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backupFile="1" codeName="ThisWorkbook" defaultThemeVersion="124226"/>
  <bookViews>
    <workbookView xWindow="15" yWindow="15" windowWidth="7545" windowHeight="2610" tabRatio="565" activeTab="5"/>
  </bookViews>
  <sheets>
    <sheet name="石と花all" sheetId="2" r:id="rId1"/>
    <sheet name="石と花ﾒｲﾝ" sheetId="7" r:id="rId2"/>
    <sheet name="十三の月の暦" sheetId="8" r:id="rId3"/>
    <sheet name="石と花節目" sheetId="6" r:id="rId4"/>
    <sheet name="table" sheetId="4" r:id="rId5"/>
    <sheet name="13惑星リスト" sheetId="1" r:id="rId6"/>
  </sheets>
  <definedNames>
    <definedName name="_xlnm._FilterDatabase" localSheetId="5" hidden="1">'13惑星リスト'!$A$1:$T$4743</definedName>
    <definedName name="_xlnm._FilterDatabase" localSheetId="4" hidden="1">table!$R$1:$S$21</definedName>
    <definedName name="_xlnm._FilterDatabase" localSheetId="0" hidden="1">石と花all!$A$1:$I$367</definedName>
    <definedName name="_xlnm._FilterDatabase" localSheetId="1" hidden="1">石と花ﾒｲﾝ!$A$1:$F$367</definedName>
    <definedName name="D暦変換用数値">table!$X$2:$Y$13</definedName>
    <definedName name="_xlnm.Print_Area" localSheetId="0">石と花all!$A$1:$I$367</definedName>
    <definedName name="_xlnm.Print_Area" localSheetId="1">石と花ﾒｲﾝ!$A$1:$F$367</definedName>
    <definedName name="花言葉">石と花ﾒｲﾝ!$A$2:$E$367</definedName>
    <definedName name="銀河の音">table!$U$2:$V$14</definedName>
    <definedName name="十干">table!$A$2:$B$11</definedName>
    <definedName name="十二支">table!$D$2:$F$13</definedName>
    <definedName name="色">table!$O$2:$P$5</definedName>
    <definedName name="星座">table!$H$2:$J$14</definedName>
    <definedName name="石と花メイン">石と花all!$A$2:$D$367</definedName>
    <definedName name="太陽の紋章">table!$R$2:$S$21</definedName>
    <definedName name="曜日">table!$L$2:$M$8</definedName>
  </definedNames>
  <calcPr calcId="125725"/>
</workbook>
</file>

<file path=xl/calcChain.xml><?xml version="1.0" encoding="utf-8"?>
<calcChain xmlns="http://schemas.openxmlformats.org/spreadsheetml/2006/main">
  <c r="I984" i="1"/>
  <c r="F984"/>
  <c r="E984"/>
  <c r="C984"/>
  <c r="B984"/>
  <c r="A984"/>
  <c r="I4635"/>
  <c r="F4635"/>
  <c r="E4635"/>
  <c r="C4635"/>
  <c r="B4635"/>
  <c r="A4635"/>
  <c r="I2678"/>
  <c r="F2678"/>
  <c r="O2678" s="1"/>
  <c r="E2678"/>
  <c r="C2678"/>
  <c r="B2678"/>
  <c r="I3859"/>
  <c r="F3859"/>
  <c r="E3859"/>
  <c r="C3859"/>
  <c r="B3859"/>
  <c r="I910"/>
  <c r="F910"/>
  <c r="E910"/>
  <c r="A910" s="1"/>
  <c r="C910"/>
  <c r="B910"/>
  <c r="I1237"/>
  <c r="F1237"/>
  <c r="E1237"/>
  <c r="A1237" s="1"/>
  <c r="C1237"/>
  <c r="B1237"/>
  <c r="I3217"/>
  <c r="F3217"/>
  <c r="E3217"/>
  <c r="A3217" s="1"/>
  <c r="C3217"/>
  <c r="B3217"/>
  <c r="I234"/>
  <c r="F234"/>
  <c r="E234"/>
  <c r="A234" s="1"/>
  <c r="C234"/>
  <c r="B234"/>
  <c r="I4292"/>
  <c r="F4292"/>
  <c r="E4292"/>
  <c r="A4292" s="1"/>
  <c r="C4292"/>
  <c r="B4292"/>
  <c r="I3221"/>
  <c r="F3221"/>
  <c r="E3221"/>
  <c r="A3221" s="1"/>
  <c r="C3221"/>
  <c r="B3221"/>
  <c r="I4322"/>
  <c r="F4322"/>
  <c r="E4322"/>
  <c r="C4322"/>
  <c r="B4322"/>
  <c r="I1764"/>
  <c r="F1764"/>
  <c r="C1764" s="1"/>
  <c r="E1764"/>
  <c r="B1764" s="1"/>
  <c r="I2403"/>
  <c r="F2403"/>
  <c r="E2403"/>
  <c r="A2403" s="1"/>
  <c r="C2403"/>
  <c r="B2403"/>
  <c r="I3584"/>
  <c r="F3584"/>
  <c r="E3584"/>
  <c r="A3584" s="1"/>
  <c r="C3584"/>
  <c r="B3584"/>
  <c r="I2924"/>
  <c r="F2924"/>
  <c r="E2924"/>
  <c r="A2924" s="1"/>
  <c r="C2924"/>
  <c r="B2924"/>
  <c r="I4499"/>
  <c r="F4499"/>
  <c r="E4499"/>
  <c r="A4499" s="1"/>
  <c r="C4499"/>
  <c r="B4499"/>
  <c r="I2221"/>
  <c r="F2221"/>
  <c r="E2221"/>
  <c r="A2221" s="1"/>
  <c r="C2221"/>
  <c r="B2221"/>
  <c r="I1930"/>
  <c r="F1930"/>
  <c r="O1930" s="1"/>
  <c r="E1930"/>
  <c r="C1930"/>
  <c r="B1930"/>
  <c r="I3521"/>
  <c r="F3521"/>
  <c r="E3521"/>
  <c r="A3521" s="1"/>
  <c r="C3521"/>
  <c r="B3521"/>
  <c r="I3799"/>
  <c r="F3799"/>
  <c r="E3799"/>
  <c r="A3799" s="1"/>
  <c r="C3799"/>
  <c r="B3799"/>
  <c r="I1929"/>
  <c r="F1929"/>
  <c r="O1929" s="1"/>
  <c r="E1929"/>
  <c r="C1929"/>
  <c r="B1929"/>
  <c r="I4366"/>
  <c r="F4366"/>
  <c r="O4366" s="1"/>
  <c r="E4366"/>
  <c r="C4366"/>
  <c r="B4366"/>
  <c r="I2251"/>
  <c r="F2251"/>
  <c r="E2251"/>
  <c r="C2251"/>
  <c r="B2251"/>
  <c r="I2112"/>
  <c r="F2112"/>
  <c r="O2112" s="1"/>
  <c r="E2112"/>
  <c r="A2112" s="1"/>
  <c r="C2112"/>
  <c r="B2112"/>
  <c r="I2222"/>
  <c r="F2222"/>
  <c r="E2222"/>
  <c r="A2222" s="1"/>
  <c r="C2222"/>
  <c r="B2222"/>
  <c r="I328"/>
  <c r="F328"/>
  <c r="E328"/>
  <c r="A328" s="1"/>
  <c r="C328"/>
  <c r="B328"/>
  <c r="I3475"/>
  <c r="F3475"/>
  <c r="E3475"/>
  <c r="C3475"/>
  <c r="B3475"/>
  <c r="I1558"/>
  <c r="F1558"/>
  <c r="E1558"/>
  <c r="C1558"/>
  <c r="B1558"/>
  <c r="I2404"/>
  <c r="F2404"/>
  <c r="E2404"/>
  <c r="C2404"/>
  <c r="B2404"/>
  <c r="I4048"/>
  <c r="F4048"/>
  <c r="E4048"/>
  <c r="A4048" s="1"/>
  <c r="C4048"/>
  <c r="B4048"/>
  <c r="I2768"/>
  <c r="F2768"/>
  <c r="E2768"/>
  <c r="A2768" s="1"/>
  <c r="C2768"/>
  <c r="B2768"/>
  <c r="I3729"/>
  <c r="F3729"/>
  <c r="E3729"/>
  <c r="A3729" s="1"/>
  <c r="C3729"/>
  <c r="B3729"/>
  <c r="I2250"/>
  <c r="F2250"/>
  <c r="E2250"/>
  <c r="A2250" s="1"/>
  <c r="C2250"/>
  <c r="B2250"/>
  <c r="I2020"/>
  <c r="F2020"/>
  <c r="E2020"/>
  <c r="A2020" s="1"/>
  <c r="C2020"/>
  <c r="B2020"/>
  <c r="I1790"/>
  <c r="F1790"/>
  <c r="O1790" s="1"/>
  <c r="E1790"/>
  <c r="C1790"/>
  <c r="B1790"/>
  <c r="I1789"/>
  <c r="F1789"/>
  <c r="O1789" s="1"/>
  <c r="E1789"/>
  <c r="C1789"/>
  <c r="B1789"/>
  <c r="I3471"/>
  <c r="F3471"/>
  <c r="E3471"/>
  <c r="A3471" s="1"/>
  <c r="C3471"/>
  <c r="B3471"/>
  <c r="I3930"/>
  <c r="F3930"/>
  <c r="E3930"/>
  <c r="A3930" s="1"/>
  <c r="C3930"/>
  <c r="B3930"/>
  <c r="I1788"/>
  <c r="F1788"/>
  <c r="E1788"/>
  <c r="A1788" s="1"/>
  <c r="C1788"/>
  <c r="B1788"/>
  <c r="I614"/>
  <c r="F614"/>
  <c r="E614"/>
  <c r="A614" s="1"/>
  <c r="C614"/>
  <c r="B614"/>
  <c r="I440"/>
  <c r="F440"/>
  <c r="E440"/>
  <c r="A440" s="1"/>
  <c r="C440"/>
  <c r="B440"/>
  <c r="I4667"/>
  <c r="F4667"/>
  <c r="E4667"/>
  <c r="A4667" s="1"/>
  <c r="C4667"/>
  <c r="B4667"/>
  <c r="I1464"/>
  <c r="F1464"/>
  <c r="E1464"/>
  <c r="A1464" s="1"/>
  <c r="C1464"/>
  <c r="B1464"/>
  <c r="I345"/>
  <c r="F345"/>
  <c r="E345"/>
  <c r="C345"/>
  <c r="B345"/>
  <c r="I1528"/>
  <c r="F1528"/>
  <c r="E1528"/>
  <c r="A1528" s="1"/>
  <c r="C1528"/>
  <c r="B1528"/>
  <c r="I1591"/>
  <c r="F1591"/>
  <c r="E1591"/>
  <c r="A1591" s="1"/>
  <c r="C1591"/>
  <c r="B1591"/>
  <c r="I3519"/>
  <c r="F3519"/>
  <c r="E3519"/>
  <c r="A3519" s="1"/>
  <c r="C3519"/>
  <c r="B3519"/>
  <c r="I1631"/>
  <c r="F1631"/>
  <c r="O1631" s="1"/>
  <c r="E1631"/>
  <c r="C1631"/>
  <c r="B1631"/>
  <c r="I1735"/>
  <c r="F1735"/>
  <c r="E1735"/>
  <c r="C1735"/>
  <c r="B1735"/>
  <c r="I1594"/>
  <c r="F1594"/>
  <c r="O1594" s="1"/>
  <c r="E1594"/>
  <c r="C1594"/>
  <c r="B1594"/>
  <c r="I2979"/>
  <c r="F2979"/>
  <c r="E2979"/>
  <c r="A2979" s="1"/>
  <c r="C2979"/>
  <c r="B2979"/>
  <c r="I438"/>
  <c r="F438"/>
  <c r="E438"/>
  <c r="A438" s="1"/>
  <c r="C438"/>
  <c r="B438"/>
  <c r="I1590"/>
  <c r="F1590"/>
  <c r="E1590"/>
  <c r="A1590" s="1"/>
  <c r="C1590"/>
  <c r="B1590"/>
  <c r="I3366"/>
  <c r="F3366"/>
  <c r="E3366"/>
  <c r="A3366" s="1"/>
  <c r="C3366"/>
  <c r="B3366"/>
  <c r="I811"/>
  <c r="F811"/>
  <c r="E811"/>
  <c r="A811" s="1"/>
  <c r="C811"/>
  <c r="B811"/>
  <c r="I1595"/>
  <c r="F1595"/>
  <c r="E1595"/>
  <c r="C1595"/>
  <c r="B1595"/>
  <c r="I3527"/>
  <c r="F3527"/>
  <c r="E3527"/>
  <c r="A3527" s="1"/>
  <c r="C3527"/>
  <c r="B3527"/>
  <c r="I2790"/>
  <c r="F2790"/>
  <c r="E2790"/>
  <c r="C2790"/>
  <c r="B2790"/>
  <c r="I3215"/>
  <c r="F3215"/>
  <c r="E3215"/>
  <c r="A3215" s="1"/>
  <c r="C3215"/>
  <c r="B3215"/>
  <c r="I4282"/>
  <c r="F4282"/>
  <c r="E4282"/>
  <c r="A4282" s="1"/>
  <c r="C4282"/>
  <c r="B4282"/>
  <c r="I4677"/>
  <c r="F4677"/>
  <c r="E4677"/>
  <c r="A4677" s="1"/>
  <c r="C4677"/>
  <c r="B4677"/>
  <c r="I4650"/>
  <c r="F4650"/>
  <c r="E4650"/>
  <c r="A4650" s="1"/>
  <c r="C4650"/>
  <c r="B4650"/>
  <c r="I3150"/>
  <c r="F3150"/>
  <c r="E3150"/>
  <c r="A3150" s="1"/>
  <c r="C3150"/>
  <c r="B3150"/>
  <c r="I4252"/>
  <c r="F4252"/>
  <c r="E4252"/>
  <c r="A4252" s="1"/>
  <c r="C4252"/>
  <c r="B4252"/>
  <c r="I4154"/>
  <c r="F4154"/>
  <c r="E4154"/>
  <c r="C4154"/>
  <c r="B4154"/>
  <c r="I3082"/>
  <c r="F3082"/>
  <c r="E3082"/>
  <c r="A3082" s="1"/>
  <c r="C3082"/>
  <c r="B3082"/>
  <c r="I3995"/>
  <c r="F3995"/>
  <c r="E3995"/>
  <c r="A3995" s="1"/>
  <c r="C3995"/>
  <c r="B3995"/>
  <c r="I2948"/>
  <c r="F2948"/>
  <c r="E2948"/>
  <c r="A2948" s="1"/>
  <c r="C2948"/>
  <c r="B2948"/>
  <c r="I4323"/>
  <c r="F4323"/>
  <c r="E4323"/>
  <c r="A4323" s="1"/>
  <c r="C4323"/>
  <c r="B4323"/>
  <c r="I4424"/>
  <c r="F4424"/>
  <c r="E4424"/>
  <c r="C4424"/>
  <c r="B4424"/>
  <c r="I2707"/>
  <c r="F2707"/>
  <c r="E2707"/>
  <c r="A2707" s="1"/>
  <c r="C2707"/>
  <c r="B2707"/>
  <c r="I3606"/>
  <c r="F3606"/>
  <c r="E3606"/>
  <c r="A3606" s="1"/>
  <c r="C3606"/>
  <c r="B3606"/>
  <c r="I2397"/>
  <c r="F2397"/>
  <c r="O2397" s="1"/>
  <c r="E2397"/>
  <c r="C2397"/>
  <c r="B2397"/>
  <c r="I2370"/>
  <c r="F2370"/>
  <c r="E2370"/>
  <c r="C2370"/>
  <c r="B2370"/>
  <c r="I2946"/>
  <c r="F2946"/>
  <c r="E2946"/>
  <c r="A2946" s="1"/>
  <c r="C2946"/>
  <c r="B2946"/>
  <c r="F5" i="8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"/>
  <c r="F4"/>
  <c r="F2"/>
  <c r="I1737" i="1"/>
  <c r="F1737"/>
  <c r="E1737"/>
  <c r="A1737" s="1"/>
  <c r="C1737"/>
  <c r="B1737"/>
  <c r="I888"/>
  <c r="F888"/>
  <c r="E888"/>
  <c r="A888" s="1"/>
  <c r="C888"/>
  <c r="B888"/>
  <c r="I1840"/>
  <c r="F1840"/>
  <c r="E1840"/>
  <c r="C1840"/>
  <c r="B1840"/>
  <c r="I1839"/>
  <c r="F1839"/>
  <c r="E1839"/>
  <c r="A1839" s="1"/>
  <c r="C1839"/>
  <c r="B1839"/>
  <c r="I1815"/>
  <c r="F1815"/>
  <c r="E1815"/>
  <c r="A1815" s="1"/>
  <c r="C1815"/>
  <c r="B1815"/>
  <c r="I1736"/>
  <c r="F1736"/>
  <c r="E1736"/>
  <c r="A1736" s="1"/>
  <c r="C1736"/>
  <c r="B1736"/>
  <c r="I466"/>
  <c r="F466"/>
  <c r="O466" s="1"/>
  <c r="E466"/>
  <c r="C466"/>
  <c r="B466"/>
  <c r="I3973"/>
  <c r="F3973"/>
  <c r="E3973"/>
  <c r="A3973" s="1"/>
  <c r="C3973"/>
  <c r="B3973"/>
  <c r="I537"/>
  <c r="F537"/>
  <c r="E537"/>
  <c r="A537" s="1"/>
  <c r="C537"/>
  <c r="B537"/>
  <c r="I1750"/>
  <c r="F1750"/>
  <c r="E1750"/>
  <c r="A1750" s="1"/>
  <c r="C1750"/>
  <c r="B1750"/>
  <c r="I1816"/>
  <c r="F1816"/>
  <c r="E1816"/>
  <c r="A1816" s="1"/>
  <c r="C1816"/>
  <c r="B1816"/>
  <c r="I2173"/>
  <c r="F2173"/>
  <c r="E2173"/>
  <c r="A2173" s="1"/>
  <c r="C2173"/>
  <c r="B2173"/>
  <c r="I3822"/>
  <c r="F3822"/>
  <c r="E3822"/>
  <c r="A3822" s="1"/>
  <c r="C3822"/>
  <c r="B3822"/>
  <c r="I2443"/>
  <c r="F2443"/>
  <c r="E2443"/>
  <c r="A2443" s="1"/>
  <c r="C2443"/>
  <c r="B2443"/>
  <c r="I131"/>
  <c r="F131"/>
  <c r="O131" s="1"/>
  <c r="E131"/>
  <c r="C131"/>
  <c r="B131"/>
  <c r="I258"/>
  <c r="F258"/>
  <c r="E258"/>
  <c r="A258" s="1"/>
  <c r="C258"/>
  <c r="B258"/>
  <c r="I4668"/>
  <c r="F4668"/>
  <c r="E4668"/>
  <c r="C4668"/>
  <c r="B4668"/>
  <c r="I739"/>
  <c r="F739"/>
  <c r="E739"/>
  <c r="C739"/>
  <c r="B739"/>
  <c r="I2553"/>
  <c r="F2553"/>
  <c r="E2553"/>
  <c r="C2553"/>
  <c r="B2553"/>
  <c r="I3668"/>
  <c r="F3668"/>
  <c r="O3668" s="1"/>
  <c r="E3668"/>
  <c r="C3668"/>
  <c r="B3668"/>
  <c r="I3361"/>
  <c r="F3361"/>
  <c r="C3361" s="1"/>
  <c r="E3361"/>
  <c r="B3361" s="1"/>
  <c r="I2615"/>
  <c r="F2615"/>
  <c r="O2615" s="1"/>
  <c r="E2615"/>
  <c r="C2615"/>
  <c r="B2615"/>
  <c r="I3697"/>
  <c r="F3697"/>
  <c r="E3697"/>
  <c r="C3697"/>
  <c r="B3697"/>
  <c r="I2480"/>
  <c r="F2480"/>
  <c r="E2480"/>
  <c r="A2480" s="1"/>
  <c r="C2480"/>
  <c r="B2480"/>
  <c r="I1404"/>
  <c r="F1404"/>
  <c r="E1404"/>
  <c r="A1404" s="1"/>
  <c r="C1404"/>
  <c r="B1404"/>
  <c r="I323"/>
  <c r="F323"/>
  <c r="E323"/>
  <c r="A323" s="1"/>
  <c r="C323"/>
  <c r="B323"/>
  <c r="I3363"/>
  <c r="F3363"/>
  <c r="E3363"/>
  <c r="A3363" s="1"/>
  <c r="C3363"/>
  <c r="B3363"/>
  <c r="I3139"/>
  <c r="F3139"/>
  <c r="E3139"/>
  <c r="A3139" s="1"/>
  <c r="C3139"/>
  <c r="B3139"/>
  <c r="I1814"/>
  <c r="F1814"/>
  <c r="E1814"/>
  <c r="A1814" s="1"/>
  <c r="C1814"/>
  <c r="B1814"/>
  <c r="I3780"/>
  <c r="F3780"/>
  <c r="E3780"/>
  <c r="A3780" s="1"/>
  <c r="C3780"/>
  <c r="B3780"/>
  <c r="I40"/>
  <c r="F40"/>
  <c r="E40"/>
  <c r="A40" s="1"/>
  <c r="C40"/>
  <c r="B40"/>
  <c r="I2466"/>
  <c r="F2466"/>
  <c r="O2466" s="1"/>
  <c r="E2466"/>
  <c r="C2466"/>
  <c r="B2466"/>
  <c r="I3081"/>
  <c r="F3081"/>
  <c r="O3081" s="1"/>
  <c r="E3081"/>
  <c r="C3081"/>
  <c r="B3081"/>
  <c r="I404"/>
  <c r="F404"/>
  <c r="E404"/>
  <c r="A404" s="1"/>
  <c r="C404"/>
  <c r="B404"/>
  <c r="I4563"/>
  <c r="F4563"/>
  <c r="E4563"/>
  <c r="A4563" s="1"/>
  <c r="C4563"/>
  <c r="B4563"/>
  <c r="I4565"/>
  <c r="F4565"/>
  <c r="E4565"/>
  <c r="A4565" s="1"/>
  <c r="C4565"/>
  <c r="B4565"/>
  <c r="I142"/>
  <c r="F142"/>
  <c r="E142"/>
  <c r="A142" s="1"/>
  <c r="C142"/>
  <c r="B142"/>
  <c r="I4382"/>
  <c r="F4382"/>
  <c r="O4382" s="1"/>
  <c r="E4382"/>
  <c r="C4382"/>
  <c r="B4382"/>
  <c r="I1786"/>
  <c r="F1786"/>
  <c r="O1786" s="1"/>
  <c r="E1786"/>
  <c r="A1786" s="1"/>
  <c r="C1786"/>
  <c r="B1786"/>
  <c r="I1171"/>
  <c r="F1171"/>
  <c r="E1171"/>
  <c r="C1171"/>
  <c r="B1171"/>
  <c r="I2506"/>
  <c r="F2506"/>
  <c r="E2506"/>
  <c r="A2506" s="1"/>
  <c r="C2506"/>
  <c r="B2506"/>
  <c r="I645"/>
  <c r="F645"/>
  <c r="E645"/>
  <c r="A645" s="1"/>
  <c r="C645"/>
  <c r="B645"/>
  <c r="I1886"/>
  <c r="F1886"/>
  <c r="E1886"/>
  <c r="A1886" s="1"/>
  <c r="C1886"/>
  <c r="B1886"/>
  <c r="I1692"/>
  <c r="F1692"/>
  <c r="E1692"/>
  <c r="A1692" s="1"/>
  <c r="C1692"/>
  <c r="B1692"/>
  <c r="I3312"/>
  <c r="F3312"/>
  <c r="O3312" s="1"/>
  <c r="E3312"/>
  <c r="C3312"/>
  <c r="B3312"/>
  <c r="I2239"/>
  <c r="F2239"/>
  <c r="E2239"/>
  <c r="A2239" s="1"/>
  <c r="C2239"/>
  <c r="B2239"/>
  <c r="I2570"/>
  <c r="F2570"/>
  <c r="E2570"/>
  <c r="A2570" s="1"/>
  <c r="C2570"/>
  <c r="B2570"/>
  <c r="I4383"/>
  <c r="F4383"/>
  <c r="E4383"/>
  <c r="A4383" s="1"/>
  <c r="C4383"/>
  <c r="B4383"/>
  <c r="I4690"/>
  <c r="F4690"/>
  <c r="E4690"/>
  <c r="A4690" s="1"/>
  <c r="C4690"/>
  <c r="B4690"/>
  <c r="I3999"/>
  <c r="F3999"/>
  <c r="E3999"/>
  <c r="A3999" s="1"/>
  <c r="C3999"/>
  <c r="B3999"/>
  <c r="I1630"/>
  <c r="F1630"/>
  <c r="O1630" s="1"/>
  <c r="E1630"/>
  <c r="C1630"/>
  <c r="B1630"/>
  <c r="I1632"/>
  <c r="F1632"/>
  <c r="O1632" s="1"/>
  <c r="E1632"/>
  <c r="C1632"/>
  <c r="B1632"/>
  <c r="I4311"/>
  <c r="F4311"/>
  <c r="E4311"/>
  <c r="C4311"/>
  <c r="B4311"/>
  <c r="I4583"/>
  <c r="F4583"/>
  <c r="O4583" s="1"/>
  <c r="E4583"/>
  <c r="A4583" s="1"/>
  <c r="C4583"/>
  <c r="B4583"/>
  <c r="I1628"/>
  <c r="F1628"/>
  <c r="E1628"/>
  <c r="A1628" s="1"/>
  <c r="C1628"/>
  <c r="B1628"/>
  <c r="I1244"/>
  <c r="F1244"/>
  <c r="E1244"/>
  <c r="C1244"/>
  <c r="B1244"/>
  <c r="I1629"/>
  <c r="F1629"/>
  <c r="E1629"/>
  <c r="A1629" s="1"/>
  <c r="C1629"/>
  <c r="B1629"/>
  <c r="I2789"/>
  <c r="F2789"/>
  <c r="O2789" s="1"/>
  <c r="E2789"/>
  <c r="C2789"/>
  <c r="B2789"/>
  <c r="I3438"/>
  <c r="F3438"/>
  <c r="E3438"/>
  <c r="A3438" s="1"/>
  <c r="C3438"/>
  <c r="B3438"/>
  <c r="I2038"/>
  <c r="F2038"/>
  <c r="O2038" s="1"/>
  <c r="E2038"/>
  <c r="C2038"/>
  <c r="B2038"/>
  <c r="I1690"/>
  <c r="F1690"/>
  <c r="E1690"/>
  <c r="A1690" s="1"/>
  <c r="C1690"/>
  <c r="B1690"/>
  <c r="I3764"/>
  <c r="F3764"/>
  <c r="E3764"/>
  <c r="C3764"/>
  <c r="B3764"/>
  <c r="I3767"/>
  <c r="F3767"/>
  <c r="E3767"/>
  <c r="A3767" s="1"/>
  <c r="C3767"/>
  <c r="B3767"/>
  <c r="I3963"/>
  <c r="F3963"/>
  <c r="E3963"/>
  <c r="A3963" s="1"/>
  <c r="C3963"/>
  <c r="B3963"/>
  <c r="I2467"/>
  <c r="F2467"/>
  <c r="E2467"/>
  <c r="A2467" s="1"/>
  <c r="C2467"/>
  <c r="B2467"/>
  <c r="I904"/>
  <c r="F904"/>
  <c r="O904" s="1"/>
  <c r="E904"/>
  <c r="C904"/>
  <c r="I1114"/>
  <c r="F1114"/>
  <c r="E1114"/>
  <c r="A1114" s="1"/>
  <c r="C1114"/>
  <c r="B1114"/>
  <c r="I799"/>
  <c r="F799"/>
  <c r="O799" s="1"/>
  <c r="E799"/>
  <c r="A799" s="1"/>
  <c r="C799"/>
  <c r="B799"/>
  <c r="I1050"/>
  <c r="F1050"/>
  <c r="O1050" s="1"/>
  <c r="E1050"/>
  <c r="C1050"/>
  <c r="B1050"/>
  <c r="I1341"/>
  <c r="F1341"/>
  <c r="E1341"/>
  <c r="A1341" s="1"/>
  <c r="C1341"/>
  <c r="B1341"/>
  <c r="I2655"/>
  <c r="F2655"/>
  <c r="E2655"/>
  <c r="B2655" s="1"/>
  <c r="I3911"/>
  <c r="F3911"/>
  <c r="E3911"/>
  <c r="A3911" s="1"/>
  <c r="C3911"/>
  <c r="B3911"/>
  <c r="I3808"/>
  <c r="F3808"/>
  <c r="E3808"/>
  <c r="A3808" s="1"/>
  <c r="C3808"/>
  <c r="B3808"/>
  <c r="I4192"/>
  <c r="F4192"/>
  <c r="E4192"/>
  <c r="A4192" s="1"/>
  <c r="C4192"/>
  <c r="B4192"/>
  <c r="I4161"/>
  <c r="F4161"/>
  <c r="E4161"/>
  <c r="A4161" s="1"/>
  <c r="C4161"/>
  <c r="B4161"/>
  <c r="I3945"/>
  <c r="F3945"/>
  <c r="C3945" s="1"/>
  <c r="E3945"/>
  <c r="B3945" s="1"/>
  <c r="I532"/>
  <c r="F532"/>
  <c r="E532"/>
  <c r="A532" s="1"/>
  <c r="C532"/>
  <c r="B532"/>
  <c r="I1352"/>
  <c r="F1352"/>
  <c r="C1352" s="1"/>
  <c r="E1352"/>
  <c r="A1352" s="1"/>
  <c r="I1184"/>
  <c r="F1184"/>
  <c r="E1184"/>
  <c r="A1184" s="1"/>
  <c r="C1184"/>
  <c r="B1184"/>
  <c r="I1216"/>
  <c r="F1216"/>
  <c r="C1216" s="1"/>
  <c r="E1216"/>
  <c r="A1216" s="1"/>
  <c r="I3782"/>
  <c r="F3782"/>
  <c r="E3782"/>
  <c r="C3782"/>
  <c r="B3782"/>
  <c r="I1351"/>
  <c r="F1351"/>
  <c r="C1351" s="1"/>
  <c r="E1351"/>
  <c r="A1351" s="1"/>
  <c r="I844"/>
  <c r="F844"/>
  <c r="E844"/>
  <c r="C844"/>
  <c r="B844"/>
  <c r="I1350"/>
  <c r="F1350"/>
  <c r="C1350" s="1"/>
  <c r="E1350"/>
  <c r="A1350" s="1"/>
  <c r="I3575"/>
  <c r="F3575"/>
  <c r="E3575"/>
  <c r="A3575" s="1"/>
  <c r="C3575"/>
  <c r="B3575"/>
  <c r="I3904"/>
  <c r="F3904"/>
  <c r="C3904" s="1"/>
  <c r="E3904"/>
  <c r="A3904" s="1"/>
  <c r="I1349"/>
  <c r="F1349"/>
  <c r="O1349" s="1"/>
  <c r="E1349"/>
  <c r="C1349"/>
  <c r="B1349"/>
  <c r="I534"/>
  <c r="F534"/>
  <c r="C534" s="1"/>
  <c r="E534"/>
  <c r="A534" s="1"/>
  <c r="I1943"/>
  <c r="F1943"/>
  <c r="E1943"/>
  <c r="B1943" s="1"/>
  <c r="I3254"/>
  <c r="F3254"/>
  <c r="C3254" s="1"/>
  <c r="E3254"/>
  <c r="B3254" s="1"/>
  <c r="I2928"/>
  <c r="F2928"/>
  <c r="E2928"/>
  <c r="A2928" s="1"/>
  <c r="C2928"/>
  <c r="B2928"/>
  <c r="I3224"/>
  <c r="F3224"/>
  <c r="O3224" s="1"/>
  <c r="E3224"/>
  <c r="A3224" s="1"/>
  <c r="I2214"/>
  <c r="F2214"/>
  <c r="E2214"/>
  <c r="A2214" s="1"/>
  <c r="C2214"/>
  <c r="B2214"/>
  <c r="I1273"/>
  <c r="F1273"/>
  <c r="E1273"/>
  <c r="A1273" s="1"/>
  <c r="C1273"/>
  <c r="B1273"/>
  <c r="I45"/>
  <c r="F45"/>
  <c r="E45"/>
  <c r="A45" s="1"/>
  <c r="C45"/>
  <c r="B45"/>
  <c r="I3915"/>
  <c r="F3915"/>
  <c r="E3915"/>
  <c r="A3915" s="1"/>
  <c r="C3915"/>
  <c r="B3915"/>
  <c r="I1331"/>
  <c r="F1331"/>
  <c r="E1331"/>
  <c r="A1331" s="1"/>
  <c r="C1331"/>
  <c r="B1331"/>
  <c r="I2533"/>
  <c r="F2533"/>
  <c r="E2533"/>
  <c r="A2533" s="1"/>
  <c r="C2533"/>
  <c r="B2533"/>
  <c r="I1901"/>
  <c r="F1901"/>
  <c r="E1901"/>
  <c r="A1901" s="1"/>
  <c r="C1901"/>
  <c r="B1901"/>
  <c r="I1517"/>
  <c r="F1517"/>
  <c r="E1517"/>
  <c r="A1517" s="1"/>
  <c r="C1517"/>
  <c r="B1517"/>
  <c r="I1277"/>
  <c r="F1277"/>
  <c r="E1277"/>
  <c r="A1277" s="1"/>
  <c r="C1277"/>
  <c r="B1277"/>
  <c r="I4584"/>
  <c r="F4584"/>
  <c r="O4584" s="1"/>
  <c r="E4584"/>
  <c r="C4584"/>
  <c r="B4584"/>
  <c r="I4586"/>
  <c r="F4586"/>
  <c r="E4586"/>
  <c r="C4586"/>
  <c r="B4586"/>
  <c r="I1278"/>
  <c r="F1278"/>
  <c r="E1278"/>
  <c r="C1278"/>
  <c r="B1278"/>
  <c r="I605"/>
  <c r="F605"/>
  <c r="E605"/>
  <c r="A605" s="1"/>
  <c r="C605"/>
  <c r="B605"/>
  <c r="I4141"/>
  <c r="F4141"/>
  <c r="E4141"/>
  <c r="A4141" s="1"/>
  <c r="C4141"/>
  <c r="B4141"/>
  <c r="I3072"/>
  <c r="F3072"/>
  <c r="E3072"/>
  <c r="A3072" s="1"/>
  <c r="C3072"/>
  <c r="B3072"/>
  <c r="I3734"/>
  <c r="F3734"/>
  <c r="E3734"/>
  <c r="A3734" s="1"/>
  <c r="C3734"/>
  <c r="B3734"/>
  <c r="I486"/>
  <c r="F486"/>
  <c r="O486" s="1"/>
  <c r="E486"/>
  <c r="A486" s="1"/>
  <c r="C486"/>
  <c r="B486"/>
  <c r="I1048"/>
  <c r="F1048"/>
  <c r="E1048"/>
  <c r="A1048" s="1"/>
  <c r="C1048"/>
  <c r="B1048"/>
  <c r="I3069"/>
  <c r="F3069"/>
  <c r="E3069"/>
  <c r="B3069" s="1"/>
  <c r="C3069"/>
  <c r="I2179"/>
  <c r="F2179"/>
  <c r="C2179" s="1"/>
  <c r="E2179"/>
  <c r="B2179" s="1"/>
  <c r="I3759"/>
  <c r="F3759"/>
  <c r="E3759"/>
  <c r="A3759" s="1"/>
  <c r="C3759"/>
  <c r="B3759"/>
  <c r="I4482"/>
  <c r="F4482"/>
  <c r="C4482" s="1"/>
  <c r="E4482"/>
  <c r="B4482" s="1"/>
  <c r="I483"/>
  <c r="F483"/>
  <c r="E483"/>
  <c r="A483" s="1"/>
  <c r="C483"/>
  <c r="B483"/>
  <c r="I4547"/>
  <c r="F4547"/>
  <c r="C4547" s="1"/>
  <c r="E4547"/>
  <c r="A4547" s="1"/>
  <c r="I891"/>
  <c r="F891"/>
  <c r="E891"/>
  <c r="A891" s="1"/>
  <c r="C891"/>
  <c r="B891"/>
  <c r="I4367"/>
  <c r="F4367"/>
  <c r="C4367" s="1"/>
  <c r="E4367"/>
  <c r="A4367" s="1"/>
  <c r="I694"/>
  <c r="F694"/>
  <c r="E694"/>
  <c r="A694" s="1"/>
  <c r="C694"/>
  <c r="B694"/>
  <c r="I2965"/>
  <c r="F2965"/>
  <c r="C2965" s="1"/>
  <c r="E2965"/>
  <c r="A2965" s="1"/>
  <c r="I3423"/>
  <c r="F3423"/>
  <c r="E3423"/>
  <c r="C3423"/>
  <c r="B3423"/>
  <c r="I3917"/>
  <c r="F3917"/>
  <c r="C3917" s="1"/>
  <c r="E3917"/>
  <c r="A3917" s="1"/>
  <c r="I3183"/>
  <c r="F3183"/>
  <c r="E3183"/>
  <c r="A3183" s="1"/>
  <c r="C3183"/>
  <c r="B3183"/>
  <c r="I2358"/>
  <c r="F2358"/>
  <c r="C2358" s="1"/>
  <c r="E2358"/>
  <c r="B2358" s="1"/>
  <c r="I2971"/>
  <c r="F2971"/>
  <c r="E2971"/>
  <c r="A2971" s="1"/>
  <c r="C2971"/>
  <c r="B2971"/>
  <c r="I2819"/>
  <c r="F2819"/>
  <c r="O2819" s="1"/>
  <c r="E2819"/>
  <c r="B2819" s="1"/>
  <c r="I2597"/>
  <c r="F2597"/>
  <c r="E2597"/>
  <c r="A2597" s="1"/>
  <c r="C2597"/>
  <c r="B2597"/>
  <c r="I792"/>
  <c r="F792"/>
  <c r="O792" s="1"/>
  <c r="E792"/>
  <c r="A792" s="1"/>
  <c r="C792"/>
  <c r="B792"/>
  <c r="I3984"/>
  <c r="F3984"/>
  <c r="E3984"/>
  <c r="C3984"/>
  <c r="B3984"/>
  <c r="I2347"/>
  <c r="F2347"/>
  <c r="C2347" s="1"/>
  <c r="E2347"/>
  <c r="B2347" s="1"/>
  <c r="I4065"/>
  <c r="F4065"/>
  <c r="O4065" s="1"/>
  <c r="E4065"/>
  <c r="C4065"/>
  <c r="B4065"/>
  <c r="I3141"/>
  <c r="F3141"/>
  <c r="C3141" s="1"/>
  <c r="E3141"/>
  <c r="A3141" s="1"/>
  <c r="I2469"/>
  <c r="F2469"/>
  <c r="E2469"/>
  <c r="C2469"/>
  <c r="B2469"/>
  <c r="I3073"/>
  <c r="F3073"/>
  <c r="C3073" s="1"/>
  <c r="E3073"/>
  <c r="A3073" s="1"/>
  <c r="I752"/>
  <c r="F752"/>
  <c r="E752"/>
  <c r="A752" s="1"/>
  <c r="C752"/>
  <c r="B752"/>
  <c r="I2829"/>
  <c r="F2829"/>
  <c r="C2829" s="1"/>
  <c r="E2829"/>
  <c r="B2829" s="1"/>
  <c r="I815"/>
  <c r="F815"/>
  <c r="E815"/>
  <c r="C815"/>
  <c r="B815"/>
  <c r="I3869"/>
  <c r="F3869"/>
  <c r="C3869" s="1"/>
  <c r="E3869"/>
  <c r="B3869" s="1"/>
  <c r="I937"/>
  <c r="F937"/>
  <c r="E937"/>
  <c r="A937" s="1"/>
  <c r="C937"/>
  <c r="B937"/>
  <c r="I1864"/>
  <c r="F1864"/>
  <c r="C1864" s="1"/>
  <c r="E1864"/>
  <c r="A1864" s="1"/>
  <c r="F3332"/>
  <c r="E3332"/>
  <c r="A3332" s="1"/>
  <c r="C3332"/>
  <c r="B3332"/>
  <c r="I1407"/>
  <c r="F1407"/>
  <c r="O1407" s="1"/>
  <c r="E1407"/>
  <c r="C1407"/>
  <c r="B1407"/>
  <c r="I2666"/>
  <c r="F2666"/>
  <c r="C2666" s="1"/>
  <c r="E2666"/>
  <c r="A2666" s="1"/>
  <c r="I3342"/>
  <c r="F3342"/>
  <c r="E3342"/>
  <c r="C3342"/>
  <c r="B3342"/>
  <c r="I2993"/>
  <c r="F2993"/>
  <c r="C2993" s="1"/>
  <c r="E2993"/>
  <c r="B2993" s="1"/>
  <c r="I226"/>
  <c r="F226"/>
  <c r="E226"/>
  <c r="C226"/>
  <c r="B226"/>
  <c r="I10"/>
  <c r="F10"/>
  <c r="O10" s="1"/>
  <c r="E10"/>
  <c r="B10" s="1"/>
  <c r="I1917"/>
  <c r="F1917"/>
  <c r="E1917"/>
  <c r="A1917" s="1"/>
  <c r="C1917"/>
  <c r="B1917"/>
  <c r="I3843"/>
  <c r="F3843"/>
  <c r="E3843"/>
  <c r="A3843" s="1"/>
  <c r="C3843"/>
  <c r="B3843"/>
  <c r="I4152"/>
  <c r="F4152"/>
  <c r="O4152" s="1"/>
  <c r="E4152"/>
  <c r="A4152" s="1"/>
  <c r="C4152"/>
  <c r="B4152"/>
  <c r="I1406"/>
  <c r="F1406"/>
  <c r="E1406"/>
  <c r="A1406" s="1"/>
  <c r="C1406"/>
  <c r="B1406"/>
  <c r="I1459"/>
  <c r="F1459"/>
  <c r="E1459"/>
  <c r="A1459" s="1"/>
  <c r="C1459"/>
  <c r="B1459"/>
  <c r="I2419"/>
  <c r="F2419"/>
  <c r="E2419"/>
  <c r="C2419"/>
  <c r="B2419"/>
  <c r="I4187"/>
  <c r="F4187"/>
  <c r="E4187"/>
  <c r="A4187" s="1"/>
  <c r="C4187"/>
  <c r="B4187"/>
  <c r="I2604"/>
  <c r="F2604"/>
  <c r="E2604"/>
  <c r="A2604" s="1"/>
  <c r="C2604"/>
  <c r="B2604"/>
  <c r="I2215"/>
  <c r="F2215"/>
  <c r="E2215"/>
  <c r="C2215"/>
  <c r="B2215"/>
  <c r="I2175"/>
  <c r="F2175"/>
  <c r="O2175" s="1"/>
  <c r="E2175"/>
  <c r="A2175" s="1"/>
  <c r="C2175"/>
  <c r="B2175"/>
  <c r="I2951"/>
  <c r="F2951"/>
  <c r="E2951"/>
  <c r="A2951" s="1"/>
  <c r="C2951"/>
  <c r="B2951"/>
  <c r="I1605"/>
  <c r="F1605"/>
  <c r="E1605"/>
  <c r="A1605" s="1"/>
  <c r="C1605"/>
  <c r="B1605"/>
  <c r="I1215"/>
  <c r="F1215"/>
  <c r="E1215"/>
  <c r="A1215" s="1"/>
  <c r="C1215"/>
  <c r="B1215"/>
  <c r="I2941"/>
  <c r="F2941"/>
  <c r="E2941"/>
  <c r="B2941" s="1"/>
  <c r="I572"/>
  <c r="F572"/>
  <c r="E572"/>
  <c r="A572" s="1"/>
  <c r="C572"/>
  <c r="B572"/>
  <c r="I3402"/>
  <c r="F3402"/>
  <c r="E3402"/>
  <c r="A3402" s="1"/>
  <c r="C3402"/>
  <c r="B3402"/>
  <c r="I4050"/>
  <c r="F4050"/>
  <c r="E4050"/>
  <c r="A4050" s="1"/>
  <c r="C4050"/>
  <c r="B4050"/>
  <c r="I2428"/>
  <c r="F2428"/>
  <c r="E2428"/>
  <c r="A2428" s="1"/>
  <c r="C2428"/>
  <c r="B2428"/>
  <c r="I893"/>
  <c r="F893"/>
  <c r="E893"/>
  <c r="A893" s="1"/>
  <c r="C893"/>
  <c r="B893"/>
  <c r="I2268"/>
  <c r="F2268"/>
  <c r="C2268" s="1"/>
  <c r="E2268"/>
  <c r="A2268" s="1"/>
  <c r="I4215"/>
  <c r="F4215"/>
  <c r="E4215"/>
  <c r="A4215" s="1"/>
  <c r="C4215"/>
  <c r="B4215"/>
  <c r="I2406"/>
  <c r="F2406"/>
  <c r="C2406" s="1"/>
  <c r="E2406"/>
  <c r="B2406" s="1"/>
  <c r="I179"/>
  <c r="F179"/>
  <c r="E179"/>
  <c r="A179" s="1"/>
  <c r="C179"/>
  <c r="B179"/>
  <c r="I1592"/>
  <c r="F1592"/>
  <c r="C1592" s="1"/>
  <c r="E1592"/>
  <c r="A1592" s="1"/>
  <c r="I1378"/>
  <c r="F1378"/>
  <c r="E1378"/>
  <c r="A1378" s="1"/>
  <c r="C1378"/>
  <c r="B1378"/>
  <c r="I1379"/>
  <c r="F1379"/>
  <c r="C1379" s="1"/>
  <c r="E1379"/>
  <c r="A1379" s="1"/>
  <c r="I172"/>
  <c r="F172"/>
  <c r="E172"/>
  <c r="A172" s="1"/>
  <c r="C172"/>
  <c r="B172"/>
  <c r="I1377"/>
  <c r="F1377"/>
  <c r="C1377" s="1"/>
  <c r="E1377"/>
  <c r="A1377" s="1"/>
  <c r="I4715"/>
  <c r="F4715"/>
  <c r="E4715"/>
  <c r="C4715"/>
  <c r="B4715"/>
  <c r="I3345"/>
  <c r="F3345"/>
  <c r="C3345" s="1"/>
  <c r="E3345"/>
  <c r="A3345" s="1"/>
  <c r="I2556"/>
  <c r="F2556"/>
  <c r="E2556"/>
  <c r="A2556" s="1"/>
  <c r="C2556"/>
  <c r="B2556"/>
  <c r="I1746"/>
  <c r="F1746"/>
  <c r="C1746" s="1"/>
  <c r="E1746"/>
  <c r="A1746" s="1"/>
  <c r="I1542"/>
  <c r="F1542"/>
  <c r="E1542"/>
  <c r="A1542" s="1"/>
  <c r="C1542"/>
  <c r="B1542"/>
  <c r="I1446"/>
  <c r="F1446"/>
  <c r="O1446" s="1"/>
  <c r="E1446"/>
  <c r="A1446" s="1"/>
  <c r="I1575"/>
  <c r="F1575"/>
  <c r="E1575"/>
  <c r="C1575"/>
  <c r="B1575"/>
  <c r="I4517"/>
  <c r="F4517"/>
  <c r="E4517"/>
  <c r="C4517"/>
  <c r="B4517"/>
  <c r="I2848"/>
  <c r="F2848"/>
  <c r="E2848"/>
  <c r="A2848" s="1"/>
  <c r="C2848"/>
  <c r="B2848"/>
  <c r="I3795"/>
  <c r="F3795"/>
  <c r="E3795"/>
  <c r="A3795" s="1"/>
  <c r="C3795"/>
  <c r="B3795"/>
  <c r="I3887"/>
  <c r="F3887"/>
  <c r="O3887" s="1"/>
  <c r="E3887"/>
  <c r="A3887" s="1"/>
  <c r="C3887"/>
  <c r="B3887"/>
  <c r="I3177"/>
  <c r="F3177"/>
  <c r="E3177"/>
  <c r="A3177" s="1"/>
  <c r="C3177"/>
  <c r="B3177"/>
  <c r="I1317"/>
  <c r="F1317"/>
  <c r="E1317"/>
  <c r="A1317" s="1"/>
  <c r="C1317"/>
  <c r="B1317"/>
  <c r="I1319"/>
  <c r="F1319"/>
  <c r="O1319" s="1"/>
  <c r="E1319"/>
  <c r="C1319"/>
  <c r="B1319"/>
  <c r="I692"/>
  <c r="F692"/>
  <c r="O692" s="1"/>
  <c r="E692"/>
  <c r="C692"/>
  <c r="B692"/>
  <c r="I3062"/>
  <c r="F3062"/>
  <c r="E3062"/>
  <c r="C3062"/>
  <c r="B3062"/>
  <c r="I1318"/>
  <c r="F1318"/>
  <c r="O1318" s="1"/>
  <c r="E1318"/>
  <c r="A1318" s="1"/>
  <c r="C1318"/>
  <c r="B1318"/>
  <c r="I3427"/>
  <c r="F3427"/>
  <c r="E3427"/>
  <c r="C3427"/>
  <c r="B3427"/>
  <c r="I1468"/>
  <c r="F1468"/>
  <c r="E1468"/>
  <c r="C1468"/>
  <c r="B1468"/>
  <c r="I3291"/>
  <c r="F3291"/>
  <c r="E3291"/>
  <c r="A3291" s="1"/>
  <c r="C3291"/>
  <c r="B3291"/>
  <c r="I775"/>
  <c r="F775"/>
  <c r="E775"/>
  <c r="A775" s="1"/>
  <c r="C775"/>
  <c r="B775"/>
  <c r="I3578"/>
  <c r="F3578"/>
  <c r="C3578" s="1"/>
  <c r="E3578"/>
  <c r="A3578" s="1"/>
  <c r="I877"/>
  <c r="F877"/>
  <c r="C877" s="1"/>
  <c r="E877"/>
  <c r="B877" s="1"/>
  <c r="I735"/>
  <c r="F735"/>
  <c r="C735" s="1"/>
  <c r="E735"/>
  <c r="A735" s="1"/>
  <c r="I666"/>
  <c r="F666"/>
  <c r="O666" s="1"/>
  <c r="E666"/>
  <c r="A666" s="1"/>
  <c r="C666"/>
  <c r="B666"/>
  <c r="I4314"/>
  <c r="F4314"/>
  <c r="C4314" s="1"/>
  <c r="E4314"/>
  <c r="A4314" s="1"/>
  <c r="I1003"/>
  <c r="F1003"/>
  <c r="O1003" s="1"/>
  <c r="E1003"/>
  <c r="A1003" s="1"/>
  <c r="C1003"/>
  <c r="B1003"/>
  <c r="I1053"/>
  <c r="F1053"/>
  <c r="C1053" s="1"/>
  <c r="E1053"/>
  <c r="A1053" s="1"/>
  <c r="I1577"/>
  <c r="F1577"/>
  <c r="E1577"/>
  <c r="A1577" s="1"/>
  <c r="C1577"/>
  <c r="B1577"/>
  <c r="I3207"/>
  <c r="F3207"/>
  <c r="C3207" s="1"/>
  <c r="E3207"/>
  <c r="A3207" s="1"/>
  <c r="I2677"/>
  <c r="F2677"/>
  <c r="E2677"/>
  <c r="A2677" s="1"/>
  <c r="C2677"/>
  <c r="B2677"/>
  <c r="I3946"/>
  <c r="F3946"/>
  <c r="C3946" s="1"/>
  <c r="E3946"/>
  <c r="A3946" s="1"/>
  <c r="I3649"/>
  <c r="F3649"/>
  <c r="E3649"/>
  <c r="A3649" s="1"/>
  <c r="C3649"/>
  <c r="B3649"/>
  <c r="I1243"/>
  <c r="F1243"/>
  <c r="K1243" s="1"/>
  <c r="E1243"/>
  <c r="B1243" s="1"/>
  <c r="I4340"/>
  <c r="F4340"/>
  <c r="E4340"/>
  <c r="A4340" s="1"/>
  <c r="I1064"/>
  <c r="F1064"/>
  <c r="C1064" s="1"/>
  <c r="E1064"/>
  <c r="A1064" s="1"/>
  <c r="I4743"/>
  <c r="F4743"/>
  <c r="E4743"/>
  <c r="I4742"/>
  <c r="F4742"/>
  <c r="E4742"/>
  <c r="I4741"/>
  <c r="F4741"/>
  <c r="E4741"/>
  <c r="I4740"/>
  <c r="F4740"/>
  <c r="E4740"/>
  <c r="I4739"/>
  <c r="F4739"/>
  <c r="E4739"/>
  <c r="I4738"/>
  <c r="F4738"/>
  <c r="E4738"/>
  <c r="I4737"/>
  <c r="F4737"/>
  <c r="E4737"/>
  <c r="A4737" s="1"/>
  <c r="I4736"/>
  <c r="F4736"/>
  <c r="E4736"/>
  <c r="I4735"/>
  <c r="F4735"/>
  <c r="E4735"/>
  <c r="I4732"/>
  <c r="F4732"/>
  <c r="E4732"/>
  <c r="I4731"/>
  <c r="F4731"/>
  <c r="E4731"/>
  <c r="I4730"/>
  <c r="F4730"/>
  <c r="E4730"/>
  <c r="I4729"/>
  <c r="F4729"/>
  <c r="E4729"/>
  <c r="I4728"/>
  <c r="F4728"/>
  <c r="E4728"/>
  <c r="I4727"/>
  <c r="F4727"/>
  <c r="E4727"/>
  <c r="I4726"/>
  <c r="F4726"/>
  <c r="E4726"/>
  <c r="I4725"/>
  <c r="F4725"/>
  <c r="E4725"/>
  <c r="I4724"/>
  <c r="F4724"/>
  <c r="E4724"/>
  <c r="I4723"/>
  <c r="F4723"/>
  <c r="E4723"/>
  <c r="I4722"/>
  <c r="F4722"/>
  <c r="E4722"/>
  <c r="I4721"/>
  <c r="F4721"/>
  <c r="E4721"/>
  <c r="I4720"/>
  <c r="F4720"/>
  <c r="E4720"/>
  <c r="I4719"/>
  <c r="F4719"/>
  <c r="E4719"/>
  <c r="I4718"/>
  <c r="F4718"/>
  <c r="E4718"/>
  <c r="I4717"/>
  <c r="F4717"/>
  <c r="E4717"/>
  <c r="I4716"/>
  <c r="F4716"/>
  <c r="E4716"/>
  <c r="I4714"/>
  <c r="F4714"/>
  <c r="E4714"/>
  <c r="I4713"/>
  <c r="F4713"/>
  <c r="E4713"/>
  <c r="I4712"/>
  <c r="F4712"/>
  <c r="E4712"/>
  <c r="I4711"/>
  <c r="F4711"/>
  <c r="E4711"/>
  <c r="I4710"/>
  <c r="F4710"/>
  <c r="E4710"/>
  <c r="I4709"/>
  <c r="F4709"/>
  <c r="E4709"/>
  <c r="I4708"/>
  <c r="F4708"/>
  <c r="E4708"/>
  <c r="I4707"/>
  <c r="F4707"/>
  <c r="E4707"/>
  <c r="I4706"/>
  <c r="F4706"/>
  <c r="E4706"/>
  <c r="I4705"/>
  <c r="F4705"/>
  <c r="E4705"/>
  <c r="I4704"/>
  <c r="F4704"/>
  <c r="E4704"/>
  <c r="I4703"/>
  <c r="F4703"/>
  <c r="E4703"/>
  <c r="I4702"/>
  <c r="F4702"/>
  <c r="E4702"/>
  <c r="I4701"/>
  <c r="F4701"/>
  <c r="E4701"/>
  <c r="I4700"/>
  <c r="F4700"/>
  <c r="E4700"/>
  <c r="I4699"/>
  <c r="F4699"/>
  <c r="E4699"/>
  <c r="I4698"/>
  <c r="F4698"/>
  <c r="E4698"/>
  <c r="I4734"/>
  <c r="F4734"/>
  <c r="E4734"/>
  <c r="I4733"/>
  <c r="F4733"/>
  <c r="E4733"/>
  <c r="I4692"/>
  <c r="F4692"/>
  <c r="E4692"/>
  <c r="I4691"/>
  <c r="F4691"/>
  <c r="E4691"/>
  <c r="I4689"/>
  <c r="F4689"/>
  <c r="E4689"/>
  <c r="I4688"/>
  <c r="F4688"/>
  <c r="E4688"/>
  <c r="I4687"/>
  <c r="F4687"/>
  <c r="E4687"/>
  <c r="I4686"/>
  <c r="F4686"/>
  <c r="E4686"/>
  <c r="I4685"/>
  <c r="F4685"/>
  <c r="E4685"/>
  <c r="I4684"/>
  <c r="F4684"/>
  <c r="E4684"/>
  <c r="I4683"/>
  <c r="F4683"/>
  <c r="E4683"/>
  <c r="I4682"/>
  <c r="F4682"/>
  <c r="E4682"/>
  <c r="I4681"/>
  <c r="F4681"/>
  <c r="E4681"/>
  <c r="I4680"/>
  <c r="F4680"/>
  <c r="E4680"/>
  <c r="I4679"/>
  <c r="F4679"/>
  <c r="E4679"/>
  <c r="I4678"/>
  <c r="F4678"/>
  <c r="E4678"/>
  <c r="I4676"/>
  <c r="F4676"/>
  <c r="E4676"/>
  <c r="I4675"/>
  <c r="F4675"/>
  <c r="E4675"/>
  <c r="I4674"/>
  <c r="F4674"/>
  <c r="E4674"/>
  <c r="I4673"/>
  <c r="F4673"/>
  <c r="E4673"/>
  <c r="I4672"/>
  <c r="F4672"/>
  <c r="E4672"/>
  <c r="I4671"/>
  <c r="F4671"/>
  <c r="E4671"/>
  <c r="I4670"/>
  <c r="F4670"/>
  <c r="E4670"/>
  <c r="I4669"/>
  <c r="F4669"/>
  <c r="E4669"/>
  <c r="I4697"/>
  <c r="F4697"/>
  <c r="E4697"/>
  <c r="I4696"/>
  <c r="F4696"/>
  <c r="E4696"/>
  <c r="I4695"/>
  <c r="F4695"/>
  <c r="E4695"/>
  <c r="I4694"/>
  <c r="F4694"/>
  <c r="E4694"/>
  <c r="I4693"/>
  <c r="F4693"/>
  <c r="E4693"/>
  <c r="I4666"/>
  <c r="F4666"/>
  <c r="E4666"/>
  <c r="I4665"/>
  <c r="F4665"/>
  <c r="E4665"/>
  <c r="I4664"/>
  <c r="F4664"/>
  <c r="E4664"/>
  <c r="I4663"/>
  <c r="F4663"/>
  <c r="E4663"/>
  <c r="I4662"/>
  <c r="F4662"/>
  <c r="E4662"/>
  <c r="I4661"/>
  <c r="F4661"/>
  <c r="E4661"/>
  <c r="I4660"/>
  <c r="F4660"/>
  <c r="E4660"/>
  <c r="I4659"/>
  <c r="F4659"/>
  <c r="E4659"/>
  <c r="I4658"/>
  <c r="F4658"/>
  <c r="E4658"/>
  <c r="I4657"/>
  <c r="F4657"/>
  <c r="E4657"/>
  <c r="I4656"/>
  <c r="F4656"/>
  <c r="E4656"/>
  <c r="I4655"/>
  <c r="F4655"/>
  <c r="E4655"/>
  <c r="I4654"/>
  <c r="F4654"/>
  <c r="E4654"/>
  <c r="I4653"/>
  <c r="F4653"/>
  <c r="E4653"/>
  <c r="I4652"/>
  <c r="F4652"/>
  <c r="E4652"/>
  <c r="I4651"/>
  <c r="F4651"/>
  <c r="E4651"/>
  <c r="I4649"/>
  <c r="F4649"/>
  <c r="E4649"/>
  <c r="I4648"/>
  <c r="F4648"/>
  <c r="E4648"/>
  <c r="I4647"/>
  <c r="F4647"/>
  <c r="E4647"/>
  <c r="I4646"/>
  <c r="F4646"/>
  <c r="E4646"/>
  <c r="I4642"/>
  <c r="F4642"/>
  <c r="E4642"/>
  <c r="I4641"/>
  <c r="F4641"/>
  <c r="E4641"/>
  <c r="I4640"/>
  <c r="F4640"/>
  <c r="E4640"/>
  <c r="I4639"/>
  <c r="F4639"/>
  <c r="E4639"/>
  <c r="I4638"/>
  <c r="F4638"/>
  <c r="E4638"/>
  <c r="I4637"/>
  <c r="F4637"/>
  <c r="E4637"/>
  <c r="I4636"/>
  <c r="F4636"/>
  <c r="E4636"/>
  <c r="I4634"/>
  <c r="F4634"/>
  <c r="E4634"/>
  <c r="I4633"/>
  <c r="F4633"/>
  <c r="E4633"/>
  <c r="I4632"/>
  <c r="F4632"/>
  <c r="E4632"/>
  <c r="I4631"/>
  <c r="F4631"/>
  <c r="E4631"/>
  <c r="I4630"/>
  <c r="F4630"/>
  <c r="E4630"/>
  <c r="I4629"/>
  <c r="F4629"/>
  <c r="E4629"/>
  <c r="I4628"/>
  <c r="F4628"/>
  <c r="E4628"/>
  <c r="I4627"/>
  <c r="F4627"/>
  <c r="E4627"/>
  <c r="I4626"/>
  <c r="F4626"/>
  <c r="E4626"/>
  <c r="I4625"/>
  <c r="F4625"/>
  <c r="E4625"/>
  <c r="I4624"/>
  <c r="F4624"/>
  <c r="E4624"/>
  <c r="I4623"/>
  <c r="F4623"/>
  <c r="E4623"/>
  <c r="I4622"/>
  <c r="F4622"/>
  <c r="E4622"/>
  <c r="I4621"/>
  <c r="F4621"/>
  <c r="E4621"/>
  <c r="I4620"/>
  <c r="F4620"/>
  <c r="E4620"/>
  <c r="I4619"/>
  <c r="F4619"/>
  <c r="E4619"/>
  <c r="I4618"/>
  <c r="F4618"/>
  <c r="E4618"/>
  <c r="I4617"/>
  <c r="F4617"/>
  <c r="E4617"/>
  <c r="I4616"/>
  <c r="F4616"/>
  <c r="E4616"/>
  <c r="I4615"/>
  <c r="F4615"/>
  <c r="E4615"/>
  <c r="I4614"/>
  <c r="F4614"/>
  <c r="E4614"/>
  <c r="I4613"/>
  <c r="F4613"/>
  <c r="E4613"/>
  <c r="I4612"/>
  <c r="F4612"/>
  <c r="E4612"/>
  <c r="I4611"/>
  <c r="F4611"/>
  <c r="E4611"/>
  <c r="I4610"/>
  <c r="F4610"/>
  <c r="E4610"/>
  <c r="I4609"/>
  <c r="F4609"/>
  <c r="E4609"/>
  <c r="I4608"/>
  <c r="F4608"/>
  <c r="E4608"/>
  <c r="I4607"/>
  <c r="F4607"/>
  <c r="E4607"/>
  <c r="I4606"/>
  <c r="F4606"/>
  <c r="E4606"/>
  <c r="I4645"/>
  <c r="F4645"/>
  <c r="E4645"/>
  <c r="I4644"/>
  <c r="F4644"/>
  <c r="E4644"/>
  <c r="I4643"/>
  <c r="F4643"/>
  <c r="E4643"/>
  <c r="I4599"/>
  <c r="F4599"/>
  <c r="E4599"/>
  <c r="I4598"/>
  <c r="F4598"/>
  <c r="E4598"/>
  <c r="I4597"/>
  <c r="F4597"/>
  <c r="E4597"/>
  <c r="I4596"/>
  <c r="F4596"/>
  <c r="E4596"/>
  <c r="I4595"/>
  <c r="F4595"/>
  <c r="E4595"/>
  <c r="I4594"/>
  <c r="F4594"/>
  <c r="E4594"/>
  <c r="I4593"/>
  <c r="F4593"/>
  <c r="E4593"/>
  <c r="I4605"/>
  <c r="F4605"/>
  <c r="E4605"/>
  <c r="I4592"/>
  <c r="F4592"/>
  <c r="E4592"/>
  <c r="I4591"/>
  <c r="F4591"/>
  <c r="E4591"/>
  <c r="I4590"/>
  <c r="F4590"/>
  <c r="E4590"/>
  <c r="I4589"/>
  <c r="F4589"/>
  <c r="E4589"/>
  <c r="I4588"/>
  <c r="F4588"/>
  <c r="E4588"/>
  <c r="I4587"/>
  <c r="F4587"/>
  <c r="E4587"/>
  <c r="I4585"/>
  <c r="F4585"/>
  <c r="E4585"/>
  <c r="I4582"/>
  <c r="F4582"/>
  <c r="E4582"/>
  <c r="I4581"/>
  <c r="F4581"/>
  <c r="E4581"/>
  <c r="I4580"/>
  <c r="F4580"/>
  <c r="E4580"/>
  <c r="I4579"/>
  <c r="F4579"/>
  <c r="E4579"/>
  <c r="I4578"/>
  <c r="F4578"/>
  <c r="E4578"/>
  <c r="I4577"/>
  <c r="F4577"/>
  <c r="E4577"/>
  <c r="I4604"/>
  <c r="F4604"/>
  <c r="E4604"/>
  <c r="I4603"/>
  <c r="F4603"/>
  <c r="E4603"/>
  <c r="I4602"/>
  <c r="F4602"/>
  <c r="E4602"/>
  <c r="I4601"/>
  <c r="F4601"/>
  <c r="E4601"/>
  <c r="I4600"/>
  <c r="F4600"/>
  <c r="E4600"/>
  <c r="I4569"/>
  <c r="F4569"/>
  <c r="E4569"/>
  <c r="I4568"/>
  <c r="F4568"/>
  <c r="E4568"/>
  <c r="I4567"/>
  <c r="F4567"/>
  <c r="E4567"/>
  <c r="I4566"/>
  <c r="F4566"/>
  <c r="E4566"/>
  <c r="I4564"/>
  <c r="F4564"/>
  <c r="E4564"/>
  <c r="I4562"/>
  <c r="F4562"/>
  <c r="E4562"/>
  <c r="I4561"/>
  <c r="F4561"/>
  <c r="E4561"/>
  <c r="I4560"/>
  <c r="F4560"/>
  <c r="E4560"/>
  <c r="I4559"/>
  <c r="F4559"/>
  <c r="E4559"/>
  <c r="I4558"/>
  <c r="F4558"/>
  <c r="E4558"/>
  <c r="I4557"/>
  <c r="F4557"/>
  <c r="E4557"/>
  <c r="I4556"/>
  <c r="F4556"/>
  <c r="E4556"/>
  <c r="I4555"/>
  <c r="F4555"/>
  <c r="E4555"/>
  <c r="I4554"/>
  <c r="F4554"/>
  <c r="E4554"/>
  <c r="I4553"/>
  <c r="F4553"/>
  <c r="E4553"/>
  <c r="I4552"/>
  <c r="F4552"/>
  <c r="E4552"/>
  <c r="I4551"/>
  <c r="F4551"/>
  <c r="E4551"/>
  <c r="I4550"/>
  <c r="F4550"/>
  <c r="E4550"/>
  <c r="I4549"/>
  <c r="F4549"/>
  <c r="E4549"/>
  <c r="I4548"/>
  <c r="F4548"/>
  <c r="E4548"/>
  <c r="I4546"/>
  <c r="F4546"/>
  <c r="E4546"/>
  <c r="I4545"/>
  <c r="F4545"/>
  <c r="E4545"/>
  <c r="I4544"/>
  <c r="F4544"/>
  <c r="E4544"/>
  <c r="I4543"/>
  <c r="F4543"/>
  <c r="E4543"/>
  <c r="I4542"/>
  <c r="F4542"/>
  <c r="E4542"/>
  <c r="I4541"/>
  <c r="F4541"/>
  <c r="E4541"/>
  <c r="I4540"/>
  <c r="F4540"/>
  <c r="E4540"/>
  <c r="I4539"/>
  <c r="F4539"/>
  <c r="E4539"/>
  <c r="I4538"/>
  <c r="F4538"/>
  <c r="E4538"/>
  <c r="I4537"/>
  <c r="F4537"/>
  <c r="E4537"/>
  <c r="I4576"/>
  <c r="F4576"/>
  <c r="E4576"/>
  <c r="I4575"/>
  <c r="F4575"/>
  <c r="E4575"/>
  <c r="I4574"/>
  <c r="F4574"/>
  <c r="E4574"/>
  <c r="I4573"/>
  <c r="F4573"/>
  <c r="E4573"/>
  <c r="I4572"/>
  <c r="F4572"/>
  <c r="E4572"/>
  <c r="I4571"/>
  <c r="F4571"/>
  <c r="E4571"/>
  <c r="I4570"/>
  <c r="F4570"/>
  <c r="E4570"/>
  <c r="I4531"/>
  <c r="F4531"/>
  <c r="E4531"/>
  <c r="I4530"/>
  <c r="F4530"/>
  <c r="E4530"/>
  <c r="I4529"/>
  <c r="F4529"/>
  <c r="E4529"/>
  <c r="I4528"/>
  <c r="F4528"/>
  <c r="E4528"/>
  <c r="I4527"/>
  <c r="F4527"/>
  <c r="E4527"/>
  <c r="I4526"/>
  <c r="F4526"/>
  <c r="E4526"/>
  <c r="I4525"/>
  <c r="F4525"/>
  <c r="E4525"/>
  <c r="I4524"/>
  <c r="F4524"/>
  <c r="E4524"/>
  <c r="I4523"/>
  <c r="F4523"/>
  <c r="E4523"/>
  <c r="I4522"/>
  <c r="F4522"/>
  <c r="E4522"/>
  <c r="I4521"/>
  <c r="F4521"/>
  <c r="E4521"/>
  <c r="I4520"/>
  <c r="F4520"/>
  <c r="E4520"/>
  <c r="I4519"/>
  <c r="F4519"/>
  <c r="E4519"/>
  <c r="I4518"/>
  <c r="F4518"/>
  <c r="E4518"/>
  <c r="I4516"/>
  <c r="F4516"/>
  <c r="E4516"/>
  <c r="I4515"/>
  <c r="F4515"/>
  <c r="E4515"/>
  <c r="I4514"/>
  <c r="F4514"/>
  <c r="E4514"/>
  <c r="I4513"/>
  <c r="F4513"/>
  <c r="E4513"/>
  <c r="I4512"/>
  <c r="F4512"/>
  <c r="E4512"/>
  <c r="I4511"/>
  <c r="F4511"/>
  <c r="E4511"/>
  <c r="I4510"/>
  <c r="F4510"/>
  <c r="E4510"/>
  <c r="I4536"/>
  <c r="F4536"/>
  <c r="E4536"/>
  <c r="I4535"/>
  <c r="F4535"/>
  <c r="E4535"/>
  <c r="I4534"/>
  <c r="F4534"/>
  <c r="E4534"/>
  <c r="I4533"/>
  <c r="F4533"/>
  <c r="E4533"/>
  <c r="I4532"/>
  <c r="F4532"/>
  <c r="E4532"/>
  <c r="I4504"/>
  <c r="F4504"/>
  <c r="E4504"/>
  <c r="I4503"/>
  <c r="F4503"/>
  <c r="E4503"/>
  <c r="I4502"/>
  <c r="F4502"/>
  <c r="E4502"/>
  <c r="I4509"/>
  <c r="F4509"/>
  <c r="E4509"/>
  <c r="I4501"/>
  <c r="F4501"/>
  <c r="E4501"/>
  <c r="I4500"/>
  <c r="F4500"/>
  <c r="E4500"/>
  <c r="I4498"/>
  <c r="F4498"/>
  <c r="E4498"/>
  <c r="I4497"/>
  <c r="F4497"/>
  <c r="E4497"/>
  <c r="I4496"/>
  <c r="F4496"/>
  <c r="E4496"/>
  <c r="I4495"/>
  <c r="F4495"/>
  <c r="E4495"/>
  <c r="I4494"/>
  <c r="F4494"/>
  <c r="E4494"/>
  <c r="I4493"/>
  <c r="F4493"/>
  <c r="E4493"/>
  <c r="I4492"/>
  <c r="F4492"/>
  <c r="E4492"/>
  <c r="I4491"/>
  <c r="F4491"/>
  <c r="E4491"/>
  <c r="I4490"/>
  <c r="F4490"/>
  <c r="E4490"/>
  <c r="I4489"/>
  <c r="F4489"/>
  <c r="E4489"/>
  <c r="I4488"/>
  <c r="F4488"/>
  <c r="E4488"/>
  <c r="I4487"/>
  <c r="F4487"/>
  <c r="E4487"/>
  <c r="I4486"/>
  <c r="F4486"/>
  <c r="E4486"/>
  <c r="I4485"/>
  <c r="F4485"/>
  <c r="E4485"/>
  <c r="I4484"/>
  <c r="F4484"/>
  <c r="E4484"/>
  <c r="I4483"/>
  <c r="F4483"/>
  <c r="E4483"/>
  <c r="I4481"/>
  <c r="F4481"/>
  <c r="E4481"/>
  <c r="I4480"/>
  <c r="F4480"/>
  <c r="E4480"/>
  <c r="I4479"/>
  <c r="F4479"/>
  <c r="E4479"/>
  <c r="I4478"/>
  <c r="F4478"/>
  <c r="E4478"/>
  <c r="I4477"/>
  <c r="F4477"/>
  <c r="E4477"/>
  <c r="I4476"/>
  <c r="F4476"/>
  <c r="E4476"/>
  <c r="I4475"/>
  <c r="F4475"/>
  <c r="E4475"/>
  <c r="I4508"/>
  <c r="F4508"/>
  <c r="E4508"/>
  <c r="I4507"/>
  <c r="F4507"/>
  <c r="E4507"/>
  <c r="I4506"/>
  <c r="F4506"/>
  <c r="E4506"/>
  <c r="I4505"/>
  <c r="F4505"/>
  <c r="E4505"/>
  <c r="I4469"/>
  <c r="F4469"/>
  <c r="E4469"/>
  <c r="I4468"/>
  <c r="F4468"/>
  <c r="E4468"/>
  <c r="I4467"/>
  <c r="F4467"/>
  <c r="E4467"/>
  <c r="I4466"/>
  <c r="F4466"/>
  <c r="E4466"/>
  <c r="I4465"/>
  <c r="F4465"/>
  <c r="E4465"/>
  <c r="I4464"/>
  <c r="F4464"/>
  <c r="E4464"/>
  <c r="I4463"/>
  <c r="F4463"/>
  <c r="E4463"/>
  <c r="I4462"/>
  <c r="F4462"/>
  <c r="E4462"/>
  <c r="I4461"/>
  <c r="F4461"/>
  <c r="E4461"/>
  <c r="I4460"/>
  <c r="F4460"/>
  <c r="E4460"/>
  <c r="I4459"/>
  <c r="F4459"/>
  <c r="E4459"/>
  <c r="I4458"/>
  <c r="F4458"/>
  <c r="E4458"/>
  <c r="I4457"/>
  <c r="F4457"/>
  <c r="E4457"/>
  <c r="I4456"/>
  <c r="F4456"/>
  <c r="E4456"/>
  <c r="I4455"/>
  <c r="F4455"/>
  <c r="E4455"/>
  <c r="I4454"/>
  <c r="F4454"/>
  <c r="E4454"/>
  <c r="I4453"/>
  <c r="F4453"/>
  <c r="E4453"/>
  <c r="I4452"/>
  <c r="F4452"/>
  <c r="E4452"/>
  <c r="I4451"/>
  <c r="F4451"/>
  <c r="E4451"/>
  <c r="I4450"/>
  <c r="F4450"/>
  <c r="E4450"/>
  <c r="I4449"/>
  <c r="F4449"/>
  <c r="E4449"/>
  <c r="I4448"/>
  <c r="F4448"/>
  <c r="E4448"/>
  <c r="I4447"/>
  <c r="F4447"/>
  <c r="E4447"/>
  <c r="I4446"/>
  <c r="F4446"/>
  <c r="E4446"/>
  <c r="I4445"/>
  <c r="F4445"/>
  <c r="E4445"/>
  <c r="I4444"/>
  <c r="F4444"/>
  <c r="E4444"/>
  <c r="I4443"/>
  <c r="F4443"/>
  <c r="E4443"/>
  <c r="I4442"/>
  <c r="F4442"/>
  <c r="E4442"/>
  <c r="I4441"/>
  <c r="F4441"/>
  <c r="E4441"/>
  <c r="I4440"/>
  <c r="F4440"/>
  <c r="E4440"/>
  <c r="I4439"/>
  <c r="F4439"/>
  <c r="E4439"/>
  <c r="I4438"/>
  <c r="F4438"/>
  <c r="E4438"/>
  <c r="I4437"/>
  <c r="F4437"/>
  <c r="E4437"/>
  <c r="I4436"/>
  <c r="F4436"/>
  <c r="E4436"/>
  <c r="I4474"/>
  <c r="F4474"/>
  <c r="E4474"/>
  <c r="I4473"/>
  <c r="F4473"/>
  <c r="E4473"/>
  <c r="I4472"/>
  <c r="F4472"/>
  <c r="E4472"/>
  <c r="I4471"/>
  <c r="F4471"/>
  <c r="E4471"/>
  <c r="I4470"/>
  <c r="F4470"/>
  <c r="E4470"/>
  <c r="I4430"/>
  <c r="F4430"/>
  <c r="E4430"/>
  <c r="I4429"/>
  <c r="F4429"/>
  <c r="E4429"/>
  <c r="I4428"/>
  <c r="F4428"/>
  <c r="E4428"/>
  <c r="I4427"/>
  <c r="F4427"/>
  <c r="E4427"/>
  <c r="I4426"/>
  <c r="F4426"/>
  <c r="E4426"/>
  <c r="I4425"/>
  <c r="F4425"/>
  <c r="E4425"/>
  <c r="I4423"/>
  <c r="F4423"/>
  <c r="E4423"/>
  <c r="I4422"/>
  <c r="F4422"/>
  <c r="E4422"/>
  <c r="I4421"/>
  <c r="F4421"/>
  <c r="E4421"/>
  <c r="I4420"/>
  <c r="F4420"/>
  <c r="E4420"/>
  <c r="I4419"/>
  <c r="F4419"/>
  <c r="E4419"/>
  <c r="I4418"/>
  <c r="F4418"/>
  <c r="E4418"/>
  <c r="I4417"/>
  <c r="F4417"/>
  <c r="E4417"/>
  <c r="I4416"/>
  <c r="F4416"/>
  <c r="E4416"/>
  <c r="I4415"/>
  <c r="F4415"/>
  <c r="E4415"/>
  <c r="I4414"/>
  <c r="F4414"/>
  <c r="E4414"/>
  <c r="I4413"/>
  <c r="F4413"/>
  <c r="E4413"/>
  <c r="I4412"/>
  <c r="F4412"/>
  <c r="E4412"/>
  <c r="I4411"/>
  <c r="F4411"/>
  <c r="E4411"/>
  <c r="I4410"/>
  <c r="F4410"/>
  <c r="E4410"/>
  <c r="I4409"/>
  <c r="F4409"/>
  <c r="E4409"/>
  <c r="I4408"/>
  <c r="F4408"/>
  <c r="E4408"/>
  <c r="I4407"/>
  <c r="F4407"/>
  <c r="E4407"/>
  <c r="I4406"/>
  <c r="F4406"/>
  <c r="E4406"/>
  <c r="I4405"/>
  <c r="F4405"/>
  <c r="E4405"/>
  <c r="I4404"/>
  <c r="F4404"/>
  <c r="E4404"/>
  <c r="I4403"/>
  <c r="F4403"/>
  <c r="E4403"/>
  <c r="I4402"/>
  <c r="F4402"/>
  <c r="E4402"/>
  <c r="I4401"/>
  <c r="F4401"/>
  <c r="E4401"/>
  <c r="I4400"/>
  <c r="F4400"/>
  <c r="E4400"/>
  <c r="I4399"/>
  <c r="F4399"/>
  <c r="E4399"/>
  <c r="I4398"/>
  <c r="F4398"/>
  <c r="E4398"/>
  <c r="I4397"/>
  <c r="F4397"/>
  <c r="E4397"/>
  <c r="I4396"/>
  <c r="F4396"/>
  <c r="E4396"/>
  <c r="I4435"/>
  <c r="F4435"/>
  <c r="E4435"/>
  <c r="I4434"/>
  <c r="F4434"/>
  <c r="E4434"/>
  <c r="I4433"/>
  <c r="F4433"/>
  <c r="E4433"/>
  <c r="I4432"/>
  <c r="F4432"/>
  <c r="E4432"/>
  <c r="I4431"/>
  <c r="F4431"/>
  <c r="E4431"/>
  <c r="I4393"/>
  <c r="F4393"/>
  <c r="E4393"/>
  <c r="I4392"/>
  <c r="F4392"/>
  <c r="E4392"/>
  <c r="I4391"/>
  <c r="F4391"/>
  <c r="E4391"/>
  <c r="I4390"/>
  <c r="F4390"/>
  <c r="E4390"/>
  <c r="I4389"/>
  <c r="F4389"/>
  <c r="E4389"/>
  <c r="I4388"/>
  <c r="F4388"/>
  <c r="E4388"/>
  <c r="I4387"/>
  <c r="F4387"/>
  <c r="E4387"/>
  <c r="I4386"/>
  <c r="F4386"/>
  <c r="E4386"/>
  <c r="I4385"/>
  <c r="F4385"/>
  <c r="E4385"/>
  <c r="I4384"/>
  <c r="F4384"/>
  <c r="E4384"/>
  <c r="I4381"/>
  <c r="F4381"/>
  <c r="E4381"/>
  <c r="I4380"/>
  <c r="F4380"/>
  <c r="E4380"/>
  <c r="I4379"/>
  <c r="F4379"/>
  <c r="E4379"/>
  <c r="I4378"/>
  <c r="F4378"/>
  <c r="E4378"/>
  <c r="I4377"/>
  <c r="F4377"/>
  <c r="E4377"/>
  <c r="I4376"/>
  <c r="F4376"/>
  <c r="E4376"/>
  <c r="I4375"/>
  <c r="F4375"/>
  <c r="E4375"/>
  <c r="I4374"/>
  <c r="F4374"/>
  <c r="E4374"/>
  <c r="I4373"/>
  <c r="F4373"/>
  <c r="E4373"/>
  <c r="I4372"/>
  <c r="F4372"/>
  <c r="E4372"/>
  <c r="I4371"/>
  <c r="F4371"/>
  <c r="E4371"/>
  <c r="I4370"/>
  <c r="F4370"/>
  <c r="E4370"/>
  <c r="I4369"/>
  <c r="F4369"/>
  <c r="E4369"/>
  <c r="I4368"/>
  <c r="F4368"/>
  <c r="E4368"/>
  <c r="I4365"/>
  <c r="F4365"/>
  <c r="E4365"/>
  <c r="I4364"/>
  <c r="F4364"/>
  <c r="E4364"/>
  <c r="I4395"/>
  <c r="F4395"/>
  <c r="E4395"/>
  <c r="I4394"/>
  <c r="F4394"/>
  <c r="E4394"/>
  <c r="I4362"/>
  <c r="F4362"/>
  <c r="E4362"/>
  <c r="I4361"/>
  <c r="F4361"/>
  <c r="E4361"/>
  <c r="I4360"/>
  <c r="F4360"/>
  <c r="E4360"/>
  <c r="I4359"/>
  <c r="F4359"/>
  <c r="E4359"/>
  <c r="I4358"/>
  <c r="F4358"/>
  <c r="E4358"/>
  <c r="I4357"/>
  <c r="F4357"/>
  <c r="E4357"/>
  <c r="I4356"/>
  <c r="F4356"/>
  <c r="E4356"/>
  <c r="I4355"/>
  <c r="F4355"/>
  <c r="E4355"/>
  <c r="I4354"/>
  <c r="F4354"/>
  <c r="E4354"/>
  <c r="I4353"/>
  <c r="F4353"/>
  <c r="E4353"/>
  <c r="I4352"/>
  <c r="F4352"/>
  <c r="E4352"/>
  <c r="I4351"/>
  <c r="F4351"/>
  <c r="E4351"/>
  <c r="I4350"/>
  <c r="F4350"/>
  <c r="E4350"/>
  <c r="I4349"/>
  <c r="F4349"/>
  <c r="E4349"/>
  <c r="I4348"/>
  <c r="F4348"/>
  <c r="E4348"/>
  <c r="I4347"/>
  <c r="F4347"/>
  <c r="E4347"/>
  <c r="I4346"/>
  <c r="F4346"/>
  <c r="E4346"/>
  <c r="I4345"/>
  <c r="F4345"/>
  <c r="E4345"/>
  <c r="I4344"/>
  <c r="F4344"/>
  <c r="E4344"/>
  <c r="I4343"/>
  <c r="F4343"/>
  <c r="E4343"/>
  <c r="I4363"/>
  <c r="F4363"/>
  <c r="E4363"/>
  <c r="I4342"/>
  <c r="F4342"/>
  <c r="E4342"/>
  <c r="I4341"/>
  <c r="F4341"/>
  <c r="E4341"/>
  <c r="I4339"/>
  <c r="F4339"/>
  <c r="E4339"/>
  <c r="I4338"/>
  <c r="F4338"/>
  <c r="E4338"/>
  <c r="I4337"/>
  <c r="F4337"/>
  <c r="E4337"/>
  <c r="I4332"/>
  <c r="F4332"/>
  <c r="E4332"/>
  <c r="I4331"/>
  <c r="F4331"/>
  <c r="E4331"/>
  <c r="I4330"/>
  <c r="F4330"/>
  <c r="E4330"/>
  <c r="I4329"/>
  <c r="F4329"/>
  <c r="E4329"/>
  <c r="I4328"/>
  <c r="F4328"/>
  <c r="E4328"/>
  <c r="I4327"/>
  <c r="F4327"/>
  <c r="E4327"/>
  <c r="I4326"/>
  <c r="F4326"/>
  <c r="E4326"/>
  <c r="I4325"/>
  <c r="F4325"/>
  <c r="E4325"/>
  <c r="I4324"/>
  <c r="F4324"/>
  <c r="E4324"/>
  <c r="I4321"/>
  <c r="F4321"/>
  <c r="E4321"/>
  <c r="I4320"/>
  <c r="F4320"/>
  <c r="E4320"/>
  <c r="I4319"/>
  <c r="F4319"/>
  <c r="E4319"/>
  <c r="I4318"/>
  <c r="F4318"/>
  <c r="E4318"/>
  <c r="I4317"/>
  <c r="F4317"/>
  <c r="E4317"/>
  <c r="I4316"/>
  <c r="F4316"/>
  <c r="E4316"/>
  <c r="I4315"/>
  <c r="F4315"/>
  <c r="E4315"/>
  <c r="I4313"/>
  <c r="F4313"/>
  <c r="E4313"/>
  <c r="I4312"/>
  <c r="F4312"/>
  <c r="E4312"/>
  <c r="I4310"/>
  <c r="F4310"/>
  <c r="E4310"/>
  <c r="I4309"/>
  <c r="F4309"/>
  <c r="E4309"/>
  <c r="I4308"/>
  <c r="F4308"/>
  <c r="E4308"/>
  <c r="I4307"/>
  <c r="F4307"/>
  <c r="E4307"/>
  <c r="I4306"/>
  <c r="F4306"/>
  <c r="E4306"/>
  <c r="I4305"/>
  <c r="F4305"/>
  <c r="E4305"/>
  <c r="I4304"/>
  <c r="F4304"/>
  <c r="E4304"/>
  <c r="I4303"/>
  <c r="F4303"/>
  <c r="E4303"/>
  <c r="I4336"/>
  <c r="F4336"/>
  <c r="E4336"/>
  <c r="I4335"/>
  <c r="F4335"/>
  <c r="E4335"/>
  <c r="I4334"/>
  <c r="F4334"/>
  <c r="E4334"/>
  <c r="I4333"/>
  <c r="F4333"/>
  <c r="E4333"/>
  <c r="I4298"/>
  <c r="F4298"/>
  <c r="E4298"/>
  <c r="I4297"/>
  <c r="F4297"/>
  <c r="E4297"/>
  <c r="I4296"/>
  <c r="F4296"/>
  <c r="E4296"/>
  <c r="I4295"/>
  <c r="F4295"/>
  <c r="E4295"/>
  <c r="I4294"/>
  <c r="F4294"/>
  <c r="E4294"/>
  <c r="I4293"/>
  <c r="F4293"/>
  <c r="E4293"/>
  <c r="I4291"/>
  <c r="F4291"/>
  <c r="E4291"/>
  <c r="I4290"/>
  <c r="F4290"/>
  <c r="E4290"/>
  <c r="I4289"/>
  <c r="F4289"/>
  <c r="E4289"/>
  <c r="I4288"/>
  <c r="F4288"/>
  <c r="E4288"/>
  <c r="I4287"/>
  <c r="F4287"/>
  <c r="E4287"/>
  <c r="I4286"/>
  <c r="F4286"/>
  <c r="E4286"/>
  <c r="I4285"/>
  <c r="F4285"/>
  <c r="E4285"/>
  <c r="I4284"/>
  <c r="F4284"/>
  <c r="E4284"/>
  <c r="I4283"/>
  <c r="F4283"/>
  <c r="E4283"/>
  <c r="I4281"/>
  <c r="F4281"/>
  <c r="E4281"/>
  <c r="I4280"/>
  <c r="F4280"/>
  <c r="E4280"/>
  <c r="I4279"/>
  <c r="F4279"/>
  <c r="E4279"/>
  <c r="I4278"/>
  <c r="F4278"/>
  <c r="E4278"/>
  <c r="I4277"/>
  <c r="F4277"/>
  <c r="E4277"/>
  <c r="I4276"/>
  <c r="F4276"/>
  <c r="E4276"/>
  <c r="I4275"/>
  <c r="F4275"/>
  <c r="E4275"/>
  <c r="I4274"/>
  <c r="F4274"/>
  <c r="E4274"/>
  <c r="I4273"/>
  <c r="F4273"/>
  <c r="E4273"/>
  <c r="I4272"/>
  <c r="F4272"/>
  <c r="E4272"/>
  <c r="I4271"/>
  <c r="F4271"/>
  <c r="E4271"/>
  <c r="I4270"/>
  <c r="F4270"/>
  <c r="E4270"/>
  <c r="I4269"/>
  <c r="F4269"/>
  <c r="E4269"/>
  <c r="I4268"/>
  <c r="F4268"/>
  <c r="E4268"/>
  <c r="I4267"/>
  <c r="F4267"/>
  <c r="E4267"/>
  <c r="I4266"/>
  <c r="F4266"/>
  <c r="E4266"/>
  <c r="I4265"/>
  <c r="F4265"/>
  <c r="E4265"/>
  <c r="I4264"/>
  <c r="F4264"/>
  <c r="E4264"/>
  <c r="I4263"/>
  <c r="F4263"/>
  <c r="E4263"/>
  <c r="I4262"/>
  <c r="F4262"/>
  <c r="E4262"/>
  <c r="I4261"/>
  <c r="F4261"/>
  <c r="E4261"/>
  <c r="I4260"/>
  <c r="F4260"/>
  <c r="E4260"/>
  <c r="I4259"/>
  <c r="F4259"/>
  <c r="E4259"/>
  <c r="I4302"/>
  <c r="F4302"/>
  <c r="E4302"/>
  <c r="I4301"/>
  <c r="F4301"/>
  <c r="E4301"/>
  <c r="I4300"/>
  <c r="F4300"/>
  <c r="E4300"/>
  <c r="I4299"/>
  <c r="F4299"/>
  <c r="E4299"/>
  <c r="I4258"/>
  <c r="F4258"/>
  <c r="E4258"/>
  <c r="I4251"/>
  <c r="F4251"/>
  <c r="E4251"/>
  <c r="I4250"/>
  <c r="F4250"/>
  <c r="E4250"/>
  <c r="I4249"/>
  <c r="F4249"/>
  <c r="E4249"/>
  <c r="I4248"/>
  <c r="F4248"/>
  <c r="E4248"/>
  <c r="I4247"/>
  <c r="F4247"/>
  <c r="E4247"/>
  <c r="I4246"/>
  <c r="F4246"/>
  <c r="E4246"/>
  <c r="I4245"/>
  <c r="F4245"/>
  <c r="E4245"/>
  <c r="I4244"/>
  <c r="F4244"/>
  <c r="E4244"/>
  <c r="I4243"/>
  <c r="F4243"/>
  <c r="E4243"/>
  <c r="I4242"/>
  <c r="F4242"/>
  <c r="E4242"/>
  <c r="I4241"/>
  <c r="F4241"/>
  <c r="E4241"/>
  <c r="I4240"/>
  <c r="F4240"/>
  <c r="E4240"/>
  <c r="I4239"/>
  <c r="F4239"/>
  <c r="E4239"/>
  <c r="I4238"/>
  <c r="F4238"/>
  <c r="E4238"/>
  <c r="I4237"/>
  <c r="F4237"/>
  <c r="E4237"/>
  <c r="I4236"/>
  <c r="F4236"/>
  <c r="E4236"/>
  <c r="I4235"/>
  <c r="F4235"/>
  <c r="E4235"/>
  <c r="I4234"/>
  <c r="F4234"/>
  <c r="E4234"/>
  <c r="I4233"/>
  <c r="F4233"/>
  <c r="E4233"/>
  <c r="I4232"/>
  <c r="F4232"/>
  <c r="E4232"/>
  <c r="I4231"/>
  <c r="F4231"/>
  <c r="E4231"/>
  <c r="I4230"/>
  <c r="F4230"/>
  <c r="E4230"/>
  <c r="I4229"/>
  <c r="F4229"/>
  <c r="E4229"/>
  <c r="I4257"/>
  <c r="F4257"/>
  <c r="E4257"/>
  <c r="I4228"/>
  <c r="F4228"/>
  <c r="E4228"/>
  <c r="I4227"/>
  <c r="F4227"/>
  <c r="E4227"/>
  <c r="I4226"/>
  <c r="F4226"/>
  <c r="E4226"/>
  <c r="I4225"/>
  <c r="F4225"/>
  <c r="E4225"/>
  <c r="I4224"/>
  <c r="F4224"/>
  <c r="E4224"/>
  <c r="I4223"/>
  <c r="F4223"/>
  <c r="E4223"/>
  <c r="I4256"/>
  <c r="F4256"/>
  <c r="E4256"/>
  <c r="I4255"/>
  <c r="F4255"/>
  <c r="E4255"/>
  <c r="I4254"/>
  <c r="F4254"/>
  <c r="E4254"/>
  <c r="I4253"/>
  <c r="F4253"/>
  <c r="E4253"/>
  <c r="I4219"/>
  <c r="F4219"/>
  <c r="E4219"/>
  <c r="I4218"/>
  <c r="F4218"/>
  <c r="E4218"/>
  <c r="I4217"/>
  <c r="F4217"/>
  <c r="E4217"/>
  <c r="I4216"/>
  <c r="F4216"/>
  <c r="E4216"/>
  <c r="I4214"/>
  <c r="F4214"/>
  <c r="E4214"/>
  <c r="I4213"/>
  <c r="F4213"/>
  <c r="E4213"/>
  <c r="I4212"/>
  <c r="F4212"/>
  <c r="E4212"/>
  <c r="I4211"/>
  <c r="F4211"/>
  <c r="E4211"/>
  <c r="I4210"/>
  <c r="F4210"/>
  <c r="E4210"/>
  <c r="I4209"/>
  <c r="F4209"/>
  <c r="E4209"/>
  <c r="I4208"/>
  <c r="F4208"/>
  <c r="E4208"/>
  <c r="I4207"/>
  <c r="F4207"/>
  <c r="E4207"/>
  <c r="I4206"/>
  <c r="F4206"/>
  <c r="E4206"/>
  <c r="I4205"/>
  <c r="F4205"/>
  <c r="E4205"/>
  <c r="I4204"/>
  <c r="F4204"/>
  <c r="E4204"/>
  <c r="I4203"/>
  <c r="F4203"/>
  <c r="E4203"/>
  <c r="I4202"/>
  <c r="F4202"/>
  <c r="E4202"/>
  <c r="I4201"/>
  <c r="F4201"/>
  <c r="E4201"/>
  <c r="I4200"/>
  <c r="F4200"/>
  <c r="E4200"/>
  <c r="I4199"/>
  <c r="F4199"/>
  <c r="E4199"/>
  <c r="I4198"/>
  <c r="F4198"/>
  <c r="E4198"/>
  <c r="I4222"/>
  <c r="F4222"/>
  <c r="E4222"/>
  <c r="I4221"/>
  <c r="F4221"/>
  <c r="E4221"/>
  <c r="I4220"/>
  <c r="F4220"/>
  <c r="E4220"/>
  <c r="I4191"/>
  <c r="F4191"/>
  <c r="E4191"/>
  <c r="I4190"/>
  <c r="F4190"/>
  <c r="E4190"/>
  <c r="I4189"/>
  <c r="F4189"/>
  <c r="E4189"/>
  <c r="I4188"/>
  <c r="F4188"/>
  <c r="E4188"/>
  <c r="I4186"/>
  <c r="F4186"/>
  <c r="E4186"/>
  <c r="I4185"/>
  <c r="F4185"/>
  <c r="E4185"/>
  <c r="I4184"/>
  <c r="F4184"/>
  <c r="E4184"/>
  <c r="I4183"/>
  <c r="F4183"/>
  <c r="E4183"/>
  <c r="I4182"/>
  <c r="F4182"/>
  <c r="E4182"/>
  <c r="I4181"/>
  <c r="F4181"/>
  <c r="E4181"/>
  <c r="I4180"/>
  <c r="F4180"/>
  <c r="E4180"/>
  <c r="I4179"/>
  <c r="F4179"/>
  <c r="E4179"/>
  <c r="I4178"/>
  <c r="F4178"/>
  <c r="E4178"/>
  <c r="I4177"/>
  <c r="F4177"/>
  <c r="E4177"/>
  <c r="I4176"/>
  <c r="F4176"/>
  <c r="E4176"/>
  <c r="I4175"/>
  <c r="F4175"/>
  <c r="E4175"/>
  <c r="I4174"/>
  <c r="F4174"/>
  <c r="E4174"/>
  <c r="I4197"/>
  <c r="F4197"/>
  <c r="E4197"/>
  <c r="I4196"/>
  <c r="F4196"/>
  <c r="E4196"/>
  <c r="I4195"/>
  <c r="F4195"/>
  <c r="E4195"/>
  <c r="I4194"/>
  <c r="F4194"/>
  <c r="E4194"/>
  <c r="I4193"/>
  <c r="F4193"/>
  <c r="E4193"/>
  <c r="I4171"/>
  <c r="F4171"/>
  <c r="E4171"/>
  <c r="I4170"/>
  <c r="F4170"/>
  <c r="E4170"/>
  <c r="I4169"/>
  <c r="F4169"/>
  <c r="E4169"/>
  <c r="I4168"/>
  <c r="F4168"/>
  <c r="E4168"/>
  <c r="I4167"/>
  <c r="F4167"/>
  <c r="E4167"/>
  <c r="I4166"/>
  <c r="F4166"/>
  <c r="E4166"/>
  <c r="I4165"/>
  <c r="F4165"/>
  <c r="E4165"/>
  <c r="I4164"/>
  <c r="F4164"/>
  <c r="E4164"/>
  <c r="I4163"/>
  <c r="F4163"/>
  <c r="E4163"/>
  <c r="I4162"/>
  <c r="F4162"/>
  <c r="E4162"/>
  <c r="I4160"/>
  <c r="F4160"/>
  <c r="E4160"/>
  <c r="I4159"/>
  <c r="F4159"/>
  <c r="E4159"/>
  <c r="I4158"/>
  <c r="F4158"/>
  <c r="E4158"/>
  <c r="I4157"/>
  <c r="F4157"/>
  <c r="E4157"/>
  <c r="I4156"/>
  <c r="F4156"/>
  <c r="E4156"/>
  <c r="I4155"/>
  <c r="F4155"/>
  <c r="E4155"/>
  <c r="I4153"/>
  <c r="F4153"/>
  <c r="E4153"/>
  <c r="I4151"/>
  <c r="F4151"/>
  <c r="E4151"/>
  <c r="I4150"/>
  <c r="F4150"/>
  <c r="E4150"/>
  <c r="I4149"/>
  <c r="F4149"/>
  <c r="E4149"/>
  <c r="I4148"/>
  <c r="F4148"/>
  <c r="E4148"/>
  <c r="I4147"/>
  <c r="F4147"/>
  <c r="E4147"/>
  <c r="I4146"/>
  <c r="F4146"/>
  <c r="E4146"/>
  <c r="I4145"/>
  <c r="F4145"/>
  <c r="E4145"/>
  <c r="I4144"/>
  <c r="F4144"/>
  <c r="E4144"/>
  <c r="I4143"/>
  <c r="F4143"/>
  <c r="E4143"/>
  <c r="I4142"/>
  <c r="F4142"/>
  <c r="E4142"/>
  <c r="I4140"/>
  <c r="F4140"/>
  <c r="E4140"/>
  <c r="I4139"/>
  <c r="F4139"/>
  <c r="E4139"/>
  <c r="I4138"/>
  <c r="F4138"/>
  <c r="E4138"/>
  <c r="I4137"/>
  <c r="F4137"/>
  <c r="E4137"/>
  <c r="I4136"/>
  <c r="F4136"/>
  <c r="E4136"/>
  <c r="I4135"/>
  <c r="F4135"/>
  <c r="E4135"/>
  <c r="I4134"/>
  <c r="F4134"/>
  <c r="E4134"/>
  <c r="I4133"/>
  <c r="F4133"/>
  <c r="E4133"/>
  <c r="I4132"/>
  <c r="F4132"/>
  <c r="E4132"/>
  <c r="I4131"/>
  <c r="F4131"/>
  <c r="E4131"/>
  <c r="I4130"/>
  <c r="F4130"/>
  <c r="E4130"/>
  <c r="I4173"/>
  <c r="F4173"/>
  <c r="E4173"/>
  <c r="I4172"/>
  <c r="F4172"/>
  <c r="E4172"/>
  <c r="I4121"/>
  <c r="F4121"/>
  <c r="E4121"/>
  <c r="I4120"/>
  <c r="F4120"/>
  <c r="E4120"/>
  <c r="I4119"/>
  <c r="F4119"/>
  <c r="E4119"/>
  <c r="I4118"/>
  <c r="F4118"/>
  <c r="E4118"/>
  <c r="I4117"/>
  <c r="F4117"/>
  <c r="E4117"/>
  <c r="I4116"/>
  <c r="F4116"/>
  <c r="E4116"/>
  <c r="I4115"/>
  <c r="F4115"/>
  <c r="E4115"/>
  <c r="I4114"/>
  <c r="F4114"/>
  <c r="E4114"/>
  <c r="I4113"/>
  <c r="F4113"/>
  <c r="E4113"/>
  <c r="I4112"/>
  <c r="F4112"/>
  <c r="E4112"/>
  <c r="I4111"/>
  <c r="F4111"/>
  <c r="E4111"/>
  <c r="I4110"/>
  <c r="F4110"/>
  <c r="E4110"/>
  <c r="I4129"/>
  <c r="F4129"/>
  <c r="E4129"/>
  <c r="I4109"/>
  <c r="F4109"/>
  <c r="E4109"/>
  <c r="I4108"/>
  <c r="F4108"/>
  <c r="E4108"/>
  <c r="I4107"/>
  <c r="F4107"/>
  <c r="E4107"/>
  <c r="I4106"/>
  <c r="F4106"/>
  <c r="E4106"/>
  <c r="I4105"/>
  <c r="F4105"/>
  <c r="E4105"/>
  <c r="I4104"/>
  <c r="F4104"/>
  <c r="E4104"/>
  <c r="I4103"/>
  <c r="F4103"/>
  <c r="E4103"/>
  <c r="I4102"/>
  <c r="F4102"/>
  <c r="E4102"/>
  <c r="I4101"/>
  <c r="F4101"/>
  <c r="E4101"/>
  <c r="I4100"/>
  <c r="F4100"/>
  <c r="E4100"/>
  <c r="I4099"/>
  <c r="F4099"/>
  <c r="E4099"/>
  <c r="I4098"/>
  <c r="F4098"/>
  <c r="E4098"/>
  <c r="I4097"/>
  <c r="F4097"/>
  <c r="E4097"/>
  <c r="I4096"/>
  <c r="F4096"/>
  <c r="E4096"/>
  <c r="I4095"/>
  <c r="F4095"/>
  <c r="E4095"/>
  <c r="I4094"/>
  <c r="F4094"/>
  <c r="E4094"/>
  <c r="I4093"/>
  <c r="F4093"/>
  <c r="E4093"/>
  <c r="I4092"/>
  <c r="F4092"/>
  <c r="E4092"/>
  <c r="I4091"/>
  <c r="F4091"/>
  <c r="E4091"/>
  <c r="I4090"/>
  <c r="F4090"/>
  <c r="E4090"/>
  <c r="I4089"/>
  <c r="F4089"/>
  <c r="E4089"/>
  <c r="I4088"/>
  <c r="F4088"/>
  <c r="E4088"/>
  <c r="I4087"/>
  <c r="F4087"/>
  <c r="E4087"/>
  <c r="I4086"/>
  <c r="F4086"/>
  <c r="E4086"/>
  <c r="I4128"/>
  <c r="F4128"/>
  <c r="E4128"/>
  <c r="I4127"/>
  <c r="F4127"/>
  <c r="E4127"/>
  <c r="I4126"/>
  <c r="F4126"/>
  <c r="E4126"/>
  <c r="I4125"/>
  <c r="F4125"/>
  <c r="E4125"/>
  <c r="I4124"/>
  <c r="F4124"/>
  <c r="E4124"/>
  <c r="I4123"/>
  <c r="F4123"/>
  <c r="E4123"/>
  <c r="I4122"/>
  <c r="F4122"/>
  <c r="E4122"/>
  <c r="I4083"/>
  <c r="F4083"/>
  <c r="E4083"/>
  <c r="I4082"/>
  <c r="F4082"/>
  <c r="E4082"/>
  <c r="I4081"/>
  <c r="F4081"/>
  <c r="E4081"/>
  <c r="I4080"/>
  <c r="F4080"/>
  <c r="E4080"/>
  <c r="I4079"/>
  <c r="F4079"/>
  <c r="E4079"/>
  <c r="I4078"/>
  <c r="F4078"/>
  <c r="E4078"/>
  <c r="I4077"/>
  <c r="F4077"/>
  <c r="E4077"/>
  <c r="I4076"/>
  <c r="F4076"/>
  <c r="E4076"/>
  <c r="I4075"/>
  <c r="F4075"/>
  <c r="E4075"/>
  <c r="I4074"/>
  <c r="F4074"/>
  <c r="E4074"/>
  <c r="I4073"/>
  <c r="F4073"/>
  <c r="E4073"/>
  <c r="I4072"/>
  <c r="F4072"/>
  <c r="E4072"/>
  <c r="I4071"/>
  <c r="F4071"/>
  <c r="E4071"/>
  <c r="I4070"/>
  <c r="F4070"/>
  <c r="E4070"/>
  <c r="I4069"/>
  <c r="F4069"/>
  <c r="E4069"/>
  <c r="I4068"/>
  <c r="F4068"/>
  <c r="E4068"/>
  <c r="I4067"/>
  <c r="F4067"/>
  <c r="E4067"/>
  <c r="I4066"/>
  <c r="F4066"/>
  <c r="E4066"/>
  <c r="I4064"/>
  <c r="F4064"/>
  <c r="E4064"/>
  <c r="I4063"/>
  <c r="F4063"/>
  <c r="E4063"/>
  <c r="I4062"/>
  <c r="F4062"/>
  <c r="E4062"/>
  <c r="I4061"/>
  <c r="F4061"/>
  <c r="E4061"/>
  <c r="I4060"/>
  <c r="F4060"/>
  <c r="E4060"/>
  <c r="I4059"/>
  <c r="F4059"/>
  <c r="E4059"/>
  <c r="I4058"/>
  <c r="F4058"/>
  <c r="E4058"/>
  <c r="I4057"/>
  <c r="F4057"/>
  <c r="E4057"/>
  <c r="I4056"/>
  <c r="F4056"/>
  <c r="E4056"/>
  <c r="I4055"/>
  <c r="F4055"/>
  <c r="E4055"/>
  <c r="I4054"/>
  <c r="F4054"/>
  <c r="E4054"/>
  <c r="I4053"/>
  <c r="F4053"/>
  <c r="E4053"/>
  <c r="I4085"/>
  <c r="F4085"/>
  <c r="E4085"/>
  <c r="I4084"/>
  <c r="F4084"/>
  <c r="E4084"/>
  <c r="I4051"/>
  <c r="F4051"/>
  <c r="E4051"/>
  <c r="I4049"/>
  <c r="F4049"/>
  <c r="E4049"/>
  <c r="I4047"/>
  <c r="F4047"/>
  <c r="E4047"/>
  <c r="I4046"/>
  <c r="F4046"/>
  <c r="E4046"/>
  <c r="I4045"/>
  <c r="F4045"/>
  <c r="E4045"/>
  <c r="I4044"/>
  <c r="F4044"/>
  <c r="E4044"/>
  <c r="I4043"/>
  <c r="F4043"/>
  <c r="E4043"/>
  <c r="I4042"/>
  <c r="F4042"/>
  <c r="E4042"/>
  <c r="I4041"/>
  <c r="F4041"/>
  <c r="E4041"/>
  <c r="I4040"/>
  <c r="F4040"/>
  <c r="E4040"/>
  <c r="I4039"/>
  <c r="F4039"/>
  <c r="E4039"/>
  <c r="I4038"/>
  <c r="F4038"/>
  <c r="E4038"/>
  <c r="I4037"/>
  <c r="F4037"/>
  <c r="E4037"/>
  <c r="I4036"/>
  <c r="F4036"/>
  <c r="E4036"/>
  <c r="I4035"/>
  <c r="F4035"/>
  <c r="E4035"/>
  <c r="I4034"/>
  <c r="F4034"/>
  <c r="E4034"/>
  <c r="I4033"/>
  <c r="F4033"/>
  <c r="E4033"/>
  <c r="I4032"/>
  <c r="F4032"/>
  <c r="E4032"/>
  <c r="I4031"/>
  <c r="F4031"/>
  <c r="E4031"/>
  <c r="I4030"/>
  <c r="F4030"/>
  <c r="E4030"/>
  <c r="I4029"/>
  <c r="F4029"/>
  <c r="E4029"/>
  <c r="I4028"/>
  <c r="F4028"/>
  <c r="E4028"/>
  <c r="I4027"/>
  <c r="F4027"/>
  <c r="E4027"/>
  <c r="I4026"/>
  <c r="F4026"/>
  <c r="E4026"/>
  <c r="I4025"/>
  <c r="F4025"/>
  <c r="E4025"/>
  <c r="I4024"/>
  <c r="F4024"/>
  <c r="E4024"/>
  <c r="I4023"/>
  <c r="F4023"/>
  <c r="E4023"/>
  <c r="I4022"/>
  <c r="F4022"/>
  <c r="E4022"/>
  <c r="I4021"/>
  <c r="F4021"/>
  <c r="E4021"/>
  <c r="I4020"/>
  <c r="F4020"/>
  <c r="E4020"/>
  <c r="I4019"/>
  <c r="F4019"/>
  <c r="E4019"/>
  <c r="I4018"/>
  <c r="F4018"/>
  <c r="E4018"/>
  <c r="I4017"/>
  <c r="F4017"/>
  <c r="E4017"/>
  <c r="I4016"/>
  <c r="F4016"/>
  <c r="E4016"/>
  <c r="I4015"/>
  <c r="F4015"/>
  <c r="E4015"/>
  <c r="I4014"/>
  <c r="F4014"/>
  <c r="E4014"/>
  <c r="I4013"/>
  <c r="F4013"/>
  <c r="E4013"/>
  <c r="I4012"/>
  <c r="F4012"/>
  <c r="E4012"/>
  <c r="I4011"/>
  <c r="F4011"/>
  <c r="E4011"/>
  <c r="I4010"/>
  <c r="F4010"/>
  <c r="E4010"/>
  <c r="I4009"/>
  <c r="F4009"/>
  <c r="E4009"/>
  <c r="I4008"/>
  <c r="F4008"/>
  <c r="E4008"/>
  <c r="I4052"/>
  <c r="F4052"/>
  <c r="E4052"/>
  <c r="I4006"/>
  <c r="F4006"/>
  <c r="E4006"/>
  <c r="I4005"/>
  <c r="F4005"/>
  <c r="E4005"/>
  <c r="I4004"/>
  <c r="F4004"/>
  <c r="E4004"/>
  <c r="I4003"/>
  <c r="F4003"/>
  <c r="E4003"/>
  <c r="I4002"/>
  <c r="F4002"/>
  <c r="E4002"/>
  <c r="I4001"/>
  <c r="F4001"/>
  <c r="E4001"/>
  <c r="I4000"/>
  <c r="F4000"/>
  <c r="E4000"/>
  <c r="I3998"/>
  <c r="F3998"/>
  <c r="E3998"/>
  <c r="I3997"/>
  <c r="F3997"/>
  <c r="E3997"/>
  <c r="I3996"/>
  <c r="F3996"/>
  <c r="E3996"/>
  <c r="I3994"/>
  <c r="F3994"/>
  <c r="E3994"/>
  <c r="I3993"/>
  <c r="F3993"/>
  <c r="E3993"/>
  <c r="I3992"/>
  <c r="F3992"/>
  <c r="E3992"/>
  <c r="I3991"/>
  <c r="F3991"/>
  <c r="E3991"/>
  <c r="I3990"/>
  <c r="F3990"/>
  <c r="E3990"/>
  <c r="I3989"/>
  <c r="F3989"/>
  <c r="E3989"/>
  <c r="I3988"/>
  <c r="F3988"/>
  <c r="E3988"/>
  <c r="I3987"/>
  <c r="F3987"/>
  <c r="E3987"/>
  <c r="I3986"/>
  <c r="F3986"/>
  <c r="E3986"/>
  <c r="I3985"/>
  <c r="F3985"/>
  <c r="E3985"/>
  <c r="I3983"/>
  <c r="F3983"/>
  <c r="E3983"/>
  <c r="I3982"/>
  <c r="F3982"/>
  <c r="E3982"/>
  <c r="I4007"/>
  <c r="F4007"/>
  <c r="E4007"/>
  <c r="I3981"/>
  <c r="F3981"/>
  <c r="E3981"/>
  <c r="I3980"/>
  <c r="F3980"/>
  <c r="E3980"/>
  <c r="I3979"/>
  <c r="F3979"/>
  <c r="E3979"/>
  <c r="I3978"/>
  <c r="F3978"/>
  <c r="E3978"/>
  <c r="I3974"/>
  <c r="F3974"/>
  <c r="E3974"/>
  <c r="I3972"/>
  <c r="F3972"/>
  <c r="E3972"/>
  <c r="I3971"/>
  <c r="F3971"/>
  <c r="E3971"/>
  <c r="I3970"/>
  <c r="F3970"/>
  <c r="E3970"/>
  <c r="I3969"/>
  <c r="F3969"/>
  <c r="E3969"/>
  <c r="I3968"/>
  <c r="F3968"/>
  <c r="E3968"/>
  <c r="I3967"/>
  <c r="F3967"/>
  <c r="E3967"/>
  <c r="I3966"/>
  <c r="F3966"/>
  <c r="E3966"/>
  <c r="I3965"/>
  <c r="F3965"/>
  <c r="E3965"/>
  <c r="I3964"/>
  <c r="F3964"/>
  <c r="E3964"/>
  <c r="I3962"/>
  <c r="F3962"/>
  <c r="E3962"/>
  <c r="I3961"/>
  <c r="F3961"/>
  <c r="E3961"/>
  <c r="I3960"/>
  <c r="F3960"/>
  <c r="E3960"/>
  <c r="I3959"/>
  <c r="F3959"/>
  <c r="E3959"/>
  <c r="I3958"/>
  <c r="F3958"/>
  <c r="E3958"/>
  <c r="I3957"/>
  <c r="F3957"/>
  <c r="E3957"/>
  <c r="I3956"/>
  <c r="F3956"/>
  <c r="E3956"/>
  <c r="I3955"/>
  <c r="F3955"/>
  <c r="E3955"/>
  <c r="I3954"/>
  <c r="F3954"/>
  <c r="E3954"/>
  <c r="I3953"/>
  <c r="F3953"/>
  <c r="E3953"/>
  <c r="I3952"/>
  <c r="F3952"/>
  <c r="E3952"/>
  <c r="I3951"/>
  <c r="F3951"/>
  <c r="E3951"/>
  <c r="I3950"/>
  <c r="F3950"/>
  <c r="E3950"/>
  <c r="I3949"/>
  <c r="F3949"/>
  <c r="E3949"/>
  <c r="I3948"/>
  <c r="F3948"/>
  <c r="E3948"/>
  <c r="I3947"/>
  <c r="F3947"/>
  <c r="E3947"/>
  <c r="I3944"/>
  <c r="F3944"/>
  <c r="E3944"/>
  <c r="I3943"/>
  <c r="F3943"/>
  <c r="E3943"/>
  <c r="I3942"/>
  <c r="F3942"/>
  <c r="E3942"/>
  <c r="I3941"/>
  <c r="F3941"/>
  <c r="E3941"/>
  <c r="I3940"/>
  <c r="F3940"/>
  <c r="E3940"/>
  <c r="I3939"/>
  <c r="F3939"/>
  <c r="E3939"/>
  <c r="I3977"/>
  <c r="F3977"/>
  <c r="E3977"/>
  <c r="I3976"/>
  <c r="F3976"/>
  <c r="E3976"/>
  <c r="I3975"/>
  <c r="F3975"/>
  <c r="E3975"/>
  <c r="I3933"/>
  <c r="F3933"/>
  <c r="E3933"/>
  <c r="I3932"/>
  <c r="F3932"/>
  <c r="E3932"/>
  <c r="I3931"/>
  <c r="F3931"/>
  <c r="E3931"/>
  <c r="I3929"/>
  <c r="F3929"/>
  <c r="E3929"/>
  <c r="I3928"/>
  <c r="F3928"/>
  <c r="E3928"/>
  <c r="I3927"/>
  <c r="F3927"/>
  <c r="E3927"/>
  <c r="I3926"/>
  <c r="F3926"/>
  <c r="E3926"/>
  <c r="I3925"/>
  <c r="F3925"/>
  <c r="E3925"/>
  <c r="I3924"/>
  <c r="F3924"/>
  <c r="E3924"/>
  <c r="I3923"/>
  <c r="F3923"/>
  <c r="E3923"/>
  <c r="I3922"/>
  <c r="F3922"/>
  <c r="E3922"/>
  <c r="I3921"/>
  <c r="F3921"/>
  <c r="E3921"/>
  <c r="I3920"/>
  <c r="F3920"/>
  <c r="E3920"/>
  <c r="I3919"/>
  <c r="F3919"/>
  <c r="E3919"/>
  <c r="I3918"/>
  <c r="F3918"/>
  <c r="E3918"/>
  <c r="I3916"/>
  <c r="F3916"/>
  <c r="E3916"/>
  <c r="I3914"/>
  <c r="F3914"/>
  <c r="E3914"/>
  <c r="I3913"/>
  <c r="F3913"/>
  <c r="E3913"/>
  <c r="I3912"/>
  <c r="F3912"/>
  <c r="E3912"/>
  <c r="I3910"/>
  <c r="F3910"/>
  <c r="E3910"/>
  <c r="I3909"/>
  <c r="F3909"/>
  <c r="E3909"/>
  <c r="I3908"/>
  <c r="F3908"/>
  <c r="E3908"/>
  <c r="I3907"/>
  <c r="F3907"/>
  <c r="E3907"/>
  <c r="I3906"/>
  <c r="F3906"/>
  <c r="E3906"/>
  <c r="I3905"/>
  <c r="F3905"/>
  <c r="E3905"/>
  <c r="I3938"/>
  <c r="F3938"/>
  <c r="E3938"/>
  <c r="I3937"/>
  <c r="F3937"/>
  <c r="E3937"/>
  <c r="I3936"/>
  <c r="F3936"/>
  <c r="E3936"/>
  <c r="I3935"/>
  <c r="F3935"/>
  <c r="E3935"/>
  <c r="I3934"/>
  <c r="F3934"/>
  <c r="E3934"/>
  <c r="I3903"/>
  <c r="F3903"/>
  <c r="E3903"/>
  <c r="I3902"/>
  <c r="F3902"/>
  <c r="E3902"/>
  <c r="I3901"/>
  <c r="F3901"/>
  <c r="E3901"/>
  <c r="I3900"/>
  <c r="F3900"/>
  <c r="E3900"/>
  <c r="I3895"/>
  <c r="F3895"/>
  <c r="E3895"/>
  <c r="I3894"/>
  <c r="F3894"/>
  <c r="E3894"/>
  <c r="I3893"/>
  <c r="F3893"/>
  <c r="E3893"/>
  <c r="I3892"/>
  <c r="F3892"/>
  <c r="E3892"/>
  <c r="I3891"/>
  <c r="F3891"/>
  <c r="E3891"/>
  <c r="I3890"/>
  <c r="F3890"/>
  <c r="E3890"/>
  <c r="I3889"/>
  <c r="F3889"/>
  <c r="E3889"/>
  <c r="I3888"/>
  <c r="F3888"/>
  <c r="E3888"/>
  <c r="I3886"/>
  <c r="F3886"/>
  <c r="E3886"/>
  <c r="I3885"/>
  <c r="F3885"/>
  <c r="E3885"/>
  <c r="I3884"/>
  <c r="F3884"/>
  <c r="E3884"/>
  <c r="I3883"/>
  <c r="F3883"/>
  <c r="E3883"/>
  <c r="I3882"/>
  <c r="F3882"/>
  <c r="E3882"/>
  <c r="I3881"/>
  <c r="F3881"/>
  <c r="E3881"/>
  <c r="I3880"/>
  <c r="F3880"/>
  <c r="E3880"/>
  <c r="I3879"/>
  <c r="F3879"/>
  <c r="E3879"/>
  <c r="I3878"/>
  <c r="F3878"/>
  <c r="E3878"/>
  <c r="I3877"/>
  <c r="F3877"/>
  <c r="E3877"/>
  <c r="I3876"/>
  <c r="F3876"/>
  <c r="E3876"/>
  <c r="I3875"/>
  <c r="F3875"/>
  <c r="E3875"/>
  <c r="I3874"/>
  <c r="F3874"/>
  <c r="E3874"/>
  <c r="I3873"/>
  <c r="F3873"/>
  <c r="E3873"/>
  <c r="I3872"/>
  <c r="F3872"/>
  <c r="E3872"/>
  <c r="I3871"/>
  <c r="F3871"/>
  <c r="E3871"/>
  <c r="I3870"/>
  <c r="F3870"/>
  <c r="E3870"/>
  <c r="I3868"/>
  <c r="F3868"/>
  <c r="E3868"/>
  <c r="I3867"/>
  <c r="F3867"/>
  <c r="E3867"/>
  <c r="I3866"/>
  <c r="F3866"/>
  <c r="E3866"/>
  <c r="I3899"/>
  <c r="F3899"/>
  <c r="E3899"/>
  <c r="I3898"/>
  <c r="F3898"/>
  <c r="E3898"/>
  <c r="I3897"/>
  <c r="F3897"/>
  <c r="E3897"/>
  <c r="I3896"/>
  <c r="F3896"/>
  <c r="E3896"/>
  <c r="I3864"/>
  <c r="F3864"/>
  <c r="E3864"/>
  <c r="I3863"/>
  <c r="F3863"/>
  <c r="E3863"/>
  <c r="I3862"/>
  <c r="F3862"/>
  <c r="E3862"/>
  <c r="I3861"/>
  <c r="F3861"/>
  <c r="E3861"/>
  <c r="I3860"/>
  <c r="F3860"/>
  <c r="E3860"/>
  <c r="I3858"/>
  <c r="F3858"/>
  <c r="E3858"/>
  <c r="I3857"/>
  <c r="F3857"/>
  <c r="E3857"/>
  <c r="I3856"/>
  <c r="F3856"/>
  <c r="E3856"/>
  <c r="I3855"/>
  <c r="F3855"/>
  <c r="E3855"/>
  <c r="I3854"/>
  <c r="F3854"/>
  <c r="E3854"/>
  <c r="I3853"/>
  <c r="F3853"/>
  <c r="E3853"/>
  <c r="I3852"/>
  <c r="F3852"/>
  <c r="E3852"/>
  <c r="I3851"/>
  <c r="F3851"/>
  <c r="E3851"/>
  <c r="I3850"/>
  <c r="F3850"/>
  <c r="E3850"/>
  <c r="I3849"/>
  <c r="F3849"/>
  <c r="E3849"/>
  <c r="I3848"/>
  <c r="F3848"/>
  <c r="E3848"/>
  <c r="I3847"/>
  <c r="F3847"/>
  <c r="E3847"/>
  <c r="I3846"/>
  <c r="F3846"/>
  <c r="E3846"/>
  <c r="I3845"/>
  <c r="F3845"/>
  <c r="E3845"/>
  <c r="I3844"/>
  <c r="F3844"/>
  <c r="E3844"/>
  <c r="I3842"/>
  <c r="F3842"/>
  <c r="E3842"/>
  <c r="I3841"/>
  <c r="F3841"/>
  <c r="E3841"/>
  <c r="I3840"/>
  <c r="F3840"/>
  <c r="E3840"/>
  <c r="I3839"/>
  <c r="F3839"/>
  <c r="E3839"/>
  <c r="I3838"/>
  <c r="F3838"/>
  <c r="E3838"/>
  <c r="I3837"/>
  <c r="F3837"/>
  <c r="E3837"/>
  <c r="I3836"/>
  <c r="F3836"/>
  <c r="E3836"/>
  <c r="I3835"/>
  <c r="F3835"/>
  <c r="E3835"/>
  <c r="I3834"/>
  <c r="F3834"/>
  <c r="E3834"/>
  <c r="I3833"/>
  <c r="F3833"/>
  <c r="E3833"/>
  <c r="I3832"/>
  <c r="F3832"/>
  <c r="E3832"/>
  <c r="I3865"/>
  <c r="F3865"/>
  <c r="E3865"/>
  <c r="I3824"/>
  <c r="F3824"/>
  <c r="E3824"/>
  <c r="I3823"/>
  <c r="F3823"/>
  <c r="E3823"/>
  <c r="I3821"/>
  <c r="F3821"/>
  <c r="E3821"/>
  <c r="I3820"/>
  <c r="F3820"/>
  <c r="E3820"/>
  <c r="I3819"/>
  <c r="F3819"/>
  <c r="E3819"/>
  <c r="I3818"/>
  <c r="F3818"/>
  <c r="E3818"/>
  <c r="I3817"/>
  <c r="F3817"/>
  <c r="E3817"/>
  <c r="I3816"/>
  <c r="F3816"/>
  <c r="E3816"/>
  <c r="I3815"/>
  <c r="F3815"/>
  <c r="E3815"/>
  <c r="I3814"/>
  <c r="F3814"/>
  <c r="E3814"/>
  <c r="I3813"/>
  <c r="F3813"/>
  <c r="E3813"/>
  <c r="I3812"/>
  <c r="F3812"/>
  <c r="E3812"/>
  <c r="I3811"/>
  <c r="F3811"/>
  <c r="E3811"/>
  <c r="I3810"/>
  <c r="F3810"/>
  <c r="E3810"/>
  <c r="I3809"/>
  <c r="F3809"/>
  <c r="E3809"/>
  <c r="I3807"/>
  <c r="F3807"/>
  <c r="E3807"/>
  <c r="I3806"/>
  <c r="F3806"/>
  <c r="E3806"/>
  <c r="I3805"/>
  <c r="F3805"/>
  <c r="E3805"/>
  <c r="I3804"/>
  <c r="F3804"/>
  <c r="E3804"/>
  <c r="I3803"/>
  <c r="F3803"/>
  <c r="E3803"/>
  <c r="I3802"/>
  <c r="F3802"/>
  <c r="E3802"/>
  <c r="I3801"/>
  <c r="F3801"/>
  <c r="E3801"/>
  <c r="I3800"/>
  <c r="F3800"/>
  <c r="E3800"/>
  <c r="I3798"/>
  <c r="F3798"/>
  <c r="E3798"/>
  <c r="I3797"/>
  <c r="F3797"/>
  <c r="E3797"/>
  <c r="I3796"/>
  <c r="F3796"/>
  <c r="E3796"/>
  <c r="I3794"/>
  <c r="F3794"/>
  <c r="E3794"/>
  <c r="I3793"/>
  <c r="F3793"/>
  <c r="E3793"/>
  <c r="I3792"/>
  <c r="F3792"/>
  <c r="E3792"/>
  <c r="I3831"/>
  <c r="F3831"/>
  <c r="E3831"/>
  <c r="I3830"/>
  <c r="F3830"/>
  <c r="E3830"/>
  <c r="I3829"/>
  <c r="F3829"/>
  <c r="E3829"/>
  <c r="I3828"/>
  <c r="F3828"/>
  <c r="E3828"/>
  <c r="I3827"/>
  <c r="F3827"/>
  <c r="E3827"/>
  <c r="I3826"/>
  <c r="F3826"/>
  <c r="E3826"/>
  <c r="I3825"/>
  <c r="F3825"/>
  <c r="E3825"/>
  <c r="I3787"/>
  <c r="F3787"/>
  <c r="E3787"/>
  <c r="I3786"/>
  <c r="F3786"/>
  <c r="E3786"/>
  <c r="I3785"/>
  <c r="F3785"/>
  <c r="E3785"/>
  <c r="I3784"/>
  <c r="F3784"/>
  <c r="E3784"/>
  <c r="I3783"/>
  <c r="F3783"/>
  <c r="E3783"/>
  <c r="I3781"/>
  <c r="F3781"/>
  <c r="E3781"/>
  <c r="I3779"/>
  <c r="F3779"/>
  <c r="E3779"/>
  <c r="I3778"/>
  <c r="F3778"/>
  <c r="E3778"/>
  <c r="I3777"/>
  <c r="F3777"/>
  <c r="E3777"/>
  <c r="I3776"/>
  <c r="F3776"/>
  <c r="E3776"/>
  <c r="I3775"/>
  <c r="F3775"/>
  <c r="E3775"/>
  <c r="I3774"/>
  <c r="F3774"/>
  <c r="E3774"/>
  <c r="I3773"/>
  <c r="F3773"/>
  <c r="E3773"/>
  <c r="I3772"/>
  <c r="F3772"/>
  <c r="E3772"/>
  <c r="I3771"/>
  <c r="F3771"/>
  <c r="E3771"/>
  <c r="I3770"/>
  <c r="F3770"/>
  <c r="E3770"/>
  <c r="I3769"/>
  <c r="F3769"/>
  <c r="E3769"/>
  <c r="I3768"/>
  <c r="F3768"/>
  <c r="E3768"/>
  <c r="I3766"/>
  <c r="F3766"/>
  <c r="E3766"/>
  <c r="I3765"/>
  <c r="F3765"/>
  <c r="E3765"/>
  <c r="I3763"/>
  <c r="F3763"/>
  <c r="E3763"/>
  <c r="I3762"/>
  <c r="F3762"/>
  <c r="E3762"/>
  <c r="I3761"/>
  <c r="F3761"/>
  <c r="E3761"/>
  <c r="I3760"/>
  <c r="F3760"/>
  <c r="E3760"/>
  <c r="I3758"/>
  <c r="F3758"/>
  <c r="E3758"/>
  <c r="I3757"/>
  <c r="F3757"/>
  <c r="E3757"/>
  <c r="I3756"/>
  <c r="F3756"/>
  <c r="E3756"/>
  <c r="I3755"/>
  <c r="F3755"/>
  <c r="E3755"/>
  <c r="I3754"/>
  <c r="F3754"/>
  <c r="E3754"/>
  <c r="I3753"/>
  <c r="F3753"/>
  <c r="E3753"/>
  <c r="I3752"/>
  <c r="F3752"/>
  <c r="E3752"/>
  <c r="I3751"/>
  <c r="F3751"/>
  <c r="E3751"/>
  <c r="I3750"/>
  <c r="F3750"/>
  <c r="E3750"/>
  <c r="I3749"/>
  <c r="F3749"/>
  <c r="E3749"/>
  <c r="I3748"/>
  <c r="F3748"/>
  <c r="E3748"/>
  <c r="I3747"/>
  <c r="F3747"/>
  <c r="E3747"/>
  <c r="I3746"/>
  <c r="F3746"/>
  <c r="E3746"/>
  <c r="I3791"/>
  <c r="F3791"/>
  <c r="E3791"/>
  <c r="I3790"/>
  <c r="F3790"/>
  <c r="E3790"/>
  <c r="I3789"/>
  <c r="F3789"/>
  <c r="E3789"/>
  <c r="I3788"/>
  <c r="F3788"/>
  <c r="E3788"/>
  <c r="I3740"/>
  <c r="F3740"/>
  <c r="E3740"/>
  <c r="I3739"/>
  <c r="F3739"/>
  <c r="E3739"/>
  <c r="I3738"/>
  <c r="F3738"/>
  <c r="E3738"/>
  <c r="I3737"/>
  <c r="F3737"/>
  <c r="E3737"/>
  <c r="I3736"/>
  <c r="F3736"/>
  <c r="E3736"/>
  <c r="I3735"/>
  <c r="F3735"/>
  <c r="E3735"/>
  <c r="I3733"/>
  <c r="F3733"/>
  <c r="E3733"/>
  <c r="I3732"/>
  <c r="F3732"/>
  <c r="E3732"/>
  <c r="I3731"/>
  <c r="F3731"/>
  <c r="E3731"/>
  <c r="I3730"/>
  <c r="F3730"/>
  <c r="E3730"/>
  <c r="I3728"/>
  <c r="F3728"/>
  <c r="E3728"/>
  <c r="I3727"/>
  <c r="F3727"/>
  <c r="E3727"/>
  <c r="I3726"/>
  <c r="F3726"/>
  <c r="E3726"/>
  <c r="I3725"/>
  <c r="F3725"/>
  <c r="E3725"/>
  <c r="I3724"/>
  <c r="F3724"/>
  <c r="E3724"/>
  <c r="I3723"/>
  <c r="F3723"/>
  <c r="E3723"/>
  <c r="I3722"/>
  <c r="F3722"/>
  <c r="E3722"/>
  <c r="I3721"/>
  <c r="F3721"/>
  <c r="E3721"/>
  <c r="I3720"/>
  <c r="F3720"/>
  <c r="E3720"/>
  <c r="I3719"/>
  <c r="F3719"/>
  <c r="E3719"/>
  <c r="I3718"/>
  <c r="F3718"/>
  <c r="E3718"/>
  <c r="I3717"/>
  <c r="F3717"/>
  <c r="E3717"/>
  <c r="I3716"/>
  <c r="F3716"/>
  <c r="E3716"/>
  <c r="I3715"/>
  <c r="F3715"/>
  <c r="E3715"/>
  <c r="I3714"/>
  <c r="F3714"/>
  <c r="E3714"/>
  <c r="I3713"/>
  <c r="F3713"/>
  <c r="E3713"/>
  <c r="I3712"/>
  <c r="F3712"/>
  <c r="E3712"/>
  <c r="I3711"/>
  <c r="F3711"/>
  <c r="E3711"/>
  <c r="I3710"/>
  <c r="F3710"/>
  <c r="E3710"/>
  <c r="I3709"/>
  <c r="F3709"/>
  <c r="E3709"/>
  <c r="I3708"/>
  <c r="F3708"/>
  <c r="E3708"/>
  <c r="I3707"/>
  <c r="F3707"/>
  <c r="E3707"/>
  <c r="I3706"/>
  <c r="F3706"/>
  <c r="E3706"/>
  <c r="I3745"/>
  <c r="F3745"/>
  <c r="E3745"/>
  <c r="I3744"/>
  <c r="F3744"/>
  <c r="E3744"/>
  <c r="I3743"/>
  <c r="F3743"/>
  <c r="E3743"/>
  <c r="I3742"/>
  <c r="F3742"/>
  <c r="E3742"/>
  <c r="I3741"/>
  <c r="F3741"/>
  <c r="E3741"/>
  <c r="I3701"/>
  <c r="F3701"/>
  <c r="E3701"/>
  <c r="I3700"/>
  <c r="F3700"/>
  <c r="E3700"/>
  <c r="I3699"/>
  <c r="F3699"/>
  <c r="E3699"/>
  <c r="I3698"/>
  <c r="F3698"/>
  <c r="E3698"/>
  <c r="I3696"/>
  <c r="F3696"/>
  <c r="E3696"/>
  <c r="I3695"/>
  <c r="F3695"/>
  <c r="E3695"/>
  <c r="I3694"/>
  <c r="F3694"/>
  <c r="E3694"/>
  <c r="I3693"/>
  <c r="F3693"/>
  <c r="E3693"/>
  <c r="I3692"/>
  <c r="F3692"/>
  <c r="E3692"/>
  <c r="I3691"/>
  <c r="F3691"/>
  <c r="E3691"/>
  <c r="I3690"/>
  <c r="F3690"/>
  <c r="E3690"/>
  <c r="I3689"/>
  <c r="F3689"/>
  <c r="E3689"/>
  <c r="I3688"/>
  <c r="F3688"/>
  <c r="E3688"/>
  <c r="I3687"/>
  <c r="F3687"/>
  <c r="E3687"/>
  <c r="I3686"/>
  <c r="F3686"/>
  <c r="E3686"/>
  <c r="I3685"/>
  <c r="F3685"/>
  <c r="E3685"/>
  <c r="I3684"/>
  <c r="F3684"/>
  <c r="E3684"/>
  <c r="I3683"/>
  <c r="F3683"/>
  <c r="E3683"/>
  <c r="I3682"/>
  <c r="F3682"/>
  <c r="E3682"/>
  <c r="I3681"/>
  <c r="F3681"/>
  <c r="E3681"/>
  <c r="I3680"/>
  <c r="F3680"/>
  <c r="E3680"/>
  <c r="I3679"/>
  <c r="F3679"/>
  <c r="E3679"/>
  <c r="I3678"/>
  <c r="F3678"/>
  <c r="E3678"/>
  <c r="I3677"/>
  <c r="F3677"/>
  <c r="E3677"/>
  <c r="I3676"/>
  <c r="F3676"/>
  <c r="E3676"/>
  <c r="I3675"/>
  <c r="F3675"/>
  <c r="E3675"/>
  <c r="I3674"/>
  <c r="F3674"/>
  <c r="E3674"/>
  <c r="I3673"/>
  <c r="F3673"/>
  <c r="E3673"/>
  <c r="I3705"/>
  <c r="F3705"/>
  <c r="E3705"/>
  <c r="I3704"/>
  <c r="F3704"/>
  <c r="E3704"/>
  <c r="I3703"/>
  <c r="F3703"/>
  <c r="E3703"/>
  <c r="I3702"/>
  <c r="F3702"/>
  <c r="E3702"/>
  <c r="I3664"/>
  <c r="F3664"/>
  <c r="E3664"/>
  <c r="I3663"/>
  <c r="F3663"/>
  <c r="E3663"/>
  <c r="I3662"/>
  <c r="F3662"/>
  <c r="E3662"/>
  <c r="I3661"/>
  <c r="F3661"/>
  <c r="E3661"/>
  <c r="I3660"/>
  <c r="F3660"/>
  <c r="E3660"/>
  <c r="I3659"/>
  <c r="F3659"/>
  <c r="E3659"/>
  <c r="I3658"/>
  <c r="F3658"/>
  <c r="E3658"/>
  <c r="I3657"/>
  <c r="F3657"/>
  <c r="E3657"/>
  <c r="I3656"/>
  <c r="F3656"/>
  <c r="E3656"/>
  <c r="I3655"/>
  <c r="F3655"/>
  <c r="E3655"/>
  <c r="I3654"/>
  <c r="F3654"/>
  <c r="E3654"/>
  <c r="I3653"/>
  <c r="F3653"/>
  <c r="E3653"/>
  <c r="I3652"/>
  <c r="F3652"/>
  <c r="E3652"/>
  <c r="I3651"/>
  <c r="F3651"/>
  <c r="E3651"/>
  <c r="I3650"/>
  <c r="F3650"/>
  <c r="E3650"/>
  <c r="I3648"/>
  <c r="F3648"/>
  <c r="E3648"/>
  <c r="I3647"/>
  <c r="F3647"/>
  <c r="E3647"/>
  <c r="I3646"/>
  <c r="F3646"/>
  <c r="E3646"/>
  <c r="I3645"/>
  <c r="F3645"/>
  <c r="E3645"/>
  <c r="I3644"/>
  <c r="F3644"/>
  <c r="E3644"/>
  <c r="I3643"/>
  <c r="F3643"/>
  <c r="E3643"/>
  <c r="I3642"/>
  <c r="F3642"/>
  <c r="E3642"/>
  <c r="I3641"/>
  <c r="F3641"/>
  <c r="E3641"/>
  <c r="I3640"/>
  <c r="F3640"/>
  <c r="E3640"/>
  <c r="I3639"/>
  <c r="F3639"/>
  <c r="E3639"/>
  <c r="I3638"/>
  <c r="F3638"/>
  <c r="E3638"/>
  <c r="I3637"/>
  <c r="F3637"/>
  <c r="E3637"/>
  <c r="I3636"/>
  <c r="F3636"/>
  <c r="E3636"/>
  <c r="I3635"/>
  <c r="F3635"/>
  <c r="E3635"/>
  <c r="I3634"/>
  <c r="F3634"/>
  <c r="E3634"/>
  <c r="I3633"/>
  <c r="F3633"/>
  <c r="E3633"/>
  <c r="I3632"/>
  <c r="F3632"/>
  <c r="E3632"/>
  <c r="I3631"/>
  <c r="F3631"/>
  <c r="E3631"/>
  <c r="I3630"/>
  <c r="F3630"/>
  <c r="E3630"/>
  <c r="I3629"/>
  <c r="F3629"/>
  <c r="E3629"/>
  <c r="I3672"/>
  <c r="F3672"/>
  <c r="E3672"/>
  <c r="I3671"/>
  <c r="F3671"/>
  <c r="E3671"/>
  <c r="I3670"/>
  <c r="F3670"/>
  <c r="E3670"/>
  <c r="I3669"/>
  <c r="F3669"/>
  <c r="E3669"/>
  <c r="I3667"/>
  <c r="F3667"/>
  <c r="E3667"/>
  <c r="I3666"/>
  <c r="F3666"/>
  <c r="E3666"/>
  <c r="I3665"/>
  <c r="F3665"/>
  <c r="E3665"/>
  <c r="I3617"/>
  <c r="F3617"/>
  <c r="E3617"/>
  <c r="I3616"/>
  <c r="F3616"/>
  <c r="E3616"/>
  <c r="I3615"/>
  <c r="F3615"/>
  <c r="E3615"/>
  <c r="I3614"/>
  <c r="F3614"/>
  <c r="E3614"/>
  <c r="I3613"/>
  <c r="F3613"/>
  <c r="E3613"/>
  <c r="I3612"/>
  <c r="F3612"/>
  <c r="E3612"/>
  <c r="I3611"/>
  <c r="F3611"/>
  <c r="E3611"/>
  <c r="I3610"/>
  <c r="F3610"/>
  <c r="E3610"/>
  <c r="I3609"/>
  <c r="F3609"/>
  <c r="E3609"/>
  <c r="I3608"/>
  <c r="F3608"/>
  <c r="E3608"/>
  <c r="I3607"/>
  <c r="F3607"/>
  <c r="E3607"/>
  <c r="I3605"/>
  <c r="F3605"/>
  <c r="E3605"/>
  <c r="I3604"/>
  <c r="F3604"/>
  <c r="E3604"/>
  <c r="I3603"/>
  <c r="F3603"/>
  <c r="E3603"/>
  <c r="I3602"/>
  <c r="F3602"/>
  <c r="E3602"/>
  <c r="I3601"/>
  <c r="F3601"/>
  <c r="E3601"/>
  <c r="I3600"/>
  <c r="F3600"/>
  <c r="E3600"/>
  <c r="I3599"/>
  <c r="F3599"/>
  <c r="E3599"/>
  <c r="I3598"/>
  <c r="F3598"/>
  <c r="E3598"/>
  <c r="I3597"/>
  <c r="F3597"/>
  <c r="E3597"/>
  <c r="I3596"/>
  <c r="F3596"/>
  <c r="E3596"/>
  <c r="I3595"/>
  <c r="F3595"/>
  <c r="E3595"/>
  <c r="I3594"/>
  <c r="F3594"/>
  <c r="E3594"/>
  <c r="I3593"/>
  <c r="F3593"/>
  <c r="E3593"/>
  <c r="I3592"/>
  <c r="F3592"/>
  <c r="E3592"/>
  <c r="I3591"/>
  <c r="F3591"/>
  <c r="E3591"/>
  <c r="I3590"/>
  <c r="F3590"/>
  <c r="E3590"/>
  <c r="I3589"/>
  <c r="F3589"/>
  <c r="E3589"/>
  <c r="I3588"/>
  <c r="F3588"/>
  <c r="E3588"/>
  <c r="I3628"/>
  <c r="F3628"/>
  <c r="E3628"/>
  <c r="I3627"/>
  <c r="F3627"/>
  <c r="E3627"/>
  <c r="I3626"/>
  <c r="F3626"/>
  <c r="E3626"/>
  <c r="I3625"/>
  <c r="F3625"/>
  <c r="E3625"/>
  <c r="I3624"/>
  <c r="F3624"/>
  <c r="E3624"/>
  <c r="I3623"/>
  <c r="F3623"/>
  <c r="E3623"/>
  <c r="I3622"/>
  <c r="F3622"/>
  <c r="E3622"/>
  <c r="I3621"/>
  <c r="F3621"/>
  <c r="E3621"/>
  <c r="I3620"/>
  <c r="F3620"/>
  <c r="E3620"/>
  <c r="I3619"/>
  <c r="F3619"/>
  <c r="E3619"/>
  <c r="I3618"/>
  <c r="F3618"/>
  <c r="E3618"/>
  <c r="I3585"/>
  <c r="F3585"/>
  <c r="E3585"/>
  <c r="I3583"/>
  <c r="F3583"/>
  <c r="E3583"/>
  <c r="I3582"/>
  <c r="F3582"/>
  <c r="E3582"/>
  <c r="I3581"/>
  <c r="F3581"/>
  <c r="E3581"/>
  <c r="I3580"/>
  <c r="F3580"/>
  <c r="E3580"/>
  <c r="I3579"/>
  <c r="F3579"/>
  <c r="E3579"/>
  <c r="I3577"/>
  <c r="F3577"/>
  <c r="E3577"/>
  <c r="I3576"/>
  <c r="F3576"/>
  <c r="E3576"/>
  <c r="I3574"/>
  <c r="F3574"/>
  <c r="E3574"/>
  <c r="I3573"/>
  <c r="F3573"/>
  <c r="E3573"/>
  <c r="I3572"/>
  <c r="F3572"/>
  <c r="E3572"/>
  <c r="I3571"/>
  <c r="F3571"/>
  <c r="E3571"/>
  <c r="I3570"/>
  <c r="F3570"/>
  <c r="E3570"/>
  <c r="I3569"/>
  <c r="F3569"/>
  <c r="E3569"/>
  <c r="I3568"/>
  <c r="F3568"/>
  <c r="E3568"/>
  <c r="I3567"/>
  <c r="F3567"/>
  <c r="E3567"/>
  <c r="I3566"/>
  <c r="F3566"/>
  <c r="E3566"/>
  <c r="I3565"/>
  <c r="F3565"/>
  <c r="E3565"/>
  <c r="I3564"/>
  <c r="F3564"/>
  <c r="E3564"/>
  <c r="I3563"/>
  <c r="F3563"/>
  <c r="E3563"/>
  <c r="I3562"/>
  <c r="F3562"/>
  <c r="E3562"/>
  <c r="I3561"/>
  <c r="F3561"/>
  <c r="E3561"/>
  <c r="I3560"/>
  <c r="F3560"/>
  <c r="E3560"/>
  <c r="I3559"/>
  <c r="F3559"/>
  <c r="E3559"/>
  <c r="I3558"/>
  <c r="F3558"/>
  <c r="E3558"/>
  <c r="I3557"/>
  <c r="F3557"/>
  <c r="E3557"/>
  <c r="I3556"/>
  <c r="F3556"/>
  <c r="E3556"/>
  <c r="I3555"/>
  <c r="F3555"/>
  <c r="E3555"/>
  <c r="I3554"/>
  <c r="F3554"/>
  <c r="E3554"/>
  <c r="I3553"/>
  <c r="F3553"/>
  <c r="E3553"/>
  <c r="I3552"/>
  <c r="F3552"/>
  <c r="E3552"/>
  <c r="I3551"/>
  <c r="F3551"/>
  <c r="E3551"/>
  <c r="I3550"/>
  <c r="F3550"/>
  <c r="E3550"/>
  <c r="I3549"/>
  <c r="F3549"/>
  <c r="E3549"/>
  <c r="I3548"/>
  <c r="F3548"/>
  <c r="E3548"/>
  <c r="I3547"/>
  <c r="F3547"/>
  <c r="E3547"/>
  <c r="I3587"/>
  <c r="F3587"/>
  <c r="E3587"/>
  <c r="I3586"/>
  <c r="F3586"/>
  <c r="E3586"/>
  <c r="I3539"/>
  <c r="F3539"/>
  <c r="E3539"/>
  <c r="I3538"/>
  <c r="F3538"/>
  <c r="E3538"/>
  <c r="I3537"/>
  <c r="F3537"/>
  <c r="E3537"/>
  <c r="I3536"/>
  <c r="F3536"/>
  <c r="E3536"/>
  <c r="I3535"/>
  <c r="F3535"/>
  <c r="E3535"/>
  <c r="I3534"/>
  <c r="F3534"/>
  <c r="E3534"/>
  <c r="I3533"/>
  <c r="F3533"/>
  <c r="E3533"/>
  <c r="I3532"/>
  <c r="F3532"/>
  <c r="E3532"/>
  <c r="I3531"/>
  <c r="F3531"/>
  <c r="E3531"/>
  <c r="I3530"/>
  <c r="F3530"/>
  <c r="E3530"/>
  <c r="I3529"/>
  <c r="F3529"/>
  <c r="E3529"/>
  <c r="I3528"/>
  <c r="F3528"/>
  <c r="E3528"/>
  <c r="I3526"/>
  <c r="F3526"/>
  <c r="E3526"/>
  <c r="I3525"/>
  <c r="F3525"/>
  <c r="E3525"/>
  <c r="I3524"/>
  <c r="F3524"/>
  <c r="E3524"/>
  <c r="I3523"/>
  <c r="F3523"/>
  <c r="E3523"/>
  <c r="I3522"/>
  <c r="F3522"/>
  <c r="E3522"/>
  <c r="I3520"/>
  <c r="F3520"/>
  <c r="E3520"/>
  <c r="I3518"/>
  <c r="F3518"/>
  <c r="E3518"/>
  <c r="I3517"/>
  <c r="F3517"/>
  <c r="E3517"/>
  <c r="I3516"/>
  <c r="F3516"/>
  <c r="E3516"/>
  <c r="I3515"/>
  <c r="F3515"/>
  <c r="E3515"/>
  <c r="I3514"/>
  <c r="F3514"/>
  <c r="E3514"/>
  <c r="I3546"/>
  <c r="F3546"/>
  <c r="E3546"/>
  <c r="I3545"/>
  <c r="F3545"/>
  <c r="E3545"/>
  <c r="I3544"/>
  <c r="F3544"/>
  <c r="E3544"/>
  <c r="I3543"/>
  <c r="F3543"/>
  <c r="E3543"/>
  <c r="I3542"/>
  <c r="F3542"/>
  <c r="E3542"/>
  <c r="I3541"/>
  <c r="F3541"/>
  <c r="E3541"/>
  <c r="I3540"/>
  <c r="F3540"/>
  <c r="E3540"/>
  <c r="I3510"/>
  <c r="F3510"/>
  <c r="E3510"/>
  <c r="I3509"/>
  <c r="F3509"/>
  <c r="E3509"/>
  <c r="I3508"/>
  <c r="F3508"/>
  <c r="E3508"/>
  <c r="I3507"/>
  <c r="F3507"/>
  <c r="E3507"/>
  <c r="I3506"/>
  <c r="F3506"/>
  <c r="E3506"/>
  <c r="I3505"/>
  <c r="F3505"/>
  <c r="E3505"/>
  <c r="I3513"/>
  <c r="F3513"/>
  <c r="E3513"/>
  <c r="I3504"/>
  <c r="F3504"/>
  <c r="E3504"/>
  <c r="I3503"/>
  <c r="F3503"/>
  <c r="E3503"/>
  <c r="I3502"/>
  <c r="F3502"/>
  <c r="E3502"/>
  <c r="I3501"/>
  <c r="F3501"/>
  <c r="E3501"/>
  <c r="I3500"/>
  <c r="F3500"/>
  <c r="E3500"/>
  <c r="I3499"/>
  <c r="F3499"/>
  <c r="E3499"/>
  <c r="I3498"/>
  <c r="F3498"/>
  <c r="E3498"/>
  <c r="I3497"/>
  <c r="F3497"/>
  <c r="E3497"/>
  <c r="I3496"/>
  <c r="F3496"/>
  <c r="E3496"/>
  <c r="I3495"/>
  <c r="F3495"/>
  <c r="E3495"/>
  <c r="I3494"/>
  <c r="F3494"/>
  <c r="E3494"/>
  <c r="I3493"/>
  <c r="F3493"/>
  <c r="E3493"/>
  <c r="I3492"/>
  <c r="F3492"/>
  <c r="E3492"/>
  <c r="I3491"/>
  <c r="F3491"/>
  <c r="E3491"/>
  <c r="I3490"/>
  <c r="F3490"/>
  <c r="E3490"/>
  <c r="I3489"/>
  <c r="F3489"/>
  <c r="E3489"/>
  <c r="I3488"/>
  <c r="F3488"/>
  <c r="E3488"/>
  <c r="I3487"/>
  <c r="F3487"/>
  <c r="E3487"/>
  <c r="I3486"/>
  <c r="F3486"/>
  <c r="E3486"/>
  <c r="I3485"/>
  <c r="F3485"/>
  <c r="E3485"/>
  <c r="I3484"/>
  <c r="F3484"/>
  <c r="E3484"/>
  <c r="I3483"/>
  <c r="F3483"/>
  <c r="E3483"/>
  <c r="I3482"/>
  <c r="F3482"/>
  <c r="E3482"/>
  <c r="I3481"/>
  <c r="F3481"/>
  <c r="E3481"/>
  <c r="I3480"/>
  <c r="F3480"/>
  <c r="E3480"/>
  <c r="I3479"/>
  <c r="F3479"/>
  <c r="E3479"/>
  <c r="I3478"/>
  <c r="F3478"/>
  <c r="E3478"/>
  <c r="I3477"/>
  <c r="F3477"/>
  <c r="E3477"/>
  <c r="I3476"/>
  <c r="F3476"/>
  <c r="E3476"/>
  <c r="I3512"/>
  <c r="F3512"/>
  <c r="E3512"/>
  <c r="I3511"/>
  <c r="F3511"/>
  <c r="E3511"/>
  <c r="I3470"/>
  <c r="F3470"/>
  <c r="E3470"/>
  <c r="I3469"/>
  <c r="F3469"/>
  <c r="E3469"/>
  <c r="I3468"/>
  <c r="F3468"/>
  <c r="E3468"/>
  <c r="I3467"/>
  <c r="F3467"/>
  <c r="E3467"/>
  <c r="I3466"/>
  <c r="F3466"/>
  <c r="E3466"/>
  <c r="I3465"/>
  <c r="F3465"/>
  <c r="E3465"/>
  <c r="I3464"/>
  <c r="F3464"/>
  <c r="E3464"/>
  <c r="I3463"/>
  <c r="F3463"/>
  <c r="E3463"/>
  <c r="I3462"/>
  <c r="F3462"/>
  <c r="E3462"/>
  <c r="I3461"/>
  <c r="F3461"/>
  <c r="E3461"/>
  <c r="I3460"/>
  <c r="F3460"/>
  <c r="E3460"/>
  <c r="I3459"/>
  <c r="F3459"/>
  <c r="E3459"/>
  <c r="I3458"/>
  <c r="F3458"/>
  <c r="E3458"/>
  <c r="I3457"/>
  <c r="F3457"/>
  <c r="E3457"/>
  <c r="I3456"/>
  <c r="F3456"/>
  <c r="E3456"/>
  <c r="I3455"/>
  <c r="F3455"/>
  <c r="E3455"/>
  <c r="I3474"/>
  <c r="F3474"/>
  <c r="E3474"/>
  <c r="I3473"/>
  <c r="F3473"/>
  <c r="E3473"/>
  <c r="I3472"/>
  <c r="F3472"/>
  <c r="E3472"/>
  <c r="I3454"/>
  <c r="F3454"/>
  <c r="E3454"/>
  <c r="I3453"/>
  <c r="F3453"/>
  <c r="E3453"/>
  <c r="I3452"/>
  <c r="F3452"/>
  <c r="E3452"/>
  <c r="I3451"/>
  <c r="F3451"/>
  <c r="E3451"/>
  <c r="I3450"/>
  <c r="F3450"/>
  <c r="E3450"/>
  <c r="I3449"/>
  <c r="F3449"/>
  <c r="E3449"/>
  <c r="I3443"/>
  <c r="F3443"/>
  <c r="E3443"/>
  <c r="I3442"/>
  <c r="F3442"/>
  <c r="E3442"/>
  <c r="I3441"/>
  <c r="F3441"/>
  <c r="E3441"/>
  <c r="I3440"/>
  <c r="F3440"/>
  <c r="E3440"/>
  <c r="I3439"/>
  <c r="F3439"/>
  <c r="E3439"/>
  <c r="I3437"/>
  <c r="F3437"/>
  <c r="E3437"/>
  <c r="I3436"/>
  <c r="F3436"/>
  <c r="E3436"/>
  <c r="I3435"/>
  <c r="F3435"/>
  <c r="E3435"/>
  <c r="I3434"/>
  <c r="F3434"/>
  <c r="E3434"/>
  <c r="I3433"/>
  <c r="F3433"/>
  <c r="E3433"/>
  <c r="I3432"/>
  <c r="F3432"/>
  <c r="E3432"/>
  <c r="I3431"/>
  <c r="F3431"/>
  <c r="E3431"/>
  <c r="I3430"/>
  <c r="F3430"/>
  <c r="E3430"/>
  <c r="I3429"/>
  <c r="F3429"/>
  <c r="E3429"/>
  <c r="I3428"/>
  <c r="F3428"/>
  <c r="E3428"/>
  <c r="I3426"/>
  <c r="F3426"/>
  <c r="E3426"/>
  <c r="I3425"/>
  <c r="F3425"/>
  <c r="E3425"/>
  <c r="I3424"/>
  <c r="F3424"/>
  <c r="E3424"/>
  <c r="I3422"/>
  <c r="F3422"/>
  <c r="E3422"/>
  <c r="I3421"/>
  <c r="F3421"/>
  <c r="E3421"/>
  <c r="I3420"/>
  <c r="F3420"/>
  <c r="E3420"/>
  <c r="I3419"/>
  <c r="F3419"/>
  <c r="E3419"/>
  <c r="I3418"/>
  <c r="F3418"/>
  <c r="E3418"/>
  <c r="I3417"/>
  <c r="F3417"/>
  <c r="E3417"/>
  <c r="I3416"/>
  <c r="F3416"/>
  <c r="E3416"/>
  <c r="I3415"/>
  <c r="F3415"/>
  <c r="E3415"/>
  <c r="I3414"/>
  <c r="F3414"/>
  <c r="E3414"/>
  <c r="I3448"/>
  <c r="F3448"/>
  <c r="E3448"/>
  <c r="I3447"/>
  <c r="F3447"/>
  <c r="E3447"/>
  <c r="I3446"/>
  <c r="F3446"/>
  <c r="E3446"/>
  <c r="I3445"/>
  <c r="F3445"/>
  <c r="E3445"/>
  <c r="I3444"/>
  <c r="F3444"/>
  <c r="E3444"/>
  <c r="I3406"/>
  <c r="F3406"/>
  <c r="E3406"/>
  <c r="I3405"/>
  <c r="F3405"/>
  <c r="E3405"/>
  <c r="I3404"/>
  <c r="F3404"/>
  <c r="E3404"/>
  <c r="I3403"/>
  <c r="F3403"/>
  <c r="E3403"/>
  <c r="I3401"/>
  <c r="F3401"/>
  <c r="E3401"/>
  <c r="I3400"/>
  <c r="F3400"/>
  <c r="E3400"/>
  <c r="I3399"/>
  <c r="F3399"/>
  <c r="E3399"/>
  <c r="I3398"/>
  <c r="F3398"/>
  <c r="E3398"/>
  <c r="I3397"/>
  <c r="F3397"/>
  <c r="E3397"/>
  <c r="I3396"/>
  <c r="F3396"/>
  <c r="E3396"/>
  <c r="I3395"/>
  <c r="F3395"/>
  <c r="E3395"/>
  <c r="I3394"/>
  <c r="F3394"/>
  <c r="E3394"/>
  <c r="I3393"/>
  <c r="F3393"/>
  <c r="E3393"/>
  <c r="I3392"/>
  <c r="F3392"/>
  <c r="E3392"/>
  <c r="I3391"/>
  <c r="F3391"/>
  <c r="E3391"/>
  <c r="I3390"/>
  <c r="F3390"/>
  <c r="E3390"/>
  <c r="I3389"/>
  <c r="F3389"/>
  <c r="E3389"/>
  <c r="I3388"/>
  <c r="F3388"/>
  <c r="E3388"/>
  <c r="I3387"/>
  <c r="F3387"/>
  <c r="E3387"/>
  <c r="I3386"/>
  <c r="F3386"/>
  <c r="E3386"/>
  <c r="I3385"/>
  <c r="F3385"/>
  <c r="E3385"/>
  <c r="I3384"/>
  <c r="F3384"/>
  <c r="E3384"/>
  <c r="I3383"/>
  <c r="F3383"/>
  <c r="E3383"/>
  <c r="I3382"/>
  <c r="F3382"/>
  <c r="E3382"/>
  <c r="I3381"/>
  <c r="F3381"/>
  <c r="E3381"/>
  <c r="I3380"/>
  <c r="F3380"/>
  <c r="E3380"/>
  <c r="I3379"/>
  <c r="F3379"/>
  <c r="E3379"/>
  <c r="I3378"/>
  <c r="F3378"/>
  <c r="E3378"/>
  <c r="I3377"/>
  <c r="F3377"/>
  <c r="E3377"/>
  <c r="I3376"/>
  <c r="F3376"/>
  <c r="E3376"/>
  <c r="I3375"/>
  <c r="F3375"/>
  <c r="E3375"/>
  <c r="I3374"/>
  <c r="F3374"/>
  <c r="E3374"/>
  <c r="I3413"/>
  <c r="F3413"/>
  <c r="E3413"/>
  <c r="I3412"/>
  <c r="F3412"/>
  <c r="E3412"/>
  <c r="I3411"/>
  <c r="F3411"/>
  <c r="E3411"/>
  <c r="I3410"/>
  <c r="F3410"/>
  <c r="E3410"/>
  <c r="I3409"/>
  <c r="F3409"/>
  <c r="E3409"/>
  <c r="I3408"/>
  <c r="F3408"/>
  <c r="E3408"/>
  <c r="I3407"/>
  <c r="F3407"/>
  <c r="E3407"/>
  <c r="I3365"/>
  <c r="F3365"/>
  <c r="E3365"/>
  <c r="I3364"/>
  <c r="F3364"/>
  <c r="E3364"/>
  <c r="I3362"/>
  <c r="F3362"/>
  <c r="E3362"/>
  <c r="I3360"/>
  <c r="F3360"/>
  <c r="E3360"/>
  <c r="I3359"/>
  <c r="F3359"/>
  <c r="E3359"/>
  <c r="I3358"/>
  <c r="F3358"/>
  <c r="E3358"/>
  <c r="I3357"/>
  <c r="F3357"/>
  <c r="E3357"/>
  <c r="I3356"/>
  <c r="F3356"/>
  <c r="E3356"/>
  <c r="I3355"/>
  <c r="F3355"/>
  <c r="E3355"/>
  <c r="I3354"/>
  <c r="F3354"/>
  <c r="E3354"/>
  <c r="I3353"/>
  <c r="F3353"/>
  <c r="E3353"/>
  <c r="I3352"/>
  <c r="F3352"/>
  <c r="E3352"/>
  <c r="I3351"/>
  <c r="F3351"/>
  <c r="E3351"/>
  <c r="I3350"/>
  <c r="F3350"/>
  <c r="E3350"/>
  <c r="I3349"/>
  <c r="F3349"/>
  <c r="E3349"/>
  <c r="I3348"/>
  <c r="F3348"/>
  <c r="E3348"/>
  <c r="I3347"/>
  <c r="F3347"/>
  <c r="E3347"/>
  <c r="I3346"/>
  <c r="F3346"/>
  <c r="E3346"/>
  <c r="I3344"/>
  <c r="F3344"/>
  <c r="E3344"/>
  <c r="I3343"/>
  <c r="F3343"/>
  <c r="E3343"/>
  <c r="I3341"/>
  <c r="F3341"/>
  <c r="E3341"/>
  <c r="I3340"/>
  <c r="F3340"/>
  <c r="E3340"/>
  <c r="I3339"/>
  <c r="F3339"/>
  <c r="E3339"/>
  <c r="I3338"/>
  <c r="F3338"/>
  <c r="E3338"/>
  <c r="I3337"/>
  <c r="F3337"/>
  <c r="E3337"/>
  <c r="I3336"/>
  <c r="F3336"/>
  <c r="E3336"/>
  <c r="I3335"/>
  <c r="F3335"/>
  <c r="E3335"/>
  <c r="I3334"/>
  <c r="F3334"/>
  <c r="E3334"/>
  <c r="I3373"/>
  <c r="F3373"/>
  <c r="E3373"/>
  <c r="I3372"/>
  <c r="F3372"/>
  <c r="E3372"/>
  <c r="I3371"/>
  <c r="F3371"/>
  <c r="E3371"/>
  <c r="I3370"/>
  <c r="F3370"/>
  <c r="E3370"/>
  <c r="I3369"/>
  <c r="F3369"/>
  <c r="E3369"/>
  <c r="I3368"/>
  <c r="F3368"/>
  <c r="E3368"/>
  <c r="I3367"/>
  <c r="F3367"/>
  <c r="E3367"/>
  <c r="I3325"/>
  <c r="F3325"/>
  <c r="E3325"/>
  <c r="I3324"/>
  <c r="F3324"/>
  <c r="E3324"/>
  <c r="I3323"/>
  <c r="F3323"/>
  <c r="E3323"/>
  <c r="I3322"/>
  <c r="F3322"/>
  <c r="E3322"/>
  <c r="I3321"/>
  <c r="F3321"/>
  <c r="E3321"/>
  <c r="I3320"/>
  <c r="F3320"/>
  <c r="E3320"/>
  <c r="I3333"/>
  <c r="F3333"/>
  <c r="E3333"/>
  <c r="I3319"/>
  <c r="F3319"/>
  <c r="E3319"/>
  <c r="I3318"/>
  <c r="F3318"/>
  <c r="E3318"/>
  <c r="I3317"/>
  <c r="F3317"/>
  <c r="E3317"/>
  <c r="I3316"/>
  <c r="F3316"/>
  <c r="E3316"/>
  <c r="I3315"/>
  <c r="F3315"/>
  <c r="E3315"/>
  <c r="I3314"/>
  <c r="F3314"/>
  <c r="E3314"/>
  <c r="I3313"/>
  <c r="F3313"/>
  <c r="E3313"/>
  <c r="I3311"/>
  <c r="F3311"/>
  <c r="E3311"/>
  <c r="I3310"/>
  <c r="F3310"/>
  <c r="E3310"/>
  <c r="I3309"/>
  <c r="F3309"/>
  <c r="E3309"/>
  <c r="I3308"/>
  <c r="F3308"/>
  <c r="E3308"/>
  <c r="I3307"/>
  <c r="F3307"/>
  <c r="E3307"/>
  <c r="I3306"/>
  <c r="F3306"/>
  <c r="E3306"/>
  <c r="I3305"/>
  <c r="F3305"/>
  <c r="E3305"/>
  <c r="I3304"/>
  <c r="F3304"/>
  <c r="E3304"/>
  <c r="I3303"/>
  <c r="F3303"/>
  <c r="E3303"/>
  <c r="I3302"/>
  <c r="F3302"/>
  <c r="E3302"/>
  <c r="I3301"/>
  <c r="F3301"/>
  <c r="E3301"/>
  <c r="I3300"/>
  <c r="F3300"/>
  <c r="E3300"/>
  <c r="I3299"/>
  <c r="F3299"/>
  <c r="E3299"/>
  <c r="I3298"/>
  <c r="F3298"/>
  <c r="E3298"/>
  <c r="I3331"/>
  <c r="F3331"/>
  <c r="E3331"/>
  <c r="I3330"/>
  <c r="F3330"/>
  <c r="E3330"/>
  <c r="I3329"/>
  <c r="F3329"/>
  <c r="E3329"/>
  <c r="I3328"/>
  <c r="F3328"/>
  <c r="E3328"/>
  <c r="I3327"/>
  <c r="F3327"/>
  <c r="E3327"/>
  <c r="I3326"/>
  <c r="F3326"/>
  <c r="E3326"/>
  <c r="I3293"/>
  <c r="F3293"/>
  <c r="E3293"/>
  <c r="I3292"/>
  <c r="F3292"/>
  <c r="E3292"/>
  <c r="I3290"/>
  <c r="F3290"/>
  <c r="E3290"/>
  <c r="I3289"/>
  <c r="F3289"/>
  <c r="E3289"/>
  <c r="I3288"/>
  <c r="F3288"/>
  <c r="E3288"/>
  <c r="I3287"/>
  <c r="F3287"/>
  <c r="E3287"/>
  <c r="I3286"/>
  <c r="F3286"/>
  <c r="E3286"/>
  <c r="I3285"/>
  <c r="F3285"/>
  <c r="E3285"/>
  <c r="I3284"/>
  <c r="F3284"/>
  <c r="E3284"/>
  <c r="I3283"/>
  <c r="F3283"/>
  <c r="E3283"/>
  <c r="I3282"/>
  <c r="F3282"/>
  <c r="E3282"/>
  <c r="I3281"/>
  <c r="F3281"/>
  <c r="E3281"/>
  <c r="I3280"/>
  <c r="F3280"/>
  <c r="E3280"/>
  <c r="I3279"/>
  <c r="F3279"/>
  <c r="E3279"/>
  <c r="I3278"/>
  <c r="F3278"/>
  <c r="E3278"/>
  <c r="I3277"/>
  <c r="F3277"/>
  <c r="E3277"/>
  <c r="I3276"/>
  <c r="F3276"/>
  <c r="E3276"/>
  <c r="I3275"/>
  <c r="F3275"/>
  <c r="E3275"/>
  <c r="I3274"/>
  <c r="F3274"/>
  <c r="E3274"/>
  <c r="I3273"/>
  <c r="F3273"/>
  <c r="E3273"/>
  <c r="I3272"/>
  <c r="F3272"/>
  <c r="E3272"/>
  <c r="I3271"/>
  <c r="F3271"/>
  <c r="E3271"/>
  <c r="I3270"/>
  <c r="F3270"/>
  <c r="E3270"/>
  <c r="I3269"/>
  <c r="F3269"/>
  <c r="E3269"/>
  <c r="I3268"/>
  <c r="F3268"/>
  <c r="E3268"/>
  <c r="I3267"/>
  <c r="F3267"/>
  <c r="E3267"/>
  <c r="I3266"/>
  <c r="F3266"/>
  <c r="E3266"/>
  <c r="I3265"/>
  <c r="F3265"/>
  <c r="E3265"/>
  <c r="I3264"/>
  <c r="F3264"/>
  <c r="E3264"/>
  <c r="I3297"/>
  <c r="F3297"/>
  <c r="E3297"/>
  <c r="I3296"/>
  <c r="F3296"/>
  <c r="E3296"/>
  <c r="I3295"/>
  <c r="F3295"/>
  <c r="E3295"/>
  <c r="I3294"/>
  <c r="F3294"/>
  <c r="E3294"/>
  <c r="I3262"/>
  <c r="F3262"/>
  <c r="E3262"/>
  <c r="I3261"/>
  <c r="F3261"/>
  <c r="E3261"/>
  <c r="I3260"/>
  <c r="F3260"/>
  <c r="E3260"/>
  <c r="I3259"/>
  <c r="F3259"/>
  <c r="E3259"/>
  <c r="I3258"/>
  <c r="F3258"/>
  <c r="E3258"/>
  <c r="I3257"/>
  <c r="F3257"/>
  <c r="E3257"/>
  <c r="I3256"/>
  <c r="F3256"/>
  <c r="E3256"/>
  <c r="I3255"/>
  <c r="F3255"/>
  <c r="E3255"/>
  <c r="I3253"/>
  <c r="F3253"/>
  <c r="E3253"/>
  <c r="I3252"/>
  <c r="F3252"/>
  <c r="E3252"/>
  <c r="I3251"/>
  <c r="F3251"/>
  <c r="E3251"/>
  <c r="I3250"/>
  <c r="F3250"/>
  <c r="E3250"/>
  <c r="I3249"/>
  <c r="F3249"/>
  <c r="E3249"/>
  <c r="I3248"/>
  <c r="F3248"/>
  <c r="E3248"/>
  <c r="I3247"/>
  <c r="F3247"/>
  <c r="E3247"/>
  <c r="I3246"/>
  <c r="F3246"/>
  <c r="E3246"/>
  <c r="I3245"/>
  <c r="F3245"/>
  <c r="E3245"/>
  <c r="I3244"/>
  <c r="F3244"/>
  <c r="E3244"/>
  <c r="I3243"/>
  <c r="F3243"/>
  <c r="E3243"/>
  <c r="I3242"/>
  <c r="F3242"/>
  <c r="E3242"/>
  <c r="I3241"/>
  <c r="F3241"/>
  <c r="E3241"/>
  <c r="I3240"/>
  <c r="F3240"/>
  <c r="E3240"/>
  <c r="I3239"/>
  <c r="F3239"/>
  <c r="E3239"/>
  <c r="I3238"/>
  <c r="F3238"/>
  <c r="E3238"/>
  <c r="I3237"/>
  <c r="F3237"/>
  <c r="E3237"/>
  <c r="I3236"/>
  <c r="F3236"/>
  <c r="E3236"/>
  <c r="I3235"/>
  <c r="F3235"/>
  <c r="E3235"/>
  <c r="I3234"/>
  <c r="F3234"/>
  <c r="E3234"/>
  <c r="I3233"/>
  <c r="F3233"/>
  <c r="E3233"/>
  <c r="I3263"/>
  <c r="F3263"/>
  <c r="E3263"/>
  <c r="I3227"/>
  <c r="F3227"/>
  <c r="E3227"/>
  <c r="I3226"/>
  <c r="F3226"/>
  <c r="E3226"/>
  <c r="I3225"/>
  <c r="F3225"/>
  <c r="E3225"/>
  <c r="I3223"/>
  <c r="F3223"/>
  <c r="E3223"/>
  <c r="I3222"/>
  <c r="F3222"/>
  <c r="E3222"/>
  <c r="I3220"/>
  <c r="F3220"/>
  <c r="E3220"/>
  <c r="I3219"/>
  <c r="F3219"/>
  <c r="E3219"/>
  <c r="I3218"/>
  <c r="F3218"/>
  <c r="E3218"/>
  <c r="I3216"/>
  <c r="F3216"/>
  <c r="E3216"/>
  <c r="I3214"/>
  <c r="F3214"/>
  <c r="E3214"/>
  <c r="I3213"/>
  <c r="F3213"/>
  <c r="E3213"/>
  <c r="I3212"/>
  <c r="F3212"/>
  <c r="E3212"/>
  <c r="I3211"/>
  <c r="F3211"/>
  <c r="E3211"/>
  <c r="I3210"/>
  <c r="F3210"/>
  <c r="E3210"/>
  <c r="I3209"/>
  <c r="F3209"/>
  <c r="E3209"/>
  <c r="I3208"/>
  <c r="F3208"/>
  <c r="E3208"/>
  <c r="I3206"/>
  <c r="F3206"/>
  <c r="E3206"/>
  <c r="I3205"/>
  <c r="F3205"/>
  <c r="E3205"/>
  <c r="I3204"/>
  <c r="F3204"/>
  <c r="E3204"/>
  <c r="I3203"/>
  <c r="F3203"/>
  <c r="E3203"/>
  <c r="I3202"/>
  <c r="F3202"/>
  <c r="E3202"/>
  <c r="I3201"/>
  <c r="F3201"/>
  <c r="E3201"/>
  <c r="I3232"/>
  <c r="F3232"/>
  <c r="E3232"/>
  <c r="I3231"/>
  <c r="F3231"/>
  <c r="E3231"/>
  <c r="I3230"/>
  <c r="F3230"/>
  <c r="E3230"/>
  <c r="I3229"/>
  <c r="F3229"/>
  <c r="E3229"/>
  <c r="I3228"/>
  <c r="F3228"/>
  <c r="E3228"/>
  <c r="I3198"/>
  <c r="F3198"/>
  <c r="E3198"/>
  <c r="I3197"/>
  <c r="F3197"/>
  <c r="E3197"/>
  <c r="I3196"/>
  <c r="F3196"/>
  <c r="E3196"/>
  <c r="I3195"/>
  <c r="F3195"/>
  <c r="E3195"/>
  <c r="I3194"/>
  <c r="F3194"/>
  <c r="E3194"/>
  <c r="I3193"/>
  <c r="F3193"/>
  <c r="E3193"/>
  <c r="I3192"/>
  <c r="F3192"/>
  <c r="E3192"/>
  <c r="I3191"/>
  <c r="F3191"/>
  <c r="E3191"/>
  <c r="I3190"/>
  <c r="F3190"/>
  <c r="E3190"/>
  <c r="I3189"/>
  <c r="F3189"/>
  <c r="E3189"/>
  <c r="I3188"/>
  <c r="F3188"/>
  <c r="E3188"/>
  <c r="I3187"/>
  <c r="F3187"/>
  <c r="E3187"/>
  <c r="I3186"/>
  <c r="F3186"/>
  <c r="E3186"/>
  <c r="I3185"/>
  <c r="F3185"/>
  <c r="E3185"/>
  <c r="I3184"/>
  <c r="F3184"/>
  <c r="E3184"/>
  <c r="I3182"/>
  <c r="F3182"/>
  <c r="E3182"/>
  <c r="I3181"/>
  <c r="F3181"/>
  <c r="E3181"/>
  <c r="I3180"/>
  <c r="F3180"/>
  <c r="E3180"/>
  <c r="I3179"/>
  <c r="F3179"/>
  <c r="E3179"/>
  <c r="I3178"/>
  <c r="F3178"/>
  <c r="E3178"/>
  <c r="I3176"/>
  <c r="F3176"/>
  <c r="E3176"/>
  <c r="I3175"/>
  <c r="F3175"/>
  <c r="E3175"/>
  <c r="I3174"/>
  <c r="F3174"/>
  <c r="E3174"/>
  <c r="I3173"/>
  <c r="F3173"/>
  <c r="E3173"/>
  <c r="I3200"/>
  <c r="F3200"/>
  <c r="E3200"/>
  <c r="I3199"/>
  <c r="F3199"/>
  <c r="E3199"/>
  <c r="I3167"/>
  <c r="F3167"/>
  <c r="E3167"/>
  <c r="I3166"/>
  <c r="F3166"/>
  <c r="E3166"/>
  <c r="I3165"/>
  <c r="F3165"/>
  <c r="E3165"/>
  <c r="I3164"/>
  <c r="F3164"/>
  <c r="E3164"/>
  <c r="I3163"/>
  <c r="F3163"/>
  <c r="E3163"/>
  <c r="I3162"/>
  <c r="F3162"/>
  <c r="E3162"/>
  <c r="I3161"/>
  <c r="F3161"/>
  <c r="E3161"/>
  <c r="I3160"/>
  <c r="F3160"/>
  <c r="E3160"/>
  <c r="I3159"/>
  <c r="F3159"/>
  <c r="E3159"/>
  <c r="I3158"/>
  <c r="F3158"/>
  <c r="E3158"/>
  <c r="I3157"/>
  <c r="F3157"/>
  <c r="E3157"/>
  <c r="I3156"/>
  <c r="F3156"/>
  <c r="E3156"/>
  <c r="I3155"/>
  <c r="F3155"/>
  <c r="E3155"/>
  <c r="I3154"/>
  <c r="F3154"/>
  <c r="E3154"/>
  <c r="I3153"/>
  <c r="F3153"/>
  <c r="E3153"/>
  <c r="I3152"/>
  <c r="F3152"/>
  <c r="E3152"/>
  <c r="I3151"/>
  <c r="F3151"/>
  <c r="E3151"/>
  <c r="I3149"/>
  <c r="F3149"/>
  <c r="E3149"/>
  <c r="I3148"/>
  <c r="F3148"/>
  <c r="E3148"/>
  <c r="I3147"/>
  <c r="F3147"/>
  <c r="E3147"/>
  <c r="I3146"/>
  <c r="F3146"/>
  <c r="E3146"/>
  <c r="I3145"/>
  <c r="F3145"/>
  <c r="E3145"/>
  <c r="I3144"/>
  <c r="F3144"/>
  <c r="E3144"/>
  <c r="I3143"/>
  <c r="F3143"/>
  <c r="E3143"/>
  <c r="I3142"/>
  <c r="F3142"/>
  <c r="E3142"/>
  <c r="I3140"/>
  <c r="F3140"/>
  <c r="E3140"/>
  <c r="I3138"/>
  <c r="F3138"/>
  <c r="E3138"/>
  <c r="I3137"/>
  <c r="F3137"/>
  <c r="E3137"/>
  <c r="I3172"/>
  <c r="F3172"/>
  <c r="E3172"/>
  <c r="I3171"/>
  <c r="F3171"/>
  <c r="E3171"/>
  <c r="I3170"/>
  <c r="F3170"/>
  <c r="E3170"/>
  <c r="I3169"/>
  <c r="F3169"/>
  <c r="E3169"/>
  <c r="I3168"/>
  <c r="F3168"/>
  <c r="E3168"/>
  <c r="I3130"/>
  <c r="F3130"/>
  <c r="E3130"/>
  <c r="I3129"/>
  <c r="F3129"/>
  <c r="E3129"/>
  <c r="I3128"/>
  <c r="F3128"/>
  <c r="E3128"/>
  <c r="I3127"/>
  <c r="F3127"/>
  <c r="E3127"/>
  <c r="I3126"/>
  <c r="F3126"/>
  <c r="E3126"/>
  <c r="I3125"/>
  <c r="F3125"/>
  <c r="E3125"/>
  <c r="I3124"/>
  <c r="F3124"/>
  <c r="E3124"/>
  <c r="I3123"/>
  <c r="F3123"/>
  <c r="E3123"/>
  <c r="I3122"/>
  <c r="F3122"/>
  <c r="E3122"/>
  <c r="I3121"/>
  <c r="F3121"/>
  <c r="E3121"/>
  <c r="I3120"/>
  <c r="F3120"/>
  <c r="E3120"/>
  <c r="I3119"/>
  <c r="F3119"/>
  <c r="E3119"/>
  <c r="I3118"/>
  <c r="F3118"/>
  <c r="E3118"/>
  <c r="I3117"/>
  <c r="F3117"/>
  <c r="E3117"/>
  <c r="I3116"/>
  <c r="F3116"/>
  <c r="E3116"/>
  <c r="I3115"/>
  <c r="F3115"/>
  <c r="E3115"/>
  <c r="I3114"/>
  <c r="F3114"/>
  <c r="E3114"/>
  <c r="I3113"/>
  <c r="F3113"/>
  <c r="E3113"/>
  <c r="I3112"/>
  <c r="F3112"/>
  <c r="E3112"/>
  <c r="I3111"/>
  <c r="F3111"/>
  <c r="E3111"/>
  <c r="I3110"/>
  <c r="F3110"/>
  <c r="E3110"/>
  <c r="I3109"/>
  <c r="F3109"/>
  <c r="E3109"/>
  <c r="I3108"/>
  <c r="F3108"/>
  <c r="E3108"/>
  <c r="I3107"/>
  <c r="F3107"/>
  <c r="E3107"/>
  <c r="I3106"/>
  <c r="F3106"/>
  <c r="E3106"/>
  <c r="I3136"/>
  <c r="F3136"/>
  <c r="E3136"/>
  <c r="I3135"/>
  <c r="F3135"/>
  <c r="E3135"/>
  <c r="I3134"/>
  <c r="F3134"/>
  <c r="E3134"/>
  <c r="I3133"/>
  <c r="F3133"/>
  <c r="E3133"/>
  <c r="I3132"/>
  <c r="F3132"/>
  <c r="E3132"/>
  <c r="I3131"/>
  <c r="F3131"/>
  <c r="E3131"/>
  <c r="I3096"/>
  <c r="F3096"/>
  <c r="E3096"/>
  <c r="I3095"/>
  <c r="F3095"/>
  <c r="E3095"/>
  <c r="I3094"/>
  <c r="F3094"/>
  <c r="E3094"/>
  <c r="I3093"/>
  <c r="F3093"/>
  <c r="E3093"/>
  <c r="I3092"/>
  <c r="F3092"/>
  <c r="E3092"/>
  <c r="I3091"/>
  <c r="F3091"/>
  <c r="E3091"/>
  <c r="I3090"/>
  <c r="F3090"/>
  <c r="E3090"/>
  <c r="I3089"/>
  <c r="F3089"/>
  <c r="E3089"/>
  <c r="I3088"/>
  <c r="F3088"/>
  <c r="E3088"/>
  <c r="I3087"/>
  <c r="F3087"/>
  <c r="E3087"/>
  <c r="I3086"/>
  <c r="F3086"/>
  <c r="E3086"/>
  <c r="I3085"/>
  <c r="F3085"/>
  <c r="E3085"/>
  <c r="I3084"/>
  <c r="F3084"/>
  <c r="E3084"/>
  <c r="I3083"/>
  <c r="F3083"/>
  <c r="E3083"/>
  <c r="I3080"/>
  <c r="F3080"/>
  <c r="E3080"/>
  <c r="I3079"/>
  <c r="F3079"/>
  <c r="E3079"/>
  <c r="I3078"/>
  <c r="F3078"/>
  <c r="E3078"/>
  <c r="I3077"/>
  <c r="F3077"/>
  <c r="E3077"/>
  <c r="I3076"/>
  <c r="F3076"/>
  <c r="E3076"/>
  <c r="I3075"/>
  <c r="F3075"/>
  <c r="E3075"/>
  <c r="I3074"/>
  <c r="F3074"/>
  <c r="E3074"/>
  <c r="I3071"/>
  <c r="F3071"/>
  <c r="E3071"/>
  <c r="I3070"/>
  <c r="F3070"/>
  <c r="E3070"/>
  <c r="I3068"/>
  <c r="F3068"/>
  <c r="E3068"/>
  <c r="I3067"/>
  <c r="F3067"/>
  <c r="E3067"/>
  <c r="I3066"/>
  <c r="F3066"/>
  <c r="E3066"/>
  <c r="I3065"/>
  <c r="F3065"/>
  <c r="E3065"/>
  <c r="I3064"/>
  <c r="F3064"/>
  <c r="E3064"/>
  <c r="I3063"/>
  <c r="F3063"/>
  <c r="E3063"/>
  <c r="I3061"/>
  <c r="F3061"/>
  <c r="E3061"/>
  <c r="I3060"/>
  <c r="F3060"/>
  <c r="E3060"/>
  <c r="I3059"/>
  <c r="F3059"/>
  <c r="E3059"/>
  <c r="I3105"/>
  <c r="F3105"/>
  <c r="E3105"/>
  <c r="I3104"/>
  <c r="F3104"/>
  <c r="E3104"/>
  <c r="I3103"/>
  <c r="F3103"/>
  <c r="E3103"/>
  <c r="I3102"/>
  <c r="F3102"/>
  <c r="E3102"/>
  <c r="I3101"/>
  <c r="F3101"/>
  <c r="E3101"/>
  <c r="I3100"/>
  <c r="F3100"/>
  <c r="E3100"/>
  <c r="I3099"/>
  <c r="F3099"/>
  <c r="E3099"/>
  <c r="I3098"/>
  <c r="F3098"/>
  <c r="E3098"/>
  <c r="I3097"/>
  <c r="F3097"/>
  <c r="E3097"/>
  <c r="I3055"/>
  <c r="F3055"/>
  <c r="E3055"/>
  <c r="I3054"/>
  <c r="F3054"/>
  <c r="E3054"/>
  <c r="I3053"/>
  <c r="F3053"/>
  <c r="E3053"/>
  <c r="I3052"/>
  <c r="F3052"/>
  <c r="E3052"/>
  <c r="I3051"/>
  <c r="F3051"/>
  <c r="E3051"/>
  <c r="I3050"/>
  <c r="F3050"/>
  <c r="E3050"/>
  <c r="I3049"/>
  <c r="F3049"/>
  <c r="E3049"/>
  <c r="I3048"/>
  <c r="F3048"/>
  <c r="E3048"/>
  <c r="I3047"/>
  <c r="F3047"/>
  <c r="E3047"/>
  <c r="I3046"/>
  <c r="F3046"/>
  <c r="E3046"/>
  <c r="I3045"/>
  <c r="F3045"/>
  <c r="E3045"/>
  <c r="I3044"/>
  <c r="F3044"/>
  <c r="E3044"/>
  <c r="I3043"/>
  <c r="F3043"/>
  <c r="E3043"/>
  <c r="I3042"/>
  <c r="F3042"/>
  <c r="E3042"/>
  <c r="I3041"/>
  <c r="F3041"/>
  <c r="E3041"/>
  <c r="I3040"/>
  <c r="F3040"/>
  <c r="E3040"/>
  <c r="I3039"/>
  <c r="F3039"/>
  <c r="E3039"/>
  <c r="I3058"/>
  <c r="F3058"/>
  <c r="E3058"/>
  <c r="I3038"/>
  <c r="F3038"/>
  <c r="E3038"/>
  <c r="I3037"/>
  <c r="F3037"/>
  <c r="E3037"/>
  <c r="I3036"/>
  <c r="F3036"/>
  <c r="E3036"/>
  <c r="I3035"/>
  <c r="F3035"/>
  <c r="E3035"/>
  <c r="I3034"/>
  <c r="F3034"/>
  <c r="E3034"/>
  <c r="I3033"/>
  <c r="F3033"/>
  <c r="E3033"/>
  <c r="I3032"/>
  <c r="F3032"/>
  <c r="E3032"/>
  <c r="I3031"/>
  <c r="F3031"/>
  <c r="E3031"/>
  <c r="I3030"/>
  <c r="F3030"/>
  <c r="E3030"/>
  <c r="I3029"/>
  <c r="F3029"/>
  <c r="E3029"/>
  <c r="I3057"/>
  <c r="F3057"/>
  <c r="E3057"/>
  <c r="I3056"/>
  <c r="F3056"/>
  <c r="E3056"/>
  <c r="I3028"/>
  <c r="F3028"/>
  <c r="E3028"/>
  <c r="I3027"/>
  <c r="F3027"/>
  <c r="E3027"/>
  <c r="I3026"/>
  <c r="F3026"/>
  <c r="E3026"/>
  <c r="I3025"/>
  <c r="F3025"/>
  <c r="E3025"/>
  <c r="I3024"/>
  <c r="F3024"/>
  <c r="E3024"/>
  <c r="I3015"/>
  <c r="F3015"/>
  <c r="E3015"/>
  <c r="I3014"/>
  <c r="F3014"/>
  <c r="E3014"/>
  <c r="I3013"/>
  <c r="F3013"/>
  <c r="E3013"/>
  <c r="I3012"/>
  <c r="F3012"/>
  <c r="E3012"/>
  <c r="I3011"/>
  <c r="F3011"/>
  <c r="E3011"/>
  <c r="I3010"/>
  <c r="F3010"/>
  <c r="E3010"/>
  <c r="I3009"/>
  <c r="F3009"/>
  <c r="E3009"/>
  <c r="I3008"/>
  <c r="F3008"/>
  <c r="E3008"/>
  <c r="I3007"/>
  <c r="F3007"/>
  <c r="E3007"/>
  <c r="I3006"/>
  <c r="F3006"/>
  <c r="E3006"/>
  <c r="I3005"/>
  <c r="F3005"/>
  <c r="E3005"/>
  <c r="I3004"/>
  <c r="F3004"/>
  <c r="E3004"/>
  <c r="I3003"/>
  <c r="F3003"/>
  <c r="E3003"/>
  <c r="I3002"/>
  <c r="F3002"/>
  <c r="E3002"/>
  <c r="I3001"/>
  <c r="F3001"/>
  <c r="E3001"/>
  <c r="I3000"/>
  <c r="F3000"/>
  <c r="E3000"/>
  <c r="I2999"/>
  <c r="F2999"/>
  <c r="E2999"/>
  <c r="I2998"/>
  <c r="F2998"/>
  <c r="E2998"/>
  <c r="I2997"/>
  <c r="F2997"/>
  <c r="E2997"/>
  <c r="I2996"/>
  <c r="F2996"/>
  <c r="E2996"/>
  <c r="I2995"/>
  <c r="F2995"/>
  <c r="E2995"/>
  <c r="I2994"/>
  <c r="F2994"/>
  <c r="E2994"/>
  <c r="I2992"/>
  <c r="F2992"/>
  <c r="E2992"/>
  <c r="I2991"/>
  <c r="F2991"/>
  <c r="E2991"/>
  <c r="I2990"/>
  <c r="F2990"/>
  <c r="E2990"/>
  <c r="I2989"/>
  <c r="F2989"/>
  <c r="E2989"/>
  <c r="I2988"/>
  <c r="F2988"/>
  <c r="E2988"/>
  <c r="I2987"/>
  <c r="F2987"/>
  <c r="E2987"/>
  <c r="I2986"/>
  <c r="F2986"/>
  <c r="E2986"/>
  <c r="I3023"/>
  <c r="F3023"/>
  <c r="E3023"/>
  <c r="I3022"/>
  <c r="F3022"/>
  <c r="E3022"/>
  <c r="I3021"/>
  <c r="F3021"/>
  <c r="E3021"/>
  <c r="I3020"/>
  <c r="F3020"/>
  <c r="E3020"/>
  <c r="I3019"/>
  <c r="F3019"/>
  <c r="E3019"/>
  <c r="I3018"/>
  <c r="F3018"/>
  <c r="E3018"/>
  <c r="I3017"/>
  <c r="F3017"/>
  <c r="E3017"/>
  <c r="I3016"/>
  <c r="F3016"/>
  <c r="E3016"/>
  <c r="I2983"/>
  <c r="F2983"/>
  <c r="E2983"/>
  <c r="I2982"/>
  <c r="F2982"/>
  <c r="E2982"/>
  <c r="I2981"/>
  <c r="F2981"/>
  <c r="E2981"/>
  <c r="I2980"/>
  <c r="F2980"/>
  <c r="E2980"/>
  <c r="I2978"/>
  <c r="F2978"/>
  <c r="E2978"/>
  <c r="I2977"/>
  <c r="F2977"/>
  <c r="E2977"/>
  <c r="I2976"/>
  <c r="F2976"/>
  <c r="E2976"/>
  <c r="I2975"/>
  <c r="F2975"/>
  <c r="E2975"/>
  <c r="I2974"/>
  <c r="F2974"/>
  <c r="E2974"/>
  <c r="I2973"/>
  <c r="F2973"/>
  <c r="E2973"/>
  <c r="I2972"/>
  <c r="F2972"/>
  <c r="E2972"/>
  <c r="I2970"/>
  <c r="F2970"/>
  <c r="E2970"/>
  <c r="I2969"/>
  <c r="F2969"/>
  <c r="E2969"/>
  <c r="I2968"/>
  <c r="F2968"/>
  <c r="E2968"/>
  <c r="I2967"/>
  <c r="F2967"/>
  <c r="E2967"/>
  <c r="I2966"/>
  <c r="F2966"/>
  <c r="E2966"/>
  <c r="I2964"/>
  <c r="F2964"/>
  <c r="E2964"/>
  <c r="I2963"/>
  <c r="F2963"/>
  <c r="E2963"/>
  <c r="I2985"/>
  <c r="F2985"/>
  <c r="E2985"/>
  <c r="I2984"/>
  <c r="F2984"/>
  <c r="E2984"/>
  <c r="I2958"/>
  <c r="F2958"/>
  <c r="E2958"/>
  <c r="I2957"/>
  <c r="F2957"/>
  <c r="E2957"/>
  <c r="I2956"/>
  <c r="F2956"/>
  <c r="E2956"/>
  <c r="I2955"/>
  <c r="F2955"/>
  <c r="E2955"/>
  <c r="I2954"/>
  <c r="F2954"/>
  <c r="E2954"/>
  <c r="I2953"/>
  <c r="F2953"/>
  <c r="E2953"/>
  <c r="I2952"/>
  <c r="F2952"/>
  <c r="E2952"/>
  <c r="I2950"/>
  <c r="F2950"/>
  <c r="E2950"/>
  <c r="I2949"/>
  <c r="F2949"/>
  <c r="E2949"/>
  <c r="I2947"/>
  <c r="F2947"/>
  <c r="E2947"/>
  <c r="I2945"/>
  <c r="F2945"/>
  <c r="E2945"/>
  <c r="I2944"/>
  <c r="F2944"/>
  <c r="E2944"/>
  <c r="I2943"/>
  <c r="F2943"/>
  <c r="E2943"/>
  <c r="I2942"/>
  <c r="F2942"/>
  <c r="E2942"/>
  <c r="I2940"/>
  <c r="F2940"/>
  <c r="E2940"/>
  <c r="I2939"/>
  <c r="F2939"/>
  <c r="E2939"/>
  <c r="I2938"/>
  <c r="F2938"/>
  <c r="E2938"/>
  <c r="I2937"/>
  <c r="F2937"/>
  <c r="E2937"/>
  <c r="I2936"/>
  <c r="F2936"/>
  <c r="E2936"/>
  <c r="I2935"/>
  <c r="F2935"/>
  <c r="E2935"/>
  <c r="I2934"/>
  <c r="F2934"/>
  <c r="E2934"/>
  <c r="I2933"/>
  <c r="F2933"/>
  <c r="E2933"/>
  <c r="I2932"/>
  <c r="F2932"/>
  <c r="E2932"/>
  <c r="I2931"/>
  <c r="F2931"/>
  <c r="E2931"/>
  <c r="I2930"/>
  <c r="F2930"/>
  <c r="E2930"/>
  <c r="I2929"/>
  <c r="F2929"/>
  <c r="E2929"/>
  <c r="I2962"/>
  <c r="F2962"/>
  <c r="E2962"/>
  <c r="I2961"/>
  <c r="F2961"/>
  <c r="E2961"/>
  <c r="I2960"/>
  <c r="F2960"/>
  <c r="E2960"/>
  <c r="I2959"/>
  <c r="F2959"/>
  <c r="E2959"/>
  <c r="I2927"/>
  <c r="F2927"/>
  <c r="E2927"/>
  <c r="I2926"/>
  <c r="F2926"/>
  <c r="E2926"/>
  <c r="I2925"/>
  <c r="F2925"/>
  <c r="E2925"/>
  <c r="I2923"/>
  <c r="F2923"/>
  <c r="E2923"/>
  <c r="I2922"/>
  <c r="F2922"/>
  <c r="E2922"/>
  <c r="I2921"/>
  <c r="F2921"/>
  <c r="E2921"/>
  <c r="I2920"/>
  <c r="F2920"/>
  <c r="E2920"/>
  <c r="I2919"/>
  <c r="F2919"/>
  <c r="E2919"/>
  <c r="I2918"/>
  <c r="F2918"/>
  <c r="E2918"/>
  <c r="I2917"/>
  <c r="F2917"/>
  <c r="E2917"/>
  <c r="I2916"/>
  <c r="F2916"/>
  <c r="E2916"/>
  <c r="I2915"/>
  <c r="F2915"/>
  <c r="E2915"/>
  <c r="I2914"/>
  <c r="F2914"/>
  <c r="E2914"/>
  <c r="I2913"/>
  <c r="F2913"/>
  <c r="E2913"/>
  <c r="I2912"/>
  <c r="F2912"/>
  <c r="E2912"/>
  <c r="I2911"/>
  <c r="F2911"/>
  <c r="E2911"/>
  <c r="I2910"/>
  <c r="F2910"/>
  <c r="E2910"/>
  <c r="I2909"/>
  <c r="F2909"/>
  <c r="E2909"/>
  <c r="I2908"/>
  <c r="F2908"/>
  <c r="E2908"/>
  <c r="I2907"/>
  <c r="F2907"/>
  <c r="E2907"/>
  <c r="I2906"/>
  <c r="F2906"/>
  <c r="E2906"/>
  <c r="I2898"/>
  <c r="F2898"/>
  <c r="E2898"/>
  <c r="I2897"/>
  <c r="F2897"/>
  <c r="E2897"/>
  <c r="I2896"/>
  <c r="F2896"/>
  <c r="E2896"/>
  <c r="I2895"/>
  <c r="F2895"/>
  <c r="E2895"/>
  <c r="I2894"/>
  <c r="F2894"/>
  <c r="E2894"/>
  <c r="I2893"/>
  <c r="F2893"/>
  <c r="E2893"/>
  <c r="I2892"/>
  <c r="F2892"/>
  <c r="E2892"/>
  <c r="I2891"/>
  <c r="F2891"/>
  <c r="E2891"/>
  <c r="I2890"/>
  <c r="F2890"/>
  <c r="E2890"/>
  <c r="I2889"/>
  <c r="F2889"/>
  <c r="E2889"/>
  <c r="I2888"/>
  <c r="F2888"/>
  <c r="E2888"/>
  <c r="I2887"/>
  <c r="F2887"/>
  <c r="E2887"/>
  <c r="I2886"/>
  <c r="F2886"/>
  <c r="E2886"/>
  <c r="I2885"/>
  <c r="F2885"/>
  <c r="E2885"/>
  <c r="I2884"/>
  <c r="F2884"/>
  <c r="E2884"/>
  <c r="I2883"/>
  <c r="F2883"/>
  <c r="E2883"/>
  <c r="I2882"/>
  <c r="F2882"/>
  <c r="E2882"/>
  <c r="I2881"/>
  <c r="F2881"/>
  <c r="E2881"/>
  <c r="I2880"/>
  <c r="F2880"/>
  <c r="E2880"/>
  <c r="I2879"/>
  <c r="F2879"/>
  <c r="E2879"/>
  <c r="I2878"/>
  <c r="F2878"/>
  <c r="E2878"/>
  <c r="I2877"/>
  <c r="F2877"/>
  <c r="E2877"/>
  <c r="I2905"/>
  <c r="F2905"/>
  <c r="E2905"/>
  <c r="I2904"/>
  <c r="F2904"/>
  <c r="E2904"/>
  <c r="I2903"/>
  <c r="F2903"/>
  <c r="E2903"/>
  <c r="I2902"/>
  <c r="F2902"/>
  <c r="E2902"/>
  <c r="I2901"/>
  <c r="F2901"/>
  <c r="E2901"/>
  <c r="I2900"/>
  <c r="F2900"/>
  <c r="E2900"/>
  <c r="I2899"/>
  <c r="F2899"/>
  <c r="E2899"/>
  <c r="I2872"/>
  <c r="F2872"/>
  <c r="E2872"/>
  <c r="I2871"/>
  <c r="F2871"/>
  <c r="E2871"/>
  <c r="I2870"/>
  <c r="F2870"/>
  <c r="E2870"/>
  <c r="I2869"/>
  <c r="F2869"/>
  <c r="E2869"/>
  <c r="I2868"/>
  <c r="F2868"/>
  <c r="E2868"/>
  <c r="I2867"/>
  <c r="F2867"/>
  <c r="E2867"/>
  <c r="I2866"/>
  <c r="F2866"/>
  <c r="E2866"/>
  <c r="I2865"/>
  <c r="F2865"/>
  <c r="E2865"/>
  <c r="I2864"/>
  <c r="F2864"/>
  <c r="E2864"/>
  <c r="I2863"/>
  <c r="F2863"/>
  <c r="E2863"/>
  <c r="I2862"/>
  <c r="F2862"/>
  <c r="E2862"/>
  <c r="I2861"/>
  <c r="F2861"/>
  <c r="E2861"/>
  <c r="I2860"/>
  <c r="F2860"/>
  <c r="E2860"/>
  <c r="I2859"/>
  <c r="F2859"/>
  <c r="E2859"/>
  <c r="I2858"/>
  <c r="F2858"/>
  <c r="E2858"/>
  <c r="I2857"/>
  <c r="F2857"/>
  <c r="E2857"/>
  <c r="I2856"/>
  <c r="F2856"/>
  <c r="E2856"/>
  <c r="I2855"/>
  <c r="F2855"/>
  <c r="E2855"/>
  <c r="I2854"/>
  <c r="F2854"/>
  <c r="E2854"/>
  <c r="I2853"/>
  <c r="F2853"/>
  <c r="E2853"/>
  <c r="I2852"/>
  <c r="F2852"/>
  <c r="E2852"/>
  <c r="I2851"/>
  <c r="F2851"/>
  <c r="E2851"/>
  <c r="I2850"/>
  <c r="F2850"/>
  <c r="E2850"/>
  <c r="I2849"/>
  <c r="F2849"/>
  <c r="E2849"/>
  <c r="I2847"/>
  <c r="F2847"/>
  <c r="E2847"/>
  <c r="I2846"/>
  <c r="F2846"/>
  <c r="E2846"/>
  <c r="I2845"/>
  <c r="F2845"/>
  <c r="E2845"/>
  <c r="I2844"/>
  <c r="F2844"/>
  <c r="E2844"/>
  <c r="I2876"/>
  <c r="F2876"/>
  <c r="E2876"/>
  <c r="I2875"/>
  <c r="F2875"/>
  <c r="E2875"/>
  <c r="I2874"/>
  <c r="F2874"/>
  <c r="E2874"/>
  <c r="I2873"/>
  <c r="F2873"/>
  <c r="E2873"/>
  <c r="I2837"/>
  <c r="F2837"/>
  <c r="E2837"/>
  <c r="I2836"/>
  <c r="F2836"/>
  <c r="E2836"/>
  <c r="I2835"/>
  <c r="F2835"/>
  <c r="E2835"/>
  <c r="I2834"/>
  <c r="F2834"/>
  <c r="E2834"/>
  <c r="I2833"/>
  <c r="F2833"/>
  <c r="E2833"/>
  <c r="I2832"/>
  <c r="F2832"/>
  <c r="E2832"/>
  <c r="I2831"/>
  <c r="F2831"/>
  <c r="E2831"/>
  <c r="I2830"/>
  <c r="F2830"/>
  <c r="E2830"/>
  <c r="I2828"/>
  <c r="F2828"/>
  <c r="E2828"/>
  <c r="I2827"/>
  <c r="F2827"/>
  <c r="E2827"/>
  <c r="I2826"/>
  <c r="F2826"/>
  <c r="E2826"/>
  <c r="I2825"/>
  <c r="F2825"/>
  <c r="E2825"/>
  <c r="I2824"/>
  <c r="F2824"/>
  <c r="E2824"/>
  <c r="I2823"/>
  <c r="F2823"/>
  <c r="E2823"/>
  <c r="I2822"/>
  <c r="F2822"/>
  <c r="E2822"/>
  <c r="I2821"/>
  <c r="F2821"/>
  <c r="E2821"/>
  <c r="I2820"/>
  <c r="F2820"/>
  <c r="E2820"/>
  <c r="I2818"/>
  <c r="F2818"/>
  <c r="E2818"/>
  <c r="I2817"/>
  <c r="F2817"/>
  <c r="E2817"/>
  <c r="I2816"/>
  <c r="F2816"/>
  <c r="E2816"/>
  <c r="I2815"/>
  <c r="F2815"/>
  <c r="E2815"/>
  <c r="I2814"/>
  <c r="F2814"/>
  <c r="E2814"/>
  <c r="I2813"/>
  <c r="F2813"/>
  <c r="E2813"/>
  <c r="I2812"/>
  <c r="F2812"/>
  <c r="E2812"/>
  <c r="I2811"/>
  <c r="F2811"/>
  <c r="E2811"/>
  <c r="I2810"/>
  <c r="F2810"/>
  <c r="E2810"/>
  <c r="I2809"/>
  <c r="F2809"/>
  <c r="E2809"/>
  <c r="I2808"/>
  <c r="F2808"/>
  <c r="E2808"/>
  <c r="I2807"/>
  <c r="F2807"/>
  <c r="E2807"/>
  <c r="I2806"/>
  <c r="F2806"/>
  <c r="E2806"/>
  <c r="I2843"/>
  <c r="F2843"/>
  <c r="E2843"/>
  <c r="I2842"/>
  <c r="F2842"/>
  <c r="E2842"/>
  <c r="I2841"/>
  <c r="F2841"/>
  <c r="E2841"/>
  <c r="I2840"/>
  <c r="F2840"/>
  <c r="E2840"/>
  <c r="I2839"/>
  <c r="F2839"/>
  <c r="E2839"/>
  <c r="I2838"/>
  <c r="F2838"/>
  <c r="E2838"/>
  <c r="I2803"/>
  <c r="F2803"/>
  <c r="E2803"/>
  <c r="I2802"/>
  <c r="F2802"/>
  <c r="E2802"/>
  <c r="I2801"/>
  <c r="F2801"/>
  <c r="E2801"/>
  <c r="I2800"/>
  <c r="F2800"/>
  <c r="E2800"/>
  <c r="I2799"/>
  <c r="F2799"/>
  <c r="E2799"/>
  <c r="I2798"/>
  <c r="F2798"/>
  <c r="E2798"/>
  <c r="I2797"/>
  <c r="F2797"/>
  <c r="E2797"/>
  <c r="I2796"/>
  <c r="F2796"/>
  <c r="E2796"/>
  <c r="I2795"/>
  <c r="F2795"/>
  <c r="E2795"/>
  <c r="I2794"/>
  <c r="F2794"/>
  <c r="E2794"/>
  <c r="I2793"/>
  <c r="F2793"/>
  <c r="E2793"/>
  <c r="I2792"/>
  <c r="F2792"/>
  <c r="E2792"/>
  <c r="I2791"/>
  <c r="F2791"/>
  <c r="E2791"/>
  <c r="I2788"/>
  <c r="F2788"/>
  <c r="E2788"/>
  <c r="I2787"/>
  <c r="F2787"/>
  <c r="E2787"/>
  <c r="I2786"/>
  <c r="F2786"/>
  <c r="E2786"/>
  <c r="I2785"/>
  <c r="F2785"/>
  <c r="E2785"/>
  <c r="I2784"/>
  <c r="F2784"/>
  <c r="E2784"/>
  <c r="I2783"/>
  <c r="F2783"/>
  <c r="E2783"/>
  <c r="I2782"/>
  <c r="F2782"/>
  <c r="E2782"/>
  <c r="I2781"/>
  <c r="F2781"/>
  <c r="E2781"/>
  <c r="I2780"/>
  <c r="F2780"/>
  <c r="E2780"/>
  <c r="I2779"/>
  <c r="F2779"/>
  <c r="E2779"/>
  <c r="I2778"/>
  <c r="F2778"/>
  <c r="E2778"/>
  <c r="I2805"/>
  <c r="F2805"/>
  <c r="E2805"/>
  <c r="I2804"/>
  <c r="F2804"/>
  <c r="E2804"/>
  <c r="I2771"/>
  <c r="F2771"/>
  <c r="E2771"/>
  <c r="I2770"/>
  <c r="F2770"/>
  <c r="E2770"/>
  <c r="I2769"/>
  <c r="F2769"/>
  <c r="E2769"/>
  <c r="I2767"/>
  <c r="F2767"/>
  <c r="E2767"/>
  <c r="I2766"/>
  <c r="F2766"/>
  <c r="E2766"/>
  <c r="I2765"/>
  <c r="F2765"/>
  <c r="E2765"/>
  <c r="I2764"/>
  <c r="F2764"/>
  <c r="E2764"/>
  <c r="I2763"/>
  <c r="F2763"/>
  <c r="E2763"/>
  <c r="I2762"/>
  <c r="F2762"/>
  <c r="E2762"/>
  <c r="I2761"/>
  <c r="F2761"/>
  <c r="E2761"/>
  <c r="I2760"/>
  <c r="F2760"/>
  <c r="E2760"/>
  <c r="I2759"/>
  <c r="F2759"/>
  <c r="E2759"/>
  <c r="I2758"/>
  <c r="F2758"/>
  <c r="E2758"/>
  <c r="I2757"/>
  <c r="F2757"/>
  <c r="E2757"/>
  <c r="I2756"/>
  <c r="F2756"/>
  <c r="E2756"/>
  <c r="I2755"/>
  <c r="F2755"/>
  <c r="E2755"/>
  <c r="I2754"/>
  <c r="F2754"/>
  <c r="E2754"/>
  <c r="I2753"/>
  <c r="F2753"/>
  <c r="E2753"/>
  <c r="I2752"/>
  <c r="F2752"/>
  <c r="E2752"/>
  <c r="I2751"/>
  <c r="F2751"/>
  <c r="E2751"/>
  <c r="I2750"/>
  <c r="F2750"/>
  <c r="E2750"/>
  <c r="I2749"/>
  <c r="F2749"/>
  <c r="E2749"/>
  <c r="I2748"/>
  <c r="F2748"/>
  <c r="E2748"/>
  <c r="I2747"/>
  <c r="F2747"/>
  <c r="E2747"/>
  <c r="I2746"/>
  <c r="F2746"/>
  <c r="E2746"/>
  <c r="I2745"/>
  <c r="F2745"/>
  <c r="E2745"/>
  <c r="I2744"/>
  <c r="F2744"/>
  <c r="E2744"/>
  <c r="I2743"/>
  <c r="F2743"/>
  <c r="E2743"/>
  <c r="I2742"/>
  <c r="F2742"/>
  <c r="E2742"/>
  <c r="I2741"/>
  <c r="F2741"/>
  <c r="E2741"/>
  <c r="I2740"/>
  <c r="F2740"/>
  <c r="E2740"/>
  <c r="I2739"/>
  <c r="F2739"/>
  <c r="E2739"/>
  <c r="I2777"/>
  <c r="F2777"/>
  <c r="E2777"/>
  <c r="I2776"/>
  <c r="F2776"/>
  <c r="E2776"/>
  <c r="I2775"/>
  <c r="F2775"/>
  <c r="E2775"/>
  <c r="I2774"/>
  <c r="F2774"/>
  <c r="E2774"/>
  <c r="I2773"/>
  <c r="F2773"/>
  <c r="E2773"/>
  <c r="I2772"/>
  <c r="F2772"/>
  <c r="E2772"/>
  <c r="I2734"/>
  <c r="F2734"/>
  <c r="E2734"/>
  <c r="I2733"/>
  <c r="F2733"/>
  <c r="E2733"/>
  <c r="I2732"/>
  <c r="F2732"/>
  <c r="E2732"/>
  <c r="I2731"/>
  <c r="F2731"/>
  <c r="E2731"/>
  <c r="I2730"/>
  <c r="F2730"/>
  <c r="E2730"/>
  <c r="I2729"/>
  <c r="F2729"/>
  <c r="E2729"/>
  <c r="I2728"/>
  <c r="F2728"/>
  <c r="E2728"/>
  <c r="I2727"/>
  <c r="F2727"/>
  <c r="E2727"/>
  <c r="I2726"/>
  <c r="F2726"/>
  <c r="E2726"/>
  <c r="I2725"/>
  <c r="F2725"/>
  <c r="E2725"/>
  <c r="I2724"/>
  <c r="F2724"/>
  <c r="E2724"/>
  <c r="I2723"/>
  <c r="F2723"/>
  <c r="E2723"/>
  <c r="I2722"/>
  <c r="F2722"/>
  <c r="E2722"/>
  <c r="I2721"/>
  <c r="F2721"/>
  <c r="E2721"/>
  <c r="I2720"/>
  <c r="F2720"/>
  <c r="E2720"/>
  <c r="I2719"/>
  <c r="F2719"/>
  <c r="E2719"/>
  <c r="I2738"/>
  <c r="F2738"/>
  <c r="E2738"/>
  <c r="I2737"/>
  <c r="F2737"/>
  <c r="E2737"/>
  <c r="I2736"/>
  <c r="F2736"/>
  <c r="E2736"/>
  <c r="I2735"/>
  <c r="F2735"/>
  <c r="E2735"/>
  <c r="I2714"/>
  <c r="F2714"/>
  <c r="E2714"/>
  <c r="I2713"/>
  <c r="F2713"/>
  <c r="E2713"/>
  <c r="I2712"/>
  <c r="F2712"/>
  <c r="E2712"/>
  <c r="I2711"/>
  <c r="F2711"/>
  <c r="E2711"/>
  <c r="I2710"/>
  <c r="F2710"/>
  <c r="E2710"/>
  <c r="I2709"/>
  <c r="F2709"/>
  <c r="E2709"/>
  <c r="I2708"/>
  <c r="F2708"/>
  <c r="E2708"/>
  <c r="I2706"/>
  <c r="F2706"/>
  <c r="E2706"/>
  <c r="I2705"/>
  <c r="F2705"/>
  <c r="E2705"/>
  <c r="I2704"/>
  <c r="F2704"/>
  <c r="E2704"/>
  <c r="I2703"/>
  <c r="F2703"/>
  <c r="E2703"/>
  <c r="I2702"/>
  <c r="F2702"/>
  <c r="E2702"/>
  <c r="I2701"/>
  <c r="F2701"/>
  <c r="E2701"/>
  <c r="I2700"/>
  <c r="F2700"/>
  <c r="E2700"/>
  <c r="I2699"/>
  <c r="F2699"/>
  <c r="E2699"/>
  <c r="I2698"/>
  <c r="F2698"/>
  <c r="E2698"/>
  <c r="I2697"/>
  <c r="F2697"/>
  <c r="E2697"/>
  <c r="I2696"/>
  <c r="F2696"/>
  <c r="E2696"/>
  <c r="I2695"/>
  <c r="F2695"/>
  <c r="E2695"/>
  <c r="I2694"/>
  <c r="F2694"/>
  <c r="E2694"/>
  <c r="I2693"/>
  <c r="F2693"/>
  <c r="E2693"/>
  <c r="I2692"/>
  <c r="F2692"/>
  <c r="E2692"/>
  <c r="I2691"/>
  <c r="F2691"/>
  <c r="E2691"/>
  <c r="I2690"/>
  <c r="F2690"/>
  <c r="E2690"/>
  <c r="I2689"/>
  <c r="F2689"/>
  <c r="E2689"/>
  <c r="I2688"/>
  <c r="F2688"/>
  <c r="E2688"/>
  <c r="I2718"/>
  <c r="F2718"/>
  <c r="E2718"/>
  <c r="I2717"/>
  <c r="F2717"/>
  <c r="E2717"/>
  <c r="I2716"/>
  <c r="F2716"/>
  <c r="E2716"/>
  <c r="I2715"/>
  <c r="F2715"/>
  <c r="E2715"/>
  <c r="I2682"/>
  <c r="F2682"/>
  <c r="E2682"/>
  <c r="I2681"/>
  <c r="F2681"/>
  <c r="E2681"/>
  <c r="I2680"/>
  <c r="F2680"/>
  <c r="E2680"/>
  <c r="I2679"/>
  <c r="F2679"/>
  <c r="E2679"/>
  <c r="I2676"/>
  <c r="F2676"/>
  <c r="E2676"/>
  <c r="I2675"/>
  <c r="F2675"/>
  <c r="E2675"/>
  <c r="I2674"/>
  <c r="F2674"/>
  <c r="E2674"/>
  <c r="I2673"/>
  <c r="F2673"/>
  <c r="E2673"/>
  <c r="I2672"/>
  <c r="F2672"/>
  <c r="E2672"/>
  <c r="I2671"/>
  <c r="F2671"/>
  <c r="E2671"/>
  <c r="I2670"/>
  <c r="F2670"/>
  <c r="E2670"/>
  <c r="I2669"/>
  <c r="F2669"/>
  <c r="E2669"/>
  <c r="I2668"/>
  <c r="F2668"/>
  <c r="E2668"/>
  <c r="I2667"/>
  <c r="F2667"/>
  <c r="E2667"/>
  <c r="I2665"/>
  <c r="F2665"/>
  <c r="E2665"/>
  <c r="I2664"/>
  <c r="F2664"/>
  <c r="E2664"/>
  <c r="I2663"/>
  <c r="F2663"/>
  <c r="E2663"/>
  <c r="I2662"/>
  <c r="F2662"/>
  <c r="E2662"/>
  <c r="I2661"/>
  <c r="F2661"/>
  <c r="E2661"/>
  <c r="I2660"/>
  <c r="F2660"/>
  <c r="E2660"/>
  <c r="I2659"/>
  <c r="F2659"/>
  <c r="E2659"/>
  <c r="I2658"/>
  <c r="F2658"/>
  <c r="E2658"/>
  <c r="I2657"/>
  <c r="F2657"/>
  <c r="E2657"/>
  <c r="I2656"/>
  <c r="F2656"/>
  <c r="E2656"/>
  <c r="I2687"/>
  <c r="F2687"/>
  <c r="E2687"/>
  <c r="I2686"/>
  <c r="F2686"/>
  <c r="E2686"/>
  <c r="I2685"/>
  <c r="F2685"/>
  <c r="E2685"/>
  <c r="I2684"/>
  <c r="F2684"/>
  <c r="E2684"/>
  <c r="I2683"/>
  <c r="F2683"/>
  <c r="E2683"/>
  <c r="I2654"/>
  <c r="F2654"/>
  <c r="E2654"/>
  <c r="I2653"/>
  <c r="F2653"/>
  <c r="E2653"/>
  <c r="I2652"/>
  <c r="F2652"/>
  <c r="E2652"/>
  <c r="I2651"/>
  <c r="F2651"/>
  <c r="E2651"/>
  <c r="I2650"/>
  <c r="F2650"/>
  <c r="E2650"/>
  <c r="I2649"/>
  <c r="F2649"/>
  <c r="E2649"/>
  <c r="I2643"/>
  <c r="F2643"/>
  <c r="E2643"/>
  <c r="I2642"/>
  <c r="F2642"/>
  <c r="E2642"/>
  <c r="I2641"/>
  <c r="F2641"/>
  <c r="E2641"/>
  <c r="I2640"/>
  <c r="F2640"/>
  <c r="E2640"/>
  <c r="I2639"/>
  <c r="F2639"/>
  <c r="E2639"/>
  <c r="I2638"/>
  <c r="F2638"/>
  <c r="E2638"/>
  <c r="I2637"/>
  <c r="F2637"/>
  <c r="E2637"/>
  <c r="I2636"/>
  <c r="F2636"/>
  <c r="E2636"/>
  <c r="I2635"/>
  <c r="F2635"/>
  <c r="E2635"/>
  <c r="I2634"/>
  <c r="F2634"/>
  <c r="E2634"/>
  <c r="I2633"/>
  <c r="F2633"/>
  <c r="E2633"/>
  <c r="I2632"/>
  <c r="F2632"/>
  <c r="E2632"/>
  <c r="I2631"/>
  <c r="F2631"/>
  <c r="E2631"/>
  <c r="I2630"/>
  <c r="F2630"/>
  <c r="E2630"/>
  <c r="I2629"/>
  <c r="F2629"/>
  <c r="E2629"/>
  <c r="I2628"/>
  <c r="F2628"/>
  <c r="E2628"/>
  <c r="I2627"/>
  <c r="F2627"/>
  <c r="E2627"/>
  <c r="I2626"/>
  <c r="F2626"/>
  <c r="E2626"/>
  <c r="I2625"/>
  <c r="F2625"/>
  <c r="E2625"/>
  <c r="I2624"/>
  <c r="F2624"/>
  <c r="E2624"/>
  <c r="I2623"/>
  <c r="F2623"/>
  <c r="E2623"/>
  <c r="I2622"/>
  <c r="F2622"/>
  <c r="E2622"/>
  <c r="I2621"/>
  <c r="F2621"/>
  <c r="E2621"/>
  <c r="I2620"/>
  <c r="F2620"/>
  <c r="E2620"/>
  <c r="I2619"/>
  <c r="F2619"/>
  <c r="E2619"/>
  <c r="I2618"/>
  <c r="F2618"/>
  <c r="E2618"/>
  <c r="I2617"/>
  <c r="F2617"/>
  <c r="E2617"/>
  <c r="I2616"/>
  <c r="F2616"/>
  <c r="E2616"/>
  <c r="I2648"/>
  <c r="F2648"/>
  <c r="E2648"/>
  <c r="I2647"/>
  <c r="F2647"/>
  <c r="E2647"/>
  <c r="I2646"/>
  <c r="F2646"/>
  <c r="E2646"/>
  <c r="I2645"/>
  <c r="F2645"/>
  <c r="E2645"/>
  <c r="I2644"/>
  <c r="F2644"/>
  <c r="E2644"/>
  <c r="I2612"/>
  <c r="F2612"/>
  <c r="E2612"/>
  <c r="I2611"/>
  <c r="F2611"/>
  <c r="E2611"/>
  <c r="I2610"/>
  <c r="F2610"/>
  <c r="E2610"/>
  <c r="I2609"/>
  <c r="F2609"/>
  <c r="E2609"/>
  <c r="I2608"/>
  <c r="F2608"/>
  <c r="E2608"/>
  <c r="I2607"/>
  <c r="F2607"/>
  <c r="E2607"/>
  <c r="I2606"/>
  <c r="F2606"/>
  <c r="E2606"/>
  <c r="I2605"/>
  <c r="F2605"/>
  <c r="E2605"/>
  <c r="I2603"/>
  <c r="F2603"/>
  <c r="E2603"/>
  <c r="I2602"/>
  <c r="F2602"/>
  <c r="E2602"/>
  <c r="I2601"/>
  <c r="F2601"/>
  <c r="E2601"/>
  <c r="I2600"/>
  <c r="F2600"/>
  <c r="E2600"/>
  <c r="I2599"/>
  <c r="F2599"/>
  <c r="E2599"/>
  <c r="I2598"/>
  <c r="F2598"/>
  <c r="E2598"/>
  <c r="I2596"/>
  <c r="F2596"/>
  <c r="E2596"/>
  <c r="I2595"/>
  <c r="F2595"/>
  <c r="E2595"/>
  <c r="I2594"/>
  <c r="F2594"/>
  <c r="E2594"/>
  <c r="I2593"/>
  <c r="F2593"/>
  <c r="E2593"/>
  <c r="I2592"/>
  <c r="F2592"/>
  <c r="E2592"/>
  <c r="I2591"/>
  <c r="F2591"/>
  <c r="E2591"/>
  <c r="I2590"/>
  <c r="F2590"/>
  <c r="E2590"/>
  <c r="I2589"/>
  <c r="F2589"/>
  <c r="E2589"/>
  <c r="I2588"/>
  <c r="F2588"/>
  <c r="E2588"/>
  <c r="I2587"/>
  <c r="F2587"/>
  <c r="E2587"/>
  <c r="I2586"/>
  <c r="F2586"/>
  <c r="E2586"/>
  <c r="I2585"/>
  <c r="F2585"/>
  <c r="E2585"/>
  <c r="I2584"/>
  <c r="F2584"/>
  <c r="E2584"/>
  <c r="I2583"/>
  <c r="F2583"/>
  <c r="E2583"/>
  <c r="I2614"/>
  <c r="F2614"/>
  <c r="E2614"/>
  <c r="I2613"/>
  <c r="F2613"/>
  <c r="E2613"/>
  <c r="I2576"/>
  <c r="F2576"/>
  <c r="E2576"/>
  <c r="I2575"/>
  <c r="F2575"/>
  <c r="E2575"/>
  <c r="I2574"/>
  <c r="F2574"/>
  <c r="E2574"/>
  <c r="I2573"/>
  <c r="F2573"/>
  <c r="E2573"/>
  <c r="I2571"/>
  <c r="F2571"/>
  <c r="E2571"/>
  <c r="I2569"/>
  <c r="F2569"/>
  <c r="E2569"/>
  <c r="I2568"/>
  <c r="F2568"/>
  <c r="E2568"/>
  <c r="I2567"/>
  <c r="F2567"/>
  <c r="E2567"/>
  <c r="I2566"/>
  <c r="F2566"/>
  <c r="E2566"/>
  <c r="I2565"/>
  <c r="F2565"/>
  <c r="E2565"/>
  <c r="I2564"/>
  <c r="F2564"/>
  <c r="E2564"/>
  <c r="I2563"/>
  <c r="F2563"/>
  <c r="E2563"/>
  <c r="I2562"/>
  <c r="F2562"/>
  <c r="E2562"/>
  <c r="I2561"/>
  <c r="F2561"/>
  <c r="E2561"/>
  <c r="I2560"/>
  <c r="F2560"/>
  <c r="E2560"/>
  <c r="I2559"/>
  <c r="F2559"/>
  <c r="E2559"/>
  <c r="I2558"/>
  <c r="F2558"/>
  <c r="E2558"/>
  <c r="I2557"/>
  <c r="F2557"/>
  <c r="E2557"/>
  <c r="I2555"/>
  <c r="F2555"/>
  <c r="E2555"/>
  <c r="I2582"/>
  <c r="F2582"/>
  <c r="E2582"/>
  <c r="I2554"/>
  <c r="F2554"/>
  <c r="E2554"/>
  <c r="I2552"/>
  <c r="F2552"/>
  <c r="E2552"/>
  <c r="I2551"/>
  <c r="F2551"/>
  <c r="E2551"/>
  <c r="I2581"/>
  <c r="F2581"/>
  <c r="E2581"/>
  <c r="I2580"/>
  <c r="F2580"/>
  <c r="E2580"/>
  <c r="I2579"/>
  <c r="F2579"/>
  <c r="E2579"/>
  <c r="I2578"/>
  <c r="F2578"/>
  <c r="E2578"/>
  <c r="I2577"/>
  <c r="F2577"/>
  <c r="E2577"/>
  <c r="I2546"/>
  <c r="F2546"/>
  <c r="E2546"/>
  <c r="I2545"/>
  <c r="F2545"/>
  <c r="E2545"/>
  <c r="I2544"/>
  <c r="F2544"/>
  <c r="E2544"/>
  <c r="I2543"/>
  <c r="F2543"/>
  <c r="E2543"/>
  <c r="I2542"/>
  <c r="F2542"/>
  <c r="E2542"/>
  <c r="I2541"/>
  <c r="F2541"/>
  <c r="E2541"/>
  <c r="I2540"/>
  <c r="F2540"/>
  <c r="E2540"/>
  <c r="I2539"/>
  <c r="F2539"/>
  <c r="E2539"/>
  <c r="I2538"/>
  <c r="F2538"/>
  <c r="E2538"/>
  <c r="I2537"/>
  <c r="F2537"/>
  <c r="E2537"/>
  <c r="I2536"/>
  <c r="F2536"/>
  <c r="E2536"/>
  <c r="I2535"/>
  <c r="F2535"/>
  <c r="E2535"/>
  <c r="I2534"/>
  <c r="F2534"/>
  <c r="E2534"/>
  <c r="I2532"/>
  <c r="F2532"/>
  <c r="E2532"/>
  <c r="I2531"/>
  <c r="F2531"/>
  <c r="E2531"/>
  <c r="I2530"/>
  <c r="F2530"/>
  <c r="E2530"/>
  <c r="I2529"/>
  <c r="F2529"/>
  <c r="E2529"/>
  <c r="I2528"/>
  <c r="F2528"/>
  <c r="E2528"/>
  <c r="I2527"/>
  <c r="F2527"/>
  <c r="E2527"/>
  <c r="I2526"/>
  <c r="F2526"/>
  <c r="E2526"/>
  <c r="I2525"/>
  <c r="F2525"/>
  <c r="E2525"/>
  <c r="I2524"/>
  <c r="F2524"/>
  <c r="E2524"/>
  <c r="I2523"/>
  <c r="F2523"/>
  <c r="E2523"/>
  <c r="I2522"/>
  <c r="F2522"/>
  <c r="E2522"/>
  <c r="I2521"/>
  <c r="F2521"/>
  <c r="E2521"/>
  <c r="I2520"/>
  <c r="F2520"/>
  <c r="E2520"/>
  <c r="I2519"/>
  <c r="F2519"/>
  <c r="E2519"/>
  <c r="I2518"/>
  <c r="F2518"/>
  <c r="E2518"/>
  <c r="I2517"/>
  <c r="F2517"/>
  <c r="E2517"/>
  <c r="I2516"/>
  <c r="F2516"/>
  <c r="E2516"/>
  <c r="I2550"/>
  <c r="F2550"/>
  <c r="E2550"/>
  <c r="I2549"/>
  <c r="F2549"/>
  <c r="E2549"/>
  <c r="I2548"/>
  <c r="F2548"/>
  <c r="E2548"/>
  <c r="I2547"/>
  <c r="F2547"/>
  <c r="E2547"/>
  <c r="I2510"/>
  <c r="F2510"/>
  <c r="E2510"/>
  <c r="I2509"/>
  <c r="F2509"/>
  <c r="E2509"/>
  <c r="I2508"/>
  <c r="F2508"/>
  <c r="E2508"/>
  <c r="I2507"/>
  <c r="F2507"/>
  <c r="E2507"/>
  <c r="I2505"/>
  <c r="F2505"/>
  <c r="E2505"/>
  <c r="I2504"/>
  <c r="F2504"/>
  <c r="E2504"/>
  <c r="I2503"/>
  <c r="F2503"/>
  <c r="E2503"/>
  <c r="I2502"/>
  <c r="F2502"/>
  <c r="E2502"/>
  <c r="I2501"/>
  <c r="F2501"/>
  <c r="E2501"/>
  <c r="I2500"/>
  <c r="F2500"/>
  <c r="E2500"/>
  <c r="I2499"/>
  <c r="F2499"/>
  <c r="E2499"/>
  <c r="I2498"/>
  <c r="F2498"/>
  <c r="E2498"/>
  <c r="I2497"/>
  <c r="F2497"/>
  <c r="E2497"/>
  <c r="I2496"/>
  <c r="F2496"/>
  <c r="E2496"/>
  <c r="I2495"/>
  <c r="F2495"/>
  <c r="E2495"/>
  <c r="I2494"/>
  <c r="F2494"/>
  <c r="E2494"/>
  <c r="I2493"/>
  <c r="F2493"/>
  <c r="E2493"/>
  <c r="I2492"/>
  <c r="F2492"/>
  <c r="E2492"/>
  <c r="I2491"/>
  <c r="F2491"/>
  <c r="E2491"/>
  <c r="I2490"/>
  <c r="F2490"/>
  <c r="E2490"/>
  <c r="I2489"/>
  <c r="F2489"/>
  <c r="E2489"/>
  <c r="I2488"/>
  <c r="F2488"/>
  <c r="E2488"/>
  <c r="I2487"/>
  <c r="F2487"/>
  <c r="E2487"/>
  <c r="I2486"/>
  <c r="F2486"/>
  <c r="E2486"/>
  <c r="I2485"/>
  <c r="F2485"/>
  <c r="E2485"/>
  <c r="I2484"/>
  <c r="F2484"/>
  <c r="E2484"/>
  <c r="I2483"/>
  <c r="F2483"/>
  <c r="E2483"/>
  <c r="I2482"/>
  <c r="F2482"/>
  <c r="E2482"/>
  <c r="I2481"/>
  <c r="F2481"/>
  <c r="E2481"/>
  <c r="I2515"/>
  <c r="F2515"/>
  <c r="E2515"/>
  <c r="I2514"/>
  <c r="F2514"/>
  <c r="E2514"/>
  <c r="I2513"/>
  <c r="F2513"/>
  <c r="E2513"/>
  <c r="I2512"/>
  <c r="F2512"/>
  <c r="E2512"/>
  <c r="I2511"/>
  <c r="F2511"/>
  <c r="E2511"/>
  <c r="I2475"/>
  <c r="F2475"/>
  <c r="E2475"/>
  <c r="I2474"/>
  <c r="F2474"/>
  <c r="E2474"/>
  <c r="I2473"/>
  <c r="F2473"/>
  <c r="E2473"/>
  <c r="I2472"/>
  <c r="F2472"/>
  <c r="E2472"/>
  <c r="I2471"/>
  <c r="F2471"/>
  <c r="E2471"/>
  <c r="I2470"/>
  <c r="F2470"/>
  <c r="E2470"/>
  <c r="I2468"/>
  <c r="F2468"/>
  <c r="E2468"/>
  <c r="I2465"/>
  <c r="F2465"/>
  <c r="E2465"/>
  <c r="I2464"/>
  <c r="F2464"/>
  <c r="E2464"/>
  <c r="I2463"/>
  <c r="F2463"/>
  <c r="E2463"/>
  <c r="I2462"/>
  <c r="F2462"/>
  <c r="E2462"/>
  <c r="I2461"/>
  <c r="F2461"/>
  <c r="E2461"/>
  <c r="I2460"/>
  <c r="F2460"/>
  <c r="E2460"/>
  <c r="I2459"/>
  <c r="F2459"/>
  <c r="E2459"/>
  <c r="I2458"/>
  <c r="F2458"/>
  <c r="E2458"/>
  <c r="I2457"/>
  <c r="F2457"/>
  <c r="E2457"/>
  <c r="I2456"/>
  <c r="F2456"/>
  <c r="E2456"/>
  <c r="I2455"/>
  <c r="F2455"/>
  <c r="E2455"/>
  <c r="I2454"/>
  <c r="F2454"/>
  <c r="E2454"/>
  <c r="I2453"/>
  <c r="F2453"/>
  <c r="E2453"/>
  <c r="I2452"/>
  <c r="F2452"/>
  <c r="E2452"/>
  <c r="I2451"/>
  <c r="F2451"/>
  <c r="E2451"/>
  <c r="I2450"/>
  <c r="F2450"/>
  <c r="E2450"/>
  <c r="I2479"/>
  <c r="F2479"/>
  <c r="E2479"/>
  <c r="I2478"/>
  <c r="F2478"/>
  <c r="E2478"/>
  <c r="I2477"/>
  <c r="F2477"/>
  <c r="E2477"/>
  <c r="I2476"/>
  <c r="F2476"/>
  <c r="E2476"/>
  <c r="I2442"/>
  <c r="F2442"/>
  <c r="E2442"/>
  <c r="I2441"/>
  <c r="F2441"/>
  <c r="E2441"/>
  <c r="I2440"/>
  <c r="F2440"/>
  <c r="E2440"/>
  <c r="I2439"/>
  <c r="F2439"/>
  <c r="E2439"/>
  <c r="I2438"/>
  <c r="F2438"/>
  <c r="E2438"/>
  <c r="I2437"/>
  <c r="F2437"/>
  <c r="E2437"/>
  <c r="I2436"/>
  <c r="F2436"/>
  <c r="E2436"/>
  <c r="I2435"/>
  <c r="F2435"/>
  <c r="E2435"/>
  <c r="I2434"/>
  <c r="F2434"/>
  <c r="E2434"/>
  <c r="I2433"/>
  <c r="F2433"/>
  <c r="E2433"/>
  <c r="I2432"/>
  <c r="F2432"/>
  <c r="E2432"/>
  <c r="I2431"/>
  <c r="F2431"/>
  <c r="E2431"/>
  <c r="I2430"/>
  <c r="F2430"/>
  <c r="E2430"/>
  <c r="I2429"/>
  <c r="F2429"/>
  <c r="E2429"/>
  <c r="I2427"/>
  <c r="F2427"/>
  <c r="E2427"/>
  <c r="I2426"/>
  <c r="F2426"/>
  <c r="E2426"/>
  <c r="I2425"/>
  <c r="F2425"/>
  <c r="E2425"/>
  <c r="I2424"/>
  <c r="F2424"/>
  <c r="E2424"/>
  <c r="I2423"/>
  <c r="F2423"/>
  <c r="E2423"/>
  <c r="I2422"/>
  <c r="F2422"/>
  <c r="E2422"/>
  <c r="I2421"/>
  <c r="F2421"/>
  <c r="E2421"/>
  <c r="I2420"/>
  <c r="F2420"/>
  <c r="E2420"/>
  <c r="I2418"/>
  <c r="F2418"/>
  <c r="E2418"/>
  <c r="I2417"/>
  <c r="F2417"/>
  <c r="E2417"/>
  <c r="I2416"/>
  <c r="F2416"/>
  <c r="E2416"/>
  <c r="I2415"/>
  <c r="F2415"/>
  <c r="E2415"/>
  <c r="I2414"/>
  <c r="F2414"/>
  <c r="E2414"/>
  <c r="I2449"/>
  <c r="F2449"/>
  <c r="E2449"/>
  <c r="I2448"/>
  <c r="F2448"/>
  <c r="E2448"/>
  <c r="I2447"/>
  <c r="F2447"/>
  <c r="E2447"/>
  <c r="I2446"/>
  <c r="F2446"/>
  <c r="E2446"/>
  <c r="I2445"/>
  <c r="F2445"/>
  <c r="E2445"/>
  <c r="I2444"/>
  <c r="F2444"/>
  <c r="E2444"/>
  <c r="I2405"/>
  <c r="F2405"/>
  <c r="E2405"/>
  <c r="I2402"/>
  <c r="F2402"/>
  <c r="E2402"/>
  <c r="I2401"/>
  <c r="F2401"/>
  <c r="E2401"/>
  <c r="I2400"/>
  <c r="F2400"/>
  <c r="E2400"/>
  <c r="I2399"/>
  <c r="F2399"/>
  <c r="E2399"/>
  <c r="I2398"/>
  <c r="F2398"/>
  <c r="E2398"/>
  <c r="I2396"/>
  <c r="F2396"/>
  <c r="E2396"/>
  <c r="I2395"/>
  <c r="F2395"/>
  <c r="E2395"/>
  <c r="I2394"/>
  <c r="F2394"/>
  <c r="E2394"/>
  <c r="I2393"/>
  <c r="F2393"/>
  <c r="E2393"/>
  <c r="I2392"/>
  <c r="F2392"/>
  <c r="E2392"/>
  <c r="I2391"/>
  <c r="F2391"/>
  <c r="E2391"/>
  <c r="I2390"/>
  <c r="F2390"/>
  <c r="E2390"/>
  <c r="I2389"/>
  <c r="F2389"/>
  <c r="E2389"/>
  <c r="I2388"/>
  <c r="F2388"/>
  <c r="E2388"/>
  <c r="I2387"/>
  <c r="F2387"/>
  <c r="E2387"/>
  <c r="I2386"/>
  <c r="F2386"/>
  <c r="E2386"/>
  <c r="I2385"/>
  <c r="F2385"/>
  <c r="E2385"/>
  <c r="I2384"/>
  <c r="F2384"/>
  <c r="E2384"/>
  <c r="I2383"/>
  <c r="F2383"/>
  <c r="E2383"/>
  <c r="I2382"/>
  <c r="F2382"/>
  <c r="E2382"/>
  <c r="I2381"/>
  <c r="F2381"/>
  <c r="E2381"/>
  <c r="I2413"/>
  <c r="F2413"/>
  <c r="E2413"/>
  <c r="I2412"/>
  <c r="F2412"/>
  <c r="E2412"/>
  <c r="I2411"/>
  <c r="F2411"/>
  <c r="E2411"/>
  <c r="I2410"/>
  <c r="F2410"/>
  <c r="E2410"/>
  <c r="I2409"/>
  <c r="F2409"/>
  <c r="E2409"/>
  <c r="I2408"/>
  <c r="F2408"/>
  <c r="E2408"/>
  <c r="I2407"/>
  <c r="F2407"/>
  <c r="E2407"/>
  <c r="I2376"/>
  <c r="F2376"/>
  <c r="E2376"/>
  <c r="I2375"/>
  <c r="F2375"/>
  <c r="E2375"/>
  <c r="I2374"/>
  <c r="F2374"/>
  <c r="E2374"/>
  <c r="I2373"/>
  <c r="F2373"/>
  <c r="E2373"/>
  <c r="I2372"/>
  <c r="F2372"/>
  <c r="E2372"/>
  <c r="I2371"/>
  <c r="F2371"/>
  <c r="E2371"/>
  <c r="I2369"/>
  <c r="F2369"/>
  <c r="E2369"/>
  <c r="I2368"/>
  <c r="F2368"/>
  <c r="E2368"/>
  <c r="I2367"/>
  <c r="F2367"/>
  <c r="E2367"/>
  <c r="I2366"/>
  <c r="F2366"/>
  <c r="E2366"/>
  <c r="I2365"/>
  <c r="F2365"/>
  <c r="E2365"/>
  <c r="I2364"/>
  <c r="F2364"/>
  <c r="E2364"/>
  <c r="I2363"/>
  <c r="F2363"/>
  <c r="E2363"/>
  <c r="I2362"/>
  <c r="F2362"/>
  <c r="E2362"/>
  <c r="I2361"/>
  <c r="F2361"/>
  <c r="E2361"/>
  <c r="I2360"/>
  <c r="F2360"/>
  <c r="E2360"/>
  <c r="I2359"/>
  <c r="F2359"/>
  <c r="E2359"/>
  <c r="I2357"/>
  <c r="F2357"/>
  <c r="E2357"/>
  <c r="I2356"/>
  <c r="F2356"/>
  <c r="E2356"/>
  <c r="I2355"/>
  <c r="F2355"/>
  <c r="E2355"/>
  <c r="I2354"/>
  <c r="F2354"/>
  <c r="E2354"/>
  <c r="I2353"/>
  <c r="F2353"/>
  <c r="E2353"/>
  <c r="I2352"/>
  <c r="F2352"/>
  <c r="E2352"/>
  <c r="I2351"/>
  <c r="F2351"/>
  <c r="E2351"/>
  <c r="I2350"/>
  <c r="F2350"/>
  <c r="E2350"/>
  <c r="I2349"/>
  <c r="F2349"/>
  <c r="E2349"/>
  <c r="I2348"/>
  <c r="F2348"/>
  <c r="E2348"/>
  <c r="I2346"/>
  <c r="F2346"/>
  <c r="E2346"/>
  <c r="I2345"/>
  <c r="F2345"/>
  <c r="E2345"/>
  <c r="I2344"/>
  <c r="F2344"/>
  <c r="E2344"/>
  <c r="I2343"/>
  <c r="F2343"/>
  <c r="E2343"/>
  <c r="I2342"/>
  <c r="F2342"/>
  <c r="E2342"/>
  <c r="I2341"/>
  <c r="F2341"/>
  <c r="E2341"/>
  <c r="I2340"/>
  <c r="F2340"/>
  <c r="E2340"/>
  <c r="I2339"/>
  <c r="F2339"/>
  <c r="E2339"/>
  <c r="I2338"/>
  <c r="F2338"/>
  <c r="E2338"/>
  <c r="I2337"/>
  <c r="F2337"/>
  <c r="E2337"/>
  <c r="I2336"/>
  <c r="F2336"/>
  <c r="E2336"/>
  <c r="I2380"/>
  <c r="F2380"/>
  <c r="E2380"/>
  <c r="I2379"/>
  <c r="F2379"/>
  <c r="E2379"/>
  <c r="I2378"/>
  <c r="F2378"/>
  <c r="E2378"/>
  <c r="I2377"/>
  <c r="F2377"/>
  <c r="E2377"/>
  <c r="I2333"/>
  <c r="F2333"/>
  <c r="E2333"/>
  <c r="I2332"/>
  <c r="F2332"/>
  <c r="E2332"/>
  <c r="I2331"/>
  <c r="F2331"/>
  <c r="E2331"/>
  <c r="I2330"/>
  <c r="F2330"/>
  <c r="E2330"/>
  <c r="I2329"/>
  <c r="F2329"/>
  <c r="E2329"/>
  <c r="I2328"/>
  <c r="F2328"/>
  <c r="E2328"/>
  <c r="I2327"/>
  <c r="F2327"/>
  <c r="E2327"/>
  <c r="I2326"/>
  <c r="F2326"/>
  <c r="E2326"/>
  <c r="I2325"/>
  <c r="F2325"/>
  <c r="E2325"/>
  <c r="I2324"/>
  <c r="F2324"/>
  <c r="E2324"/>
  <c r="I2323"/>
  <c r="F2323"/>
  <c r="E2323"/>
  <c r="I2322"/>
  <c r="F2322"/>
  <c r="E2322"/>
  <c r="I2321"/>
  <c r="F2321"/>
  <c r="E2321"/>
  <c r="I2320"/>
  <c r="F2320"/>
  <c r="E2320"/>
  <c r="I2319"/>
  <c r="F2319"/>
  <c r="E2319"/>
  <c r="I2318"/>
  <c r="F2318"/>
  <c r="E2318"/>
  <c r="I2317"/>
  <c r="F2317"/>
  <c r="E2317"/>
  <c r="I2316"/>
  <c r="F2316"/>
  <c r="E2316"/>
  <c r="I2315"/>
  <c r="F2315"/>
  <c r="E2315"/>
  <c r="I2314"/>
  <c r="F2314"/>
  <c r="E2314"/>
  <c r="I2313"/>
  <c r="F2313"/>
  <c r="E2313"/>
  <c r="I2312"/>
  <c r="F2312"/>
  <c r="E2312"/>
  <c r="I2311"/>
  <c r="F2311"/>
  <c r="E2311"/>
  <c r="I2310"/>
  <c r="F2310"/>
  <c r="E2310"/>
  <c r="I2309"/>
  <c r="F2309"/>
  <c r="E2309"/>
  <c r="I2335"/>
  <c r="F2335"/>
  <c r="E2335"/>
  <c r="I2334"/>
  <c r="F2334"/>
  <c r="E2334"/>
  <c r="I2304"/>
  <c r="F2304"/>
  <c r="E2304"/>
  <c r="I2303"/>
  <c r="F2303"/>
  <c r="E2303"/>
  <c r="I2302"/>
  <c r="F2302"/>
  <c r="E2302"/>
  <c r="I2301"/>
  <c r="F2301"/>
  <c r="E2301"/>
  <c r="I2300"/>
  <c r="F2300"/>
  <c r="E2300"/>
  <c r="I2299"/>
  <c r="F2299"/>
  <c r="E2299"/>
  <c r="I2298"/>
  <c r="F2298"/>
  <c r="E2298"/>
  <c r="I2297"/>
  <c r="F2297"/>
  <c r="E2297"/>
  <c r="I2296"/>
  <c r="F2296"/>
  <c r="E2296"/>
  <c r="I2295"/>
  <c r="F2295"/>
  <c r="E2295"/>
  <c r="I2294"/>
  <c r="F2294"/>
  <c r="E2294"/>
  <c r="I2293"/>
  <c r="F2293"/>
  <c r="E2293"/>
  <c r="I2292"/>
  <c r="F2292"/>
  <c r="E2292"/>
  <c r="I2291"/>
  <c r="F2291"/>
  <c r="E2291"/>
  <c r="I2290"/>
  <c r="F2290"/>
  <c r="E2290"/>
  <c r="I2289"/>
  <c r="F2289"/>
  <c r="E2289"/>
  <c r="I2288"/>
  <c r="F2288"/>
  <c r="E2288"/>
  <c r="I2287"/>
  <c r="F2287"/>
  <c r="E2287"/>
  <c r="I2286"/>
  <c r="F2286"/>
  <c r="E2286"/>
  <c r="I2308"/>
  <c r="F2308"/>
  <c r="E2308"/>
  <c r="I2307"/>
  <c r="F2307"/>
  <c r="E2307"/>
  <c r="I2306"/>
  <c r="F2306"/>
  <c r="E2306"/>
  <c r="I2305"/>
  <c r="F2305"/>
  <c r="E2305"/>
  <c r="I2280"/>
  <c r="F2280"/>
  <c r="E2280"/>
  <c r="I2279"/>
  <c r="F2279"/>
  <c r="E2279"/>
  <c r="I2278"/>
  <c r="F2278"/>
  <c r="E2278"/>
  <c r="I2277"/>
  <c r="F2277"/>
  <c r="E2277"/>
  <c r="I2276"/>
  <c r="F2276"/>
  <c r="E2276"/>
  <c r="I2275"/>
  <c r="F2275"/>
  <c r="E2275"/>
  <c r="I2274"/>
  <c r="F2274"/>
  <c r="E2274"/>
  <c r="I2273"/>
  <c r="F2273"/>
  <c r="E2273"/>
  <c r="I2272"/>
  <c r="F2272"/>
  <c r="E2272"/>
  <c r="I2271"/>
  <c r="F2271"/>
  <c r="E2271"/>
  <c r="I2270"/>
  <c r="F2270"/>
  <c r="E2270"/>
  <c r="I2269"/>
  <c r="F2269"/>
  <c r="E2269"/>
  <c r="I2285"/>
  <c r="F2285"/>
  <c r="E2285"/>
  <c r="I2267"/>
  <c r="F2267"/>
  <c r="E2267"/>
  <c r="I2266"/>
  <c r="F2266"/>
  <c r="E2266"/>
  <c r="I2265"/>
  <c r="F2265"/>
  <c r="E2265"/>
  <c r="I2264"/>
  <c r="F2264"/>
  <c r="E2264"/>
  <c r="I2263"/>
  <c r="F2263"/>
  <c r="E2263"/>
  <c r="I2262"/>
  <c r="F2262"/>
  <c r="E2262"/>
  <c r="I2261"/>
  <c r="F2261"/>
  <c r="E2261"/>
  <c r="I2260"/>
  <c r="F2260"/>
  <c r="E2260"/>
  <c r="I2259"/>
  <c r="F2259"/>
  <c r="E2259"/>
  <c r="I2258"/>
  <c r="F2258"/>
  <c r="E2258"/>
  <c r="I2284"/>
  <c r="F2284"/>
  <c r="E2284"/>
  <c r="I2283"/>
  <c r="F2283"/>
  <c r="E2283"/>
  <c r="I2282"/>
  <c r="F2282"/>
  <c r="E2282"/>
  <c r="I2281"/>
  <c r="F2281"/>
  <c r="E2281"/>
  <c r="I2257"/>
  <c r="F2257"/>
  <c r="E2257"/>
  <c r="I2256"/>
  <c r="F2256"/>
  <c r="E2256"/>
  <c r="I2255"/>
  <c r="F2255"/>
  <c r="E2255"/>
  <c r="I2249"/>
  <c r="F2249"/>
  <c r="E2249"/>
  <c r="I2248"/>
  <c r="F2248"/>
  <c r="E2248"/>
  <c r="I2247"/>
  <c r="F2247"/>
  <c r="E2247"/>
  <c r="I2246"/>
  <c r="F2246"/>
  <c r="E2246"/>
  <c r="I2245"/>
  <c r="F2245"/>
  <c r="E2245"/>
  <c r="I2244"/>
  <c r="F2244"/>
  <c r="E2244"/>
  <c r="I2243"/>
  <c r="F2243"/>
  <c r="E2243"/>
  <c r="I2242"/>
  <c r="F2242"/>
  <c r="E2242"/>
  <c r="I2241"/>
  <c r="F2241"/>
  <c r="E2241"/>
  <c r="I2240"/>
  <c r="F2240"/>
  <c r="E2240"/>
  <c r="I2238"/>
  <c r="F2238"/>
  <c r="E2238"/>
  <c r="I2237"/>
  <c r="F2237"/>
  <c r="E2237"/>
  <c r="I2236"/>
  <c r="F2236"/>
  <c r="E2236"/>
  <c r="I2235"/>
  <c r="F2235"/>
  <c r="E2235"/>
  <c r="I2234"/>
  <c r="F2234"/>
  <c r="E2234"/>
  <c r="I2233"/>
  <c r="F2233"/>
  <c r="E2233"/>
  <c r="I2232"/>
  <c r="F2232"/>
  <c r="E2232"/>
  <c r="I2231"/>
  <c r="F2231"/>
  <c r="E2231"/>
  <c r="I2230"/>
  <c r="F2230"/>
  <c r="E2230"/>
  <c r="I2254"/>
  <c r="F2254"/>
  <c r="E2254"/>
  <c r="I2253"/>
  <c r="F2253"/>
  <c r="E2253"/>
  <c r="I2252"/>
  <c r="F2252"/>
  <c r="E2252"/>
  <c r="I2220"/>
  <c r="F2220"/>
  <c r="E2220"/>
  <c r="I2219"/>
  <c r="F2219"/>
  <c r="E2219"/>
  <c r="I2218"/>
  <c r="F2218"/>
  <c r="E2218"/>
  <c r="I2217"/>
  <c r="F2217"/>
  <c r="E2217"/>
  <c r="I2216"/>
  <c r="F2216"/>
  <c r="E2216"/>
  <c r="I2213"/>
  <c r="F2213"/>
  <c r="E2213"/>
  <c r="I2212"/>
  <c r="F2212"/>
  <c r="E2212"/>
  <c r="I2211"/>
  <c r="F2211"/>
  <c r="E2211"/>
  <c r="I2210"/>
  <c r="F2210"/>
  <c r="E2210"/>
  <c r="I2209"/>
  <c r="F2209"/>
  <c r="E2209"/>
  <c r="I2208"/>
  <c r="F2208"/>
  <c r="E2208"/>
  <c r="I2207"/>
  <c r="F2207"/>
  <c r="E2207"/>
  <c r="I2206"/>
  <c r="F2206"/>
  <c r="E2206"/>
  <c r="I2205"/>
  <c r="F2205"/>
  <c r="E2205"/>
  <c r="I2204"/>
  <c r="F2204"/>
  <c r="E2204"/>
  <c r="I2203"/>
  <c r="F2203"/>
  <c r="E2203"/>
  <c r="I2202"/>
  <c r="F2202"/>
  <c r="E2202"/>
  <c r="I2201"/>
  <c r="F2201"/>
  <c r="E2201"/>
  <c r="I2200"/>
  <c r="F2200"/>
  <c r="E2200"/>
  <c r="I2199"/>
  <c r="F2199"/>
  <c r="E2199"/>
  <c r="I2198"/>
  <c r="F2198"/>
  <c r="E2198"/>
  <c r="I2197"/>
  <c r="F2197"/>
  <c r="E2197"/>
  <c r="I2196"/>
  <c r="F2196"/>
  <c r="E2196"/>
  <c r="I2195"/>
  <c r="F2195"/>
  <c r="E2195"/>
  <c r="I2194"/>
  <c r="F2194"/>
  <c r="E2194"/>
  <c r="I2193"/>
  <c r="F2193"/>
  <c r="E2193"/>
  <c r="I2192"/>
  <c r="F2192"/>
  <c r="E2192"/>
  <c r="I2191"/>
  <c r="F2191"/>
  <c r="E2191"/>
  <c r="I2190"/>
  <c r="F2190"/>
  <c r="E2190"/>
  <c r="I2189"/>
  <c r="F2189"/>
  <c r="E2189"/>
  <c r="I2188"/>
  <c r="F2188"/>
  <c r="E2188"/>
  <c r="I2187"/>
  <c r="F2187"/>
  <c r="E2187"/>
  <c r="I2186"/>
  <c r="F2186"/>
  <c r="E2186"/>
  <c r="I2185"/>
  <c r="F2185"/>
  <c r="E2185"/>
  <c r="I2229"/>
  <c r="F2229"/>
  <c r="E2229"/>
  <c r="I2228"/>
  <c r="F2228"/>
  <c r="E2228"/>
  <c r="I2227"/>
  <c r="F2227"/>
  <c r="E2227"/>
  <c r="I2226"/>
  <c r="F2226"/>
  <c r="E2226"/>
  <c r="I2225"/>
  <c r="F2225"/>
  <c r="E2225"/>
  <c r="I2224"/>
  <c r="F2224"/>
  <c r="E2224"/>
  <c r="I2223"/>
  <c r="F2223"/>
  <c r="E2223"/>
  <c r="I2181"/>
  <c r="F2181"/>
  <c r="E2181"/>
  <c r="I2180"/>
  <c r="F2180"/>
  <c r="E2180"/>
  <c r="I2178"/>
  <c r="F2178"/>
  <c r="E2178"/>
  <c r="I2177"/>
  <c r="F2177"/>
  <c r="E2177"/>
  <c r="I2176"/>
  <c r="F2176"/>
  <c r="E2176"/>
  <c r="I2174"/>
  <c r="F2174"/>
  <c r="E2174"/>
  <c r="I2172"/>
  <c r="F2172"/>
  <c r="E2172"/>
  <c r="I2171"/>
  <c r="F2171"/>
  <c r="E2171"/>
  <c r="I2170"/>
  <c r="F2170"/>
  <c r="E2170"/>
  <c r="I2169"/>
  <c r="F2169"/>
  <c r="E2169"/>
  <c r="I2168"/>
  <c r="F2168"/>
  <c r="E2168"/>
  <c r="I2167"/>
  <c r="F2167"/>
  <c r="E2167"/>
  <c r="I2166"/>
  <c r="F2166"/>
  <c r="E2166"/>
  <c r="I2165"/>
  <c r="F2165"/>
  <c r="E2165"/>
  <c r="I2164"/>
  <c r="F2164"/>
  <c r="E2164"/>
  <c r="I2163"/>
  <c r="F2163"/>
  <c r="E2163"/>
  <c r="I2162"/>
  <c r="F2162"/>
  <c r="E2162"/>
  <c r="I2161"/>
  <c r="F2161"/>
  <c r="E2161"/>
  <c r="I2160"/>
  <c r="F2160"/>
  <c r="E2160"/>
  <c r="I2159"/>
  <c r="F2159"/>
  <c r="E2159"/>
  <c r="I2158"/>
  <c r="F2158"/>
  <c r="E2158"/>
  <c r="I2157"/>
  <c r="F2157"/>
  <c r="E2157"/>
  <c r="I2156"/>
  <c r="F2156"/>
  <c r="E2156"/>
  <c r="I2155"/>
  <c r="F2155"/>
  <c r="E2155"/>
  <c r="I2154"/>
  <c r="F2154"/>
  <c r="E2154"/>
  <c r="I2153"/>
  <c r="F2153"/>
  <c r="E2153"/>
  <c r="I2152"/>
  <c r="F2152"/>
  <c r="E2152"/>
  <c r="I2184"/>
  <c r="F2184"/>
  <c r="E2184"/>
  <c r="I2183"/>
  <c r="F2183"/>
  <c r="E2183"/>
  <c r="I2182"/>
  <c r="F2182"/>
  <c r="E2182"/>
  <c r="I2145"/>
  <c r="F2145"/>
  <c r="E2145"/>
  <c r="I2144"/>
  <c r="F2144"/>
  <c r="E2144"/>
  <c r="I2143"/>
  <c r="F2143"/>
  <c r="E2143"/>
  <c r="I2142"/>
  <c r="F2142"/>
  <c r="E2142"/>
  <c r="I2141"/>
  <c r="F2141"/>
  <c r="E2141"/>
  <c r="I2140"/>
  <c r="F2140"/>
  <c r="E2140"/>
  <c r="I2139"/>
  <c r="F2139"/>
  <c r="E2139"/>
  <c r="I2138"/>
  <c r="F2138"/>
  <c r="E2138"/>
  <c r="I2137"/>
  <c r="F2137"/>
  <c r="E2137"/>
  <c r="I2136"/>
  <c r="F2136"/>
  <c r="E2136"/>
  <c r="I2135"/>
  <c r="F2135"/>
  <c r="E2135"/>
  <c r="I2134"/>
  <c r="F2134"/>
  <c r="E2134"/>
  <c r="I2133"/>
  <c r="F2133"/>
  <c r="E2133"/>
  <c r="I2132"/>
  <c r="F2132"/>
  <c r="E2132"/>
  <c r="I2131"/>
  <c r="F2131"/>
  <c r="E2131"/>
  <c r="I2130"/>
  <c r="F2130"/>
  <c r="E2130"/>
  <c r="I2129"/>
  <c r="F2129"/>
  <c r="E2129"/>
  <c r="I2128"/>
  <c r="F2128"/>
  <c r="E2128"/>
  <c r="I2127"/>
  <c r="F2127"/>
  <c r="E2127"/>
  <c r="I2126"/>
  <c r="F2126"/>
  <c r="E2126"/>
  <c r="I2125"/>
  <c r="F2125"/>
  <c r="E2125"/>
  <c r="I2124"/>
  <c r="F2124"/>
  <c r="E2124"/>
  <c r="I2123"/>
  <c r="F2123"/>
  <c r="E2123"/>
  <c r="I2122"/>
  <c r="F2122"/>
  <c r="E2122"/>
  <c r="I2121"/>
  <c r="F2121"/>
  <c r="E2121"/>
  <c r="I2151"/>
  <c r="F2151"/>
  <c r="E2151"/>
  <c r="I2120"/>
  <c r="F2120"/>
  <c r="E2120"/>
  <c r="I2119"/>
  <c r="F2119"/>
  <c r="E2119"/>
  <c r="I2118"/>
  <c r="F2118"/>
  <c r="E2118"/>
  <c r="I2117"/>
  <c r="F2117"/>
  <c r="E2117"/>
  <c r="I2116"/>
  <c r="F2116"/>
  <c r="E2116"/>
  <c r="I2115"/>
  <c r="F2115"/>
  <c r="E2115"/>
  <c r="I2150"/>
  <c r="F2150"/>
  <c r="E2150"/>
  <c r="I2149"/>
  <c r="F2149"/>
  <c r="E2149"/>
  <c r="I2148"/>
  <c r="F2148"/>
  <c r="E2148"/>
  <c r="I2147"/>
  <c r="F2147"/>
  <c r="E2147"/>
  <c r="I2146"/>
  <c r="F2146"/>
  <c r="E2146"/>
  <c r="I2111"/>
  <c r="F2111"/>
  <c r="E2111"/>
  <c r="I2110"/>
  <c r="F2110"/>
  <c r="E2110"/>
  <c r="I2109"/>
  <c r="F2109"/>
  <c r="E2109"/>
  <c r="I2108"/>
  <c r="F2108"/>
  <c r="E2108"/>
  <c r="I2107"/>
  <c r="F2107"/>
  <c r="E2107"/>
  <c r="I2106"/>
  <c r="F2106"/>
  <c r="E2106"/>
  <c r="I2105"/>
  <c r="F2105"/>
  <c r="E2105"/>
  <c r="I2104"/>
  <c r="F2104"/>
  <c r="E2104"/>
  <c r="I2103"/>
  <c r="F2103"/>
  <c r="E2103"/>
  <c r="I2102"/>
  <c r="F2102"/>
  <c r="E2102"/>
  <c r="I2101"/>
  <c r="F2101"/>
  <c r="E2101"/>
  <c r="I2100"/>
  <c r="F2100"/>
  <c r="E2100"/>
  <c r="I2099"/>
  <c r="F2099"/>
  <c r="E2099"/>
  <c r="I2098"/>
  <c r="F2098"/>
  <c r="E2098"/>
  <c r="I2097"/>
  <c r="F2097"/>
  <c r="E2097"/>
  <c r="I2096"/>
  <c r="F2096"/>
  <c r="E2096"/>
  <c r="I2095"/>
  <c r="F2095"/>
  <c r="E2095"/>
  <c r="I2094"/>
  <c r="F2094"/>
  <c r="E2094"/>
  <c r="I2093"/>
  <c r="F2093"/>
  <c r="E2093"/>
  <c r="I2092"/>
  <c r="F2092"/>
  <c r="E2092"/>
  <c r="I2091"/>
  <c r="F2091"/>
  <c r="E2091"/>
  <c r="I2090"/>
  <c r="F2090"/>
  <c r="E2090"/>
  <c r="I2089"/>
  <c r="F2089"/>
  <c r="E2089"/>
  <c r="I2088"/>
  <c r="F2088"/>
  <c r="E2088"/>
  <c r="I2087"/>
  <c r="F2087"/>
  <c r="E2087"/>
  <c r="I2086"/>
  <c r="F2086"/>
  <c r="E2086"/>
  <c r="I2085"/>
  <c r="F2085"/>
  <c r="E2085"/>
  <c r="I2084"/>
  <c r="F2084"/>
  <c r="E2084"/>
  <c r="I2114"/>
  <c r="F2114"/>
  <c r="E2114"/>
  <c r="I2113"/>
  <c r="F2113"/>
  <c r="E2113"/>
  <c r="I2080"/>
  <c r="F2080"/>
  <c r="E2080"/>
  <c r="I2079"/>
  <c r="F2079"/>
  <c r="E2079"/>
  <c r="I2078"/>
  <c r="F2078"/>
  <c r="E2078"/>
  <c r="I2077"/>
  <c r="F2077"/>
  <c r="E2077"/>
  <c r="I2076"/>
  <c r="F2076"/>
  <c r="E2076"/>
  <c r="I2075"/>
  <c r="F2075"/>
  <c r="E2075"/>
  <c r="I2074"/>
  <c r="F2074"/>
  <c r="E2074"/>
  <c r="I2073"/>
  <c r="F2073"/>
  <c r="E2073"/>
  <c r="I2072"/>
  <c r="F2072"/>
  <c r="E2072"/>
  <c r="I2071"/>
  <c r="F2071"/>
  <c r="E2071"/>
  <c r="I2070"/>
  <c r="F2070"/>
  <c r="E2070"/>
  <c r="I2069"/>
  <c r="F2069"/>
  <c r="E2069"/>
  <c r="I2068"/>
  <c r="F2068"/>
  <c r="E2068"/>
  <c r="I2067"/>
  <c r="F2067"/>
  <c r="E2067"/>
  <c r="I2066"/>
  <c r="F2066"/>
  <c r="E2066"/>
  <c r="I2065"/>
  <c r="F2065"/>
  <c r="E2065"/>
  <c r="I2064"/>
  <c r="F2064"/>
  <c r="E2064"/>
  <c r="I2063"/>
  <c r="F2063"/>
  <c r="E2063"/>
  <c r="I2062"/>
  <c r="F2062"/>
  <c r="E2062"/>
  <c r="I2061"/>
  <c r="F2061"/>
  <c r="E2061"/>
  <c r="I2060"/>
  <c r="F2060"/>
  <c r="E2060"/>
  <c r="I2059"/>
  <c r="F2059"/>
  <c r="E2059"/>
  <c r="I2058"/>
  <c r="F2058"/>
  <c r="E2058"/>
  <c r="I2057"/>
  <c r="F2057"/>
  <c r="E2057"/>
  <c r="I2056"/>
  <c r="F2056"/>
  <c r="E2056"/>
  <c r="I2055"/>
  <c r="F2055"/>
  <c r="E2055"/>
  <c r="I2054"/>
  <c r="F2054"/>
  <c r="E2054"/>
  <c r="I2053"/>
  <c r="F2053"/>
  <c r="E2053"/>
  <c r="I2052"/>
  <c r="F2052"/>
  <c r="E2052"/>
  <c r="I2051"/>
  <c r="F2051"/>
  <c r="E2051"/>
  <c r="I2050"/>
  <c r="F2050"/>
  <c r="E2050"/>
  <c r="I2083"/>
  <c r="F2083"/>
  <c r="E2083"/>
  <c r="I2082"/>
  <c r="F2082"/>
  <c r="E2082"/>
  <c r="I2081"/>
  <c r="F2081"/>
  <c r="E2081"/>
  <c r="I2040"/>
  <c r="F2040"/>
  <c r="E2040"/>
  <c r="I2039"/>
  <c r="F2039"/>
  <c r="E2039"/>
  <c r="I2037"/>
  <c r="F2037"/>
  <c r="E2037"/>
  <c r="I2036"/>
  <c r="F2036"/>
  <c r="E2036"/>
  <c r="I2035"/>
  <c r="F2035"/>
  <c r="E2035"/>
  <c r="I2034"/>
  <c r="F2034"/>
  <c r="E2034"/>
  <c r="I2033"/>
  <c r="F2033"/>
  <c r="E2033"/>
  <c r="I2032"/>
  <c r="F2032"/>
  <c r="E2032"/>
  <c r="I2031"/>
  <c r="F2031"/>
  <c r="E2031"/>
  <c r="I2030"/>
  <c r="F2030"/>
  <c r="E2030"/>
  <c r="I2029"/>
  <c r="F2029"/>
  <c r="E2029"/>
  <c r="I2028"/>
  <c r="F2028"/>
  <c r="E2028"/>
  <c r="I2027"/>
  <c r="F2027"/>
  <c r="E2027"/>
  <c r="I2026"/>
  <c r="F2026"/>
  <c r="E2026"/>
  <c r="I2025"/>
  <c r="F2025"/>
  <c r="E2025"/>
  <c r="I2024"/>
  <c r="F2024"/>
  <c r="E2024"/>
  <c r="I2023"/>
  <c r="F2023"/>
  <c r="E2023"/>
  <c r="I2022"/>
  <c r="F2022"/>
  <c r="E2022"/>
  <c r="I2021"/>
  <c r="F2021"/>
  <c r="E2021"/>
  <c r="I2019"/>
  <c r="F2019"/>
  <c r="E2019"/>
  <c r="I2018"/>
  <c r="F2018"/>
  <c r="E2018"/>
  <c r="I2017"/>
  <c r="F2017"/>
  <c r="E2017"/>
  <c r="I2016"/>
  <c r="F2016"/>
  <c r="E2016"/>
  <c r="I2015"/>
  <c r="F2015"/>
  <c r="E2015"/>
  <c r="I2014"/>
  <c r="F2014"/>
  <c r="E2014"/>
  <c r="I2013"/>
  <c r="F2013"/>
  <c r="E2013"/>
  <c r="I2012"/>
  <c r="F2012"/>
  <c r="E2012"/>
  <c r="I2011"/>
  <c r="F2011"/>
  <c r="E2011"/>
  <c r="I2010"/>
  <c r="F2010"/>
  <c r="E2010"/>
  <c r="I2009"/>
  <c r="F2009"/>
  <c r="E2009"/>
  <c r="I2008"/>
  <c r="F2008"/>
  <c r="E2008"/>
  <c r="I2007"/>
  <c r="F2007"/>
  <c r="E2007"/>
  <c r="I2006"/>
  <c r="F2006"/>
  <c r="E2006"/>
  <c r="I2005"/>
  <c r="F2005"/>
  <c r="E2005"/>
  <c r="I2004"/>
  <c r="F2004"/>
  <c r="E2004"/>
  <c r="I2003"/>
  <c r="F2003"/>
  <c r="E2003"/>
  <c r="I2049"/>
  <c r="F2049"/>
  <c r="E2049"/>
  <c r="I2048"/>
  <c r="F2048"/>
  <c r="E2048"/>
  <c r="I2047"/>
  <c r="F2047"/>
  <c r="E2047"/>
  <c r="I2046"/>
  <c r="F2046"/>
  <c r="E2046"/>
  <c r="I2045"/>
  <c r="F2045"/>
  <c r="E2045"/>
  <c r="I2044"/>
  <c r="F2044"/>
  <c r="E2044"/>
  <c r="I2043"/>
  <c r="F2043"/>
  <c r="E2043"/>
  <c r="I2042"/>
  <c r="F2042"/>
  <c r="E2042"/>
  <c r="I2041"/>
  <c r="F2041"/>
  <c r="E2041"/>
  <c r="I1996"/>
  <c r="F1996"/>
  <c r="E1996"/>
  <c r="I1995"/>
  <c r="F1995"/>
  <c r="E1995"/>
  <c r="I1994"/>
  <c r="F1994"/>
  <c r="E1994"/>
  <c r="I1993"/>
  <c r="F1993"/>
  <c r="E1993"/>
  <c r="I1992"/>
  <c r="F1992"/>
  <c r="E1992"/>
  <c r="I1991"/>
  <c r="F1991"/>
  <c r="E1991"/>
  <c r="I1990"/>
  <c r="F1990"/>
  <c r="E1990"/>
  <c r="I1989"/>
  <c r="F1989"/>
  <c r="E1989"/>
  <c r="I1988"/>
  <c r="F1988"/>
  <c r="E1988"/>
  <c r="I1987"/>
  <c r="F1987"/>
  <c r="E1987"/>
  <c r="I1986"/>
  <c r="F1986"/>
  <c r="E1986"/>
  <c r="I1985"/>
  <c r="F1985"/>
  <c r="E1985"/>
  <c r="I1984"/>
  <c r="F1984"/>
  <c r="E1984"/>
  <c r="I1983"/>
  <c r="F1983"/>
  <c r="E1983"/>
  <c r="I1982"/>
  <c r="F1982"/>
  <c r="E1982"/>
  <c r="I1981"/>
  <c r="F1981"/>
  <c r="E1981"/>
  <c r="I1980"/>
  <c r="F1980"/>
  <c r="E1980"/>
  <c r="I1979"/>
  <c r="F1979"/>
  <c r="E1979"/>
  <c r="I1978"/>
  <c r="F1978"/>
  <c r="E1978"/>
  <c r="I1977"/>
  <c r="F1977"/>
  <c r="E1977"/>
  <c r="I1976"/>
  <c r="F1976"/>
  <c r="E1976"/>
  <c r="I1975"/>
  <c r="F1975"/>
  <c r="E1975"/>
  <c r="I1974"/>
  <c r="F1974"/>
  <c r="E1974"/>
  <c r="I1973"/>
  <c r="F1973"/>
  <c r="E1973"/>
  <c r="I1972"/>
  <c r="F1972"/>
  <c r="E1972"/>
  <c r="I1971"/>
  <c r="F1971"/>
  <c r="E1971"/>
  <c r="I2002"/>
  <c r="F2002"/>
  <c r="E2002"/>
  <c r="I2001"/>
  <c r="F2001"/>
  <c r="E2001"/>
  <c r="I2000"/>
  <c r="F2000"/>
  <c r="E2000"/>
  <c r="I1999"/>
  <c r="F1999"/>
  <c r="E1999"/>
  <c r="I1998"/>
  <c r="F1998"/>
  <c r="E1998"/>
  <c r="I1997"/>
  <c r="F1997"/>
  <c r="E1997"/>
  <c r="I1963"/>
  <c r="F1963"/>
  <c r="E1963"/>
  <c r="I1962"/>
  <c r="F1962"/>
  <c r="E1962"/>
  <c r="I1961"/>
  <c r="F1961"/>
  <c r="E1961"/>
  <c r="I1960"/>
  <c r="F1960"/>
  <c r="E1960"/>
  <c r="I1959"/>
  <c r="F1959"/>
  <c r="E1959"/>
  <c r="I1958"/>
  <c r="F1958"/>
  <c r="E1958"/>
  <c r="I1957"/>
  <c r="F1957"/>
  <c r="E1957"/>
  <c r="I1956"/>
  <c r="F1956"/>
  <c r="E1956"/>
  <c r="I1955"/>
  <c r="F1955"/>
  <c r="E1955"/>
  <c r="I1954"/>
  <c r="F1954"/>
  <c r="E1954"/>
  <c r="I1953"/>
  <c r="F1953"/>
  <c r="E1953"/>
  <c r="I1952"/>
  <c r="F1952"/>
  <c r="E1952"/>
  <c r="I1951"/>
  <c r="F1951"/>
  <c r="E1951"/>
  <c r="I1950"/>
  <c r="F1950"/>
  <c r="E1950"/>
  <c r="I1949"/>
  <c r="F1949"/>
  <c r="E1949"/>
  <c r="I1948"/>
  <c r="F1948"/>
  <c r="E1948"/>
  <c r="I1947"/>
  <c r="F1947"/>
  <c r="E1947"/>
  <c r="I1946"/>
  <c r="F1946"/>
  <c r="E1946"/>
  <c r="I1945"/>
  <c r="F1945"/>
  <c r="E1945"/>
  <c r="I1944"/>
  <c r="F1944"/>
  <c r="E1944"/>
  <c r="I1942"/>
  <c r="F1942"/>
  <c r="E1942"/>
  <c r="I1941"/>
  <c r="F1941"/>
  <c r="E1941"/>
  <c r="I1940"/>
  <c r="F1940"/>
  <c r="E1940"/>
  <c r="I1939"/>
  <c r="F1939"/>
  <c r="E1939"/>
  <c r="I1938"/>
  <c r="F1938"/>
  <c r="E1938"/>
  <c r="I1937"/>
  <c r="F1937"/>
  <c r="E1937"/>
  <c r="I1936"/>
  <c r="F1936"/>
  <c r="E1936"/>
  <c r="I1935"/>
  <c r="F1935"/>
  <c r="E1935"/>
  <c r="I1970"/>
  <c r="F1970"/>
  <c r="E1970"/>
  <c r="I1969"/>
  <c r="F1969"/>
  <c r="E1969"/>
  <c r="I1968"/>
  <c r="F1968"/>
  <c r="E1968"/>
  <c r="I1967"/>
  <c r="F1967"/>
  <c r="E1967"/>
  <c r="I1966"/>
  <c r="F1966"/>
  <c r="E1966"/>
  <c r="I1965"/>
  <c r="F1965"/>
  <c r="E1965"/>
  <c r="I1964"/>
  <c r="F1964"/>
  <c r="E1964"/>
  <c r="I1928"/>
  <c r="F1928"/>
  <c r="E1928"/>
  <c r="I1927"/>
  <c r="F1927"/>
  <c r="E1927"/>
  <c r="I1926"/>
  <c r="F1926"/>
  <c r="E1926"/>
  <c r="I1925"/>
  <c r="F1925"/>
  <c r="E1925"/>
  <c r="I1924"/>
  <c r="F1924"/>
  <c r="E1924"/>
  <c r="I1923"/>
  <c r="F1923"/>
  <c r="E1923"/>
  <c r="I1922"/>
  <c r="F1922"/>
  <c r="E1922"/>
  <c r="I1921"/>
  <c r="F1921"/>
  <c r="E1921"/>
  <c r="I1920"/>
  <c r="F1920"/>
  <c r="E1920"/>
  <c r="I1919"/>
  <c r="F1919"/>
  <c r="C1919" s="1"/>
  <c r="E1919"/>
  <c r="I1918"/>
  <c r="F1918"/>
  <c r="E1918"/>
  <c r="I1916"/>
  <c r="F1916"/>
  <c r="E1916"/>
  <c r="I1915"/>
  <c r="F1915"/>
  <c r="E1915"/>
  <c r="I1914"/>
  <c r="F1914"/>
  <c r="E1914"/>
  <c r="I1913"/>
  <c r="F1913"/>
  <c r="E1913"/>
  <c r="I1912"/>
  <c r="F1912"/>
  <c r="E1912"/>
  <c r="I1911"/>
  <c r="F1911"/>
  <c r="E1911"/>
  <c r="I1910"/>
  <c r="F1910"/>
  <c r="E1910"/>
  <c r="I1909"/>
  <c r="F1909"/>
  <c r="E1909"/>
  <c r="I1908"/>
  <c r="F1908"/>
  <c r="E1908"/>
  <c r="I1907"/>
  <c r="F1907"/>
  <c r="E1907"/>
  <c r="I1934"/>
  <c r="F1934"/>
  <c r="E1934"/>
  <c r="I1933"/>
  <c r="F1933"/>
  <c r="E1933"/>
  <c r="I1932"/>
  <c r="F1932"/>
  <c r="E1932"/>
  <c r="I1931"/>
  <c r="F1931"/>
  <c r="E1931"/>
  <c r="I2572"/>
  <c r="F2572"/>
  <c r="E2572"/>
  <c r="I1903"/>
  <c r="F1903"/>
  <c r="E1903"/>
  <c r="I1902"/>
  <c r="F1902"/>
  <c r="E1902"/>
  <c r="I1900"/>
  <c r="F1900"/>
  <c r="E1900"/>
  <c r="I1899"/>
  <c r="F1899"/>
  <c r="E1899"/>
  <c r="I1898"/>
  <c r="F1898"/>
  <c r="E1898"/>
  <c r="I1897"/>
  <c r="F1897"/>
  <c r="E1897"/>
  <c r="I1896"/>
  <c r="F1896"/>
  <c r="E1896"/>
  <c r="I1895"/>
  <c r="F1895"/>
  <c r="E1895"/>
  <c r="I1894"/>
  <c r="F1894"/>
  <c r="E1894"/>
  <c r="I1893"/>
  <c r="F1893"/>
  <c r="E1893"/>
  <c r="I1892"/>
  <c r="F1892"/>
  <c r="E1892"/>
  <c r="I1891"/>
  <c r="F1891"/>
  <c r="E1891"/>
  <c r="I1890"/>
  <c r="F1890"/>
  <c r="E1890"/>
  <c r="I1889"/>
  <c r="F1889"/>
  <c r="E1889"/>
  <c r="I1888"/>
  <c r="F1888"/>
  <c r="E1888"/>
  <c r="I1887"/>
  <c r="F1887"/>
  <c r="E1887"/>
  <c r="I1885"/>
  <c r="F1885"/>
  <c r="E1885"/>
  <c r="I1884"/>
  <c r="F1884"/>
  <c r="E1884"/>
  <c r="I1883"/>
  <c r="F1883"/>
  <c r="E1883"/>
  <c r="I1906"/>
  <c r="F1906"/>
  <c r="E1906"/>
  <c r="I1905"/>
  <c r="F1905"/>
  <c r="E1905"/>
  <c r="I1904"/>
  <c r="F1904"/>
  <c r="E1904"/>
  <c r="I1878"/>
  <c r="F1878"/>
  <c r="E1878"/>
  <c r="I1877"/>
  <c r="F1877"/>
  <c r="E1877"/>
  <c r="I1876"/>
  <c r="F1876"/>
  <c r="E1876"/>
  <c r="I1875"/>
  <c r="F1875"/>
  <c r="E1875"/>
  <c r="I1874"/>
  <c r="F1874"/>
  <c r="E1874"/>
  <c r="I1873"/>
  <c r="F1873"/>
  <c r="E1873"/>
  <c r="I1872"/>
  <c r="F1872"/>
  <c r="E1872"/>
  <c r="I1871"/>
  <c r="F1871"/>
  <c r="E1871"/>
  <c r="I1870"/>
  <c r="F1870"/>
  <c r="E1870"/>
  <c r="I1869"/>
  <c r="F1869"/>
  <c r="E1869"/>
  <c r="I1868"/>
  <c r="F1868"/>
  <c r="E1868"/>
  <c r="I1867"/>
  <c r="F1867"/>
  <c r="E1867"/>
  <c r="I1866"/>
  <c r="F1866"/>
  <c r="E1866"/>
  <c r="I1865"/>
  <c r="F1865"/>
  <c r="E1865"/>
  <c r="I1863"/>
  <c r="F1863"/>
  <c r="E1863"/>
  <c r="I1862"/>
  <c r="F1862"/>
  <c r="E1862"/>
  <c r="I1861"/>
  <c r="F1861"/>
  <c r="E1861"/>
  <c r="I1860"/>
  <c r="F1860"/>
  <c r="E1860"/>
  <c r="I1859"/>
  <c r="F1859"/>
  <c r="E1859"/>
  <c r="I1858"/>
  <c r="F1858"/>
  <c r="E1858"/>
  <c r="I1857"/>
  <c r="F1857"/>
  <c r="E1857"/>
  <c r="I1856"/>
  <c r="F1856"/>
  <c r="E1856"/>
  <c r="I1855"/>
  <c r="F1855"/>
  <c r="E1855"/>
  <c r="I1854"/>
  <c r="F1854"/>
  <c r="E1854"/>
  <c r="I1882"/>
  <c r="F1882"/>
  <c r="E1882"/>
  <c r="I1881"/>
  <c r="F1881"/>
  <c r="E1881"/>
  <c r="I1880"/>
  <c r="F1880"/>
  <c r="E1880"/>
  <c r="I1879"/>
  <c r="F1879"/>
  <c r="E1879"/>
  <c r="I1853"/>
  <c r="F1853"/>
  <c r="E1853"/>
  <c r="I1852"/>
  <c r="F1852"/>
  <c r="E1852"/>
  <c r="I1851"/>
  <c r="F1851"/>
  <c r="E1851"/>
  <c r="I1850"/>
  <c r="F1850"/>
  <c r="E1850"/>
  <c r="I1849"/>
  <c r="F1849"/>
  <c r="E1849"/>
  <c r="I1838"/>
  <c r="F1838"/>
  <c r="E1838"/>
  <c r="I1837"/>
  <c r="F1837"/>
  <c r="E1837"/>
  <c r="I1836"/>
  <c r="F1836"/>
  <c r="E1836"/>
  <c r="I1835"/>
  <c r="F1835"/>
  <c r="E1835"/>
  <c r="I1834"/>
  <c r="F1834"/>
  <c r="E1834"/>
  <c r="I1833"/>
  <c r="F1833"/>
  <c r="E1833"/>
  <c r="I1832"/>
  <c r="F1832"/>
  <c r="E1832"/>
  <c r="I1831"/>
  <c r="F1831"/>
  <c r="E1831"/>
  <c r="I1830"/>
  <c r="F1830"/>
  <c r="E1830"/>
  <c r="I1829"/>
  <c r="F1829"/>
  <c r="E1829"/>
  <c r="I1828"/>
  <c r="F1828"/>
  <c r="E1828"/>
  <c r="I1827"/>
  <c r="F1827"/>
  <c r="E1827"/>
  <c r="I1826"/>
  <c r="F1826"/>
  <c r="E1826"/>
  <c r="I1825"/>
  <c r="F1825"/>
  <c r="E1825"/>
  <c r="I1824"/>
  <c r="F1824"/>
  <c r="E1824"/>
  <c r="I1823"/>
  <c r="F1823"/>
  <c r="E1823"/>
  <c r="I1822"/>
  <c r="F1822"/>
  <c r="E1822"/>
  <c r="I1848"/>
  <c r="F1848"/>
  <c r="E1848"/>
  <c r="I1847"/>
  <c r="F1847"/>
  <c r="E1847"/>
  <c r="I1846"/>
  <c r="F1846"/>
  <c r="E1846"/>
  <c r="I1845"/>
  <c r="F1845"/>
  <c r="E1845"/>
  <c r="I1844"/>
  <c r="F1844"/>
  <c r="E1844"/>
  <c r="I1843"/>
  <c r="F1843"/>
  <c r="E1843"/>
  <c r="I1842"/>
  <c r="F1842"/>
  <c r="E1842"/>
  <c r="I1841"/>
  <c r="F1841"/>
  <c r="E1841"/>
  <c r="I1813"/>
  <c r="F1813"/>
  <c r="E1813"/>
  <c r="I1812"/>
  <c r="F1812"/>
  <c r="E1812"/>
  <c r="I1811"/>
  <c r="F1811"/>
  <c r="E1811"/>
  <c r="I1810"/>
  <c r="F1810"/>
  <c r="E1810"/>
  <c r="I1809"/>
  <c r="F1809"/>
  <c r="E1809"/>
  <c r="I1808"/>
  <c r="F1808"/>
  <c r="E1808"/>
  <c r="I1807"/>
  <c r="F1807"/>
  <c r="E1807"/>
  <c r="I1806"/>
  <c r="F1806"/>
  <c r="E1806"/>
  <c r="I1805"/>
  <c r="F1805"/>
  <c r="E1805"/>
  <c r="I1804"/>
  <c r="F1804"/>
  <c r="E1804"/>
  <c r="I1803"/>
  <c r="F1803"/>
  <c r="E1803"/>
  <c r="I1802"/>
  <c r="F1802"/>
  <c r="E1802"/>
  <c r="I1801"/>
  <c r="F1801"/>
  <c r="E1801"/>
  <c r="I1821"/>
  <c r="F1821"/>
  <c r="E1821"/>
  <c r="I1800"/>
  <c r="F1800"/>
  <c r="E1800"/>
  <c r="I1799"/>
  <c r="F1799"/>
  <c r="E1799"/>
  <c r="I1798"/>
  <c r="F1798"/>
  <c r="E1798"/>
  <c r="I1797"/>
  <c r="F1797"/>
  <c r="E1797"/>
  <c r="I1796"/>
  <c r="F1796"/>
  <c r="E1796"/>
  <c r="I1795"/>
  <c r="F1795"/>
  <c r="E1795"/>
  <c r="I1794"/>
  <c r="F1794"/>
  <c r="E1794"/>
  <c r="I1820"/>
  <c r="F1820"/>
  <c r="E1820"/>
  <c r="I1819"/>
  <c r="F1819"/>
  <c r="E1819"/>
  <c r="I1818"/>
  <c r="F1818"/>
  <c r="E1818"/>
  <c r="I1817"/>
  <c r="F1817"/>
  <c r="E1817"/>
  <c r="I1787"/>
  <c r="F1787"/>
  <c r="E1787"/>
  <c r="I1785"/>
  <c r="F1785"/>
  <c r="E1785"/>
  <c r="I1784"/>
  <c r="F1784"/>
  <c r="E1784"/>
  <c r="I1783"/>
  <c r="F1783"/>
  <c r="E1783"/>
  <c r="I1782"/>
  <c r="F1782"/>
  <c r="E1782"/>
  <c r="I1781"/>
  <c r="F1781"/>
  <c r="E1781"/>
  <c r="I1780"/>
  <c r="F1780"/>
  <c r="E1780"/>
  <c r="I1779"/>
  <c r="F1779"/>
  <c r="E1779"/>
  <c r="I1778"/>
  <c r="F1778"/>
  <c r="E1778"/>
  <c r="I1777"/>
  <c r="F1777"/>
  <c r="E1777"/>
  <c r="I1776"/>
  <c r="F1776"/>
  <c r="E1776"/>
  <c r="I1775"/>
  <c r="F1775"/>
  <c r="E1775"/>
  <c r="I1774"/>
  <c r="F1774"/>
  <c r="E1774"/>
  <c r="I1773"/>
  <c r="F1773"/>
  <c r="E1773"/>
  <c r="I1772"/>
  <c r="F1772"/>
  <c r="E1772"/>
  <c r="I1771"/>
  <c r="F1771"/>
  <c r="E1771"/>
  <c r="I1770"/>
  <c r="F1770"/>
  <c r="E1770"/>
  <c r="I1769"/>
  <c r="F1769"/>
  <c r="E1769"/>
  <c r="I1793"/>
  <c r="F1793"/>
  <c r="E1793"/>
  <c r="I1792"/>
  <c r="F1792"/>
  <c r="E1792"/>
  <c r="I1791"/>
  <c r="F1791"/>
  <c r="E1791"/>
  <c r="I1765"/>
  <c r="F1765"/>
  <c r="E1765"/>
  <c r="I1763"/>
  <c r="F1763"/>
  <c r="E1763"/>
  <c r="I1762"/>
  <c r="F1762"/>
  <c r="E1762"/>
  <c r="I1761"/>
  <c r="F1761"/>
  <c r="E1761"/>
  <c r="I1760"/>
  <c r="F1760"/>
  <c r="E1760"/>
  <c r="I1759"/>
  <c r="F1759"/>
  <c r="E1759"/>
  <c r="I1758"/>
  <c r="F1758"/>
  <c r="E1758"/>
  <c r="I1757"/>
  <c r="F1757"/>
  <c r="E1757"/>
  <c r="I1756"/>
  <c r="F1756"/>
  <c r="E1756"/>
  <c r="I1755"/>
  <c r="F1755"/>
  <c r="E1755"/>
  <c r="I1754"/>
  <c r="F1754"/>
  <c r="E1754"/>
  <c r="I1753"/>
  <c r="F1753"/>
  <c r="E1753"/>
  <c r="I1752"/>
  <c r="F1752"/>
  <c r="E1752"/>
  <c r="I1751"/>
  <c r="F1751"/>
  <c r="E1751"/>
  <c r="I1749"/>
  <c r="F1749"/>
  <c r="E1749"/>
  <c r="I1748"/>
  <c r="F1748"/>
  <c r="E1748"/>
  <c r="I1747"/>
  <c r="F1747"/>
  <c r="E1747"/>
  <c r="I1745"/>
  <c r="F1745"/>
  <c r="E1745"/>
  <c r="I1744"/>
  <c r="F1744"/>
  <c r="E1744"/>
  <c r="I1768"/>
  <c r="F1768"/>
  <c r="E1768"/>
  <c r="I1767"/>
  <c r="F1767"/>
  <c r="E1767"/>
  <c r="I1766"/>
  <c r="F1766"/>
  <c r="E1766"/>
  <c r="I1734"/>
  <c r="F1734"/>
  <c r="E1734"/>
  <c r="I1733"/>
  <c r="F1733"/>
  <c r="E1733"/>
  <c r="I1732"/>
  <c r="F1732"/>
  <c r="E1732"/>
  <c r="I1731"/>
  <c r="F1731"/>
  <c r="E1731"/>
  <c r="I1730"/>
  <c r="F1730"/>
  <c r="E1730"/>
  <c r="I1729"/>
  <c r="F1729"/>
  <c r="E1729"/>
  <c r="I1728"/>
  <c r="F1728"/>
  <c r="E1728"/>
  <c r="I1727"/>
  <c r="F1727"/>
  <c r="E1727"/>
  <c r="I1726"/>
  <c r="F1726"/>
  <c r="E1726"/>
  <c r="I1725"/>
  <c r="F1725"/>
  <c r="E1725"/>
  <c r="I1724"/>
  <c r="F1724"/>
  <c r="E1724"/>
  <c r="I1723"/>
  <c r="F1723"/>
  <c r="E1723"/>
  <c r="I1722"/>
  <c r="F1722"/>
  <c r="E1722"/>
  <c r="I1721"/>
  <c r="F1721"/>
  <c r="E1721"/>
  <c r="I1720"/>
  <c r="F1720"/>
  <c r="E1720"/>
  <c r="I1719"/>
  <c r="F1719"/>
  <c r="E1719"/>
  <c r="I1718"/>
  <c r="F1718"/>
  <c r="E1718"/>
  <c r="I1717"/>
  <c r="F1717"/>
  <c r="E1717"/>
  <c r="I1716"/>
  <c r="F1716"/>
  <c r="E1716"/>
  <c r="I1715"/>
  <c r="F1715"/>
  <c r="E1715"/>
  <c r="I1714"/>
  <c r="F1714"/>
  <c r="E1714"/>
  <c r="I1743"/>
  <c r="F1743"/>
  <c r="E1743"/>
  <c r="I1742"/>
  <c r="F1742"/>
  <c r="E1742"/>
  <c r="I1741"/>
  <c r="F1741"/>
  <c r="E1741"/>
  <c r="I1740"/>
  <c r="F1740"/>
  <c r="E1740"/>
  <c r="I1739"/>
  <c r="F1739"/>
  <c r="E1739"/>
  <c r="I1738"/>
  <c r="F1738"/>
  <c r="E1738"/>
  <c r="I1712"/>
  <c r="F1712"/>
  <c r="E1712"/>
  <c r="I1711"/>
  <c r="F1711"/>
  <c r="E1711"/>
  <c r="I1710"/>
  <c r="F1710"/>
  <c r="E1710"/>
  <c r="I1709"/>
  <c r="F1709"/>
  <c r="E1709"/>
  <c r="I1708"/>
  <c r="F1708"/>
  <c r="E1708"/>
  <c r="I1707"/>
  <c r="F1707"/>
  <c r="E1707"/>
  <c r="I1706"/>
  <c r="F1706"/>
  <c r="E1706"/>
  <c r="I1705"/>
  <c r="F1705"/>
  <c r="E1705"/>
  <c r="I1704"/>
  <c r="F1704"/>
  <c r="E1704"/>
  <c r="I1703"/>
  <c r="F1703"/>
  <c r="E1703"/>
  <c r="I1702"/>
  <c r="F1702"/>
  <c r="E1702"/>
  <c r="I1701"/>
  <c r="F1701"/>
  <c r="E1701"/>
  <c r="I1700"/>
  <c r="F1700"/>
  <c r="E1700"/>
  <c r="I1699"/>
  <c r="F1699"/>
  <c r="E1699"/>
  <c r="I1698"/>
  <c r="F1698"/>
  <c r="E1698"/>
  <c r="I1697"/>
  <c r="F1697"/>
  <c r="E1697"/>
  <c r="I1696"/>
  <c r="F1696"/>
  <c r="E1696"/>
  <c r="I1695"/>
  <c r="F1695"/>
  <c r="E1695"/>
  <c r="I1713"/>
  <c r="F1713"/>
  <c r="E1713"/>
  <c r="I1691"/>
  <c r="F1691"/>
  <c r="E1691"/>
  <c r="I1689"/>
  <c r="F1689"/>
  <c r="E1689"/>
  <c r="I1688"/>
  <c r="F1688"/>
  <c r="E1688"/>
  <c r="I1687"/>
  <c r="F1687"/>
  <c r="E1687"/>
  <c r="I1686"/>
  <c r="F1686"/>
  <c r="E1686"/>
  <c r="I1685"/>
  <c r="F1685"/>
  <c r="E1685"/>
  <c r="I1684"/>
  <c r="F1684"/>
  <c r="E1684"/>
  <c r="I1683"/>
  <c r="F1683"/>
  <c r="E1683"/>
  <c r="I1682"/>
  <c r="F1682"/>
  <c r="E1682"/>
  <c r="I1681"/>
  <c r="F1681"/>
  <c r="E1681"/>
  <c r="I1680"/>
  <c r="F1680"/>
  <c r="E1680"/>
  <c r="I1679"/>
  <c r="F1679"/>
  <c r="E1679"/>
  <c r="I1678"/>
  <c r="F1678"/>
  <c r="E1678"/>
  <c r="I1677"/>
  <c r="F1677"/>
  <c r="E1677"/>
  <c r="I1676"/>
  <c r="F1676"/>
  <c r="E1676"/>
  <c r="I1675"/>
  <c r="F1675"/>
  <c r="E1675"/>
  <c r="I1674"/>
  <c r="F1674"/>
  <c r="E1674"/>
  <c r="I1673"/>
  <c r="F1673"/>
  <c r="E1673"/>
  <c r="I1672"/>
  <c r="F1672"/>
  <c r="E1672"/>
  <c r="I1671"/>
  <c r="F1671"/>
  <c r="E1671"/>
  <c r="I1670"/>
  <c r="F1670"/>
  <c r="E1670"/>
  <c r="I1669"/>
  <c r="F1669"/>
  <c r="E1669"/>
  <c r="I1668"/>
  <c r="F1668"/>
  <c r="E1668"/>
  <c r="I1667"/>
  <c r="F1667"/>
  <c r="E1667"/>
  <c r="I1666"/>
  <c r="F1666"/>
  <c r="E1666"/>
  <c r="I1665"/>
  <c r="F1665"/>
  <c r="E1665"/>
  <c r="I1664"/>
  <c r="F1664"/>
  <c r="E1664"/>
  <c r="I1694"/>
  <c r="F1694"/>
  <c r="E1694"/>
  <c r="I1693"/>
  <c r="F1693"/>
  <c r="E1693"/>
  <c r="I1660"/>
  <c r="F1660"/>
  <c r="E1660"/>
  <c r="I1659"/>
  <c r="F1659"/>
  <c r="E1659"/>
  <c r="I1658"/>
  <c r="F1658"/>
  <c r="E1658"/>
  <c r="I1657"/>
  <c r="F1657"/>
  <c r="E1657"/>
  <c r="I1656"/>
  <c r="F1656"/>
  <c r="E1656"/>
  <c r="I1655"/>
  <c r="F1655"/>
  <c r="E1655"/>
  <c r="I1654"/>
  <c r="F1654"/>
  <c r="E1654"/>
  <c r="I1653"/>
  <c r="F1653"/>
  <c r="E1653"/>
  <c r="I1652"/>
  <c r="F1652"/>
  <c r="E1652"/>
  <c r="I1651"/>
  <c r="F1651"/>
  <c r="E1651"/>
  <c r="I1650"/>
  <c r="F1650"/>
  <c r="E1650"/>
  <c r="I1649"/>
  <c r="F1649"/>
  <c r="E1649"/>
  <c r="I1648"/>
  <c r="F1648"/>
  <c r="E1648"/>
  <c r="I1647"/>
  <c r="F1647"/>
  <c r="E1647"/>
  <c r="I1646"/>
  <c r="F1646"/>
  <c r="E1646"/>
  <c r="I1645"/>
  <c r="F1645"/>
  <c r="E1645"/>
  <c r="I1644"/>
  <c r="F1644"/>
  <c r="E1644"/>
  <c r="I1643"/>
  <c r="F1643"/>
  <c r="E1643"/>
  <c r="I1642"/>
  <c r="F1642"/>
  <c r="E1642"/>
  <c r="I1641"/>
  <c r="F1641"/>
  <c r="E1641"/>
  <c r="I1640"/>
  <c r="F1640"/>
  <c r="E1640"/>
  <c r="I1639"/>
  <c r="F1639"/>
  <c r="E1639"/>
  <c r="I1663"/>
  <c r="F1663"/>
  <c r="E1663"/>
  <c r="I1662"/>
  <c r="F1662"/>
  <c r="E1662"/>
  <c r="I1661"/>
  <c r="F1661"/>
  <c r="E1661"/>
  <c r="I1627"/>
  <c r="F1627"/>
  <c r="E1627"/>
  <c r="I1626"/>
  <c r="F1626"/>
  <c r="E1626"/>
  <c r="I1625"/>
  <c r="F1625"/>
  <c r="E1625"/>
  <c r="I1624"/>
  <c r="F1624"/>
  <c r="E1624"/>
  <c r="I1623"/>
  <c r="F1623"/>
  <c r="E1623"/>
  <c r="I1622"/>
  <c r="F1622"/>
  <c r="E1622"/>
  <c r="I1621"/>
  <c r="F1621"/>
  <c r="E1621"/>
  <c r="I1620"/>
  <c r="F1620"/>
  <c r="E1620"/>
  <c r="I1619"/>
  <c r="F1619"/>
  <c r="E1619"/>
  <c r="I1618"/>
  <c r="F1618"/>
  <c r="E1618"/>
  <c r="I1617"/>
  <c r="F1617"/>
  <c r="E1617"/>
  <c r="I1616"/>
  <c r="F1616"/>
  <c r="E1616"/>
  <c r="I1615"/>
  <c r="F1615"/>
  <c r="E1615"/>
  <c r="I1614"/>
  <c r="F1614"/>
  <c r="E1614"/>
  <c r="I1613"/>
  <c r="F1613"/>
  <c r="E1613"/>
  <c r="I1612"/>
  <c r="F1612"/>
  <c r="E1612"/>
  <c r="I1611"/>
  <c r="F1611"/>
  <c r="E1611"/>
  <c r="I1610"/>
  <c r="F1610"/>
  <c r="E1610"/>
  <c r="I1609"/>
  <c r="F1609"/>
  <c r="E1609"/>
  <c r="I1608"/>
  <c r="F1608"/>
  <c r="E1608"/>
  <c r="I1607"/>
  <c r="F1607"/>
  <c r="E1607"/>
  <c r="I1606"/>
  <c r="F1606"/>
  <c r="E1606"/>
  <c r="I1604"/>
  <c r="F1604"/>
  <c r="E1604"/>
  <c r="I1603"/>
  <c r="F1603"/>
  <c r="E1603"/>
  <c r="I1602"/>
  <c r="F1602"/>
  <c r="E1602"/>
  <c r="I1638"/>
  <c r="F1638"/>
  <c r="E1638"/>
  <c r="I1637"/>
  <c r="F1637"/>
  <c r="E1637"/>
  <c r="I1636"/>
  <c r="F1636"/>
  <c r="E1636"/>
  <c r="I1635"/>
  <c r="F1635"/>
  <c r="E1635"/>
  <c r="I1634"/>
  <c r="F1634"/>
  <c r="E1634"/>
  <c r="I1633"/>
  <c r="F1633"/>
  <c r="E1633"/>
  <c r="I1593"/>
  <c r="F1593"/>
  <c r="E1593"/>
  <c r="I1589"/>
  <c r="F1589"/>
  <c r="E1589"/>
  <c r="I1588"/>
  <c r="F1588"/>
  <c r="E1588"/>
  <c r="I1587"/>
  <c r="F1587"/>
  <c r="E1587"/>
  <c r="I1586"/>
  <c r="F1586"/>
  <c r="E1586"/>
  <c r="I1585"/>
  <c r="F1585"/>
  <c r="E1585"/>
  <c r="I1584"/>
  <c r="F1584"/>
  <c r="E1584"/>
  <c r="I1583"/>
  <c r="F1583"/>
  <c r="E1583"/>
  <c r="I1582"/>
  <c r="F1582"/>
  <c r="E1582"/>
  <c r="I1581"/>
  <c r="F1581"/>
  <c r="E1581"/>
  <c r="I1580"/>
  <c r="F1580"/>
  <c r="E1580"/>
  <c r="I1579"/>
  <c r="F1579"/>
  <c r="E1579"/>
  <c r="I1578"/>
  <c r="F1578"/>
  <c r="E1578"/>
  <c r="I1576"/>
  <c r="F1576"/>
  <c r="E1576"/>
  <c r="I1574"/>
  <c r="F1574"/>
  <c r="E1574"/>
  <c r="I1573"/>
  <c r="F1573"/>
  <c r="E1573"/>
  <c r="I1572"/>
  <c r="F1572"/>
  <c r="E1572"/>
  <c r="I1571"/>
  <c r="F1571"/>
  <c r="E1571"/>
  <c r="I1570"/>
  <c r="F1570"/>
  <c r="E1570"/>
  <c r="I1569"/>
  <c r="F1569"/>
  <c r="E1569"/>
  <c r="I1568"/>
  <c r="F1568"/>
  <c r="E1568"/>
  <c r="I1567"/>
  <c r="F1567"/>
  <c r="E1567"/>
  <c r="I1566"/>
  <c r="F1566"/>
  <c r="E1566"/>
  <c r="I1565"/>
  <c r="F1565"/>
  <c r="E1565"/>
  <c r="I1564"/>
  <c r="F1564"/>
  <c r="E1564"/>
  <c r="I1563"/>
  <c r="F1563"/>
  <c r="E1563"/>
  <c r="I1562"/>
  <c r="F1562"/>
  <c r="E1562"/>
  <c r="I1561"/>
  <c r="F1561"/>
  <c r="E1561"/>
  <c r="I1601"/>
  <c r="F1601"/>
  <c r="E1601"/>
  <c r="I1600"/>
  <c r="F1600"/>
  <c r="E1600"/>
  <c r="I1599"/>
  <c r="F1599"/>
  <c r="E1599"/>
  <c r="I1598"/>
  <c r="F1598"/>
  <c r="E1598"/>
  <c r="I1597"/>
  <c r="F1597"/>
  <c r="E1597"/>
  <c r="I1596"/>
  <c r="F1596"/>
  <c r="E1596"/>
  <c r="I1557"/>
  <c r="F1557"/>
  <c r="E1557"/>
  <c r="I1556"/>
  <c r="F1556"/>
  <c r="E1556"/>
  <c r="I1555"/>
  <c r="F1555"/>
  <c r="E1555"/>
  <c r="I1554"/>
  <c r="F1554"/>
  <c r="E1554"/>
  <c r="I1553"/>
  <c r="F1553"/>
  <c r="E1553"/>
  <c r="I1552"/>
  <c r="F1552"/>
  <c r="E1552"/>
  <c r="I1551"/>
  <c r="F1551"/>
  <c r="E1551"/>
  <c r="I1550"/>
  <c r="F1550"/>
  <c r="E1550"/>
  <c r="I1549"/>
  <c r="F1549"/>
  <c r="E1549"/>
  <c r="I1548"/>
  <c r="F1548"/>
  <c r="E1548"/>
  <c r="I1547"/>
  <c r="F1547"/>
  <c r="E1547"/>
  <c r="I1546"/>
  <c r="F1546"/>
  <c r="E1546"/>
  <c r="I1545"/>
  <c r="F1545"/>
  <c r="E1545"/>
  <c r="I1544"/>
  <c r="F1544"/>
  <c r="E1544"/>
  <c r="I1543"/>
  <c r="F1543"/>
  <c r="E1543"/>
  <c r="I1560"/>
  <c r="F1560"/>
  <c r="E1560"/>
  <c r="I1541"/>
  <c r="F1541"/>
  <c r="E1541"/>
  <c r="I1540"/>
  <c r="F1540"/>
  <c r="E1540"/>
  <c r="I1539"/>
  <c r="F1539"/>
  <c r="E1539"/>
  <c r="I1538"/>
  <c r="F1538"/>
  <c r="E1538"/>
  <c r="I1537"/>
  <c r="F1537"/>
  <c r="E1537"/>
  <c r="I1536"/>
  <c r="F1536"/>
  <c r="E1536"/>
  <c r="I1535"/>
  <c r="F1535"/>
  <c r="E1535"/>
  <c r="I1534"/>
  <c r="F1534"/>
  <c r="E1534"/>
  <c r="I1559"/>
  <c r="F1559"/>
  <c r="E1559"/>
  <c r="I1527"/>
  <c r="F1527"/>
  <c r="E1527"/>
  <c r="I1526"/>
  <c r="F1526"/>
  <c r="E1526"/>
  <c r="I1525"/>
  <c r="F1525"/>
  <c r="E1525"/>
  <c r="I1524"/>
  <c r="F1524"/>
  <c r="E1524"/>
  <c r="I1523"/>
  <c r="F1523"/>
  <c r="E1523"/>
  <c r="I1522"/>
  <c r="F1522"/>
  <c r="E1522"/>
  <c r="I1521"/>
  <c r="F1521"/>
  <c r="E1521"/>
  <c r="I1520"/>
  <c r="F1520"/>
  <c r="E1520"/>
  <c r="I1519"/>
  <c r="F1519"/>
  <c r="E1519"/>
  <c r="I1518"/>
  <c r="F1518"/>
  <c r="E1518"/>
  <c r="I1516"/>
  <c r="F1516"/>
  <c r="E1516"/>
  <c r="I1515"/>
  <c r="F1515"/>
  <c r="E1515"/>
  <c r="I1514"/>
  <c r="F1514"/>
  <c r="E1514"/>
  <c r="I1513"/>
  <c r="F1513"/>
  <c r="E1513"/>
  <c r="I1512"/>
  <c r="F1512"/>
  <c r="E1512"/>
  <c r="I1511"/>
  <c r="F1511"/>
  <c r="E1511"/>
  <c r="I1510"/>
  <c r="F1510"/>
  <c r="E1510"/>
  <c r="I1509"/>
  <c r="F1509"/>
  <c r="E1509"/>
  <c r="I1508"/>
  <c r="F1508"/>
  <c r="E1508"/>
  <c r="I1507"/>
  <c r="F1507"/>
  <c r="E1507"/>
  <c r="I1506"/>
  <c r="F1506"/>
  <c r="E1506"/>
  <c r="I1505"/>
  <c r="F1505"/>
  <c r="E1505"/>
  <c r="I1504"/>
  <c r="F1504"/>
  <c r="E1504"/>
  <c r="I1503"/>
  <c r="F1503"/>
  <c r="E1503"/>
  <c r="I1533"/>
  <c r="F1533"/>
  <c r="E1533"/>
  <c r="I1532"/>
  <c r="F1532"/>
  <c r="E1532"/>
  <c r="I1531"/>
  <c r="F1531"/>
  <c r="E1531"/>
  <c r="I1530"/>
  <c r="F1530"/>
  <c r="E1530"/>
  <c r="I1529"/>
  <c r="F1529"/>
  <c r="E1529"/>
  <c r="I1502"/>
  <c r="F1502"/>
  <c r="E1502"/>
  <c r="I1501"/>
  <c r="F1501"/>
  <c r="E1501"/>
  <c r="I1500"/>
  <c r="F1500"/>
  <c r="E1500"/>
  <c r="I1499"/>
  <c r="F1499"/>
  <c r="E1499"/>
  <c r="I1493"/>
  <c r="F1493"/>
  <c r="E1493"/>
  <c r="I1492"/>
  <c r="F1492"/>
  <c r="E1492"/>
  <c r="I1491"/>
  <c r="F1491"/>
  <c r="E1491"/>
  <c r="I1490"/>
  <c r="F1490"/>
  <c r="E1490"/>
  <c r="I1489"/>
  <c r="F1489"/>
  <c r="E1489"/>
  <c r="I1488"/>
  <c r="F1488"/>
  <c r="E1488"/>
  <c r="I1487"/>
  <c r="F1487"/>
  <c r="E1487"/>
  <c r="I1486"/>
  <c r="F1486"/>
  <c r="E1486"/>
  <c r="I1485"/>
  <c r="F1485"/>
  <c r="E1485"/>
  <c r="I1484"/>
  <c r="F1484"/>
  <c r="E1484"/>
  <c r="I1483"/>
  <c r="F1483"/>
  <c r="E1483"/>
  <c r="I1482"/>
  <c r="F1482"/>
  <c r="E1482"/>
  <c r="I1481"/>
  <c r="F1481"/>
  <c r="E1481"/>
  <c r="I1480"/>
  <c r="F1480"/>
  <c r="E1480"/>
  <c r="I1479"/>
  <c r="F1479"/>
  <c r="E1479"/>
  <c r="I1478"/>
  <c r="F1478"/>
  <c r="E1478"/>
  <c r="I1477"/>
  <c r="F1477"/>
  <c r="E1477"/>
  <c r="I1476"/>
  <c r="F1476"/>
  <c r="E1476"/>
  <c r="I1475"/>
  <c r="F1475"/>
  <c r="E1475"/>
  <c r="I1474"/>
  <c r="F1474"/>
  <c r="E1474"/>
  <c r="I1473"/>
  <c r="F1473"/>
  <c r="E1473"/>
  <c r="I1472"/>
  <c r="F1472"/>
  <c r="E1472"/>
  <c r="I1471"/>
  <c r="F1471"/>
  <c r="E1471"/>
  <c r="I1498"/>
  <c r="F1498"/>
  <c r="E1498"/>
  <c r="I1497"/>
  <c r="F1497"/>
  <c r="E1497"/>
  <c r="I1496"/>
  <c r="F1496"/>
  <c r="E1496"/>
  <c r="I1495"/>
  <c r="F1495"/>
  <c r="E1495"/>
  <c r="I1494"/>
  <c r="F1494"/>
  <c r="E1494"/>
  <c r="I1467"/>
  <c r="F1467"/>
  <c r="E1467"/>
  <c r="I1466"/>
  <c r="F1466"/>
  <c r="E1466"/>
  <c r="I1465"/>
  <c r="F1465"/>
  <c r="E1465"/>
  <c r="I1463"/>
  <c r="F1463"/>
  <c r="E1463"/>
  <c r="I1462"/>
  <c r="F1462"/>
  <c r="E1462"/>
  <c r="I1461"/>
  <c r="F1461"/>
  <c r="E1461"/>
  <c r="I1460"/>
  <c r="F1460"/>
  <c r="E1460"/>
  <c r="I1458"/>
  <c r="F1458"/>
  <c r="E1458"/>
  <c r="I1457"/>
  <c r="F1457"/>
  <c r="E1457"/>
  <c r="I1456"/>
  <c r="F1456"/>
  <c r="E1456"/>
  <c r="I1455"/>
  <c r="F1455"/>
  <c r="E1455"/>
  <c r="I1454"/>
  <c r="F1454"/>
  <c r="E1454"/>
  <c r="I1453"/>
  <c r="F1453"/>
  <c r="E1453"/>
  <c r="I1452"/>
  <c r="F1452"/>
  <c r="E1452"/>
  <c r="I1451"/>
  <c r="F1451"/>
  <c r="E1451"/>
  <c r="I1450"/>
  <c r="F1450"/>
  <c r="E1450"/>
  <c r="I1449"/>
  <c r="F1449"/>
  <c r="E1449"/>
  <c r="I1448"/>
  <c r="F1448"/>
  <c r="E1448"/>
  <c r="I1447"/>
  <c r="F1447"/>
  <c r="E1447"/>
  <c r="I1445"/>
  <c r="F1445"/>
  <c r="E1445"/>
  <c r="I1444"/>
  <c r="F1444"/>
  <c r="E1444"/>
  <c r="I1443"/>
  <c r="F1443"/>
  <c r="E1443"/>
  <c r="I1442"/>
  <c r="F1442"/>
  <c r="E1442"/>
  <c r="I1441"/>
  <c r="F1441"/>
  <c r="E1441"/>
  <c r="I1470"/>
  <c r="F1470"/>
  <c r="E1470"/>
  <c r="I1469"/>
  <c r="F1469"/>
  <c r="E1469"/>
  <c r="I1438"/>
  <c r="F1438"/>
  <c r="E1438"/>
  <c r="I1437"/>
  <c r="F1437"/>
  <c r="E1437"/>
  <c r="I1436"/>
  <c r="F1436"/>
  <c r="E1436"/>
  <c r="I1435"/>
  <c r="F1435"/>
  <c r="E1435"/>
  <c r="I1434"/>
  <c r="F1434"/>
  <c r="E1434"/>
  <c r="I1433"/>
  <c r="F1433"/>
  <c r="E1433"/>
  <c r="I1432"/>
  <c r="F1432"/>
  <c r="E1432"/>
  <c r="I1431"/>
  <c r="F1431"/>
  <c r="E1431"/>
  <c r="I1430"/>
  <c r="F1430"/>
  <c r="E1430"/>
  <c r="I1429"/>
  <c r="F1429"/>
  <c r="E1429"/>
  <c r="I1428"/>
  <c r="F1428"/>
  <c r="E1428"/>
  <c r="I1427"/>
  <c r="F1427"/>
  <c r="E1427"/>
  <c r="I1426"/>
  <c r="F1426"/>
  <c r="E1426"/>
  <c r="I1425"/>
  <c r="F1425"/>
  <c r="E1425"/>
  <c r="I1424"/>
  <c r="F1424"/>
  <c r="E1424"/>
  <c r="I1423"/>
  <c r="F1423"/>
  <c r="E1423"/>
  <c r="I1422"/>
  <c r="F1422"/>
  <c r="E1422"/>
  <c r="I1421"/>
  <c r="F1421"/>
  <c r="E1421"/>
  <c r="I1420"/>
  <c r="F1420"/>
  <c r="E1420"/>
  <c r="I1419"/>
  <c r="F1419"/>
  <c r="E1419"/>
  <c r="I1418"/>
  <c r="F1418"/>
  <c r="E1418"/>
  <c r="I1417"/>
  <c r="F1417"/>
  <c r="E1417"/>
  <c r="I1416"/>
  <c r="F1416"/>
  <c r="E1416"/>
  <c r="I1415"/>
  <c r="F1415"/>
  <c r="E1415"/>
  <c r="I1414"/>
  <c r="F1414"/>
  <c r="E1414"/>
  <c r="I1413"/>
  <c r="F1413"/>
  <c r="E1413"/>
  <c r="I1412"/>
  <c r="F1412"/>
  <c r="E1412"/>
  <c r="I1411"/>
  <c r="F1411"/>
  <c r="E1411"/>
  <c r="I1410"/>
  <c r="F1410"/>
  <c r="E1410"/>
  <c r="I1440"/>
  <c r="F1440"/>
  <c r="E1440"/>
  <c r="I1439"/>
  <c r="F1439"/>
  <c r="E1439"/>
  <c r="I1405"/>
  <c r="F1405"/>
  <c r="E1405"/>
  <c r="I1403"/>
  <c r="F1403"/>
  <c r="E1403"/>
  <c r="I1402"/>
  <c r="F1402"/>
  <c r="E1402"/>
  <c r="I1401"/>
  <c r="F1401"/>
  <c r="E1401"/>
  <c r="I1400"/>
  <c r="F1400"/>
  <c r="E1400"/>
  <c r="I1399"/>
  <c r="F1399"/>
  <c r="E1399"/>
  <c r="I1398"/>
  <c r="F1398"/>
  <c r="E1398"/>
  <c r="I1397"/>
  <c r="F1397"/>
  <c r="E1397"/>
  <c r="I1396"/>
  <c r="F1396"/>
  <c r="E1396"/>
  <c r="I1395"/>
  <c r="F1395"/>
  <c r="E1395"/>
  <c r="I1394"/>
  <c r="F1394"/>
  <c r="E1394"/>
  <c r="I1393"/>
  <c r="F1393"/>
  <c r="E1393"/>
  <c r="I1392"/>
  <c r="F1392"/>
  <c r="E1392"/>
  <c r="I1391"/>
  <c r="F1391"/>
  <c r="E1391"/>
  <c r="I1390"/>
  <c r="F1390"/>
  <c r="E1390"/>
  <c r="I1389"/>
  <c r="F1389"/>
  <c r="E1389"/>
  <c r="I1388"/>
  <c r="F1388"/>
  <c r="E1388"/>
  <c r="I1387"/>
  <c r="F1387"/>
  <c r="E1387"/>
  <c r="I1386"/>
  <c r="F1386"/>
  <c r="E1386"/>
  <c r="I1385"/>
  <c r="F1385"/>
  <c r="E1385"/>
  <c r="I1384"/>
  <c r="F1384"/>
  <c r="E1384"/>
  <c r="I1409"/>
  <c r="F1409"/>
  <c r="E1409"/>
  <c r="I1408"/>
  <c r="F1408"/>
  <c r="E1408"/>
  <c r="I1376"/>
  <c r="F1376"/>
  <c r="E1376"/>
  <c r="I1375"/>
  <c r="F1375"/>
  <c r="E1375"/>
  <c r="I1374"/>
  <c r="F1374"/>
  <c r="E1374"/>
  <c r="I1373"/>
  <c r="F1373"/>
  <c r="E1373"/>
  <c r="I1372"/>
  <c r="F1372"/>
  <c r="E1372"/>
  <c r="I1371"/>
  <c r="F1371"/>
  <c r="E1371"/>
  <c r="I1370"/>
  <c r="F1370"/>
  <c r="E1370"/>
  <c r="I1369"/>
  <c r="F1369"/>
  <c r="E1369"/>
  <c r="I1368"/>
  <c r="F1368"/>
  <c r="E1368"/>
  <c r="I1367"/>
  <c r="F1367"/>
  <c r="E1367"/>
  <c r="I1366"/>
  <c r="F1366"/>
  <c r="E1366"/>
  <c r="I1365"/>
  <c r="F1365"/>
  <c r="E1365"/>
  <c r="I1364"/>
  <c r="F1364"/>
  <c r="E1364"/>
  <c r="I1363"/>
  <c r="F1363"/>
  <c r="E1363"/>
  <c r="I1362"/>
  <c r="F1362"/>
  <c r="E1362"/>
  <c r="I1361"/>
  <c r="F1361"/>
  <c r="E1361"/>
  <c r="I1360"/>
  <c r="F1360"/>
  <c r="E1360"/>
  <c r="I1359"/>
  <c r="F1359"/>
  <c r="E1359"/>
  <c r="I1383"/>
  <c r="F1383"/>
  <c r="E1383"/>
  <c r="I1382"/>
  <c r="F1382"/>
  <c r="E1382"/>
  <c r="I1381"/>
  <c r="F1381"/>
  <c r="E1381"/>
  <c r="I1380"/>
  <c r="F1380"/>
  <c r="E1380"/>
  <c r="I1348"/>
  <c r="F1348"/>
  <c r="E1348"/>
  <c r="I1347"/>
  <c r="F1347"/>
  <c r="E1347"/>
  <c r="I1346"/>
  <c r="F1346"/>
  <c r="E1346"/>
  <c r="I1345"/>
  <c r="F1345"/>
  <c r="E1345"/>
  <c r="I1344"/>
  <c r="F1344"/>
  <c r="E1344"/>
  <c r="I1343"/>
  <c r="F1343"/>
  <c r="E1343"/>
  <c r="I1342"/>
  <c r="F1342"/>
  <c r="E1342"/>
  <c r="I1340"/>
  <c r="F1340"/>
  <c r="E1340"/>
  <c r="I1339"/>
  <c r="F1339"/>
  <c r="E1339"/>
  <c r="I1338"/>
  <c r="F1338"/>
  <c r="E1338"/>
  <c r="I1337"/>
  <c r="F1337"/>
  <c r="E1337"/>
  <c r="I1336"/>
  <c r="F1336"/>
  <c r="E1336"/>
  <c r="I1335"/>
  <c r="F1335"/>
  <c r="E1335"/>
  <c r="I1334"/>
  <c r="F1334"/>
  <c r="E1334"/>
  <c r="I1333"/>
  <c r="F1333"/>
  <c r="E1333"/>
  <c r="I1332"/>
  <c r="F1332"/>
  <c r="E1332"/>
  <c r="I1330"/>
  <c r="F1330"/>
  <c r="E1330"/>
  <c r="I1329"/>
  <c r="F1329"/>
  <c r="E1329"/>
  <c r="I1328"/>
  <c r="F1328"/>
  <c r="E1328"/>
  <c r="I1327"/>
  <c r="F1327"/>
  <c r="E1327"/>
  <c r="I1326"/>
  <c r="F1326"/>
  <c r="E1326"/>
  <c r="I1325"/>
  <c r="F1325"/>
  <c r="E1325"/>
  <c r="I1358"/>
  <c r="F1358"/>
  <c r="E1358"/>
  <c r="I1357"/>
  <c r="F1357"/>
  <c r="E1357"/>
  <c r="I1356"/>
  <c r="F1356"/>
  <c r="E1356"/>
  <c r="I1355"/>
  <c r="F1355"/>
  <c r="E1355"/>
  <c r="I1354"/>
  <c r="F1354"/>
  <c r="E1354"/>
  <c r="I1353"/>
  <c r="F1353"/>
  <c r="E1353"/>
  <c r="I1316"/>
  <c r="F1316"/>
  <c r="E1316"/>
  <c r="I1315"/>
  <c r="F1315"/>
  <c r="E1315"/>
  <c r="I1314"/>
  <c r="F1314"/>
  <c r="E1314"/>
  <c r="I1313"/>
  <c r="F1313"/>
  <c r="E1313"/>
  <c r="I1312"/>
  <c r="F1312"/>
  <c r="E1312"/>
  <c r="I1311"/>
  <c r="F1311"/>
  <c r="E1311"/>
  <c r="I1310"/>
  <c r="F1310"/>
  <c r="E1310"/>
  <c r="I1309"/>
  <c r="F1309"/>
  <c r="E1309"/>
  <c r="I1308"/>
  <c r="F1308"/>
  <c r="C1308" s="1"/>
  <c r="E1308"/>
  <c r="I1307"/>
  <c r="F1307"/>
  <c r="E1307"/>
  <c r="I1306"/>
  <c r="F1306"/>
  <c r="E1306"/>
  <c r="I1305"/>
  <c r="F1305"/>
  <c r="E1305"/>
  <c r="I1304"/>
  <c r="F1304"/>
  <c r="E1304"/>
  <c r="I1303"/>
  <c r="F1303"/>
  <c r="E1303"/>
  <c r="I1302"/>
  <c r="F1302"/>
  <c r="E1302"/>
  <c r="I1301"/>
  <c r="F1301"/>
  <c r="E1301"/>
  <c r="I1300"/>
  <c r="F1300"/>
  <c r="E1300"/>
  <c r="I1299"/>
  <c r="F1299"/>
  <c r="E1299"/>
  <c r="I1298"/>
  <c r="F1298"/>
  <c r="E1298"/>
  <c r="I1297"/>
  <c r="F1297"/>
  <c r="E1297"/>
  <c r="I1296"/>
  <c r="F1296"/>
  <c r="E1296"/>
  <c r="I1295"/>
  <c r="F1295"/>
  <c r="E1295"/>
  <c r="I1294"/>
  <c r="F1294"/>
  <c r="E1294"/>
  <c r="I1293"/>
  <c r="F1293"/>
  <c r="E1293"/>
  <c r="I1292"/>
  <c r="F1292"/>
  <c r="E1292"/>
  <c r="I1291"/>
  <c r="F1291"/>
  <c r="E1291"/>
  <c r="I1290"/>
  <c r="F1290"/>
  <c r="E1290"/>
  <c r="I1289"/>
  <c r="F1289"/>
  <c r="E1289"/>
  <c r="I1288"/>
  <c r="F1288"/>
  <c r="E1288"/>
  <c r="I1287"/>
  <c r="F1287"/>
  <c r="E1287"/>
  <c r="I1286"/>
  <c r="F1286"/>
  <c r="E1286"/>
  <c r="I1285"/>
  <c r="F1285"/>
  <c r="E1285"/>
  <c r="I1284"/>
  <c r="F1284"/>
  <c r="E1284"/>
  <c r="I1283"/>
  <c r="F1283"/>
  <c r="E1283"/>
  <c r="I1324"/>
  <c r="F1324"/>
  <c r="E1324"/>
  <c r="I1323"/>
  <c r="F1323"/>
  <c r="E1323"/>
  <c r="I1322"/>
  <c r="F1322"/>
  <c r="E1322"/>
  <c r="I1321"/>
  <c r="F1321"/>
  <c r="E1321"/>
  <c r="I1320"/>
  <c r="F1320"/>
  <c r="E1320"/>
  <c r="I1276"/>
  <c r="F1276"/>
  <c r="E1276"/>
  <c r="I1275"/>
  <c r="F1275"/>
  <c r="E1275"/>
  <c r="I1274"/>
  <c r="F1274"/>
  <c r="E1274"/>
  <c r="I1272"/>
  <c r="F1272"/>
  <c r="E1272"/>
  <c r="I1271"/>
  <c r="F1271"/>
  <c r="E1271"/>
  <c r="I1270"/>
  <c r="F1270"/>
  <c r="E1270"/>
  <c r="I1269"/>
  <c r="F1269"/>
  <c r="E1269"/>
  <c r="I1268"/>
  <c r="F1268"/>
  <c r="E1268"/>
  <c r="I1267"/>
  <c r="F1267"/>
  <c r="E1267"/>
  <c r="I1266"/>
  <c r="F1266"/>
  <c r="E1266"/>
  <c r="I1265"/>
  <c r="F1265"/>
  <c r="E1265"/>
  <c r="I1264"/>
  <c r="F1264"/>
  <c r="E1264"/>
  <c r="I1282"/>
  <c r="F1282"/>
  <c r="E1282"/>
  <c r="I1263"/>
  <c r="F1263"/>
  <c r="E1263"/>
  <c r="I1262"/>
  <c r="F1262"/>
  <c r="E1262"/>
  <c r="I1261"/>
  <c r="F1261"/>
  <c r="E1261"/>
  <c r="I1260"/>
  <c r="F1260"/>
  <c r="E1260"/>
  <c r="I1259"/>
  <c r="F1259"/>
  <c r="E1259"/>
  <c r="I1258"/>
  <c r="F1258"/>
  <c r="E1258"/>
  <c r="I1257"/>
  <c r="F1257"/>
  <c r="E1257"/>
  <c r="I1256"/>
  <c r="F1256"/>
  <c r="E1256"/>
  <c r="I1255"/>
  <c r="F1255"/>
  <c r="E1255"/>
  <c r="I1254"/>
  <c r="F1254"/>
  <c r="E1254"/>
  <c r="I1253"/>
  <c r="F1253"/>
  <c r="E1253"/>
  <c r="I1252"/>
  <c r="F1252"/>
  <c r="E1252"/>
  <c r="I1251"/>
  <c r="F1251"/>
  <c r="E1251"/>
  <c r="I1281"/>
  <c r="F1281"/>
  <c r="E1281"/>
  <c r="I1280"/>
  <c r="F1280"/>
  <c r="E1280"/>
  <c r="I1279"/>
  <c r="F1279"/>
  <c r="E1279"/>
  <c r="I1242"/>
  <c r="F1242"/>
  <c r="E1242"/>
  <c r="I1241"/>
  <c r="F1241"/>
  <c r="E1241"/>
  <c r="I1240"/>
  <c r="F1240"/>
  <c r="E1240"/>
  <c r="I1239"/>
  <c r="F1239"/>
  <c r="E1239"/>
  <c r="I1238"/>
  <c r="F1238"/>
  <c r="E1238"/>
  <c r="I1236"/>
  <c r="F1236"/>
  <c r="E1236"/>
  <c r="I1235"/>
  <c r="F1235"/>
  <c r="E1235"/>
  <c r="I1234"/>
  <c r="F1234"/>
  <c r="E1234"/>
  <c r="I1233"/>
  <c r="F1233"/>
  <c r="E1233"/>
  <c r="I1232"/>
  <c r="F1232"/>
  <c r="E1232"/>
  <c r="I1231"/>
  <c r="F1231"/>
  <c r="E1231"/>
  <c r="I1230"/>
  <c r="F1230"/>
  <c r="E1230"/>
  <c r="I1229"/>
  <c r="F1229"/>
  <c r="E1229"/>
  <c r="I1228"/>
  <c r="F1228"/>
  <c r="E1228"/>
  <c r="I1227"/>
  <c r="F1227"/>
  <c r="E1227"/>
  <c r="I1226"/>
  <c r="F1226"/>
  <c r="E1226"/>
  <c r="I1225"/>
  <c r="F1225"/>
  <c r="E1225"/>
  <c r="I1224"/>
  <c r="F1224"/>
  <c r="E1224"/>
  <c r="I1223"/>
  <c r="F1223"/>
  <c r="E1223"/>
  <c r="I1222"/>
  <c r="F1222"/>
  <c r="E1222"/>
  <c r="I1221"/>
  <c r="F1221"/>
  <c r="E1221"/>
  <c r="I1220"/>
  <c r="F1220"/>
  <c r="E1220"/>
  <c r="I1219"/>
  <c r="F1219"/>
  <c r="E1219"/>
  <c r="I1218"/>
  <c r="F1218"/>
  <c r="E1218"/>
  <c r="I1217"/>
  <c r="F1217"/>
  <c r="E1217"/>
  <c r="I1250"/>
  <c r="F1250"/>
  <c r="E1250"/>
  <c r="I1249"/>
  <c r="F1249"/>
  <c r="E1249"/>
  <c r="I1248"/>
  <c r="F1248"/>
  <c r="E1248"/>
  <c r="I1247"/>
  <c r="F1247"/>
  <c r="E1247"/>
  <c r="I1246"/>
  <c r="F1246"/>
  <c r="E1246"/>
  <c r="I1245"/>
  <c r="F1245"/>
  <c r="E1245"/>
  <c r="I1214"/>
  <c r="F1214"/>
  <c r="E1214"/>
  <c r="I1213"/>
  <c r="F1213"/>
  <c r="E1213"/>
  <c r="I1212"/>
  <c r="F1212"/>
  <c r="E1212"/>
  <c r="I1211"/>
  <c r="F1211"/>
  <c r="E1211"/>
  <c r="I1210"/>
  <c r="F1210"/>
  <c r="E1210"/>
  <c r="I1209"/>
  <c r="F1209"/>
  <c r="E1209"/>
  <c r="I1208"/>
  <c r="F1208"/>
  <c r="E1208"/>
  <c r="I1207"/>
  <c r="F1207"/>
  <c r="E1207"/>
  <c r="I1206"/>
  <c r="F1206"/>
  <c r="E1206"/>
  <c r="I1205"/>
  <c r="F1205"/>
  <c r="E1205"/>
  <c r="I1204"/>
  <c r="F1204"/>
  <c r="E1204"/>
  <c r="I1203"/>
  <c r="F1203"/>
  <c r="E1203"/>
  <c r="I1202"/>
  <c r="F1202"/>
  <c r="E1202"/>
  <c r="I1201"/>
  <c r="F1201"/>
  <c r="E1201"/>
  <c r="I1200"/>
  <c r="F1200"/>
  <c r="E1200"/>
  <c r="I1199"/>
  <c r="F1199"/>
  <c r="E1199"/>
  <c r="I1198"/>
  <c r="F1198"/>
  <c r="E1198"/>
  <c r="I1197"/>
  <c r="F1197"/>
  <c r="E1197"/>
  <c r="I1196"/>
  <c r="F1196"/>
  <c r="E1196"/>
  <c r="I1195"/>
  <c r="F1195"/>
  <c r="E1195"/>
  <c r="I1194"/>
  <c r="F1194"/>
  <c r="E1194"/>
  <c r="I1193"/>
  <c r="F1193"/>
  <c r="E1193"/>
  <c r="I1192"/>
  <c r="F1192"/>
  <c r="E1192"/>
  <c r="I1191"/>
  <c r="F1191"/>
  <c r="E1191"/>
  <c r="I1190"/>
  <c r="F1190"/>
  <c r="E1190"/>
  <c r="I1189"/>
  <c r="F1189"/>
  <c r="E1189"/>
  <c r="I1188"/>
  <c r="F1188"/>
  <c r="E1188"/>
  <c r="I1187"/>
  <c r="F1187"/>
  <c r="E1187"/>
  <c r="I1186"/>
  <c r="F1186"/>
  <c r="E1186"/>
  <c r="I1185"/>
  <c r="F1185"/>
  <c r="E1185"/>
  <c r="I1183"/>
  <c r="F1183"/>
  <c r="E1183"/>
  <c r="I1182"/>
  <c r="F1182"/>
  <c r="E1182"/>
  <c r="I1181"/>
  <c r="F1181"/>
  <c r="E1181"/>
  <c r="I1180"/>
  <c r="F1180"/>
  <c r="E1180"/>
  <c r="I1175"/>
  <c r="F1175"/>
  <c r="E1175"/>
  <c r="I1174"/>
  <c r="F1174"/>
  <c r="E1174"/>
  <c r="I1173"/>
  <c r="F1173"/>
  <c r="E1173"/>
  <c r="I1172"/>
  <c r="F1172"/>
  <c r="E1172"/>
  <c r="I1170"/>
  <c r="F1170"/>
  <c r="E1170"/>
  <c r="I1169"/>
  <c r="F1169"/>
  <c r="E1169"/>
  <c r="I1168"/>
  <c r="F1168"/>
  <c r="E1168"/>
  <c r="I1167"/>
  <c r="F1167"/>
  <c r="E1167"/>
  <c r="I1166"/>
  <c r="F1166"/>
  <c r="E1166"/>
  <c r="I1165"/>
  <c r="F1165"/>
  <c r="E1165"/>
  <c r="I1164"/>
  <c r="F1164"/>
  <c r="E1164"/>
  <c r="I1163"/>
  <c r="F1163"/>
  <c r="E1163"/>
  <c r="I1162"/>
  <c r="F1162"/>
  <c r="E1162"/>
  <c r="I1161"/>
  <c r="F1161"/>
  <c r="E1161"/>
  <c r="I1160"/>
  <c r="F1160"/>
  <c r="E1160"/>
  <c r="I1159"/>
  <c r="F1159"/>
  <c r="E1159"/>
  <c r="I1158"/>
  <c r="F1158"/>
  <c r="E1158"/>
  <c r="I1157"/>
  <c r="F1157"/>
  <c r="E1157"/>
  <c r="I1156"/>
  <c r="F1156"/>
  <c r="E1156"/>
  <c r="I1155"/>
  <c r="F1155"/>
  <c r="E1155"/>
  <c r="I1179"/>
  <c r="F1179"/>
  <c r="E1179"/>
  <c r="I1178"/>
  <c r="F1178"/>
  <c r="E1178"/>
  <c r="I1177"/>
  <c r="F1177"/>
  <c r="E1177"/>
  <c r="I1176"/>
  <c r="F1176"/>
  <c r="E1176"/>
  <c r="I1150"/>
  <c r="F1150"/>
  <c r="E1150"/>
  <c r="I1149"/>
  <c r="F1149"/>
  <c r="E1149"/>
  <c r="I1148"/>
  <c r="F1148"/>
  <c r="E1148"/>
  <c r="I1147"/>
  <c r="F1147"/>
  <c r="E1147"/>
  <c r="I1146"/>
  <c r="F1146"/>
  <c r="E1146"/>
  <c r="I1145"/>
  <c r="F1145"/>
  <c r="E1145"/>
  <c r="I1144"/>
  <c r="F1144"/>
  <c r="E1144"/>
  <c r="I1143"/>
  <c r="F1143"/>
  <c r="E1143"/>
  <c r="I1142"/>
  <c r="F1142"/>
  <c r="E1142"/>
  <c r="I1141"/>
  <c r="F1141"/>
  <c r="E1141"/>
  <c r="I1140"/>
  <c r="F1140"/>
  <c r="E1140"/>
  <c r="I1139"/>
  <c r="F1139"/>
  <c r="E1139"/>
  <c r="I1138"/>
  <c r="F1138"/>
  <c r="E1138"/>
  <c r="I1154"/>
  <c r="F1154"/>
  <c r="E1154"/>
  <c r="I1153"/>
  <c r="F1153"/>
  <c r="E1153"/>
  <c r="I1152"/>
  <c r="F1152"/>
  <c r="E1152"/>
  <c r="I1151"/>
  <c r="F1151"/>
  <c r="E1151"/>
  <c r="I1137"/>
  <c r="F1137"/>
  <c r="E1137"/>
  <c r="I1136"/>
  <c r="F1136"/>
  <c r="E1136"/>
  <c r="I1135"/>
  <c r="F1135"/>
  <c r="E1135"/>
  <c r="I1134"/>
  <c r="F1134"/>
  <c r="E1134"/>
  <c r="I1133"/>
  <c r="F1133"/>
  <c r="E1133"/>
  <c r="I1124"/>
  <c r="F1124"/>
  <c r="E1124"/>
  <c r="I1123"/>
  <c r="F1123"/>
  <c r="E1123"/>
  <c r="I1122"/>
  <c r="F1122"/>
  <c r="E1122"/>
  <c r="I1121"/>
  <c r="F1121"/>
  <c r="E1121"/>
  <c r="I1120"/>
  <c r="F1120"/>
  <c r="E1120"/>
  <c r="I1119"/>
  <c r="F1119"/>
  <c r="E1119"/>
  <c r="I1118"/>
  <c r="F1118"/>
  <c r="E1118"/>
  <c r="I1117"/>
  <c r="F1117"/>
  <c r="E1117"/>
  <c r="I1116"/>
  <c r="F1116"/>
  <c r="E1116"/>
  <c r="I1115"/>
  <c r="F1115"/>
  <c r="E1115"/>
  <c r="I1113"/>
  <c r="F1113"/>
  <c r="E1113"/>
  <c r="I1112"/>
  <c r="F1112"/>
  <c r="E1112"/>
  <c r="I1111"/>
  <c r="F1111"/>
  <c r="E1111"/>
  <c r="I1110"/>
  <c r="F1110"/>
  <c r="E1110"/>
  <c r="I1109"/>
  <c r="F1109"/>
  <c r="E1109"/>
  <c r="I1108"/>
  <c r="F1108"/>
  <c r="E1108"/>
  <c r="I1107"/>
  <c r="F1107"/>
  <c r="E1107"/>
  <c r="I1106"/>
  <c r="F1106"/>
  <c r="E1106"/>
  <c r="I1105"/>
  <c r="F1105"/>
  <c r="E1105"/>
  <c r="I1104"/>
  <c r="F1104"/>
  <c r="E1104"/>
  <c r="I1103"/>
  <c r="F1103"/>
  <c r="E1103"/>
  <c r="I1102"/>
  <c r="F1102"/>
  <c r="E1102"/>
  <c r="I1101"/>
  <c r="F1101"/>
  <c r="E1101"/>
  <c r="I1100"/>
  <c r="F1100"/>
  <c r="E1100"/>
  <c r="I1099"/>
  <c r="F1099"/>
  <c r="E1099"/>
  <c r="I1098"/>
  <c r="F1098"/>
  <c r="E1098"/>
  <c r="I1097"/>
  <c r="F1097"/>
  <c r="E1097"/>
  <c r="I1096"/>
  <c r="F1096"/>
  <c r="E1096"/>
  <c r="I1132"/>
  <c r="F1132"/>
  <c r="E1132"/>
  <c r="I1131"/>
  <c r="F1131"/>
  <c r="E1131"/>
  <c r="I1130"/>
  <c r="F1130"/>
  <c r="E1130"/>
  <c r="I1129"/>
  <c r="F1129"/>
  <c r="E1129"/>
  <c r="I1128"/>
  <c r="F1128"/>
  <c r="E1128"/>
  <c r="I1127"/>
  <c r="F1127"/>
  <c r="E1127"/>
  <c r="I1126"/>
  <c r="F1126"/>
  <c r="E1126"/>
  <c r="I1125"/>
  <c r="F1125"/>
  <c r="E1125"/>
  <c r="I1091"/>
  <c r="F1091"/>
  <c r="E1091"/>
  <c r="I1090"/>
  <c r="F1090"/>
  <c r="E1090"/>
  <c r="I1089"/>
  <c r="F1089"/>
  <c r="E1089"/>
  <c r="I1088"/>
  <c r="F1088"/>
  <c r="E1088"/>
  <c r="I1087"/>
  <c r="F1087"/>
  <c r="E1087"/>
  <c r="I1086"/>
  <c r="F1086"/>
  <c r="E1086"/>
  <c r="I1085"/>
  <c r="F1085"/>
  <c r="E1085"/>
  <c r="I1084"/>
  <c r="F1084"/>
  <c r="E1084"/>
  <c r="I1083"/>
  <c r="F1083"/>
  <c r="E1083"/>
  <c r="I1082"/>
  <c r="F1082"/>
  <c r="E1082"/>
  <c r="I1081"/>
  <c r="F1081"/>
  <c r="E1081"/>
  <c r="I1080"/>
  <c r="F1080"/>
  <c r="E1080"/>
  <c r="I1079"/>
  <c r="F1079"/>
  <c r="E1079"/>
  <c r="I1078"/>
  <c r="F1078"/>
  <c r="E1078"/>
  <c r="I1077"/>
  <c r="F1077"/>
  <c r="E1077"/>
  <c r="I1076"/>
  <c r="F1076"/>
  <c r="E1076"/>
  <c r="I1075"/>
  <c r="F1075"/>
  <c r="E1075"/>
  <c r="I1074"/>
  <c r="F1074"/>
  <c r="E1074"/>
  <c r="I1073"/>
  <c r="F1073"/>
  <c r="E1073"/>
  <c r="I1072"/>
  <c r="F1072"/>
  <c r="E1072"/>
  <c r="I1071"/>
  <c r="F1071"/>
  <c r="E1071"/>
  <c r="I1070"/>
  <c r="F1070"/>
  <c r="E1070"/>
  <c r="I1069"/>
  <c r="F1069"/>
  <c r="E1069"/>
  <c r="I1095"/>
  <c r="F1095"/>
  <c r="E1095"/>
  <c r="I1094"/>
  <c r="F1094"/>
  <c r="E1094"/>
  <c r="I1093"/>
  <c r="F1093"/>
  <c r="E1093"/>
  <c r="I1092"/>
  <c r="F1092"/>
  <c r="E1092"/>
  <c r="I1063"/>
  <c r="F1063"/>
  <c r="E1063"/>
  <c r="I1062"/>
  <c r="F1062"/>
  <c r="E1062"/>
  <c r="I1061"/>
  <c r="F1061"/>
  <c r="E1061"/>
  <c r="I1060"/>
  <c r="F1060"/>
  <c r="E1060"/>
  <c r="I1059"/>
  <c r="F1059"/>
  <c r="E1059"/>
  <c r="I1058"/>
  <c r="F1058"/>
  <c r="E1058"/>
  <c r="I1057"/>
  <c r="F1057"/>
  <c r="E1057"/>
  <c r="I1056"/>
  <c r="F1056"/>
  <c r="E1056"/>
  <c r="I1055"/>
  <c r="F1055"/>
  <c r="E1055"/>
  <c r="I1054"/>
  <c r="F1054"/>
  <c r="E1054"/>
  <c r="I1052"/>
  <c r="F1052"/>
  <c r="E1052"/>
  <c r="I1051"/>
  <c r="F1051"/>
  <c r="E1051"/>
  <c r="I1049"/>
  <c r="F1049"/>
  <c r="E1049"/>
  <c r="I1047"/>
  <c r="F1047"/>
  <c r="E1047"/>
  <c r="I1046"/>
  <c r="F1046"/>
  <c r="E1046"/>
  <c r="I1045"/>
  <c r="F1045"/>
  <c r="E1045"/>
  <c r="I1044"/>
  <c r="F1044"/>
  <c r="E1044"/>
  <c r="I1043"/>
  <c r="F1043"/>
  <c r="E1043"/>
  <c r="I1042"/>
  <c r="F1042"/>
  <c r="E1042"/>
  <c r="I1041"/>
  <c r="F1041"/>
  <c r="E1041"/>
  <c r="I1040"/>
  <c r="F1040"/>
  <c r="E1040"/>
  <c r="I1039"/>
  <c r="F1039"/>
  <c r="E1039"/>
  <c r="I1038"/>
  <c r="F1038"/>
  <c r="E1038"/>
  <c r="I1037"/>
  <c r="F1037"/>
  <c r="E1037"/>
  <c r="I1036"/>
  <c r="F1036"/>
  <c r="E1036"/>
  <c r="I1035"/>
  <c r="F1035"/>
  <c r="E1035"/>
  <c r="I1068"/>
  <c r="F1068"/>
  <c r="E1068"/>
  <c r="I1067"/>
  <c r="F1067"/>
  <c r="E1067"/>
  <c r="I1066"/>
  <c r="F1066"/>
  <c r="E1066"/>
  <c r="I1065"/>
  <c r="F1065"/>
  <c r="E1065"/>
  <c r="I1029"/>
  <c r="F1029"/>
  <c r="E1029"/>
  <c r="I1028"/>
  <c r="F1028"/>
  <c r="E1028"/>
  <c r="I1027"/>
  <c r="F1027"/>
  <c r="E1027"/>
  <c r="I1026"/>
  <c r="F1026"/>
  <c r="E1026"/>
  <c r="I1025"/>
  <c r="F1025"/>
  <c r="E1025"/>
  <c r="I1024"/>
  <c r="F1024"/>
  <c r="E1024"/>
  <c r="I1023"/>
  <c r="F1023"/>
  <c r="E1023"/>
  <c r="I1022"/>
  <c r="F1022"/>
  <c r="E1022"/>
  <c r="I1021"/>
  <c r="F1021"/>
  <c r="E1021"/>
  <c r="I1020"/>
  <c r="F1020"/>
  <c r="E1020"/>
  <c r="I1019"/>
  <c r="F1019"/>
  <c r="E1019"/>
  <c r="I1018"/>
  <c r="F1018"/>
  <c r="E1018"/>
  <c r="I1017"/>
  <c r="F1017"/>
  <c r="E1017"/>
  <c r="I1016"/>
  <c r="F1016"/>
  <c r="E1016"/>
  <c r="I1015"/>
  <c r="F1015"/>
  <c r="E1015"/>
  <c r="I1014"/>
  <c r="F1014"/>
  <c r="E1014"/>
  <c r="I1013"/>
  <c r="F1013"/>
  <c r="E1013"/>
  <c r="I1012"/>
  <c r="F1012"/>
  <c r="E1012"/>
  <c r="I1011"/>
  <c r="F1011"/>
  <c r="E1011"/>
  <c r="I1010"/>
  <c r="F1010"/>
  <c r="E1010"/>
  <c r="I1009"/>
  <c r="F1009"/>
  <c r="E1009"/>
  <c r="I1008"/>
  <c r="F1008"/>
  <c r="E1008"/>
  <c r="I1007"/>
  <c r="F1007"/>
  <c r="E1007"/>
  <c r="I1006"/>
  <c r="F1006"/>
  <c r="E1006"/>
  <c r="I1005"/>
  <c r="F1005"/>
  <c r="E1005"/>
  <c r="I1004"/>
  <c r="F1004"/>
  <c r="E1004"/>
  <c r="I1002"/>
  <c r="F1002"/>
  <c r="E1002"/>
  <c r="I1001"/>
  <c r="F1001"/>
  <c r="E1001"/>
  <c r="I1000"/>
  <c r="F1000"/>
  <c r="E1000"/>
  <c r="I999"/>
  <c r="F999"/>
  <c r="E999"/>
  <c r="I998"/>
  <c r="F998"/>
  <c r="E998"/>
  <c r="I997"/>
  <c r="F997"/>
  <c r="E997"/>
  <c r="I996"/>
  <c r="F996"/>
  <c r="E996"/>
  <c r="I995"/>
  <c r="F995"/>
  <c r="E995"/>
  <c r="I994"/>
  <c r="F994"/>
  <c r="E994"/>
  <c r="I1034"/>
  <c r="F1034"/>
  <c r="E1034"/>
  <c r="I1033"/>
  <c r="F1033"/>
  <c r="E1033"/>
  <c r="I1032"/>
  <c r="F1032"/>
  <c r="E1032"/>
  <c r="I1031"/>
  <c r="F1031"/>
  <c r="E1031"/>
  <c r="I1030"/>
  <c r="F1030"/>
  <c r="E1030"/>
  <c r="I989"/>
  <c r="F989"/>
  <c r="E989"/>
  <c r="I988"/>
  <c r="F988"/>
  <c r="E988"/>
  <c r="I987"/>
  <c r="F987"/>
  <c r="E987"/>
  <c r="I986"/>
  <c r="F986"/>
  <c r="E986"/>
  <c r="I985"/>
  <c r="F985"/>
  <c r="E985"/>
  <c r="I983"/>
  <c r="F983"/>
  <c r="E983"/>
  <c r="I982"/>
  <c r="F982"/>
  <c r="E982"/>
  <c r="I981"/>
  <c r="F981"/>
  <c r="E981"/>
  <c r="I980"/>
  <c r="F980"/>
  <c r="E980"/>
  <c r="I979"/>
  <c r="F979"/>
  <c r="E979"/>
  <c r="I978"/>
  <c r="F978"/>
  <c r="E978"/>
  <c r="I977"/>
  <c r="F977"/>
  <c r="E977"/>
  <c r="I976"/>
  <c r="F976"/>
  <c r="E976"/>
  <c r="I975"/>
  <c r="F975"/>
  <c r="E975"/>
  <c r="I974"/>
  <c r="F974"/>
  <c r="E974"/>
  <c r="I973"/>
  <c r="F973"/>
  <c r="E973"/>
  <c r="I972"/>
  <c r="F972"/>
  <c r="E972"/>
  <c r="I971"/>
  <c r="F971"/>
  <c r="E971"/>
  <c r="I970"/>
  <c r="F970"/>
  <c r="E970"/>
  <c r="I969"/>
  <c r="F969"/>
  <c r="E969"/>
  <c r="I968"/>
  <c r="F968"/>
  <c r="E968"/>
  <c r="I967"/>
  <c r="F967"/>
  <c r="E967"/>
  <c r="I966"/>
  <c r="F966"/>
  <c r="E966"/>
  <c r="I965"/>
  <c r="F965"/>
  <c r="E965"/>
  <c r="I964"/>
  <c r="F964"/>
  <c r="E964"/>
  <c r="I963"/>
  <c r="F963"/>
  <c r="E963"/>
  <c r="I962"/>
  <c r="F962"/>
  <c r="E962"/>
  <c r="I961"/>
  <c r="F961"/>
  <c r="E961"/>
  <c r="I960"/>
  <c r="F960"/>
  <c r="E960"/>
  <c r="I959"/>
  <c r="F959"/>
  <c r="E959"/>
  <c r="I958"/>
  <c r="F958"/>
  <c r="E958"/>
  <c r="I957"/>
  <c r="F957"/>
  <c r="E957"/>
  <c r="I993"/>
  <c r="F993"/>
  <c r="E993"/>
  <c r="I992"/>
  <c r="F992"/>
  <c r="E992"/>
  <c r="I991"/>
  <c r="F991"/>
  <c r="E991"/>
  <c r="I990"/>
  <c r="F990"/>
  <c r="E990"/>
  <c r="I954"/>
  <c r="F954"/>
  <c r="C954" s="1"/>
  <c r="E954"/>
  <c r="A954" s="1"/>
  <c r="I953"/>
  <c r="F953"/>
  <c r="E953"/>
  <c r="I952"/>
  <c r="F952"/>
  <c r="E952"/>
  <c r="I951"/>
  <c r="F951"/>
  <c r="E951"/>
  <c r="I950"/>
  <c r="F950"/>
  <c r="E950"/>
  <c r="I949"/>
  <c r="F949"/>
  <c r="E949"/>
  <c r="I948"/>
  <c r="F948"/>
  <c r="E948"/>
  <c r="I947"/>
  <c r="F947"/>
  <c r="E947"/>
  <c r="I946"/>
  <c r="F946"/>
  <c r="E946"/>
  <c r="I945"/>
  <c r="F945"/>
  <c r="E945"/>
  <c r="I944"/>
  <c r="F944"/>
  <c r="E944"/>
  <c r="I943"/>
  <c r="F943"/>
  <c r="E943"/>
  <c r="I942"/>
  <c r="F942"/>
  <c r="E942"/>
  <c r="I941"/>
  <c r="F941"/>
  <c r="E941"/>
  <c r="I940"/>
  <c r="F940"/>
  <c r="E940"/>
  <c r="I939"/>
  <c r="F939"/>
  <c r="E939"/>
  <c r="I938"/>
  <c r="F938"/>
  <c r="E938"/>
  <c r="I936"/>
  <c r="F936"/>
  <c r="E936"/>
  <c r="I935"/>
  <c r="F935"/>
  <c r="E935"/>
  <c r="I934"/>
  <c r="F934"/>
  <c r="E934"/>
  <c r="I933"/>
  <c r="F933"/>
  <c r="E933"/>
  <c r="I932"/>
  <c r="F932"/>
  <c r="E932"/>
  <c r="I931"/>
  <c r="F931"/>
  <c r="E931"/>
  <c r="I930"/>
  <c r="F930"/>
  <c r="E930"/>
  <c r="I929"/>
  <c r="F929"/>
  <c r="E929"/>
  <c r="I928"/>
  <c r="F928"/>
  <c r="E928"/>
  <c r="I927"/>
  <c r="F927"/>
  <c r="E927"/>
  <c r="I956"/>
  <c r="F956"/>
  <c r="E956"/>
  <c r="I955"/>
  <c r="F955"/>
  <c r="E955"/>
  <c r="I920"/>
  <c r="F920"/>
  <c r="E920"/>
  <c r="I919"/>
  <c r="F919"/>
  <c r="E919"/>
  <c r="I918"/>
  <c r="F918"/>
  <c r="E918"/>
  <c r="I917"/>
  <c r="F917"/>
  <c r="E917"/>
  <c r="I916"/>
  <c r="F916"/>
  <c r="E916"/>
  <c r="I915"/>
  <c r="F915"/>
  <c r="E915"/>
  <c r="I914"/>
  <c r="F914"/>
  <c r="E914"/>
  <c r="I913"/>
  <c r="F913"/>
  <c r="E913"/>
  <c r="I912"/>
  <c r="F912"/>
  <c r="E912"/>
  <c r="I911"/>
  <c r="F911"/>
  <c r="E911"/>
  <c r="I909"/>
  <c r="F909"/>
  <c r="E909"/>
  <c r="I908"/>
  <c r="F908"/>
  <c r="E908"/>
  <c r="I907"/>
  <c r="F907"/>
  <c r="E907"/>
  <c r="I906"/>
  <c r="F906"/>
  <c r="E906"/>
  <c r="I905"/>
  <c r="F905"/>
  <c r="E905"/>
  <c r="I903"/>
  <c r="F903"/>
  <c r="E903"/>
  <c r="I902"/>
  <c r="F902"/>
  <c r="E902"/>
  <c r="I901"/>
  <c r="F901"/>
  <c r="E901"/>
  <c r="I900"/>
  <c r="F900"/>
  <c r="E900"/>
  <c r="I899"/>
  <c r="F899"/>
  <c r="E899"/>
  <c r="I898"/>
  <c r="F898"/>
  <c r="E898"/>
  <c r="I897"/>
  <c r="F897"/>
  <c r="E897"/>
  <c r="I896"/>
  <c r="F896"/>
  <c r="E896"/>
  <c r="I895"/>
  <c r="F895"/>
  <c r="E895"/>
  <c r="I894"/>
  <c r="F894"/>
  <c r="E894"/>
  <c r="I892"/>
  <c r="F892"/>
  <c r="E892"/>
  <c r="I890"/>
  <c r="F890"/>
  <c r="E890"/>
  <c r="I889"/>
  <c r="F889"/>
  <c r="E889"/>
  <c r="I887"/>
  <c r="F887"/>
  <c r="E887"/>
  <c r="I886"/>
  <c r="F886"/>
  <c r="E886"/>
  <c r="I885"/>
  <c r="F885"/>
  <c r="E885"/>
  <c r="I926"/>
  <c r="F926"/>
  <c r="E926"/>
  <c r="I925"/>
  <c r="F925"/>
  <c r="E925"/>
  <c r="I924"/>
  <c r="F924"/>
  <c r="E924"/>
  <c r="I923"/>
  <c r="F923"/>
  <c r="E923"/>
  <c r="I922"/>
  <c r="F922"/>
  <c r="E922"/>
  <c r="I921"/>
  <c r="F921"/>
  <c r="E921"/>
  <c r="I882"/>
  <c r="F882"/>
  <c r="C882" s="1"/>
  <c r="E882"/>
  <c r="I881"/>
  <c r="F881"/>
  <c r="C881" s="1"/>
  <c r="E881"/>
  <c r="A881" s="1"/>
  <c r="I880"/>
  <c r="F880"/>
  <c r="E880"/>
  <c r="I879"/>
  <c r="F879"/>
  <c r="E879"/>
  <c r="I878"/>
  <c r="F878"/>
  <c r="E878"/>
  <c r="I876"/>
  <c r="F876"/>
  <c r="E876"/>
  <c r="I875"/>
  <c r="F875"/>
  <c r="E875"/>
  <c r="I874"/>
  <c r="F874"/>
  <c r="E874"/>
  <c r="I873"/>
  <c r="F873"/>
  <c r="E873"/>
  <c r="I872"/>
  <c r="F872"/>
  <c r="E872"/>
  <c r="I871"/>
  <c r="F871"/>
  <c r="E871"/>
  <c r="I870"/>
  <c r="F870"/>
  <c r="E870"/>
  <c r="I869"/>
  <c r="F869"/>
  <c r="E869"/>
  <c r="I868"/>
  <c r="F868"/>
  <c r="E868"/>
  <c r="I867"/>
  <c r="F867"/>
  <c r="E867"/>
  <c r="I866"/>
  <c r="F866"/>
  <c r="E866"/>
  <c r="I865"/>
  <c r="F865"/>
  <c r="E865"/>
  <c r="I864"/>
  <c r="F864"/>
  <c r="E864"/>
  <c r="I863"/>
  <c r="F863"/>
  <c r="E863"/>
  <c r="I862"/>
  <c r="F862"/>
  <c r="E862"/>
  <c r="I861"/>
  <c r="F861"/>
  <c r="E861"/>
  <c r="I860"/>
  <c r="F860"/>
  <c r="E860"/>
  <c r="I859"/>
  <c r="F859"/>
  <c r="E859"/>
  <c r="I884"/>
  <c r="F884"/>
  <c r="E884"/>
  <c r="I883"/>
  <c r="F883"/>
  <c r="E883"/>
  <c r="I851"/>
  <c r="F851"/>
  <c r="E851"/>
  <c r="I850"/>
  <c r="F850"/>
  <c r="E850"/>
  <c r="I849"/>
  <c r="F849"/>
  <c r="E849"/>
  <c r="I848"/>
  <c r="F848"/>
  <c r="E848"/>
  <c r="I847"/>
  <c r="F847"/>
  <c r="E847"/>
  <c r="I846"/>
  <c r="F846"/>
  <c r="E846"/>
  <c r="I845"/>
  <c r="F845"/>
  <c r="E845"/>
  <c r="I843"/>
  <c r="F843"/>
  <c r="E843"/>
  <c r="I842"/>
  <c r="F842"/>
  <c r="E842"/>
  <c r="I841"/>
  <c r="F841"/>
  <c r="E841"/>
  <c r="I840"/>
  <c r="F840"/>
  <c r="E840"/>
  <c r="I839"/>
  <c r="F839"/>
  <c r="E839"/>
  <c r="I838"/>
  <c r="F838"/>
  <c r="E838"/>
  <c r="I837"/>
  <c r="F837"/>
  <c r="E837"/>
  <c r="I836"/>
  <c r="F836"/>
  <c r="E836"/>
  <c r="I835"/>
  <c r="F835"/>
  <c r="E835"/>
  <c r="I834"/>
  <c r="F834"/>
  <c r="E834"/>
  <c r="I833"/>
  <c r="F833"/>
  <c r="E833"/>
  <c r="I832"/>
  <c r="F832"/>
  <c r="E832"/>
  <c r="I831"/>
  <c r="F831"/>
  <c r="E831"/>
  <c r="I830"/>
  <c r="F830"/>
  <c r="E830"/>
  <c r="I829"/>
  <c r="F829"/>
  <c r="E829"/>
  <c r="I828"/>
  <c r="F828"/>
  <c r="E828"/>
  <c r="I827"/>
  <c r="F827"/>
  <c r="E827"/>
  <c r="I826"/>
  <c r="F826"/>
  <c r="E826"/>
  <c r="I825"/>
  <c r="F825"/>
  <c r="E825"/>
  <c r="I858"/>
  <c r="F858"/>
  <c r="E858"/>
  <c r="I857"/>
  <c r="F857"/>
  <c r="E857"/>
  <c r="I856"/>
  <c r="F856"/>
  <c r="E856"/>
  <c r="I855"/>
  <c r="F855"/>
  <c r="E855"/>
  <c r="I854"/>
  <c r="F854"/>
  <c r="E854"/>
  <c r="I853"/>
  <c r="F853"/>
  <c r="E853"/>
  <c r="I852"/>
  <c r="F852"/>
  <c r="E852"/>
  <c r="I818"/>
  <c r="F818"/>
  <c r="E818"/>
  <c r="I817"/>
  <c r="F817"/>
  <c r="E817"/>
  <c r="I816"/>
  <c r="F816"/>
  <c r="E816"/>
  <c r="I814"/>
  <c r="F814"/>
  <c r="E814"/>
  <c r="I813"/>
  <c r="F813"/>
  <c r="E813"/>
  <c r="I812"/>
  <c r="F812"/>
  <c r="E812"/>
  <c r="I810"/>
  <c r="F810"/>
  <c r="E810"/>
  <c r="I809"/>
  <c r="F809"/>
  <c r="E809"/>
  <c r="I808"/>
  <c r="F808"/>
  <c r="E808"/>
  <c r="I807"/>
  <c r="F807"/>
  <c r="E807"/>
  <c r="I806"/>
  <c r="F806"/>
  <c r="E806"/>
  <c r="I805"/>
  <c r="F805"/>
  <c r="E805"/>
  <c r="I804"/>
  <c r="F804"/>
  <c r="E804"/>
  <c r="I803"/>
  <c r="F803"/>
  <c r="E803"/>
  <c r="I802"/>
  <c r="F802"/>
  <c r="E802"/>
  <c r="I801"/>
  <c r="F801"/>
  <c r="E801"/>
  <c r="I800"/>
  <c r="F800"/>
  <c r="E800"/>
  <c r="I798"/>
  <c r="F798"/>
  <c r="E798"/>
  <c r="I797"/>
  <c r="F797"/>
  <c r="E797"/>
  <c r="I796"/>
  <c r="F796"/>
  <c r="E796"/>
  <c r="I795"/>
  <c r="F795"/>
  <c r="E795"/>
  <c r="I794"/>
  <c r="F794"/>
  <c r="E794"/>
  <c r="I793"/>
  <c r="F793"/>
  <c r="E793"/>
  <c r="I791"/>
  <c r="F791"/>
  <c r="E791"/>
  <c r="I790"/>
  <c r="F790"/>
  <c r="E790"/>
  <c r="I789"/>
  <c r="F789"/>
  <c r="E789"/>
  <c r="I788"/>
  <c r="F788"/>
  <c r="E788"/>
  <c r="I787"/>
  <c r="F787"/>
  <c r="E787"/>
  <c r="I786"/>
  <c r="F786"/>
  <c r="E786"/>
  <c r="I785"/>
  <c r="F785"/>
  <c r="E785"/>
  <c r="I784"/>
  <c r="F784"/>
  <c r="E784"/>
  <c r="I783"/>
  <c r="F783"/>
  <c r="E783"/>
  <c r="I824"/>
  <c r="F824"/>
  <c r="E824"/>
  <c r="I823"/>
  <c r="F823"/>
  <c r="E823"/>
  <c r="I822"/>
  <c r="F822"/>
  <c r="E822"/>
  <c r="I821"/>
  <c r="F821"/>
  <c r="E821"/>
  <c r="I820"/>
  <c r="F820"/>
  <c r="E820"/>
  <c r="I819"/>
  <c r="F819"/>
  <c r="E819"/>
  <c r="I781"/>
  <c r="F781"/>
  <c r="C781" s="1"/>
  <c r="E781"/>
  <c r="I780"/>
  <c r="F780"/>
  <c r="C780" s="1"/>
  <c r="E780"/>
  <c r="B780" s="1"/>
  <c r="I779"/>
  <c r="F779"/>
  <c r="C779" s="1"/>
  <c r="E779"/>
  <c r="I778"/>
  <c r="F778"/>
  <c r="E778"/>
  <c r="I777"/>
  <c r="F777"/>
  <c r="E777"/>
  <c r="I776"/>
  <c r="F776"/>
  <c r="E776"/>
  <c r="I774"/>
  <c r="F774"/>
  <c r="E774"/>
  <c r="I773"/>
  <c r="F773"/>
  <c r="E773"/>
  <c r="I772"/>
  <c r="F772"/>
  <c r="E772"/>
  <c r="I771"/>
  <c r="F771"/>
  <c r="E771"/>
  <c r="I770"/>
  <c r="F770"/>
  <c r="E770"/>
  <c r="I769"/>
  <c r="F769"/>
  <c r="E769"/>
  <c r="I768"/>
  <c r="F768"/>
  <c r="E768"/>
  <c r="I767"/>
  <c r="F767"/>
  <c r="E767"/>
  <c r="I766"/>
  <c r="F766"/>
  <c r="E766"/>
  <c r="I765"/>
  <c r="F765"/>
  <c r="E765"/>
  <c r="I764"/>
  <c r="F764"/>
  <c r="E764"/>
  <c r="I763"/>
  <c r="F763"/>
  <c r="E763"/>
  <c r="I762"/>
  <c r="F762"/>
  <c r="E762"/>
  <c r="I761"/>
  <c r="F761"/>
  <c r="E761"/>
  <c r="I760"/>
  <c r="F760"/>
  <c r="E760"/>
  <c r="I759"/>
  <c r="F759"/>
  <c r="E759"/>
  <c r="I758"/>
  <c r="F758"/>
  <c r="E758"/>
  <c r="I757"/>
  <c r="F757"/>
  <c r="E757"/>
  <c r="I782"/>
  <c r="F782"/>
  <c r="E782"/>
  <c r="I754"/>
  <c r="F754"/>
  <c r="C754" s="1"/>
  <c r="E754"/>
  <c r="A754" s="1"/>
  <c r="I753"/>
  <c r="F753"/>
  <c r="C753" s="1"/>
  <c r="E753"/>
  <c r="I751"/>
  <c r="F751"/>
  <c r="E751"/>
  <c r="I750"/>
  <c r="F750"/>
  <c r="E750"/>
  <c r="I749"/>
  <c r="F749"/>
  <c r="E749"/>
  <c r="I748"/>
  <c r="F748"/>
  <c r="E748"/>
  <c r="I747"/>
  <c r="F747"/>
  <c r="E747"/>
  <c r="I746"/>
  <c r="F746"/>
  <c r="E746"/>
  <c r="I745"/>
  <c r="F745"/>
  <c r="E745"/>
  <c r="I744"/>
  <c r="F744"/>
  <c r="E744"/>
  <c r="I743"/>
  <c r="F743"/>
  <c r="E743"/>
  <c r="I742"/>
  <c r="F742"/>
  <c r="E742"/>
  <c r="I741"/>
  <c r="F741"/>
  <c r="E741"/>
  <c r="I740"/>
  <c r="F740"/>
  <c r="E740"/>
  <c r="I738"/>
  <c r="F738"/>
  <c r="E738"/>
  <c r="I737"/>
  <c r="F737"/>
  <c r="E737"/>
  <c r="I736"/>
  <c r="F736"/>
  <c r="E736"/>
  <c r="I734"/>
  <c r="F734"/>
  <c r="E734"/>
  <c r="I733"/>
  <c r="F733"/>
  <c r="E733"/>
  <c r="I732"/>
  <c r="F732"/>
  <c r="E732"/>
  <c r="I731"/>
  <c r="F731"/>
  <c r="E731"/>
  <c r="I756"/>
  <c r="F756"/>
  <c r="E756"/>
  <c r="I755"/>
  <c r="F755"/>
  <c r="E755"/>
  <c r="I730"/>
  <c r="F730"/>
  <c r="E730"/>
  <c r="I729"/>
  <c r="F729"/>
  <c r="E729"/>
  <c r="I728"/>
  <c r="F728"/>
  <c r="E728"/>
  <c r="I722"/>
  <c r="F722"/>
  <c r="E722"/>
  <c r="I721"/>
  <c r="F721"/>
  <c r="E721"/>
  <c r="I720"/>
  <c r="F720"/>
  <c r="E720"/>
  <c r="I719"/>
  <c r="F719"/>
  <c r="E719"/>
  <c r="I718"/>
  <c r="F718"/>
  <c r="E718"/>
  <c r="I717"/>
  <c r="F717"/>
  <c r="E717"/>
  <c r="I716"/>
  <c r="F716"/>
  <c r="E716"/>
  <c r="I715"/>
  <c r="F715"/>
  <c r="E715"/>
  <c r="I714"/>
  <c r="F714"/>
  <c r="E714"/>
  <c r="I713"/>
  <c r="F713"/>
  <c r="E713"/>
  <c r="I712"/>
  <c r="F712"/>
  <c r="E712"/>
  <c r="I711"/>
  <c r="F711"/>
  <c r="E711"/>
  <c r="I710"/>
  <c r="F710"/>
  <c r="E710"/>
  <c r="I709"/>
  <c r="F709"/>
  <c r="E709"/>
  <c r="I708"/>
  <c r="F708"/>
  <c r="E708"/>
  <c r="I707"/>
  <c r="F707"/>
  <c r="E707"/>
  <c r="I706"/>
  <c r="F706"/>
  <c r="E706"/>
  <c r="I705"/>
  <c r="F705"/>
  <c r="E705"/>
  <c r="I704"/>
  <c r="F704"/>
  <c r="E704"/>
  <c r="I703"/>
  <c r="F703"/>
  <c r="E703"/>
  <c r="I702"/>
  <c r="F702"/>
  <c r="E702"/>
  <c r="I701"/>
  <c r="F701"/>
  <c r="E701"/>
  <c r="I700"/>
  <c r="F700"/>
  <c r="E700"/>
  <c r="I699"/>
  <c r="F699"/>
  <c r="E699"/>
  <c r="I698"/>
  <c r="F698"/>
  <c r="E698"/>
  <c r="I697"/>
  <c r="F697"/>
  <c r="E697"/>
  <c r="I696"/>
  <c r="F696"/>
  <c r="E696"/>
  <c r="I695"/>
  <c r="F695"/>
  <c r="E695"/>
  <c r="I693"/>
  <c r="F693"/>
  <c r="E693"/>
  <c r="I691"/>
  <c r="F691"/>
  <c r="E691"/>
  <c r="I690"/>
  <c r="F690"/>
  <c r="E690"/>
  <c r="I689"/>
  <c r="F689"/>
  <c r="E689"/>
  <c r="I688"/>
  <c r="F688"/>
  <c r="E688"/>
  <c r="I687"/>
  <c r="F687"/>
  <c r="E687"/>
  <c r="I686"/>
  <c r="F686"/>
  <c r="E686"/>
  <c r="I727"/>
  <c r="F727"/>
  <c r="E727"/>
  <c r="I726"/>
  <c r="F726"/>
  <c r="E726"/>
  <c r="I725"/>
  <c r="F725"/>
  <c r="E725"/>
  <c r="I724"/>
  <c r="F724"/>
  <c r="E724"/>
  <c r="I723"/>
  <c r="F723"/>
  <c r="E723"/>
  <c r="I683"/>
  <c r="F683"/>
  <c r="E683"/>
  <c r="I682"/>
  <c r="F682"/>
  <c r="E682"/>
  <c r="I681"/>
  <c r="F681"/>
  <c r="E681"/>
  <c r="I680"/>
  <c r="F680"/>
  <c r="E680"/>
  <c r="I679"/>
  <c r="F679"/>
  <c r="E679"/>
  <c r="I678"/>
  <c r="F678"/>
  <c r="E678"/>
  <c r="I677"/>
  <c r="F677"/>
  <c r="E677"/>
  <c r="I676"/>
  <c r="F676"/>
  <c r="E676"/>
  <c r="I675"/>
  <c r="F675"/>
  <c r="E675"/>
  <c r="I674"/>
  <c r="F674"/>
  <c r="E674"/>
  <c r="I673"/>
  <c r="F673"/>
  <c r="E673"/>
  <c r="I672"/>
  <c r="F672"/>
  <c r="E672"/>
  <c r="I671"/>
  <c r="F671"/>
  <c r="E671"/>
  <c r="I670"/>
  <c r="F670"/>
  <c r="E670"/>
  <c r="I669"/>
  <c r="F669"/>
  <c r="E669"/>
  <c r="I668"/>
  <c r="F668"/>
  <c r="E668"/>
  <c r="I667"/>
  <c r="F667"/>
  <c r="E667"/>
  <c r="I665"/>
  <c r="F665"/>
  <c r="E665"/>
  <c r="I664"/>
  <c r="F664"/>
  <c r="E664"/>
  <c r="I663"/>
  <c r="F663"/>
  <c r="E663"/>
  <c r="I662"/>
  <c r="F662"/>
  <c r="E662"/>
  <c r="I661"/>
  <c r="F661"/>
  <c r="E661"/>
  <c r="I660"/>
  <c r="F660"/>
  <c r="E660"/>
  <c r="I659"/>
  <c r="F659"/>
  <c r="E659"/>
  <c r="I658"/>
  <c r="F658"/>
  <c r="E658"/>
  <c r="I657"/>
  <c r="F657"/>
  <c r="E657"/>
  <c r="I685"/>
  <c r="F685"/>
  <c r="E685"/>
  <c r="I684"/>
  <c r="F684"/>
  <c r="E684"/>
  <c r="I651"/>
  <c r="F651"/>
  <c r="E651"/>
  <c r="I650"/>
  <c r="F650"/>
  <c r="E650"/>
  <c r="I649"/>
  <c r="F649"/>
  <c r="E649"/>
  <c r="I648"/>
  <c r="F648"/>
  <c r="E648"/>
  <c r="I647"/>
  <c r="F647"/>
  <c r="E647"/>
  <c r="I646"/>
  <c r="F646"/>
  <c r="E646"/>
  <c r="I644"/>
  <c r="F644"/>
  <c r="E644"/>
  <c r="I643"/>
  <c r="F643"/>
  <c r="E643"/>
  <c r="I642"/>
  <c r="F642"/>
  <c r="E642"/>
  <c r="I641"/>
  <c r="F641"/>
  <c r="E641"/>
  <c r="I640"/>
  <c r="F640"/>
  <c r="E640"/>
  <c r="I639"/>
  <c r="F639"/>
  <c r="E639"/>
  <c r="I638"/>
  <c r="F638"/>
  <c r="E638"/>
  <c r="I637"/>
  <c r="F637"/>
  <c r="E637"/>
  <c r="I636"/>
  <c r="F636"/>
  <c r="E636"/>
  <c r="I635"/>
  <c r="F635"/>
  <c r="E635"/>
  <c r="I634"/>
  <c r="F634"/>
  <c r="E634"/>
  <c r="I633"/>
  <c r="F633"/>
  <c r="E633"/>
  <c r="I632"/>
  <c r="F632"/>
  <c r="E632"/>
  <c r="I631"/>
  <c r="F631"/>
  <c r="E631"/>
  <c r="I630"/>
  <c r="F630"/>
  <c r="E630"/>
  <c r="I629"/>
  <c r="F629"/>
  <c r="E629"/>
  <c r="I628"/>
  <c r="F628"/>
  <c r="E628"/>
  <c r="I627"/>
  <c r="F627"/>
  <c r="E627"/>
  <c r="I626"/>
  <c r="F626"/>
  <c r="E626"/>
  <c r="I625"/>
  <c r="F625"/>
  <c r="E625"/>
  <c r="I624"/>
  <c r="F624"/>
  <c r="E624"/>
  <c r="I656"/>
  <c r="F656"/>
  <c r="E656"/>
  <c r="I655"/>
  <c r="F655"/>
  <c r="E655"/>
  <c r="I654"/>
  <c r="F654"/>
  <c r="E654"/>
  <c r="I653"/>
  <c r="F653"/>
  <c r="E653"/>
  <c r="I652"/>
  <c r="F652"/>
  <c r="E652"/>
  <c r="I619"/>
  <c r="F619"/>
  <c r="E619"/>
  <c r="I618"/>
  <c r="F618"/>
  <c r="E618"/>
  <c r="I617"/>
  <c r="F617"/>
  <c r="E617"/>
  <c r="I616"/>
  <c r="F616"/>
  <c r="E616"/>
  <c r="I615"/>
  <c r="F615"/>
  <c r="E615"/>
  <c r="I613"/>
  <c r="F613"/>
  <c r="E613"/>
  <c r="I612"/>
  <c r="F612"/>
  <c r="E612"/>
  <c r="I611"/>
  <c r="F611"/>
  <c r="E611"/>
  <c r="I610"/>
  <c r="F610"/>
  <c r="E610"/>
  <c r="I609"/>
  <c r="F609"/>
  <c r="E609"/>
  <c r="I623"/>
  <c r="F623"/>
  <c r="E623"/>
  <c r="I608"/>
  <c r="F608"/>
  <c r="E608"/>
  <c r="I607"/>
  <c r="F607"/>
  <c r="E607"/>
  <c r="I606"/>
  <c r="F606"/>
  <c r="E606"/>
  <c r="I604"/>
  <c r="F604"/>
  <c r="E604"/>
  <c r="I603"/>
  <c r="F603"/>
  <c r="E603"/>
  <c r="I602"/>
  <c r="F602"/>
  <c r="E602"/>
  <c r="I601"/>
  <c r="F601"/>
  <c r="E601"/>
  <c r="I600"/>
  <c r="F600"/>
  <c r="E600"/>
  <c r="I599"/>
  <c r="F599"/>
  <c r="E599"/>
  <c r="I598"/>
  <c r="F598"/>
  <c r="E598"/>
  <c r="I597"/>
  <c r="F597"/>
  <c r="E597"/>
  <c r="I596"/>
  <c r="F596"/>
  <c r="E596"/>
  <c r="I622"/>
  <c r="F622"/>
  <c r="E622"/>
  <c r="I621"/>
  <c r="F621"/>
  <c r="E621"/>
  <c r="I620"/>
  <c r="F620"/>
  <c r="E620"/>
  <c r="I590"/>
  <c r="F590"/>
  <c r="E590"/>
  <c r="I589"/>
  <c r="F589"/>
  <c r="E589"/>
  <c r="I588"/>
  <c r="F588"/>
  <c r="E588"/>
  <c r="I587"/>
  <c r="F587"/>
  <c r="E587"/>
  <c r="I586"/>
  <c r="F586"/>
  <c r="E586"/>
  <c r="I585"/>
  <c r="F585"/>
  <c r="E585"/>
  <c r="I584"/>
  <c r="F584"/>
  <c r="E584"/>
  <c r="I583"/>
  <c r="F583"/>
  <c r="E583"/>
  <c r="I582"/>
  <c r="F582"/>
  <c r="E582"/>
  <c r="I581"/>
  <c r="F581"/>
  <c r="E581"/>
  <c r="I580"/>
  <c r="F580"/>
  <c r="E580"/>
  <c r="I579"/>
  <c r="F579"/>
  <c r="E579"/>
  <c r="I578"/>
  <c r="F578"/>
  <c r="E578"/>
  <c r="I577"/>
  <c r="F577"/>
  <c r="E577"/>
  <c r="I576"/>
  <c r="F576"/>
  <c r="E576"/>
  <c r="I575"/>
  <c r="F575"/>
  <c r="E575"/>
  <c r="I574"/>
  <c r="F574"/>
  <c r="E574"/>
  <c r="I573"/>
  <c r="F573"/>
  <c r="E573"/>
  <c r="I571"/>
  <c r="F571"/>
  <c r="E571"/>
  <c r="I570"/>
  <c r="F570"/>
  <c r="E570"/>
  <c r="I569"/>
  <c r="F569"/>
  <c r="E569"/>
  <c r="I568"/>
  <c r="F568"/>
  <c r="E568"/>
  <c r="I567"/>
  <c r="F567"/>
  <c r="E567"/>
  <c r="I595"/>
  <c r="F595"/>
  <c r="E595"/>
  <c r="I594"/>
  <c r="F594"/>
  <c r="E594"/>
  <c r="I593"/>
  <c r="F593"/>
  <c r="E593"/>
  <c r="I592"/>
  <c r="F592"/>
  <c r="E592"/>
  <c r="I591"/>
  <c r="F591"/>
  <c r="E591"/>
  <c r="I563"/>
  <c r="F563"/>
  <c r="E563"/>
  <c r="I562"/>
  <c r="F562"/>
  <c r="E562"/>
  <c r="I561"/>
  <c r="F561"/>
  <c r="E561"/>
  <c r="I560"/>
  <c r="F560"/>
  <c r="E560"/>
  <c r="I559"/>
  <c r="F559"/>
  <c r="E559"/>
  <c r="I558"/>
  <c r="F558"/>
  <c r="E558"/>
  <c r="I557"/>
  <c r="F557"/>
  <c r="E557"/>
  <c r="I556"/>
  <c r="F556"/>
  <c r="E556"/>
  <c r="I555"/>
  <c r="F555"/>
  <c r="E555"/>
  <c r="I554"/>
  <c r="F554"/>
  <c r="E554"/>
  <c r="I553"/>
  <c r="F553"/>
  <c r="E553"/>
  <c r="I552"/>
  <c r="F552"/>
  <c r="E552"/>
  <c r="I551"/>
  <c r="F551"/>
  <c r="E551"/>
  <c r="I550"/>
  <c r="F550"/>
  <c r="E550"/>
  <c r="I549"/>
  <c r="F549"/>
  <c r="E549"/>
  <c r="I548"/>
  <c r="F548"/>
  <c r="E548"/>
  <c r="I547"/>
  <c r="F547"/>
  <c r="E547"/>
  <c r="I546"/>
  <c r="F546"/>
  <c r="E546"/>
  <c r="I545"/>
  <c r="F545"/>
  <c r="E545"/>
  <c r="I544"/>
  <c r="F544"/>
  <c r="E544"/>
  <c r="I543"/>
  <c r="F543"/>
  <c r="E543"/>
  <c r="I566"/>
  <c r="F566"/>
  <c r="E566"/>
  <c r="I565"/>
  <c r="F565"/>
  <c r="E565"/>
  <c r="I564"/>
  <c r="F564"/>
  <c r="E564"/>
  <c r="I538"/>
  <c r="F538"/>
  <c r="E538"/>
  <c r="I536"/>
  <c r="F536"/>
  <c r="E536"/>
  <c r="I535"/>
  <c r="F535"/>
  <c r="E535"/>
  <c r="I533"/>
  <c r="F533"/>
  <c r="E533"/>
  <c r="I531"/>
  <c r="F531"/>
  <c r="E531"/>
  <c r="I530"/>
  <c r="F530"/>
  <c r="E530"/>
  <c r="I529"/>
  <c r="F529"/>
  <c r="E529"/>
  <c r="I528"/>
  <c r="F528"/>
  <c r="E528"/>
  <c r="I527"/>
  <c r="F527"/>
  <c r="E527"/>
  <c r="I526"/>
  <c r="F526"/>
  <c r="E526"/>
  <c r="I525"/>
  <c r="F525"/>
  <c r="E525"/>
  <c r="I524"/>
  <c r="F524"/>
  <c r="E524"/>
  <c r="I523"/>
  <c r="F523"/>
  <c r="E523"/>
  <c r="I522"/>
  <c r="F522"/>
  <c r="E522"/>
  <c r="I521"/>
  <c r="F521"/>
  <c r="E521"/>
  <c r="I520"/>
  <c r="F520"/>
  <c r="E520"/>
  <c r="I519"/>
  <c r="F519"/>
  <c r="E519"/>
  <c r="I518"/>
  <c r="F518"/>
  <c r="E518"/>
  <c r="I517"/>
  <c r="F517"/>
  <c r="E517"/>
  <c r="I516"/>
  <c r="F516"/>
  <c r="E516"/>
  <c r="I515"/>
  <c r="F515"/>
  <c r="E515"/>
  <c r="I514"/>
  <c r="F514"/>
  <c r="E514"/>
  <c r="I513"/>
  <c r="F513"/>
  <c r="E513"/>
  <c r="I512"/>
  <c r="F512"/>
  <c r="C512" s="1"/>
  <c r="E512"/>
  <c r="A512" s="1"/>
  <c r="I511"/>
  <c r="F511"/>
  <c r="E511"/>
  <c r="I510"/>
  <c r="F510"/>
  <c r="E510"/>
  <c r="I509"/>
  <c r="F509"/>
  <c r="E509"/>
  <c r="I542"/>
  <c r="F542"/>
  <c r="E542"/>
  <c r="I541"/>
  <c r="F541"/>
  <c r="E541"/>
  <c r="I540"/>
  <c r="F540"/>
  <c r="E540"/>
  <c r="I539"/>
  <c r="F539"/>
  <c r="E539"/>
  <c r="I504"/>
  <c r="F504"/>
  <c r="E504"/>
  <c r="I503"/>
  <c r="F503"/>
  <c r="E503"/>
  <c r="I502"/>
  <c r="F502"/>
  <c r="E502"/>
  <c r="I501"/>
  <c r="F501"/>
  <c r="E501"/>
  <c r="I500"/>
  <c r="F500"/>
  <c r="E500"/>
  <c r="I499"/>
  <c r="F499"/>
  <c r="E499"/>
  <c r="I498"/>
  <c r="F498"/>
  <c r="E498"/>
  <c r="I497"/>
  <c r="F497"/>
  <c r="E497"/>
  <c r="I496"/>
  <c r="F496"/>
  <c r="E496"/>
  <c r="I495"/>
  <c r="F495"/>
  <c r="E495"/>
  <c r="I494"/>
  <c r="F494"/>
  <c r="E494"/>
  <c r="I493"/>
  <c r="F493"/>
  <c r="E493"/>
  <c r="I492"/>
  <c r="F492"/>
  <c r="E492"/>
  <c r="I491"/>
  <c r="F491"/>
  <c r="E491"/>
  <c r="I490"/>
  <c r="F490"/>
  <c r="E490"/>
  <c r="I489"/>
  <c r="F489"/>
  <c r="E489"/>
  <c r="I488"/>
  <c r="F488"/>
  <c r="E488"/>
  <c r="I487"/>
  <c r="F487"/>
  <c r="E487"/>
  <c r="I485"/>
  <c r="F485"/>
  <c r="E485"/>
  <c r="I484"/>
  <c r="F484"/>
  <c r="E484"/>
  <c r="I482"/>
  <c r="F482"/>
  <c r="E482"/>
  <c r="I481"/>
  <c r="F481"/>
  <c r="E481"/>
  <c r="I480"/>
  <c r="F480"/>
  <c r="E480"/>
  <c r="I479"/>
  <c r="F479"/>
  <c r="E479"/>
  <c r="I478"/>
  <c r="F478"/>
  <c r="E478"/>
  <c r="I477"/>
  <c r="F477"/>
  <c r="E477"/>
  <c r="I476"/>
  <c r="F476"/>
  <c r="E476"/>
  <c r="I508"/>
  <c r="F508"/>
  <c r="E508"/>
  <c r="I507"/>
  <c r="F507"/>
  <c r="E507"/>
  <c r="I506"/>
  <c r="F506"/>
  <c r="E506"/>
  <c r="I505"/>
  <c r="F505"/>
  <c r="E505"/>
  <c r="I474"/>
  <c r="F474"/>
  <c r="E474"/>
  <c r="I473"/>
  <c r="F473"/>
  <c r="E473"/>
  <c r="I472"/>
  <c r="F472"/>
  <c r="E472"/>
  <c r="I471"/>
  <c r="F471"/>
  <c r="E471"/>
  <c r="I470"/>
  <c r="F470"/>
  <c r="E470"/>
  <c r="I469"/>
  <c r="F469"/>
  <c r="E469"/>
  <c r="I468"/>
  <c r="F468"/>
  <c r="E468"/>
  <c r="I467"/>
  <c r="F467"/>
  <c r="E467"/>
  <c r="I465"/>
  <c r="F465"/>
  <c r="E465"/>
  <c r="I464"/>
  <c r="F464"/>
  <c r="E464"/>
  <c r="I463"/>
  <c r="F463"/>
  <c r="E463"/>
  <c r="I462"/>
  <c r="F462"/>
  <c r="E462"/>
  <c r="I461"/>
  <c r="F461"/>
  <c r="E461"/>
  <c r="I460"/>
  <c r="F460"/>
  <c r="E460"/>
  <c r="I459"/>
  <c r="F459"/>
  <c r="E459"/>
  <c r="I458"/>
  <c r="F458"/>
  <c r="E458"/>
  <c r="I457"/>
  <c r="F457"/>
  <c r="E457"/>
  <c r="I456"/>
  <c r="F456"/>
  <c r="E456"/>
  <c r="I455"/>
  <c r="F455"/>
  <c r="E455"/>
  <c r="I454"/>
  <c r="F454"/>
  <c r="E454"/>
  <c r="I453"/>
  <c r="F453"/>
  <c r="E453"/>
  <c r="I452"/>
  <c r="F452"/>
  <c r="E452"/>
  <c r="I451"/>
  <c r="F451"/>
  <c r="E451"/>
  <c r="I450"/>
  <c r="F450"/>
  <c r="E450"/>
  <c r="I449"/>
  <c r="F449"/>
  <c r="E449"/>
  <c r="I448"/>
  <c r="F448"/>
  <c r="E448"/>
  <c r="I447"/>
  <c r="F447"/>
  <c r="E447"/>
  <c r="I475"/>
  <c r="F475"/>
  <c r="E475"/>
  <c r="I441"/>
  <c r="F441"/>
  <c r="E441"/>
  <c r="I439"/>
  <c r="F439"/>
  <c r="E439"/>
  <c r="I437"/>
  <c r="F437"/>
  <c r="E437"/>
  <c r="I436"/>
  <c r="F436"/>
  <c r="E436"/>
  <c r="I435"/>
  <c r="F435"/>
  <c r="E435"/>
  <c r="I434"/>
  <c r="F434"/>
  <c r="E434"/>
  <c r="I433"/>
  <c r="F433"/>
  <c r="E433"/>
  <c r="I432"/>
  <c r="F432"/>
  <c r="E432"/>
  <c r="I431"/>
  <c r="F431"/>
  <c r="E431"/>
  <c r="I430"/>
  <c r="F430"/>
  <c r="E430"/>
  <c r="I429"/>
  <c r="F429"/>
  <c r="E429"/>
  <c r="I428"/>
  <c r="F428"/>
  <c r="E428"/>
  <c r="I427"/>
  <c r="F427"/>
  <c r="E427"/>
  <c r="I426"/>
  <c r="F426"/>
  <c r="E426"/>
  <c r="I425"/>
  <c r="F425"/>
  <c r="E425"/>
  <c r="I424"/>
  <c r="F424"/>
  <c r="E424"/>
  <c r="I423"/>
  <c r="F423"/>
  <c r="E423"/>
  <c r="I422"/>
  <c r="F422"/>
  <c r="E422"/>
  <c r="I421"/>
  <c r="F421"/>
  <c r="E421"/>
  <c r="I420"/>
  <c r="F420"/>
  <c r="E420"/>
  <c r="I419"/>
  <c r="F419"/>
  <c r="E419"/>
  <c r="I418"/>
  <c r="F418"/>
  <c r="E418"/>
  <c r="I446"/>
  <c r="F446"/>
  <c r="E446"/>
  <c r="I445"/>
  <c r="F445"/>
  <c r="E445"/>
  <c r="I444"/>
  <c r="F444"/>
  <c r="E444"/>
  <c r="I443"/>
  <c r="F443"/>
  <c r="E443"/>
  <c r="I442"/>
  <c r="F442"/>
  <c r="E442"/>
  <c r="I410"/>
  <c r="F410"/>
  <c r="E410"/>
  <c r="I409"/>
  <c r="F409"/>
  <c r="E409"/>
  <c r="I408"/>
  <c r="F408"/>
  <c r="E408"/>
  <c r="I407"/>
  <c r="F407"/>
  <c r="E407"/>
  <c r="I406"/>
  <c r="F406"/>
  <c r="E406"/>
  <c r="I405"/>
  <c r="F405"/>
  <c r="E405"/>
  <c r="I403"/>
  <c r="F403"/>
  <c r="E403"/>
  <c r="I402"/>
  <c r="F402"/>
  <c r="E402"/>
  <c r="I401"/>
  <c r="F401"/>
  <c r="E401"/>
  <c r="I400"/>
  <c r="F400"/>
  <c r="E400"/>
  <c r="I399"/>
  <c r="F399"/>
  <c r="E399"/>
  <c r="I398"/>
  <c r="F398"/>
  <c r="E398"/>
  <c r="I397"/>
  <c r="F397"/>
  <c r="E397"/>
  <c r="I396"/>
  <c r="F396"/>
  <c r="E396"/>
  <c r="I395"/>
  <c r="F395"/>
  <c r="E395"/>
  <c r="I394"/>
  <c r="F394"/>
  <c r="E394"/>
  <c r="I393"/>
  <c r="F393"/>
  <c r="E393"/>
  <c r="I392"/>
  <c r="F392"/>
  <c r="E392"/>
  <c r="I391"/>
  <c r="F391"/>
  <c r="E391"/>
  <c r="I390"/>
  <c r="F390"/>
  <c r="E390"/>
  <c r="I417"/>
  <c r="F417"/>
  <c r="E417"/>
  <c r="I416"/>
  <c r="F416"/>
  <c r="E416"/>
  <c r="I415"/>
  <c r="F415"/>
  <c r="E415"/>
  <c r="I414"/>
  <c r="F414"/>
  <c r="E414"/>
  <c r="I413"/>
  <c r="F413"/>
  <c r="E413"/>
  <c r="I412"/>
  <c r="F412"/>
  <c r="E412"/>
  <c r="I411"/>
  <c r="F411"/>
  <c r="E411"/>
  <c r="I383"/>
  <c r="F383"/>
  <c r="E383"/>
  <c r="I382"/>
  <c r="F382"/>
  <c r="E382"/>
  <c r="I381"/>
  <c r="F381"/>
  <c r="E381"/>
  <c r="I380"/>
  <c r="F380"/>
  <c r="E380"/>
  <c r="I379"/>
  <c r="F379"/>
  <c r="E379"/>
  <c r="I378"/>
  <c r="F378"/>
  <c r="E378"/>
  <c r="I377"/>
  <c r="F377"/>
  <c r="E377"/>
  <c r="I376"/>
  <c r="F376"/>
  <c r="E376"/>
  <c r="I375"/>
  <c r="F375"/>
  <c r="E375"/>
  <c r="I374"/>
  <c r="F374"/>
  <c r="E374"/>
  <c r="I373"/>
  <c r="F373"/>
  <c r="E373"/>
  <c r="I372"/>
  <c r="F372"/>
  <c r="E372"/>
  <c r="I371"/>
  <c r="F371"/>
  <c r="E371"/>
  <c r="I370"/>
  <c r="F370"/>
  <c r="E370"/>
  <c r="I369"/>
  <c r="F369"/>
  <c r="E369"/>
  <c r="I368"/>
  <c r="F368"/>
  <c r="E368"/>
  <c r="I367"/>
  <c r="F367"/>
  <c r="E367"/>
  <c r="I366"/>
  <c r="F366"/>
  <c r="E366"/>
  <c r="I365"/>
  <c r="F365"/>
  <c r="E365"/>
  <c r="I364"/>
  <c r="F364"/>
  <c r="E364"/>
  <c r="I363"/>
  <c r="F363"/>
  <c r="E363"/>
  <c r="I362"/>
  <c r="F362"/>
  <c r="E362"/>
  <c r="I361"/>
  <c r="F361"/>
  <c r="E361"/>
  <c r="I360"/>
  <c r="F360"/>
  <c r="E360"/>
  <c r="I389"/>
  <c r="F389"/>
  <c r="E389"/>
  <c r="I388"/>
  <c r="F388"/>
  <c r="E388"/>
  <c r="I387"/>
  <c r="F387"/>
  <c r="E387"/>
  <c r="I386"/>
  <c r="F386"/>
  <c r="E386"/>
  <c r="I385"/>
  <c r="F385"/>
  <c r="E385"/>
  <c r="I384"/>
  <c r="F384"/>
  <c r="E384"/>
  <c r="I359"/>
  <c r="F359"/>
  <c r="E359"/>
  <c r="I358"/>
  <c r="F358"/>
  <c r="E358"/>
  <c r="I357"/>
  <c r="F357"/>
  <c r="E357"/>
  <c r="I356"/>
  <c r="F356"/>
  <c r="E356"/>
  <c r="I355"/>
  <c r="F355"/>
  <c r="E355"/>
  <c r="I354"/>
  <c r="F354"/>
  <c r="E354"/>
  <c r="I353"/>
  <c r="F353"/>
  <c r="E353"/>
  <c r="I347"/>
  <c r="F347"/>
  <c r="E347"/>
  <c r="I346"/>
  <c r="F346"/>
  <c r="E346"/>
  <c r="I344"/>
  <c r="F344"/>
  <c r="E344"/>
  <c r="I343"/>
  <c r="F343"/>
  <c r="E343"/>
  <c r="I342"/>
  <c r="F342"/>
  <c r="E342"/>
  <c r="I341"/>
  <c r="F341"/>
  <c r="E341"/>
  <c r="I340"/>
  <c r="F340"/>
  <c r="E340"/>
  <c r="I339"/>
  <c r="F339"/>
  <c r="E339"/>
  <c r="I338"/>
  <c r="F338"/>
  <c r="E338"/>
  <c r="I337"/>
  <c r="F337"/>
  <c r="E337"/>
  <c r="I336"/>
  <c r="F336"/>
  <c r="E336"/>
  <c r="I335"/>
  <c r="F335"/>
  <c r="E335"/>
  <c r="I334"/>
  <c r="F334"/>
  <c r="E334"/>
  <c r="I332"/>
  <c r="F332"/>
  <c r="E332"/>
  <c r="I333"/>
  <c r="F333"/>
  <c r="E333"/>
  <c r="I331"/>
  <c r="F331"/>
  <c r="E331"/>
  <c r="I330"/>
  <c r="F330"/>
  <c r="E330"/>
  <c r="I329"/>
  <c r="F329"/>
  <c r="E329"/>
  <c r="I327"/>
  <c r="F327"/>
  <c r="E327"/>
  <c r="I352"/>
  <c r="F352"/>
  <c r="E352"/>
  <c r="I351"/>
  <c r="F351"/>
  <c r="E351"/>
  <c r="I350"/>
  <c r="F350"/>
  <c r="E350"/>
  <c r="I349"/>
  <c r="F349"/>
  <c r="E349"/>
  <c r="I348"/>
  <c r="F348"/>
  <c r="E348"/>
  <c r="I324"/>
  <c r="F324"/>
  <c r="E324"/>
  <c r="I322"/>
  <c r="F322"/>
  <c r="E322"/>
  <c r="I321"/>
  <c r="F321"/>
  <c r="E321"/>
  <c r="I320"/>
  <c r="F320"/>
  <c r="E320"/>
  <c r="I319"/>
  <c r="F319"/>
  <c r="E319"/>
  <c r="I318"/>
  <c r="F318"/>
  <c r="E318"/>
  <c r="I317"/>
  <c r="F317"/>
  <c r="E317"/>
  <c r="I316"/>
  <c r="F316"/>
  <c r="E316"/>
  <c r="I315"/>
  <c r="F315"/>
  <c r="E315"/>
  <c r="I314"/>
  <c r="F314"/>
  <c r="E314"/>
  <c r="I313"/>
  <c r="F313"/>
  <c r="E313"/>
  <c r="I312"/>
  <c r="F312"/>
  <c r="E312"/>
  <c r="I311"/>
  <c r="F311"/>
  <c r="E311"/>
  <c r="I310"/>
  <c r="F310"/>
  <c r="E310"/>
  <c r="I309"/>
  <c r="F309"/>
  <c r="E309"/>
  <c r="I308"/>
  <c r="F308"/>
  <c r="E308"/>
  <c r="I307"/>
  <c r="F307"/>
  <c r="E307"/>
  <c r="I306"/>
  <c r="F306"/>
  <c r="E306"/>
  <c r="I305"/>
  <c r="F305"/>
  <c r="E305"/>
  <c r="I304"/>
  <c r="F304"/>
  <c r="E304"/>
  <c r="I303"/>
  <c r="F303"/>
  <c r="E303"/>
  <c r="I302"/>
  <c r="F302"/>
  <c r="E302"/>
  <c r="I301"/>
  <c r="F301"/>
  <c r="E301"/>
  <c r="I300"/>
  <c r="F300"/>
  <c r="E300"/>
  <c r="I299"/>
  <c r="F299"/>
  <c r="E299"/>
  <c r="I298"/>
  <c r="F298"/>
  <c r="E298"/>
  <c r="I297"/>
  <c r="F297"/>
  <c r="E297"/>
  <c r="I326"/>
  <c r="F326"/>
  <c r="E326"/>
  <c r="I325"/>
  <c r="F325"/>
  <c r="E325"/>
  <c r="I290"/>
  <c r="F290"/>
  <c r="E290"/>
  <c r="I289"/>
  <c r="F289"/>
  <c r="E289"/>
  <c r="I288"/>
  <c r="F288"/>
  <c r="E288"/>
  <c r="I287"/>
  <c r="F287"/>
  <c r="E287"/>
  <c r="I286"/>
  <c r="F286"/>
  <c r="E286"/>
  <c r="I285"/>
  <c r="F285"/>
  <c r="E285"/>
  <c r="I284"/>
  <c r="F284"/>
  <c r="E284"/>
  <c r="I283"/>
  <c r="F283"/>
  <c r="E283"/>
  <c r="I282"/>
  <c r="F282"/>
  <c r="E282"/>
  <c r="I281"/>
  <c r="F281"/>
  <c r="E281"/>
  <c r="I280"/>
  <c r="F280"/>
  <c r="E280"/>
  <c r="I279"/>
  <c r="F279"/>
  <c r="E279"/>
  <c r="I278"/>
  <c r="F278"/>
  <c r="E278"/>
  <c r="I277"/>
  <c r="F277"/>
  <c r="E277"/>
  <c r="I276"/>
  <c r="F276"/>
  <c r="E276"/>
  <c r="I275"/>
  <c r="F275"/>
  <c r="E275"/>
  <c r="I274"/>
  <c r="F274"/>
  <c r="E274"/>
  <c r="I273"/>
  <c r="F273"/>
  <c r="E273"/>
  <c r="I272"/>
  <c r="F272"/>
  <c r="E272"/>
  <c r="I271"/>
  <c r="F271"/>
  <c r="E271"/>
  <c r="I270"/>
  <c r="F270"/>
  <c r="E270"/>
  <c r="I296"/>
  <c r="F296"/>
  <c r="E296"/>
  <c r="I295"/>
  <c r="F295"/>
  <c r="E295"/>
  <c r="I294"/>
  <c r="F294"/>
  <c r="E294"/>
  <c r="I293"/>
  <c r="F293"/>
  <c r="E293"/>
  <c r="I292"/>
  <c r="F292"/>
  <c r="E292"/>
  <c r="I291"/>
  <c r="F291"/>
  <c r="E291"/>
  <c r="I264"/>
  <c r="F264"/>
  <c r="E264"/>
  <c r="I263"/>
  <c r="F263"/>
  <c r="E263"/>
  <c r="I262"/>
  <c r="F262"/>
  <c r="E262"/>
  <c r="I261"/>
  <c r="F261"/>
  <c r="E261"/>
  <c r="I260"/>
  <c r="F260"/>
  <c r="E260"/>
  <c r="I259"/>
  <c r="F259"/>
  <c r="E259"/>
  <c r="I257"/>
  <c r="F257"/>
  <c r="E257"/>
  <c r="I256"/>
  <c r="F256"/>
  <c r="E256"/>
  <c r="I255"/>
  <c r="F255"/>
  <c r="E255"/>
  <c r="I254"/>
  <c r="F254"/>
  <c r="E254"/>
  <c r="I253"/>
  <c r="F253"/>
  <c r="E253"/>
  <c r="I252"/>
  <c r="F252"/>
  <c r="E252"/>
  <c r="I251"/>
  <c r="F251"/>
  <c r="E251"/>
  <c r="I250"/>
  <c r="F250"/>
  <c r="E250"/>
  <c r="I249"/>
  <c r="F249"/>
  <c r="E249"/>
  <c r="I248"/>
  <c r="F248"/>
  <c r="E248"/>
  <c r="I247"/>
  <c r="F247"/>
  <c r="E247"/>
  <c r="I246"/>
  <c r="F246"/>
  <c r="E246"/>
  <c r="I269"/>
  <c r="F269"/>
  <c r="E269"/>
  <c r="I268"/>
  <c r="F268"/>
  <c r="E268"/>
  <c r="I267"/>
  <c r="F267"/>
  <c r="E267"/>
  <c r="I266"/>
  <c r="F266"/>
  <c r="E266"/>
  <c r="I265"/>
  <c r="F265"/>
  <c r="E265"/>
  <c r="I239"/>
  <c r="F239"/>
  <c r="E239"/>
  <c r="I238"/>
  <c r="F238"/>
  <c r="E238"/>
  <c r="I237"/>
  <c r="F237"/>
  <c r="E237"/>
  <c r="I236"/>
  <c r="F236"/>
  <c r="E236"/>
  <c r="I235"/>
  <c r="F235"/>
  <c r="E235"/>
  <c r="I233"/>
  <c r="F233"/>
  <c r="E233"/>
  <c r="I232"/>
  <c r="F232"/>
  <c r="E232"/>
  <c r="I231"/>
  <c r="F231"/>
  <c r="E231"/>
  <c r="I230"/>
  <c r="F230"/>
  <c r="E230"/>
  <c r="I229"/>
  <c r="F229"/>
  <c r="E229"/>
  <c r="I228"/>
  <c r="F228"/>
  <c r="E228"/>
  <c r="I227"/>
  <c r="F227"/>
  <c r="E227"/>
  <c r="I225"/>
  <c r="F225"/>
  <c r="E225"/>
  <c r="I224"/>
  <c r="F224"/>
  <c r="E224"/>
  <c r="I223"/>
  <c r="F223"/>
  <c r="E223"/>
  <c r="I222"/>
  <c r="F222"/>
  <c r="E222"/>
  <c r="I221"/>
  <c r="F221"/>
  <c r="E221"/>
  <c r="I220"/>
  <c r="F220"/>
  <c r="E220"/>
  <c r="I219"/>
  <c r="F219"/>
  <c r="E219"/>
  <c r="I218"/>
  <c r="F218"/>
  <c r="E218"/>
  <c r="I245"/>
  <c r="F245"/>
  <c r="E245"/>
  <c r="I244"/>
  <c r="F244"/>
  <c r="E244"/>
  <c r="I243"/>
  <c r="F243"/>
  <c r="E243"/>
  <c r="I242"/>
  <c r="F242"/>
  <c r="E242"/>
  <c r="I241"/>
  <c r="F241"/>
  <c r="E241"/>
  <c r="I240"/>
  <c r="F240"/>
  <c r="E240"/>
  <c r="I213"/>
  <c r="F213"/>
  <c r="E213"/>
  <c r="I212"/>
  <c r="F212"/>
  <c r="E212"/>
  <c r="I211"/>
  <c r="F211"/>
  <c r="E211"/>
  <c r="I210"/>
  <c r="F210"/>
  <c r="E210"/>
  <c r="I209"/>
  <c r="F209"/>
  <c r="E209"/>
  <c r="I208"/>
  <c r="F208"/>
  <c r="E208"/>
  <c r="I207"/>
  <c r="F207"/>
  <c r="E207"/>
  <c r="I206"/>
  <c r="F206"/>
  <c r="E206"/>
  <c r="I205"/>
  <c r="F205"/>
  <c r="E205"/>
  <c r="I204"/>
  <c r="F204"/>
  <c r="E204"/>
  <c r="I203"/>
  <c r="F203"/>
  <c r="E203"/>
  <c r="I202"/>
  <c r="F202"/>
  <c r="E202"/>
  <c r="I201"/>
  <c r="F201"/>
  <c r="E201"/>
  <c r="I200"/>
  <c r="F200"/>
  <c r="E200"/>
  <c r="I199"/>
  <c r="F199"/>
  <c r="E199"/>
  <c r="I198"/>
  <c r="F198"/>
  <c r="E198"/>
  <c r="I197"/>
  <c r="F197"/>
  <c r="E197"/>
  <c r="I196"/>
  <c r="F196"/>
  <c r="E196"/>
  <c r="I195"/>
  <c r="F195"/>
  <c r="E195"/>
  <c r="I194"/>
  <c r="F194"/>
  <c r="E194"/>
  <c r="I193"/>
  <c r="F193"/>
  <c r="E193"/>
  <c r="I217"/>
  <c r="F217"/>
  <c r="E217"/>
  <c r="I216"/>
  <c r="F216"/>
  <c r="E216"/>
  <c r="I215"/>
  <c r="F215"/>
  <c r="E215"/>
  <c r="I214"/>
  <c r="F214"/>
  <c r="E214"/>
  <c r="I189"/>
  <c r="F189"/>
  <c r="E189"/>
  <c r="I188"/>
  <c r="F188"/>
  <c r="E188"/>
  <c r="I187"/>
  <c r="F187"/>
  <c r="E187"/>
  <c r="I186"/>
  <c r="F186"/>
  <c r="E186"/>
  <c r="I185"/>
  <c r="F185"/>
  <c r="E185"/>
  <c r="I184"/>
  <c r="F184"/>
  <c r="E184"/>
  <c r="I183"/>
  <c r="F183"/>
  <c r="E183"/>
  <c r="I182"/>
  <c r="F182"/>
  <c r="E182"/>
  <c r="I181"/>
  <c r="F181"/>
  <c r="E181"/>
  <c r="I180"/>
  <c r="F180"/>
  <c r="E180"/>
  <c r="I178"/>
  <c r="F178"/>
  <c r="E178"/>
  <c r="I177"/>
  <c r="F177"/>
  <c r="E177"/>
  <c r="I176"/>
  <c r="F176"/>
  <c r="E176"/>
  <c r="I175"/>
  <c r="F175"/>
  <c r="E175"/>
  <c r="I174"/>
  <c r="F174"/>
  <c r="E174"/>
  <c r="I173"/>
  <c r="F173"/>
  <c r="E173"/>
  <c r="I171"/>
  <c r="F171"/>
  <c r="E171"/>
  <c r="I170"/>
  <c r="F170"/>
  <c r="E170"/>
  <c r="I169"/>
  <c r="F169"/>
  <c r="E169"/>
  <c r="I168"/>
  <c r="F168"/>
  <c r="E168"/>
  <c r="I167"/>
  <c r="F167"/>
  <c r="E167"/>
  <c r="I166"/>
  <c r="F166"/>
  <c r="E166"/>
  <c r="I165"/>
  <c r="F165"/>
  <c r="E165"/>
  <c r="I164"/>
  <c r="F164"/>
  <c r="E164"/>
  <c r="I163"/>
  <c r="F163"/>
  <c r="E163"/>
  <c r="I162"/>
  <c r="F162"/>
  <c r="E162"/>
  <c r="I161"/>
  <c r="F161"/>
  <c r="E161"/>
  <c r="I160"/>
  <c r="F160"/>
  <c r="E160"/>
  <c r="I159"/>
  <c r="F159"/>
  <c r="E159"/>
  <c r="I158"/>
  <c r="F158"/>
  <c r="E158"/>
  <c r="I192"/>
  <c r="F192"/>
  <c r="E192"/>
  <c r="I191"/>
  <c r="F191"/>
  <c r="E191"/>
  <c r="I190"/>
  <c r="F190"/>
  <c r="E190"/>
  <c r="I148"/>
  <c r="F148"/>
  <c r="E148"/>
  <c r="I147"/>
  <c r="F147"/>
  <c r="E147"/>
  <c r="I146"/>
  <c r="F146"/>
  <c r="E146"/>
  <c r="I145"/>
  <c r="F145"/>
  <c r="E145"/>
  <c r="I144"/>
  <c r="F144"/>
  <c r="E144"/>
  <c r="I143"/>
  <c r="F143"/>
  <c r="E143"/>
  <c r="I141"/>
  <c r="F141"/>
  <c r="E141"/>
  <c r="I140"/>
  <c r="F140"/>
  <c r="E140"/>
  <c r="I139"/>
  <c r="F139"/>
  <c r="E139"/>
  <c r="I138"/>
  <c r="F138"/>
  <c r="E138"/>
  <c r="I137"/>
  <c r="F137"/>
  <c r="E137"/>
  <c r="I136"/>
  <c r="F136"/>
  <c r="E136"/>
  <c r="I135"/>
  <c r="F135"/>
  <c r="E135"/>
  <c r="I134"/>
  <c r="F134"/>
  <c r="E134"/>
  <c r="I133"/>
  <c r="F133"/>
  <c r="E133"/>
  <c r="I132"/>
  <c r="F132"/>
  <c r="E132"/>
  <c r="I130"/>
  <c r="F130"/>
  <c r="E130"/>
  <c r="I129"/>
  <c r="F129"/>
  <c r="E129"/>
  <c r="I128"/>
  <c r="F128"/>
  <c r="E128"/>
  <c r="I127"/>
  <c r="F127"/>
  <c r="E127"/>
  <c r="I126"/>
  <c r="F126"/>
  <c r="E126"/>
  <c r="I125"/>
  <c r="F125"/>
  <c r="E125"/>
  <c r="I124"/>
  <c r="F124"/>
  <c r="E124"/>
  <c r="I123"/>
  <c r="F123"/>
  <c r="E123"/>
  <c r="I122"/>
  <c r="F122"/>
  <c r="E122"/>
  <c r="I121"/>
  <c r="F121"/>
  <c r="E121"/>
  <c r="I120"/>
  <c r="F120"/>
  <c r="E120"/>
  <c r="I119"/>
  <c r="F119"/>
  <c r="E119"/>
  <c r="I118"/>
  <c r="F118"/>
  <c r="E118"/>
  <c r="I157"/>
  <c r="F157"/>
  <c r="E157"/>
  <c r="I117"/>
  <c r="F117"/>
  <c r="E117"/>
  <c r="I116"/>
  <c r="F116"/>
  <c r="E116"/>
  <c r="I115"/>
  <c r="F115"/>
  <c r="E115"/>
  <c r="I114"/>
  <c r="F114"/>
  <c r="E114"/>
  <c r="I113"/>
  <c r="F113"/>
  <c r="E113"/>
  <c r="I112"/>
  <c r="F112"/>
  <c r="E112"/>
  <c r="I111"/>
  <c r="F111"/>
  <c r="E111"/>
  <c r="I110"/>
  <c r="F110"/>
  <c r="E110"/>
  <c r="I156"/>
  <c r="F156"/>
  <c r="E156"/>
  <c r="I155"/>
  <c r="F155"/>
  <c r="E155"/>
  <c r="I154"/>
  <c r="F154"/>
  <c r="E154"/>
  <c r="I153"/>
  <c r="F153"/>
  <c r="E153"/>
  <c r="I152"/>
  <c r="F152"/>
  <c r="E152"/>
  <c r="I151"/>
  <c r="F151"/>
  <c r="E151"/>
  <c r="I150"/>
  <c r="F150"/>
  <c r="E150"/>
  <c r="I149"/>
  <c r="F149"/>
  <c r="E149"/>
  <c r="I109"/>
  <c r="F109"/>
  <c r="E109"/>
  <c r="I108"/>
  <c r="F108"/>
  <c r="E108"/>
  <c r="I107"/>
  <c r="F107"/>
  <c r="E107"/>
  <c r="I106"/>
  <c r="F106"/>
  <c r="E106"/>
  <c r="I105"/>
  <c r="F105"/>
  <c r="E105"/>
  <c r="I104"/>
  <c r="F104"/>
  <c r="E104"/>
  <c r="I103"/>
  <c r="F103"/>
  <c r="E103"/>
  <c r="I102"/>
  <c r="F102"/>
  <c r="E102"/>
  <c r="I101"/>
  <c r="F101"/>
  <c r="E101"/>
  <c r="I100"/>
  <c r="F100"/>
  <c r="E100"/>
  <c r="I99"/>
  <c r="F99"/>
  <c r="E99"/>
  <c r="I98"/>
  <c r="F98"/>
  <c r="E98"/>
  <c r="I97"/>
  <c r="F97"/>
  <c r="E97"/>
  <c r="I96"/>
  <c r="F96"/>
  <c r="E96"/>
  <c r="I95"/>
  <c r="F95"/>
  <c r="E95"/>
  <c r="I94"/>
  <c r="F94"/>
  <c r="E94"/>
  <c r="I93"/>
  <c r="F93"/>
  <c r="E93"/>
  <c r="I92"/>
  <c r="F92"/>
  <c r="E92"/>
  <c r="I91"/>
  <c r="F91"/>
  <c r="E91"/>
  <c r="I90"/>
  <c r="F90"/>
  <c r="E90"/>
  <c r="I89"/>
  <c r="F89"/>
  <c r="E89"/>
  <c r="I88"/>
  <c r="F88"/>
  <c r="E88"/>
  <c r="I87"/>
  <c r="F87"/>
  <c r="E87"/>
  <c r="I86"/>
  <c r="F86"/>
  <c r="E86"/>
  <c r="I85"/>
  <c r="F85"/>
  <c r="E85"/>
  <c r="I84"/>
  <c r="F84"/>
  <c r="E84"/>
  <c r="I83"/>
  <c r="F83"/>
  <c r="E83"/>
  <c r="I82"/>
  <c r="F82"/>
  <c r="E82"/>
  <c r="I81"/>
  <c r="F81"/>
  <c r="E81"/>
  <c r="I80"/>
  <c r="F80"/>
  <c r="E80"/>
  <c r="I79"/>
  <c r="F79"/>
  <c r="E79"/>
  <c r="I78"/>
  <c r="F78"/>
  <c r="E78"/>
  <c r="I77"/>
  <c r="F77"/>
  <c r="E77"/>
  <c r="I74"/>
  <c r="F74"/>
  <c r="E74"/>
  <c r="I73"/>
  <c r="F73"/>
  <c r="E73"/>
  <c r="I72"/>
  <c r="F72"/>
  <c r="E72"/>
  <c r="I71"/>
  <c r="F71"/>
  <c r="E71"/>
  <c r="I70"/>
  <c r="F70"/>
  <c r="E70"/>
  <c r="I69"/>
  <c r="F69"/>
  <c r="E69"/>
  <c r="I68"/>
  <c r="F68"/>
  <c r="E68"/>
  <c r="I67"/>
  <c r="F67"/>
  <c r="E67"/>
  <c r="I66"/>
  <c r="F66"/>
  <c r="E66"/>
  <c r="I65"/>
  <c r="F65"/>
  <c r="E65"/>
  <c r="I64"/>
  <c r="F64"/>
  <c r="E64"/>
  <c r="I63"/>
  <c r="F63"/>
  <c r="E63"/>
  <c r="I62"/>
  <c r="F62"/>
  <c r="E62"/>
  <c r="I61"/>
  <c r="F61"/>
  <c r="E61"/>
  <c r="I60"/>
  <c r="F60"/>
  <c r="E60"/>
  <c r="I59"/>
  <c r="F59"/>
  <c r="E59"/>
  <c r="I58"/>
  <c r="F58"/>
  <c r="E58"/>
  <c r="I57"/>
  <c r="F57"/>
  <c r="E57"/>
  <c r="I56"/>
  <c r="F56"/>
  <c r="E56"/>
  <c r="I55"/>
  <c r="F55"/>
  <c r="E55"/>
  <c r="I76"/>
  <c r="F76"/>
  <c r="E76"/>
  <c r="I75"/>
  <c r="F75"/>
  <c r="E75"/>
  <c r="I48"/>
  <c r="F48"/>
  <c r="E48"/>
  <c r="I47"/>
  <c r="F47"/>
  <c r="E47"/>
  <c r="I46"/>
  <c r="F46"/>
  <c r="E46"/>
  <c r="I44"/>
  <c r="F44"/>
  <c r="E44"/>
  <c r="I43"/>
  <c r="F43"/>
  <c r="E43"/>
  <c r="I42"/>
  <c r="F42"/>
  <c r="E42"/>
  <c r="I41"/>
  <c r="F41"/>
  <c r="E41"/>
  <c r="I39"/>
  <c r="F39"/>
  <c r="E39"/>
  <c r="I38"/>
  <c r="F38"/>
  <c r="E38"/>
  <c r="I37"/>
  <c r="F37"/>
  <c r="E37"/>
  <c r="I36"/>
  <c r="F36"/>
  <c r="E36"/>
  <c r="I35"/>
  <c r="F35"/>
  <c r="E35"/>
  <c r="I34"/>
  <c r="F34"/>
  <c r="E34"/>
  <c r="I33"/>
  <c r="F33"/>
  <c r="E33"/>
  <c r="I32"/>
  <c r="F32"/>
  <c r="E32"/>
  <c r="I31"/>
  <c r="F31"/>
  <c r="E31"/>
  <c r="I30"/>
  <c r="F30"/>
  <c r="E30"/>
  <c r="I54"/>
  <c r="F54"/>
  <c r="E54"/>
  <c r="I53"/>
  <c r="F53"/>
  <c r="E53"/>
  <c r="I52"/>
  <c r="F52"/>
  <c r="E52"/>
  <c r="I51"/>
  <c r="F51"/>
  <c r="E51"/>
  <c r="I50"/>
  <c r="F50"/>
  <c r="E50"/>
  <c r="I49"/>
  <c r="F49"/>
  <c r="E49"/>
  <c r="I29"/>
  <c r="F29"/>
  <c r="E29"/>
  <c r="I28"/>
  <c r="F28"/>
  <c r="E28"/>
  <c r="I27"/>
  <c r="F27"/>
  <c r="E27"/>
  <c r="I26"/>
  <c r="F26"/>
  <c r="E26"/>
  <c r="I25"/>
  <c r="F25"/>
  <c r="E25"/>
  <c r="I24"/>
  <c r="F24"/>
  <c r="E24"/>
  <c r="I23"/>
  <c r="F23"/>
  <c r="E23"/>
  <c r="I22"/>
  <c r="F22"/>
  <c r="E22"/>
  <c r="I21"/>
  <c r="F21"/>
  <c r="E21"/>
  <c r="I20"/>
  <c r="F20"/>
  <c r="E20"/>
  <c r="I19"/>
  <c r="F19"/>
  <c r="E19"/>
  <c r="I18"/>
  <c r="F18"/>
  <c r="E18"/>
  <c r="I17"/>
  <c r="F17"/>
  <c r="E17"/>
  <c r="I16"/>
  <c r="F16"/>
  <c r="E16"/>
  <c r="I15"/>
  <c r="F15"/>
  <c r="E15"/>
  <c r="I14"/>
  <c r="F14"/>
  <c r="E14"/>
  <c r="I13"/>
  <c r="F13"/>
  <c r="E13"/>
  <c r="I12"/>
  <c r="F12"/>
  <c r="E12"/>
  <c r="I11"/>
  <c r="F11"/>
  <c r="E11"/>
  <c r="I9"/>
  <c r="F9"/>
  <c r="E9"/>
  <c r="I8"/>
  <c r="F8"/>
  <c r="E8"/>
  <c r="I7"/>
  <c r="F7"/>
  <c r="E7"/>
  <c r="I6"/>
  <c r="F6"/>
  <c r="E6"/>
  <c r="I5"/>
  <c r="F5"/>
  <c r="E5"/>
  <c r="I4"/>
  <c r="F4"/>
  <c r="E4"/>
  <c r="I3"/>
  <c r="F3"/>
  <c r="E3"/>
  <c r="F2"/>
  <c r="E2"/>
  <c r="I2"/>
  <c r="A1764" l="1"/>
  <c r="G984"/>
  <c r="H984" s="1"/>
  <c r="K984"/>
  <c r="M984"/>
  <c r="O984"/>
  <c r="L984"/>
  <c r="N984"/>
  <c r="P984" s="1"/>
  <c r="G4635"/>
  <c r="H4635" s="1"/>
  <c r="K4635"/>
  <c r="M4635"/>
  <c r="O4635"/>
  <c r="L4635"/>
  <c r="N4635"/>
  <c r="P4635" s="1"/>
  <c r="N2678"/>
  <c r="L2678"/>
  <c r="P2678"/>
  <c r="A2678"/>
  <c r="K2678"/>
  <c r="M2678"/>
  <c r="G2678"/>
  <c r="H2678" s="1"/>
  <c r="G3859"/>
  <c r="H3859" s="1"/>
  <c r="A3859"/>
  <c r="K3859"/>
  <c r="M3859"/>
  <c r="O3859"/>
  <c r="L3859"/>
  <c r="N3859"/>
  <c r="P3859" s="1"/>
  <c r="G910"/>
  <c r="H910" s="1"/>
  <c r="K910"/>
  <c r="M910"/>
  <c r="O910"/>
  <c r="L910"/>
  <c r="N910"/>
  <c r="P910" s="1"/>
  <c r="G1237"/>
  <c r="H1237" s="1"/>
  <c r="K1237"/>
  <c r="M1237"/>
  <c r="O1237"/>
  <c r="L1237"/>
  <c r="N1237"/>
  <c r="P1237" s="1"/>
  <c r="G3217"/>
  <c r="H3217" s="1"/>
  <c r="K3217"/>
  <c r="M3217"/>
  <c r="O3217"/>
  <c r="L3217"/>
  <c r="N3217"/>
  <c r="P3217" s="1"/>
  <c r="G234"/>
  <c r="H234" s="1"/>
  <c r="K234"/>
  <c r="M234"/>
  <c r="O234"/>
  <c r="L234"/>
  <c r="N234"/>
  <c r="P234" s="1"/>
  <c r="G4292"/>
  <c r="H4292" s="1"/>
  <c r="K4292"/>
  <c r="M4292"/>
  <c r="O4292"/>
  <c r="L4292"/>
  <c r="N4292"/>
  <c r="P4292" s="1"/>
  <c r="G3221"/>
  <c r="H3221" s="1"/>
  <c r="K3221"/>
  <c r="M3221"/>
  <c r="O3221"/>
  <c r="L3221"/>
  <c r="N3221"/>
  <c r="P3221" s="1"/>
  <c r="G4322"/>
  <c r="H4322" s="1"/>
  <c r="A4322"/>
  <c r="K4322"/>
  <c r="M4322"/>
  <c r="O4322"/>
  <c r="L4322"/>
  <c r="N4322"/>
  <c r="P4322" s="1"/>
  <c r="G1764"/>
  <c r="H1764" s="1"/>
  <c r="K1764"/>
  <c r="M1764"/>
  <c r="O1764"/>
  <c r="L1764"/>
  <c r="N1764"/>
  <c r="P1764" s="1"/>
  <c r="G2403"/>
  <c r="H2403" s="1"/>
  <c r="K2403"/>
  <c r="M2403"/>
  <c r="O2403"/>
  <c r="L2403"/>
  <c r="N2403"/>
  <c r="P2403" s="1"/>
  <c r="G3584"/>
  <c r="H3584" s="1"/>
  <c r="K3584"/>
  <c r="M3584"/>
  <c r="O3584"/>
  <c r="L3584"/>
  <c r="N3584"/>
  <c r="P3584" s="1"/>
  <c r="G2924"/>
  <c r="H2924" s="1"/>
  <c r="K2924"/>
  <c r="M2924"/>
  <c r="O2924"/>
  <c r="L2924"/>
  <c r="N2924"/>
  <c r="P2924" s="1"/>
  <c r="G4499"/>
  <c r="H4499" s="1"/>
  <c r="K4499"/>
  <c r="M4499"/>
  <c r="O4499"/>
  <c r="L4499"/>
  <c r="N4499"/>
  <c r="P4499" s="1"/>
  <c r="G2221"/>
  <c r="H2221" s="1"/>
  <c r="K2221"/>
  <c r="M2221"/>
  <c r="O2221"/>
  <c r="L2221"/>
  <c r="N2221"/>
  <c r="P2221" s="1"/>
  <c r="L1930"/>
  <c r="N1930"/>
  <c r="P1930" s="1"/>
  <c r="A1930"/>
  <c r="K1930"/>
  <c r="M1930"/>
  <c r="G1930"/>
  <c r="H1930" s="1"/>
  <c r="G3521"/>
  <c r="H3521" s="1"/>
  <c r="K3521"/>
  <c r="M3521"/>
  <c r="O3521"/>
  <c r="L3521"/>
  <c r="N3521"/>
  <c r="P3521" s="1"/>
  <c r="G3799"/>
  <c r="H3799" s="1"/>
  <c r="K3799"/>
  <c r="M3799"/>
  <c r="O3799"/>
  <c r="L3799"/>
  <c r="N3799"/>
  <c r="P3799" s="1"/>
  <c r="N1929"/>
  <c r="L1929"/>
  <c r="P1929"/>
  <c r="A1929"/>
  <c r="K1929"/>
  <c r="M1929"/>
  <c r="G1929"/>
  <c r="H1929" s="1"/>
  <c r="G2251"/>
  <c r="H2251" s="1"/>
  <c r="L4366"/>
  <c r="G4366"/>
  <c r="H4366" s="1"/>
  <c r="N4366"/>
  <c r="P4366" s="1"/>
  <c r="A4366"/>
  <c r="K4366"/>
  <c r="M4366"/>
  <c r="A2251"/>
  <c r="K2251"/>
  <c r="M2251"/>
  <c r="O2251"/>
  <c r="L2251"/>
  <c r="N2251"/>
  <c r="P2251" s="1"/>
  <c r="N2112"/>
  <c r="P2112" s="1"/>
  <c r="L2112"/>
  <c r="G2112"/>
  <c r="H2112" s="1"/>
  <c r="K2112"/>
  <c r="M2112"/>
  <c r="G2222"/>
  <c r="H2222" s="1"/>
  <c r="K2222"/>
  <c r="M2222"/>
  <c r="O2222"/>
  <c r="L2222"/>
  <c r="N2222"/>
  <c r="P2222" s="1"/>
  <c r="G328"/>
  <c r="H328" s="1"/>
  <c r="K328"/>
  <c r="M328"/>
  <c r="O328"/>
  <c r="L328"/>
  <c r="N328"/>
  <c r="P328" s="1"/>
  <c r="G1558"/>
  <c r="H1558" s="1"/>
  <c r="G3475"/>
  <c r="H3475" s="1"/>
  <c r="A3475"/>
  <c r="K3475"/>
  <c r="M3475"/>
  <c r="O3475"/>
  <c r="L3475"/>
  <c r="N3475"/>
  <c r="P3475" s="1"/>
  <c r="A1558"/>
  <c r="K1558"/>
  <c r="M1558"/>
  <c r="O1558"/>
  <c r="L1558"/>
  <c r="N1558"/>
  <c r="P1558" s="1"/>
  <c r="G2404"/>
  <c r="H2404" s="1"/>
  <c r="A2404"/>
  <c r="K2404"/>
  <c r="M2404"/>
  <c r="O2404"/>
  <c r="L2404"/>
  <c r="N2404"/>
  <c r="P2404" s="1"/>
  <c r="G4048"/>
  <c r="H4048" s="1"/>
  <c r="K4048"/>
  <c r="M4048"/>
  <c r="O4048"/>
  <c r="L4048"/>
  <c r="N4048"/>
  <c r="P4048" s="1"/>
  <c r="G2768"/>
  <c r="H2768" s="1"/>
  <c r="K2768"/>
  <c r="M2768"/>
  <c r="O2768"/>
  <c r="L2768"/>
  <c r="N2768"/>
  <c r="P2768" s="1"/>
  <c r="G3729"/>
  <c r="H3729" s="1"/>
  <c r="K3729"/>
  <c r="M3729"/>
  <c r="O3729"/>
  <c r="L3729"/>
  <c r="N3729"/>
  <c r="P3729" s="1"/>
  <c r="G2250"/>
  <c r="H2250" s="1"/>
  <c r="K2250"/>
  <c r="M2250"/>
  <c r="O2250"/>
  <c r="L2250"/>
  <c r="N2250"/>
  <c r="P2250" s="1"/>
  <c r="G2020"/>
  <c r="H2020" s="1"/>
  <c r="K2020"/>
  <c r="M2020"/>
  <c r="O2020"/>
  <c r="L2020"/>
  <c r="N2020"/>
  <c r="P2020" s="1"/>
  <c r="N1790"/>
  <c r="L1790"/>
  <c r="P1790"/>
  <c r="A1790"/>
  <c r="K1790"/>
  <c r="M1790"/>
  <c r="G1790"/>
  <c r="H1790" s="1"/>
  <c r="N1789"/>
  <c r="L1789"/>
  <c r="P1789"/>
  <c r="A1789"/>
  <c r="K1789"/>
  <c r="M1789"/>
  <c r="G1789"/>
  <c r="H1789" s="1"/>
  <c r="G3471"/>
  <c r="H3471" s="1"/>
  <c r="K3471"/>
  <c r="M3471"/>
  <c r="O3471"/>
  <c r="L3471"/>
  <c r="N3471"/>
  <c r="P3471" s="1"/>
  <c r="G3930"/>
  <c r="H3930" s="1"/>
  <c r="K3930"/>
  <c r="M3930"/>
  <c r="O3930"/>
  <c r="L3930"/>
  <c r="N3930"/>
  <c r="P3930" s="1"/>
  <c r="G1788"/>
  <c r="H1788" s="1"/>
  <c r="K1788"/>
  <c r="M1788"/>
  <c r="O1788"/>
  <c r="L1788"/>
  <c r="N1788"/>
  <c r="P1788" s="1"/>
  <c r="G614"/>
  <c r="H614" s="1"/>
  <c r="K614"/>
  <c r="M614"/>
  <c r="O614"/>
  <c r="L614"/>
  <c r="N614"/>
  <c r="P614" s="1"/>
  <c r="G440"/>
  <c r="H440" s="1"/>
  <c r="K440"/>
  <c r="M440"/>
  <c r="O440"/>
  <c r="L440"/>
  <c r="N440"/>
  <c r="P440" s="1"/>
  <c r="G4667"/>
  <c r="H4667" s="1"/>
  <c r="K4667"/>
  <c r="M4667"/>
  <c r="O4667"/>
  <c r="L4667"/>
  <c r="N4667"/>
  <c r="P4667" s="1"/>
  <c r="G1464"/>
  <c r="H1464" s="1"/>
  <c r="K1464"/>
  <c r="M1464"/>
  <c r="O1464"/>
  <c r="L1464"/>
  <c r="N1464"/>
  <c r="P1464" s="1"/>
  <c r="G345"/>
  <c r="H345" s="1"/>
  <c r="A345"/>
  <c r="K345"/>
  <c r="M345"/>
  <c r="O345"/>
  <c r="L345"/>
  <c r="N345"/>
  <c r="P345" s="1"/>
  <c r="G1528"/>
  <c r="H1528" s="1"/>
  <c r="K1528"/>
  <c r="M1528"/>
  <c r="O1528"/>
  <c r="L1528"/>
  <c r="N1528"/>
  <c r="P1528" s="1"/>
  <c r="G1591"/>
  <c r="H1591" s="1"/>
  <c r="K1591"/>
  <c r="M1591"/>
  <c r="O1591"/>
  <c r="L1591"/>
  <c r="N1591"/>
  <c r="P1591" s="1"/>
  <c r="G1735"/>
  <c r="H1735" s="1"/>
  <c r="G3519"/>
  <c r="H3519" s="1"/>
  <c r="K3519"/>
  <c r="M3519"/>
  <c r="O3519"/>
  <c r="L3519"/>
  <c r="N3519"/>
  <c r="P3519" s="1"/>
  <c r="N1631"/>
  <c r="L1631"/>
  <c r="P1631"/>
  <c r="A1631"/>
  <c r="K1631"/>
  <c r="M1631"/>
  <c r="G1631"/>
  <c r="H1631" s="1"/>
  <c r="A1735"/>
  <c r="K1735"/>
  <c r="M1735"/>
  <c r="O1735"/>
  <c r="L1735"/>
  <c r="N1735"/>
  <c r="P1735" s="1"/>
  <c r="N1594"/>
  <c r="P1594" s="1"/>
  <c r="L1594"/>
  <c r="A1594"/>
  <c r="K1594"/>
  <c r="M1594"/>
  <c r="G1594"/>
  <c r="H1594" s="1"/>
  <c r="G2979"/>
  <c r="H2979" s="1"/>
  <c r="K2979"/>
  <c r="M2979"/>
  <c r="O2979"/>
  <c r="L2979"/>
  <c r="N2979"/>
  <c r="P2979" s="1"/>
  <c r="G438"/>
  <c r="H438" s="1"/>
  <c r="K438"/>
  <c r="M438"/>
  <c r="O438"/>
  <c r="L438"/>
  <c r="N438"/>
  <c r="P438" s="1"/>
  <c r="G1590"/>
  <c r="H1590" s="1"/>
  <c r="K1590"/>
  <c r="M1590"/>
  <c r="O1590"/>
  <c r="L1590"/>
  <c r="N1590"/>
  <c r="P1590" s="1"/>
  <c r="G3366"/>
  <c r="H3366" s="1"/>
  <c r="K3366"/>
  <c r="M3366"/>
  <c r="O3366"/>
  <c r="L3366"/>
  <c r="N3366"/>
  <c r="P3366" s="1"/>
  <c r="G2370"/>
  <c r="H2370" s="1"/>
  <c r="G811"/>
  <c r="H811" s="1"/>
  <c r="K811"/>
  <c r="M811"/>
  <c r="O811"/>
  <c r="L811"/>
  <c r="N811"/>
  <c r="P811" s="1"/>
  <c r="G1595"/>
  <c r="H1595" s="1"/>
  <c r="A1595"/>
  <c r="K1595"/>
  <c r="M1595"/>
  <c r="O1595"/>
  <c r="L1595"/>
  <c r="N1595"/>
  <c r="P1595" s="1"/>
  <c r="G3527"/>
  <c r="H3527" s="1"/>
  <c r="K3527"/>
  <c r="M3527"/>
  <c r="O3527"/>
  <c r="L3527"/>
  <c r="N3527"/>
  <c r="P3527" s="1"/>
  <c r="G4154"/>
  <c r="H4154" s="1"/>
  <c r="G2790"/>
  <c r="H2790" s="1"/>
  <c r="A2790"/>
  <c r="K2790"/>
  <c r="M2790"/>
  <c r="O2790"/>
  <c r="L2790"/>
  <c r="N2790"/>
  <c r="P2790" s="1"/>
  <c r="G3215"/>
  <c r="H3215" s="1"/>
  <c r="K3215"/>
  <c r="M3215"/>
  <c r="O3215"/>
  <c r="L3215"/>
  <c r="N3215"/>
  <c r="P3215" s="1"/>
  <c r="G4282"/>
  <c r="H4282" s="1"/>
  <c r="K4282"/>
  <c r="M4282"/>
  <c r="O4282"/>
  <c r="L4282"/>
  <c r="N4282"/>
  <c r="P4282" s="1"/>
  <c r="G4677"/>
  <c r="H4677" s="1"/>
  <c r="K4677"/>
  <c r="M4677"/>
  <c r="O4677"/>
  <c r="L4677"/>
  <c r="N4677"/>
  <c r="P4677" s="1"/>
  <c r="G4650"/>
  <c r="H4650" s="1"/>
  <c r="K4650"/>
  <c r="M4650"/>
  <c r="O4650"/>
  <c r="L4650"/>
  <c r="N4650"/>
  <c r="P4650" s="1"/>
  <c r="G3150"/>
  <c r="H3150" s="1"/>
  <c r="K3150"/>
  <c r="M3150"/>
  <c r="O3150"/>
  <c r="L3150"/>
  <c r="N3150"/>
  <c r="P3150" s="1"/>
  <c r="G4252"/>
  <c r="H4252" s="1"/>
  <c r="K4252"/>
  <c r="M4252"/>
  <c r="O4252"/>
  <c r="L4252"/>
  <c r="N4252"/>
  <c r="P4252" s="1"/>
  <c r="A4154"/>
  <c r="K4154"/>
  <c r="M4154"/>
  <c r="O4154"/>
  <c r="L4154"/>
  <c r="N4154"/>
  <c r="P4154" s="1"/>
  <c r="G3082"/>
  <c r="H3082" s="1"/>
  <c r="K3082"/>
  <c r="M3082"/>
  <c r="O3082"/>
  <c r="L3082"/>
  <c r="N3082"/>
  <c r="P3082" s="1"/>
  <c r="G3995"/>
  <c r="H3995" s="1"/>
  <c r="K3995"/>
  <c r="M3995"/>
  <c r="O3995"/>
  <c r="L3995"/>
  <c r="N3995"/>
  <c r="P3995" s="1"/>
  <c r="G2948"/>
  <c r="H2948" s="1"/>
  <c r="K2948"/>
  <c r="M2948"/>
  <c r="O2948"/>
  <c r="L2948"/>
  <c r="N2948"/>
  <c r="P2948" s="1"/>
  <c r="G4323"/>
  <c r="H4323" s="1"/>
  <c r="K4323"/>
  <c r="M4323"/>
  <c r="O4323"/>
  <c r="L4323"/>
  <c r="N4323"/>
  <c r="P4323" s="1"/>
  <c r="G4424"/>
  <c r="H4424" s="1"/>
  <c r="A4424"/>
  <c r="K4424"/>
  <c r="M4424"/>
  <c r="O4424"/>
  <c r="L4424"/>
  <c r="N4424"/>
  <c r="P4424" s="1"/>
  <c r="G2707"/>
  <c r="H2707" s="1"/>
  <c r="K2707"/>
  <c r="M2707"/>
  <c r="O2707"/>
  <c r="L2707"/>
  <c r="N2707"/>
  <c r="P2707" s="1"/>
  <c r="G3606"/>
  <c r="H3606" s="1"/>
  <c r="K3606"/>
  <c r="M3606"/>
  <c r="O3606"/>
  <c r="L3606"/>
  <c r="N3606"/>
  <c r="P3606" s="1"/>
  <c r="G2397"/>
  <c r="H2397" s="1"/>
  <c r="N2397"/>
  <c r="L2397"/>
  <c r="P2397"/>
  <c r="A2397"/>
  <c r="K2397"/>
  <c r="M2397"/>
  <c r="Q2397"/>
  <c r="A2370"/>
  <c r="K2370"/>
  <c r="M2370"/>
  <c r="O2370"/>
  <c r="L2370"/>
  <c r="N2370"/>
  <c r="P2370" s="1"/>
  <c r="G2946"/>
  <c r="H2946" s="1"/>
  <c r="K2946"/>
  <c r="M2946"/>
  <c r="O2946"/>
  <c r="L2946"/>
  <c r="N2946"/>
  <c r="P2946" s="1"/>
  <c r="G1737"/>
  <c r="H1737" s="1"/>
  <c r="K1737"/>
  <c r="M1737"/>
  <c r="O1737"/>
  <c r="L1737"/>
  <c r="N1737"/>
  <c r="P1737" s="1"/>
  <c r="G1840"/>
  <c r="H1840" s="1"/>
  <c r="G888"/>
  <c r="H888" s="1"/>
  <c r="K888"/>
  <c r="M888"/>
  <c r="O888"/>
  <c r="L888"/>
  <c r="N888"/>
  <c r="P888" s="1"/>
  <c r="A1840"/>
  <c r="K1840"/>
  <c r="M1840"/>
  <c r="O1840"/>
  <c r="L1840"/>
  <c r="N1840"/>
  <c r="P1840" s="1"/>
  <c r="G1839"/>
  <c r="H1839" s="1"/>
  <c r="K1839"/>
  <c r="M1839"/>
  <c r="O1839"/>
  <c r="L1839"/>
  <c r="N1839"/>
  <c r="P1839" s="1"/>
  <c r="G1815"/>
  <c r="H1815" s="1"/>
  <c r="K1815"/>
  <c r="M1815"/>
  <c r="O1815"/>
  <c r="L1815"/>
  <c r="N1815"/>
  <c r="P1815" s="1"/>
  <c r="G1736"/>
  <c r="H1736" s="1"/>
  <c r="K1736"/>
  <c r="M1736"/>
  <c r="O1736"/>
  <c r="L1736"/>
  <c r="N1736"/>
  <c r="P1736" s="1"/>
  <c r="L466"/>
  <c r="G466"/>
  <c r="H466" s="1"/>
  <c r="N466"/>
  <c r="P466" s="1"/>
  <c r="A466"/>
  <c r="K466"/>
  <c r="M466"/>
  <c r="G3973"/>
  <c r="H3973" s="1"/>
  <c r="K3973"/>
  <c r="M3973"/>
  <c r="O3973"/>
  <c r="L3973"/>
  <c r="N3973"/>
  <c r="P3973" s="1"/>
  <c r="B1053"/>
  <c r="B1379"/>
  <c r="B4547"/>
  <c r="B534"/>
  <c r="B1216"/>
  <c r="B1446"/>
  <c r="G537"/>
  <c r="H537" s="1"/>
  <c r="K537"/>
  <c r="M537"/>
  <c r="O537"/>
  <c r="L537"/>
  <c r="N537"/>
  <c r="P537" s="1"/>
  <c r="B3946"/>
  <c r="B735"/>
  <c r="B3345"/>
  <c r="B2666"/>
  <c r="B3073"/>
  <c r="B2965"/>
  <c r="B3224"/>
  <c r="B1350"/>
  <c r="B1064"/>
  <c r="B3207"/>
  <c r="B4314"/>
  <c r="B3578"/>
  <c r="B1746"/>
  <c r="B1377"/>
  <c r="B1592"/>
  <c r="B2268"/>
  <c r="B1864"/>
  <c r="B3141"/>
  <c r="B3917"/>
  <c r="B4367"/>
  <c r="B3904"/>
  <c r="B1351"/>
  <c r="B1352"/>
  <c r="C1446"/>
  <c r="C10"/>
  <c r="C3224"/>
  <c r="C2819"/>
  <c r="G1750"/>
  <c r="H1750" s="1"/>
  <c r="K1750"/>
  <c r="M1750"/>
  <c r="O1750"/>
  <c r="L1750"/>
  <c r="N1750"/>
  <c r="P1750" s="1"/>
  <c r="G1816"/>
  <c r="H1816" s="1"/>
  <c r="K1816"/>
  <c r="M1816"/>
  <c r="O1816"/>
  <c r="L1816"/>
  <c r="N1816"/>
  <c r="P1816" s="1"/>
  <c r="G2173"/>
  <c r="H2173" s="1"/>
  <c r="K2173"/>
  <c r="M2173"/>
  <c r="O2173"/>
  <c r="L2173"/>
  <c r="N2173"/>
  <c r="P2173" s="1"/>
  <c r="G3822"/>
  <c r="H3822" s="1"/>
  <c r="K3822"/>
  <c r="M3822"/>
  <c r="O3822"/>
  <c r="L3822"/>
  <c r="N3822"/>
  <c r="P3822" s="1"/>
  <c r="G2443"/>
  <c r="H2443" s="1"/>
  <c r="K2443"/>
  <c r="M2443"/>
  <c r="O2443"/>
  <c r="L2443"/>
  <c r="N2443"/>
  <c r="P2443" s="1"/>
  <c r="N131"/>
  <c r="L131"/>
  <c r="P131"/>
  <c r="G131"/>
  <c r="H131" s="1"/>
  <c r="A131"/>
  <c r="K131"/>
  <c r="M131"/>
  <c r="A3361"/>
  <c r="G3697"/>
  <c r="H3697" s="1"/>
  <c r="G258"/>
  <c r="H258" s="1"/>
  <c r="K258"/>
  <c r="M258"/>
  <c r="O258"/>
  <c r="L258"/>
  <c r="N258"/>
  <c r="P258" s="1"/>
  <c r="G4668"/>
  <c r="H4668" s="1"/>
  <c r="A4668"/>
  <c r="K4668"/>
  <c r="M4668"/>
  <c r="O4668"/>
  <c r="L4668"/>
  <c r="N4668"/>
  <c r="P4668" s="1"/>
  <c r="G739"/>
  <c r="H739" s="1"/>
  <c r="A739"/>
  <c r="K739"/>
  <c r="M739"/>
  <c r="O739"/>
  <c r="L739"/>
  <c r="N739"/>
  <c r="P739" s="1"/>
  <c r="G2553"/>
  <c r="H2553" s="1"/>
  <c r="A2553"/>
  <c r="K2553"/>
  <c r="M2553"/>
  <c r="O2553"/>
  <c r="L2553"/>
  <c r="N2553"/>
  <c r="P2553" s="1"/>
  <c r="L3668"/>
  <c r="G3668"/>
  <c r="H3668" s="1"/>
  <c r="N3668"/>
  <c r="P3668" s="1"/>
  <c r="A3668"/>
  <c r="K3668"/>
  <c r="M3668"/>
  <c r="G3361"/>
  <c r="H3361" s="1"/>
  <c r="K3361"/>
  <c r="M3361"/>
  <c r="O3361"/>
  <c r="L3361"/>
  <c r="N3361"/>
  <c r="P3361" s="1"/>
  <c r="L2615"/>
  <c r="G2615"/>
  <c r="H2615" s="1"/>
  <c r="N2615"/>
  <c r="P2615" s="1"/>
  <c r="A2615"/>
  <c r="K2615"/>
  <c r="M2615"/>
  <c r="A3697"/>
  <c r="K3697"/>
  <c r="M3697"/>
  <c r="O3697"/>
  <c r="L3697"/>
  <c r="N3697"/>
  <c r="P3697" s="1"/>
  <c r="G2480"/>
  <c r="H2480" s="1"/>
  <c r="K2480"/>
  <c r="M2480"/>
  <c r="O2480"/>
  <c r="L2480"/>
  <c r="N2480"/>
  <c r="P2480" s="1"/>
  <c r="G1404"/>
  <c r="H1404" s="1"/>
  <c r="K1404"/>
  <c r="M1404"/>
  <c r="O1404"/>
  <c r="L1404"/>
  <c r="N1404"/>
  <c r="P1404" s="1"/>
  <c r="G323"/>
  <c r="H323" s="1"/>
  <c r="K323"/>
  <c r="M323"/>
  <c r="O323"/>
  <c r="L323"/>
  <c r="N323"/>
  <c r="P323" s="1"/>
  <c r="G3363"/>
  <c r="H3363" s="1"/>
  <c r="K3363"/>
  <c r="M3363"/>
  <c r="O3363"/>
  <c r="L3363"/>
  <c r="N3363"/>
  <c r="P3363" s="1"/>
  <c r="G3139"/>
  <c r="H3139" s="1"/>
  <c r="K3139"/>
  <c r="M3139"/>
  <c r="O3139"/>
  <c r="L3139"/>
  <c r="N3139"/>
  <c r="G1814"/>
  <c r="H1814" s="1"/>
  <c r="K1814"/>
  <c r="M1814"/>
  <c r="O1814"/>
  <c r="L1814"/>
  <c r="N1814"/>
  <c r="P1814" s="1"/>
  <c r="G3780"/>
  <c r="H3780" s="1"/>
  <c r="K3780"/>
  <c r="M3780"/>
  <c r="O3780"/>
  <c r="L3780"/>
  <c r="N3780"/>
  <c r="P3780" s="1"/>
  <c r="G40"/>
  <c r="H40" s="1"/>
  <c r="K40"/>
  <c r="M40"/>
  <c r="O40"/>
  <c r="L40"/>
  <c r="N40"/>
  <c r="P40" s="1"/>
  <c r="N2466"/>
  <c r="L2466"/>
  <c r="P2466"/>
  <c r="A2466"/>
  <c r="K2466"/>
  <c r="M2466"/>
  <c r="G2466"/>
  <c r="H2466" s="1"/>
  <c r="N3081"/>
  <c r="L3081"/>
  <c r="P3081"/>
  <c r="A3081"/>
  <c r="K3081"/>
  <c r="M3081"/>
  <c r="G3081"/>
  <c r="H3081" s="1"/>
  <c r="G404"/>
  <c r="H404" s="1"/>
  <c r="K404"/>
  <c r="M404"/>
  <c r="O404"/>
  <c r="L404"/>
  <c r="N404"/>
  <c r="P404" s="1"/>
  <c r="G4563"/>
  <c r="H4563" s="1"/>
  <c r="K4563"/>
  <c r="M4563"/>
  <c r="O4563"/>
  <c r="L4563"/>
  <c r="N4563"/>
  <c r="P4563" s="1"/>
  <c r="G4565"/>
  <c r="H4565" s="1"/>
  <c r="K4565"/>
  <c r="M4565"/>
  <c r="O4565"/>
  <c r="L4565"/>
  <c r="N4565"/>
  <c r="P4565" s="1"/>
  <c r="G142"/>
  <c r="H142" s="1"/>
  <c r="K142"/>
  <c r="M142"/>
  <c r="O142"/>
  <c r="L142"/>
  <c r="N142"/>
  <c r="P142" s="1"/>
  <c r="N4382"/>
  <c r="L4382"/>
  <c r="P4382"/>
  <c r="A4382"/>
  <c r="K4382"/>
  <c r="M4382"/>
  <c r="G4382"/>
  <c r="H4382" s="1"/>
  <c r="G1171"/>
  <c r="H1171" s="1"/>
  <c r="N1786"/>
  <c r="L1786"/>
  <c r="P1786"/>
  <c r="G1786"/>
  <c r="H1786" s="1"/>
  <c r="K1786"/>
  <c r="M1786"/>
  <c r="Q1786"/>
  <c r="A1171"/>
  <c r="K1171"/>
  <c r="M1171"/>
  <c r="O1171"/>
  <c r="L1171"/>
  <c r="N1171"/>
  <c r="P1171" s="1"/>
  <c r="G2506"/>
  <c r="H2506" s="1"/>
  <c r="K2506"/>
  <c r="M2506"/>
  <c r="O2506"/>
  <c r="L2506"/>
  <c r="N2506"/>
  <c r="P2506" s="1"/>
  <c r="G645"/>
  <c r="H645" s="1"/>
  <c r="K645"/>
  <c r="M645"/>
  <c r="O645"/>
  <c r="L645"/>
  <c r="N645"/>
  <c r="P645" s="1"/>
  <c r="G1886"/>
  <c r="H1886" s="1"/>
  <c r="K1886"/>
  <c r="M1886"/>
  <c r="O1886"/>
  <c r="L1886"/>
  <c r="N1886"/>
  <c r="P1886" s="1"/>
  <c r="G1692"/>
  <c r="H1692" s="1"/>
  <c r="K1692"/>
  <c r="M1692"/>
  <c r="O1692"/>
  <c r="L1692"/>
  <c r="N1692"/>
  <c r="P1692" s="1"/>
  <c r="G3312"/>
  <c r="H3312" s="1"/>
  <c r="N3312"/>
  <c r="L3312"/>
  <c r="P3312"/>
  <c r="A3312"/>
  <c r="K3312"/>
  <c r="M3312"/>
  <c r="G2239"/>
  <c r="H2239" s="1"/>
  <c r="K2239"/>
  <c r="M2239"/>
  <c r="O2239"/>
  <c r="L2239"/>
  <c r="N2239"/>
  <c r="P2239" s="1"/>
  <c r="G2570"/>
  <c r="H2570" s="1"/>
  <c r="K2570"/>
  <c r="M2570"/>
  <c r="O2570"/>
  <c r="L2570"/>
  <c r="N2570"/>
  <c r="P2570" s="1"/>
  <c r="G4383"/>
  <c r="H4383" s="1"/>
  <c r="K4383"/>
  <c r="M4383"/>
  <c r="O4383"/>
  <c r="L4383"/>
  <c r="N4383"/>
  <c r="P4383" s="1"/>
  <c r="G4690"/>
  <c r="H4690" s="1"/>
  <c r="K4690"/>
  <c r="M4690"/>
  <c r="O4690"/>
  <c r="L4690"/>
  <c r="N4690"/>
  <c r="P4690" s="1"/>
  <c r="G3999"/>
  <c r="H3999" s="1"/>
  <c r="K3999"/>
  <c r="M3999"/>
  <c r="O3999"/>
  <c r="L3999"/>
  <c r="N3999"/>
  <c r="P3999" s="1"/>
  <c r="N1630"/>
  <c r="L1630"/>
  <c r="P1630"/>
  <c r="A1630"/>
  <c r="K1630"/>
  <c r="M1630"/>
  <c r="G1630"/>
  <c r="H1630" s="1"/>
  <c r="N1632"/>
  <c r="L1632"/>
  <c r="P1632"/>
  <c r="G1632"/>
  <c r="H1632" s="1"/>
  <c r="A1632"/>
  <c r="K1632"/>
  <c r="M1632"/>
  <c r="G4311"/>
  <c r="H4311" s="1"/>
  <c r="A4311"/>
  <c r="K4311"/>
  <c r="M4311"/>
  <c r="O4311"/>
  <c r="L4311"/>
  <c r="N4311"/>
  <c r="P4311" s="1"/>
  <c r="L4583"/>
  <c r="N4583"/>
  <c r="P4583" s="1"/>
  <c r="G4583"/>
  <c r="H4583" s="1"/>
  <c r="K4583"/>
  <c r="M4583"/>
  <c r="G1628"/>
  <c r="H1628" s="1"/>
  <c r="K1628"/>
  <c r="M1628"/>
  <c r="O1628"/>
  <c r="L1628"/>
  <c r="N1628"/>
  <c r="G1244"/>
  <c r="H1244" s="1"/>
  <c r="A1244"/>
  <c r="K1244"/>
  <c r="M1244"/>
  <c r="O1244"/>
  <c r="L1244"/>
  <c r="N1244"/>
  <c r="P1244" s="1"/>
  <c r="G1629"/>
  <c r="H1629" s="1"/>
  <c r="K1629"/>
  <c r="M1629"/>
  <c r="O1629"/>
  <c r="L1629"/>
  <c r="N1629"/>
  <c r="P1629" s="1"/>
  <c r="N2789"/>
  <c r="L2789"/>
  <c r="P2789"/>
  <c r="A2789"/>
  <c r="K2789"/>
  <c r="M2789"/>
  <c r="G2789"/>
  <c r="H2789" s="1"/>
  <c r="G3438"/>
  <c r="H3438" s="1"/>
  <c r="K3438"/>
  <c r="M3438"/>
  <c r="O3438"/>
  <c r="L3438"/>
  <c r="N3438"/>
  <c r="P3438" s="1"/>
  <c r="N2038"/>
  <c r="L2038"/>
  <c r="P2038"/>
  <c r="A2038"/>
  <c r="K2038"/>
  <c r="M2038"/>
  <c r="G2038"/>
  <c r="H2038" s="1"/>
  <c r="G1690"/>
  <c r="H1690" s="1"/>
  <c r="K1690"/>
  <c r="M1690"/>
  <c r="O1690"/>
  <c r="L1690"/>
  <c r="N1690"/>
  <c r="P1690" s="1"/>
  <c r="G3764"/>
  <c r="H3764" s="1"/>
  <c r="A3764"/>
  <c r="K3764"/>
  <c r="M3764"/>
  <c r="O3764"/>
  <c r="L3764"/>
  <c r="N3764"/>
  <c r="P3764" s="1"/>
  <c r="G3767"/>
  <c r="H3767" s="1"/>
  <c r="K3767"/>
  <c r="M3767"/>
  <c r="O3767"/>
  <c r="L3767"/>
  <c r="N3767"/>
  <c r="P3767" s="1"/>
  <c r="G3963"/>
  <c r="H3963" s="1"/>
  <c r="K3963"/>
  <c r="M3963"/>
  <c r="O3963"/>
  <c r="L3963"/>
  <c r="N3963"/>
  <c r="P3963" s="1"/>
  <c r="A1943"/>
  <c r="G2467"/>
  <c r="H2467" s="1"/>
  <c r="K2467"/>
  <c r="M2467"/>
  <c r="O2467"/>
  <c r="L2467"/>
  <c r="N2467"/>
  <c r="P2467" s="1"/>
  <c r="G904"/>
  <c r="H904" s="1"/>
  <c r="N904"/>
  <c r="L904"/>
  <c r="P904"/>
  <c r="A904"/>
  <c r="K904"/>
  <c r="M904"/>
  <c r="B904"/>
  <c r="G1114"/>
  <c r="H1114" s="1"/>
  <c r="K1114"/>
  <c r="M1114"/>
  <c r="O1114"/>
  <c r="L1114"/>
  <c r="N1114"/>
  <c r="P1114" s="1"/>
  <c r="N799"/>
  <c r="P799" s="1"/>
  <c r="L799"/>
  <c r="G799"/>
  <c r="H799" s="1"/>
  <c r="K799"/>
  <c r="M799"/>
  <c r="N1050"/>
  <c r="P1050" s="1"/>
  <c r="L1050"/>
  <c r="A1050"/>
  <c r="K1050"/>
  <c r="M1050"/>
  <c r="G1050"/>
  <c r="H1050" s="1"/>
  <c r="G1341"/>
  <c r="H1341" s="1"/>
  <c r="K1341"/>
  <c r="M1341"/>
  <c r="O1341"/>
  <c r="L1341"/>
  <c r="N1341"/>
  <c r="P1341" s="1"/>
  <c r="A2655"/>
  <c r="G3911"/>
  <c r="H3911" s="1"/>
  <c r="K3911"/>
  <c r="M3911"/>
  <c r="O3911"/>
  <c r="L3911"/>
  <c r="N3911"/>
  <c r="P3911" s="1"/>
  <c r="G3808"/>
  <c r="H3808" s="1"/>
  <c r="K3808"/>
  <c r="M3808"/>
  <c r="O3808"/>
  <c r="L3808"/>
  <c r="N3808"/>
  <c r="P3808" s="1"/>
  <c r="G4192"/>
  <c r="H4192" s="1"/>
  <c r="K4192"/>
  <c r="M4192"/>
  <c r="O4192"/>
  <c r="L4192"/>
  <c r="N4192"/>
  <c r="P4192" s="1"/>
  <c r="G4161"/>
  <c r="H4161" s="1"/>
  <c r="K4161"/>
  <c r="M4161"/>
  <c r="O4161"/>
  <c r="L4161"/>
  <c r="N4161"/>
  <c r="P4161" s="1"/>
  <c r="G3945"/>
  <c r="H3945" s="1"/>
  <c r="A3945"/>
  <c r="K3945"/>
  <c r="M3945"/>
  <c r="O3945"/>
  <c r="L3945"/>
  <c r="N3945"/>
  <c r="P3945" s="1"/>
  <c r="G532"/>
  <c r="H532" s="1"/>
  <c r="K532"/>
  <c r="M532"/>
  <c r="O532"/>
  <c r="L532"/>
  <c r="N532"/>
  <c r="P532" s="1"/>
  <c r="G1352"/>
  <c r="H1352" s="1"/>
  <c r="K1352"/>
  <c r="M1352"/>
  <c r="O1352"/>
  <c r="L1352"/>
  <c r="N1352"/>
  <c r="P1352" s="1"/>
  <c r="G1184"/>
  <c r="H1184" s="1"/>
  <c r="K1184"/>
  <c r="M1184"/>
  <c r="O1184"/>
  <c r="L1184"/>
  <c r="N1184"/>
  <c r="P1184" s="1"/>
  <c r="G1216"/>
  <c r="H1216" s="1"/>
  <c r="K1216"/>
  <c r="M1216"/>
  <c r="O1216"/>
  <c r="L1216"/>
  <c r="N1216"/>
  <c r="P1216" s="1"/>
  <c r="G3782"/>
  <c r="H3782" s="1"/>
  <c r="A3782"/>
  <c r="K3782"/>
  <c r="M3782"/>
  <c r="O3782"/>
  <c r="L3782"/>
  <c r="N3782"/>
  <c r="P3782" s="1"/>
  <c r="G1351"/>
  <c r="H1351" s="1"/>
  <c r="K1351"/>
  <c r="M1351"/>
  <c r="O1351"/>
  <c r="L1351"/>
  <c r="N1351"/>
  <c r="P1351" s="1"/>
  <c r="G844"/>
  <c r="H844" s="1"/>
  <c r="A844"/>
  <c r="K844"/>
  <c r="M844"/>
  <c r="O844"/>
  <c r="L844"/>
  <c r="N844"/>
  <c r="P844" s="1"/>
  <c r="G1350"/>
  <c r="H1350" s="1"/>
  <c r="K1350"/>
  <c r="M1350"/>
  <c r="O1350"/>
  <c r="L1350"/>
  <c r="N1350"/>
  <c r="P1350" s="1"/>
  <c r="G3575"/>
  <c r="H3575" s="1"/>
  <c r="K3575"/>
  <c r="M3575"/>
  <c r="O3575"/>
  <c r="L3575"/>
  <c r="N3575"/>
  <c r="P3575" s="1"/>
  <c r="G3904"/>
  <c r="H3904" s="1"/>
  <c r="K3904"/>
  <c r="M3904"/>
  <c r="O3904"/>
  <c r="L3904"/>
  <c r="N3904"/>
  <c r="P3904" s="1"/>
  <c r="N1349"/>
  <c r="L1349"/>
  <c r="P1349"/>
  <c r="G1349"/>
  <c r="H1349" s="1"/>
  <c r="A1349"/>
  <c r="K1349"/>
  <c r="M1349"/>
  <c r="G534"/>
  <c r="H534" s="1"/>
  <c r="K534"/>
  <c r="M534"/>
  <c r="O534"/>
  <c r="L534"/>
  <c r="N534"/>
  <c r="P534" s="1"/>
  <c r="G3254"/>
  <c r="H3254" s="1"/>
  <c r="G1943"/>
  <c r="H1943" s="1"/>
  <c r="C1943"/>
  <c r="K1943"/>
  <c r="M1943"/>
  <c r="O1943"/>
  <c r="L1943"/>
  <c r="N1943"/>
  <c r="P1943" s="1"/>
  <c r="A3254"/>
  <c r="K3254"/>
  <c r="M3254"/>
  <c r="O3254"/>
  <c r="L3254"/>
  <c r="N3254"/>
  <c r="P3254" s="1"/>
  <c r="G2928"/>
  <c r="H2928" s="1"/>
  <c r="K2928"/>
  <c r="M2928"/>
  <c r="O2928"/>
  <c r="L2928"/>
  <c r="N2928"/>
  <c r="P2928" s="1"/>
  <c r="N3224"/>
  <c r="P3224" s="1"/>
  <c r="L3224"/>
  <c r="G3224"/>
  <c r="H3224" s="1"/>
  <c r="K3224"/>
  <c r="M3224"/>
  <c r="G2214"/>
  <c r="H2214" s="1"/>
  <c r="K2214"/>
  <c r="M2214"/>
  <c r="O2214"/>
  <c r="L2214"/>
  <c r="N2214"/>
  <c r="G1273"/>
  <c r="H1273" s="1"/>
  <c r="K1273"/>
  <c r="M1273"/>
  <c r="O1273"/>
  <c r="L1273"/>
  <c r="N1273"/>
  <c r="P1273" s="1"/>
  <c r="G45"/>
  <c r="H45" s="1"/>
  <c r="K45"/>
  <c r="M45"/>
  <c r="O45"/>
  <c r="L45"/>
  <c r="N45"/>
  <c r="P45" s="1"/>
  <c r="G3915"/>
  <c r="H3915" s="1"/>
  <c r="K3915"/>
  <c r="M3915"/>
  <c r="O3915"/>
  <c r="L3915"/>
  <c r="N3915"/>
  <c r="P3915" s="1"/>
  <c r="G1331"/>
  <c r="H1331" s="1"/>
  <c r="K1331"/>
  <c r="M1331"/>
  <c r="O1331"/>
  <c r="L1331"/>
  <c r="N1331"/>
  <c r="P1331" s="1"/>
  <c r="G2533"/>
  <c r="H2533" s="1"/>
  <c r="K2533"/>
  <c r="M2533"/>
  <c r="O2533"/>
  <c r="L2533"/>
  <c r="N2533"/>
  <c r="P2533" s="1"/>
  <c r="G1901"/>
  <c r="H1901" s="1"/>
  <c r="K1901"/>
  <c r="M1901"/>
  <c r="O1901"/>
  <c r="L1901"/>
  <c r="N1901"/>
  <c r="P1901" s="1"/>
  <c r="G1517"/>
  <c r="H1517" s="1"/>
  <c r="K1517"/>
  <c r="M1517"/>
  <c r="O1517"/>
  <c r="L1517"/>
  <c r="N1517"/>
  <c r="P1517" s="1"/>
  <c r="G1277"/>
  <c r="H1277" s="1"/>
  <c r="K1277"/>
  <c r="M1277"/>
  <c r="O1277"/>
  <c r="L1277"/>
  <c r="N1277"/>
  <c r="P1277" s="1"/>
  <c r="N4584"/>
  <c r="P4584" s="1"/>
  <c r="L4584"/>
  <c r="A4584"/>
  <c r="K4584"/>
  <c r="M4584"/>
  <c r="G4584"/>
  <c r="H4584" s="1"/>
  <c r="G4586"/>
  <c r="H4586" s="1"/>
  <c r="A4586"/>
  <c r="K4586"/>
  <c r="M4586"/>
  <c r="O4586"/>
  <c r="L4586"/>
  <c r="N4586"/>
  <c r="P4586" s="1"/>
  <c r="G1278"/>
  <c r="H1278" s="1"/>
  <c r="A1278"/>
  <c r="K1278"/>
  <c r="M1278"/>
  <c r="O1278"/>
  <c r="L1278"/>
  <c r="N1278"/>
  <c r="P1278" s="1"/>
  <c r="G605"/>
  <c r="H605" s="1"/>
  <c r="K605"/>
  <c r="M605"/>
  <c r="O605"/>
  <c r="L605"/>
  <c r="N605"/>
  <c r="P605" s="1"/>
  <c r="G4141"/>
  <c r="H4141" s="1"/>
  <c r="K4141"/>
  <c r="M4141"/>
  <c r="O4141"/>
  <c r="L4141"/>
  <c r="N4141"/>
  <c r="P4141" s="1"/>
  <c r="G3072"/>
  <c r="H3072" s="1"/>
  <c r="K3072"/>
  <c r="M3072"/>
  <c r="O3072"/>
  <c r="L3072"/>
  <c r="N3072"/>
  <c r="P3072" s="1"/>
  <c r="G3734"/>
  <c r="H3734" s="1"/>
  <c r="K3734"/>
  <c r="M3734"/>
  <c r="O3734"/>
  <c r="L3734"/>
  <c r="N3734"/>
  <c r="P3734" s="1"/>
  <c r="L486"/>
  <c r="N486"/>
  <c r="P486" s="1"/>
  <c r="G486"/>
  <c r="H486" s="1"/>
  <c r="K486"/>
  <c r="M486"/>
  <c r="G1048"/>
  <c r="H1048" s="1"/>
  <c r="K1048"/>
  <c r="M1048"/>
  <c r="O1048"/>
  <c r="L1048"/>
  <c r="N1048"/>
  <c r="P1048" s="1"/>
  <c r="G4482"/>
  <c r="H4482" s="1"/>
  <c r="G2179"/>
  <c r="H2179" s="1"/>
  <c r="G3069"/>
  <c r="H3069" s="1"/>
  <c r="A3069"/>
  <c r="K3069"/>
  <c r="M3069"/>
  <c r="O3069"/>
  <c r="L3069"/>
  <c r="N3069"/>
  <c r="P3069" s="1"/>
  <c r="A2179"/>
  <c r="K2179"/>
  <c r="M2179"/>
  <c r="O2179"/>
  <c r="L2179"/>
  <c r="N2179"/>
  <c r="P2179" s="1"/>
  <c r="G3759"/>
  <c r="H3759" s="1"/>
  <c r="K3759"/>
  <c r="M3759"/>
  <c r="O3759"/>
  <c r="L3759"/>
  <c r="N3759"/>
  <c r="P3759" s="1"/>
  <c r="A4482"/>
  <c r="K4482"/>
  <c r="M4482"/>
  <c r="O4482"/>
  <c r="L4482"/>
  <c r="N4482"/>
  <c r="P4482" s="1"/>
  <c r="G483"/>
  <c r="H483" s="1"/>
  <c r="K483"/>
  <c r="M483"/>
  <c r="O483"/>
  <c r="L483"/>
  <c r="N483"/>
  <c r="G4547"/>
  <c r="H4547" s="1"/>
  <c r="K4547"/>
  <c r="M4547"/>
  <c r="O4547"/>
  <c r="L4547"/>
  <c r="N4547"/>
  <c r="P4547" s="1"/>
  <c r="G815"/>
  <c r="H815" s="1"/>
  <c r="A2941"/>
  <c r="G3984"/>
  <c r="H3984" s="1"/>
  <c r="G3423"/>
  <c r="H3423" s="1"/>
  <c r="G891"/>
  <c r="H891" s="1"/>
  <c r="K891"/>
  <c r="M891"/>
  <c r="O891"/>
  <c r="L891"/>
  <c r="N891"/>
  <c r="P891" s="1"/>
  <c r="G4367"/>
  <c r="H4367" s="1"/>
  <c r="K4367"/>
  <c r="M4367"/>
  <c r="O4367"/>
  <c r="L4367"/>
  <c r="N4367"/>
  <c r="P4367" s="1"/>
  <c r="G694"/>
  <c r="H694" s="1"/>
  <c r="K694"/>
  <c r="M694"/>
  <c r="O694"/>
  <c r="L694"/>
  <c r="N694"/>
  <c r="P694" s="1"/>
  <c r="G2965"/>
  <c r="H2965" s="1"/>
  <c r="K2965"/>
  <c r="M2965"/>
  <c r="O2965"/>
  <c r="L2965"/>
  <c r="N2965"/>
  <c r="P2965" s="1"/>
  <c r="A3423"/>
  <c r="K3423"/>
  <c r="M3423"/>
  <c r="O3423"/>
  <c r="L3423"/>
  <c r="N3423"/>
  <c r="P3423" s="1"/>
  <c r="G3917"/>
  <c r="H3917" s="1"/>
  <c r="K3917"/>
  <c r="M3917"/>
  <c r="O3917"/>
  <c r="L3917"/>
  <c r="N3917"/>
  <c r="P3917" s="1"/>
  <c r="G2358"/>
  <c r="H2358" s="1"/>
  <c r="G3183"/>
  <c r="H3183" s="1"/>
  <c r="K3183"/>
  <c r="M3183"/>
  <c r="O3183"/>
  <c r="L3183"/>
  <c r="N3183"/>
  <c r="P3183" s="1"/>
  <c r="S3183" s="1"/>
  <c r="A2358"/>
  <c r="K2358"/>
  <c r="M2358"/>
  <c r="O2358"/>
  <c r="L2358"/>
  <c r="N2358"/>
  <c r="P2358" s="1"/>
  <c r="G2971"/>
  <c r="H2971" s="1"/>
  <c r="K2971"/>
  <c r="M2971"/>
  <c r="O2971"/>
  <c r="L2971"/>
  <c r="N2971"/>
  <c r="P2971" s="1"/>
  <c r="L2819"/>
  <c r="G2819"/>
  <c r="H2819" s="1"/>
  <c r="N2819"/>
  <c r="P2819" s="1"/>
  <c r="A2819"/>
  <c r="K2819"/>
  <c r="M2819"/>
  <c r="G2597"/>
  <c r="H2597" s="1"/>
  <c r="K2597"/>
  <c r="M2597"/>
  <c r="O2597"/>
  <c r="L2597"/>
  <c r="N2597"/>
  <c r="P2597" s="1"/>
  <c r="N792"/>
  <c r="P792" s="1"/>
  <c r="L792"/>
  <c r="G792"/>
  <c r="H792" s="1"/>
  <c r="K792"/>
  <c r="M792"/>
  <c r="G2469"/>
  <c r="H2469" s="1"/>
  <c r="A3984"/>
  <c r="K3984"/>
  <c r="M3984"/>
  <c r="O3984"/>
  <c r="L3984"/>
  <c r="N3984"/>
  <c r="P3984" s="1"/>
  <c r="G2347"/>
  <c r="H2347" s="1"/>
  <c r="A2347"/>
  <c r="K2347"/>
  <c r="M2347"/>
  <c r="O2347"/>
  <c r="L2347"/>
  <c r="N2347"/>
  <c r="P2347" s="1"/>
  <c r="L4065"/>
  <c r="G4065"/>
  <c r="H4065" s="1"/>
  <c r="N4065"/>
  <c r="P4065" s="1"/>
  <c r="A4065"/>
  <c r="K4065"/>
  <c r="M4065"/>
  <c r="G3141"/>
  <c r="H3141" s="1"/>
  <c r="K3141"/>
  <c r="M3141"/>
  <c r="O3141"/>
  <c r="L3141"/>
  <c r="N3141"/>
  <c r="P3141" s="1"/>
  <c r="A2469"/>
  <c r="K2469"/>
  <c r="M2469"/>
  <c r="O2469"/>
  <c r="L2469"/>
  <c r="N2469"/>
  <c r="P2469" s="1"/>
  <c r="G3073"/>
  <c r="H3073" s="1"/>
  <c r="K3073"/>
  <c r="M3073"/>
  <c r="O3073"/>
  <c r="L3073"/>
  <c r="N3073"/>
  <c r="P3073" s="1"/>
  <c r="G752"/>
  <c r="H752" s="1"/>
  <c r="K752"/>
  <c r="M752"/>
  <c r="O752"/>
  <c r="L752"/>
  <c r="N752"/>
  <c r="P752" s="1"/>
  <c r="G3869"/>
  <c r="H3869" s="1"/>
  <c r="G2829"/>
  <c r="H2829" s="1"/>
  <c r="A2829"/>
  <c r="K2829"/>
  <c r="M2829"/>
  <c r="O2829"/>
  <c r="L2829"/>
  <c r="N2829"/>
  <c r="P2829" s="1"/>
  <c r="A815"/>
  <c r="K815"/>
  <c r="M815"/>
  <c r="O815"/>
  <c r="L815"/>
  <c r="N815"/>
  <c r="A3869"/>
  <c r="K3869"/>
  <c r="M3869"/>
  <c r="O3869"/>
  <c r="L3869"/>
  <c r="N3869"/>
  <c r="P3869" s="1"/>
  <c r="G937"/>
  <c r="H937" s="1"/>
  <c r="K937"/>
  <c r="M937"/>
  <c r="O937"/>
  <c r="L937"/>
  <c r="N937"/>
  <c r="P937" s="1"/>
  <c r="G1864"/>
  <c r="H1864" s="1"/>
  <c r="K1864"/>
  <c r="M1864"/>
  <c r="O1864"/>
  <c r="L1864"/>
  <c r="N1864"/>
  <c r="P1864" s="1"/>
  <c r="K3332"/>
  <c r="L3332"/>
  <c r="N1407"/>
  <c r="P1407" s="1"/>
  <c r="L1407"/>
  <c r="A1407"/>
  <c r="K1407"/>
  <c r="M1407"/>
  <c r="G1407"/>
  <c r="H1407" s="1"/>
  <c r="G2666"/>
  <c r="H2666" s="1"/>
  <c r="K2666"/>
  <c r="M2666"/>
  <c r="O2666"/>
  <c r="L2666"/>
  <c r="N2666"/>
  <c r="P2666" s="1"/>
  <c r="G3342"/>
  <c r="H3342" s="1"/>
  <c r="A3342"/>
  <c r="K3342"/>
  <c r="M3342"/>
  <c r="O3342"/>
  <c r="L3342"/>
  <c r="N3342"/>
  <c r="P3342" s="1"/>
  <c r="G2993"/>
  <c r="H2993" s="1"/>
  <c r="A2993"/>
  <c r="K2993"/>
  <c r="M2993"/>
  <c r="O2993"/>
  <c r="L2993"/>
  <c r="N2993"/>
  <c r="P2993" s="1"/>
  <c r="G226"/>
  <c r="H226" s="1"/>
  <c r="A226"/>
  <c r="K226"/>
  <c r="M226"/>
  <c r="O226"/>
  <c r="L226"/>
  <c r="N226"/>
  <c r="P226" s="1"/>
  <c r="L10"/>
  <c r="G10"/>
  <c r="H10" s="1"/>
  <c r="N10"/>
  <c r="P10" s="1"/>
  <c r="A10"/>
  <c r="K10"/>
  <c r="M10"/>
  <c r="G1917"/>
  <c r="H1917" s="1"/>
  <c r="K1917"/>
  <c r="M1917"/>
  <c r="O1917"/>
  <c r="L1917"/>
  <c r="N1917"/>
  <c r="P1917" s="1"/>
  <c r="G3843"/>
  <c r="H3843" s="1"/>
  <c r="K3843"/>
  <c r="M3843"/>
  <c r="O3843"/>
  <c r="L3843"/>
  <c r="N3843"/>
  <c r="P3843" s="1"/>
  <c r="L4152"/>
  <c r="N4152"/>
  <c r="P4152" s="1"/>
  <c r="G4152"/>
  <c r="H4152" s="1"/>
  <c r="K4152"/>
  <c r="M4152"/>
  <c r="G1406"/>
  <c r="H1406" s="1"/>
  <c r="K1406"/>
  <c r="M1406"/>
  <c r="O1406"/>
  <c r="L1406"/>
  <c r="N1406"/>
  <c r="P1406" s="1"/>
  <c r="G1459"/>
  <c r="H1459" s="1"/>
  <c r="K1459"/>
  <c r="M1459"/>
  <c r="O1459"/>
  <c r="L1459"/>
  <c r="N1459"/>
  <c r="P1459" s="1"/>
  <c r="G2419"/>
  <c r="H2419" s="1"/>
  <c r="A2419"/>
  <c r="K2419"/>
  <c r="M2419"/>
  <c r="O2419"/>
  <c r="L2419"/>
  <c r="N2419"/>
  <c r="P2419" s="1"/>
  <c r="G4187"/>
  <c r="H4187" s="1"/>
  <c r="K4187"/>
  <c r="M4187"/>
  <c r="O4187"/>
  <c r="L4187"/>
  <c r="N4187"/>
  <c r="P4187" s="1"/>
  <c r="G2604"/>
  <c r="H2604" s="1"/>
  <c r="K2604"/>
  <c r="M2604"/>
  <c r="O2604"/>
  <c r="L2604"/>
  <c r="N2604"/>
  <c r="P2604" s="1"/>
  <c r="G2215"/>
  <c r="H2215" s="1"/>
  <c r="A2215"/>
  <c r="K2215"/>
  <c r="M2215"/>
  <c r="O2215"/>
  <c r="L2215"/>
  <c r="N2215"/>
  <c r="P2215" s="1"/>
  <c r="N2175"/>
  <c r="P2175" s="1"/>
  <c r="L2175"/>
  <c r="G2175"/>
  <c r="H2175" s="1"/>
  <c r="K2175"/>
  <c r="M2175"/>
  <c r="G2951"/>
  <c r="H2951" s="1"/>
  <c r="K2951"/>
  <c r="M2951"/>
  <c r="O2951"/>
  <c r="L2951"/>
  <c r="N2951"/>
  <c r="P2951" s="1"/>
  <c r="G1605"/>
  <c r="H1605" s="1"/>
  <c r="K1605"/>
  <c r="M1605"/>
  <c r="O1605"/>
  <c r="L1605"/>
  <c r="N1605"/>
  <c r="P1605" s="1"/>
  <c r="G1215"/>
  <c r="H1215" s="1"/>
  <c r="K1215"/>
  <c r="M1215"/>
  <c r="O1215"/>
  <c r="L1215"/>
  <c r="N1215"/>
  <c r="P1215" s="1"/>
  <c r="G2941"/>
  <c r="H2941" s="1"/>
  <c r="K2941"/>
  <c r="M2941"/>
  <c r="O2941"/>
  <c r="C2941"/>
  <c r="L2941"/>
  <c r="N2941"/>
  <c r="G572"/>
  <c r="H572" s="1"/>
  <c r="K572"/>
  <c r="M572"/>
  <c r="O572"/>
  <c r="L572"/>
  <c r="N572"/>
  <c r="P572" s="1"/>
  <c r="G3402"/>
  <c r="H3402" s="1"/>
  <c r="K3402"/>
  <c r="M3402"/>
  <c r="O3402"/>
  <c r="L3402"/>
  <c r="N3402"/>
  <c r="P3402" s="1"/>
  <c r="G4050"/>
  <c r="H4050" s="1"/>
  <c r="K4050"/>
  <c r="M4050"/>
  <c r="O4050"/>
  <c r="L4050"/>
  <c r="N4050"/>
  <c r="P4050" s="1"/>
  <c r="G2428"/>
  <c r="H2428" s="1"/>
  <c r="K2428"/>
  <c r="M2428"/>
  <c r="O2428"/>
  <c r="L2428"/>
  <c r="N2428"/>
  <c r="P2428" s="1"/>
  <c r="G893"/>
  <c r="H893" s="1"/>
  <c r="K893"/>
  <c r="M893"/>
  <c r="O893"/>
  <c r="L893"/>
  <c r="N893"/>
  <c r="P893" s="1"/>
  <c r="G2268"/>
  <c r="H2268" s="1"/>
  <c r="K2268"/>
  <c r="M2268"/>
  <c r="O2268"/>
  <c r="L2268"/>
  <c r="N2268"/>
  <c r="P2268" s="1"/>
  <c r="G4215"/>
  <c r="H4215" s="1"/>
  <c r="K4215"/>
  <c r="M4215"/>
  <c r="O4215"/>
  <c r="L4215"/>
  <c r="N4215"/>
  <c r="P4215" s="1"/>
  <c r="G2406"/>
  <c r="H2406" s="1"/>
  <c r="A2406"/>
  <c r="K2406"/>
  <c r="M2406"/>
  <c r="O2406"/>
  <c r="L2406"/>
  <c r="N2406"/>
  <c r="P2406" s="1"/>
  <c r="G179"/>
  <c r="H179" s="1"/>
  <c r="K179"/>
  <c r="M179"/>
  <c r="O179"/>
  <c r="L179"/>
  <c r="N179"/>
  <c r="P179" s="1"/>
  <c r="G1592"/>
  <c r="H1592" s="1"/>
  <c r="K1592"/>
  <c r="M1592"/>
  <c r="O1592"/>
  <c r="L1592"/>
  <c r="N1592"/>
  <c r="P1592" s="1"/>
  <c r="G1378"/>
  <c r="H1378" s="1"/>
  <c r="K1378"/>
  <c r="M1378"/>
  <c r="O1378"/>
  <c r="L1378"/>
  <c r="N1378"/>
  <c r="G1379"/>
  <c r="H1379" s="1"/>
  <c r="K1379"/>
  <c r="M1379"/>
  <c r="O1379"/>
  <c r="L1379"/>
  <c r="N1379"/>
  <c r="P1379" s="1"/>
  <c r="G1575"/>
  <c r="H1575" s="1"/>
  <c r="G4517"/>
  <c r="H4517" s="1"/>
  <c r="G172"/>
  <c r="H172" s="1"/>
  <c r="K172"/>
  <c r="M172"/>
  <c r="O172"/>
  <c r="L172"/>
  <c r="N172"/>
  <c r="P172" s="1"/>
  <c r="G1377"/>
  <c r="H1377" s="1"/>
  <c r="K1377"/>
  <c r="M1377"/>
  <c r="O1377"/>
  <c r="L1377"/>
  <c r="N1377"/>
  <c r="P1377" s="1"/>
  <c r="G4715"/>
  <c r="H4715" s="1"/>
  <c r="A4715"/>
  <c r="K4715"/>
  <c r="M4715"/>
  <c r="O4715"/>
  <c r="L4715"/>
  <c r="N4715"/>
  <c r="P4715" s="1"/>
  <c r="G3345"/>
  <c r="H3345" s="1"/>
  <c r="K3345"/>
  <c r="M3345"/>
  <c r="O3345"/>
  <c r="L3345"/>
  <c r="N3345"/>
  <c r="P3345" s="1"/>
  <c r="G2556"/>
  <c r="H2556" s="1"/>
  <c r="K2556"/>
  <c r="M2556"/>
  <c r="O2556"/>
  <c r="L2556"/>
  <c r="N2556"/>
  <c r="P2556" s="1"/>
  <c r="G1746"/>
  <c r="H1746" s="1"/>
  <c r="K1746"/>
  <c r="M1746"/>
  <c r="O1746"/>
  <c r="L1746"/>
  <c r="N1746"/>
  <c r="P1746" s="1"/>
  <c r="G1542"/>
  <c r="H1542" s="1"/>
  <c r="K1542"/>
  <c r="M1542"/>
  <c r="O1542"/>
  <c r="L1542"/>
  <c r="N1542"/>
  <c r="P1542" s="1"/>
  <c r="N1446"/>
  <c r="P1446" s="1"/>
  <c r="L1446"/>
  <c r="G1446"/>
  <c r="H1446" s="1"/>
  <c r="K1446"/>
  <c r="M1446"/>
  <c r="A1575"/>
  <c r="K1575"/>
  <c r="M1575"/>
  <c r="O1575"/>
  <c r="L1575"/>
  <c r="N1575"/>
  <c r="P1575" s="1"/>
  <c r="A4517"/>
  <c r="K4517"/>
  <c r="M4517"/>
  <c r="O4517"/>
  <c r="L4517"/>
  <c r="N4517"/>
  <c r="P4517" s="1"/>
  <c r="G2848"/>
  <c r="H2848" s="1"/>
  <c r="K2848"/>
  <c r="M2848"/>
  <c r="O2848"/>
  <c r="L2848"/>
  <c r="N2848"/>
  <c r="P2848" s="1"/>
  <c r="G3795"/>
  <c r="H3795" s="1"/>
  <c r="K3795"/>
  <c r="M3795"/>
  <c r="O3795"/>
  <c r="L3795"/>
  <c r="N3795"/>
  <c r="P3795" s="1"/>
  <c r="N3887"/>
  <c r="P3887" s="1"/>
  <c r="L3887"/>
  <c r="G3887"/>
  <c r="H3887" s="1"/>
  <c r="K3887"/>
  <c r="M3887"/>
  <c r="G3177"/>
  <c r="H3177" s="1"/>
  <c r="K3177"/>
  <c r="M3177"/>
  <c r="O3177"/>
  <c r="L3177"/>
  <c r="N3177"/>
  <c r="P3177" s="1"/>
  <c r="G1317"/>
  <c r="H1317" s="1"/>
  <c r="K1317"/>
  <c r="M1317"/>
  <c r="O1317"/>
  <c r="L1317"/>
  <c r="N1317"/>
  <c r="P1317" s="1"/>
  <c r="N1319"/>
  <c r="P1319" s="1"/>
  <c r="L1319"/>
  <c r="A1319"/>
  <c r="K1319"/>
  <c r="M1319"/>
  <c r="G1319"/>
  <c r="H1319" s="1"/>
  <c r="N692"/>
  <c r="P692" s="1"/>
  <c r="L692"/>
  <c r="A692"/>
  <c r="K692"/>
  <c r="M692"/>
  <c r="G692"/>
  <c r="H692" s="1"/>
  <c r="G3062"/>
  <c r="H3062" s="1"/>
  <c r="A3062"/>
  <c r="K3062"/>
  <c r="M3062"/>
  <c r="O3062"/>
  <c r="L3062"/>
  <c r="N3062"/>
  <c r="P3062" s="1"/>
  <c r="L1318"/>
  <c r="N1318"/>
  <c r="G1318"/>
  <c r="H1318" s="1"/>
  <c r="P1318"/>
  <c r="K1318"/>
  <c r="M1318"/>
  <c r="G1468"/>
  <c r="H1468" s="1"/>
  <c r="G3427"/>
  <c r="H3427" s="1"/>
  <c r="A3427"/>
  <c r="K3427"/>
  <c r="M3427"/>
  <c r="O3427"/>
  <c r="L3427"/>
  <c r="N3427"/>
  <c r="P3427" s="1"/>
  <c r="A1468"/>
  <c r="K1468"/>
  <c r="M1468"/>
  <c r="O1468"/>
  <c r="L1468"/>
  <c r="N1468"/>
  <c r="P1468" s="1"/>
  <c r="A877"/>
  <c r="G3291"/>
  <c r="H3291" s="1"/>
  <c r="K3291"/>
  <c r="M3291"/>
  <c r="O3291"/>
  <c r="L3291"/>
  <c r="N3291"/>
  <c r="P3291" s="1"/>
  <c r="G775"/>
  <c r="H775" s="1"/>
  <c r="K775"/>
  <c r="M775"/>
  <c r="O775"/>
  <c r="L775"/>
  <c r="N775"/>
  <c r="G3578"/>
  <c r="H3578" s="1"/>
  <c r="K3578"/>
  <c r="M3578"/>
  <c r="O3578"/>
  <c r="L3578"/>
  <c r="N3578"/>
  <c r="P3578" s="1"/>
  <c r="G877"/>
  <c r="H877" s="1"/>
  <c r="K877"/>
  <c r="M877"/>
  <c r="O877"/>
  <c r="L877"/>
  <c r="N877"/>
  <c r="G735"/>
  <c r="H735" s="1"/>
  <c r="K735"/>
  <c r="M735"/>
  <c r="O735"/>
  <c r="L735"/>
  <c r="N735"/>
  <c r="P735" s="1"/>
  <c r="N666"/>
  <c r="P666" s="1"/>
  <c r="L666"/>
  <c r="G666"/>
  <c r="H666" s="1"/>
  <c r="K666"/>
  <c r="M666"/>
  <c r="G4314"/>
  <c r="H4314" s="1"/>
  <c r="K4314"/>
  <c r="M4314"/>
  <c r="O4314"/>
  <c r="L4314"/>
  <c r="N4314"/>
  <c r="P4314" s="1"/>
  <c r="N1003"/>
  <c r="P1003" s="1"/>
  <c r="L1003"/>
  <c r="G1003"/>
  <c r="H1003" s="1"/>
  <c r="K1003"/>
  <c r="M1003"/>
  <c r="G1053"/>
  <c r="H1053" s="1"/>
  <c r="K1053"/>
  <c r="M1053"/>
  <c r="O1053"/>
  <c r="L1053"/>
  <c r="N1053"/>
  <c r="G1577"/>
  <c r="H1577" s="1"/>
  <c r="K1577"/>
  <c r="M1577"/>
  <c r="O1577"/>
  <c r="L1577"/>
  <c r="N1577"/>
  <c r="P1577" s="1"/>
  <c r="G3207"/>
  <c r="H3207" s="1"/>
  <c r="K3207"/>
  <c r="M3207"/>
  <c r="O3207"/>
  <c r="L3207"/>
  <c r="N3207"/>
  <c r="P3207" s="1"/>
  <c r="G2677"/>
  <c r="H2677" s="1"/>
  <c r="K2677"/>
  <c r="M2677"/>
  <c r="O2677"/>
  <c r="L2677"/>
  <c r="N2677"/>
  <c r="G4643"/>
  <c r="H4643" s="1"/>
  <c r="G4645"/>
  <c r="H4645" s="1"/>
  <c r="G4607"/>
  <c r="H4607" s="1"/>
  <c r="G4609"/>
  <c r="H4609" s="1"/>
  <c r="G4611"/>
  <c r="H4611" s="1"/>
  <c r="G4613"/>
  <c r="H4613" s="1"/>
  <c r="G4615"/>
  <c r="H4615" s="1"/>
  <c r="G4617"/>
  <c r="H4617" s="1"/>
  <c r="G4619"/>
  <c r="H4619" s="1"/>
  <c r="G4621"/>
  <c r="H4621" s="1"/>
  <c r="G4623"/>
  <c r="H4623" s="1"/>
  <c r="G4625"/>
  <c r="H4625" s="1"/>
  <c r="G4627"/>
  <c r="H4627" s="1"/>
  <c r="G4629"/>
  <c r="H4629" s="1"/>
  <c r="G4631"/>
  <c r="H4631" s="1"/>
  <c r="G4633"/>
  <c r="H4633" s="1"/>
  <c r="G4636"/>
  <c r="H4636" s="1"/>
  <c r="G4638"/>
  <c r="H4638" s="1"/>
  <c r="G4640"/>
  <c r="H4640" s="1"/>
  <c r="G4642"/>
  <c r="H4642" s="1"/>
  <c r="G4647"/>
  <c r="H4647" s="1"/>
  <c r="G4649"/>
  <c r="H4649" s="1"/>
  <c r="G4652"/>
  <c r="H4652" s="1"/>
  <c r="G4654"/>
  <c r="H4654" s="1"/>
  <c r="G4656"/>
  <c r="H4656" s="1"/>
  <c r="G4658"/>
  <c r="H4658" s="1"/>
  <c r="G4660"/>
  <c r="H4660" s="1"/>
  <c r="G4662"/>
  <c r="H4662" s="1"/>
  <c r="G4664"/>
  <c r="H4664" s="1"/>
  <c r="G4666"/>
  <c r="H4666" s="1"/>
  <c r="G4694"/>
  <c r="H4694" s="1"/>
  <c r="G4696"/>
  <c r="H4696" s="1"/>
  <c r="G4669"/>
  <c r="H4669" s="1"/>
  <c r="G4671"/>
  <c r="H4671" s="1"/>
  <c r="G4673"/>
  <c r="H4673" s="1"/>
  <c r="G4675"/>
  <c r="H4675" s="1"/>
  <c r="G4678"/>
  <c r="H4678" s="1"/>
  <c r="G4680"/>
  <c r="H4680" s="1"/>
  <c r="G4682"/>
  <c r="H4682" s="1"/>
  <c r="G3946"/>
  <c r="H3946" s="1"/>
  <c r="K3946"/>
  <c r="M3946"/>
  <c r="O3946"/>
  <c r="L3946"/>
  <c r="N3946"/>
  <c r="P3946" s="1"/>
  <c r="G3649"/>
  <c r="H3649" s="1"/>
  <c r="K3649"/>
  <c r="M3649"/>
  <c r="O3649"/>
  <c r="L3649"/>
  <c r="N3649"/>
  <c r="P3649" s="1"/>
  <c r="G4684"/>
  <c r="H4684" s="1"/>
  <c r="A780"/>
  <c r="O753"/>
  <c r="S2602"/>
  <c r="G4686"/>
  <c r="H4686" s="1"/>
  <c r="G4688"/>
  <c r="H4688" s="1"/>
  <c r="G4691"/>
  <c r="H4691" s="1"/>
  <c r="G4733"/>
  <c r="H4733" s="1"/>
  <c r="C1243"/>
  <c r="O1243"/>
  <c r="M1243"/>
  <c r="G4698"/>
  <c r="H4698" s="1"/>
  <c r="G1243"/>
  <c r="H1243" s="1"/>
  <c r="N1243"/>
  <c r="P1243" s="1"/>
  <c r="G4700"/>
  <c r="H4700" s="1"/>
  <c r="G4702"/>
  <c r="H4702" s="1"/>
  <c r="G4704"/>
  <c r="H4704" s="1"/>
  <c r="G4706"/>
  <c r="H4706" s="1"/>
  <c r="G4708"/>
  <c r="H4708" s="1"/>
  <c r="G4710"/>
  <c r="H4710" s="1"/>
  <c r="G4712"/>
  <c r="H4712" s="1"/>
  <c r="G4714"/>
  <c r="H4714" s="1"/>
  <c r="G4717"/>
  <c r="H4717" s="1"/>
  <c r="G4719"/>
  <c r="H4719" s="1"/>
  <c r="G4721"/>
  <c r="H4721" s="1"/>
  <c r="G4723"/>
  <c r="H4723" s="1"/>
  <c r="G4725"/>
  <c r="H4725" s="1"/>
  <c r="G4727"/>
  <c r="H4727" s="1"/>
  <c r="G4729"/>
  <c r="H4729" s="1"/>
  <c r="G4731"/>
  <c r="H4731" s="1"/>
  <c r="B4340"/>
  <c r="A1243"/>
  <c r="L1243"/>
  <c r="G1064"/>
  <c r="H1064" s="1"/>
  <c r="K1064"/>
  <c r="M1064"/>
  <c r="O1064"/>
  <c r="L1064"/>
  <c r="N1064"/>
  <c r="G4"/>
  <c r="H4" s="1"/>
  <c r="G6"/>
  <c r="H6" s="1"/>
  <c r="G8"/>
  <c r="H8" s="1"/>
  <c r="G11"/>
  <c r="H11" s="1"/>
  <c r="G13"/>
  <c r="H13" s="1"/>
  <c r="G15"/>
  <c r="H15" s="1"/>
  <c r="G17"/>
  <c r="H17" s="1"/>
  <c r="G19"/>
  <c r="H19" s="1"/>
  <c r="G21"/>
  <c r="H21" s="1"/>
  <c r="G23"/>
  <c r="H23" s="1"/>
  <c r="G25"/>
  <c r="H25" s="1"/>
  <c r="G27"/>
  <c r="H27" s="1"/>
  <c r="G29"/>
  <c r="H29" s="1"/>
  <c r="G50"/>
  <c r="H50" s="1"/>
  <c r="G52"/>
  <c r="H52" s="1"/>
  <c r="G54"/>
  <c r="H54" s="1"/>
  <c r="G31"/>
  <c r="H31" s="1"/>
  <c r="G33"/>
  <c r="H33" s="1"/>
  <c r="G35"/>
  <c r="H35" s="1"/>
  <c r="G37"/>
  <c r="H37" s="1"/>
  <c r="G39"/>
  <c r="H39" s="1"/>
  <c r="G42"/>
  <c r="H42" s="1"/>
  <c r="G44"/>
  <c r="H44" s="1"/>
  <c r="G47"/>
  <c r="H47" s="1"/>
  <c r="G75"/>
  <c r="H75" s="1"/>
  <c r="G55"/>
  <c r="H55" s="1"/>
  <c r="G57"/>
  <c r="H57" s="1"/>
  <c r="G59"/>
  <c r="H59" s="1"/>
  <c r="G61"/>
  <c r="H61" s="1"/>
  <c r="G63"/>
  <c r="H63" s="1"/>
  <c r="G65"/>
  <c r="H65" s="1"/>
  <c r="G67"/>
  <c r="H67" s="1"/>
  <c r="G69"/>
  <c r="H69" s="1"/>
  <c r="G71"/>
  <c r="H71" s="1"/>
  <c r="G73"/>
  <c r="H73" s="1"/>
  <c r="G77"/>
  <c r="H77" s="1"/>
  <c r="G79"/>
  <c r="H79" s="1"/>
  <c r="G81"/>
  <c r="H81" s="1"/>
  <c r="G83"/>
  <c r="H83" s="1"/>
  <c r="G85"/>
  <c r="H85" s="1"/>
  <c r="G87"/>
  <c r="H87" s="1"/>
  <c r="G89"/>
  <c r="H89" s="1"/>
  <c r="G91"/>
  <c r="H91" s="1"/>
  <c r="G93"/>
  <c r="H93" s="1"/>
  <c r="G95"/>
  <c r="H95" s="1"/>
  <c r="G97"/>
  <c r="H97" s="1"/>
  <c r="G99"/>
  <c r="H99" s="1"/>
  <c r="G101"/>
  <c r="H101" s="1"/>
  <c r="G103"/>
  <c r="H103" s="1"/>
  <c r="G105"/>
  <c r="H105" s="1"/>
  <c r="G107"/>
  <c r="H107" s="1"/>
  <c r="G109"/>
  <c r="H109" s="1"/>
  <c r="G150"/>
  <c r="H150" s="1"/>
  <c r="G152"/>
  <c r="H152" s="1"/>
  <c r="G154"/>
  <c r="H154" s="1"/>
  <c r="G156"/>
  <c r="H156" s="1"/>
  <c r="G111"/>
  <c r="H111" s="1"/>
  <c r="G113"/>
  <c r="H113" s="1"/>
  <c r="G115"/>
  <c r="H115" s="1"/>
  <c r="G117"/>
  <c r="H117" s="1"/>
  <c r="G118"/>
  <c r="H118" s="1"/>
  <c r="G120"/>
  <c r="H120" s="1"/>
  <c r="G122"/>
  <c r="H122" s="1"/>
  <c r="G124"/>
  <c r="H124" s="1"/>
  <c r="G126"/>
  <c r="H126" s="1"/>
  <c r="G128"/>
  <c r="H128" s="1"/>
  <c r="G130"/>
  <c r="H130" s="1"/>
  <c r="G133"/>
  <c r="H133" s="1"/>
  <c r="G135"/>
  <c r="H135" s="1"/>
  <c r="G137"/>
  <c r="H137" s="1"/>
  <c r="G139"/>
  <c r="H139" s="1"/>
  <c r="G141"/>
  <c r="H141" s="1"/>
  <c r="G144"/>
  <c r="H144" s="1"/>
  <c r="G146"/>
  <c r="H146" s="1"/>
  <c r="G148"/>
  <c r="H148" s="1"/>
  <c r="G191"/>
  <c r="H191" s="1"/>
  <c r="G158"/>
  <c r="H158" s="1"/>
  <c r="G160"/>
  <c r="H160" s="1"/>
  <c r="G162"/>
  <c r="H162" s="1"/>
  <c r="G164"/>
  <c r="H164" s="1"/>
  <c r="G166"/>
  <c r="H166" s="1"/>
  <c r="G168"/>
  <c r="H168" s="1"/>
  <c r="G170"/>
  <c r="H170" s="1"/>
  <c r="G173"/>
  <c r="H173" s="1"/>
  <c r="G175"/>
  <c r="H175" s="1"/>
  <c r="G177"/>
  <c r="H177" s="1"/>
  <c r="G180"/>
  <c r="H180" s="1"/>
  <c r="G182"/>
  <c r="H182" s="1"/>
  <c r="G184"/>
  <c r="H184" s="1"/>
  <c r="G186"/>
  <c r="H186" s="1"/>
  <c r="G188"/>
  <c r="H188" s="1"/>
  <c r="G214"/>
  <c r="H214" s="1"/>
  <c r="G216"/>
  <c r="H216" s="1"/>
  <c r="G193"/>
  <c r="H193" s="1"/>
  <c r="G195"/>
  <c r="H195" s="1"/>
  <c r="G197"/>
  <c r="H197" s="1"/>
  <c r="G199"/>
  <c r="H199" s="1"/>
  <c r="G201"/>
  <c r="H201" s="1"/>
  <c r="G203"/>
  <c r="H203" s="1"/>
  <c r="G205"/>
  <c r="H205" s="1"/>
  <c r="G207"/>
  <c r="H207" s="1"/>
  <c r="G209"/>
  <c r="H209" s="1"/>
  <c r="G211"/>
  <c r="H211" s="1"/>
  <c r="G213"/>
  <c r="H213" s="1"/>
  <c r="G241"/>
  <c r="H241" s="1"/>
  <c r="G243"/>
  <c r="H243" s="1"/>
  <c r="G245"/>
  <c r="H245" s="1"/>
  <c r="G219"/>
  <c r="H219" s="1"/>
  <c r="G221"/>
  <c r="H221" s="1"/>
  <c r="G223"/>
  <c r="H223" s="1"/>
  <c r="G225"/>
  <c r="H225" s="1"/>
  <c r="G228"/>
  <c r="H228" s="1"/>
  <c r="G230"/>
  <c r="H230" s="1"/>
  <c r="G232"/>
  <c r="H232" s="1"/>
  <c r="G235"/>
  <c r="H235" s="1"/>
  <c r="G237"/>
  <c r="H237" s="1"/>
  <c r="G239"/>
  <c r="H239" s="1"/>
  <c r="G266"/>
  <c r="H266" s="1"/>
  <c r="G268"/>
  <c r="H268" s="1"/>
  <c r="G246"/>
  <c r="H246" s="1"/>
  <c r="G248"/>
  <c r="H248" s="1"/>
  <c r="G250"/>
  <c r="H250" s="1"/>
  <c r="G252"/>
  <c r="H252" s="1"/>
  <c r="G254"/>
  <c r="H254" s="1"/>
  <c r="G256"/>
  <c r="H256" s="1"/>
  <c r="G259"/>
  <c r="H259" s="1"/>
  <c r="G261"/>
  <c r="H261" s="1"/>
  <c r="G263"/>
  <c r="H263" s="1"/>
  <c r="G291"/>
  <c r="H291" s="1"/>
  <c r="G293"/>
  <c r="H293" s="1"/>
  <c r="G295"/>
  <c r="H295" s="1"/>
  <c r="G270"/>
  <c r="H270" s="1"/>
  <c r="G272"/>
  <c r="H272" s="1"/>
  <c r="G274"/>
  <c r="H274" s="1"/>
  <c r="G276"/>
  <c r="H276" s="1"/>
  <c r="G278"/>
  <c r="H278" s="1"/>
  <c r="G280"/>
  <c r="H280" s="1"/>
  <c r="G282"/>
  <c r="H282" s="1"/>
  <c r="G284"/>
  <c r="H284" s="1"/>
  <c r="G286"/>
  <c r="H286" s="1"/>
  <c r="G288"/>
  <c r="H288" s="1"/>
  <c r="G290"/>
  <c r="H290" s="1"/>
  <c r="G326"/>
  <c r="H326" s="1"/>
  <c r="G298"/>
  <c r="H298" s="1"/>
  <c r="G300"/>
  <c r="H300" s="1"/>
  <c r="G302"/>
  <c r="H302" s="1"/>
  <c r="G304"/>
  <c r="H304" s="1"/>
  <c r="G306"/>
  <c r="H306" s="1"/>
  <c r="G308"/>
  <c r="H308" s="1"/>
  <c r="G310"/>
  <c r="H310" s="1"/>
  <c r="G312"/>
  <c r="H312" s="1"/>
  <c r="G314"/>
  <c r="H314" s="1"/>
  <c r="G316"/>
  <c r="H316" s="1"/>
  <c r="G318"/>
  <c r="H318" s="1"/>
  <c r="G320"/>
  <c r="H320" s="1"/>
  <c r="G322"/>
  <c r="H322" s="1"/>
  <c r="G348"/>
  <c r="H348" s="1"/>
  <c r="G350"/>
  <c r="H350" s="1"/>
  <c r="G352"/>
  <c r="H352" s="1"/>
  <c r="G329"/>
  <c r="H329" s="1"/>
  <c r="G331"/>
  <c r="H331" s="1"/>
  <c r="G332"/>
  <c r="H332" s="1"/>
  <c r="G335"/>
  <c r="H335" s="1"/>
  <c r="G337"/>
  <c r="H337" s="1"/>
  <c r="G339"/>
  <c r="H339" s="1"/>
  <c r="G341"/>
  <c r="H341" s="1"/>
  <c r="G343"/>
  <c r="H343" s="1"/>
  <c r="G346"/>
  <c r="H346" s="1"/>
  <c r="G385"/>
  <c r="H385" s="1"/>
  <c r="G387"/>
  <c r="H387" s="1"/>
  <c r="G389"/>
  <c r="H389" s="1"/>
  <c r="G361"/>
  <c r="H361" s="1"/>
  <c r="G363"/>
  <c r="H363" s="1"/>
  <c r="G365"/>
  <c r="H365" s="1"/>
  <c r="G367"/>
  <c r="H367" s="1"/>
  <c r="G369"/>
  <c r="H369" s="1"/>
  <c r="G371"/>
  <c r="H371" s="1"/>
  <c r="G373"/>
  <c r="H373" s="1"/>
  <c r="G375"/>
  <c r="H375" s="1"/>
  <c r="G377"/>
  <c r="H377" s="1"/>
  <c r="G379"/>
  <c r="H379" s="1"/>
  <c r="G381"/>
  <c r="H381" s="1"/>
  <c r="G383"/>
  <c r="H383" s="1"/>
  <c r="G412"/>
  <c r="H412" s="1"/>
  <c r="G414"/>
  <c r="H414" s="1"/>
  <c r="G416"/>
  <c r="H416" s="1"/>
  <c r="G390"/>
  <c r="H390" s="1"/>
  <c r="G392"/>
  <c r="H392" s="1"/>
  <c r="G394"/>
  <c r="H394" s="1"/>
  <c r="G396"/>
  <c r="H396" s="1"/>
  <c r="G398"/>
  <c r="H398" s="1"/>
  <c r="G400"/>
  <c r="H400" s="1"/>
  <c r="G402"/>
  <c r="H402" s="1"/>
  <c r="G405"/>
  <c r="H405" s="1"/>
  <c r="G407"/>
  <c r="H407" s="1"/>
  <c r="G409"/>
  <c r="H409" s="1"/>
  <c r="G442"/>
  <c r="H442" s="1"/>
  <c r="G444"/>
  <c r="H444" s="1"/>
  <c r="G446"/>
  <c r="H446" s="1"/>
  <c r="G419"/>
  <c r="H419" s="1"/>
  <c r="G421"/>
  <c r="H421" s="1"/>
  <c r="G423"/>
  <c r="H423" s="1"/>
  <c r="G425"/>
  <c r="H425" s="1"/>
  <c r="G427"/>
  <c r="H427" s="1"/>
  <c r="G429"/>
  <c r="H429" s="1"/>
  <c r="G431"/>
  <c r="H431" s="1"/>
  <c r="G433"/>
  <c r="H433" s="1"/>
  <c r="G435"/>
  <c r="H435" s="1"/>
  <c r="G437"/>
  <c r="H437" s="1"/>
  <c r="G441"/>
  <c r="H441" s="1"/>
  <c r="G447"/>
  <c r="H447" s="1"/>
  <c r="G449"/>
  <c r="H449" s="1"/>
  <c r="G451"/>
  <c r="H451" s="1"/>
  <c r="G453"/>
  <c r="H453" s="1"/>
  <c r="G455"/>
  <c r="H455" s="1"/>
  <c r="G457"/>
  <c r="H457" s="1"/>
  <c r="G459"/>
  <c r="H459" s="1"/>
  <c r="G461"/>
  <c r="H461" s="1"/>
  <c r="G463"/>
  <c r="H463" s="1"/>
  <c r="G465"/>
  <c r="H465" s="1"/>
  <c r="G468"/>
  <c r="H468" s="1"/>
  <c r="G470"/>
  <c r="H470" s="1"/>
  <c r="G472"/>
  <c r="H472" s="1"/>
  <c r="G474"/>
  <c r="H474" s="1"/>
  <c r="G506"/>
  <c r="H506" s="1"/>
  <c r="G508"/>
  <c r="H508" s="1"/>
  <c r="G477"/>
  <c r="H477" s="1"/>
  <c r="G479"/>
  <c r="H479" s="1"/>
  <c r="G481"/>
  <c r="H481" s="1"/>
  <c r="G484"/>
  <c r="H484" s="1"/>
  <c r="G487"/>
  <c r="H487" s="1"/>
  <c r="G489"/>
  <c r="H489" s="1"/>
  <c r="G491"/>
  <c r="H491" s="1"/>
  <c r="G493"/>
  <c r="H493" s="1"/>
  <c r="G495"/>
  <c r="H495" s="1"/>
  <c r="G497"/>
  <c r="H497" s="1"/>
  <c r="G499"/>
  <c r="H499" s="1"/>
  <c r="G501"/>
  <c r="H501" s="1"/>
  <c r="G503"/>
  <c r="H503" s="1"/>
  <c r="G539"/>
  <c r="H539" s="1"/>
  <c r="G541"/>
  <c r="H541" s="1"/>
  <c r="G509"/>
  <c r="H509" s="1"/>
  <c r="G511"/>
  <c r="H511" s="1"/>
  <c r="G513"/>
  <c r="H513" s="1"/>
  <c r="G515"/>
  <c r="H515" s="1"/>
  <c r="G517"/>
  <c r="H517" s="1"/>
  <c r="G519"/>
  <c r="H519" s="1"/>
  <c r="G521"/>
  <c r="H521" s="1"/>
  <c r="G523"/>
  <c r="H523" s="1"/>
  <c r="G525"/>
  <c r="H525" s="1"/>
  <c r="G527"/>
  <c r="H527" s="1"/>
  <c r="G529"/>
  <c r="H529" s="1"/>
  <c r="G531"/>
  <c r="H531" s="1"/>
  <c r="G535"/>
  <c r="H535" s="1"/>
  <c r="G538"/>
  <c r="H538" s="1"/>
  <c r="G565"/>
  <c r="H565" s="1"/>
  <c r="G543"/>
  <c r="H543" s="1"/>
  <c r="G545"/>
  <c r="H545" s="1"/>
  <c r="G547"/>
  <c r="H547" s="1"/>
  <c r="G549"/>
  <c r="H549" s="1"/>
  <c r="G551"/>
  <c r="H551" s="1"/>
  <c r="G553"/>
  <c r="H553" s="1"/>
  <c r="G555"/>
  <c r="H555" s="1"/>
  <c r="G557"/>
  <c r="H557" s="1"/>
  <c r="G559"/>
  <c r="H559" s="1"/>
  <c r="G561"/>
  <c r="H561" s="1"/>
  <c r="G563"/>
  <c r="H563" s="1"/>
  <c r="G592"/>
  <c r="H592" s="1"/>
  <c r="G594"/>
  <c r="H594" s="1"/>
  <c r="G567"/>
  <c r="H567" s="1"/>
  <c r="G569"/>
  <c r="H569" s="1"/>
  <c r="G571"/>
  <c r="H571" s="1"/>
  <c r="G574"/>
  <c r="H574" s="1"/>
  <c r="G576"/>
  <c r="H576" s="1"/>
  <c r="G578"/>
  <c r="H578" s="1"/>
  <c r="G580"/>
  <c r="H580" s="1"/>
  <c r="G582"/>
  <c r="H582" s="1"/>
  <c r="G584"/>
  <c r="H584" s="1"/>
  <c r="G586"/>
  <c r="H586" s="1"/>
  <c r="G588"/>
  <c r="H588" s="1"/>
  <c r="G590"/>
  <c r="H590" s="1"/>
  <c r="G621"/>
  <c r="H621" s="1"/>
  <c r="G596"/>
  <c r="H596" s="1"/>
  <c r="G598"/>
  <c r="H598" s="1"/>
  <c r="G600"/>
  <c r="H600" s="1"/>
  <c r="G602"/>
  <c r="H602" s="1"/>
  <c r="G604"/>
  <c r="H604" s="1"/>
  <c r="G607"/>
  <c r="H607" s="1"/>
  <c r="G610"/>
  <c r="H610" s="1"/>
  <c r="G612"/>
  <c r="H612" s="1"/>
  <c r="G615"/>
  <c r="H615" s="1"/>
  <c r="G617"/>
  <c r="H617" s="1"/>
  <c r="G619"/>
  <c r="H619" s="1"/>
  <c r="G653"/>
  <c r="H653" s="1"/>
  <c r="G655"/>
  <c r="H655" s="1"/>
  <c r="G624"/>
  <c r="H624" s="1"/>
  <c r="G626"/>
  <c r="H626" s="1"/>
  <c r="G628"/>
  <c r="H628" s="1"/>
  <c r="G630"/>
  <c r="H630" s="1"/>
  <c r="G632"/>
  <c r="H632" s="1"/>
  <c r="G634"/>
  <c r="H634" s="1"/>
  <c r="G636"/>
  <c r="H636" s="1"/>
  <c r="G638"/>
  <c r="H638" s="1"/>
  <c r="G640"/>
  <c r="H640" s="1"/>
  <c r="G642"/>
  <c r="H642" s="1"/>
  <c r="G644"/>
  <c r="H644" s="1"/>
  <c r="G647"/>
  <c r="H647" s="1"/>
  <c r="G649"/>
  <c r="H649" s="1"/>
  <c r="G651"/>
  <c r="H651" s="1"/>
  <c r="G685"/>
  <c r="H685" s="1"/>
  <c r="G658"/>
  <c r="H658" s="1"/>
  <c r="G660"/>
  <c r="H660" s="1"/>
  <c r="G662"/>
  <c r="H662" s="1"/>
  <c r="G664"/>
  <c r="H664" s="1"/>
  <c r="G667"/>
  <c r="H667" s="1"/>
  <c r="G669"/>
  <c r="H669" s="1"/>
  <c r="G671"/>
  <c r="H671" s="1"/>
  <c r="G673"/>
  <c r="H673" s="1"/>
  <c r="G675"/>
  <c r="H675" s="1"/>
  <c r="G677"/>
  <c r="H677" s="1"/>
  <c r="G679"/>
  <c r="H679" s="1"/>
  <c r="G681"/>
  <c r="H681" s="1"/>
  <c r="G683"/>
  <c r="H683" s="1"/>
  <c r="G724"/>
  <c r="H724" s="1"/>
  <c r="G726"/>
  <c r="H726" s="1"/>
  <c r="G686"/>
  <c r="H686" s="1"/>
  <c r="G688"/>
  <c r="H688" s="1"/>
  <c r="G690"/>
  <c r="H690" s="1"/>
  <c r="G693"/>
  <c r="H693" s="1"/>
  <c r="G696"/>
  <c r="H696" s="1"/>
  <c r="G698"/>
  <c r="H698" s="1"/>
  <c r="G700"/>
  <c r="H700" s="1"/>
  <c r="G702"/>
  <c r="H702" s="1"/>
  <c r="G704"/>
  <c r="H704" s="1"/>
  <c r="G706"/>
  <c r="H706" s="1"/>
  <c r="G708"/>
  <c r="H708" s="1"/>
  <c r="G710"/>
  <c r="H710" s="1"/>
  <c r="G712"/>
  <c r="H712" s="1"/>
  <c r="G714"/>
  <c r="H714" s="1"/>
  <c r="G716"/>
  <c r="H716" s="1"/>
  <c r="G718"/>
  <c r="H718" s="1"/>
  <c r="G720"/>
  <c r="H720" s="1"/>
  <c r="G722"/>
  <c r="H722" s="1"/>
  <c r="G756"/>
  <c r="H756" s="1"/>
  <c r="G732"/>
  <c r="H732" s="1"/>
  <c r="G734"/>
  <c r="H734" s="1"/>
  <c r="G737"/>
  <c r="H737" s="1"/>
  <c r="G740"/>
  <c r="H740" s="1"/>
  <c r="G742"/>
  <c r="H742" s="1"/>
  <c r="G744"/>
  <c r="H744" s="1"/>
  <c r="G746"/>
  <c r="H746" s="1"/>
  <c r="G748"/>
  <c r="H748" s="1"/>
  <c r="G750"/>
  <c r="H750" s="1"/>
  <c r="G753"/>
  <c r="H753" s="1"/>
  <c r="G782"/>
  <c r="H782" s="1"/>
  <c r="G758"/>
  <c r="H758" s="1"/>
  <c r="G760"/>
  <c r="H760" s="1"/>
  <c r="G762"/>
  <c r="H762" s="1"/>
  <c r="G764"/>
  <c r="H764" s="1"/>
  <c r="G766"/>
  <c r="H766" s="1"/>
  <c r="G768"/>
  <c r="H768" s="1"/>
  <c r="G770"/>
  <c r="H770" s="1"/>
  <c r="G772"/>
  <c r="H772" s="1"/>
  <c r="G774"/>
  <c r="H774" s="1"/>
  <c r="G777"/>
  <c r="H777" s="1"/>
  <c r="G779"/>
  <c r="H779" s="1"/>
  <c r="G781"/>
  <c r="H781" s="1"/>
  <c r="G820"/>
  <c r="H820" s="1"/>
  <c r="G822"/>
  <c r="H822" s="1"/>
  <c r="G824"/>
  <c r="H824" s="1"/>
  <c r="G784"/>
  <c r="H784" s="1"/>
  <c r="G786"/>
  <c r="H786" s="1"/>
  <c r="G788"/>
  <c r="H788" s="1"/>
  <c r="G790"/>
  <c r="H790" s="1"/>
  <c r="G793"/>
  <c r="H793" s="1"/>
  <c r="G795"/>
  <c r="H795" s="1"/>
  <c r="G797"/>
  <c r="H797" s="1"/>
  <c r="G800"/>
  <c r="H800" s="1"/>
  <c r="G802"/>
  <c r="H802" s="1"/>
  <c r="G804"/>
  <c r="H804" s="1"/>
  <c r="G806"/>
  <c r="H806" s="1"/>
  <c r="G808"/>
  <c r="H808" s="1"/>
  <c r="G810"/>
  <c r="H810" s="1"/>
  <c r="G813"/>
  <c r="H813" s="1"/>
  <c r="G816"/>
  <c r="H816" s="1"/>
  <c r="G818"/>
  <c r="H818" s="1"/>
  <c r="G853"/>
  <c r="H853" s="1"/>
  <c r="G855"/>
  <c r="H855" s="1"/>
  <c r="G857"/>
  <c r="H857" s="1"/>
  <c r="G825"/>
  <c r="H825" s="1"/>
  <c r="G827"/>
  <c r="H827" s="1"/>
  <c r="G829"/>
  <c r="H829" s="1"/>
  <c r="G831"/>
  <c r="H831" s="1"/>
  <c r="G833"/>
  <c r="H833" s="1"/>
  <c r="G835"/>
  <c r="H835" s="1"/>
  <c r="G837"/>
  <c r="H837" s="1"/>
  <c r="G839"/>
  <c r="H839" s="1"/>
  <c r="G841"/>
  <c r="H841" s="1"/>
  <c r="G843"/>
  <c r="H843" s="1"/>
  <c r="G846"/>
  <c r="H846" s="1"/>
  <c r="G848"/>
  <c r="H848" s="1"/>
  <c r="G850"/>
  <c r="H850" s="1"/>
  <c r="G883"/>
  <c r="H883" s="1"/>
  <c r="G859"/>
  <c r="H859" s="1"/>
  <c r="G861"/>
  <c r="H861" s="1"/>
  <c r="G863"/>
  <c r="H863" s="1"/>
  <c r="G865"/>
  <c r="H865" s="1"/>
  <c r="G867"/>
  <c r="H867" s="1"/>
  <c r="G869"/>
  <c r="H869" s="1"/>
  <c r="G871"/>
  <c r="H871" s="1"/>
  <c r="G873"/>
  <c r="H873" s="1"/>
  <c r="G875"/>
  <c r="H875" s="1"/>
  <c r="G878"/>
  <c r="H878" s="1"/>
  <c r="G880"/>
  <c r="H880" s="1"/>
  <c r="G882"/>
  <c r="H882" s="1"/>
  <c r="G922"/>
  <c r="H922" s="1"/>
  <c r="G924"/>
  <c r="H924" s="1"/>
  <c r="G926"/>
  <c r="H926" s="1"/>
  <c r="G886"/>
  <c r="H886" s="1"/>
  <c r="G889"/>
  <c r="H889" s="1"/>
  <c r="G892"/>
  <c r="H892" s="1"/>
  <c r="G895"/>
  <c r="H895" s="1"/>
  <c r="G897"/>
  <c r="H897" s="1"/>
  <c r="G899"/>
  <c r="H899" s="1"/>
  <c r="G901"/>
  <c r="H901" s="1"/>
  <c r="G903"/>
  <c r="H903" s="1"/>
  <c r="G906"/>
  <c r="H906" s="1"/>
  <c r="G908"/>
  <c r="H908" s="1"/>
  <c r="G911"/>
  <c r="H911" s="1"/>
  <c r="G913"/>
  <c r="H913" s="1"/>
  <c r="G915"/>
  <c r="H915" s="1"/>
  <c r="G917"/>
  <c r="H917" s="1"/>
  <c r="G919"/>
  <c r="H919" s="1"/>
  <c r="G955"/>
  <c r="H955" s="1"/>
  <c r="G927"/>
  <c r="H927" s="1"/>
  <c r="G929"/>
  <c r="H929" s="1"/>
  <c r="G931"/>
  <c r="H931" s="1"/>
  <c r="G933"/>
  <c r="H933" s="1"/>
  <c r="G935"/>
  <c r="H935" s="1"/>
  <c r="G938"/>
  <c r="H938" s="1"/>
  <c r="G940"/>
  <c r="H940" s="1"/>
  <c r="G942"/>
  <c r="H942" s="1"/>
  <c r="G944"/>
  <c r="H944" s="1"/>
  <c r="G946"/>
  <c r="H946" s="1"/>
  <c r="G948"/>
  <c r="H948" s="1"/>
  <c r="G950"/>
  <c r="H950" s="1"/>
  <c r="G952"/>
  <c r="H952" s="1"/>
  <c r="G954"/>
  <c r="H954" s="1"/>
  <c r="G991"/>
  <c r="H991" s="1"/>
  <c r="G993"/>
  <c r="H993" s="1"/>
  <c r="G958"/>
  <c r="H958" s="1"/>
  <c r="G960"/>
  <c r="H960" s="1"/>
  <c r="G962"/>
  <c r="H962" s="1"/>
  <c r="G964"/>
  <c r="H964" s="1"/>
  <c r="G966"/>
  <c r="H966" s="1"/>
  <c r="G968"/>
  <c r="H968" s="1"/>
  <c r="G970"/>
  <c r="H970" s="1"/>
  <c r="G972"/>
  <c r="H972" s="1"/>
  <c r="G974"/>
  <c r="H974" s="1"/>
  <c r="G976"/>
  <c r="H976" s="1"/>
  <c r="G978"/>
  <c r="H978" s="1"/>
  <c r="G980"/>
  <c r="H980" s="1"/>
  <c r="G982"/>
  <c r="H982" s="1"/>
  <c r="G985"/>
  <c r="H985" s="1"/>
  <c r="G987"/>
  <c r="H987" s="1"/>
  <c r="G989"/>
  <c r="H989" s="1"/>
  <c r="G1031"/>
  <c r="H1031" s="1"/>
  <c r="G1033"/>
  <c r="H1033" s="1"/>
  <c r="G994"/>
  <c r="H994" s="1"/>
  <c r="G996"/>
  <c r="H996" s="1"/>
  <c r="G998"/>
  <c r="H998" s="1"/>
  <c r="G1000"/>
  <c r="H1000" s="1"/>
  <c r="G1002"/>
  <c r="H1002" s="1"/>
  <c r="G1005"/>
  <c r="H1005" s="1"/>
  <c r="G1007"/>
  <c r="H1007" s="1"/>
  <c r="G1009"/>
  <c r="H1009" s="1"/>
  <c r="G1011"/>
  <c r="H1011" s="1"/>
  <c r="G1013"/>
  <c r="H1013" s="1"/>
  <c r="G1015"/>
  <c r="H1015" s="1"/>
  <c r="G1017"/>
  <c r="H1017" s="1"/>
  <c r="G1019"/>
  <c r="H1019" s="1"/>
  <c r="G1021"/>
  <c r="H1021" s="1"/>
  <c r="G1023"/>
  <c r="H1023" s="1"/>
  <c r="G1025"/>
  <c r="H1025" s="1"/>
  <c r="G1027"/>
  <c r="H1027" s="1"/>
  <c r="G1029"/>
  <c r="H1029" s="1"/>
  <c r="G1066"/>
  <c r="H1066" s="1"/>
  <c r="G1068"/>
  <c r="H1068" s="1"/>
  <c r="G1036"/>
  <c r="H1036" s="1"/>
  <c r="G1038"/>
  <c r="H1038" s="1"/>
  <c r="G1040"/>
  <c r="H1040" s="1"/>
  <c r="G1042"/>
  <c r="H1042" s="1"/>
  <c r="G1044"/>
  <c r="H1044" s="1"/>
  <c r="G1046"/>
  <c r="H1046" s="1"/>
  <c r="G1049"/>
  <c r="H1049" s="1"/>
  <c r="G1052"/>
  <c r="H1052" s="1"/>
  <c r="G1055"/>
  <c r="H1055" s="1"/>
  <c r="G1057"/>
  <c r="H1057" s="1"/>
  <c r="G1059"/>
  <c r="H1059" s="1"/>
  <c r="G1061"/>
  <c r="H1061" s="1"/>
  <c r="G1063"/>
  <c r="H1063" s="1"/>
  <c r="G1093"/>
  <c r="H1093" s="1"/>
  <c r="G1095"/>
  <c r="H1095" s="1"/>
  <c r="G1070"/>
  <c r="H1070" s="1"/>
  <c r="G1072"/>
  <c r="H1072" s="1"/>
  <c r="G1074"/>
  <c r="H1074" s="1"/>
  <c r="G1076"/>
  <c r="H1076" s="1"/>
  <c r="G1078"/>
  <c r="H1078" s="1"/>
  <c r="G1080"/>
  <c r="H1080" s="1"/>
  <c r="G1082"/>
  <c r="H1082" s="1"/>
  <c r="G1084"/>
  <c r="H1084" s="1"/>
  <c r="G1086"/>
  <c r="H1086" s="1"/>
  <c r="G1088"/>
  <c r="H1088" s="1"/>
  <c r="G1090"/>
  <c r="H1090" s="1"/>
  <c r="G1125"/>
  <c r="H1125" s="1"/>
  <c r="G1127"/>
  <c r="H1127" s="1"/>
  <c r="G1129"/>
  <c r="H1129" s="1"/>
  <c r="G1131"/>
  <c r="H1131" s="1"/>
  <c r="G1096"/>
  <c r="H1096" s="1"/>
  <c r="G1098"/>
  <c r="H1098" s="1"/>
  <c r="G1100"/>
  <c r="H1100" s="1"/>
  <c r="G1102"/>
  <c r="H1102" s="1"/>
  <c r="G1104"/>
  <c r="H1104" s="1"/>
  <c r="G1106"/>
  <c r="H1106" s="1"/>
  <c r="G1108"/>
  <c r="H1108" s="1"/>
  <c r="G1110"/>
  <c r="H1110" s="1"/>
  <c r="G1112"/>
  <c r="H1112" s="1"/>
  <c r="G1115"/>
  <c r="H1115" s="1"/>
  <c r="G1117"/>
  <c r="H1117" s="1"/>
  <c r="G1119"/>
  <c r="H1119" s="1"/>
  <c r="G1121"/>
  <c r="H1121" s="1"/>
  <c r="G1123"/>
  <c r="H1123" s="1"/>
  <c r="G1152"/>
  <c r="H1152" s="1"/>
  <c r="G1154"/>
  <c r="H1154" s="1"/>
  <c r="G1139"/>
  <c r="H1139" s="1"/>
  <c r="G1141"/>
  <c r="H1141" s="1"/>
  <c r="G1143"/>
  <c r="H1143" s="1"/>
  <c r="G1145"/>
  <c r="H1145" s="1"/>
  <c r="G1147"/>
  <c r="H1147" s="1"/>
  <c r="G1149"/>
  <c r="H1149" s="1"/>
  <c r="G1176"/>
  <c r="H1176" s="1"/>
  <c r="G1178"/>
  <c r="H1178" s="1"/>
  <c r="G1155"/>
  <c r="H1155" s="1"/>
  <c r="G1157"/>
  <c r="H1157" s="1"/>
  <c r="G1159"/>
  <c r="H1159" s="1"/>
  <c r="G1161"/>
  <c r="H1161" s="1"/>
  <c r="G1163"/>
  <c r="H1163" s="1"/>
  <c r="G1165"/>
  <c r="H1165" s="1"/>
  <c r="G1167"/>
  <c r="H1167" s="1"/>
  <c r="G1169"/>
  <c r="H1169" s="1"/>
  <c r="G1172"/>
  <c r="H1172" s="1"/>
  <c r="G1174"/>
  <c r="H1174" s="1"/>
  <c r="G1180"/>
  <c r="H1180" s="1"/>
  <c r="G1182"/>
  <c r="H1182" s="1"/>
  <c r="G1185"/>
  <c r="H1185" s="1"/>
  <c r="G1187"/>
  <c r="H1187" s="1"/>
  <c r="G1189"/>
  <c r="H1189" s="1"/>
  <c r="G1191"/>
  <c r="H1191" s="1"/>
  <c r="G1193"/>
  <c r="H1193" s="1"/>
  <c r="G1195"/>
  <c r="H1195" s="1"/>
  <c r="G1197"/>
  <c r="H1197" s="1"/>
  <c r="G1199"/>
  <c r="H1199" s="1"/>
  <c r="G1201"/>
  <c r="H1201" s="1"/>
  <c r="G1203"/>
  <c r="H1203" s="1"/>
  <c r="G1205"/>
  <c r="H1205" s="1"/>
  <c r="G1207"/>
  <c r="H1207" s="1"/>
  <c r="G1209"/>
  <c r="H1209" s="1"/>
  <c r="G1211"/>
  <c r="H1211" s="1"/>
  <c r="G1213"/>
  <c r="H1213" s="1"/>
  <c r="G1245"/>
  <c r="H1245" s="1"/>
  <c r="G1247"/>
  <c r="H1247" s="1"/>
  <c r="G1249"/>
  <c r="H1249" s="1"/>
  <c r="G1217"/>
  <c r="H1217" s="1"/>
  <c r="G1219"/>
  <c r="H1219" s="1"/>
  <c r="G1221"/>
  <c r="H1221" s="1"/>
  <c r="G1223"/>
  <c r="H1223" s="1"/>
  <c r="G1225"/>
  <c r="H1225" s="1"/>
  <c r="G1227"/>
  <c r="H1227" s="1"/>
  <c r="G1229"/>
  <c r="H1229" s="1"/>
  <c r="G1231"/>
  <c r="H1231" s="1"/>
  <c r="G1233"/>
  <c r="H1233" s="1"/>
  <c r="G1235"/>
  <c r="H1235" s="1"/>
  <c r="G1238"/>
  <c r="H1238" s="1"/>
  <c r="G1240"/>
  <c r="H1240" s="1"/>
  <c r="G1242"/>
  <c r="H1242" s="1"/>
  <c r="G1280"/>
  <c r="H1280" s="1"/>
  <c r="G1251"/>
  <c r="H1251" s="1"/>
  <c r="G1253"/>
  <c r="H1253" s="1"/>
  <c r="G1255"/>
  <c r="H1255" s="1"/>
  <c r="G1257"/>
  <c r="H1257" s="1"/>
  <c r="G1259"/>
  <c r="H1259" s="1"/>
  <c r="G1261"/>
  <c r="H1261" s="1"/>
  <c r="G1263"/>
  <c r="H1263" s="1"/>
  <c r="G1264"/>
  <c r="H1264" s="1"/>
  <c r="G1266"/>
  <c r="H1266" s="1"/>
  <c r="G1268"/>
  <c r="H1268" s="1"/>
  <c r="G1270"/>
  <c r="H1270" s="1"/>
  <c r="G1272"/>
  <c r="H1272" s="1"/>
  <c r="G1275"/>
  <c r="H1275" s="1"/>
  <c r="G1320"/>
  <c r="H1320" s="1"/>
  <c r="G1322"/>
  <c r="H1322" s="1"/>
  <c r="G1324"/>
  <c r="H1324" s="1"/>
  <c r="G1284"/>
  <c r="H1284" s="1"/>
  <c r="G1286"/>
  <c r="H1286" s="1"/>
  <c r="G1288"/>
  <c r="H1288" s="1"/>
  <c r="G1290"/>
  <c r="H1290" s="1"/>
  <c r="G1292"/>
  <c r="H1292" s="1"/>
  <c r="G1294"/>
  <c r="H1294" s="1"/>
  <c r="G1296"/>
  <c r="H1296" s="1"/>
  <c r="G1298"/>
  <c r="H1298" s="1"/>
  <c r="G1300"/>
  <c r="H1300" s="1"/>
  <c r="G1302"/>
  <c r="H1302" s="1"/>
  <c r="G1304"/>
  <c r="H1304" s="1"/>
  <c r="G1306"/>
  <c r="H1306" s="1"/>
  <c r="G1308"/>
  <c r="H1308" s="1"/>
  <c r="G1310"/>
  <c r="H1310" s="1"/>
  <c r="G1312"/>
  <c r="H1312" s="1"/>
  <c r="G1314"/>
  <c r="H1314" s="1"/>
  <c r="G1316"/>
  <c r="H1316" s="1"/>
  <c r="G1354"/>
  <c r="H1354" s="1"/>
  <c r="G1356"/>
  <c r="H1356" s="1"/>
  <c r="G1358"/>
  <c r="H1358" s="1"/>
  <c r="G1326"/>
  <c r="H1326" s="1"/>
  <c r="G1328"/>
  <c r="H1328" s="1"/>
  <c r="G1330"/>
  <c r="H1330" s="1"/>
  <c r="G1333"/>
  <c r="H1333" s="1"/>
  <c r="G1335"/>
  <c r="H1335" s="1"/>
  <c r="G1337"/>
  <c r="H1337" s="1"/>
  <c r="G1339"/>
  <c r="H1339" s="1"/>
  <c r="G1342"/>
  <c r="H1342" s="1"/>
  <c r="G1344"/>
  <c r="H1344" s="1"/>
  <c r="G1346"/>
  <c r="H1346" s="1"/>
  <c r="G1348"/>
  <c r="H1348" s="1"/>
  <c r="G1381"/>
  <c r="H1381" s="1"/>
  <c r="G1383"/>
  <c r="H1383" s="1"/>
  <c r="G1360"/>
  <c r="H1360" s="1"/>
  <c r="G1362"/>
  <c r="H1362" s="1"/>
  <c r="G1364"/>
  <c r="H1364" s="1"/>
  <c r="G1366"/>
  <c r="H1366" s="1"/>
  <c r="G1368"/>
  <c r="H1368" s="1"/>
  <c r="G1370"/>
  <c r="H1370" s="1"/>
  <c r="G1372"/>
  <c r="H1372" s="1"/>
  <c r="G1374"/>
  <c r="H1374" s="1"/>
  <c r="G1376"/>
  <c r="H1376" s="1"/>
  <c r="G1409"/>
  <c r="H1409" s="1"/>
  <c r="G1385"/>
  <c r="H1385" s="1"/>
  <c r="G1387"/>
  <c r="H1387" s="1"/>
  <c r="G1389"/>
  <c r="H1389" s="1"/>
  <c r="G1391"/>
  <c r="H1391" s="1"/>
  <c r="G1393"/>
  <c r="H1393" s="1"/>
  <c r="G1395"/>
  <c r="H1395" s="1"/>
  <c r="G1397"/>
  <c r="H1397" s="1"/>
  <c r="G1399"/>
  <c r="H1399" s="1"/>
  <c r="G1401"/>
  <c r="H1401" s="1"/>
  <c r="G1403"/>
  <c r="H1403" s="1"/>
  <c r="G1439"/>
  <c r="H1439" s="1"/>
  <c r="G1410"/>
  <c r="H1410" s="1"/>
  <c r="G1412"/>
  <c r="H1412" s="1"/>
  <c r="G1414"/>
  <c r="H1414" s="1"/>
  <c r="G1416"/>
  <c r="H1416" s="1"/>
  <c r="G1418"/>
  <c r="H1418" s="1"/>
  <c r="G1420"/>
  <c r="H1420" s="1"/>
  <c r="G1422"/>
  <c r="H1422" s="1"/>
  <c r="G1424"/>
  <c r="H1424" s="1"/>
  <c r="G1426"/>
  <c r="H1426" s="1"/>
  <c r="G1428"/>
  <c r="H1428" s="1"/>
  <c r="G1430"/>
  <c r="H1430" s="1"/>
  <c r="G1432"/>
  <c r="H1432" s="1"/>
  <c r="G1434"/>
  <c r="H1434" s="1"/>
  <c r="G1436"/>
  <c r="H1436" s="1"/>
  <c r="G1438"/>
  <c r="H1438" s="1"/>
  <c r="G1470"/>
  <c r="H1470" s="1"/>
  <c r="G1442"/>
  <c r="H1442" s="1"/>
  <c r="G1444"/>
  <c r="H1444" s="1"/>
  <c r="G1447"/>
  <c r="H1447" s="1"/>
  <c r="G1449"/>
  <c r="H1449" s="1"/>
  <c r="G1451"/>
  <c r="H1451" s="1"/>
  <c r="G1453"/>
  <c r="H1453" s="1"/>
  <c r="G1455"/>
  <c r="H1455" s="1"/>
  <c r="G1457"/>
  <c r="H1457" s="1"/>
  <c r="G1460"/>
  <c r="H1460" s="1"/>
  <c r="G1462"/>
  <c r="H1462" s="1"/>
  <c r="G1465"/>
  <c r="H1465" s="1"/>
  <c r="G1467"/>
  <c r="H1467" s="1"/>
  <c r="G1495"/>
  <c r="H1495" s="1"/>
  <c r="G1497"/>
  <c r="H1497" s="1"/>
  <c r="G1471"/>
  <c r="H1471" s="1"/>
  <c r="G1473"/>
  <c r="H1473" s="1"/>
  <c r="G1475"/>
  <c r="H1475" s="1"/>
  <c r="G1477"/>
  <c r="H1477" s="1"/>
  <c r="G1479"/>
  <c r="H1479" s="1"/>
  <c r="G1481"/>
  <c r="H1481" s="1"/>
  <c r="G1483"/>
  <c r="H1483" s="1"/>
  <c r="G1485"/>
  <c r="H1485" s="1"/>
  <c r="G1487"/>
  <c r="H1487" s="1"/>
  <c r="G1489"/>
  <c r="H1489" s="1"/>
  <c r="G1491"/>
  <c r="H1491" s="1"/>
  <c r="G1493"/>
  <c r="H1493" s="1"/>
  <c r="G1530"/>
  <c r="H1530" s="1"/>
  <c r="G1532"/>
  <c r="H1532" s="1"/>
  <c r="G1503"/>
  <c r="H1503" s="1"/>
  <c r="G1505"/>
  <c r="H1505" s="1"/>
  <c r="G1507"/>
  <c r="H1507" s="1"/>
  <c r="G1509"/>
  <c r="H1509" s="1"/>
  <c r="G1511"/>
  <c r="H1511" s="1"/>
  <c r="G1513"/>
  <c r="H1513" s="1"/>
  <c r="G1515"/>
  <c r="H1515" s="1"/>
  <c r="G1518"/>
  <c r="H1518" s="1"/>
  <c r="G1520"/>
  <c r="H1520" s="1"/>
  <c r="G1522"/>
  <c r="H1522" s="1"/>
  <c r="G1524"/>
  <c r="H1524" s="1"/>
  <c r="G1526"/>
  <c r="H1526" s="1"/>
  <c r="G1559"/>
  <c r="H1559" s="1"/>
  <c r="G1535"/>
  <c r="H1535" s="1"/>
  <c r="G1537"/>
  <c r="H1537" s="1"/>
  <c r="G1539"/>
  <c r="H1539" s="1"/>
  <c r="G1541"/>
  <c r="H1541" s="1"/>
  <c r="G1543"/>
  <c r="H1543" s="1"/>
  <c r="G1545"/>
  <c r="H1545" s="1"/>
  <c r="G1547"/>
  <c r="H1547" s="1"/>
  <c r="G1549"/>
  <c r="H1549" s="1"/>
  <c r="G1551"/>
  <c r="H1551" s="1"/>
  <c r="G1553"/>
  <c r="H1553" s="1"/>
  <c r="G1555"/>
  <c r="H1555" s="1"/>
  <c r="G1557"/>
  <c r="H1557" s="1"/>
  <c r="G1597"/>
  <c r="H1597" s="1"/>
  <c r="G1599"/>
  <c r="H1599" s="1"/>
  <c r="G1601"/>
  <c r="H1601" s="1"/>
  <c r="G1562"/>
  <c r="H1562" s="1"/>
  <c r="G1564"/>
  <c r="H1564" s="1"/>
  <c r="G1566"/>
  <c r="H1566" s="1"/>
  <c r="G1568"/>
  <c r="H1568" s="1"/>
  <c r="G1570"/>
  <c r="H1570" s="1"/>
  <c r="G1572"/>
  <c r="H1572" s="1"/>
  <c r="G1574"/>
  <c r="H1574" s="1"/>
  <c r="G1578"/>
  <c r="H1578" s="1"/>
  <c r="G1580"/>
  <c r="H1580" s="1"/>
  <c r="G1582"/>
  <c r="H1582" s="1"/>
  <c r="G1584"/>
  <c r="H1584" s="1"/>
  <c r="G1586"/>
  <c r="H1586" s="1"/>
  <c r="G1588"/>
  <c r="H1588" s="1"/>
  <c r="G1593"/>
  <c r="H1593" s="1"/>
  <c r="G1634"/>
  <c r="H1634" s="1"/>
  <c r="G1636"/>
  <c r="H1636" s="1"/>
  <c r="G1638"/>
  <c r="H1638" s="1"/>
  <c r="G1603"/>
  <c r="H1603" s="1"/>
  <c r="G1606"/>
  <c r="H1606" s="1"/>
  <c r="G1608"/>
  <c r="H1608" s="1"/>
  <c r="G1610"/>
  <c r="H1610" s="1"/>
  <c r="G1612"/>
  <c r="H1612" s="1"/>
  <c r="G1614"/>
  <c r="H1614" s="1"/>
  <c r="G1616"/>
  <c r="H1616" s="1"/>
  <c r="G1618"/>
  <c r="H1618" s="1"/>
  <c r="G1620"/>
  <c r="H1620" s="1"/>
  <c r="G1622"/>
  <c r="H1622" s="1"/>
  <c r="G1624"/>
  <c r="H1624" s="1"/>
  <c r="G1626"/>
  <c r="H1626" s="1"/>
  <c r="G1661"/>
  <c r="H1661" s="1"/>
  <c r="G1663"/>
  <c r="H1663" s="1"/>
  <c r="G1640"/>
  <c r="H1640" s="1"/>
  <c r="G1642"/>
  <c r="H1642" s="1"/>
  <c r="G1644"/>
  <c r="H1644" s="1"/>
  <c r="G1646"/>
  <c r="H1646" s="1"/>
  <c r="G1648"/>
  <c r="H1648" s="1"/>
  <c r="G1650"/>
  <c r="H1650" s="1"/>
  <c r="G1652"/>
  <c r="H1652" s="1"/>
  <c r="G1654"/>
  <c r="H1654" s="1"/>
  <c r="G1656"/>
  <c r="H1656" s="1"/>
  <c r="G1658"/>
  <c r="H1658" s="1"/>
  <c r="G1660"/>
  <c r="H1660" s="1"/>
  <c r="G1694"/>
  <c r="H1694" s="1"/>
  <c r="G1665"/>
  <c r="H1665" s="1"/>
  <c r="G1667"/>
  <c r="H1667" s="1"/>
  <c r="G1669"/>
  <c r="H1669" s="1"/>
  <c r="G1671"/>
  <c r="H1671" s="1"/>
  <c r="G1673"/>
  <c r="H1673" s="1"/>
  <c r="G1675"/>
  <c r="H1675" s="1"/>
  <c r="G1677"/>
  <c r="H1677" s="1"/>
  <c r="G1679"/>
  <c r="H1679" s="1"/>
  <c r="G1681"/>
  <c r="H1681" s="1"/>
  <c r="G1683"/>
  <c r="H1683" s="1"/>
  <c r="G1685"/>
  <c r="H1685" s="1"/>
  <c r="G1687"/>
  <c r="H1687" s="1"/>
  <c r="G1689"/>
  <c r="H1689" s="1"/>
  <c r="G1713"/>
  <c r="H1713" s="1"/>
  <c r="G1696"/>
  <c r="H1696" s="1"/>
  <c r="G1698"/>
  <c r="H1698" s="1"/>
  <c r="G1700"/>
  <c r="H1700" s="1"/>
  <c r="G1702"/>
  <c r="H1702" s="1"/>
  <c r="G1704"/>
  <c r="H1704" s="1"/>
  <c r="G1706"/>
  <c r="H1706" s="1"/>
  <c r="G1708"/>
  <c r="H1708" s="1"/>
  <c r="G1710"/>
  <c r="H1710" s="1"/>
  <c r="G1712"/>
  <c r="H1712" s="1"/>
  <c r="G1739"/>
  <c r="H1739" s="1"/>
  <c r="G1741"/>
  <c r="H1741" s="1"/>
  <c r="G1743"/>
  <c r="H1743" s="1"/>
  <c r="G1715"/>
  <c r="H1715" s="1"/>
  <c r="G1717"/>
  <c r="H1717" s="1"/>
  <c r="G1719"/>
  <c r="H1719" s="1"/>
  <c r="G1721"/>
  <c r="H1721" s="1"/>
  <c r="G1723"/>
  <c r="H1723" s="1"/>
  <c r="G1725"/>
  <c r="H1725" s="1"/>
  <c r="G1727"/>
  <c r="H1727" s="1"/>
  <c r="G1729"/>
  <c r="H1729" s="1"/>
  <c r="G1731"/>
  <c r="H1731" s="1"/>
  <c r="G1733"/>
  <c r="H1733" s="1"/>
  <c r="G1766"/>
  <c r="H1766" s="1"/>
  <c r="G1768"/>
  <c r="H1768" s="1"/>
  <c r="G1745"/>
  <c r="H1745" s="1"/>
  <c r="G1748"/>
  <c r="H1748" s="1"/>
  <c r="G1751"/>
  <c r="H1751" s="1"/>
  <c r="G1753"/>
  <c r="H1753" s="1"/>
  <c r="G1755"/>
  <c r="H1755" s="1"/>
  <c r="G1757"/>
  <c r="H1757" s="1"/>
  <c r="G1759"/>
  <c r="H1759" s="1"/>
  <c r="G1761"/>
  <c r="H1761" s="1"/>
  <c r="G1763"/>
  <c r="H1763" s="1"/>
  <c r="G1791"/>
  <c r="H1791" s="1"/>
  <c r="G1793"/>
  <c r="H1793" s="1"/>
  <c r="G1770"/>
  <c r="H1770" s="1"/>
  <c r="G1772"/>
  <c r="H1772" s="1"/>
  <c r="G1774"/>
  <c r="H1774" s="1"/>
  <c r="G1776"/>
  <c r="H1776" s="1"/>
  <c r="G1778"/>
  <c r="H1778" s="1"/>
  <c r="G1780"/>
  <c r="H1780" s="1"/>
  <c r="G1782"/>
  <c r="H1782" s="1"/>
  <c r="G1784"/>
  <c r="H1784" s="1"/>
  <c r="G1787"/>
  <c r="H1787" s="1"/>
  <c r="G1818"/>
  <c r="H1818" s="1"/>
  <c r="G1820"/>
  <c r="H1820" s="1"/>
  <c r="G1795"/>
  <c r="H1795" s="1"/>
  <c r="G1797"/>
  <c r="H1797" s="1"/>
  <c r="G1799"/>
  <c r="H1799" s="1"/>
  <c r="G1802"/>
  <c r="H1802" s="1"/>
  <c r="G1804"/>
  <c r="H1804" s="1"/>
  <c r="G1806"/>
  <c r="H1806" s="1"/>
  <c r="G1808"/>
  <c r="H1808" s="1"/>
  <c r="G1810"/>
  <c r="H1810" s="1"/>
  <c r="G1812"/>
  <c r="H1812" s="1"/>
  <c r="G1841"/>
  <c r="H1841" s="1"/>
  <c r="G1843"/>
  <c r="H1843" s="1"/>
  <c r="G1845"/>
  <c r="H1845" s="1"/>
  <c r="G1847"/>
  <c r="H1847" s="1"/>
  <c r="G1822"/>
  <c r="H1822" s="1"/>
  <c r="G1824"/>
  <c r="H1824" s="1"/>
  <c r="G1826"/>
  <c r="H1826" s="1"/>
  <c r="G1828"/>
  <c r="H1828" s="1"/>
  <c r="G1830"/>
  <c r="H1830" s="1"/>
  <c r="G1832"/>
  <c r="H1832" s="1"/>
  <c r="G1834"/>
  <c r="H1834" s="1"/>
  <c r="G1836"/>
  <c r="H1836" s="1"/>
  <c r="G1838"/>
  <c r="H1838" s="1"/>
  <c r="G1879"/>
  <c r="H1879" s="1"/>
  <c r="G1881"/>
  <c r="H1881" s="1"/>
  <c r="G1854"/>
  <c r="H1854" s="1"/>
  <c r="G1856"/>
  <c r="H1856" s="1"/>
  <c r="G1858"/>
  <c r="H1858" s="1"/>
  <c r="G1860"/>
  <c r="H1860" s="1"/>
  <c r="G1862"/>
  <c r="H1862" s="1"/>
  <c r="G1865"/>
  <c r="H1865" s="1"/>
  <c r="G1867"/>
  <c r="H1867" s="1"/>
  <c r="G1869"/>
  <c r="H1869" s="1"/>
  <c r="G1871"/>
  <c r="H1871" s="1"/>
  <c r="G1873"/>
  <c r="H1873" s="1"/>
  <c r="G1875"/>
  <c r="H1875" s="1"/>
  <c r="G1877"/>
  <c r="H1877" s="1"/>
  <c r="G1904"/>
  <c r="H1904" s="1"/>
  <c r="G1906"/>
  <c r="H1906" s="1"/>
  <c r="G1884"/>
  <c r="H1884" s="1"/>
  <c r="G1887"/>
  <c r="H1887" s="1"/>
  <c r="G1889"/>
  <c r="H1889" s="1"/>
  <c r="G1891"/>
  <c r="H1891" s="1"/>
  <c r="G1893"/>
  <c r="H1893" s="1"/>
  <c r="G1895"/>
  <c r="H1895" s="1"/>
  <c r="G1897"/>
  <c r="H1897" s="1"/>
  <c r="G1899"/>
  <c r="H1899" s="1"/>
  <c r="G1902"/>
  <c r="H1902" s="1"/>
  <c r="G2572"/>
  <c r="H2572" s="1"/>
  <c r="G1932"/>
  <c r="H1932" s="1"/>
  <c r="G1934"/>
  <c r="H1934" s="1"/>
  <c r="G1908"/>
  <c r="H1908" s="1"/>
  <c r="G1910"/>
  <c r="H1910" s="1"/>
  <c r="G1912"/>
  <c r="H1912" s="1"/>
  <c r="G1914"/>
  <c r="H1914" s="1"/>
  <c r="G1916"/>
  <c r="H1916" s="1"/>
  <c r="G1919"/>
  <c r="H1919" s="1"/>
  <c r="G1921"/>
  <c r="H1921" s="1"/>
  <c r="G1923"/>
  <c r="H1923" s="1"/>
  <c r="G1925"/>
  <c r="H1925" s="1"/>
  <c r="G1927"/>
  <c r="H1927" s="1"/>
  <c r="G1964"/>
  <c r="H1964" s="1"/>
  <c r="G1966"/>
  <c r="H1966" s="1"/>
  <c r="G1968"/>
  <c r="H1968" s="1"/>
  <c r="G1970"/>
  <c r="H1970" s="1"/>
  <c r="G1936"/>
  <c r="H1936" s="1"/>
  <c r="G1938"/>
  <c r="H1938" s="1"/>
  <c r="G1940"/>
  <c r="H1940" s="1"/>
  <c r="G1942"/>
  <c r="H1942" s="1"/>
  <c r="G1945"/>
  <c r="H1945" s="1"/>
  <c r="G1947"/>
  <c r="H1947" s="1"/>
  <c r="G1949"/>
  <c r="H1949" s="1"/>
  <c r="G1951"/>
  <c r="H1951" s="1"/>
  <c r="G1953"/>
  <c r="H1953" s="1"/>
  <c r="G1955"/>
  <c r="H1955" s="1"/>
  <c r="G1957"/>
  <c r="H1957" s="1"/>
  <c r="G1959"/>
  <c r="H1959" s="1"/>
  <c r="G1961"/>
  <c r="H1961" s="1"/>
  <c r="G1963"/>
  <c r="H1963" s="1"/>
  <c r="G1998"/>
  <c r="H1998" s="1"/>
  <c r="G2000"/>
  <c r="H2000" s="1"/>
  <c r="G2002"/>
  <c r="H2002" s="1"/>
  <c r="G1972"/>
  <c r="H1972" s="1"/>
  <c r="G1974"/>
  <c r="H1974" s="1"/>
  <c r="G1976"/>
  <c r="H1976" s="1"/>
  <c r="G1978"/>
  <c r="H1978" s="1"/>
  <c r="G1980"/>
  <c r="H1980" s="1"/>
  <c r="G1982"/>
  <c r="H1982" s="1"/>
  <c r="G1984"/>
  <c r="H1984" s="1"/>
  <c r="G1986"/>
  <c r="H1986" s="1"/>
  <c r="G1988"/>
  <c r="H1988" s="1"/>
  <c r="G1990"/>
  <c r="H1990" s="1"/>
  <c r="G1992"/>
  <c r="H1992" s="1"/>
  <c r="G1994"/>
  <c r="H1994" s="1"/>
  <c r="G1996"/>
  <c r="H1996" s="1"/>
  <c r="G2042"/>
  <c r="H2042" s="1"/>
  <c r="G2044"/>
  <c r="H2044" s="1"/>
  <c r="G2046"/>
  <c r="H2046" s="1"/>
  <c r="G2048"/>
  <c r="H2048" s="1"/>
  <c r="G2003"/>
  <c r="H2003" s="1"/>
  <c r="G2005"/>
  <c r="H2005" s="1"/>
  <c r="G2007"/>
  <c r="H2007" s="1"/>
  <c r="G2009"/>
  <c r="H2009" s="1"/>
  <c r="G2011"/>
  <c r="H2011" s="1"/>
  <c r="G2013"/>
  <c r="H2013" s="1"/>
  <c r="G2015"/>
  <c r="H2015" s="1"/>
  <c r="G2017"/>
  <c r="H2017" s="1"/>
  <c r="G2019"/>
  <c r="H2019" s="1"/>
  <c r="G2022"/>
  <c r="H2022" s="1"/>
  <c r="G2024"/>
  <c r="H2024" s="1"/>
  <c r="G2026"/>
  <c r="H2026" s="1"/>
  <c r="G2028"/>
  <c r="H2028" s="1"/>
  <c r="G2030"/>
  <c r="H2030" s="1"/>
  <c r="G2032"/>
  <c r="H2032" s="1"/>
  <c r="G2034"/>
  <c r="H2034" s="1"/>
  <c r="G2036"/>
  <c r="H2036" s="1"/>
  <c r="G2039"/>
  <c r="H2039" s="1"/>
  <c r="G2081"/>
  <c r="H2081" s="1"/>
  <c r="G2083"/>
  <c r="H2083" s="1"/>
  <c r="G2051"/>
  <c r="H2051" s="1"/>
  <c r="G2053"/>
  <c r="H2053" s="1"/>
  <c r="G2055"/>
  <c r="H2055" s="1"/>
  <c r="G2057"/>
  <c r="H2057" s="1"/>
  <c r="G2059"/>
  <c r="H2059" s="1"/>
  <c r="G2061"/>
  <c r="H2061" s="1"/>
  <c r="G2063"/>
  <c r="H2063" s="1"/>
  <c r="G2065"/>
  <c r="H2065" s="1"/>
  <c r="G2067"/>
  <c r="H2067" s="1"/>
  <c r="G2069"/>
  <c r="H2069" s="1"/>
  <c r="G2071"/>
  <c r="H2071" s="1"/>
  <c r="G2073"/>
  <c r="H2073" s="1"/>
  <c r="G2075"/>
  <c r="H2075" s="1"/>
  <c r="G2077"/>
  <c r="H2077" s="1"/>
  <c r="G2079"/>
  <c r="H2079" s="1"/>
  <c r="G2113"/>
  <c r="H2113" s="1"/>
  <c r="G2084"/>
  <c r="H2084" s="1"/>
  <c r="G2086"/>
  <c r="H2086" s="1"/>
  <c r="G2088"/>
  <c r="H2088" s="1"/>
  <c r="G2090"/>
  <c r="H2090" s="1"/>
  <c r="G2092"/>
  <c r="H2092" s="1"/>
  <c r="G2094"/>
  <c r="H2094" s="1"/>
  <c r="G2096"/>
  <c r="H2096" s="1"/>
  <c r="G2098"/>
  <c r="H2098" s="1"/>
  <c r="G2100"/>
  <c r="H2100" s="1"/>
  <c r="G2102"/>
  <c r="H2102" s="1"/>
  <c r="G2104"/>
  <c r="H2104" s="1"/>
  <c r="G2106"/>
  <c r="H2106" s="1"/>
  <c r="G2108"/>
  <c r="H2108" s="1"/>
  <c r="G2110"/>
  <c r="H2110" s="1"/>
  <c r="G2146"/>
  <c r="H2146" s="1"/>
  <c r="G2148"/>
  <c r="H2148" s="1"/>
  <c r="G2150"/>
  <c r="H2150" s="1"/>
  <c r="G2116"/>
  <c r="H2116" s="1"/>
  <c r="G2118"/>
  <c r="H2118" s="1"/>
  <c r="G2120"/>
  <c r="H2120" s="1"/>
  <c r="G2121"/>
  <c r="H2121" s="1"/>
  <c r="G2123"/>
  <c r="H2123" s="1"/>
  <c r="G2125"/>
  <c r="H2125" s="1"/>
  <c r="G2127"/>
  <c r="H2127" s="1"/>
  <c r="G2129"/>
  <c r="H2129" s="1"/>
  <c r="G2131"/>
  <c r="H2131" s="1"/>
  <c r="G2133"/>
  <c r="H2133" s="1"/>
  <c r="G2135"/>
  <c r="H2135" s="1"/>
  <c r="G2137"/>
  <c r="H2137" s="1"/>
  <c r="G2139"/>
  <c r="H2139" s="1"/>
  <c r="G2141"/>
  <c r="H2141" s="1"/>
  <c r="G2143"/>
  <c r="H2143" s="1"/>
  <c r="G2145"/>
  <c r="H2145" s="1"/>
  <c r="G2183"/>
  <c r="H2183" s="1"/>
  <c r="G2152"/>
  <c r="H2152" s="1"/>
  <c r="G2154"/>
  <c r="H2154" s="1"/>
  <c r="G2156"/>
  <c r="H2156" s="1"/>
  <c r="G2158"/>
  <c r="H2158" s="1"/>
  <c r="G2160"/>
  <c r="H2160" s="1"/>
  <c r="G2162"/>
  <c r="H2162" s="1"/>
  <c r="G2164"/>
  <c r="H2164" s="1"/>
  <c r="G2166"/>
  <c r="H2166" s="1"/>
  <c r="G2168"/>
  <c r="H2168" s="1"/>
  <c r="G2170"/>
  <c r="H2170" s="1"/>
  <c r="G2172"/>
  <c r="H2172" s="1"/>
  <c r="G2176"/>
  <c r="H2176" s="1"/>
  <c r="G2178"/>
  <c r="H2178" s="1"/>
  <c r="G2181"/>
  <c r="H2181" s="1"/>
  <c r="G2224"/>
  <c r="H2224" s="1"/>
  <c r="G2226"/>
  <c r="H2226" s="1"/>
  <c r="G2228"/>
  <c r="H2228" s="1"/>
  <c r="G2185"/>
  <c r="H2185" s="1"/>
  <c r="G2187"/>
  <c r="H2187" s="1"/>
  <c r="G2189"/>
  <c r="H2189" s="1"/>
  <c r="G2191"/>
  <c r="H2191" s="1"/>
  <c r="G2193"/>
  <c r="H2193" s="1"/>
  <c r="G2195"/>
  <c r="H2195" s="1"/>
  <c r="G2197"/>
  <c r="H2197" s="1"/>
  <c r="G2199"/>
  <c r="H2199" s="1"/>
  <c r="G2201"/>
  <c r="H2201" s="1"/>
  <c r="G2203"/>
  <c r="H2203" s="1"/>
  <c r="G2205"/>
  <c r="H2205" s="1"/>
  <c r="G2207"/>
  <c r="H2207" s="1"/>
  <c r="G2209"/>
  <c r="H2209" s="1"/>
  <c r="G2211"/>
  <c r="H2211" s="1"/>
  <c r="G2213"/>
  <c r="H2213" s="1"/>
  <c r="G2217"/>
  <c r="H2217" s="1"/>
  <c r="G2219"/>
  <c r="H2219" s="1"/>
  <c r="G2252"/>
  <c r="H2252" s="1"/>
  <c r="G2254"/>
  <c r="H2254" s="1"/>
  <c r="G2231"/>
  <c r="H2231" s="1"/>
  <c r="G2233"/>
  <c r="H2233" s="1"/>
  <c r="G2235"/>
  <c r="H2235" s="1"/>
  <c r="G2237"/>
  <c r="H2237" s="1"/>
  <c r="G2240"/>
  <c r="H2240" s="1"/>
  <c r="G2242"/>
  <c r="H2242" s="1"/>
  <c r="G2244"/>
  <c r="H2244" s="1"/>
  <c r="G2246"/>
  <c r="H2246" s="1"/>
  <c r="G2248"/>
  <c r="H2248" s="1"/>
  <c r="G2282"/>
  <c r="H2282" s="1"/>
  <c r="G2284"/>
  <c r="H2284" s="1"/>
  <c r="G2259"/>
  <c r="H2259" s="1"/>
  <c r="G2261"/>
  <c r="H2261" s="1"/>
  <c r="G2263"/>
  <c r="H2263" s="1"/>
  <c r="G2265"/>
  <c r="H2265" s="1"/>
  <c r="G2267"/>
  <c r="H2267" s="1"/>
  <c r="G2269"/>
  <c r="H2269" s="1"/>
  <c r="G2271"/>
  <c r="H2271" s="1"/>
  <c r="G2273"/>
  <c r="H2273" s="1"/>
  <c r="G2275"/>
  <c r="H2275" s="1"/>
  <c r="G2277"/>
  <c r="H2277" s="1"/>
  <c r="G2279"/>
  <c r="H2279" s="1"/>
  <c r="G2305"/>
  <c r="H2305" s="1"/>
  <c r="G2307"/>
  <c r="H2307" s="1"/>
  <c r="G2286"/>
  <c r="H2286" s="1"/>
  <c r="G2288"/>
  <c r="H2288" s="1"/>
  <c r="G2290"/>
  <c r="H2290" s="1"/>
  <c r="G2292"/>
  <c r="H2292" s="1"/>
  <c r="G2294"/>
  <c r="H2294" s="1"/>
  <c r="G2296"/>
  <c r="H2296" s="1"/>
  <c r="G2298"/>
  <c r="H2298" s="1"/>
  <c r="G2300"/>
  <c r="H2300" s="1"/>
  <c r="G2302"/>
  <c r="H2302" s="1"/>
  <c r="G2304"/>
  <c r="H2304" s="1"/>
  <c r="G2335"/>
  <c r="H2335" s="1"/>
  <c r="G2310"/>
  <c r="H2310" s="1"/>
  <c r="G2312"/>
  <c r="H2312" s="1"/>
  <c r="G2314"/>
  <c r="H2314" s="1"/>
  <c r="G2316"/>
  <c r="H2316" s="1"/>
  <c r="G2318"/>
  <c r="H2318" s="1"/>
  <c r="G2320"/>
  <c r="H2320" s="1"/>
  <c r="G2322"/>
  <c r="H2322" s="1"/>
  <c r="G2324"/>
  <c r="H2324" s="1"/>
  <c r="G2326"/>
  <c r="H2326" s="1"/>
  <c r="G2328"/>
  <c r="H2328" s="1"/>
  <c r="G2330"/>
  <c r="H2330" s="1"/>
  <c r="G2332"/>
  <c r="H2332" s="1"/>
  <c r="G2377"/>
  <c r="H2377" s="1"/>
  <c r="G2379"/>
  <c r="H2379" s="1"/>
  <c r="G2336"/>
  <c r="H2336" s="1"/>
  <c r="G2338"/>
  <c r="H2338" s="1"/>
  <c r="G2340"/>
  <c r="H2340" s="1"/>
  <c r="G2342"/>
  <c r="H2342" s="1"/>
  <c r="G2344"/>
  <c r="H2344" s="1"/>
  <c r="G2346"/>
  <c r="H2346" s="1"/>
  <c r="G2348"/>
  <c r="H2348" s="1"/>
  <c r="G2350"/>
  <c r="H2350" s="1"/>
  <c r="G2352"/>
  <c r="H2352" s="1"/>
  <c r="G2354"/>
  <c r="H2354" s="1"/>
  <c r="G2356"/>
  <c r="H2356" s="1"/>
  <c r="G2359"/>
  <c r="H2359" s="1"/>
  <c r="G2361"/>
  <c r="H2361" s="1"/>
  <c r="G2363"/>
  <c r="H2363" s="1"/>
  <c r="G2365"/>
  <c r="H2365" s="1"/>
  <c r="G2367"/>
  <c r="H2367" s="1"/>
  <c r="G2369"/>
  <c r="H2369" s="1"/>
  <c r="G2372"/>
  <c r="H2372" s="1"/>
  <c r="G2374"/>
  <c r="H2374" s="1"/>
  <c r="G2376"/>
  <c r="H2376" s="1"/>
  <c r="G2408"/>
  <c r="H2408" s="1"/>
  <c r="G2410"/>
  <c r="H2410" s="1"/>
  <c r="G2412"/>
  <c r="H2412" s="1"/>
  <c r="G2381"/>
  <c r="H2381" s="1"/>
  <c r="G2383"/>
  <c r="H2383" s="1"/>
  <c r="G2385"/>
  <c r="H2385" s="1"/>
  <c r="G2387"/>
  <c r="H2387" s="1"/>
  <c r="G2389"/>
  <c r="H2389" s="1"/>
  <c r="G2391"/>
  <c r="H2391" s="1"/>
  <c r="G2393"/>
  <c r="H2393" s="1"/>
  <c r="G2395"/>
  <c r="H2395" s="1"/>
  <c r="G2398"/>
  <c r="H2398" s="1"/>
  <c r="G2400"/>
  <c r="H2400" s="1"/>
  <c r="G2402"/>
  <c r="H2402" s="1"/>
  <c r="G2444"/>
  <c r="H2444" s="1"/>
  <c r="G2446"/>
  <c r="H2446" s="1"/>
  <c r="G2448"/>
  <c r="H2448" s="1"/>
  <c r="G2414"/>
  <c r="H2414" s="1"/>
  <c r="G2416"/>
  <c r="H2416" s="1"/>
  <c r="G2418"/>
  <c r="H2418" s="1"/>
  <c r="G2421"/>
  <c r="H2421" s="1"/>
  <c r="G2423"/>
  <c r="H2423" s="1"/>
  <c r="G2425"/>
  <c r="H2425" s="1"/>
  <c r="G2427"/>
  <c r="H2427" s="1"/>
  <c r="G2430"/>
  <c r="H2430" s="1"/>
  <c r="G2432"/>
  <c r="H2432" s="1"/>
  <c r="G2434"/>
  <c r="H2434" s="1"/>
  <c r="G2436"/>
  <c r="H2436" s="1"/>
  <c r="G2438"/>
  <c r="H2438" s="1"/>
  <c r="G2440"/>
  <c r="H2440" s="1"/>
  <c r="G2442"/>
  <c r="H2442" s="1"/>
  <c r="G2477"/>
  <c r="H2477" s="1"/>
  <c r="G2479"/>
  <c r="H2479" s="1"/>
  <c r="G2451"/>
  <c r="H2451" s="1"/>
  <c r="G2453"/>
  <c r="H2453" s="1"/>
  <c r="G2455"/>
  <c r="H2455" s="1"/>
  <c r="G2457"/>
  <c r="H2457" s="1"/>
  <c r="G2459"/>
  <c r="H2459" s="1"/>
  <c r="G2461"/>
  <c r="H2461" s="1"/>
  <c r="G2463"/>
  <c r="H2463" s="1"/>
  <c r="G2465"/>
  <c r="H2465" s="1"/>
  <c r="G2470"/>
  <c r="H2470" s="1"/>
  <c r="G2472"/>
  <c r="H2472" s="1"/>
  <c r="G2474"/>
  <c r="H2474" s="1"/>
  <c r="G2511"/>
  <c r="H2511" s="1"/>
  <c r="G2513"/>
  <c r="H2513" s="1"/>
  <c r="G2515"/>
  <c r="H2515" s="1"/>
  <c r="G2482"/>
  <c r="H2482" s="1"/>
  <c r="G2484"/>
  <c r="H2484" s="1"/>
  <c r="G2486"/>
  <c r="H2486" s="1"/>
  <c r="G2488"/>
  <c r="H2488" s="1"/>
  <c r="G2490"/>
  <c r="H2490" s="1"/>
  <c r="G2492"/>
  <c r="H2492" s="1"/>
  <c r="G2494"/>
  <c r="H2494" s="1"/>
  <c r="G2496"/>
  <c r="H2496" s="1"/>
  <c r="G2498"/>
  <c r="H2498" s="1"/>
  <c r="G2500"/>
  <c r="H2500" s="1"/>
  <c r="G2502"/>
  <c r="H2502" s="1"/>
  <c r="G2504"/>
  <c r="H2504" s="1"/>
  <c r="G2507"/>
  <c r="H2507" s="1"/>
  <c r="G2509"/>
  <c r="H2509" s="1"/>
  <c r="G2547"/>
  <c r="H2547" s="1"/>
  <c r="G2549"/>
  <c r="H2549" s="1"/>
  <c r="G2516"/>
  <c r="H2516" s="1"/>
  <c r="G2518"/>
  <c r="H2518" s="1"/>
  <c r="G2520"/>
  <c r="H2520" s="1"/>
  <c r="G2522"/>
  <c r="H2522" s="1"/>
  <c r="G2524"/>
  <c r="H2524" s="1"/>
  <c r="G2526"/>
  <c r="H2526" s="1"/>
  <c r="G2528"/>
  <c r="H2528" s="1"/>
  <c r="G2530"/>
  <c r="H2530" s="1"/>
  <c r="G2532"/>
  <c r="H2532" s="1"/>
  <c r="G2535"/>
  <c r="H2535" s="1"/>
  <c r="G2537"/>
  <c r="H2537" s="1"/>
  <c r="G2539"/>
  <c r="H2539" s="1"/>
  <c r="G2541"/>
  <c r="H2541" s="1"/>
  <c r="G2543"/>
  <c r="H2543" s="1"/>
  <c r="G2545"/>
  <c r="H2545" s="1"/>
  <c r="G2577"/>
  <c r="H2577" s="1"/>
  <c r="G2579"/>
  <c r="H2579" s="1"/>
  <c r="G2581"/>
  <c r="H2581" s="1"/>
  <c r="G2552"/>
  <c r="H2552" s="1"/>
  <c r="G2557"/>
  <c r="H2557" s="1"/>
  <c r="G2559"/>
  <c r="H2559" s="1"/>
  <c r="G2561"/>
  <c r="H2561" s="1"/>
  <c r="G2563"/>
  <c r="H2563" s="1"/>
  <c r="G2565"/>
  <c r="H2565" s="1"/>
  <c r="G2567"/>
  <c r="H2567" s="1"/>
  <c r="G2569"/>
  <c r="H2569" s="1"/>
  <c r="G2573"/>
  <c r="H2573" s="1"/>
  <c r="G2575"/>
  <c r="H2575" s="1"/>
  <c r="G2613"/>
  <c r="H2613" s="1"/>
  <c r="G2583"/>
  <c r="H2583" s="1"/>
  <c r="G2585"/>
  <c r="H2585" s="1"/>
  <c r="G2587"/>
  <c r="H2587" s="1"/>
  <c r="G2589"/>
  <c r="H2589" s="1"/>
  <c r="G2591"/>
  <c r="H2591" s="1"/>
  <c r="G2593"/>
  <c r="H2593" s="1"/>
  <c r="G2595"/>
  <c r="H2595" s="1"/>
  <c r="G2598"/>
  <c r="H2598" s="1"/>
  <c r="G2600"/>
  <c r="H2600" s="1"/>
  <c r="G2602"/>
  <c r="H2602" s="1"/>
  <c r="G2605"/>
  <c r="H2605" s="1"/>
  <c r="G2607"/>
  <c r="H2607" s="1"/>
  <c r="G2609"/>
  <c r="H2609" s="1"/>
  <c r="G2611"/>
  <c r="H2611" s="1"/>
  <c r="G2644"/>
  <c r="H2644" s="1"/>
  <c r="G2646"/>
  <c r="H2646" s="1"/>
  <c r="G2648"/>
  <c r="H2648" s="1"/>
  <c r="G2617"/>
  <c r="H2617" s="1"/>
  <c r="G2619"/>
  <c r="H2619" s="1"/>
  <c r="G2621"/>
  <c r="H2621" s="1"/>
  <c r="G2623"/>
  <c r="H2623" s="1"/>
  <c r="G2625"/>
  <c r="H2625" s="1"/>
  <c r="G2627"/>
  <c r="H2627" s="1"/>
  <c r="G2629"/>
  <c r="H2629" s="1"/>
  <c r="G2631"/>
  <c r="H2631" s="1"/>
  <c r="G2633"/>
  <c r="H2633" s="1"/>
  <c r="G2635"/>
  <c r="H2635" s="1"/>
  <c r="G2637"/>
  <c r="H2637" s="1"/>
  <c r="G2639"/>
  <c r="H2639" s="1"/>
  <c r="G2641"/>
  <c r="H2641" s="1"/>
  <c r="G2643"/>
  <c r="H2643" s="1"/>
  <c r="G2684"/>
  <c r="H2684" s="1"/>
  <c r="G2686"/>
  <c r="H2686" s="1"/>
  <c r="G2656"/>
  <c r="H2656" s="1"/>
  <c r="G2658"/>
  <c r="H2658" s="1"/>
  <c r="G2660"/>
  <c r="H2660" s="1"/>
  <c r="G2662"/>
  <c r="H2662" s="1"/>
  <c r="G2664"/>
  <c r="H2664" s="1"/>
  <c r="G2667"/>
  <c r="H2667" s="1"/>
  <c r="G2669"/>
  <c r="H2669" s="1"/>
  <c r="G2671"/>
  <c r="H2671" s="1"/>
  <c r="G2673"/>
  <c r="H2673" s="1"/>
  <c r="G2675"/>
  <c r="H2675" s="1"/>
  <c r="G2679"/>
  <c r="H2679" s="1"/>
  <c r="G2681"/>
  <c r="H2681" s="1"/>
  <c r="G2715"/>
  <c r="H2715" s="1"/>
  <c r="G2717"/>
  <c r="H2717" s="1"/>
  <c r="G2688"/>
  <c r="H2688" s="1"/>
  <c r="G2690"/>
  <c r="H2690" s="1"/>
  <c r="G2692"/>
  <c r="H2692" s="1"/>
  <c r="G2694"/>
  <c r="H2694" s="1"/>
  <c r="G2696"/>
  <c r="H2696" s="1"/>
  <c r="G2698"/>
  <c r="H2698" s="1"/>
  <c r="G2700"/>
  <c r="H2700" s="1"/>
  <c r="G2702"/>
  <c r="H2702" s="1"/>
  <c r="G2704"/>
  <c r="H2704" s="1"/>
  <c r="G2706"/>
  <c r="H2706" s="1"/>
  <c r="G2709"/>
  <c r="H2709" s="1"/>
  <c r="G2711"/>
  <c r="H2711" s="1"/>
  <c r="G2713"/>
  <c r="H2713" s="1"/>
  <c r="G2735"/>
  <c r="H2735" s="1"/>
  <c r="G2737"/>
  <c r="H2737" s="1"/>
  <c r="G2719"/>
  <c r="H2719" s="1"/>
  <c r="G2721"/>
  <c r="H2721" s="1"/>
  <c r="G2723"/>
  <c r="H2723" s="1"/>
  <c r="G2725"/>
  <c r="H2725" s="1"/>
  <c r="G2727"/>
  <c r="H2727" s="1"/>
  <c r="G2729"/>
  <c r="H2729" s="1"/>
  <c r="G2731"/>
  <c r="H2731" s="1"/>
  <c r="G2733"/>
  <c r="H2733" s="1"/>
  <c r="G2772"/>
  <c r="H2772" s="1"/>
  <c r="G2774"/>
  <c r="H2774" s="1"/>
  <c r="G2776"/>
  <c r="H2776" s="1"/>
  <c r="G2739"/>
  <c r="H2739" s="1"/>
  <c r="G2741"/>
  <c r="H2741" s="1"/>
  <c r="G2743"/>
  <c r="H2743" s="1"/>
  <c r="G2745"/>
  <c r="H2745" s="1"/>
  <c r="G2747"/>
  <c r="H2747" s="1"/>
  <c r="G2749"/>
  <c r="H2749" s="1"/>
  <c r="G2751"/>
  <c r="H2751" s="1"/>
  <c r="G2753"/>
  <c r="H2753" s="1"/>
  <c r="G2755"/>
  <c r="H2755" s="1"/>
  <c r="G2757"/>
  <c r="H2757" s="1"/>
  <c r="G2759"/>
  <c r="H2759" s="1"/>
  <c r="G2761"/>
  <c r="H2761" s="1"/>
  <c r="G2763"/>
  <c r="H2763" s="1"/>
  <c r="G2765"/>
  <c r="H2765" s="1"/>
  <c r="G2767"/>
  <c r="H2767" s="1"/>
  <c r="G2770"/>
  <c r="H2770" s="1"/>
  <c r="G2804"/>
  <c r="H2804" s="1"/>
  <c r="G2778"/>
  <c r="H2778" s="1"/>
  <c r="G2780"/>
  <c r="H2780" s="1"/>
  <c r="G2782"/>
  <c r="H2782" s="1"/>
  <c r="G2784"/>
  <c r="H2784" s="1"/>
  <c r="G2786"/>
  <c r="H2786" s="1"/>
  <c r="G2788"/>
  <c r="H2788" s="1"/>
  <c r="G2792"/>
  <c r="H2792" s="1"/>
  <c r="G2794"/>
  <c r="H2794" s="1"/>
  <c r="G2796"/>
  <c r="H2796" s="1"/>
  <c r="G2798"/>
  <c r="H2798" s="1"/>
  <c r="G2800"/>
  <c r="H2800" s="1"/>
  <c r="G2802"/>
  <c r="H2802" s="1"/>
  <c r="G2838"/>
  <c r="H2838" s="1"/>
  <c r="G2840"/>
  <c r="H2840" s="1"/>
  <c r="G2842"/>
  <c r="H2842" s="1"/>
  <c r="G2806"/>
  <c r="H2806" s="1"/>
  <c r="G2808"/>
  <c r="H2808" s="1"/>
  <c r="G2810"/>
  <c r="H2810" s="1"/>
  <c r="G2812"/>
  <c r="H2812" s="1"/>
  <c r="G2814"/>
  <c r="H2814" s="1"/>
  <c r="G2816"/>
  <c r="H2816" s="1"/>
  <c r="G2818"/>
  <c r="H2818" s="1"/>
  <c r="G2821"/>
  <c r="H2821" s="1"/>
  <c r="G2823"/>
  <c r="H2823" s="1"/>
  <c r="G2825"/>
  <c r="H2825" s="1"/>
  <c r="G2827"/>
  <c r="H2827" s="1"/>
  <c r="G2830"/>
  <c r="H2830" s="1"/>
  <c r="G2832"/>
  <c r="H2832" s="1"/>
  <c r="G2834"/>
  <c r="H2834" s="1"/>
  <c r="G2836"/>
  <c r="H2836" s="1"/>
  <c r="G2873"/>
  <c r="H2873" s="1"/>
  <c r="G2875"/>
  <c r="H2875" s="1"/>
  <c r="G2844"/>
  <c r="H2844" s="1"/>
  <c r="G2846"/>
  <c r="H2846" s="1"/>
  <c r="G2849"/>
  <c r="H2849" s="1"/>
  <c r="G2851"/>
  <c r="H2851" s="1"/>
  <c r="G2853"/>
  <c r="H2853" s="1"/>
  <c r="G2855"/>
  <c r="H2855" s="1"/>
  <c r="G2857"/>
  <c r="H2857" s="1"/>
  <c r="G2859"/>
  <c r="H2859" s="1"/>
  <c r="G2861"/>
  <c r="H2861" s="1"/>
  <c r="G2863"/>
  <c r="H2863" s="1"/>
  <c r="G2865"/>
  <c r="H2865" s="1"/>
  <c r="G2867"/>
  <c r="H2867" s="1"/>
  <c r="G2869"/>
  <c r="H2869" s="1"/>
  <c r="G2871"/>
  <c r="H2871" s="1"/>
  <c r="G2899"/>
  <c r="H2899" s="1"/>
  <c r="G2901"/>
  <c r="H2901" s="1"/>
  <c r="G2903"/>
  <c r="H2903" s="1"/>
  <c r="G2905"/>
  <c r="H2905" s="1"/>
  <c r="G2878"/>
  <c r="H2878" s="1"/>
  <c r="G2880"/>
  <c r="H2880" s="1"/>
  <c r="G2882"/>
  <c r="H2882" s="1"/>
  <c r="G2884"/>
  <c r="H2884" s="1"/>
  <c r="G2886"/>
  <c r="H2886" s="1"/>
  <c r="G2888"/>
  <c r="H2888" s="1"/>
  <c r="G2890"/>
  <c r="H2890" s="1"/>
  <c r="G2892"/>
  <c r="H2892" s="1"/>
  <c r="G2894"/>
  <c r="H2894" s="1"/>
  <c r="G2896"/>
  <c r="H2896" s="1"/>
  <c r="G2898"/>
  <c r="H2898" s="1"/>
  <c r="G2907"/>
  <c r="H2907" s="1"/>
  <c r="G2909"/>
  <c r="H2909" s="1"/>
  <c r="G2911"/>
  <c r="H2911" s="1"/>
  <c r="G2913"/>
  <c r="H2913" s="1"/>
  <c r="G2915"/>
  <c r="H2915" s="1"/>
  <c r="G2917"/>
  <c r="H2917" s="1"/>
  <c r="G2919"/>
  <c r="H2919" s="1"/>
  <c r="G2921"/>
  <c r="H2921" s="1"/>
  <c r="G2923"/>
  <c r="H2923" s="1"/>
  <c r="G2926"/>
  <c r="H2926" s="1"/>
  <c r="G2959"/>
  <c r="H2959" s="1"/>
  <c r="G2961"/>
  <c r="H2961" s="1"/>
  <c r="G2929"/>
  <c r="H2929" s="1"/>
  <c r="G2931"/>
  <c r="H2931" s="1"/>
  <c r="G2933"/>
  <c r="H2933" s="1"/>
  <c r="G2935"/>
  <c r="H2935" s="1"/>
  <c r="G2937"/>
  <c r="H2937" s="1"/>
  <c r="G2939"/>
  <c r="H2939" s="1"/>
  <c r="G2942"/>
  <c r="H2942" s="1"/>
  <c r="G2944"/>
  <c r="H2944" s="1"/>
  <c r="G2947"/>
  <c r="H2947" s="1"/>
  <c r="G2950"/>
  <c r="H2950" s="1"/>
  <c r="G2953"/>
  <c r="H2953" s="1"/>
  <c r="G2955"/>
  <c r="H2955" s="1"/>
  <c r="G2957"/>
  <c r="H2957" s="1"/>
  <c r="G2984"/>
  <c r="H2984" s="1"/>
  <c r="G2963"/>
  <c r="H2963" s="1"/>
  <c r="G2966"/>
  <c r="H2966" s="1"/>
  <c r="G2968"/>
  <c r="H2968" s="1"/>
  <c r="G2970"/>
  <c r="H2970" s="1"/>
  <c r="G2973"/>
  <c r="H2973" s="1"/>
  <c r="G2975"/>
  <c r="H2975" s="1"/>
  <c r="G2977"/>
  <c r="H2977" s="1"/>
  <c r="G2980"/>
  <c r="H2980" s="1"/>
  <c r="G2982"/>
  <c r="H2982" s="1"/>
  <c r="G3016"/>
  <c r="H3016" s="1"/>
  <c r="G3018"/>
  <c r="H3018" s="1"/>
  <c r="G3020"/>
  <c r="H3020" s="1"/>
  <c r="G3022"/>
  <c r="H3022" s="1"/>
  <c r="G2986"/>
  <c r="H2986" s="1"/>
  <c r="G2988"/>
  <c r="H2988" s="1"/>
  <c r="G2990"/>
  <c r="H2990" s="1"/>
  <c r="G2992"/>
  <c r="H2992" s="1"/>
  <c r="G2995"/>
  <c r="H2995" s="1"/>
  <c r="G2997"/>
  <c r="H2997" s="1"/>
  <c r="G2999"/>
  <c r="H2999" s="1"/>
  <c r="G3001"/>
  <c r="H3001" s="1"/>
  <c r="G3003"/>
  <c r="H3003" s="1"/>
  <c r="G3005"/>
  <c r="H3005" s="1"/>
  <c r="G3007"/>
  <c r="H3007" s="1"/>
  <c r="G3009"/>
  <c r="H3009" s="1"/>
  <c r="G3011"/>
  <c r="H3011" s="1"/>
  <c r="G3013"/>
  <c r="H3013" s="1"/>
  <c r="G3015"/>
  <c r="H3015" s="1"/>
  <c r="G3056"/>
  <c r="H3056" s="1"/>
  <c r="G3029"/>
  <c r="H3029" s="1"/>
  <c r="G3031"/>
  <c r="H3031" s="1"/>
  <c r="G3033"/>
  <c r="H3033" s="1"/>
  <c r="G3035"/>
  <c r="H3035" s="1"/>
  <c r="G3037"/>
  <c r="H3037" s="1"/>
  <c r="G3040"/>
  <c r="H3040" s="1"/>
  <c r="G3042"/>
  <c r="H3042" s="1"/>
  <c r="G3044"/>
  <c r="H3044" s="1"/>
  <c r="G3046"/>
  <c r="H3046" s="1"/>
  <c r="G3048"/>
  <c r="H3048" s="1"/>
  <c r="G3050"/>
  <c r="H3050" s="1"/>
  <c r="G3052"/>
  <c r="H3052" s="1"/>
  <c r="G3054"/>
  <c r="H3054" s="1"/>
  <c r="G3097"/>
  <c r="H3097" s="1"/>
  <c r="G3099"/>
  <c r="H3099" s="1"/>
  <c r="G3101"/>
  <c r="H3101" s="1"/>
  <c r="G3103"/>
  <c r="H3103" s="1"/>
  <c r="G3105"/>
  <c r="H3105" s="1"/>
  <c r="G3060"/>
  <c r="H3060" s="1"/>
  <c r="G3063"/>
  <c r="H3063" s="1"/>
  <c r="G3065"/>
  <c r="H3065" s="1"/>
  <c r="G3067"/>
  <c r="H3067" s="1"/>
  <c r="G3070"/>
  <c r="H3070" s="1"/>
  <c r="G3074"/>
  <c r="H3074" s="1"/>
  <c r="G3076"/>
  <c r="H3076" s="1"/>
  <c r="G3078"/>
  <c r="H3078" s="1"/>
  <c r="G3080"/>
  <c r="H3080" s="1"/>
  <c r="G3084"/>
  <c r="H3084" s="1"/>
  <c r="G3086"/>
  <c r="H3086" s="1"/>
  <c r="G3088"/>
  <c r="H3088" s="1"/>
  <c r="G3090"/>
  <c r="H3090" s="1"/>
  <c r="G3092"/>
  <c r="H3092" s="1"/>
  <c r="G3094"/>
  <c r="H3094" s="1"/>
  <c r="G3096"/>
  <c r="H3096" s="1"/>
  <c r="G3132"/>
  <c r="H3132" s="1"/>
  <c r="G3136"/>
  <c r="H3136" s="1"/>
  <c r="G3107"/>
  <c r="H3107" s="1"/>
  <c r="G3109"/>
  <c r="H3109" s="1"/>
  <c r="G3111"/>
  <c r="H3111" s="1"/>
  <c r="G3113"/>
  <c r="H3113" s="1"/>
  <c r="G3115"/>
  <c r="H3115" s="1"/>
  <c r="G3117"/>
  <c r="H3117" s="1"/>
  <c r="G3119"/>
  <c r="H3119" s="1"/>
  <c r="G3121"/>
  <c r="H3121" s="1"/>
  <c r="G3123"/>
  <c r="H3123" s="1"/>
  <c r="G3125"/>
  <c r="H3125" s="1"/>
  <c r="G3127"/>
  <c r="H3127" s="1"/>
  <c r="G3129"/>
  <c r="H3129" s="1"/>
  <c r="G3168"/>
  <c r="H3168" s="1"/>
  <c r="G3170"/>
  <c r="H3170" s="1"/>
  <c r="G3172"/>
  <c r="H3172" s="1"/>
  <c r="G3138"/>
  <c r="H3138" s="1"/>
  <c r="G3142"/>
  <c r="H3142" s="1"/>
  <c r="G3144"/>
  <c r="H3144" s="1"/>
  <c r="G3146"/>
  <c r="H3146" s="1"/>
  <c r="G3148"/>
  <c r="H3148" s="1"/>
  <c r="G3151"/>
  <c r="H3151" s="1"/>
  <c r="G3153"/>
  <c r="H3153" s="1"/>
  <c r="G3155"/>
  <c r="H3155" s="1"/>
  <c r="G3157"/>
  <c r="H3157" s="1"/>
  <c r="G3159"/>
  <c r="H3159" s="1"/>
  <c r="G3161"/>
  <c r="H3161" s="1"/>
  <c r="G3163"/>
  <c r="H3163" s="1"/>
  <c r="G3165"/>
  <c r="H3165" s="1"/>
  <c r="G3167"/>
  <c r="H3167" s="1"/>
  <c r="G3200"/>
  <c r="H3200" s="1"/>
  <c r="G3174"/>
  <c r="H3174" s="1"/>
  <c r="G3176"/>
  <c r="H3176" s="1"/>
  <c r="G3179"/>
  <c r="H3179" s="1"/>
  <c r="G3181"/>
  <c r="H3181" s="1"/>
  <c r="G3184"/>
  <c r="H3184" s="1"/>
  <c r="G3186"/>
  <c r="H3186" s="1"/>
  <c r="G3188"/>
  <c r="H3188" s="1"/>
  <c r="G3190"/>
  <c r="H3190" s="1"/>
  <c r="G3192"/>
  <c r="H3192" s="1"/>
  <c r="G3194"/>
  <c r="H3194" s="1"/>
  <c r="G3196"/>
  <c r="H3196" s="1"/>
  <c r="G3198"/>
  <c r="H3198" s="1"/>
  <c r="G3229"/>
  <c r="H3229" s="1"/>
  <c r="G3231"/>
  <c r="H3231" s="1"/>
  <c r="G3201"/>
  <c r="H3201" s="1"/>
  <c r="G3203"/>
  <c r="H3203" s="1"/>
  <c r="G3205"/>
  <c r="H3205" s="1"/>
  <c r="G3208"/>
  <c r="H3208" s="1"/>
  <c r="G3210"/>
  <c r="H3210" s="1"/>
  <c r="G3212"/>
  <c r="H3212" s="1"/>
  <c r="G3214"/>
  <c r="H3214" s="1"/>
  <c r="G3218"/>
  <c r="H3218" s="1"/>
  <c r="G3220"/>
  <c r="H3220" s="1"/>
  <c r="G3223"/>
  <c r="H3223" s="1"/>
  <c r="G3226"/>
  <c r="H3226" s="1"/>
  <c r="G3263"/>
  <c r="H3263" s="1"/>
  <c r="G3234"/>
  <c r="H3234" s="1"/>
  <c r="G3236"/>
  <c r="H3236" s="1"/>
  <c r="G3238"/>
  <c r="H3238" s="1"/>
  <c r="G3240"/>
  <c r="H3240" s="1"/>
  <c r="G3242"/>
  <c r="H3242" s="1"/>
  <c r="G3244"/>
  <c r="H3244" s="1"/>
  <c r="G3246"/>
  <c r="H3246" s="1"/>
  <c r="G3248"/>
  <c r="H3248" s="1"/>
  <c r="G3250"/>
  <c r="H3250" s="1"/>
  <c r="G3252"/>
  <c r="H3252" s="1"/>
  <c r="G3255"/>
  <c r="H3255" s="1"/>
  <c r="G3257"/>
  <c r="H3257" s="1"/>
  <c r="G3259"/>
  <c r="H3259" s="1"/>
  <c r="G3261"/>
  <c r="H3261" s="1"/>
  <c r="G3294"/>
  <c r="H3294" s="1"/>
  <c r="G3296"/>
  <c r="H3296" s="1"/>
  <c r="G3264"/>
  <c r="H3264" s="1"/>
  <c r="G3266"/>
  <c r="H3266" s="1"/>
  <c r="G3268"/>
  <c r="H3268" s="1"/>
  <c r="G3270"/>
  <c r="H3270" s="1"/>
  <c r="G3272"/>
  <c r="H3272" s="1"/>
  <c r="G3274"/>
  <c r="H3274" s="1"/>
  <c r="G3276"/>
  <c r="H3276" s="1"/>
  <c r="G3278"/>
  <c r="H3278" s="1"/>
  <c r="G3280"/>
  <c r="H3280" s="1"/>
  <c r="G3282"/>
  <c r="H3282" s="1"/>
  <c r="G3284"/>
  <c r="H3284" s="1"/>
  <c r="G3286"/>
  <c r="H3286" s="1"/>
  <c r="G3288"/>
  <c r="H3288" s="1"/>
  <c r="G3290"/>
  <c r="H3290" s="1"/>
  <c r="G3293"/>
  <c r="H3293" s="1"/>
  <c r="G3327"/>
  <c r="H3327" s="1"/>
  <c r="G3329"/>
  <c r="H3329" s="1"/>
  <c r="G3331"/>
  <c r="H3331" s="1"/>
  <c r="G3299"/>
  <c r="H3299" s="1"/>
  <c r="G3301"/>
  <c r="H3301" s="1"/>
  <c r="G3303"/>
  <c r="H3303" s="1"/>
  <c r="G3305"/>
  <c r="H3305" s="1"/>
  <c r="G3307"/>
  <c r="H3307" s="1"/>
  <c r="G3309"/>
  <c r="H3309" s="1"/>
  <c r="G3311"/>
  <c r="H3311" s="1"/>
  <c r="G3314"/>
  <c r="H3314" s="1"/>
  <c r="G3316"/>
  <c r="H3316" s="1"/>
  <c r="G3318"/>
  <c r="H3318" s="1"/>
  <c r="G3321"/>
  <c r="H3321" s="1"/>
  <c r="G3323"/>
  <c r="H3323" s="1"/>
  <c r="G3325"/>
  <c r="H3325" s="1"/>
  <c r="G3368"/>
  <c r="H3368" s="1"/>
  <c r="G3370"/>
  <c r="H3370" s="1"/>
  <c r="G3372"/>
  <c r="H3372" s="1"/>
  <c r="G3334"/>
  <c r="H3334" s="1"/>
  <c r="G3336"/>
  <c r="H3336" s="1"/>
  <c r="G3338"/>
  <c r="H3338" s="1"/>
  <c r="G3340"/>
  <c r="H3340" s="1"/>
  <c r="G3343"/>
  <c r="H3343" s="1"/>
  <c r="G3346"/>
  <c r="H3346" s="1"/>
  <c r="G3348"/>
  <c r="H3348" s="1"/>
  <c r="G3350"/>
  <c r="H3350" s="1"/>
  <c r="G3352"/>
  <c r="H3352" s="1"/>
  <c r="G3354"/>
  <c r="H3354" s="1"/>
  <c r="G3356"/>
  <c r="H3356" s="1"/>
  <c r="G3358"/>
  <c r="H3358" s="1"/>
  <c r="G3360"/>
  <c r="H3360" s="1"/>
  <c r="G3364"/>
  <c r="H3364" s="1"/>
  <c r="G3407"/>
  <c r="H3407" s="1"/>
  <c r="G3409"/>
  <c r="H3409" s="1"/>
  <c r="G3411"/>
  <c r="H3411" s="1"/>
  <c r="G3413"/>
  <c r="H3413" s="1"/>
  <c r="G3375"/>
  <c r="H3375" s="1"/>
  <c r="G3377"/>
  <c r="H3377" s="1"/>
  <c r="G3379"/>
  <c r="H3379" s="1"/>
  <c r="G3381"/>
  <c r="H3381" s="1"/>
  <c r="G3383"/>
  <c r="H3383" s="1"/>
  <c r="G3385"/>
  <c r="H3385" s="1"/>
  <c r="G3387"/>
  <c r="H3387" s="1"/>
  <c r="G3389"/>
  <c r="H3389" s="1"/>
  <c r="G3391"/>
  <c r="H3391" s="1"/>
  <c r="G3393"/>
  <c r="H3393" s="1"/>
  <c r="G3395"/>
  <c r="H3395" s="1"/>
  <c r="G3397"/>
  <c r="H3397" s="1"/>
  <c r="G3399"/>
  <c r="H3399" s="1"/>
  <c r="G3401"/>
  <c r="H3401" s="1"/>
  <c r="G3404"/>
  <c r="H3404" s="1"/>
  <c r="G3406"/>
  <c r="H3406" s="1"/>
  <c r="G3445"/>
  <c r="H3445" s="1"/>
  <c r="G3447"/>
  <c r="H3447" s="1"/>
  <c r="G3414"/>
  <c r="H3414" s="1"/>
  <c r="G3416"/>
  <c r="H3416" s="1"/>
  <c r="G3418"/>
  <c r="H3418" s="1"/>
  <c r="G3420"/>
  <c r="H3420" s="1"/>
  <c r="G3422"/>
  <c r="H3422" s="1"/>
  <c r="G3425"/>
  <c r="H3425" s="1"/>
  <c r="G3428"/>
  <c r="H3428" s="1"/>
  <c r="G3430"/>
  <c r="H3430" s="1"/>
  <c r="G3432"/>
  <c r="H3432" s="1"/>
  <c r="G3434"/>
  <c r="H3434" s="1"/>
  <c r="G3436"/>
  <c r="H3436" s="1"/>
  <c r="G3439"/>
  <c r="H3439" s="1"/>
  <c r="G3441"/>
  <c r="H3441" s="1"/>
  <c r="G3443"/>
  <c r="H3443" s="1"/>
  <c r="G3473"/>
  <c r="H3473" s="1"/>
  <c r="G3455"/>
  <c r="H3455" s="1"/>
  <c r="G3457"/>
  <c r="H3457" s="1"/>
  <c r="G3459"/>
  <c r="H3459" s="1"/>
  <c r="G3461"/>
  <c r="H3461" s="1"/>
  <c r="G3463"/>
  <c r="H3463" s="1"/>
  <c r="G3465"/>
  <c r="H3465" s="1"/>
  <c r="G3467"/>
  <c r="H3467" s="1"/>
  <c r="G3469"/>
  <c r="H3469" s="1"/>
  <c r="G3511"/>
  <c r="H3511" s="1"/>
  <c r="G3476"/>
  <c r="H3476" s="1"/>
  <c r="G3478"/>
  <c r="H3478" s="1"/>
  <c r="G3480"/>
  <c r="H3480" s="1"/>
  <c r="G3482"/>
  <c r="H3482" s="1"/>
  <c r="G3484"/>
  <c r="H3484" s="1"/>
  <c r="G3486"/>
  <c r="H3486" s="1"/>
  <c r="G3488"/>
  <c r="H3488" s="1"/>
  <c r="G3490"/>
  <c r="H3490" s="1"/>
  <c r="G3492"/>
  <c r="H3492" s="1"/>
  <c r="G3494"/>
  <c r="H3494" s="1"/>
  <c r="G3496"/>
  <c r="H3496" s="1"/>
  <c r="G3498"/>
  <c r="H3498" s="1"/>
  <c r="G3500"/>
  <c r="H3500" s="1"/>
  <c r="G3502"/>
  <c r="H3502" s="1"/>
  <c r="G3504"/>
  <c r="H3504" s="1"/>
  <c r="G3505"/>
  <c r="H3505" s="1"/>
  <c r="G3507"/>
  <c r="H3507" s="1"/>
  <c r="G3509"/>
  <c r="H3509" s="1"/>
  <c r="G3540"/>
  <c r="H3540" s="1"/>
  <c r="G3542"/>
  <c r="H3542" s="1"/>
  <c r="G3544"/>
  <c r="H3544" s="1"/>
  <c r="G3546"/>
  <c r="H3546" s="1"/>
  <c r="G3515"/>
  <c r="H3515" s="1"/>
  <c r="G3517"/>
  <c r="H3517" s="1"/>
  <c r="G3520"/>
  <c r="H3520" s="1"/>
  <c r="G3523"/>
  <c r="H3523" s="1"/>
  <c r="G3525"/>
  <c r="H3525" s="1"/>
  <c r="G3528"/>
  <c r="H3528" s="1"/>
  <c r="G3530"/>
  <c r="H3530" s="1"/>
  <c r="G3532"/>
  <c r="H3532" s="1"/>
  <c r="G3534"/>
  <c r="H3534" s="1"/>
  <c r="G3536"/>
  <c r="H3536" s="1"/>
  <c r="G3538"/>
  <c r="H3538" s="1"/>
  <c r="G3586"/>
  <c r="H3586" s="1"/>
  <c r="G3547"/>
  <c r="H3547" s="1"/>
  <c r="G3549"/>
  <c r="H3549" s="1"/>
  <c r="G3551"/>
  <c r="H3551" s="1"/>
  <c r="G3553"/>
  <c r="H3553" s="1"/>
  <c r="G3555"/>
  <c r="H3555" s="1"/>
  <c r="G3557"/>
  <c r="H3557" s="1"/>
  <c r="G3559"/>
  <c r="H3559" s="1"/>
  <c r="G3561"/>
  <c r="H3561" s="1"/>
  <c r="G3563"/>
  <c r="H3563" s="1"/>
  <c r="G3565"/>
  <c r="H3565" s="1"/>
  <c r="G3567"/>
  <c r="H3567" s="1"/>
  <c r="G3569"/>
  <c r="H3569" s="1"/>
  <c r="G3571"/>
  <c r="H3571" s="1"/>
  <c r="G3573"/>
  <c r="H3573" s="1"/>
  <c r="G3576"/>
  <c r="H3576" s="1"/>
  <c r="G3579"/>
  <c r="H3579" s="1"/>
  <c r="G3581"/>
  <c r="H3581" s="1"/>
  <c r="G3583"/>
  <c r="H3583" s="1"/>
  <c r="G3618"/>
  <c r="H3618" s="1"/>
  <c r="G3620"/>
  <c r="H3620" s="1"/>
  <c r="G3622"/>
  <c r="H3622" s="1"/>
  <c r="G3624"/>
  <c r="H3624" s="1"/>
  <c r="B882"/>
  <c r="A882"/>
  <c r="A1919"/>
  <c r="A1308"/>
  <c r="G3626"/>
  <c r="H3626" s="1"/>
  <c r="G3628"/>
  <c r="H3628" s="1"/>
  <c r="G3589"/>
  <c r="H3589" s="1"/>
  <c r="G3591"/>
  <c r="H3591" s="1"/>
  <c r="G3593"/>
  <c r="H3593" s="1"/>
  <c r="G3595"/>
  <c r="H3595" s="1"/>
  <c r="G3597"/>
  <c r="H3597" s="1"/>
  <c r="G3599"/>
  <c r="H3599" s="1"/>
  <c r="G3601"/>
  <c r="H3601" s="1"/>
  <c r="G3603"/>
  <c r="H3603" s="1"/>
  <c r="G3605"/>
  <c r="H3605" s="1"/>
  <c r="G3608"/>
  <c r="H3608" s="1"/>
  <c r="G3610"/>
  <c r="H3610" s="1"/>
  <c r="G3612"/>
  <c r="H3612" s="1"/>
  <c r="G3614"/>
  <c r="H3614" s="1"/>
  <c r="G3616"/>
  <c r="H3616" s="1"/>
  <c r="G3665"/>
  <c r="H3665" s="1"/>
  <c r="G3667"/>
  <c r="H3667" s="1"/>
  <c r="G3670"/>
  <c r="H3670" s="1"/>
  <c r="G3672"/>
  <c r="H3672" s="1"/>
  <c r="G3630"/>
  <c r="H3630" s="1"/>
  <c r="G3632"/>
  <c r="H3632" s="1"/>
  <c r="G3634"/>
  <c r="H3634" s="1"/>
  <c r="G3636"/>
  <c r="H3636" s="1"/>
  <c r="G3638"/>
  <c r="H3638" s="1"/>
  <c r="G3640"/>
  <c r="H3640" s="1"/>
  <c r="G3642"/>
  <c r="H3642" s="1"/>
  <c r="G3644"/>
  <c r="H3644" s="1"/>
  <c r="G3646"/>
  <c r="H3646" s="1"/>
  <c r="G3648"/>
  <c r="H3648" s="1"/>
  <c r="G3651"/>
  <c r="H3651" s="1"/>
  <c r="G3653"/>
  <c r="H3653" s="1"/>
  <c r="G3655"/>
  <c r="H3655" s="1"/>
  <c r="G3657"/>
  <c r="H3657" s="1"/>
  <c r="G3659"/>
  <c r="H3659" s="1"/>
  <c r="G3661"/>
  <c r="H3661" s="1"/>
  <c r="G3663"/>
  <c r="H3663" s="1"/>
  <c r="G3702"/>
  <c r="H3702" s="1"/>
  <c r="G3704"/>
  <c r="H3704" s="1"/>
  <c r="G3673"/>
  <c r="H3673" s="1"/>
  <c r="G3675"/>
  <c r="H3675" s="1"/>
  <c r="G3677"/>
  <c r="H3677" s="1"/>
  <c r="G3679"/>
  <c r="H3679" s="1"/>
  <c r="G3681"/>
  <c r="H3681" s="1"/>
  <c r="G3683"/>
  <c r="H3683" s="1"/>
  <c r="G3685"/>
  <c r="H3685" s="1"/>
  <c r="G3687"/>
  <c r="H3687" s="1"/>
  <c r="G3689"/>
  <c r="H3689" s="1"/>
  <c r="G3691"/>
  <c r="H3691" s="1"/>
  <c r="G3693"/>
  <c r="H3693" s="1"/>
  <c r="G3695"/>
  <c r="H3695" s="1"/>
  <c r="G3698"/>
  <c r="H3698" s="1"/>
  <c r="G3700"/>
  <c r="H3700" s="1"/>
  <c r="G3741"/>
  <c r="H3741" s="1"/>
  <c r="G3743"/>
  <c r="H3743" s="1"/>
  <c r="G3745"/>
  <c r="H3745" s="1"/>
  <c r="G3707"/>
  <c r="H3707" s="1"/>
  <c r="G3709"/>
  <c r="H3709" s="1"/>
  <c r="G3711"/>
  <c r="H3711" s="1"/>
  <c r="G3713"/>
  <c r="H3713" s="1"/>
  <c r="G3715"/>
  <c r="H3715" s="1"/>
  <c r="G3717"/>
  <c r="H3717" s="1"/>
  <c r="G3719"/>
  <c r="H3719" s="1"/>
  <c r="G3721"/>
  <c r="H3721" s="1"/>
  <c r="G3723"/>
  <c r="H3723" s="1"/>
  <c r="G3725"/>
  <c r="H3725" s="1"/>
  <c r="G3727"/>
  <c r="H3727" s="1"/>
  <c r="G3730"/>
  <c r="H3730" s="1"/>
  <c r="G3732"/>
  <c r="H3732" s="1"/>
  <c r="G3735"/>
  <c r="H3735" s="1"/>
  <c r="G3737"/>
  <c r="H3737" s="1"/>
  <c r="G3739"/>
  <c r="H3739" s="1"/>
  <c r="G3788"/>
  <c r="H3788" s="1"/>
  <c r="G3790"/>
  <c r="H3790" s="1"/>
  <c r="G3746"/>
  <c r="H3746" s="1"/>
  <c r="G3748"/>
  <c r="H3748" s="1"/>
  <c r="G3750"/>
  <c r="H3750" s="1"/>
  <c r="G3752"/>
  <c r="H3752" s="1"/>
  <c r="G3754"/>
  <c r="H3754" s="1"/>
  <c r="G3756"/>
  <c r="H3756" s="1"/>
  <c r="G3758"/>
  <c r="H3758" s="1"/>
  <c r="G3761"/>
  <c r="H3761" s="1"/>
  <c r="G3763"/>
  <c r="H3763" s="1"/>
  <c r="G3766"/>
  <c r="H3766" s="1"/>
  <c r="G3769"/>
  <c r="H3769" s="1"/>
  <c r="G3771"/>
  <c r="H3771" s="1"/>
  <c r="G3773"/>
  <c r="H3773" s="1"/>
  <c r="G3775"/>
  <c r="H3775" s="1"/>
  <c r="G3777"/>
  <c r="H3777" s="1"/>
  <c r="G3779"/>
  <c r="H3779" s="1"/>
  <c r="G3783"/>
  <c r="H3783" s="1"/>
  <c r="G3785"/>
  <c r="H3785" s="1"/>
  <c r="G3787"/>
  <c r="H3787" s="1"/>
  <c r="G3826"/>
  <c r="H3826" s="1"/>
  <c r="G3828"/>
  <c r="H3828" s="1"/>
  <c r="G3830"/>
  <c r="H3830" s="1"/>
  <c r="G3792"/>
  <c r="H3792" s="1"/>
  <c r="G3794"/>
  <c r="H3794" s="1"/>
  <c r="G3797"/>
  <c r="H3797" s="1"/>
  <c r="G3800"/>
  <c r="H3800" s="1"/>
  <c r="G3802"/>
  <c r="H3802" s="1"/>
  <c r="G3804"/>
  <c r="H3804" s="1"/>
  <c r="G3806"/>
  <c r="H3806" s="1"/>
  <c r="G3809"/>
  <c r="H3809" s="1"/>
  <c r="G3811"/>
  <c r="H3811" s="1"/>
  <c r="G3813"/>
  <c r="H3813" s="1"/>
  <c r="G3815"/>
  <c r="H3815" s="1"/>
  <c r="G3817"/>
  <c r="H3817" s="1"/>
  <c r="G3819"/>
  <c r="H3819" s="1"/>
  <c r="G3821"/>
  <c r="H3821" s="1"/>
  <c r="G3824"/>
  <c r="H3824" s="1"/>
  <c r="G3832"/>
  <c r="H3832" s="1"/>
  <c r="G3834"/>
  <c r="H3834" s="1"/>
  <c r="G3836"/>
  <c r="H3836" s="1"/>
  <c r="G3838"/>
  <c r="H3838" s="1"/>
  <c r="G3840"/>
  <c r="H3840" s="1"/>
  <c r="G3842"/>
  <c r="H3842" s="1"/>
  <c r="G3845"/>
  <c r="H3845" s="1"/>
  <c r="G3847"/>
  <c r="H3847" s="1"/>
  <c r="G3849"/>
  <c r="H3849" s="1"/>
  <c r="G3851"/>
  <c r="H3851" s="1"/>
  <c r="G3853"/>
  <c r="H3853" s="1"/>
  <c r="G3855"/>
  <c r="H3855" s="1"/>
  <c r="G3857"/>
  <c r="H3857" s="1"/>
  <c r="G3860"/>
  <c r="H3860" s="1"/>
  <c r="G3862"/>
  <c r="H3862" s="1"/>
  <c r="G3864"/>
  <c r="H3864" s="1"/>
  <c r="G3897"/>
  <c r="H3897" s="1"/>
  <c r="G3899"/>
  <c r="H3899" s="1"/>
  <c r="G3867"/>
  <c r="H3867" s="1"/>
  <c r="G3870"/>
  <c r="H3870" s="1"/>
  <c r="G3872"/>
  <c r="H3872" s="1"/>
  <c r="G3874"/>
  <c r="H3874" s="1"/>
  <c r="G3876"/>
  <c r="H3876" s="1"/>
  <c r="G3878"/>
  <c r="H3878" s="1"/>
  <c r="G3880"/>
  <c r="H3880" s="1"/>
  <c r="G3882"/>
  <c r="H3882" s="1"/>
  <c r="G3884"/>
  <c r="H3884" s="1"/>
  <c r="G3886"/>
  <c r="H3886" s="1"/>
  <c r="G3889"/>
  <c r="H3889" s="1"/>
  <c r="G3891"/>
  <c r="H3891" s="1"/>
  <c r="G3893"/>
  <c r="H3893" s="1"/>
  <c r="G3895"/>
  <c r="H3895" s="1"/>
  <c r="G3935"/>
  <c r="H3935" s="1"/>
  <c r="G3937"/>
  <c r="H3937" s="1"/>
  <c r="G3905"/>
  <c r="H3905" s="1"/>
  <c r="G3907"/>
  <c r="H3907" s="1"/>
  <c r="G3909"/>
  <c r="H3909" s="1"/>
  <c r="G3912"/>
  <c r="H3912" s="1"/>
  <c r="G3914"/>
  <c r="H3914" s="1"/>
  <c r="G3918"/>
  <c r="H3918" s="1"/>
  <c r="G3920"/>
  <c r="H3920" s="1"/>
  <c r="G3922"/>
  <c r="H3922" s="1"/>
  <c r="G3924"/>
  <c r="H3924" s="1"/>
  <c r="G3926"/>
  <c r="H3926" s="1"/>
  <c r="G3928"/>
  <c r="H3928" s="1"/>
  <c r="G3931"/>
  <c r="H3931" s="1"/>
  <c r="G3933"/>
  <c r="H3933" s="1"/>
  <c r="G3976"/>
  <c r="H3976" s="1"/>
  <c r="G3939"/>
  <c r="H3939" s="1"/>
  <c r="G3941"/>
  <c r="H3941" s="1"/>
  <c r="G3943"/>
  <c r="H3943" s="1"/>
  <c r="G3947"/>
  <c r="H3947" s="1"/>
  <c r="G3949"/>
  <c r="H3949" s="1"/>
  <c r="G3951"/>
  <c r="H3951" s="1"/>
  <c r="G3953"/>
  <c r="H3953" s="1"/>
  <c r="G3955"/>
  <c r="H3955" s="1"/>
  <c r="G3957"/>
  <c r="H3957" s="1"/>
  <c r="G3959"/>
  <c r="H3959" s="1"/>
  <c r="G3961"/>
  <c r="H3961" s="1"/>
  <c r="G3964"/>
  <c r="H3964" s="1"/>
  <c r="G3966"/>
  <c r="H3966" s="1"/>
  <c r="G3968"/>
  <c r="H3968" s="1"/>
  <c r="G3970"/>
  <c r="H3970" s="1"/>
  <c r="G3972"/>
  <c r="H3972" s="1"/>
  <c r="G3978"/>
  <c r="H3978" s="1"/>
  <c r="G3980"/>
  <c r="H3980" s="1"/>
  <c r="G3983"/>
  <c r="H3983" s="1"/>
  <c r="G3986"/>
  <c r="H3986" s="1"/>
  <c r="G3988"/>
  <c r="H3988" s="1"/>
  <c r="G3990"/>
  <c r="H3990" s="1"/>
  <c r="G3992"/>
  <c r="H3992" s="1"/>
  <c r="G3994"/>
  <c r="H3994" s="1"/>
  <c r="G3997"/>
  <c r="H3997" s="1"/>
  <c r="G4000"/>
  <c r="H4000" s="1"/>
  <c r="G4002"/>
  <c r="H4002" s="1"/>
  <c r="G4004"/>
  <c r="H4004" s="1"/>
  <c r="G4006"/>
  <c r="H4006" s="1"/>
  <c r="G4008"/>
  <c r="H4008" s="1"/>
  <c r="G4010"/>
  <c r="H4010" s="1"/>
  <c r="G4012"/>
  <c r="H4012" s="1"/>
  <c r="G4014"/>
  <c r="H4014" s="1"/>
  <c r="G4016"/>
  <c r="H4016" s="1"/>
  <c r="G4018"/>
  <c r="H4018" s="1"/>
  <c r="G4020"/>
  <c r="H4020" s="1"/>
  <c r="G4022"/>
  <c r="H4022" s="1"/>
  <c r="G4024"/>
  <c r="H4024" s="1"/>
  <c r="G4026"/>
  <c r="H4026" s="1"/>
  <c r="G4028"/>
  <c r="H4028" s="1"/>
  <c r="G4030"/>
  <c r="H4030" s="1"/>
  <c r="G4032"/>
  <c r="H4032" s="1"/>
  <c r="G4034"/>
  <c r="H4034" s="1"/>
  <c r="G4036"/>
  <c r="H4036" s="1"/>
  <c r="G4038"/>
  <c r="H4038" s="1"/>
  <c r="G4040"/>
  <c r="H4040" s="1"/>
  <c r="G4042"/>
  <c r="H4042" s="1"/>
  <c r="G4044"/>
  <c r="H4044" s="1"/>
  <c r="G4046"/>
  <c r="H4046" s="1"/>
  <c r="G4049"/>
  <c r="H4049" s="1"/>
  <c r="G4084"/>
  <c r="H4084" s="1"/>
  <c r="G4053"/>
  <c r="H4053" s="1"/>
  <c r="G4055"/>
  <c r="H4055" s="1"/>
  <c r="G4057"/>
  <c r="H4057" s="1"/>
  <c r="G4059"/>
  <c r="H4059" s="1"/>
  <c r="G4061"/>
  <c r="H4061" s="1"/>
  <c r="G4063"/>
  <c r="H4063" s="1"/>
  <c r="G4066"/>
  <c r="H4066" s="1"/>
  <c r="G4068"/>
  <c r="H4068" s="1"/>
  <c r="G4070"/>
  <c r="H4070" s="1"/>
  <c r="G4072"/>
  <c r="H4072" s="1"/>
  <c r="G4074"/>
  <c r="H4074" s="1"/>
  <c r="G4076"/>
  <c r="H4076" s="1"/>
  <c r="G4078"/>
  <c r="H4078" s="1"/>
  <c r="G4080"/>
  <c r="H4080" s="1"/>
  <c r="G4082"/>
  <c r="H4082" s="1"/>
  <c r="G4122"/>
  <c r="H4122" s="1"/>
  <c r="G4124"/>
  <c r="H4124" s="1"/>
  <c r="G4126"/>
  <c r="H4126" s="1"/>
  <c r="G4128"/>
  <c r="H4128" s="1"/>
  <c r="G4087"/>
  <c r="H4087" s="1"/>
  <c r="G4089"/>
  <c r="H4089" s="1"/>
  <c r="G4091"/>
  <c r="H4091" s="1"/>
  <c r="G4093"/>
  <c r="H4093" s="1"/>
  <c r="G4095"/>
  <c r="H4095" s="1"/>
  <c r="G4097"/>
  <c r="H4097" s="1"/>
  <c r="G4099"/>
  <c r="H4099" s="1"/>
  <c r="G4101"/>
  <c r="H4101" s="1"/>
  <c r="G4103"/>
  <c r="H4103" s="1"/>
  <c r="G4105"/>
  <c r="H4105" s="1"/>
  <c r="G4107"/>
  <c r="H4107" s="1"/>
  <c r="G4109"/>
  <c r="H4109" s="1"/>
  <c r="G4110"/>
  <c r="H4110" s="1"/>
  <c r="G4112"/>
  <c r="H4112" s="1"/>
  <c r="G4114"/>
  <c r="H4114" s="1"/>
  <c r="G4116"/>
  <c r="H4116" s="1"/>
  <c r="G4118"/>
  <c r="H4118" s="1"/>
  <c r="G4120"/>
  <c r="H4120" s="1"/>
  <c r="G4172"/>
  <c r="H4172" s="1"/>
  <c r="G4130"/>
  <c r="H4130" s="1"/>
  <c r="G4132"/>
  <c r="H4132" s="1"/>
  <c r="G4134"/>
  <c r="H4134" s="1"/>
  <c r="G4136"/>
  <c r="H4136" s="1"/>
  <c r="G4138"/>
  <c r="H4138" s="1"/>
  <c r="G4140"/>
  <c r="H4140" s="1"/>
  <c r="G4143"/>
  <c r="H4143" s="1"/>
  <c r="G4145"/>
  <c r="H4145" s="1"/>
  <c r="G4147"/>
  <c r="H4147" s="1"/>
  <c r="G4149"/>
  <c r="H4149" s="1"/>
  <c r="G4151"/>
  <c r="H4151" s="1"/>
  <c r="G4155"/>
  <c r="H4155" s="1"/>
  <c r="G4157"/>
  <c r="H4157" s="1"/>
  <c r="G4159"/>
  <c r="H4159" s="1"/>
  <c r="G4162"/>
  <c r="H4162" s="1"/>
  <c r="G4164"/>
  <c r="H4164" s="1"/>
  <c r="G4166"/>
  <c r="H4166" s="1"/>
  <c r="G4168"/>
  <c r="H4168" s="1"/>
  <c r="G4170"/>
  <c r="H4170" s="1"/>
  <c r="G4193"/>
  <c r="H4193" s="1"/>
  <c r="G4195"/>
  <c r="H4195" s="1"/>
  <c r="G4197"/>
  <c r="H4197" s="1"/>
  <c r="G4175"/>
  <c r="H4175" s="1"/>
  <c r="G4177"/>
  <c r="H4177" s="1"/>
  <c r="G4179"/>
  <c r="H4179" s="1"/>
  <c r="G4181"/>
  <c r="H4181" s="1"/>
  <c r="G4183"/>
  <c r="H4183" s="1"/>
  <c r="G4185"/>
  <c r="H4185" s="1"/>
  <c r="G4188"/>
  <c r="H4188" s="1"/>
  <c r="G4190"/>
  <c r="H4190" s="1"/>
  <c r="G4220"/>
  <c r="H4220" s="1"/>
  <c r="G4222"/>
  <c r="H4222" s="1"/>
  <c r="G4199"/>
  <c r="H4199" s="1"/>
  <c r="G4201"/>
  <c r="H4201" s="1"/>
  <c r="G4203"/>
  <c r="H4203" s="1"/>
  <c r="G4205"/>
  <c r="H4205" s="1"/>
  <c r="G4207"/>
  <c r="H4207" s="1"/>
  <c r="G4209"/>
  <c r="H4209" s="1"/>
  <c r="G4211"/>
  <c r="H4211" s="1"/>
  <c r="G4213"/>
  <c r="H4213" s="1"/>
  <c r="G4216"/>
  <c r="H4216" s="1"/>
  <c r="G4218"/>
  <c r="H4218" s="1"/>
  <c r="G4253"/>
  <c r="H4253" s="1"/>
  <c r="G4255"/>
  <c r="H4255" s="1"/>
  <c r="G4223"/>
  <c r="H4223" s="1"/>
  <c r="G4225"/>
  <c r="H4225" s="1"/>
  <c r="G4227"/>
  <c r="H4227" s="1"/>
  <c r="G4230"/>
  <c r="H4230" s="1"/>
  <c r="G4232"/>
  <c r="H4232" s="1"/>
  <c r="G4234"/>
  <c r="H4234" s="1"/>
  <c r="G4236"/>
  <c r="H4236" s="1"/>
  <c r="G4238"/>
  <c r="H4238" s="1"/>
  <c r="G4240"/>
  <c r="H4240" s="1"/>
  <c r="G4242"/>
  <c r="H4242" s="1"/>
  <c r="G4244"/>
  <c r="H4244" s="1"/>
  <c r="G4246"/>
  <c r="H4246" s="1"/>
  <c r="G4248"/>
  <c r="H4248" s="1"/>
  <c r="G4250"/>
  <c r="H4250" s="1"/>
  <c r="G4300"/>
  <c r="H4300" s="1"/>
  <c r="G4302"/>
  <c r="H4302" s="1"/>
  <c r="G4260"/>
  <c r="H4260" s="1"/>
  <c r="G4262"/>
  <c r="H4262" s="1"/>
  <c r="G4264"/>
  <c r="H4264" s="1"/>
  <c r="G4266"/>
  <c r="H4266" s="1"/>
  <c r="G4268"/>
  <c r="H4268" s="1"/>
  <c r="G4270"/>
  <c r="H4270" s="1"/>
  <c r="G4272"/>
  <c r="H4272" s="1"/>
  <c r="G4274"/>
  <c r="H4274" s="1"/>
  <c r="G4276"/>
  <c r="H4276" s="1"/>
  <c r="G4278"/>
  <c r="H4278" s="1"/>
  <c r="G4280"/>
  <c r="H4280" s="1"/>
  <c r="G4283"/>
  <c r="H4283" s="1"/>
  <c r="G4285"/>
  <c r="H4285" s="1"/>
  <c r="G4287"/>
  <c r="H4287" s="1"/>
  <c r="G4289"/>
  <c r="H4289" s="1"/>
  <c r="G4291"/>
  <c r="H4291" s="1"/>
  <c r="G4294"/>
  <c r="H4294" s="1"/>
  <c r="G4296"/>
  <c r="H4296" s="1"/>
  <c r="G4298"/>
  <c r="H4298" s="1"/>
  <c r="G4334"/>
  <c r="H4334" s="1"/>
  <c r="G4336"/>
  <c r="H4336" s="1"/>
  <c r="G4304"/>
  <c r="H4304" s="1"/>
  <c r="G4306"/>
  <c r="H4306" s="1"/>
  <c r="G4308"/>
  <c r="H4308" s="1"/>
  <c r="G4310"/>
  <c r="H4310" s="1"/>
  <c r="G4313"/>
  <c r="H4313" s="1"/>
  <c r="G4316"/>
  <c r="H4316" s="1"/>
  <c r="G4318"/>
  <c r="H4318" s="1"/>
  <c r="G4320"/>
  <c r="H4320" s="1"/>
  <c r="G4324"/>
  <c r="H4324" s="1"/>
  <c r="G4326"/>
  <c r="H4326" s="1"/>
  <c r="G4328"/>
  <c r="H4328" s="1"/>
  <c r="G4330"/>
  <c r="H4330" s="1"/>
  <c r="G4332"/>
  <c r="H4332" s="1"/>
  <c r="G4363"/>
  <c r="H4363" s="1"/>
  <c r="G4344"/>
  <c r="H4344" s="1"/>
  <c r="G4346"/>
  <c r="H4346" s="1"/>
  <c r="G4348"/>
  <c r="H4348" s="1"/>
  <c r="G4350"/>
  <c r="H4350" s="1"/>
  <c r="G4352"/>
  <c r="H4352" s="1"/>
  <c r="G4354"/>
  <c r="H4354" s="1"/>
  <c r="G4356"/>
  <c r="H4356" s="1"/>
  <c r="G4358"/>
  <c r="H4358" s="1"/>
  <c r="G4360"/>
  <c r="H4360" s="1"/>
  <c r="G4362"/>
  <c r="H4362" s="1"/>
  <c r="G4395"/>
  <c r="H4395" s="1"/>
  <c r="G4365"/>
  <c r="H4365" s="1"/>
  <c r="G4369"/>
  <c r="H4369" s="1"/>
  <c r="G4371"/>
  <c r="H4371" s="1"/>
  <c r="G4373"/>
  <c r="H4373" s="1"/>
  <c r="G4375"/>
  <c r="H4375" s="1"/>
  <c r="G4377"/>
  <c r="H4377" s="1"/>
  <c r="G4379"/>
  <c r="H4379" s="1"/>
  <c r="G4381"/>
  <c r="H4381" s="1"/>
  <c r="G4385"/>
  <c r="H4385" s="1"/>
  <c r="G4387"/>
  <c r="H4387" s="1"/>
  <c r="G4389"/>
  <c r="H4389" s="1"/>
  <c r="G4391"/>
  <c r="H4391" s="1"/>
  <c r="G4393"/>
  <c r="H4393" s="1"/>
  <c r="G4432"/>
  <c r="H4432" s="1"/>
  <c r="G4434"/>
  <c r="H4434" s="1"/>
  <c r="G4396"/>
  <c r="H4396" s="1"/>
  <c r="G4398"/>
  <c r="H4398" s="1"/>
  <c r="G4400"/>
  <c r="H4400" s="1"/>
  <c r="G4402"/>
  <c r="H4402" s="1"/>
  <c r="G4404"/>
  <c r="H4404" s="1"/>
  <c r="G4406"/>
  <c r="H4406" s="1"/>
  <c r="G4408"/>
  <c r="H4408" s="1"/>
  <c r="G4410"/>
  <c r="H4410" s="1"/>
  <c r="G4412"/>
  <c r="H4412" s="1"/>
  <c r="G4414"/>
  <c r="H4414" s="1"/>
  <c r="G4416"/>
  <c r="H4416" s="1"/>
  <c r="G4418"/>
  <c r="H4418" s="1"/>
  <c r="G4420"/>
  <c r="H4420" s="1"/>
  <c r="G4422"/>
  <c r="H4422" s="1"/>
  <c r="G4425"/>
  <c r="H4425" s="1"/>
  <c r="G4427"/>
  <c r="H4427" s="1"/>
  <c r="G4429"/>
  <c r="H4429" s="1"/>
  <c r="G4470"/>
  <c r="H4470" s="1"/>
  <c r="G4472"/>
  <c r="H4472" s="1"/>
  <c r="G4474"/>
  <c r="H4474" s="1"/>
  <c r="G4437"/>
  <c r="H4437" s="1"/>
  <c r="G4439"/>
  <c r="H4439" s="1"/>
  <c r="G4441"/>
  <c r="H4441" s="1"/>
  <c r="G4443"/>
  <c r="H4443" s="1"/>
  <c r="G4445"/>
  <c r="H4445" s="1"/>
  <c r="G4447"/>
  <c r="H4447" s="1"/>
  <c r="G4449"/>
  <c r="H4449" s="1"/>
  <c r="G4451"/>
  <c r="H4451" s="1"/>
  <c r="G4453"/>
  <c r="H4453" s="1"/>
  <c r="G4455"/>
  <c r="H4455" s="1"/>
  <c r="G4457"/>
  <c r="H4457" s="1"/>
  <c r="G4459"/>
  <c r="H4459" s="1"/>
  <c r="G4461"/>
  <c r="H4461" s="1"/>
  <c r="G4463"/>
  <c r="H4463" s="1"/>
  <c r="G4465"/>
  <c r="H4465" s="1"/>
  <c r="G4467"/>
  <c r="H4467" s="1"/>
  <c r="G4469"/>
  <c r="H4469" s="1"/>
  <c r="G4506"/>
  <c r="H4506" s="1"/>
  <c r="G4508"/>
  <c r="H4508" s="1"/>
  <c r="G4476"/>
  <c r="H4476" s="1"/>
  <c r="G4478"/>
  <c r="H4478" s="1"/>
  <c r="G4480"/>
  <c r="H4480" s="1"/>
  <c r="G4483"/>
  <c r="H4483" s="1"/>
  <c r="G4485"/>
  <c r="H4485" s="1"/>
  <c r="G4487"/>
  <c r="H4487" s="1"/>
  <c r="G4489"/>
  <c r="H4489" s="1"/>
  <c r="G4491"/>
  <c r="H4491" s="1"/>
  <c r="G4493"/>
  <c r="H4493" s="1"/>
  <c r="G4495"/>
  <c r="H4495" s="1"/>
  <c r="G4497"/>
  <c r="H4497" s="1"/>
  <c r="G4500"/>
  <c r="H4500" s="1"/>
  <c r="G4503"/>
  <c r="H4503" s="1"/>
  <c r="G4532"/>
  <c r="H4532" s="1"/>
  <c r="G4534"/>
  <c r="H4534" s="1"/>
  <c r="G4536"/>
  <c r="H4536" s="1"/>
  <c r="G4511"/>
  <c r="H4511" s="1"/>
  <c r="G4513"/>
  <c r="H4513" s="1"/>
  <c r="G4515"/>
  <c r="H4515" s="1"/>
  <c r="G4518"/>
  <c r="H4518" s="1"/>
  <c r="G4520"/>
  <c r="H4520" s="1"/>
  <c r="G4522"/>
  <c r="H4522" s="1"/>
  <c r="G4524"/>
  <c r="H4524" s="1"/>
  <c r="G4526"/>
  <c r="H4526" s="1"/>
  <c r="G4528"/>
  <c r="H4528" s="1"/>
  <c r="G4530"/>
  <c r="H4530" s="1"/>
  <c r="G4570"/>
  <c r="H4570" s="1"/>
  <c r="G4572"/>
  <c r="H4572" s="1"/>
  <c r="G4574"/>
  <c r="H4574" s="1"/>
  <c r="G4576"/>
  <c r="H4576" s="1"/>
  <c r="G4538"/>
  <c r="H4538" s="1"/>
  <c r="G4540"/>
  <c r="H4540" s="1"/>
  <c r="G4542"/>
  <c r="H4542" s="1"/>
  <c r="G4544"/>
  <c r="H4544" s="1"/>
  <c r="G4546"/>
  <c r="H4546" s="1"/>
  <c r="G4549"/>
  <c r="H4549" s="1"/>
  <c r="G4551"/>
  <c r="H4551" s="1"/>
  <c r="G4553"/>
  <c r="H4553" s="1"/>
  <c r="G4555"/>
  <c r="H4555" s="1"/>
  <c r="G4557"/>
  <c r="H4557" s="1"/>
  <c r="G4559"/>
  <c r="H4559" s="1"/>
  <c r="G4561"/>
  <c r="H4561" s="1"/>
  <c r="G4564"/>
  <c r="H4564" s="1"/>
  <c r="G4567"/>
  <c r="H4567" s="1"/>
  <c r="G4569"/>
  <c r="H4569" s="1"/>
  <c r="G4601"/>
  <c r="H4601" s="1"/>
  <c r="G4603"/>
  <c r="H4603" s="1"/>
  <c r="G4577"/>
  <c r="H4577" s="1"/>
  <c r="G4579"/>
  <c r="H4579" s="1"/>
  <c r="G4581"/>
  <c r="H4581" s="1"/>
  <c r="G4585"/>
  <c r="H4585" s="1"/>
  <c r="G4588"/>
  <c r="H4588" s="1"/>
  <c r="G4590"/>
  <c r="H4590" s="1"/>
  <c r="G4592"/>
  <c r="H4592" s="1"/>
  <c r="G4593"/>
  <c r="H4593" s="1"/>
  <c r="G4595"/>
  <c r="H4595" s="1"/>
  <c r="G4597"/>
  <c r="H4597" s="1"/>
  <c r="G4599"/>
  <c r="H4599" s="1"/>
  <c r="A781"/>
  <c r="A753"/>
  <c r="G2"/>
  <c r="G3"/>
  <c r="H3" s="1"/>
  <c r="G5"/>
  <c r="H5" s="1"/>
  <c r="G7"/>
  <c r="H7" s="1"/>
  <c r="G9"/>
  <c r="H9" s="1"/>
  <c r="G12"/>
  <c r="H12" s="1"/>
  <c r="G14"/>
  <c r="H14" s="1"/>
  <c r="G16"/>
  <c r="H16" s="1"/>
  <c r="G18"/>
  <c r="H18" s="1"/>
  <c r="G20"/>
  <c r="H20" s="1"/>
  <c r="G22"/>
  <c r="H22" s="1"/>
  <c r="G24"/>
  <c r="H24" s="1"/>
  <c r="G26"/>
  <c r="H26" s="1"/>
  <c r="G28"/>
  <c r="H28" s="1"/>
  <c r="G49"/>
  <c r="H49" s="1"/>
  <c r="G51"/>
  <c r="H51" s="1"/>
  <c r="G53"/>
  <c r="H53" s="1"/>
  <c r="G30"/>
  <c r="H30" s="1"/>
  <c r="G32"/>
  <c r="H32" s="1"/>
  <c r="G34"/>
  <c r="H34" s="1"/>
  <c r="G36"/>
  <c r="H36" s="1"/>
  <c r="G38"/>
  <c r="H38" s="1"/>
  <c r="G41"/>
  <c r="H41" s="1"/>
  <c r="G43"/>
  <c r="H43" s="1"/>
  <c r="G46"/>
  <c r="H46" s="1"/>
  <c r="G48"/>
  <c r="H48" s="1"/>
  <c r="G76"/>
  <c r="H76" s="1"/>
  <c r="G56"/>
  <c r="H56" s="1"/>
  <c r="G58"/>
  <c r="H58" s="1"/>
  <c r="G287"/>
  <c r="H287" s="1"/>
  <c r="G289"/>
  <c r="H289" s="1"/>
  <c r="G325"/>
  <c r="H325" s="1"/>
  <c r="G297"/>
  <c r="H297" s="1"/>
  <c r="G299"/>
  <c r="H299" s="1"/>
  <c r="G301"/>
  <c r="H301" s="1"/>
  <c r="G303"/>
  <c r="H303" s="1"/>
  <c r="G305"/>
  <c r="H305" s="1"/>
  <c r="G307"/>
  <c r="H307" s="1"/>
  <c r="G309"/>
  <c r="H309" s="1"/>
  <c r="G311"/>
  <c r="H311" s="1"/>
  <c r="G313"/>
  <c r="H313" s="1"/>
  <c r="G315"/>
  <c r="H315" s="1"/>
  <c r="G317"/>
  <c r="H317" s="1"/>
  <c r="G319"/>
  <c r="H319" s="1"/>
  <c r="G321"/>
  <c r="H321" s="1"/>
  <c r="G324"/>
  <c r="H324" s="1"/>
  <c r="G349"/>
  <c r="H349" s="1"/>
  <c r="G351"/>
  <c r="H351" s="1"/>
  <c r="G327"/>
  <c r="H327" s="1"/>
  <c r="G330"/>
  <c r="H330" s="1"/>
  <c r="G333"/>
  <c r="H333" s="1"/>
  <c r="G334"/>
  <c r="H334" s="1"/>
  <c r="G336"/>
  <c r="H336" s="1"/>
  <c r="G338"/>
  <c r="H338" s="1"/>
  <c r="G340"/>
  <c r="H340" s="1"/>
  <c r="G342"/>
  <c r="H342" s="1"/>
  <c r="G344"/>
  <c r="H344" s="1"/>
  <c r="G347"/>
  <c r="H347" s="1"/>
  <c r="G384"/>
  <c r="H384" s="1"/>
  <c r="G386"/>
  <c r="H386" s="1"/>
  <c r="G388"/>
  <c r="H388" s="1"/>
  <c r="G360"/>
  <c r="H360" s="1"/>
  <c r="G362"/>
  <c r="H362" s="1"/>
  <c r="G364"/>
  <c r="H364" s="1"/>
  <c r="G366"/>
  <c r="H366" s="1"/>
  <c r="G368"/>
  <c r="H368" s="1"/>
  <c r="G370"/>
  <c r="H370" s="1"/>
  <c r="G372"/>
  <c r="H372" s="1"/>
  <c r="G374"/>
  <c r="H374" s="1"/>
  <c r="G376"/>
  <c r="H376" s="1"/>
  <c r="G378"/>
  <c r="H378" s="1"/>
  <c r="G380"/>
  <c r="H380" s="1"/>
  <c r="G382"/>
  <c r="H382" s="1"/>
  <c r="G411"/>
  <c r="H411" s="1"/>
  <c r="G413"/>
  <c r="H413" s="1"/>
  <c r="G415"/>
  <c r="H415" s="1"/>
  <c r="G417"/>
  <c r="H417" s="1"/>
  <c r="G391"/>
  <c r="H391" s="1"/>
  <c r="G393"/>
  <c r="H393" s="1"/>
  <c r="G395"/>
  <c r="H395" s="1"/>
  <c r="G397"/>
  <c r="H397" s="1"/>
  <c r="G399"/>
  <c r="H399" s="1"/>
  <c r="G401"/>
  <c r="H401" s="1"/>
  <c r="G403"/>
  <c r="H403" s="1"/>
  <c r="G406"/>
  <c r="H406" s="1"/>
  <c r="G408"/>
  <c r="H408" s="1"/>
  <c r="G410"/>
  <c r="H410" s="1"/>
  <c r="G443"/>
  <c r="H443" s="1"/>
  <c r="G445"/>
  <c r="H445" s="1"/>
  <c r="G418"/>
  <c r="H418" s="1"/>
  <c r="G420"/>
  <c r="H420" s="1"/>
  <c r="G422"/>
  <c r="H422" s="1"/>
  <c r="G424"/>
  <c r="H424" s="1"/>
  <c r="G426"/>
  <c r="H426" s="1"/>
  <c r="G428"/>
  <c r="H428" s="1"/>
  <c r="G430"/>
  <c r="H430" s="1"/>
  <c r="G432"/>
  <c r="H432" s="1"/>
  <c r="G434"/>
  <c r="H434" s="1"/>
  <c r="G436"/>
  <c r="H436" s="1"/>
  <c r="G439"/>
  <c r="H439" s="1"/>
  <c r="G475"/>
  <c r="H475" s="1"/>
  <c r="G448"/>
  <c r="H448" s="1"/>
  <c r="G450"/>
  <c r="H450" s="1"/>
  <c r="G452"/>
  <c r="H452" s="1"/>
  <c r="G454"/>
  <c r="H454" s="1"/>
  <c r="G456"/>
  <c r="H456" s="1"/>
  <c r="G458"/>
  <c r="H458" s="1"/>
  <c r="G460"/>
  <c r="H460" s="1"/>
  <c r="G462"/>
  <c r="H462" s="1"/>
  <c r="G464"/>
  <c r="H464" s="1"/>
  <c r="G467"/>
  <c r="H467" s="1"/>
  <c r="G469"/>
  <c r="H469" s="1"/>
  <c r="G471"/>
  <c r="H471" s="1"/>
  <c r="G473"/>
  <c r="H473" s="1"/>
  <c r="G505"/>
  <c r="H505" s="1"/>
  <c r="G507"/>
  <c r="H507" s="1"/>
  <c r="G476"/>
  <c r="H476" s="1"/>
  <c r="G478"/>
  <c r="H478" s="1"/>
  <c r="G480"/>
  <c r="H480" s="1"/>
  <c r="G482"/>
  <c r="H482" s="1"/>
  <c r="G485"/>
  <c r="H485" s="1"/>
  <c r="G488"/>
  <c r="H488" s="1"/>
  <c r="G490"/>
  <c r="H490" s="1"/>
  <c r="G492"/>
  <c r="H492" s="1"/>
  <c r="G494"/>
  <c r="H494" s="1"/>
  <c r="G496"/>
  <c r="H496" s="1"/>
  <c r="G498"/>
  <c r="H498" s="1"/>
  <c r="G500"/>
  <c r="H500" s="1"/>
  <c r="G502"/>
  <c r="H502" s="1"/>
  <c r="G504"/>
  <c r="H504" s="1"/>
  <c r="G540"/>
  <c r="H540" s="1"/>
  <c r="G542"/>
  <c r="H542" s="1"/>
  <c r="G510"/>
  <c r="H510" s="1"/>
  <c r="G512"/>
  <c r="H512" s="1"/>
  <c r="G514"/>
  <c r="H514" s="1"/>
  <c r="G516"/>
  <c r="H516" s="1"/>
  <c r="G518"/>
  <c r="H518" s="1"/>
  <c r="G520"/>
  <c r="H520" s="1"/>
  <c r="G522"/>
  <c r="H522" s="1"/>
  <c r="G524"/>
  <c r="H524" s="1"/>
  <c r="G526"/>
  <c r="H526" s="1"/>
  <c r="G528"/>
  <c r="H528" s="1"/>
  <c r="G530"/>
  <c r="H530" s="1"/>
  <c r="G533"/>
  <c r="H533" s="1"/>
  <c r="G536"/>
  <c r="H536" s="1"/>
  <c r="G564"/>
  <c r="H564" s="1"/>
  <c r="G566"/>
  <c r="H566" s="1"/>
  <c r="G544"/>
  <c r="H544" s="1"/>
  <c r="G546"/>
  <c r="H546" s="1"/>
  <c r="G548"/>
  <c r="H548" s="1"/>
  <c r="G550"/>
  <c r="H550" s="1"/>
  <c r="G552"/>
  <c r="H552" s="1"/>
  <c r="G554"/>
  <c r="H554" s="1"/>
  <c r="G556"/>
  <c r="H556" s="1"/>
  <c r="G558"/>
  <c r="H558" s="1"/>
  <c r="G560"/>
  <c r="H560" s="1"/>
  <c r="G562"/>
  <c r="H562" s="1"/>
  <c r="G591"/>
  <c r="H591" s="1"/>
  <c r="G593"/>
  <c r="H593" s="1"/>
  <c r="G595"/>
  <c r="H595" s="1"/>
  <c r="G568"/>
  <c r="H568" s="1"/>
  <c r="G570"/>
  <c r="H570" s="1"/>
  <c r="G573"/>
  <c r="H573" s="1"/>
  <c r="G575"/>
  <c r="H575" s="1"/>
  <c r="G577"/>
  <c r="H577" s="1"/>
  <c r="G579"/>
  <c r="H579" s="1"/>
  <c r="G581"/>
  <c r="H581" s="1"/>
  <c r="G583"/>
  <c r="H583" s="1"/>
  <c r="G585"/>
  <c r="H585" s="1"/>
  <c r="G587"/>
  <c r="H587" s="1"/>
  <c r="G589"/>
  <c r="H589" s="1"/>
  <c r="G620"/>
  <c r="H620" s="1"/>
  <c r="G622"/>
  <c r="H622" s="1"/>
  <c r="G597"/>
  <c r="H597" s="1"/>
  <c r="G599"/>
  <c r="H599" s="1"/>
  <c r="G601"/>
  <c r="H601" s="1"/>
  <c r="G603"/>
  <c r="H603" s="1"/>
  <c r="G606"/>
  <c r="H606" s="1"/>
  <c r="G608"/>
  <c r="H608" s="1"/>
  <c r="G609"/>
  <c r="H609" s="1"/>
  <c r="G611"/>
  <c r="H611" s="1"/>
  <c r="G613"/>
  <c r="H613" s="1"/>
  <c r="G616"/>
  <c r="H616" s="1"/>
  <c r="G618"/>
  <c r="H618" s="1"/>
  <c r="G652"/>
  <c r="H652" s="1"/>
  <c r="G654"/>
  <c r="H654" s="1"/>
  <c r="G656"/>
  <c r="H656" s="1"/>
  <c r="G625"/>
  <c r="H625" s="1"/>
  <c r="G627"/>
  <c r="H627" s="1"/>
  <c r="G629"/>
  <c r="H629" s="1"/>
  <c r="G631"/>
  <c r="H631" s="1"/>
  <c r="G633"/>
  <c r="H633" s="1"/>
  <c r="G635"/>
  <c r="H635" s="1"/>
  <c r="G637"/>
  <c r="H637" s="1"/>
  <c r="G639"/>
  <c r="H639" s="1"/>
  <c r="G641"/>
  <c r="H641" s="1"/>
  <c r="G643"/>
  <c r="H643" s="1"/>
  <c r="G646"/>
  <c r="H646" s="1"/>
  <c r="G648"/>
  <c r="H648" s="1"/>
  <c r="G650"/>
  <c r="H650" s="1"/>
  <c r="G684"/>
  <c r="H684" s="1"/>
  <c r="G657"/>
  <c r="H657" s="1"/>
  <c r="G659"/>
  <c r="H659" s="1"/>
  <c r="G661"/>
  <c r="H661" s="1"/>
  <c r="G663"/>
  <c r="H663" s="1"/>
  <c r="G665"/>
  <c r="H665" s="1"/>
  <c r="G668"/>
  <c r="H668" s="1"/>
  <c r="G670"/>
  <c r="H670" s="1"/>
  <c r="G672"/>
  <c r="H672" s="1"/>
  <c r="G674"/>
  <c r="H674" s="1"/>
  <c r="G676"/>
  <c r="H676" s="1"/>
  <c r="G678"/>
  <c r="H678" s="1"/>
  <c r="G680"/>
  <c r="H680" s="1"/>
  <c r="G682"/>
  <c r="H682" s="1"/>
  <c r="G723"/>
  <c r="H723" s="1"/>
  <c r="G725"/>
  <c r="H725" s="1"/>
  <c r="G727"/>
  <c r="H727" s="1"/>
  <c r="G687"/>
  <c r="H687" s="1"/>
  <c r="G689"/>
  <c r="H689" s="1"/>
  <c r="G691"/>
  <c r="H691" s="1"/>
  <c r="G695"/>
  <c r="H695" s="1"/>
  <c r="G697"/>
  <c r="H697" s="1"/>
  <c r="G699"/>
  <c r="H699" s="1"/>
  <c r="G701"/>
  <c r="H701" s="1"/>
  <c r="G703"/>
  <c r="H703" s="1"/>
  <c r="G705"/>
  <c r="H705" s="1"/>
  <c r="G707"/>
  <c r="H707" s="1"/>
  <c r="G709"/>
  <c r="H709" s="1"/>
  <c r="G711"/>
  <c r="H711" s="1"/>
  <c r="G713"/>
  <c r="H713" s="1"/>
  <c r="G715"/>
  <c r="H715" s="1"/>
  <c r="G717"/>
  <c r="H717" s="1"/>
  <c r="G719"/>
  <c r="H719" s="1"/>
  <c r="G721"/>
  <c r="H721" s="1"/>
  <c r="G755"/>
  <c r="H755" s="1"/>
  <c r="G731"/>
  <c r="H731" s="1"/>
  <c r="G733"/>
  <c r="H733" s="1"/>
  <c r="G736"/>
  <c r="H736" s="1"/>
  <c r="G738"/>
  <c r="H738" s="1"/>
  <c r="G741"/>
  <c r="H741" s="1"/>
  <c r="G743"/>
  <c r="H743" s="1"/>
  <c r="G745"/>
  <c r="H745" s="1"/>
  <c r="G747"/>
  <c r="H747" s="1"/>
  <c r="G749"/>
  <c r="H749" s="1"/>
  <c r="G751"/>
  <c r="H751" s="1"/>
  <c r="G754"/>
  <c r="H754" s="1"/>
  <c r="G757"/>
  <c r="H757" s="1"/>
  <c r="G759"/>
  <c r="H759" s="1"/>
  <c r="G761"/>
  <c r="H761" s="1"/>
  <c r="G763"/>
  <c r="H763" s="1"/>
  <c r="G765"/>
  <c r="H765" s="1"/>
  <c r="G767"/>
  <c r="H767" s="1"/>
  <c r="G769"/>
  <c r="H769" s="1"/>
  <c r="G771"/>
  <c r="H771" s="1"/>
  <c r="G773"/>
  <c r="H773" s="1"/>
  <c r="G776"/>
  <c r="H776" s="1"/>
  <c r="G778"/>
  <c r="H778" s="1"/>
  <c r="G780"/>
  <c r="H780" s="1"/>
  <c r="G819"/>
  <c r="H819" s="1"/>
  <c r="G821"/>
  <c r="H821" s="1"/>
  <c r="G823"/>
  <c r="H823" s="1"/>
  <c r="G783"/>
  <c r="H783" s="1"/>
  <c r="G785"/>
  <c r="H785" s="1"/>
  <c r="G787"/>
  <c r="H787" s="1"/>
  <c r="G789"/>
  <c r="H789" s="1"/>
  <c r="G791"/>
  <c r="H791" s="1"/>
  <c r="G794"/>
  <c r="H794" s="1"/>
  <c r="G796"/>
  <c r="H796" s="1"/>
  <c r="G798"/>
  <c r="H798" s="1"/>
  <c r="G801"/>
  <c r="H801" s="1"/>
  <c r="G803"/>
  <c r="H803" s="1"/>
  <c r="G805"/>
  <c r="H805" s="1"/>
  <c r="G807"/>
  <c r="H807" s="1"/>
  <c r="G809"/>
  <c r="H809" s="1"/>
  <c r="G812"/>
  <c r="H812" s="1"/>
  <c r="G814"/>
  <c r="H814" s="1"/>
  <c r="G817"/>
  <c r="H817" s="1"/>
  <c r="G852"/>
  <c r="H852" s="1"/>
  <c r="G854"/>
  <c r="H854" s="1"/>
  <c r="G856"/>
  <c r="H856" s="1"/>
  <c r="G858"/>
  <c r="H858" s="1"/>
  <c r="G826"/>
  <c r="H826" s="1"/>
  <c r="G828"/>
  <c r="H828" s="1"/>
  <c r="G830"/>
  <c r="H830" s="1"/>
  <c r="G832"/>
  <c r="H832" s="1"/>
  <c r="G834"/>
  <c r="H834" s="1"/>
  <c r="G836"/>
  <c r="H836" s="1"/>
  <c r="G838"/>
  <c r="H838" s="1"/>
  <c r="G840"/>
  <c r="H840" s="1"/>
  <c r="G842"/>
  <c r="H842" s="1"/>
  <c r="G845"/>
  <c r="H845" s="1"/>
  <c r="G847"/>
  <c r="H847" s="1"/>
  <c r="G849"/>
  <c r="H849" s="1"/>
  <c r="G851"/>
  <c r="H851" s="1"/>
  <c r="G884"/>
  <c r="H884" s="1"/>
  <c r="G860"/>
  <c r="H860" s="1"/>
  <c r="G862"/>
  <c r="H862" s="1"/>
  <c r="G864"/>
  <c r="H864" s="1"/>
  <c r="G866"/>
  <c r="H866" s="1"/>
  <c r="G868"/>
  <c r="H868" s="1"/>
  <c r="G870"/>
  <c r="H870" s="1"/>
  <c r="G872"/>
  <c r="H872" s="1"/>
  <c r="G874"/>
  <c r="H874" s="1"/>
  <c r="G876"/>
  <c r="H876" s="1"/>
  <c r="G879"/>
  <c r="H879" s="1"/>
  <c r="G881"/>
  <c r="H881" s="1"/>
  <c r="G921"/>
  <c r="H921" s="1"/>
  <c r="G923"/>
  <c r="H923" s="1"/>
  <c r="G925"/>
  <c r="H925" s="1"/>
  <c r="G885"/>
  <c r="H885" s="1"/>
  <c r="G887"/>
  <c r="H887" s="1"/>
  <c r="G890"/>
  <c r="H890" s="1"/>
  <c r="G894"/>
  <c r="H894" s="1"/>
  <c r="G896"/>
  <c r="H896" s="1"/>
  <c r="G898"/>
  <c r="H898" s="1"/>
  <c r="G900"/>
  <c r="H900" s="1"/>
  <c r="G902"/>
  <c r="H902" s="1"/>
  <c r="G905"/>
  <c r="H905" s="1"/>
  <c r="G907"/>
  <c r="H907" s="1"/>
  <c r="G909"/>
  <c r="H909" s="1"/>
  <c r="G912"/>
  <c r="H912" s="1"/>
  <c r="G914"/>
  <c r="H914" s="1"/>
  <c r="G916"/>
  <c r="H916" s="1"/>
  <c r="G918"/>
  <c r="H918" s="1"/>
  <c r="G920"/>
  <c r="H920" s="1"/>
  <c r="G956"/>
  <c r="H956" s="1"/>
  <c r="G928"/>
  <c r="H928" s="1"/>
  <c r="G930"/>
  <c r="H930" s="1"/>
  <c r="G932"/>
  <c r="H932" s="1"/>
  <c r="G934"/>
  <c r="H934" s="1"/>
  <c r="G936"/>
  <c r="H936" s="1"/>
  <c r="G939"/>
  <c r="H939" s="1"/>
  <c r="G941"/>
  <c r="H941" s="1"/>
  <c r="G943"/>
  <c r="H943" s="1"/>
  <c r="G945"/>
  <c r="H945" s="1"/>
  <c r="G947"/>
  <c r="H947" s="1"/>
  <c r="G949"/>
  <c r="H949" s="1"/>
  <c r="G951"/>
  <c r="H951" s="1"/>
  <c r="G953"/>
  <c r="H953" s="1"/>
  <c r="G990"/>
  <c r="H990" s="1"/>
  <c r="G992"/>
  <c r="H992" s="1"/>
  <c r="G957"/>
  <c r="H957" s="1"/>
  <c r="G959"/>
  <c r="H959" s="1"/>
  <c r="G961"/>
  <c r="H961" s="1"/>
  <c r="G963"/>
  <c r="H963" s="1"/>
  <c r="G965"/>
  <c r="H965" s="1"/>
  <c r="G967"/>
  <c r="H967" s="1"/>
  <c r="G969"/>
  <c r="H969" s="1"/>
  <c r="G971"/>
  <c r="H971" s="1"/>
  <c r="G973"/>
  <c r="H973" s="1"/>
  <c r="G975"/>
  <c r="H975" s="1"/>
  <c r="G977"/>
  <c r="H977" s="1"/>
  <c r="G979"/>
  <c r="H979" s="1"/>
  <c r="G981"/>
  <c r="H981" s="1"/>
  <c r="G983"/>
  <c r="H983" s="1"/>
  <c r="G986"/>
  <c r="H986" s="1"/>
  <c r="G988"/>
  <c r="H988" s="1"/>
  <c r="G1030"/>
  <c r="H1030" s="1"/>
  <c r="G1032"/>
  <c r="H1032" s="1"/>
  <c r="G1034"/>
  <c r="H1034" s="1"/>
  <c r="G995"/>
  <c r="H995" s="1"/>
  <c r="G997"/>
  <c r="H997" s="1"/>
  <c r="G999"/>
  <c r="H999" s="1"/>
  <c r="G1001"/>
  <c r="H1001" s="1"/>
  <c r="G1004"/>
  <c r="H1004" s="1"/>
  <c r="G1006"/>
  <c r="H1006" s="1"/>
  <c r="G1008"/>
  <c r="H1008" s="1"/>
  <c r="G1010"/>
  <c r="H1010" s="1"/>
  <c r="G1012"/>
  <c r="H1012" s="1"/>
  <c r="G1014"/>
  <c r="H1014" s="1"/>
  <c r="G1016"/>
  <c r="H1016" s="1"/>
  <c r="G1018"/>
  <c r="H1018" s="1"/>
  <c r="G1020"/>
  <c r="H1020" s="1"/>
  <c r="G1022"/>
  <c r="H1022" s="1"/>
  <c r="G1024"/>
  <c r="H1024" s="1"/>
  <c r="G1026"/>
  <c r="H1026" s="1"/>
  <c r="G1028"/>
  <c r="H1028" s="1"/>
  <c r="G1065"/>
  <c r="H1065" s="1"/>
  <c r="G1067"/>
  <c r="H1067" s="1"/>
  <c r="G1035"/>
  <c r="H1035" s="1"/>
  <c r="G1037"/>
  <c r="H1037" s="1"/>
  <c r="G1039"/>
  <c r="H1039" s="1"/>
  <c r="G1041"/>
  <c r="H1041" s="1"/>
  <c r="G1043"/>
  <c r="H1043" s="1"/>
  <c r="G1045"/>
  <c r="H1045" s="1"/>
  <c r="G1047"/>
  <c r="H1047" s="1"/>
  <c r="G1051"/>
  <c r="H1051" s="1"/>
  <c r="G1054"/>
  <c r="H1054" s="1"/>
  <c r="G1056"/>
  <c r="H1056" s="1"/>
  <c r="G1058"/>
  <c r="H1058" s="1"/>
  <c r="G1060"/>
  <c r="H1060" s="1"/>
  <c r="G1062"/>
  <c r="H1062" s="1"/>
  <c r="G1092"/>
  <c r="H1092" s="1"/>
  <c r="G1094"/>
  <c r="H1094" s="1"/>
  <c r="G1069"/>
  <c r="H1069" s="1"/>
  <c r="G1071"/>
  <c r="H1071" s="1"/>
  <c r="G1073"/>
  <c r="H1073" s="1"/>
  <c r="G1075"/>
  <c r="H1075" s="1"/>
  <c r="G1077"/>
  <c r="H1077" s="1"/>
  <c r="G1079"/>
  <c r="H1079" s="1"/>
  <c r="G1081"/>
  <c r="H1081" s="1"/>
  <c r="G1083"/>
  <c r="H1083" s="1"/>
  <c r="G1085"/>
  <c r="H1085" s="1"/>
  <c r="G1087"/>
  <c r="H1087" s="1"/>
  <c r="G1089"/>
  <c r="H1089" s="1"/>
  <c r="G1091"/>
  <c r="H1091" s="1"/>
  <c r="G1126"/>
  <c r="H1126" s="1"/>
  <c r="G1128"/>
  <c r="H1128" s="1"/>
  <c r="G1130"/>
  <c r="H1130" s="1"/>
  <c r="G1132"/>
  <c r="H1132" s="1"/>
  <c r="G1097"/>
  <c r="H1097" s="1"/>
  <c r="G1099"/>
  <c r="H1099" s="1"/>
  <c r="G1101"/>
  <c r="H1101" s="1"/>
  <c r="G1103"/>
  <c r="H1103" s="1"/>
  <c r="G1105"/>
  <c r="H1105" s="1"/>
  <c r="G1107"/>
  <c r="H1107" s="1"/>
  <c r="G1109"/>
  <c r="H1109" s="1"/>
  <c r="G1111"/>
  <c r="H1111" s="1"/>
  <c r="G1113"/>
  <c r="H1113" s="1"/>
  <c r="G1116"/>
  <c r="H1116" s="1"/>
  <c r="G1118"/>
  <c r="H1118" s="1"/>
  <c r="G1120"/>
  <c r="H1120" s="1"/>
  <c r="G1122"/>
  <c r="H1122" s="1"/>
  <c r="G1124"/>
  <c r="H1124" s="1"/>
  <c r="G1151"/>
  <c r="H1151" s="1"/>
  <c r="G1153"/>
  <c r="H1153" s="1"/>
  <c r="G1138"/>
  <c r="H1138" s="1"/>
  <c r="G1140"/>
  <c r="H1140" s="1"/>
  <c r="G1142"/>
  <c r="H1142" s="1"/>
  <c r="G1144"/>
  <c r="H1144" s="1"/>
  <c r="G1146"/>
  <c r="H1146" s="1"/>
  <c r="G1148"/>
  <c r="H1148" s="1"/>
  <c r="G1150"/>
  <c r="H1150" s="1"/>
  <c r="G1177"/>
  <c r="H1177" s="1"/>
  <c r="G1179"/>
  <c r="H1179" s="1"/>
  <c r="G1156"/>
  <c r="H1156" s="1"/>
  <c r="G1158"/>
  <c r="H1158" s="1"/>
  <c r="G1160"/>
  <c r="H1160" s="1"/>
  <c r="G1162"/>
  <c r="H1162" s="1"/>
  <c r="G1164"/>
  <c r="H1164" s="1"/>
  <c r="G1166"/>
  <c r="H1166" s="1"/>
  <c r="G1168"/>
  <c r="H1168" s="1"/>
  <c r="G1170"/>
  <c r="H1170" s="1"/>
  <c r="G1173"/>
  <c r="H1173" s="1"/>
  <c r="G1175"/>
  <c r="H1175" s="1"/>
  <c r="G1181"/>
  <c r="H1181" s="1"/>
  <c r="G1183"/>
  <c r="H1183" s="1"/>
  <c r="G1186"/>
  <c r="H1186" s="1"/>
  <c r="G1188"/>
  <c r="H1188" s="1"/>
  <c r="G1190"/>
  <c r="H1190" s="1"/>
  <c r="G1192"/>
  <c r="H1192" s="1"/>
  <c r="G1194"/>
  <c r="H1194" s="1"/>
  <c r="G1196"/>
  <c r="H1196" s="1"/>
  <c r="G1198"/>
  <c r="H1198" s="1"/>
  <c r="G1200"/>
  <c r="H1200" s="1"/>
  <c r="G1202"/>
  <c r="H1202" s="1"/>
  <c r="G1204"/>
  <c r="H1204" s="1"/>
  <c r="G1206"/>
  <c r="H1206" s="1"/>
  <c r="G1208"/>
  <c r="H1208" s="1"/>
  <c r="G1210"/>
  <c r="H1210" s="1"/>
  <c r="G1212"/>
  <c r="H1212" s="1"/>
  <c r="G1214"/>
  <c r="H1214" s="1"/>
  <c r="G1246"/>
  <c r="H1246" s="1"/>
  <c r="G1248"/>
  <c r="H1248" s="1"/>
  <c r="G1250"/>
  <c r="H1250" s="1"/>
  <c r="G1218"/>
  <c r="H1218" s="1"/>
  <c r="G1220"/>
  <c r="H1220" s="1"/>
  <c r="G1222"/>
  <c r="H1222" s="1"/>
  <c r="G1224"/>
  <c r="H1224" s="1"/>
  <c r="G1226"/>
  <c r="H1226" s="1"/>
  <c r="G1228"/>
  <c r="H1228" s="1"/>
  <c r="G1230"/>
  <c r="H1230" s="1"/>
  <c r="G1232"/>
  <c r="H1232" s="1"/>
  <c r="G1234"/>
  <c r="H1234" s="1"/>
  <c r="G1236"/>
  <c r="H1236" s="1"/>
  <c r="G1239"/>
  <c r="H1239" s="1"/>
  <c r="G1241"/>
  <c r="H1241" s="1"/>
  <c r="G1279"/>
  <c r="H1279" s="1"/>
  <c r="G1281"/>
  <c r="H1281" s="1"/>
  <c r="G1252"/>
  <c r="H1252" s="1"/>
  <c r="G1254"/>
  <c r="H1254" s="1"/>
  <c r="G1256"/>
  <c r="H1256" s="1"/>
  <c r="G1258"/>
  <c r="H1258" s="1"/>
  <c r="G1260"/>
  <c r="H1260" s="1"/>
  <c r="G1262"/>
  <c r="H1262" s="1"/>
  <c r="G1265"/>
  <c r="H1265" s="1"/>
  <c r="G1267"/>
  <c r="H1267" s="1"/>
  <c r="G1269"/>
  <c r="H1269" s="1"/>
  <c r="G1271"/>
  <c r="H1271" s="1"/>
  <c r="G1274"/>
  <c r="H1274" s="1"/>
  <c r="G1276"/>
  <c r="H1276" s="1"/>
  <c r="G1321"/>
  <c r="H1321" s="1"/>
  <c r="G1323"/>
  <c r="H1323" s="1"/>
  <c r="G1283"/>
  <c r="H1283" s="1"/>
  <c r="G1285"/>
  <c r="H1285" s="1"/>
  <c r="G1287"/>
  <c r="H1287" s="1"/>
  <c r="G1289"/>
  <c r="H1289" s="1"/>
  <c r="G1291"/>
  <c r="H1291" s="1"/>
  <c r="G1293"/>
  <c r="H1293" s="1"/>
  <c r="G1295"/>
  <c r="H1295" s="1"/>
  <c r="G1297"/>
  <c r="H1297" s="1"/>
  <c r="G1299"/>
  <c r="H1299" s="1"/>
  <c r="G1301"/>
  <c r="H1301" s="1"/>
  <c r="G1303"/>
  <c r="H1303" s="1"/>
  <c r="G1305"/>
  <c r="H1305" s="1"/>
  <c r="G1307"/>
  <c r="H1307" s="1"/>
  <c r="G1309"/>
  <c r="H1309" s="1"/>
  <c r="G1311"/>
  <c r="H1311" s="1"/>
  <c r="G1313"/>
  <c r="H1313" s="1"/>
  <c r="G1315"/>
  <c r="H1315" s="1"/>
  <c r="G1353"/>
  <c r="H1353" s="1"/>
  <c r="G1355"/>
  <c r="H1355" s="1"/>
  <c r="G1357"/>
  <c r="H1357" s="1"/>
  <c r="G1325"/>
  <c r="H1325" s="1"/>
  <c r="G1327"/>
  <c r="H1327" s="1"/>
  <c r="G1329"/>
  <c r="H1329" s="1"/>
  <c r="G1332"/>
  <c r="H1332" s="1"/>
  <c r="G1334"/>
  <c r="H1334" s="1"/>
  <c r="G1336"/>
  <c r="H1336" s="1"/>
  <c r="G1338"/>
  <c r="H1338" s="1"/>
  <c r="G1340"/>
  <c r="H1340" s="1"/>
  <c r="G1343"/>
  <c r="H1343" s="1"/>
  <c r="G1345"/>
  <c r="H1345" s="1"/>
  <c r="G1347"/>
  <c r="H1347" s="1"/>
  <c r="G1380"/>
  <c r="H1380" s="1"/>
  <c r="G1382"/>
  <c r="H1382" s="1"/>
  <c r="G1359"/>
  <c r="H1359" s="1"/>
  <c r="G1361"/>
  <c r="H1361" s="1"/>
  <c r="G1363"/>
  <c r="H1363" s="1"/>
  <c r="G1365"/>
  <c r="H1365" s="1"/>
  <c r="G1367"/>
  <c r="H1367" s="1"/>
  <c r="G1369"/>
  <c r="H1369" s="1"/>
  <c r="G1371"/>
  <c r="H1371" s="1"/>
  <c r="G1373"/>
  <c r="H1373" s="1"/>
  <c r="G1375"/>
  <c r="H1375" s="1"/>
  <c r="G1408"/>
  <c r="H1408" s="1"/>
  <c r="G1384"/>
  <c r="H1384" s="1"/>
  <c r="G1386"/>
  <c r="H1386" s="1"/>
  <c r="G1388"/>
  <c r="H1388" s="1"/>
  <c r="G1390"/>
  <c r="H1390" s="1"/>
  <c r="G1392"/>
  <c r="H1392" s="1"/>
  <c r="G1394"/>
  <c r="H1394" s="1"/>
  <c r="G1396"/>
  <c r="H1396" s="1"/>
  <c r="G1398"/>
  <c r="H1398" s="1"/>
  <c r="G1400"/>
  <c r="H1400" s="1"/>
  <c r="G1402"/>
  <c r="H1402" s="1"/>
  <c r="G1405"/>
  <c r="H1405" s="1"/>
  <c r="G1440"/>
  <c r="H1440" s="1"/>
  <c r="G1411"/>
  <c r="H1411" s="1"/>
  <c r="G1413"/>
  <c r="H1413" s="1"/>
  <c r="G1415"/>
  <c r="H1415" s="1"/>
  <c r="G1417"/>
  <c r="H1417" s="1"/>
  <c r="G1419"/>
  <c r="H1419" s="1"/>
  <c r="G1421"/>
  <c r="H1421" s="1"/>
  <c r="G1423"/>
  <c r="H1423" s="1"/>
  <c r="G1425"/>
  <c r="H1425" s="1"/>
  <c r="G1427"/>
  <c r="H1427" s="1"/>
  <c r="G1429"/>
  <c r="H1429" s="1"/>
  <c r="G1431"/>
  <c r="H1431" s="1"/>
  <c r="G1433"/>
  <c r="H1433" s="1"/>
  <c r="G1435"/>
  <c r="H1435" s="1"/>
  <c r="G1437"/>
  <c r="H1437" s="1"/>
  <c r="G1469"/>
  <c r="H1469" s="1"/>
  <c r="G1441"/>
  <c r="H1441" s="1"/>
  <c r="G1443"/>
  <c r="H1443" s="1"/>
  <c r="G1445"/>
  <c r="H1445" s="1"/>
  <c r="G1448"/>
  <c r="H1448" s="1"/>
  <c r="G1450"/>
  <c r="H1450" s="1"/>
  <c r="G1452"/>
  <c r="H1452" s="1"/>
  <c r="G1454"/>
  <c r="H1454" s="1"/>
  <c r="G1456"/>
  <c r="H1456" s="1"/>
  <c r="G1458"/>
  <c r="H1458" s="1"/>
  <c r="G1461"/>
  <c r="H1461" s="1"/>
  <c r="G1463"/>
  <c r="H1463" s="1"/>
  <c r="G1466"/>
  <c r="H1466" s="1"/>
  <c r="G1494"/>
  <c r="H1494" s="1"/>
  <c r="G1496"/>
  <c r="H1496" s="1"/>
  <c r="G1498"/>
  <c r="H1498" s="1"/>
  <c r="G1472"/>
  <c r="H1472" s="1"/>
  <c r="G1474"/>
  <c r="H1474" s="1"/>
  <c r="G1476"/>
  <c r="H1476" s="1"/>
  <c r="G1478"/>
  <c r="H1478" s="1"/>
  <c r="G1480"/>
  <c r="H1480" s="1"/>
  <c r="G1482"/>
  <c r="H1482" s="1"/>
  <c r="G1484"/>
  <c r="H1484" s="1"/>
  <c r="G1486"/>
  <c r="H1486" s="1"/>
  <c r="G1488"/>
  <c r="H1488" s="1"/>
  <c r="G1490"/>
  <c r="H1490" s="1"/>
  <c r="G1492"/>
  <c r="H1492" s="1"/>
  <c r="G1529"/>
  <c r="H1529" s="1"/>
  <c r="G1531"/>
  <c r="H1531" s="1"/>
  <c r="G1533"/>
  <c r="H1533" s="1"/>
  <c r="G1504"/>
  <c r="H1504" s="1"/>
  <c r="G1506"/>
  <c r="H1506" s="1"/>
  <c r="G1508"/>
  <c r="H1508" s="1"/>
  <c r="G1510"/>
  <c r="H1510" s="1"/>
  <c r="G1512"/>
  <c r="H1512" s="1"/>
  <c r="G1514"/>
  <c r="H1514" s="1"/>
  <c r="G1516"/>
  <c r="H1516" s="1"/>
  <c r="G1519"/>
  <c r="H1519" s="1"/>
  <c r="G1521"/>
  <c r="H1521" s="1"/>
  <c r="G1523"/>
  <c r="H1523" s="1"/>
  <c r="G1525"/>
  <c r="H1525" s="1"/>
  <c r="G1527"/>
  <c r="H1527" s="1"/>
  <c r="G1534"/>
  <c r="H1534" s="1"/>
  <c r="G1536"/>
  <c r="H1536" s="1"/>
  <c r="G1538"/>
  <c r="H1538" s="1"/>
  <c r="G1540"/>
  <c r="H1540" s="1"/>
  <c r="G1544"/>
  <c r="H1544" s="1"/>
  <c r="G1546"/>
  <c r="H1546" s="1"/>
  <c r="G1548"/>
  <c r="H1548" s="1"/>
  <c r="G1550"/>
  <c r="H1550" s="1"/>
  <c r="G1552"/>
  <c r="H1552" s="1"/>
  <c r="G1554"/>
  <c r="H1554" s="1"/>
  <c r="G1556"/>
  <c r="H1556" s="1"/>
  <c r="G1596"/>
  <c r="H1596" s="1"/>
  <c r="G1598"/>
  <c r="H1598" s="1"/>
  <c r="G1600"/>
  <c r="H1600" s="1"/>
  <c r="G1561"/>
  <c r="H1561" s="1"/>
  <c r="G1563"/>
  <c r="H1563" s="1"/>
  <c r="G1565"/>
  <c r="H1565" s="1"/>
  <c r="G1567"/>
  <c r="H1567" s="1"/>
  <c r="G1569"/>
  <c r="H1569" s="1"/>
  <c r="G1571"/>
  <c r="H1571" s="1"/>
  <c r="G1573"/>
  <c r="H1573" s="1"/>
  <c r="G1576"/>
  <c r="H1576" s="1"/>
  <c r="G1579"/>
  <c r="H1579" s="1"/>
  <c r="G1581"/>
  <c r="H1581" s="1"/>
  <c r="G1583"/>
  <c r="H1583" s="1"/>
  <c r="G1585"/>
  <c r="H1585" s="1"/>
  <c r="G1587"/>
  <c r="H1587" s="1"/>
  <c r="G1589"/>
  <c r="H1589" s="1"/>
  <c r="G1633"/>
  <c r="H1633" s="1"/>
  <c r="G1635"/>
  <c r="H1635" s="1"/>
  <c r="G1637"/>
  <c r="H1637" s="1"/>
  <c r="G1602"/>
  <c r="H1602" s="1"/>
  <c r="G1604"/>
  <c r="H1604" s="1"/>
  <c r="G1607"/>
  <c r="H1607" s="1"/>
  <c r="G1609"/>
  <c r="H1609" s="1"/>
  <c r="G1611"/>
  <c r="H1611" s="1"/>
  <c r="G1613"/>
  <c r="H1613" s="1"/>
  <c r="G1615"/>
  <c r="H1615" s="1"/>
  <c r="G1617"/>
  <c r="H1617" s="1"/>
  <c r="G1619"/>
  <c r="H1619" s="1"/>
  <c r="G1621"/>
  <c r="H1621" s="1"/>
  <c r="G1623"/>
  <c r="H1623" s="1"/>
  <c r="G1625"/>
  <c r="H1625" s="1"/>
  <c r="G1627"/>
  <c r="H1627" s="1"/>
  <c r="G1662"/>
  <c r="H1662" s="1"/>
  <c r="G1639"/>
  <c r="H1639" s="1"/>
  <c r="G1641"/>
  <c r="H1641" s="1"/>
  <c r="G1643"/>
  <c r="H1643" s="1"/>
  <c r="G1645"/>
  <c r="H1645" s="1"/>
  <c r="G1647"/>
  <c r="H1647" s="1"/>
  <c r="G1649"/>
  <c r="H1649" s="1"/>
  <c r="G1651"/>
  <c r="H1651" s="1"/>
  <c r="G1653"/>
  <c r="H1653" s="1"/>
  <c r="G1655"/>
  <c r="H1655" s="1"/>
  <c r="G1657"/>
  <c r="H1657" s="1"/>
  <c r="G1659"/>
  <c r="H1659" s="1"/>
  <c r="G1693"/>
  <c r="H1693" s="1"/>
  <c r="G1664"/>
  <c r="H1664" s="1"/>
  <c r="G1666"/>
  <c r="H1666" s="1"/>
  <c r="G1668"/>
  <c r="H1668" s="1"/>
  <c r="G1670"/>
  <c r="H1670" s="1"/>
  <c r="G1672"/>
  <c r="H1672" s="1"/>
  <c r="G1674"/>
  <c r="H1674" s="1"/>
  <c r="G1676"/>
  <c r="H1676" s="1"/>
  <c r="G1678"/>
  <c r="H1678" s="1"/>
  <c r="G1680"/>
  <c r="H1680" s="1"/>
  <c r="G1682"/>
  <c r="H1682" s="1"/>
  <c r="G1684"/>
  <c r="H1684" s="1"/>
  <c r="G1686"/>
  <c r="H1686" s="1"/>
  <c r="G1688"/>
  <c r="H1688" s="1"/>
  <c r="G1691"/>
  <c r="H1691" s="1"/>
  <c r="G1695"/>
  <c r="H1695" s="1"/>
  <c r="G1697"/>
  <c r="H1697" s="1"/>
  <c r="G1699"/>
  <c r="H1699" s="1"/>
  <c r="G1701"/>
  <c r="H1701" s="1"/>
  <c r="G1703"/>
  <c r="H1703" s="1"/>
  <c r="G1705"/>
  <c r="H1705" s="1"/>
  <c r="G1707"/>
  <c r="H1707" s="1"/>
  <c r="G1709"/>
  <c r="H1709" s="1"/>
  <c r="G1711"/>
  <c r="H1711" s="1"/>
  <c r="G1738"/>
  <c r="H1738" s="1"/>
  <c r="G1740"/>
  <c r="H1740" s="1"/>
  <c r="G1742"/>
  <c r="H1742" s="1"/>
  <c r="G1714"/>
  <c r="H1714" s="1"/>
  <c r="G1716"/>
  <c r="H1716" s="1"/>
  <c r="G1718"/>
  <c r="H1718" s="1"/>
  <c r="G1720"/>
  <c r="H1720" s="1"/>
  <c r="G1722"/>
  <c r="H1722" s="1"/>
  <c r="G1724"/>
  <c r="H1724" s="1"/>
  <c r="G1726"/>
  <c r="H1726" s="1"/>
  <c r="G1728"/>
  <c r="H1728" s="1"/>
  <c r="G1730"/>
  <c r="H1730" s="1"/>
  <c r="G1732"/>
  <c r="H1732" s="1"/>
  <c r="G1734"/>
  <c r="H1734" s="1"/>
  <c r="G1767"/>
  <c r="H1767" s="1"/>
  <c r="G1744"/>
  <c r="H1744" s="1"/>
  <c r="G1747"/>
  <c r="H1747" s="1"/>
  <c r="G1749"/>
  <c r="H1749" s="1"/>
  <c r="G1752"/>
  <c r="H1752" s="1"/>
  <c r="G1754"/>
  <c r="H1754" s="1"/>
  <c r="G1756"/>
  <c r="H1756" s="1"/>
  <c r="G1758"/>
  <c r="H1758" s="1"/>
  <c r="G1760"/>
  <c r="H1760" s="1"/>
  <c r="G1762"/>
  <c r="H1762" s="1"/>
  <c r="G1765"/>
  <c r="H1765" s="1"/>
  <c r="G1792"/>
  <c r="H1792" s="1"/>
  <c r="G1769"/>
  <c r="H1769" s="1"/>
  <c r="G1771"/>
  <c r="H1771" s="1"/>
  <c r="G1773"/>
  <c r="H1773" s="1"/>
  <c r="G1775"/>
  <c r="H1775" s="1"/>
  <c r="G1777"/>
  <c r="H1777" s="1"/>
  <c r="G1779"/>
  <c r="H1779" s="1"/>
  <c r="G1781"/>
  <c r="H1781" s="1"/>
  <c r="G1783"/>
  <c r="H1783" s="1"/>
  <c r="G1785"/>
  <c r="H1785" s="1"/>
  <c r="G1817"/>
  <c r="H1817" s="1"/>
  <c r="G1819"/>
  <c r="H1819" s="1"/>
  <c r="G1794"/>
  <c r="H1794" s="1"/>
  <c r="G1796"/>
  <c r="H1796" s="1"/>
  <c r="G1798"/>
  <c r="H1798" s="1"/>
  <c r="G1800"/>
  <c r="H1800" s="1"/>
  <c r="G1801"/>
  <c r="H1801" s="1"/>
  <c r="G1803"/>
  <c r="H1803" s="1"/>
  <c r="G1805"/>
  <c r="H1805" s="1"/>
  <c r="G1807"/>
  <c r="H1807" s="1"/>
  <c r="G1809"/>
  <c r="H1809" s="1"/>
  <c r="G1811"/>
  <c r="H1811" s="1"/>
  <c r="G1813"/>
  <c r="H1813" s="1"/>
  <c r="G1842"/>
  <c r="H1842" s="1"/>
  <c r="G1844"/>
  <c r="H1844" s="1"/>
  <c r="G1846"/>
  <c r="H1846" s="1"/>
  <c r="G1848"/>
  <c r="H1848" s="1"/>
  <c r="G1823"/>
  <c r="H1823" s="1"/>
  <c r="G1825"/>
  <c r="H1825" s="1"/>
  <c r="G1827"/>
  <c r="H1827" s="1"/>
  <c r="G1829"/>
  <c r="H1829" s="1"/>
  <c r="G1831"/>
  <c r="H1831" s="1"/>
  <c r="G1833"/>
  <c r="H1833" s="1"/>
  <c r="G1835"/>
  <c r="H1835" s="1"/>
  <c r="G1837"/>
  <c r="H1837" s="1"/>
  <c r="G1880"/>
  <c r="H1880" s="1"/>
  <c r="G1882"/>
  <c r="H1882" s="1"/>
  <c r="G1855"/>
  <c r="H1855" s="1"/>
  <c r="G1857"/>
  <c r="H1857" s="1"/>
  <c r="G1859"/>
  <c r="H1859" s="1"/>
  <c r="G1861"/>
  <c r="H1861" s="1"/>
  <c r="G1863"/>
  <c r="H1863" s="1"/>
  <c r="G1866"/>
  <c r="H1866" s="1"/>
  <c r="G1868"/>
  <c r="H1868" s="1"/>
  <c r="G1870"/>
  <c r="H1870" s="1"/>
  <c r="G1872"/>
  <c r="H1872" s="1"/>
  <c r="G1874"/>
  <c r="H1874" s="1"/>
  <c r="G1876"/>
  <c r="H1876" s="1"/>
  <c r="G1878"/>
  <c r="H1878" s="1"/>
  <c r="G1905"/>
  <c r="H1905" s="1"/>
  <c r="G1883"/>
  <c r="H1883" s="1"/>
  <c r="G1885"/>
  <c r="H1885" s="1"/>
  <c r="G1888"/>
  <c r="H1888" s="1"/>
  <c r="G1890"/>
  <c r="H1890" s="1"/>
  <c r="G1892"/>
  <c r="H1892" s="1"/>
  <c r="G1894"/>
  <c r="H1894" s="1"/>
  <c r="G1896"/>
  <c r="H1896" s="1"/>
  <c r="G1898"/>
  <c r="H1898" s="1"/>
  <c r="G1900"/>
  <c r="H1900" s="1"/>
  <c r="G1903"/>
  <c r="H1903" s="1"/>
  <c r="G1931"/>
  <c r="H1931" s="1"/>
  <c r="G1933"/>
  <c r="H1933" s="1"/>
  <c r="G1907"/>
  <c r="H1907" s="1"/>
  <c r="G1909"/>
  <c r="H1909" s="1"/>
  <c r="G1911"/>
  <c r="H1911" s="1"/>
  <c r="G1913"/>
  <c r="H1913" s="1"/>
  <c r="G1915"/>
  <c r="H1915" s="1"/>
  <c r="G1918"/>
  <c r="H1918" s="1"/>
  <c r="G1920"/>
  <c r="H1920" s="1"/>
  <c r="G1922"/>
  <c r="H1922" s="1"/>
  <c r="G1924"/>
  <c r="H1924" s="1"/>
  <c r="G1926"/>
  <c r="H1926" s="1"/>
  <c r="G1928"/>
  <c r="H1928" s="1"/>
  <c r="G1965"/>
  <c r="H1965" s="1"/>
  <c r="G1967"/>
  <c r="H1967" s="1"/>
  <c r="G1969"/>
  <c r="H1969" s="1"/>
  <c r="G1935"/>
  <c r="H1935" s="1"/>
  <c r="G1937"/>
  <c r="H1937" s="1"/>
  <c r="G1939"/>
  <c r="H1939" s="1"/>
  <c r="G1941"/>
  <c r="H1941" s="1"/>
  <c r="G1944"/>
  <c r="H1944" s="1"/>
  <c r="G1946"/>
  <c r="H1946" s="1"/>
  <c r="G1948"/>
  <c r="H1948" s="1"/>
  <c r="G1950"/>
  <c r="H1950" s="1"/>
  <c r="G1952"/>
  <c r="H1952" s="1"/>
  <c r="G1954"/>
  <c r="H1954" s="1"/>
  <c r="G1956"/>
  <c r="H1956" s="1"/>
  <c r="G1958"/>
  <c r="H1958" s="1"/>
  <c r="G1960"/>
  <c r="H1960" s="1"/>
  <c r="G1962"/>
  <c r="H1962" s="1"/>
  <c r="G1997"/>
  <c r="H1997" s="1"/>
  <c r="G1999"/>
  <c r="H1999" s="1"/>
  <c r="G2001"/>
  <c r="H2001" s="1"/>
  <c r="G1971"/>
  <c r="H1971" s="1"/>
  <c r="G1973"/>
  <c r="H1973" s="1"/>
  <c r="G1975"/>
  <c r="H1975" s="1"/>
  <c r="G1977"/>
  <c r="H1977" s="1"/>
  <c r="G1979"/>
  <c r="H1979" s="1"/>
  <c r="G1981"/>
  <c r="H1981" s="1"/>
  <c r="G1983"/>
  <c r="H1983" s="1"/>
  <c r="G1985"/>
  <c r="H1985" s="1"/>
  <c r="G1987"/>
  <c r="H1987" s="1"/>
  <c r="G1989"/>
  <c r="H1989" s="1"/>
  <c r="G1991"/>
  <c r="H1991" s="1"/>
  <c r="G1993"/>
  <c r="H1993" s="1"/>
  <c r="G1995"/>
  <c r="H1995" s="1"/>
  <c r="G2041"/>
  <c r="H2041" s="1"/>
  <c r="G2043"/>
  <c r="H2043" s="1"/>
  <c r="G2045"/>
  <c r="H2045" s="1"/>
  <c r="G2047"/>
  <c r="H2047" s="1"/>
  <c r="G2049"/>
  <c r="H2049" s="1"/>
  <c r="G2004"/>
  <c r="H2004" s="1"/>
  <c r="G2006"/>
  <c r="H2006" s="1"/>
  <c r="G2008"/>
  <c r="H2008" s="1"/>
  <c r="G2010"/>
  <c r="H2010" s="1"/>
  <c r="G2012"/>
  <c r="H2012" s="1"/>
  <c r="G2014"/>
  <c r="H2014" s="1"/>
  <c r="G2016"/>
  <c r="H2016" s="1"/>
  <c r="G2018"/>
  <c r="H2018" s="1"/>
  <c r="G2021"/>
  <c r="H2021" s="1"/>
  <c r="G2023"/>
  <c r="H2023" s="1"/>
  <c r="G2025"/>
  <c r="H2025" s="1"/>
  <c r="G2027"/>
  <c r="H2027" s="1"/>
  <c r="G2029"/>
  <c r="H2029" s="1"/>
  <c r="G2031"/>
  <c r="H2031" s="1"/>
  <c r="G2033"/>
  <c r="H2033" s="1"/>
  <c r="G2035"/>
  <c r="H2035" s="1"/>
  <c r="G2037"/>
  <c r="H2037" s="1"/>
  <c r="G2040"/>
  <c r="H2040" s="1"/>
  <c r="G2082"/>
  <c r="H2082" s="1"/>
  <c r="G2050"/>
  <c r="H2050" s="1"/>
  <c r="G2052"/>
  <c r="H2052" s="1"/>
  <c r="G2054"/>
  <c r="H2054" s="1"/>
  <c r="G2056"/>
  <c r="H2056" s="1"/>
  <c r="G2058"/>
  <c r="H2058" s="1"/>
  <c r="G2060"/>
  <c r="H2060" s="1"/>
  <c r="G2062"/>
  <c r="H2062" s="1"/>
  <c r="G2064"/>
  <c r="H2064" s="1"/>
  <c r="G2066"/>
  <c r="H2066" s="1"/>
  <c r="G2068"/>
  <c r="H2068" s="1"/>
  <c r="G2070"/>
  <c r="H2070" s="1"/>
  <c r="G2072"/>
  <c r="H2072" s="1"/>
  <c r="G2074"/>
  <c r="H2074" s="1"/>
  <c r="G2076"/>
  <c r="H2076" s="1"/>
  <c r="G2078"/>
  <c r="H2078" s="1"/>
  <c r="G2080"/>
  <c r="H2080" s="1"/>
  <c r="G2114"/>
  <c r="H2114" s="1"/>
  <c r="G2085"/>
  <c r="H2085" s="1"/>
  <c r="G2087"/>
  <c r="H2087" s="1"/>
  <c r="G2089"/>
  <c r="H2089" s="1"/>
  <c r="G2091"/>
  <c r="H2091" s="1"/>
  <c r="G2093"/>
  <c r="H2093" s="1"/>
  <c r="G2095"/>
  <c r="H2095" s="1"/>
  <c r="G2097"/>
  <c r="H2097" s="1"/>
  <c r="G2099"/>
  <c r="H2099" s="1"/>
  <c r="G2101"/>
  <c r="H2101" s="1"/>
  <c r="G2103"/>
  <c r="H2103" s="1"/>
  <c r="G2105"/>
  <c r="H2105" s="1"/>
  <c r="G2107"/>
  <c r="H2107" s="1"/>
  <c r="G2109"/>
  <c r="H2109" s="1"/>
  <c r="G2111"/>
  <c r="H2111" s="1"/>
  <c r="G2147"/>
  <c r="H2147" s="1"/>
  <c r="G2149"/>
  <c r="H2149" s="1"/>
  <c r="G2115"/>
  <c r="H2115" s="1"/>
  <c r="G2117"/>
  <c r="H2117" s="1"/>
  <c r="G2119"/>
  <c r="H2119" s="1"/>
  <c r="G2122"/>
  <c r="H2122" s="1"/>
  <c r="G2124"/>
  <c r="H2124" s="1"/>
  <c r="G2126"/>
  <c r="H2126" s="1"/>
  <c r="G2128"/>
  <c r="H2128" s="1"/>
  <c r="G2130"/>
  <c r="H2130" s="1"/>
  <c r="G2132"/>
  <c r="H2132" s="1"/>
  <c r="G2134"/>
  <c r="H2134" s="1"/>
  <c r="G2136"/>
  <c r="H2136" s="1"/>
  <c r="G2138"/>
  <c r="H2138" s="1"/>
  <c r="G2140"/>
  <c r="H2140" s="1"/>
  <c r="G2142"/>
  <c r="H2142" s="1"/>
  <c r="G2144"/>
  <c r="H2144" s="1"/>
  <c r="G2182"/>
  <c r="H2182" s="1"/>
  <c r="G2184"/>
  <c r="H2184" s="1"/>
  <c r="G2153"/>
  <c r="H2153" s="1"/>
  <c r="G2155"/>
  <c r="H2155" s="1"/>
  <c r="G2157"/>
  <c r="H2157" s="1"/>
  <c r="G2159"/>
  <c r="H2159" s="1"/>
  <c r="G2161"/>
  <c r="H2161" s="1"/>
  <c r="G2163"/>
  <c r="H2163" s="1"/>
  <c r="G2165"/>
  <c r="H2165" s="1"/>
  <c r="G2167"/>
  <c r="H2167" s="1"/>
  <c r="G2169"/>
  <c r="H2169" s="1"/>
  <c r="G2171"/>
  <c r="H2171" s="1"/>
  <c r="G2174"/>
  <c r="H2174" s="1"/>
  <c r="G2177"/>
  <c r="H2177" s="1"/>
  <c r="G2180"/>
  <c r="H2180" s="1"/>
  <c r="G2223"/>
  <c r="H2223" s="1"/>
  <c r="G2225"/>
  <c r="H2225" s="1"/>
  <c r="G2227"/>
  <c r="H2227" s="1"/>
  <c r="G2229"/>
  <c r="H2229" s="1"/>
  <c r="G2186"/>
  <c r="H2186" s="1"/>
  <c r="G2188"/>
  <c r="H2188" s="1"/>
  <c r="G2190"/>
  <c r="H2190" s="1"/>
  <c r="G2192"/>
  <c r="H2192" s="1"/>
  <c r="G2194"/>
  <c r="H2194" s="1"/>
  <c r="G2196"/>
  <c r="H2196" s="1"/>
  <c r="G2198"/>
  <c r="H2198" s="1"/>
  <c r="G2200"/>
  <c r="H2200" s="1"/>
  <c r="G2202"/>
  <c r="H2202" s="1"/>
  <c r="G2204"/>
  <c r="H2204" s="1"/>
  <c r="G2206"/>
  <c r="H2206" s="1"/>
  <c r="G2208"/>
  <c r="H2208" s="1"/>
  <c r="G2210"/>
  <c r="H2210" s="1"/>
  <c r="G2212"/>
  <c r="H2212" s="1"/>
  <c r="G2216"/>
  <c r="H2216" s="1"/>
  <c r="G2218"/>
  <c r="H2218" s="1"/>
  <c r="G2220"/>
  <c r="H2220" s="1"/>
  <c r="G2253"/>
  <c r="H2253" s="1"/>
  <c r="G2230"/>
  <c r="H2230" s="1"/>
  <c r="G2232"/>
  <c r="H2232" s="1"/>
  <c r="G2234"/>
  <c r="H2234" s="1"/>
  <c r="G2236"/>
  <c r="H2236" s="1"/>
  <c r="G2238"/>
  <c r="H2238" s="1"/>
  <c r="G2241"/>
  <c r="H2241" s="1"/>
  <c r="G2243"/>
  <c r="H2243" s="1"/>
  <c r="G2245"/>
  <c r="H2245" s="1"/>
  <c r="G2247"/>
  <c r="H2247" s="1"/>
  <c r="G2249"/>
  <c r="H2249" s="1"/>
  <c r="G2281"/>
  <c r="H2281" s="1"/>
  <c r="G2283"/>
  <c r="H2283" s="1"/>
  <c r="G2258"/>
  <c r="H2258" s="1"/>
  <c r="G2260"/>
  <c r="H2260" s="1"/>
  <c r="G2262"/>
  <c r="H2262" s="1"/>
  <c r="G2264"/>
  <c r="H2264" s="1"/>
  <c r="G2266"/>
  <c r="H2266" s="1"/>
  <c r="G2270"/>
  <c r="H2270" s="1"/>
  <c r="G2272"/>
  <c r="H2272" s="1"/>
  <c r="G2274"/>
  <c r="H2274" s="1"/>
  <c r="G2276"/>
  <c r="H2276" s="1"/>
  <c r="G2278"/>
  <c r="H2278" s="1"/>
  <c r="G2280"/>
  <c r="H2280" s="1"/>
  <c r="G2306"/>
  <c r="H2306" s="1"/>
  <c r="G2308"/>
  <c r="H2308" s="1"/>
  <c r="G2287"/>
  <c r="H2287" s="1"/>
  <c r="G2289"/>
  <c r="H2289" s="1"/>
  <c r="G2291"/>
  <c r="H2291" s="1"/>
  <c r="G2293"/>
  <c r="H2293" s="1"/>
  <c r="G2295"/>
  <c r="H2295" s="1"/>
  <c r="G2297"/>
  <c r="H2297" s="1"/>
  <c r="G2299"/>
  <c r="H2299" s="1"/>
  <c r="G2301"/>
  <c r="H2301" s="1"/>
  <c r="G2303"/>
  <c r="H2303" s="1"/>
  <c r="G2334"/>
  <c r="H2334" s="1"/>
  <c r="G2309"/>
  <c r="H2309" s="1"/>
  <c r="G2311"/>
  <c r="H2311" s="1"/>
  <c r="G2313"/>
  <c r="H2313" s="1"/>
  <c r="G2315"/>
  <c r="H2315" s="1"/>
  <c r="G2317"/>
  <c r="H2317" s="1"/>
  <c r="G2319"/>
  <c r="H2319" s="1"/>
  <c r="G2321"/>
  <c r="H2321" s="1"/>
  <c r="G2323"/>
  <c r="H2323" s="1"/>
  <c r="G2325"/>
  <c r="H2325" s="1"/>
  <c r="G2327"/>
  <c r="H2327" s="1"/>
  <c r="G2329"/>
  <c r="H2329" s="1"/>
  <c r="G2331"/>
  <c r="H2331" s="1"/>
  <c r="G2333"/>
  <c r="H2333" s="1"/>
  <c r="G2378"/>
  <c r="H2378" s="1"/>
  <c r="G2380"/>
  <c r="H2380" s="1"/>
  <c r="G2337"/>
  <c r="H2337" s="1"/>
  <c r="G2339"/>
  <c r="H2339" s="1"/>
  <c r="G2341"/>
  <c r="H2341" s="1"/>
  <c r="G2343"/>
  <c r="H2343" s="1"/>
  <c r="G2345"/>
  <c r="H2345" s="1"/>
  <c r="G2349"/>
  <c r="H2349" s="1"/>
  <c r="G2351"/>
  <c r="H2351" s="1"/>
  <c r="G2353"/>
  <c r="H2353" s="1"/>
  <c r="G2355"/>
  <c r="H2355" s="1"/>
  <c r="G2357"/>
  <c r="H2357" s="1"/>
  <c r="G2360"/>
  <c r="H2360" s="1"/>
  <c r="G2362"/>
  <c r="H2362" s="1"/>
  <c r="G2364"/>
  <c r="H2364" s="1"/>
  <c r="G2366"/>
  <c r="H2366" s="1"/>
  <c r="G2368"/>
  <c r="H2368" s="1"/>
  <c r="G2371"/>
  <c r="H2371" s="1"/>
  <c r="G2373"/>
  <c r="H2373" s="1"/>
  <c r="G2375"/>
  <c r="H2375" s="1"/>
  <c r="G2407"/>
  <c r="H2407" s="1"/>
  <c r="G2409"/>
  <c r="H2409" s="1"/>
  <c r="G2411"/>
  <c r="H2411" s="1"/>
  <c r="G2413"/>
  <c r="H2413" s="1"/>
  <c r="G2382"/>
  <c r="H2382" s="1"/>
  <c r="G2384"/>
  <c r="H2384" s="1"/>
  <c r="G2386"/>
  <c r="H2386" s="1"/>
  <c r="G2388"/>
  <c r="H2388" s="1"/>
  <c r="G2390"/>
  <c r="H2390" s="1"/>
  <c r="G2392"/>
  <c r="H2392" s="1"/>
  <c r="G2394"/>
  <c r="H2394" s="1"/>
  <c r="G2396"/>
  <c r="H2396" s="1"/>
  <c r="G2399"/>
  <c r="H2399" s="1"/>
  <c r="G2401"/>
  <c r="H2401" s="1"/>
  <c r="G2405"/>
  <c r="H2405" s="1"/>
  <c r="G2445"/>
  <c r="H2445" s="1"/>
  <c r="G2447"/>
  <c r="H2447" s="1"/>
  <c r="G2449"/>
  <c r="H2449" s="1"/>
  <c r="G2415"/>
  <c r="H2415" s="1"/>
  <c r="G2417"/>
  <c r="H2417" s="1"/>
  <c r="G2420"/>
  <c r="H2420" s="1"/>
  <c r="G2422"/>
  <c r="H2422" s="1"/>
  <c r="G2424"/>
  <c r="H2424" s="1"/>
  <c r="G2426"/>
  <c r="H2426" s="1"/>
  <c r="G2429"/>
  <c r="H2429" s="1"/>
  <c r="G2431"/>
  <c r="H2431" s="1"/>
  <c r="G2433"/>
  <c r="H2433" s="1"/>
  <c r="G2435"/>
  <c r="H2435" s="1"/>
  <c r="G2437"/>
  <c r="H2437" s="1"/>
  <c r="G2439"/>
  <c r="H2439" s="1"/>
  <c r="G2441"/>
  <c r="H2441" s="1"/>
  <c r="G2476"/>
  <c r="H2476" s="1"/>
  <c r="G2478"/>
  <c r="H2478" s="1"/>
  <c r="G2450"/>
  <c r="H2450" s="1"/>
  <c r="G2452"/>
  <c r="H2452" s="1"/>
  <c r="G2454"/>
  <c r="H2454" s="1"/>
  <c r="G2456"/>
  <c r="H2456" s="1"/>
  <c r="G2458"/>
  <c r="H2458" s="1"/>
  <c r="G2460"/>
  <c r="H2460" s="1"/>
  <c r="G2462"/>
  <c r="H2462" s="1"/>
  <c r="G2464"/>
  <c r="H2464" s="1"/>
  <c r="G2468"/>
  <c r="H2468" s="1"/>
  <c r="G2471"/>
  <c r="H2471" s="1"/>
  <c r="G2473"/>
  <c r="H2473" s="1"/>
  <c r="G2475"/>
  <c r="H2475" s="1"/>
  <c r="G2512"/>
  <c r="H2512" s="1"/>
  <c r="G2514"/>
  <c r="H2514" s="1"/>
  <c r="G2481"/>
  <c r="H2481" s="1"/>
  <c r="G2483"/>
  <c r="H2483" s="1"/>
  <c r="G2485"/>
  <c r="H2485" s="1"/>
  <c r="G2487"/>
  <c r="H2487" s="1"/>
  <c r="G2489"/>
  <c r="H2489" s="1"/>
  <c r="G2491"/>
  <c r="H2491" s="1"/>
  <c r="G2493"/>
  <c r="H2493" s="1"/>
  <c r="G2495"/>
  <c r="H2495" s="1"/>
  <c r="G2497"/>
  <c r="H2497" s="1"/>
  <c r="G2499"/>
  <c r="H2499" s="1"/>
  <c r="G2501"/>
  <c r="H2501" s="1"/>
  <c r="G2503"/>
  <c r="H2503" s="1"/>
  <c r="G2505"/>
  <c r="H2505" s="1"/>
  <c r="G2508"/>
  <c r="H2508" s="1"/>
  <c r="G2510"/>
  <c r="H2510" s="1"/>
  <c r="G2548"/>
  <c r="H2548" s="1"/>
  <c r="G2550"/>
  <c r="H2550" s="1"/>
  <c r="G2517"/>
  <c r="H2517" s="1"/>
  <c r="G2519"/>
  <c r="H2519" s="1"/>
  <c r="G2521"/>
  <c r="H2521" s="1"/>
  <c r="G2523"/>
  <c r="H2523" s="1"/>
  <c r="G2525"/>
  <c r="H2525" s="1"/>
  <c r="G2527"/>
  <c r="H2527" s="1"/>
  <c r="G2529"/>
  <c r="H2529" s="1"/>
  <c r="G2531"/>
  <c r="H2531" s="1"/>
  <c r="G2534"/>
  <c r="H2534" s="1"/>
  <c r="G2536"/>
  <c r="H2536" s="1"/>
  <c r="G2538"/>
  <c r="H2538" s="1"/>
  <c r="G2540"/>
  <c r="H2540" s="1"/>
  <c r="G2542"/>
  <c r="H2542" s="1"/>
  <c r="G2544"/>
  <c r="H2544" s="1"/>
  <c r="G2546"/>
  <c r="H2546" s="1"/>
  <c r="G2578"/>
  <c r="H2578" s="1"/>
  <c r="G2580"/>
  <c r="H2580" s="1"/>
  <c r="G2551"/>
  <c r="H2551" s="1"/>
  <c r="G2554"/>
  <c r="H2554" s="1"/>
  <c r="G2555"/>
  <c r="H2555" s="1"/>
  <c r="G2558"/>
  <c r="H2558" s="1"/>
  <c r="G2560"/>
  <c r="H2560" s="1"/>
  <c r="G2562"/>
  <c r="H2562" s="1"/>
  <c r="G2564"/>
  <c r="H2564" s="1"/>
  <c r="G2566"/>
  <c r="H2566" s="1"/>
  <c r="G2568"/>
  <c r="H2568" s="1"/>
  <c r="G2571"/>
  <c r="H2571" s="1"/>
  <c r="G2574"/>
  <c r="H2574" s="1"/>
  <c r="G2576"/>
  <c r="H2576" s="1"/>
  <c r="G2614"/>
  <c r="H2614" s="1"/>
  <c r="G2584"/>
  <c r="H2584" s="1"/>
  <c r="G2586"/>
  <c r="H2586" s="1"/>
  <c r="G2588"/>
  <c r="H2588" s="1"/>
  <c r="G2590"/>
  <c r="H2590" s="1"/>
  <c r="G2592"/>
  <c r="H2592" s="1"/>
  <c r="G2594"/>
  <c r="H2594" s="1"/>
  <c r="G2596"/>
  <c r="H2596" s="1"/>
  <c r="G2599"/>
  <c r="H2599" s="1"/>
  <c r="G2601"/>
  <c r="H2601" s="1"/>
  <c r="G2603"/>
  <c r="H2603" s="1"/>
  <c r="G2606"/>
  <c r="H2606" s="1"/>
  <c r="G2608"/>
  <c r="H2608" s="1"/>
  <c r="G2610"/>
  <c r="H2610" s="1"/>
  <c r="G2612"/>
  <c r="H2612" s="1"/>
  <c r="G2645"/>
  <c r="H2645" s="1"/>
  <c r="G2647"/>
  <c r="H2647" s="1"/>
  <c r="G2616"/>
  <c r="H2616" s="1"/>
  <c r="G2618"/>
  <c r="H2618" s="1"/>
  <c r="G2620"/>
  <c r="H2620" s="1"/>
  <c r="G2622"/>
  <c r="H2622" s="1"/>
  <c r="G2624"/>
  <c r="H2624" s="1"/>
  <c r="G2626"/>
  <c r="H2626" s="1"/>
  <c r="G2628"/>
  <c r="H2628" s="1"/>
  <c r="G2630"/>
  <c r="H2630" s="1"/>
  <c r="G2632"/>
  <c r="H2632" s="1"/>
  <c r="G2634"/>
  <c r="H2634" s="1"/>
  <c r="G2636"/>
  <c r="H2636" s="1"/>
  <c r="G2638"/>
  <c r="H2638" s="1"/>
  <c r="G2640"/>
  <c r="H2640" s="1"/>
  <c r="G2642"/>
  <c r="H2642" s="1"/>
  <c r="G2683"/>
  <c r="H2683" s="1"/>
  <c r="G2685"/>
  <c r="H2685" s="1"/>
  <c r="G2687"/>
  <c r="H2687" s="1"/>
  <c r="G2657"/>
  <c r="H2657" s="1"/>
  <c r="G2659"/>
  <c r="H2659" s="1"/>
  <c r="G2661"/>
  <c r="H2661" s="1"/>
  <c r="G2663"/>
  <c r="H2663" s="1"/>
  <c r="G2665"/>
  <c r="H2665" s="1"/>
  <c r="G2668"/>
  <c r="H2668" s="1"/>
  <c r="G2670"/>
  <c r="H2670" s="1"/>
  <c r="G2672"/>
  <c r="H2672" s="1"/>
  <c r="G2674"/>
  <c r="H2674" s="1"/>
  <c r="G2676"/>
  <c r="H2676" s="1"/>
  <c r="G2680"/>
  <c r="H2680" s="1"/>
  <c r="G2682"/>
  <c r="H2682" s="1"/>
  <c r="G2716"/>
  <c r="H2716" s="1"/>
  <c r="G2718"/>
  <c r="H2718" s="1"/>
  <c r="G2689"/>
  <c r="H2689" s="1"/>
  <c r="G2691"/>
  <c r="H2691" s="1"/>
  <c r="G2693"/>
  <c r="H2693" s="1"/>
  <c r="G2695"/>
  <c r="H2695" s="1"/>
  <c r="G2697"/>
  <c r="H2697" s="1"/>
  <c r="G2699"/>
  <c r="H2699" s="1"/>
  <c r="G2701"/>
  <c r="H2701" s="1"/>
  <c r="G2703"/>
  <c r="H2703" s="1"/>
  <c r="G2705"/>
  <c r="H2705" s="1"/>
  <c r="G2708"/>
  <c r="H2708" s="1"/>
  <c r="G2710"/>
  <c r="H2710" s="1"/>
  <c r="G2712"/>
  <c r="H2712" s="1"/>
  <c r="G2714"/>
  <c r="H2714" s="1"/>
  <c r="G2736"/>
  <c r="H2736" s="1"/>
  <c r="G2738"/>
  <c r="H2738" s="1"/>
  <c r="G2720"/>
  <c r="H2720" s="1"/>
  <c r="G2722"/>
  <c r="H2722" s="1"/>
  <c r="G2724"/>
  <c r="H2724" s="1"/>
  <c r="G2726"/>
  <c r="H2726" s="1"/>
  <c r="G2728"/>
  <c r="H2728" s="1"/>
  <c r="G2730"/>
  <c r="H2730" s="1"/>
  <c r="G2732"/>
  <c r="H2732" s="1"/>
  <c r="G2734"/>
  <c r="H2734" s="1"/>
  <c r="G2773"/>
  <c r="H2773" s="1"/>
  <c r="G2775"/>
  <c r="H2775" s="1"/>
  <c r="G2777"/>
  <c r="H2777" s="1"/>
  <c r="G2740"/>
  <c r="H2740" s="1"/>
  <c r="G2742"/>
  <c r="H2742" s="1"/>
  <c r="G2744"/>
  <c r="H2744" s="1"/>
  <c r="G2746"/>
  <c r="H2746" s="1"/>
  <c r="G2748"/>
  <c r="H2748" s="1"/>
  <c r="G2750"/>
  <c r="H2750" s="1"/>
  <c r="G2752"/>
  <c r="H2752" s="1"/>
  <c r="G2754"/>
  <c r="H2754" s="1"/>
  <c r="G2756"/>
  <c r="H2756" s="1"/>
  <c r="G2758"/>
  <c r="H2758" s="1"/>
  <c r="G2760"/>
  <c r="H2760" s="1"/>
  <c r="G2762"/>
  <c r="H2762" s="1"/>
  <c r="G2764"/>
  <c r="H2764" s="1"/>
  <c r="G2766"/>
  <c r="H2766" s="1"/>
  <c r="G2769"/>
  <c r="H2769" s="1"/>
  <c r="G2771"/>
  <c r="H2771" s="1"/>
  <c r="G2805"/>
  <c r="H2805" s="1"/>
  <c r="G2779"/>
  <c r="H2779" s="1"/>
  <c r="G2781"/>
  <c r="H2781" s="1"/>
  <c r="G2783"/>
  <c r="H2783" s="1"/>
  <c r="G2785"/>
  <c r="H2785" s="1"/>
  <c r="G2787"/>
  <c r="H2787" s="1"/>
  <c r="G2791"/>
  <c r="H2791" s="1"/>
  <c r="G2793"/>
  <c r="H2793" s="1"/>
  <c r="G2795"/>
  <c r="H2795" s="1"/>
  <c r="G2797"/>
  <c r="H2797" s="1"/>
  <c r="G2799"/>
  <c r="H2799" s="1"/>
  <c r="G2801"/>
  <c r="H2801" s="1"/>
  <c r="G2803"/>
  <c r="H2803" s="1"/>
  <c r="G2839"/>
  <c r="H2839" s="1"/>
  <c r="G2841"/>
  <c r="H2841" s="1"/>
  <c r="G2843"/>
  <c r="H2843" s="1"/>
  <c r="G2807"/>
  <c r="H2807" s="1"/>
  <c r="G2809"/>
  <c r="H2809" s="1"/>
  <c r="G2811"/>
  <c r="H2811" s="1"/>
  <c r="G2813"/>
  <c r="H2813" s="1"/>
  <c r="G2815"/>
  <c r="H2815" s="1"/>
  <c r="G2817"/>
  <c r="H2817" s="1"/>
  <c r="G2820"/>
  <c r="H2820" s="1"/>
  <c r="G2822"/>
  <c r="H2822" s="1"/>
  <c r="G2824"/>
  <c r="H2824" s="1"/>
  <c r="G2826"/>
  <c r="H2826" s="1"/>
  <c r="G2828"/>
  <c r="H2828" s="1"/>
  <c r="G2831"/>
  <c r="H2831" s="1"/>
  <c r="G2833"/>
  <c r="H2833" s="1"/>
  <c r="G2835"/>
  <c r="H2835" s="1"/>
  <c r="G2837"/>
  <c r="H2837" s="1"/>
  <c r="G2874"/>
  <c r="H2874" s="1"/>
  <c r="G2876"/>
  <c r="H2876" s="1"/>
  <c r="G2845"/>
  <c r="H2845" s="1"/>
  <c r="G2847"/>
  <c r="H2847" s="1"/>
  <c r="G2850"/>
  <c r="H2850" s="1"/>
  <c r="G2852"/>
  <c r="H2852" s="1"/>
  <c r="G2854"/>
  <c r="H2854" s="1"/>
  <c r="G2856"/>
  <c r="H2856" s="1"/>
  <c r="G2858"/>
  <c r="H2858" s="1"/>
  <c r="G2860"/>
  <c r="H2860" s="1"/>
  <c r="G2862"/>
  <c r="H2862" s="1"/>
  <c r="G2864"/>
  <c r="H2864" s="1"/>
  <c r="G2866"/>
  <c r="H2866" s="1"/>
  <c r="G2868"/>
  <c r="H2868" s="1"/>
  <c r="G2870"/>
  <c r="H2870" s="1"/>
  <c r="G2872"/>
  <c r="H2872" s="1"/>
  <c r="G2900"/>
  <c r="H2900" s="1"/>
  <c r="G2902"/>
  <c r="H2902" s="1"/>
  <c r="G2904"/>
  <c r="H2904" s="1"/>
  <c r="G2877"/>
  <c r="H2877" s="1"/>
  <c r="G2879"/>
  <c r="H2879" s="1"/>
  <c r="G2881"/>
  <c r="H2881" s="1"/>
  <c r="G2883"/>
  <c r="H2883" s="1"/>
  <c r="G2885"/>
  <c r="H2885" s="1"/>
  <c r="G2887"/>
  <c r="H2887" s="1"/>
  <c r="G2889"/>
  <c r="H2889" s="1"/>
  <c r="G2891"/>
  <c r="H2891" s="1"/>
  <c r="G2893"/>
  <c r="H2893" s="1"/>
  <c r="G2895"/>
  <c r="H2895" s="1"/>
  <c r="G2897"/>
  <c r="H2897" s="1"/>
  <c r="G2906"/>
  <c r="H2906" s="1"/>
  <c r="G2908"/>
  <c r="H2908" s="1"/>
  <c r="G2910"/>
  <c r="H2910" s="1"/>
  <c r="G2912"/>
  <c r="H2912" s="1"/>
  <c r="G2914"/>
  <c r="H2914" s="1"/>
  <c r="G2916"/>
  <c r="H2916" s="1"/>
  <c r="G2918"/>
  <c r="H2918" s="1"/>
  <c r="G2920"/>
  <c r="H2920" s="1"/>
  <c r="G2922"/>
  <c r="H2922" s="1"/>
  <c r="G2925"/>
  <c r="H2925" s="1"/>
  <c r="G2927"/>
  <c r="H2927" s="1"/>
  <c r="G2960"/>
  <c r="H2960" s="1"/>
  <c r="G2962"/>
  <c r="H2962" s="1"/>
  <c r="G2930"/>
  <c r="H2930" s="1"/>
  <c r="G2932"/>
  <c r="H2932" s="1"/>
  <c r="G2934"/>
  <c r="H2934" s="1"/>
  <c r="G2936"/>
  <c r="H2936" s="1"/>
  <c r="G2972"/>
  <c r="H2972" s="1"/>
  <c r="G2974"/>
  <c r="H2974" s="1"/>
  <c r="G2976"/>
  <c r="H2976" s="1"/>
  <c r="G2978"/>
  <c r="H2978" s="1"/>
  <c r="G2981"/>
  <c r="H2981" s="1"/>
  <c r="G2983"/>
  <c r="H2983" s="1"/>
  <c r="G3017"/>
  <c r="H3017" s="1"/>
  <c r="G3019"/>
  <c r="H3019" s="1"/>
  <c r="G3021"/>
  <c r="H3021" s="1"/>
  <c r="G3023"/>
  <c r="H3023" s="1"/>
  <c r="G2987"/>
  <c r="H2987" s="1"/>
  <c r="G2989"/>
  <c r="H2989" s="1"/>
  <c r="G2991"/>
  <c r="H2991" s="1"/>
  <c r="G2994"/>
  <c r="H2994" s="1"/>
  <c r="G2996"/>
  <c r="H2996" s="1"/>
  <c r="G2998"/>
  <c r="H2998" s="1"/>
  <c r="G3000"/>
  <c r="H3000" s="1"/>
  <c r="G3002"/>
  <c r="H3002" s="1"/>
  <c r="G3004"/>
  <c r="H3004" s="1"/>
  <c r="G3006"/>
  <c r="H3006" s="1"/>
  <c r="G3008"/>
  <c r="H3008" s="1"/>
  <c r="G3010"/>
  <c r="H3010" s="1"/>
  <c r="G3012"/>
  <c r="H3012" s="1"/>
  <c r="G3014"/>
  <c r="H3014" s="1"/>
  <c r="G3057"/>
  <c r="H3057" s="1"/>
  <c r="G3030"/>
  <c r="H3030" s="1"/>
  <c r="G3032"/>
  <c r="H3032" s="1"/>
  <c r="G3034"/>
  <c r="H3034" s="1"/>
  <c r="G3036"/>
  <c r="H3036" s="1"/>
  <c r="G3038"/>
  <c r="H3038" s="1"/>
  <c r="G3039"/>
  <c r="H3039" s="1"/>
  <c r="G3041"/>
  <c r="H3041" s="1"/>
  <c r="G3043"/>
  <c r="H3043" s="1"/>
  <c r="G3045"/>
  <c r="H3045" s="1"/>
  <c r="G3047"/>
  <c r="H3047" s="1"/>
  <c r="G3049"/>
  <c r="H3049" s="1"/>
  <c r="G3051"/>
  <c r="H3051" s="1"/>
  <c r="G3053"/>
  <c r="H3053" s="1"/>
  <c r="G3055"/>
  <c r="H3055" s="1"/>
  <c r="G3098"/>
  <c r="H3098" s="1"/>
  <c r="G3100"/>
  <c r="H3100" s="1"/>
  <c r="G3102"/>
  <c r="H3102" s="1"/>
  <c r="G3104"/>
  <c r="H3104" s="1"/>
  <c r="G3059"/>
  <c r="H3059" s="1"/>
  <c r="G3061"/>
  <c r="H3061" s="1"/>
  <c r="G3064"/>
  <c r="H3064" s="1"/>
  <c r="G3066"/>
  <c r="H3066" s="1"/>
  <c r="G3068"/>
  <c r="H3068" s="1"/>
  <c r="G3071"/>
  <c r="H3071" s="1"/>
  <c r="G3075"/>
  <c r="H3075" s="1"/>
  <c r="G3077"/>
  <c r="H3077" s="1"/>
  <c r="G3079"/>
  <c r="H3079" s="1"/>
  <c r="G3083"/>
  <c r="H3083" s="1"/>
  <c r="G3085"/>
  <c r="H3085" s="1"/>
  <c r="G3087"/>
  <c r="H3087" s="1"/>
  <c r="G3089"/>
  <c r="H3089" s="1"/>
  <c r="G3091"/>
  <c r="H3091" s="1"/>
  <c r="G3093"/>
  <c r="H3093" s="1"/>
  <c r="G3095"/>
  <c r="H3095" s="1"/>
  <c r="G3131"/>
  <c r="H3131" s="1"/>
  <c r="G3133"/>
  <c r="H3133" s="1"/>
  <c r="G3135"/>
  <c r="H3135" s="1"/>
  <c r="G3106"/>
  <c r="H3106" s="1"/>
  <c r="G3108"/>
  <c r="H3108" s="1"/>
  <c r="G3110"/>
  <c r="H3110" s="1"/>
  <c r="G3112"/>
  <c r="H3112" s="1"/>
  <c r="G3114"/>
  <c r="H3114" s="1"/>
  <c r="G3116"/>
  <c r="H3116" s="1"/>
  <c r="G3118"/>
  <c r="H3118" s="1"/>
  <c r="G3120"/>
  <c r="H3120" s="1"/>
  <c r="G3122"/>
  <c r="H3122" s="1"/>
  <c r="G3124"/>
  <c r="H3124" s="1"/>
  <c r="G3126"/>
  <c r="H3126" s="1"/>
  <c r="G3128"/>
  <c r="H3128" s="1"/>
  <c r="G3130"/>
  <c r="H3130" s="1"/>
  <c r="G3169"/>
  <c r="H3169" s="1"/>
  <c r="G3171"/>
  <c r="H3171" s="1"/>
  <c r="G3137"/>
  <c r="H3137" s="1"/>
  <c r="G3140"/>
  <c r="H3140" s="1"/>
  <c r="G3143"/>
  <c r="H3143" s="1"/>
  <c r="G3145"/>
  <c r="H3145" s="1"/>
  <c r="G3147"/>
  <c r="H3147" s="1"/>
  <c r="G3149"/>
  <c r="H3149" s="1"/>
  <c r="G3152"/>
  <c r="H3152" s="1"/>
  <c r="G3154"/>
  <c r="H3154" s="1"/>
  <c r="G3156"/>
  <c r="H3156" s="1"/>
  <c r="G3158"/>
  <c r="H3158" s="1"/>
  <c r="G3160"/>
  <c r="H3160" s="1"/>
  <c r="G3162"/>
  <c r="H3162" s="1"/>
  <c r="G3164"/>
  <c r="H3164" s="1"/>
  <c r="G3166"/>
  <c r="H3166" s="1"/>
  <c r="G3199"/>
  <c r="H3199" s="1"/>
  <c r="G3173"/>
  <c r="H3173" s="1"/>
  <c r="G3175"/>
  <c r="H3175" s="1"/>
  <c r="G3178"/>
  <c r="H3178" s="1"/>
  <c r="G3180"/>
  <c r="H3180" s="1"/>
  <c r="G3182"/>
  <c r="H3182" s="1"/>
  <c r="G3185"/>
  <c r="H3185" s="1"/>
  <c r="G3187"/>
  <c r="H3187" s="1"/>
  <c r="G3189"/>
  <c r="H3189" s="1"/>
  <c r="G3191"/>
  <c r="H3191" s="1"/>
  <c r="G3193"/>
  <c r="H3193" s="1"/>
  <c r="G3195"/>
  <c r="H3195" s="1"/>
  <c r="G3197"/>
  <c r="H3197" s="1"/>
  <c r="G3228"/>
  <c r="H3228" s="1"/>
  <c r="G3230"/>
  <c r="H3230" s="1"/>
  <c r="G3232"/>
  <c r="H3232" s="1"/>
  <c r="G3202"/>
  <c r="H3202" s="1"/>
  <c r="G3204"/>
  <c r="H3204" s="1"/>
  <c r="G3206"/>
  <c r="H3206" s="1"/>
  <c r="G3209"/>
  <c r="H3209" s="1"/>
  <c r="G3211"/>
  <c r="H3211" s="1"/>
  <c r="G3213"/>
  <c r="H3213" s="1"/>
  <c r="G3216"/>
  <c r="H3216" s="1"/>
  <c r="G3219"/>
  <c r="H3219" s="1"/>
  <c r="G3222"/>
  <c r="H3222" s="1"/>
  <c r="G3225"/>
  <c r="H3225" s="1"/>
  <c r="G3227"/>
  <c r="H3227" s="1"/>
  <c r="G3233"/>
  <c r="H3233" s="1"/>
  <c r="G3235"/>
  <c r="H3235" s="1"/>
  <c r="G3237"/>
  <c r="H3237" s="1"/>
  <c r="G3239"/>
  <c r="H3239" s="1"/>
  <c r="G3241"/>
  <c r="H3241" s="1"/>
  <c r="G3243"/>
  <c r="H3243" s="1"/>
  <c r="G3245"/>
  <c r="H3245" s="1"/>
  <c r="G3247"/>
  <c r="H3247" s="1"/>
  <c r="G3249"/>
  <c r="H3249" s="1"/>
  <c r="G3251"/>
  <c r="H3251" s="1"/>
  <c r="G3253"/>
  <c r="H3253" s="1"/>
  <c r="G3256"/>
  <c r="H3256" s="1"/>
  <c r="G3258"/>
  <c r="H3258" s="1"/>
  <c r="G3260"/>
  <c r="H3260" s="1"/>
  <c r="G3262"/>
  <c r="H3262" s="1"/>
  <c r="G3295"/>
  <c r="H3295" s="1"/>
  <c r="G3297"/>
  <c r="H3297" s="1"/>
  <c r="G3265"/>
  <c r="H3265" s="1"/>
  <c r="G3267"/>
  <c r="H3267" s="1"/>
  <c r="G3269"/>
  <c r="H3269" s="1"/>
  <c r="G3271"/>
  <c r="H3271" s="1"/>
  <c r="G3273"/>
  <c r="H3273" s="1"/>
  <c r="G3275"/>
  <c r="H3275" s="1"/>
  <c r="G3277"/>
  <c r="H3277" s="1"/>
  <c r="G3279"/>
  <c r="H3279" s="1"/>
  <c r="G3281"/>
  <c r="H3281" s="1"/>
  <c r="G3283"/>
  <c r="H3283" s="1"/>
  <c r="G3285"/>
  <c r="H3285" s="1"/>
  <c r="G3287"/>
  <c r="H3287" s="1"/>
  <c r="G3289"/>
  <c r="H3289" s="1"/>
  <c r="G3292"/>
  <c r="H3292" s="1"/>
  <c r="G3326"/>
  <c r="H3326" s="1"/>
  <c r="G3328"/>
  <c r="H3328" s="1"/>
  <c r="G3330"/>
  <c r="H3330" s="1"/>
  <c r="G3298"/>
  <c r="H3298" s="1"/>
  <c r="G3300"/>
  <c r="H3300" s="1"/>
  <c r="G3302"/>
  <c r="H3302" s="1"/>
  <c r="G3304"/>
  <c r="H3304" s="1"/>
  <c r="G3306"/>
  <c r="H3306" s="1"/>
  <c r="G3308"/>
  <c r="H3308" s="1"/>
  <c r="G3310"/>
  <c r="H3310" s="1"/>
  <c r="G3313"/>
  <c r="H3313" s="1"/>
  <c r="G3315"/>
  <c r="H3315" s="1"/>
  <c r="G3317"/>
  <c r="H3317" s="1"/>
  <c r="G3319"/>
  <c r="H3319" s="1"/>
  <c r="G3320"/>
  <c r="H3320" s="1"/>
  <c r="G3322"/>
  <c r="H3322" s="1"/>
  <c r="G3324"/>
  <c r="H3324" s="1"/>
  <c r="G3367"/>
  <c r="H3367" s="1"/>
  <c r="G3369"/>
  <c r="H3369" s="1"/>
  <c r="G3371"/>
  <c r="H3371" s="1"/>
  <c r="G3373"/>
  <c r="H3373" s="1"/>
  <c r="G3335"/>
  <c r="H3335" s="1"/>
  <c r="G3337"/>
  <c r="H3337" s="1"/>
  <c r="G3339"/>
  <c r="H3339" s="1"/>
  <c r="G3341"/>
  <c r="H3341" s="1"/>
  <c r="G3344"/>
  <c r="H3344" s="1"/>
  <c r="G3347"/>
  <c r="H3347" s="1"/>
  <c r="G3349"/>
  <c r="H3349" s="1"/>
  <c r="G3351"/>
  <c r="H3351" s="1"/>
  <c r="G3353"/>
  <c r="H3353" s="1"/>
  <c r="G3355"/>
  <c r="H3355" s="1"/>
  <c r="G3357"/>
  <c r="H3357" s="1"/>
  <c r="G3359"/>
  <c r="H3359" s="1"/>
  <c r="G3362"/>
  <c r="H3362" s="1"/>
  <c r="G3365"/>
  <c r="H3365" s="1"/>
  <c r="G3408"/>
  <c r="H3408" s="1"/>
  <c r="G3410"/>
  <c r="H3410" s="1"/>
  <c r="G3412"/>
  <c r="H3412" s="1"/>
  <c r="G3374"/>
  <c r="H3374" s="1"/>
  <c r="G3376"/>
  <c r="H3376" s="1"/>
  <c r="G3378"/>
  <c r="H3378" s="1"/>
  <c r="G3380"/>
  <c r="H3380" s="1"/>
  <c r="G3382"/>
  <c r="H3382" s="1"/>
  <c r="G3384"/>
  <c r="H3384" s="1"/>
  <c r="G3386"/>
  <c r="H3386" s="1"/>
  <c r="G3388"/>
  <c r="H3388" s="1"/>
  <c r="G3390"/>
  <c r="H3390" s="1"/>
  <c r="G3392"/>
  <c r="H3392" s="1"/>
  <c r="G3394"/>
  <c r="H3394" s="1"/>
  <c r="G3396"/>
  <c r="H3396" s="1"/>
  <c r="G3398"/>
  <c r="H3398" s="1"/>
  <c r="G3400"/>
  <c r="H3400" s="1"/>
  <c r="G3403"/>
  <c r="H3403" s="1"/>
  <c r="G3405"/>
  <c r="H3405" s="1"/>
  <c r="G3444"/>
  <c r="H3444" s="1"/>
  <c r="G3446"/>
  <c r="H3446" s="1"/>
  <c r="G3448"/>
  <c r="H3448" s="1"/>
  <c r="G3415"/>
  <c r="H3415" s="1"/>
  <c r="G3417"/>
  <c r="H3417" s="1"/>
  <c r="G3419"/>
  <c r="H3419" s="1"/>
  <c r="G3421"/>
  <c r="H3421" s="1"/>
  <c r="G3424"/>
  <c r="H3424" s="1"/>
  <c r="G3426"/>
  <c r="H3426" s="1"/>
  <c r="G3429"/>
  <c r="H3429" s="1"/>
  <c r="G3431"/>
  <c r="H3431" s="1"/>
  <c r="G3433"/>
  <c r="H3433" s="1"/>
  <c r="G3435"/>
  <c r="H3435" s="1"/>
  <c r="G3437"/>
  <c r="H3437" s="1"/>
  <c r="G3440"/>
  <c r="H3440" s="1"/>
  <c r="G3442"/>
  <c r="H3442" s="1"/>
  <c r="G3472"/>
  <c r="H3472" s="1"/>
  <c r="G3474"/>
  <c r="H3474" s="1"/>
  <c r="G3456"/>
  <c r="H3456" s="1"/>
  <c r="G3458"/>
  <c r="H3458" s="1"/>
  <c r="G3460"/>
  <c r="H3460" s="1"/>
  <c r="G3462"/>
  <c r="H3462" s="1"/>
  <c r="G3464"/>
  <c r="H3464" s="1"/>
  <c r="G3466"/>
  <c r="H3466" s="1"/>
  <c r="G3468"/>
  <c r="H3468" s="1"/>
  <c r="G3470"/>
  <c r="H3470" s="1"/>
  <c r="G3512"/>
  <c r="H3512" s="1"/>
  <c r="G3477"/>
  <c r="H3477" s="1"/>
  <c r="G3479"/>
  <c r="H3479" s="1"/>
  <c r="G3481"/>
  <c r="H3481" s="1"/>
  <c r="G3483"/>
  <c r="H3483" s="1"/>
  <c r="G3485"/>
  <c r="H3485" s="1"/>
  <c r="G3487"/>
  <c r="H3487" s="1"/>
  <c r="G3489"/>
  <c r="H3489" s="1"/>
  <c r="G3491"/>
  <c r="H3491" s="1"/>
  <c r="G3493"/>
  <c r="H3493" s="1"/>
  <c r="G3495"/>
  <c r="H3495" s="1"/>
  <c r="G3497"/>
  <c r="H3497" s="1"/>
  <c r="G3499"/>
  <c r="H3499" s="1"/>
  <c r="G3501"/>
  <c r="H3501" s="1"/>
  <c r="G3503"/>
  <c r="H3503" s="1"/>
  <c r="G3506"/>
  <c r="H3506" s="1"/>
  <c r="G3508"/>
  <c r="H3508" s="1"/>
  <c r="G3510"/>
  <c r="H3510" s="1"/>
  <c r="G3541"/>
  <c r="H3541" s="1"/>
  <c r="G3543"/>
  <c r="H3543" s="1"/>
  <c r="G3545"/>
  <c r="H3545" s="1"/>
  <c r="G3514"/>
  <c r="H3514" s="1"/>
  <c r="G3516"/>
  <c r="H3516" s="1"/>
  <c r="G3518"/>
  <c r="H3518" s="1"/>
  <c r="G3522"/>
  <c r="H3522" s="1"/>
  <c r="G3524"/>
  <c r="H3524" s="1"/>
  <c r="G3526"/>
  <c r="H3526" s="1"/>
  <c r="G3529"/>
  <c r="H3529" s="1"/>
  <c r="G3531"/>
  <c r="H3531" s="1"/>
  <c r="G3533"/>
  <c r="H3533" s="1"/>
  <c r="G3535"/>
  <c r="H3535" s="1"/>
  <c r="G3537"/>
  <c r="H3537" s="1"/>
  <c r="G3539"/>
  <c r="H3539" s="1"/>
  <c r="G3587"/>
  <c r="H3587" s="1"/>
  <c r="G3548"/>
  <c r="H3548" s="1"/>
  <c r="G3550"/>
  <c r="H3550" s="1"/>
  <c r="G3552"/>
  <c r="H3552" s="1"/>
  <c r="G3554"/>
  <c r="H3554" s="1"/>
  <c r="G3556"/>
  <c r="H3556" s="1"/>
  <c r="G3558"/>
  <c r="H3558" s="1"/>
  <c r="G3560"/>
  <c r="H3560" s="1"/>
  <c r="G3562"/>
  <c r="H3562" s="1"/>
  <c r="G3564"/>
  <c r="H3564" s="1"/>
  <c r="G3566"/>
  <c r="H3566" s="1"/>
  <c r="G3568"/>
  <c r="H3568" s="1"/>
  <c r="G3570"/>
  <c r="H3570" s="1"/>
  <c r="G3572"/>
  <c r="H3572" s="1"/>
  <c r="G3574"/>
  <c r="H3574" s="1"/>
  <c r="G3577"/>
  <c r="H3577" s="1"/>
  <c r="G3580"/>
  <c r="H3580" s="1"/>
  <c r="G3582"/>
  <c r="H3582" s="1"/>
  <c r="G3585"/>
  <c r="H3585" s="1"/>
  <c r="G3619"/>
  <c r="H3619" s="1"/>
  <c r="G3621"/>
  <c r="H3621" s="1"/>
  <c r="G3623"/>
  <c r="H3623" s="1"/>
  <c r="G3625"/>
  <c r="H3625" s="1"/>
  <c r="G3627"/>
  <c r="H3627" s="1"/>
  <c r="G3588"/>
  <c r="H3588" s="1"/>
  <c r="G3590"/>
  <c r="H3590" s="1"/>
  <c r="G3592"/>
  <c r="H3592" s="1"/>
  <c r="G3594"/>
  <c r="H3594" s="1"/>
  <c r="G3596"/>
  <c r="H3596" s="1"/>
  <c r="G3598"/>
  <c r="H3598" s="1"/>
  <c r="G3600"/>
  <c r="H3600" s="1"/>
  <c r="G3602"/>
  <c r="H3602" s="1"/>
  <c r="G3604"/>
  <c r="H3604" s="1"/>
  <c r="G3607"/>
  <c r="H3607" s="1"/>
  <c r="G3609"/>
  <c r="H3609" s="1"/>
  <c r="G3611"/>
  <c r="H3611" s="1"/>
  <c r="G3613"/>
  <c r="H3613" s="1"/>
  <c r="G3615"/>
  <c r="H3615" s="1"/>
  <c r="G3617"/>
  <c r="H3617" s="1"/>
  <c r="G3666"/>
  <c r="H3666" s="1"/>
  <c r="G3669"/>
  <c r="H3669" s="1"/>
  <c r="G3671"/>
  <c r="H3671" s="1"/>
  <c r="G3629"/>
  <c r="H3629" s="1"/>
  <c r="G3631"/>
  <c r="H3631" s="1"/>
  <c r="G3633"/>
  <c r="H3633" s="1"/>
  <c r="G3635"/>
  <c r="H3635" s="1"/>
  <c r="G3637"/>
  <c r="H3637" s="1"/>
  <c r="G3639"/>
  <c r="H3639" s="1"/>
  <c r="G3641"/>
  <c r="H3641" s="1"/>
  <c r="G3643"/>
  <c r="H3643" s="1"/>
  <c r="G3645"/>
  <c r="H3645" s="1"/>
  <c r="G3647"/>
  <c r="H3647" s="1"/>
  <c r="G3650"/>
  <c r="H3650" s="1"/>
  <c r="G3652"/>
  <c r="H3652" s="1"/>
  <c r="G3654"/>
  <c r="H3654" s="1"/>
  <c r="G3656"/>
  <c r="H3656" s="1"/>
  <c r="G3932"/>
  <c r="H3932" s="1"/>
  <c r="G3975"/>
  <c r="H3975" s="1"/>
  <c r="G3977"/>
  <c r="H3977" s="1"/>
  <c r="G3940"/>
  <c r="H3940" s="1"/>
  <c r="G3942"/>
  <c r="H3942" s="1"/>
  <c r="G3944"/>
  <c r="H3944" s="1"/>
  <c r="G3948"/>
  <c r="H3948" s="1"/>
  <c r="G3950"/>
  <c r="H3950" s="1"/>
  <c r="G3952"/>
  <c r="H3952" s="1"/>
  <c r="G3954"/>
  <c r="H3954" s="1"/>
  <c r="G3956"/>
  <c r="H3956" s="1"/>
  <c r="G3958"/>
  <c r="H3958" s="1"/>
  <c r="G3960"/>
  <c r="H3960" s="1"/>
  <c r="G3962"/>
  <c r="H3962" s="1"/>
  <c r="G3965"/>
  <c r="H3965" s="1"/>
  <c r="G3967"/>
  <c r="H3967" s="1"/>
  <c r="G3969"/>
  <c r="H3969" s="1"/>
  <c r="G3971"/>
  <c r="H3971" s="1"/>
  <c r="G3974"/>
  <c r="H3974" s="1"/>
  <c r="G3979"/>
  <c r="H3979" s="1"/>
  <c r="G3981"/>
  <c r="H3981" s="1"/>
  <c r="G3982"/>
  <c r="H3982" s="1"/>
  <c r="G3985"/>
  <c r="H3985" s="1"/>
  <c r="G3987"/>
  <c r="H3987" s="1"/>
  <c r="G3989"/>
  <c r="H3989" s="1"/>
  <c r="G3991"/>
  <c r="H3991" s="1"/>
  <c r="G3993"/>
  <c r="H3993" s="1"/>
  <c r="G3996"/>
  <c r="H3996" s="1"/>
  <c r="G3998"/>
  <c r="H3998" s="1"/>
  <c r="G4001"/>
  <c r="H4001" s="1"/>
  <c r="G4003"/>
  <c r="H4003" s="1"/>
  <c r="G4005"/>
  <c r="H4005" s="1"/>
  <c r="G4052"/>
  <c r="H4052" s="1"/>
  <c r="G4009"/>
  <c r="H4009" s="1"/>
  <c r="G4011"/>
  <c r="H4011" s="1"/>
  <c r="G4013"/>
  <c r="H4013" s="1"/>
  <c r="G4015"/>
  <c r="H4015" s="1"/>
  <c r="G4017"/>
  <c r="H4017" s="1"/>
  <c r="G4019"/>
  <c r="H4019" s="1"/>
  <c r="G4021"/>
  <c r="H4021" s="1"/>
  <c r="G4023"/>
  <c r="H4023" s="1"/>
  <c r="G4025"/>
  <c r="H4025" s="1"/>
  <c r="G4027"/>
  <c r="H4027" s="1"/>
  <c r="G4029"/>
  <c r="H4029" s="1"/>
  <c r="G4031"/>
  <c r="H4031" s="1"/>
  <c r="G4033"/>
  <c r="H4033" s="1"/>
  <c r="G4035"/>
  <c r="H4035" s="1"/>
  <c r="G4037"/>
  <c r="H4037" s="1"/>
  <c r="G4039"/>
  <c r="H4039" s="1"/>
  <c r="G4041"/>
  <c r="H4041" s="1"/>
  <c r="G4043"/>
  <c r="H4043" s="1"/>
  <c r="G4045"/>
  <c r="H4045" s="1"/>
  <c r="G4047"/>
  <c r="H4047" s="1"/>
  <c r="G4051"/>
  <c r="H4051" s="1"/>
  <c r="G4085"/>
  <c r="H4085" s="1"/>
  <c r="G4054"/>
  <c r="H4054" s="1"/>
  <c r="G4056"/>
  <c r="H4056" s="1"/>
  <c r="G4058"/>
  <c r="H4058" s="1"/>
  <c r="G4060"/>
  <c r="H4060" s="1"/>
  <c r="G4062"/>
  <c r="H4062" s="1"/>
  <c r="G4064"/>
  <c r="H4064" s="1"/>
  <c r="G4067"/>
  <c r="H4067" s="1"/>
  <c r="G4069"/>
  <c r="H4069" s="1"/>
  <c r="G4071"/>
  <c r="H4071" s="1"/>
  <c r="G4073"/>
  <c r="H4073" s="1"/>
  <c r="G4075"/>
  <c r="H4075" s="1"/>
  <c r="G4077"/>
  <c r="H4077" s="1"/>
  <c r="G4079"/>
  <c r="H4079" s="1"/>
  <c r="G4081"/>
  <c r="H4081" s="1"/>
  <c r="G4083"/>
  <c r="H4083" s="1"/>
  <c r="G4123"/>
  <c r="H4123" s="1"/>
  <c r="G4125"/>
  <c r="H4125" s="1"/>
  <c r="G4127"/>
  <c r="H4127" s="1"/>
  <c r="G4086"/>
  <c r="H4086" s="1"/>
  <c r="G4088"/>
  <c r="H4088" s="1"/>
  <c r="G4090"/>
  <c r="H4090" s="1"/>
  <c r="G4092"/>
  <c r="H4092" s="1"/>
  <c r="G4094"/>
  <c r="H4094" s="1"/>
  <c r="G4096"/>
  <c r="H4096" s="1"/>
  <c r="G4098"/>
  <c r="H4098" s="1"/>
  <c r="G4100"/>
  <c r="H4100" s="1"/>
  <c r="G4102"/>
  <c r="H4102" s="1"/>
  <c r="G4104"/>
  <c r="H4104" s="1"/>
  <c r="G4106"/>
  <c r="H4106" s="1"/>
  <c r="G4108"/>
  <c r="H4108" s="1"/>
  <c r="G4111"/>
  <c r="H4111" s="1"/>
  <c r="G4113"/>
  <c r="H4113" s="1"/>
  <c r="G4115"/>
  <c r="H4115" s="1"/>
  <c r="G4117"/>
  <c r="H4117" s="1"/>
  <c r="G4119"/>
  <c r="H4119" s="1"/>
  <c r="G4121"/>
  <c r="H4121" s="1"/>
  <c r="G4173"/>
  <c r="H4173" s="1"/>
  <c r="G4131"/>
  <c r="H4131" s="1"/>
  <c r="G4133"/>
  <c r="H4133" s="1"/>
  <c r="G4135"/>
  <c r="H4135" s="1"/>
  <c r="G4137"/>
  <c r="H4137" s="1"/>
  <c r="G4139"/>
  <c r="H4139" s="1"/>
  <c r="G4142"/>
  <c r="H4142" s="1"/>
  <c r="G4144"/>
  <c r="H4144" s="1"/>
  <c r="G4146"/>
  <c r="H4146" s="1"/>
  <c r="G4148"/>
  <c r="H4148" s="1"/>
  <c r="G4150"/>
  <c r="H4150" s="1"/>
  <c r="G4153"/>
  <c r="H4153" s="1"/>
  <c r="G4156"/>
  <c r="H4156" s="1"/>
  <c r="G4158"/>
  <c r="H4158" s="1"/>
  <c r="G4160"/>
  <c r="H4160" s="1"/>
  <c r="G4163"/>
  <c r="H4163" s="1"/>
  <c r="G4165"/>
  <c r="H4165" s="1"/>
  <c r="G4167"/>
  <c r="H4167" s="1"/>
  <c r="G4169"/>
  <c r="H4169" s="1"/>
  <c r="G4171"/>
  <c r="H4171" s="1"/>
  <c r="G4194"/>
  <c r="H4194" s="1"/>
  <c r="G4196"/>
  <c r="H4196" s="1"/>
  <c r="G4174"/>
  <c r="H4174" s="1"/>
  <c r="G4176"/>
  <c r="H4176" s="1"/>
  <c r="G4178"/>
  <c r="H4178" s="1"/>
  <c r="G4180"/>
  <c r="H4180" s="1"/>
  <c r="G4182"/>
  <c r="H4182" s="1"/>
  <c r="G4184"/>
  <c r="H4184" s="1"/>
  <c r="G4186"/>
  <c r="H4186" s="1"/>
  <c r="G4189"/>
  <c r="H4189" s="1"/>
  <c r="G4191"/>
  <c r="H4191" s="1"/>
  <c r="G4221"/>
  <c r="H4221" s="1"/>
  <c r="G4198"/>
  <c r="H4198" s="1"/>
  <c r="G4200"/>
  <c r="H4200" s="1"/>
  <c r="G4202"/>
  <c r="H4202" s="1"/>
  <c r="G4204"/>
  <c r="H4204" s="1"/>
  <c r="G4206"/>
  <c r="H4206" s="1"/>
  <c r="G4208"/>
  <c r="H4208" s="1"/>
  <c r="G4210"/>
  <c r="H4210" s="1"/>
  <c r="G4212"/>
  <c r="H4212" s="1"/>
  <c r="G4214"/>
  <c r="H4214" s="1"/>
  <c r="G4217"/>
  <c r="H4217" s="1"/>
  <c r="G4219"/>
  <c r="H4219" s="1"/>
  <c r="G4254"/>
  <c r="H4254" s="1"/>
  <c r="G4256"/>
  <c r="H4256" s="1"/>
  <c r="G4224"/>
  <c r="H4224" s="1"/>
  <c r="G4226"/>
  <c r="H4226" s="1"/>
  <c r="G4228"/>
  <c r="H4228" s="1"/>
  <c r="G4229"/>
  <c r="H4229" s="1"/>
  <c r="G4231"/>
  <c r="H4231" s="1"/>
  <c r="G4233"/>
  <c r="H4233" s="1"/>
  <c r="G4235"/>
  <c r="H4235" s="1"/>
  <c r="G4237"/>
  <c r="H4237" s="1"/>
  <c r="G4239"/>
  <c r="H4239" s="1"/>
  <c r="G4241"/>
  <c r="H4241" s="1"/>
  <c r="G4243"/>
  <c r="H4243" s="1"/>
  <c r="G4245"/>
  <c r="H4245" s="1"/>
  <c r="G4247"/>
  <c r="H4247" s="1"/>
  <c r="G4249"/>
  <c r="H4249" s="1"/>
  <c r="G4251"/>
  <c r="H4251" s="1"/>
  <c r="G4299"/>
  <c r="H4299" s="1"/>
  <c r="G4301"/>
  <c r="H4301" s="1"/>
  <c r="G4259"/>
  <c r="H4259" s="1"/>
  <c r="G4261"/>
  <c r="H4261" s="1"/>
  <c r="G4263"/>
  <c r="H4263" s="1"/>
  <c r="G4265"/>
  <c r="H4265" s="1"/>
  <c r="G4267"/>
  <c r="H4267" s="1"/>
  <c r="G4269"/>
  <c r="H4269" s="1"/>
  <c r="G4271"/>
  <c r="H4271" s="1"/>
  <c r="G4273"/>
  <c r="H4273" s="1"/>
  <c r="G4275"/>
  <c r="H4275" s="1"/>
  <c r="G4277"/>
  <c r="H4277" s="1"/>
  <c r="G4279"/>
  <c r="H4279" s="1"/>
  <c r="G4281"/>
  <c r="H4281" s="1"/>
  <c r="G4284"/>
  <c r="H4284" s="1"/>
  <c r="G4286"/>
  <c r="H4286" s="1"/>
  <c r="G4288"/>
  <c r="H4288" s="1"/>
  <c r="G4290"/>
  <c r="H4290" s="1"/>
  <c r="G4293"/>
  <c r="H4293" s="1"/>
  <c r="G4295"/>
  <c r="H4295" s="1"/>
  <c r="G4297"/>
  <c r="H4297" s="1"/>
  <c r="G4333"/>
  <c r="H4333" s="1"/>
  <c r="G4335"/>
  <c r="H4335" s="1"/>
  <c r="G4303"/>
  <c r="H4303" s="1"/>
  <c r="G4305"/>
  <c r="H4305" s="1"/>
  <c r="G4307"/>
  <c r="H4307" s="1"/>
  <c r="G4309"/>
  <c r="H4309" s="1"/>
  <c r="G4312"/>
  <c r="H4312" s="1"/>
  <c r="G4315"/>
  <c r="H4315" s="1"/>
  <c r="G4317"/>
  <c r="H4317" s="1"/>
  <c r="G4319"/>
  <c r="H4319" s="1"/>
  <c r="G4321"/>
  <c r="H4321" s="1"/>
  <c r="G4325"/>
  <c r="H4325" s="1"/>
  <c r="G4327"/>
  <c r="H4327" s="1"/>
  <c r="G4329"/>
  <c r="H4329" s="1"/>
  <c r="G4331"/>
  <c r="H4331" s="1"/>
  <c r="G4343"/>
  <c r="H4343" s="1"/>
  <c r="G4345"/>
  <c r="H4345" s="1"/>
  <c r="G4347"/>
  <c r="H4347" s="1"/>
  <c r="G4349"/>
  <c r="H4349" s="1"/>
  <c r="G4351"/>
  <c r="H4351" s="1"/>
  <c r="G4353"/>
  <c r="H4353" s="1"/>
  <c r="G4355"/>
  <c r="H4355" s="1"/>
  <c r="G4357"/>
  <c r="H4357" s="1"/>
  <c r="G4359"/>
  <c r="H4359" s="1"/>
  <c r="G4361"/>
  <c r="H4361" s="1"/>
  <c r="G4394"/>
  <c r="H4394" s="1"/>
  <c r="G4364"/>
  <c r="H4364" s="1"/>
  <c r="G4368"/>
  <c r="H4368" s="1"/>
  <c r="G4370"/>
  <c r="H4370" s="1"/>
  <c r="G4372"/>
  <c r="H4372" s="1"/>
  <c r="G4374"/>
  <c r="H4374" s="1"/>
  <c r="G4376"/>
  <c r="H4376" s="1"/>
  <c r="G4378"/>
  <c r="H4378" s="1"/>
  <c r="G4380"/>
  <c r="H4380" s="1"/>
  <c r="G4384"/>
  <c r="H4384" s="1"/>
  <c r="G4386"/>
  <c r="H4386" s="1"/>
  <c r="G4388"/>
  <c r="H4388" s="1"/>
  <c r="G4390"/>
  <c r="H4390" s="1"/>
  <c r="G4392"/>
  <c r="H4392" s="1"/>
  <c r="G4431"/>
  <c r="H4431" s="1"/>
  <c r="G4433"/>
  <c r="H4433" s="1"/>
  <c r="G4435"/>
  <c r="H4435" s="1"/>
  <c r="G4397"/>
  <c r="H4397" s="1"/>
  <c r="G4399"/>
  <c r="H4399" s="1"/>
  <c r="G4401"/>
  <c r="H4401" s="1"/>
  <c r="G4403"/>
  <c r="H4403" s="1"/>
  <c r="G4405"/>
  <c r="H4405" s="1"/>
  <c r="G4407"/>
  <c r="H4407" s="1"/>
  <c r="G4409"/>
  <c r="H4409" s="1"/>
  <c r="G4411"/>
  <c r="H4411" s="1"/>
  <c r="G4413"/>
  <c r="H4413" s="1"/>
  <c r="G4415"/>
  <c r="H4415" s="1"/>
  <c r="G4417"/>
  <c r="H4417" s="1"/>
  <c r="G4419"/>
  <c r="H4419" s="1"/>
  <c r="G4421"/>
  <c r="H4421" s="1"/>
  <c r="G4423"/>
  <c r="H4423" s="1"/>
  <c r="G4426"/>
  <c r="H4426" s="1"/>
  <c r="G4428"/>
  <c r="H4428" s="1"/>
  <c r="G4430"/>
  <c r="H4430" s="1"/>
  <c r="G4471"/>
  <c r="H4471" s="1"/>
  <c r="G4473"/>
  <c r="H4473" s="1"/>
  <c r="G4436"/>
  <c r="H4436" s="1"/>
  <c r="G4438"/>
  <c r="H4438" s="1"/>
  <c r="G4440"/>
  <c r="H4440" s="1"/>
  <c r="G4442"/>
  <c r="H4442" s="1"/>
  <c r="G4444"/>
  <c r="H4444" s="1"/>
  <c r="G4446"/>
  <c r="H4446" s="1"/>
  <c r="G4448"/>
  <c r="H4448" s="1"/>
  <c r="G4450"/>
  <c r="H4450" s="1"/>
  <c r="G4452"/>
  <c r="H4452" s="1"/>
  <c r="G4454"/>
  <c r="H4454" s="1"/>
  <c r="G4456"/>
  <c r="H4456" s="1"/>
  <c r="G4458"/>
  <c r="H4458" s="1"/>
  <c r="G4460"/>
  <c r="H4460" s="1"/>
  <c r="G4462"/>
  <c r="H4462" s="1"/>
  <c r="G4464"/>
  <c r="H4464" s="1"/>
  <c r="G4466"/>
  <c r="H4466" s="1"/>
  <c r="G4468"/>
  <c r="H4468" s="1"/>
  <c r="G4505"/>
  <c r="H4505" s="1"/>
  <c r="G4507"/>
  <c r="H4507" s="1"/>
  <c r="G4475"/>
  <c r="H4475" s="1"/>
  <c r="G4477"/>
  <c r="H4477" s="1"/>
  <c r="G4479"/>
  <c r="H4479" s="1"/>
  <c r="G4481"/>
  <c r="H4481" s="1"/>
  <c r="G4484"/>
  <c r="H4484" s="1"/>
  <c r="G4486"/>
  <c r="H4486" s="1"/>
  <c r="G4488"/>
  <c r="H4488" s="1"/>
  <c r="G4490"/>
  <c r="H4490" s="1"/>
  <c r="G4492"/>
  <c r="H4492" s="1"/>
  <c r="G4494"/>
  <c r="H4494" s="1"/>
  <c r="G4496"/>
  <c r="H4496" s="1"/>
  <c r="G4498"/>
  <c r="H4498" s="1"/>
  <c r="G4501"/>
  <c r="H4501" s="1"/>
  <c r="G4502"/>
  <c r="H4502" s="1"/>
  <c r="G4504"/>
  <c r="H4504" s="1"/>
  <c r="G4533"/>
  <c r="H4533" s="1"/>
  <c r="G4535"/>
  <c r="H4535" s="1"/>
  <c r="G4510"/>
  <c r="H4510" s="1"/>
  <c r="G4512"/>
  <c r="H4512" s="1"/>
  <c r="G4514"/>
  <c r="H4514" s="1"/>
  <c r="G4516"/>
  <c r="H4516" s="1"/>
  <c r="G4519"/>
  <c r="H4519" s="1"/>
  <c r="G4521"/>
  <c r="H4521" s="1"/>
  <c r="G4523"/>
  <c r="H4523" s="1"/>
  <c r="G4525"/>
  <c r="H4525" s="1"/>
  <c r="G4527"/>
  <c r="H4527" s="1"/>
  <c r="G4529"/>
  <c r="H4529" s="1"/>
  <c r="G4531"/>
  <c r="H4531" s="1"/>
  <c r="G4571"/>
  <c r="H4571" s="1"/>
  <c r="G4573"/>
  <c r="H4573" s="1"/>
  <c r="G4575"/>
  <c r="H4575" s="1"/>
  <c r="G4537"/>
  <c r="H4537" s="1"/>
  <c r="G4539"/>
  <c r="H4539" s="1"/>
  <c r="G4541"/>
  <c r="H4541" s="1"/>
  <c r="G4543"/>
  <c r="H4543" s="1"/>
  <c r="G4545"/>
  <c r="H4545" s="1"/>
  <c r="G4548"/>
  <c r="H4548" s="1"/>
  <c r="G4550"/>
  <c r="H4550" s="1"/>
  <c r="G4552"/>
  <c r="H4552" s="1"/>
  <c r="G4554"/>
  <c r="H4554" s="1"/>
  <c r="G4556"/>
  <c r="H4556" s="1"/>
  <c r="G4558"/>
  <c r="H4558" s="1"/>
  <c r="G4560"/>
  <c r="H4560" s="1"/>
  <c r="G4562"/>
  <c r="H4562" s="1"/>
  <c r="G4566"/>
  <c r="H4566" s="1"/>
  <c r="G4568"/>
  <c r="H4568" s="1"/>
  <c r="G4600"/>
  <c r="H4600" s="1"/>
  <c r="G4602"/>
  <c r="H4602" s="1"/>
  <c r="G4604"/>
  <c r="H4604" s="1"/>
  <c r="G4578"/>
  <c r="H4578" s="1"/>
  <c r="G4580"/>
  <c r="H4580" s="1"/>
  <c r="G4582"/>
  <c r="H4582" s="1"/>
  <c r="G4587"/>
  <c r="H4587" s="1"/>
  <c r="G4589"/>
  <c r="H4589" s="1"/>
  <c r="G4591"/>
  <c r="H4591" s="1"/>
  <c r="G4594"/>
  <c r="H4594" s="1"/>
  <c r="G4596"/>
  <c r="H4596" s="1"/>
  <c r="G4598"/>
  <c r="H4598" s="1"/>
  <c r="G4644"/>
  <c r="H4644" s="1"/>
  <c r="G4606"/>
  <c r="H4606" s="1"/>
  <c r="G4608"/>
  <c r="H4608" s="1"/>
  <c r="G4610"/>
  <c r="H4610" s="1"/>
  <c r="G4612"/>
  <c r="H4612" s="1"/>
  <c r="G4614"/>
  <c r="H4614" s="1"/>
  <c r="G4616"/>
  <c r="H4616" s="1"/>
  <c r="G4618"/>
  <c r="H4618" s="1"/>
  <c r="G4620"/>
  <c r="H4620" s="1"/>
  <c r="G4622"/>
  <c r="H4622" s="1"/>
  <c r="G4624"/>
  <c r="H4624" s="1"/>
  <c r="G4626"/>
  <c r="H4626" s="1"/>
  <c r="G4628"/>
  <c r="H4628" s="1"/>
  <c r="G4630"/>
  <c r="H4630" s="1"/>
  <c r="G4632"/>
  <c r="H4632" s="1"/>
  <c r="G4634"/>
  <c r="H4634" s="1"/>
  <c r="G4637"/>
  <c r="H4637" s="1"/>
  <c r="G4639"/>
  <c r="H4639" s="1"/>
  <c r="G4641"/>
  <c r="H4641" s="1"/>
  <c r="G4646"/>
  <c r="H4646" s="1"/>
  <c r="G4648"/>
  <c r="H4648" s="1"/>
  <c r="G4651"/>
  <c r="H4651" s="1"/>
  <c r="G4653"/>
  <c r="H4653" s="1"/>
  <c r="G4655"/>
  <c r="H4655" s="1"/>
  <c r="G4657"/>
  <c r="H4657" s="1"/>
  <c r="G4659"/>
  <c r="H4659" s="1"/>
  <c r="G4661"/>
  <c r="H4661" s="1"/>
  <c r="G4663"/>
  <c r="H4663" s="1"/>
  <c r="G4665"/>
  <c r="H4665" s="1"/>
  <c r="G4693"/>
  <c r="H4693" s="1"/>
  <c r="G4695"/>
  <c r="H4695" s="1"/>
  <c r="G4697"/>
  <c r="H4697" s="1"/>
  <c r="G4670"/>
  <c r="H4670" s="1"/>
  <c r="G4672"/>
  <c r="H4672" s="1"/>
  <c r="G4674"/>
  <c r="H4674" s="1"/>
  <c r="G4676"/>
  <c r="H4676" s="1"/>
  <c r="G4679"/>
  <c r="H4679" s="1"/>
  <c r="G4681"/>
  <c r="H4681" s="1"/>
  <c r="G4683"/>
  <c r="H4683" s="1"/>
  <c r="G4685"/>
  <c r="H4685" s="1"/>
  <c r="G4687"/>
  <c r="H4687" s="1"/>
  <c r="G4689"/>
  <c r="H4689" s="1"/>
  <c r="G4692"/>
  <c r="H4692" s="1"/>
  <c r="G4734"/>
  <c r="H4734" s="1"/>
  <c r="G4699"/>
  <c r="H4699" s="1"/>
  <c r="G4701"/>
  <c r="H4701" s="1"/>
  <c r="G4703"/>
  <c r="H4703" s="1"/>
  <c r="G4705"/>
  <c r="H4705" s="1"/>
  <c r="G4707"/>
  <c r="H4707" s="1"/>
  <c r="G4709"/>
  <c r="H4709" s="1"/>
  <c r="G4711"/>
  <c r="H4711" s="1"/>
  <c r="G4713"/>
  <c r="H4713" s="1"/>
  <c r="G4716"/>
  <c r="H4716" s="1"/>
  <c r="G4718"/>
  <c r="H4718" s="1"/>
  <c r="G4720"/>
  <c r="H4720" s="1"/>
  <c r="G4722"/>
  <c r="H4722" s="1"/>
  <c r="G4724"/>
  <c r="H4724" s="1"/>
  <c r="G4726"/>
  <c r="H4726" s="1"/>
  <c r="G4728"/>
  <c r="H4728" s="1"/>
  <c r="G4730"/>
  <c r="H4730" s="1"/>
  <c r="G4732"/>
  <c r="H4732" s="1"/>
  <c r="G60"/>
  <c r="H60" s="1"/>
  <c r="G62"/>
  <c r="H62" s="1"/>
  <c r="G64"/>
  <c r="H64" s="1"/>
  <c r="G66"/>
  <c r="H66" s="1"/>
  <c r="G68"/>
  <c r="H68" s="1"/>
  <c r="G70"/>
  <c r="H70" s="1"/>
  <c r="G72"/>
  <c r="H72" s="1"/>
  <c r="G74"/>
  <c r="H74" s="1"/>
  <c r="G78"/>
  <c r="H78" s="1"/>
  <c r="G80"/>
  <c r="H80" s="1"/>
  <c r="G82"/>
  <c r="H82" s="1"/>
  <c r="G84"/>
  <c r="H84" s="1"/>
  <c r="G86"/>
  <c r="H86" s="1"/>
  <c r="G88"/>
  <c r="H88" s="1"/>
  <c r="G90"/>
  <c r="H90" s="1"/>
  <c r="G92"/>
  <c r="H92" s="1"/>
  <c r="G94"/>
  <c r="H94" s="1"/>
  <c r="G96"/>
  <c r="H96" s="1"/>
  <c r="G98"/>
  <c r="H98" s="1"/>
  <c r="G100"/>
  <c r="H100" s="1"/>
  <c r="G102"/>
  <c r="H102" s="1"/>
  <c r="G104"/>
  <c r="H104" s="1"/>
  <c r="G106"/>
  <c r="H106" s="1"/>
  <c r="G108"/>
  <c r="H108" s="1"/>
  <c r="G149"/>
  <c r="H149" s="1"/>
  <c r="G151"/>
  <c r="H151" s="1"/>
  <c r="G153"/>
  <c r="H153" s="1"/>
  <c r="G155"/>
  <c r="H155" s="1"/>
  <c r="G110"/>
  <c r="H110" s="1"/>
  <c r="G112"/>
  <c r="H112" s="1"/>
  <c r="G114"/>
  <c r="H114" s="1"/>
  <c r="G116"/>
  <c r="H116" s="1"/>
  <c r="G119"/>
  <c r="H119" s="1"/>
  <c r="G121"/>
  <c r="H121" s="1"/>
  <c r="G123"/>
  <c r="H123" s="1"/>
  <c r="G125"/>
  <c r="H125" s="1"/>
  <c r="G127"/>
  <c r="H127" s="1"/>
  <c r="G129"/>
  <c r="H129" s="1"/>
  <c r="G132"/>
  <c r="H132" s="1"/>
  <c r="G134"/>
  <c r="H134" s="1"/>
  <c r="G136"/>
  <c r="H136" s="1"/>
  <c r="G138"/>
  <c r="H138" s="1"/>
  <c r="G140"/>
  <c r="H140" s="1"/>
  <c r="G143"/>
  <c r="H143" s="1"/>
  <c r="G145"/>
  <c r="H145" s="1"/>
  <c r="G147"/>
  <c r="H147" s="1"/>
  <c r="G190"/>
  <c r="H190" s="1"/>
  <c r="G192"/>
  <c r="H192" s="1"/>
  <c r="G159"/>
  <c r="H159" s="1"/>
  <c r="G161"/>
  <c r="H161" s="1"/>
  <c r="G163"/>
  <c r="H163" s="1"/>
  <c r="G165"/>
  <c r="H165" s="1"/>
  <c r="G167"/>
  <c r="H167" s="1"/>
  <c r="G169"/>
  <c r="H169" s="1"/>
  <c r="G171"/>
  <c r="H171" s="1"/>
  <c r="G174"/>
  <c r="H174" s="1"/>
  <c r="G176"/>
  <c r="H176" s="1"/>
  <c r="G178"/>
  <c r="H178" s="1"/>
  <c r="G181"/>
  <c r="H181" s="1"/>
  <c r="G183"/>
  <c r="H183" s="1"/>
  <c r="G185"/>
  <c r="H185" s="1"/>
  <c r="G187"/>
  <c r="H187" s="1"/>
  <c r="G189"/>
  <c r="H189" s="1"/>
  <c r="G215"/>
  <c r="H215" s="1"/>
  <c r="G217"/>
  <c r="H217" s="1"/>
  <c r="G194"/>
  <c r="H194" s="1"/>
  <c r="G196"/>
  <c r="H196" s="1"/>
  <c r="G198"/>
  <c r="H198" s="1"/>
  <c r="G200"/>
  <c r="H200" s="1"/>
  <c r="G202"/>
  <c r="H202" s="1"/>
  <c r="G204"/>
  <c r="H204" s="1"/>
  <c r="G206"/>
  <c r="H206" s="1"/>
  <c r="G208"/>
  <c r="H208" s="1"/>
  <c r="G210"/>
  <c r="H210" s="1"/>
  <c r="G212"/>
  <c r="H212" s="1"/>
  <c r="G240"/>
  <c r="H240" s="1"/>
  <c r="G242"/>
  <c r="H242" s="1"/>
  <c r="G244"/>
  <c r="H244" s="1"/>
  <c r="G218"/>
  <c r="H218" s="1"/>
  <c r="G220"/>
  <c r="H220" s="1"/>
  <c r="G222"/>
  <c r="H222" s="1"/>
  <c r="G224"/>
  <c r="H224" s="1"/>
  <c r="G227"/>
  <c r="H227" s="1"/>
  <c r="G229"/>
  <c r="H229" s="1"/>
  <c r="G231"/>
  <c r="H231" s="1"/>
  <c r="G233"/>
  <c r="H233" s="1"/>
  <c r="G236"/>
  <c r="H236" s="1"/>
  <c r="G238"/>
  <c r="H238" s="1"/>
  <c r="G265"/>
  <c r="H265" s="1"/>
  <c r="G267"/>
  <c r="H267" s="1"/>
  <c r="G269"/>
  <c r="H269" s="1"/>
  <c r="G247"/>
  <c r="H247" s="1"/>
  <c r="G249"/>
  <c r="H249" s="1"/>
  <c r="G251"/>
  <c r="H251" s="1"/>
  <c r="G253"/>
  <c r="H253" s="1"/>
  <c r="G255"/>
  <c r="H255" s="1"/>
  <c r="G257"/>
  <c r="H257" s="1"/>
  <c r="G260"/>
  <c r="H260" s="1"/>
  <c r="G262"/>
  <c r="H262" s="1"/>
  <c r="G264"/>
  <c r="H264" s="1"/>
  <c r="G292"/>
  <c r="H292" s="1"/>
  <c r="G294"/>
  <c r="H294" s="1"/>
  <c r="G296"/>
  <c r="H296" s="1"/>
  <c r="G271"/>
  <c r="H271" s="1"/>
  <c r="G273"/>
  <c r="H273" s="1"/>
  <c r="G275"/>
  <c r="H275" s="1"/>
  <c r="G277"/>
  <c r="H277" s="1"/>
  <c r="G279"/>
  <c r="H279" s="1"/>
  <c r="G281"/>
  <c r="H281" s="1"/>
  <c r="G283"/>
  <c r="H283" s="1"/>
  <c r="G285"/>
  <c r="H285" s="1"/>
  <c r="G2938"/>
  <c r="H2938" s="1"/>
  <c r="G2940"/>
  <c r="H2940" s="1"/>
  <c r="G2943"/>
  <c r="H2943" s="1"/>
  <c r="G2945"/>
  <c r="H2945" s="1"/>
  <c r="G2949"/>
  <c r="H2949" s="1"/>
  <c r="G2952"/>
  <c r="H2952" s="1"/>
  <c r="G2954"/>
  <c r="H2954" s="1"/>
  <c r="G2956"/>
  <c r="H2956" s="1"/>
  <c r="G2958"/>
  <c r="H2958" s="1"/>
  <c r="G2985"/>
  <c r="H2985" s="1"/>
  <c r="G2964"/>
  <c r="H2964" s="1"/>
  <c r="G2967"/>
  <c r="H2967" s="1"/>
  <c r="G2969"/>
  <c r="H2969" s="1"/>
  <c r="G3658"/>
  <c r="H3658" s="1"/>
  <c r="G3660"/>
  <c r="H3660" s="1"/>
  <c r="G3662"/>
  <c r="H3662" s="1"/>
  <c r="G3664"/>
  <c r="H3664" s="1"/>
  <c r="G3703"/>
  <c r="H3703" s="1"/>
  <c r="G3705"/>
  <c r="H3705" s="1"/>
  <c r="G3674"/>
  <c r="H3674" s="1"/>
  <c r="G3676"/>
  <c r="H3676" s="1"/>
  <c r="G3678"/>
  <c r="H3678" s="1"/>
  <c r="G3680"/>
  <c r="H3680" s="1"/>
  <c r="G3682"/>
  <c r="H3682" s="1"/>
  <c r="G3684"/>
  <c r="H3684" s="1"/>
  <c r="G3686"/>
  <c r="H3686" s="1"/>
  <c r="G3688"/>
  <c r="H3688" s="1"/>
  <c r="G3690"/>
  <c r="H3690" s="1"/>
  <c r="G3692"/>
  <c r="H3692" s="1"/>
  <c r="G3694"/>
  <c r="H3694" s="1"/>
  <c r="G3696"/>
  <c r="H3696" s="1"/>
  <c r="G3699"/>
  <c r="H3699" s="1"/>
  <c r="G3701"/>
  <c r="H3701" s="1"/>
  <c r="G3742"/>
  <c r="H3742" s="1"/>
  <c r="G3744"/>
  <c r="H3744" s="1"/>
  <c r="G3706"/>
  <c r="H3706" s="1"/>
  <c r="G3708"/>
  <c r="H3708" s="1"/>
  <c r="G3710"/>
  <c r="H3710" s="1"/>
  <c r="G3712"/>
  <c r="H3712" s="1"/>
  <c r="G3714"/>
  <c r="H3714" s="1"/>
  <c r="G3716"/>
  <c r="H3716" s="1"/>
  <c r="G3718"/>
  <c r="H3718" s="1"/>
  <c r="G3720"/>
  <c r="H3720" s="1"/>
  <c r="G3722"/>
  <c r="H3722" s="1"/>
  <c r="G3724"/>
  <c r="H3724" s="1"/>
  <c r="G3726"/>
  <c r="H3726" s="1"/>
  <c r="G3728"/>
  <c r="H3728" s="1"/>
  <c r="G3731"/>
  <c r="H3731" s="1"/>
  <c r="G3733"/>
  <c r="H3733" s="1"/>
  <c r="G3736"/>
  <c r="H3736" s="1"/>
  <c r="G3738"/>
  <c r="H3738" s="1"/>
  <c r="G3740"/>
  <c r="H3740" s="1"/>
  <c r="G3789"/>
  <c r="H3789" s="1"/>
  <c r="G3791"/>
  <c r="H3791" s="1"/>
  <c r="G3747"/>
  <c r="H3747" s="1"/>
  <c r="G3749"/>
  <c r="H3749" s="1"/>
  <c r="G3751"/>
  <c r="H3751" s="1"/>
  <c r="G3753"/>
  <c r="H3753" s="1"/>
  <c r="G3755"/>
  <c r="H3755" s="1"/>
  <c r="G3757"/>
  <c r="H3757" s="1"/>
  <c r="G3760"/>
  <c r="H3760" s="1"/>
  <c r="G3762"/>
  <c r="H3762" s="1"/>
  <c r="G3765"/>
  <c r="H3765" s="1"/>
  <c r="G3768"/>
  <c r="H3768" s="1"/>
  <c r="G3770"/>
  <c r="H3770" s="1"/>
  <c r="G3772"/>
  <c r="H3772" s="1"/>
  <c r="G3774"/>
  <c r="H3774" s="1"/>
  <c r="G3776"/>
  <c r="H3776" s="1"/>
  <c r="G3778"/>
  <c r="H3778" s="1"/>
  <c r="G3781"/>
  <c r="H3781" s="1"/>
  <c r="G3784"/>
  <c r="H3784" s="1"/>
  <c r="G3786"/>
  <c r="H3786" s="1"/>
  <c r="G3825"/>
  <c r="H3825" s="1"/>
  <c r="G3827"/>
  <c r="H3827" s="1"/>
  <c r="G3829"/>
  <c r="H3829" s="1"/>
  <c r="G3831"/>
  <c r="H3831" s="1"/>
  <c r="G3793"/>
  <c r="H3793" s="1"/>
  <c r="G3796"/>
  <c r="H3796" s="1"/>
  <c r="G3798"/>
  <c r="H3798" s="1"/>
  <c r="G3801"/>
  <c r="H3801" s="1"/>
  <c r="G3803"/>
  <c r="H3803" s="1"/>
  <c r="G3805"/>
  <c r="H3805" s="1"/>
  <c r="G3807"/>
  <c r="H3807" s="1"/>
  <c r="G3810"/>
  <c r="H3810" s="1"/>
  <c r="G3812"/>
  <c r="H3812" s="1"/>
  <c r="G3814"/>
  <c r="H3814" s="1"/>
  <c r="G3816"/>
  <c r="H3816" s="1"/>
  <c r="G3818"/>
  <c r="H3818" s="1"/>
  <c r="G3820"/>
  <c r="H3820" s="1"/>
  <c r="G3823"/>
  <c r="H3823" s="1"/>
  <c r="G3865"/>
  <c r="H3865" s="1"/>
  <c r="G3833"/>
  <c r="H3833" s="1"/>
  <c r="G3835"/>
  <c r="H3835" s="1"/>
  <c r="G3837"/>
  <c r="H3837" s="1"/>
  <c r="G3839"/>
  <c r="H3839" s="1"/>
  <c r="G3841"/>
  <c r="H3841" s="1"/>
  <c r="G3844"/>
  <c r="H3844" s="1"/>
  <c r="G3846"/>
  <c r="H3846" s="1"/>
  <c r="G3848"/>
  <c r="H3848" s="1"/>
  <c r="G3850"/>
  <c r="H3850" s="1"/>
  <c r="G3852"/>
  <c r="H3852" s="1"/>
  <c r="G3854"/>
  <c r="H3854" s="1"/>
  <c r="G3856"/>
  <c r="H3856" s="1"/>
  <c r="G3858"/>
  <c r="H3858" s="1"/>
  <c r="G3861"/>
  <c r="H3861" s="1"/>
  <c r="G3863"/>
  <c r="H3863" s="1"/>
  <c r="G3896"/>
  <c r="H3896" s="1"/>
  <c r="G3898"/>
  <c r="H3898" s="1"/>
  <c r="G3866"/>
  <c r="H3866" s="1"/>
  <c r="G3868"/>
  <c r="H3868" s="1"/>
  <c r="G3871"/>
  <c r="H3871" s="1"/>
  <c r="G3873"/>
  <c r="H3873" s="1"/>
  <c r="G3875"/>
  <c r="H3875" s="1"/>
  <c r="G3877"/>
  <c r="H3877" s="1"/>
  <c r="G3879"/>
  <c r="H3879" s="1"/>
  <c r="G3881"/>
  <c r="H3881" s="1"/>
  <c r="G3883"/>
  <c r="H3883" s="1"/>
  <c r="G3885"/>
  <c r="H3885" s="1"/>
  <c r="G3888"/>
  <c r="H3888" s="1"/>
  <c r="G3890"/>
  <c r="H3890" s="1"/>
  <c r="G3892"/>
  <c r="H3892" s="1"/>
  <c r="G3894"/>
  <c r="H3894" s="1"/>
  <c r="G3934"/>
  <c r="H3934" s="1"/>
  <c r="G3936"/>
  <c r="H3936" s="1"/>
  <c r="G3938"/>
  <c r="H3938" s="1"/>
  <c r="G3906"/>
  <c r="H3906" s="1"/>
  <c r="G3908"/>
  <c r="H3908" s="1"/>
  <c r="G3910"/>
  <c r="H3910" s="1"/>
  <c r="G3913"/>
  <c r="H3913" s="1"/>
  <c r="G3916"/>
  <c r="H3916" s="1"/>
  <c r="G3919"/>
  <c r="H3919" s="1"/>
  <c r="G3921"/>
  <c r="H3921" s="1"/>
  <c r="G3923"/>
  <c r="H3923" s="1"/>
  <c r="G3925"/>
  <c r="H3925" s="1"/>
  <c r="G3927"/>
  <c r="H3927" s="1"/>
  <c r="G3929"/>
  <c r="H3929" s="1"/>
  <c r="B779"/>
  <c r="A779"/>
  <c r="B954"/>
  <c r="B753"/>
  <c r="B781"/>
  <c r="B1919"/>
  <c r="B4737"/>
  <c r="B1308"/>
  <c r="B754"/>
  <c r="K754"/>
  <c r="M754"/>
  <c r="O754"/>
  <c r="L754"/>
  <c r="N754"/>
  <c r="N753"/>
  <c r="L753"/>
  <c r="K753"/>
  <c r="M753"/>
  <c r="K954"/>
  <c r="M954"/>
  <c r="O954"/>
  <c r="L954"/>
  <c r="N954"/>
  <c r="B512"/>
  <c r="K1308"/>
  <c r="M1308"/>
  <c r="O1308"/>
  <c r="L1308"/>
  <c r="N1308"/>
  <c r="B881"/>
  <c r="K1919"/>
  <c r="M1919"/>
  <c r="O1919"/>
  <c r="L1919"/>
  <c r="N1919"/>
  <c r="K882"/>
  <c r="M882"/>
  <c r="O882"/>
  <c r="L882"/>
  <c r="N882"/>
  <c r="K779"/>
  <c r="M779"/>
  <c r="O779"/>
  <c r="L779"/>
  <c r="N779"/>
  <c r="K780"/>
  <c r="M780"/>
  <c r="O780"/>
  <c r="L780"/>
  <c r="N780"/>
  <c r="K781"/>
  <c r="M781"/>
  <c r="O781"/>
  <c r="L781"/>
  <c r="N781"/>
  <c r="K512"/>
  <c r="M512"/>
  <c r="O512"/>
  <c r="L512"/>
  <c r="N512"/>
  <c r="K881"/>
  <c r="M881"/>
  <c r="O881"/>
  <c r="L881"/>
  <c r="N881"/>
  <c r="S984" l="1"/>
  <c r="R984"/>
  <c r="Q984"/>
  <c r="R4635"/>
  <c r="S4635"/>
  <c r="Q4635"/>
  <c r="R2678"/>
  <c r="S2678"/>
  <c r="Q2678"/>
  <c r="R3859"/>
  <c r="S3859"/>
  <c r="Q3859"/>
  <c r="R910"/>
  <c r="S910"/>
  <c r="Q910"/>
  <c r="R1237"/>
  <c r="S1237"/>
  <c r="Q1237"/>
  <c r="R3217"/>
  <c r="S3217"/>
  <c r="Q3217"/>
  <c r="R234"/>
  <c r="S234"/>
  <c r="Q234"/>
  <c r="S4292"/>
  <c r="R4292"/>
  <c r="Q4292"/>
  <c r="R3221"/>
  <c r="S3221"/>
  <c r="Q3221"/>
  <c r="R4322"/>
  <c r="Q4322"/>
  <c r="S4322"/>
  <c r="R1764"/>
  <c r="S1764"/>
  <c r="Q1764"/>
  <c r="R2403"/>
  <c r="S2403"/>
  <c r="Q2403"/>
  <c r="R3584"/>
  <c r="S3584"/>
  <c r="Q3584"/>
  <c r="R2924"/>
  <c r="S2924"/>
  <c r="Q2924"/>
  <c r="P483"/>
  <c r="P1628"/>
  <c r="R1628" s="1"/>
  <c r="P2214"/>
  <c r="R4499"/>
  <c r="S4499"/>
  <c r="Q4499"/>
  <c r="P1308"/>
  <c r="R2221"/>
  <c r="S2221"/>
  <c r="Q2221"/>
  <c r="R1930"/>
  <c r="S1930"/>
  <c r="Q1930"/>
  <c r="S3521"/>
  <c r="R3521"/>
  <c r="Q3521"/>
  <c r="R3799"/>
  <c r="S3799"/>
  <c r="Q3799"/>
  <c r="R1929"/>
  <c r="S1929"/>
  <c r="Q1929"/>
  <c r="P3139"/>
  <c r="S3139" s="1"/>
  <c r="R4366"/>
  <c r="Q4366"/>
  <c r="S4366"/>
  <c r="R2251"/>
  <c r="S2251"/>
  <c r="Q2251"/>
  <c r="P815"/>
  <c r="Q815" s="1"/>
  <c r="S2112"/>
  <c r="Q2112"/>
  <c r="R2112"/>
  <c r="R2222"/>
  <c r="S2222"/>
  <c r="Q2222"/>
  <c r="R328"/>
  <c r="S328"/>
  <c r="Q328"/>
  <c r="R3475"/>
  <c r="Q3475"/>
  <c r="S3475"/>
  <c r="R1558"/>
  <c r="S1558"/>
  <c r="Q1558"/>
  <c r="R2404"/>
  <c r="S2404"/>
  <c r="Q2404"/>
  <c r="R4048"/>
  <c r="S4048"/>
  <c r="Q4048"/>
  <c r="R2768"/>
  <c r="S2768"/>
  <c r="Q2768"/>
  <c r="R3729"/>
  <c r="S3729"/>
  <c r="Q3729"/>
  <c r="R2250"/>
  <c r="S2250"/>
  <c r="Q2250"/>
  <c r="S2020"/>
  <c r="R2020"/>
  <c r="Q2020"/>
  <c r="R1790"/>
  <c r="S1790"/>
  <c r="Q1790"/>
  <c r="R1789"/>
  <c r="S1789"/>
  <c r="Q1789"/>
  <c r="S3471"/>
  <c r="R3471"/>
  <c r="Q3471"/>
  <c r="R3930"/>
  <c r="S3930"/>
  <c r="Q3930"/>
  <c r="R1788"/>
  <c r="S1788"/>
  <c r="Q1788"/>
  <c r="R614"/>
  <c r="S614"/>
  <c r="Q614"/>
  <c r="R440"/>
  <c r="S440"/>
  <c r="Q440"/>
  <c r="R4667"/>
  <c r="S4667"/>
  <c r="Q4667"/>
  <c r="R1464"/>
  <c r="S1464"/>
  <c r="Q1464"/>
  <c r="R345"/>
  <c r="S345"/>
  <c r="Q345"/>
  <c r="R1528"/>
  <c r="S1528"/>
  <c r="Q1528"/>
  <c r="R1591"/>
  <c r="S1591"/>
  <c r="Q1591"/>
  <c r="R3519"/>
  <c r="S3519"/>
  <c r="Q3519"/>
  <c r="R1631"/>
  <c r="S1631"/>
  <c r="Q1631"/>
  <c r="R1735"/>
  <c r="S1735"/>
  <c r="Q1735"/>
  <c r="S1594"/>
  <c r="R1594"/>
  <c r="Q1594"/>
  <c r="R2979"/>
  <c r="S2979"/>
  <c r="Q2979"/>
  <c r="R438"/>
  <c r="S438"/>
  <c r="Q438"/>
  <c r="R1590"/>
  <c r="S1590"/>
  <c r="Q1590"/>
  <c r="R3366"/>
  <c r="S3366"/>
  <c r="Q3366"/>
  <c r="R811"/>
  <c r="S811"/>
  <c r="Q811"/>
  <c r="P754"/>
  <c r="R754" s="1"/>
  <c r="P1064"/>
  <c r="S1064" s="1"/>
  <c r="R1595"/>
  <c r="S1595"/>
  <c r="Q1595"/>
  <c r="R3527"/>
  <c r="S3527"/>
  <c r="Q3527"/>
  <c r="R2790"/>
  <c r="Q2790"/>
  <c r="S2790"/>
  <c r="R3215"/>
  <c r="S3215"/>
  <c r="Q3215"/>
  <c r="S3995"/>
  <c r="R3995"/>
  <c r="Q3995"/>
  <c r="R2948"/>
  <c r="Q2948"/>
  <c r="S2948"/>
  <c r="S3082"/>
  <c r="R3082"/>
  <c r="Q3082"/>
  <c r="S4154"/>
  <c r="R4154"/>
  <c r="Q4154"/>
  <c r="S4252"/>
  <c r="R4252"/>
  <c r="Q4252"/>
  <c r="S3150"/>
  <c r="R3150"/>
  <c r="Q3150"/>
  <c r="S4650"/>
  <c r="R4650"/>
  <c r="Q4650"/>
  <c r="S4677"/>
  <c r="R4677"/>
  <c r="Q4677"/>
  <c r="S4282"/>
  <c r="R4282"/>
  <c r="Q4282"/>
  <c r="R4323"/>
  <c r="S4323"/>
  <c r="Q4323"/>
  <c r="R4424"/>
  <c r="S4424"/>
  <c r="Q4424"/>
  <c r="R2707"/>
  <c r="S2707"/>
  <c r="Q2707"/>
  <c r="R3606"/>
  <c r="S3606"/>
  <c r="Q3606"/>
  <c r="R2370"/>
  <c r="Q2370"/>
  <c r="S2370"/>
  <c r="S2397"/>
  <c r="R2397"/>
  <c r="R2946"/>
  <c r="S2946"/>
  <c r="Q2946"/>
  <c r="S888"/>
  <c r="R888"/>
  <c r="Q888"/>
  <c r="R1737"/>
  <c r="S1737"/>
  <c r="Q1737"/>
  <c r="R1840"/>
  <c r="S1840"/>
  <c r="Q1840"/>
  <c r="R1839"/>
  <c r="S1839"/>
  <c r="Q1839"/>
  <c r="R1815"/>
  <c r="S1815"/>
  <c r="Q1815"/>
  <c r="R1736"/>
  <c r="S1736"/>
  <c r="Q1736"/>
  <c r="R466"/>
  <c r="Q466"/>
  <c r="S466"/>
  <c r="R3973"/>
  <c r="S3973"/>
  <c r="Q3973"/>
  <c r="R537"/>
  <c r="S537"/>
  <c r="Q537"/>
  <c r="P2677"/>
  <c r="S2677" s="1"/>
  <c r="S1750"/>
  <c r="R1750"/>
  <c r="Q1750"/>
  <c r="R1816"/>
  <c r="S1816"/>
  <c r="Q1816"/>
  <c r="R2173"/>
  <c r="S2173"/>
  <c r="Q2173"/>
  <c r="R3822"/>
  <c r="S3822"/>
  <c r="Q3822"/>
  <c r="R2443"/>
  <c r="S2443"/>
  <c r="Q2443"/>
  <c r="R131"/>
  <c r="S131"/>
  <c r="Q131"/>
  <c r="R258"/>
  <c r="S258"/>
  <c r="Q258"/>
  <c r="R4668"/>
  <c r="S4668"/>
  <c r="Q4668"/>
  <c r="R739"/>
  <c r="S739"/>
  <c r="Q739"/>
  <c r="R2553"/>
  <c r="S2553"/>
  <c r="Q2553"/>
  <c r="R3668"/>
  <c r="Q3668"/>
  <c r="S3668"/>
  <c r="R3361"/>
  <c r="S3361"/>
  <c r="Q3361"/>
  <c r="R2615"/>
  <c r="Q2615"/>
  <c r="S2615"/>
  <c r="R3697"/>
  <c r="S3697"/>
  <c r="Q3697"/>
  <c r="S2480"/>
  <c r="R2480"/>
  <c r="Q2480"/>
  <c r="R1404"/>
  <c r="S1404"/>
  <c r="Q1404"/>
  <c r="R323"/>
  <c r="S323"/>
  <c r="Q323"/>
  <c r="R3363"/>
  <c r="S3363"/>
  <c r="Q3363"/>
  <c r="R3139"/>
  <c r="R1814"/>
  <c r="S1814"/>
  <c r="Q1814"/>
  <c r="P780"/>
  <c r="R780" s="1"/>
  <c r="R3780"/>
  <c r="S3780"/>
  <c r="Q3780"/>
  <c r="R40"/>
  <c r="S40"/>
  <c r="Q40"/>
  <c r="R2466"/>
  <c r="S2466"/>
  <c r="Q2466"/>
  <c r="R3081"/>
  <c r="S3081"/>
  <c r="Q3081"/>
  <c r="R404"/>
  <c r="S404"/>
  <c r="Q404"/>
  <c r="S142"/>
  <c r="R142"/>
  <c r="Q142"/>
  <c r="S4565"/>
  <c r="R4565"/>
  <c r="Q4565"/>
  <c r="S4563"/>
  <c r="R4563"/>
  <c r="Q4563"/>
  <c r="R4382"/>
  <c r="S4382"/>
  <c r="Q4382"/>
  <c r="S2506"/>
  <c r="R2506"/>
  <c r="Q2506"/>
  <c r="R1171"/>
  <c r="Q1171"/>
  <c r="S1171"/>
  <c r="S1786"/>
  <c r="R1786"/>
  <c r="R645"/>
  <c r="S645"/>
  <c r="Q645"/>
  <c r="R1886"/>
  <c r="S1886"/>
  <c r="Q1886"/>
  <c r="R1692"/>
  <c r="S1692"/>
  <c r="Q1692"/>
  <c r="S3312"/>
  <c r="Q3312"/>
  <c r="R3312"/>
  <c r="R2239"/>
  <c r="S2239"/>
  <c r="Q2239"/>
  <c r="R2570"/>
  <c r="S2570"/>
  <c r="Q2570"/>
  <c r="R4383"/>
  <c r="S4383"/>
  <c r="Q4383"/>
  <c r="R4690"/>
  <c r="S4690"/>
  <c r="Q4690"/>
  <c r="R3999"/>
  <c r="S3999"/>
  <c r="Q3999"/>
  <c r="R1630"/>
  <c r="S1630"/>
  <c r="Q1630"/>
  <c r="R1632"/>
  <c r="S1632"/>
  <c r="Q1632"/>
  <c r="R4311"/>
  <c r="S4311"/>
  <c r="Q4311"/>
  <c r="S4583"/>
  <c r="Q4583"/>
  <c r="R4583"/>
  <c r="R1244"/>
  <c r="Q1244"/>
  <c r="S1244"/>
  <c r="R1629"/>
  <c r="S1629"/>
  <c r="Q1629"/>
  <c r="R2789"/>
  <c r="S2789"/>
  <c r="Q2789"/>
  <c r="R3438"/>
  <c r="S3438"/>
  <c r="Q3438"/>
  <c r="R2038"/>
  <c r="S2038"/>
  <c r="Q2038"/>
  <c r="R1690"/>
  <c r="S1690"/>
  <c r="Q1690"/>
  <c r="R3764"/>
  <c r="S3764"/>
  <c r="Q3764"/>
  <c r="R3767"/>
  <c r="S3767"/>
  <c r="Q3767"/>
  <c r="R3963"/>
  <c r="S3963"/>
  <c r="Q3963"/>
  <c r="R2467"/>
  <c r="S2467"/>
  <c r="Q2467"/>
  <c r="S904"/>
  <c r="Q904"/>
  <c r="R904"/>
  <c r="R1114"/>
  <c r="S1114"/>
  <c r="Q1114"/>
  <c r="S799"/>
  <c r="Q799"/>
  <c r="R799"/>
  <c r="R1050"/>
  <c r="S1050"/>
  <c r="Q1050"/>
  <c r="R1341"/>
  <c r="Q1341"/>
  <c r="S1341"/>
  <c r="R3911"/>
  <c r="S3911"/>
  <c r="Q3911"/>
  <c r="P1378"/>
  <c r="R1378" s="1"/>
  <c r="R3808"/>
  <c r="S3808"/>
  <c r="Q3808"/>
  <c r="R4192"/>
  <c r="S4192"/>
  <c r="Q4192"/>
  <c r="R4161"/>
  <c r="S4161"/>
  <c r="Q4161"/>
  <c r="R3945"/>
  <c r="Q3945"/>
  <c r="S3945"/>
  <c r="P1053"/>
  <c r="S1053" s="1"/>
  <c r="R532"/>
  <c r="S532"/>
  <c r="Q532"/>
  <c r="R1352"/>
  <c r="S1352"/>
  <c r="Q1352"/>
  <c r="S1184"/>
  <c r="R1184"/>
  <c r="Q1184"/>
  <c r="R1216"/>
  <c r="S1216"/>
  <c r="Q1216"/>
  <c r="R3782"/>
  <c r="Q3782"/>
  <c r="S3782"/>
  <c r="R1351"/>
  <c r="S1351"/>
  <c r="Q1351"/>
  <c r="R844"/>
  <c r="S844"/>
  <c r="Q844"/>
  <c r="R1350"/>
  <c r="S1350"/>
  <c r="Q1350"/>
  <c r="R3575"/>
  <c r="S3575"/>
  <c r="Q3575"/>
  <c r="S3904"/>
  <c r="R3904"/>
  <c r="Q3904"/>
  <c r="R1349"/>
  <c r="S1349"/>
  <c r="Q1349"/>
  <c r="R534"/>
  <c r="S534"/>
  <c r="Q534"/>
  <c r="R1943"/>
  <c r="Q1943"/>
  <c r="S1943"/>
  <c r="R3254"/>
  <c r="S3254"/>
  <c r="Q3254"/>
  <c r="R2928"/>
  <c r="S2928"/>
  <c r="Q2928"/>
  <c r="S3224"/>
  <c r="Q3224"/>
  <c r="R3224"/>
  <c r="R2214"/>
  <c r="S2214"/>
  <c r="Q2214"/>
  <c r="R1273"/>
  <c r="S1273"/>
  <c r="Q1273"/>
  <c r="R45"/>
  <c r="S45"/>
  <c r="Q45"/>
  <c r="R3915"/>
  <c r="S3915"/>
  <c r="Q3915"/>
  <c r="R1331"/>
  <c r="S1331"/>
  <c r="Q1331"/>
  <c r="R2533"/>
  <c r="S2533"/>
  <c r="Q2533"/>
  <c r="R1901"/>
  <c r="S1901"/>
  <c r="Q1901"/>
  <c r="S1517"/>
  <c r="R1517"/>
  <c r="Q1517"/>
  <c r="R1277"/>
  <c r="S1277"/>
  <c r="Q1277"/>
  <c r="R4584"/>
  <c r="S4584"/>
  <c r="Q4584"/>
  <c r="R4586"/>
  <c r="S4586"/>
  <c r="Q4586"/>
  <c r="R1278"/>
  <c r="S1278"/>
  <c r="Q1278"/>
  <c r="R605"/>
  <c r="S605"/>
  <c r="Q605"/>
  <c r="R4141"/>
  <c r="S4141"/>
  <c r="Q4141"/>
  <c r="R3072"/>
  <c r="S3072"/>
  <c r="Q3072"/>
  <c r="R3734"/>
  <c r="S3734"/>
  <c r="Q3734"/>
  <c r="S486"/>
  <c r="Q486"/>
  <c r="R486"/>
  <c r="R1048"/>
  <c r="S1048"/>
  <c r="Q1048"/>
  <c r="S2179"/>
  <c r="R2179"/>
  <c r="Q2179"/>
  <c r="S4482"/>
  <c r="R4482"/>
  <c r="Q4482"/>
  <c r="R3759"/>
  <c r="Q3759"/>
  <c r="S3759"/>
  <c r="R3069"/>
  <c r="Q3069"/>
  <c r="S3069"/>
  <c r="R483"/>
  <c r="S483"/>
  <c r="Q483"/>
  <c r="R4547"/>
  <c r="S4547"/>
  <c r="Q4547"/>
  <c r="R3423"/>
  <c r="Q3423"/>
  <c r="S3423"/>
  <c r="S2965"/>
  <c r="R2965"/>
  <c r="Q2965"/>
  <c r="S694"/>
  <c r="R694"/>
  <c r="Q694"/>
  <c r="S4367"/>
  <c r="R4367"/>
  <c r="Q4367"/>
  <c r="S891"/>
  <c r="R891"/>
  <c r="Q891"/>
  <c r="R3917"/>
  <c r="S3917"/>
  <c r="Q3917"/>
  <c r="S2597"/>
  <c r="Q2597"/>
  <c r="R2597"/>
  <c r="S2819"/>
  <c r="R2819"/>
  <c r="Q2819"/>
  <c r="S2971"/>
  <c r="R2971"/>
  <c r="Q2971"/>
  <c r="S2358"/>
  <c r="R2358"/>
  <c r="Q2358"/>
  <c r="Q3183"/>
  <c r="R3183"/>
  <c r="S792"/>
  <c r="Q792"/>
  <c r="R792"/>
  <c r="R3984"/>
  <c r="S3984"/>
  <c r="Q3984"/>
  <c r="R3141"/>
  <c r="Q3141"/>
  <c r="S3141"/>
  <c r="R4065"/>
  <c r="S4065"/>
  <c r="Q4065"/>
  <c r="R2347"/>
  <c r="Q2347"/>
  <c r="S2347"/>
  <c r="R2469"/>
  <c r="S2469"/>
  <c r="Q2469"/>
  <c r="S3073"/>
  <c r="R3073"/>
  <c r="Q3073"/>
  <c r="R752"/>
  <c r="S752"/>
  <c r="Q752"/>
  <c r="R815"/>
  <c r="R2829"/>
  <c r="Q2829"/>
  <c r="S2829"/>
  <c r="R3869"/>
  <c r="S3869"/>
  <c r="Q3869"/>
  <c r="R937"/>
  <c r="S937"/>
  <c r="Q937"/>
  <c r="R1864"/>
  <c r="S1864"/>
  <c r="Q1864"/>
  <c r="P775"/>
  <c r="S775" s="1"/>
  <c r="R1407"/>
  <c r="S1407"/>
  <c r="Q1407"/>
  <c r="R2666"/>
  <c r="S2666"/>
  <c r="Q2666"/>
  <c r="R3342"/>
  <c r="S3342"/>
  <c r="Q3342"/>
  <c r="R2993"/>
  <c r="S2993"/>
  <c r="Q2993"/>
  <c r="R226"/>
  <c r="S226"/>
  <c r="Q226"/>
  <c r="R1406"/>
  <c r="Q1406"/>
  <c r="S1406"/>
  <c r="S4152"/>
  <c r="Q4152"/>
  <c r="R4152"/>
  <c r="S3843"/>
  <c r="R3843"/>
  <c r="Q3843"/>
  <c r="R1917"/>
  <c r="Q1917"/>
  <c r="S1917"/>
  <c r="R10"/>
  <c r="Q10"/>
  <c r="S10"/>
  <c r="R1459"/>
  <c r="S1459"/>
  <c r="Q1459"/>
  <c r="R2419"/>
  <c r="S2419"/>
  <c r="Q2419"/>
  <c r="R4187"/>
  <c r="S4187"/>
  <c r="Q4187"/>
  <c r="R2604"/>
  <c r="S2604"/>
  <c r="Q2604"/>
  <c r="R2215"/>
  <c r="S2215"/>
  <c r="Q2215"/>
  <c r="S2175"/>
  <c r="Q2175"/>
  <c r="R2175"/>
  <c r="R2951"/>
  <c r="S2951"/>
  <c r="Q2951"/>
  <c r="S1605"/>
  <c r="Q1605"/>
  <c r="R1605"/>
  <c r="R1215"/>
  <c r="S1215"/>
  <c r="Q1215"/>
  <c r="P2941"/>
  <c r="R2941" s="1"/>
  <c r="R572"/>
  <c r="S572"/>
  <c r="Q572"/>
  <c r="R3402"/>
  <c r="S3402"/>
  <c r="Q3402"/>
  <c r="R4050"/>
  <c r="S4050"/>
  <c r="Q4050"/>
  <c r="R2428"/>
  <c r="S2428"/>
  <c r="Q2428"/>
  <c r="R893"/>
  <c r="S893"/>
  <c r="Q893"/>
  <c r="P882"/>
  <c r="S882" s="1"/>
  <c r="S2268"/>
  <c r="R2268"/>
  <c r="Q2268"/>
  <c r="R4215"/>
  <c r="S4215"/>
  <c r="Q4215"/>
  <c r="R2406"/>
  <c r="S2406"/>
  <c r="Q2406"/>
  <c r="S179"/>
  <c r="R179"/>
  <c r="Q179"/>
  <c r="R1592"/>
  <c r="S1592"/>
  <c r="Q1592"/>
  <c r="R1379"/>
  <c r="S1379"/>
  <c r="Q1379"/>
  <c r="S172"/>
  <c r="R172"/>
  <c r="Q172"/>
  <c r="R1377"/>
  <c r="S1377"/>
  <c r="Q1377"/>
  <c r="R4715"/>
  <c r="S4715"/>
  <c r="Q4715"/>
  <c r="R3345"/>
  <c r="S3345"/>
  <c r="Q3345"/>
  <c r="R2556"/>
  <c r="S2556"/>
  <c r="Q2556"/>
  <c r="R1746"/>
  <c r="S1746"/>
  <c r="Q1746"/>
  <c r="R1542"/>
  <c r="S1542"/>
  <c r="Q1542"/>
  <c r="S1446"/>
  <c r="Q1446"/>
  <c r="R1446"/>
  <c r="R1575"/>
  <c r="S1575"/>
  <c r="Q1575"/>
  <c r="R4517"/>
  <c r="S4517"/>
  <c r="Q4517"/>
  <c r="R2848"/>
  <c r="S2848"/>
  <c r="Q2848"/>
  <c r="S3795"/>
  <c r="R3795"/>
  <c r="Q3795"/>
  <c r="S3887"/>
  <c r="Q3887"/>
  <c r="R3887"/>
  <c r="S3177"/>
  <c r="R3177"/>
  <c r="Q3177"/>
  <c r="R1317"/>
  <c r="S1317"/>
  <c r="Q1317"/>
  <c r="R1319"/>
  <c r="S1319"/>
  <c r="Q1319"/>
  <c r="R692"/>
  <c r="Q692"/>
  <c r="S692"/>
  <c r="R3062"/>
  <c r="Q3062"/>
  <c r="S3062"/>
  <c r="S1318"/>
  <c r="Q1318"/>
  <c r="R1318"/>
  <c r="P512"/>
  <c r="R512" s="1"/>
  <c r="R3427"/>
  <c r="Q3427"/>
  <c r="S3427"/>
  <c r="R1468"/>
  <c r="S1468"/>
  <c r="Q1468"/>
  <c r="P881"/>
  <c r="S881" s="1"/>
  <c r="R3291"/>
  <c r="S3291"/>
  <c r="Q3291"/>
  <c r="P753"/>
  <c r="S753" s="1"/>
  <c r="P877"/>
  <c r="S877" s="1"/>
  <c r="R3578"/>
  <c r="S3578"/>
  <c r="Q3578"/>
  <c r="R735"/>
  <c r="S735"/>
  <c r="Q735"/>
  <c r="S666"/>
  <c r="Q666"/>
  <c r="R666"/>
  <c r="R4314"/>
  <c r="S4314"/>
  <c r="Q4314"/>
  <c r="S1003"/>
  <c r="Q1003"/>
  <c r="R1003"/>
  <c r="R1577"/>
  <c r="S1577"/>
  <c r="Q1577"/>
  <c r="R3207"/>
  <c r="S3207"/>
  <c r="Q3207"/>
  <c r="R2677"/>
  <c r="S3946"/>
  <c r="R3946"/>
  <c r="Q3946"/>
  <c r="R3649"/>
  <c r="S3649"/>
  <c r="Q3649"/>
  <c r="Q4293"/>
  <c r="S4293"/>
  <c r="R4293"/>
  <c r="Q4270"/>
  <c r="R4270"/>
  <c r="S4270"/>
  <c r="R2613"/>
  <c r="Q2613"/>
  <c r="S2613"/>
  <c r="Q2602"/>
  <c r="R2602"/>
  <c r="R2595"/>
  <c r="Q2595"/>
  <c r="S2595"/>
  <c r="Q1072"/>
  <c r="R1072"/>
  <c r="S1072"/>
  <c r="Q1243"/>
  <c r="R1243"/>
  <c r="S1243"/>
  <c r="P954"/>
  <c r="R954" s="1"/>
  <c r="P779"/>
  <c r="S779" s="1"/>
  <c r="P781"/>
  <c r="R781" s="1"/>
  <c r="S754"/>
  <c r="P1919"/>
  <c r="R1919" s="1"/>
  <c r="R1308"/>
  <c r="S1308"/>
  <c r="Q1308"/>
  <c r="S1628" l="1"/>
  <c r="Q1628"/>
  <c r="Q3139"/>
  <c r="R1064"/>
  <c r="S815"/>
  <c r="Q1064"/>
  <c r="Q754"/>
  <c r="Q2677"/>
  <c r="S780"/>
  <c r="Q780"/>
  <c r="R775"/>
  <c r="S1378"/>
  <c r="Q1378"/>
  <c r="R1053"/>
  <c r="Q1053"/>
  <c r="R753"/>
  <c r="Q775"/>
  <c r="R882"/>
  <c r="S2941"/>
  <c r="Q2941"/>
  <c r="Q882"/>
  <c r="S512"/>
  <c r="Q512"/>
  <c r="Q881"/>
  <c r="R877"/>
  <c r="R881"/>
  <c r="Q877"/>
  <c r="Q753"/>
  <c r="R779"/>
  <c r="S954"/>
  <c r="Q954"/>
  <c r="Q779"/>
  <c r="S781"/>
  <c r="Q781"/>
  <c r="S1919"/>
  <c r="Q1919"/>
  <c r="A3720"/>
  <c r="C3720"/>
  <c r="B3720"/>
  <c r="A3236"/>
  <c r="C3236"/>
  <c r="B3236"/>
  <c r="A1557"/>
  <c r="C1557"/>
  <c r="B1557"/>
  <c r="A423"/>
  <c r="C423"/>
  <c r="B423"/>
  <c r="O3690"/>
  <c r="A3690"/>
  <c r="C3690"/>
  <c r="B3690"/>
  <c r="O4566"/>
  <c r="A4566"/>
  <c r="C4566"/>
  <c r="B4566"/>
  <c r="A4032"/>
  <c r="C4032"/>
  <c r="B4032"/>
  <c r="O4035"/>
  <c r="A4035"/>
  <c r="C4035"/>
  <c r="B4035"/>
  <c r="A2663"/>
  <c r="C2663"/>
  <c r="B2663"/>
  <c r="A4420"/>
  <c r="C4420"/>
  <c r="B4420"/>
  <c r="A107"/>
  <c r="C107"/>
  <c r="B107"/>
  <c r="A3985"/>
  <c r="C3985"/>
  <c r="B3985"/>
  <c r="A2470"/>
  <c r="C2470"/>
  <c r="B2470"/>
  <c r="A3142"/>
  <c r="C3142"/>
  <c r="B3142"/>
  <c r="A4066"/>
  <c r="C4066"/>
  <c r="B4066"/>
  <c r="A1947"/>
  <c r="C1947"/>
  <c r="A611"/>
  <c r="C611"/>
  <c r="B611"/>
  <c r="A848"/>
  <c r="C848"/>
  <c r="B848"/>
  <c r="A1701"/>
  <c r="C1701"/>
  <c r="B1701"/>
  <c r="A1712"/>
  <c r="C1712"/>
  <c r="B1712"/>
  <c r="A1940"/>
  <c r="C1940"/>
  <c r="B1940"/>
  <c r="A816"/>
  <c r="C816"/>
  <c r="B816"/>
  <c r="A1878"/>
  <c r="C1878"/>
  <c r="B1878"/>
  <c r="A3503"/>
  <c r="C3503"/>
  <c r="B3503"/>
  <c r="C594"/>
  <c r="A594"/>
  <c r="A3979"/>
  <c r="C3979"/>
  <c r="B3979"/>
  <c r="C1998"/>
  <c r="A1998"/>
  <c r="A4096"/>
  <c r="C4096"/>
  <c r="B4096"/>
  <c r="C2607"/>
  <c r="A2607"/>
  <c r="A1900"/>
  <c r="C1900"/>
  <c r="B1900"/>
  <c r="A2373"/>
  <c r="C2373"/>
  <c r="B2373"/>
  <c r="A2940"/>
  <c r="C2940"/>
  <c r="B2940"/>
  <c r="A1614"/>
  <c r="C1614"/>
  <c r="B1614"/>
  <c r="A3960"/>
  <c r="C3960"/>
  <c r="B3960"/>
  <c r="A3691"/>
  <c r="C3691"/>
  <c r="B3691"/>
  <c r="O399"/>
  <c r="A399"/>
  <c r="A1339"/>
  <c r="C1339"/>
  <c r="B1339"/>
  <c r="A1654"/>
  <c r="C1654"/>
  <c r="B1654"/>
  <c r="A1523"/>
  <c r="C1523"/>
  <c r="A2033"/>
  <c r="C2033"/>
  <c r="B2033"/>
  <c r="A460"/>
  <c r="C460"/>
  <c r="B460"/>
  <c r="A640"/>
  <c r="C640"/>
  <c r="O3500"/>
  <c r="A3500"/>
  <c r="C3500"/>
  <c r="B3500"/>
  <c r="A2134"/>
  <c r="C2134"/>
  <c r="A2319"/>
  <c r="C2319"/>
  <c r="B2319"/>
  <c r="A4231"/>
  <c r="C4231"/>
  <c r="B4231"/>
  <c r="A4428"/>
  <c r="C4428"/>
  <c r="B4428"/>
  <c r="A3052"/>
  <c r="C3052"/>
  <c r="B3052"/>
  <c r="A3941"/>
  <c r="C3941"/>
  <c r="B3941"/>
  <c r="A1029"/>
  <c r="C1029"/>
  <c r="A4013"/>
  <c r="C4013"/>
  <c r="A1286"/>
  <c r="C1286"/>
  <c r="B1286"/>
  <c r="A1028"/>
  <c r="C1028"/>
  <c r="B1028"/>
  <c r="A3314"/>
  <c r="C3314"/>
  <c r="B3314"/>
  <c r="O1158"/>
  <c r="A1158"/>
  <c r="C1158"/>
  <c r="B1158"/>
  <c r="O812"/>
  <c r="A812"/>
  <c r="C812"/>
  <c r="B812"/>
  <c r="A1006"/>
  <c r="C1006"/>
  <c r="B1006"/>
  <c r="A3608"/>
  <c r="C3608"/>
  <c r="B3608"/>
  <c r="A818"/>
  <c r="C818"/>
  <c r="B818"/>
  <c r="A1361"/>
  <c r="C1361"/>
  <c r="A531"/>
  <c r="C531"/>
  <c r="B531"/>
  <c r="A2301"/>
  <c r="C2301"/>
  <c r="B2301"/>
  <c r="A407"/>
  <c r="C407"/>
  <c r="A2217"/>
  <c r="C2217"/>
  <c r="B2217"/>
  <c r="A1027"/>
  <c r="C1027"/>
  <c r="B1027"/>
  <c r="O890"/>
  <c r="A890"/>
  <c r="C890"/>
  <c r="C1026"/>
  <c r="A1026"/>
  <c r="A1252"/>
  <c r="C1252"/>
  <c r="C2920"/>
  <c r="A2920"/>
  <c r="C3448"/>
  <c r="A3448"/>
  <c r="A2290"/>
  <c r="C2290"/>
  <c r="O624"/>
  <c r="A624"/>
  <c r="C624"/>
  <c r="C638"/>
  <c r="A638"/>
  <c r="O3270"/>
  <c r="A3270"/>
  <c r="C3872"/>
  <c r="A3872"/>
  <c r="A3602"/>
  <c r="C3602"/>
  <c r="B3602"/>
  <c r="O1261"/>
  <c r="A1261"/>
  <c r="C4278"/>
  <c r="A4278"/>
  <c r="O3465"/>
  <c r="B3465"/>
  <c r="C408"/>
  <c r="A408"/>
  <c r="C2405"/>
  <c r="A2405"/>
  <c r="B399" l="1"/>
  <c r="C399"/>
  <c r="B2607"/>
  <c r="B4013"/>
  <c r="B1029"/>
  <c r="B3448"/>
  <c r="B594"/>
  <c r="B407"/>
  <c r="B3872"/>
  <c r="B1252"/>
  <c r="B1261"/>
  <c r="C1261"/>
  <c r="B1947"/>
  <c r="B1998"/>
  <c r="B640"/>
  <c r="K3720"/>
  <c r="M3720"/>
  <c r="O3720"/>
  <c r="L3720"/>
  <c r="N3720"/>
  <c r="P3720" s="1"/>
  <c r="K3236"/>
  <c r="M3236"/>
  <c r="O3236"/>
  <c r="L3236"/>
  <c r="N3236"/>
  <c r="P3236" s="1"/>
  <c r="K1557"/>
  <c r="M1557"/>
  <c r="O1557"/>
  <c r="L1557"/>
  <c r="N1557"/>
  <c r="K423"/>
  <c r="M423"/>
  <c r="O423"/>
  <c r="L423"/>
  <c r="N423"/>
  <c r="P423" s="1"/>
  <c r="L3690"/>
  <c r="N3690"/>
  <c r="P3690" s="1"/>
  <c r="K3690"/>
  <c r="M3690"/>
  <c r="L4566"/>
  <c r="N4566"/>
  <c r="P4566" s="1"/>
  <c r="K4566"/>
  <c r="M4566"/>
  <c r="K4032"/>
  <c r="M4032"/>
  <c r="O4032"/>
  <c r="L4032"/>
  <c r="N4032"/>
  <c r="P4032" s="1"/>
  <c r="L4035"/>
  <c r="N4035"/>
  <c r="P4035" s="1"/>
  <c r="K4035"/>
  <c r="M4035"/>
  <c r="K2663"/>
  <c r="M2663"/>
  <c r="O2663"/>
  <c r="L2663"/>
  <c r="N2663"/>
  <c r="P2663" s="1"/>
  <c r="K4420"/>
  <c r="M4420"/>
  <c r="O4420"/>
  <c r="L4420"/>
  <c r="N4420"/>
  <c r="P4420" s="1"/>
  <c r="K107"/>
  <c r="M107"/>
  <c r="O107"/>
  <c r="L107"/>
  <c r="N107"/>
  <c r="P107" s="1"/>
  <c r="K3985"/>
  <c r="M3985"/>
  <c r="O3985"/>
  <c r="L3985"/>
  <c r="N3985"/>
  <c r="K2470"/>
  <c r="M2470"/>
  <c r="O2470"/>
  <c r="L2470"/>
  <c r="N2470"/>
  <c r="P2470" s="1"/>
  <c r="K3142"/>
  <c r="M3142"/>
  <c r="O3142"/>
  <c r="L3142"/>
  <c r="N3142"/>
  <c r="P3142" s="1"/>
  <c r="K4066"/>
  <c r="M4066"/>
  <c r="O4066"/>
  <c r="L4066"/>
  <c r="N4066"/>
  <c r="P4066" s="1"/>
  <c r="K1947"/>
  <c r="M1947"/>
  <c r="O1947"/>
  <c r="L1947"/>
  <c r="N1947"/>
  <c r="P1947" s="1"/>
  <c r="B1361"/>
  <c r="K611"/>
  <c r="M611"/>
  <c r="O611"/>
  <c r="L611"/>
  <c r="N611"/>
  <c r="P611" s="1"/>
  <c r="K848"/>
  <c r="M848"/>
  <c r="O848"/>
  <c r="L848"/>
  <c r="N848"/>
  <c r="P848" s="1"/>
  <c r="K1701"/>
  <c r="M1701"/>
  <c r="O1701"/>
  <c r="L1701"/>
  <c r="N1701"/>
  <c r="P1701" s="1"/>
  <c r="K1712"/>
  <c r="M1712"/>
  <c r="O1712"/>
  <c r="L1712"/>
  <c r="N1712"/>
  <c r="P1712" s="1"/>
  <c r="K1940"/>
  <c r="M1940"/>
  <c r="O1940"/>
  <c r="L1940"/>
  <c r="N1940"/>
  <c r="K816"/>
  <c r="M816"/>
  <c r="O816"/>
  <c r="L816"/>
  <c r="N816"/>
  <c r="P816" s="1"/>
  <c r="K1878"/>
  <c r="M1878"/>
  <c r="O1878"/>
  <c r="L1878"/>
  <c r="N1878"/>
  <c r="P1878" s="1"/>
  <c r="K3503"/>
  <c r="M3503"/>
  <c r="O3503"/>
  <c r="L3503"/>
  <c r="N3503"/>
  <c r="K594"/>
  <c r="M594"/>
  <c r="O594"/>
  <c r="L594"/>
  <c r="N594"/>
  <c r="K3979"/>
  <c r="M3979"/>
  <c r="O3979"/>
  <c r="L3979"/>
  <c r="N3979"/>
  <c r="P3979" s="1"/>
  <c r="K1998"/>
  <c r="M1998"/>
  <c r="O1998"/>
  <c r="L1998"/>
  <c r="N1998"/>
  <c r="P1998" s="1"/>
  <c r="K4096"/>
  <c r="M4096"/>
  <c r="O4096"/>
  <c r="L4096"/>
  <c r="N4096"/>
  <c r="P4096" s="1"/>
  <c r="K2607"/>
  <c r="M2607"/>
  <c r="O2607"/>
  <c r="L2607"/>
  <c r="N2607"/>
  <c r="P2607" s="1"/>
  <c r="K1900"/>
  <c r="M1900"/>
  <c r="O1900"/>
  <c r="L1900"/>
  <c r="N1900"/>
  <c r="P1900" s="1"/>
  <c r="K2373"/>
  <c r="M2373"/>
  <c r="O2373"/>
  <c r="L2373"/>
  <c r="N2373"/>
  <c r="P2373" s="1"/>
  <c r="K2940"/>
  <c r="M2940"/>
  <c r="O2940"/>
  <c r="L2940"/>
  <c r="N2940"/>
  <c r="P2940" s="1"/>
  <c r="K1614"/>
  <c r="M1614"/>
  <c r="O1614"/>
  <c r="L1614"/>
  <c r="N1614"/>
  <c r="P1614" s="1"/>
  <c r="K3960"/>
  <c r="M3960"/>
  <c r="O3960"/>
  <c r="L3960"/>
  <c r="N3960"/>
  <c r="P3960" s="1"/>
  <c r="L399"/>
  <c r="K3691"/>
  <c r="M3691"/>
  <c r="O3691"/>
  <c r="L3691"/>
  <c r="N3691"/>
  <c r="N399"/>
  <c r="P399" s="1"/>
  <c r="K399"/>
  <c r="M399"/>
  <c r="K1339"/>
  <c r="M1339"/>
  <c r="O1339"/>
  <c r="L1339"/>
  <c r="N1339"/>
  <c r="K1654"/>
  <c r="M1654"/>
  <c r="O1654"/>
  <c r="L1654"/>
  <c r="N1654"/>
  <c r="P1654" s="1"/>
  <c r="B1523"/>
  <c r="K1523"/>
  <c r="M1523"/>
  <c r="O1523"/>
  <c r="L1523"/>
  <c r="N1523"/>
  <c r="P1523" s="1"/>
  <c r="K2033"/>
  <c r="M2033"/>
  <c r="O2033"/>
  <c r="L2033"/>
  <c r="N2033"/>
  <c r="P2033" s="1"/>
  <c r="K460"/>
  <c r="M460"/>
  <c r="O460"/>
  <c r="L460"/>
  <c r="N460"/>
  <c r="P460" s="1"/>
  <c r="K640"/>
  <c r="M640"/>
  <c r="O640"/>
  <c r="L640"/>
  <c r="N640"/>
  <c r="P640" s="1"/>
  <c r="N3500"/>
  <c r="P3500" s="1"/>
  <c r="L3500"/>
  <c r="K3500"/>
  <c r="M3500"/>
  <c r="B2134"/>
  <c r="K2134"/>
  <c r="M2134"/>
  <c r="O2134"/>
  <c r="L2134"/>
  <c r="N2134"/>
  <c r="P2134" s="1"/>
  <c r="K2319"/>
  <c r="M2319"/>
  <c r="O2319"/>
  <c r="L2319"/>
  <c r="N2319"/>
  <c r="P2319" s="1"/>
  <c r="K4231"/>
  <c r="M4231"/>
  <c r="O4231"/>
  <c r="L4231"/>
  <c r="N4231"/>
  <c r="P4231" s="1"/>
  <c r="K4428"/>
  <c r="M4428"/>
  <c r="O4428"/>
  <c r="L4428"/>
  <c r="N4428"/>
  <c r="B2920"/>
  <c r="B890"/>
  <c r="B1026"/>
  <c r="B624"/>
  <c r="B4278"/>
  <c r="K3052"/>
  <c r="M3052"/>
  <c r="O3052"/>
  <c r="L3052"/>
  <c r="N3052"/>
  <c r="K3941"/>
  <c r="M3941"/>
  <c r="O3941"/>
  <c r="L3941"/>
  <c r="N3941"/>
  <c r="P3941" s="1"/>
  <c r="K1029"/>
  <c r="M1029"/>
  <c r="O1029"/>
  <c r="L1029"/>
  <c r="N1029"/>
  <c r="K4013"/>
  <c r="M4013"/>
  <c r="O4013"/>
  <c r="L4013"/>
  <c r="N4013"/>
  <c r="P4013" s="1"/>
  <c r="L812"/>
  <c r="K1286"/>
  <c r="M1286"/>
  <c r="O1286"/>
  <c r="L1286"/>
  <c r="N1286"/>
  <c r="P1286" s="1"/>
  <c r="K1028"/>
  <c r="M1028"/>
  <c r="O1028"/>
  <c r="L1028"/>
  <c r="N1028"/>
  <c r="K3314"/>
  <c r="M3314"/>
  <c r="O3314"/>
  <c r="L3314"/>
  <c r="N3314"/>
  <c r="L1158"/>
  <c r="N1158"/>
  <c r="P1158" s="1"/>
  <c r="K1158"/>
  <c r="M1158"/>
  <c r="N812"/>
  <c r="P812" s="1"/>
  <c r="K812"/>
  <c r="M812"/>
  <c r="K1006"/>
  <c r="M1006"/>
  <c r="O1006"/>
  <c r="L1006"/>
  <c r="N1006"/>
  <c r="P1006" s="1"/>
  <c r="K3608"/>
  <c r="M3608"/>
  <c r="O3608"/>
  <c r="L3608"/>
  <c r="N3608"/>
  <c r="P3608" s="1"/>
  <c r="B408"/>
  <c r="K818"/>
  <c r="M818"/>
  <c r="O818"/>
  <c r="L818"/>
  <c r="N818"/>
  <c r="K1361"/>
  <c r="M1361"/>
  <c r="O1361"/>
  <c r="L1361"/>
  <c r="N1361"/>
  <c r="K531"/>
  <c r="M531"/>
  <c r="O531"/>
  <c r="L531"/>
  <c r="N531"/>
  <c r="K2301"/>
  <c r="M2301"/>
  <c r="O2301"/>
  <c r="L2301"/>
  <c r="N2301"/>
  <c r="K407"/>
  <c r="M407"/>
  <c r="O407"/>
  <c r="L407"/>
  <c r="N407"/>
  <c r="K2217"/>
  <c r="M2217"/>
  <c r="O2217"/>
  <c r="L2217"/>
  <c r="N2217"/>
  <c r="K1027"/>
  <c r="M1027"/>
  <c r="O1027"/>
  <c r="L1027"/>
  <c r="N1027"/>
  <c r="L890"/>
  <c r="N890"/>
  <c r="P890" s="1"/>
  <c r="K890"/>
  <c r="M890"/>
  <c r="K1026"/>
  <c r="M1026"/>
  <c r="O1026"/>
  <c r="L1026"/>
  <c r="N1026"/>
  <c r="P1026" s="1"/>
  <c r="C3465"/>
  <c r="B3270"/>
  <c r="K1252"/>
  <c r="M1252"/>
  <c r="O1252"/>
  <c r="L1252"/>
  <c r="N1252"/>
  <c r="K2920"/>
  <c r="M2920"/>
  <c r="O2920"/>
  <c r="L2920"/>
  <c r="N2920"/>
  <c r="P2920" s="1"/>
  <c r="K3448"/>
  <c r="M3448"/>
  <c r="O3448"/>
  <c r="L3448"/>
  <c r="N3448"/>
  <c r="B2290"/>
  <c r="K2290"/>
  <c r="M2290"/>
  <c r="O2290"/>
  <c r="L2290"/>
  <c r="N2290"/>
  <c r="L624"/>
  <c r="N624"/>
  <c r="P624" s="1"/>
  <c r="K624"/>
  <c r="M624"/>
  <c r="B638"/>
  <c r="K638"/>
  <c r="M638"/>
  <c r="O638"/>
  <c r="L638"/>
  <c r="N638"/>
  <c r="L3270"/>
  <c r="C3270"/>
  <c r="N3270"/>
  <c r="P3270" s="1"/>
  <c r="K3270"/>
  <c r="M3270"/>
  <c r="K3872"/>
  <c r="M3872"/>
  <c r="O3872"/>
  <c r="L3872"/>
  <c r="N3872"/>
  <c r="K3602"/>
  <c r="M3602"/>
  <c r="O3602"/>
  <c r="L3602"/>
  <c r="N3602"/>
  <c r="N1261"/>
  <c r="L1261"/>
  <c r="P1261"/>
  <c r="K1261"/>
  <c r="M1261"/>
  <c r="K4278"/>
  <c r="M4278"/>
  <c r="O4278"/>
  <c r="L4278"/>
  <c r="N4278"/>
  <c r="N3465"/>
  <c r="P3465" s="1"/>
  <c r="L3465"/>
  <c r="A3465"/>
  <c r="K3465"/>
  <c r="M3465"/>
  <c r="B2405"/>
  <c r="K408"/>
  <c r="M408"/>
  <c r="O408"/>
  <c r="L408"/>
  <c r="N408"/>
  <c r="K2405"/>
  <c r="M2405"/>
  <c r="O2405"/>
  <c r="L2405"/>
  <c r="N2405"/>
  <c r="C3001"/>
  <c r="A3001"/>
  <c r="C4637"/>
  <c r="A4637"/>
  <c r="C4319"/>
  <c r="A4319"/>
  <c r="B42"/>
  <c r="C1687"/>
  <c r="A1687"/>
  <c r="C3272"/>
  <c r="A3272"/>
  <c r="C4068"/>
  <c r="A4068"/>
  <c r="C817"/>
  <c r="B817"/>
  <c r="C1650"/>
  <c r="B168"/>
  <c r="C4147"/>
  <c r="A4147"/>
  <c r="C2942"/>
  <c r="A2942"/>
  <c r="A1229"/>
  <c r="C1229"/>
  <c r="B1229"/>
  <c r="A13"/>
  <c r="C13"/>
  <c r="B13"/>
  <c r="A3990"/>
  <c r="C3186"/>
  <c r="A3186"/>
  <c r="C1367"/>
  <c r="B1367"/>
  <c r="C2168"/>
  <c r="A2168"/>
  <c r="C1922"/>
  <c r="A1922"/>
  <c r="A2400"/>
  <c r="C2400"/>
  <c r="A2540"/>
  <c r="C4419"/>
  <c r="A4419"/>
  <c r="C3861"/>
  <c r="A3861"/>
  <c r="C3256"/>
  <c r="A3256"/>
  <c r="P3503" l="1"/>
  <c r="P3052"/>
  <c r="R3052" s="1"/>
  <c r="P3985"/>
  <c r="R3985" s="1"/>
  <c r="P1339"/>
  <c r="R1339" s="1"/>
  <c r="P2301"/>
  <c r="S2301" s="1"/>
  <c r="P3691"/>
  <c r="Q3691" s="1"/>
  <c r="P818"/>
  <c r="S818" s="1"/>
  <c r="P1361"/>
  <c r="S1361" s="1"/>
  <c r="P3448"/>
  <c r="R3448" s="1"/>
  <c r="P1252"/>
  <c r="R1252" s="1"/>
  <c r="P4428"/>
  <c r="S4428" s="1"/>
  <c r="P1028"/>
  <c r="R1028" s="1"/>
  <c r="P531"/>
  <c r="S531" s="1"/>
  <c r="P2217"/>
  <c r="R2217" s="1"/>
  <c r="P1940"/>
  <c r="R1940" s="1"/>
  <c r="P3872"/>
  <c r="R3872" s="1"/>
  <c r="P3314"/>
  <c r="R3314" s="1"/>
  <c r="P1557"/>
  <c r="R1557" s="1"/>
  <c r="P408"/>
  <c r="R408" s="1"/>
  <c r="P2290"/>
  <c r="S2290" s="1"/>
  <c r="P594"/>
  <c r="Q594" s="1"/>
  <c r="P1027"/>
  <c r="R1027" s="1"/>
  <c r="P3602"/>
  <c r="S3602" s="1"/>
  <c r="P407"/>
  <c r="S407" s="1"/>
  <c r="R3720"/>
  <c r="S3720"/>
  <c r="Q3720"/>
  <c r="R3236"/>
  <c r="Q3236"/>
  <c r="S3236"/>
  <c r="R423"/>
  <c r="S423"/>
  <c r="Q423"/>
  <c r="S4566"/>
  <c r="R4566"/>
  <c r="Q4566"/>
  <c r="S3690"/>
  <c r="R3690"/>
  <c r="Q3690"/>
  <c r="R4032"/>
  <c r="S4032"/>
  <c r="Q4032"/>
  <c r="R2663"/>
  <c r="Q2663"/>
  <c r="S2663"/>
  <c r="R4035"/>
  <c r="Q4035"/>
  <c r="S4035"/>
  <c r="R4420"/>
  <c r="S4420"/>
  <c r="Q4420"/>
  <c r="R107"/>
  <c r="S107"/>
  <c r="Q107"/>
  <c r="S3985"/>
  <c r="Q3985"/>
  <c r="R2470"/>
  <c r="S2470"/>
  <c r="Q2470"/>
  <c r="R3142"/>
  <c r="S3142"/>
  <c r="Q3142"/>
  <c r="R4066"/>
  <c r="S4066"/>
  <c r="Q4066"/>
  <c r="R1947"/>
  <c r="S1947"/>
  <c r="Q1947"/>
  <c r="R611"/>
  <c r="S611"/>
  <c r="Q611"/>
  <c r="R848"/>
  <c r="S848"/>
  <c r="Q848"/>
  <c r="R1701"/>
  <c r="Q1701"/>
  <c r="S1701"/>
  <c r="R1712"/>
  <c r="S1712"/>
  <c r="Q1712"/>
  <c r="S1940"/>
  <c r="R816"/>
  <c r="S816"/>
  <c r="Q816"/>
  <c r="R1878"/>
  <c r="S1878"/>
  <c r="Q1878"/>
  <c r="R3503"/>
  <c r="S3503"/>
  <c r="Q3503"/>
  <c r="R1998"/>
  <c r="Q1998"/>
  <c r="S1998"/>
  <c r="R3979"/>
  <c r="Q3979"/>
  <c r="S3979"/>
  <c r="R4096"/>
  <c r="S4096"/>
  <c r="Q4096"/>
  <c r="R2607"/>
  <c r="S2607"/>
  <c r="Q2607"/>
  <c r="R1900"/>
  <c r="S1900"/>
  <c r="Q1900"/>
  <c r="R2373"/>
  <c r="S2373"/>
  <c r="Q2373"/>
  <c r="R2940"/>
  <c r="S2940"/>
  <c r="Q2940"/>
  <c r="R1614"/>
  <c r="S1614"/>
  <c r="Q1614"/>
  <c r="R3960"/>
  <c r="S3960"/>
  <c r="Q3960"/>
  <c r="S399"/>
  <c r="Q399"/>
  <c r="R399"/>
  <c r="R1654"/>
  <c r="S1654"/>
  <c r="Q1654"/>
  <c r="R1523"/>
  <c r="S1523"/>
  <c r="Q1523"/>
  <c r="R2033"/>
  <c r="S2033"/>
  <c r="Q2033"/>
  <c r="R460"/>
  <c r="S460"/>
  <c r="Q460"/>
  <c r="R640"/>
  <c r="S640"/>
  <c r="Q640"/>
  <c r="S3500"/>
  <c r="Q3500"/>
  <c r="R3500"/>
  <c r="R2134"/>
  <c r="S2134"/>
  <c r="Q2134"/>
  <c r="R2319"/>
  <c r="S2319"/>
  <c r="Q2319"/>
  <c r="B2942"/>
  <c r="R4231"/>
  <c r="Q4231"/>
  <c r="S4231"/>
  <c r="P638"/>
  <c r="R638" s="1"/>
  <c r="B3272"/>
  <c r="S3052"/>
  <c r="P1029"/>
  <c r="S1029" s="1"/>
  <c r="R3941"/>
  <c r="Q3941"/>
  <c r="S3941"/>
  <c r="R4013"/>
  <c r="S4013"/>
  <c r="Q4013"/>
  <c r="R1286"/>
  <c r="Q1286"/>
  <c r="S1286"/>
  <c r="S1158"/>
  <c r="R1158"/>
  <c r="Q1158"/>
  <c r="S812"/>
  <c r="Q812"/>
  <c r="R812"/>
  <c r="R1006"/>
  <c r="S1006"/>
  <c r="Q1006"/>
  <c r="R3608"/>
  <c r="S3608"/>
  <c r="Q3608"/>
  <c r="P2405"/>
  <c r="S2405" s="1"/>
  <c r="P4278"/>
  <c r="R4278" s="1"/>
  <c r="B4319"/>
  <c r="B3001"/>
  <c r="R2301"/>
  <c r="Q2301"/>
  <c r="S890"/>
  <c r="R890"/>
  <c r="Q890"/>
  <c r="R1026"/>
  <c r="S1026"/>
  <c r="Q1026"/>
  <c r="B4637"/>
  <c r="B1687"/>
  <c r="R2920"/>
  <c r="S2920"/>
  <c r="Q2920"/>
  <c r="R624"/>
  <c r="Q624"/>
  <c r="S624"/>
  <c r="R3270"/>
  <c r="S3270"/>
  <c r="Q3270"/>
  <c r="B4147"/>
  <c r="S1261"/>
  <c r="Q1261"/>
  <c r="R1261"/>
  <c r="R3465"/>
  <c r="S3465"/>
  <c r="Q3465"/>
  <c r="M42"/>
  <c r="M3256"/>
  <c r="M4419"/>
  <c r="M2540"/>
  <c r="O1922"/>
  <c r="M1922"/>
  <c r="A1367"/>
  <c r="M1367"/>
  <c r="M3186"/>
  <c r="M3990"/>
  <c r="M13"/>
  <c r="M1229"/>
  <c r="M2942"/>
  <c r="M4147"/>
  <c r="M168"/>
  <c r="A1650"/>
  <c r="M1650"/>
  <c r="A817"/>
  <c r="M817"/>
  <c r="M4068"/>
  <c r="M3272"/>
  <c r="M1687"/>
  <c r="O42"/>
  <c r="M4319"/>
  <c r="M4637"/>
  <c r="M3001"/>
  <c r="M3861"/>
  <c r="M2168"/>
  <c r="O1650"/>
  <c r="O817"/>
  <c r="M2400"/>
  <c r="O3256"/>
  <c r="O4419"/>
  <c r="O2540"/>
  <c r="O3186"/>
  <c r="O13"/>
  <c r="O1229"/>
  <c r="O2942"/>
  <c r="O4147"/>
  <c r="N168"/>
  <c r="O4068"/>
  <c r="O3272"/>
  <c r="O1687"/>
  <c r="O4319"/>
  <c r="O4637"/>
  <c r="O3001"/>
  <c r="O3861"/>
  <c r="O2168"/>
  <c r="B1650"/>
  <c r="B2168"/>
  <c r="B3990"/>
  <c r="N1367"/>
  <c r="O1367"/>
  <c r="C3990"/>
  <c r="O3990"/>
  <c r="O168"/>
  <c r="N2400"/>
  <c r="O2400"/>
  <c r="N3861"/>
  <c r="P3861" s="1"/>
  <c r="N3256"/>
  <c r="P3256" s="1"/>
  <c r="N4419"/>
  <c r="P4419" s="1"/>
  <c r="C2540"/>
  <c r="N2540"/>
  <c r="N1922"/>
  <c r="N2168"/>
  <c r="N4068"/>
  <c r="N3272"/>
  <c r="N1687"/>
  <c r="N4319"/>
  <c r="N4637"/>
  <c r="N3001"/>
  <c r="N13"/>
  <c r="P13" s="1"/>
  <c r="N42"/>
  <c r="P42" s="1"/>
  <c r="N1229"/>
  <c r="L3186"/>
  <c r="N3186"/>
  <c r="N3990"/>
  <c r="P3990" s="1"/>
  <c r="N2942"/>
  <c r="P2942" s="1"/>
  <c r="N4147"/>
  <c r="P4147" s="1"/>
  <c r="N817"/>
  <c r="P817" s="1"/>
  <c r="N1650"/>
  <c r="P1650" s="1"/>
  <c r="B1922"/>
  <c r="B2540"/>
  <c r="A42"/>
  <c r="L3001"/>
  <c r="K3001"/>
  <c r="L4637"/>
  <c r="K4637"/>
  <c r="L4319"/>
  <c r="K4319"/>
  <c r="C42"/>
  <c r="L42"/>
  <c r="K42"/>
  <c r="L1687"/>
  <c r="K1687"/>
  <c r="L3272"/>
  <c r="K3272"/>
  <c r="B4068"/>
  <c r="L4068"/>
  <c r="K4068"/>
  <c r="L817"/>
  <c r="K817"/>
  <c r="A168"/>
  <c r="B2400"/>
  <c r="L1650"/>
  <c r="K1650"/>
  <c r="C168"/>
  <c r="L168"/>
  <c r="K168"/>
  <c r="L4147"/>
  <c r="K4147"/>
  <c r="L2942"/>
  <c r="K2942"/>
  <c r="K1229"/>
  <c r="L1229"/>
  <c r="L13"/>
  <c r="K13"/>
  <c r="L3990"/>
  <c r="K3990"/>
  <c r="B3186"/>
  <c r="K3186"/>
  <c r="L1367"/>
  <c r="K1367"/>
  <c r="K2168"/>
  <c r="L2168"/>
  <c r="L1922"/>
  <c r="K1922"/>
  <c r="B3256"/>
  <c r="L2400"/>
  <c r="K2400"/>
  <c r="L2540"/>
  <c r="K2540"/>
  <c r="L4419"/>
  <c r="B4419"/>
  <c r="K4419"/>
  <c r="B3861"/>
  <c r="L3861"/>
  <c r="K3861"/>
  <c r="L3256"/>
  <c r="K3256"/>
  <c r="C1359"/>
  <c r="A1359"/>
  <c r="C907"/>
  <c r="A907"/>
  <c r="A584"/>
  <c r="A3564"/>
  <c r="A2171"/>
  <c r="A1996"/>
  <c r="A2119"/>
  <c r="A1626"/>
  <c r="C3818"/>
  <c r="A3818"/>
  <c r="A3997"/>
  <c r="A3405"/>
  <c r="A4328"/>
  <c r="A830"/>
  <c r="A2660"/>
  <c r="A212"/>
  <c r="C2417"/>
  <c r="A2417"/>
  <c r="A1112"/>
  <c r="A1547"/>
  <c r="C473"/>
  <c r="A473"/>
  <c r="A524"/>
  <c r="C105"/>
  <c r="A105"/>
  <c r="A1268"/>
  <c r="B2207"/>
  <c r="A1086"/>
  <c r="A2437"/>
  <c r="C2394"/>
  <c r="A2394"/>
  <c r="Q3052" l="1"/>
  <c r="R3691"/>
  <c r="Q1339"/>
  <c r="S1339"/>
  <c r="S3691"/>
  <c r="R818"/>
  <c r="R4428"/>
  <c r="Q531"/>
  <c r="Q818"/>
  <c r="R1361"/>
  <c r="Q3448"/>
  <c r="S3448"/>
  <c r="Q1361"/>
  <c r="Q1252"/>
  <c r="S1252"/>
  <c r="R531"/>
  <c r="Q4428"/>
  <c r="S1027"/>
  <c r="R407"/>
  <c r="S1028"/>
  <c r="S2217"/>
  <c r="Q1028"/>
  <c r="Q2217"/>
  <c r="S3314"/>
  <c r="Q3314"/>
  <c r="Q1940"/>
  <c r="B473"/>
  <c r="S3872"/>
  <c r="R594"/>
  <c r="S1557"/>
  <c r="Q3872"/>
  <c r="Q1557"/>
  <c r="Q2290"/>
  <c r="R2290"/>
  <c r="R3602"/>
  <c r="S408"/>
  <c r="Q408"/>
  <c r="Q3602"/>
  <c r="S594"/>
  <c r="Q1027"/>
  <c r="Q407"/>
  <c r="P168"/>
  <c r="S168" s="1"/>
  <c r="R2405"/>
  <c r="S638"/>
  <c r="Q638"/>
  <c r="Q2405"/>
  <c r="Q1029"/>
  <c r="R1029"/>
  <c r="S4278"/>
  <c r="Q4278"/>
  <c r="B1359"/>
  <c r="B3818"/>
  <c r="B907"/>
  <c r="B105"/>
  <c r="B2119"/>
  <c r="P3001"/>
  <c r="S3001" s="1"/>
  <c r="P4319"/>
  <c r="P3272"/>
  <c r="S3272" s="1"/>
  <c r="P2168"/>
  <c r="S2168" s="1"/>
  <c r="P2540"/>
  <c r="S2540" s="1"/>
  <c r="P2400"/>
  <c r="R2400" s="1"/>
  <c r="P3186"/>
  <c r="S3186" s="1"/>
  <c r="P1229"/>
  <c r="S1229" s="1"/>
  <c r="P4637"/>
  <c r="R4637" s="1"/>
  <c r="P1687"/>
  <c r="R1687" s="1"/>
  <c r="P4068"/>
  <c r="S4068" s="1"/>
  <c r="P1922"/>
  <c r="R1922" s="1"/>
  <c r="P1367"/>
  <c r="Q1367" s="1"/>
  <c r="M2394"/>
  <c r="M1086"/>
  <c r="M1268"/>
  <c r="M105"/>
  <c r="M473"/>
  <c r="M1112"/>
  <c r="C2119"/>
  <c r="M2119"/>
  <c r="C1996"/>
  <c r="M1996"/>
  <c r="M2171"/>
  <c r="M3564"/>
  <c r="M584"/>
  <c r="M907"/>
  <c r="M1359"/>
  <c r="M2417"/>
  <c r="M212"/>
  <c r="M2660"/>
  <c r="M830"/>
  <c r="M4328"/>
  <c r="M3405"/>
  <c r="M3997"/>
  <c r="M3818"/>
  <c r="M1626"/>
  <c r="M2437"/>
  <c r="M2207"/>
  <c r="M524"/>
  <c r="M1547"/>
  <c r="B1996"/>
  <c r="O2417"/>
  <c r="O212"/>
  <c r="O830"/>
  <c r="O3997"/>
  <c r="O1626"/>
  <c r="O1996"/>
  <c r="O2394"/>
  <c r="O2437"/>
  <c r="O1086"/>
  <c r="O2207"/>
  <c r="O1268"/>
  <c r="O105"/>
  <c r="O524"/>
  <c r="O473"/>
  <c r="O1547"/>
  <c r="O1112"/>
  <c r="O4328"/>
  <c r="O3405"/>
  <c r="O3818"/>
  <c r="O2119"/>
  <c r="O2171"/>
  <c r="O3564"/>
  <c r="O584"/>
  <c r="O907"/>
  <c r="O1359"/>
  <c r="B3564"/>
  <c r="C212"/>
  <c r="B1626"/>
  <c r="C1626"/>
  <c r="C3564"/>
  <c r="S1367"/>
  <c r="B4328"/>
  <c r="C1268"/>
  <c r="C4328"/>
  <c r="C2660"/>
  <c r="O2660"/>
  <c r="B2660"/>
  <c r="R3861"/>
  <c r="B584"/>
  <c r="R2942"/>
  <c r="L2394"/>
  <c r="N2394"/>
  <c r="N1086"/>
  <c r="P1086" s="1"/>
  <c r="N1268"/>
  <c r="L105"/>
  <c r="N105"/>
  <c r="C524"/>
  <c r="N524"/>
  <c r="N473"/>
  <c r="C1547"/>
  <c r="N1547"/>
  <c r="P1547" s="1"/>
  <c r="L1112"/>
  <c r="N1112"/>
  <c r="N212"/>
  <c r="N2660"/>
  <c r="C830"/>
  <c r="N830"/>
  <c r="P830" s="1"/>
  <c r="N4328"/>
  <c r="C3405"/>
  <c r="N3405"/>
  <c r="P3405" s="1"/>
  <c r="C3997"/>
  <c r="N3997"/>
  <c r="P3997" s="1"/>
  <c r="L3818"/>
  <c r="N3818"/>
  <c r="L1626"/>
  <c r="N1626"/>
  <c r="L2119"/>
  <c r="N2119"/>
  <c r="N1996"/>
  <c r="C2171"/>
  <c r="N2171"/>
  <c r="P2171" s="1"/>
  <c r="N3564"/>
  <c r="C2437"/>
  <c r="N2437"/>
  <c r="C2207"/>
  <c r="N2207"/>
  <c r="N2417"/>
  <c r="C584"/>
  <c r="N584"/>
  <c r="N907"/>
  <c r="N1359"/>
  <c r="R817"/>
  <c r="S4147"/>
  <c r="R4319"/>
  <c r="B2394"/>
  <c r="B2417"/>
  <c r="R42"/>
  <c r="S42"/>
  <c r="Q42"/>
  <c r="B2171"/>
  <c r="S817"/>
  <c r="R1650"/>
  <c r="S1650"/>
  <c r="Q1650"/>
  <c r="R13"/>
  <c r="S13"/>
  <c r="Q13"/>
  <c r="R3990"/>
  <c r="S3990"/>
  <c r="Q3990"/>
  <c r="R4419"/>
  <c r="R3256"/>
  <c r="S3256"/>
  <c r="Q3256"/>
  <c r="B830"/>
  <c r="B212"/>
  <c r="B3405"/>
  <c r="B1547"/>
  <c r="B1112"/>
  <c r="C1112"/>
  <c r="B3997"/>
  <c r="L1359"/>
  <c r="K1359"/>
  <c r="K907"/>
  <c r="L907"/>
  <c r="L584"/>
  <c r="K584"/>
  <c r="L3564"/>
  <c r="K3564"/>
  <c r="L2171"/>
  <c r="K2171"/>
  <c r="L1996"/>
  <c r="K1996"/>
  <c r="K2119"/>
  <c r="B1086"/>
  <c r="B1268"/>
  <c r="K1626"/>
  <c r="K3818"/>
  <c r="L3997"/>
  <c r="K3997"/>
  <c r="L3405"/>
  <c r="K3405"/>
  <c r="L4328"/>
  <c r="K4328"/>
  <c r="L830"/>
  <c r="K830"/>
  <c r="L2660"/>
  <c r="K2660"/>
  <c r="L212"/>
  <c r="K212"/>
  <c r="L2417"/>
  <c r="K2417"/>
  <c r="C1086"/>
  <c r="K1112"/>
  <c r="L1547"/>
  <c r="K1547"/>
  <c r="B2437"/>
  <c r="L473"/>
  <c r="K473"/>
  <c r="B524"/>
  <c r="L524"/>
  <c r="K524"/>
  <c r="K105"/>
  <c r="L1268"/>
  <c r="K1268"/>
  <c r="A2207"/>
  <c r="L2207"/>
  <c r="K2207"/>
  <c r="L1086"/>
  <c r="K1086"/>
  <c r="L2437"/>
  <c r="K2437"/>
  <c r="K2394"/>
  <c r="P3564" l="1"/>
  <c r="Q168"/>
  <c r="R168"/>
  <c r="R2540"/>
  <c r="R3001"/>
  <c r="R3186"/>
  <c r="R3272"/>
  <c r="R1367"/>
  <c r="R4068"/>
  <c r="S4637"/>
  <c r="P2119"/>
  <c r="R2119" s="1"/>
  <c r="S2400"/>
  <c r="S1922"/>
  <c r="Q1229"/>
  <c r="S1687"/>
  <c r="Q4068"/>
  <c r="Q3001"/>
  <c r="Q4637"/>
  <c r="P2417"/>
  <c r="S2417" s="1"/>
  <c r="P1626"/>
  <c r="S1626" s="1"/>
  <c r="P1268"/>
  <c r="S1268" s="1"/>
  <c r="P2394"/>
  <c r="R2394" s="1"/>
  <c r="P212"/>
  <c r="S212" s="1"/>
  <c r="P105"/>
  <c r="S105" s="1"/>
  <c r="Q2400"/>
  <c r="Q1922"/>
  <c r="R1229"/>
  <c r="Q1687"/>
  <c r="P907"/>
  <c r="R907" s="1"/>
  <c r="P2207"/>
  <c r="S2207" s="1"/>
  <c r="P2437"/>
  <c r="R2437" s="1"/>
  <c r="P1996"/>
  <c r="Q1996" s="1"/>
  <c r="P2660"/>
  <c r="Q2660" s="1"/>
  <c r="P1112"/>
  <c r="S1112" s="1"/>
  <c r="P473"/>
  <c r="R473" s="1"/>
  <c r="P1359"/>
  <c r="S1359" s="1"/>
  <c r="P584"/>
  <c r="R584" s="1"/>
  <c r="P3818"/>
  <c r="R3818" s="1"/>
  <c r="P4328"/>
  <c r="R4328" s="1"/>
  <c r="P524"/>
  <c r="S524" s="1"/>
  <c r="Q2540"/>
  <c r="Q3186"/>
  <c r="Q817"/>
  <c r="Q3272"/>
  <c r="S3861"/>
  <c r="S2942"/>
  <c r="Q3861"/>
  <c r="Q2942"/>
  <c r="Q2168"/>
  <c r="R4147"/>
  <c r="Q4147"/>
  <c r="S4319"/>
  <c r="R2168"/>
  <c r="Q4319"/>
  <c r="R3564"/>
  <c r="Q2171"/>
  <c r="R830"/>
  <c r="R3405"/>
  <c r="S4419"/>
  <c r="Q4419"/>
  <c r="R3997"/>
  <c r="S3997"/>
  <c r="Q3997"/>
  <c r="R1547"/>
  <c r="S1547"/>
  <c r="Q1547"/>
  <c r="R1086"/>
  <c r="S1086"/>
  <c r="Q1086"/>
  <c r="R1626" l="1"/>
  <c r="Q2417"/>
  <c r="R2417"/>
  <c r="R1112"/>
  <c r="Q1626"/>
  <c r="Q212"/>
  <c r="Q1268"/>
  <c r="R1268"/>
  <c r="R212"/>
  <c r="R2207"/>
  <c r="Q2207"/>
  <c r="Q1112"/>
  <c r="S3818"/>
  <c r="R2660"/>
  <c r="Q907"/>
  <c r="S473"/>
  <c r="Q473"/>
  <c r="S2437"/>
  <c r="Q524"/>
  <c r="R524"/>
  <c r="Q3818"/>
  <c r="R2171"/>
  <c r="R1996"/>
  <c r="Q1359"/>
  <c r="S2171"/>
  <c r="S907"/>
  <c r="S584"/>
  <c r="R1359"/>
  <c r="S3564"/>
  <c r="S1996"/>
  <c r="Q584"/>
  <c r="Q2119"/>
  <c r="S4328"/>
  <c r="S2119"/>
  <c r="Q4328"/>
  <c r="Q2437"/>
  <c r="S3405"/>
  <c r="Q3564"/>
  <c r="R105"/>
  <c r="Q3405"/>
  <c r="S2660"/>
  <c r="S830"/>
  <c r="Q830"/>
  <c r="Q105"/>
  <c r="S2394"/>
  <c r="Q2394"/>
  <c r="A1832"/>
  <c r="A2270"/>
  <c r="C4591"/>
  <c r="A4591"/>
  <c r="A4496"/>
  <c r="A3003"/>
  <c r="A2330"/>
  <c r="A2333"/>
  <c r="A986"/>
  <c r="B4591" l="1"/>
  <c r="M986"/>
  <c r="M2333"/>
  <c r="M2330"/>
  <c r="M3003"/>
  <c r="M4496"/>
  <c r="M4591"/>
  <c r="M2270"/>
  <c r="M1832"/>
  <c r="O986"/>
  <c r="O2333"/>
  <c r="O2330"/>
  <c r="O3003"/>
  <c r="O4496"/>
  <c r="O4591"/>
  <c r="O2270"/>
  <c r="O1832"/>
  <c r="B2270"/>
  <c r="C2270"/>
  <c r="C986"/>
  <c r="N986"/>
  <c r="C2333"/>
  <c r="N2333"/>
  <c r="C2330"/>
  <c r="N2330"/>
  <c r="C3003"/>
  <c r="N3003"/>
  <c r="L4496"/>
  <c r="N4496"/>
  <c r="N4591"/>
  <c r="N2270"/>
  <c r="C1832"/>
  <c r="N1832"/>
  <c r="B2330"/>
  <c r="B1832"/>
  <c r="B986"/>
  <c r="C4496"/>
  <c r="B3003"/>
  <c r="L1832"/>
  <c r="K1832"/>
  <c r="L2270"/>
  <c r="K2270"/>
  <c r="L4591"/>
  <c r="K4591"/>
  <c r="B4496"/>
  <c r="K4496"/>
  <c r="B2333"/>
  <c r="L3003"/>
  <c r="K3003"/>
  <c r="L2330"/>
  <c r="K2330"/>
  <c r="L2333"/>
  <c r="K2333"/>
  <c r="L986"/>
  <c r="K986"/>
  <c r="P1832" l="1"/>
  <c r="Q1832" s="1"/>
  <c r="P2333"/>
  <c r="S2333" s="1"/>
  <c r="P2270"/>
  <c r="R2270" s="1"/>
  <c r="P4496"/>
  <c r="S4496" s="1"/>
  <c r="P2330"/>
  <c r="S2330" s="1"/>
  <c r="P986"/>
  <c r="S986" s="1"/>
  <c r="P3003"/>
  <c r="S3003" s="1"/>
  <c r="P4591"/>
  <c r="R4591" s="1"/>
  <c r="R1832"/>
  <c r="S1832"/>
  <c r="R2330" l="1"/>
  <c r="Q986"/>
  <c r="R986"/>
  <c r="Q3003"/>
  <c r="R3003"/>
  <c r="Q2333"/>
  <c r="R2333"/>
  <c r="Q2330"/>
  <c r="Q4591"/>
  <c r="S4591"/>
  <c r="Q2270"/>
  <c r="S2270"/>
  <c r="R4496"/>
  <c r="Q4496"/>
  <c r="A2729"/>
  <c r="C2729"/>
  <c r="B2729"/>
  <c r="A989"/>
  <c r="A987"/>
  <c r="C987"/>
  <c r="B987"/>
  <c r="A2275"/>
  <c r="C2275"/>
  <c r="B2275"/>
  <c r="A4217"/>
  <c r="C4217"/>
  <c r="A2144"/>
  <c r="A4165"/>
  <c r="C4165"/>
  <c r="B4165"/>
  <c r="C1732"/>
  <c r="A1732"/>
  <c r="C988"/>
  <c r="A988"/>
  <c r="A254"/>
  <c r="A4712"/>
  <c r="C3102"/>
  <c r="A3102"/>
  <c r="A2643"/>
  <c r="A683"/>
  <c r="A1717"/>
  <c r="C1717"/>
  <c r="A3171"/>
  <c r="A3044"/>
  <c r="A1091"/>
  <c r="C135"/>
  <c r="A135"/>
  <c r="A69"/>
  <c r="B988" l="1"/>
  <c r="B4217"/>
  <c r="B1732"/>
  <c r="B135"/>
  <c r="M3102"/>
  <c r="M69"/>
  <c r="M135"/>
  <c r="M1091"/>
  <c r="M3044"/>
  <c r="M3171"/>
  <c r="M1717"/>
  <c r="M683"/>
  <c r="M2643"/>
  <c r="M4712"/>
  <c r="M254"/>
  <c r="M988"/>
  <c r="M1732"/>
  <c r="M4165"/>
  <c r="M2144"/>
  <c r="M4217"/>
  <c r="M2275"/>
  <c r="M987"/>
  <c r="M989"/>
  <c r="M2729"/>
  <c r="O3102"/>
  <c r="O69"/>
  <c r="O135"/>
  <c r="O1091"/>
  <c r="O3044"/>
  <c r="O3171"/>
  <c r="O1717"/>
  <c r="O683"/>
  <c r="O2643"/>
  <c r="O4712"/>
  <c r="O254"/>
  <c r="O988"/>
  <c r="O1732"/>
  <c r="O4165"/>
  <c r="O2144"/>
  <c r="O4217"/>
  <c r="O2275"/>
  <c r="O987"/>
  <c r="O989"/>
  <c r="O2729"/>
  <c r="N3102"/>
  <c r="P3102" s="1"/>
  <c r="C69"/>
  <c r="N69"/>
  <c r="N135"/>
  <c r="C1091"/>
  <c r="N1091"/>
  <c r="P1091" s="1"/>
  <c r="C3044"/>
  <c r="N3044"/>
  <c r="C3171"/>
  <c r="N3171"/>
  <c r="P3171" s="1"/>
  <c r="N1717"/>
  <c r="C683"/>
  <c r="N683"/>
  <c r="C2643"/>
  <c r="N2643"/>
  <c r="P2643" s="1"/>
  <c r="L4712"/>
  <c r="N4712"/>
  <c r="L254"/>
  <c r="N254"/>
  <c r="L988"/>
  <c r="N988"/>
  <c r="N1732"/>
  <c r="L4165"/>
  <c r="N4165"/>
  <c r="P4165" s="1"/>
  <c r="C2144"/>
  <c r="N2144"/>
  <c r="N4217"/>
  <c r="N2275"/>
  <c r="N987"/>
  <c r="C989"/>
  <c r="N989"/>
  <c r="P989" s="1"/>
  <c r="N2729"/>
  <c r="P2729" s="1"/>
  <c r="C4712"/>
  <c r="B683"/>
  <c r="B254"/>
  <c r="B4712"/>
  <c r="C254"/>
  <c r="B989"/>
  <c r="B1717"/>
  <c r="L2729"/>
  <c r="K2729"/>
  <c r="L989"/>
  <c r="K989"/>
  <c r="L987"/>
  <c r="K987"/>
  <c r="B2144"/>
  <c r="B3102"/>
  <c r="L2275"/>
  <c r="K2275"/>
  <c r="L4217"/>
  <c r="K4217"/>
  <c r="L2144"/>
  <c r="K2144"/>
  <c r="K4165"/>
  <c r="L1732"/>
  <c r="K1732"/>
  <c r="B3171"/>
  <c r="B2643"/>
  <c r="K988"/>
  <c r="K254"/>
  <c r="B3044"/>
  <c r="K4712"/>
  <c r="L3102"/>
  <c r="K3102"/>
  <c r="B69"/>
  <c r="L2643"/>
  <c r="K2643"/>
  <c r="L683"/>
  <c r="K683"/>
  <c r="B1091"/>
  <c r="L1717"/>
  <c r="K1717"/>
  <c r="L3171"/>
  <c r="K3171"/>
  <c r="L3044"/>
  <c r="K3044"/>
  <c r="L1091"/>
  <c r="K1091"/>
  <c r="L135"/>
  <c r="K135"/>
  <c r="L69"/>
  <c r="K69"/>
  <c r="P254" l="1"/>
  <c r="R254" s="1"/>
  <c r="P987"/>
  <c r="R987" s="1"/>
  <c r="P4217"/>
  <c r="S4217" s="1"/>
  <c r="P988"/>
  <c r="R988" s="1"/>
  <c r="P4712"/>
  <c r="R4712" s="1"/>
  <c r="P683"/>
  <c r="R683" s="1"/>
  <c r="P69"/>
  <c r="S69" s="1"/>
  <c r="P1717"/>
  <c r="R1717" s="1"/>
  <c r="P2275"/>
  <c r="R2275" s="1"/>
  <c r="P2144"/>
  <c r="R2144" s="1"/>
  <c r="P1732"/>
  <c r="S1732" s="1"/>
  <c r="P3044"/>
  <c r="R3044" s="1"/>
  <c r="P135"/>
  <c r="S135" s="1"/>
  <c r="S2729"/>
  <c r="S4165"/>
  <c r="R2643"/>
  <c r="S1091"/>
  <c r="R2729"/>
  <c r="Q2729"/>
  <c r="R989"/>
  <c r="S989"/>
  <c r="Q989"/>
  <c r="R3102"/>
  <c r="S3102"/>
  <c r="Q3102"/>
  <c r="R3171"/>
  <c r="Q3171"/>
  <c r="S3171"/>
  <c r="Q69" l="1"/>
  <c r="R4217"/>
  <c r="S2144"/>
  <c r="S4712"/>
  <c r="S1717"/>
  <c r="Q988"/>
  <c r="Q1717"/>
  <c r="S988"/>
  <c r="R69"/>
  <c r="R1732"/>
  <c r="Q4217"/>
  <c r="Q1732"/>
  <c r="Q135"/>
  <c r="R135"/>
  <c r="Q4712"/>
  <c r="S254"/>
  <c r="S2643"/>
  <c r="Q254"/>
  <c r="Q2643"/>
  <c r="R1091"/>
  <c r="Q2144"/>
  <c r="Q1091"/>
  <c r="S987"/>
  <c r="Q987"/>
  <c r="S683"/>
  <c r="Q683"/>
  <c r="S2275"/>
  <c r="Q2275"/>
  <c r="R4165"/>
  <c r="Q4165"/>
  <c r="S3044"/>
  <c r="Q3044"/>
  <c r="A4596"/>
  <c r="C4596"/>
  <c r="B4596"/>
  <c r="A1089"/>
  <c r="A1090"/>
  <c r="C1090"/>
  <c r="B1090"/>
  <c r="A497"/>
  <c r="A4530"/>
  <c r="C4530"/>
  <c r="B4530"/>
  <c r="A2770"/>
  <c r="A2610"/>
  <c r="C2610"/>
  <c r="B2610"/>
  <c r="A2989"/>
  <c r="A3956"/>
  <c r="C3956"/>
  <c r="B3956"/>
  <c r="A4259"/>
  <c r="A920"/>
  <c r="C920"/>
  <c r="B920"/>
  <c r="A3882"/>
  <c r="A2791"/>
  <c r="C2791"/>
  <c r="B2791"/>
  <c r="A919"/>
  <c r="C919"/>
  <c r="C4663"/>
  <c r="A4663"/>
  <c r="B4663"/>
  <c r="C3824"/>
  <c r="A3824"/>
  <c r="A2802"/>
  <c r="C290"/>
  <c r="A290"/>
  <c r="A918"/>
  <c r="C918"/>
  <c r="C1021"/>
  <c r="A1021"/>
  <c r="A2542"/>
  <c r="A4140"/>
  <c r="C745"/>
  <c r="A745"/>
  <c r="A851"/>
  <c r="A917"/>
  <c r="B1021" l="1"/>
  <c r="M745"/>
  <c r="M4140"/>
  <c r="M2542"/>
  <c r="M1021"/>
  <c r="M290"/>
  <c r="M2802"/>
  <c r="M919"/>
  <c r="M2791"/>
  <c r="M3882"/>
  <c r="M920"/>
  <c r="M4259"/>
  <c r="M3956"/>
  <c r="M2989"/>
  <c r="M2610"/>
  <c r="M2770"/>
  <c r="M4530"/>
  <c r="M497"/>
  <c r="M1090"/>
  <c r="M1089"/>
  <c r="M4596"/>
  <c r="M917"/>
  <c r="M851"/>
  <c r="M918"/>
  <c r="M3824"/>
  <c r="M4663"/>
  <c r="O851"/>
  <c r="O918"/>
  <c r="O3824"/>
  <c r="O4663"/>
  <c r="O917"/>
  <c r="O745"/>
  <c r="O4140"/>
  <c r="O2542"/>
  <c r="O1021"/>
  <c r="O290"/>
  <c r="O2802"/>
  <c r="O919"/>
  <c r="O2791"/>
  <c r="O3882"/>
  <c r="O920"/>
  <c r="O4259"/>
  <c r="O3956"/>
  <c r="O2989"/>
  <c r="O2610"/>
  <c r="O2770"/>
  <c r="O4530"/>
  <c r="O497"/>
  <c r="O1090"/>
  <c r="O1089"/>
  <c r="O4596"/>
  <c r="B4259"/>
  <c r="B290"/>
  <c r="C4259"/>
  <c r="C851"/>
  <c r="N745"/>
  <c r="P745" s="1"/>
  <c r="C4140"/>
  <c r="N4140"/>
  <c r="C2542"/>
  <c r="N2542"/>
  <c r="N1021"/>
  <c r="P1021" s="1"/>
  <c r="N3824"/>
  <c r="N4663"/>
  <c r="C917"/>
  <c r="N917"/>
  <c r="P917" s="1"/>
  <c r="N851"/>
  <c r="N918"/>
  <c r="N290"/>
  <c r="P290" s="1"/>
  <c r="C2802"/>
  <c r="N2802"/>
  <c r="N919"/>
  <c r="N2791"/>
  <c r="C3882"/>
  <c r="N3882"/>
  <c r="P3882" s="1"/>
  <c r="N920"/>
  <c r="P920" s="1"/>
  <c r="N4259"/>
  <c r="P4259" s="1"/>
  <c r="N3956"/>
  <c r="P3956" s="1"/>
  <c r="C2989"/>
  <c r="N2989"/>
  <c r="N2610"/>
  <c r="C2770"/>
  <c r="N2770"/>
  <c r="P2770" s="1"/>
  <c r="N4530"/>
  <c r="P4530" s="1"/>
  <c r="C497"/>
  <c r="N497"/>
  <c r="N1090"/>
  <c r="C1089"/>
  <c r="N1089"/>
  <c r="P1089" s="1"/>
  <c r="N4596"/>
  <c r="P4596" s="1"/>
  <c r="B2770"/>
  <c r="B3882"/>
  <c r="B497"/>
  <c r="B1089"/>
  <c r="B4140"/>
  <c r="B2542"/>
  <c r="B851"/>
  <c r="B745"/>
  <c r="B2989"/>
  <c r="B919"/>
  <c r="L4596"/>
  <c r="K4596"/>
  <c r="L1089"/>
  <c r="K1089"/>
  <c r="L1090"/>
  <c r="K1090"/>
  <c r="L497"/>
  <c r="K497"/>
  <c r="L4530"/>
  <c r="K4530"/>
  <c r="L2770"/>
  <c r="K2770"/>
  <c r="L2610"/>
  <c r="K2610"/>
  <c r="B3824"/>
  <c r="L2989"/>
  <c r="K2989"/>
  <c r="L3956"/>
  <c r="K3956"/>
  <c r="L4259"/>
  <c r="K4259"/>
  <c r="L920"/>
  <c r="K920"/>
  <c r="B2802"/>
  <c r="L3882"/>
  <c r="K3882"/>
  <c r="L2791"/>
  <c r="K2791"/>
  <c r="L919"/>
  <c r="K919"/>
  <c r="L4663"/>
  <c r="K4663"/>
  <c r="L3824"/>
  <c r="K3824"/>
  <c r="L2802"/>
  <c r="K2802"/>
  <c r="L290"/>
  <c r="K290"/>
  <c r="B918"/>
  <c r="L918"/>
  <c r="K918"/>
  <c r="B917"/>
  <c r="L1021"/>
  <c r="K1021"/>
  <c r="L2542"/>
  <c r="K2542"/>
  <c r="L4140"/>
  <c r="K4140"/>
  <c r="L745"/>
  <c r="K745"/>
  <c r="L851"/>
  <c r="K851"/>
  <c r="L917"/>
  <c r="K917"/>
  <c r="P2542" l="1"/>
  <c r="S2542" s="1"/>
  <c r="P497"/>
  <c r="S497" s="1"/>
  <c r="P2989"/>
  <c r="R2989" s="1"/>
  <c r="P919"/>
  <c r="R919" s="1"/>
  <c r="P918"/>
  <c r="Q918" s="1"/>
  <c r="P4663"/>
  <c r="R4663" s="1"/>
  <c r="P851"/>
  <c r="R851" s="1"/>
  <c r="P1090"/>
  <c r="S1090" s="1"/>
  <c r="P2610"/>
  <c r="R2610" s="1"/>
  <c r="P2791"/>
  <c r="R2791" s="1"/>
  <c r="P2802"/>
  <c r="S2802" s="1"/>
  <c r="P3824"/>
  <c r="S3824" s="1"/>
  <c r="P4140"/>
  <c r="R4140" s="1"/>
  <c r="S1089"/>
  <c r="R4530"/>
  <c r="S2770"/>
  <c r="S3956"/>
  <c r="R4259"/>
  <c r="R920"/>
  <c r="R3882"/>
  <c r="S290"/>
  <c r="R4596"/>
  <c r="R917"/>
  <c r="R745"/>
  <c r="S1021"/>
  <c r="R1089"/>
  <c r="Q1089"/>
  <c r="S4530"/>
  <c r="R2770"/>
  <c r="Q2770"/>
  <c r="R3956"/>
  <c r="Q3956"/>
  <c r="S3882"/>
  <c r="R290"/>
  <c r="Q2542"/>
  <c r="R2542" l="1"/>
  <c r="S851"/>
  <c r="S2989"/>
  <c r="S918"/>
  <c r="S4663"/>
  <c r="R2802"/>
  <c r="Q290"/>
  <c r="S919"/>
  <c r="S920"/>
  <c r="S4596"/>
  <c r="Q851"/>
  <c r="Q919"/>
  <c r="Q920"/>
  <c r="Q4596"/>
  <c r="S917"/>
  <c r="Q2802"/>
  <c r="Q3882"/>
  <c r="Q2989"/>
  <c r="Q4530"/>
  <c r="S4140"/>
  <c r="Q1090"/>
  <c r="R1090"/>
  <c r="Q917"/>
  <c r="Q4140"/>
  <c r="Q4663"/>
  <c r="Q3824"/>
  <c r="R918"/>
  <c r="R3824"/>
  <c r="Q2791"/>
  <c r="S2791"/>
  <c r="R1021"/>
  <c r="R497"/>
  <c r="S745"/>
  <c r="Q745"/>
  <c r="Q497"/>
  <c r="Q1021"/>
  <c r="S2610"/>
  <c r="Q2610"/>
  <c r="Q4259"/>
  <c r="S4259"/>
  <c r="C3528"/>
  <c r="A3528"/>
  <c r="A3810"/>
  <c r="C3810"/>
  <c r="A3319"/>
  <c r="C3319"/>
  <c r="B3319"/>
  <c r="A2823"/>
  <c r="C2562"/>
  <c r="A2562"/>
  <c r="A2866"/>
  <c r="A2561"/>
  <c r="A2676"/>
  <c r="A2543"/>
  <c r="C2543"/>
  <c r="B2543"/>
  <c r="A2631"/>
  <c r="A2925"/>
  <c r="C2925"/>
  <c r="B2925"/>
  <c r="A977"/>
  <c r="A3769"/>
  <c r="A1679"/>
  <c r="A2474"/>
  <c r="A2276"/>
  <c r="A2107"/>
  <c r="B2562" l="1"/>
  <c r="B3528"/>
  <c r="M3810"/>
  <c r="M3528"/>
  <c r="M2107"/>
  <c r="M2276"/>
  <c r="M2474"/>
  <c r="M1679"/>
  <c r="M3769"/>
  <c r="M977"/>
  <c r="M2925"/>
  <c r="M2631"/>
  <c r="M2543"/>
  <c r="M2676"/>
  <c r="M2561"/>
  <c r="M2866"/>
  <c r="M2562"/>
  <c r="M2823"/>
  <c r="M3319"/>
  <c r="M3819"/>
  <c r="O2107"/>
  <c r="O2276"/>
  <c r="O1679"/>
  <c r="O2925"/>
  <c r="O3810"/>
  <c r="O3528"/>
  <c r="O3769"/>
  <c r="O977"/>
  <c r="O2543"/>
  <c r="O2676"/>
  <c r="O2866"/>
  <c r="O2562"/>
  <c r="O2823"/>
  <c r="O3319"/>
  <c r="O3819"/>
  <c r="C2474"/>
  <c r="O2474"/>
  <c r="C2631"/>
  <c r="O2631"/>
  <c r="C2561"/>
  <c r="O2561"/>
  <c r="B2631"/>
  <c r="B2561"/>
  <c r="C2107"/>
  <c r="N2107"/>
  <c r="P2107" s="1"/>
  <c r="C2276"/>
  <c r="N2276"/>
  <c r="N3810"/>
  <c r="N3528"/>
  <c r="N2474"/>
  <c r="C1679"/>
  <c r="N1679"/>
  <c r="C3769"/>
  <c r="N3769"/>
  <c r="C977"/>
  <c r="N977"/>
  <c r="P977" s="1"/>
  <c r="N2925"/>
  <c r="N2631"/>
  <c r="N2543"/>
  <c r="C2676"/>
  <c r="N2676"/>
  <c r="N2561"/>
  <c r="N2866"/>
  <c r="P2866" s="1"/>
  <c r="N2562"/>
  <c r="C2823"/>
  <c r="N2823"/>
  <c r="L3319"/>
  <c r="N3319"/>
  <c r="P3319" s="1"/>
  <c r="N3819"/>
  <c r="P3819" s="1"/>
  <c r="B2823"/>
  <c r="B2866"/>
  <c r="C2866"/>
  <c r="B3810"/>
  <c r="B2474"/>
  <c r="B3769"/>
  <c r="B2676"/>
  <c r="B1679"/>
  <c r="L3528"/>
  <c r="K3528"/>
  <c r="L3810"/>
  <c r="K3810"/>
  <c r="K3319"/>
  <c r="L2823"/>
  <c r="K2823"/>
  <c r="L2562"/>
  <c r="K2562"/>
  <c r="K2866"/>
  <c r="L2866"/>
  <c r="L2561"/>
  <c r="K2561"/>
  <c r="L2676"/>
  <c r="K2676"/>
  <c r="L2543"/>
  <c r="K2543"/>
  <c r="L2631"/>
  <c r="K2631"/>
  <c r="L2925"/>
  <c r="K2925"/>
  <c r="B977"/>
  <c r="L977"/>
  <c r="K977"/>
  <c r="L3769"/>
  <c r="K3769"/>
  <c r="B2107"/>
  <c r="L1679"/>
  <c r="K1679"/>
  <c r="K2474"/>
  <c r="L2474"/>
  <c r="L2276"/>
  <c r="B2276"/>
  <c r="K2276"/>
  <c r="L2107"/>
  <c r="K2107"/>
  <c r="P2543" l="1"/>
  <c r="R2543" s="1"/>
  <c r="P2562"/>
  <c r="Q2562" s="1"/>
  <c r="P2823"/>
  <c r="R2823" s="1"/>
  <c r="P3769"/>
  <c r="R3769" s="1"/>
  <c r="P1679"/>
  <c r="S1679" s="1"/>
  <c r="P2925"/>
  <c r="R2925" s="1"/>
  <c r="P2561"/>
  <c r="Q2561" s="1"/>
  <c r="P3810"/>
  <c r="R3810" s="1"/>
  <c r="P2676"/>
  <c r="R2676" s="1"/>
  <c r="P3528"/>
  <c r="Q3528" s="1"/>
  <c r="P2276"/>
  <c r="R2276" s="1"/>
  <c r="P2631"/>
  <c r="R2631" s="1"/>
  <c r="P2474"/>
  <c r="S2474" s="1"/>
  <c r="S2866"/>
  <c r="S977"/>
  <c r="R3319"/>
  <c r="S3319"/>
  <c r="Q3319"/>
  <c r="Q2866"/>
  <c r="R2107"/>
  <c r="R2562" l="1"/>
  <c r="S3769"/>
  <c r="R3528"/>
  <c r="Q3769"/>
  <c r="S3528"/>
  <c r="S2676"/>
  <c r="Q2823"/>
  <c r="Q2676"/>
  <c r="S2823"/>
  <c r="R2866"/>
  <c r="Q2474"/>
  <c r="R2474"/>
  <c r="R2561"/>
  <c r="S2631"/>
  <c r="S2561"/>
  <c r="Q2631"/>
  <c r="S2562"/>
  <c r="S2925"/>
  <c r="Q2925"/>
  <c r="R1679"/>
  <c r="S2543"/>
  <c r="Q2543"/>
  <c r="Q1679"/>
  <c r="Q3810"/>
  <c r="S3810"/>
  <c r="R977"/>
  <c r="Q977"/>
  <c r="S2276"/>
  <c r="Q2276"/>
  <c r="S2107"/>
  <c r="Q2107"/>
  <c r="A896"/>
  <c r="A468"/>
  <c r="A4721"/>
  <c r="M4721" l="1"/>
  <c r="M468"/>
  <c r="M896"/>
  <c r="O4721"/>
  <c r="O468"/>
  <c r="O896"/>
  <c r="C4721"/>
  <c r="N4721"/>
  <c r="C468"/>
  <c r="N468"/>
  <c r="C896"/>
  <c r="N896"/>
  <c r="P896" s="1"/>
  <c r="B4721"/>
  <c r="B896"/>
  <c r="L896"/>
  <c r="K896"/>
  <c r="B468"/>
  <c r="L468"/>
  <c r="K468"/>
  <c r="L4721"/>
  <c r="K4721"/>
  <c r="P4721" l="1"/>
  <c r="R4721" s="1"/>
  <c r="P468"/>
  <c r="S468" s="1"/>
  <c r="S896"/>
  <c r="S4721" l="1"/>
  <c r="Q4721"/>
  <c r="Q896"/>
  <c r="R896"/>
  <c r="R468"/>
  <c r="Q468"/>
  <c r="A4009"/>
  <c r="C4009"/>
  <c r="A109"/>
  <c r="C109"/>
  <c r="B109"/>
  <c r="A2954"/>
  <c r="C2954"/>
  <c r="C3478"/>
  <c r="A3478"/>
  <c r="A2821"/>
  <c r="C2821"/>
  <c r="B2821"/>
  <c r="A3813"/>
  <c r="C3813"/>
  <c r="B3813"/>
  <c r="A3694"/>
  <c r="C3694"/>
  <c r="B3694"/>
  <c r="A3576"/>
  <c r="C3576"/>
  <c r="C3355"/>
  <c r="A3355"/>
  <c r="A3038"/>
  <c r="C3038"/>
  <c r="B3038"/>
  <c r="C3568"/>
  <c r="A3568"/>
  <c r="A3080"/>
  <c r="C3080"/>
  <c r="B3080"/>
  <c r="A3126"/>
  <c r="A3399"/>
  <c r="C3399"/>
  <c r="B3399"/>
  <c r="A2626"/>
  <c r="C2626"/>
  <c r="B2626"/>
  <c r="A3432"/>
  <c r="A3855"/>
  <c r="C3855"/>
  <c r="A3085"/>
  <c r="A2568"/>
  <c r="C2568"/>
  <c r="B2568"/>
  <c r="A2918"/>
  <c r="C2918"/>
  <c r="A2944"/>
  <c r="C2944"/>
  <c r="B2944"/>
  <c r="A1759"/>
  <c r="C1759"/>
  <c r="A1952"/>
  <c r="C1952"/>
  <c r="A2826"/>
  <c r="A3157"/>
  <c r="C3157"/>
  <c r="B3157"/>
  <c r="A2949"/>
  <c r="A2069"/>
  <c r="A2362"/>
  <c r="A2101"/>
  <c r="A2243"/>
  <c r="A2601"/>
  <c r="C2601"/>
  <c r="B2601"/>
  <c r="A1175"/>
  <c r="C1276"/>
  <c r="A1276"/>
  <c r="A3609"/>
  <c r="A581"/>
  <c r="A1787"/>
  <c r="A3290"/>
  <c r="A879"/>
  <c r="C879"/>
  <c r="B879"/>
  <c r="A2140"/>
  <c r="C2143"/>
  <c r="A2143"/>
  <c r="A3682"/>
  <c r="A4159"/>
  <c r="C4159"/>
  <c r="B4159"/>
  <c r="A127"/>
  <c r="A951"/>
  <c r="A985"/>
  <c r="C985"/>
  <c r="B985"/>
  <c r="A2024"/>
  <c r="C2884"/>
  <c r="A2884"/>
  <c r="A1799"/>
  <c r="C1799"/>
  <c r="A1670"/>
  <c r="A717"/>
  <c r="A1024"/>
  <c r="A1753"/>
  <c r="A322"/>
  <c r="C418"/>
  <c r="A418"/>
  <c r="A487"/>
  <c r="A1775"/>
  <c r="A1551"/>
  <c r="A2760"/>
  <c r="C651"/>
  <c r="A651"/>
  <c r="A3577"/>
  <c r="A4164"/>
  <c r="A1926"/>
  <c r="C275"/>
  <c r="A275"/>
  <c r="A2728"/>
  <c r="A3011"/>
  <c r="A2391"/>
  <c r="A2396"/>
  <c r="A4691"/>
  <c r="A1993"/>
  <c r="A2606"/>
  <c r="A2835"/>
  <c r="D172" i="7"/>
  <c r="B650" i="1"/>
  <c r="B383"/>
  <c r="B1952" l="1"/>
  <c r="B2884"/>
  <c r="B4009"/>
  <c r="B3355"/>
  <c r="B3568"/>
  <c r="B2143"/>
  <c r="B2954"/>
  <c r="B3478"/>
  <c r="M383"/>
  <c r="M4250"/>
  <c r="M3030"/>
  <c r="M1531"/>
  <c r="M3653"/>
  <c r="M2398"/>
  <c r="M2436"/>
  <c r="M3318"/>
  <c r="M3007"/>
  <c r="M3657"/>
  <c r="M275"/>
  <c r="M1926"/>
  <c r="M4164"/>
  <c r="M3577"/>
  <c r="M418"/>
  <c r="M322"/>
  <c r="M1753"/>
  <c r="M1024"/>
  <c r="M717"/>
  <c r="C1670"/>
  <c r="M1670"/>
  <c r="M1276"/>
  <c r="M1175"/>
  <c r="M2601"/>
  <c r="M2243"/>
  <c r="M2101"/>
  <c r="M2362"/>
  <c r="M2069"/>
  <c r="M2949"/>
  <c r="M3157"/>
  <c r="M2826"/>
  <c r="M1952"/>
  <c r="M2918"/>
  <c r="M2568"/>
  <c r="M3085"/>
  <c r="M3576"/>
  <c r="M3694"/>
  <c r="M3813"/>
  <c r="M2821"/>
  <c r="M3478"/>
  <c r="M2954"/>
  <c r="M109"/>
  <c r="M4009"/>
  <c r="M650"/>
  <c r="M1964"/>
  <c r="M2835"/>
  <c r="M2606"/>
  <c r="M1993"/>
  <c r="M4691"/>
  <c r="M2396"/>
  <c r="M2391"/>
  <c r="M3011"/>
  <c r="M2728"/>
  <c r="M651"/>
  <c r="M2760"/>
  <c r="M1551"/>
  <c r="M1775"/>
  <c r="M487"/>
  <c r="M1799"/>
  <c r="M2884"/>
  <c r="M2024"/>
  <c r="M985"/>
  <c r="M951"/>
  <c r="M127"/>
  <c r="M4159"/>
  <c r="M3682"/>
  <c r="M2143"/>
  <c r="M2140"/>
  <c r="M879"/>
  <c r="M3290"/>
  <c r="M1787"/>
  <c r="M581"/>
  <c r="M3609"/>
  <c r="M1759"/>
  <c r="M2944"/>
  <c r="M3855"/>
  <c r="M3432"/>
  <c r="M2626"/>
  <c r="M3399"/>
  <c r="M3126"/>
  <c r="M3080"/>
  <c r="M3568"/>
  <c r="M3038"/>
  <c r="M3355"/>
  <c r="O383"/>
  <c r="O1964"/>
  <c r="O2835"/>
  <c r="O2606"/>
  <c r="O1993"/>
  <c r="O4691"/>
  <c r="O2396"/>
  <c r="O2391"/>
  <c r="O3011"/>
  <c r="O2728"/>
  <c r="O651"/>
  <c r="O2760"/>
  <c r="O1551"/>
  <c r="O1775"/>
  <c r="O487"/>
  <c r="O1670"/>
  <c r="O1276"/>
  <c r="O1175"/>
  <c r="O2601"/>
  <c r="O2243"/>
  <c r="O2101"/>
  <c r="O2362"/>
  <c r="O2069"/>
  <c r="O2949"/>
  <c r="O3157"/>
  <c r="O2826"/>
  <c r="O1952"/>
  <c r="O2918"/>
  <c r="O2568"/>
  <c r="O3085"/>
  <c r="O3576"/>
  <c r="O3694"/>
  <c r="O3813"/>
  <c r="O2821"/>
  <c r="O3478"/>
  <c r="O2954"/>
  <c r="O109"/>
  <c r="O4009"/>
  <c r="O650"/>
  <c r="O4250"/>
  <c r="O3030"/>
  <c r="O1531"/>
  <c r="O3653"/>
  <c r="O2398"/>
  <c r="O2436"/>
  <c r="O3318"/>
  <c r="O3007"/>
  <c r="O3657"/>
  <c r="O275"/>
  <c r="O1926"/>
  <c r="O4164"/>
  <c r="O3577"/>
  <c r="O418"/>
  <c r="O322"/>
  <c r="O1753"/>
  <c r="O1024"/>
  <c r="O717"/>
  <c r="O1799"/>
  <c r="O2024"/>
  <c r="O985"/>
  <c r="O951"/>
  <c r="O127"/>
  <c r="O4159"/>
  <c r="O3682"/>
  <c r="O2143"/>
  <c r="O2140"/>
  <c r="O879"/>
  <c r="O3290"/>
  <c r="O1787"/>
  <c r="O581"/>
  <c r="O3609"/>
  <c r="O1759"/>
  <c r="O2944"/>
  <c r="O3855"/>
  <c r="O3432"/>
  <c r="O2626"/>
  <c r="O3399"/>
  <c r="O3126"/>
  <c r="O3080"/>
  <c r="O3568"/>
  <c r="O3038"/>
  <c r="O3355"/>
  <c r="N2884"/>
  <c r="O2884"/>
  <c r="C1964"/>
  <c r="N1964"/>
  <c r="P1964" s="1"/>
  <c r="C2835"/>
  <c r="N2835"/>
  <c r="C2606"/>
  <c r="N2606"/>
  <c r="P2606" s="1"/>
  <c r="C1993"/>
  <c r="N1993"/>
  <c r="C4691"/>
  <c r="N4691"/>
  <c r="P4691" s="1"/>
  <c r="N2396"/>
  <c r="P2396" s="1"/>
  <c r="C2391"/>
  <c r="N2391"/>
  <c r="N3011"/>
  <c r="L2728"/>
  <c r="N2728"/>
  <c r="P2728" s="1"/>
  <c r="N651"/>
  <c r="P651" s="1"/>
  <c r="C2760"/>
  <c r="N2760"/>
  <c r="C1551"/>
  <c r="N1551"/>
  <c r="P1551" s="1"/>
  <c r="C1775"/>
  <c r="N1775"/>
  <c r="C487"/>
  <c r="N487"/>
  <c r="P487" s="1"/>
  <c r="N1670"/>
  <c r="P1670" s="1"/>
  <c r="N1276"/>
  <c r="P1276" s="1"/>
  <c r="C1175"/>
  <c r="N1175"/>
  <c r="N2601"/>
  <c r="C2243"/>
  <c r="N2243"/>
  <c r="P2243" s="1"/>
  <c r="C2101"/>
  <c r="N2101"/>
  <c r="C2362"/>
  <c r="N2362"/>
  <c r="P2362" s="1"/>
  <c r="C2069"/>
  <c r="N2069"/>
  <c r="L2949"/>
  <c r="N2949"/>
  <c r="P2949" s="1"/>
  <c r="N3157"/>
  <c r="P3157" s="1"/>
  <c r="C2826"/>
  <c r="N2826"/>
  <c r="N1952"/>
  <c r="L2918"/>
  <c r="N2918"/>
  <c r="P2918" s="1"/>
  <c r="N2568"/>
  <c r="P2568" s="1"/>
  <c r="C3085"/>
  <c r="N3085"/>
  <c r="N3576"/>
  <c r="N3694"/>
  <c r="N3813"/>
  <c r="N2821"/>
  <c r="N3478"/>
  <c r="N2954"/>
  <c r="N109"/>
  <c r="N4009"/>
  <c r="N383"/>
  <c r="C1821"/>
  <c r="C650"/>
  <c r="N650"/>
  <c r="P650" s="1"/>
  <c r="C4250"/>
  <c r="N4250"/>
  <c r="C3030"/>
  <c r="N3030"/>
  <c r="P3030" s="1"/>
  <c r="C1531"/>
  <c r="N1531"/>
  <c r="L3653"/>
  <c r="N3653"/>
  <c r="P3653" s="1"/>
  <c r="C2398"/>
  <c r="N2398"/>
  <c r="C2436"/>
  <c r="N2436"/>
  <c r="P2436" s="1"/>
  <c r="C3318"/>
  <c r="N3318"/>
  <c r="N3007"/>
  <c r="N3657"/>
  <c r="N275"/>
  <c r="C1926"/>
  <c r="N1926"/>
  <c r="P1926" s="1"/>
  <c r="C4164"/>
  <c r="N4164"/>
  <c r="C3577"/>
  <c r="N3577"/>
  <c r="P3577" s="1"/>
  <c r="N418"/>
  <c r="P418" s="1"/>
  <c r="C322"/>
  <c r="N322"/>
  <c r="N1753"/>
  <c r="C1024"/>
  <c r="N1024"/>
  <c r="C717"/>
  <c r="N717"/>
  <c r="N1799"/>
  <c r="C2024"/>
  <c r="N2024"/>
  <c r="P2024" s="1"/>
  <c r="N985"/>
  <c r="P985" s="1"/>
  <c r="C951"/>
  <c r="N951"/>
  <c r="C127"/>
  <c r="N127"/>
  <c r="P127" s="1"/>
  <c r="N4159"/>
  <c r="P4159" s="1"/>
  <c r="C3682"/>
  <c r="N3682"/>
  <c r="N2143"/>
  <c r="C2140"/>
  <c r="N2140"/>
  <c r="P2140" s="1"/>
  <c r="N879"/>
  <c r="P879" s="1"/>
  <c r="C3290"/>
  <c r="N3290"/>
  <c r="C1787"/>
  <c r="N1787"/>
  <c r="P1787" s="1"/>
  <c r="C581"/>
  <c r="N581"/>
  <c r="C3609"/>
  <c r="N3609"/>
  <c r="P3609" s="1"/>
  <c r="N1759"/>
  <c r="P1759" s="1"/>
  <c r="N2944"/>
  <c r="P2944" s="1"/>
  <c r="N3855"/>
  <c r="P3855" s="1"/>
  <c r="C3432"/>
  <c r="N3432"/>
  <c r="N2626"/>
  <c r="N3399"/>
  <c r="C3126"/>
  <c r="N3126"/>
  <c r="P3126" s="1"/>
  <c r="N3080"/>
  <c r="P3080" s="1"/>
  <c r="N3568"/>
  <c r="P3568" s="1"/>
  <c r="L3038"/>
  <c r="N3038"/>
  <c r="L3355"/>
  <c r="N3355"/>
  <c r="P3355" s="1"/>
  <c r="B2069"/>
  <c r="B3577"/>
  <c r="B4164"/>
  <c r="B2728"/>
  <c r="C2728"/>
  <c r="B2243"/>
  <c r="B275"/>
  <c r="C3657"/>
  <c r="B418"/>
  <c r="B1175"/>
  <c r="B3855"/>
  <c r="B651"/>
  <c r="B3682"/>
  <c r="B1759"/>
  <c r="B3126"/>
  <c r="B3576"/>
  <c r="B3085"/>
  <c r="B951"/>
  <c r="B2949"/>
  <c r="B2101"/>
  <c r="C2949"/>
  <c r="B2760"/>
  <c r="B2826"/>
  <c r="B1670"/>
  <c r="B322"/>
  <c r="B717"/>
  <c r="B3011"/>
  <c r="B487"/>
  <c r="B2918"/>
  <c r="C3011"/>
  <c r="L4009"/>
  <c r="K4009"/>
  <c r="L109"/>
  <c r="K109"/>
  <c r="L2954"/>
  <c r="K2954"/>
  <c r="B2391"/>
  <c r="L3478"/>
  <c r="K3478"/>
  <c r="B2396"/>
  <c r="B2362"/>
  <c r="B2835"/>
  <c r="C2396"/>
  <c r="B1024"/>
  <c r="L2626"/>
  <c r="B1799"/>
  <c r="B3432"/>
  <c r="B1753"/>
  <c r="L2821"/>
  <c r="K2821"/>
  <c r="L3813"/>
  <c r="K3813"/>
  <c r="L3694"/>
  <c r="K3694"/>
  <c r="L3576"/>
  <c r="K3576"/>
  <c r="K3355"/>
  <c r="K3038"/>
  <c r="L3568"/>
  <c r="K3568"/>
  <c r="L3080"/>
  <c r="K3080"/>
  <c r="L3126"/>
  <c r="K3126"/>
  <c r="L3399"/>
  <c r="K3399"/>
  <c r="K2626"/>
  <c r="L3432"/>
  <c r="K3432"/>
  <c r="L3855"/>
  <c r="K3855"/>
  <c r="L3085"/>
  <c r="K3085"/>
  <c r="L2568"/>
  <c r="K2568"/>
  <c r="K2918"/>
  <c r="L2944"/>
  <c r="K2944"/>
  <c r="L1759"/>
  <c r="K1759"/>
  <c r="L1952"/>
  <c r="K1952"/>
  <c r="L2826"/>
  <c r="K2826"/>
  <c r="L3157"/>
  <c r="K3157"/>
  <c r="K2949"/>
  <c r="L2069"/>
  <c r="K2069"/>
  <c r="L2362"/>
  <c r="K2362"/>
  <c r="L2101"/>
  <c r="K2101"/>
  <c r="L2243"/>
  <c r="K2243"/>
  <c r="L2601"/>
  <c r="K2601"/>
  <c r="C1753"/>
  <c r="B2024"/>
  <c r="B1993"/>
  <c r="B3609"/>
  <c r="B1276"/>
  <c r="B1787"/>
  <c r="L1175"/>
  <c r="K1175"/>
  <c r="L1276"/>
  <c r="K1276"/>
  <c r="B3290"/>
  <c r="B2140"/>
  <c r="B581"/>
  <c r="L3609"/>
  <c r="K3609"/>
  <c r="C3007"/>
  <c r="B127"/>
  <c r="L581"/>
  <c r="K581"/>
  <c r="L1787"/>
  <c r="K1787"/>
  <c r="L3290"/>
  <c r="K3290"/>
  <c r="L879"/>
  <c r="K879"/>
  <c r="L2140"/>
  <c r="K2140"/>
  <c r="K2143"/>
  <c r="L2143"/>
  <c r="L3682"/>
  <c r="K3682"/>
  <c r="L4159"/>
  <c r="K4159"/>
  <c r="L127"/>
  <c r="K127"/>
  <c r="B4691"/>
  <c r="B1551"/>
  <c r="L951"/>
  <c r="K951"/>
  <c r="B2606"/>
  <c r="B1775"/>
  <c r="C3653"/>
  <c r="L985"/>
  <c r="K985"/>
  <c r="L2024"/>
  <c r="K2024"/>
  <c r="L2884"/>
  <c r="K2884"/>
  <c r="K1799"/>
  <c r="L1799"/>
  <c r="K1670"/>
  <c r="L1670"/>
  <c r="L717"/>
  <c r="K717"/>
  <c r="L1024"/>
  <c r="K1024"/>
  <c r="K1753"/>
  <c r="L1753"/>
  <c r="L322"/>
  <c r="K322"/>
  <c r="L418"/>
  <c r="K418"/>
  <c r="L487"/>
  <c r="K487"/>
  <c r="L1775"/>
  <c r="K1775"/>
  <c r="L1551"/>
  <c r="K1551"/>
  <c r="L2760"/>
  <c r="K2760"/>
  <c r="L651"/>
  <c r="K651"/>
  <c r="B1926"/>
  <c r="L3577"/>
  <c r="K3577"/>
  <c r="L4164"/>
  <c r="K4164"/>
  <c r="L1926"/>
  <c r="K1926"/>
  <c r="L275"/>
  <c r="K275"/>
  <c r="K2728"/>
  <c r="K3011"/>
  <c r="L3011"/>
  <c r="L2391"/>
  <c r="K2391"/>
  <c r="K2396"/>
  <c r="L2396"/>
  <c r="L4691"/>
  <c r="K4691"/>
  <c r="L1993"/>
  <c r="K1993"/>
  <c r="L2606"/>
  <c r="K2606"/>
  <c r="L2835"/>
  <c r="K2835"/>
  <c r="B3030"/>
  <c r="A3030"/>
  <c r="B2398"/>
  <c r="A2398"/>
  <c r="B3007"/>
  <c r="A3007"/>
  <c r="B1821"/>
  <c r="A1821"/>
  <c r="B4250"/>
  <c r="A4250"/>
  <c r="B1531"/>
  <c r="A1531"/>
  <c r="B1964"/>
  <c r="A1964"/>
  <c r="B3653"/>
  <c r="A3653"/>
  <c r="B2436"/>
  <c r="A2436"/>
  <c r="B3318"/>
  <c r="A3318"/>
  <c r="B3657"/>
  <c r="A3657"/>
  <c r="A650"/>
  <c r="A383"/>
  <c r="K3657"/>
  <c r="L3657"/>
  <c r="K3007"/>
  <c r="L3007"/>
  <c r="L3318"/>
  <c r="K3318"/>
  <c r="L2436"/>
  <c r="K2436"/>
  <c r="L2398"/>
  <c r="K2398"/>
  <c r="K3653"/>
  <c r="L650"/>
  <c r="L1531"/>
  <c r="L1964"/>
  <c r="C383"/>
  <c r="L383"/>
  <c r="K650"/>
  <c r="K1531"/>
  <c r="K1964"/>
  <c r="L4250"/>
  <c r="K4250"/>
  <c r="L3030"/>
  <c r="K3030"/>
  <c r="K383"/>
  <c r="P2884" l="1"/>
  <c r="R2884" s="1"/>
  <c r="P1024"/>
  <c r="S1024" s="1"/>
  <c r="P1175"/>
  <c r="S1175" s="1"/>
  <c r="P383"/>
  <c r="P1952"/>
  <c r="S1952" s="1"/>
  <c r="P2069"/>
  <c r="S2069" s="1"/>
  <c r="P2101"/>
  <c r="S2101" s="1"/>
  <c r="P717"/>
  <c r="R717" s="1"/>
  <c r="P1753"/>
  <c r="Q1753" s="1"/>
  <c r="P4164"/>
  <c r="R4164" s="1"/>
  <c r="P275"/>
  <c r="R275" s="1"/>
  <c r="P3007"/>
  <c r="Q3007" s="1"/>
  <c r="P109"/>
  <c r="S109" s="1"/>
  <c r="P3478"/>
  <c r="S3478" s="1"/>
  <c r="P3813"/>
  <c r="R3813" s="1"/>
  <c r="P3576"/>
  <c r="R3576" s="1"/>
  <c r="P2626"/>
  <c r="S2626" s="1"/>
  <c r="P581"/>
  <c r="R581" s="1"/>
  <c r="P3290"/>
  <c r="S3290" s="1"/>
  <c r="P3682"/>
  <c r="S3682" s="1"/>
  <c r="P1799"/>
  <c r="Q1799" s="1"/>
  <c r="P322"/>
  <c r="R322" s="1"/>
  <c r="P3657"/>
  <c r="S3657" s="1"/>
  <c r="P3318"/>
  <c r="S3318" s="1"/>
  <c r="P2398"/>
  <c r="R2398" s="1"/>
  <c r="P1531"/>
  <c r="P4250"/>
  <c r="P4009"/>
  <c r="R4009" s="1"/>
  <c r="P2954"/>
  <c r="R2954" s="1"/>
  <c r="P2821"/>
  <c r="S2821" s="1"/>
  <c r="P3694"/>
  <c r="S3694" s="1"/>
  <c r="P3085"/>
  <c r="S3085" s="1"/>
  <c r="P2826"/>
  <c r="R2826" s="1"/>
  <c r="P1775"/>
  <c r="S1775" s="1"/>
  <c r="P2760"/>
  <c r="R2760" s="1"/>
  <c r="P2391"/>
  <c r="S2391" s="1"/>
  <c r="P3038"/>
  <c r="S3038" s="1"/>
  <c r="P3399"/>
  <c r="S3399" s="1"/>
  <c r="P3432"/>
  <c r="R3432" s="1"/>
  <c r="P2143"/>
  <c r="Q2143" s="1"/>
  <c r="P951"/>
  <c r="R951" s="1"/>
  <c r="P2601"/>
  <c r="S2601" s="1"/>
  <c r="P3011"/>
  <c r="S3011" s="1"/>
  <c r="P1993"/>
  <c r="S1993" s="1"/>
  <c r="P2835"/>
  <c r="S2835" s="1"/>
  <c r="M4722"/>
  <c r="O4722"/>
  <c r="S487"/>
  <c r="S651"/>
  <c r="S1759"/>
  <c r="S879"/>
  <c r="S4159"/>
  <c r="S1670"/>
  <c r="C4722"/>
  <c r="N4722"/>
  <c r="S3126"/>
  <c r="S3609"/>
  <c r="S2918"/>
  <c r="S4691"/>
  <c r="R2436"/>
  <c r="R2728"/>
  <c r="R3577"/>
  <c r="R2568"/>
  <c r="R3355"/>
  <c r="S3355"/>
  <c r="Q3355"/>
  <c r="R3568"/>
  <c r="S3568"/>
  <c r="Q3568"/>
  <c r="R3080"/>
  <c r="S3080"/>
  <c r="Q3080"/>
  <c r="R3126"/>
  <c r="R3855"/>
  <c r="S3855"/>
  <c r="Q3855"/>
  <c r="R2944"/>
  <c r="S2944"/>
  <c r="Q2944"/>
  <c r="Q1759"/>
  <c r="R3157"/>
  <c r="S3157"/>
  <c r="Q3157"/>
  <c r="R2949"/>
  <c r="S2949"/>
  <c r="Q2949"/>
  <c r="R2362"/>
  <c r="S2362"/>
  <c r="Q2362"/>
  <c r="R2243"/>
  <c r="S2243"/>
  <c r="Q2243"/>
  <c r="R3653"/>
  <c r="S2606"/>
  <c r="R1276"/>
  <c r="S1276"/>
  <c r="Q1276"/>
  <c r="R1787"/>
  <c r="S1787"/>
  <c r="Q1787"/>
  <c r="R879"/>
  <c r="R2140"/>
  <c r="S2140"/>
  <c r="Q2140"/>
  <c r="Q4159"/>
  <c r="R127"/>
  <c r="S127"/>
  <c r="Q127"/>
  <c r="R985"/>
  <c r="R2024"/>
  <c r="S2024"/>
  <c r="Q2024"/>
  <c r="R418"/>
  <c r="S418"/>
  <c r="Q418"/>
  <c r="R487"/>
  <c r="Q487"/>
  <c r="R1551"/>
  <c r="Q1551"/>
  <c r="S1551"/>
  <c r="R651"/>
  <c r="Q651"/>
  <c r="R1926"/>
  <c r="S1926"/>
  <c r="Q1926"/>
  <c r="S2396"/>
  <c r="Q2396"/>
  <c r="R2396"/>
  <c r="B4722"/>
  <c r="A4722"/>
  <c r="L4722"/>
  <c r="K4722"/>
  <c r="R2069" l="1"/>
  <c r="Q1024"/>
  <c r="R3007"/>
  <c r="S717"/>
  <c r="Q1952"/>
  <c r="S3007"/>
  <c r="R1024"/>
  <c r="Q2069"/>
  <c r="Q3478"/>
  <c r="S581"/>
  <c r="S3576"/>
  <c r="R3478"/>
  <c r="R1753"/>
  <c r="Q717"/>
  <c r="Q3576"/>
  <c r="Q4009"/>
  <c r="Q1175"/>
  <c r="R2101"/>
  <c r="R3290"/>
  <c r="Q109"/>
  <c r="Q3657"/>
  <c r="S2760"/>
  <c r="S1753"/>
  <c r="Q3290"/>
  <c r="R1175"/>
  <c r="Q2101"/>
  <c r="S2826"/>
  <c r="R1952"/>
  <c r="Q2626"/>
  <c r="S3813"/>
  <c r="S2954"/>
  <c r="R109"/>
  <c r="R3657"/>
  <c r="Q2760"/>
  <c r="Q2826"/>
  <c r="R2626"/>
  <c r="Q3813"/>
  <c r="Q2954"/>
  <c r="Q1775"/>
  <c r="R3682"/>
  <c r="Q3085"/>
  <c r="R3399"/>
  <c r="Q2821"/>
  <c r="R1775"/>
  <c r="Q3682"/>
  <c r="R3085"/>
  <c r="Q3399"/>
  <c r="R2821"/>
  <c r="Q581"/>
  <c r="S4009"/>
  <c r="Q3011"/>
  <c r="R3038"/>
  <c r="P4722"/>
  <c r="S1799"/>
  <c r="R3694"/>
  <c r="R3011"/>
  <c r="Q1670"/>
  <c r="R4159"/>
  <c r="R2143"/>
  <c r="Q879"/>
  <c r="R1759"/>
  <c r="S3432"/>
  <c r="Q3038"/>
  <c r="S4164"/>
  <c r="S322"/>
  <c r="R1670"/>
  <c r="Q3126"/>
  <c r="R2601"/>
  <c r="Q2918"/>
  <c r="R1799"/>
  <c r="S2143"/>
  <c r="Q3432"/>
  <c r="R2391"/>
  <c r="Q3609"/>
  <c r="R3609"/>
  <c r="Q2391"/>
  <c r="Q4164"/>
  <c r="Q322"/>
  <c r="Q2601"/>
  <c r="R2918"/>
  <c r="Q3694"/>
  <c r="Q2436"/>
  <c r="S2436"/>
  <c r="R1993"/>
  <c r="S951"/>
  <c r="Q951"/>
  <c r="S2568"/>
  <c r="R2606"/>
  <c r="S2728"/>
  <c r="Q2728"/>
  <c r="R3318"/>
  <c r="Q2835"/>
  <c r="Q1993"/>
  <c r="Q3318"/>
  <c r="R4691"/>
  <c r="S3577"/>
  <c r="Q3577"/>
  <c r="Q2568"/>
  <c r="Q3653"/>
  <c r="Q2606"/>
  <c r="R2835"/>
  <c r="S3653"/>
  <c r="Q4691"/>
  <c r="S985"/>
  <c r="Q985"/>
  <c r="S2884"/>
  <c r="Q2884"/>
  <c r="S2398"/>
  <c r="S275"/>
  <c r="Q275"/>
  <c r="Q2398"/>
  <c r="S1964"/>
  <c r="R1964"/>
  <c r="Q1964"/>
  <c r="S3030"/>
  <c r="R3030"/>
  <c r="Q3030"/>
  <c r="S650"/>
  <c r="R650"/>
  <c r="Q650"/>
  <c r="S1531"/>
  <c r="R1531"/>
  <c r="Q1531"/>
  <c r="S4250"/>
  <c r="R4250"/>
  <c r="Q4250"/>
  <c r="S383"/>
  <c r="R383"/>
  <c r="Q383"/>
  <c r="S4722" l="1"/>
  <c r="R4722"/>
  <c r="Q4722"/>
  <c r="C4324"/>
  <c r="C382"/>
  <c r="D367" i="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43"/>
  <c r="D342"/>
  <c r="D341"/>
  <c r="D340"/>
  <c r="D339"/>
  <c r="D338"/>
  <c r="D337"/>
  <c r="D336"/>
  <c r="D335"/>
  <c r="D307"/>
  <c r="D306"/>
  <c r="D305"/>
  <c r="D304"/>
  <c r="D303"/>
  <c r="D302"/>
  <c r="D301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300"/>
  <c r="D299"/>
  <c r="D298"/>
  <c r="D297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D2"/>
  <c r="C3218" i="1"/>
  <c r="C522"/>
  <c r="C2913"/>
  <c r="C697"/>
  <c r="M4669" l="1"/>
  <c r="M4365"/>
  <c r="M4515"/>
  <c r="M474"/>
  <c r="M12"/>
  <c r="M223"/>
  <c r="M3347"/>
  <c r="M4638"/>
  <c r="M2913"/>
  <c r="M1625"/>
  <c r="M1196"/>
  <c r="M1872"/>
  <c r="M3084"/>
  <c r="M1584"/>
  <c r="M3218"/>
  <c r="M382"/>
  <c r="M697"/>
  <c r="M2857"/>
  <c r="M663"/>
  <c r="M522"/>
  <c r="M3964"/>
  <c r="M1554"/>
  <c r="M4324"/>
  <c r="O4669"/>
  <c r="O4365"/>
  <c r="O4515"/>
  <c r="O474"/>
  <c r="O12"/>
  <c r="O223"/>
  <c r="O3347"/>
  <c r="O4638"/>
  <c r="O2913"/>
  <c r="O1625"/>
  <c r="O1196"/>
  <c r="O1872"/>
  <c r="O3084"/>
  <c r="O1584"/>
  <c r="O3218"/>
  <c r="O382"/>
  <c r="O697"/>
  <c r="O2857"/>
  <c r="O663"/>
  <c r="O522"/>
  <c r="O3964"/>
  <c r="O1554"/>
  <c r="O4324"/>
  <c r="C4669"/>
  <c r="N4669"/>
  <c r="N4515"/>
  <c r="C474"/>
  <c r="N474"/>
  <c r="N12"/>
  <c r="P12" s="1"/>
  <c r="C223"/>
  <c r="N223"/>
  <c r="N3347"/>
  <c r="C4638"/>
  <c r="N4638"/>
  <c r="P4638" s="1"/>
  <c r="N2913"/>
  <c r="P2913" s="1"/>
  <c r="C1625"/>
  <c r="N1625"/>
  <c r="C1196"/>
  <c r="N1196"/>
  <c r="P1196" s="1"/>
  <c r="C1872"/>
  <c r="N1872"/>
  <c r="N3084"/>
  <c r="N1584"/>
  <c r="N3218"/>
  <c r="N382"/>
  <c r="C4365"/>
  <c r="N4365"/>
  <c r="N697"/>
  <c r="N2857"/>
  <c r="N663"/>
  <c r="N522"/>
  <c r="C3964"/>
  <c r="N3964"/>
  <c r="P3964" s="1"/>
  <c r="N1554"/>
  <c r="P1554" s="1"/>
  <c r="N4324"/>
  <c r="P4324" s="1"/>
  <c r="B4669"/>
  <c r="A4669"/>
  <c r="B474"/>
  <c r="A474"/>
  <c r="B12"/>
  <c r="A12"/>
  <c r="B4638"/>
  <c r="A4638"/>
  <c r="B2913"/>
  <c r="A2913"/>
  <c r="B1196"/>
  <c r="A1196"/>
  <c r="B522"/>
  <c r="A522"/>
  <c r="B3218"/>
  <c r="A3218"/>
  <c r="B4324"/>
  <c r="A4324"/>
  <c r="B4365"/>
  <c r="A4365"/>
  <c r="B4515"/>
  <c r="A4515"/>
  <c r="B223"/>
  <c r="A223"/>
  <c r="B3347"/>
  <c r="A3347"/>
  <c r="B697"/>
  <c r="A697"/>
  <c r="B2857"/>
  <c r="A2857"/>
  <c r="B663"/>
  <c r="A663"/>
  <c r="B1625"/>
  <c r="A1625"/>
  <c r="B1872"/>
  <c r="A1872"/>
  <c r="B3084"/>
  <c r="A3084"/>
  <c r="B1584"/>
  <c r="A1584"/>
  <c r="B3964"/>
  <c r="A3964"/>
  <c r="B1554"/>
  <c r="A1554"/>
  <c r="B382"/>
  <c r="A382"/>
  <c r="L4638"/>
  <c r="K4638"/>
  <c r="L2913"/>
  <c r="K2913"/>
  <c r="L1625"/>
  <c r="K1625"/>
  <c r="L1196"/>
  <c r="K1196"/>
  <c r="L4669"/>
  <c r="K4669"/>
  <c r="L4365"/>
  <c r="K4365"/>
  <c r="L4515"/>
  <c r="K4515"/>
  <c r="L474"/>
  <c r="K474"/>
  <c r="C12"/>
  <c r="L12"/>
  <c r="K12"/>
  <c r="L223"/>
  <c r="K223"/>
  <c r="L3347"/>
  <c r="K3347"/>
  <c r="L697"/>
  <c r="K697"/>
  <c r="C2857"/>
  <c r="L2857"/>
  <c r="K2857"/>
  <c r="C663"/>
  <c r="L663"/>
  <c r="K663"/>
  <c r="L1872"/>
  <c r="K1872"/>
  <c r="C3084"/>
  <c r="L3084"/>
  <c r="K3084"/>
  <c r="C1584"/>
  <c r="L1584"/>
  <c r="K1584"/>
  <c r="L522"/>
  <c r="K522"/>
  <c r="L3964"/>
  <c r="K3964"/>
  <c r="C1554"/>
  <c r="L1554"/>
  <c r="K1554"/>
  <c r="L3218"/>
  <c r="K3218"/>
  <c r="L382"/>
  <c r="K382"/>
  <c r="L4324"/>
  <c r="K4324"/>
  <c r="C3347"/>
  <c r="C4515"/>
  <c r="P4669" l="1"/>
  <c r="Q4669" s="1"/>
  <c r="P474"/>
  <c r="Q474" s="1"/>
  <c r="P4515"/>
  <c r="S4515" s="1"/>
  <c r="P663"/>
  <c r="R663" s="1"/>
  <c r="P697"/>
  <c r="S697" s="1"/>
  <c r="P3218"/>
  <c r="R3218" s="1"/>
  <c r="P3084"/>
  <c r="S3084" s="1"/>
  <c r="P3347"/>
  <c r="Q3347" s="1"/>
  <c r="P522"/>
  <c r="S522" s="1"/>
  <c r="P2857"/>
  <c r="S2857" s="1"/>
  <c r="P4365"/>
  <c r="R4365" s="1"/>
  <c r="P382"/>
  <c r="R382" s="1"/>
  <c r="P1584"/>
  <c r="S1584" s="1"/>
  <c r="P1872"/>
  <c r="S1872" s="1"/>
  <c r="P1625"/>
  <c r="S1625" s="1"/>
  <c r="P223"/>
  <c r="S223" s="1"/>
  <c r="R1554"/>
  <c r="S1196"/>
  <c r="S2913"/>
  <c r="S4638"/>
  <c r="S4324"/>
  <c r="S3964"/>
  <c r="R12"/>
  <c r="S1554"/>
  <c r="Q1554"/>
  <c r="S663" l="1"/>
  <c r="R474"/>
  <c r="R4669"/>
  <c r="R697"/>
  <c r="R3084"/>
  <c r="R3347"/>
  <c r="S3218"/>
  <c r="R522"/>
  <c r="R1584"/>
  <c r="M2771"/>
  <c r="M2932"/>
  <c r="Q4365"/>
  <c r="R2913"/>
  <c r="R223"/>
  <c r="Q382"/>
  <c r="R1625"/>
  <c r="S4365"/>
  <c r="Q1584"/>
  <c r="S474"/>
  <c r="Q3084"/>
  <c r="R3964"/>
  <c r="S382"/>
  <c r="O2771"/>
  <c r="O2932"/>
  <c r="Q1625"/>
  <c r="Q2913"/>
  <c r="Q223"/>
  <c r="Q3964"/>
  <c r="Q663"/>
  <c r="Q3218"/>
  <c r="R4324"/>
  <c r="R4638"/>
  <c r="R1872"/>
  <c r="S4669"/>
  <c r="R1196"/>
  <c r="R2857"/>
  <c r="S3347"/>
  <c r="Q697"/>
  <c r="Q4324"/>
  <c r="Q4638"/>
  <c r="Q1872"/>
  <c r="Q12"/>
  <c r="S12"/>
  <c r="Q1196"/>
  <c r="Q2857"/>
  <c r="Q522"/>
  <c r="R4515"/>
  <c r="Q4515"/>
  <c r="N2771"/>
  <c r="C2932"/>
  <c r="N2932"/>
  <c r="B2771"/>
  <c r="A2771"/>
  <c r="B2932"/>
  <c r="A2932"/>
  <c r="C2771"/>
  <c r="L2771"/>
  <c r="K2771"/>
  <c r="L2932"/>
  <c r="K2932"/>
  <c r="P2771" l="1"/>
  <c r="R2771" s="1"/>
  <c r="P2932"/>
  <c r="S2932" s="1"/>
  <c r="C1990"/>
  <c r="C2177"/>
  <c r="C1854"/>
  <c r="C2141"/>
  <c r="C1754"/>
  <c r="C1146"/>
  <c r="S2771" l="1"/>
  <c r="Q2771"/>
  <c r="R2932"/>
  <c r="Q2932"/>
  <c r="M488"/>
  <c r="M1146"/>
  <c r="M2128"/>
  <c r="M2730"/>
  <c r="M2070"/>
  <c r="M2141"/>
  <c r="M2459"/>
  <c r="M1995"/>
  <c r="M3586"/>
  <c r="M3619"/>
  <c r="M268"/>
  <c r="M1842"/>
  <c r="M2177"/>
  <c r="M2077"/>
  <c r="M4380"/>
  <c r="M4685"/>
  <c r="M550"/>
  <c r="M750"/>
  <c r="M562"/>
  <c r="M2382"/>
  <c r="M914"/>
  <c r="M606"/>
  <c r="M313"/>
  <c r="M873"/>
  <c r="M2465"/>
  <c r="M563"/>
  <c r="M4098"/>
  <c r="M1185"/>
  <c r="C2023"/>
  <c r="M2023"/>
  <c r="M2030"/>
  <c r="M2071"/>
  <c r="M2889"/>
  <c r="M1729"/>
  <c r="M2463"/>
  <c r="M1754"/>
  <c r="M2296"/>
  <c r="M3087"/>
  <c r="M2389"/>
  <c r="M1854"/>
  <c r="M2805"/>
  <c r="M505"/>
  <c r="M2477"/>
  <c r="M325"/>
  <c r="M381"/>
  <c r="M2105"/>
  <c r="M1990"/>
  <c r="O4685"/>
  <c r="O750"/>
  <c r="O2382"/>
  <c r="O606"/>
  <c r="O313"/>
  <c r="O488"/>
  <c r="O2023"/>
  <c r="O2030"/>
  <c r="O2071"/>
  <c r="O2889"/>
  <c r="O1729"/>
  <c r="O2463"/>
  <c r="O1754"/>
  <c r="O2296"/>
  <c r="O3087"/>
  <c r="O2389"/>
  <c r="O1854"/>
  <c r="O2805"/>
  <c r="O505"/>
  <c r="O2477"/>
  <c r="O325"/>
  <c r="O381"/>
  <c r="O2105"/>
  <c r="O1990"/>
  <c r="O4380"/>
  <c r="O550"/>
  <c r="O562"/>
  <c r="O914"/>
  <c r="O873"/>
  <c r="O2465"/>
  <c r="O563"/>
  <c r="O4098"/>
  <c r="O1185"/>
  <c r="O1146"/>
  <c r="O2128"/>
  <c r="O2730"/>
  <c r="O2070"/>
  <c r="O2141"/>
  <c r="O2459"/>
  <c r="O1995"/>
  <c r="O3586"/>
  <c r="O3619"/>
  <c r="O268"/>
  <c r="O1842"/>
  <c r="O2177"/>
  <c r="O2077"/>
  <c r="N488"/>
  <c r="N2023"/>
  <c r="C2030"/>
  <c r="N2030"/>
  <c r="P2030" s="1"/>
  <c r="N2071"/>
  <c r="P2071" s="1"/>
  <c r="C2889"/>
  <c r="N2889"/>
  <c r="C1729"/>
  <c r="N1729"/>
  <c r="P1729" s="1"/>
  <c r="N2463"/>
  <c r="P2463" s="1"/>
  <c r="N1754"/>
  <c r="P1754" s="1"/>
  <c r="C2296"/>
  <c r="N2296"/>
  <c r="C3087"/>
  <c r="N3087"/>
  <c r="P3087" s="1"/>
  <c r="N2389"/>
  <c r="P2389" s="1"/>
  <c r="N1854"/>
  <c r="P1854" s="1"/>
  <c r="N2805"/>
  <c r="P2805" s="1"/>
  <c r="N505"/>
  <c r="P505" s="1"/>
  <c r="N2477"/>
  <c r="P2477" s="1"/>
  <c r="C325"/>
  <c r="N325"/>
  <c r="C381"/>
  <c r="N381"/>
  <c r="P381" s="1"/>
  <c r="C2105"/>
  <c r="N2105"/>
  <c r="N1990"/>
  <c r="N4380"/>
  <c r="N4685"/>
  <c r="P4685" s="1"/>
  <c r="N550"/>
  <c r="P550" s="1"/>
  <c r="N750"/>
  <c r="N562"/>
  <c r="N2382"/>
  <c r="P2382" s="1"/>
  <c r="N914"/>
  <c r="P914" s="1"/>
  <c r="N606"/>
  <c r="N313"/>
  <c r="N873"/>
  <c r="P873" s="1"/>
  <c r="N2465"/>
  <c r="P2465" s="1"/>
  <c r="C563"/>
  <c r="N563"/>
  <c r="N4098"/>
  <c r="N1185"/>
  <c r="N1146"/>
  <c r="C2128"/>
  <c r="N2128"/>
  <c r="P2128" s="1"/>
  <c r="N2730"/>
  <c r="P2730" s="1"/>
  <c r="N2070"/>
  <c r="P2070" s="1"/>
  <c r="N2141"/>
  <c r="P2141" s="1"/>
  <c r="C2459"/>
  <c r="N2459"/>
  <c r="C1995"/>
  <c r="N1995"/>
  <c r="P1995" s="1"/>
  <c r="N3586"/>
  <c r="P3586" s="1"/>
  <c r="N3619"/>
  <c r="P3619" s="1"/>
  <c r="N268"/>
  <c r="P268" s="1"/>
  <c r="N1842"/>
  <c r="P1842" s="1"/>
  <c r="N2177"/>
  <c r="P2177" s="1"/>
  <c r="C2077"/>
  <c r="N2077"/>
  <c r="B4380"/>
  <c r="A4380"/>
  <c r="B4685"/>
  <c r="A4685"/>
  <c r="B550"/>
  <c r="A550"/>
  <c r="B750"/>
  <c r="A750"/>
  <c r="B562"/>
  <c r="A562"/>
  <c r="B2382"/>
  <c r="A2382"/>
  <c r="B914"/>
  <c r="A914"/>
  <c r="B606"/>
  <c r="A606"/>
  <c r="B313"/>
  <c r="A313"/>
  <c r="B873"/>
  <c r="A873"/>
  <c r="B2465"/>
  <c r="A2465"/>
  <c r="B488"/>
  <c r="A488"/>
  <c r="B2023"/>
  <c r="A2023"/>
  <c r="B2889"/>
  <c r="A2889"/>
  <c r="B1146"/>
  <c r="A1146"/>
  <c r="B1754"/>
  <c r="A1754"/>
  <c r="B2141"/>
  <c r="A2141"/>
  <c r="B1995"/>
  <c r="A1995"/>
  <c r="B3586"/>
  <c r="A3586"/>
  <c r="B2650"/>
  <c r="A2650"/>
  <c r="B3619"/>
  <c r="A3619"/>
  <c r="B268"/>
  <c r="A268"/>
  <c r="B325"/>
  <c r="A325"/>
  <c r="B2105"/>
  <c r="A2105"/>
  <c r="B2077"/>
  <c r="A2077"/>
  <c r="B563"/>
  <c r="A563"/>
  <c r="B4098"/>
  <c r="A4098"/>
  <c r="B1185"/>
  <c r="A1185"/>
  <c r="B2030"/>
  <c r="A2030"/>
  <c r="B2071"/>
  <c r="A2071"/>
  <c r="B1729"/>
  <c r="A1729"/>
  <c r="B2463"/>
  <c r="A2463"/>
  <c r="B2128"/>
  <c r="A2128"/>
  <c r="B2730"/>
  <c r="A2730"/>
  <c r="B2070"/>
  <c r="A2070"/>
  <c r="B2296"/>
  <c r="A2296"/>
  <c r="B3087"/>
  <c r="A3087"/>
  <c r="B2389"/>
  <c r="A2389"/>
  <c r="B2459"/>
  <c r="A2459"/>
  <c r="B1854"/>
  <c r="A1854"/>
  <c r="B2805"/>
  <c r="A2805"/>
  <c r="B505"/>
  <c r="A505"/>
  <c r="B4338"/>
  <c r="A4338"/>
  <c r="B2477"/>
  <c r="A2477"/>
  <c r="B1842"/>
  <c r="A1842"/>
  <c r="B381"/>
  <c r="A381"/>
  <c r="B2177"/>
  <c r="A2177"/>
  <c r="B1990"/>
  <c r="A1990"/>
  <c r="C488"/>
  <c r="L488"/>
  <c r="K488"/>
  <c r="L2030"/>
  <c r="K2030"/>
  <c r="C2071"/>
  <c r="L2071"/>
  <c r="K2071"/>
  <c r="L2889"/>
  <c r="K2889"/>
  <c r="L1729"/>
  <c r="K1729"/>
  <c r="C2463"/>
  <c r="L2463"/>
  <c r="K2463"/>
  <c r="L2128"/>
  <c r="K2128"/>
  <c r="C2730"/>
  <c r="L2730"/>
  <c r="K2730"/>
  <c r="C2070"/>
  <c r="L2070"/>
  <c r="K2070"/>
  <c r="L1754"/>
  <c r="K1754"/>
  <c r="C2389"/>
  <c r="L2389"/>
  <c r="K2389"/>
  <c r="L2141"/>
  <c r="K2141"/>
  <c r="L2459"/>
  <c r="K2459"/>
  <c r="L1995"/>
  <c r="K1995"/>
  <c r="L1854"/>
  <c r="K1854"/>
  <c r="C2805"/>
  <c r="L2805"/>
  <c r="K2805"/>
  <c r="C505"/>
  <c r="L505"/>
  <c r="K505"/>
  <c r="C2477"/>
  <c r="L2477"/>
  <c r="K2477"/>
  <c r="L325"/>
  <c r="K325"/>
  <c r="L381"/>
  <c r="K381"/>
  <c r="L1990"/>
  <c r="K1990"/>
  <c r="L4380"/>
  <c r="K4380"/>
  <c r="L4685"/>
  <c r="K4685"/>
  <c r="L550"/>
  <c r="K550"/>
  <c r="C750"/>
  <c r="L750"/>
  <c r="K750"/>
  <c r="C562"/>
  <c r="L562"/>
  <c r="K562"/>
  <c r="C2382"/>
  <c r="L2382"/>
  <c r="K2382"/>
  <c r="C914"/>
  <c r="L914"/>
  <c r="K914"/>
  <c r="L606"/>
  <c r="K606"/>
  <c r="C313"/>
  <c r="L313"/>
  <c r="K313"/>
  <c r="C873"/>
  <c r="L873"/>
  <c r="K873"/>
  <c r="L2465"/>
  <c r="K2465"/>
  <c r="L563"/>
  <c r="K563"/>
  <c r="C4098"/>
  <c r="L4098"/>
  <c r="K4098"/>
  <c r="L1185"/>
  <c r="K1185"/>
  <c r="L2023"/>
  <c r="K2023"/>
  <c r="L1146"/>
  <c r="K1146"/>
  <c r="L2296"/>
  <c r="K2296"/>
  <c r="L3087"/>
  <c r="K3087"/>
  <c r="C3586"/>
  <c r="L3586"/>
  <c r="K3586"/>
  <c r="C3619"/>
  <c r="L3619"/>
  <c r="K3619"/>
  <c r="C268"/>
  <c r="L268"/>
  <c r="K268"/>
  <c r="C1842"/>
  <c r="L1842"/>
  <c r="K1842"/>
  <c r="L2105"/>
  <c r="K2105"/>
  <c r="L2177"/>
  <c r="K2177"/>
  <c r="L2077"/>
  <c r="K2077"/>
  <c r="C606"/>
  <c r="C2465"/>
  <c r="C550"/>
  <c r="C1185"/>
  <c r="C4380"/>
  <c r="C4685"/>
  <c r="P606" l="1"/>
  <c r="P750"/>
  <c r="P2077"/>
  <c r="S2077" s="1"/>
  <c r="P1146"/>
  <c r="P4098"/>
  <c r="P1990"/>
  <c r="P2296"/>
  <c r="S2296" s="1"/>
  <c r="P2889"/>
  <c r="P488"/>
  <c r="P2459"/>
  <c r="P1185"/>
  <c r="R1185" s="1"/>
  <c r="P563"/>
  <c r="P313"/>
  <c r="P562"/>
  <c r="P4380"/>
  <c r="P2105"/>
  <c r="P325"/>
  <c r="P2023"/>
  <c r="S4685"/>
  <c r="S2030"/>
  <c r="S2805"/>
  <c r="R2030" l="1"/>
  <c r="R4685"/>
  <c r="Q2030"/>
  <c r="Q4685"/>
  <c r="R2296"/>
  <c r="Q2296"/>
  <c r="S1185"/>
  <c r="Q1185"/>
  <c r="R2805"/>
  <c r="Q2805"/>
  <c r="R2077"/>
  <c r="Q2077"/>
  <c r="S268"/>
  <c r="R268"/>
  <c r="Q268"/>
  <c r="S381"/>
  <c r="R381"/>
  <c r="Q381"/>
  <c r="S3619"/>
  <c r="R3619"/>
  <c r="Q3619"/>
  <c r="S2465"/>
  <c r="R2465"/>
  <c r="Q2465"/>
  <c r="S2459"/>
  <c r="R2459"/>
  <c r="Q2459"/>
  <c r="S563"/>
  <c r="R563"/>
  <c r="Q563"/>
  <c r="S2105"/>
  <c r="R2105"/>
  <c r="Q2105"/>
  <c r="S914"/>
  <c r="R914"/>
  <c r="Q914"/>
  <c r="S873"/>
  <c r="R873"/>
  <c r="Q873"/>
  <c r="S750"/>
  <c r="R750"/>
  <c r="Q750"/>
  <c r="S2389"/>
  <c r="R2389"/>
  <c r="Q2389"/>
  <c r="S2128"/>
  <c r="R2128"/>
  <c r="Q2128"/>
  <c r="S2463"/>
  <c r="R2463"/>
  <c r="Q2463"/>
  <c r="S505"/>
  <c r="R505"/>
  <c r="Q505"/>
  <c r="S2071"/>
  <c r="R2071"/>
  <c r="Q2071"/>
  <c r="S550"/>
  <c r="R550"/>
  <c r="Q550"/>
  <c r="S4098"/>
  <c r="R4098"/>
  <c r="Q4098"/>
  <c r="S3087"/>
  <c r="R3087"/>
  <c r="Q3087"/>
  <c r="S1754"/>
  <c r="R1754"/>
  <c r="Q1754"/>
  <c r="S2177"/>
  <c r="R2177"/>
  <c r="Q2177"/>
  <c r="S562"/>
  <c r="R562"/>
  <c r="Q562"/>
  <c r="S488"/>
  <c r="R488"/>
  <c r="Q488"/>
  <c r="S2382"/>
  <c r="R2382"/>
  <c r="Q2382"/>
  <c r="S2477"/>
  <c r="R2477"/>
  <c r="Q2477"/>
  <c r="S2141"/>
  <c r="R2141"/>
  <c r="Q2141"/>
  <c r="S2889"/>
  <c r="R2889"/>
  <c r="Q2889"/>
  <c r="S2730"/>
  <c r="R2730"/>
  <c r="Q2730"/>
  <c r="S1995"/>
  <c r="R1995"/>
  <c r="Q1995"/>
  <c r="S1842"/>
  <c r="R1842"/>
  <c r="Q1842"/>
  <c r="S313"/>
  <c r="R313"/>
  <c r="Q313"/>
  <c r="S1990"/>
  <c r="R1990"/>
  <c r="Q1990"/>
  <c r="S2070"/>
  <c r="R2070"/>
  <c r="Q2070"/>
  <c r="S1146"/>
  <c r="R1146"/>
  <c r="Q1146"/>
  <c r="S325"/>
  <c r="R325"/>
  <c r="Q325"/>
  <c r="S1729"/>
  <c r="R1729"/>
  <c r="Q1729"/>
  <c r="S4380"/>
  <c r="R4380"/>
  <c r="Q4380"/>
  <c r="S606"/>
  <c r="R606"/>
  <c r="Q606"/>
  <c r="S2023"/>
  <c r="R2023"/>
  <c r="Q2023"/>
  <c r="S1854"/>
  <c r="R1854"/>
  <c r="Q1854"/>
  <c r="S3586"/>
  <c r="R3586"/>
  <c r="Q3586"/>
  <c r="E29" i="6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28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"/>
  <c r="D51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28"/>
  <c r="D11"/>
  <c r="D12"/>
  <c r="D13"/>
  <c r="D14"/>
  <c r="D15"/>
  <c r="D16"/>
  <c r="D17"/>
  <c r="D18"/>
  <c r="D19"/>
  <c r="D20"/>
  <c r="D21"/>
  <c r="D22"/>
  <c r="D23"/>
  <c r="D24"/>
  <c r="D25"/>
  <c r="D10"/>
  <c r="D9"/>
  <c r="D8"/>
  <c r="D7"/>
  <c r="D6"/>
  <c r="D5"/>
  <c r="D4"/>
  <c r="D3"/>
  <c r="D2"/>
  <c r="M693" i="1" l="1"/>
  <c r="M2523"/>
  <c r="M961"/>
  <c r="M2675"/>
  <c r="M4587"/>
  <c r="O2523"/>
  <c r="O961"/>
  <c r="O2675"/>
  <c r="O4587"/>
  <c r="O693"/>
  <c r="N693"/>
  <c r="N2523"/>
  <c r="C961"/>
  <c r="N961"/>
  <c r="N2675"/>
  <c r="N4587"/>
  <c r="B693"/>
  <c r="A693"/>
  <c r="B2523"/>
  <c r="A2523"/>
  <c r="B961"/>
  <c r="A961"/>
  <c r="B2675"/>
  <c r="A2675"/>
  <c r="B4587"/>
  <c r="A4587"/>
  <c r="L693"/>
  <c r="K693"/>
  <c r="C2523"/>
  <c r="L2523"/>
  <c r="K2523"/>
  <c r="L961"/>
  <c r="K961"/>
  <c r="L2675"/>
  <c r="K2675"/>
  <c r="C4587"/>
  <c r="L4587"/>
  <c r="K4587"/>
  <c r="C2675"/>
  <c r="C693"/>
  <c r="P2523" l="1"/>
  <c r="S2523" s="1"/>
  <c r="P4587"/>
  <c r="S4587" s="1"/>
  <c r="P961"/>
  <c r="S961" s="1"/>
  <c r="P2675"/>
  <c r="R2675" s="1"/>
  <c r="P693"/>
  <c r="R693" s="1"/>
  <c r="R2523" l="1"/>
  <c r="Q2523"/>
  <c r="S2675"/>
  <c r="S693"/>
  <c r="Q693"/>
  <c r="M4329"/>
  <c r="M3593"/>
  <c r="M715"/>
  <c r="M2727"/>
  <c r="M197"/>
  <c r="M4071"/>
  <c r="M2393"/>
  <c r="O4329"/>
  <c r="O715"/>
  <c r="O197"/>
  <c r="O2393"/>
  <c r="O3593"/>
  <c r="O2727"/>
  <c r="O4071"/>
  <c r="Q2675"/>
  <c r="R4587"/>
  <c r="Q4587"/>
  <c r="R961"/>
  <c r="N4329"/>
  <c r="N715"/>
  <c r="N197"/>
  <c r="C2393"/>
  <c r="N2393"/>
  <c r="N3593"/>
  <c r="N2727"/>
  <c r="P2727" s="1"/>
  <c r="N4071"/>
  <c r="P4071" s="1"/>
  <c r="Q961"/>
  <c r="B2393"/>
  <c r="A2393"/>
  <c r="B4329"/>
  <c r="A4329"/>
  <c r="B3593"/>
  <c r="A3593"/>
  <c r="B715"/>
  <c r="A715"/>
  <c r="B2727"/>
  <c r="A2727"/>
  <c r="B197"/>
  <c r="A197"/>
  <c r="B4071"/>
  <c r="A4071"/>
  <c r="L2393"/>
  <c r="K2393"/>
  <c r="C4329"/>
  <c r="L4329"/>
  <c r="K4329"/>
  <c r="C3593"/>
  <c r="L3593"/>
  <c r="K3593"/>
  <c r="C715"/>
  <c r="L715"/>
  <c r="K715"/>
  <c r="L2727"/>
  <c r="K2727"/>
  <c r="C197"/>
  <c r="L197"/>
  <c r="K197"/>
  <c r="L4071"/>
  <c r="K4071"/>
  <c r="C4071"/>
  <c r="C2727"/>
  <c r="P2393" l="1"/>
  <c r="P3593"/>
  <c r="P197"/>
  <c r="P4329"/>
  <c r="P715"/>
  <c r="S4071"/>
  <c r="R4071" l="1"/>
  <c r="Q4071"/>
  <c r="S197"/>
  <c r="R197"/>
  <c r="Q197"/>
  <c r="S3593"/>
  <c r="R3593"/>
  <c r="Q3593"/>
  <c r="S715"/>
  <c r="R715"/>
  <c r="Q715"/>
  <c r="S4329"/>
  <c r="R4329"/>
  <c r="Q4329"/>
  <c r="S2393"/>
  <c r="R2393"/>
  <c r="Q2393"/>
  <c r="S2727"/>
  <c r="R2727"/>
  <c r="Q2727"/>
  <c r="M1617" l="1"/>
  <c r="M96"/>
  <c r="M61"/>
  <c r="M3954"/>
  <c r="M1672"/>
  <c r="M4093"/>
  <c r="M4543"/>
  <c r="M1675"/>
  <c r="M4352"/>
  <c r="M2665"/>
  <c r="M1830"/>
  <c r="M4091"/>
  <c r="M4227"/>
  <c r="O1617"/>
  <c r="O96"/>
  <c r="O61"/>
  <c r="O3954"/>
  <c r="O1672"/>
  <c r="O4093"/>
  <c r="O4543"/>
  <c r="O1675"/>
  <c r="O4352"/>
  <c r="O2665"/>
  <c r="O1830"/>
  <c r="O4091"/>
  <c r="O4227"/>
  <c r="N4227"/>
  <c r="C1617"/>
  <c r="N1617"/>
  <c r="N96"/>
  <c r="N61"/>
  <c r="N3954"/>
  <c r="N1672"/>
  <c r="N4093"/>
  <c r="N4543"/>
  <c r="N1675"/>
  <c r="N4352"/>
  <c r="N2665"/>
  <c r="N1830"/>
  <c r="N4091"/>
  <c r="B4227"/>
  <c r="A4227"/>
  <c r="B1617"/>
  <c r="A1617"/>
  <c r="B96"/>
  <c r="A96"/>
  <c r="B61"/>
  <c r="A61"/>
  <c r="B3954"/>
  <c r="A3954"/>
  <c r="B1672"/>
  <c r="A1672"/>
  <c r="B4093"/>
  <c r="A4093"/>
  <c r="B4543"/>
  <c r="A4543"/>
  <c r="B1675"/>
  <c r="A1675"/>
  <c r="B4352"/>
  <c r="A4352"/>
  <c r="B2665"/>
  <c r="A2665"/>
  <c r="B1830"/>
  <c r="A1830"/>
  <c r="B4091"/>
  <c r="A4091"/>
  <c r="L4227"/>
  <c r="K4227"/>
  <c r="L1617"/>
  <c r="K1617"/>
  <c r="L96"/>
  <c r="K96"/>
  <c r="L61"/>
  <c r="K61"/>
  <c r="C3954"/>
  <c r="L3954"/>
  <c r="K3954"/>
  <c r="C1672"/>
  <c r="L1672"/>
  <c r="K1672"/>
  <c r="L4093"/>
  <c r="K4093"/>
  <c r="L4543"/>
  <c r="K4543"/>
  <c r="C1675"/>
  <c r="L1675"/>
  <c r="K1675"/>
  <c r="L4352"/>
  <c r="K4352"/>
  <c r="L2665"/>
  <c r="K2665"/>
  <c r="L1830"/>
  <c r="K1830"/>
  <c r="C4091"/>
  <c r="L4091"/>
  <c r="K4091"/>
  <c r="C96"/>
  <c r="C1830"/>
  <c r="C4093"/>
  <c r="C2665"/>
  <c r="C61"/>
  <c r="C4352"/>
  <c r="C4227"/>
  <c r="C4543"/>
  <c r="P4091" l="1"/>
  <c r="R4091" s="1"/>
  <c r="P2665"/>
  <c r="R2665" s="1"/>
  <c r="P1675"/>
  <c r="S1675" s="1"/>
  <c r="P4093"/>
  <c r="R4093" s="1"/>
  <c r="P3954"/>
  <c r="S3954" s="1"/>
  <c r="P96"/>
  <c r="S96" s="1"/>
  <c r="P1830"/>
  <c r="S1830" s="1"/>
  <c r="P4352"/>
  <c r="R4352" s="1"/>
  <c r="P4543"/>
  <c r="S4543" s="1"/>
  <c r="P1672"/>
  <c r="R1672" s="1"/>
  <c r="P61"/>
  <c r="S61" s="1"/>
  <c r="P1617"/>
  <c r="S1617" s="1"/>
  <c r="P4227"/>
  <c r="R4227" s="1"/>
  <c r="C1683"/>
  <c r="C504"/>
  <c r="S4093" l="1"/>
  <c r="S4352"/>
  <c r="R1830"/>
  <c r="R96"/>
  <c r="Q4091"/>
  <c r="Q4093"/>
  <c r="Q1672"/>
  <c r="S1672"/>
  <c r="R1617"/>
  <c r="Q96"/>
  <c r="Q1617"/>
  <c r="Q1830"/>
  <c r="S4227"/>
  <c r="R61"/>
  <c r="Q61"/>
  <c r="Q4227"/>
  <c r="M504"/>
  <c r="M3008"/>
  <c r="M3219"/>
  <c r="M2850"/>
  <c r="M617"/>
  <c r="M3380"/>
  <c r="M705"/>
  <c r="M395"/>
  <c r="M619"/>
  <c r="M618"/>
  <c r="M503"/>
  <c r="M502"/>
  <c r="M944"/>
  <c r="M1683"/>
  <c r="M1044"/>
  <c r="O3008"/>
  <c r="O3219"/>
  <c r="O504"/>
  <c r="O2850"/>
  <c r="O617"/>
  <c r="O3380"/>
  <c r="O705"/>
  <c r="O395"/>
  <c r="O619"/>
  <c r="O618"/>
  <c r="O503"/>
  <c r="O502"/>
  <c r="O944"/>
  <c r="O1683"/>
  <c r="O1044"/>
  <c r="R4543"/>
  <c r="S2665"/>
  <c r="S4091"/>
  <c r="R1675"/>
  <c r="Q2665"/>
  <c r="Q1675"/>
  <c r="Q4543"/>
  <c r="Q4352"/>
  <c r="R3954"/>
  <c r="Q3954"/>
  <c r="N504"/>
  <c r="C3008"/>
  <c r="N3008"/>
  <c r="N3219"/>
  <c r="C2850"/>
  <c r="N2850"/>
  <c r="N617"/>
  <c r="N3380"/>
  <c r="N705"/>
  <c r="N395"/>
  <c r="N619"/>
  <c r="C618"/>
  <c r="N618"/>
  <c r="P618" s="1"/>
  <c r="N503"/>
  <c r="P503" s="1"/>
  <c r="N502"/>
  <c r="N944"/>
  <c r="P944" s="1"/>
  <c r="N1683"/>
  <c r="C1044"/>
  <c r="N1044"/>
  <c r="B618"/>
  <c r="A618"/>
  <c r="B503"/>
  <c r="A503"/>
  <c r="B502"/>
  <c r="A502"/>
  <c r="B944"/>
  <c r="A944"/>
  <c r="B2850"/>
  <c r="A2850"/>
  <c r="B1044"/>
  <c r="A1044"/>
  <c r="B617"/>
  <c r="A617"/>
  <c r="B3380"/>
  <c r="A3380"/>
  <c r="B705"/>
  <c r="A705"/>
  <c r="B395"/>
  <c r="A395"/>
  <c r="B619"/>
  <c r="A619"/>
  <c r="B504"/>
  <c r="A504"/>
  <c r="B3008"/>
  <c r="A3008"/>
  <c r="B3219"/>
  <c r="A3219"/>
  <c r="B1683"/>
  <c r="A1683"/>
  <c r="L618"/>
  <c r="K618"/>
  <c r="C503"/>
  <c r="L503"/>
  <c r="K503"/>
  <c r="C502"/>
  <c r="L502"/>
  <c r="K502"/>
  <c r="L944"/>
  <c r="K944"/>
  <c r="L2850"/>
  <c r="K2850"/>
  <c r="L1044"/>
  <c r="K1044"/>
  <c r="C617"/>
  <c r="L617"/>
  <c r="K617"/>
  <c r="C3380"/>
  <c r="L3380"/>
  <c r="K3380"/>
  <c r="C705"/>
  <c r="L705"/>
  <c r="K705"/>
  <c r="L395"/>
  <c r="K395"/>
  <c r="L619"/>
  <c r="K619"/>
  <c r="L504"/>
  <c r="K504"/>
  <c r="L3008"/>
  <c r="K3008"/>
  <c r="C3219"/>
  <c r="L3219"/>
  <c r="K3219"/>
  <c r="L1683"/>
  <c r="K1683"/>
  <c r="C395"/>
  <c r="C944"/>
  <c r="C619"/>
  <c r="P502" l="1"/>
  <c r="S502" s="1"/>
  <c r="P1683"/>
  <c r="R1683" s="1"/>
  <c r="P1044"/>
  <c r="R1044" s="1"/>
  <c r="P619"/>
  <c r="R619" s="1"/>
  <c r="P705"/>
  <c r="R705" s="1"/>
  <c r="P617"/>
  <c r="R617" s="1"/>
  <c r="P3008"/>
  <c r="R3008" s="1"/>
  <c r="P504"/>
  <c r="S504" s="1"/>
  <c r="P395"/>
  <c r="S395" s="1"/>
  <c r="P3380"/>
  <c r="S3380" s="1"/>
  <c r="P2850"/>
  <c r="S2850" s="1"/>
  <c r="P3219"/>
  <c r="S3219" s="1"/>
  <c r="S618"/>
  <c r="S944"/>
  <c r="R944"/>
  <c r="Q944"/>
  <c r="S503"/>
  <c r="R503"/>
  <c r="Q503"/>
  <c r="R618"/>
  <c r="R502" l="1"/>
  <c r="Q502"/>
  <c r="Q3008"/>
  <c r="S705"/>
  <c r="Q705"/>
  <c r="S3008"/>
  <c r="S619"/>
  <c r="Q619"/>
  <c r="Q617"/>
  <c r="R2850"/>
  <c r="R395"/>
  <c r="S617"/>
  <c r="R504"/>
  <c r="Q504"/>
  <c r="Q2850"/>
  <c r="Q395"/>
  <c r="M229"/>
  <c r="M616"/>
  <c r="S1044"/>
  <c r="R3380"/>
  <c r="Q1044"/>
  <c r="Q618"/>
  <c r="Q3380"/>
  <c r="O616"/>
  <c r="O229"/>
  <c r="S1683"/>
  <c r="Q1683"/>
  <c r="R3219"/>
  <c r="N229"/>
  <c r="P229" s="1"/>
  <c r="N616"/>
  <c r="Q3219"/>
  <c r="B616"/>
  <c r="A616"/>
  <c r="B229"/>
  <c r="A229"/>
  <c r="L616"/>
  <c r="K616"/>
  <c r="C229"/>
  <c r="L229"/>
  <c r="K229"/>
  <c r="C616"/>
  <c r="P616" l="1"/>
  <c r="R616" s="1"/>
  <c r="S229"/>
  <c r="M4564" l="1"/>
  <c r="M3536"/>
  <c r="M141"/>
  <c r="M4008"/>
  <c r="M2216"/>
  <c r="R229"/>
  <c r="O2216"/>
  <c r="O4564"/>
  <c r="O3536"/>
  <c r="O141"/>
  <c r="O4008"/>
  <c r="Q229"/>
  <c r="S616"/>
  <c r="Q616"/>
  <c r="N2216"/>
  <c r="P2216" s="1"/>
  <c r="N4564"/>
  <c r="P4564" s="1"/>
  <c r="N3536"/>
  <c r="N141"/>
  <c r="C4008"/>
  <c r="N4008"/>
  <c r="B2216"/>
  <c r="A2216"/>
  <c r="B4564"/>
  <c r="A4564"/>
  <c r="B3536"/>
  <c r="A3536"/>
  <c r="B141"/>
  <c r="A141"/>
  <c r="B4008"/>
  <c r="A4008"/>
  <c r="C2216"/>
  <c r="L2216"/>
  <c r="K2216"/>
  <c r="C4564"/>
  <c r="L4564"/>
  <c r="K4564"/>
  <c r="C3536"/>
  <c r="L3536"/>
  <c r="K3536"/>
  <c r="C141"/>
  <c r="L141"/>
  <c r="K141"/>
  <c r="L4008"/>
  <c r="K4008"/>
  <c r="P141" l="1"/>
  <c r="S141" s="1"/>
  <c r="P3536"/>
  <c r="R3536" s="1"/>
  <c r="P4008"/>
  <c r="R4008" s="1"/>
  <c r="S4564"/>
  <c r="R4564"/>
  <c r="Q4564"/>
  <c r="S2216"/>
  <c r="R2216"/>
  <c r="Q2216"/>
  <c r="C3598"/>
  <c r="C681"/>
  <c r="C941"/>
  <c r="C871"/>
  <c r="C2473"/>
  <c r="C722"/>
  <c r="C2087"/>
  <c r="C590"/>
  <c r="R141" l="1"/>
  <c r="Q141"/>
  <c r="S3536"/>
  <c r="Q3536"/>
  <c r="S4008"/>
  <c r="Q4008"/>
  <c r="M213"/>
  <c r="M590"/>
  <c r="M3830"/>
  <c r="M721"/>
  <c r="M709"/>
  <c r="M4006"/>
  <c r="M4326"/>
  <c r="M722"/>
  <c r="M2743"/>
  <c r="M871"/>
  <c r="M681"/>
  <c r="M612"/>
  <c r="M1045"/>
  <c r="M2339"/>
  <c r="M4160"/>
  <c r="M538"/>
  <c r="M832"/>
  <c r="M3737"/>
  <c r="M4468"/>
  <c r="M957"/>
  <c r="M4239"/>
  <c r="M4519"/>
  <c r="M4266"/>
  <c r="M589"/>
  <c r="M682"/>
  <c r="M329"/>
  <c r="M3533"/>
  <c r="M1691"/>
  <c r="M718"/>
  <c r="M716"/>
  <c r="M719"/>
  <c r="M3032"/>
  <c r="M4336"/>
  <c r="M2087"/>
  <c r="M1328"/>
  <c r="M2473"/>
  <c r="M441"/>
  <c r="M1121"/>
  <c r="M3225"/>
  <c r="M3724"/>
  <c r="M2209"/>
  <c r="M941"/>
  <c r="M4144"/>
  <c r="M3598"/>
  <c r="O213"/>
  <c r="O4160"/>
  <c r="O832"/>
  <c r="O590"/>
  <c r="O3830"/>
  <c r="O721"/>
  <c r="O709"/>
  <c r="O4006"/>
  <c r="O4326"/>
  <c r="O722"/>
  <c r="O2743"/>
  <c r="O871"/>
  <c r="O681"/>
  <c r="O612"/>
  <c r="O1045"/>
  <c r="O2339"/>
  <c r="O538"/>
  <c r="O3737"/>
  <c r="O4468"/>
  <c r="O957"/>
  <c r="O4239"/>
  <c r="O4519"/>
  <c r="O4266"/>
  <c r="O589"/>
  <c r="O682"/>
  <c r="O329"/>
  <c r="O3533"/>
  <c r="O1691"/>
  <c r="O718"/>
  <c r="O716"/>
  <c r="O719"/>
  <c r="O3032"/>
  <c r="O4336"/>
  <c r="O2087"/>
  <c r="O1328"/>
  <c r="O2473"/>
  <c r="O441"/>
  <c r="O1121"/>
  <c r="O3225"/>
  <c r="O3724"/>
  <c r="O2209"/>
  <c r="O941"/>
  <c r="O4144"/>
  <c r="O3598"/>
  <c r="N590"/>
  <c r="N3830"/>
  <c r="N721"/>
  <c r="N709"/>
  <c r="N4006"/>
  <c r="N4326"/>
  <c r="N722"/>
  <c r="N2743"/>
  <c r="N871"/>
  <c r="N681"/>
  <c r="N612"/>
  <c r="N1045"/>
  <c r="N213"/>
  <c r="P213" s="1"/>
  <c r="N2339"/>
  <c r="P2339" s="1"/>
  <c r="N4160"/>
  <c r="N538"/>
  <c r="N832"/>
  <c r="P832" s="1"/>
  <c r="N3737"/>
  <c r="P3737" s="1"/>
  <c r="N4468"/>
  <c r="N957"/>
  <c r="P957" s="1"/>
  <c r="N4239"/>
  <c r="P4239" s="1"/>
  <c r="N4519"/>
  <c r="P4519" s="1"/>
  <c r="N4266"/>
  <c r="P4266" s="1"/>
  <c r="N589"/>
  <c r="N682"/>
  <c r="P682" s="1"/>
  <c r="N329"/>
  <c r="P329" s="1"/>
  <c r="N3533"/>
  <c r="P3533" s="1"/>
  <c r="N1691"/>
  <c r="N718"/>
  <c r="P718" s="1"/>
  <c r="N716"/>
  <c r="P716" s="1"/>
  <c r="N719"/>
  <c r="P719" s="1"/>
  <c r="N3032"/>
  <c r="P3032" s="1"/>
  <c r="N4336"/>
  <c r="P4336" s="1"/>
  <c r="N2087"/>
  <c r="P2087" s="1"/>
  <c r="N1328"/>
  <c r="P1328" s="1"/>
  <c r="N2473"/>
  <c r="P2473" s="1"/>
  <c r="C441"/>
  <c r="N441"/>
  <c r="N1121"/>
  <c r="N3225"/>
  <c r="N3724"/>
  <c r="N2209"/>
  <c r="N941"/>
  <c r="C4144"/>
  <c r="N4144"/>
  <c r="P4144" s="1"/>
  <c r="N3598"/>
  <c r="B213"/>
  <c r="A213"/>
  <c r="B2339"/>
  <c r="A2339"/>
  <c r="B4160"/>
  <c r="A4160"/>
  <c r="B538"/>
  <c r="A538"/>
  <c r="B832"/>
  <c r="A832"/>
  <c r="B3737"/>
  <c r="A3737"/>
  <c r="B4468"/>
  <c r="A4468"/>
  <c r="B957"/>
  <c r="A957"/>
  <c r="B4239"/>
  <c r="A4239"/>
  <c r="B4519"/>
  <c r="A4519"/>
  <c r="B4266"/>
  <c r="A4266"/>
  <c r="B589"/>
  <c r="A589"/>
  <c r="B682"/>
  <c r="A682"/>
  <c r="B329"/>
  <c r="A329"/>
  <c r="B3533"/>
  <c r="A3533"/>
  <c r="B1691"/>
  <c r="A1691"/>
  <c r="B718"/>
  <c r="A718"/>
  <c r="B716"/>
  <c r="A716"/>
  <c r="B719"/>
  <c r="A719"/>
  <c r="B3032"/>
  <c r="A3032"/>
  <c r="B4336"/>
  <c r="A4336"/>
  <c r="B2087"/>
  <c r="A2087"/>
  <c r="B1328"/>
  <c r="A1328"/>
  <c r="B2473"/>
  <c r="A2473"/>
  <c r="B871"/>
  <c r="A871"/>
  <c r="B4144"/>
  <c r="A4144"/>
  <c r="B3598"/>
  <c r="A3598"/>
  <c r="B590"/>
  <c r="A590"/>
  <c r="B3830"/>
  <c r="A3830"/>
  <c r="B721"/>
  <c r="A721"/>
  <c r="B709"/>
  <c r="A709"/>
  <c r="B4006"/>
  <c r="A4006"/>
  <c r="B4326"/>
  <c r="A4326"/>
  <c r="B722"/>
  <c r="A722"/>
  <c r="B2743"/>
  <c r="A2743"/>
  <c r="B441"/>
  <c r="A441"/>
  <c r="B1121"/>
  <c r="A1121"/>
  <c r="B3225"/>
  <c r="A3225"/>
  <c r="B3724"/>
  <c r="A3724"/>
  <c r="B2209"/>
  <c r="A2209"/>
  <c r="B941"/>
  <c r="A941"/>
  <c r="B681"/>
  <c r="A681"/>
  <c r="B612"/>
  <c r="A612"/>
  <c r="B1045"/>
  <c r="A1045"/>
  <c r="L590"/>
  <c r="K590"/>
  <c r="C3830"/>
  <c r="L3830"/>
  <c r="K3830"/>
  <c r="C721"/>
  <c r="L721"/>
  <c r="K721"/>
  <c r="C709"/>
  <c r="L709"/>
  <c r="K709"/>
  <c r="C4006"/>
  <c r="L4006"/>
  <c r="K4006"/>
  <c r="L4326"/>
  <c r="K4326"/>
  <c r="C1328"/>
  <c r="L1328"/>
  <c r="K1328"/>
  <c r="L441"/>
  <c r="K441"/>
  <c r="C1121"/>
  <c r="L1121"/>
  <c r="K1121"/>
  <c r="C3225"/>
  <c r="L3225"/>
  <c r="K3225"/>
  <c r="C3724"/>
  <c r="L3724"/>
  <c r="K3724"/>
  <c r="L2209"/>
  <c r="K2209"/>
  <c r="L871"/>
  <c r="K871"/>
  <c r="L941"/>
  <c r="K941"/>
  <c r="L4144"/>
  <c r="K4144"/>
  <c r="L681"/>
  <c r="K681"/>
  <c r="C612"/>
  <c r="L612"/>
  <c r="K612"/>
  <c r="C1045"/>
  <c r="L1045"/>
  <c r="K1045"/>
  <c r="L3598"/>
  <c r="K3598"/>
  <c r="L213"/>
  <c r="K213"/>
  <c r="C2339"/>
  <c r="L2339"/>
  <c r="K2339"/>
  <c r="C4160"/>
  <c r="L4160"/>
  <c r="K4160"/>
  <c r="C538"/>
  <c r="L538"/>
  <c r="K538"/>
  <c r="L832"/>
  <c r="K832"/>
  <c r="C3737"/>
  <c r="L3737"/>
  <c r="K3737"/>
  <c r="L4468"/>
  <c r="K4468"/>
  <c r="C957"/>
  <c r="L957"/>
  <c r="K957"/>
  <c r="L4239"/>
  <c r="K4239"/>
  <c r="C4519"/>
  <c r="L4519"/>
  <c r="K4519"/>
  <c r="L4266"/>
  <c r="K4266"/>
  <c r="C589"/>
  <c r="L589"/>
  <c r="K589"/>
  <c r="C682"/>
  <c r="L682"/>
  <c r="K682"/>
  <c r="C329"/>
  <c r="L329"/>
  <c r="K329"/>
  <c r="L3533"/>
  <c r="K3533"/>
  <c r="C1691"/>
  <c r="L1691"/>
  <c r="K1691"/>
  <c r="C718"/>
  <c r="L718"/>
  <c r="K718"/>
  <c r="C716"/>
  <c r="L716"/>
  <c r="K716"/>
  <c r="C719"/>
  <c r="L719"/>
  <c r="K719"/>
  <c r="C3032"/>
  <c r="L3032"/>
  <c r="K3032"/>
  <c r="L4336"/>
  <c r="K4336"/>
  <c r="L2087"/>
  <c r="K2087"/>
  <c r="L722"/>
  <c r="K722"/>
  <c r="C2743"/>
  <c r="L2743"/>
  <c r="K2743"/>
  <c r="L2473"/>
  <c r="K2473"/>
  <c r="C2209"/>
  <c r="C4266"/>
  <c r="C4239"/>
  <c r="C4336"/>
  <c r="C3533"/>
  <c r="C4326"/>
  <c r="C213"/>
  <c r="C4468"/>
  <c r="C832"/>
  <c r="C4208"/>
  <c r="P1691" l="1"/>
  <c r="P3598"/>
  <c r="S3598" s="1"/>
  <c r="P4468"/>
  <c r="P2209"/>
  <c r="S2209" s="1"/>
  <c r="P3225"/>
  <c r="P441"/>
  <c r="P538"/>
  <c r="P1045"/>
  <c r="P681"/>
  <c r="P2743"/>
  <c r="P4326"/>
  <c r="R4326" s="1"/>
  <c r="P709"/>
  <c r="P3830"/>
  <c r="P589"/>
  <c r="P941"/>
  <c r="R941" s="1"/>
  <c r="P3724"/>
  <c r="P1121"/>
  <c r="P4160"/>
  <c r="P612"/>
  <c r="P871"/>
  <c r="P722"/>
  <c r="S722" s="1"/>
  <c r="P4006"/>
  <c r="P721"/>
  <c r="R721" s="1"/>
  <c r="P590"/>
  <c r="M755"/>
  <c r="M1785"/>
  <c r="M4629"/>
  <c r="M1582"/>
  <c r="M2264"/>
  <c r="M4158"/>
  <c r="M3511"/>
  <c r="M195"/>
  <c r="M2211"/>
  <c r="M3530"/>
  <c r="M3088"/>
  <c r="M3525"/>
  <c r="M714"/>
  <c r="M2517"/>
  <c r="M3021"/>
  <c r="M414"/>
  <c r="M2547"/>
  <c r="M4208"/>
  <c r="M1865"/>
  <c r="M122"/>
  <c r="M4216"/>
  <c r="M4219"/>
  <c r="M4532"/>
  <c r="M773"/>
  <c r="M3849"/>
  <c r="M4405"/>
  <c r="M2196"/>
  <c r="M233"/>
  <c r="M2491"/>
  <c r="M2227"/>
  <c r="M4431"/>
  <c r="M4631"/>
  <c r="M1363"/>
  <c r="M2596"/>
  <c r="M4110"/>
  <c r="M29"/>
  <c r="M3447"/>
  <c r="O3530"/>
  <c r="O3525"/>
  <c r="O2517"/>
  <c r="O414"/>
  <c r="O2547"/>
  <c r="O1865"/>
  <c r="O4216"/>
  <c r="O4532"/>
  <c r="O3849"/>
  <c r="O4405"/>
  <c r="O233"/>
  <c r="O2227"/>
  <c r="O2211"/>
  <c r="O3088"/>
  <c r="O714"/>
  <c r="O3021"/>
  <c r="O4208"/>
  <c r="O122"/>
  <c r="O4219"/>
  <c r="O773"/>
  <c r="O2196"/>
  <c r="O2491"/>
  <c r="O755"/>
  <c r="O4431"/>
  <c r="O1785"/>
  <c r="O4631"/>
  <c r="O4629"/>
  <c r="O1363"/>
  <c r="O1582"/>
  <c r="O2596"/>
  <c r="O2264"/>
  <c r="O4110"/>
  <c r="O4158"/>
  <c r="O29"/>
  <c r="O3511"/>
  <c r="O195"/>
  <c r="O3447"/>
  <c r="N2211"/>
  <c r="N3088"/>
  <c r="N2517"/>
  <c r="N3021"/>
  <c r="N2547"/>
  <c r="C1865"/>
  <c r="N1865"/>
  <c r="P1865" s="1"/>
  <c r="N4216"/>
  <c r="P4216" s="1"/>
  <c r="N4219"/>
  <c r="N3849"/>
  <c r="P3849" s="1"/>
  <c r="N2196"/>
  <c r="N2491"/>
  <c r="N3530"/>
  <c r="N3525"/>
  <c r="N714"/>
  <c r="N414"/>
  <c r="N4208"/>
  <c r="N122"/>
  <c r="N4532"/>
  <c r="N773"/>
  <c r="N4405"/>
  <c r="P4405" s="1"/>
  <c r="C233"/>
  <c r="N233"/>
  <c r="N2227"/>
  <c r="N755"/>
  <c r="N4431"/>
  <c r="N1785"/>
  <c r="N4631"/>
  <c r="N4629"/>
  <c r="N1363"/>
  <c r="N1582"/>
  <c r="N2596"/>
  <c r="N2264"/>
  <c r="C4110"/>
  <c r="N4110"/>
  <c r="P4110" s="1"/>
  <c r="N4158"/>
  <c r="P4158" s="1"/>
  <c r="N29"/>
  <c r="P29" s="1"/>
  <c r="N3511"/>
  <c r="P3511" s="1"/>
  <c r="N195"/>
  <c r="P195" s="1"/>
  <c r="N3447"/>
  <c r="B2211"/>
  <c r="A2211"/>
  <c r="B3088"/>
  <c r="A3088"/>
  <c r="B714"/>
  <c r="A714"/>
  <c r="B3021"/>
  <c r="A3021"/>
  <c r="B2547"/>
  <c r="A2547"/>
  <c r="B4110"/>
  <c r="A4110"/>
  <c r="B4158"/>
  <c r="A4158"/>
  <c r="B29"/>
  <c r="A29"/>
  <c r="B1865"/>
  <c r="A1865"/>
  <c r="B122"/>
  <c r="A122"/>
  <c r="B4216"/>
  <c r="A4216"/>
  <c r="B4219"/>
  <c r="A4219"/>
  <c r="B4532"/>
  <c r="A4532"/>
  <c r="B773"/>
  <c r="A773"/>
  <c r="B3849"/>
  <c r="A3849"/>
  <c r="B4405"/>
  <c r="A4405"/>
  <c r="B2196"/>
  <c r="A2196"/>
  <c r="B233"/>
  <c r="A233"/>
  <c r="B2491"/>
  <c r="A2491"/>
  <c r="B2227"/>
  <c r="A2227"/>
  <c r="B3530"/>
  <c r="A3530"/>
  <c r="B3525"/>
  <c r="A3525"/>
  <c r="B2517"/>
  <c r="A2517"/>
  <c r="B414"/>
  <c r="A414"/>
  <c r="B755"/>
  <c r="A755"/>
  <c r="B4431"/>
  <c r="A4431"/>
  <c r="B3451"/>
  <c r="A3451"/>
  <c r="B1785"/>
  <c r="A1785"/>
  <c r="B4631"/>
  <c r="A4631"/>
  <c r="B4629"/>
  <c r="A4629"/>
  <c r="B1363"/>
  <c r="A1363"/>
  <c r="B1582"/>
  <c r="A1582"/>
  <c r="B2596"/>
  <c r="A2596"/>
  <c r="B2264"/>
  <c r="A2264"/>
  <c r="B4208"/>
  <c r="A4208"/>
  <c r="B3511"/>
  <c r="A3511"/>
  <c r="B195"/>
  <c r="A195"/>
  <c r="B3447"/>
  <c r="A3447"/>
  <c r="R4266"/>
  <c r="S4336"/>
  <c r="C755"/>
  <c r="L755"/>
  <c r="K755"/>
  <c r="L4431"/>
  <c r="K4431"/>
  <c r="L1785"/>
  <c r="K1785"/>
  <c r="C4631"/>
  <c r="L4631"/>
  <c r="K4631"/>
  <c r="C4629"/>
  <c r="L4629"/>
  <c r="K4629"/>
  <c r="C1363"/>
  <c r="L1363"/>
  <c r="K1363"/>
  <c r="C1582"/>
  <c r="L1582"/>
  <c r="K1582"/>
  <c r="C2596"/>
  <c r="L2596"/>
  <c r="K2596"/>
  <c r="C2264"/>
  <c r="L2264"/>
  <c r="K2264"/>
  <c r="L4110"/>
  <c r="K4110"/>
  <c r="L4158"/>
  <c r="K4158"/>
  <c r="C29"/>
  <c r="L29"/>
  <c r="K29"/>
  <c r="L4208"/>
  <c r="K4208"/>
  <c r="L1865"/>
  <c r="K1865"/>
  <c r="L122"/>
  <c r="K122"/>
  <c r="C4216"/>
  <c r="L4216"/>
  <c r="K4216"/>
  <c r="C4219"/>
  <c r="L4219"/>
  <c r="K4219"/>
  <c r="C4532"/>
  <c r="L4532"/>
  <c r="K4532"/>
  <c r="L773"/>
  <c r="K773"/>
  <c r="L3849"/>
  <c r="K3849"/>
  <c r="C4405"/>
  <c r="L4405"/>
  <c r="K4405"/>
  <c r="L2196"/>
  <c r="K2196"/>
  <c r="C195"/>
  <c r="L195"/>
  <c r="K195"/>
  <c r="C3447"/>
  <c r="L3447"/>
  <c r="K3447"/>
  <c r="L2211"/>
  <c r="K2211"/>
  <c r="C3530"/>
  <c r="L3530"/>
  <c r="K3530"/>
  <c r="C3088"/>
  <c r="L3088"/>
  <c r="K3088"/>
  <c r="L3525"/>
  <c r="K3525"/>
  <c r="C714"/>
  <c r="L714"/>
  <c r="K714"/>
  <c r="C2517"/>
  <c r="L2517"/>
  <c r="K2517"/>
  <c r="C3021"/>
  <c r="L3021"/>
  <c r="K3021"/>
  <c r="C414"/>
  <c r="L414"/>
  <c r="K414"/>
  <c r="C2547"/>
  <c r="L2547"/>
  <c r="K2547"/>
  <c r="L3511"/>
  <c r="K3511"/>
  <c r="L233"/>
  <c r="K233"/>
  <c r="C2491"/>
  <c r="L2491"/>
  <c r="K2491"/>
  <c r="C2227"/>
  <c r="L2227"/>
  <c r="K2227"/>
  <c r="C773"/>
  <c r="C4158"/>
  <c r="C2196"/>
  <c r="C1785"/>
  <c r="C3511"/>
  <c r="C122"/>
  <c r="C3849"/>
  <c r="C2211"/>
  <c r="C4431"/>
  <c r="C3525"/>
  <c r="P4532" l="1"/>
  <c r="P3447"/>
  <c r="R3598"/>
  <c r="P414"/>
  <c r="P3525"/>
  <c r="R3525" s="1"/>
  <c r="P2264"/>
  <c r="P1582"/>
  <c r="P4629"/>
  <c r="P1785"/>
  <c r="P755"/>
  <c r="P233"/>
  <c r="P4208"/>
  <c r="P714"/>
  <c r="P3530"/>
  <c r="P2196"/>
  <c r="P4219"/>
  <c r="P2547"/>
  <c r="P2517"/>
  <c r="P2211"/>
  <c r="P2227"/>
  <c r="P122"/>
  <c r="P3021"/>
  <c r="P3088"/>
  <c r="P2596"/>
  <c r="P1363"/>
  <c r="P4631"/>
  <c r="R4631" s="1"/>
  <c r="P4431"/>
  <c r="P773"/>
  <c r="P2491"/>
  <c r="S941"/>
  <c r="Q3598"/>
  <c r="S4266"/>
  <c r="S721"/>
  <c r="Q721"/>
  <c r="Q941"/>
  <c r="S4326"/>
  <c r="Q4326"/>
  <c r="Q4266"/>
  <c r="R4336"/>
  <c r="R2209"/>
  <c r="Q2209"/>
  <c r="R722"/>
  <c r="Q722"/>
  <c r="Q4336"/>
  <c r="S2339"/>
  <c r="R2339"/>
  <c r="Q2339"/>
  <c r="S832"/>
  <c r="R832"/>
  <c r="Q832"/>
  <c r="S4239"/>
  <c r="R4239"/>
  <c r="Q4239"/>
  <c r="S4006"/>
  <c r="R4006"/>
  <c r="Q4006"/>
  <c r="S4519"/>
  <c r="R4519"/>
  <c r="Q4519"/>
  <c r="S4160"/>
  <c r="R4160"/>
  <c r="Q4160"/>
  <c r="S441"/>
  <c r="R441"/>
  <c r="Q441"/>
  <c r="S719"/>
  <c r="R719"/>
  <c r="Q719"/>
  <c r="S3830"/>
  <c r="R3830"/>
  <c r="Q3830"/>
  <c r="S3032"/>
  <c r="R3032"/>
  <c r="Q3032"/>
  <c r="S2743"/>
  <c r="R2743"/>
  <c r="Q2743"/>
  <c r="S1691"/>
  <c r="R1691"/>
  <c r="Q1691"/>
  <c r="S4144"/>
  <c r="R4144"/>
  <c r="Q4144"/>
  <c r="S1121"/>
  <c r="R1121"/>
  <c r="Q1121"/>
  <c r="S716"/>
  <c r="R716"/>
  <c r="Q716"/>
  <c r="S682"/>
  <c r="R682"/>
  <c r="Q682"/>
  <c r="S871"/>
  <c r="R871"/>
  <c r="Q871"/>
  <c r="S538"/>
  <c r="R538"/>
  <c r="Q538"/>
  <c r="S709"/>
  <c r="R709"/>
  <c r="Q709"/>
  <c r="S213"/>
  <c r="R213"/>
  <c r="Q213"/>
  <c r="S4468"/>
  <c r="R4468"/>
  <c r="Q4468"/>
  <c r="S3533"/>
  <c r="R3533"/>
  <c r="Q3533"/>
  <c r="S329"/>
  <c r="R329"/>
  <c r="Q329"/>
  <c r="S589"/>
  <c r="R589"/>
  <c r="Q589"/>
  <c r="S957"/>
  <c r="R957"/>
  <c r="Q957"/>
  <c r="S2087"/>
  <c r="R2087"/>
  <c r="Q2087"/>
  <c r="S681"/>
  <c r="R681"/>
  <c r="Q681"/>
  <c r="S3225"/>
  <c r="R3225"/>
  <c r="Q3225"/>
  <c r="S718"/>
  <c r="R718"/>
  <c r="Q718"/>
  <c r="S612"/>
  <c r="R612"/>
  <c r="Q612"/>
  <c r="S3724"/>
  <c r="R3724"/>
  <c r="Q3724"/>
  <c r="S2473"/>
  <c r="R2473"/>
  <c r="Q2473"/>
  <c r="S590"/>
  <c r="R590"/>
  <c r="Q590"/>
  <c r="S3737"/>
  <c r="R3737"/>
  <c r="Q3737"/>
  <c r="S1328"/>
  <c r="R1328"/>
  <c r="Q1328"/>
  <c r="S1045"/>
  <c r="R1045"/>
  <c r="Q1045"/>
  <c r="S4631" l="1"/>
  <c r="Q4631"/>
  <c r="Q3525"/>
  <c r="S3525"/>
  <c r="S2517"/>
  <c r="R2517"/>
  <c r="Q2517"/>
  <c r="S714"/>
  <c r="R714"/>
  <c r="Q714"/>
  <c r="S195"/>
  <c r="R195"/>
  <c r="Q195"/>
  <c r="S2227"/>
  <c r="R2227"/>
  <c r="Q2227"/>
  <c r="S4158"/>
  <c r="R4158"/>
  <c r="Q4158"/>
  <c r="S3021"/>
  <c r="R3021"/>
  <c r="Q3021"/>
  <c r="S4219"/>
  <c r="R4219"/>
  <c r="Q4219"/>
  <c r="S2596"/>
  <c r="R2596"/>
  <c r="Q2596"/>
  <c r="S122"/>
  <c r="R122"/>
  <c r="Q122"/>
  <c r="S3088"/>
  <c r="R3088"/>
  <c r="Q3088"/>
  <c r="S1363"/>
  <c r="R1363"/>
  <c r="Q1363"/>
  <c r="S2491"/>
  <c r="R2491"/>
  <c r="Q2491"/>
  <c r="S3849"/>
  <c r="R3849"/>
  <c r="Q3849"/>
  <c r="S4532"/>
  <c r="R4532"/>
  <c r="Q4532"/>
  <c r="S233"/>
  <c r="R233"/>
  <c r="Q233"/>
  <c r="S4431"/>
  <c r="R4431"/>
  <c r="Q4431"/>
  <c r="S4110"/>
  <c r="R4110"/>
  <c r="Q4110"/>
  <c r="S2211"/>
  <c r="R2211"/>
  <c r="Q2211"/>
  <c r="S1785"/>
  <c r="R1785"/>
  <c r="Q1785"/>
  <c r="S2196"/>
  <c r="R2196"/>
  <c r="Q2196"/>
  <c r="S1582"/>
  <c r="R1582"/>
  <c r="Q1582"/>
  <c r="S2547"/>
  <c r="R2547"/>
  <c r="Q2547"/>
  <c r="S4629"/>
  <c r="R4629"/>
  <c r="Q4629"/>
  <c r="S4208"/>
  <c r="R4208"/>
  <c r="Q4208"/>
  <c r="S3511"/>
  <c r="R3511"/>
  <c r="Q3511"/>
  <c r="S414"/>
  <c r="R414"/>
  <c r="Q414"/>
  <c r="S3447"/>
  <c r="R3447"/>
  <c r="Q3447"/>
  <c r="S3530"/>
  <c r="R3530"/>
  <c r="Q3530"/>
  <c r="S4405"/>
  <c r="R4405"/>
  <c r="Q4405"/>
  <c r="S773"/>
  <c r="R773"/>
  <c r="Q773"/>
  <c r="S4216"/>
  <c r="R4216"/>
  <c r="Q4216"/>
  <c r="S1865"/>
  <c r="R1865"/>
  <c r="Q1865"/>
  <c r="S755"/>
  <c r="R755"/>
  <c r="Q755"/>
  <c r="S2264"/>
  <c r="R2264"/>
  <c r="Q2264"/>
  <c r="S29"/>
  <c r="R29"/>
  <c r="Q29"/>
  <c r="C3379"/>
  <c r="M4307" l="1"/>
  <c r="M264"/>
  <c r="M1798"/>
  <c r="M2751"/>
  <c r="M146"/>
  <c r="M86"/>
  <c r="M147"/>
  <c r="M829"/>
  <c r="M2762"/>
  <c r="M4688"/>
  <c r="M1710"/>
  <c r="M379"/>
  <c r="M4151"/>
  <c r="M2505"/>
  <c r="M4074"/>
  <c r="M1018"/>
  <c r="M3250"/>
  <c r="M287"/>
  <c r="M880"/>
  <c r="M148"/>
  <c r="M2555"/>
  <c r="M1859"/>
  <c r="M3559"/>
  <c r="M4054"/>
  <c r="M3379"/>
  <c r="M712"/>
  <c r="M263"/>
  <c r="M680"/>
  <c r="M861"/>
  <c r="M48"/>
  <c r="M377"/>
  <c r="M1020"/>
  <c r="O4307"/>
  <c r="O2751"/>
  <c r="O146"/>
  <c r="O86"/>
  <c r="O147"/>
  <c r="O829"/>
  <c r="O2762"/>
  <c r="O4688"/>
  <c r="O1710"/>
  <c r="O379"/>
  <c r="O4151"/>
  <c r="O2505"/>
  <c r="O4074"/>
  <c r="O1018"/>
  <c r="O3250"/>
  <c r="O287"/>
  <c r="O880"/>
  <c r="O148"/>
  <c r="O2555"/>
  <c r="O1859"/>
  <c r="O3559"/>
  <c r="O4054"/>
  <c r="O264"/>
  <c r="O1798"/>
  <c r="O3379"/>
  <c r="O712"/>
  <c r="O263"/>
  <c r="O680"/>
  <c r="O861"/>
  <c r="O48"/>
  <c r="O377"/>
  <c r="O1020"/>
  <c r="N264"/>
  <c r="P264" s="1"/>
  <c r="N4307"/>
  <c r="N1798"/>
  <c r="C2751"/>
  <c r="N2751"/>
  <c r="N146"/>
  <c r="N86"/>
  <c r="N147"/>
  <c r="N829"/>
  <c r="N2762"/>
  <c r="N4688"/>
  <c r="N1710"/>
  <c r="N379"/>
  <c r="C4151"/>
  <c r="N4151"/>
  <c r="P4151" s="1"/>
  <c r="N2505"/>
  <c r="N4074"/>
  <c r="P4074" s="1"/>
  <c r="C1018"/>
  <c r="N1018"/>
  <c r="C3250"/>
  <c r="N3250"/>
  <c r="P3250" s="1"/>
  <c r="N287"/>
  <c r="P287" s="1"/>
  <c r="N880"/>
  <c r="P880" s="1"/>
  <c r="N148"/>
  <c r="P148" s="1"/>
  <c r="N2555"/>
  <c r="P2555" s="1"/>
  <c r="N1859"/>
  <c r="P1859" s="1"/>
  <c r="N3559"/>
  <c r="P3559" s="1"/>
  <c r="N4054"/>
  <c r="N3379"/>
  <c r="P3379" s="1"/>
  <c r="N712"/>
  <c r="P712" s="1"/>
  <c r="C263"/>
  <c r="N263"/>
  <c r="N680"/>
  <c r="C861"/>
  <c r="N861"/>
  <c r="P861" s="1"/>
  <c r="C48"/>
  <c r="N48"/>
  <c r="N377"/>
  <c r="C1020"/>
  <c r="N1020"/>
  <c r="P1020" s="1"/>
  <c r="B2751"/>
  <c r="A2751"/>
  <c r="B146"/>
  <c r="A146"/>
  <c r="B86"/>
  <c r="A86"/>
  <c r="B147"/>
  <c r="A147"/>
  <c r="B829"/>
  <c r="A829"/>
  <c r="B2762"/>
  <c r="A2762"/>
  <c r="B4688"/>
  <c r="A4688"/>
  <c r="B1710"/>
  <c r="A1710"/>
  <c r="B379"/>
  <c r="A379"/>
  <c r="B1018"/>
  <c r="A1018"/>
  <c r="B3379"/>
  <c r="A3379"/>
  <c r="B712"/>
  <c r="A712"/>
  <c r="B263"/>
  <c r="A263"/>
  <c r="B680"/>
  <c r="A680"/>
  <c r="B48"/>
  <c r="A48"/>
  <c r="B377"/>
  <c r="A377"/>
  <c r="B264"/>
  <c r="A264"/>
  <c r="B4307"/>
  <c r="A4307"/>
  <c r="B1798"/>
  <c r="A1798"/>
  <c r="B4257"/>
  <c r="A4257"/>
  <c r="B4151"/>
  <c r="A4151"/>
  <c r="B2505"/>
  <c r="A2505"/>
  <c r="B4074"/>
  <c r="A4074"/>
  <c r="B3250"/>
  <c r="A3250"/>
  <c r="B287"/>
  <c r="A287"/>
  <c r="B880"/>
  <c r="A880"/>
  <c r="B148"/>
  <c r="A148"/>
  <c r="B2555"/>
  <c r="A2555"/>
  <c r="B1859"/>
  <c r="A1859"/>
  <c r="B3559"/>
  <c r="A3559"/>
  <c r="B4054"/>
  <c r="A4054"/>
  <c r="B861"/>
  <c r="A861"/>
  <c r="B1020"/>
  <c r="A1020"/>
  <c r="L264"/>
  <c r="K264"/>
  <c r="C4307"/>
  <c r="L4307"/>
  <c r="K4307"/>
  <c r="C1798"/>
  <c r="L1798"/>
  <c r="K1798"/>
  <c r="C4257"/>
  <c r="L1018"/>
  <c r="K1018"/>
  <c r="L3250"/>
  <c r="K3250"/>
  <c r="C287"/>
  <c r="L287"/>
  <c r="K287"/>
  <c r="C880"/>
  <c r="L880"/>
  <c r="K880"/>
  <c r="C148"/>
  <c r="L148"/>
  <c r="K148"/>
  <c r="C2555"/>
  <c r="L2555"/>
  <c r="K2555"/>
  <c r="C1859"/>
  <c r="L1859"/>
  <c r="K1859"/>
  <c r="C3559"/>
  <c r="L3559"/>
  <c r="K3559"/>
  <c r="L4054"/>
  <c r="K4054"/>
  <c r="L3379"/>
  <c r="K3379"/>
  <c r="C712"/>
  <c r="L712"/>
  <c r="K712"/>
  <c r="L263"/>
  <c r="K263"/>
  <c r="C680"/>
  <c r="L680"/>
  <c r="K680"/>
  <c r="L48"/>
  <c r="K48"/>
  <c r="L377"/>
  <c r="K377"/>
  <c r="L1020"/>
  <c r="K1020"/>
  <c r="L2751"/>
  <c r="K2751"/>
  <c r="C146"/>
  <c r="L146"/>
  <c r="K146"/>
  <c r="L86"/>
  <c r="K86"/>
  <c r="C147"/>
  <c r="L147"/>
  <c r="K147"/>
  <c r="C829"/>
  <c r="L829"/>
  <c r="K829"/>
  <c r="C2762"/>
  <c r="L2762"/>
  <c r="K2762"/>
  <c r="C4688"/>
  <c r="L4688"/>
  <c r="K4688"/>
  <c r="L1710"/>
  <c r="K1710"/>
  <c r="C379"/>
  <c r="L379"/>
  <c r="K379"/>
  <c r="L4151"/>
  <c r="K4151"/>
  <c r="C2505"/>
  <c r="L2505"/>
  <c r="K2505"/>
  <c r="C4074"/>
  <c r="L4074"/>
  <c r="K4074"/>
  <c r="L861"/>
  <c r="K861"/>
  <c r="C377"/>
  <c r="C4054"/>
  <c r="C1710"/>
  <c r="C86"/>
  <c r="C264"/>
  <c r="P4054" l="1"/>
  <c r="P2505"/>
  <c r="P680"/>
  <c r="P1018"/>
  <c r="P379"/>
  <c r="P4688"/>
  <c r="P829"/>
  <c r="P86"/>
  <c r="P2751"/>
  <c r="P48"/>
  <c r="P1798"/>
  <c r="P377"/>
  <c r="S377" s="1"/>
  <c r="P263"/>
  <c r="P1710"/>
  <c r="P2762"/>
  <c r="P147"/>
  <c r="S147" s="1"/>
  <c r="P146"/>
  <c r="P4307"/>
  <c r="S4151"/>
  <c r="R377" l="1"/>
  <c r="Q377"/>
  <c r="R4151"/>
  <c r="Q4151"/>
  <c r="R147"/>
  <c r="Q147"/>
  <c r="S86"/>
  <c r="R86"/>
  <c r="Q86"/>
  <c r="S1018"/>
  <c r="R1018"/>
  <c r="Q1018"/>
  <c r="S3559"/>
  <c r="R3559"/>
  <c r="Q3559"/>
  <c r="S680"/>
  <c r="R680"/>
  <c r="Q680"/>
  <c r="S2751"/>
  <c r="R2751"/>
  <c r="Q2751"/>
  <c r="S2762"/>
  <c r="R2762"/>
  <c r="Q2762"/>
  <c r="S2505"/>
  <c r="R2505"/>
  <c r="Q2505"/>
  <c r="S287"/>
  <c r="R287"/>
  <c r="Q287"/>
  <c r="S4074"/>
  <c r="R4074"/>
  <c r="Q4074"/>
  <c r="S1020"/>
  <c r="R1020"/>
  <c r="Q1020"/>
  <c r="S1798"/>
  <c r="R1798"/>
  <c r="Q1798"/>
  <c r="S379"/>
  <c r="R379"/>
  <c r="Q379"/>
  <c r="S712"/>
  <c r="R712"/>
  <c r="Q712"/>
  <c r="S3250"/>
  <c r="R3250"/>
  <c r="Q3250"/>
  <c r="S4054"/>
  <c r="R4054"/>
  <c r="Q4054"/>
  <c r="S2555"/>
  <c r="R2555"/>
  <c r="Q2555"/>
  <c r="S4688"/>
  <c r="R4688"/>
  <c r="Q4688"/>
  <c r="S146"/>
  <c r="R146"/>
  <c r="Q146"/>
  <c r="S880"/>
  <c r="R880"/>
  <c r="Q880"/>
  <c r="S148"/>
  <c r="R148"/>
  <c r="Q148"/>
  <c r="S829"/>
  <c r="R829"/>
  <c r="Q829"/>
  <c r="S4307"/>
  <c r="R4307"/>
  <c r="Q4307"/>
  <c r="S861"/>
  <c r="R861"/>
  <c r="Q861"/>
  <c r="S48"/>
  <c r="R48"/>
  <c r="Q48"/>
  <c r="S1710"/>
  <c r="R1710"/>
  <c r="Q1710"/>
  <c r="S1859"/>
  <c r="R1859"/>
  <c r="Q1859"/>
  <c r="S3379"/>
  <c r="R3379"/>
  <c r="Q3379"/>
  <c r="S264"/>
  <c r="R264"/>
  <c r="Q264"/>
  <c r="S263"/>
  <c r="R263"/>
  <c r="Q263"/>
  <c r="M3969" l="1"/>
  <c r="M2099"/>
  <c r="M2526"/>
  <c r="M2220"/>
  <c r="O3969"/>
  <c r="O2099"/>
  <c r="O2526"/>
  <c r="O2220"/>
  <c r="N3969"/>
  <c r="N2099"/>
  <c r="N2526"/>
  <c r="N2220"/>
  <c r="B3969"/>
  <c r="A3969"/>
  <c r="B2099"/>
  <c r="A2099"/>
  <c r="B2526"/>
  <c r="A2526"/>
  <c r="B2220"/>
  <c r="A2220"/>
  <c r="C3969"/>
  <c r="L3969"/>
  <c r="K3969"/>
  <c r="C2099"/>
  <c r="L2099"/>
  <c r="K2099"/>
  <c r="C2526"/>
  <c r="L2526"/>
  <c r="K2526"/>
  <c r="C2220"/>
  <c r="L2220"/>
  <c r="K2220"/>
  <c r="P2099" l="1"/>
  <c r="S2099" s="1"/>
  <c r="P2526"/>
  <c r="R2526" s="1"/>
  <c r="P3969"/>
  <c r="S3969" s="1"/>
  <c r="P2220"/>
  <c r="R2220" s="1"/>
  <c r="C3091"/>
  <c r="C4293"/>
  <c r="S2526" l="1"/>
  <c r="Q2526"/>
  <c r="Q2220"/>
  <c r="R3969"/>
  <c r="Q3969"/>
  <c r="S2220"/>
  <c r="M3202"/>
  <c r="M1513"/>
  <c r="M3146"/>
  <c r="M1118"/>
  <c r="M3176"/>
  <c r="C2235"/>
  <c r="M2235"/>
  <c r="M1728"/>
  <c r="M3091"/>
  <c r="M1289"/>
  <c r="M3223"/>
  <c r="O1728"/>
  <c r="O3091"/>
  <c r="O2235"/>
  <c r="O1289"/>
  <c r="O3202"/>
  <c r="O1513"/>
  <c r="O3146"/>
  <c r="O1118"/>
  <c r="O3176"/>
  <c r="O3223"/>
  <c r="R2099"/>
  <c r="N1289"/>
  <c r="N1513"/>
  <c r="N1118"/>
  <c r="C3223"/>
  <c r="N3223"/>
  <c r="N3202"/>
  <c r="C3146"/>
  <c r="N3146"/>
  <c r="P3146" s="1"/>
  <c r="C3176"/>
  <c r="N3176"/>
  <c r="P3176" s="1"/>
  <c r="N2235"/>
  <c r="C1728"/>
  <c r="N1728"/>
  <c r="N3091"/>
  <c r="Q2099"/>
  <c r="B3146"/>
  <c r="A3146"/>
  <c r="B3091"/>
  <c r="A3091"/>
  <c r="B1289"/>
  <c r="A1289"/>
  <c r="B3202"/>
  <c r="A3202"/>
  <c r="B1513"/>
  <c r="A1513"/>
  <c r="B3176"/>
  <c r="A3176"/>
  <c r="B1728"/>
  <c r="A1728"/>
  <c r="B3223"/>
  <c r="A3223"/>
  <c r="B1118"/>
  <c r="A1118"/>
  <c r="B2235"/>
  <c r="A2235"/>
  <c r="B4293"/>
  <c r="A4293"/>
  <c r="L1289"/>
  <c r="K1289"/>
  <c r="C3202"/>
  <c r="L3202"/>
  <c r="K3202"/>
  <c r="C1513"/>
  <c r="L1513"/>
  <c r="K1513"/>
  <c r="L3146"/>
  <c r="K3146"/>
  <c r="C1118"/>
  <c r="L1118"/>
  <c r="K1118"/>
  <c r="L3176"/>
  <c r="K3176"/>
  <c r="L2235"/>
  <c r="K2235"/>
  <c r="L4293"/>
  <c r="K4293"/>
  <c r="L3091"/>
  <c r="K3091"/>
  <c r="L1728"/>
  <c r="K1728"/>
  <c r="L3223"/>
  <c r="K3223"/>
  <c r="C1289"/>
  <c r="P3202" l="1"/>
  <c r="P1513"/>
  <c r="P1728"/>
  <c r="P2235"/>
  <c r="P3223"/>
  <c r="P3091"/>
  <c r="P1118"/>
  <c r="P1289"/>
  <c r="B3028"/>
  <c r="A3028"/>
  <c r="B3027"/>
  <c r="A3027"/>
  <c r="B3026"/>
  <c r="A3026"/>
  <c r="B3025"/>
  <c r="A3025"/>
  <c r="B3024"/>
  <c r="A3024"/>
  <c r="M4189" l="1"/>
  <c r="O4189"/>
  <c r="O2896"/>
  <c r="N4189"/>
  <c r="N2896"/>
  <c r="B4189"/>
  <c r="A4189"/>
  <c r="S3202"/>
  <c r="R3202"/>
  <c r="Q3202"/>
  <c r="S3176"/>
  <c r="R3176"/>
  <c r="Q3176"/>
  <c r="S3091"/>
  <c r="R3091"/>
  <c r="Q3091"/>
  <c r="S2235"/>
  <c r="R2235"/>
  <c r="Q2235"/>
  <c r="S3146"/>
  <c r="R3146"/>
  <c r="Q3146"/>
  <c r="S1513"/>
  <c r="R1513"/>
  <c r="Q1513"/>
  <c r="S1728"/>
  <c r="R1728"/>
  <c r="Q1728"/>
  <c r="S1118"/>
  <c r="R1118"/>
  <c r="Q1118"/>
  <c r="S3223"/>
  <c r="R3223"/>
  <c r="Q3223"/>
  <c r="S1289"/>
  <c r="R1289"/>
  <c r="Q1289"/>
  <c r="C4189"/>
  <c r="L4189"/>
  <c r="K4189"/>
  <c r="L2896"/>
  <c r="K2896"/>
  <c r="C2896"/>
  <c r="P4189" l="1"/>
  <c r="S4189" s="1"/>
  <c r="M713" l="1"/>
  <c r="M4529"/>
  <c r="M2150"/>
  <c r="M103"/>
  <c r="M3624"/>
  <c r="M1454"/>
  <c r="M2273"/>
  <c r="M1269"/>
  <c r="M1465"/>
  <c r="O103"/>
  <c r="O3624"/>
  <c r="O1454"/>
  <c r="O2273"/>
  <c r="O1269"/>
  <c r="O1465"/>
  <c r="O713"/>
  <c r="O4529"/>
  <c r="O2150"/>
  <c r="R4189"/>
  <c r="Q4189"/>
  <c r="N103"/>
  <c r="N1454"/>
  <c r="C1269"/>
  <c r="N1269"/>
  <c r="C1465"/>
  <c r="N1465"/>
  <c r="N3624"/>
  <c r="P3624" s="1"/>
  <c r="N2273"/>
  <c r="N713"/>
  <c r="N4529"/>
  <c r="N2150"/>
  <c r="B3624"/>
  <c r="A3624"/>
  <c r="B1454"/>
  <c r="A1454"/>
  <c r="B2273"/>
  <c r="A2273"/>
  <c r="B1465"/>
  <c r="A1465"/>
  <c r="B103"/>
  <c r="A103"/>
  <c r="B713"/>
  <c r="A713"/>
  <c r="B4529"/>
  <c r="A4529"/>
  <c r="B2150"/>
  <c r="A2150"/>
  <c r="B1269"/>
  <c r="A1269"/>
  <c r="C713"/>
  <c r="L713"/>
  <c r="K713"/>
  <c r="C4529"/>
  <c r="L4529"/>
  <c r="K4529"/>
  <c r="C2150"/>
  <c r="L2150"/>
  <c r="K2150"/>
  <c r="L1465"/>
  <c r="K1465"/>
  <c r="C103"/>
  <c r="L103"/>
  <c r="K103"/>
  <c r="C3624"/>
  <c r="L3624"/>
  <c r="K3624"/>
  <c r="C1454"/>
  <c r="L1454"/>
  <c r="K1454"/>
  <c r="C2273"/>
  <c r="L2273"/>
  <c r="K2273"/>
  <c r="L1269"/>
  <c r="K1269"/>
  <c r="P1269" l="1"/>
  <c r="R1269" s="1"/>
  <c r="P1454"/>
  <c r="P4529"/>
  <c r="S4529" s="1"/>
  <c r="P2273"/>
  <c r="S2273" s="1"/>
  <c r="P1465"/>
  <c r="S1465" s="1"/>
  <c r="P2150"/>
  <c r="R2150" s="1"/>
  <c r="P713"/>
  <c r="S713" s="1"/>
  <c r="P103"/>
  <c r="R103" s="1"/>
  <c r="R3624"/>
  <c r="S1454"/>
  <c r="S1269" l="1"/>
  <c r="Q1269"/>
  <c r="Q103"/>
  <c r="S103"/>
  <c r="M347"/>
  <c r="M913"/>
  <c r="M469"/>
  <c r="M2567"/>
  <c r="M1747"/>
  <c r="R1454"/>
  <c r="Q3624"/>
  <c r="O347"/>
  <c r="O913"/>
  <c r="O469"/>
  <c r="O2567"/>
  <c r="O1747"/>
  <c r="R713"/>
  <c r="S3624"/>
  <c r="R1465"/>
  <c r="R4529"/>
  <c r="R2273"/>
  <c r="Q713"/>
  <c r="Q1454"/>
  <c r="S2150"/>
  <c r="Q1465"/>
  <c r="Q4529"/>
  <c r="Q2273"/>
  <c r="Q2150"/>
  <c r="N913"/>
  <c r="N2567"/>
  <c r="N469"/>
  <c r="N1747"/>
  <c r="N347"/>
  <c r="B913"/>
  <c r="A913"/>
  <c r="B469"/>
  <c r="A469"/>
  <c r="B2567"/>
  <c r="A2567"/>
  <c r="B1747"/>
  <c r="A1747"/>
  <c r="B347"/>
  <c r="A347"/>
  <c r="L347"/>
  <c r="K347"/>
  <c r="L913"/>
  <c r="K913"/>
  <c r="L469"/>
  <c r="K469"/>
  <c r="L2567"/>
  <c r="K2567"/>
  <c r="C1747"/>
  <c r="L1747"/>
  <c r="K1747"/>
  <c r="C2567"/>
  <c r="C913"/>
  <c r="C347"/>
  <c r="C469"/>
  <c r="P1747" l="1"/>
  <c r="R1747" s="1"/>
  <c r="P913"/>
  <c r="S913" s="1"/>
  <c r="P2567"/>
  <c r="S2567" s="1"/>
  <c r="P347"/>
  <c r="R347" s="1"/>
  <c r="P469"/>
  <c r="S469" s="1"/>
  <c r="R2567" l="1"/>
  <c r="Q2567"/>
  <c r="S347"/>
  <c r="R469"/>
  <c r="Q469"/>
  <c r="Q347"/>
  <c r="M189"/>
  <c r="M188"/>
  <c r="M4661"/>
  <c r="O189"/>
  <c r="O188"/>
  <c r="O4661"/>
  <c r="Q1747"/>
  <c r="S1747"/>
  <c r="R913"/>
  <c r="Q913"/>
  <c r="N189"/>
  <c r="N188"/>
  <c r="N4661"/>
  <c r="B188"/>
  <c r="A188"/>
  <c r="B4661"/>
  <c r="A4661"/>
  <c r="B189"/>
  <c r="A189"/>
  <c r="C189"/>
  <c r="L189"/>
  <c r="K189"/>
  <c r="L188"/>
  <c r="K188"/>
  <c r="C4661"/>
  <c r="L4661"/>
  <c r="K4661"/>
  <c r="C188"/>
  <c r="P4661" l="1"/>
  <c r="S4661" s="1"/>
  <c r="P189"/>
  <c r="S189" s="1"/>
  <c r="P188"/>
  <c r="R188" s="1"/>
  <c r="R189" l="1"/>
  <c r="Q189"/>
  <c r="S188"/>
  <c r="Q188"/>
  <c r="M2905"/>
  <c r="M1096"/>
  <c r="M1495"/>
  <c r="M4395"/>
  <c r="M1918"/>
  <c r="O2905"/>
  <c r="O1096"/>
  <c r="O1495"/>
  <c r="O4395"/>
  <c r="O1918"/>
  <c r="N1495"/>
  <c r="N4395"/>
  <c r="N1918"/>
  <c r="N2905"/>
  <c r="N1096"/>
  <c r="R4661"/>
  <c r="Q4661"/>
  <c r="B1495"/>
  <c r="A1495"/>
  <c r="B4395"/>
  <c r="A4395"/>
  <c r="B1918"/>
  <c r="A1918"/>
  <c r="B2905"/>
  <c r="A2905"/>
  <c r="B1096"/>
  <c r="A1096"/>
  <c r="C1495"/>
  <c r="L1495"/>
  <c r="K1495"/>
  <c r="C4395"/>
  <c r="L4395"/>
  <c r="K4395"/>
  <c r="C1918"/>
  <c r="L1918"/>
  <c r="K1918"/>
  <c r="C2905"/>
  <c r="L2905"/>
  <c r="K2905"/>
  <c r="C1096"/>
  <c r="L1096"/>
  <c r="K1096"/>
  <c r="P1096" l="1"/>
  <c r="S1096" s="1"/>
  <c r="P2905"/>
  <c r="S2905" s="1"/>
  <c r="P1918"/>
  <c r="S1918" s="1"/>
  <c r="P1495"/>
  <c r="S1495" s="1"/>
  <c r="P4395"/>
  <c r="S4395" s="1"/>
  <c r="R2905" l="1"/>
  <c r="Q2905"/>
  <c r="R1495"/>
  <c r="M2037"/>
  <c r="M1556"/>
  <c r="M4502"/>
  <c r="M3655"/>
  <c r="M4467"/>
  <c r="M367"/>
  <c r="M4469"/>
  <c r="M786"/>
  <c r="M1411"/>
  <c r="M621"/>
  <c r="R1096"/>
  <c r="O1411"/>
  <c r="O621"/>
  <c r="O2037"/>
  <c r="O1556"/>
  <c r="O4502"/>
  <c r="O3655"/>
  <c r="O4467"/>
  <c r="O367"/>
  <c r="O4469"/>
  <c r="O786"/>
  <c r="Q1495"/>
  <c r="R1918"/>
  <c r="Q1096"/>
  <c r="Q1918"/>
  <c r="R4395"/>
  <c r="Q4395"/>
  <c r="N1411"/>
  <c r="N621"/>
  <c r="P621" s="1"/>
  <c r="N2037"/>
  <c r="P2037" s="1"/>
  <c r="N1556"/>
  <c r="C4502"/>
  <c r="N4502"/>
  <c r="N3655"/>
  <c r="N4467"/>
  <c r="N367"/>
  <c r="N4469"/>
  <c r="N786"/>
  <c r="B621"/>
  <c r="A621"/>
  <c r="B4502"/>
  <c r="A4502"/>
  <c r="B3655"/>
  <c r="A3655"/>
  <c r="B4467"/>
  <c r="A4467"/>
  <c r="B367"/>
  <c r="A367"/>
  <c r="B4469"/>
  <c r="A4469"/>
  <c r="B786"/>
  <c r="A786"/>
  <c r="B1411"/>
  <c r="A1411"/>
  <c r="B2037"/>
  <c r="A2037"/>
  <c r="B1556"/>
  <c r="A1556"/>
  <c r="C2037"/>
  <c r="L2037"/>
  <c r="K2037"/>
  <c r="C1411"/>
  <c r="L1411"/>
  <c r="K1411"/>
  <c r="C621"/>
  <c r="L621"/>
  <c r="K621"/>
  <c r="L4502"/>
  <c r="K4502"/>
  <c r="C3655"/>
  <c r="L3655"/>
  <c r="K3655"/>
  <c r="C4467"/>
  <c r="L4467"/>
  <c r="K4467"/>
  <c r="C367"/>
  <c r="L367"/>
  <c r="K367"/>
  <c r="C4469"/>
  <c r="L4469"/>
  <c r="K4469"/>
  <c r="C786"/>
  <c r="L786"/>
  <c r="K786"/>
  <c r="C1556"/>
  <c r="L1556"/>
  <c r="K1556"/>
  <c r="P1411" l="1"/>
  <c r="S1411" s="1"/>
  <c r="P1556"/>
  <c r="S1556" s="1"/>
  <c r="P4469"/>
  <c r="S4469" s="1"/>
  <c r="P4467"/>
  <c r="R4467" s="1"/>
  <c r="P4502"/>
  <c r="R4502" s="1"/>
  <c r="P786"/>
  <c r="R786" s="1"/>
  <c r="P367"/>
  <c r="Q367" s="1"/>
  <c r="P3655"/>
  <c r="S3655" s="1"/>
  <c r="S2037"/>
  <c r="S621"/>
  <c r="S4502" l="1"/>
  <c r="R367"/>
  <c r="R3655"/>
  <c r="Q3655"/>
  <c r="M4184"/>
  <c r="M872"/>
  <c r="M2708"/>
  <c r="M144"/>
  <c r="M601"/>
  <c r="M4063"/>
  <c r="M3136"/>
  <c r="M3300"/>
  <c r="M4714"/>
  <c r="M2049"/>
  <c r="M4070"/>
  <c r="M4639"/>
  <c r="M3339"/>
  <c r="M1563"/>
  <c r="M420"/>
  <c r="M3354"/>
  <c r="M1970"/>
  <c r="M546"/>
  <c r="S4467"/>
  <c r="R1411"/>
  <c r="S367"/>
  <c r="O4184"/>
  <c r="O4070"/>
  <c r="O4639"/>
  <c r="O3339"/>
  <c r="O1563"/>
  <c r="O420"/>
  <c r="O3354"/>
  <c r="O1970"/>
  <c r="O546"/>
  <c r="O4714"/>
  <c r="O2049"/>
  <c r="O872"/>
  <c r="O2708"/>
  <c r="O144"/>
  <c r="O601"/>
  <c r="O4063"/>
  <c r="O3136"/>
  <c r="O3300"/>
  <c r="Q786"/>
  <c r="Q4502"/>
  <c r="Q1411"/>
  <c r="Q2037"/>
  <c r="R1556"/>
  <c r="R2037"/>
  <c r="R621"/>
  <c r="S786"/>
  <c r="Q4467"/>
  <c r="R4469"/>
  <c r="Q1556"/>
  <c r="Q4469"/>
  <c r="Q621"/>
  <c r="N872"/>
  <c r="P872" s="1"/>
  <c r="N2708"/>
  <c r="P2708" s="1"/>
  <c r="N144"/>
  <c r="P144" s="1"/>
  <c r="N601"/>
  <c r="N4063"/>
  <c r="P4063" s="1"/>
  <c r="N3136"/>
  <c r="P3136" s="1"/>
  <c r="N3300"/>
  <c r="P3300" s="1"/>
  <c r="N4184"/>
  <c r="P4184" s="1"/>
  <c r="N4714"/>
  <c r="P4714" s="1"/>
  <c r="N2049"/>
  <c r="P2049" s="1"/>
  <c r="N4070"/>
  <c r="P4070" s="1"/>
  <c r="N4639"/>
  <c r="P4639" s="1"/>
  <c r="N3339"/>
  <c r="P3339" s="1"/>
  <c r="N1563"/>
  <c r="P1563" s="1"/>
  <c r="N420"/>
  <c r="P420" s="1"/>
  <c r="N3354"/>
  <c r="P3354" s="1"/>
  <c r="N1970"/>
  <c r="P1970" s="1"/>
  <c r="N546"/>
  <c r="P546" s="1"/>
  <c r="B4714"/>
  <c r="A4714"/>
  <c r="B2049"/>
  <c r="A2049"/>
  <c r="B4070"/>
  <c r="A4070"/>
  <c r="B4639"/>
  <c r="A4639"/>
  <c r="B3339"/>
  <c r="A3339"/>
  <c r="B1563"/>
  <c r="A1563"/>
  <c r="B420"/>
  <c r="A420"/>
  <c r="B3354"/>
  <c r="A3354"/>
  <c r="B1970"/>
  <c r="A1970"/>
  <c r="B546"/>
  <c r="A546"/>
  <c r="B4184"/>
  <c r="A4184"/>
  <c r="B1502"/>
  <c r="A1502"/>
  <c r="B1500"/>
  <c r="A1500"/>
  <c r="B872"/>
  <c r="A872"/>
  <c r="B2708"/>
  <c r="A2708"/>
  <c r="B144"/>
  <c r="A144"/>
  <c r="B601"/>
  <c r="A601"/>
  <c r="B4063"/>
  <c r="A4063"/>
  <c r="B3136"/>
  <c r="A3136"/>
  <c r="B3300"/>
  <c r="A3300"/>
  <c r="C4184"/>
  <c r="L4184"/>
  <c r="K4184"/>
  <c r="C4714"/>
  <c r="L4714"/>
  <c r="K4714"/>
  <c r="L2049"/>
  <c r="K2049"/>
  <c r="L4070"/>
  <c r="K4070"/>
  <c r="C4639"/>
  <c r="L4639"/>
  <c r="K4639"/>
  <c r="C3339"/>
  <c r="L3339"/>
  <c r="K3339"/>
  <c r="C1563"/>
  <c r="L1563"/>
  <c r="K1563"/>
  <c r="C420"/>
  <c r="L420"/>
  <c r="K420"/>
  <c r="C3354"/>
  <c r="L3354"/>
  <c r="K3354"/>
  <c r="C1970"/>
  <c r="L1970"/>
  <c r="K1970"/>
  <c r="C546"/>
  <c r="L546"/>
  <c r="K546"/>
  <c r="C872"/>
  <c r="L872"/>
  <c r="K872"/>
  <c r="C2708"/>
  <c r="L2708"/>
  <c r="K2708"/>
  <c r="C144"/>
  <c r="L144"/>
  <c r="K144"/>
  <c r="C601"/>
  <c r="L601"/>
  <c r="K601"/>
  <c r="L4063"/>
  <c r="K4063"/>
  <c r="C3136"/>
  <c r="L3136"/>
  <c r="K3136"/>
  <c r="C3300"/>
  <c r="L3300"/>
  <c r="K3300"/>
  <c r="C4070"/>
  <c r="C4063"/>
  <c r="C2049"/>
  <c r="P601" l="1"/>
  <c r="S601" s="1"/>
  <c r="S1970"/>
  <c r="S3354"/>
  <c r="R420"/>
  <c r="R1563"/>
  <c r="R3339"/>
  <c r="S546"/>
  <c r="S4639"/>
  <c r="R4070"/>
  <c r="S2049"/>
  <c r="S4714"/>
  <c r="S4063"/>
  <c r="S1563"/>
  <c r="Q1563"/>
  <c r="S3300"/>
  <c r="R3300"/>
  <c r="Q3300"/>
  <c r="S144"/>
  <c r="R144"/>
  <c r="Q144"/>
  <c r="S2708"/>
  <c r="R2708"/>
  <c r="Q2708"/>
  <c r="R1970"/>
  <c r="S4184"/>
  <c r="R4184"/>
  <c r="Q4184"/>
  <c r="S872"/>
  <c r="R872"/>
  <c r="Q872"/>
  <c r="S3339"/>
  <c r="S4070"/>
  <c r="R3354"/>
  <c r="R4714"/>
  <c r="S3136"/>
  <c r="R3136"/>
  <c r="Q3136"/>
  <c r="Q420"/>
  <c r="M2605" l="1"/>
  <c r="M3289"/>
  <c r="M4362"/>
  <c r="M2690"/>
  <c r="M4003"/>
  <c r="M720"/>
  <c r="O720"/>
  <c r="O2605"/>
  <c r="O3289"/>
  <c r="O4362"/>
  <c r="O2690"/>
  <c r="O4003"/>
  <c r="S420"/>
  <c r="R4639"/>
  <c r="R2049"/>
  <c r="Q3339"/>
  <c r="R546"/>
  <c r="Q4070"/>
  <c r="R4063"/>
  <c r="Q1970"/>
  <c r="Q4714"/>
  <c r="Q3354"/>
  <c r="Q546"/>
  <c r="R601"/>
  <c r="Q601"/>
  <c r="N720"/>
  <c r="N2605"/>
  <c r="N3289"/>
  <c r="N4362"/>
  <c r="N2690"/>
  <c r="N4003"/>
  <c r="Q4639"/>
  <c r="Q2049"/>
  <c r="Q4063"/>
  <c r="B720"/>
  <c r="A720"/>
  <c r="B2605"/>
  <c r="A2605"/>
  <c r="B3289"/>
  <c r="A3289"/>
  <c r="B4362"/>
  <c r="A4362"/>
  <c r="B2690"/>
  <c r="A2690"/>
  <c r="B4003"/>
  <c r="A4003"/>
  <c r="C720"/>
  <c r="L720"/>
  <c r="K720"/>
  <c r="C2605"/>
  <c r="L2605"/>
  <c r="K2605"/>
  <c r="C2690"/>
  <c r="L2690"/>
  <c r="K2690"/>
  <c r="C4003"/>
  <c r="L4003"/>
  <c r="K4003"/>
  <c r="L3289"/>
  <c r="K3289"/>
  <c r="C4362"/>
  <c r="L4362"/>
  <c r="K4362"/>
  <c r="C3289"/>
  <c r="P2690" l="1"/>
  <c r="S2690" s="1"/>
  <c r="P3289"/>
  <c r="Q3289" s="1"/>
  <c r="P720"/>
  <c r="R720" s="1"/>
  <c r="P4003"/>
  <c r="R4003" s="1"/>
  <c r="P4362"/>
  <c r="S4362" s="1"/>
  <c r="P2605"/>
  <c r="R2605" s="1"/>
  <c r="R3289" l="1"/>
  <c r="S3289"/>
  <c r="Q2605"/>
  <c r="S2605"/>
  <c r="M3248"/>
  <c r="M4361"/>
  <c r="M4056"/>
  <c r="M3403"/>
  <c r="O3248"/>
  <c r="O3403"/>
  <c r="O4361"/>
  <c r="O4056"/>
  <c r="S4003"/>
  <c r="R2690"/>
  <c r="R4362"/>
  <c r="Q4003"/>
  <c r="Q4362"/>
  <c r="S720"/>
  <c r="Q720"/>
  <c r="Q2690"/>
  <c r="N3403"/>
  <c r="C3248"/>
  <c r="N3248"/>
  <c r="N4361"/>
  <c r="N4056"/>
  <c r="B3403"/>
  <c r="A3403"/>
  <c r="B3248"/>
  <c r="A3248"/>
  <c r="B4361"/>
  <c r="A4361"/>
  <c r="B4056"/>
  <c r="A4056"/>
  <c r="L3403"/>
  <c r="K3403"/>
  <c r="L3248"/>
  <c r="K3248"/>
  <c r="C4361"/>
  <c r="L4361"/>
  <c r="K4361"/>
  <c r="C4056"/>
  <c r="L4056"/>
  <c r="K4056"/>
  <c r="C3403"/>
  <c r="P3248" l="1"/>
  <c r="S3248" s="1"/>
  <c r="P4361"/>
  <c r="S4361" s="1"/>
  <c r="P4056"/>
  <c r="S4056" s="1"/>
  <c r="P3403"/>
  <c r="S3403" s="1"/>
  <c r="R3248" l="1"/>
  <c r="M366"/>
  <c r="M585"/>
  <c r="M496"/>
  <c r="O366"/>
  <c r="O585"/>
  <c r="O496"/>
  <c r="Q3248"/>
  <c r="R3403"/>
  <c r="Q3403"/>
  <c r="R4056"/>
  <c r="Q4056"/>
  <c r="N366"/>
  <c r="P366" s="1"/>
  <c r="N585"/>
  <c r="N496"/>
  <c r="R4361"/>
  <c r="Q4361"/>
  <c r="B366"/>
  <c r="A366"/>
  <c r="B585"/>
  <c r="A585"/>
  <c r="B496"/>
  <c r="A496"/>
  <c r="C366"/>
  <c r="L366"/>
  <c r="K366"/>
  <c r="C585"/>
  <c r="L585"/>
  <c r="K585"/>
  <c r="C496"/>
  <c r="L496"/>
  <c r="K496"/>
  <c r="P496" l="1"/>
  <c r="R496" s="1"/>
  <c r="P585"/>
  <c r="R585" s="1"/>
  <c r="S366"/>
  <c r="S496" l="1"/>
  <c r="M3095"/>
  <c r="M255"/>
  <c r="M1482"/>
  <c r="M4568"/>
  <c r="M3713"/>
  <c r="M369"/>
  <c r="M793"/>
  <c r="M4569"/>
  <c r="M4119"/>
  <c r="M3162"/>
  <c r="M3360"/>
  <c r="M1733"/>
  <c r="O255"/>
  <c r="O4568"/>
  <c r="O369"/>
  <c r="O793"/>
  <c r="O4569"/>
  <c r="O4119"/>
  <c r="O3162"/>
  <c r="O3360"/>
  <c r="O1733"/>
  <c r="O3095"/>
  <c r="O1482"/>
  <c r="O3713"/>
  <c r="S585"/>
  <c r="R366"/>
  <c r="Q496"/>
  <c r="Q366"/>
  <c r="Q585"/>
  <c r="N255"/>
  <c r="N3713"/>
  <c r="N369"/>
  <c r="N793"/>
  <c r="N4569"/>
  <c r="N4119"/>
  <c r="C3162"/>
  <c r="N3162"/>
  <c r="P3162" s="1"/>
  <c r="N3360"/>
  <c r="P3360" s="1"/>
  <c r="N1733"/>
  <c r="P1733" s="1"/>
  <c r="N3095"/>
  <c r="P3095" s="1"/>
  <c r="N1482"/>
  <c r="P1482" s="1"/>
  <c r="N4568"/>
  <c r="P4568" s="1"/>
  <c r="B3162"/>
  <c r="A3162"/>
  <c r="B3360"/>
  <c r="A3360"/>
  <c r="B1733"/>
  <c r="A1733"/>
  <c r="B3095"/>
  <c r="A3095"/>
  <c r="B255"/>
  <c r="A255"/>
  <c r="B1482"/>
  <c r="A1482"/>
  <c r="B4568"/>
  <c r="A4568"/>
  <c r="B3713"/>
  <c r="A3713"/>
  <c r="B369"/>
  <c r="A369"/>
  <c r="B793"/>
  <c r="A793"/>
  <c r="B4569"/>
  <c r="A4569"/>
  <c r="B4119"/>
  <c r="A4119"/>
  <c r="L3162"/>
  <c r="K3162"/>
  <c r="C3360"/>
  <c r="L3360"/>
  <c r="K3360"/>
  <c r="C1733"/>
  <c r="L1733"/>
  <c r="K1733"/>
  <c r="C3095"/>
  <c r="L3095"/>
  <c r="K3095"/>
  <c r="C255"/>
  <c r="L255"/>
  <c r="K255"/>
  <c r="L1482"/>
  <c r="K1482"/>
  <c r="C4568"/>
  <c r="L4568"/>
  <c r="K4568"/>
  <c r="C3713"/>
  <c r="L3713"/>
  <c r="K3713"/>
  <c r="L369"/>
  <c r="K369"/>
  <c r="L793"/>
  <c r="K793"/>
  <c r="C4569"/>
  <c r="L4569"/>
  <c r="K4569"/>
  <c r="L4119"/>
  <c r="K4119"/>
  <c r="C369"/>
  <c r="C4119"/>
  <c r="C1482"/>
  <c r="C793"/>
  <c r="P255" l="1"/>
  <c r="P4119"/>
  <c r="P793"/>
  <c r="P3713"/>
  <c r="P4569"/>
  <c r="P369"/>
  <c r="S1482"/>
  <c r="R1482" l="1"/>
  <c r="Q1482"/>
  <c r="S4569"/>
  <c r="R4569"/>
  <c r="Q4569"/>
  <c r="S793"/>
  <c r="R793"/>
  <c r="Q793"/>
  <c r="S369"/>
  <c r="R369"/>
  <c r="Q369"/>
  <c r="S3095"/>
  <c r="R3095"/>
  <c r="Q3095"/>
  <c r="S4568"/>
  <c r="R4568"/>
  <c r="Q4568"/>
  <c r="S3713"/>
  <c r="R3713"/>
  <c r="Q3713"/>
  <c r="S1733"/>
  <c r="R1733"/>
  <c r="Q1733"/>
  <c r="S3360"/>
  <c r="R3360"/>
  <c r="Q3360"/>
  <c r="S255"/>
  <c r="R255"/>
  <c r="Q255"/>
  <c r="S3162"/>
  <c r="R3162"/>
  <c r="Q3162"/>
  <c r="S4119"/>
  <c r="R4119"/>
  <c r="Q4119"/>
  <c r="M1316" l="1"/>
  <c r="M2453"/>
  <c r="O1316"/>
  <c r="O2453"/>
  <c r="N1316"/>
  <c r="N2453"/>
  <c r="B1316"/>
  <c r="A1316"/>
  <c r="B2453"/>
  <c r="A2453"/>
  <c r="C1316"/>
  <c r="L1316"/>
  <c r="K1316"/>
  <c r="C2453"/>
  <c r="L2453"/>
  <c r="K2453"/>
  <c r="P2453" l="1"/>
  <c r="S2453" s="1"/>
  <c r="P1316"/>
  <c r="R1316" s="1"/>
  <c r="Q1316" l="1"/>
  <c r="S1316"/>
  <c r="M1022"/>
  <c r="M1623"/>
  <c r="R2453"/>
  <c r="Q2453"/>
  <c r="O1022"/>
  <c r="O1623"/>
  <c r="N1623"/>
  <c r="N1022"/>
  <c r="B1022"/>
  <c r="A1022"/>
  <c r="B1623"/>
  <c r="A1623"/>
  <c r="C1022"/>
  <c r="L1022"/>
  <c r="K1022"/>
  <c r="C1623"/>
  <c r="L1623"/>
  <c r="K1623"/>
  <c r="P1022" l="1"/>
  <c r="R1022" s="1"/>
  <c r="P1623"/>
  <c r="R1623" s="1"/>
  <c r="S1623" l="1"/>
  <c r="Q1623"/>
  <c r="M1368"/>
  <c r="M1428"/>
  <c r="M1116"/>
  <c r="M2265"/>
  <c r="O2265"/>
  <c r="O1368"/>
  <c r="O1428"/>
  <c r="O1116"/>
  <c r="N2265"/>
  <c r="P2265" s="1"/>
  <c r="N1368"/>
  <c r="N1428"/>
  <c r="N1116"/>
  <c r="Q1022"/>
  <c r="S1022"/>
  <c r="B2265"/>
  <c r="A2265"/>
  <c r="B1368"/>
  <c r="A1368"/>
  <c r="B1428"/>
  <c r="A1428"/>
  <c r="B1116"/>
  <c r="A1116"/>
  <c r="C2265"/>
  <c r="L2265"/>
  <c r="K2265"/>
  <c r="C1368"/>
  <c r="L1368"/>
  <c r="K1368"/>
  <c r="C1428"/>
  <c r="L1428"/>
  <c r="K1428"/>
  <c r="L1116"/>
  <c r="K1116"/>
  <c r="C1116"/>
  <c r="P1428" l="1"/>
  <c r="P1368"/>
  <c r="P1116"/>
  <c r="B1852"/>
  <c r="A1852"/>
  <c r="S2265" l="1"/>
  <c r="R2265"/>
  <c r="Q2265"/>
  <c r="S1116"/>
  <c r="R1116"/>
  <c r="Q1116"/>
  <c r="S1368"/>
  <c r="R1368"/>
  <c r="Q1368"/>
  <c r="S1428"/>
  <c r="R1428"/>
  <c r="Q1428"/>
  <c r="M1939" l="1"/>
  <c r="M3534"/>
  <c r="M3161"/>
  <c r="M3216"/>
  <c r="M2569"/>
  <c r="M3677"/>
  <c r="M4567"/>
  <c r="M104"/>
  <c r="M1124"/>
  <c r="M3916"/>
  <c r="M2190"/>
  <c r="O1124"/>
  <c r="O3916"/>
  <c r="O2190"/>
  <c r="O1939"/>
  <c r="O104"/>
  <c r="O3534"/>
  <c r="O3161"/>
  <c r="O3216"/>
  <c r="O2569"/>
  <c r="O3677"/>
  <c r="O4567"/>
  <c r="N1939"/>
  <c r="P1939" s="1"/>
  <c r="C104"/>
  <c r="N104"/>
  <c r="N3534"/>
  <c r="N3161"/>
  <c r="N3216"/>
  <c r="N2569"/>
  <c r="N3677"/>
  <c r="N4567"/>
  <c r="N1124"/>
  <c r="P1124" s="1"/>
  <c r="N3916"/>
  <c r="C2190"/>
  <c r="N2190"/>
  <c r="B1939"/>
  <c r="A1939"/>
  <c r="B3916"/>
  <c r="A3916"/>
  <c r="B2190"/>
  <c r="A2190"/>
  <c r="B1124"/>
  <c r="A1124"/>
  <c r="B104"/>
  <c r="A104"/>
  <c r="B3534"/>
  <c r="A3534"/>
  <c r="B3161"/>
  <c r="A3161"/>
  <c r="B3216"/>
  <c r="A3216"/>
  <c r="B2569"/>
  <c r="A2569"/>
  <c r="B3677"/>
  <c r="A3677"/>
  <c r="B4567"/>
  <c r="A4567"/>
  <c r="L1124"/>
  <c r="K1124"/>
  <c r="C3916"/>
  <c r="L3916"/>
  <c r="K3916"/>
  <c r="C1939"/>
  <c r="L1939"/>
  <c r="K1939"/>
  <c r="L104"/>
  <c r="K104"/>
  <c r="C3534"/>
  <c r="L3534"/>
  <c r="K3534"/>
  <c r="C3161"/>
  <c r="L3161"/>
  <c r="K3161"/>
  <c r="C3216"/>
  <c r="L3216"/>
  <c r="K3216"/>
  <c r="C2569"/>
  <c r="L2569"/>
  <c r="K2569"/>
  <c r="C3677"/>
  <c r="L3677"/>
  <c r="K3677"/>
  <c r="C4567"/>
  <c r="L4567"/>
  <c r="K4567"/>
  <c r="L2190"/>
  <c r="K2190"/>
  <c r="C1124"/>
  <c r="P3916" l="1"/>
  <c r="P2190"/>
  <c r="R2190" s="1"/>
  <c r="P3161"/>
  <c r="P104"/>
  <c r="P4567"/>
  <c r="P2569"/>
  <c r="P3677"/>
  <c r="P3216"/>
  <c r="P3534"/>
  <c r="M498"/>
  <c r="M4429"/>
  <c r="M3148"/>
  <c r="O498"/>
  <c r="O4429"/>
  <c r="O3148"/>
  <c r="N498"/>
  <c r="N3148"/>
  <c r="P3148" s="1"/>
  <c r="N4429"/>
  <c r="B498"/>
  <c r="A498"/>
  <c r="B3148"/>
  <c r="A3148"/>
  <c r="B4429"/>
  <c r="A4429"/>
  <c r="R1124"/>
  <c r="C498"/>
  <c r="L498"/>
  <c r="K498"/>
  <c r="C4429"/>
  <c r="L4429"/>
  <c r="K4429"/>
  <c r="L3148"/>
  <c r="K3148"/>
  <c r="C3148"/>
  <c r="P498" l="1"/>
  <c r="P4429"/>
  <c r="S2190"/>
  <c r="Q2190"/>
  <c r="S1124"/>
  <c r="Q1124"/>
  <c r="S3916"/>
  <c r="R3916"/>
  <c r="Q3916"/>
  <c r="S3216"/>
  <c r="R3216"/>
  <c r="Q3216"/>
  <c r="S3534"/>
  <c r="R3534"/>
  <c r="Q3534"/>
  <c r="S104"/>
  <c r="R104"/>
  <c r="Q104"/>
  <c r="S3677"/>
  <c r="R3677"/>
  <c r="Q3677"/>
  <c r="S1939"/>
  <c r="R1939"/>
  <c r="Q1939"/>
  <c r="S3161"/>
  <c r="R3161"/>
  <c r="Q3161"/>
  <c r="S2569"/>
  <c r="R2569"/>
  <c r="Q2569"/>
  <c r="S4567"/>
  <c r="R4567"/>
  <c r="Q4567"/>
  <c r="S3148" l="1"/>
  <c r="R3148"/>
  <c r="Q3148"/>
  <c r="S498"/>
  <c r="R498"/>
  <c r="Q498"/>
  <c r="S4429"/>
  <c r="R4429"/>
  <c r="Q4429"/>
  <c r="M3158" l="1"/>
  <c r="O3158"/>
  <c r="N3158"/>
  <c r="B3158"/>
  <c r="A3158"/>
  <c r="L3158"/>
  <c r="K3158"/>
  <c r="C3158"/>
  <c r="P3158" l="1"/>
  <c r="S3158" s="1"/>
  <c r="C393"/>
  <c r="C2787"/>
  <c r="R3158" l="1"/>
  <c r="Q3158"/>
  <c r="M2031"/>
  <c r="M2787"/>
  <c r="M2668"/>
  <c r="M2855"/>
  <c r="M3807"/>
  <c r="M47"/>
  <c r="M1099"/>
  <c r="M2916"/>
  <c r="M3108"/>
  <c r="M4310"/>
  <c r="M2519"/>
  <c r="M2811"/>
  <c r="M4308"/>
  <c r="M2854"/>
  <c r="M300"/>
  <c r="M4676"/>
  <c r="M1573"/>
  <c r="M2659"/>
  <c r="M3115"/>
  <c r="M740"/>
  <c r="M738"/>
  <c r="M1199"/>
  <c r="M1396"/>
  <c r="M335"/>
  <c r="M2165"/>
  <c r="M2492"/>
  <c r="M1699"/>
  <c r="M4348"/>
  <c r="M2566"/>
  <c r="M2710"/>
  <c r="M38"/>
  <c r="M3041"/>
  <c r="M1836"/>
  <c r="M4503"/>
  <c r="M4427"/>
  <c r="M556"/>
  <c r="M4504"/>
  <c r="M106"/>
  <c r="M4628"/>
  <c r="M393"/>
  <c r="M3422"/>
  <c r="M4393"/>
  <c r="O2031"/>
  <c r="O2787"/>
  <c r="O2668"/>
  <c r="O2855"/>
  <c r="O3807"/>
  <c r="O47"/>
  <c r="O1099"/>
  <c r="O2916"/>
  <c r="O3108"/>
  <c r="O4310"/>
  <c r="O2519"/>
  <c r="O2811"/>
  <c r="O4308"/>
  <c r="O2854"/>
  <c r="O300"/>
  <c r="O4676"/>
  <c r="O1573"/>
  <c r="O2659"/>
  <c r="O3115"/>
  <c r="O740"/>
  <c r="O738"/>
  <c r="O1199"/>
  <c r="O1396"/>
  <c r="O335"/>
  <c r="O2165"/>
  <c r="O2492"/>
  <c r="O1699"/>
  <c r="O4348"/>
  <c r="O2566"/>
  <c r="O2710"/>
  <c r="O38"/>
  <c r="O3041"/>
  <c r="O1836"/>
  <c r="O4503"/>
  <c r="O4427"/>
  <c r="O556"/>
  <c r="O4504"/>
  <c r="O106"/>
  <c r="O4628"/>
  <c r="O393"/>
  <c r="O3422"/>
  <c r="O4393"/>
  <c r="N2787"/>
  <c r="N2668"/>
  <c r="C2855"/>
  <c r="N2855"/>
  <c r="P2855" s="1"/>
  <c r="N3807"/>
  <c r="P3807" s="1"/>
  <c r="N47"/>
  <c r="P47" s="1"/>
  <c r="N1099"/>
  <c r="P1099" s="1"/>
  <c r="N2916"/>
  <c r="P2916" s="1"/>
  <c r="N3108"/>
  <c r="P3108" s="1"/>
  <c r="N4310"/>
  <c r="P4310" s="1"/>
  <c r="N2519"/>
  <c r="P2519" s="1"/>
  <c r="N2811"/>
  <c r="P2811" s="1"/>
  <c r="C4308"/>
  <c r="N4308"/>
  <c r="N2854"/>
  <c r="N300"/>
  <c r="N4676"/>
  <c r="C1573"/>
  <c r="N1573"/>
  <c r="P1573" s="1"/>
  <c r="N2659"/>
  <c r="N3115"/>
  <c r="P3115" s="1"/>
  <c r="N2031"/>
  <c r="N740"/>
  <c r="N738"/>
  <c r="N1199"/>
  <c r="N1396"/>
  <c r="N335"/>
  <c r="N2165"/>
  <c r="C2492"/>
  <c r="N2492"/>
  <c r="P2492" s="1"/>
  <c r="N1699"/>
  <c r="P1699" s="1"/>
  <c r="N4348"/>
  <c r="P4348" s="1"/>
  <c r="N2566"/>
  <c r="P2566" s="1"/>
  <c r="N2710"/>
  <c r="P2710" s="1"/>
  <c r="N38"/>
  <c r="P38" s="1"/>
  <c r="N3041"/>
  <c r="P3041" s="1"/>
  <c r="N1836"/>
  <c r="P1836" s="1"/>
  <c r="N4503"/>
  <c r="P4503" s="1"/>
  <c r="N4427"/>
  <c r="P4427" s="1"/>
  <c r="N556"/>
  <c r="P556" s="1"/>
  <c r="N4504"/>
  <c r="P4504" s="1"/>
  <c r="N106"/>
  <c r="P106" s="1"/>
  <c r="N4628"/>
  <c r="P4628" s="1"/>
  <c r="N393"/>
  <c r="P393" s="1"/>
  <c r="N3422"/>
  <c r="P3422" s="1"/>
  <c r="N4393"/>
  <c r="P4393" s="1"/>
  <c r="B740"/>
  <c r="A740"/>
  <c r="B1199"/>
  <c r="A1199"/>
  <c r="B2165"/>
  <c r="A2165"/>
  <c r="B2787"/>
  <c r="A2787"/>
  <c r="B2668"/>
  <c r="A2668"/>
  <c r="B4308"/>
  <c r="A4308"/>
  <c r="B2854"/>
  <c r="A2854"/>
  <c r="B300"/>
  <c r="A300"/>
  <c r="B4676"/>
  <c r="A4676"/>
  <c r="B393"/>
  <c r="A393"/>
  <c r="B1851"/>
  <c r="A1851"/>
  <c r="B3422"/>
  <c r="A3422"/>
  <c r="B4393"/>
  <c r="A4393"/>
  <c r="B4742"/>
  <c r="A4742"/>
  <c r="B2031"/>
  <c r="A2031"/>
  <c r="B738"/>
  <c r="A738"/>
  <c r="B1396"/>
  <c r="A1396"/>
  <c r="B335"/>
  <c r="A335"/>
  <c r="B2492"/>
  <c r="A2492"/>
  <c r="B1699"/>
  <c r="A1699"/>
  <c r="B4348"/>
  <c r="A4348"/>
  <c r="B2566"/>
  <c r="A2566"/>
  <c r="B2710"/>
  <c r="A2710"/>
  <c r="B38"/>
  <c r="A38"/>
  <c r="B4509"/>
  <c r="A4509"/>
  <c r="B3041"/>
  <c r="A3041"/>
  <c r="B1836"/>
  <c r="A1836"/>
  <c r="B4503"/>
  <c r="A4503"/>
  <c r="B4427"/>
  <c r="A4427"/>
  <c r="B556"/>
  <c r="A556"/>
  <c r="B4504"/>
  <c r="A4504"/>
  <c r="B106"/>
  <c r="A106"/>
  <c r="B4628"/>
  <c r="A4628"/>
  <c r="B2855"/>
  <c r="A2855"/>
  <c r="B3807"/>
  <c r="A3807"/>
  <c r="B47"/>
  <c r="A47"/>
  <c r="B1099"/>
  <c r="A1099"/>
  <c r="B2916"/>
  <c r="A2916"/>
  <c r="B3108"/>
  <c r="A3108"/>
  <c r="B4310"/>
  <c r="A4310"/>
  <c r="B2519"/>
  <c r="A2519"/>
  <c r="B2811"/>
  <c r="A2811"/>
  <c r="B1573"/>
  <c r="A1573"/>
  <c r="B2659"/>
  <c r="A2659"/>
  <c r="B3115"/>
  <c r="A3115"/>
  <c r="C2031"/>
  <c r="L2031"/>
  <c r="K2031"/>
  <c r="L2492"/>
  <c r="K2492"/>
  <c r="L1699"/>
  <c r="K1699"/>
  <c r="C4348"/>
  <c r="L4348"/>
  <c r="K4348"/>
  <c r="C2566"/>
  <c r="L2566"/>
  <c r="K2566"/>
  <c r="L2710"/>
  <c r="K2710"/>
  <c r="C38"/>
  <c r="L38"/>
  <c r="K38"/>
  <c r="C3041"/>
  <c r="L3041"/>
  <c r="K3041"/>
  <c r="C1836"/>
  <c r="L1836"/>
  <c r="K1836"/>
  <c r="C4503"/>
  <c r="L4503"/>
  <c r="K4503"/>
  <c r="C4427"/>
  <c r="L4427"/>
  <c r="K4427"/>
  <c r="C556"/>
  <c r="L556"/>
  <c r="K556"/>
  <c r="C4504"/>
  <c r="L4504"/>
  <c r="K4504"/>
  <c r="C106"/>
  <c r="L106"/>
  <c r="K106"/>
  <c r="L4628"/>
  <c r="K4628"/>
  <c r="L2855"/>
  <c r="K2855"/>
  <c r="C3807"/>
  <c r="L3807"/>
  <c r="K3807"/>
  <c r="C47"/>
  <c r="L47"/>
  <c r="K47"/>
  <c r="C1099"/>
  <c r="L1099"/>
  <c r="K1099"/>
  <c r="L2916"/>
  <c r="K2916"/>
  <c r="C3108"/>
  <c r="L3108"/>
  <c r="K3108"/>
  <c r="C4310"/>
  <c r="L4310"/>
  <c r="K4310"/>
  <c r="C2519"/>
  <c r="L2519"/>
  <c r="K2519"/>
  <c r="L2811"/>
  <c r="K2811"/>
  <c r="L4308"/>
  <c r="K4308"/>
  <c r="L2854"/>
  <c r="K2854"/>
  <c r="C300"/>
  <c r="L300"/>
  <c r="K300"/>
  <c r="C4676"/>
  <c r="L4676"/>
  <c r="K4676"/>
  <c r="L393"/>
  <c r="K393"/>
  <c r="C3422"/>
  <c r="L3422"/>
  <c r="K3422"/>
  <c r="L4393"/>
  <c r="K4393"/>
  <c r="L740"/>
  <c r="K740"/>
  <c r="C738"/>
  <c r="L738"/>
  <c r="K738"/>
  <c r="C1199"/>
  <c r="L1199"/>
  <c r="K1199"/>
  <c r="L1396"/>
  <c r="K1396"/>
  <c r="C335"/>
  <c r="L335"/>
  <c r="K335"/>
  <c r="C2165"/>
  <c r="L2165"/>
  <c r="K2165"/>
  <c r="L2787"/>
  <c r="K2787"/>
  <c r="L2668"/>
  <c r="K2668"/>
  <c r="L1573"/>
  <c r="K1573"/>
  <c r="C2659"/>
  <c r="L2659"/>
  <c r="K2659"/>
  <c r="L3115"/>
  <c r="K3115"/>
  <c r="C3115"/>
  <c r="C2916"/>
  <c r="C4393"/>
  <c r="C2710"/>
  <c r="C1699"/>
  <c r="C2668"/>
  <c r="C2811"/>
  <c r="C2854"/>
  <c r="C740"/>
  <c r="C4628"/>
  <c r="C1396"/>
  <c r="P2659" l="1"/>
  <c r="P2031"/>
  <c r="P2165"/>
  <c r="P1396"/>
  <c r="P738"/>
  <c r="P300"/>
  <c r="P4308"/>
  <c r="P2668"/>
  <c r="R2668" s="1"/>
  <c r="P335"/>
  <c r="P1199"/>
  <c r="P740"/>
  <c r="P2787"/>
  <c r="P4676"/>
  <c r="P2854"/>
  <c r="M559"/>
  <c r="M2873"/>
  <c r="M2441"/>
  <c r="M485"/>
  <c r="M4548"/>
  <c r="M20"/>
  <c r="M635"/>
  <c r="M400"/>
  <c r="M807"/>
  <c r="M2807"/>
  <c r="M3444"/>
  <c r="O559"/>
  <c r="O2873"/>
  <c r="O2441"/>
  <c r="O807"/>
  <c r="O2807"/>
  <c r="O485"/>
  <c r="O4548"/>
  <c r="O20"/>
  <c r="O635"/>
  <c r="O400"/>
  <c r="O3444"/>
  <c r="N807"/>
  <c r="P807" s="1"/>
  <c r="N559"/>
  <c r="N2807"/>
  <c r="N2873"/>
  <c r="N2441"/>
  <c r="N485"/>
  <c r="N4548"/>
  <c r="N20"/>
  <c r="N635"/>
  <c r="N400"/>
  <c r="N3444"/>
  <c r="B3444"/>
  <c r="A3444"/>
  <c r="B807"/>
  <c r="A807"/>
  <c r="B559"/>
  <c r="A559"/>
  <c r="B2807"/>
  <c r="A2807"/>
  <c r="B2873"/>
  <c r="A2873"/>
  <c r="B2441"/>
  <c r="A2441"/>
  <c r="B485"/>
  <c r="A485"/>
  <c r="B4548"/>
  <c r="A4548"/>
  <c r="B20"/>
  <c r="A20"/>
  <c r="B635"/>
  <c r="A635"/>
  <c r="B400"/>
  <c r="A400"/>
  <c r="S2811"/>
  <c r="C3444"/>
  <c r="L3444"/>
  <c r="K3444"/>
  <c r="L807"/>
  <c r="K807"/>
  <c r="L559"/>
  <c r="K559"/>
  <c r="C2807"/>
  <c r="L2807"/>
  <c r="K2807"/>
  <c r="C2873"/>
  <c r="L2873"/>
  <c r="K2873"/>
  <c r="L2441"/>
  <c r="K2441"/>
  <c r="C485"/>
  <c r="L485"/>
  <c r="K485"/>
  <c r="C4548"/>
  <c r="L4548"/>
  <c r="K4548"/>
  <c r="C20"/>
  <c r="L20"/>
  <c r="K20"/>
  <c r="C635"/>
  <c r="L635"/>
  <c r="K635"/>
  <c r="C400"/>
  <c r="L400"/>
  <c r="K400"/>
  <c r="C2441"/>
  <c r="C559"/>
  <c r="C807"/>
  <c r="P559" l="1"/>
  <c r="P3444"/>
  <c r="P635"/>
  <c r="P4548"/>
  <c r="P2441"/>
  <c r="R2441" s="1"/>
  <c r="P2807"/>
  <c r="P400"/>
  <c r="P20"/>
  <c r="P485"/>
  <c r="P2873"/>
  <c r="M4430"/>
  <c r="M67"/>
  <c r="M4642"/>
  <c r="M4641"/>
  <c r="M3640"/>
  <c r="M586"/>
  <c r="O4430"/>
  <c r="O67"/>
  <c r="O4642"/>
  <c r="O4641"/>
  <c r="O3640"/>
  <c r="O586"/>
  <c r="R807"/>
  <c r="N4430"/>
  <c r="N4642"/>
  <c r="N3640"/>
  <c r="N67"/>
  <c r="N4641"/>
  <c r="P4641" s="1"/>
  <c r="N586"/>
  <c r="S2668"/>
  <c r="B4430"/>
  <c r="A4430"/>
  <c r="B67"/>
  <c r="A67"/>
  <c r="B4642"/>
  <c r="A4642"/>
  <c r="B4641"/>
  <c r="A4641"/>
  <c r="B3640"/>
  <c r="A3640"/>
  <c r="B586"/>
  <c r="A586"/>
  <c r="Q2668"/>
  <c r="R2811"/>
  <c r="Q2811"/>
  <c r="S335"/>
  <c r="R335"/>
  <c r="Q335"/>
  <c r="S2165"/>
  <c r="R2165"/>
  <c r="Q2165"/>
  <c r="S4348"/>
  <c r="R4348"/>
  <c r="Q4348"/>
  <c r="S1199"/>
  <c r="R1199"/>
  <c r="Q1199"/>
  <c r="S2492"/>
  <c r="R2492"/>
  <c r="Q2492"/>
  <c r="S3041"/>
  <c r="R3041"/>
  <c r="Q3041"/>
  <c r="S1699"/>
  <c r="R1699"/>
  <c r="Q1699"/>
  <c r="S3108"/>
  <c r="R3108"/>
  <c r="Q3108"/>
  <c r="S38"/>
  <c r="R38"/>
  <c r="Q38"/>
  <c r="S4308"/>
  <c r="R4308"/>
  <c r="Q4308"/>
  <c r="S4310"/>
  <c r="R4310"/>
  <c r="Q4310"/>
  <c r="S4676"/>
  <c r="R4676"/>
  <c r="Q4676"/>
  <c r="S47"/>
  <c r="R47"/>
  <c r="Q47"/>
  <c r="S3807"/>
  <c r="R3807"/>
  <c r="Q3807"/>
  <c r="S1099"/>
  <c r="R1099"/>
  <c r="Q1099"/>
  <c r="S4393"/>
  <c r="R4393"/>
  <c r="Q4393"/>
  <c r="S4427"/>
  <c r="R4427"/>
  <c r="Q4427"/>
  <c r="S2854"/>
  <c r="R2854"/>
  <c r="Q2854"/>
  <c r="S4628"/>
  <c r="R4628"/>
  <c r="Q4628"/>
  <c r="S4504"/>
  <c r="R4504"/>
  <c r="Q4504"/>
  <c r="S3115"/>
  <c r="R3115"/>
  <c r="Q3115"/>
  <c r="S2710"/>
  <c r="R2710"/>
  <c r="Q2710"/>
  <c r="S2916"/>
  <c r="R2916"/>
  <c r="Q2916"/>
  <c r="S740"/>
  <c r="R740"/>
  <c r="Q740"/>
  <c r="S2566"/>
  <c r="R2566"/>
  <c r="Q2566"/>
  <c r="S738"/>
  <c r="R738"/>
  <c r="Q738"/>
  <c r="S1836"/>
  <c r="R1836"/>
  <c r="Q1836"/>
  <c r="S556"/>
  <c r="R556"/>
  <c r="Q556"/>
  <c r="S4503"/>
  <c r="R4503"/>
  <c r="Q4503"/>
  <c r="S2519"/>
  <c r="R2519"/>
  <c r="Q2519"/>
  <c r="S2855"/>
  <c r="R2855"/>
  <c r="Q2855"/>
  <c r="S1573"/>
  <c r="R1573"/>
  <c r="Q1573"/>
  <c r="S393"/>
  <c r="R393"/>
  <c r="Q393"/>
  <c r="S300"/>
  <c r="R300"/>
  <c r="Q300"/>
  <c r="S1396"/>
  <c r="R1396"/>
  <c r="Q1396"/>
  <c r="S2031"/>
  <c r="R2031"/>
  <c r="Q2031"/>
  <c r="S3422"/>
  <c r="R3422"/>
  <c r="Q3422"/>
  <c r="S2787"/>
  <c r="R2787"/>
  <c r="Q2787"/>
  <c r="S106"/>
  <c r="R106"/>
  <c r="Q106"/>
  <c r="S2659"/>
  <c r="R2659"/>
  <c r="Q2659"/>
  <c r="C4430"/>
  <c r="L4430"/>
  <c r="K4430"/>
  <c r="C67"/>
  <c r="L67"/>
  <c r="K67"/>
  <c r="L4642"/>
  <c r="K4642"/>
  <c r="L4641"/>
  <c r="K4641"/>
  <c r="C3640"/>
  <c r="L3640"/>
  <c r="K3640"/>
  <c r="L586"/>
  <c r="K586"/>
  <c r="C4641"/>
  <c r="C586"/>
  <c r="C4642"/>
  <c r="P4642" l="1"/>
  <c r="P3640"/>
  <c r="P4430"/>
  <c r="P586"/>
  <c r="P67"/>
  <c r="S2441"/>
  <c r="S807"/>
  <c r="Q2441"/>
  <c r="Q807"/>
  <c r="S559"/>
  <c r="R559"/>
  <c r="Q559"/>
  <c r="S20"/>
  <c r="R20"/>
  <c r="Q20"/>
  <c r="S2873"/>
  <c r="R2873"/>
  <c r="Q2873"/>
  <c r="S635"/>
  <c r="R635"/>
  <c r="Q635"/>
  <c r="S2807"/>
  <c r="R2807"/>
  <c r="Q2807"/>
  <c r="S400"/>
  <c r="R400"/>
  <c r="Q400"/>
  <c r="S485"/>
  <c r="R485"/>
  <c r="Q485"/>
  <c r="S4548"/>
  <c r="R4548"/>
  <c r="Q4548"/>
  <c r="S3444"/>
  <c r="R3444"/>
  <c r="Q3444"/>
  <c r="S586" l="1"/>
  <c r="R586"/>
  <c r="Q586"/>
  <c r="S4642"/>
  <c r="R4642"/>
  <c r="Q4642"/>
  <c r="S4641"/>
  <c r="R4641"/>
  <c r="Q4641"/>
  <c r="S67"/>
  <c r="R67"/>
  <c r="Q67"/>
  <c r="S4430"/>
  <c r="R4430"/>
  <c r="Q4430"/>
  <c r="S3640"/>
  <c r="R3640"/>
  <c r="Q3640"/>
  <c r="M2439" l="1"/>
  <c r="M557"/>
  <c r="M2831"/>
  <c r="M4325"/>
  <c r="M2232"/>
  <c r="M1132"/>
  <c r="O2439"/>
  <c r="O557"/>
  <c r="O2831"/>
  <c r="O4325"/>
  <c r="O2232"/>
  <c r="O1132"/>
  <c r="N2439"/>
  <c r="N557"/>
  <c r="N2831"/>
  <c r="P2831" s="1"/>
  <c r="N4325"/>
  <c r="P4325" s="1"/>
  <c r="N2232"/>
  <c r="N1132"/>
  <c r="P1132" s="1"/>
  <c r="B2439"/>
  <c r="A2439"/>
  <c r="B557"/>
  <c r="A557"/>
  <c r="B2831"/>
  <c r="A2831"/>
  <c r="B4325"/>
  <c r="A4325"/>
  <c r="B2232"/>
  <c r="A2232"/>
  <c r="B1132"/>
  <c r="A1132"/>
  <c r="L2439"/>
  <c r="K2439"/>
  <c r="L557"/>
  <c r="K557"/>
  <c r="C2831"/>
  <c r="L2831"/>
  <c r="K2831"/>
  <c r="L4325"/>
  <c r="K4325"/>
  <c r="C2232"/>
  <c r="L2232"/>
  <c r="K2232"/>
  <c r="C1132"/>
  <c r="L1132"/>
  <c r="K1132"/>
  <c r="C4325"/>
  <c r="C2439"/>
  <c r="C557"/>
  <c r="P557" l="1"/>
  <c r="R557" s="1"/>
  <c r="P2439"/>
  <c r="R2439" s="1"/>
  <c r="P2232"/>
  <c r="S4325"/>
  <c r="S557" l="1"/>
  <c r="Q557"/>
  <c r="S2439"/>
  <c r="R4325"/>
  <c r="Q4325"/>
  <c r="Q2439"/>
  <c r="S1132"/>
  <c r="R1132"/>
  <c r="Q1132"/>
  <c r="S2232"/>
  <c r="R2232"/>
  <c r="Q2232"/>
  <c r="S2831"/>
  <c r="R2831"/>
  <c r="Q2831"/>
  <c r="M710" l="1"/>
  <c r="O710"/>
  <c r="N710"/>
  <c r="B710"/>
  <c r="A710"/>
  <c r="C710"/>
  <c r="L710"/>
  <c r="K710"/>
  <c r="P710" l="1"/>
  <c r="S710" s="1"/>
  <c r="R710" l="1"/>
  <c r="Q710"/>
  <c r="M3048"/>
  <c r="O3048"/>
  <c r="N3048"/>
  <c r="B3048"/>
  <c r="A3048"/>
  <c r="C3048"/>
  <c r="L3048"/>
  <c r="K3048"/>
  <c r="C1875"/>
  <c r="C4731"/>
  <c r="C2325"/>
  <c r="C4732"/>
  <c r="C3520"/>
  <c r="C4016"/>
  <c r="C3906"/>
  <c r="C1189"/>
  <c r="C2159"/>
  <c r="C2921"/>
  <c r="C1800"/>
  <c r="C552"/>
  <c r="C2757"/>
  <c r="C1489"/>
  <c r="C2204"/>
  <c r="C3292"/>
  <c r="C1312"/>
  <c r="H2"/>
  <c r="C4703"/>
  <c r="C4655"/>
  <c r="C4594"/>
  <c r="C4550"/>
  <c r="C4486"/>
  <c r="C4087"/>
  <c r="C4062"/>
  <c r="C4028"/>
  <c r="C3735"/>
  <c r="C4277"/>
  <c r="C4455"/>
  <c r="C4523"/>
  <c r="C4577"/>
  <c r="P3048" l="1"/>
  <c r="M118"/>
  <c r="M119"/>
  <c r="M120"/>
  <c r="M121"/>
  <c r="M123"/>
  <c r="M124"/>
  <c r="M125"/>
  <c r="M126"/>
  <c r="M128"/>
  <c r="M129"/>
  <c r="M130"/>
  <c r="M132"/>
  <c r="M133"/>
  <c r="M134"/>
  <c r="M136"/>
  <c r="M137"/>
  <c r="M138"/>
  <c r="M139"/>
  <c r="M140"/>
  <c r="M143"/>
  <c r="M145"/>
  <c r="M190"/>
  <c r="M191"/>
  <c r="M192"/>
  <c r="M158"/>
  <c r="M159"/>
  <c r="M160"/>
  <c r="M161"/>
  <c r="M162"/>
  <c r="M163"/>
  <c r="M164"/>
  <c r="M165"/>
  <c r="M166"/>
  <c r="M167"/>
  <c r="M169"/>
  <c r="M170"/>
  <c r="M171"/>
  <c r="M174"/>
  <c r="M175"/>
  <c r="M176"/>
  <c r="M177"/>
  <c r="M178"/>
  <c r="M180"/>
  <c r="M181"/>
  <c r="M182"/>
  <c r="M183"/>
  <c r="M184"/>
  <c r="M185"/>
  <c r="M187"/>
  <c r="M214"/>
  <c r="M215"/>
  <c r="M216"/>
  <c r="M217"/>
  <c r="M193"/>
  <c r="M194"/>
  <c r="M196"/>
  <c r="M198"/>
  <c r="M199"/>
  <c r="M200"/>
  <c r="M201"/>
  <c r="M202"/>
  <c r="M203"/>
  <c r="M204"/>
  <c r="M205"/>
  <c r="M206"/>
  <c r="M207"/>
  <c r="M208"/>
  <c r="M209"/>
  <c r="M210"/>
  <c r="M211"/>
  <c r="M240"/>
  <c r="M241"/>
  <c r="M242"/>
  <c r="M243"/>
  <c r="M244"/>
  <c r="M245"/>
  <c r="M218"/>
  <c r="M219"/>
  <c r="M220"/>
  <c r="M221"/>
  <c r="M222"/>
  <c r="M224"/>
  <c r="M225"/>
  <c r="M227"/>
  <c r="M228"/>
  <c r="M230"/>
  <c r="M231"/>
  <c r="M232"/>
  <c r="M235"/>
  <c r="M236"/>
  <c r="M237"/>
  <c r="M238"/>
  <c r="M265"/>
  <c r="M266"/>
  <c r="M267"/>
  <c r="M269"/>
  <c r="M247"/>
  <c r="M248"/>
  <c r="M249"/>
  <c r="M250"/>
  <c r="M251"/>
  <c r="M252"/>
  <c r="M253"/>
  <c r="M256"/>
  <c r="M257"/>
  <c r="M259"/>
  <c r="M260"/>
  <c r="M261"/>
  <c r="M262"/>
  <c r="M291"/>
  <c r="M292"/>
  <c r="M293"/>
  <c r="M294"/>
  <c r="M295"/>
  <c r="M296"/>
  <c r="M270"/>
  <c r="M271"/>
  <c r="M272"/>
  <c r="M273"/>
  <c r="M274"/>
  <c r="M276"/>
  <c r="M277"/>
  <c r="M278"/>
  <c r="M279"/>
  <c r="M280"/>
  <c r="M281"/>
  <c r="M282"/>
  <c r="M283"/>
  <c r="M284"/>
  <c r="M285"/>
  <c r="M286"/>
  <c r="M288"/>
  <c r="M289"/>
  <c r="M326"/>
  <c r="M297"/>
  <c r="M298"/>
  <c r="M299"/>
  <c r="M301"/>
  <c r="M302"/>
  <c r="M303"/>
  <c r="M304"/>
  <c r="M305"/>
  <c r="M307"/>
  <c r="M308"/>
  <c r="M309"/>
  <c r="M310"/>
  <c r="M311"/>
  <c r="M312"/>
  <c r="M314"/>
  <c r="M315"/>
  <c r="M316"/>
  <c r="M317"/>
  <c r="M318"/>
  <c r="M319"/>
  <c r="M320"/>
  <c r="M321"/>
  <c r="M324"/>
  <c r="M348"/>
  <c r="M349"/>
  <c r="M350"/>
  <c r="M351"/>
  <c r="M352"/>
  <c r="M327"/>
  <c r="M330"/>
  <c r="M331"/>
  <c r="M333"/>
  <c r="M332"/>
  <c r="M334"/>
  <c r="M336"/>
  <c r="M337"/>
  <c r="M338"/>
  <c r="M339"/>
  <c r="M340"/>
  <c r="M341"/>
  <c r="M342"/>
  <c r="M343"/>
  <c r="M344"/>
  <c r="M346"/>
  <c r="M384"/>
  <c r="M385"/>
  <c r="M386"/>
  <c r="M387"/>
  <c r="M388"/>
  <c r="M389"/>
  <c r="M360"/>
  <c r="M361"/>
  <c r="M362"/>
  <c r="M363"/>
  <c r="M364"/>
  <c r="M365"/>
  <c r="M368"/>
  <c r="M370"/>
  <c r="M371"/>
  <c r="M372"/>
  <c r="M373"/>
  <c r="M374"/>
  <c r="M375"/>
  <c r="M376"/>
  <c r="M378"/>
  <c r="M380"/>
  <c r="M411"/>
  <c r="M412"/>
  <c r="M413"/>
  <c r="M415"/>
  <c r="M416"/>
  <c r="M417"/>
  <c r="M390"/>
  <c r="M391"/>
  <c r="M392"/>
  <c r="M394"/>
  <c r="M396"/>
  <c r="M397"/>
  <c r="M398"/>
  <c r="M401"/>
  <c r="M402"/>
  <c r="M403"/>
  <c r="M405"/>
  <c r="M406"/>
  <c r="M409"/>
  <c r="M410"/>
  <c r="M442"/>
  <c r="M443"/>
  <c r="M444"/>
  <c r="M445"/>
  <c r="M446"/>
  <c r="M419"/>
  <c r="M421"/>
  <c r="M422"/>
  <c r="M424"/>
  <c r="M425"/>
  <c r="M426"/>
  <c r="M427"/>
  <c r="M428"/>
  <c r="M429"/>
  <c r="M430"/>
  <c r="M431"/>
  <c r="M432"/>
  <c r="M433"/>
  <c r="M434"/>
  <c r="M435"/>
  <c r="M436"/>
  <c r="M437"/>
  <c r="M439"/>
  <c r="M475"/>
  <c r="M447"/>
  <c r="M448"/>
  <c r="M449"/>
  <c r="M450"/>
  <c r="M451"/>
  <c r="M452"/>
  <c r="M453"/>
  <c r="M454"/>
  <c r="M455"/>
  <c r="M456"/>
  <c r="M457"/>
  <c r="M458"/>
  <c r="M459"/>
  <c r="M461"/>
  <c r="M462"/>
  <c r="M463"/>
  <c r="M464"/>
  <c r="M465"/>
  <c r="M467"/>
  <c r="M470"/>
  <c r="M471"/>
  <c r="M472"/>
  <c r="M506"/>
  <c r="M507"/>
  <c r="M508"/>
  <c r="M476"/>
  <c r="M477"/>
  <c r="M478"/>
  <c r="M479"/>
  <c r="M480"/>
  <c r="M481"/>
  <c r="M482"/>
  <c r="M484"/>
  <c r="M489"/>
  <c r="M490"/>
  <c r="M491"/>
  <c r="M492"/>
  <c r="M493"/>
  <c r="M494"/>
  <c r="M495"/>
  <c r="M499"/>
  <c r="M500"/>
  <c r="M501"/>
  <c r="M539"/>
  <c r="M540"/>
  <c r="M541"/>
  <c r="M542"/>
  <c r="M509"/>
  <c r="M510"/>
  <c r="M511"/>
  <c r="M513"/>
  <c r="M514"/>
  <c r="M515"/>
  <c r="M516"/>
  <c r="M518"/>
  <c r="M519"/>
  <c r="M520"/>
  <c r="M521"/>
  <c r="M523"/>
  <c r="M525"/>
  <c r="M526"/>
  <c r="M527"/>
  <c r="M528"/>
  <c r="M529"/>
  <c r="M530"/>
  <c r="M533"/>
  <c r="M535"/>
  <c r="M536"/>
  <c r="M564"/>
  <c r="M565"/>
  <c r="M566"/>
  <c r="M543"/>
  <c r="M544"/>
  <c r="M545"/>
  <c r="M547"/>
  <c r="M548"/>
  <c r="M549"/>
  <c r="M551"/>
  <c r="M553"/>
  <c r="M554"/>
  <c r="M558"/>
  <c r="M560"/>
  <c r="M561"/>
  <c r="M591"/>
  <c r="M592"/>
  <c r="M593"/>
  <c r="M595"/>
  <c r="M567"/>
  <c r="M568"/>
  <c r="M569"/>
  <c r="M570"/>
  <c r="M571"/>
  <c r="M573"/>
  <c r="M574"/>
  <c r="M575"/>
  <c r="M576"/>
  <c r="M577"/>
  <c r="M578"/>
  <c r="M579"/>
  <c r="M580"/>
  <c r="M582"/>
  <c r="M583"/>
  <c r="M587"/>
  <c r="M588"/>
  <c r="M620"/>
  <c r="M622"/>
  <c r="M596"/>
  <c r="M597"/>
  <c r="M598"/>
  <c r="M599"/>
  <c r="M600"/>
  <c r="M602"/>
  <c r="M603"/>
  <c r="M607"/>
  <c r="M608"/>
  <c r="M2896"/>
  <c r="P2896"/>
  <c r="M2"/>
  <c r="M3"/>
  <c r="M4"/>
  <c r="M5"/>
  <c r="M6"/>
  <c r="M7"/>
  <c r="M8"/>
  <c r="M9"/>
  <c r="M11"/>
  <c r="M14"/>
  <c r="M15"/>
  <c r="M16"/>
  <c r="M17"/>
  <c r="M18"/>
  <c r="M19"/>
  <c r="M21"/>
  <c r="M22"/>
  <c r="M23"/>
  <c r="M24"/>
  <c r="M25"/>
  <c r="M26"/>
  <c r="M27"/>
  <c r="M3418"/>
  <c r="M28"/>
  <c r="M49"/>
  <c r="M50"/>
  <c r="M51"/>
  <c r="M52"/>
  <c r="M53"/>
  <c r="M54"/>
  <c r="M30"/>
  <c r="M31"/>
  <c r="M32"/>
  <c r="M33"/>
  <c r="M34"/>
  <c r="M35"/>
  <c r="M36"/>
  <c r="M37"/>
  <c r="M39"/>
  <c r="M41"/>
  <c r="M43"/>
  <c r="M44"/>
  <c r="M46"/>
  <c r="M75"/>
  <c r="M76"/>
  <c r="M55"/>
  <c r="M56"/>
  <c r="M57"/>
  <c r="M58"/>
  <c r="M59"/>
  <c r="M60"/>
  <c r="M62"/>
  <c r="M63"/>
  <c r="M64"/>
  <c r="M65"/>
  <c r="M66"/>
  <c r="M68"/>
  <c r="M70"/>
  <c r="M71"/>
  <c r="M72"/>
  <c r="M73"/>
  <c r="M74"/>
  <c r="M77"/>
  <c r="M78"/>
  <c r="M79"/>
  <c r="M80"/>
  <c r="M81"/>
  <c r="M82"/>
  <c r="M83"/>
  <c r="M84"/>
  <c r="M85"/>
  <c r="M87"/>
  <c r="M88"/>
  <c r="M89"/>
  <c r="M90"/>
  <c r="M91"/>
  <c r="M92"/>
  <c r="M93"/>
  <c r="M94"/>
  <c r="M95"/>
  <c r="M97"/>
  <c r="M98"/>
  <c r="M99"/>
  <c r="M100"/>
  <c r="M101"/>
  <c r="M102"/>
  <c r="M108"/>
  <c r="M149"/>
  <c r="M150"/>
  <c r="M151"/>
  <c r="M152"/>
  <c r="M153"/>
  <c r="M154"/>
  <c r="M155"/>
  <c r="M156"/>
  <c r="M110"/>
  <c r="M111"/>
  <c r="M112"/>
  <c r="M113"/>
  <c r="M114"/>
  <c r="M115"/>
  <c r="M116"/>
  <c r="M117"/>
  <c r="M609"/>
  <c r="M610"/>
  <c r="M613"/>
  <c r="M615"/>
  <c r="M652"/>
  <c r="M653"/>
  <c r="M654"/>
  <c r="M655"/>
  <c r="M656"/>
  <c r="M625"/>
  <c r="M626"/>
  <c r="M627"/>
  <c r="M628"/>
  <c r="M629"/>
  <c r="M630"/>
  <c r="M631"/>
  <c r="M632"/>
  <c r="M633"/>
  <c r="M634"/>
  <c r="M636"/>
  <c r="M637"/>
  <c r="M639"/>
  <c r="M641"/>
  <c r="M642"/>
  <c r="M643"/>
  <c r="M644"/>
  <c r="M646"/>
  <c r="M647"/>
  <c r="M648"/>
  <c r="M649"/>
  <c r="M684"/>
  <c r="M685"/>
  <c r="M657"/>
  <c r="M658"/>
  <c r="M659"/>
  <c r="M660"/>
  <c r="M661"/>
  <c r="M662"/>
  <c r="M664"/>
  <c r="M665"/>
  <c r="M667"/>
  <c r="M668"/>
  <c r="M669"/>
  <c r="M670"/>
  <c r="M671"/>
  <c r="M672"/>
  <c r="M673"/>
  <c r="M674"/>
  <c r="M675"/>
  <c r="M676"/>
  <c r="M677"/>
  <c r="M678"/>
  <c r="M679"/>
  <c r="M723"/>
  <c r="M724"/>
  <c r="M725"/>
  <c r="M726"/>
  <c r="M727"/>
  <c r="M686"/>
  <c r="M687"/>
  <c r="M688"/>
  <c r="M689"/>
  <c r="M690"/>
  <c r="M691"/>
  <c r="M695"/>
  <c r="M696"/>
  <c r="M698"/>
  <c r="M699"/>
  <c r="M700"/>
  <c r="M701"/>
  <c r="M702"/>
  <c r="M703"/>
  <c r="M704"/>
  <c r="M706"/>
  <c r="M707"/>
  <c r="M708"/>
  <c r="M711"/>
  <c r="M756"/>
  <c r="M731"/>
  <c r="M732"/>
  <c r="M733"/>
  <c r="M734"/>
  <c r="M736"/>
  <c r="M737"/>
  <c r="M741"/>
  <c r="M742"/>
  <c r="M743"/>
  <c r="M744"/>
  <c r="M746"/>
  <c r="M747"/>
  <c r="M748"/>
  <c r="M749"/>
  <c r="M751"/>
  <c r="M782"/>
  <c r="M757"/>
  <c r="M758"/>
  <c r="M759"/>
  <c r="M760"/>
  <c r="M761"/>
  <c r="M762"/>
  <c r="M763"/>
  <c r="M764"/>
  <c r="M765"/>
  <c r="M766"/>
  <c r="M767"/>
  <c r="M768"/>
  <c r="M769"/>
  <c r="M770"/>
  <c r="M771"/>
  <c r="M772"/>
  <c r="M774"/>
  <c r="M776"/>
  <c r="M778"/>
  <c r="M819"/>
  <c r="M820"/>
  <c r="M821"/>
  <c r="M822"/>
  <c r="M823"/>
  <c r="M824"/>
  <c r="M783"/>
  <c r="M784"/>
  <c r="M785"/>
  <c r="M787"/>
  <c r="M788"/>
  <c r="M789"/>
  <c r="M790"/>
  <c r="M791"/>
  <c r="M794"/>
  <c r="M795"/>
  <c r="M796"/>
  <c r="M797"/>
  <c r="M798"/>
  <c r="M800"/>
  <c r="M801"/>
  <c r="M802"/>
  <c r="M803"/>
  <c r="M804"/>
  <c r="M805"/>
  <c r="M806"/>
  <c r="M808"/>
  <c r="M809"/>
  <c r="M810"/>
  <c r="M813"/>
  <c r="M814"/>
  <c r="M852"/>
  <c r="M853"/>
  <c r="M854"/>
  <c r="M855"/>
  <c r="M856"/>
  <c r="M857"/>
  <c r="M858"/>
  <c r="M825"/>
  <c r="M827"/>
  <c r="M828"/>
  <c r="M831"/>
  <c r="M833"/>
  <c r="M834"/>
  <c r="M835"/>
  <c r="M836"/>
  <c r="M837"/>
  <c r="M838"/>
  <c r="M839"/>
  <c r="M840"/>
  <c r="M841"/>
  <c r="M842"/>
  <c r="M843"/>
  <c r="M845"/>
  <c r="M846"/>
  <c r="M847"/>
  <c r="M850"/>
  <c r="M883"/>
  <c r="M884"/>
  <c r="M859"/>
  <c r="M860"/>
  <c r="M862"/>
  <c r="M863"/>
  <c r="M864"/>
  <c r="M865"/>
  <c r="M866"/>
  <c r="M867"/>
  <c r="M868"/>
  <c r="M869"/>
  <c r="M870"/>
  <c r="M874"/>
  <c r="M875"/>
  <c r="M876"/>
  <c r="M878"/>
  <c r="M921"/>
  <c r="M922"/>
  <c r="M923"/>
  <c r="M924"/>
  <c r="M925"/>
  <c r="M926"/>
  <c r="M885"/>
  <c r="M886"/>
  <c r="M887"/>
  <c r="M889"/>
  <c r="M892"/>
  <c r="M894"/>
  <c r="M895"/>
  <c r="M897"/>
  <c r="M898"/>
  <c r="M899"/>
  <c r="M900"/>
  <c r="M901"/>
  <c r="M902"/>
  <c r="M903"/>
  <c r="M905"/>
  <c r="M906"/>
  <c r="M908"/>
  <c r="M909"/>
  <c r="M911"/>
  <c r="M912"/>
  <c r="M915"/>
  <c r="M916"/>
  <c r="M955"/>
  <c r="M956"/>
  <c r="M927"/>
  <c r="M928"/>
  <c r="M929"/>
  <c r="M930"/>
  <c r="M931"/>
  <c r="M932"/>
  <c r="M933"/>
  <c r="M934"/>
  <c r="M935"/>
  <c r="M936"/>
  <c r="M938"/>
  <c r="M939"/>
  <c r="M940"/>
  <c r="M942"/>
  <c r="M943"/>
  <c r="M945"/>
  <c r="M946"/>
  <c r="M947"/>
  <c r="M948"/>
  <c r="M949"/>
  <c r="M950"/>
  <c r="M952"/>
  <c r="M953"/>
  <c r="M990"/>
  <c r="M991"/>
  <c r="M992"/>
  <c r="M993"/>
  <c r="M958"/>
  <c r="M959"/>
  <c r="M960"/>
  <c r="M962"/>
  <c r="M963"/>
  <c r="M964"/>
  <c r="M965"/>
  <c r="M966"/>
  <c r="M967"/>
  <c r="M968"/>
  <c r="M969"/>
  <c r="M970"/>
  <c r="M971"/>
  <c r="M972"/>
  <c r="M973"/>
  <c r="M974"/>
  <c r="M975"/>
  <c r="M976"/>
  <c r="M978"/>
  <c r="M979"/>
  <c r="M980"/>
  <c r="M981"/>
  <c r="M982"/>
  <c r="M983"/>
  <c r="M1030"/>
  <c r="M1031"/>
  <c r="M1032"/>
  <c r="M1033"/>
  <c r="M1034"/>
  <c r="M994"/>
  <c r="M995"/>
  <c r="M996"/>
  <c r="M997"/>
  <c r="M998"/>
  <c r="M999"/>
  <c r="M1000"/>
  <c r="M1001"/>
  <c r="M1002"/>
  <c r="M1004"/>
  <c r="M1005"/>
  <c r="M1007"/>
  <c r="M1008"/>
  <c r="M1009"/>
  <c r="M1010"/>
  <c r="M1011"/>
  <c r="M1012"/>
  <c r="M1013"/>
  <c r="M1073"/>
  <c r="M1074"/>
  <c r="M1075"/>
  <c r="M1076"/>
  <c r="M1077"/>
  <c r="M1078"/>
  <c r="M1079"/>
  <c r="M1080"/>
  <c r="M1081"/>
  <c r="M1082"/>
  <c r="M1083"/>
  <c r="M1084"/>
  <c r="M1085"/>
  <c r="M1087"/>
  <c r="M1088"/>
  <c r="M1125"/>
  <c r="M1126"/>
  <c r="M1127"/>
  <c r="M1128"/>
  <c r="M1129"/>
  <c r="M1130"/>
  <c r="M1131"/>
  <c r="M1097"/>
  <c r="M1098"/>
  <c r="M1100"/>
  <c r="M1101"/>
  <c r="M1102"/>
  <c r="M1103"/>
  <c r="M1104"/>
  <c r="M1106"/>
  <c r="M1107"/>
  <c r="M1108"/>
  <c r="M1109"/>
  <c r="M1110"/>
  <c r="M1111"/>
  <c r="M1113"/>
  <c r="M1115"/>
  <c r="M1117"/>
  <c r="M1119"/>
  <c r="M1120"/>
  <c r="M1122"/>
  <c r="M1123"/>
  <c r="M1264"/>
  <c r="M1265"/>
  <c r="M1266"/>
  <c r="M1267"/>
  <c r="M1270"/>
  <c r="M1271"/>
  <c r="M1272"/>
  <c r="M1274"/>
  <c r="M1275"/>
  <c r="M1320"/>
  <c r="M1321"/>
  <c r="M1322"/>
  <c r="M1323"/>
  <c r="M1324"/>
  <c r="M1283"/>
  <c r="M1284"/>
  <c r="M1285"/>
  <c r="M1287"/>
  <c r="M1288"/>
  <c r="M1290"/>
  <c r="M1292"/>
  <c r="M1293"/>
  <c r="M1294"/>
  <c r="M1295"/>
  <c r="M1296"/>
  <c r="M1297"/>
  <c r="M1298"/>
  <c r="M1299"/>
  <c r="M1300"/>
  <c r="M1301"/>
  <c r="M1302"/>
  <c r="M1303"/>
  <c r="M1304"/>
  <c r="M1305"/>
  <c r="M1306"/>
  <c r="M1307"/>
  <c r="M1309"/>
  <c r="M1310"/>
  <c r="M1311"/>
  <c r="M1313"/>
  <c r="M1314"/>
  <c r="M1353"/>
  <c r="M1354"/>
  <c r="M1355"/>
  <c r="M1357"/>
  <c r="M1358"/>
  <c r="M1326"/>
  <c r="M1327"/>
  <c r="M1329"/>
  <c r="M1330"/>
  <c r="M1332"/>
  <c r="M1333"/>
  <c r="M1334"/>
  <c r="M1335"/>
  <c r="M1336"/>
  <c r="M1337"/>
  <c r="M1338"/>
  <c r="M1340"/>
  <c r="M1342"/>
  <c r="M1343"/>
  <c r="M1344"/>
  <c r="M1345"/>
  <c r="M1346"/>
  <c r="M1347"/>
  <c r="M1348"/>
  <c r="M1380"/>
  <c r="M1381"/>
  <c r="M1382"/>
  <c r="M1383"/>
  <c r="M1360"/>
  <c r="M1362"/>
  <c r="M1364"/>
  <c r="M1365"/>
  <c r="M1366"/>
  <c r="M1369"/>
  <c r="M1370"/>
  <c r="M1371"/>
  <c r="M1372"/>
  <c r="M1373"/>
  <c r="M1374"/>
  <c r="M1375"/>
  <c r="M1408"/>
  <c r="M1409"/>
  <c r="M1384"/>
  <c r="M1385"/>
  <c r="M1386"/>
  <c r="M1387"/>
  <c r="M1388"/>
  <c r="M1389"/>
  <c r="M1390"/>
  <c r="M1391"/>
  <c r="M1392"/>
  <c r="M1393"/>
  <c r="M1394"/>
  <c r="M1395"/>
  <c r="M1397"/>
  <c r="M1398"/>
  <c r="M1399"/>
  <c r="M1400"/>
  <c r="M1401"/>
  <c r="M1402"/>
  <c r="M1403"/>
  <c r="M1405"/>
  <c r="M1439"/>
  <c r="M1440"/>
  <c r="M1410"/>
  <c r="M1412"/>
  <c r="M1413"/>
  <c r="M1414"/>
  <c r="M1415"/>
  <c r="M1416"/>
  <c r="M1418"/>
  <c r="M1419"/>
  <c r="M1420"/>
  <c r="M1421"/>
  <c r="M1422"/>
  <c r="M1423"/>
  <c r="M1424"/>
  <c r="M1425"/>
  <c r="M1426"/>
  <c r="M1427"/>
  <c r="M1429"/>
  <c r="M1430"/>
  <c r="M1431"/>
  <c r="M1432"/>
  <c r="M1433"/>
  <c r="M1434"/>
  <c r="M1435"/>
  <c r="M1436"/>
  <c r="M1437"/>
  <c r="M1438"/>
  <c r="M1469"/>
  <c r="M1470"/>
  <c r="M1441"/>
  <c r="M1442"/>
  <c r="M1443"/>
  <c r="M1444"/>
  <c r="M1445"/>
  <c r="M1447"/>
  <c r="M1448"/>
  <c r="M1449"/>
  <c r="M1450"/>
  <c r="M1451"/>
  <c r="M1452"/>
  <c r="M1453"/>
  <c r="M1455"/>
  <c r="M1456"/>
  <c r="M1457"/>
  <c r="M1458"/>
  <c r="M1460"/>
  <c r="M1461"/>
  <c r="M1462"/>
  <c r="M1463"/>
  <c r="M1466"/>
  <c r="M1467"/>
  <c r="M1494"/>
  <c r="M1496"/>
  <c r="M1497"/>
  <c r="M1498"/>
  <c r="M1471"/>
  <c r="M1472"/>
  <c r="M1473"/>
  <c r="M1474"/>
  <c r="M1475"/>
  <c r="M1476"/>
  <c r="M1477"/>
  <c r="M1478"/>
  <c r="M1479"/>
  <c r="M1480"/>
  <c r="M1481"/>
  <c r="M1483"/>
  <c r="M1484"/>
  <c r="M1485"/>
  <c r="M1486"/>
  <c r="M1487"/>
  <c r="M1488"/>
  <c r="M1490"/>
  <c r="M1491"/>
  <c r="M1492"/>
  <c r="M1493"/>
  <c r="M1529"/>
  <c r="M1530"/>
  <c r="M1532"/>
  <c r="M1533"/>
  <c r="M1503"/>
  <c r="M1504"/>
  <c r="M1505"/>
  <c r="M1506"/>
  <c r="M1507"/>
  <c r="M1508"/>
  <c r="M1509"/>
  <c r="M1510"/>
  <c r="M1511"/>
  <c r="M1512"/>
  <c r="M1719"/>
  <c r="M1514"/>
  <c r="M1515"/>
  <c r="M1516"/>
  <c r="M1518"/>
  <c r="M1519"/>
  <c r="M1520"/>
  <c r="M1521"/>
  <c r="M1522"/>
  <c r="M1524"/>
  <c r="M1525"/>
  <c r="M1526"/>
  <c r="M1527"/>
  <c r="M1559"/>
  <c r="M1534"/>
  <c r="M1535"/>
  <c r="M1536"/>
  <c r="M1537"/>
  <c r="M1538"/>
  <c r="M1539"/>
  <c r="M1540"/>
  <c r="M1541"/>
  <c r="M1879"/>
  <c r="M1880"/>
  <c r="M1881"/>
  <c r="M1882"/>
  <c r="M1855"/>
  <c r="M1856"/>
  <c r="M1857"/>
  <c r="M1858"/>
  <c r="M1861"/>
  <c r="M1862"/>
  <c r="M1863"/>
  <c r="M1866"/>
  <c r="M1867"/>
  <c r="M1868"/>
  <c r="M1869"/>
  <c r="M1870"/>
  <c r="M1871"/>
  <c r="M1873"/>
  <c r="M1874"/>
  <c r="M1876"/>
  <c r="M1877"/>
  <c r="M1904"/>
  <c r="M1905"/>
  <c r="M1906"/>
  <c r="M1883"/>
  <c r="M1884"/>
  <c r="M1885"/>
  <c r="M1887"/>
  <c r="M1888"/>
  <c r="M1889"/>
  <c r="M1890"/>
  <c r="M1891"/>
  <c r="M1892"/>
  <c r="M1893"/>
  <c r="M1894"/>
  <c r="M1895"/>
  <c r="M1896"/>
  <c r="M1897"/>
  <c r="M1898"/>
  <c r="M1899"/>
  <c r="M1902"/>
  <c r="M1903"/>
  <c r="M2572"/>
  <c r="M1931"/>
  <c r="M1932"/>
  <c r="M1933"/>
  <c r="M1934"/>
  <c r="M1907"/>
  <c r="M1908"/>
  <c r="M1909"/>
  <c r="M1910"/>
  <c r="M1911"/>
  <c r="M1912"/>
  <c r="M1913"/>
  <c r="M1914"/>
  <c r="M1915"/>
  <c r="M1916"/>
  <c r="M1920"/>
  <c r="M1921"/>
  <c r="M1923"/>
  <c r="M1924"/>
  <c r="M1925"/>
  <c r="M1927"/>
  <c r="M1965"/>
  <c r="M1966"/>
  <c r="M1967"/>
  <c r="M1968"/>
  <c r="M1969"/>
  <c r="M1935"/>
  <c r="M1936"/>
  <c r="M1937"/>
  <c r="M1938"/>
  <c r="M3504"/>
  <c r="M1941"/>
  <c r="M1942"/>
  <c r="M1944"/>
  <c r="M1945"/>
  <c r="M1946"/>
  <c r="M1948"/>
  <c r="M1949"/>
  <c r="M1950"/>
  <c r="M1951"/>
  <c r="M1953"/>
  <c r="M1954"/>
  <c r="M1955"/>
  <c r="M1956"/>
  <c r="M1957"/>
  <c r="M1958"/>
  <c r="M1959"/>
  <c r="M1960"/>
  <c r="M1961"/>
  <c r="M1962"/>
  <c r="M1963"/>
  <c r="M1997"/>
  <c r="M1999"/>
  <c r="M2000"/>
  <c r="M2001"/>
  <c r="M2002"/>
  <c r="M1971"/>
  <c r="M1972"/>
  <c r="M1973"/>
  <c r="M2121"/>
  <c r="M2122"/>
  <c r="M2123"/>
  <c r="M2124"/>
  <c r="M2125"/>
  <c r="M2126"/>
  <c r="M2127"/>
  <c r="M2129"/>
  <c r="M2130"/>
  <c r="M2131"/>
  <c r="M2132"/>
  <c r="M2133"/>
  <c r="M2135"/>
  <c r="M2136"/>
  <c r="M2137"/>
  <c r="M2139"/>
  <c r="M2142"/>
  <c r="M2145"/>
  <c r="M2182"/>
  <c r="M2183"/>
  <c r="M2184"/>
  <c r="M2152"/>
  <c r="M2153"/>
  <c r="M2154"/>
  <c r="M2155"/>
  <c r="M2156"/>
  <c r="M2157"/>
  <c r="M2158"/>
  <c r="M2160"/>
  <c r="M2161"/>
  <c r="M2162"/>
  <c r="M2163"/>
  <c r="M2164"/>
  <c r="M2166"/>
  <c r="M2167"/>
  <c r="M2169"/>
  <c r="M2170"/>
  <c r="M2172"/>
  <c r="M2174"/>
  <c r="M2176"/>
  <c r="M2178"/>
  <c r="M2180"/>
  <c r="M2223"/>
  <c r="M2224"/>
  <c r="M2225"/>
  <c r="M2226"/>
  <c r="M2228"/>
  <c r="M2229"/>
  <c r="M2185"/>
  <c r="M2186"/>
  <c r="M2187"/>
  <c r="M2188"/>
  <c r="M2189"/>
  <c r="M2191"/>
  <c r="M2192"/>
  <c r="M2193"/>
  <c r="M2194"/>
  <c r="M2195"/>
  <c r="M2197"/>
  <c r="M2198"/>
  <c r="M2199"/>
  <c r="M2201"/>
  <c r="M2202"/>
  <c r="M2203"/>
  <c r="M2205"/>
  <c r="M2206"/>
  <c r="M2208"/>
  <c r="M2210"/>
  <c r="M2212"/>
  <c r="M2213"/>
  <c r="M2218"/>
  <c r="M2219"/>
  <c r="M2252"/>
  <c r="M2253"/>
  <c r="M2254"/>
  <c r="M2230"/>
  <c r="M2231"/>
  <c r="M2233"/>
  <c r="M2234"/>
  <c r="M2236"/>
  <c r="M2237"/>
  <c r="M2238"/>
  <c r="M2240"/>
  <c r="M2241"/>
  <c r="M2242"/>
  <c r="M2244"/>
  <c r="M2245"/>
  <c r="M2246"/>
  <c r="M2247"/>
  <c r="M2248"/>
  <c r="M2249"/>
  <c r="M2269"/>
  <c r="M2271"/>
  <c r="M2272"/>
  <c r="M2274"/>
  <c r="M2277"/>
  <c r="M2278"/>
  <c r="M2279"/>
  <c r="M2280"/>
  <c r="M2305"/>
  <c r="M2306"/>
  <c r="M2307"/>
  <c r="M2308"/>
  <c r="M2286"/>
  <c r="M2287"/>
  <c r="M2288"/>
  <c r="M2289"/>
  <c r="M2291"/>
  <c r="M2292"/>
  <c r="M2293"/>
  <c r="M2294"/>
  <c r="M2295"/>
  <c r="M2297"/>
  <c r="M2298"/>
  <c r="M2299"/>
  <c r="M2300"/>
  <c r="M2302"/>
  <c r="M2303"/>
  <c r="M2304"/>
  <c r="M2334"/>
  <c r="M2335"/>
  <c r="M2309"/>
  <c r="M2310"/>
  <c r="M2311"/>
  <c r="M2312"/>
  <c r="M2313"/>
  <c r="M2314"/>
  <c r="M2315"/>
  <c r="M2316"/>
  <c r="M2317"/>
  <c r="M2318"/>
  <c r="M2320"/>
  <c r="M2321"/>
  <c r="M2322"/>
  <c r="M2323"/>
  <c r="M2324"/>
  <c r="M2326"/>
  <c r="M2327"/>
  <c r="M2328"/>
  <c r="M2329"/>
  <c r="M2331"/>
  <c r="M2332"/>
  <c r="M2377"/>
  <c r="M2378"/>
  <c r="M2379"/>
  <c r="M2380"/>
  <c r="M2336"/>
  <c r="M2337"/>
  <c r="M2338"/>
  <c r="M2340"/>
  <c r="M2341"/>
  <c r="M2342"/>
  <c r="M2343"/>
  <c r="M2344"/>
  <c r="M2345"/>
  <c r="M2346"/>
  <c r="M2348"/>
  <c r="M2349"/>
  <c r="M2350"/>
  <c r="M2351"/>
  <c r="M2353"/>
  <c r="M2354"/>
  <c r="M2355"/>
  <c r="M2356"/>
  <c r="M2357"/>
  <c r="M2359"/>
  <c r="M2360"/>
  <c r="M2361"/>
  <c r="M2363"/>
  <c r="M2364"/>
  <c r="M2367"/>
  <c r="M2368"/>
  <c r="M2369"/>
  <c r="M2371"/>
  <c r="M2372"/>
  <c r="M2374"/>
  <c r="M2375"/>
  <c r="M2376"/>
  <c r="M2407"/>
  <c r="M2408"/>
  <c r="M2409"/>
  <c r="M2410"/>
  <c r="M2411"/>
  <c r="M2412"/>
  <c r="M2413"/>
  <c r="M2381"/>
  <c r="M2383"/>
  <c r="M2384"/>
  <c r="M2385"/>
  <c r="M2386"/>
  <c r="M2387"/>
  <c r="M2388"/>
  <c r="M2390"/>
  <c r="M2392"/>
  <c r="M2395"/>
  <c r="M2399"/>
  <c r="M1555"/>
  <c r="M2401"/>
  <c r="M2444"/>
  <c r="M2445"/>
  <c r="M2446"/>
  <c r="M2447"/>
  <c r="M2448"/>
  <c r="M2449"/>
  <c r="M2414"/>
  <c r="M2415"/>
  <c r="M2416"/>
  <c r="M2418"/>
  <c r="M2420"/>
  <c r="M2421"/>
  <c r="M2422"/>
  <c r="M2423"/>
  <c r="M2424"/>
  <c r="M2425"/>
  <c r="M2426"/>
  <c r="M2427"/>
  <c r="M2429"/>
  <c r="M2430"/>
  <c r="M2431"/>
  <c r="M2432"/>
  <c r="M2433"/>
  <c r="M2434"/>
  <c r="M2435"/>
  <c r="M2438"/>
  <c r="M2440"/>
  <c r="M2442"/>
  <c r="M2476"/>
  <c r="M2478"/>
  <c r="M2479"/>
  <c r="M2450"/>
  <c r="M2451"/>
  <c r="M2452"/>
  <c r="M2454"/>
  <c r="M2455"/>
  <c r="M2456"/>
  <c r="M2457"/>
  <c r="M2458"/>
  <c r="M2460"/>
  <c r="M2461"/>
  <c r="M2462"/>
  <c r="M2464"/>
  <c r="M2468"/>
  <c r="M2471"/>
  <c r="M2472"/>
  <c r="M2475"/>
  <c r="M2511"/>
  <c r="M2512"/>
  <c r="M2513"/>
  <c r="M2514"/>
  <c r="M2515"/>
  <c r="M2481"/>
  <c r="M2482"/>
  <c r="M2483"/>
  <c r="M2484"/>
  <c r="M2485"/>
  <c r="M2486"/>
  <c r="M2487"/>
  <c r="M2488"/>
  <c r="M2489"/>
  <c r="M2490"/>
  <c r="M2493"/>
  <c r="M2494"/>
  <c r="M2495"/>
  <c r="M2496"/>
  <c r="M2497"/>
  <c r="M2498"/>
  <c r="M2499"/>
  <c r="M2500"/>
  <c r="M2501"/>
  <c r="M2502"/>
  <c r="M2503"/>
  <c r="M2504"/>
  <c r="M2507"/>
  <c r="M2508"/>
  <c r="M2509"/>
  <c r="M2510"/>
  <c r="M2548"/>
  <c r="M2549"/>
  <c r="M2550"/>
  <c r="M2516"/>
  <c r="M2518"/>
  <c r="M2520"/>
  <c r="M2521"/>
  <c r="M2522"/>
  <c r="M2524"/>
  <c r="M2525"/>
  <c r="M2527"/>
  <c r="M2528"/>
  <c r="M2529"/>
  <c r="M2530"/>
  <c r="M2531"/>
  <c r="M2532"/>
  <c r="M2534"/>
  <c r="M2535"/>
  <c r="M2536"/>
  <c r="M2537"/>
  <c r="M2538"/>
  <c r="M2539"/>
  <c r="M3812"/>
  <c r="M2541"/>
  <c r="M2544"/>
  <c r="M2545"/>
  <c r="M2546"/>
  <c r="M2577"/>
  <c r="M2578"/>
  <c r="M2579"/>
  <c r="M1014"/>
  <c r="M1015"/>
  <c r="M1016"/>
  <c r="M1017"/>
  <c r="M1019"/>
  <c r="M1023"/>
  <c r="M1025"/>
  <c r="M1065"/>
  <c r="M1066"/>
  <c r="M1067"/>
  <c r="M1068"/>
  <c r="M1035"/>
  <c r="M1036"/>
  <c r="M1037"/>
  <c r="M1038"/>
  <c r="M1039"/>
  <c r="M1040"/>
  <c r="M1041"/>
  <c r="M1042"/>
  <c r="M1043"/>
  <c r="M1046"/>
  <c r="M1047"/>
  <c r="M1049"/>
  <c r="M1051"/>
  <c r="M1052"/>
  <c r="M1054"/>
  <c r="M1055"/>
  <c r="M1056"/>
  <c r="M1057"/>
  <c r="M1058"/>
  <c r="M1059"/>
  <c r="M1060"/>
  <c r="M1061"/>
  <c r="M1062"/>
  <c r="M1063"/>
  <c r="M1092"/>
  <c r="M1093"/>
  <c r="M1094"/>
  <c r="M1095"/>
  <c r="M1069"/>
  <c r="M1070"/>
  <c r="M1071"/>
  <c r="M1151"/>
  <c r="M1152"/>
  <c r="M1153"/>
  <c r="M1154"/>
  <c r="M1138"/>
  <c r="M1139"/>
  <c r="M1140"/>
  <c r="M1141"/>
  <c r="M1142"/>
  <c r="M1143"/>
  <c r="M1144"/>
  <c r="M1145"/>
  <c r="M1147"/>
  <c r="M1149"/>
  <c r="M1150"/>
  <c r="M1176"/>
  <c r="M1177"/>
  <c r="M1178"/>
  <c r="M1179"/>
  <c r="M1155"/>
  <c r="M1156"/>
  <c r="M1157"/>
  <c r="M1159"/>
  <c r="M1160"/>
  <c r="M1161"/>
  <c r="M1162"/>
  <c r="M1163"/>
  <c r="M1164"/>
  <c r="M1165"/>
  <c r="M1166"/>
  <c r="M1167"/>
  <c r="M1168"/>
  <c r="M1169"/>
  <c r="M1170"/>
  <c r="M1172"/>
  <c r="M1174"/>
  <c r="M1180"/>
  <c r="M1181"/>
  <c r="M1182"/>
  <c r="M1183"/>
  <c r="M1186"/>
  <c r="M1187"/>
  <c r="M1188"/>
  <c r="M1190"/>
  <c r="M1191"/>
  <c r="M1192"/>
  <c r="M1193"/>
  <c r="M1194"/>
  <c r="M1195"/>
  <c r="M1197"/>
  <c r="M1198"/>
  <c r="M1200"/>
  <c r="M1201"/>
  <c r="M1202"/>
  <c r="M1203"/>
  <c r="M1204"/>
  <c r="M1205"/>
  <c r="M1206"/>
  <c r="M1207"/>
  <c r="M1208"/>
  <c r="M1209"/>
  <c r="M1210"/>
  <c r="M1211"/>
  <c r="M1212"/>
  <c r="M1213"/>
  <c r="M1214"/>
  <c r="M1245"/>
  <c r="M1246"/>
  <c r="M1247"/>
  <c r="M1248"/>
  <c r="M1249"/>
  <c r="M1250"/>
  <c r="M1217"/>
  <c r="M1218"/>
  <c r="M1219"/>
  <c r="M1220"/>
  <c r="M1221"/>
  <c r="M1222"/>
  <c r="M1223"/>
  <c r="M1224"/>
  <c r="M1225"/>
  <c r="M1226"/>
  <c r="M1227"/>
  <c r="M1228"/>
  <c r="M1230"/>
  <c r="M1231"/>
  <c r="M1232"/>
  <c r="M1233"/>
  <c r="M1234"/>
  <c r="M1235"/>
  <c r="M1236"/>
  <c r="M1238"/>
  <c r="M1239"/>
  <c r="M1240"/>
  <c r="M1241"/>
  <c r="M1242"/>
  <c r="M1279"/>
  <c r="M1280"/>
  <c r="M1281"/>
  <c r="M1251"/>
  <c r="M1253"/>
  <c r="M1254"/>
  <c r="M1255"/>
  <c r="M1256"/>
  <c r="M1257"/>
  <c r="M1258"/>
  <c r="M1259"/>
  <c r="M1260"/>
  <c r="M1262"/>
  <c r="M1543"/>
  <c r="M1544"/>
  <c r="M1545"/>
  <c r="M1546"/>
  <c r="M1548"/>
  <c r="M1549"/>
  <c r="M1550"/>
  <c r="M1553"/>
  <c r="M1596"/>
  <c r="M1597"/>
  <c r="M1598"/>
  <c r="M1599"/>
  <c r="M1600"/>
  <c r="M1601"/>
  <c r="M1561"/>
  <c r="M1562"/>
  <c r="M1564"/>
  <c r="M1565"/>
  <c r="M1566"/>
  <c r="M1567"/>
  <c r="M1568"/>
  <c r="M1569"/>
  <c r="M1570"/>
  <c r="M1571"/>
  <c r="M1572"/>
  <c r="M1574"/>
  <c r="M1576"/>
  <c r="M1578"/>
  <c r="M1579"/>
  <c r="M1580"/>
  <c r="M1581"/>
  <c r="M1583"/>
  <c r="M1585"/>
  <c r="M1586"/>
  <c r="M1587"/>
  <c r="M1588"/>
  <c r="M1589"/>
  <c r="M1593"/>
  <c r="M1633"/>
  <c r="M1634"/>
  <c r="M1635"/>
  <c r="M1636"/>
  <c r="M1637"/>
  <c r="M1638"/>
  <c r="M1602"/>
  <c r="M1603"/>
  <c r="M1604"/>
  <c r="M1606"/>
  <c r="M1607"/>
  <c r="M1608"/>
  <c r="M1609"/>
  <c r="M1610"/>
  <c r="M1611"/>
  <c r="M1612"/>
  <c r="M1613"/>
  <c r="M1615"/>
  <c r="M1616"/>
  <c r="M1618"/>
  <c r="M1619"/>
  <c r="M1620"/>
  <c r="M1621"/>
  <c r="M1622"/>
  <c r="M1624"/>
  <c r="M1627"/>
  <c r="M1661"/>
  <c r="M1662"/>
  <c r="M1663"/>
  <c r="M1639"/>
  <c r="M1640"/>
  <c r="M1641"/>
  <c r="M1642"/>
  <c r="M1643"/>
  <c r="M1644"/>
  <c r="M1645"/>
  <c r="M1646"/>
  <c r="M1647"/>
  <c r="M1648"/>
  <c r="M1649"/>
  <c r="M1651"/>
  <c r="M1652"/>
  <c r="M1653"/>
  <c r="M1655"/>
  <c r="M1656"/>
  <c r="M1657"/>
  <c r="M1658"/>
  <c r="M1659"/>
  <c r="M1660"/>
  <c r="M1693"/>
  <c r="M1694"/>
  <c r="M1664"/>
  <c r="M1665"/>
  <c r="M1666"/>
  <c r="M1667"/>
  <c r="M1668"/>
  <c r="M1669"/>
  <c r="M1671"/>
  <c r="M1673"/>
  <c r="M1674"/>
  <c r="M1676"/>
  <c r="M1677"/>
  <c r="M1678"/>
  <c r="M1680"/>
  <c r="M1681"/>
  <c r="M1682"/>
  <c r="M1684"/>
  <c r="M1685"/>
  <c r="M1686"/>
  <c r="M1688"/>
  <c r="M1689"/>
  <c r="M1713"/>
  <c r="M1695"/>
  <c r="M1696"/>
  <c r="M1697"/>
  <c r="M1698"/>
  <c r="M1700"/>
  <c r="M1702"/>
  <c r="M1703"/>
  <c r="M1704"/>
  <c r="M1705"/>
  <c r="M1706"/>
  <c r="M1707"/>
  <c r="M1708"/>
  <c r="M1709"/>
  <c r="M1711"/>
  <c r="M1738"/>
  <c r="M1739"/>
  <c r="M1740"/>
  <c r="M1741"/>
  <c r="M1742"/>
  <c r="M1743"/>
  <c r="M1714"/>
  <c r="M1715"/>
  <c r="M1716"/>
  <c r="M1718"/>
  <c r="M1720"/>
  <c r="M1721"/>
  <c r="M1722"/>
  <c r="M1723"/>
  <c r="M1724"/>
  <c r="M1725"/>
  <c r="M1726"/>
  <c r="M1727"/>
  <c r="M1730"/>
  <c r="M1731"/>
  <c r="M1734"/>
  <c r="M1766"/>
  <c r="M1767"/>
  <c r="M1768"/>
  <c r="M1744"/>
  <c r="M1745"/>
  <c r="M1748"/>
  <c r="M1749"/>
  <c r="M1751"/>
  <c r="M1752"/>
  <c r="M1755"/>
  <c r="M1756"/>
  <c r="M1757"/>
  <c r="M1758"/>
  <c r="M1761"/>
  <c r="M1762"/>
  <c r="M1763"/>
  <c r="M1765"/>
  <c r="M1791"/>
  <c r="M1792"/>
  <c r="M1793"/>
  <c r="M1769"/>
  <c r="M1770"/>
  <c r="M1771"/>
  <c r="M1772"/>
  <c r="M1773"/>
  <c r="M1774"/>
  <c r="M1776"/>
  <c r="M1777"/>
  <c r="M1778"/>
  <c r="M1779"/>
  <c r="M1780"/>
  <c r="M1781"/>
  <c r="M1782"/>
  <c r="M1783"/>
  <c r="M1784"/>
  <c r="M1817"/>
  <c r="M1818"/>
  <c r="M1819"/>
  <c r="M1820"/>
  <c r="M1794"/>
  <c r="M1795"/>
  <c r="M1796"/>
  <c r="M1797"/>
  <c r="M1801"/>
  <c r="M1802"/>
  <c r="M1803"/>
  <c r="M1804"/>
  <c r="M1805"/>
  <c r="M1806"/>
  <c r="M1807"/>
  <c r="M1808"/>
  <c r="M1809"/>
  <c r="M1810"/>
  <c r="M1811"/>
  <c r="M1813"/>
  <c r="M1841"/>
  <c r="M1843"/>
  <c r="M1844"/>
  <c r="M1845"/>
  <c r="M1846"/>
  <c r="M1847"/>
  <c r="M1848"/>
  <c r="M1822"/>
  <c r="M1823"/>
  <c r="M1824"/>
  <c r="M1825"/>
  <c r="M1826"/>
  <c r="M1827"/>
  <c r="M1828"/>
  <c r="M1829"/>
  <c r="M1831"/>
  <c r="M1833"/>
  <c r="M1835"/>
  <c r="M1837"/>
  <c r="M1838"/>
  <c r="M1975"/>
  <c r="M1976"/>
  <c r="M1977"/>
  <c r="M1978"/>
  <c r="M1979"/>
  <c r="M1980"/>
  <c r="M1981"/>
  <c r="M1982"/>
  <c r="M1983"/>
  <c r="M1984"/>
  <c r="M1985"/>
  <c r="M1986"/>
  <c r="M1987"/>
  <c r="M1988"/>
  <c r="M1989"/>
  <c r="M1991"/>
  <c r="M1992"/>
  <c r="M1994"/>
  <c r="M2041"/>
  <c r="M2042"/>
  <c r="M2043"/>
  <c r="M2044"/>
  <c r="M2045"/>
  <c r="M2046"/>
  <c r="M2047"/>
  <c r="M2048"/>
  <c r="M2003"/>
  <c r="M2004"/>
  <c r="M2005"/>
  <c r="M2006"/>
  <c r="M2007"/>
  <c r="M2008"/>
  <c r="M2009"/>
  <c r="M2010"/>
  <c r="M2011"/>
  <c r="M2012"/>
  <c r="M2013"/>
  <c r="M2014"/>
  <c r="M2015"/>
  <c r="M2016"/>
  <c r="M2017"/>
  <c r="M2018"/>
  <c r="M2019"/>
  <c r="M2021"/>
  <c r="M2022"/>
  <c r="M2025"/>
  <c r="M2026"/>
  <c r="M2027"/>
  <c r="M2028"/>
  <c r="M2029"/>
  <c r="M2032"/>
  <c r="M2034"/>
  <c r="M2035"/>
  <c r="M2036"/>
  <c r="M2039"/>
  <c r="M2040"/>
  <c r="M2081"/>
  <c r="M2082"/>
  <c r="M2083"/>
  <c r="M2050"/>
  <c r="M2051"/>
  <c r="M2052"/>
  <c r="M2053"/>
  <c r="M2054"/>
  <c r="M2055"/>
  <c r="M2056"/>
  <c r="M2057"/>
  <c r="M2058"/>
  <c r="M2059"/>
  <c r="M2060"/>
  <c r="M2061"/>
  <c r="M2062"/>
  <c r="M2063"/>
  <c r="M2064"/>
  <c r="M2065"/>
  <c r="M2066"/>
  <c r="M2067"/>
  <c r="M2072"/>
  <c r="M2073"/>
  <c r="M2074"/>
  <c r="M2075"/>
  <c r="M2076"/>
  <c r="M2078"/>
  <c r="M4001"/>
  <c r="M2079"/>
  <c r="M2080"/>
  <c r="M2113"/>
  <c r="M2114"/>
  <c r="M2084"/>
  <c r="M2085"/>
  <c r="M2086"/>
  <c r="M2088"/>
  <c r="M2089"/>
  <c r="M2090"/>
  <c r="M2091"/>
  <c r="M2092"/>
  <c r="M2093"/>
  <c r="M2094"/>
  <c r="M2095"/>
  <c r="M2097"/>
  <c r="M2098"/>
  <c r="M2100"/>
  <c r="M2102"/>
  <c r="M2103"/>
  <c r="M2104"/>
  <c r="M2106"/>
  <c r="M239"/>
  <c r="M1860"/>
  <c r="M2108"/>
  <c r="M2109"/>
  <c r="M2110"/>
  <c r="M2111"/>
  <c r="M2146"/>
  <c r="M2147"/>
  <c r="M2148"/>
  <c r="M2149"/>
  <c r="M2115"/>
  <c r="M2116"/>
  <c r="M2117"/>
  <c r="M2118"/>
  <c r="M2120"/>
  <c r="M2281"/>
  <c r="M2282"/>
  <c r="M2283"/>
  <c r="M2284"/>
  <c r="M2258"/>
  <c r="M2259"/>
  <c r="M2260"/>
  <c r="M2261"/>
  <c r="M2262"/>
  <c r="M2263"/>
  <c r="M2266"/>
  <c r="M2267"/>
  <c r="M2580"/>
  <c r="M2581"/>
  <c r="M2551"/>
  <c r="M2552"/>
  <c r="M2554"/>
  <c r="M2683"/>
  <c r="M2684"/>
  <c r="M2685"/>
  <c r="M2686"/>
  <c r="M2687"/>
  <c r="M2656"/>
  <c r="M2657"/>
  <c r="M2658"/>
  <c r="M2661"/>
  <c r="M2662"/>
  <c r="M2664"/>
  <c r="M2667"/>
  <c r="M2669"/>
  <c r="M2671"/>
  <c r="M2672"/>
  <c r="M2673"/>
  <c r="M2674"/>
  <c r="M2679"/>
  <c r="M2680"/>
  <c r="M2681"/>
  <c r="M2682"/>
  <c r="M2715"/>
  <c r="M2716"/>
  <c r="M2717"/>
  <c r="M2718"/>
  <c r="M2688"/>
  <c r="M2689"/>
  <c r="M2691"/>
  <c r="M2692"/>
  <c r="M2693"/>
  <c r="M2694"/>
  <c r="M2695"/>
  <c r="M2696"/>
  <c r="M2697"/>
  <c r="M2698"/>
  <c r="M2699"/>
  <c r="M2700"/>
  <c r="M2701"/>
  <c r="M2702"/>
  <c r="M2703"/>
  <c r="M2704"/>
  <c r="M2705"/>
  <c r="M2706"/>
  <c r="M2709"/>
  <c r="M2711"/>
  <c r="M2712"/>
  <c r="M2713"/>
  <c r="M2714"/>
  <c r="M2735"/>
  <c r="M2736"/>
  <c r="M2737"/>
  <c r="M2738"/>
  <c r="M2719"/>
  <c r="M2720"/>
  <c r="M2721"/>
  <c r="M2722"/>
  <c r="M2723"/>
  <c r="M2724"/>
  <c r="M2725"/>
  <c r="M2726"/>
  <c r="M2731"/>
  <c r="M2732"/>
  <c r="M2733"/>
  <c r="M2734"/>
  <c r="M2772"/>
  <c r="M2773"/>
  <c r="M2774"/>
  <c r="M2775"/>
  <c r="M2776"/>
  <c r="M2777"/>
  <c r="M2739"/>
  <c r="M2740"/>
  <c r="M2741"/>
  <c r="M2742"/>
  <c r="M2744"/>
  <c r="M2745"/>
  <c r="M2746"/>
  <c r="M2747"/>
  <c r="M2748"/>
  <c r="M2749"/>
  <c r="M2750"/>
  <c r="M2752"/>
  <c r="M2753"/>
  <c r="M2754"/>
  <c r="M2755"/>
  <c r="M2756"/>
  <c r="M2758"/>
  <c r="M2759"/>
  <c r="M2761"/>
  <c r="M2763"/>
  <c r="M2764"/>
  <c r="M2765"/>
  <c r="M2766"/>
  <c r="M2767"/>
  <c r="M2769"/>
  <c r="M2804"/>
  <c r="M2778"/>
  <c r="M2779"/>
  <c r="M2780"/>
  <c r="M2781"/>
  <c r="M2782"/>
  <c r="M2783"/>
  <c r="M2784"/>
  <c r="M2785"/>
  <c r="M2786"/>
  <c r="M2788"/>
  <c r="M2792"/>
  <c r="M2793"/>
  <c r="M2794"/>
  <c r="M2795"/>
  <c r="M2796"/>
  <c r="M2797"/>
  <c r="M2798"/>
  <c r="M2799"/>
  <c r="M2800"/>
  <c r="M2801"/>
  <c r="M2803"/>
  <c r="M2838"/>
  <c r="M2839"/>
  <c r="M2840"/>
  <c r="M2841"/>
  <c r="M2842"/>
  <c r="M2843"/>
  <c r="M2806"/>
  <c r="M2808"/>
  <c r="M2809"/>
  <c r="M2810"/>
  <c r="M2812"/>
  <c r="M2813"/>
  <c r="M2814"/>
  <c r="M2815"/>
  <c r="M2816"/>
  <c r="M2817"/>
  <c r="M2818"/>
  <c r="M2820"/>
  <c r="M2822"/>
  <c r="M2824"/>
  <c r="M2825"/>
  <c r="M2827"/>
  <c r="M2828"/>
  <c r="M2830"/>
  <c r="M2832"/>
  <c r="M2833"/>
  <c r="M2834"/>
  <c r="M2836"/>
  <c r="M2837"/>
  <c r="M2874"/>
  <c r="M2875"/>
  <c r="M2876"/>
  <c r="M2844"/>
  <c r="M2845"/>
  <c r="M2846"/>
  <c r="M2847"/>
  <c r="M2849"/>
  <c r="M2851"/>
  <c r="M2852"/>
  <c r="M2853"/>
  <c r="M2856"/>
  <c r="M2858"/>
  <c r="M2859"/>
  <c r="M2861"/>
  <c r="M2862"/>
  <c r="M2863"/>
  <c r="M2864"/>
  <c r="M2865"/>
  <c r="M2867"/>
  <c r="M2868"/>
  <c r="M2869"/>
  <c r="M2870"/>
  <c r="M2871"/>
  <c r="M2872"/>
  <c r="M2899"/>
  <c r="M2900"/>
  <c r="M2901"/>
  <c r="M2902"/>
  <c r="M2903"/>
  <c r="M2877"/>
  <c r="M2878"/>
  <c r="M2879"/>
  <c r="M2880"/>
  <c r="M2881"/>
  <c r="M2882"/>
  <c r="M2883"/>
  <c r="M2885"/>
  <c r="M2886"/>
  <c r="M2887"/>
  <c r="M2888"/>
  <c r="M2890"/>
  <c r="M2891"/>
  <c r="M2892"/>
  <c r="M2893"/>
  <c r="M2894"/>
  <c r="M2895"/>
  <c r="M2897"/>
  <c r="M2898"/>
  <c r="M2906"/>
  <c r="M2907"/>
  <c r="M2908"/>
  <c r="M2909"/>
  <c r="M2910"/>
  <c r="M2911"/>
  <c r="M2912"/>
  <c r="M2914"/>
  <c r="M2915"/>
  <c r="M2917"/>
  <c r="M2919"/>
  <c r="M2922"/>
  <c r="M2923"/>
  <c r="M2926"/>
  <c r="M2927"/>
  <c r="M2959"/>
  <c r="M2960"/>
  <c r="M2961"/>
  <c r="M2962"/>
  <c r="M2929"/>
  <c r="M2930"/>
  <c r="M2931"/>
  <c r="M2933"/>
  <c r="M2934"/>
  <c r="M2935"/>
  <c r="M2936"/>
  <c r="M2937"/>
  <c r="M2938"/>
  <c r="M2939"/>
  <c r="M2943"/>
  <c r="M2945"/>
  <c r="M2947"/>
  <c r="M2950"/>
  <c r="M2952"/>
  <c r="M2953"/>
  <c r="M2955"/>
  <c r="M2956"/>
  <c r="M2957"/>
  <c r="M2958"/>
  <c r="M2984"/>
  <c r="M2985"/>
  <c r="M2963"/>
  <c r="M2964"/>
  <c r="M2966"/>
  <c r="M2967"/>
  <c r="M2968"/>
  <c r="M2969"/>
  <c r="M2970"/>
  <c r="M2972"/>
  <c r="M2973"/>
  <c r="M2974"/>
  <c r="M2975"/>
  <c r="M2976"/>
  <c r="M2977"/>
  <c r="M2978"/>
  <c r="M2980"/>
  <c r="M2981"/>
  <c r="M2982"/>
  <c r="M2983"/>
  <c r="M3016"/>
  <c r="M3017"/>
  <c r="M3018"/>
  <c r="M3019"/>
  <c r="M3020"/>
  <c r="M3022"/>
  <c r="M3023"/>
  <c r="M2986"/>
  <c r="M2987"/>
  <c r="M2988"/>
  <c r="M2990"/>
  <c r="M2991"/>
  <c r="M2992"/>
  <c r="M2994"/>
  <c r="M2995"/>
  <c r="M2996"/>
  <c r="M2997"/>
  <c r="M2998"/>
  <c r="M2999"/>
  <c r="M3000"/>
  <c r="M3002"/>
  <c r="M3004"/>
  <c r="M3005"/>
  <c r="M3006"/>
  <c r="M3009"/>
  <c r="M3010"/>
  <c r="M3012"/>
  <c r="M3013"/>
  <c r="M3014"/>
  <c r="M3015"/>
  <c r="M3056"/>
  <c r="M3057"/>
  <c r="M3029"/>
  <c r="M3031"/>
  <c r="M3033"/>
  <c r="M3034"/>
  <c r="M3035"/>
  <c r="M3036"/>
  <c r="M3037"/>
  <c r="M3135"/>
  <c r="M3106"/>
  <c r="M3107"/>
  <c r="M3109"/>
  <c r="M3110"/>
  <c r="M3111"/>
  <c r="M3112"/>
  <c r="M3113"/>
  <c r="M3114"/>
  <c r="M3116"/>
  <c r="M3117"/>
  <c r="M3118"/>
  <c r="M3120"/>
  <c r="M3121"/>
  <c r="M3122"/>
  <c r="M3123"/>
  <c r="M3124"/>
  <c r="M3125"/>
  <c r="M3128"/>
  <c r="M3129"/>
  <c r="M3130"/>
  <c r="M3168"/>
  <c r="M3169"/>
  <c r="M3170"/>
  <c r="M3172"/>
  <c r="M3137"/>
  <c r="M3138"/>
  <c r="M3140"/>
  <c r="M3143"/>
  <c r="M3144"/>
  <c r="M3145"/>
  <c r="M3147"/>
  <c r="M3149"/>
  <c r="M3151"/>
  <c r="M3152"/>
  <c r="M3153"/>
  <c r="M3154"/>
  <c r="M3155"/>
  <c r="M3156"/>
  <c r="M3159"/>
  <c r="M3160"/>
  <c r="M3163"/>
  <c r="M3164"/>
  <c r="M3165"/>
  <c r="M3166"/>
  <c r="M3167"/>
  <c r="M3199"/>
  <c r="M3200"/>
  <c r="M3173"/>
  <c r="M3174"/>
  <c r="M3175"/>
  <c r="M3178"/>
  <c r="M3179"/>
  <c r="M3180"/>
  <c r="M3181"/>
  <c r="M3182"/>
  <c r="M3184"/>
  <c r="M3185"/>
  <c r="M3187"/>
  <c r="M3188"/>
  <c r="M3189"/>
  <c r="M3190"/>
  <c r="M3191"/>
  <c r="M3192"/>
  <c r="M3193"/>
  <c r="M3194"/>
  <c r="M3195"/>
  <c r="M3196"/>
  <c r="M3197"/>
  <c r="M3198"/>
  <c r="M3228"/>
  <c r="M3229"/>
  <c r="M3230"/>
  <c r="M3231"/>
  <c r="M3232"/>
  <c r="M3201"/>
  <c r="M3203"/>
  <c r="M3204"/>
  <c r="M3205"/>
  <c r="M3206"/>
  <c r="M3208"/>
  <c r="M3209"/>
  <c r="M3210"/>
  <c r="M3211"/>
  <c r="M3212"/>
  <c r="M3213"/>
  <c r="M3214"/>
  <c r="M3220"/>
  <c r="M3222"/>
  <c r="M3226"/>
  <c r="M3227"/>
  <c r="M3263"/>
  <c r="M3233"/>
  <c r="M3234"/>
  <c r="M3235"/>
  <c r="M3237"/>
  <c r="M3238"/>
  <c r="M3239"/>
  <c r="M3240"/>
  <c r="M3241"/>
  <c r="M3242"/>
  <c r="M3244"/>
  <c r="M3245"/>
  <c r="M3246"/>
  <c r="M3247"/>
  <c r="M3249"/>
  <c r="M3251"/>
  <c r="M3252"/>
  <c r="M3253"/>
  <c r="M3255"/>
  <c r="M3257"/>
  <c r="M3258"/>
  <c r="M3259"/>
  <c r="M3260"/>
  <c r="M3261"/>
  <c r="M3262"/>
  <c r="M3294"/>
  <c r="M3295"/>
  <c r="M3296"/>
  <c r="M3297"/>
  <c r="M3264"/>
  <c r="M3265"/>
  <c r="M3266"/>
  <c r="M3267"/>
  <c r="M3268"/>
  <c r="M3269"/>
  <c r="M3271"/>
  <c r="M3273"/>
  <c r="M3274"/>
  <c r="M3275"/>
  <c r="M3276"/>
  <c r="M3277"/>
  <c r="M3278"/>
  <c r="M3279"/>
  <c r="M3280"/>
  <c r="M3281"/>
  <c r="M3282"/>
  <c r="M3283"/>
  <c r="M3284"/>
  <c r="M3285"/>
  <c r="M3286"/>
  <c r="M3287"/>
  <c r="M3288"/>
  <c r="M3326"/>
  <c r="M3327"/>
  <c r="M3328"/>
  <c r="M3329"/>
  <c r="M3330"/>
  <c r="M3331"/>
  <c r="M3298"/>
  <c r="M3299"/>
  <c r="M3301"/>
  <c r="M3302"/>
  <c r="M3303"/>
  <c r="M3304"/>
  <c r="M3305"/>
  <c r="M3306"/>
  <c r="M3307"/>
  <c r="M3308"/>
  <c r="M3309"/>
  <c r="M3310"/>
  <c r="M3311"/>
  <c r="M3313"/>
  <c r="M3315"/>
  <c r="M3316"/>
  <c r="M3317"/>
  <c r="M3472"/>
  <c r="M3473"/>
  <c r="M3455"/>
  <c r="M3456"/>
  <c r="M3457"/>
  <c r="M3458"/>
  <c r="M3459"/>
  <c r="M3460"/>
  <c r="M3462"/>
  <c r="M3463"/>
  <c r="M3464"/>
  <c r="M3466"/>
  <c r="M3467"/>
  <c r="M3468"/>
  <c r="M3469"/>
  <c r="M3470"/>
  <c r="M3512"/>
  <c r="M3476"/>
  <c r="M3477"/>
  <c r="M3479"/>
  <c r="M3480"/>
  <c r="M3481"/>
  <c r="M3482"/>
  <c r="M3483"/>
  <c r="M3484"/>
  <c r="M3485"/>
  <c r="M3486"/>
  <c r="M3487"/>
  <c r="M3488"/>
  <c r="M3489"/>
  <c r="M3490"/>
  <c r="M3491"/>
  <c r="M3492"/>
  <c r="M3493"/>
  <c r="M3495"/>
  <c r="M3496"/>
  <c r="M3497"/>
  <c r="M3498"/>
  <c r="M3499"/>
  <c r="M3501"/>
  <c r="M3502"/>
  <c r="M2557"/>
  <c r="M2558"/>
  <c r="M2559"/>
  <c r="M2560"/>
  <c r="M2563"/>
  <c r="M2564"/>
  <c r="M2565"/>
  <c r="M2571"/>
  <c r="M2573"/>
  <c r="M2574"/>
  <c r="M2575"/>
  <c r="M2576"/>
  <c r="M2614"/>
  <c r="M2583"/>
  <c r="M2584"/>
  <c r="M2585"/>
  <c r="M2586"/>
  <c r="M2587"/>
  <c r="M2589"/>
  <c r="M2590"/>
  <c r="M2591"/>
  <c r="M2593"/>
  <c r="M2594"/>
  <c r="M2598"/>
  <c r="M2599"/>
  <c r="M2600"/>
  <c r="M2603"/>
  <c r="M2608"/>
  <c r="M2609"/>
  <c r="M2611"/>
  <c r="M2612"/>
  <c r="M2645"/>
  <c r="M2646"/>
  <c r="M2647"/>
  <c r="M2648"/>
  <c r="M2616"/>
  <c r="M2617"/>
  <c r="M2618"/>
  <c r="M2619"/>
  <c r="M2620"/>
  <c r="M2621"/>
  <c r="M2622"/>
  <c r="M2623"/>
  <c r="M2624"/>
  <c r="M2625"/>
  <c r="M2627"/>
  <c r="M2628"/>
  <c r="M2629"/>
  <c r="M2630"/>
  <c r="M2632"/>
  <c r="M2633"/>
  <c r="M2634"/>
  <c r="M2635"/>
  <c r="M2636"/>
  <c r="M2637"/>
  <c r="M2638"/>
  <c r="M2639"/>
  <c r="M2640"/>
  <c r="M2641"/>
  <c r="M2642"/>
  <c r="M3039"/>
  <c r="M3040"/>
  <c r="M3042"/>
  <c r="M3043"/>
  <c r="M3045"/>
  <c r="M3046"/>
  <c r="M3047"/>
  <c r="M3049"/>
  <c r="M3050"/>
  <c r="M3051"/>
  <c r="M3053"/>
  <c r="M3054"/>
  <c r="M3055"/>
  <c r="M3097"/>
  <c r="M3098"/>
  <c r="M3099"/>
  <c r="M3100"/>
  <c r="M3101"/>
  <c r="M3103"/>
  <c r="M3104"/>
  <c r="M3105"/>
  <c r="M3059"/>
  <c r="M3060"/>
  <c r="M3061"/>
  <c r="M3063"/>
  <c r="M3064"/>
  <c r="M3065"/>
  <c r="M3066"/>
  <c r="M3067"/>
  <c r="M3068"/>
  <c r="M3070"/>
  <c r="M3071"/>
  <c r="M3074"/>
  <c r="M3075"/>
  <c r="M3076"/>
  <c r="M3077"/>
  <c r="M3078"/>
  <c r="M3079"/>
  <c r="M3083"/>
  <c r="M3086"/>
  <c r="M3089"/>
  <c r="M3090"/>
  <c r="M3092"/>
  <c r="M3093"/>
  <c r="M3096"/>
  <c r="M3131"/>
  <c r="M3132"/>
  <c r="M3133"/>
  <c r="M3320"/>
  <c r="M3321"/>
  <c r="M3322"/>
  <c r="M3323"/>
  <c r="M3324"/>
  <c r="M3325"/>
  <c r="M3367"/>
  <c r="M3368"/>
  <c r="M3369"/>
  <c r="M3370"/>
  <c r="M3371"/>
  <c r="M3372"/>
  <c r="M3373"/>
  <c r="M3334"/>
  <c r="M3335"/>
  <c r="M3336"/>
  <c r="M3337"/>
  <c r="M3338"/>
  <c r="M3341"/>
  <c r="M3343"/>
  <c r="M3344"/>
  <c r="M3346"/>
  <c r="M3348"/>
  <c r="M3349"/>
  <c r="M3350"/>
  <c r="M3351"/>
  <c r="M3352"/>
  <c r="M3353"/>
  <c r="M3356"/>
  <c r="M3357"/>
  <c r="M3358"/>
  <c r="M3359"/>
  <c r="M3362"/>
  <c r="M3364"/>
  <c r="M3365"/>
  <c r="M3407"/>
  <c r="M3408"/>
  <c r="M3409"/>
  <c r="M3410"/>
  <c r="M3411"/>
  <c r="M3412"/>
  <c r="M3413"/>
  <c r="M3374"/>
  <c r="M3375"/>
  <c r="M3376"/>
  <c r="M3377"/>
  <c r="M3378"/>
  <c r="M3381"/>
  <c r="M3382"/>
  <c r="M3383"/>
  <c r="M3384"/>
  <c r="M3385"/>
  <c r="M3386"/>
  <c r="M3388"/>
  <c r="M3389"/>
  <c r="M3390"/>
  <c r="M3391"/>
  <c r="M3392"/>
  <c r="M3393"/>
  <c r="M3394"/>
  <c r="M3395"/>
  <c r="M3396"/>
  <c r="M3397"/>
  <c r="M3398"/>
  <c r="M3400"/>
  <c r="M3401"/>
  <c r="M3404"/>
  <c r="M3406"/>
  <c r="M3445"/>
  <c r="M3446"/>
  <c r="M3414"/>
  <c r="M3415"/>
  <c r="M3416"/>
  <c r="M3417"/>
  <c r="M3419"/>
  <c r="M3420"/>
  <c r="M3421"/>
  <c r="M3424"/>
  <c r="M3425"/>
  <c r="M3426"/>
  <c r="M3428"/>
  <c r="M3429"/>
  <c r="M3430"/>
  <c r="M3431"/>
  <c r="M3433"/>
  <c r="M3434"/>
  <c r="M3435"/>
  <c r="M3436"/>
  <c r="M3437"/>
  <c r="M3439"/>
  <c r="M3440"/>
  <c r="M3441"/>
  <c r="M3442"/>
  <c r="M3443"/>
  <c r="M3505"/>
  <c r="M3506"/>
  <c r="M3507"/>
  <c r="M3508"/>
  <c r="M3509"/>
  <c r="M3510"/>
  <c r="M3540"/>
  <c r="M3541"/>
  <c r="M3542"/>
  <c r="M3543"/>
  <c r="M3544"/>
  <c r="M3545"/>
  <c r="M3546"/>
  <c r="M3514"/>
  <c r="M3515"/>
  <c r="M3516"/>
  <c r="M3517"/>
  <c r="M3518"/>
  <c r="M3522"/>
  <c r="M3523"/>
  <c r="M3524"/>
  <c r="M3526"/>
  <c r="M3529"/>
  <c r="M3531"/>
  <c r="M3532"/>
  <c r="M3535"/>
  <c r="M3537"/>
  <c r="M3538"/>
  <c r="M3539"/>
  <c r="M3587"/>
  <c r="M3547"/>
  <c r="M3548"/>
  <c r="M3549"/>
  <c r="M3550"/>
  <c r="M3551"/>
  <c r="M3552"/>
  <c r="M3553"/>
  <c r="M3554"/>
  <c r="M3555"/>
  <c r="M3556"/>
  <c r="M3557"/>
  <c r="M3558"/>
  <c r="M3560"/>
  <c r="M3561"/>
  <c r="M3562"/>
  <c r="M3563"/>
  <c r="M3565"/>
  <c r="M3566"/>
  <c r="M3567"/>
  <c r="M3569"/>
  <c r="M3570"/>
  <c r="M3571"/>
  <c r="M3572"/>
  <c r="M3573"/>
  <c r="M3574"/>
  <c r="M3579"/>
  <c r="M3580"/>
  <c r="M3581"/>
  <c r="M3582"/>
  <c r="M3583"/>
  <c r="M3585"/>
  <c r="M3618"/>
  <c r="M3620"/>
  <c r="M3621"/>
  <c r="M3622"/>
  <c r="M3623"/>
  <c r="M3625"/>
  <c r="M3626"/>
  <c r="M3627"/>
  <c r="M3628"/>
  <c r="M3588"/>
  <c r="M3589"/>
  <c r="M3590"/>
  <c r="M3591"/>
  <c r="M3592"/>
  <c r="M3594"/>
  <c r="M3595"/>
  <c r="M3596"/>
  <c r="M3597"/>
  <c r="M3599"/>
  <c r="M3600"/>
  <c r="M3601"/>
  <c r="M3603"/>
  <c r="M3604"/>
  <c r="M3605"/>
  <c r="M3607"/>
  <c r="M3610"/>
  <c r="M3611"/>
  <c r="M3612"/>
  <c r="M3613"/>
  <c r="M3614"/>
  <c r="M3615"/>
  <c r="M3616"/>
  <c r="M3617"/>
  <c r="M3665"/>
  <c r="M3666"/>
  <c r="M3667"/>
  <c r="M3669"/>
  <c r="M3670"/>
  <c r="M3671"/>
  <c r="M3672"/>
  <c r="M3629"/>
  <c r="M3630"/>
  <c r="M3631"/>
  <c r="M3632"/>
  <c r="M3633"/>
  <c r="M3634"/>
  <c r="M3635"/>
  <c r="M3636"/>
  <c r="M3637"/>
  <c r="M3638"/>
  <c r="M3639"/>
  <c r="M3641"/>
  <c r="M3642"/>
  <c r="M3643"/>
  <c r="M3644"/>
  <c r="M3645"/>
  <c r="M3646"/>
  <c r="M3647"/>
  <c r="M3650"/>
  <c r="M3651"/>
  <c r="M3652"/>
  <c r="M3654"/>
  <c r="M3656"/>
  <c r="M3658"/>
  <c r="M3659"/>
  <c r="M3660"/>
  <c r="M3661"/>
  <c r="M3662"/>
  <c r="M3664"/>
  <c r="M3702"/>
  <c r="M3703"/>
  <c r="M3704"/>
  <c r="M3705"/>
  <c r="M3673"/>
  <c r="M3674"/>
  <c r="M3675"/>
  <c r="M3676"/>
  <c r="M3678"/>
  <c r="M3679"/>
  <c r="M3680"/>
  <c r="M3681"/>
  <c r="M3683"/>
  <c r="M3684"/>
  <c r="M3685"/>
  <c r="M3686"/>
  <c r="M3687"/>
  <c r="M3688"/>
  <c r="M3689"/>
  <c r="M3692"/>
  <c r="M3693"/>
  <c r="M3695"/>
  <c r="M3696"/>
  <c r="M3698"/>
  <c r="M3699"/>
  <c r="M3700"/>
  <c r="M3701"/>
  <c r="M3741"/>
  <c r="M3742"/>
  <c r="M3743"/>
  <c r="M3744"/>
  <c r="M3745"/>
  <c r="M3706"/>
  <c r="M3707"/>
  <c r="M3708"/>
  <c r="M3709"/>
  <c r="M3710"/>
  <c r="M3712"/>
  <c r="M3714"/>
  <c r="M3715"/>
  <c r="M3716"/>
  <c r="M3717"/>
  <c r="M3718"/>
  <c r="M3719"/>
  <c r="M3721"/>
  <c r="M3722"/>
  <c r="M3723"/>
  <c r="M3725"/>
  <c r="M3726"/>
  <c r="M3727"/>
  <c r="M3728"/>
  <c r="M3730"/>
  <c r="M3731"/>
  <c r="M3732"/>
  <c r="M3733"/>
  <c r="M3735"/>
  <c r="M3736"/>
  <c r="M3738"/>
  <c r="M3740"/>
  <c r="M3788"/>
  <c r="M3789"/>
  <c r="M3790"/>
  <c r="M3791"/>
  <c r="M3746"/>
  <c r="M3747"/>
  <c r="M3748"/>
  <c r="M3749"/>
  <c r="M3750"/>
  <c r="M3751"/>
  <c r="M3752"/>
  <c r="M3753"/>
  <c r="M3754"/>
  <c r="M3755"/>
  <c r="M3756"/>
  <c r="M3757"/>
  <c r="M3758"/>
  <c r="M3760"/>
  <c r="M3761"/>
  <c r="M3762"/>
  <c r="M3763"/>
  <c r="M3766"/>
  <c r="M3768"/>
  <c r="M3770"/>
  <c r="M3771"/>
  <c r="M3772"/>
  <c r="M3773"/>
  <c r="M3774"/>
  <c r="M3775"/>
  <c r="M3776"/>
  <c r="M3777"/>
  <c r="M3778"/>
  <c r="M3779"/>
  <c r="M3781"/>
  <c r="M3783"/>
  <c r="M3784"/>
  <c r="M3785"/>
  <c r="M3786"/>
  <c r="M3787"/>
  <c r="M3825"/>
  <c r="M3826"/>
  <c r="M3827"/>
  <c r="M3828"/>
  <c r="M3829"/>
  <c r="M3831"/>
  <c r="M3792"/>
  <c r="M3794"/>
  <c r="M3796"/>
  <c r="M3797"/>
  <c r="M3798"/>
  <c r="M3800"/>
  <c r="M3801"/>
  <c r="M3802"/>
  <c r="M3803"/>
  <c r="M3804"/>
  <c r="M3805"/>
  <c r="M3809"/>
  <c r="M3811"/>
  <c r="M3814"/>
  <c r="M3815"/>
  <c r="M3816"/>
  <c r="M3817"/>
  <c r="M3820"/>
  <c r="M3821"/>
  <c r="M3823"/>
  <c r="M3865"/>
  <c r="M3832"/>
  <c r="M3833"/>
  <c r="M3834"/>
  <c r="M3835"/>
  <c r="M3836"/>
  <c r="M3837"/>
  <c r="M3838"/>
  <c r="M3839"/>
  <c r="M3840"/>
  <c r="M3841"/>
  <c r="M3842"/>
  <c r="M3844"/>
  <c r="M3845"/>
  <c r="M3846"/>
  <c r="M3847"/>
  <c r="M3848"/>
  <c r="M3982"/>
  <c r="M3983"/>
  <c r="M3986"/>
  <c r="M3987"/>
  <c r="M3988"/>
  <c r="M3989"/>
  <c r="M3991"/>
  <c r="M3992"/>
  <c r="M3993"/>
  <c r="M3994"/>
  <c r="M3996"/>
  <c r="M3998"/>
  <c r="M4000"/>
  <c r="M4002"/>
  <c r="M4004"/>
  <c r="M4005"/>
  <c r="M4052"/>
  <c r="M4010"/>
  <c r="M4011"/>
  <c r="M4012"/>
  <c r="M4014"/>
  <c r="M4015"/>
  <c r="M4017"/>
  <c r="M4018"/>
  <c r="M4019"/>
  <c r="M4020"/>
  <c r="M4021"/>
  <c r="M4022"/>
  <c r="M4023"/>
  <c r="M4024"/>
  <c r="M4025"/>
  <c r="M4027"/>
  <c r="M4028"/>
  <c r="M4029"/>
  <c r="M4030"/>
  <c r="M4031"/>
  <c r="M4033"/>
  <c r="M4034"/>
  <c r="M4036"/>
  <c r="M4037"/>
  <c r="M4038"/>
  <c r="M4039"/>
  <c r="M4040"/>
  <c r="M4041"/>
  <c r="M4042"/>
  <c r="M4043"/>
  <c r="M4044"/>
  <c r="M4045"/>
  <c r="M4046"/>
  <c r="M4047"/>
  <c r="M4049"/>
  <c r="M4051"/>
  <c r="M4084"/>
  <c r="M4085"/>
  <c r="M4053"/>
  <c r="M4055"/>
  <c r="M4057"/>
  <c r="M4058"/>
  <c r="M4059"/>
  <c r="M4060"/>
  <c r="M4061"/>
  <c r="M4062"/>
  <c r="M4064"/>
  <c r="M4067"/>
  <c r="M4069"/>
  <c r="M4072"/>
  <c r="M4073"/>
  <c r="M4075"/>
  <c r="M4076"/>
  <c r="M4077"/>
  <c r="M4078"/>
  <c r="M4079"/>
  <c r="M4080"/>
  <c r="M4081"/>
  <c r="M4082"/>
  <c r="M4083"/>
  <c r="M4122"/>
  <c r="M4123"/>
  <c r="M4124"/>
  <c r="M4125"/>
  <c r="M4126"/>
  <c r="M4127"/>
  <c r="M4128"/>
  <c r="M4086"/>
  <c r="M4087"/>
  <c r="M4088"/>
  <c r="M4089"/>
  <c r="M4090"/>
  <c r="M4092"/>
  <c r="M4094"/>
  <c r="M4095"/>
  <c r="M4097"/>
  <c r="M4099"/>
  <c r="M4100"/>
  <c r="M4101"/>
  <c r="M4102"/>
  <c r="M4103"/>
  <c r="M4104"/>
  <c r="M4105"/>
  <c r="M4106"/>
  <c r="M4107"/>
  <c r="M4108"/>
  <c r="M4109"/>
  <c r="M3850"/>
  <c r="M3852"/>
  <c r="M3853"/>
  <c r="M3854"/>
  <c r="M3856"/>
  <c r="M3857"/>
  <c r="M3858"/>
  <c r="M3860"/>
  <c r="M3862"/>
  <c r="M3863"/>
  <c r="M3864"/>
  <c r="M3896"/>
  <c r="M3897"/>
  <c r="M3898"/>
  <c r="M3899"/>
  <c r="M3866"/>
  <c r="M3867"/>
  <c r="M3868"/>
  <c r="M3870"/>
  <c r="M3871"/>
  <c r="M3873"/>
  <c r="M3874"/>
  <c r="M3875"/>
  <c r="M3876"/>
  <c r="M3877"/>
  <c r="M3878"/>
  <c r="M3879"/>
  <c r="M3880"/>
  <c r="M3881"/>
  <c r="M3883"/>
  <c r="M3884"/>
  <c r="M3885"/>
  <c r="M3886"/>
  <c r="M3888"/>
  <c r="M3889"/>
  <c r="M3890"/>
  <c r="M3891"/>
  <c r="M3892"/>
  <c r="M3893"/>
  <c r="M3894"/>
  <c r="M3895"/>
  <c r="M3934"/>
  <c r="M3935"/>
  <c r="M3936"/>
  <c r="M3937"/>
  <c r="M3938"/>
  <c r="M3905"/>
  <c r="M3907"/>
  <c r="M3908"/>
  <c r="M3909"/>
  <c r="M3910"/>
  <c r="M3912"/>
  <c r="M3913"/>
  <c r="M3914"/>
  <c r="M3918"/>
  <c r="M3919"/>
  <c r="M3920"/>
  <c r="M3921"/>
  <c r="M3922"/>
  <c r="M3923"/>
  <c r="M3924"/>
  <c r="M3925"/>
  <c r="M3926"/>
  <c r="M3927"/>
  <c r="M3928"/>
  <c r="M3929"/>
  <c r="M3933"/>
  <c r="M3975"/>
  <c r="M3976"/>
  <c r="M3977"/>
  <c r="M3939"/>
  <c r="M3940"/>
  <c r="M3942"/>
  <c r="M3943"/>
  <c r="M3944"/>
  <c r="M3947"/>
  <c r="M3948"/>
  <c r="M3949"/>
  <c r="M3950"/>
  <c r="M3951"/>
  <c r="M3952"/>
  <c r="M3953"/>
  <c r="M3955"/>
  <c r="M3957"/>
  <c r="M3958"/>
  <c r="M3959"/>
  <c r="M3961"/>
  <c r="M3962"/>
  <c r="M3966"/>
  <c r="M3967"/>
  <c r="M3968"/>
  <c r="M3970"/>
  <c r="M3971"/>
  <c r="M3972"/>
  <c r="M3974"/>
  <c r="M3978"/>
  <c r="M3980"/>
  <c r="M3981"/>
  <c r="M4111"/>
  <c r="M4112"/>
  <c r="M4113"/>
  <c r="M4114"/>
  <c r="M4115"/>
  <c r="M4116"/>
  <c r="M4117"/>
  <c r="M4118"/>
  <c r="M4120"/>
  <c r="M4121"/>
  <c r="M4172"/>
  <c r="M4173"/>
  <c r="M4130"/>
  <c r="M4131"/>
  <c r="M4132"/>
  <c r="M4133"/>
  <c r="M4136"/>
  <c r="M4137"/>
  <c r="M4138"/>
  <c r="M4139"/>
  <c r="M4143"/>
  <c r="M4145"/>
  <c r="M4146"/>
  <c r="M4148"/>
  <c r="M4149"/>
  <c r="M4150"/>
  <c r="M4153"/>
  <c r="M4155"/>
  <c r="M4156"/>
  <c r="M4157"/>
  <c r="M4162"/>
  <c r="M4163"/>
  <c r="M4166"/>
  <c r="M4167"/>
  <c r="M4169"/>
  <c r="M4170"/>
  <c r="M4193"/>
  <c r="M4194"/>
  <c r="M4195"/>
  <c r="M4196"/>
  <c r="M4197"/>
  <c r="M4174"/>
  <c r="M4175"/>
  <c r="M4176"/>
  <c r="M4177"/>
  <c r="M4178"/>
  <c r="M4179"/>
  <c r="M4180"/>
  <c r="M4181"/>
  <c r="M4182"/>
  <c r="M4183"/>
  <c r="M4185"/>
  <c r="M4186"/>
  <c r="M4188"/>
  <c r="M4190"/>
  <c r="M4191"/>
  <c r="M4630"/>
  <c r="M4220"/>
  <c r="M4221"/>
  <c r="M4222"/>
  <c r="M4198"/>
  <c r="M4199"/>
  <c r="M4200"/>
  <c r="M4201"/>
  <c r="M4202"/>
  <c r="M4203"/>
  <c r="M4204"/>
  <c r="M4205"/>
  <c r="M4206"/>
  <c r="M4207"/>
  <c r="M4209"/>
  <c r="M4210"/>
  <c r="M4211"/>
  <c r="M4212"/>
  <c r="M4213"/>
  <c r="M4214"/>
  <c r="M4218"/>
  <c r="M4253"/>
  <c r="M4254"/>
  <c r="M4255"/>
  <c r="M4256"/>
  <c r="M4223"/>
  <c r="M4224"/>
  <c r="M4225"/>
  <c r="M4226"/>
  <c r="M4228"/>
  <c r="M4229"/>
  <c r="M4230"/>
  <c r="M4232"/>
  <c r="M4233"/>
  <c r="M4234"/>
  <c r="M4235"/>
  <c r="M4236"/>
  <c r="M4237"/>
  <c r="M4238"/>
  <c r="M4240"/>
  <c r="M4241"/>
  <c r="M4242"/>
  <c r="M4243"/>
  <c r="M4244"/>
  <c r="M4245"/>
  <c r="M4246"/>
  <c r="M4247"/>
  <c r="M4248"/>
  <c r="M4249"/>
  <c r="M4251"/>
  <c r="M4299"/>
  <c r="M4300"/>
  <c r="M4301"/>
  <c r="M4302"/>
  <c r="M4260"/>
  <c r="M4261"/>
  <c r="M4262"/>
  <c r="M4263"/>
  <c r="M4264"/>
  <c r="M4265"/>
  <c r="M4267"/>
  <c r="M4268"/>
  <c r="M4269"/>
  <c r="M4271"/>
  <c r="M4272"/>
  <c r="M4273"/>
  <c r="M4274"/>
  <c r="M4275"/>
  <c r="M4276"/>
  <c r="M4277"/>
  <c r="M4279"/>
  <c r="M4280"/>
  <c r="M4281"/>
  <c r="M4283"/>
  <c r="M4284"/>
  <c r="M4285"/>
  <c r="M4286"/>
  <c r="M4287"/>
  <c r="M4288"/>
  <c r="M4289"/>
  <c r="M4290"/>
  <c r="M4294"/>
  <c r="M4295"/>
  <c r="M4296"/>
  <c r="M4297"/>
  <c r="M4298"/>
  <c r="M4333"/>
  <c r="M4334"/>
  <c r="M4335"/>
  <c r="M4303"/>
  <c r="M4305"/>
  <c r="M4306"/>
  <c r="M4309"/>
  <c r="M4312"/>
  <c r="M4313"/>
  <c r="M4315"/>
  <c r="M4316"/>
  <c r="M4317"/>
  <c r="M4318"/>
  <c r="M4320"/>
  <c r="M4321"/>
  <c r="M4327"/>
  <c r="M4330"/>
  <c r="M4331"/>
  <c r="M4332"/>
  <c r="M4363"/>
  <c r="M4343"/>
  <c r="M4344"/>
  <c r="M4345"/>
  <c r="M4346"/>
  <c r="M4347"/>
  <c r="M4349"/>
  <c r="M4350"/>
  <c r="M4351"/>
  <c r="M4353"/>
  <c r="M4354"/>
  <c r="M4355"/>
  <c r="M4356"/>
  <c r="M4357"/>
  <c r="M4358"/>
  <c r="M4359"/>
  <c r="M4360"/>
  <c r="M4364"/>
  <c r="M4368"/>
  <c r="M4369"/>
  <c r="M4370"/>
  <c r="M4371"/>
  <c r="M4372"/>
  <c r="M4373"/>
  <c r="M4374"/>
  <c r="M4375"/>
  <c r="M4376"/>
  <c r="M4377"/>
  <c r="M4378"/>
  <c r="M3965"/>
  <c r="M4379"/>
  <c r="M4381"/>
  <c r="M4384"/>
  <c r="M4385"/>
  <c r="M4386"/>
  <c r="M4387"/>
  <c r="M4388"/>
  <c r="M4390"/>
  <c r="M4391"/>
  <c r="M4392"/>
  <c r="M4432"/>
  <c r="M4433"/>
  <c r="M4434"/>
  <c r="M4435"/>
  <c r="M4396"/>
  <c r="M4398"/>
  <c r="M4400"/>
  <c r="M4401"/>
  <c r="M4402"/>
  <c r="M4404"/>
  <c r="M4406"/>
  <c r="M4407"/>
  <c r="M4408"/>
  <c r="M4409"/>
  <c r="M4410"/>
  <c r="M4411"/>
  <c r="M4412"/>
  <c r="M4413"/>
  <c r="M4414"/>
  <c r="M4415"/>
  <c r="M4416"/>
  <c r="M4417"/>
  <c r="M4421"/>
  <c r="M4422"/>
  <c r="M4423"/>
  <c r="M4425"/>
  <c r="M4426"/>
  <c r="M4470"/>
  <c r="M4471"/>
  <c r="M4472"/>
  <c r="M4473"/>
  <c r="M4474"/>
  <c r="M4436"/>
  <c r="M4437"/>
  <c r="M4438"/>
  <c r="M4439"/>
  <c r="M4440"/>
  <c r="M4441"/>
  <c r="M4442"/>
  <c r="M4443"/>
  <c r="M4444"/>
  <c r="M4445"/>
  <c r="M4446"/>
  <c r="M4447"/>
  <c r="M4448"/>
  <c r="M4449"/>
  <c r="M4450"/>
  <c r="M4451"/>
  <c r="M4452"/>
  <c r="M4453"/>
  <c r="M4454"/>
  <c r="M4455"/>
  <c r="M4456"/>
  <c r="M4457"/>
  <c r="M4458"/>
  <c r="M4459"/>
  <c r="M4460"/>
  <c r="M4461"/>
  <c r="M4462"/>
  <c r="M4463"/>
  <c r="M4505"/>
  <c r="M4506"/>
  <c r="M4507"/>
  <c r="M4508"/>
  <c r="M4475"/>
  <c r="M4476"/>
  <c r="M4477"/>
  <c r="M4478"/>
  <c r="M4479"/>
  <c r="M4480"/>
  <c r="M4481"/>
  <c r="M4483"/>
  <c r="M4484"/>
  <c r="M4485"/>
  <c r="M4486"/>
  <c r="M4487"/>
  <c r="M4488"/>
  <c r="M4489"/>
  <c r="M4490"/>
  <c r="M4491"/>
  <c r="M4492"/>
  <c r="M4493"/>
  <c r="M4494"/>
  <c r="M4495"/>
  <c r="M4497"/>
  <c r="M4498"/>
  <c r="M4500"/>
  <c r="M4501"/>
  <c r="M4533"/>
  <c r="M4534"/>
  <c r="M4535"/>
  <c r="M4536"/>
  <c r="M4510"/>
  <c r="M4511"/>
  <c r="M4512"/>
  <c r="M4513"/>
  <c r="M4514"/>
  <c r="M4516"/>
  <c r="M4520"/>
  <c r="M4521"/>
  <c r="M4522"/>
  <c r="M4523"/>
  <c r="M4524"/>
  <c r="M4525"/>
  <c r="M4526"/>
  <c r="M4527"/>
  <c r="M4528"/>
  <c r="M4531"/>
  <c r="M4570"/>
  <c r="M4571"/>
  <c r="M4572"/>
  <c r="M4573"/>
  <c r="M4574"/>
  <c r="M4575"/>
  <c r="M4576"/>
  <c r="M4537"/>
  <c r="M4538"/>
  <c r="M4539"/>
  <c r="M4540"/>
  <c r="M4541"/>
  <c r="M4542"/>
  <c r="M4544"/>
  <c r="M4545"/>
  <c r="M4546"/>
  <c r="M4549"/>
  <c r="M4550"/>
  <c r="M4551"/>
  <c r="M4552"/>
  <c r="M4553"/>
  <c r="M4554"/>
  <c r="M4555"/>
  <c r="M4556"/>
  <c r="M4557"/>
  <c r="M4558"/>
  <c r="M4559"/>
  <c r="M4560"/>
  <c r="M4561"/>
  <c r="M4562"/>
  <c r="M4600"/>
  <c r="M4601"/>
  <c r="M4602"/>
  <c r="M4603"/>
  <c r="M4604"/>
  <c r="M4577"/>
  <c r="M4578"/>
  <c r="M4579"/>
  <c r="M4580"/>
  <c r="M4581"/>
  <c r="M4582"/>
  <c r="M4585"/>
  <c r="M4588"/>
  <c r="M4589"/>
  <c r="M4590"/>
  <c r="M4592"/>
  <c r="M4389"/>
  <c r="M4394"/>
  <c r="M3293"/>
  <c r="M4464"/>
  <c r="M3851"/>
  <c r="M777"/>
  <c r="M849"/>
  <c r="M1315"/>
  <c r="M826"/>
  <c r="M1552"/>
  <c r="M4304"/>
  <c r="M4466"/>
  <c r="M2644"/>
  <c r="M4403"/>
  <c r="M173"/>
  <c r="M517"/>
  <c r="M4465"/>
  <c r="M4171"/>
  <c r="M2068"/>
  <c r="M246"/>
  <c r="M2402"/>
  <c r="M555"/>
  <c r="M2670"/>
  <c r="M2904"/>
  <c r="M1105"/>
  <c r="M1376"/>
  <c r="M4418"/>
  <c r="M306"/>
  <c r="M2138"/>
  <c r="M3243"/>
  <c r="M3461"/>
  <c r="M3663"/>
  <c r="M3765"/>
  <c r="M1356"/>
  <c r="M3474"/>
  <c r="M2365"/>
  <c r="M1148"/>
  <c r="M4142"/>
  <c r="M3292"/>
  <c r="M1489"/>
  <c r="M552"/>
  <c r="M2921"/>
  <c r="M1189"/>
  <c r="M4016"/>
  <c r="M4732"/>
  <c r="M4731"/>
  <c r="M3711"/>
  <c r="M4593"/>
  <c r="M4594"/>
  <c r="M4595"/>
  <c r="M4597"/>
  <c r="M4598"/>
  <c r="M4599"/>
  <c r="M4643"/>
  <c r="M4644"/>
  <c r="M4645"/>
  <c r="M4606"/>
  <c r="M4607"/>
  <c r="M4608"/>
  <c r="M4609"/>
  <c r="M4610"/>
  <c r="M4611"/>
  <c r="M4612"/>
  <c r="M4613"/>
  <c r="M4614"/>
  <c r="M4615"/>
  <c r="M4616"/>
  <c r="M4617"/>
  <c r="M4618"/>
  <c r="M4619"/>
  <c r="M4620"/>
  <c r="M4621"/>
  <c r="M4622"/>
  <c r="M4623"/>
  <c r="M4624"/>
  <c r="M4625"/>
  <c r="M4626"/>
  <c r="M4627"/>
  <c r="M4632"/>
  <c r="M4633"/>
  <c r="M4634"/>
  <c r="M4636"/>
  <c r="M4640"/>
  <c r="M4646"/>
  <c r="M4647"/>
  <c r="M4648"/>
  <c r="M4649"/>
  <c r="M4651"/>
  <c r="M4652"/>
  <c r="M4653"/>
  <c r="M4654"/>
  <c r="M4655"/>
  <c r="M4656"/>
  <c r="M4657"/>
  <c r="M4658"/>
  <c r="M4659"/>
  <c r="M4660"/>
  <c r="M4662"/>
  <c r="M4664"/>
  <c r="M4665"/>
  <c r="M4666"/>
  <c r="M4693"/>
  <c r="M4694"/>
  <c r="M4695"/>
  <c r="M4696"/>
  <c r="M4697"/>
  <c r="M4670"/>
  <c r="M4671"/>
  <c r="M4672"/>
  <c r="M4673"/>
  <c r="M4674"/>
  <c r="M4675"/>
  <c r="M4678"/>
  <c r="M4679"/>
  <c r="M4680"/>
  <c r="M4681"/>
  <c r="M4682"/>
  <c r="M4683"/>
  <c r="M4684"/>
  <c r="M4686"/>
  <c r="M4687"/>
  <c r="M4689"/>
  <c r="M4692"/>
  <c r="M4733"/>
  <c r="M4734"/>
  <c r="M4698"/>
  <c r="M4699"/>
  <c r="M4700"/>
  <c r="M4701"/>
  <c r="M4702"/>
  <c r="M4703"/>
  <c r="M4704"/>
  <c r="M4705"/>
  <c r="M4706"/>
  <c r="M4707"/>
  <c r="M4708"/>
  <c r="M4709"/>
  <c r="M4710"/>
  <c r="M4711"/>
  <c r="M4713"/>
  <c r="M4716"/>
  <c r="M4717"/>
  <c r="M4718"/>
  <c r="M4719"/>
  <c r="M4720"/>
  <c r="M4723"/>
  <c r="M4724"/>
  <c r="M4725"/>
  <c r="M4726"/>
  <c r="M4727"/>
  <c r="M3127"/>
  <c r="M4397"/>
  <c r="M186"/>
  <c r="M4399"/>
  <c r="M1173"/>
  <c r="M1291"/>
  <c r="M3793"/>
  <c r="M3340"/>
  <c r="M1325"/>
  <c r="M1812"/>
  <c r="M3387"/>
  <c r="M3739"/>
  <c r="M3932"/>
  <c r="M2588"/>
  <c r="M3931"/>
  <c r="M4168"/>
  <c r="M1974"/>
  <c r="M2366"/>
  <c r="M4291"/>
  <c r="M3119"/>
  <c r="M2860"/>
  <c r="M4134"/>
  <c r="M3094"/>
  <c r="M1263"/>
  <c r="M2200"/>
  <c r="M2181"/>
  <c r="M4518"/>
  <c r="M1760"/>
  <c r="M3648"/>
  <c r="M604"/>
  <c r="M4026"/>
  <c r="M1834"/>
  <c r="M2096"/>
  <c r="M2352"/>
  <c r="M2592"/>
  <c r="M3806"/>
  <c r="M1312"/>
  <c r="M1417"/>
  <c r="M4135"/>
  <c r="M4728"/>
  <c r="M3494"/>
  <c r="M4729"/>
  <c r="M1928"/>
  <c r="M4730"/>
  <c r="M2204"/>
  <c r="M2757"/>
  <c r="M1800"/>
  <c r="M2159"/>
  <c r="M3906"/>
  <c r="M3520"/>
  <c r="M2325"/>
  <c r="M1875"/>
  <c r="O118"/>
  <c r="O119"/>
  <c r="O120"/>
  <c r="O121"/>
  <c r="O123"/>
  <c r="O124"/>
  <c r="O125"/>
  <c r="O126"/>
  <c r="O128"/>
  <c r="O129"/>
  <c r="O130"/>
  <c r="O132"/>
  <c r="O133"/>
  <c r="O134"/>
  <c r="O136"/>
  <c r="O137"/>
  <c r="O138"/>
  <c r="O139"/>
  <c r="O140"/>
  <c r="O143"/>
  <c r="O145"/>
  <c r="O190"/>
  <c r="O191"/>
  <c r="O192"/>
  <c r="O158"/>
  <c r="O159"/>
  <c r="O160"/>
  <c r="O161"/>
  <c r="O162"/>
  <c r="O163"/>
  <c r="O164"/>
  <c r="O165"/>
  <c r="O166"/>
  <c r="O167"/>
  <c r="O169"/>
  <c r="O170"/>
  <c r="O171"/>
  <c r="O174"/>
  <c r="O175"/>
  <c r="O176"/>
  <c r="O177"/>
  <c r="O178"/>
  <c r="O180"/>
  <c r="O181"/>
  <c r="O182"/>
  <c r="O183"/>
  <c r="O184"/>
  <c r="O185"/>
  <c r="O187"/>
  <c r="O214"/>
  <c r="O215"/>
  <c r="O216"/>
  <c r="O217"/>
  <c r="O193"/>
  <c r="O194"/>
  <c r="O196"/>
  <c r="O198"/>
  <c r="O199"/>
  <c r="O200"/>
  <c r="O201"/>
  <c r="O202"/>
  <c r="O203"/>
  <c r="O204"/>
  <c r="O205"/>
  <c r="O206"/>
  <c r="O207"/>
  <c r="O208"/>
  <c r="O209"/>
  <c r="O210"/>
  <c r="O211"/>
  <c r="O240"/>
  <c r="O241"/>
  <c r="O242"/>
  <c r="O243"/>
  <c r="O244"/>
  <c r="O245"/>
  <c r="O218"/>
  <c r="O219"/>
  <c r="O220"/>
  <c r="O221"/>
  <c r="O222"/>
  <c r="O224"/>
  <c r="O225"/>
  <c r="O227"/>
  <c r="O228"/>
  <c r="O230"/>
  <c r="O231"/>
  <c r="O232"/>
  <c r="O235"/>
  <c r="O236"/>
  <c r="O237"/>
  <c r="O238"/>
  <c r="O265"/>
  <c r="O266"/>
  <c r="O267"/>
  <c r="O269"/>
  <c r="O247"/>
  <c r="O248"/>
  <c r="O249"/>
  <c r="O250"/>
  <c r="O251"/>
  <c r="O252"/>
  <c r="O253"/>
  <c r="O256"/>
  <c r="O257"/>
  <c r="O259"/>
  <c r="O260"/>
  <c r="O261"/>
  <c r="O262"/>
  <c r="O291"/>
  <c r="O292"/>
  <c r="O293"/>
  <c r="O294"/>
  <c r="O295"/>
  <c r="O296"/>
  <c r="O270"/>
  <c r="O271"/>
  <c r="O272"/>
  <c r="O273"/>
  <c r="O274"/>
  <c r="O276"/>
  <c r="O277"/>
  <c r="O278"/>
  <c r="O279"/>
  <c r="O280"/>
  <c r="O281"/>
  <c r="O282"/>
  <c r="O283"/>
  <c r="O284"/>
  <c r="O285"/>
  <c r="O286"/>
  <c r="O288"/>
  <c r="O289"/>
  <c r="O326"/>
  <c r="O297"/>
  <c r="O298"/>
  <c r="O299"/>
  <c r="O301"/>
  <c r="O302"/>
  <c r="O303"/>
  <c r="O304"/>
  <c r="O305"/>
  <c r="O307"/>
  <c r="O308"/>
  <c r="O309"/>
  <c r="O310"/>
  <c r="O311"/>
  <c r="O312"/>
  <c r="O314"/>
  <c r="O315"/>
  <c r="O316"/>
  <c r="O317"/>
  <c r="O318"/>
  <c r="O319"/>
  <c r="O320"/>
  <c r="O321"/>
  <c r="O324"/>
  <c r="O348"/>
  <c r="O349"/>
  <c r="O350"/>
  <c r="O351"/>
  <c r="O352"/>
  <c r="O327"/>
  <c r="O330"/>
  <c r="O331"/>
  <c r="O333"/>
  <c r="O332"/>
  <c r="O334"/>
  <c r="O336"/>
  <c r="O337"/>
  <c r="O338"/>
  <c r="O339"/>
  <c r="O340"/>
  <c r="O341"/>
  <c r="O342"/>
  <c r="O343"/>
  <c r="O344"/>
  <c r="O346"/>
  <c r="O384"/>
  <c r="O385"/>
  <c r="O386"/>
  <c r="O387"/>
  <c r="O388"/>
  <c r="O389"/>
  <c r="O360"/>
  <c r="O361"/>
  <c r="O362"/>
  <c r="O363"/>
  <c r="O364"/>
  <c r="O365"/>
  <c r="O368"/>
  <c r="O370"/>
  <c r="O371"/>
  <c r="O372"/>
  <c r="O373"/>
  <c r="O374"/>
  <c r="O375"/>
  <c r="O376"/>
  <c r="O378"/>
  <c r="O380"/>
  <c r="O411"/>
  <c r="O412"/>
  <c r="O413"/>
  <c r="O415"/>
  <c r="O416"/>
  <c r="O417"/>
  <c r="O390"/>
  <c r="O391"/>
  <c r="O392"/>
  <c r="O394"/>
  <c r="O396"/>
  <c r="O397"/>
  <c r="O398"/>
  <c r="O401"/>
  <c r="O402"/>
  <c r="O403"/>
  <c r="O405"/>
  <c r="O406"/>
  <c r="O409"/>
  <c r="O410"/>
  <c r="O442"/>
  <c r="O443"/>
  <c r="O444"/>
  <c r="O445"/>
  <c r="O446"/>
  <c r="O419"/>
  <c r="O421"/>
  <c r="O422"/>
  <c r="O424"/>
  <c r="O425"/>
  <c r="O426"/>
  <c r="O427"/>
  <c r="O428"/>
  <c r="O429"/>
  <c r="O430"/>
  <c r="O431"/>
  <c r="O432"/>
  <c r="O433"/>
  <c r="O434"/>
  <c r="O435"/>
  <c r="O436"/>
  <c r="O437"/>
  <c r="O439"/>
  <c r="O475"/>
  <c r="O447"/>
  <c r="O448"/>
  <c r="O449"/>
  <c r="O450"/>
  <c r="O451"/>
  <c r="O452"/>
  <c r="O453"/>
  <c r="O454"/>
  <c r="O455"/>
  <c r="O456"/>
  <c r="O457"/>
  <c r="O458"/>
  <c r="O459"/>
  <c r="O461"/>
  <c r="O462"/>
  <c r="O463"/>
  <c r="O464"/>
  <c r="O465"/>
  <c r="O467"/>
  <c r="O470"/>
  <c r="O471"/>
  <c r="O472"/>
  <c r="O506"/>
  <c r="O507"/>
  <c r="O508"/>
  <c r="O476"/>
  <c r="O477"/>
  <c r="O478"/>
  <c r="O479"/>
  <c r="O480"/>
  <c r="O481"/>
  <c r="O482"/>
  <c r="O484"/>
  <c r="O489"/>
  <c r="O490"/>
  <c r="O491"/>
  <c r="O492"/>
  <c r="O493"/>
  <c r="O494"/>
  <c r="O495"/>
  <c r="O499"/>
  <c r="O500"/>
  <c r="O501"/>
  <c r="O539"/>
  <c r="O540"/>
  <c r="O541"/>
  <c r="O542"/>
  <c r="O509"/>
  <c r="O510"/>
  <c r="O511"/>
  <c r="O513"/>
  <c r="O514"/>
  <c r="O515"/>
  <c r="O516"/>
  <c r="O518"/>
  <c r="O519"/>
  <c r="O520"/>
  <c r="O521"/>
  <c r="O523"/>
  <c r="O525"/>
  <c r="O526"/>
  <c r="O527"/>
  <c r="O528"/>
  <c r="O529"/>
  <c r="O530"/>
  <c r="O533"/>
  <c r="O535"/>
  <c r="O536"/>
  <c r="O564"/>
  <c r="O565"/>
  <c r="O566"/>
  <c r="O543"/>
  <c r="O544"/>
  <c r="O545"/>
  <c r="O547"/>
  <c r="O548"/>
  <c r="O549"/>
  <c r="O551"/>
  <c r="O553"/>
  <c r="O554"/>
  <c r="O558"/>
  <c r="O560"/>
  <c r="O561"/>
  <c r="O591"/>
  <c r="O592"/>
  <c r="O593"/>
  <c r="O595"/>
  <c r="O567"/>
  <c r="O568"/>
  <c r="O569"/>
  <c r="O570"/>
  <c r="O571"/>
  <c r="O573"/>
  <c r="O574"/>
  <c r="O575"/>
  <c r="O576"/>
  <c r="O577"/>
  <c r="O578"/>
  <c r="O579"/>
  <c r="O580"/>
  <c r="O582"/>
  <c r="O583"/>
  <c r="O587"/>
  <c r="O588"/>
  <c r="O620"/>
  <c r="O622"/>
  <c r="O596"/>
  <c r="O597"/>
  <c r="O598"/>
  <c r="O599"/>
  <c r="O600"/>
  <c r="O602"/>
  <c r="O603"/>
  <c r="O607"/>
  <c r="O608"/>
  <c r="O1073"/>
  <c r="O1074"/>
  <c r="O1075"/>
  <c r="O1076"/>
  <c r="O1077"/>
  <c r="O1078"/>
  <c r="O1079"/>
  <c r="O1080"/>
  <c r="O1081"/>
  <c r="O1082"/>
  <c r="O1083"/>
  <c r="O1084"/>
  <c r="O1085"/>
  <c r="O1087"/>
  <c r="O1088"/>
  <c r="O1125"/>
  <c r="O1126"/>
  <c r="O1127"/>
  <c r="O1128"/>
  <c r="O1129"/>
  <c r="O1130"/>
  <c r="O1131"/>
  <c r="O1097"/>
  <c r="O1098"/>
  <c r="O1100"/>
  <c r="O1101"/>
  <c r="O1102"/>
  <c r="O1103"/>
  <c r="O1104"/>
  <c r="O1106"/>
  <c r="O1107"/>
  <c r="O1108"/>
  <c r="O1109"/>
  <c r="O1110"/>
  <c r="O1111"/>
  <c r="O1113"/>
  <c r="O1115"/>
  <c r="O1117"/>
  <c r="O1119"/>
  <c r="O1120"/>
  <c r="O1122"/>
  <c r="O1123"/>
  <c r="O1264"/>
  <c r="O1265"/>
  <c r="O1266"/>
  <c r="O1267"/>
  <c r="O1270"/>
  <c r="O1271"/>
  <c r="O1272"/>
  <c r="O1274"/>
  <c r="O1275"/>
  <c r="O1320"/>
  <c r="O1321"/>
  <c r="O1322"/>
  <c r="O1323"/>
  <c r="O1324"/>
  <c r="O1283"/>
  <c r="O1284"/>
  <c r="O1285"/>
  <c r="O1287"/>
  <c r="O1288"/>
  <c r="O1290"/>
  <c r="O1292"/>
  <c r="O1293"/>
  <c r="O1294"/>
  <c r="O1295"/>
  <c r="O1296"/>
  <c r="O1297"/>
  <c r="O1298"/>
  <c r="O1299"/>
  <c r="O1300"/>
  <c r="O1301"/>
  <c r="O1302"/>
  <c r="O1303"/>
  <c r="O1304"/>
  <c r="O1305"/>
  <c r="O1306"/>
  <c r="O1307"/>
  <c r="O1309"/>
  <c r="O1310"/>
  <c r="O1311"/>
  <c r="O1313"/>
  <c r="O1314"/>
  <c r="O1353"/>
  <c r="O1354"/>
  <c r="O1355"/>
  <c r="O1357"/>
  <c r="O1358"/>
  <c r="O1326"/>
  <c r="O1327"/>
  <c r="O1329"/>
  <c r="O1330"/>
  <c r="O1332"/>
  <c r="O1333"/>
  <c r="O1334"/>
  <c r="O1335"/>
  <c r="O1336"/>
  <c r="O1337"/>
  <c r="O1338"/>
  <c r="O1340"/>
  <c r="O1342"/>
  <c r="O1343"/>
  <c r="O1344"/>
  <c r="O1345"/>
  <c r="O1346"/>
  <c r="O1347"/>
  <c r="O1348"/>
  <c r="O1380"/>
  <c r="O1381"/>
  <c r="O1382"/>
  <c r="O1383"/>
  <c r="O1360"/>
  <c r="O1362"/>
  <c r="O1364"/>
  <c r="O1365"/>
  <c r="O1366"/>
  <c r="O1369"/>
  <c r="O1370"/>
  <c r="O1371"/>
  <c r="O1372"/>
  <c r="O1373"/>
  <c r="O1374"/>
  <c r="O1375"/>
  <c r="O1408"/>
  <c r="O1409"/>
  <c r="O1384"/>
  <c r="O1385"/>
  <c r="O1386"/>
  <c r="O1387"/>
  <c r="O1388"/>
  <c r="O1389"/>
  <c r="O1390"/>
  <c r="O1391"/>
  <c r="O1392"/>
  <c r="O1393"/>
  <c r="O1394"/>
  <c r="O1395"/>
  <c r="O1397"/>
  <c r="O1398"/>
  <c r="O1399"/>
  <c r="O1400"/>
  <c r="O1401"/>
  <c r="O1402"/>
  <c r="O1403"/>
  <c r="O1405"/>
  <c r="O1439"/>
  <c r="O1440"/>
  <c r="O1410"/>
  <c r="O1412"/>
  <c r="O1413"/>
  <c r="O1414"/>
  <c r="O1415"/>
  <c r="O1416"/>
  <c r="O1418"/>
  <c r="O1419"/>
  <c r="O1420"/>
  <c r="O1421"/>
  <c r="O1422"/>
  <c r="O1423"/>
  <c r="O1424"/>
  <c r="O1425"/>
  <c r="O1426"/>
  <c r="O1427"/>
  <c r="O1429"/>
  <c r="O1430"/>
  <c r="O1431"/>
  <c r="O1432"/>
  <c r="O1433"/>
  <c r="O1434"/>
  <c r="O1435"/>
  <c r="O1436"/>
  <c r="O1437"/>
  <c r="O1438"/>
  <c r="O1469"/>
  <c r="O1470"/>
  <c r="O1441"/>
  <c r="O1442"/>
  <c r="O1443"/>
  <c r="O1444"/>
  <c r="O1445"/>
  <c r="O1447"/>
  <c r="O1448"/>
  <c r="O1449"/>
  <c r="O1450"/>
  <c r="O1451"/>
  <c r="O1452"/>
  <c r="O1453"/>
  <c r="O1455"/>
  <c r="O1456"/>
  <c r="O1457"/>
  <c r="O1458"/>
  <c r="O1460"/>
  <c r="O1461"/>
  <c r="O1462"/>
  <c r="O1463"/>
  <c r="O1466"/>
  <c r="O1467"/>
  <c r="O1494"/>
  <c r="O1496"/>
  <c r="O1497"/>
  <c r="O1498"/>
  <c r="O1471"/>
  <c r="O1472"/>
  <c r="O1473"/>
  <c r="O1474"/>
  <c r="O1475"/>
  <c r="O1476"/>
  <c r="O1477"/>
  <c r="O1478"/>
  <c r="O1479"/>
  <c r="O1480"/>
  <c r="O1481"/>
  <c r="O1483"/>
  <c r="O1484"/>
  <c r="O1485"/>
  <c r="O1486"/>
  <c r="O1487"/>
  <c r="O1488"/>
  <c r="O1490"/>
  <c r="O1491"/>
  <c r="O1492"/>
  <c r="O1493"/>
  <c r="O1529"/>
  <c r="O1530"/>
  <c r="O1532"/>
  <c r="O1533"/>
  <c r="O1503"/>
  <c r="O1504"/>
  <c r="O1505"/>
  <c r="O1506"/>
  <c r="O1507"/>
  <c r="O1508"/>
  <c r="O1509"/>
  <c r="O1510"/>
  <c r="O1511"/>
  <c r="O1512"/>
  <c r="O1719"/>
  <c r="O1514"/>
  <c r="O1515"/>
  <c r="O1516"/>
  <c r="O1518"/>
  <c r="O1519"/>
  <c r="O1520"/>
  <c r="O1521"/>
  <c r="O1522"/>
  <c r="O1524"/>
  <c r="O1525"/>
  <c r="O1526"/>
  <c r="O1527"/>
  <c r="O1559"/>
  <c r="O1534"/>
  <c r="O1535"/>
  <c r="O1536"/>
  <c r="O1537"/>
  <c r="O1538"/>
  <c r="O1539"/>
  <c r="O1540"/>
  <c r="O1541"/>
  <c r="O1879"/>
  <c r="O1880"/>
  <c r="O1881"/>
  <c r="O1882"/>
  <c r="O1855"/>
  <c r="O1856"/>
  <c r="O1857"/>
  <c r="O1858"/>
  <c r="O1861"/>
  <c r="O1862"/>
  <c r="O1863"/>
  <c r="O1866"/>
  <c r="O1867"/>
  <c r="O1868"/>
  <c r="O1869"/>
  <c r="O1870"/>
  <c r="O1871"/>
  <c r="O1873"/>
  <c r="O1874"/>
  <c r="O1876"/>
  <c r="O1877"/>
  <c r="O1904"/>
  <c r="O1905"/>
  <c r="O1906"/>
  <c r="O1883"/>
  <c r="O1884"/>
  <c r="O1885"/>
  <c r="O1887"/>
  <c r="O1888"/>
  <c r="O1889"/>
  <c r="O1890"/>
  <c r="O1891"/>
  <c r="O1892"/>
  <c r="O1893"/>
  <c r="O1894"/>
  <c r="O1895"/>
  <c r="O1896"/>
  <c r="O1897"/>
  <c r="O1898"/>
  <c r="O1899"/>
  <c r="O1902"/>
  <c r="O1903"/>
  <c r="O2572"/>
  <c r="O1931"/>
  <c r="O1932"/>
  <c r="O1933"/>
  <c r="O1934"/>
  <c r="O1907"/>
  <c r="O1908"/>
  <c r="O1909"/>
  <c r="O1910"/>
  <c r="O1911"/>
  <c r="O1912"/>
  <c r="O1913"/>
  <c r="O1914"/>
  <c r="O1915"/>
  <c r="O1916"/>
  <c r="O1920"/>
  <c r="O1921"/>
  <c r="O1923"/>
  <c r="O1924"/>
  <c r="O1925"/>
  <c r="O1927"/>
  <c r="O1965"/>
  <c r="O1966"/>
  <c r="O1967"/>
  <c r="O1968"/>
  <c r="O1969"/>
  <c r="O1935"/>
  <c r="O1936"/>
  <c r="O1937"/>
  <c r="O1938"/>
  <c r="O3504"/>
  <c r="O1941"/>
  <c r="O1942"/>
  <c r="O1944"/>
  <c r="O1945"/>
  <c r="O1946"/>
  <c r="O1948"/>
  <c r="O1949"/>
  <c r="O1950"/>
  <c r="O1951"/>
  <c r="O1953"/>
  <c r="O1954"/>
  <c r="O1955"/>
  <c r="O1956"/>
  <c r="O1957"/>
  <c r="O1958"/>
  <c r="O1959"/>
  <c r="O1960"/>
  <c r="O1961"/>
  <c r="O1962"/>
  <c r="O1963"/>
  <c r="O1997"/>
  <c r="O1999"/>
  <c r="O2000"/>
  <c r="O2001"/>
  <c r="O2002"/>
  <c r="O1971"/>
  <c r="O1972"/>
  <c r="O1973"/>
  <c r="O2121"/>
  <c r="O2122"/>
  <c r="O2123"/>
  <c r="O2124"/>
  <c r="O2125"/>
  <c r="O2126"/>
  <c r="O2127"/>
  <c r="O2129"/>
  <c r="O2130"/>
  <c r="O2131"/>
  <c r="O2132"/>
  <c r="O2133"/>
  <c r="O2135"/>
  <c r="O2136"/>
  <c r="O2137"/>
  <c r="O2139"/>
  <c r="O2142"/>
  <c r="O2145"/>
  <c r="O2182"/>
  <c r="O2183"/>
  <c r="O2184"/>
  <c r="O2152"/>
  <c r="O2153"/>
  <c r="O2154"/>
  <c r="O2155"/>
  <c r="O2156"/>
  <c r="O2157"/>
  <c r="O2158"/>
  <c r="O2160"/>
  <c r="O2161"/>
  <c r="O2162"/>
  <c r="O2163"/>
  <c r="O2164"/>
  <c r="O2166"/>
  <c r="O2167"/>
  <c r="O2169"/>
  <c r="O2170"/>
  <c r="O2172"/>
  <c r="O2174"/>
  <c r="O2176"/>
  <c r="O2178"/>
  <c r="O2180"/>
  <c r="O2223"/>
  <c r="O2"/>
  <c r="O3"/>
  <c r="O4"/>
  <c r="O5"/>
  <c r="O6"/>
  <c r="O7"/>
  <c r="O8"/>
  <c r="O9"/>
  <c r="O11"/>
  <c r="O14"/>
  <c r="O15"/>
  <c r="O16"/>
  <c r="O17"/>
  <c r="O18"/>
  <c r="O19"/>
  <c r="O21"/>
  <c r="O22"/>
  <c r="O23"/>
  <c r="O24"/>
  <c r="O25"/>
  <c r="O26"/>
  <c r="O27"/>
  <c r="O3418"/>
  <c r="O28"/>
  <c r="O49"/>
  <c r="O50"/>
  <c r="O51"/>
  <c r="O52"/>
  <c r="O53"/>
  <c r="O54"/>
  <c r="O30"/>
  <c r="O31"/>
  <c r="O32"/>
  <c r="O33"/>
  <c r="O34"/>
  <c r="O35"/>
  <c r="O36"/>
  <c r="O37"/>
  <c r="O39"/>
  <c r="O41"/>
  <c r="O43"/>
  <c r="O44"/>
  <c r="O46"/>
  <c r="O75"/>
  <c r="O76"/>
  <c r="O55"/>
  <c r="O56"/>
  <c r="O57"/>
  <c r="O58"/>
  <c r="O59"/>
  <c r="O60"/>
  <c r="O62"/>
  <c r="O63"/>
  <c r="O64"/>
  <c r="O65"/>
  <c r="O66"/>
  <c r="O68"/>
  <c r="O70"/>
  <c r="O71"/>
  <c r="O72"/>
  <c r="O73"/>
  <c r="O74"/>
  <c r="O77"/>
  <c r="O78"/>
  <c r="O79"/>
  <c r="O80"/>
  <c r="O81"/>
  <c r="O82"/>
  <c r="O83"/>
  <c r="O84"/>
  <c r="O85"/>
  <c r="O87"/>
  <c r="O88"/>
  <c r="O89"/>
  <c r="O90"/>
  <c r="O91"/>
  <c r="O92"/>
  <c r="O93"/>
  <c r="O94"/>
  <c r="O95"/>
  <c r="O97"/>
  <c r="O98"/>
  <c r="O99"/>
  <c r="O100"/>
  <c r="O101"/>
  <c r="O102"/>
  <c r="O108"/>
  <c r="O149"/>
  <c r="O150"/>
  <c r="O151"/>
  <c r="O152"/>
  <c r="O153"/>
  <c r="O154"/>
  <c r="O155"/>
  <c r="O156"/>
  <c r="O110"/>
  <c r="O111"/>
  <c r="O112"/>
  <c r="O113"/>
  <c r="O114"/>
  <c r="O115"/>
  <c r="O116"/>
  <c r="O117"/>
  <c r="O2224"/>
  <c r="O2225"/>
  <c r="O2226"/>
  <c r="O2228"/>
  <c r="O2229"/>
  <c r="O2185"/>
  <c r="O2186"/>
  <c r="O2187"/>
  <c r="O2188"/>
  <c r="O2189"/>
  <c r="O2191"/>
  <c r="O2192"/>
  <c r="O2193"/>
  <c r="O2194"/>
  <c r="O2195"/>
  <c r="O2197"/>
  <c r="O2198"/>
  <c r="O2199"/>
  <c r="O2201"/>
  <c r="O2202"/>
  <c r="O2203"/>
  <c r="O2205"/>
  <c r="O2206"/>
  <c r="O2208"/>
  <c r="O2210"/>
  <c r="O2212"/>
  <c r="O2213"/>
  <c r="O2218"/>
  <c r="O2219"/>
  <c r="O2252"/>
  <c r="O2253"/>
  <c r="O2254"/>
  <c r="O2230"/>
  <c r="O2231"/>
  <c r="O2233"/>
  <c r="O2234"/>
  <c r="O2236"/>
  <c r="O2237"/>
  <c r="O2238"/>
  <c r="O2240"/>
  <c r="O2241"/>
  <c r="O2242"/>
  <c r="O2244"/>
  <c r="O2245"/>
  <c r="O2246"/>
  <c r="O2247"/>
  <c r="O2248"/>
  <c r="O2249"/>
  <c r="O2269"/>
  <c r="O2271"/>
  <c r="O2272"/>
  <c r="O2274"/>
  <c r="O2277"/>
  <c r="O2278"/>
  <c r="O2279"/>
  <c r="O2280"/>
  <c r="O2305"/>
  <c r="O2306"/>
  <c r="O2307"/>
  <c r="O2308"/>
  <c r="O2286"/>
  <c r="O2287"/>
  <c r="O2288"/>
  <c r="O2289"/>
  <c r="O2291"/>
  <c r="O2292"/>
  <c r="O2293"/>
  <c r="O2294"/>
  <c r="O2295"/>
  <c r="O2297"/>
  <c r="O2298"/>
  <c r="O2299"/>
  <c r="O2300"/>
  <c r="O2302"/>
  <c r="O2303"/>
  <c r="O2304"/>
  <c r="O2334"/>
  <c r="O2335"/>
  <c r="O2309"/>
  <c r="O2310"/>
  <c r="O2311"/>
  <c r="O2312"/>
  <c r="O2313"/>
  <c r="O2314"/>
  <c r="O2315"/>
  <c r="O2316"/>
  <c r="O2317"/>
  <c r="O2318"/>
  <c r="O2320"/>
  <c r="O2321"/>
  <c r="O2322"/>
  <c r="O2323"/>
  <c r="O2324"/>
  <c r="O2326"/>
  <c r="O2327"/>
  <c r="O2328"/>
  <c r="O2329"/>
  <c r="O2331"/>
  <c r="O2332"/>
  <c r="O2377"/>
  <c r="O2378"/>
  <c r="O2379"/>
  <c r="O2380"/>
  <c r="O2336"/>
  <c r="O2337"/>
  <c r="O2338"/>
  <c r="O2340"/>
  <c r="O2341"/>
  <c r="O2342"/>
  <c r="O2343"/>
  <c r="O2344"/>
  <c r="O2345"/>
  <c r="O2346"/>
  <c r="O2348"/>
  <c r="O2349"/>
  <c r="O2350"/>
  <c r="O2351"/>
  <c r="O2353"/>
  <c r="O2354"/>
  <c r="O2355"/>
  <c r="O2356"/>
  <c r="O2357"/>
  <c r="O2359"/>
  <c r="O2360"/>
  <c r="O2361"/>
  <c r="O2363"/>
  <c r="O2364"/>
  <c r="O2367"/>
  <c r="O2368"/>
  <c r="O2369"/>
  <c r="O2371"/>
  <c r="O2372"/>
  <c r="O2374"/>
  <c r="O2375"/>
  <c r="O2376"/>
  <c r="O2407"/>
  <c r="O2408"/>
  <c r="O2409"/>
  <c r="O2410"/>
  <c r="O2411"/>
  <c r="O2412"/>
  <c r="O2413"/>
  <c r="O2381"/>
  <c r="O2383"/>
  <c r="O2384"/>
  <c r="O2385"/>
  <c r="O2386"/>
  <c r="O2387"/>
  <c r="O2388"/>
  <c r="O2390"/>
  <c r="O2392"/>
  <c r="O2395"/>
  <c r="O2399"/>
  <c r="O1555"/>
  <c r="O2401"/>
  <c r="O2444"/>
  <c r="O2445"/>
  <c r="O2446"/>
  <c r="O2447"/>
  <c r="O2448"/>
  <c r="O2449"/>
  <c r="O2414"/>
  <c r="O2415"/>
  <c r="O2416"/>
  <c r="O2418"/>
  <c r="O2420"/>
  <c r="O2421"/>
  <c r="O2422"/>
  <c r="O2423"/>
  <c r="O2424"/>
  <c r="O2425"/>
  <c r="O2426"/>
  <c r="O2427"/>
  <c r="O2429"/>
  <c r="O2430"/>
  <c r="O2431"/>
  <c r="O2432"/>
  <c r="O2433"/>
  <c r="O2434"/>
  <c r="O2435"/>
  <c r="O2438"/>
  <c r="O2440"/>
  <c r="O2442"/>
  <c r="O2476"/>
  <c r="O2478"/>
  <c r="O2479"/>
  <c r="O2450"/>
  <c r="O2451"/>
  <c r="O2452"/>
  <c r="O2454"/>
  <c r="O2455"/>
  <c r="O2456"/>
  <c r="O2457"/>
  <c r="O2458"/>
  <c r="O2460"/>
  <c r="O2461"/>
  <c r="O2462"/>
  <c r="O2464"/>
  <c r="O2468"/>
  <c r="O2471"/>
  <c r="O2472"/>
  <c r="O2475"/>
  <c r="O2511"/>
  <c r="O2512"/>
  <c r="O2513"/>
  <c r="O2514"/>
  <c r="O2515"/>
  <c r="O2481"/>
  <c r="O2482"/>
  <c r="O2483"/>
  <c r="O2484"/>
  <c r="O2485"/>
  <c r="O2486"/>
  <c r="O2487"/>
  <c r="O2488"/>
  <c r="O2489"/>
  <c r="O2490"/>
  <c r="O2493"/>
  <c r="O2494"/>
  <c r="O2495"/>
  <c r="O2496"/>
  <c r="O2497"/>
  <c r="O2498"/>
  <c r="O2499"/>
  <c r="O2500"/>
  <c r="O2501"/>
  <c r="O2502"/>
  <c r="O2503"/>
  <c r="O2504"/>
  <c r="O2507"/>
  <c r="O2508"/>
  <c r="O2509"/>
  <c r="O2510"/>
  <c r="O2548"/>
  <c r="O2549"/>
  <c r="O2550"/>
  <c r="O2516"/>
  <c r="O2518"/>
  <c r="O2520"/>
  <c r="O2521"/>
  <c r="O2522"/>
  <c r="O2524"/>
  <c r="O2525"/>
  <c r="O2527"/>
  <c r="O2528"/>
  <c r="O2529"/>
  <c r="O2530"/>
  <c r="O2531"/>
  <c r="O2532"/>
  <c r="O2534"/>
  <c r="O2535"/>
  <c r="O2536"/>
  <c r="O2537"/>
  <c r="O2538"/>
  <c r="O2539"/>
  <c r="O3812"/>
  <c r="O2541"/>
  <c r="O2544"/>
  <c r="O2545"/>
  <c r="O2546"/>
  <c r="O2577"/>
  <c r="O2578"/>
  <c r="O2579"/>
  <c r="O2580"/>
  <c r="O2581"/>
  <c r="O2551"/>
  <c r="O2552"/>
  <c r="O2554"/>
  <c r="O2683"/>
  <c r="O2684"/>
  <c r="O2685"/>
  <c r="O2686"/>
  <c r="O2687"/>
  <c r="O2656"/>
  <c r="O2657"/>
  <c r="O2658"/>
  <c r="O2661"/>
  <c r="O2662"/>
  <c r="O2664"/>
  <c r="O2667"/>
  <c r="O2669"/>
  <c r="O2671"/>
  <c r="O2672"/>
  <c r="O2673"/>
  <c r="O2674"/>
  <c r="O2679"/>
  <c r="O2680"/>
  <c r="O2681"/>
  <c r="O2682"/>
  <c r="O2715"/>
  <c r="O2716"/>
  <c r="O2717"/>
  <c r="O2718"/>
  <c r="O2688"/>
  <c r="O2689"/>
  <c r="O2691"/>
  <c r="O2692"/>
  <c r="O2693"/>
  <c r="O2694"/>
  <c r="O2695"/>
  <c r="O2696"/>
  <c r="O2697"/>
  <c r="O2698"/>
  <c r="O2699"/>
  <c r="O2700"/>
  <c r="O2701"/>
  <c r="O2702"/>
  <c r="O2703"/>
  <c r="O2704"/>
  <c r="O2705"/>
  <c r="O2706"/>
  <c r="O2709"/>
  <c r="O2711"/>
  <c r="O2712"/>
  <c r="O2713"/>
  <c r="O2714"/>
  <c r="O2735"/>
  <c r="O2736"/>
  <c r="O2737"/>
  <c r="O2738"/>
  <c r="O2719"/>
  <c r="O2720"/>
  <c r="O2721"/>
  <c r="O2722"/>
  <c r="O2723"/>
  <c r="O2724"/>
  <c r="O2725"/>
  <c r="O2726"/>
  <c r="O2731"/>
  <c r="O2732"/>
  <c r="O2733"/>
  <c r="O2734"/>
  <c r="O2772"/>
  <c r="O2773"/>
  <c r="O2774"/>
  <c r="O2775"/>
  <c r="O2776"/>
  <c r="O2777"/>
  <c r="O2739"/>
  <c r="O2740"/>
  <c r="O2741"/>
  <c r="O2742"/>
  <c r="O2744"/>
  <c r="O2745"/>
  <c r="O2746"/>
  <c r="O2747"/>
  <c r="O2748"/>
  <c r="O2749"/>
  <c r="O2750"/>
  <c r="O2752"/>
  <c r="O2753"/>
  <c r="O2754"/>
  <c r="O2755"/>
  <c r="O2756"/>
  <c r="O2758"/>
  <c r="O2759"/>
  <c r="O2761"/>
  <c r="O2763"/>
  <c r="O2764"/>
  <c r="O2765"/>
  <c r="O2766"/>
  <c r="O2767"/>
  <c r="O2769"/>
  <c r="O2804"/>
  <c r="O2778"/>
  <c r="O2779"/>
  <c r="O2780"/>
  <c r="O2781"/>
  <c r="O2782"/>
  <c r="O2783"/>
  <c r="O2784"/>
  <c r="O2785"/>
  <c r="O2786"/>
  <c r="O2788"/>
  <c r="O2792"/>
  <c r="O2793"/>
  <c r="O2794"/>
  <c r="O2795"/>
  <c r="O2796"/>
  <c r="O2797"/>
  <c r="O2798"/>
  <c r="O2799"/>
  <c r="O2800"/>
  <c r="O2801"/>
  <c r="O2803"/>
  <c r="O2838"/>
  <c r="O2839"/>
  <c r="O2840"/>
  <c r="O2841"/>
  <c r="O2842"/>
  <c r="O2843"/>
  <c r="O2806"/>
  <c r="O2808"/>
  <c r="O2809"/>
  <c r="O2810"/>
  <c r="O2812"/>
  <c r="O2813"/>
  <c r="O2814"/>
  <c r="O2815"/>
  <c r="O2816"/>
  <c r="O2817"/>
  <c r="O2818"/>
  <c r="O2820"/>
  <c r="O2822"/>
  <c r="O2824"/>
  <c r="O2825"/>
  <c r="O2827"/>
  <c r="O2828"/>
  <c r="O2830"/>
  <c r="O2832"/>
  <c r="O2833"/>
  <c r="O2834"/>
  <c r="O2836"/>
  <c r="O2837"/>
  <c r="O2874"/>
  <c r="O2875"/>
  <c r="O2876"/>
  <c r="O2844"/>
  <c r="O2845"/>
  <c r="O2846"/>
  <c r="O2847"/>
  <c r="O2849"/>
  <c r="O2851"/>
  <c r="O2852"/>
  <c r="O2853"/>
  <c r="O2856"/>
  <c r="O2858"/>
  <c r="O2859"/>
  <c r="O2861"/>
  <c r="O2862"/>
  <c r="O2863"/>
  <c r="O2864"/>
  <c r="O2865"/>
  <c r="O2867"/>
  <c r="O2868"/>
  <c r="O2869"/>
  <c r="O2870"/>
  <c r="O2871"/>
  <c r="O2872"/>
  <c r="O2899"/>
  <c r="O2900"/>
  <c r="O2901"/>
  <c r="O2902"/>
  <c r="O2903"/>
  <c r="O2877"/>
  <c r="O2878"/>
  <c r="O2879"/>
  <c r="O2880"/>
  <c r="O2881"/>
  <c r="O2882"/>
  <c r="O2883"/>
  <c r="O2885"/>
  <c r="O2886"/>
  <c r="O2887"/>
  <c r="O2888"/>
  <c r="O2890"/>
  <c r="O2891"/>
  <c r="O2892"/>
  <c r="O2893"/>
  <c r="O2894"/>
  <c r="O2895"/>
  <c r="O2897"/>
  <c r="O2898"/>
  <c r="O2906"/>
  <c r="O2907"/>
  <c r="O2908"/>
  <c r="O2909"/>
  <c r="O2910"/>
  <c r="O2911"/>
  <c r="O2912"/>
  <c r="O2914"/>
  <c r="O2915"/>
  <c r="O2917"/>
  <c r="O2919"/>
  <c r="O2922"/>
  <c r="O2923"/>
  <c r="O2926"/>
  <c r="O2927"/>
  <c r="O2959"/>
  <c r="O2960"/>
  <c r="O2961"/>
  <c r="O2962"/>
  <c r="O2929"/>
  <c r="O2930"/>
  <c r="O2931"/>
  <c r="O2933"/>
  <c r="O2934"/>
  <c r="O2935"/>
  <c r="O2936"/>
  <c r="O2937"/>
  <c r="O2938"/>
  <c r="O2939"/>
  <c r="O2943"/>
  <c r="O2945"/>
  <c r="O2947"/>
  <c r="O2950"/>
  <c r="O2952"/>
  <c r="O2953"/>
  <c r="O2955"/>
  <c r="O2956"/>
  <c r="O2957"/>
  <c r="O2958"/>
  <c r="O2984"/>
  <c r="O2985"/>
  <c r="O2963"/>
  <c r="O2964"/>
  <c r="O2966"/>
  <c r="O2967"/>
  <c r="O2968"/>
  <c r="O2969"/>
  <c r="O2970"/>
  <c r="O2972"/>
  <c r="O609"/>
  <c r="O610"/>
  <c r="O613"/>
  <c r="O615"/>
  <c r="O652"/>
  <c r="O653"/>
  <c r="O654"/>
  <c r="O655"/>
  <c r="O656"/>
  <c r="O625"/>
  <c r="O626"/>
  <c r="O627"/>
  <c r="O628"/>
  <c r="O629"/>
  <c r="O630"/>
  <c r="O631"/>
  <c r="O632"/>
  <c r="O633"/>
  <c r="O634"/>
  <c r="O636"/>
  <c r="O637"/>
  <c r="O639"/>
  <c r="O641"/>
  <c r="O642"/>
  <c r="O643"/>
  <c r="O644"/>
  <c r="O646"/>
  <c r="O647"/>
  <c r="O648"/>
  <c r="O649"/>
  <c r="O684"/>
  <c r="O685"/>
  <c r="O657"/>
  <c r="O658"/>
  <c r="O659"/>
  <c r="O660"/>
  <c r="O661"/>
  <c r="O662"/>
  <c r="O664"/>
  <c r="O665"/>
  <c r="O667"/>
  <c r="O668"/>
  <c r="O669"/>
  <c r="O670"/>
  <c r="O671"/>
  <c r="O672"/>
  <c r="O673"/>
  <c r="O674"/>
  <c r="O675"/>
  <c r="O676"/>
  <c r="O677"/>
  <c r="O678"/>
  <c r="O679"/>
  <c r="O723"/>
  <c r="O724"/>
  <c r="O725"/>
  <c r="O726"/>
  <c r="O727"/>
  <c r="O686"/>
  <c r="O687"/>
  <c r="O688"/>
  <c r="O689"/>
  <c r="O690"/>
  <c r="O691"/>
  <c r="O695"/>
  <c r="O696"/>
  <c r="O698"/>
  <c r="O699"/>
  <c r="O700"/>
  <c r="O701"/>
  <c r="O702"/>
  <c r="O703"/>
  <c r="O704"/>
  <c r="O706"/>
  <c r="O707"/>
  <c r="O708"/>
  <c r="O711"/>
  <c r="O756"/>
  <c r="O731"/>
  <c r="O732"/>
  <c r="O733"/>
  <c r="O734"/>
  <c r="O736"/>
  <c r="O737"/>
  <c r="O741"/>
  <c r="O742"/>
  <c r="O743"/>
  <c r="O744"/>
  <c r="O746"/>
  <c r="O747"/>
  <c r="O748"/>
  <c r="O749"/>
  <c r="O751"/>
  <c r="O782"/>
  <c r="O757"/>
  <c r="O758"/>
  <c r="O759"/>
  <c r="O760"/>
  <c r="O761"/>
  <c r="O762"/>
  <c r="O763"/>
  <c r="O764"/>
  <c r="O765"/>
  <c r="O766"/>
  <c r="O767"/>
  <c r="O768"/>
  <c r="O769"/>
  <c r="O770"/>
  <c r="O771"/>
  <c r="O772"/>
  <c r="O774"/>
  <c r="O776"/>
  <c r="O778"/>
  <c r="O819"/>
  <c r="O820"/>
  <c r="O821"/>
  <c r="O822"/>
  <c r="O823"/>
  <c r="O824"/>
  <c r="O783"/>
  <c r="O784"/>
  <c r="O785"/>
  <c r="O787"/>
  <c r="O788"/>
  <c r="O789"/>
  <c r="O790"/>
  <c r="O791"/>
  <c r="O794"/>
  <c r="O795"/>
  <c r="O796"/>
  <c r="O797"/>
  <c r="O798"/>
  <c r="O800"/>
  <c r="O801"/>
  <c r="O802"/>
  <c r="O803"/>
  <c r="O804"/>
  <c r="O805"/>
  <c r="O806"/>
  <c r="O808"/>
  <c r="O809"/>
  <c r="O810"/>
  <c r="O813"/>
  <c r="O814"/>
  <c r="O852"/>
  <c r="O853"/>
  <c r="O854"/>
  <c r="O855"/>
  <c r="O856"/>
  <c r="O857"/>
  <c r="O858"/>
  <c r="O825"/>
  <c r="O827"/>
  <c r="O828"/>
  <c r="O831"/>
  <c r="O833"/>
  <c r="O834"/>
  <c r="O835"/>
  <c r="O836"/>
  <c r="O837"/>
  <c r="O838"/>
  <c r="O839"/>
  <c r="O840"/>
  <c r="O841"/>
  <c r="O842"/>
  <c r="O843"/>
  <c r="O845"/>
  <c r="O846"/>
  <c r="O847"/>
  <c r="O850"/>
  <c r="O883"/>
  <c r="O884"/>
  <c r="O859"/>
  <c r="O860"/>
  <c r="O862"/>
  <c r="O863"/>
  <c r="O864"/>
  <c r="O865"/>
  <c r="O866"/>
  <c r="O867"/>
  <c r="O868"/>
  <c r="O869"/>
  <c r="O870"/>
  <c r="O874"/>
  <c r="O875"/>
  <c r="O876"/>
  <c r="O878"/>
  <c r="O921"/>
  <c r="O922"/>
  <c r="O923"/>
  <c r="O924"/>
  <c r="O925"/>
  <c r="O926"/>
  <c r="O885"/>
  <c r="O886"/>
  <c r="O887"/>
  <c r="O889"/>
  <c r="O892"/>
  <c r="O894"/>
  <c r="O895"/>
  <c r="O897"/>
  <c r="O898"/>
  <c r="O899"/>
  <c r="O900"/>
  <c r="O901"/>
  <c r="O902"/>
  <c r="O903"/>
  <c r="O905"/>
  <c r="O906"/>
  <c r="O908"/>
  <c r="O909"/>
  <c r="O911"/>
  <c r="O912"/>
  <c r="O915"/>
  <c r="O916"/>
  <c r="O955"/>
  <c r="O956"/>
  <c r="O927"/>
  <c r="O928"/>
  <c r="O929"/>
  <c r="O930"/>
  <c r="O931"/>
  <c r="O932"/>
  <c r="O933"/>
  <c r="O934"/>
  <c r="O935"/>
  <c r="O936"/>
  <c r="O938"/>
  <c r="O939"/>
  <c r="O940"/>
  <c r="O942"/>
  <c r="O943"/>
  <c r="O945"/>
  <c r="O946"/>
  <c r="O947"/>
  <c r="O948"/>
  <c r="O949"/>
  <c r="O950"/>
  <c r="O952"/>
  <c r="O953"/>
  <c r="O990"/>
  <c r="O991"/>
  <c r="O992"/>
  <c r="O993"/>
  <c r="O958"/>
  <c r="O959"/>
  <c r="O960"/>
  <c r="O962"/>
  <c r="O963"/>
  <c r="O964"/>
  <c r="O965"/>
  <c r="O966"/>
  <c r="O967"/>
  <c r="O968"/>
  <c r="O969"/>
  <c r="O970"/>
  <c r="O971"/>
  <c r="O972"/>
  <c r="O973"/>
  <c r="O974"/>
  <c r="O975"/>
  <c r="O976"/>
  <c r="O978"/>
  <c r="O979"/>
  <c r="O980"/>
  <c r="O981"/>
  <c r="O982"/>
  <c r="O983"/>
  <c r="O1030"/>
  <c r="O1031"/>
  <c r="O1032"/>
  <c r="O1033"/>
  <c r="O1034"/>
  <c r="O994"/>
  <c r="O995"/>
  <c r="O996"/>
  <c r="O997"/>
  <c r="O998"/>
  <c r="O999"/>
  <c r="O1000"/>
  <c r="O1001"/>
  <c r="O1002"/>
  <c r="O1004"/>
  <c r="O1005"/>
  <c r="O1007"/>
  <c r="O1008"/>
  <c r="O1009"/>
  <c r="O1010"/>
  <c r="O1011"/>
  <c r="O1012"/>
  <c r="O1013"/>
  <c r="O1014"/>
  <c r="O1015"/>
  <c r="O1016"/>
  <c r="O1017"/>
  <c r="O1019"/>
  <c r="O1023"/>
  <c r="O1025"/>
  <c r="O1065"/>
  <c r="O1066"/>
  <c r="O1067"/>
  <c r="O1068"/>
  <c r="O1035"/>
  <c r="O1036"/>
  <c r="O1037"/>
  <c r="O1038"/>
  <c r="O1039"/>
  <c r="O1040"/>
  <c r="O1041"/>
  <c r="O1042"/>
  <c r="O1043"/>
  <c r="O1046"/>
  <c r="O1047"/>
  <c r="O1049"/>
  <c r="O1051"/>
  <c r="O1052"/>
  <c r="O1054"/>
  <c r="O1055"/>
  <c r="O1056"/>
  <c r="O1057"/>
  <c r="O1058"/>
  <c r="O1059"/>
  <c r="O1060"/>
  <c r="O1061"/>
  <c r="O1062"/>
  <c r="O1063"/>
  <c r="O1092"/>
  <c r="O1093"/>
  <c r="O1094"/>
  <c r="O1095"/>
  <c r="O1069"/>
  <c r="O1070"/>
  <c r="O1071"/>
  <c r="O1151"/>
  <c r="O1152"/>
  <c r="O1153"/>
  <c r="O1154"/>
  <c r="O1138"/>
  <c r="O1139"/>
  <c r="O1140"/>
  <c r="O1141"/>
  <c r="O1142"/>
  <c r="O1143"/>
  <c r="O1144"/>
  <c r="O1145"/>
  <c r="O1147"/>
  <c r="O1149"/>
  <c r="O1150"/>
  <c r="O1176"/>
  <c r="O1177"/>
  <c r="O1178"/>
  <c r="O1179"/>
  <c r="O1155"/>
  <c r="O1156"/>
  <c r="O1157"/>
  <c r="O1159"/>
  <c r="O1160"/>
  <c r="O1161"/>
  <c r="O1162"/>
  <c r="O1163"/>
  <c r="O1164"/>
  <c r="O1165"/>
  <c r="O1166"/>
  <c r="O1167"/>
  <c r="O1168"/>
  <c r="O1169"/>
  <c r="O1170"/>
  <c r="O1172"/>
  <c r="O1174"/>
  <c r="O1180"/>
  <c r="O1181"/>
  <c r="O1182"/>
  <c r="O1183"/>
  <c r="O1186"/>
  <c r="O1187"/>
  <c r="O1188"/>
  <c r="O1190"/>
  <c r="O1191"/>
  <c r="O1192"/>
  <c r="O1193"/>
  <c r="O1194"/>
  <c r="O1195"/>
  <c r="O1197"/>
  <c r="O1198"/>
  <c r="O1200"/>
  <c r="O1201"/>
  <c r="O1202"/>
  <c r="O1203"/>
  <c r="O1204"/>
  <c r="O1205"/>
  <c r="O1206"/>
  <c r="O1207"/>
  <c r="O1208"/>
  <c r="O1209"/>
  <c r="O1210"/>
  <c r="O1211"/>
  <c r="O1212"/>
  <c r="O1213"/>
  <c r="O1214"/>
  <c r="O1245"/>
  <c r="O1246"/>
  <c r="O1247"/>
  <c r="O1248"/>
  <c r="O1249"/>
  <c r="O1250"/>
  <c r="O1217"/>
  <c r="O1218"/>
  <c r="O1219"/>
  <c r="O1220"/>
  <c r="O1221"/>
  <c r="O1222"/>
  <c r="O1223"/>
  <c r="O1224"/>
  <c r="O1225"/>
  <c r="O1226"/>
  <c r="O1227"/>
  <c r="O1228"/>
  <c r="O1230"/>
  <c r="O1231"/>
  <c r="O1232"/>
  <c r="O1233"/>
  <c r="O1234"/>
  <c r="O1235"/>
  <c r="O1236"/>
  <c r="O1238"/>
  <c r="O1239"/>
  <c r="O1240"/>
  <c r="O1241"/>
  <c r="O1242"/>
  <c r="O1279"/>
  <c r="O1280"/>
  <c r="O1281"/>
  <c r="O1251"/>
  <c r="O1253"/>
  <c r="O1254"/>
  <c r="O1255"/>
  <c r="O1256"/>
  <c r="O1257"/>
  <c r="O1258"/>
  <c r="O1259"/>
  <c r="O1260"/>
  <c r="O1262"/>
  <c r="O1543"/>
  <c r="O1544"/>
  <c r="O1545"/>
  <c r="O1546"/>
  <c r="O1548"/>
  <c r="O1549"/>
  <c r="O1550"/>
  <c r="O1553"/>
  <c r="O1596"/>
  <c r="O1597"/>
  <c r="O1598"/>
  <c r="O1599"/>
  <c r="O1600"/>
  <c r="O1601"/>
  <c r="O1561"/>
  <c r="O1562"/>
  <c r="O1564"/>
  <c r="O1565"/>
  <c r="O1566"/>
  <c r="O1567"/>
  <c r="O1568"/>
  <c r="O1569"/>
  <c r="O1570"/>
  <c r="O1571"/>
  <c r="O1572"/>
  <c r="O1574"/>
  <c r="O1576"/>
  <c r="O1578"/>
  <c r="O1579"/>
  <c r="O1580"/>
  <c r="O1581"/>
  <c r="O1583"/>
  <c r="O1585"/>
  <c r="O1586"/>
  <c r="O1587"/>
  <c r="O1588"/>
  <c r="O1589"/>
  <c r="O1593"/>
  <c r="O1633"/>
  <c r="O1634"/>
  <c r="O1635"/>
  <c r="O1636"/>
  <c r="O1637"/>
  <c r="O1638"/>
  <c r="O1602"/>
  <c r="O1603"/>
  <c r="O1604"/>
  <c r="O1606"/>
  <c r="O1607"/>
  <c r="O1608"/>
  <c r="O1609"/>
  <c r="O1610"/>
  <c r="O1611"/>
  <c r="O1612"/>
  <c r="O1613"/>
  <c r="O1615"/>
  <c r="O1616"/>
  <c r="O1618"/>
  <c r="O1619"/>
  <c r="O1620"/>
  <c r="O1621"/>
  <c r="O1622"/>
  <c r="O1624"/>
  <c r="O1627"/>
  <c r="O1661"/>
  <c r="O1662"/>
  <c r="O1663"/>
  <c r="O1639"/>
  <c r="O1640"/>
  <c r="O1641"/>
  <c r="O1642"/>
  <c r="O1643"/>
  <c r="O1644"/>
  <c r="O1645"/>
  <c r="O1646"/>
  <c r="O1647"/>
  <c r="O1648"/>
  <c r="O1649"/>
  <c r="O1651"/>
  <c r="O1652"/>
  <c r="O1653"/>
  <c r="O1655"/>
  <c r="O1656"/>
  <c r="O1657"/>
  <c r="O1658"/>
  <c r="O1659"/>
  <c r="O1660"/>
  <c r="O1693"/>
  <c r="O1694"/>
  <c r="O1664"/>
  <c r="O1665"/>
  <c r="O1666"/>
  <c r="O1667"/>
  <c r="O1668"/>
  <c r="O1669"/>
  <c r="O1671"/>
  <c r="O1673"/>
  <c r="O1674"/>
  <c r="O1676"/>
  <c r="O1677"/>
  <c r="O1678"/>
  <c r="O1680"/>
  <c r="O1681"/>
  <c r="O1682"/>
  <c r="O1684"/>
  <c r="O1685"/>
  <c r="O1686"/>
  <c r="O1688"/>
  <c r="O1689"/>
  <c r="O1713"/>
  <c r="O1695"/>
  <c r="O1696"/>
  <c r="O1697"/>
  <c r="O1698"/>
  <c r="O1700"/>
  <c r="O1702"/>
  <c r="O1703"/>
  <c r="O1704"/>
  <c r="O1705"/>
  <c r="O1706"/>
  <c r="O1707"/>
  <c r="O1708"/>
  <c r="O1709"/>
  <c r="O1711"/>
  <c r="O1738"/>
  <c r="O1739"/>
  <c r="O1740"/>
  <c r="O1741"/>
  <c r="O1742"/>
  <c r="O1743"/>
  <c r="O1714"/>
  <c r="O1715"/>
  <c r="O1716"/>
  <c r="O1718"/>
  <c r="O1720"/>
  <c r="O1721"/>
  <c r="O1722"/>
  <c r="O1723"/>
  <c r="O1724"/>
  <c r="O1725"/>
  <c r="O1726"/>
  <c r="O1727"/>
  <c r="O1730"/>
  <c r="O1731"/>
  <c r="O1734"/>
  <c r="O1766"/>
  <c r="O1767"/>
  <c r="O1768"/>
  <c r="O1744"/>
  <c r="O1745"/>
  <c r="O1748"/>
  <c r="O1749"/>
  <c r="O1751"/>
  <c r="O1752"/>
  <c r="O1755"/>
  <c r="O1756"/>
  <c r="O1757"/>
  <c r="O1758"/>
  <c r="O1761"/>
  <c r="O1762"/>
  <c r="O1763"/>
  <c r="O1765"/>
  <c r="O1791"/>
  <c r="O1792"/>
  <c r="O1793"/>
  <c r="O1769"/>
  <c r="O1770"/>
  <c r="O1771"/>
  <c r="O1772"/>
  <c r="O1773"/>
  <c r="O1774"/>
  <c r="O1776"/>
  <c r="O1777"/>
  <c r="O1778"/>
  <c r="O1779"/>
  <c r="O1780"/>
  <c r="O1781"/>
  <c r="O1782"/>
  <c r="O1783"/>
  <c r="O1784"/>
  <c r="O1817"/>
  <c r="O1818"/>
  <c r="O1819"/>
  <c r="O1820"/>
  <c r="O1794"/>
  <c r="O1795"/>
  <c r="O1796"/>
  <c r="O1797"/>
  <c r="O1801"/>
  <c r="O1802"/>
  <c r="O1803"/>
  <c r="O1804"/>
  <c r="O1805"/>
  <c r="O1806"/>
  <c r="O1807"/>
  <c r="O1808"/>
  <c r="O1809"/>
  <c r="O1810"/>
  <c r="O1811"/>
  <c r="O1813"/>
  <c r="O1841"/>
  <c r="O1843"/>
  <c r="O1844"/>
  <c r="O1845"/>
  <c r="O1846"/>
  <c r="O1847"/>
  <c r="O1848"/>
  <c r="O1822"/>
  <c r="O1823"/>
  <c r="O1824"/>
  <c r="O1825"/>
  <c r="O1826"/>
  <c r="O1827"/>
  <c r="O1828"/>
  <c r="O1829"/>
  <c r="O1831"/>
  <c r="O1833"/>
  <c r="O1835"/>
  <c r="O1837"/>
  <c r="O1838"/>
  <c r="O1975"/>
  <c r="O1976"/>
  <c r="O1977"/>
  <c r="O1978"/>
  <c r="O1979"/>
  <c r="O1980"/>
  <c r="O1981"/>
  <c r="O1982"/>
  <c r="O1983"/>
  <c r="O1984"/>
  <c r="O1985"/>
  <c r="O1986"/>
  <c r="O1987"/>
  <c r="O1988"/>
  <c r="O1989"/>
  <c r="O1991"/>
  <c r="O1992"/>
  <c r="O1994"/>
  <c r="O2041"/>
  <c r="O2042"/>
  <c r="O2043"/>
  <c r="O2044"/>
  <c r="O2045"/>
  <c r="O2046"/>
  <c r="O2047"/>
  <c r="O2048"/>
  <c r="O2003"/>
  <c r="O2004"/>
  <c r="O2005"/>
  <c r="O2006"/>
  <c r="O2007"/>
  <c r="O2008"/>
  <c r="O2009"/>
  <c r="O2010"/>
  <c r="O2011"/>
  <c r="O2012"/>
  <c r="O2013"/>
  <c r="O2014"/>
  <c r="O2015"/>
  <c r="O2016"/>
  <c r="O2017"/>
  <c r="O2018"/>
  <c r="O2019"/>
  <c r="O2021"/>
  <c r="O2022"/>
  <c r="O2025"/>
  <c r="O2026"/>
  <c r="O2027"/>
  <c r="O2028"/>
  <c r="O2029"/>
  <c r="O2032"/>
  <c r="O2034"/>
  <c r="O2035"/>
  <c r="O2036"/>
  <c r="O2039"/>
  <c r="O2040"/>
  <c r="O2081"/>
  <c r="O2082"/>
  <c r="O2083"/>
  <c r="O2050"/>
  <c r="O2051"/>
  <c r="O2052"/>
  <c r="O2053"/>
  <c r="O2054"/>
  <c r="O2055"/>
  <c r="O2056"/>
  <c r="O2057"/>
  <c r="O2058"/>
  <c r="O2059"/>
  <c r="O2060"/>
  <c r="O2061"/>
  <c r="O2062"/>
  <c r="O2063"/>
  <c r="O2064"/>
  <c r="O2065"/>
  <c r="O2066"/>
  <c r="O2067"/>
  <c r="O2072"/>
  <c r="O2073"/>
  <c r="O2074"/>
  <c r="O2075"/>
  <c r="O2076"/>
  <c r="O2078"/>
  <c r="O4001"/>
  <c r="O2079"/>
  <c r="O2080"/>
  <c r="O2113"/>
  <c r="O2114"/>
  <c r="O2084"/>
  <c r="O2085"/>
  <c r="O2086"/>
  <c r="O2088"/>
  <c r="O2089"/>
  <c r="O2090"/>
  <c r="O2091"/>
  <c r="O2092"/>
  <c r="O2093"/>
  <c r="O2094"/>
  <c r="O2095"/>
  <c r="O2097"/>
  <c r="O2098"/>
  <c r="O2100"/>
  <c r="O2102"/>
  <c r="O2103"/>
  <c r="O2104"/>
  <c r="O2106"/>
  <c r="O239"/>
  <c r="O1860"/>
  <c r="O2108"/>
  <c r="O2109"/>
  <c r="O2110"/>
  <c r="O2111"/>
  <c r="O2146"/>
  <c r="O2147"/>
  <c r="O2148"/>
  <c r="O2149"/>
  <c r="O2115"/>
  <c r="O2116"/>
  <c r="O2117"/>
  <c r="O2118"/>
  <c r="O2120"/>
  <c r="O2281"/>
  <c r="O2282"/>
  <c r="O2283"/>
  <c r="O2284"/>
  <c r="O2258"/>
  <c r="O2259"/>
  <c r="O2260"/>
  <c r="O2261"/>
  <c r="O2262"/>
  <c r="O2263"/>
  <c r="O2266"/>
  <c r="O2267"/>
  <c r="O2557"/>
  <c r="O2558"/>
  <c r="O2559"/>
  <c r="O2560"/>
  <c r="O2563"/>
  <c r="O2564"/>
  <c r="O2565"/>
  <c r="O2571"/>
  <c r="O2573"/>
  <c r="O2574"/>
  <c r="O2575"/>
  <c r="O2576"/>
  <c r="O2614"/>
  <c r="O2583"/>
  <c r="O2584"/>
  <c r="O2585"/>
  <c r="O2586"/>
  <c r="O2587"/>
  <c r="O2589"/>
  <c r="O2590"/>
  <c r="O2591"/>
  <c r="O2593"/>
  <c r="O2594"/>
  <c r="O2598"/>
  <c r="O2599"/>
  <c r="O2600"/>
  <c r="O2603"/>
  <c r="O2608"/>
  <c r="O2609"/>
  <c r="O2611"/>
  <c r="O2612"/>
  <c r="O2645"/>
  <c r="O2646"/>
  <c r="O2647"/>
  <c r="O2648"/>
  <c r="O2616"/>
  <c r="O2617"/>
  <c r="O2618"/>
  <c r="O2619"/>
  <c r="O2620"/>
  <c r="O2621"/>
  <c r="O2622"/>
  <c r="O2623"/>
  <c r="O2624"/>
  <c r="O2625"/>
  <c r="O2627"/>
  <c r="O2628"/>
  <c r="O2629"/>
  <c r="O2630"/>
  <c r="O2632"/>
  <c r="O2633"/>
  <c r="O2634"/>
  <c r="O2635"/>
  <c r="O2636"/>
  <c r="O2637"/>
  <c r="O2638"/>
  <c r="O2639"/>
  <c r="O2640"/>
  <c r="O2641"/>
  <c r="O2642"/>
  <c r="O2973"/>
  <c r="O2974"/>
  <c r="O2975"/>
  <c r="O2976"/>
  <c r="O2977"/>
  <c r="O2978"/>
  <c r="O2980"/>
  <c r="O2981"/>
  <c r="O2982"/>
  <c r="O2983"/>
  <c r="O3016"/>
  <c r="O3017"/>
  <c r="O3018"/>
  <c r="O3019"/>
  <c r="O3020"/>
  <c r="O3022"/>
  <c r="O3023"/>
  <c r="O2986"/>
  <c r="O2987"/>
  <c r="O2988"/>
  <c r="O2990"/>
  <c r="O2991"/>
  <c r="O2992"/>
  <c r="O2994"/>
  <c r="O2995"/>
  <c r="O2996"/>
  <c r="O2997"/>
  <c r="O2998"/>
  <c r="O2999"/>
  <c r="O3000"/>
  <c r="O3002"/>
  <c r="O3004"/>
  <c r="O3005"/>
  <c r="O3006"/>
  <c r="O3009"/>
  <c r="O3010"/>
  <c r="O3012"/>
  <c r="O3013"/>
  <c r="O3014"/>
  <c r="O3015"/>
  <c r="O3056"/>
  <c r="O3057"/>
  <c r="O3029"/>
  <c r="O3031"/>
  <c r="O3033"/>
  <c r="O3034"/>
  <c r="O3035"/>
  <c r="O3036"/>
  <c r="O3037"/>
  <c r="O3135"/>
  <c r="O3106"/>
  <c r="O3107"/>
  <c r="O3109"/>
  <c r="O3110"/>
  <c r="O3111"/>
  <c r="O3112"/>
  <c r="O3113"/>
  <c r="O3114"/>
  <c r="O3116"/>
  <c r="O3117"/>
  <c r="O3118"/>
  <c r="O3120"/>
  <c r="O3121"/>
  <c r="O3122"/>
  <c r="O3123"/>
  <c r="O3124"/>
  <c r="O3125"/>
  <c r="O3128"/>
  <c r="O3129"/>
  <c r="O3130"/>
  <c r="O3168"/>
  <c r="O3169"/>
  <c r="O3170"/>
  <c r="O3172"/>
  <c r="O3137"/>
  <c r="O3138"/>
  <c r="O3140"/>
  <c r="O3143"/>
  <c r="O3144"/>
  <c r="O3145"/>
  <c r="O3147"/>
  <c r="O3149"/>
  <c r="O3151"/>
  <c r="O3152"/>
  <c r="O3153"/>
  <c r="O3154"/>
  <c r="O3155"/>
  <c r="O3156"/>
  <c r="O3159"/>
  <c r="O3160"/>
  <c r="O3163"/>
  <c r="O3164"/>
  <c r="O3165"/>
  <c r="O3166"/>
  <c r="O3167"/>
  <c r="O3199"/>
  <c r="O3200"/>
  <c r="O3173"/>
  <c r="O3174"/>
  <c r="O3175"/>
  <c r="O3178"/>
  <c r="O3179"/>
  <c r="O3180"/>
  <c r="O3181"/>
  <c r="O3182"/>
  <c r="O3184"/>
  <c r="O3185"/>
  <c r="O3187"/>
  <c r="O3188"/>
  <c r="O3189"/>
  <c r="O3190"/>
  <c r="O3191"/>
  <c r="O3192"/>
  <c r="O3193"/>
  <c r="O3194"/>
  <c r="O3195"/>
  <c r="O3196"/>
  <c r="O3197"/>
  <c r="O3198"/>
  <c r="O3228"/>
  <c r="O3229"/>
  <c r="O3230"/>
  <c r="O3231"/>
  <c r="O3232"/>
  <c r="O3201"/>
  <c r="O3203"/>
  <c r="O3204"/>
  <c r="O3205"/>
  <c r="O3206"/>
  <c r="O3208"/>
  <c r="O3209"/>
  <c r="O3210"/>
  <c r="O3211"/>
  <c r="O3212"/>
  <c r="O3213"/>
  <c r="O3214"/>
  <c r="O3220"/>
  <c r="O3222"/>
  <c r="O3226"/>
  <c r="O3227"/>
  <c r="O3263"/>
  <c r="O3233"/>
  <c r="O3234"/>
  <c r="O3235"/>
  <c r="O3237"/>
  <c r="O3238"/>
  <c r="O3239"/>
  <c r="O3240"/>
  <c r="O3241"/>
  <c r="O3242"/>
  <c r="O3244"/>
  <c r="O3245"/>
  <c r="O3246"/>
  <c r="O3247"/>
  <c r="O3249"/>
  <c r="O3251"/>
  <c r="O3252"/>
  <c r="O3253"/>
  <c r="O3255"/>
  <c r="O3257"/>
  <c r="O3258"/>
  <c r="O3259"/>
  <c r="O3260"/>
  <c r="O3261"/>
  <c r="O3262"/>
  <c r="O3294"/>
  <c r="O3295"/>
  <c r="O3296"/>
  <c r="O3297"/>
  <c r="O3264"/>
  <c r="O3265"/>
  <c r="O3266"/>
  <c r="O3267"/>
  <c r="O3268"/>
  <c r="O3269"/>
  <c r="O3271"/>
  <c r="O3273"/>
  <c r="O3274"/>
  <c r="O3275"/>
  <c r="O3276"/>
  <c r="O3277"/>
  <c r="O3278"/>
  <c r="O3279"/>
  <c r="O3280"/>
  <c r="O3281"/>
  <c r="O3282"/>
  <c r="O3283"/>
  <c r="O3284"/>
  <c r="O3285"/>
  <c r="O3286"/>
  <c r="O3287"/>
  <c r="O3288"/>
  <c r="O3326"/>
  <c r="O3327"/>
  <c r="O3328"/>
  <c r="O3329"/>
  <c r="O3330"/>
  <c r="O3331"/>
  <c r="O3298"/>
  <c r="O3299"/>
  <c r="O3301"/>
  <c r="O3302"/>
  <c r="O3303"/>
  <c r="O3304"/>
  <c r="O3305"/>
  <c r="O3306"/>
  <c r="O3307"/>
  <c r="O3308"/>
  <c r="O3309"/>
  <c r="O3310"/>
  <c r="O3311"/>
  <c r="O3313"/>
  <c r="O3315"/>
  <c r="O3316"/>
  <c r="O3317"/>
  <c r="O3472"/>
  <c r="O3473"/>
  <c r="O3455"/>
  <c r="O3456"/>
  <c r="O3457"/>
  <c r="O3458"/>
  <c r="O3459"/>
  <c r="O3460"/>
  <c r="O3462"/>
  <c r="O3463"/>
  <c r="O3464"/>
  <c r="O3466"/>
  <c r="O3467"/>
  <c r="O3468"/>
  <c r="O3469"/>
  <c r="O3470"/>
  <c r="O3512"/>
  <c r="O3476"/>
  <c r="O3477"/>
  <c r="O3479"/>
  <c r="O3480"/>
  <c r="O3481"/>
  <c r="O3482"/>
  <c r="O3483"/>
  <c r="O3484"/>
  <c r="O3485"/>
  <c r="O3486"/>
  <c r="O3487"/>
  <c r="O3488"/>
  <c r="O3489"/>
  <c r="O3490"/>
  <c r="O3491"/>
  <c r="O3492"/>
  <c r="O3493"/>
  <c r="O3495"/>
  <c r="O3496"/>
  <c r="O3497"/>
  <c r="O3498"/>
  <c r="O3499"/>
  <c r="O3501"/>
  <c r="O3502"/>
  <c r="O3039"/>
  <c r="O3040"/>
  <c r="O3042"/>
  <c r="O3043"/>
  <c r="O3045"/>
  <c r="O3046"/>
  <c r="O3047"/>
  <c r="O3049"/>
  <c r="O3050"/>
  <c r="O3051"/>
  <c r="O3053"/>
  <c r="O3054"/>
  <c r="O3055"/>
  <c r="O3097"/>
  <c r="O3098"/>
  <c r="O3099"/>
  <c r="O3100"/>
  <c r="O3101"/>
  <c r="O3103"/>
  <c r="O3104"/>
  <c r="O3105"/>
  <c r="O3059"/>
  <c r="O3060"/>
  <c r="O3061"/>
  <c r="O3063"/>
  <c r="O3064"/>
  <c r="O3065"/>
  <c r="O3066"/>
  <c r="O3067"/>
  <c r="O3068"/>
  <c r="O3070"/>
  <c r="O3071"/>
  <c r="O3074"/>
  <c r="O3075"/>
  <c r="O3076"/>
  <c r="O3077"/>
  <c r="O3078"/>
  <c r="O3079"/>
  <c r="O3083"/>
  <c r="O3086"/>
  <c r="O3089"/>
  <c r="O3090"/>
  <c r="O3092"/>
  <c r="O3093"/>
  <c r="O3096"/>
  <c r="O3131"/>
  <c r="O3132"/>
  <c r="O3133"/>
  <c r="O3320"/>
  <c r="O3321"/>
  <c r="O3322"/>
  <c r="O3323"/>
  <c r="O3324"/>
  <c r="O3325"/>
  <c r="O3367"/>
  <c r="O3368"/>
  <c r="O3369"/>
  <c r="O3370"/>
  <c r="O3371"/>
  <c r="O3372"/>
  <c r="O3373"/>
  <c r="O3334"/>
  <c r="O3335"/>
  <c r="O3336"/>
  <c r="O3337"/>
  <c r="O3338"/>
  <c r="O3341"/>
  <c r="O3343"/>
  <c r="O3344"/>
  <c r="O3346"/>
  <c r="O3348"/>
  <c r="O3349"/>
  <c r="O3350"/>
  <c r="O3351"/>
  <c r="O3352"/>
  <c r="O3353"/>
  <c r="O3356"/>
  <c r="O3357"/>
  <c r="O3358"/>
  <c r="O3359"/>
  <c r="O3362"/>
  <c r="O3364"/>
  <c r="O3365"/>
  <c r="O3407"/>
  <c r="O3408"/>
  <c r="O3409"/>
  <c r="O3410"/>
  <c r="O3411"/>
  <c r="O3412"/>
  <c r="O3413"/>
  <c r="O3374"/>
  <c r="O3375"/>
  <c r="O3376"/>
  <c r="O3377"/>
  <c r="O3378"/>
  <c r="O3381"/>
  <c r="O3382"/>
  <c r="O3383"/>
  <c r="O3384"/>
  <c r="O3385"/>
  <c r="O3386"/>
  <c r="O3388"/>
  <c r="O3389"/>
  <c r="O3390"/>
  <c r="O3391"/>
  <c r="O3392"/>
  <c r="O3393"/>
  <c r="O3394"/>
  <c r="O3395"/>
  <c r="O3396"/>
  <c r="O3397"/>
  <c r="O3398"/>
  <c r="O3400"/>
  <c r="O3401"/>
  <c r="O3404"/>
  <c r="O3406"/>
  <c r="O3445"/>
  <c r="O3446"/>
  <c r="O3414"/>
  <c r="O3415"/>
  <c r="O3416"/>
  <c r="O3417"/>
  <c r="O3419"/>
  <c r="O3420"/>
  <c r="O3421"/>
  <c r="O3424"/>
  <c r="O3425"/>
  <c r="O3426"/>
  <c r="O3428"/>
  <c r="O3429"/>
  <c r="O3430"/>
  <c r="O3431"/>
  <c r="O3433"/>
  <c r="O3434"/>
  <c r="O3435"/>
  <c r="O3436"/>
  <c r="O3437"/>
  <c r="O3439"/>
  <c r="O3440"/>
  <c r="O3441"/>
  <c r="O3442"/>
  <c r="O3443"/>
  <c r="O3505"/>
  <c r="O3506"/>
  <c r="O3507"/>
  <c r="O3508"/>
  <c r="O3509"/>
  <c r="O3982"/>
  <c r="O3983"/>
  <c r="O3986"/>
  <c r="O3987"/>
  <c r="O3988"/>
  <c r="O3989"/>
  <c r="O3991"/>
  <c r="O3992"/>
  <c r="O3993"/>
  <c r="O3994"/>
  <c r="O3996"/>
  <c r="O3998"/>
  <c r="O4000"/>
  <c r="O4002"/>
  <c r="O4004"/>
  <c r="O4005"/>
  <c r="O4052"/>
  <c r="O4010"/>
  <c r="O4011"/>
  <c r="O4012"/>
  <c r="O4014"/>
  <c r="O4015"/>
  <c r="O4017"/>
  <c r="O4018"/>
  <c r="O4019"/>
  <c r="O4020"/>
  <c r="O4021"/>
  <c r="O4022"/>
  <c r="O4023"/>
  <c r="O4024"/>
  <c r="O4025"/>
  <c r="O4027"/>
  <c r="O4028"/>
  <c r="O4029"/>
  <c r="O4030"/>
  <c r="O4031"/>
  <c r="O4033"/>
  <c r="O4034"/>
  <c r="O4036"/>
  <c r="O4037"/>
  <c r="O4038"/>
  <c r="O4039"/>
  <c r="O4040"/>
  <c r="O4041"/>
  <c r="O4042"/>
  <c r="O4043"/>
  <c r="O4044"/>
  <c r="O4045"/>
  <c r="O4046"/>
  <c r="O4047"/>
  <c r="O4049"/>
  <c r="O4051"/>
  <c r="O4084"/>
  <c r="O4085"/>
  <c r="O4053"/>
  <c r="O4055"/>
  <c r="O4057"/>
  <c r="O4058"/>
  <c r="O4059"/>
  <c r="O4060"/>
  <c r="O4061"/>
  <c r="O4062"/>
  <c r="O4064"/>
  <c r="O4067"/>
  <c r="O4069"/>
  <c r="O4072"/>
  <c r="O4073"/>
  <c r="O4075"/>
  <c r="O4076"/>
  <c r="O4077"/>
  <c r="O4078"/>
  <c r="O4079"/>
  <c r="O4080"/>
  <c r="O4081"/>
  <c r="O4082"/>
  <c r="O4083"/>
  <c r="O4122"/>
  <c r="O4123"/>
  <c r="O4124"/>
  <c r="O4125"/>
  <c r="O4126"/>
  <c r="O4127"/>
  <c r="O4128"/>
  <c r="O4086"/>
  <c r="O4087"/>
  <c r="O4088"/>
  <c r="O4089"/>
  <c r="O4090"/>
  <c r="O4092"/>
  <c r="O4094"/>
  <c r="O4095"/>
  <c r="O4097"/>
  <c r="O4099"/>
  <c r="O4100"/>
  <c r="O4101"/>
  <c r="O4102"/>
  <c r="O4103"/>
  <c r="O4104"/>
  <c r="O4105"/>
  <c r="O4106"/>
  <c r="O4107"/>
  <c r="O4108"/>
  <c r="O4109"/>
  <c r="O3510"/>
  <c r="O3540"/>
  <c r="O3541"/>
  <c r="O3542"/>
  <c r="O3543"/>
  <c r="O3544"/>
  <c r="O3545"/>
  <c r="O3546"/>
  <c r="O3514"/>
  <c r="O3515"/>
  <c r="O3516"/>
  <c r="O3517"/>
  <c r="O3518"/>
  <c r="O3522"/>
  <c r="O3523"/>
  <c r="O3524"/>
  <c r="O3526"/>
  <c r="O3529"/>
  <c r="O3531"/>
  <c r="O3532"/>
  <c r="O3535"/>
  <c r="O3537"/>
  <c r="O3538"/>
  <c r="O3539"/>
  <c r="O3587"/>
  <c r="O3547"/>
  <c r="O3548"/>
  <c r="O3549"/>
  <c r="O3550"/>
  <c r="O3551"/>
  <c r="O3552"/>
  <c r="O3553"/>
  <c r="O3554"/>
  <c r="O3555"/>
  <c r="O3556"/>
  <c r="O3557"/>
  <c r="O3558"/>
  <c r="O3560"/>
  <c r="O3561"/>
  <c r="O3562"/>
  <c r="O3563"/>
  <c r="O3565"/>
  <c r="O3566"/>
  <c r="O3567"/>
  <c r="O3569"/>
  <c r="O3570"/>
  <c r="O3571"/>
  <c r="O3572"/>
  <c r="O3573"/>
  <c r="O3574"/>
  <c r="O3579"/>
  <c r="O3580"/>
  <c r="O3581"/>
  <c r="O3582"/>
  <c r="O3583"/>
  <c r="O3585"/>
  <c r="O3618"/>
  <c r="O3620"/>
  <c r="O3621"/>
  <c r="O3622"/>
  <c r="O3623"/>
  <c r="O3625"/>
  <c r="O3626"/>
  <c r="O3627"/>
  <c r="O3628"/>
  <c r="O3588"/>
  <c r="O3589"/>
  <c r="O3590"/>
  <c r="O3591"/>
  <c r="O3592"/>
  <c r="O3594"/>
  <c r="O3595"/>
  <c r="O3596"/>
  <c r="O3597"/>
  <c r="O3599"/>
  <c r="O3600"/>
  <c r="O3601"/>
  <c r="O3603"/>
  <c r="O3604"/>
  <c r="O3605"/>
  <c r="O3607"/>
  <c r="O3610"/>
  <c r="O3611"/>
  <c r="O3612"/>
  <c r="O3613"/>
  <c r="O3614"/>
  <c r="O3615"/>
  <c r="O3616"/>
  <c r="O3617"/>
  <c r="O3665"/>
  <c r="O3666"/>
  <c r="O3667"/>
  <c r="O3669"/>
  <c r="O3670"/>
  <c r="O3671"/>
  <c r="O3672"/>
  <c r="O3629"/>
  <c r="O3630"/>
  <c r="O3631"/>
  <c r="O3632"/>
  <c r="O3633"/>
  <c r="O3634"/>
  <c r="O3635"/>
  <c r="O3636"/>
  <c r="O3637"/>
  <c r="O3638"/>
  <c r="O3639"/>
  <c r="O3641"/>
  <c r="O3642"/>
  <c r="O3643"/>
  <c r="O3644"/>
  <c r="O3645"/>
  <c r="O3646"/>
  <c r="O3647"/>
  <c r="O3650"/>
  <c r="O3651"/>
  <c r="O3652"/>
  <c r="O3654"/>
  <c r="O3656"/>
  <c r="O3658"/>
  <c r="O3659"/>
  <c r="O3660"/>
  <c r="O3661"/>
  <c r="O3662"/>
  <c r="O3664"/>
  <c r="O3702"/>
  <c r="O3703"/>
  <c r="O3704"/>
  <c r="O3705"/>
  <c r="O3673"/>
  <c r="O3674"/>
  <c r="O3675"/>
  <c r="O3676"/>
  <c r="O3678"/>
  <c r="O3679"/>
  <c r="O3680"/>
  <c r="O3681"/>
  <c r="O3683"/>
  <c r="O3684"/>
  <c r="O3685"/>
  <c r="O3686"/>
  <c r="O3687"/>
  <c r="O3688"/>
  <c r="O3689"/>
  <c r="O3692"/>
  <c r="O3693"/>
  <c r="O3695"/>
  <c r="O3696"/>
  <c r="O3698"/>
  <c r="O3699"/>
  <c r="O3700"/>
  <c r="O3701"/>
  <c r="O3741"/>
  <c r="O3742"/>
  <c r="O3743"/>
  <c r="O3744"/>
  <c r="O3745"/>
  <c r="O3706"/>
  <c r="O3707"/>
  <c r="O3708"/>
  <c r="O3709"/>
  <c r="O3710"/>
  <c r="O3712"/>
  <c r="O3714"/>
  <c r="O3715"/>
  <c r="O3716"/>
  <c r="O3717"/>
  <c r="O3718"/>
  <c r="O3719"/>
  <c r="O3721"/>
  <c r="O3722"/>
  <c r="O3723"/>
  <c r="O3725"/>
  <c r="O3726"/>
  <c r="O3727"/>
  <c r="O3728"/>
  <c r="O3730"/>
  <c r="O3731"/>
  <c r="O3732"/>
  <c r="O3733"/>
  <c r="O3735"/>
  <c r="O3736"/>
  <c r="O3738"/>
  <c r="O3740"/>
  <c r="O3788"/>
  <c r="O3789"/>
  <c r="O3790"/>
  <c r="O3791"/>
  <c r="O3746"/>
  <c r="O3747"/>
  <c r="O3748"/>
  <c r="O3749"/>
  <c r="O3750"/>
  <c r="O3751"/>
  <c r="O3752"/>
  <c r="O3753"/>
  <c r="O3754"/>
  <c r="O3755"/>
  <c r="O3756"/>
  <c r="O3757"/>
  <c r="O3758"/>
  <c r="O3760"/>
  <c r="O3761"/>
  <c r="O3762"/>
  <c r="O3763"/>
  <c r="O3766"/>
  <c r="O3768"/>
  <c r="O3770"/>
  <c r="O3771"/>
  <c r="O3772"/>
  <c r="O3773"/>
  <c r="O3774"/>
  <c r="O3775"/>
  <c r="O3776"/>
  <c r="O3777"/>
  <c r="O3778"/>
  <c r="O3779"/>
  <c r="O3781"/>
  <c r="O3783"/>
  <c r="O3784"/>
  <c r="O3785"/>
  <c r="O3786"/>
  <c r="O3787"/>
  <c r="O3825"/>
  <c r="O3826"/>
  <c r="O3827"/>
  <c r="O3828"/>
  <c r="O3829"/>
  <c r="O3831"/>
  <c r="O3792"/>
  <c r="O3794"/>
  <c r="O3796"/>
  <c r="O3797"/>
  <c r="O3798"/>
  <c r="O3800"/>
  <c r="O3801"/>
  <c r="O3802"/>
  <c r="O3803"/>
  <c r="O3804"/>
  <c r="O3805"/>
  <c r="O3809"/>
  <c r="O3811"/>
  <c r="O3814"/>
  <c r="O3815"/>
  <c r="O3816"/>
  <c r="O3817"/>
  <c r="O3820"/>
  <c r="O3821"/>
  <c r="O3823"/>
  <c r="O3865"/>
  <c r="O3832"/>
  <c r="O3833"/>
  <c r="O3834"/>
  <c r="O3835"/>
  <c r="O3836"/>
  <c r="O3837"/>
  <c r="O3838"/>
  <c r="O3839"/>
  <c r="O3840"/>
  <c r="O3841"/>
  <c r="O3842"/>
  <c r="O3844"/>
  <c r="O3845"/>
  <c r="O3846"/>
  <c r="O3847"/>
  <c r="O3848"/>
  <c r="O3850"/>
  <c r="O3852"/>
  <c r="O3853"/>
  <c r="O3854"/>
  <c r="O3856"/>
  <c r="O3857"/>
  <c r="O3858"/>
  <c r="O3860"/>
  <c r="O3862"/>
  <c r="O3863"/>
  <c r="O3864"/>
  <c r="O3896"/>
  <c r="O3897"/>
  <c r="O3898"/>
  <c r="O3899"/>
  <c r="O3866"/>
  <c r="O3867"/>
  <c r="O3868"/>
  <c r="O3870"/>
  <c r="O3871"/>
  <c r="O3873"/>
  <c r="O3874"/>
  <c r="O3875"/>
  <c r="O3876"/>
  <c r="O3877"/>
  <c r="O3878"/>
  <c r="O3879"/>
  <c r="O3880"/>
  <c r="O3881"/>
  <c r="O3883"/>
  <c r="O3884"/>
  <c r="O3885"/>
  <c r="O3886"/>
  <c r="O3888"/>
  <c r="O3889"/>
  <c r="O3890"/>
  <c r="O3891"/>
  <c r="O3892"/>
  <c r="O3893"/>
  <c r="O3894"/>
  <c r="O3895"/>
  <c r="O3934"/>
  <c r="O3935"/>
  <c r="O3936"/>
  <c r="O3937"/>
  <c r="O3938"/>
  <c r="O3905"/>
  <c r="O3907"/>
  <c r="O3908"/>
  <c r="O3909"/>
  <c r="O3910"/>
  <c r="O3912"/>
  <c r="O3913"/>
  <c r="O3914"/>
  <c r="O3918"/>
  <c r="O3919"/>
  <c r="O3920"/>
  <c r="O3921"/>
  <c r="O3922"/>
  <c r="O3923"/>
  <c r="O3924"/>
  <c r="O3925"/>
  <c r="O3926"/>
  <c r="O3927"/>
  <c r="O3928"/>
  <c r="O3929"/>
  <c r="O3933"/>
  <c r="O3975"/>
  <c r="O3976"/>
  <c r="O3977"/>
  <c r="O3939"/>
  <c r="O3940"/>
  <c r="O3942"/>
  <c r="O3943"/>
  <c r="O3944"/>
  <c r="O3947"/>
  <c r="O3948"/>
  <c r="O3949"/>
  <c r="O3950"/>
  <c r="O3951"/>
  <c r="O3952"/>
  <c r="O3953"/>
  <c r="O3955"/>
  <c r="O3957"/>
  <c r="O3958"/>
  <c r="O3959"/>
  <c r="O3961"/>
  <c r="O3962"/>
  <c r="O3966"/>
  <c r="O3967"/>
  <c r="O3968"/>
  <c r="O3970"/>
  <c r="O3971"/>
  <c r="O3972"/>
  <c r="O3974"/>
  <c r="O3978"/>
  <c r="O3980"/>
  <c r="O3981"/>
  <c r="O4111"/>
  <c r="O4112"/>
  <c r="O4113"/>
  <c r="O4114"/>
  <c r="O4115"/>
  <c r="O4116"/>
  <c r="O4117"/>
  <c r="O4118"/>
  <c r="O4120"/>
  <c r="O4121"/>
  <c r="O4172"/>
  <c r="O4173"/>
  <c r="O4130"/>
  <c r="O4131"/>
  <c r="O4132"/>
  <c r="O4133"/>
  <c r="O4136"/>
  <c r="O4137"/>
  <c r="O4138"/>
  <c r="O4139"/>
  <c r="O4143"/>
  <c r="O4145"/>
  <c r="O4146"/>
  <c r="O4148"/>
  <c r="O4149"/>
  <c r="O4150"/>
  <c r="O4153"/>
  <c r="O4155"/>
  <c r="O4156"/>
  <c r="O4157"/>
  <c r="O4162"/>
  <c r="O4163"/>
  <c r="O4166"/>
  <c r="O4167"/>
  <c r="O4169"/>
  <c r="O4170"/>
  <c r="O4193"/>
  <c r="O4194"/>
  <c r="O4195"/>
  <c r="O4196"/>
  <c r="O4197"/>
  <c r="O4174"/>
  <c r="O4175"/>
  <c r="O4176"/>
  <c r="O4177"/>
  <c r="O4178"/>
  <c r="O4179"/>
  <c r="O4180"/>
  <c r="O4181"/>
  <c r="O4182"/>
  <c r="O4183"/>
  <c r="O4185"/>
  <c r="O4186"/>
  <c r="O4188"/>
  <c r="O4190"/>
  <c r="O4191"/>
  <c r="O4630"/>
  <c r="O4220"/>
  <c r="O4221"/>
  <c r="O4222"/>
  <c r="O4198"/>
  <c r="O4199"/>
  <c r="O4200"/>
  <c r="O4201"/>
  <c r="O4202"/>
  <c r="O4203"/>
  <c r="O4204"/>
  <c r="O4205"/>
  <c r="O4206"/>
  <c r="O4207"/>
  <c r="O4209"/>
  <c r="O4210"/>
  <c r="O4211"/>
  <c r="O4212"/>
  <c r="O4213"/>
  <c r="O4214"/>
  <c r="O4218"/>
  <c r="O4253"/>
  <c r="O4254"/>
  <c r="O4255"/>
  <c r="O4256"/>
  <c r="O4223"/>
  <c r="O4224"/>
  <c r="O4225"/>
  <c r="O4226"/>
  <c r="O4228"/>
  <c r="O4229"/>
  <c r="O4230"/>
  <c r="O4232"/>
  <c r="O4233"/>
  <c r="O4234"/>
  <c r="O4235"/>
  <c r="O4236"/>
  <c r="O4237"/>
  <c r="O4238"/>
  <c r="O4240"/>
  <c r="O4241"/>
  <c r="O4242"/>
  <c r="O4243"/>
  <c r="O4244"/>
  <c r="O4245"/>
  <c r="O4246"/>
  <c r="O4247"/>
  <c r="O4248"/>
  <c r="O4249"/>
  <c r="O4251"/>
  <c r="O4299"/>
  <c r="O4300"/>
  <c r="O4301"/>
  <c r="O4302"/>
  <c r="O4260"/>
  <c r="O4261"/>
  <c r="O4262"/>
  <c r="O4263"/>
  <c r="O4264"/>
  <c r="O4265"/>
  <c r="O4267"/>
  <c r="O4268"/>
  <c r="O4269"/>
  <c r="O4271"/>
  <c r="O4272"/>
  <c r="O4273"/>
  <c r="O4274"/>
  <c r="O4275"/>
  <c r="O4276"/>
  <c r="O4277"/>
  <c r="O4279"/>
  <c r="O4280"/>
  <c r="O4281"/>
  <c r="O4283"/>
  <c r="O4284"/>
  <c r="O4285"/>
  <c r="O4286"/>
  <c r="O4287"/>
  <c r="O4288"/>
  <c r="O4289"/>
  <c r="O4290"/>
  <c r="O4294"/>
  <c r="O4295"/>
  <c r="O4296"/>
  <c r="O4297"/>
  <c r="O4298"/>
  <c r="O4333"/>
  <c r="O4334"/>
  <c r="O4335"/>
  <c r="O4303"/>
  <c r="O4305"/>
  <c r="O4593"/>
  <c r="O4594"/>
  <c r="O4595"/>
  <c r="O4597"/>
  <c r="O4598"/>
  <c r="O4599"/>
  <c r="O4643"/>
  <c r="O4644"/>
  <c r="O4645"/>
  <c r="O4606"/>
  <c r="O4607"/>
  <c r="O4608"/>
  <c r="O4609"/>
  <c r="O4610"/>
  <c r="O4611"/>
  <c r="O4612"/>
  <c r="O4613"/>
  <c r="O4614"/>
  <c r="O4615"/>
  <c r="O4616"/>
  <c r="O4617"/>
  <c r="O4618"/>
  <c r="O4619"/>
  <c r="O4620"/>
  <c r="O4621"/>
  <c r="O4622"/>
  <c r="O4623"/>
  <c r="O4624"/>
  <c r="O4625"/>
  <c r="O4626"/>
  <c r="O4627"/>
  <c r="O4632"/>
  <c r="O4633"/>
  <c r="O4634"/>
  <c r="O4636"/>
  <c r="O4640"/>
  <c r="O4646"/>
  <c r="O4647"/>
  <c r="O4648"/>
  <c r="O4649"/>
  <c r="O4651"/>
  <c r="O4652"/>
  <c r="O4653"/>
  <c r="O4654"/>
  <c r="O4655"/>
  <c r="O4656"/>
  <c r="O4657"/>
  <c r="O4658"/>
  <c r="O4659"/>
  <c r="O4660"/>
  <c r="O4662"/>
  <c r="O4664"/>
  <c r="O4665"/>
  <c r="O4666"/>
  <c r="O4693"/>
  <c r="O4694"/>
  <c r="O4695"/>
  <c r="O4696"/>
  <c r="O4697"/>
  <c r="O4670"/>
  <c r="O4671"/>
  <c r="O4672"/>
  <c r="O4673"/>
  <c r="O4674"/>
  <c r="O4675"/>
  <c r="O4678"/>
  <c r="O4679"/>
  <c r="O4680"/>
  <c r="O4681"/>
  <c r="O4682"/>
  <c r="O4683"/>
  <c r="O4684"/>
  <c r="O4686"/>
  <c r="O4687"/>
  <c r="O4689"/>
  <c r="O4692"/>
  <c r="O4733"/>
  <c r="O4734"/>
  <c r="O4698"/>
  <c r="O4699"/>
  <c r="O4700"/>
  <c r="O4701"/>
  <c r="O4702"/>
  <c r="O4703"/>
  <c r="O4704"/>
  <c r="O4705"/>
  <c r="O4706"/>
  <c r="O4707"/>
  <c r="O4708"/>
  <c r="O4709"/>
  <c r="O4710"/>
  <c r="O4711"/>
  <c r="O4713"/>
  <c r="O4716"/>
  <c r="O4717"/>
  <c r="O4718"/>
  <c r="O4719"/>
  <c r="O4720"/>
  <c r="O4723"/>
  <c r="O4724"/>
  <c r="O4725"/>
  <c r="O4726"/>
  <c r="O4727"/>
  <c r="O3127"/>
  <c r="O4397"/>
  <c r="O186"/>
  <c r="O4399"/>
  <c r="O1173"/>
  <c r="O1291"/>
  <c r="O3793"/>
  <c r="O3340"/>
  <c r="O1325"/>
  <c r="O1812"/>
  <c r="O3387"/>
  <c r="O3739"/>
  <c r="O3932"/>
  <c r="O2588"/>
  <c r="O3931"/>
  <c r="O4168"/>
  <c r="O1974"/>
  <c r="O2366"/>
  <c r="O4291"/>
  <c r="O3119"/>
  <c r="O2860"/>
  <c r="O4134"/>
  <c r="O3094"/>
  <c r="O1263"/>
  <c r="O2200"/>
  <c r="O2181"/>
  <c r="O4518"/>
  <c r="O1760"/>
  <c r="O3648"/>
  <c r="O604"/>
  <c r="O4026"/>
  <c r="O1834"/>
  <c r="O2096"/>
  <c r="O2352"/>
  <c r="O2592"/>
  <c r="O3806"/>
  <c r="O1312"/>
  <c r="O1417"/>
  <c r="O4135"/>
  <c r="O4728"/>
  <c r="O3494"/>
  <c r="O4729"/>
  <c r="O1928"/>
  <c r="O4730"/>
  <c r="O2204"/>
  <c r="O2757"/>
  <c r="O1800"/>
  <c r="O2159"/>
  <c r="O3906"/>
  <c r="O3520"/>
  <c r="O2325"/>
  <c r="O1875"/>
  <c r="O4306"/>
  <c r="O4309"/>
  <c r="O4312"/>
  <c r="O4313"/>
  <c r="O4315"/>
  <c r="O4316"/>
  <c r="O4317"/>
  <c r="O4318"/>
  <c r="O4320"/>
  <c r="O4321"/>
  <c r="O4327"/>
  <c r="O4330"/>
  <c r="O4331"/>
  <c r="O4332"/>
  <c r="O4363"/>
  <c r="O4343"/>
  <c r="O4344"/>
  <c r="O4345"/>
  <c r="O4346"/>
  <c r="O4347"/>
  <c r="O4349"/>
  <c r="O4350"/>
  <c r="O4351"/>
  <c r="O4353"/>
  <c r="O4354"/>
  <c r="O4355"/>
  <c r="O4356"/>
  <c r="O4357"/>
  <c r="O4358"/>
  <c r="O4359"/>
  <c r="O4360"/>
  <c r="O4364"/>
  <c r="O4368"/>
  <c r="O4369"/>
  <c r="O4370"/>
  <c r="O4371"/>
  <c r="O4372"/>
  <c r="O4373"/>
  <c r="O4374"/>
  <c r="O4375"/>
  <c r="O4376"/>
  <c r="O4377"/>
  <c r="O4378"/>
  <c r="O3965"/>
  <c r="O4379"/>
  <c r="O4381"/>
  <c r="O4384"/>
  <c r="O4385"/>
  <c r="O4386"/>
  <c r="O4387"/>
  <c r="O4388"/>
  <c r="O4390"/>
  <c r="O4391"/>
  <c r="O4392"/>
  <c r="O4432"/>
  <c r="O4433"/>
  <c r="O4434"/>
  <c r="O4435"/>
  <c r="O4396"/>
  <c r="O4398"/>
  <c r="O4400"/>
  <c r="O4401"/>
  <c r="O4402"/>
  <c r="O4404"/>
  <c r="O4406"/>
  <c r="O4407"/>
  <c r="O4408"/>
  <c r="O4409"/>
  <c r="O4410"/>
  <c r="O4411"/>
  <c r="O4412"/>
  <c r="O4413"/>
  <c r="O4414"/>
  <c r="O4415"/>
  <c r="O4416"/>
  <c r="O4417"/>
  <c r="O4421"/>
  <c r="O4422"/>
  <c r="O4423"/>
  <c r="O4425"/>
  <c r="O4426"/>
  <c r="O4470"/>
  <c r="O4471"/>
  <c r="O4472"/>
  <c r="O4473"/>
  <c r="O4474"/>
  <c r="O4436"/>
  <c r="O4437"/>
  <c r="O4438"/>
  <c r="O4439"/>
  <c r="O4440"/>
  <c r="O4441"/>
  <c r="O4442"/>
  <c r="O4443"/>
  <c r="O4444"/>
  <c r="O4445"/>
  <c r="O4446"/>
  <c r="O4447"/>
  <c r="O4448"/>
  <c r="O4449"/>
  <c r="O4450"/>
  <c r="O4451"/>
  <c r="O4452"/>
  <c r="O4453"/>
  <c r="O4454"/>
  <c r="O4455"/>
  <c r="O4456"/>
  <c r="O4457"/>
  <c r="O4458"/>
  <c r="O4459"/>
  <c r="O4460"/>
  <c r="O4461"/>
  <c r="O4462"/>
  <c r="O4463"/>
  <c r="O4505"/>
  <c r="O4506"/>
  <c r="O4507"/>
  <c r="O4508"/>
  <c r="O4475"/>
  <c r="O4476"/>
  <c r="O4477"/>
  <c r="O4478"/>
  <c r="O4479"/>
  <c r="O4480"/>
  <c r="O4481"/>
  <c r="O4483"/>
  <c r="O4484"/>
  <c r="O4485"/>
  <c r="O4486"/>
  <c r="O4487"/>
  <c r="O4488"/>
  <c r="O4489"/>
  <c r="O4490"/>
  <c r="O4491"/>
  <c r="O4492"/>
  <c r="O4493"/>
  <c r="O4494"/>
  <c r="O4495"/>
  <c r="O4497"/>
  <c r="O4498"/>
  <c r="O4500"/>
  <c r="O4501"/>
  <c r="O4533"/>
  <c r="O4534"/>
  <c r="O4535"/>
  <c r="O4536"/>
  <c r="O4510"/>
  <c r="O4511"/>
  <c r="O4512"/>
  <c r="O4513"/>
  <c r="O4514"/>
  <c r="O4516"/>
  <c r="O4520"/>
  <c r="O4521"/>
  <c r="O4522"/>
  <c r="O4523"/>
  <c r="O4524"/>
  <c r="O4525"/>
  <c r="O4526"/>
  <c r="O4527"/>
  <c r="O4528"/>
  <c r="O4531"/>
  <c r="O4570"/>
  <c r="O4571"/>
  <c r="O4572"/>
  <c r="O4573"/>
  <c r="O4574"/>
  <c r="O4575"/>
  <c r="O4576"/>
  <c r="O4537"/>
  <c r="O4538"/>
  <c r="O4539"/>
  <c r="O4540"/>
  <c r="O4541"/>
  <c r="O4542"/>
  <c r="O4544"/>
  <c r="O4545"/>
  <c r="O4546"/>
  <c r="O4549"/>
  <c r="O4550"/>
  <c r="O4551"/>
  <c r="O4552"/>
  <c r="O4553"/>
  <c r="O4554"/>
  <c r="O4555"/>
  <c r="O4556"/>
  <c r="O4557"/>
  <c r="O4558"/>
  <c r="O4559"/>
  <c r="O4560"/>
  <c r="O4561"/>
  <c r="O4562"/>
  <c r="O4600"/>
  <c r="O4601"/>
  <c r="O4602"/>
  <c r="O4603"/>
  <c r="O4604"/>
  <c r="O4577"/>
  <c r="O4578"/>
  <c r="O4579"/>
  <c r="O4580"/>
  <c r="O4581"/>
  <c r="O4582"/>
  <c r="O4585"/>
  <c r="O4588"/>
  <c r="O4589"/>
  <c r="O4590"/>
  <c r="O4592"/>
  <c r="O4389"/>
  <c r="O4394"/>
  <c r="O3293"/>
  <c r="O4464"/>
  <c r="O3851"/>
  <c r="O777"/>
  <c r="O849"/>
  <c r="O1315"/>
  <c r="O826"/>
  <c r="O1552"/>
  <c r="O4304"/>
  <c r="O4466"/>
  <c r="O2644"/>
  <c r="O4403"/>
  <c r="O173"/>
  <c r="O517"/>
  <c r="O4465"/>
  <c r="O4171"/>
  <c r="O2068"/>
  <c r="O246"/>
  <c r="O2402"/>
  <c r="O555"/>
  <c r="O2670"/>
  <c r="O2904"/>
  <c r="O1105"/>
  <c r="O1376"/>
  <c r="O4418"/>
  <c r="O306"/>
  <c r="O2138"/>
  <c r="O3243"/>
  <c r="O3461"/>
  <c r="O3663"/>
  <c r="O3765"/>
  <c r="O1356"/>
  <c r="O3474"/>
  <c r="O2365"/>
  <c r="O1148"/>
  <c r="O4142"/>
  <c r="O3292"/>
  <c r="O1489"/>
  <c r="O552"/>
  <c r="O2921"/>
  <c r="O1189"/>
  <c r="O4016"/>
  <c r="O4732"/>
  <c r="O4731"/>
  <c r="O3711"/>
  <c r="N2"/>
  <c r="N3"/>
  <c r="P3" s="1"/>
  <c r="N4"/>
  <c r="N5"/>
  <c r="P5" s="1"/>
  <c r="N6"/>
  <c r="N7"/>
  <c r="P7" s="1"/>
  <c r="N8"/>
  <c r="N9"/>
  <c r="P9" s="1"/>
  <c r="N11"/>
  <c r="N14"/>
  <c r="P14" s="1"/>
  <c r="N15"/>
  <c r="N16"/>
  <c r="P16" s="1"/>
  <c r="N17"/>
  <c r="N18"/>
  <c r="P18" s="1"/>
  <c r="N19"/>
  <c r="N21"/>
  <c r="P21" s="1"/>
  <c r="N22"/>
  <c r="N23"/>
  <c r="P23" s="1"/>
  <c r="N24"/>
  <c r="N25"/>
  <c r="P25" s="1"/>
  <c r="N26"/>
  <c r="N27"/>
  <c r="P27" s="1"/>
  <c r="N3418"/>
  <c r="N28"/>
  <c r="P28" s="1"/>
  <c r="N49"/>
  <c r="N50"/>
  <c r="P50" s="1"/>
  <c r="N51"/>
  <c r="N52"/>
  <c r="P52" s="1"/>
  <c r="N53"/>
  <c r="N54"/>
  <c r="P54" s="1"/>
  <c r="N30"/>
  <c r="N31"/>
  <c r="P31" s="1"/>
  <c r="N32"/>
  <c r="N33"/>
  <c r="P33" s="1"/>
  <c r="N34"/>
  <c r="N35"/>
  <c r="N36"/>
  <c r="N37"/>
  <c r="N39"/>
  <c r="N41"/>
  <c r="N43"/>
  <c r="N44"/>
  <c r="N46"/>
  <c r="N75"/>
  <c r="N76"/>
  <c r="N55"/>
  <c r="N56"/>
  <c r="N57"/>
  <c r="N58"/>
  <c r="N59"/>
  <c r="N60"/>
  <c r="N62"/>
  <c r="N63"/>
  <c r="N64"/>
  <c r="N65"/>
  <c r="N66"/>
  <c r="N68"/>
  <c r="N70"/>
  <c r="N71"/>
  <c r="N72"/>
  <c r="N73"/>
  <c r="N74"/>
  <c r="N77"/>
  <c r="N78"/>
  <c r="N79"/>
  <c r="N80"/>
  <c r="N81"/>
  <c r="N82"/>
  <c r="N83"/>
  <c r="N84"/>
  <c r="N85"/>
  <c r="N87"/>
  <c r="N88"/>
  <c r="N89"/>
  <c r="N90"/>
  <c r="N91"/>
  <c r="N92"/>
  <c r="N93"/>
  <c r="N94"/>
  <c r="N95"/>
  <c r="N97"/>
  <c r="N98"/>
  <c r="N99"/>
  <c r="N100"/>
  <c r="N101"/>
  <c r="N102"/>
  <c r="N108"/>
  <c r="N149"/>
  <c r="N150"/>
  <c r="N151"/>
  <c r="N152"/>
  <c r="N153"/>
  <c r="N154"/>
  <c r="N155"/>
  <c r="N156"/>
  <c r="N110"/>
  <c r="N111"/>
  <c r="N112"/>
  <c r="N113"/>
  <c r="N114"/>
  <c r="N115"/>
  <c r="N116"/>
  <c r="N117"/>
  <c r="N609"/>
  <c r="N610"/>
  <c r="N613"/>
  <c r="N615"/>
  <c r="N652"/>
  <c r="N653"/>
  <c r="N654"/>
  <c r="N655"/>
  <c r="N656"/>
  <c r="N625"/>
  <c r="N626"/>
  <c r="N627"/>
  <c r="N628"/>
  <c r="N629"/>
  <c r="N630"/>
  <c r="N631"/>
  <c r="N632"/>
  <c r="N633"/>
  <c r="N634"/>
  <c r="N636"/>
  <c r="N637"/>
  <c r="N639"/>
  <c r="N641"/>
  <c r="N642"/>
  <c r="N643"/>
  <c r="N644"/>
  <c r="N646"/>
  <c r="N647"/>
  <c r="N648"/>
  <c r="N649"/>
  <c r="N684"/>
  <c r="N685"/>
  <c r="N657"/>
  <c r="N658"/>
  <c r="N659"/>
  <c r="N660"/>
  <c r="N661"/>
  <c r="N662"/>
  <c r="N664"/>
  <c r="N665"/>
  <c r="N667"/>
  <c r="N668"/>
  <c r="N669"/>
  <c r="N670"/>
  <c r="N671"/>
  <c r="N672"/>
  <c r="N673"/>
  <c r="N674"/>
  <c r="N675"/>
  <c r="N676"/>
  <c r="N677"/>
  <c r="N678"/>
  <c r="N679"/>
  <c r="N723"/>
  <c r="N724"/>
  <c r="N725"/>
  <c r="N726"/>
  <c r="N727"/>
  <c r="N686"/>
  <c r="N687"/>
  <c r="N688"/>
  <c r="N689"/>
  <c r="N690"/>
  <c r="N691"/>
  <c r="N695"/>
  <c r="N696"/>
  <c r="N698"/>
  <c r="N699"/>
  <c r="N700"/>
  <c r="N701"/>
  <c r="N702"/>
  <c r="N703"/>
  <c r="N704"/>
  <c r="N706"/>
  <c r="N707"/>
  <c r="N708"/>
  <c r="N711"/>
  <c r="N756"/>
  <c r="N731"/>
  <c r="N732"/>
  <c r="N733"/>
  <c r="N734"/>
  <c r="N736"/>
  <c r="N737"/>
  <c r="N741"/>
  <c r="N742"/>
  <c r="N743"/>
  <c r="N744"/>
  <c r="N746"/>
  <c r="N747"/>
  <c r="N748"/>
  <c r="N749"/>
  <c r="N751"/>
  <c r="N782"/>
  <c r="N757"/>
  <c r="N758"/>
  <c r="N759"/>
  <c r="N760"/>
  <c r="N761"/>
  <c r="N762"/>
  <c r="N763"/>
  <c r="N764"/>
  <c r="N765"/>
  <c r="N766"/>
  <c r="N767"/>
  <c r="N768"/>
  <c r="N769"/>
  <c r="N770"/>
  <c r="N771"/>
  <c r="N772"/>
  <c r="N774"/>
  <c r="N776"/>
  <c r="N778"/>
  <c r="N819"/>
  <c r="N820"/>
  <c r="N821"/>
  <c r="N822"/>
  <c r="N823"/>
  <c r="N824"/>
  <c r="N783"/>
  <c r="N784"/>
  <c r="N785"/>
  <c r="N787"/>
  <c r="N788"/>
  <c r="N789"/>
  <c r="N790"/>
  <c r="N791"/>
  <c r="N794"/>
  <c r="N795"/>
  <c r="N796"/>
  <c r="N797"/>
  <c r="N798"/>
  <c r="N800"/>
  <c r="N801"/>
  <c r="N802"/>
  <c r="N803"/>
  <c r="N804"/>
  <c r="N805"/>
  <c r="N806"/>
  <c r="N808"/>
  <c r="N809"/>
  <c r="N810"/>
  <c r="N813"/>
  <c r="N814"/>
  <c r="N852"/>
  <c r="N853"/>
  <c r="N854"/>
  <c r="N855"/>
  <c r="N856"/>
  <c r="N857"/>
  <c r="N858"/>
  <c r="N825"/>
  <c r="N827"/>
  <c r="N828"/>
  <c r="N831"/>
  <c r="N833"/>
  <c r="N834"/>
  <c r="N835"/>
  <c r="N836"/>
  <c r="N837"/>
  <c r="N838"/>
  <c r="N839"/>
  <c r="N840"/>
  <c r="N841"/>
  <c r="N842"/>
  <c r="N843"/>
  <c r="N845"/>
  <c r="N846"/>
  <c r="N847"/>
  <c r="N850"/>
  <c r="N883"/>
  <c r="N884"/>
  <c r="N859"/>
  <c r="N860"/>
  <c r="N862"/>
  <c r="N863"/>
  <c r="N864"/>
  <c r="N865"/>
  <c r="N866"/>
  <c r="N867"/>
  <c r="N868"/>
  <c r="N869"/>
  <c r="N870"/>
  <c r="N874"/>
  <c r="N875"/>
  <c r="N876"/>
  <c r="N878"/>
  <c r="N921"/>
  <c r="N922"/>
  <c r="N923"/>
  <c r="N924"/>
  <c r="N925"/>
  <c r="N926"/>
  <c r="N885"/>
  <c r="N886"/>
  <c r="N887"/>
  <c r="N889"/>
  <c r="N892"/>
  <c r="N894"/>
  <c r="N895"/>
  <c r="N897"/>
  <c r="N898"/>
  <c r="N899"/>
  <c r="N900"/>
  <c r="N901"/>
  <c r="N902"/>
  <c r="N903"/>
  <c r="N905"/>
  <c r="N906"/>
  <c r="N908"/>
  <c r="N909"/>
  <c r="N911"/>
  <c r="N912"/>
  <c r="N915"/>
  <c r="N916"/>
  <c r="N955"/>
  <c r="N956"/>
  <c r="N927"/>
  <c r="N928"/>
  <c r="N929"/>
  <c r="N930"/>
  <c r="N931"/>
  <c r="N932"/>
  <c r="N933"/>
  <c r="N934"/>
  <c r="N935"/>
  <c r="N936"/>
  <c r="N938"/>
  <c r="N939"/>
  <c r="N940"/>
  <c r="N942"/>
  <c r="N943"/>
  <c r="N945"/>
  <c r="N946"/>
  <c r="N947"/>
  <c r="N948"/>
  <c r="N949"/>
  <c r="N950"/>
  <c r="N952"/>
  <c r="N953"/>
  <c r="N990"/>
  <c r="N991"/>
  <c r="N992"/>
  <c r="N993"/>
  <c r="N958"/>
  <c r="N959"/>
  <c r="N960"/>
  <c r="N962"/>
  <c r="N963"/>
  <c r="N964"/>
  <c r="N965"/>
  <c r="N966"/>
  <c r="N967"/>
  <c r="N968"/>
  <c r="N969"/>
  <c r="N970"/>
  <c r="N971"/>
  <c r="N972"/>
  <c r="N973"/>
  <c r="N974"/>
  <c r="N975"/>
  <c r="N976"/>
  <c r="N978"/>
  <c r="N979"/>
  <c r="N980"/>
  <c r="N981"/>
  <c r="N982"/>
  <c r="N983"/>
  <c r="N1030"/>
  <c r="N1031"/>
  <c r="N1032"/>
  <c r="N1033"/>
  <c r="N1034"/>
  <c r="N994"/>
  <c r="N995"/>
  <c r="N996"/>
  <c r="N997"/>
  <c r="N998"/>
  <c r="N999"/>
  <c r="N1000"/>
  <c r="N1001"/>
  <c r="N1002"/>
  <c r="N1004"/>
  <c r="N1005"/>
  <c r="N1007"/>
  <c r="N1008"/>
  <c r="N1009"/>
  <c r="N1010"/>
  <c r="N1011"/>
  <c r="N1012"/>
  <c r="N1013"/>
  <c r="N1014"/>
  <c r="N1015"/>
  <c r="N1016"/>
  <c r="N1017"/>
  <c r="N1019"/>
  <c r="N1023"/>
  <c r="N1025"/>
  <c r="N1065"/>
  <c r="N1066"/>
  <c r="N1067"/>
  <c r="N1068"/>
  <c r="N1035"/>
  <c r="N1036"/>
  <c r="N1037"/>
  <c r="N1038"/>
  <c r="N1039"/>
  <c r="N1040"/>
  <c r="N1041"/>
  <c r="N1042"/>
  <c r="N1043"/>
  <c r="N1046"/>
  <c r="N1047"/>
  <c r="N1049"/>
  <c r="N1051"/>
  <c r="N1052"/>
  <c r="N1054"/>
  <c r="N1055"/>
  <c r="N1056"/>
  <c r="N1057"/>
  <c r="N1058"/>
  <c r="N1059"/>
  <c r="N1060"/>
  <c r="N1061"/>
  <c r="N1062"/>
  <c r="N1063"/>
  <c r="N1092"/>
  <c r="N1093"/>
  <c r="N1094"/>
  <c r="N1095"/>
  <c r="N1069"/>
  <c r="N1070"/>
  <c r="N1071"/>
  <c r="N1151"/>
  <c r="N1152"/>
  <c r="N1153"/>
  <c r="N1154"/>
  <c r="N1138"/>
  <c r="N1139"/>
  <c r="N1140"/>
  <c r="N1141"/>
  <c r="N1142"/>
  <c r="N1143"/>
  <c r="N1144"/>
  <c r="N1145"/>
  <c r="N1147"/>
  <c r="N1149"/>
  <c r="N1150"/>
  <c r="N1176"/>
  <c r="N1177"/>
  <c r="N1178"/>
  <c r="N1179"/>
  <c r="N1155"/>
  <c r="N1156"/>
  <c r="N1157"/>
  <c r="N1159"/>
  <c r="N1160"/>
  <c r="N1161"/>
  <c r="N1162"/>
  <c r="N1163"/>
  <c r="N1164"/>
  <c r="N1165"/>
  <c r="N1166"/>
  <c r="N1167"/>
  <c r="N1168"/>
  <c r="N1169"/>
  <c r="N1170"/>
  <c r="N1172"/>
  <c r="N1174"/>
  <c r="N1180"/>
  <c r="N1181"/>
  <c r="N1182"/>
  <c r="N1183"/>
  <c r="N1186"/>
  <c r="N1187"/>
  <c r="N1188"/>
  <c r="N1190"/>
  <c r="N1191"/>
  <c r="N1192"/>
  <c r="N1193"/>
  <c r="N1194"/>
  <c r="N1195"/>
  <c r="N1197"/>
  <c r="N1198"/>
  <c r="N1200"/>
  <c r="N1201"/>
  <c r="N1202"/>
  <c r="N1203"/>
  <c r="N1204"/>
  <c r="N1205"/>
  <c r="N1206"/>
  <c r="N1207"/>
  <c r="N1208"/>
  <c r="N1209"/>
  <c r="N1210"/>
  <c r="N1211"/>
  <c r="N1212"/>
  <c r="N1213"/>
  <c r="N1214"/>
  <c r="N1245"/>
  <c r="N1246"/>
  <c r="N1247"/>
  <c r="N1248"/>
  <c r="N1249"/>
  <c r="N1250"/>
  <c r="N1217"/>
  <c r="N1218"/>
  <c r="N1219"/>
  <c r="N1220"/>
  <c r="N1221"/>
  <c r="N1222"/>
  <c r="N1223"/>
  <c r="N1224"/>
  <c r="N1225"/>
  <c r="N1226"/>
  <c r="N1227"/>
  <c r="N1228"/>
  <c r="N1230"/>
  <c r="N1231"/>
  <c r="N1232"/>
  <c r="N1233"/>
  <c r="N1234"/>
  <c r="N1235"/>
  <c r="N1236"/>
  <c r="N1238"/>
  <c r="N1239"/>
  <c r="N1240"/>
  <c r="N1241"/>
  <c r="N1242"/>
  <c r="N1279"/>
  <c r="N1280"/>
  <c r="N1281"/>
  <c r="N1251"/>
  <c r="N1253"/>
  <c r="N1254"/>
  <c r="N1255"/>
  <c r="N1256"/>
  <c r="N1257"/>
  <c r="N1258"/>
  <c r="N1259"/>
  <c r="N1260"/>
  <c r="N1262"/>
  <c r="N1543"/>
  <c r="N1544"/>
  <c r="N1545"/>
  <c r="N1546"/>
  <c r="N1548"/>
  <c r="N1549"/>
  <c r="N1550"/>
  <c r="N1553"/>
  <c r="N1596"/>
  <c r="N1597"/>
  <c r="N1598"/>
  <c r="N1599"/>
  <c r="N1600"/>
  <c r="N1601"/>
  <c r="N1561"/>
  <c r="N1562"/>
  <c r="N1564"/>
  <c r="N1565"/>
  <c r="N1566"/>
  <c r="N1567"/>
  <c r="N1568"/>
  <c r="N1569"/>
  <c r="N1570"/>
  <c r="N1571"/>
  <c r="N1572"/>
  <c r="N1574"/>
  <c r="N1576"/>
  <c r="N1578"/>
  <c r="N1579"/>
  <c r="N1580"/>
  <c r="N1581"/>
  <c r="N1583"/>
  <c r="N1585"/>
  <c r="N1586"/>
  <c r="N1587"/>
  <c r="N1588"/>
  <c r="N1589"/>
  <c r="N1593"/>
  <c r="N1633"/>
  <c r="N1634"/>
  <c r="N1635"/>
  <c r="N1636"/>
  <c r="N1637"/>
  <c r="N1638"/>
  <c r="N1602"/>
  <c r="N1603"/>
  <c r="N1604"/>
  <c r="N1606"/>
  <c r="N1607"/>
  <c r="N1608"/>
  <c r="N1609"/>
  <c r="N1610"/>
  <c r="N1611"/>
  <c r="N1612"/>
  <c r="N1613"/>
  <c r="N1615"/>
  <c r="N1616"/>
  <c r="N1618"/>
  <c r="N1619"/>
  <c r="N1620"/>
  <c r="N1621"/>
  <c r="N1622"/>
  <c r="N1624"/>
  <c r="N1627"/>
  <c r="N1661"/>
  <c r="N1662"/>
  <c r="N1663"/>
  <c r="N1639"/>
  <c r="N1640"/>
  <c r="N1641"/>
  <c r="N1642"/>
  <c r="N1643"/>
  <c r="N1644"/>
  <c r="N1645"/>
  <c r="N1646"/>
  <c r="N1647"/>
  <c r="N1648"/>
  <c r="N1649"/>
  <c r="N1651"/>
  <c r="N1652"/>
  <c r="N1653"/>
  <c r="N1655"/>
  <c r="N1656"/>
  <c r="N1657"/>
  <c r="N1658"/>
  <c r="N1659"/>
  <c r="N1660"/>
  <c r="N1693"/>
  <c r="N1694"/>
  <c r="N1664"/>
  <c r="N1665"/>
  <c r="N1666"/>
  <c r="N1667"/>
  <c r="N1668"/>
  <c r="N1669"/>
  <c r="N1671"/>
  <c r="N1673"/>
  <c r="N1674"/>
  <c r="N1676"/>
  <c r="N1677"/>
  <c r="N1678"/>
  <c r="N1680"/>
  <c r="N1681"/>
  <c r="N1682"/>
  <c r="N1684"/>
  <c r="N1685"/>
  <c r="N1686"/>
  <c r="N1688"/>
  <c r="N1689"/>
  <c r="N1713"/>
  <c r="N1695"/>
  <c r="N1696"/>
  <c r="N1697"/>
  <c r="N1698"/>
  <c r="N1700"/>
  <c r="N1702"/>
  <c r="N1703"/>
  <c r="N1704"/>
  <c r="N1705"/>
  <c r="N1706"/>
  <c r="N1707"/>
  <c r="N1708"/>
  <c r="N1709"/>
  <c r="N1711"/>
  <c r="N1738"/>
  <c r="N1739"/>
  <c r="N1740"/>
  <c r="N1741"/>
  <c r="N1742"/>
  <c r="N1743"/>
  <c r="N1714"/>
  <c r="N1715"/>
  <c r="N1716"/>
  <c r="N1718"/>
  <c r="N1720"/>
  <c r="N1721"/>
  <c r="N1722"/>
  <c r="N1723"/>
  <c r="N1724"/>
  <c r="N1725"/>
  <c r="N1726"/>
  <c r="N1727"/>
  <c r="N1730"/>
  <c r="N1731"/>
  <c r="N1734"/>
  <c r="N1766"/>
  <c r="N1767"/>
  <c r="N1768"/>
  <c r="N1744"/>
  <c r="N1745"/>
  <c r="N1748"/>
  <c r="N1749"/>
  <c r="N1751"/>
  <c r="N1752"/>
  <c r="N1755"/>
  <c r="N1756"/>
  <c r="N1757"/>
  <c r="N1758"/>
  <c r="N1761"/>
  <c r="N1762"/>
  <c r="N1763"/>
  <c r="N1765"/>
  <c r="N1791"/>
  <c r="N1792"/>
  <c r="N1793"/>
  <c r="N1769"/>
  <c r="N1770"/>
  <c r="N1771"/>
  <c r="N1772"/>
  <c r="N1773"/>
  <c r="N1774"/>
  <c r="N1776"/>
  <c r="N1777"/>
  <c r="N1778"/>
  <c r="N1779"/>
  <c r="N1780"/>
  <c r="N1781"/>
  <c r="N1782"/>
  <c r="N1783"/>
  <c r="N1784"/>
  <c r="N1817"/>
  <c r="N1818"/>
  <c r="N1819"/>
  <c r="N1820"/>
  <c r="N1794"/>
  <c r="N1795"/>
  <c r="N1796"/>
  <c r="N1797"/>
  <c r="N1801"/>
  <c r="N1802"/>
  <c r="N1803"/>
  <c r="N1804"/>
  <c r="N1805"/>
  <c r="N1806"/>
  <c r="N1807"/>
  <c r="N1808"/>
  <c r="N1809"/>
  <c r="N1810"/>
  <c r="N1811"/>
  <c r="N1813"/>
  <c r="N1841"/>
  <c r="N1843"/>
  <c r="N1844"/>
  <c r="N1845"/>
  <c r="N1846"/>
  <c r="N1847"/>
  <c r="N1848"/>
  <c r="N1822"/>
  <c r="N1823"/>
  <c r="N1824"/>
  <c r="N1825"/>
  <c r="N1826"/>
  <c r="N1827"/>
  <c r="N1828"/>
  <c r="N1829"/>
  <c r="N1831"/>
  <c r="N1833"/>
  <c r="N1835"/>
  <c r="N1837"/>
  <c r="N1838"/>
  <c r="N1975"/>
  <c r="N1976"/>
  <c r="N1977"/>
  <c r="N1978"/>
  <c r="N1979"/>
  <c r="N1980"/>
  <c r="N1981"/>
  <c r="N1982"/>
  <c r="N1983"/>
  <c r="N1984"/>
  <c r="N1985"/>
  <c r="N1986"/>
  <c r="N1987"/>
  <c r="N1988"/>
  <c r="N1989"/>
  <c r="N1991"/>
  <c r="N1992"/>
  <c r="N1994"/>
  <c r="N2041"/>
  <c r="N2042"/>
  <c r="N2043"/>
  <c r="N2044"/>
  <c r="N2045"/>
  <c r="N2046"/>
  <c r="N2047"/>
  <c r="N2048"/>
  <c r="N2003"/>
  <c r="N2004"/>
  <c r="N2005"/>
  <c r="N2006"/>
  <c r="N2007"/>
  <c r="N2008"/>
  <c r="N2009"/>
  <c r="N2010"/>
  <c r="N2011"/>
  <c r="N2012"/>
  <c r="N2013"/>
  <c r="N2014"/>
  <c r="N2015"/>
  <c r="N2016"/>
  <c r="N2017"/>
  <c r="N2018"/>
  <c r="N2019"/>
  <c r="N2021"/>
  <c r="N2022"/>
  <c r="N2025"/>
  <c r="N2026"/>
  <c r="N2027"/>
  <c r="N2028"/>
  <c r="N2029"/>
  <c r="N2032"/>
  <c r="N2034"/>
  <c r="N2035"/>
  <c r="N2036"/>
  <c r="N2039"/>
  <c r="N2040"/>
  <c r="N2081"/>
  <c r="N2082"/>
  <c r="N2083"/>
  <c r="N2050"/>
  <c r="N2051"/>
  <c r="N2052"/>
  <c r="N2053"/>
  <c r="N2054"/>
  <c r="N2055"/>
  <c r="N2056"/>
  <c r="N2057"/>
  <c r="N2058"/>
  <c r="N2059"/>
  <c r="N2060"/>
  <c r="N2061"/>
  <c r="N2062"/>
  <c r="N2063"/>
  <c r="N2064"/>
  <c r="N2065"/>
  <c r="N2066"/>
  <c r="N2067"/>
  <c r="N2072"/>
  <c r="N2073"/>
  <c r="N2074"/>
  <c r="N2075"/>
  <c r="N2076"/>
  <c r="N2078"/>
  <c r="N4001"/>
  <c r="N2079"/>
  <c r="N2080"/>
  <c r="N2113"/>
  <c r="N2114"/>
  <c r="N2084"/>
  <c r="N2085"/>
  <c r="N2086"/>
  <c r="N2088"/>
  <c r="N2089"/>
  <c r="N2090"/>
  <c r="N2091"/>
  <c r="N2092"/>
  <c r="N2093"/>
  <c r="N2094"/>
  <c r="N2095"/>
  <c r="N2097"/>
  <c r="N2098"/>
  <c r="N2100"/>
  <c r="N2102"/>
  <c r="N2103"/>
  <c r="N2104"/>
  <c r="N2106"/>
  <c r="N239"/>
  <c r="N1860"/>
  <c r="N2108"/>
  <c r="N2109"/>
  <c r="N2110"/>
  <c r="N2111"/>
  <c r="N2146"/>
  <c r="N2147"/>
  <c r="N2148"/>
  <c r="N2149"/>
  <c r="N2115"/>
  <c r="N2116"/>
  <c r="N2117"/>
  <c r="N2118"/>
  <c r="N2120"/>
  <c r="N118"/>
  <c r="P118" s="1"/>
  <c r="N119"/>
  <c r="P119" s="1"/>
  <c r="N120"/>
  <c r="P120" s="1"/>
  <c r="N121"/>
  <c r="P121" s="1"/>
  <c r="N123"/>
  <c r="P123" s="1"/>
  <c r="N124"/>
  <c r="P124" s="1"/>
  <c r="N125"/>
  <c r="P125" s="1"/>
  <c r="N126"/>
  <c r="P126" s="1"/>
  <c r="N128"/>
  <c r="P128" s="1"/>
  <c r="N129"/>
  <c r="P129" s="1"/>
  <c r="N130"/>
  <c r="P130" s="1"/>
  <c r="N132"/>
  <c r="P132" s="1"/>
  <c r="N133"/>
  <c r="P133" s="1"/>
  <c r="N134"/>
  <c r="P134" s="1"/>
  <c r="N136"/>
  <c r="P136" s="1"/>
  <c r="N137"/>
  <c r="P137" s="1"/>
  <c r="N138"/>
  <c r="P138" s="1"/>
  <c r="N139"/>
  <c r="P139" s="1"/>
  <c r="N140"/>
  <c r="P140" s="1"/>
  <c r="N143"/>
  <c r="P143" s="1"/>
  <c r="N145"/>
  <c r="P145" s="1"/>
  <c r="N190"/>
  <c r="P190" s="1"/>
  <c r="N191"/>
  <c r="P191" s="1"/>
  <c r="N192"/>
  <c r="P192" s="1"/>
  <c r="N158"/>
  <c r="P158" s="1"/>
  <c r="N159"/>
  <c r="P159" s="1"/>
  <c r="N160"/>
  <c r="P160" s="1"/>
  <c r="N161"/>
  <c r="P161" s="1"/>
  <c r="N162"/>
  <c r="P162" s="1"/>
  <c r="N163"/>
  <c r="P163" s="1"/>
  <c r="N164"/>
  <c r="P164" s="1"/>
  <c r="N165"/>
  <c r="P165" s="1"/>
  <c r="N166"/>
  <c r="P166" s="1"/>
  <c r="N167"/>
  <c r="P167" s="1"/>
  <c r="N169"/>
  <c r="P169" s="1"/>
  <c r="N170"/>
  <c r="P170" s="1"/>
  <c r="N171"/>
  <c r="P171" s="1"/>
  <c r="N174"/>
  <c r="P174" s="1"/>
  <c r="N175"/>
  <c r="P175" s="1"/>
  <c r="N176"/>
  <c r="P176" s="1"/>
  <c r="N177"/>
  <c r="P177" s="1"/>
  <c r="N178"/>
  <c r="P178" s="1"/>
  <c r="N180"/>
  <c r="P180" s="1"/>
  <c r="N181"/>
  <c r="P181" s="1"/>
  <c r="N182"/>
  <c r="P182" s="1"/>
  <c r="N183"/>
  <c r="P183" s="1"/>
  <c r="N184"/>
  <c r="P184" s="1"/>
  <c r="N185"/>
  <c r="P185" s="1"/>
  <c r="N187"/>
  <c r="P187" s="1"/>
  <c r="N214"/>
  <c r="P214" s="1"/>
  <c r="N215"/>
  <c r="P215" s="1"/>
  <c r="N216"/>
  <c r="P216" s="1"/>
  <c r="N217"/>
  <c r="P217" s="1"/>
  <c r="N193"/>
  <c r="P193" s="1"/>
  <c r="N194"/>
  <c r="P194" s="1"/>
  <c r="N196"/>
  <c r="P196" s="1"/>
  <c r="N198"/>
  <c r="P198" s="1"/>
  <c r="N199"/>
  <c r="P199" s="1"/>
  <c r="N200"/>
  <c r="P200" s="1"/>
  <c r="N201"/>
  <c r="P201" s="1"/>
  <c r="N202"/>
  <c r="P202" s="1"/>
  <c r="N203"/>
  <c r="P203" s="1"/>
  <c r="N204"/>
  <c r="P204" s="1"/>
  <c r="N205"/>
  <c r="P205" s="1"/>
  <c r="N206"/>
  <c r="P206" s="1"/>
  <c r="N207"/>
  <c r="P207" s="1"/>
  <c r="N208"/>
  <c r="P208" s="1"/>
  <c r="N209"/>
  <c r="P209" s="1"/>
  <c r="N210"/>
  <c r="P210" s="1"/>
  <c r="N211"/>
  <c r="P211" s="1"/>
  <c r="N240"/>
  <c r="P240" s="1"/>
  <c r="N241"/>
  <c r="P241" s="1"/>
  <c r="N242"/>
  <c r="P242" s="1"/>
  <c r="N243"/>
  <c r="P243" s="1"/>
  <c r="N244"/>
  <c r="P244" s="1"/>
  <c r="N245"/>
  <c r="P245" s="1"/>
  <c r="N218"/>
  <c r="P218" s="1"/>
  <c r="N219"/>
  <c r="P219" s="1"/>
  <c r="N220"/>
  <c r="P220" s="1"/>
  <c r="N221"/>
  <c r="P221" s="1"/>
  <c r="N222"/>
  <c r="P222" s="1"/>
  <c r="N224"/>
  <c r="P224" s="1"/>
  <c r="N225"/>
  <c r="P225" s="1"/>
  <c r="N227"/>
  <c r="P227" s="1"/>
  <c r="N228"/>
  <c r="P228" s="1"/>
  <c r="N230"/>
  <c r="P230" s="1"/>
  <c r="N231"/>
  <c r="P231" s="1"/>
  <c r="N232"/>
  <c r="P232" s="1"/>
  <c r="N235"/>
  <c r="P235" s="1"/>
  <c r="N236"/>
  <c r="P236" s="1"/>
  <c r="N237"/>
  <c r="P237" s="1"/>
  <c r="N238"/>
  <c r="P238" s="1"/>
  <c r="N265"/>
  <c r="P265" s="1"/>
  <c r="N266"/>
  <c r="P266" s="1"/>
  <c r="N267"/>
  <c r="P267" s="1"/>
  <c r="N269"/>
  <c r="P269" s="1"/>
  <c r="N247"/>
  <c r="P247" s="1"/>
  <c r="N248"/>
  <c r="P248" s="1"/>
  <c r="N249"/>
  <c r="P249" s="1"/>
  <c r="N250"/>
  <c r="P250" s="1"/>
  <c r="N251"/>
  <c r="P251" s="1"/>
  <c r="N252"/>
  <c r="P252" s="1"/>
  <c r="N253"/>
  <c r="P253" s="1"/>
  <c r="N256"/>
  <c r="P256" s="1"/>
  <c r="N257"/>
  <c r="P257" s="1"/>
  <c r="N259"/>
  <c r="P259" s="1"/>
  <c r="N260"/>
  <c r="P260" s="1"/>
  <c r="N261"/>
  <c r="P261" s="1"/>
  <c r="N262"/>
  <c r="P262" s="1"/>
  <c r="N291"/>
  <c r="P291" s="1"/>
  <c r="N292"/>
  <c r="P292" s="1"/>
  <c r="N293"/>
  <c r="P293" s="1"/>
  <c r="N294"/>
  <c r="P294" s="1"/>
  <c r="N295"/>
  <c r="P295" s="1"/>
  <c r="N296"/>
  <c r="P296" s="1"/>
  <c r="N270"/>
  <c r="P270" s="1"/>
  <c r="N271"/>
  <c r="P271" s="1"/>
  <c r="N272"/>
  <c r="P272" s="1"/>
  <c r="N273"/>
  <c r="P273" s="1"/>
  <c r="N274"/>
  <c r="P274" s="1"/>
  <c r="N276"/>
  <c r="P276" s="1"/>
  <c r="N277"/>
  <c r="P277" s="1"/>
  <c r="N278"/>
  <c r="P278" s="1"/>
  <c r="N279"/>
  <c r="P279" s="1"/>
  <c r="N280"/>
  <c r="P280" s="1"/>
  <c r="N281"/>
  <c r="P281" s="1"/>
  <c r="N282"/>
  <c r="P282" s="1"/>
  <c r="N283"/>
  <c r="P283" s="1"/>
  <c r="N284"/>
  <c r="P284" s="1"/>
  <c r="N285"/>
  <c r="P285" s="1"/>
  <c r="N286"/>
  <c r="P286" s="1"/>
  <c r="N288"/>
  <c r="P288" s="1"/>
  <c r="N289"/>
  <c r="P289" s="1"/>
  <c r="N326"/>
  <c r="P326" s="1"/>
  <c r="N297"/>
  <c r="P297" s="1"/>
  <c r="N298"/>
  <c r="P298" s="1"/>
  <c r="N299"/>
  <c r="P299" s="1"/>
  <c r="N301"/>
  <c r="P301" s="1"/>
  <c r="N302"/>
  <c r="P302" s="1"/>
  <c r="N303"/>
  <c r="P303" s="1"/>
  <c r="N304"/>
  <c r="P304" s="1"/>
  <c r="N305"/>
  <c r="P305" s="1"/>
  <c r="N307"/>
  <c r="P307" s="1"/>
  <c r="N308"/>
  <c r="P308" s="1"/>
  <c r="N309"/>
  <c r="P309" s="1"/>
  <c r="N310"/>
  <c r="P310" s="1"/>
  <c r="N311"/>
  <c r="P311" s="1"/>
  <c r="N312"/>
  <c r="P312" s="1"/>
  <c r="N314"/>
  <c r="P314" s="1"/>
  <c r="N315"/>
  <c r="P315" s="1"/>
  <c r="N316"/>
  <c r="P316" s="1"/>
  <c r="N317"/>
  <c r="P317" s="1"/>
  <c r="N318"/>
  <c r="P318" s="1"/>
  <c r="N319"/>
  <c r="P319" s="1"/>
  <c r="N320"/>
  <c r="P320" s="1"/>
  <c r="N321"/>
  <c r="P321" s="1"/>
  <c r="N324"/>
  <c r="P324" s="1"/>
  <c r="N348"/>
  <c r="P348" s="1"/>
  <c r="N349"/>
  <c r="P349" s="1"/>
  <c r="N350"/>
  <c r="P350" s="1"/>
  <c r="N351"/>
  <c r="P351" s="1"/>
  <c r="N352"/>
  <c r="P352" s="1"/>
  <c r="N327"/>
  <c r="P327" s="1"/>
  <c r="N330"/>
  <c r="P330" s="1"/>
  <c r="N331"/>
  <c r="P331" s="1"/>
  <c r="N333"/>
  <c r="P333" s="1"/>
  <c r="N332"/>
  <c r="P332" s="1"/>
  <c r="N334"/>
  <c r="P334" s="1"/>
  <c r="N336"/>
  <c r="P336" s="1"/>
  <c r="N337"/>
  <c r="P337" s="1"/>
  <c r="N338"/>
  <c r="P338" s="1"/>
  <c r="N339"/>
  <c r="P339" s="1"/>
  <c r="N340"/>
  <c r="P340" s="1"/>
  <c r="N341"/>
  <c r="P341" s="1"/>
  <c r="N342"/>
  <c r="P342" s="1"/>
  <c r="N343"/>
  <c r="P343" s="1"/>
  <c r="N344"/>
  <c r="P344" s="1"/>
  <c r="N346"/>
  <c r="P346" s="1"/>
  <c r="N384"/>
  <c r="P384" s="1"/>
  <c r="N385"/>
  <c r="P385" s="1"/>
  <c r="N386"/>
  <c r="P386" s="1"/>
  <c r="N387"/>
  <c r="P387" s="1"/>
  <c r="N388"/>
  <c r="P388" s="1"/>
  <c r="N389"/>
  <c r="P389" s="1"/>
  <c r="N360"/>
  <c r="P360" s="1"/>
  <c r="N361"/>
  <c r="P361" s="1"/>
  <c r="N362"/>
  <c r="P362" s="1"/>
  <c r="N363"/>
  <c r="P363" s="1"/>
  <c r="N364"/>
  <c r="P364" s="1"/>
  <c r="N365"/>
  <c r="P365" s="1"/>
  <c r="N368"/>
  <c r="P368" s="1"/>
  <c r="N370"/>
  <c r="P370" s="1"/>
  <c r="N371"/>
  <c r="P371" s="1"/>
  <c r="N372"/>
  <c r="P372" s="1"/>
  <c r="N373"/>
  <c r="P373" s="1"/>
  <c r="N374"/>
  <c r="P374" s="1"/>
  <c r="N375"/>
  <c r="P375" s="1"/>
  <c r="N376"/>
  <c r="P376" s="1"/>
  <c r="N378"/>
  <c r="P378" s="1"/>
  <c r="N380"/>
  <c r="P380" s="1"/>
  <c r="N411"/>
  <c r="P411" s="1"/>
  <c r="N412"/>
  <c r="P412" s="1"/>
  <c r="N413"/>
  <c r="P413" s="1"/>
  <c r="N415"/>
  <c r="P415" s="1"/>
  <c r="N416"/>
  <c r="P416" s="1"/>
  <c r="N417"/>
  <c r="P417" s="1"/>
  <c r="N390"/>
  <c r="P390" s="1"/>
  <c r="N391"/>
  <c r="P391" s="1"/>
  <c r="N392"/>
  <c r="P392" s="1"/>
  <c r="N394"/>
  <c r="P394" s="1"/>
  <c r="N396"/>
  <c r="P396" s="1"/>
  <c r="N397"/>
  <c r="P397" s="1"/>
  <c r="N398"/>
  <c r="P398" s="1"/>
  <c r="N401"/>
  <c r="P401" s="1"/>
  <c r="N402"/>
  <c r="P402" s="1"/>
  <c r="N403"/>
  <c r="P403" s="1"/>
  <c r="N405"/>
  <c r="P405" s="1"/>
  <c r="N406"/>
  <c r="P406" s="1"/>
  <c r="N409"/>
  <c r="P409" s="1"/>
  <c r="N410"/>
  <c r="P410" s="1"/>
  <c r="N442"/>
  <c r="P442" s="1"/>
  <c r="N443"/>
  <c r="P443" s="1"/>
  <c r="N444"/>
  <c r="P444" s="1"/>
  <c r="N445"/>
  <c r="P445" s="1"/>
  <c r="N446"/>
  <c r="P446" s="1"/>
  <c r="N419"/>
  <c r="P419" s="1"/>
  <c r="N421"/>
  <c r="P421" s="1"/>
  <c r="N422"/>
  <c r="P422" s="1"/>
  <c r="N424"/>
  <c r="P424" s="1"/>
  <c r="N425"/>
  <c r="P425" s="1"/>
  <c r="N426"/>
  <c r="P426" s="1"/>
  <c r="N427"/>
  <c r="P427" s="1"/>
  <c r="N428"/>
  <c r="P428" s="1"/>
  <c r="N429"/>
  <c r="P429" s="1"/>
  <c r="N430"/>
  <c r="P430" s="1"/>
  <c r="N431"/>
  <c r="P431" s="1"/>
  <c r="N432"/>
  <c r="P432" s="1"/>
  <c r="N433"/>
  <c r="P433" s="1"/>
  <c r="N434"/>
  <c r="P434" s="1"/>
  <c r="N435"/>
  <c r="P435" s="1"/>
  <c r="N436"/>
  <c r="P436" s="1"/>
  <c r="N437"/>
  <c r="P437" s="1"/>
  <c r="N439"/>
  <c r="P439" s="1"/>
  <c r="N475"/>
  <c r="P475" s="1"/>
  <c r="N447"/>
  <c r="P447" s="1"/>
  <c r="N448"/>
  <c r="P448" s="1"/>
  <c r="N449"/>
  <c r="P449" s="1"/>
  <c r="N450"/>
  <c r="P450" s="1"/>
  <c r="N451"/>
  <c r="P451" s="1"/>
  <c r="N452"/>
  <c r="P452" s="1"/>
  <c r="N453"/>
  <c r="P453" s="1"/>
  <c r="N454"/>
  <c r="P454" s="1"/>
  <c r="N455"/>
  <c r="P455" s="1"/>
  <c r="N456"/>
  <c r="P456" s="1"/>
  <c r="N457"/>
  <c r="P457" s="1"/>
  <c r="N458"/>
  <c r="P458" s="1"/>
  <c r="N459"/>
  <c r="P459" s="1"/>
  <c r="N461"/>
  <c r="P461" s="1"/>
  <c r="N462"/>
  <c r="P462" s="1"/>
  <c r="N463"/>
  <c r="P463" s="1"/>
  <c r="N464"/>
  <c r="P464" s="1"/>
  <c r="N465"/>
  <c r="P465" s="1"/>
  <c r="N467"/>
  <c r="P467" s="1"/>
  <c r="N470"/>
  <c r="P470" s="1"/>
  <c r="N471"/>
  <c r="P471" s="1"/>
  <c r="N472"/>
  <c r="P472" s="1"/>
  <c r="N506"/>
  <c r="P506" s="1"/>
  <c r="N507"/>
  <c r="P507" s="1"/>
  <c r="N508"/>
  <c r="P508" s="1"/>
  <c r="N476"/>
  <c r="P476" s="1"/>
  <c r="N477"/>
  <c r="P477" s="1"/>
  <c r="N478"/>
  <c r="P478" s="1"/>
  <c r="N479"/>
  <c r="P479" s="1"/>
  <c r="N480"/>
  <c r="P480" s="1"/>
  <c r="N481"/>
  <c r="P481" s="1"/>
  <c r="N482"/>
  <c r="P482" s="1"/>
  <c r="N484"/>
  <c r="P484" s="1"/>
  <c r="N489"/>
  <c r="P489" s="1"/>
  <c r="N490"/>
  <c r="P490" s="1"/>
  <c r="N491"/>
  <c r="P491" s="1"/>
  <c r="N492"/>
  <c r="P492" s="1"/>
  <c r="N493"/>
  <c r="P493" s="1"/>
  <c r="N494"/>
  <c r="P494" s="1"/>
  <c r="N495"/>
  <c r="P495" s="1"/>
  <c r="N499"/>
  <c r="P499" s="1"/>
  <c r="N500"/>
  <c r="P500" s="1"/>
  <c r="N501"/>
  <c r="P501" s="1"/>
  <c r="N539"/>
  <c r="P539" s="1"/>
  <c r="N540"/>
  <c r="P540" s="1"/>
  <c r="N541"/>
  <c r="P541" s="1"/>
  <c r="N542"/>
  <c r="P542" s="1"/>
  <c r="N509"/>
  <c r="P509" s="1"/>
  <c r="N510"/>
  <c r="P510" s="1"/>
  <c r="N511"/>
  <c r="P511" s="1"/>
  <c r="N513"/>
  <c r="P513" s="1"/>
  <c r="N514"/>
  <c r="P514" s="1"/>
  <c r="N515"/>
  <c r="P515" s="1"/>
  <c r="N516"/>
  <c r="P516" s="1"/>
  <c r="N518"/>
  <c r="P518" s="1"/>
  <c r="N519"/>
  <c r="P519" s="1"/>
  <c r="N520"/>
  <c r="P520" s="1"/>
  <c r="N521"/>
  <c r="P521" s="1"/>
  <c r="N523"/>
  <c r="P523" s="1"/>
  <c r="N525"/>
  <c r="P525" s="1"/>
  <c r="N526"/>
  <c r="P526" s="1"/>
  <c r="N527"/>
  <c r="P527" s="1"/>
  <c r="N528"/>
  <c r="P528" s="1"/>
  <c r="N529"/>
  <c r="P529" s="1"/>
  <c r="N530"/>
  <c r="P530" s="1"/>
  <c r="N533"/>
  <c r="P533" s="1"/>
  <c r="N535"/>
  <c r="P535" s="1"/>
  <c r="N536"/>
  <c r="P536" s="1"/>
  <c r="N564"/>
  <c r="P564" s="1"/>
  <c r="N565"/>
  <c r="P565" s="1"/>
  <c r="N566"/>
  <c r="P566" s="1"/>
  <c r="N543"/>
  <c r="P543" s="1"/>
  <c r="N544"/>
  <c r="P544" s="1"/>
  <c r="N545"/>
  <c r="P545" s="1"/>
  <c r="N547"/>
  <c r="P547" s="1"/>
  <c r="N548"/>
  <c r="P548" s="1"/>
  <c r="N549"/>
  <c r="P549" s="1"/>
  <c r="N551"/>
  <c r="P551" s="1"/>
  <c r="N553"/>
  <c r="P553" s="1"/>
  <c r="N554"/>
  <c r="P554" s="1"/>
  <c r="N558"/>
  <c r="P558" s="1"/>
  <c r="N560"/>
  <c r="P560" s="1"/>
  <c r="N561"/>
  <c r="P561" s="1"/>
  <c r="N591"/>
  <c r="P591" s="1"/>
  <c r="N592"/>
  <c r="P592" s="1"/>
  <c r="N593"/>
  <c r="P593" s="1"/>
  <c r="N595"/>
  <c r="P595" s="1"/>
  <c r="N567"/>
  <c r="P567" s="1"/>
  <c r="N568"/>
  <c r="P568" s="1"/>
  <c r="N569"/>
  <c r="P569" s="1"/>
  <c r="N570"/>
  <c r="P570" s="1"/>
  <c r="N571"/>
  <c r="P571" s="1"/>
  <c r="N573"/>
  <c r="P573" s="1"/>
  <c r="N574"/>
  <c r="P574" s="1"/>
  <c r="N575"/>
  <c r="P575" s="1"/>
  <c r="N576"/>
  <c r="P576" s="1"/>
  <c r="N577"/>
  <c r="P577" s="1"/>
  <c r="N578"/>
  <c r="P578" s="1"/>
  <c r="N579"/>
  <c r="P579" s="1"/>
  <c r="N580"/>
  <c r="P580" s="1"/>
  <c r="N582"/>
  <c r="P582" s="1"/>
  <c r="N583"/>
  <c r="P583" s="1"/>
  <c r="N587"/>
  <c r="P587" s="1"/>
  <c r="N588"/>
  <c r="P588" s="1"/>
  <c r="N620"/>
  <c r="P620" s="1"/>
  <c r="N622"/>
  <c r="P622" s="1"/>
  <c r="N596"/>
  <c r="P596" s="1"/>
  <c r="N597"/>
  <c r="N598"/>
  <c r="P598" s="1"/>
  <c r="N599"/>
  <c r="N600"/>
  <c r="P600" s="1"/>
  <c r="N602"/>
  <c r="N603"/>
  <c r="P603" s="1"/>
  <c r="N607"/>
  <c r="N608"/>
  <c r="P608" s="1"/>
  <c r="N1073"/>
  <c r="N1074"/>
  <c r="P1074" s="1"/>
  <c r="N1075"/>
  <c r="N1076"/>
  <c r="P1076" s="1"/>
  <c r="N1077"/>
  <c r="N1078"/>
  <c r="P1078" s="1"/>
  <c r="N1079"/>
  <c r="N1080"/>
  <c r="P1080" s="1"/>
  <c r="N1081"/>
  <c r="N1082"/>
  <c r="P1082" s="1"/>
  <c r="N1083"/>
  <c r="N1084"/>
  <c r="P1084" s="1"/>
  <c r="N1085"/>
  <c r="N1087"/>
  <c r="P1087" s="1"/>
  <c r="N1088"/>
  <c r="N1125"/>
  <c r="P1125" s="1"/>
  <c r="N1126"/>
  <c r="P1126" s="1"/>
  <c r="N1127"/>
  <c r="P1127" s="1"/>
  <c r="N1128"/>
  <c r="P1128" s="1"/>
  <c r="N1129"/>
  <c r="P1129" s="1"/>
  <c r="N1130"/>
  <c r="P1130" s="1"/>
  <c r="N1131"/>
  <c r="P1131" s="1"/>
  <c r="N1097"/>
  <c r="P1097" s="1"/>
  <c r="N1098"/>
  <c r="P1098" s="1"/>
  <c r="N1100"/>
  <c r="P1100" s="1"/>
  <c r="N1101"/>
  <c r="P1101" s="1"/>
  <c r="N1102"/>
  <c r="P1102" s="1"/>
  <c r="N1103"/>
  <c r="P1103" s="1"/>
  <c r="N1104"/>
  <c r="P1104" s="1"/>
  <c r="N1106"/>
  <c r="P1106" s="1"/>
  <c r="N1107"/>
  <c r="P1107" s="1"/>
  <c r="N1108"/>
  <c r="P1108" s="1"/>
  <c r="N1109"/>
  <c r="P1109" s="1"/>
  <c r="N1110"/>
  <c r="P1110" s="1"/>
  <c r="N1111"/>
  <c r="P1111" s="1"/>
  <c r="N1113"/>
  <c r="P1113" s="1"/>
  <c r="N1115"/>
  <c r="P1115" s="1"/>
  <c r="N1117"/>
  <c r="P1117" s="1"/>
  <c r="N1119"/>
  <c r="P1119" s="1"/>
  <c r="N1120"/>
  <c r="P1120" s="1"/>
  <c r="N1122"/>
  <c r="P1122" s="1"/>
  <c r="N1123"/>
  <c r="P1123" s="1"/>
  <c r="N1264"/>
  <c r="P1264" s="1"/>
  <c r="N1265"/>
  <c r="P1265" s="1"/>
  <c r="N1266"/>
  <c r="P1266" s="1"/>
  <c r="N1267"/>
  <c r="P1267" s="1"/>
  <c r="N1270"/>
  <c r="P1270" s="1"/>
  <c r="N1271"/>
  <c r="P1271" s="1"/>
  <c r="N1272"/>
  <c r="P1272" s="1"/>
  <c r="N1274"/>
  <c r="P1274" s="1"/>
  <c r="N1275"/>
  <c r="P1275" s="1"/>
  <c r="N1320"/>
  <c r="P1320" s="1"/>
  <c r="N1321"/>
  <c r="P1321" s="1"/>
  <c r="N1322"/>
  <c r="P1322" s="1"/>
  <c r="N1323"/>
  <c r="P1323" s="1"/>
  <c r="N1324"/>
  <c r="P1324" s="1"/>
  <c r="N1283"/>
  <c r="P1283" s="1"/>
  <c r="N1284"/>
  <c r="P1284" s="1"/>
  <c r="N1285"/>
  <c r="P1285" s="1"/>
  <c r="N1287"/>
  <c r="P1287" s="1"/>
  <c r="N1288"/>
  <c r="P1288" s="1"/>
  <c r="N1290"/>
  <c r="P1290" s="1"/>
  <c r="N1292"/>
  <c r="P1292" s="1"/>
  <c r="N1293"/>
  <c r="P1293" s="1"/>
  <c r="N1294"/>
  <c r="P1294" s="1"/>
  <c r="N1295"/>
  <c r="P1295" s="1"/>
  <c r="N1296"/>
  <c r="P1296" s="1"/>
  <c r="N1297"/>
  <c r="P1297" s="1"/>
  <c r="N1298"/>
  <c r="P1298" s="1"/>
  <c r="N1299"/>
  <c r="P1299" s="1"/>
  <c r="N1300"/>
  <c r="P1300" s="1"/>
  <c r="N1301"/>
  <c r="P1301" s="1"/>
  <c r="N1302"/>
  <c r="P1302" s="1"/>
  <c r="N1303"/>
  <c r="P1303" s="1"/>
  <c r="N1304"/>
  <c r="P1304" s="1"/>
  <c r="N1305"/>
  <c r="P1305" s="1"/>
  <c r="N1306"/>
  <c r="P1306" s="1"/>
  <c r="N1307"/>
  <c r="P1307" s="1"/>
  <c r="N1309"/>
  <c r="P1309" s="1"/>
  <c r="N1310"/>
  <c r="P1310" s="1"/>
  <c r="N1311"/>
  <c r="P1311" s="1"/>
  <c r="N1313"/>
  <c r="P1313" s="1"/>
  <c r="N1314"/>
  <c r="P1314" s="1"/>
  <c r="N1353"/>
  <c r="P1353" s="1"/>
  <c r="N1354"/>
  <c r="P1354" s="1"/>
  <c r="N1355"/>
  <c r="P1355" s="1"/>
  <c r="N1357"/>
  <c r="P1357" s="1"/>
  <c r="N1358"/>
  <c r="P1358" s="1"/>
  <c r="N1326"/>
  <c r="P1326" s="1"/>
  <c r="N1327"/>
  <c r="P1327" s="1"/>
  <c r="N1329"/>
  <c r="P1329" s="1"/>
  <c r="N1330"/>
  <c r="P1330" s="1"/>
  <c r="N1332"/>
  <c r="P1332" s="1"/>
  <c r="N1333"/>
  <c r="P1333" s="1"/>
  <c r="N1334"/>
  <c r="P1334" s="1"/>
  <c r="N1335"/>
  <c r="P1335" s="1"/>
  <c r="N1336"/>
  <c r="P1336" s="1"/>
  <c r="N1337"/>
  <c r="P1337" s="1"/>
  <c r="N1338"/>
  <c r="P1338" s="1"/>
  <c r="N1340"/>
  <c r="P1340" s="1"/>
  <c r="N1342"/>
  <c r="P1342" s="1"/>
  <c r="N1343"/>
  <c r="P1343" s="1"/>
  <c r="N1344"/>
  <c r="P1344" s="1"/>
  <c r="N1345"/>
  <c r="P1345" s="1"/>
  <c r="N1346"/>
  <c r="P1346" s="1"/>
  <c r="N1347"/>
  <c r="P1347" s="1"/>
  <c r="N1348"/>
  <c r="P1348" s="1"/>
  <c r="N1380"/>
  <c r="P1380" s="1"/>
  <c r="N1381"/>
  <c r="P1381" s="1"/>
  <c r="N1382"/>
  <c r="P1382" s="1"/>
  <c r="N1383"/>
  <c r="P1383" s="1"/>
  <c r="N1360"/>
  <c r="P1360" s="1"/>
  <c r="N1362"/>
  <c r="P1362" s="1"/>
  <c r="N1364"/>
  <c r="P1364" s="1"/>
  <c r="N1365"/>
  <c r="P1365" s="1"/>
  <c r="N1366"/>
  <c r="P1366" s="1"/>
  <c r="N1369"/>
  <c r="P1369" s="1"/>
  <c r="N1370"/>
  <c r="P1370" s="1"/>
  <c r="N1371"/>
  <c r="P1371" s="1"/>
  <c r="N1372"/>
  <c r="P1372" s="1"/>
  <c r="N1373"/>
  <c r="P1373" s="1"/>
  <c r="N1374"/>
  <c r="P1374" s="1"/>
  <c r="N1375"/>
  <c r="P1375" s="1"/>
  <c r="N1408"/>
  <c r="P1408" s="1"/>
  <c r="N1409"/>
  <c r="P1409" s="1"/>
  <c r="N1384"/>
  <c r="P1384" s="1"/>
  <c r="N1385"/>
  <c r="P1385" s="1"/>
  <c r="N1386"/>
  <c r="P1386" s="1"/>
  <c r="N1387"/>
  <c r="P1387" s="1"/>
  <c r="N1388"/>
  <c r="P1388" s="1"/>
  <c r="N1389"/>
  <c r="P1389" s="1"/>
  <c r="N1390"/>
  <c r="P1390" s="1"/>
  <c r="N1391"/>
  <c r="P1391" s="1"/>
  <c r="N1392"/>
  <c r="P1392" s="1"/>
  <c r="N1393"/>
  <c r="P1393" s="1"/>
  <c r="N1394"/>
  <c r="P1394" s="1"/>
  <c r="N1395"/>
  <c r="P1395" s="1"/>
  <c r="N1397"/>
  <c r="P1397" s="1"/>
  <c r="N1398"/>
  <c r="P1398" s="1"/>
  <c r="N1399"/>
  <c r="P1399" s="1"/>
  <c r="N1400"/>
  <c r="P1400" s="1"/>
  <c r="N1401"/>
  <c r="P1401" s="1"/>
  <c r="N1402"/>
  <c r="P1402" s="1"/>
  <c r="N1403"/>
  <c r="P1403" s="1"/>
  <c r="N1405"/>
  <c r="P1405" s="1"/>
  <c r="N1439"/>
  <c r="P1439" s="1"/>
  <c r="N1440"/>
  <c r="P1440" s="1"/>
  <c r="N1410"/>
  <c r="P1410" s="1"/>
  <c r="N1412"/>
  <c r="P1412" s="1"/>
  <c r="N1413"/>
  <c r="P1413" s="1"/>
  <c r="N1414"/>
  <c r="P1414" s="1"/>
  <c r="N1415"/>
  <c r="P1415" s="1"/>
  <c r="N1416"/>
  <c r="P1416" s="1"/>
  <c r="N1418"/>
  <c r="P1418" s="1"/>
  <c r="N1419"/>
  <c r="P1419" s="1"/>
  <c r="N1420"/>
  <c r="P1420" s="1"/>
  <c r="N1421"/>
  <c r="P1421" s="1"/>
  <c r="N1422"/>
  <c r="P1422" s="1"/>
  <c r="N1423"/>
  <c r="P1423" s="1"/>
  <c r="N1424"/>
  <c r="P1424" s="1"/>
  <c r="N1425"/>
  <c r="P1425" s="1"/>
  <c r="N1426"/>
  <c r="P1426" s="1"/>
  <c r="N1427"/>
  <c r="P1427" s="1"/>
  <c r="N1429"/>
  <c r="P1429" s="1"/>
  <c r="N1430"/>
  <c r="P1430" s="1"/>
  <c r="N1431"/>
  <c r="P1431" s="1"/>
  <c r="N1432"/>
  <c r="P1432" s="1"/>
  <c r="N1433"/>
  <c r="P1433" s="1"/>
  <c r="N1434"/>
  <c r="P1434" s="1"/>
  <c r="N1435"/>
  <c r="P1435" s="1"/>
  <c r="N1436"/>
  <c r="P1436" s="1"/>
  <c r="N1437"/>
  <c r="P1437" s="1"/>
  <c r="N1438"/>
  <c r="P1438" s="1"/>
  <c r="N1469"/>
  <c r="P1469" s="1"/>
  <c r="N1470"/>
  <c r="P1470" s="1"/>
  <c r="N1441"/>
  <c r="P1441" s="1"/>
  <c r="N1442"/>
  <c r="P1442" s="1"/>
  <c r="N1443"/>
  <c r="P1443" s="1"/>
  <c r="N1444"/>
  <c r="N1445"/>
  <c r="P1445" s="1"/>
  <c r="N1447"/>
  <c r="N1448"/>
  <c r="P1448" s="1"/>
  <c r="N1449"/>
  <c r="N1450"/>
  <c r="P1450" s="1"/>
  <c r="N1451"/>
  <c r="N1452"/>
  <c r="P1452" s="1"/>
  <c r="N1453"/>
  <c r="N1455"/>
  <c r="P1455" s="1"/>
  <c r="N1456"/>
  <c r="N1457"/>
  <c r="P1457" s="1"/>
  <c r="N1458"/>
  <c r="N1460"/>
  <c r="P1460" s="1"/>
  <c r="N1461"/>
  <c r="N1462"/>
  <c r="P1462" s="1"/>
  <c r="N1463"/>
  <c r="N1466"/>
  <c r="P1466" s="1"/>
  <c r="N1467"/>
  <c r="N1494"/>
  <c r="P1494" s="1"/>
  <c r="N1496"/>
  <c r="P1496" s="1"/>
  <c r="N1497"/>
  <c r="P1497" s="1"/>
  <c r="N1498"/>
  <c r="P1498" s="1"/>
  <c r="N1471"/>
  <c r="P1471" s="1"/>
  <c r="N1472"/>
  <c r="P1472" s="1"/>
  <c r="N1473"/>
  <c r="P1473" s="1"/>
  <c r="N1474"/>
  <c r="P1474" s="1"/>
  <c r="N1475"/>
  <c r="P1475" s="1"/>
  <c r="N1476"/>
  <c r="P1476" s="1"/>
  <c r="N1477"/>
  <c r="P1477" s="1"/>
  <c r="N1478"/>
  <c r="P1478" s="1"/>
  <c r="N1479"/>
  <c r="P1479" s="1"/>
  <c r="N1480"/>
  <c r="P1480" s="1"/>
  <c r="N1481"/>
  <c r="P1481" s="1"/>
  <c r="N1483"/>
  <c r="P1483" s="1"/>
  <c r="N1484"/>
  <c r="P1484" s="1"/>
  <c r="N1485"/>
  <c r="P1485" s="1"/>
  <c r="N1486"/>
  <c r="P1486" s="1"/>
  <c r="N1487"/>
  <c r="P1487" s="1"/>
  <c r="N1488"/>
  <c r="P1488" s="1"/>
  <c r="N1490"/>
  <c r="P1490" s="1"/>
  <c r="N1491"/>
  <c r="P1491" s="1"/>
  <c r="N1492"/>
  <c r="P1492" s="1"/>
  <c r="N1493"/>
  <c r="P1493" s="1"/>
  <c r="N1529"/>
  <c r="P1529" s="1"/>
  <c r="N1530"/>
  <c r="P1530" s="1"/>
  <c r="N1532"/>
  <c r="P1532" s="1"/>
  <c r="N1533"/>
  <c r="P1533" s="1"/>
  <c r="N1503"/>
  <c r="P1503" s="1"/>
  <c r="N1504"/>
  <c r="P1504" s="1"/>
  <c r="N1505"/>
  <c r="P1505" s="1"/>
  <c r="N1506"/>
  <c r="P1506" s="1"/>
  <c r="N1507"/>
  <c r="P1507" s="1"/>
  <c r="N1508"/>
  <c r="P1508" s="1"/>
  <c r="N1509"/>
  <c r="P1509" s="1"/>
  <c r="N1510"/>
  <c r="P1510" s="1"/>
  <c r="N1511"/>
  <c r="P1511" s="1"/>
  <c r="N1512"/>
  <c r="P1512" s="1"/>
  <c r="N1719"/>
  <c r="P1719" s="1"/>
  <c r="N1514"/>
  <c r="P1514" s="1"/>
  <c r="N1515"/>
  <c r="P1515" s="1"/>
  <c r="N1516"/>
  <c r="P1516" s="1"/>
  <c r="N1518"/>
  <c r="P1518" s="1"/>
  <c r="N1519"/>
  <c r="P1519" s="1"/>
  <c r="N1520"/>
  <c r="P1520" s="1"/>
  <c r="N1521"/>
  <c r="P1521" s="1"/>
  <c r="N1522"/>
  <c r="P1522" s="1"/>
  <c r="N1524"/>
  <c r="P1524" s="1"/>
  <c r="N1525"/>
  <c r="P1525" s="1"/>
  <c r="N1526"/>
  <c r="P1526" s="1"/>
  <c r="N1527"/>
  <c r="P1527" s="1"/>
  <c r="N1559"/>
  <c r="P1559" s="1"/>
  <c r="N1534"/>
  <c r="P1534" s="1"/>
  <c r="N1535"/>
  <c r="P1535" s="1"/>
  <c r="N1536"/>
  <c r="P1536" s="1"/>
  <c r="N1537"/>
  <c r="P1537" s="1"/>
  <c r="N1538"/>
  <c r="P1538" s="1"/>
  <c r="N1539"/>
  <c r="P1539" s="1"/>
  <c r="N1540"/>
  <c r="P1540" s="1"/>
  <c r="N1541"/>
  <c r="P1541" s="1"/>
  <c r="N1879"/>
  <c r="P1879" s="1"/>
  <c r="N1880"/>
  <c r="P1880" s="1"/>
  <c r="N1881"/>
  <c r="P1881" s="1"/>
  <c r="N1882"/>
  <c r="P1882" s="1"/>
  <c r="N1855"/>
  <c r="P1855" s="1"/>
  <c r="N1856"/>
  <c r="P1856" s="1"/>
  <c r="N1857"/>
  <c r="P1857" s="1"/>
  <c r="N1858"/>
  <c r="P1858" s="1"/>
  <c r="N1861"/>
  <c r="P1861" s="1"/>
  <c r="N1862"/>
  <c r="P1862" s="1"/>
  <c r="N1863"/>
  <c r="P1863" s="1"/>
  <c r="N1866"/>
  <c r="P1866" s="1"/>
  <c r="N1867"/>
  <c r="P1867" s="1"/>
  <c r="N1868"/>
  <c r="P1868" s="1"/>
  <c r="N1869"/>
  <c r="P1869" s="1"/>
  <c r="N1870"/>
  <c r="P1870" s="1"/>
  <c r="N1871"/>
  <c r="P1871" s="1"/>
  <c r="N1873"/>
  <c r="P1873" s="1"/>
  <c r="N1874"/>
  <c r="P1874" s="1"/>
  <c r="N1876"/>
  <c r="P1876" s="1"/>
  <c r="N1877"/>
  <c r="P1877" s="1"/>
  <c r="N1904"/>
  <c r="P1904" s="1"/>
  <c r="N1905"/>
  <c r="P1905" s="1"/>
  <c r="N1906"/>
  <c r="P1906" s="1"/>
  <c r="N1883"/>
  <c r="P1883" s="1"/>
  <c r="N1884"/>
  <c r="N1885"/>
  <c r="P1885" s="1"/>
  <c r="N1887"/>
  <c r="P1887" s="1"/>
  <c r="N1888"/>
  <c r="P1888" s="1"/>
  <c r="N1889"/>
  <c r="P1889" s="1"/>
  <c r="N1890"/>
  <c r="P1890" s="1"/>
  <c r="N1891"/>
  <c r="P1891" s="1"/>
  <c r="N1892"/>
  <c r="P1892" s="1"/>
  <c r="N1893"/>
  <c r="P1893" s="1"/>
  <c r="N1894"/>
  <c r="P1894" s="1"/>
  <c r="N1895"/>
  <c r="P1895" s="1"/>
  <c r="N1896"/>
  <c r="P1896" s="1"/>
  <c r="N1897"/>
  <c r="P1897" s="1"/>
  <c r="N1898"/>
  <c r="P1898" s="1"/>
  <c r="N1899"/>
  <c r="P1899" s="1"/>
  <c r="N1902"/>
  <c r="P1902" s="1"/>
  <c r="N1903"/>
  <c r="P1903" s="1"/>
  <c r="N2572"/>
  <c r="P2572" s="1"/>
  <c r="N1931"/>
  <c r="P1931" s="1"/>
  <c r="N1932"/>
  <c r="P1932" s="1"/>
  <c r="N1933"/>
  <c r="P1933" s="1"/>
  <c r="N1934"/>
  <c r="P1934" s="1"/>
  <c r="N1907"/>
  <c r="P1907" s="1"/>
  <c r="N1908"/>
  <c r="P1908" s="1"/>
  <c r="N1909"/>
  <c r="P1909" s="1"/>
  <c r="N1910"/>
  <c r="P1910" s="1"/>
  <c r="N1911"/>
  <c r="P1911" s="1"/>
  <c r="N1912"/>
  <c r="P1912" s="1"/>
  <c r="N1913"/>
  <c r="P1913" s="1"/>
  <c r="N1914"/>
  <c r="P1914" s="1"/>
  <c r="N1915"/>
  <c r="P1915" s="1"/>
  <c r="N1916"/>
  <c r="P1916" s="1"/>
  <c r="N1920"/>
  <c r="P1920" s="1"/>
  <c r="N1921"/>
  <c r="P1921" s="1"/>
  <c r="N1923"/>
  <c r="P1923" s="1"/>
  <c r="N1924"/>
  <c r="P1924" s="1"/>
  <c r="N1925"/>
  <c r="P1925" s="1"/>
  <c r="N1927"/>
  <c r="P1927" s="1"/>
  <c r="N1965"/>
  <c r="P1965" s="1"/>
  <c r="N1966"/>
  <c r="P1966" s="1"/>
  <c r="N1967"/>
  <c r="P1967" s="1"/>
  <c r="N1968"/>
  <c r="P1968" s="1"/>
  <c r="N1969"/>
  <c r="P1969" s="1"/>
  <c r="N1935"/>
  <c r="P1935" s="1"/>
  <c r="N1936"/>
  <c r="P1936" s="1"/>
  <c r="N1937"/>
  <c r="P1937" s="1"/>
  <c r="N1938"/>
  <c r="P1938" s="1"/>
  <c r="N3504"/>
  <c r="P3504" s="1"/>
  <c r="N1941"/>
  <c r="P1941" s="1"/>
  <c r="N1942"/>
  <c r="P1942" s="1"/>
  <c r="N1944"/>
  <c r="P1944" s="1"/>
  <c r="N1945"/>
  <c r="P1945" s="1"/>
  <c r="N1946"/>
  <c r="P1946" s="1"/>
  <c r="N1948"/>
  <c r="P1948" s="1"/>
  <c r="N1949"/>
  <c r="P1949" s="1"/>
  <c r="N1950"/>
  <c r="P1950" s="1"/>
  <c r="N1951"/>
  <c r="P1951" s="1"/>
  <c r="N1953"/>
  <c r="P1953" s="1"/>
  <c r="N1954"/>
  <c r="P1954" s="1"/>
  <c r="N1955"/>
  <c r="P1955" s="1"/>
  <c r="N1956"/>
  <c r="P1956" s="1"/>
  <c r="N1957"/>
  <c r="P1957" s="1"/>
  <c r="N1958"/>
  <c r="P1958" s="1"/>
  <c r="N1959"/>
  <c r="P1959" s="1"/>
  <c r="N1960"/>
  <c r="P1960" s="1"/>
  <c r="N1961"/>
  <c r="P1961" s="1"/>
  <c r="N1962"/>
  <c r="P1962" s="1"/>
  <c r="N1963"/>
  <c r="P1963" s="1"/>
  <c r="N1997"/>
  <c r="N1999"/>
  <c r="P1999" s="1"/>
  <c r="N2000"/>
  <c r="N2001"/>
  <c r="P2001" s="1"/>
  <c r="N2002"/>
  <c r="N1971"/>
  <c r="P1971" s="1"/>
  <c r="N1972"/>
  <c r="N1973"/>
  <c r="P1973" s="1"/>
  <c r="N2121"/>
  <c r="N2122"/>
  <c r="N2123"/>
  <c r="N2124"/>
  <c r="N2125"/>
  <c r="N2126"/>
  <c r="N2127"/>
  <c r="N2129"/>
  <c r="N2130"/>
  <c r="N2131"/>
  <c r="N2132"/>
  <c r="N2133"/>
  <c r="N2135"/>
  <c r="N2136"/>
  <c r="N2137"/>
  <c r="N2139"/>
  <c r="N2142"/>
  <c r="N2145"/>
  <c r="N2182"/>
  <c r="N2183"/>
  <c r="N2184"/>
  <c r="N2152"/>
  <c r="N2153"/>
  <c r="N2154"/>
  <c r="N2155"/>
  <c r="N2156"/>
  <c r="N2157"/>
  <c r="N2158"/>
  <c r="N2160"/>
  <c r="N2161"/>
  <c r="N2162"/>
  <c r="N2163"/>
  <c r="N2164"/>
  <c r="N2166"/>
  <c r="N2167"/>
  <c r="N2169"/>
  <c r="N2170"/>
  <c r="N2172"/>
  <c r="N2174"/>
  <c r="N2176"/>
  <c r="N2178"/>
  <c r="N2180"/>
  <c r="N2223"/>
  <c r="N2224"/>
  <c r="P2224" s="1"/>
  <c r="N2225"/>
  <c r="P2225" s="1"/>
  <c r="N2226"/>
  <c r="P2226" s="1"/>
  <c r="N2228"/>
  <c r="P2228" s="1"/>
  <c r="N2281"/>
  <c r="N2282"/>
  <c r="N2283"/>
  <c r="N2284"/>
  <c r="N2258"/>
  <c r="N2259"/>
  <c r="N2260"/>
  <c r="N2261"/>
  <c r="N2262"/>
  <c r="N2263"/>
  <c r="N2266"/>
  <c r="N2267"/>
  <c r="N2557"/>
  <c r="N2558"/>
  <c r="N2559"/>
  <c r="N2560"/>
  <c r="N2563"/>
  <c r="N2564"/>
  <c r="N2565"/>
  <c r="N2571"/>
  <c r="N2573"/>
  <c r="N2574"/>
  <c r="N2575"/>
  <c r="N2576"/>
  <c r="N2614"/>
  <c r="N2583"/>
  <c r="N2584"/>
  <c r="N2585"/>
  <c r="N2586"/>
  <c r="N2587"/>
  <c r="N2589"/>
  <c r="N2590"/>
  <c r="N2591"/>
  <c r="N2593"/>
  <c r="N2594"/>
  <c r="N2598"/>
  <c r="N2599"/>
  <c r="N2600"/>
  <c r="N2603"/>
  <c r="N2608"/>
  <c r="N2609"/>
  <c r="N2611"/>
  <c r="N2612"/>
  <c r="N2645"/>
  <c r="N2646"/>
  <c r="N2647"/>
  <c r="N2648"/>
  <c r="N2616"/>
  <c r="N2617"/>
  <c r="N2618"/>
  <c r="N2619"/>
  <c r="N2620"/>
  <c r="N2621"/>
  <c r="N2622"/>
  <c r="N2623"/>
  <c r="N2624"/>
  <c r="N2625"/>
  <c r="N2627"/>
  <c r="N2628"/>
  <c r="N2629"/>
  <c r="N2630"/>
  <c r="N2632"/>
  <c r="N2633"/>
  <c r="N2634"/>
  <c r="N2635"/>
  <c r="N2636"/>
  <c r="N2637"/>
  <c r="N2638"/>
  <c r="N2639"/>
  <c r="N2640"/>
  <c r="N2641"/>
  <c r="N2642"/>
  <c r="N2229"/>
  <c r="P2229" s="1"/>
  <c r="N2185"/>
  <c r="N2186"/>
  <c r="P2186" s="1"/>
  <c r="N2187"/>
  <c r="P2187" s="1"/>
  <c r="N2188"/>
  <c r="P2188" s="1"/>
  <c r="N2189"/>
  <c r="P2189" s="1"/>
  <c r="N2191"/>
  <c r="P2191" s="1"/>
  <c r="N2192"/>
  <c r="P2192" s="1"/>
  <c r="N2193"/>
  <c r="P2193" s="1"/>
  <c r="N2194"/>
  <c r="P2194" s="1"/>
  <c r="N2195"/>
  <c r="P2195" s="1"/>
  <c r="N2197"/>
  <c r="P2197" s="1"/>
  <c r="N2198"/>
  <c r="P2198" s="1"/>
  <c r="N2199"/>
  <c r="P2199" s="1"/>
  <c r="N2201"/>
  <c r="P2201" s="1"/>
  <c r="N2202"/>
  <c r="P2202" s="1"/>
  <c r="N2203"/>
  <c r="P2203" s="1"/>
  <c r="N2205"/>
  <c r="P2205" s="1"/>
  <c r="N2206"/>
  <c r="P2206" s="1"/>
  <c r="N2208"/>
  <c r="P2208" s="1"/>
  <c r="N2210"/>
  <c r="P2210" s="1"/>
  <c r="N2212"/>
  <c r="P2212" s="1"/>
  <c r="N2213"/>
  <c r="P2213" s="1"/>
  <c r="N2218"/>
  <c r="P2218" s="1"/>
  <c r="N2219"/>
  <c r="P2219" s="1"/>
  <c r="N2252"/>
  <c r="P2252" s="1"/>
  <c r="N2253"/>
  <c r="P2253" s="1"/>
  <c r="N2254"/>
  <c r="P2254" s="1"/>
  <c r="N2230"/>
  <c r="P2230" s="1"/>
  <c r="N2231"/>
  <c r="P2231" s="1"/>
  <c r="N2233"/>
  <c r="P2233" s="1"/>
  <c r="N2234"/>
  <c r="P2234" s="1"/>
  <c r="N2236"/>
  <c r="P2236" s="1"/>
  <c r="N2237"/>
  <c r="P2237" s="1"/>
  <c r="N2238"/>
  <c r="P2238" s="1"/>
  <c r="N2240"/>
  <c r="P2240" s="1"/>
  <c r="N2241"/>
  <c r="P2241" s="1"/>
  <c r="N2242"/>
  <c r="P2242" s="1"/>
  <c r="N2244"/>
  <c r="P2244" s="1"/>
  <c r="N2245"/>
  <c r="P2245" s="1"/>
  <c r="N2246"/>
  <c r="P2246" s="1"/>
  <c r="N2247"/>
  <c r="P2247" s="1"/>
  <c r="N2248"/>
  <c r="P2248" s="1"/>
  <c r="N2249"/>
  <c r="P2249" s="1"/>
  <c r="N2269"/>
  <c r="P2269" s="1"/>
  <c r="N2271"/>
  <c r="N2272"/>
  <c r="P2272" s="1"/>
  <c r="N2274"/>
  <c r="N2277"/>
  <c r="P2277" s="1"/>
  <c r="N2278"/>
  <c r="N2279"/>
  <c r="P2279" s="1"/>
  <c r="N2280"/>
  <c r="N2305"/>
  <c r="P2305" s="1"/>
  <c r="N2306"/>
  <c r="P2306" s="1"/>
  <c r="N2307"/>
  <c r="P2307" s="1"/>
  <c r="N2308"/>
  <c r="P2308" s="1"/>
  <c r="N2286"/>
  <c r="P2286" s="1"/>
  <c r="N2287"/>
  <c r="P2287" s="1"/>
  <c r="N2288"/>
  <c r="P2288" s="1"/>
  <c r="N2289"/>
  <c r="P2289" s="1"/>
  <c r="N2291"/>
  <c r="P2291" s="1"/>
  <c r="N2292"/>
  <c r="P2292" s="1"/>
  <c r="N2293"/>
  <c r="P2293" s="1"/>
  <c r="N2294"/>
  <c r="P2294" s="1"/>
  <c r="N2295"/>
  <c r="P2295" s="1"/>
  <c r="N2297"/>
  <c r="P2297" s="1"/>
  <c r="N2298"/>
  <c r="P2298" s="1"/>
  <c r="N2299"/>
  <c r="P2299" s="1"/>
  <c r="N2300"/>
  <c r="P2300" s="1"/>
  <c r="N2302"/>
  <c r="P2302" s="1"/>
  <c r="N2303"/>
  <c r="P2303" s="1"/>
  <c r="N2304"/>
  <c r="P2304" s="1"/>
  <c r="N2334"/>
  <c r="P2334" s="1"/>
  <c r="N2335"/>
  <c r="P2335" s="1"/>
  <c r="N2309"/>
  <c r="P2309" s="1"/>
  <c r="N2310"/>
  <c r="P2310" s="1"/>
  <c r="N2311"/>
  <c r="P2311" s="1"/>
  <c r="N2312"/>
  <c r="P2312" s="1"/>
  <c r="N2313"/>
  <c r="P2313" s="1"/>
  <c r="N2314"/>
  <c r="P2314" s="1"/>
  <c r="N2315"/>
  <c r="P2315" s="1"/>
  <c r="N2316"/>
  <c r="P2316" s="1"/>
  <c r="N2317"/>
  <c r="P2317" s="1"/>
  <c r="N2318"/>
  <c r="P2318" s="1"/>
  <c r="N2320"/>
  <c r="P2320" s="1"/>
  <c r="N2321"/>
  <c r="P2321" s="1"/>
  <c r="N2322"/>
  <c r="P2322" s="1"/>
  <c r="N2323"/>
  <c r="P2323" s="1"/>
  <c r="N2324"/>
  <c r="P2324" s="1"/>
  <c r="N2326"/>
  <c r="P2326" s="1"/>
  <c r="N2327"/>
  <c r="P2327" s="1"/>
  <c r="N2328"/>
  <c r="P2328" s="1"/>
  <c r="N2329"/>
  <c r="P2329" s="1"/>
  <c r="N2331"/>
  <c r="P2331" s="1"/>
  <c r="N2332"/>
  <c r="P2332" s="1"/>
  <c r="N2377"/>
  <c r="P2377" s="1"/>
  <c r="N2378"/>
  <c r="P2378" s="1"/>
  <c r="N2379"/>
  <c r="P2379" s="1"/>
  <c r="N2380"/>
  <c r="P2380" s="1"/>
  <c r="N2336"/>
  <c r="P2336" s="1"/>
  <c r="N2337"/>
  <c r="P2337" s="1"/>
  <c r="N2338"/>
  <c r="P2338" s="1"/>
  <c r="N2340"/>
  <c r="P2340" s="1"/>
  <c r="N2341"/>
  <c r="P2341" s="1"/>
  <c r="N2342"/>
  <c r="P2342" s="1"/>
  <c r="N2343"/>
  <c r="P2343" s="1"/>
  <c r="N2344"/>
  <c r="P2344" s="1"/>
  <c r="N2345"/>
  <c r="P2345" s="1"/>
  <c r="N2346"/>
  <c r="P2346" s="1"/>
  <c r="N2348"/>
  <c r="P2348" s="1"/>
  <c r="N2349"/>
  <c r="P2349" s="1"/>
  <c r="N2350"/>
  <c r="P2350" s="1"/>
  <c r="N2351"/>
  <c r="P2351" s="1"/>
  <c r="N2353"/>
  <c r="P2353" s="1"/>
  <c r="N2354"/>
  <c r="P2354" s="1"/>
  <c r="N2355"/>
  <c r="P2355" s="1"/>
  <c r="N2356"/>
  <c r="P2356" s="1"/>
  <c r="N2357"/>
  <c r="P2357" s="1"/>
  <c r="N2359"/>
  <c r="P2359" s="1"/>
  <c r="N2360"/>
  <c r="P2360" s="1"/>
  <c r="N2361"/>
  <c r="P2361" s="1"/>
  <c r="N2363"/>
  <c r="P2363" s="1"/>
  <c r="N2364"/>
  <c r="P2364" s="1"/>
  <c r="N2367"/>
  <c r="P2367" s="1"/>
  <c r="N2368"/>
  <c r="P2368" s="1"/>
  <c r="N2369"/>
  <c r="P2369" s="1"/>
  <c r="N2371"/>
  <c r="P2371" s="1"/>
  <c r="N2372"/>
  <c r="P2372" s="1"/>
  <c r="N2374"/>
  <c r="P2374" s="1"/>
  <c r="N2375"/>
  <c r="P2375" s="1"/>
  <c r="N2376"/>
  <c r="P2376" s="1"/>
  <c r="N2407"/>
  <c r="P2407" s="1"/>
  <c r="N2408"/>
  <c r="P2408" s="1"/>
  <c r="N2409"/>
  <c r="P2409" s="1"/>
  <c r="N2410"/>
  <c r="P2410" s="1"/>
  <c r="N2411"/>
  <c r="P2411" s="1"/>
  <c r="N2412"/>
  <c r="P2412" s="1"/>
  <c r="N2413"/>
  <c r="P2413" s="1"/>
  <c r="N2381"/>
  <c r="P2381" s="1"/>
  <c r="N2383"/>
  <c r="P2383" s="1"/>
  <c r="N2384"/>
  <c r="P2384" s="1"/>
  <c r="N2385"/>
  <c r="P2385" s="1"/>
  <c r="N2386"/>
  <c r="P2386" s="1"/>
  <c r="N2387"/>
  <c r="P2387" s="1"/>
  <c r="N2388"/>
  <c r="P2388" s="1"/>
  <c r="N2390"/>
  <c r="P2390" s="1"/>
  <c r="N2392"/>
  <c r="P2392" s="1"/>
  <c r="N2395"/>
  <c r="P2395" s="1"/>
  <c r="N2399"/>
  <c r="P2399" s="1"/>
  <c r="N1555"/>
  <c r="P1555" s="1"/>
  <c r="N2401"/>
  <c r="P2401" s="1"/>
  <c r="N2444"/>
  <c r="P2444" s="1"/>
  <c r="N2445"/>
  <c r="P2445" s="1"/>
  <c r="N2446"/>
  <c r="P2446" s="1"/>
  <c r="N2447"/>
  <c r="P2447" s="1"/>
  <c r="N2448"/>
  <c r="P2448" s="1"/>
  <c r="N2449"/>
  <c r="P2449" s="1"/>
  <c r="N2414"/>
  <c r="P2414" s="1"/>
  <c r="N2415"/>
  <c r="P2415" s="1"/>
  <c r="N2416"/>
  <c r="P2416" s="1"/>
  <c r="N2418"/>
  <c r="P2418" s="1"/>
  <c r="N2420"/>
  <c r="P2420" s="1"/>
  <c r="N2421"/>
  <c r="P2421" s="1"/>
  <c r="N2422"/>
  <c r="P2422" s="1"/>
  <c r="N2423"/>
  <c r="P2423" s="1"/>
  <c r="N2424"/>
  <c r="P2424" s="1"/>
  <c r="N2425"/>
  <c r="P2425" s="1"/>
  <c r="N2426"/>
  <c r="P2426" s="1"/>
  <c r="N2427"/>
  <c r="P2427" s="1"/>
  <c r="N2429"/>
  <c r="P2429" s="1"/>
  <c r="N2430"/>
  <c r="P2430" s="1"/>
  <c r="N2431"/>
  <c r="P2431" s="1"/>
  <c r="N2432"/>
  <c r="P2432" s="1"/>
  <c r="N2433"/>
  <c r="N2434"/>
  <c r="P2434" s="1"/>
  <c r="N2435"/>
  <c r="N2438"/>
  <c r="P2438" s="1"/>
  <c r="N2440"/>
  <c r="N2442"/>
  <c r="P2442" s="1"/>
  <c r="N2476"/>
  <c r="P2476" s="1"/>
  <c r="N2478"/>
  <c r="P2478" s="1"/>
  <c r="N2479"/>
  <c r="P2479" s="1"/>
  <c r="N2450"/>
  <c r="P2450" s="1"/>
  <c r="N2451"/>
  <c r="P2451" s="1"/>
  <c r="N2452"/>
  <c r="P2452" s="1"/>
  <c r="N2454"/>
  <c r="P2454" s="1"/>
  <c r="N2455"/>
  <c r="P2455" s="1"/>
  <c r="N2456"/>
  <c r="P2456" s="1"/>
  <c r="N2457"/>
  <c r="P2457" s="1"/>
  <c r="N2458"/>
  <c r="P2458" s="1"/>
  <c r="N2460"/>
  <c r="P2460" s="1"/>
  <c r="N2461"/>
  <c r="P2461" s="1"/>
  <c r="N2462"/>
  <c r="P2462" s="1"/>
  <c r="N2464"/>
  <c r="P2464" s="1"/>
  <c r="N2468"/>
  <c r="P2468" s="1"/>
  <c r="N2471"/>
  <c r="P2471" s="1"/>
  <c r="N2472"/>
  <c r="P2472" s="1"/>
  <c r="N2475"/>
  <c r="P2475" s="1"/>
  <c r="N2511"/>
  <c r="P2511" s="1"/>
  <c r="N2512"/>
  <c r="P2512" s="1"/>
  <c r="N2513"/>
  <c r="P2513" s="1"/>
  <c r="N2514"/>
  <c r="P2514" s="1"/>
  <c r="N2515"/>
  <c r="P2515" s="1"/>
  <c r="N2481"/>
  <c r="P2481" s="1"/>
  <c r="N2482"/>
  <c r="P2482" s="1"/>
  <c r="N2483"/>
  <c r="P2483" s="1"/>
  <c r="N2484"/>
  <c r="P2484" s="1"/>
  <c r="N2485"/>
  <c r="P2485" s="1"/>
  <c r="N2486"/>
  <c r="P2486" s="1"/>
  <c r="N2487"/>
  <c r="P2487" s="1"/>
  <c r="N2488"/>
  <c r="P2488" s="1"/>
  <c r="N2489"/>
  <c r="P2489" s="1"/>
  <c r="N2490"/>
  <c r="P2490" s="1"/>
  <c r="N2493"/>
  <c r="P2493" s="1"/>
  <c r="N2494"/>
  <c r="P2494" s="1"/>
  <c r="N2495"/>
  <c r="P2495" s="1"/>
  <c r="N2496"/>
  <c r="P2496" s="1"/>
  <c r="N2497"/>
  <c r="P2497" s="1"/>
  <c r="N2498"/>
  <c r="P2498" s="1"/>
  <c r="N2499"/>
  <c r="P2499" s="1"/>
  <c r="N2500"/>
  <c r="P2500" s="1"/>
  <c r="N2501"/>
  <c r="P2501" s="1"/>
  <c r="N2502"/>
  <c r="P2502" s="1"/>
  <c r="N2503"/>
  <c r="P2503" s="1"/>
  <c r="N2504"/>
  <c r="P2504" s="1"/>
  <c r="N2507"/>
  <c r="P2507" s="1"/>
  <c r="N2508"/>
  <c r="P2508" s="1"/>
  <c r="N2509"/>
  <c r="P2509" s="1"/>
  <c r="N2510"/>
  <c r="P2510" s="1"/>
  <c r="N2548"/>
  <c r="P2548" s="1"/>
  <c r="N2549"/>
  <c r="P2549" s="1"/>
  <c r="N2550"/>
  <c r="P2550" s="1"/>
  <c r="N2516"/>
  <c r="P2516" s="1"/>
  <c r="N2518"/>
  <c r="P2518" s="1"/>
  <c r="N2520"/>
  <c r="P2520" s="1"/>
  <c r="N2521"/>
  <c r="P2521" s="1"/>
  <c r="N2522"/>
  <c r="P2522" s="1"/>
  <c r="N2524"/>
  <c r="P2524" s="1"/>
  <c r="N2525"/>
  <c r="P2525" s="1"/>
  <c r="N2527"/>
  <c r="P2527" s="1"/>
  <c r="N2528"/>
  <c r="P2528" s="1"/>
  <c r="N2529"/>
  <c r="P2529" s="1"/>
  <c r="N2530"/>
  <c r="P2530" s="1"/>
  <c r="N2531"/>
  <c r="N2532"/>
  <c r="P2532" s="1"/>
  <c r="N2534"/>
  <c r="N2535"/>
  <c r="P2535" s="1"/>
  <c r="N2536"/>
  <c r="N2537"/>
  <c r="P2537" s="1"/>
  <c r="N2538"/>
  <c r="N2539"/>
  <c r="P2539" s="1"/>
  <c r="N3812"/>
  <c r="P3812" s="1"/>
  <c r="N2541"/>
  <c r="P2541" s="1"/>
  <c r="N2544"/>
  <c r="N2545"/>
  <c r="P2545" s="1"/>
  <c r="N2546"/>
  <c r="N2577"/>
  <c r="P2577" s="1"/>
  <c r="N2578"/>
  <c r="P2578" s="1"/>
  <c r="N2579"/>
  <c r="P2579" s="1"/>
  <c r="N2580"/>
  <c r="P2580" s="1"/>
  <c r="N2581"/>
  <c r="P2581" s="1"/>
  <c r="N2551"/>
  <c r="P2551" s="1"/>
  <c r="N2552"/>
  <c r="P2552" s="1"/>
  <c r="N2554"/>
  <c r="P2554" s="1"/>
  <c r="N2683"/>
  <c r="P2683" s="1"/>
  <c r="N2684"/>
  <c r="P2684" s="1"/>
  <c r="N2685"/>
  <c r="P2685" s="1"/>
  <c r="N2686"/>
  <c r="P2686" s="1"/>
  <c r="N2687"/>
  <c r="P2687" s="1"/>
  <c r="N2656"/>
  <c r="P2656" s="1"/>
  <c r="N2657"/>
  <c r="P2657" s="1"/>
  <c r="N2658"/>
  <c r="P2658" s="1"/>
  <c r="N2661"/>
  <c r="P2661" s="1"/>
  <c r="N2662"/>
  <c r="P2662" s="1"/>
  <c r="N2664"/>
  <c r="P2664" s="1"/>
  <c r="N2667"/>
  <c r="P2667" s="1"/>
  <c r="N2669"/>
  <c r="P2669" s="1"/>
  <c r="N2671"/>
  <c r="P2671" s="1"/>
  <c r="N2672"/>
  <c r="P2672" s="1"/>
  <c r="N2673"/>
  <c r="P2673" s="1"/>
  <c r="N2674"/>
  <c r="P2674" s="1"/>
  <c r="N2679"/>
  <c r="P2679" s="1"/>
  <c r="N2680"/>
  <c r="P2680" s="1"/>
  <c r="N2681"/>
  <c r="P2681" s="1"/>
  <c r="N2682"/>
  <c r="P2682" s="1"/>
  <c r="N2715"/>
  <c r="P2715" s="1"/>
  <c r="N2716"/>
  <c r="P2716" s="1"/>
  <c r="N2717"/>
  <c r="P2717" s="1"/>
  <c r="N2718"/>
  <c r="P2718" s="1"/>
  <c r="N2688"/>
  <c r="P2688" s="1"/>
  <c r="N2689"/>
  <c r="P2689" s="1"/>
  <c r="N2691"/>
  <c r="P2691" s="1"/>
  <c r="N2692"/>
  <c r="P2692" s="1"/>
  <c r="N2693"/>
  <c r="P2693" s="1"/>
  <c r="N2694"/>
  <c r="P2694" s="1"/>
  <c r="N2695"/>
  <c r="P2695" s="1"/>
  <c r="N2696"/>
  <c r="P2696" s="1"/>
  <c r="N2697"/>
  <c r="P2697" s="1"/>
  <c r="N2698"/>
  <c r="P2698" s="1"/>
  <c r="N2699"/>
  <c r="P2699" s="1"/>
  <c r="N2700"/>
  <c r="P2700" s="1"/>
  <c r="N2701"/>
  <c r="P2701" s="1"/>
  <c r="N2702"/>
  <c r="P2702" s="1"/>
  <c r="N2703"/>
  <c r="P2703" s="1"/>
  <c r="N2704"/>
  <c r="P2704" s="1"/>
  <c r="N2705"/>
  <c r="P2705" s="1"/>
  <c r="N2706"/>
  <c r="P2706" s="1"/>
  <c r="N2709"/>
  <c r="P2709" s="1"/>
  <c r="N2711"/>
  <c r="P2711" s="1"/>
  <c r="N2712"/>
  <c r="P2712" s="1"/>
  <c r="N2713"/>
  <c r="P2713" s="1"/>
  <c r="N2714"/>
  <c r="P2714" s="1"/>
  <c r="N2735"/>
  <c r="P2735" s="1"/>
  <c r="N2736"/>
  <c r="P2736" s="1"/>
  <c r="N2737"/>
  <c r="P2737" s="1"/>
  <c r="N2738"/>
  <c r="P2738" s="1"/>
  <c r="N2719"/>
  <c r="P2719" s="1"/>
  <c r="N2720"/>
  <c r="P2720" s="1"/>
  <c r="N2721"/>
  <c r="P2721" s="1"/>
  <c r="N2722"/>
  <c r="N2723"/>
  <c r="P2723" s="1"/>
  <c r="N2724"/>
  <c r="N2725"/>
  <c r="P2725" s="1"/>
  <c r="N2726"/>
  <c r="N2731"/>
  <c r="P2731" s="1"/>
  <c r="N2732"/>
  <c r="N2733"/>
  <c r="P2733" s="1"/>
  <c r="N2734"/>
  <c r="N2772"/>
  <c r="P2772" s="1"/>
  <c r="N2773"/>
  <c r="P2773" s="1"/>
  <c r="N2774"/>
  <c r="P2774" s="1"/>
  <c r="N2775"/>
  <c r="P2775" s="1"/>
  <c r="N2776"/>
  <c r="P2776" s="1"/>
  <c r="N2777"/>
  <c r="P2777" s="1"/>
  <c r="N2739"/>
  <c r="P2739" s="1"/>
  <c r="N2740"/>
  <c r="P2740" s="1"/>
  <c r="N2741"/>
  <c r="P2741" s="1"/>
  <c r="N2742"/>
  <c r="P2742" s="1"/>
  <c r="N2744"/>
  <c r="P2744" s="1"/>
  <c r="N2745"/>
  <c r="P2745" s="1"/>
  <c r="N2746"/>
  <c r="P2746" s="1"/>
  <c r="N2747"/>
  <c r="P2747" s="1"/>
  <c r="N2748"/>
  <c r="P2748" s="1"/>
  <c r="N2749"/>
  <c r="P2749" s="1"/>
  <c r="N2750"/>
  <c r="P2750" s="1"/>
  <c r="N2752"/>
  <c r="P2752" s="1"/>
  <c r="N2753"/>
  <c r="P2753" s="1"/>
  <c r="N2754"/>
  <c r="P2754" s="1"/>
  <c r="N2755"/>
  <c r="P2755" s="1"/>
  <c r="N2756"/>
  <c r="P2756" s="1"/>
  <c r="N2758"/>
  <c r="P2758" s="1"/>
  <c r="N2759"/>
  <c r="P2759" s="1"/>
  <c r="N2761"/>
  <c r="P2761" s="1"/>
  <c r="N2763"/>
  <c r="P2763" s="1"/>
  <c r="N2764"/>
  <c r="P2764" s="1"/>
  <c r="N2765"/>
  <c r="P2765" s="1"/>
  <c r="N2766"/>
  <c r="P2766" s="1"/>
  <c r="N2767"/>
  <c r="P2767" s="1"/>
  <c r="N2769"/>
  <c r="P2769" s="1"/>
  <c r="N2804"/>
  <c r="P2804" s="1"/>
  <c r="N2778"/>
  <c r="P2778" s="1"/>
  <c r="N2779"/>
  <c r="P2779" s="1"/>
  <c r="N2780"/>
  <c r="P2780" s="1"/>
  <c r="N2781"/>
  <c r="P2781" s="1"/>
  <c r="N2782"/>
  <c r="P2782" s="1"/>
  <c r="N2783"/>
  <c r="P2783" s="1"/>
  <c r="N2784"/>
  <c r="P2784" s="1"/>
  <c r="N2785"/>
  <c r="P2785" s="1"/>
  <c r="N2786"/>
  <c r="P2786" s="1"/>
  <c r="N2788"/>
  <c r="P2788" s="1"/>
  <c r="N2792"/>
  <c r="P2792" s="1"/>
  <c r="N2793"/>
  <c r="P2793" s="1"/>
  <c r="N2794"/>
  <c r="P2794" s="1"/>
  <c r="N2795"/>
  <c r="P2795" s="1"/>
  <c r="N2796"/>
  <c r="P2796" s="1"/>
  <c r="N2797"/>
  <c r="P2797" s="1"/>
  <c r="N2798"/>
  <c r="P2798" s="1"/>
  <c r="N2799"/>
  <c r="P2799" s="1"/>
  <c r="N2800"/>
  <c r="P2800" s="1"/>
  <c r="N2801"/>
  <c r="P2801" s="1"/>
  <c r="N2803"/>
  <c r="P2803" s="1"/>
  <c r="N2838"/>
  <c r="P2838" s="1"/>
  <c r="N2839"/>
  <c r="P2839" s="1"/>
  <c r="N2840"/>
  <c r="P2840" s="1"/>
  <c r="N2841"/>
  <c r="P2841" s="1"/>
  <c r="N2842"/>
  <c r="P2842" s="1"/>
  <c r="N2843"/>
  <c r="P2843" s="1"/>
  <c r="N2806"/>
  <c r="P2806" s="1"/>
  <c r="N2808"/>
  <c r="P2808" s="1"/>
  <c r="N2809"/>
  <c r="P2809" s="1"/>
  <c r="N2810"/>
  <c r="P2810" s="1"/>
  <c r="N2812"/>
  <c r="P2812" s="1"/>
  <c r="N2813"/>
  <c r="P2813" s="1"/>
  <c r="N2814"/>
  <c r="P2814" s="1"/>
  <c r="N2815"/>
  <c r="P2815" s="1"/>
  <c r="N2816"/>
  <c r="P2816" s="1"/>
  <c r="N2817"/>
  <c r="P2817" s="1"/>
  <c r="N2818"/>
  <c r="P2818" s="1"/>
  <c r="N2820"/>
  <c r="P2820" s="1"/>
  <c r="N2822"/>
  <c r="P2822" s="1"/>
  <c r="N2824"/>
  <c r="P2824" s="1"/>
  <c r="N2825"/>
  <c r="P2825" s="1"/>
  <c r="N2827"/>
  <c r="P2827" s="1"/>
  <c r="N2828"/>
  <c r="P2828" s="1"/>
  <c r="N2830"/>
  <c r="P2830" s="1"/>
  <c r="N2832"/>
  <c r="P2832" s="1"/>
  <c r="N2833"/>
  <c r="P2833" s="1"/>
  <c r="N2834"/>
  <c r="P2834" s="1"/>
  <c r="N2836"/>
  <c r="P2836" s="1"/>
  <c r="N2837"/>
  <c r="P2837" s="1"/>
  <c r="N2874"/>
  <c r="P2874" s="1"/>
  <c r="N2875"/>
  <c r="P2875" s="1"/>
  <c r="N2876"/>
  <c r="P2876" s="1"/>
  <c r="N2844"/>
  <c r="P2844" s="1"/>
  <c r="N2845"/>
  <c r="P2845" s="1"/>
  <c r="N2846"/>
  <c r="P2846" s="1"/>
  <c r="N2847"/>
  <c r="P2847" s="1"/>
  <c r="N2849"/>
  <c r="P2849" s="1"/>
  <c r="N2851"/>
  <c r="P2851" s="1"/>
  <c r="N2852"/>
  <c r="P2852" s="1"/>
  <c r="N2853"/>
  <c r="P2853" s="1"/>
  <c r="N2856"/>
  <c r="N2858"/>
  <c r="P2858" s="1"/>
  <c r="N2859"/>
  <c r="N2861"/>
  <c r="P2861" s="1"/>
  <c r="N2862"/>
  <c r="N2863"/>
  <c r="P2863" s="1"/>
  <c r="N2864"/>
  <c r="N2865"/>
  <c r="P2865" s="1"/>
  <c r="N2867"/>
  <c r="N2868"/>
  <c r="P2868" s="1"/>
  <c r="N2869"/>
  <c r="N2870"/>
  <c r="P2870" s="1"/>
  <c r="N2871"/>
  <c r="N2872"/>
  <c r="P2872" s="1"/>
  <c r="N2899"/>
  <c r="N2900"/>
  <c r="P2900" s="1"/>
  <c r="N2901"/>
  <c r="N2902"/>
  <c r="P2902" s="1"/>
  <c r="N2903"/>
  <c r="N2877"/>
  <c r="P2877" s="1"/>
  <c r="N2878"/>
  <c r="N2879"/>
  <c r="P2879" s="1"/>
  <c r="N2880"/>
  <c r="N2881"/>
  <c r="P2881" s="1"/>
  <c r="N2882"/>
  <c r="N2883"/>
  <c r="P2883" s="1"/>
  <c r="N2885"/>
  <c r="N2886"/>
  <c r="P2886" s="1"/>
  <c r="N2887"/>
  <c r="N2888"/>
  <c r="P2888" s="1"/>
  <c r="N2890"/>
  <c r="N2891"/>
  <c r="P2891" s="1"/>
  <c r="N2892"/>
  <c r="N2893"/>
  <c r="P2893" s="1"/>
  <c r="N2894"/>
  <c r="N2895"/>
  <c r="P2895" s="1"/>
  <c r="N2897"/>
  <c r="N2898"/>
  <c r="P2898" s="1"/>
  <c r="N2906"/>
  <c r="N2907"/>
  <c r="P2907" s="1"/>
  <c r="N2908"/>
  <c r="N2909"/>
  <c r="P2909" s="1"/>
  <c r="N2910"/>
  <c r="N2911"/>
  <c r="P2911" s="1"/>
  <c r="N2912"/>
  <c r="N2914"/>
  <c r="P2914" s="1"/>
  <c r="N2915"/>
  <c r="N2917"/>
  <c r="P2917" s="1"/>
  <c r="N2919"/>
  <c r="N2922"/>
  <c r="P2922" s="1"/>
  <c r="N2923"/>
  <c r="N2926"/>
  <c r="P2926" s="1"/>
  <c r="N2927"/>
  <c r="P2927" s="1"/>
  <c r="N2959"/>
  <c r="P2959" s="1"/>
  <c r="N2960"/>
  <c r="P2960" s="1"/>
  <c r="N2961"/>
  <c r="P2961" s="1"/>
  <c r="N2962"/>
  <c r="P2962" s="1"/>
  <c r="N2929"/>
  <c r="P2929" s="1"/>
  <c r="N2930"/>
  <c r="P2930" s="1"/>
  <c r="N2931"/>
  <c r="P2931" s="1"/>
  <c r="N2933"/>
  <c r="P2933" s="1"/>
  <c r="N2934"/>
  <c r="P2934" s="1"/>
  <c r="N2935"/>
  <c r="P2935" s="1"/>
  <c r="N2936"/>
  <c r="P2936" s="1"/>
  <c r="N2937"/>
  <c r="P2937" s="1"/>
  <c r="N2938"/>
  <c r="P2938" s="1"/>
  <c r="N2939"/>
  <c r="P2939" s="1"/>
  <c r="N2943"/>
  <c r="P2943" s="1"/>
  <c r="N2945"/>
  <c r="P2945" s="1"/>
  <c r="N2947"/>
  <c r="P2947" s="1"/>
  <c r="N2950"/>
  <c r="P2950" s="1"/>
  <c r="N2952"/>
  <c r="P2952" s="1"/>
  <c r="N2953"/>
  <c r="P2953" s="1"/>
  <c r="N2955"/>
  <c r="P2955" s="1"/>
  <c r="N2956"/>
  <c r="P2956" s="1"/>
  <c r="N2957"/>
  <c r="P2957" s="1"/>
  <c r="N2958"/>
  <c r="P2958" s="1"/>
  <c r="N2984"/>
  <c r="P2984" s="1"/>
  <c r="N2985"/>
  <c r="P2985" s="1"/>
  <c r="N2963"/>
  <c r="P2963" s="1"/>
  <c r="N2964"/>
  <c r="P2964" s="1"/>
  <c r="N2966"/>
  <c r="P2966" s="1"/>
  <c r="N2967"/>
  <c r="P2967" s="1"/>
  <c r="C2968"/>
  <c r="N2968"/>
  <c r="P2968" s="1"/>
  <c r="N2969"/>
  <c r="P2969" s="1"/>
  <c r="N2970"/>
  <c r="P2970" s="1"/>
  <c r="N3039"/>
  <c r="N3040"/>
  <c r="P3040" s="1"/>
  <c r="N3042"/>
  <c r="N3043"/>
  <c r="P3043" s="1"/>
  <c r="N3045"/>
  <c r="N3046"/>
  <c r="P3046" s="1"/>
  <c r="N3047"/>
  <c r="N3049"/>
  <c r="P3049" s="1"/>
  <c r="N3050"/>
  <c r="N3051"/>
  <c r="P3051" s="1"/>
  <c r="N3053"/>
  <c r="N3054"/>
  <c r="P3054" s="1"/>
  <c r="N3055"/>
  <c r="N3097"/>
  <c r="P3097" s="1"/>
  <c r="N3098"/>
  <c r="N3099"/>
  <c r="P3099" s="1"/>
  <c r="N3100"/>
  <c r="N3101"/>
  <c r="P3101" s="1"/>
  <c r="N3103"/>
  <c r="N3104"/>
  <c r="P3104" s="1"/>
  <c r="N3105"/>
  <c r="N3059"/>
  <c r="P3059" s="1"/>
  <c r="N3060"/>
  <c r="N3061"/>
  <c r="P3061" s="1"/>
  <c r="N3063"/>
  <c r="N3064"/>
  <c r="P3064" s="1"/>
  <c r="N3065"/>
  <c r="N3066"/>
  <c r="P3066" s="1"/>
  <c r="N3067"/>
  <c r="N3068"/>
  <c r="P3068" s="1"/>
  <c r="N3070"/>
  <c r="N3071"/>
  <c r="P3071" s="1"/>
  <c r="N3074"/>
  <c r="N3075"/>
  <c r="P3075" s="1"/>
  <c r="N3076"/>
  <c r="N3077"/>
  <c r="P3077" s="1"/>
  <c r="N3078"/>
  <c r="N3079"/>
  <c r="P3079" s="1"/>
  <c r="N3083"/>
  <c r="N3086"/>
  <c r="P3086" s="1"/>
  <c r="N3089"/>
  <c r="N3090"/>
  <c r="P3090" s="1"/>
  <c r="N3092"/>
  <c r="N3093"/>
  <c r="P3093" s="1"/>
  <c r="N3096"/>
  <c r="N3131"/>
  <c r="P3131" s="1"/>
  <c r="N3132"/>
  <c r="N3133"/>
  <c r="P3133" s="1"/>
  <c r="N3320"/>
  <c r="N3321"/>
  <c r="P3321" s="1"/>
  <c r="N3322"/>
  <c r="N3323"/>
  <c r="P3323" s="1"/>
  <c r="N3324"/>
  <c r="N3325"/>
  <c r="P3325" s="1"/>
  <c r="N3367"/>
  <c r="N3368"/>
  <c r="P3368" s="1"/>
  <c r="N3369"/>
  <c r="N3370"/>
  <c r="P3370" s="1"/>
  <c r="N3371"/>
  <c r="N3372"/>
  <c r="P3372" s="1"/>
  <c r="N3373"/>
  <c r="N3334"/>
  <c r="P3334" s="1"/>
  <c r="N3335"/>
  <c r="N3336"/>
  <c r="P3336" s="1"/>
  <c r="N3337"/>
  <c r="N3338"/>
  <c r="P3338" s="1"/>
  <c r="N3341"/>
  <c r="N3343"/>
  <c r="P3343" s="1"/>
  <c r="N3344"/>
  <c r="N3346"/>
  <c r="P3346" s="1"/>
  <c r="N3348"/>
  <c r="N3349"/>
  <c r="P3349" s="1"/>
  <c r="N3350"/>
  <c r="N3351"/>
  <c r="P3351" s="1"/>
  <c r="N3352"/>
  <c r="N3353"/>
  <c r="P3353" s="1"/>
  <c r="N3356"/>
  <c r="N3357"/>
  <c r="P3357" s="1"/>
  <c r="N3358"/>
  <c r="N3359"/>
  <c r="P3359" s="1"/>
  <c r="N3362"/>
  <c r="N3364"/>
  <c r="P3364" s="1"/>
  <c r="N3365"/>
  <c r="N3407"/>
  <c r="P3407" s="1"/>
  <c r="N3408"/>
  <c r="N3409"/>
  <c r="P3409" s="1"/>
  <c r="N3410"/>
  <c r="N3411"/>
  <c r="P3411" s="1"/>
  <c r="N3412"/>
  <c r="N3413"/>
  <c r="P3413" s="1"/>
  <c r="N3374"/>
  <c r="N3375"/>
  <c r="P3375" s="1"/>
  <c r="N3376"/>
  <c r="N3377"/>
  <c r="P3377" s="1"/>
  <c r="N3378"/>
  <c r="N3381"/>
  <c r="P3381" s="1"/>
  <c r="N3382"/>
  <c r="N3383"/>
  <c r="P3383" s="1"/>
  <c r="N3384"/>
  <c r="N3385"/>
  <c r="P3385" s="1"/>
  <c r="N3386"/>
  <c r="N3388"/>
  <c r="P3388" s="1"/>
  <c r="N3389"/>
  <c r="N3390"/>
  <c r="P3390" s="1"/>
  <c r="N3391"/>
  <c r="N3392"/>
  <c r="P3392" s="1"/>
  <c r="N3393"/>
  <c r="N3394"/>
  <c r="P3394" s="1"/>
  <c r="N3395"/>
  <c r="N3396"/>
  <c r="P3396" s="1"/>
  <c r="N3397"/>
  <c r="N3398"/>
  <c r="P3398" s="1"/>
  <c r="N3400"/>
  <c r="N3401"/>
  <c r="P3401" s="1"/>
  <c r="N3404"/>
  <c r="N3406"/>
  <c r="P3406" s="1"/>
  <c r="N3445"/>
  <c r="N3446"/>
  <c r="P3446" s="1"/>
  <c r="N3414"/>
  <c r="N3415"/>
  <c r="P3415" s="1"/>
  <c r="N3416"/>
  <c r="N3417"/>
  <c r="P3417" s="1"/>
  <c r="N3419"/>
  <c r="N3420"/>
  <c r="P3420" s="1"/>
  <c r="N3421"/>
  <c r="N3424"/>
  <c r="P3424" s="1"/>
  <c r="N3425"/>
  <c r="N3426"/>
  <c r="P3426" s="1"/>
  <c r="N3428"/>
  <c r="N3429"/>
  <c r="P3429" s="1"/>
  <c r="N3430"/>
  <c r="N3431"/>
  <c r="P3431" s="1"/>
  <c r="N3433"/>
  <c r="N3434"/>
  <c r="P3434" s="1"/>
  <c r="N3435"/>
  <c r="N3436"/>
  <c r="P3436" s="1"/>
  <c r="N3437"/>
  <c r="N3439"/>
  <c r="P3439" s="1"/>
  <c r="N3440"/>
  <c r="N3441"/>
  <c r="P3441" s="1"/>
  <c r="N3442"/>
  <c r="N3443"/>
  <c r="P3443" s="1"/>
  <c r="N3505"/>
  <c r="N3506"/>
  <c r="P3506" s="1"/>
  <c r="N3507"/>
  <c r="N3508"/>
  <c r="P3508" s="1"/>
  <c r="N3509"/>
  <c r="N3510"/>
  <c r="P3510" s="1"/>
  <c r="N3540"/>
  <c r="N3541"/>
  <c r="P3541" s="1"/>
  <c r="N3542"/>
  <c r="N3543"/>
  <c r="P3543" s="1"/>
  <c r="N3544"/>
  <c r="N3545"/>
  <c r="P3545" s="1"/>
  <c r="N3546"/>
  <c r="N3514"/>
  <c r="P3514" s="1"/>
  <c r="N3515"/>
  <c r="N2972"/>
  <c r="P2972" s="1"/>
  <c r="N2973"/>
  <c r="P2973" s="1"/>
  <c r="N2974"/>
  <c r="P2974" s="1"/>
  <c r="N2975"/>
  <c r="P2975" s="1"/>
  <c r="N2976"/>
  <c r="P2976" s="1"/>
  <c r="N2977"/>
  <c r="P2977" s="1"/>
  <c r="N2978"/>
  <c r="P2978" s="1"/>
  <c r="N2980"/>
  <c r="P2980" s="1"/>
  <c r="N2981"/>
  <c r="P2981" s="1"/>
  <c r="N2982"/>
  <c r="P2982" s="1"/>
  <c r="N2983"/>
  <c r="P2983" s="1"/>
  <c r="N3016"/>
  <c r="P3016" s="1"/>
  <c r="N3017"/>
  <c r="P3017" s="1"/>
  <c r="N3018"/>
  <c r="P3018" s="1"/>
  <c r="N3019"/>
  <c r="P3019" s="1"/>
  <c r="N3020"/>
  <c r="P3020" s="1"/>
  <c r="N3022"/>
  <c r="P3022" s="1"/>
  <c r="N3023"/>
  <c r="P3023" s="1"/>
  <c r="N2986"/>
  <c r="P2986" s="1"/>
  <c r="N2987"/>
  <c r="P2987" s="1"/>
  <c r="N2988"/>
  <c r="P2988" s="1"/>
  <c r="N2990"/>
  <c r="P2990" s="1"/>
  <c r="N2991"/>
  <c r="P2991" s="1"/>
  <c r="N2992"/>
  <c r="P2992" s="1"/>
  <c r="N2994"/>
  <c r="P2994" s="1"/>
  <c r="N2995"/>
  <c r="P2995" s="1"/>
  <c r="N2996"/>
  <c r="P2996" s="1"/>
  <c r="N2997"/>
  <c r="P2997" s="1"/>
  <c r="N2998"/>
  <c r="P2998" s="1"/>
  <c r="N2999"/>
  <c r="P2999" s="1"/>
  <c r="N3000"/>
  <c r="P3000" s="1"/>
  <c r="N3002"/>
  <c r="P3002" s="1"/>
  <c r="N3004"/>
  <c r="P3004" s="1"/>
  <c r="N3005"/>
  <c r="P3005" s="1"/>
  <c r="N3006"/>
  <c r="P3006" s="1"/>
  <c r="N3009"/>
  <c r="P3009" s="1"/>
  <c r="N3010"/>
  <c r="P3010" s="1"/>
  <c r="N3012"/>
  <c r="P3012" s="1"/>
  <c r="N3013"/>
  <c r="P3013" s="1"/>
  <c r="N3014"/>
  <c r="P3014" s="1"/>
  <c r="N3015"/>
  <c r="P3015" s="1"/>
  <c r="N3056"/>
  <c r="P3056" s="1"/>
  <c r="N3057"/>
  <c r="P3057" s="1"/>
  <c r="N3029"/>
  <c r="P3029" s="1"/>
  <c r="N3031"/>
  <c r="P3031" s="1"/>
  <c r="N3033"/>
  <c r="P3033" s="1"/>
  <c r="N3034"/>
  <c r="P3034" s="1"/>
  <c r="N3035"/>
  <c r="P3035" s="1"/>
  <c r="N3036"/>
  <c r="P3036" s="1"/>
  <c r="N3037"/>
  <c r="P3037" s="1"/>
  <c r="N3135"/>
  <c r="P3135" s="1"/>
  <c r="N3106"/>
  <c r="P3106" s="1"/>
  <c r="N3107"/>
  <c r="P3107" s="1"/>
  <c r="N3109"/>
  <c r="P3109" s="1"/>
  <c r="N3110"/>
  <c r="P3110" s="1"/>
  <c r="N3111"/>
  <c r="P3111" s="1"/>
  <c r="N3112"/>
  <c r="P3112" s="1"/>
  <c r="N3113"/>
  <c r="P3113" s="1"/>
  <c r="N3114"/>
  <c r="P3114" s="1"/>
  <c r="N3116"/>
  <c r="P3116" s="1"/>
  <c r="N3117"/>
  <c r="P3117" s="1"/>
  <c r="N3118"/>
  <c r="P3118" s="1"/>
  <c r="N3120"/>
  <c r="P3120" s="1"/>
  <c r="N3121"/>
  <c r="P3121" s="1"/>
  <c r="N3122"/>
  <c r="P3122" s="1"/>
  <c r="N3123"/>
  <c r="P3123" s="1"/>
  <c r="N3124"/>
  <c r="P3124" s="1"/>
  <c r="N3125"/>
  <c r="P3125" s="1"/>
  <c r="N3128"/>
  <c r="P3128" s="1"/>
  <c r="N3129"/>
  <c r="P3129" s="1"/>
  <c r="N3130"/>
  <c r="P3130" s="1"/>
  <c r="N3168"/>
  <c r="P3168" s="1"/>
  <c r="N3169"/>
  <c r="P3169" s="1"/>
  <c r="N3170"/>
  <c r="P3170" s="1"/>
  <c r="N3172"/>
  <c r="P3172" s="1"/>
  <c r="N3137"/>
  <c r="P3137" s="1"/>
  <c r="N3138"/>
  <c r="P3138" s="1"/>
  <c r="N3140"/>
  <c r="P3140" s="1"/>
  <c r="N3143"/>
  <c r="P3143" s="1"/>
  <c r="N3144"/>
  <c r="P3144" s="1"/>
  <c r="N3145"/>
  <c r="P3145" s="1"/>
  <c r="N3147"/>
  <c r="P3147" s="1"/>
  <c r="N3149"/>
  <c r="P3149" s="1"/>
  <c r="N3151"/>
  <c r="P3151" s="1"/>
  <c r="N3152"/>
  <c r="P3152" s="1"/>
  <c r="N3153"/>
  <c r="P3153" s="1"/>
  <c r="N3154"/>
  <c r="P3154" s="1"/>
  <c r="N3155"/>
  <c r="P3155" s="1"/>
  <c r="N3156"/>
  <c r="P3156" s="1"/>
  <c r="N3159"/>
  <c r="P3159" s="1"/>
  <c r="N3160"/>
  <c r="P3160" s="1"/>
  <c r="N3163"/>
  <c r="P3163" s="1"/>
  <c r="N3164"/>
  <c r="P3164" s="1"/>
  <c r="N3165"/>
  <c r="P3165" s="1"/>
  <c r="N3166"/>
  <c r="P3166" s="1"/>
  <c r="N3167"/>
  <c r="P3167" s="1"/>
  <c r="N3199"/>
  <c r="P3199" s="1"/>
  <c r="N3200"/>
  <c r="P3200" s="1"/>
  <c r="N3173"/>
  <c r="P3173" s="1"/>
  <c r="N3174"/>
  <c r="P3174" s="1"/>
  <c r="N3175"/>
  <c r="P3175" s="1"/>
  <c r="N3178"/>
  <c r="P3178" s="1"/>
  <c r="N3179"/>
  <c r="P3179" s="1"/>
  <c r="N3180"/>
  <c r="P3180" s="1"/>
  <c r="N3181"/>
  <c r="P3181" s="1"/>
  <c r="N3182"/>
  <c r="P3182" s="1"/>
  <c r="N3184"/>
  <c r="P3184" s="1"/>
  <c r="N3185"/>
  <c r="P3185" s="1"/>
  <c r="N3187"/>
  <c r="P3187" s="1"/>
  <c r="N3188"/>
  <c r="P3188" s="1"/>
  <c r="C3189"/>
  <c r="N3189"/>
  <c r="N3190"/>
  <c r="P3190" s="1"/>
  <c r="N3191"/>
  <c r="N3192"/>
  <c r="P3192" s="1"/>
  <c r="N3193"/>
  <c r="N3194"/>
  <c r="P3194" s="1"/>
  <c r="N3195"/>
  <c r="N3196"/>
  <c r="P3196" s="1"/>
  <c r="N3197"/>
  <c r="N3198"/>
  <c r="P3198" s="1"/>
  <c r="N3228"/>
  <c r="N3229"/>
  <c r="P3229" s="1"/>
  <c r="N3230"/>
  <c r="N3231"/>
  <c r="P3231" s="1"/>
  <c r="N3232"/>
  <c r="N3201"/>
  <c r="P3201" s="1"/>
  <c r="N3203"/>
  <c r="N3204"/>
  <c r="P3204" s="1"/>
  <c r="N3205"/>
  <c r="N3206"/>
  <c r="P3206" s="1"/>
  <c r="N3208"/>
  <c r="N3209"/>
  <c r="P3209" s="1"/>
  <c r="N3210"/>
  <c r="N3211"/>
  <c r="P3211" s="1"/>
  <c r="N3212"/>
  <c r="N3213"/>
  <c r="P3213" s="1"/>
  <c r="N3214"/>
  <c r="N3220"/>
  <c r="P3220" s="1"/>
  <c r="N3222"/>
  <c r="N3226"/>
  <c r="P3226" s="1"/>
  <c r="N3227"/>
  <c r="N3263"/>
  <c r="P3263" s="1"/>
  <c r="N3233"/>
  <c r="N3234"/>
  <c r="P3234" s="1"/>
  <c r="N3235"/>
  <c r="N3237"/>
  <c r="P3237" s="1"/>
  <c r="N3238"/>
  <c r="N3239"/>
  <c r="P3239" s="1"/>
  <c r="N3240"/>
  <c r="N3241"/>
  <c r="P3241" s="1"/>
  <c r="N3242"/>
  <c r="N3244"/>
  <c r="P3244" s="1"/>
  <c r="N3245"/>
  <c r="N3246"/>
  <c r="P3246" s="1"/>
  <c r="N3247"/>
  <c r="N3249"/>
  <c r="P3249" s="1"/>
  <c r="N3251"/>
  <c r="N3252"/>
  <c r="P3252" s="1"/>
  <c r="N3253"/>
  <c r="C3255"/>
  <c r="N3255"/>
  <c r="P3255" s="1"/>
  <c r="N3257"/>
  <c r="P3257" s="1"/>
  <c r="N3258"/>
  <c r="P3258" s="1"/>
  <c r="N3259"/>
  <c r="P3259" s="1"/>
  <c r="N3260"/>
  <c r="P3260" s="1"/>
  <c r="N3261"/>
  <c r="P3261" s="1"/>
  <c r="N3262"/>
  <c r="P3262" s="1"/>
  <c r="N3294"/>
  <c r="P3294" s="1"/>
  <c r="C3295"/>
  <c r="N3295"/>
  <c r="P3295" s="1"/>
  <c r="N3296"/>
  <c r="N3297"/>
  <c r="P3297" s="1"/>
  <c r="N3264"/>
  <c r="N3265"/>
  <c r="P3265" s="1"/>
  <c r="N3266"/>
  <c r="N3267"/>
  <c r="P3267" s="1"/>
  <c r="N3268"/>
  <c r="C3269"/>
  <c r="N3269"/>
  <c r="P3269" s="1"/>
  <c r="N3271"/>
  <c r="P3271" s="1"/>
  <c r="N3273"/>
  <c r="P3273" s="1"/>
  <c r="N3274"/>
  <c r="P3274" s="1"/>
  <c r="N3275"/>
  <c r="P3275" s="1"/>
  <c r="N3276"/>
  <c r="P3276" s="1"/>
  <c r="N3277"/>
  <c r="P3277" s="1"/>
  <c r="N3278"/>
  <c r="P3278" s="1"/>
  <c r="N3279"/>
  <c r="P3279" s="1"/>
  <c r="C3280"/>
  <c r="N3280"/>
  <c r="N3281"/>
  <c r="P3281" s="1"/>
  <c r="N3282"/>
  <c r="N3283"/>
  <c r="P3283" s="1"/>
  <c r="N3284"/>
  <c r="C3285"/>
  <c r="N3285"/>
  <c r="P3285" s="1"/>
  <c r="N3286"/>
  <c r="P3286" s="1"/>
  <c r="N3287"/>
  <c r="P3287" s="1"/>
  <c r="N3288"/>
  <c r="P3288" s="1"/>
  <c r="C3326"/>
  <c r="N3326"/>
  <c r="P3326" s="1"/>
  <c r="N3327"/>
  <c r="N3328"/>
  <c r="P3328" s="1"/>
  <c r="N3329"/>
  <c r="N3330"/>
  <c r="P3330" s="1"/>
  <c r="N3331"/>
  <c r="N3298"/>
  <c r="P3298" s="1"/>
  <c r="N3299"/>
  <c r="N3301"/>
  <c r="P3301" s="1"/>
  <c r="N3302"/>
  <c r="N3303"/>
  <c r="P3303" s="1"/>
  <c r="N3304"/>
  <c r="N3305"/>
  <c r="P3305" s="1"/>
  <c r="N3306"/>
  <c r="C3307"/>
  <c r="N3307"/>
  <c r="P3307" s="1"/>
  <c r="N3308"/>
  <c r="P3308" s="1"/>
  <c r="N3309"/>
  <c r="P3309" s="1"/>
  <c r="N3310"/>
  <c r="P3310" s="1"/>
  <c r="N3311"/>
  <c r="P3311" s="1"/>
  <c r="N3313"/>
  <c r="P3313" s="1"/>
  <c r="N3315"/>
  <c r="P3315" s="1"/>
  <c r="N3316"/>
  <c r="P3316" s="1"/>
  <c r="N3317"/>
  <c r="P3317" s="1"/>
  <c r="N3472"/>
  <c r="C3473"/>
  <c r="N3473"/>
  <c r="P3473" s="1"/>
  <c r="N3455"/>
  <c r="N3456"/>
  <c r="P3456" s="1"/>
  <c r="N3457"/>
  <c r="N3458"/>
  <c r="P3458" s="1"/>
  <c r="N3459"/>
  <c r="N3460"/>
  <c r="P3460" s="1"/>
  <c r="N3462"/>
  <c r="C3463"/>
  <c r="N3463"/>
  <c r="P3463" s="1"/>
  <c r="N3464"/>
  <c r="N3466"/>
  <c r="P3466" s="1"/>
  <c r="N3467"/>
  <c r="N3468"/>
  <c r="P3468" s="1"/>
  <c r="N3469"/>
  <c r="N3470"/>
  <c r="P3470" s="1"/>
  <c r="N3512"/>
  <c r="N3476"/>
  <c r="P3476" s="1"/>
  <c r="N3477"/>
  <c r="C3479"/>
  <c r="N3479"/>
  <c r="P3479" s="1"/>
  <c r="N3480"/>
  <c r="N3481"/>
  <c r="P3481" s="1"/>
  <c r="N3482"/>
  <c r="N3483"/>
  <c r="P3483" s="1"/>
  <c r="N3484"/>
  <c r="N3485"/>
  <c r="P3485" s="1"/>
  <c r="N3486"/>
  <c r="C3487"/>
  <c r="N3487"/>
  <c r="P3487" s="1"/>
  <c r="N3488"/>
  <c r="P3488" s="1"/>
  <c r="N3489"/>
  <c r="P3489" s="1"/>
  <c r="N3490"/>
  <c r="N3491"/>
  <c r="P3491" s="1"/>
  <c r="N3492"/>
  <c r="N3493"/>
  <c r="P3493" s="1"/>
  <c r="N3495"/>
  <c r="C3496"/>
  <c r="N3496"/>
  <c r="P3496" s="1"/>
  <c r="N3516"/>
  <c r="N3517"/>
  <c r="P3517" s="1"/>
  <c r="N3518"/>
  <c r="N3522"/>
  <c r="P3522" s="1"/>
  <c r="N3523"/>
  <c r="N3524"/>
  <c r="P3524" s="1"/>
  <c r="N3526"/>
  <c r="N3529"/>
  <c r="P3529" s="1"/>
  <c r="N3531"/>
  <c r="N3532"/>
  <c r="P3532" s="1"/>
  <c r="N3535"/>
  <c r="N3537"/>
  <c r="P3537" s="1"/>
  <c r="N3538"/>
  <c r="N3539"/>
  <c r="P3539" s="1"/>
  <c r="N3587"/>
  <c r="N3547"/>
  <c r="N3548"/>
  <c r="N3549"/>
  <c r="N3550"/>
  <c r="N3551"/>
  <c r="N3552"/>
  <c r="N3553"/>
  <c r="N3554"/>
  <c r="N3555"/>
  <c r="N3556"/>
  <c r="N3557"/>
  <c r="N3558"/>
  <c r="N3560"/>
  <c r="N3561"/>
  <c r="N3562"/>
  <c r="N3563"/>
  <c r="N3565"/>
  <c r="N3566"/>
  <c r="N3567"/>
  <c r="N3569"/>
  <c r="N3570"/>
  <c r="N3571"/>
  <c r="N3572"/>
  <c r="N3573"/>
  <c r="N3574"/>
  <c r="N3579"/>
  <c r="N3580"/>
  <c r="N3581"/>
  <c r="N3582"/>
  <c r="N3583"/>
  <c r="N3585"/>
  <c r="N3618"/>
  <c r="N3620"/>
  <c r="P3620" s="1"/>
  <c r="N3621"/>
  <c r="N3622"/>
  <c r="P3622" s="1"/>
  <c r="N3623"/>
  <c r="N3625"/>
  <c r="P3625" s="1"/>
  <c r="N3626"/>
  <c r="N3627"/>
  <c r="P3627" s="1"/>
  <c r="N3628"/>
  <c r="C3588"/>
  <c r="N3588"/>
  <c r="N3589"/>
  <c r="P3589" s="1"/>
  <c r="N3590"/>
  <c r="N3591"/>
  <c r="P3591" s="1"/>
  <c r="N3592"/>
  <c r="N3594"/>
  <c r="P3594" s="1"/>
  <c r="N3595"/>
  <c r="N3596"/>
  <c r="P3596" s="1"/>
  <c r="N3597"/>
  <c r="N3599"/>
  <c r="P3599" s="1"/>
  <c r="N3600"/>
  <c r="N3601"/>
  <c r="P3601" s="1"/>
  <c r="N3603"/>
  <c r="N3604"/>
  <c r="P3604" s="1"/>
  <c r="N3605"/>
  <c r="N3607"/>
  <c r="P3607" s="1"/>
  <c r="N3610"/>
  <c r="C3611"/>
  <c r="N3611"/>
  <c r="N3612"/>
  <c r="P3612" s="1"/>
  <c r="N3613"/>
  <c r="N3614"/>
  <c r="P3614" s="1"/>
  <c r="N3615"/>
  <c r="N3616"/>
  <c r="P3616" s="1"/>
  <c r="N3617"/>
  <c r="N3665"/>
  <c r="P3665" s="1"/>
  <c r="N3666"/>
  <c r="N3667"/>
  <c r="P3667" s="1"/>
  <c r="N3669"/>
  <c r="N3670"/>
  <c r="P3670" s="1"/>
  <c r="N3671"/>
  <c r="N3672"/>
  <c r="P3672" s="1"/>
  <c r="N3629"/>
  <c r="N3630"/>
  <c r="P3630" s="1"/>
  <c r="N3631"/>
  <c r="N3632"/>
  <c r="P3632" s="1"/>
  <c r="N3633"/>
  <c r="N3634"/>
  <c r="P3634" s="1"/>
  <c r="N3635"/>
  <c r="N3636"/>
  <c r="P3636" s="1"/>
  <c r="N3637"/>
  <c r="C3638"/>
  <c r="N3638"/>
  <c r="N3639"/>
  <c r="P3639" s="1"/>
  <c r="N3641"/>
  <c r="N3642"/>
  <c r="P3642" s="1"/>
  <c r="N3643"/>
  <c r="N3644"/>
  <c r="P3644" s="1"/>
  <c r="N3645"/>
  <c r="N3646"/>
  <c r="P3646" s="1"/>
  <c r="N3647"/>
  <c r="C3650"/>
  <c r="N3650"/>
  <c r="N3651"/>
  <c r="P3651" s="1"/>
  <c r="N3652"/>
  <c r="N3654"/>
  <c r="P3654" s="1"/>
  <c r="N3656"/>
  <c r="N3658"/>
  <c r="P3658" s="1"/>
  <c r="N3659"/>
  <c r="N3660"/>
  <c r="P3660" s="1"/>
  <c r="N3661"/>
  <c r="N3662"/>
  <c r="P3662" s="1"/>
  <c r="N3664"/>
  <c r="N3702"/>
  <c r="P3702" s="1"/>
  <c r="N3703"/>
  <c r="C3704"/>
  <c r="N3704"/>
  <c r="N3705"/>
  <c r="P3705" s="1"/>
  <c r="N3673"/>
  <c r="N3674"/>
  <c r="P3674" s="1"/>
  <c r="N3675"/>
  <c r="N3676"/>
  <c r="P3676" s="1"/>
  <c r="N3678"/>
  <c r="N3679"/>
  <c r="P3679" s="1"/>
  <c r="N3680"/>
  <c r="N3681"/>
  <c r="P3681" s="1"/>
  <c r="C3683"/>
  <c r="N3683"/>
  <c r="P3683" s="1"/>
  <c r="N3684"/>
  <c r="N3685"/>
  <c r="P3685" s="1"/>
  <c r="N3686"/>
  <c r="N3687"/>
  <c r="P3687" s="1"/>
  <c r="N3688"/>
  <c r="N3689"/>
  <c r="P3689" s="1"/>
  <c r="N3692"/>
  <c r="N3693"/>
  <c r="P3693" s="1"/>
  <c r="N3695"/>
  <c r="C3696"/>
  <c r="N3696"/>
  <c r="N3698"/>
  <c r="P3698" s="1"/>
  <c r="N3699"/>
  <c r="N3700"/>
  <c r="P3700" s="1"/>
  <c r="N3701"/>
  <c r="N3741"/>
  <c r="P3741" s="1"/>
  <c r="N3742"/>
  <c r="N3743"/>
  <c r="P3743" s="1"/>
  <c r="N3744"/>
  <c r="N3745"/>
  <c r="P3745" s="1"/>
  <c r="N3706"/>
  <c r="N3707"/>
  <c r="P3707" s="1"/>
  <c r="N3708"/>
  <c r="C3709"/>
  <c r="N3709"/>
  <c r="N3710"/>
  <c r="P3710" s="1"/>
  <c r="N3712"/>
  <c r="N3714"/>
  <c r="P3714" s="1"/>
  <c r="N3715"/>
  <c r="N3716"/>
  <c r="P3716" s="1"/>
  <c r="N3717"/>
  <c r="N3718"/>
  <c r="P3718" s="1"/>
  <c r="N3719"/>
  <c r="C3721"/>
  <c r="N3721"/>
  <c r="N3722"/>
  <c r="P3722" s="1"/>
  <c r="N3723"/>
  <c r="N3725"/>
  <c r="P3725" s="1"/>
  <c r="N3726"/>
  <c r="N3727"/>
  <c r="P3727" s="1"/>
  <c r="N3728"/>
  <c r="N3730"/>
  <c r="P3730" s="1"/>
  <c r="N3731"/>
  <c r="N3732"/>
  <c r="P3732" s="1"/>
  <c r="N3733"/>
  <c r="N3735"/>
  <c r="P3735" s="1"/>
  <c r="N3736"/>
  <c r="N3738"/>
  <c r="P3738" s="1"/>
  <c r="N3740"/>
  <c r="N3788"/>
  <c r="P3788" s="1"/>
  <c r="N3789"/>
  <c r="N3790"/>
  <c r="P3790" s="1"/>
  <c r="N3791"/>
  <c r="N3746"/>
  <c r="P3746" s="1"/>
  <c r="N3747"/>
  <c r="C3748"/>
  <c r="N3748"/>
  <c r="N3749"/>
  <c r="P3749" s="1"/>
  <c r="N3750"/>
  <c r="N3751"/>
  <c r="P3751" s="1"/>
  <c r="N3752"/>
  <c r="N3753"/>
  <c r="P3753" s="1"/>
  <c r="N3754"/>
  <c r="N3755"/>
  <c r="P3755" s="1"/>
  <c r="N3756"/>
  <c r="C3757"/>
  <c r="N3757"/>
  <c r="N3758"/>
  <c r="P3758" s="1"/>
  <c r="N3760"/>
  <c r="N3761"/>
  <c r="P3761" s="1"/>
  <c r="N3762"/>
  <c r="N3763"/>
  <c r="P3763" s="1"/>
  <c r="N3766"/>
  <c r="N3768"/>
  <c r="P3768" s="1"/>
  <c r="N3770"/>
  <c r="N3771"/>
  <c r="P3771" s="1"/>
  <c r="N3772"/>
  <c r="C3773"/>
  <c r="N3773"/>
  <c r="N3774"/>
  <c r="P3774" s="1"/>
  <c r="N3775"/>
  <c r="N3776"/>
  <c r="P3776" s="1"/>
  <c r="N3777"/>
  <c r="C3778"/>
  <c r="N3778"/>
  <c r="N3779"/>
  <c r="P3779" s="1"/>
  <c r="N3781"/>
  <c r="C3783"/>
  <c r="N3783"/>
  <c r="N3784"/>
  <c r="P3784" s="1"/>
  <c r="N3785"/>
  <c r="C3786"/>
  <c r="N3786"/>
  <c r="N3787"/>
  <c r="P3787" s="1"/>
  <c r="N3825"/>
  <c r="N3826"/>
  <c r="P3826" s="1"/>
  <c r="N3827"/>
  <c r="N3828"/>
  <c r="P3828" s="1"/>
  <c r="N3829"/>
  <c r="C3831"/>
  <c r="N3831"/>
  <c r="N3792"/>
  <c r="P3792" s="1"/>
  <c r="N3794"/>
  <c r="N3796"/>
  <c r="P3796" s="1"/>
  <c r="C3797"/>
  <c r="N3797"/>
  <c r="P3797" s="1"/>
  <c r="N3798"/>
  <c r="N3800"/>
  <c r="P3800" s="1"/>
  <c r="C3801"/>
  <c r="N3801"/>
  <c r="P3801" s="1"/>
  <c r="N3802"/>
  <c r="N3803"/>
  <c r="P3803" s="1"/>
  <c r="N3804"/>
  <c r="N3805"/>
  <c r="P3805" s="1"/>
  <c r="N3809"/>
  <c r="C3811"/>
  <c r="N3811"/>
  <c r="N3814"/>
  <c r="P3814" s="1"/>
  <c r="N3815"/>
  <c r="N3816"/>
  <c r="P3816" s="1"/>
  <c r="C3817"/>
  <c r="N3817"/>
  <c r="P3817" s="1"/>
  <c r="N3820"/>
  <c r="N3821"/>
  <c r="P3821" s="1"/>
  <c r="C3823"/>
  <c r="N3823"/>
  <c r="P3823" s="1"/>
  <c r="N3865"/>
  <c r="N3832"/>
  <c r="P3832" s="1"/>
  <c r="C3833"/>
  <c r="N3833"/>
  <c r="P3833" s="1"/>
  <c r="N3834"/>
  <c r="N3835"/>
  <c r="P3835" s="1"/>
  <c r="N3836"/>
  <c r="N3837"/>
  <c r="P3837" s="1"/>
  <c r="C3838"/>
  <c r="N3838"/>
  <c r="P3838" s="1"/>
  <c r="N3839"/>
  <c r="N3840"/>
  <c r="P3840" s="1"/>
  <c r="N3841"/>
  <c r="C3842"/>
  <c r="N3842"/>
  <c r="N3844"/>
  <c r="P3844" s="1"/>
  <c r="N3845"/>
  <c r="N3846"/>
  <c r="P3846" s="1"/>
  <c r="N3847"/>
  <c r="N3848"/>
  <c r="P3848" s="1"/>
  <c r="C3850"/>
  <c r="N3850"/>
  <c r="P3850" s="1"/>
  <c r="C3852"/>
  <c r="N3852"/>
  <c r="P3852" s="1"/>
  <c r="N3853"/>
  <c r="N3854"/>
  <c r="P3854" s="1"/>
  <c r="N3856"/>
  <c r="C3857"/>
  <c r="N3857"/>
  <c r="N3858"/>
  <c r="P3858" s="1"/>
  <c r="N3860"/>
  <c r="N3862"/>
  <c r="P3862" s="1"/>
  <c r="N3863"/>
  <c r="C3864"/>
  <c r="N3864"/>
  <c r="N3896"/>
  <c r="P3896" s="1"/>
  <c r="N3897"/>
  <c r="N3898"/>
  <c r="P3898" s="1"/>
  <c r="C3899"/>
  <c r="N3899"/>
  <c r="P3899" s="1"/>
  <c r="N3866"/>
  <c r="N3867"/>
  <c r="P3867" s="1"/>
  <c r="N3868"/>
  <c r="C3870"/>
  <c r="N3870"/>
  <c r="N3871"/>
  <c r="P3871" s="1"/>
  <c r="N3873"/>
  <c r="C3874"/>
  <c r="N3874"/>
  <c r="N3875"/>
  <c r="P3875" s="1"/>
  <c r="C3876"/>
  <c r="N3876"/>
  <c r="P3876" s="1"/>
  <c r="N3877"/>
  <c r="N3878"/>
  <c r="P3878" s="1"/>
  <c r="N3879"/>
  <c r="C3880"/>
  <c r="N3880"/>
  <c r="N3881"/>
  <c r="P3881" s="1"/>
  <c r="N3883"/>
  <c r="N3884"/>
  <c r="P3884" s="1"/>
  <c r="C3885"/>
  <c r="N3885"/>
  <c r="P3885" s="1"/>
  <c r="N3886"/>
  <c r="N3888"/>
  <c r="P3888" s="1"/>
  <c r="N3889"/>
  <c r="C3890"/>
  <c r="N3890"/>
  <c r="N3891"/>
  <c r="P3891" s="1"/>
  <c r="C3892"/>
  <c r="N3892"/>
  <c r="P3892" s="1"/>
  <c r="C3893"/>
  <c r="N3893"/>
  <c r="P3893" s="1"/>
  <c r="N3894"/>
  <c r="N3895"/>
  <c r="P3895" s="1"/>
  <c r="C3934"/>
  <c r="N3934"/>
  <c r="P3934" s="1"/>
  <c r="N3935"/>
  <c r="N3936"/>
  <c r="P3936" s="1"/>
  <c r="N3937"/>
  <c r="N3938"/>
  <c r="P3938" s="1"/>
  <c r="C3905"/>
  <c r="N3905"/>
  <c r="P3905" s="1"/>
  <c r="N3907"/>
  <c r="N3908"/>
  <c r="P3908" s="1"/>
  <c r="N3909"/>
  <c r="N3910"/>
  <c r="P3910" s="1"/>
  <c r="C3912"/>
  <c r="N3912"/>
  <c r="P3912" s="1"/>
  <c r="N3913"/>
  <c r="N3914"/>
  <c r="P3914" s="1"/>
  <c r="N3918"/>
  <c r="N3919"/>
  <c r="P3919" s="1"/>
  <c r="C3920"/>
  <c r="N3920"/>
  <c r="P3920" s="1"/>
  <c r="N3921"/>
  <c r="N3922"/>
  <c r="P3922" s="1"/>
  <c r="N3923"/>
  <c r="N3924"/>
  <c r="P3924" s="1"/>
  <c r="C3925"/>
  <c r="N3925"/>
  <c r="P3925" s="1"/>
  <c r="N3926"/>
  <c r="N3927"/>
  <c r="P3927" s="1"/>
  <c r="N3928"/>
  <c r="C3929"/>
  <c r="N3929"/>
  <c r="N3933"/>
  <c r="P3933" s="1"/>
  <c r="C3975"/>
  <c r="N3975"/>
  <c r="P3975" s="1"/>
  <c r="N3976"/>
  <c r="N3977"/>
  <c r="P3977" s="1"/>
  <c r="N3939"/>
  <c r="C3940"/>
  <c r="N3940"/>
  <c r="N3942"/>
  <c r="P3942" s="1"/>
  <c r="N3943"/>
  <c r="C3944"/>
  <c r="N3944"/>
  <c r="N3947"/>
  <c r="P3947" s="1"/>
  <c r="N3948"/>
  <c r="N3949"/>
  <c r="P3949" s="1"/>
  <c r="C3950"/>
  <c r="N3950"/>
  <c r="P3950" s="1"/>
  <c r="N3951"/>
  <c r="N3952"/>
  <c r="P3952" s="1"/>
  <c r="N3953"/>
  <c r="N3955"/>
  <c r="P3955" s="1"/>
  <c r="C3957"/>
  <c r="N3957"/>
  <c r="P3957" s="1"/>
  <c r="N3958"/>
  <c r="N3959"/>
  <c r="P3959" s="1"/>
  <c r="N3961"/>
  <c r="C3962"/>
  <c r="N3962"/>
  <c r="N3966"/>
  <c r="P3966" s="1"/>
  <c r="N3967"/>
  <c r="N3968"/>
  <c r="P3968" s="1"/>
  <c r="C3970"/>
  <c r="N3970"/>
  <c r="P3970" s="1"/>
  <c r="C3971"/>
  <c r="N3971"/>
  <c r="P3971" s="1"/>
  <c r="N3972"/>
  <c r="N3974"/>
  <c r="P3974" s="1"/>
  <c r="N3978"/>
  <c r="C3980"/>
  <c r="N3980"/>
  <c r="N3981"/>
  <c r="P3981" s="1"/>
  <c r="N4111"/>
  <c r="N4112"/>
  <c r="N4113"/>
  <c r="N4114"/>
  <c r="N4115"/>
  <c r="N4116"/>
  <c r="N4117"/>
  <c r="C4118"/>
  <c r="N4118"/>
  <c r="N4120"/>
  <c r="P4120" s="1"/>
  <c r="N4121"/>
  <c r="N4172"/>
  <c r="P4172" s="1"/>
  <c r="N4173"/>
  <c r="N4130"/>
  <c r="P4130" s="1"/>
  <c r="N4131"/>
  <c r="N4132"/>
  <c r="P4132" s="1"/>
  <c r="N4133"/>
  <c r="N4136"/>
  <c r="P4136" s="1"/>
  <c r="C4137"/>
  <c r="N4137"/>
  <c r="N4138"/>
  <c r="N4139"/>
  <c r="N4143"/>
  <c r="N4145"/>
  <c r="N4146"/>
  <c r="N4148"/>
  <c r="N4149"/>
  <c r="N4150"/>
  <c r="C4153"/>
  <c r="N4153"/>
  <c r="P4153" s="1"/>
  <c r="N4155"/>
  <c r="N4156"/>
  <c r="P4156" s="1"/>
  <c r="N4157"/>
  <c r="N4162"/>
  <c r="P4162" s="1"/>
  <c r="N4163"/>
  <c r="C4166"/>
  <c r="N4166"/>
  <c r="N4167"/>
  <c r="N4169"/>
  <c r="N4170"/>
  <c r="N4193"/>
  <c r="N4194"/>
  <c r="N4195"/>
  <c r="N4196"/>
  <c r="N4197"/>
  <c r="C4174"/>
  <c r="N4174"/>
  <c r="N4175"/>
  <c r="P4175" s="1"/>
  <c r="N4176"/>
  <c r="N4177"/>
  <c r="P4177" s="1"/>
  <c r="N4178"/>
  <c r="N4179"/>
  <c r="P4179" s="1"/>
  <c r="N4180"/>
  <c r="N4181"/>
  <c r="P4181" s="1"/>
  <c r="N4182"/>
  <c r="C4183"/>
  <c r="N4183"/>
  <c r="N4185"/>
  <c r="N4186"/>
  <c r="N4188"/>
  <c r="N4190"/>
  <c r="N4191"/>
  <c r="N4630"/>
  <c r="C4220"/>
  <c r="N4220"/>
  <c r="N4221"/>
  <c r="P4221" s="1"/>
  <c r="N4222"/>
  <c r="N4198"/>
  <c r="P4198" s="1"/>
  <c r="N4199"/>
  <c r="N4200"/>
  <c r="P4200" s="1"/>
  <c r="C4201"/>
  <c r="N4201"/>
  <c r="N4202"/>
  <c r="N4203"/>
  <c r="N4204"/>
  <c r="C4205"/>
  <c r="N4205"/>
  <c r="N4206"/>
  <c r="P4206" s="1"/>
  <c r="N4207"/>
  <c r="N4209"/>
  <c r="P4209" s="1"/>
  <c r="N4210"/>
  <c r="C4211"/>
  <c r="N4211"/>
  <c r="N4212"/>
  <c r="N4213"/>
  <c r="N4214"/>
  <c r="C4218"/>
  <c r="N4218"/>
  <c r="P4218" s="1"/>
  <c r="N4253"/>
  <c r="N4254"/>
  <c r="P4254" s="1"/>
  <c r="N4255"/>
  <c r="N4256"/>
  <c r="P4256" s="1"/>
  <c r="N4223"/>
  <c r="N4224"/>
  <c r="P4224" s="1"/>
  <c r="N4225"/>
  <c r="N4226"/>
  <c r="P4226" s="1"/>
  <c r="N4228"/>
  <c r="C4229"/>
  <c r="N4229"/>
  <c r="N4230"/>
  <c r="P4230" s="1"/>
  <c r="N4232"/>
  <c r="N4233"/>
  <c r="P4233" s="1"/>
  <c r="C4234"/>
  <c r="N4234"/>
  <c r="P4234" s="1"/>
  <c r="N4235"/>
  <c r="N4236"/>
  <c r="P4236" s="1"/>
  <c r="N4237"/>
  <c r="C4238"/>
  <c r="N4238"/>
  <c r="N4240"/>
  <c r="P4240" s="1"/>
  <c r="N4241"/>
  <c r="N4242"/>
  <c r="P4242" s="1"/>
  <c r="C4243"/>
  <c r="N4243"/>
  <c r="P4243" s="1"/>
  <c r="N4244"/>
  <c r="N4245"/>
  <c r="P4245" s="1"/>
  <c r="N4246"/>
  <c r="C4247"/>
  <c r="N4247"/>
  <c r="N4248"/>
  <c r="P4248" s="1"/>
  <c r="N4249"/>
  <c r="N4251"/>
  <c r="P4251" s="1"/>
  <c r="N4299"/>
  <c r="N4300"/>
  <c r="P4300" s="1"/>
  <c r="C4301"/>
  <c r="N4301"/>
  <c r="P4301" s="1"/>
  <c r="N4302"/>
  <c r="N4260"/>
  <c r="P4260" s="1"/>
  <c r="N4261"/>
  <c r="C4262"/>
  <c r="N4262"/>
  <c r="N4263"/>
  <c r="P4263" s="1"/>
  <c r="N4264"/>
  <c r="C4265"/>
  <c r="N4265"/>
  <c r="N4267"/>
  <c r="P4267" s="1"/>
  <c r="N4268"/>
  <c r="N4269"/>
  <c r="P4269" s="1"/>
  <c r="C4270"/>
  <c r="C4271"/>
  <c r="N4271"/>
  <c r="C4272"/>
  <c r="N4272"/>
  <c r="P4272" s="1"/>
  <c r="C4273"/>
  <c r="N4273"/>
  <c r="C4274"/>
  <c r="N4274"/>
  <c r="P4274" s="1"/>
  <c r="C4275"/>
  <c r="N4275"/>
  <c r="C4276"/>
  <c r="N4276"/>
  <c r="P4276" s="1"/>
  <c r="N4277"/>
  <c r="C4279"/>
  <c r="N4279"/>
  <c r="P4279" s="1"/>
  <c r="C4280"/>
  <c r="N4280"/>
  <c r="C4281"/>
  <c r="N4281"/>
  <c r="P4281" s="1"/>
  <c r="C4283"/>
  <c r="N4283"/>
  <c r="C4284"/>
  <c r="N4284"/>
  <c r="P4284" s="1"/>
  <c r="C4285"/>
  <c r="N4285"/>
  <c r="C4286"/>
  <c r="N4286"/>
  <c r="P4286" s="1"/>
  <c r="C4287"/>
  <c r="N4287"/>
  <c r="C4288"/>
  <c r="N4288"/>
  <c r="P4288" s="1"/>
  <c r="C4289"/>
  <c r="N4289"/>
  <c r="C4290"/>
  <c r="N4290"/>
  <c r="P4290" s="1"/>
  <c r="C4294"/>
  <c r="N4294"/>
  <c r="C4295"/>
  <c r="N4295"/>
  <c r="P4295" s="1"/>
  <c r="N4296"/>
  <c r="C4297"/>
  <c r="N4297"/>
  <c r="P4297" s="1"/>
  <c r="C4298"/>
  <c r="N4298"/>
  <c r="C4333"/>
  <c r="N4333"/>
  <c r="P4333" s="1"/>
  <c r="C4334"/>
  <c r="N4334"/>
  <c r="C4335"/>
  <c r="N4335"/>
  <c r="P4335" s="1"/>
  <c r="C4303"/>
  <c r="N4303"/>
  <c r="N4305"/>
  <c r="P4305" s="1"/>
  <c r="C4306"/>
  <c r="N4306"/>
  <c r="P4306" s="1"/>
  <c r="C4309"/>
  <c r="N4309"/>
  <c r="C4312"/>
  <c r="N4312"/>
  <c r="P4312" s="1"/>
  <c r="C4313"/>
  <c r="N4313"/>
  <c r="C4315"/>
  <c r="N4315"/>
  <c r="P4315" s="1"/>
  <c r="N4316"/>
  <c r="C4317"/>
  <c r="N4317"/>
  <c r="P4317" s="1"/>
  <c r="N3497"/>
  <c r="P3497" s="1"/>
  <c r="N3498"/>
  <c r="P3498" s="1"/>
  <c r="N3499"/>
  <c r="P3499" s="1"/>
  <c r="N3501"/>
  <c r="P3501" s="1"/>
  <c r="N3502"/>
  <c r="P3502" s="1"/>
  <c r="N3982"/>
  <c r="N3983"/>
  <c r="N3986"/>
  <c r="N3987"/>
  <c r="N3988"/>
  <c r="N3989"/>
  <c r="N3991"/>
  <c r="N3992"/>
  <c r="C3993"/>
  <c r="N3993"/>
  <c r="P3993" s="1"/>
  <c r="N3994"/>
  <c r="P3994" s="1"/>
  <c r="N3996"/>
  <c r="P3996" s="1"/>
  <c r="N3998"/>
  <c r="P3998" s="1"/>
  <c r="N4000"/>
  <c r="P4000" s="1"/>
  <c r="N4002"/>
  <c r="P4002" s="1"/>
  <c r="N4004"/>
  <c r="P4004" s="1"/>
  <c r="N4005"/>
  <c r="P4005" s="1"/>
  <c r="N4052"/>
  <c r="P4052" s="1"/>
  <c r="N4010"/>
  <c r="P4010" s="1"/>
  <c r="N4011"/>
  <c r="P4011" s="1"/>
  <c r="C4012"/>
  <c r="N4012"/>
  <c r="N4014"/>
  <c r="N4015"/>
  <c r="C4017"/>
  <c r="N4017"/>
  <c r="P4017" s="1"/>
  <c r="N4018"/>
  <c r="P4018" s="1"/>
  <c r="N4019"/>
  <c r="P4019" s="1"/>
  <c r="N4020"/>
  <c r="P4020" s="1"/>
  <c r="N4021"/>
  <c r="P4021" s="1"/>
  <c r="N4022"/>
  <c r="P4022" s="1"/>
  <c r="N4023"/>
  <c r="P4023" s="1"/>
  <c r="N4024"/>
  <c r="P4024" s="1"/>
  <c r="N4025"/>
  <c r="P4025" s="1"/>
  <c r="N4027"/>
  <c r="P4027" s="1"/>
  <c r="N4028"/>
  <c r="P4028" s="1"/>
  <c r="N4029"/>
  <c r="P4029" s="1"/>
  <c r="N4030"/>
  <c r="P4030" s="1"/>
  <c r="N4031"/>
  <c r="P4031" s="1"/>
  <c r="N4033"/>
  <c r="P4033" s="1"/>
  <c r="C4034"/>
  <c r="N4034"/>
  <c r="N4036"/>
  <c r="C4037"/>
  <c r="N4037"/>
  <c r="P4037" s="1"/>
  <c r="N4038"/>
  <c r="P4038" s="1"/>
  <c r="C4039"/>
  <c r="N4039"/>
  <c r="N4040"/>
  <c r="N4041"/>
  <c r="N4042"/>
  <c r="C4043"/>
  <c r="N4043"/>
  <c r="P4043" s="1"/>
  <c r="N4044"/>
  <c r="P4044" s="1"/>
  <c r="N4045"/>
  <c r="P4045" s="1"/>
  <c r="N4046"/>
  <c r="P4046" s="1"/>
  <c r="N4047"/>
  <c r="P4047" s="1"/>
  <c r="N4049"/>
  <c r="P4049" s="1"/>
  <c r="N4051"/>
  <c r="P4051" s="1"/>
  <c r="N4084"/>
  <c r="P4084" s="1"/>
  <c r="N4085"/>
  <c r="P4085" s="1"/>
  <c r="N4053"/>
  <c r="P4053" s="1"/>
  <c r="C4055"/>
  <c r="N4055"/>
  <c r="N4057"/>
  <c r="C4058"/>
  <c r="N4058"/>
  <c r="P4058" s="1"/>
  <c r="N4059"/>
  <c r="P4059" s="1"/>
  <c r="C4060"/>
  <c r="N4060"/>
  <c r="N4061"/>
  <c r="N4062"/>
  <c r="N4064"/>
  <c r="C4067"/>
  <c r="N4067"/>
  <c r="P4067" s="1"/>
  <c r="N4069"/>
  <c r="P4069" s="1"/>
  <c r="C4072"/>
  <c r="N4072"/>
  <c r="N4073"/>
  <c r="C4075"/>
  <c r="N4075"/>
  <c r="P4075" s="1"/>
  <c r="N4076"/>
  <c r="P4076" s="1"/>
  <c r="C4077"/>
  <c r="N4077"/>
  <c r="N4078"/>
  <c r="C4079"/>
  <c r="N4079"/>
  <c r="P4079" s="1"/>
  <c r="N4080"/>
  <c r="P4080" s="1"/>
  <c r="N4081"/>
  <c r="P4081" s="1"/>
  <c r="N4082"/>
  <c r="P4082" s="1"/>
  <c r="N4083"/>
  <c r="P4083" s="1"/>
  <c r="C4122"/>
  <c r="N4122"/>
  <c r="C4123"/>
  <c r="N4123"/>
  <c r="P4123" s="1"/>
  <c r="N4124"/>
  <c r="P4124" s="1"/>
  <c r="N4125"/>
  <c r="P4125" s="1"/>
  <c r="N4126"/>
  <c r="P4126" s="1"/>
  <c r="N4127"/>
  <c r="P4127" s="1"/>
  <c r="C4128"/>
  <c r="N4128"/>
  <c r="N4086"/>
  <c r="N4087"/>
  <c r="N4088"/>
  <c r="N4089"/>
  <c r="C4090"/>
  <c r="N4090"/>
  <c r="P4090" s="1"/>
  <c r="N4092"/>
  <c r="P4092" s="1"/>
  <c r="C4094"/>
  <c r="N4094"/>
  <c r="N4095"/>
  <c r="N4097"/>
  <c r="C4099"/>
  <c r="N4099"/>
  <c r="P4099" s="1"/>
  <c r="N4100"/>
  <c r="P4100" s="1"/>
  <c r="C4101"/>
  <c r="N4101"/>
  <c r="N4102"/>
  <c r="C4103"/>
  <c r="N4103"/>
  <c r="P4103" s="1"/>
  <c r="N4104"/>
  <c r="P4104" s="1"/>
  <c r="C4105"/>
  <c r="N4105"/>
  <c r="N4106"/>
  <c r="N4107"/>
  <c r="C4108"/>
  <c r="N4108"/>
  <c r="P4108" s="1"/>
  <c r="N4109"/>
  <c r="P4109" s="1"/>
  <c r="C4318"/>
  <c r="N4318"/>
  <c r="C4320"/>
  <c r="N4320"/>
  <c r="P4320" s="1"/>
  <c r="C4321"/>
  <c r="N4321"/>
  <c r="C4327"/>
  <c r="N4327"/>
  <c r="P4327" s="1"/>
  <c r="N4330"/>
  <c r="C4331"/>
  <c r="N4331"/>
  <c r="P4331" s="1"/>
  <c r="C4332"/>
  <c r="N4332"/>
  <c r="C4363"/>
  <c r="N4363"/>
  <c r="P4363" s="1"/>
  <c r="N4343"/>
  <c r="N4344"/>
  <c r="P4344" s="1"/>
  <c r="N4345"/>
  <c r="C4346"/>
  <c r="N4346"/>
  <c r="P4346" s="1"/>
  <c r="N4347"/>
  <c r="C4349"/>
  <c r="N4349"/>
  <c r="P4349" s="1"/>
  <c r="C4350"/>
  <c r="N4350"/>
  <c r="C4351"/>
  <c r="N4351"/>
  <c r="P4351" s="1"/>
  <c r="N4353"/>
  <c r="C4354"/>
  <c r="N4354"/>
  <c r="P4354" s="1"/>
  <c r="N4355"/>
  <c r="N4356"/>
  <c r="P4356" s="1"/>
  <c r="N4357"/>
  <c r="N4358"/>
  <c r="P4358" s="1"/>
  <c r="C4359"/>
  <c r="N4359"/>
  <c r="N4360"/>
  <c r="P4360" s="1"/>
  <c r="N4364"/>
  <c r="N4368"/>
  <c r="P4368" s="1"/>
  <c r="C4369"/>
  <c r="N4369"/>
  <c r="N4370"/>
  <c r="P4370" s="1"/>
  <c r="N4371"/>
  <c r="C4372"/>
  <c r="N4372"/>
  <c r="P4372" s="1"/>
  <c r="N4373"/>
  <c r="C4374"/>
  <c r="N4374"/>
  <c r="P4374" s="1"/>
  <c r="N4375"/>
  <c r="C4376"/>
  <c r="N4376"/>
  <c r="P4376" s="1"/>
  <c r="N4377"/>
  <c r="C4378"/>
  <c r="N4378"/>
  <c r="P4378" s="1"/>
  <c r="N3965"/>
  <c r="N4379"/>
  <c r="P4379" s="1"/>
  <c r="C4381"/>
  <c r="N4381"/>
  <c r="N4384"/>
  <c r="P4384" s="1"/>
  <c r="N4385"/>
  <c r="N4386"/>
  <c r="P4386" s="1"/>
  <c r="C4387"/>
  <c r="N4387"/>
  <c r="N4388"/>
  <c r="P4388" s="1"/>
  <c r="C4390"/>
  <c r="N4390"/>
  <c r="N4391"/>
  <c r="P4391" s="1"/>
  <c r="N4392"/>
  <c r="C4432"/>
  <c r="N4432"/>
  <c r="P4432" s="1"/>
  <c r="C4433"/>
  <c r="N4433"/>
  <c r="N4434"/>
  <c r="P4434" s="1"/>
  <c r="N4435"/>
  <c r="N4396"/>
  <c r="C4398"/>
  <c r="N4398"/>
  <c r="C4400"/>
  <c r="N4400"/>
  <c r="N4401"/>
  <c r="C4402"/>
  <c r="N4402"/>
  <c r="P4402" s="1"/>
  <c r="N4404"/>
  <c r="C4406"/>
  <c r="N4406"/>
  <c r="C4407"/>
  <c r="N4407"/>
  <c r="N4408"/>
  <c r="P4408" s="1"/>
  <c r="C4409"/>
  <c r="N4409"/>
  <c r="N4410"/>
  <c r="N4411"/>
  <c r="C4412"/>
  <c r="N4412"/>
  <c r="P4412" s="1"/>
  <c r="N4413"/>
  <c r="N4414"/>
  <c r="P4414" s="1"/>
  <c r="C4415"/>
  <c r="N4415"/>
  <c r="C4416"/>
  <c r="N4416"/>
  <c r="P4416" s="1"/>
  <c r="N4417"/>
  <c r="C4421"/>
  <c r="N4421"/>
  <c r="N4422"/>
  <c r="N4423"/>
  <c r="N4425"/>
  <c r="C4426"/>
  <c r="N4426"/>
  <c r="P4426" s="1"/>
  <c r="N4470"/>
  <c r="C4471"/>
  <c r="N4471"/>
  <c r="N4472"/>
  <c r="C4473"/>
  <c r="N4473"/>
  <c r="P4473" s="1"/>
  <c r="N4474"/>
  <c r="C4436"/>
  <c r="N4436"/>
  <c r="N4437"/>
  <c r="C4438"/>
  <c r="N4438"/>
  <c r="P4438" s="1"/>
  <c r="N4439"/>
  <c r="C4440"/>
  <c r="N4440"/>
  <c r="P4440" s="1"/>
  <c r="N4441"/>
  <c r="C4442"/>
  <c r="N4442"/>
  <c r="P4442" s="1"/>
  <c r="N4443"/>
  <c r="C4444"/>
  <c r="N4444"/>
  <c r="P4444" s="1"/>
  <c r="C4445"/>
  <c r="N4445"/>
  <c r="N4446"/>
  <c r="P4446" s="1"/>
  <c r="C4447"/>
  <c r="N4447"/>
  <c r="N4448"/>
  <c r="P4448" s="1"/>
  <c r="C4449"/>
  <c r="N4449"/>
  <c r="N4450"/>
  <c r="P4450" s="1"/>
  <c r="N4451"/>
  <c r="N4452"/>
  <c r="P4452" s="1"/>
  <c r="N4453"/>
  <c r="N4454"/>
  <c r="P4454" s="1"/>
  <c r="N4455"/>
  <c r="N4456"/>
  <c r="P4456" s="1"/>
  <c r="C4457"/>
  <c r="N4457"/>
  <c r="C4458"/>
  <c r="N4458"/>
  <c r="P4458" s="1"/>
  <c r="C4459"/>
  <c r="N4459"/>
  <c r="C4460"/>
  <c r="N4460"/>
  <c r="P4460" s="1"/>
  <c r="C4461"/>
  <c r="N4461"/>
  <c r="C4462"/>
  <c r="N4462"/>
  <c r="P4462" s="1"/>
  <c r="N4463"/>
  <c r="C4505"/>
  <c r="N4505"/>
  <c r="P4505" s="1"/>
  <c r="C4506"/>
  <c r="N4506"/>
  <c r="C4507"/>
  <c r="N4507"/>
  <c r="P4507" s="1"/>
  <c r="C4508"/>
  <c r="N4508"/>
  <c r="C4475"/>
  <c r="N4475"/>
  <c r="P4475" s="1"/>
  <c r="C4476"/>
  <c r="N4476"/>
  <c r="N4477"/>
  <c r="P4477" s="1"/>
  <c r="C4478"/>
  <c r="N4478"/>
  <c r="C4479"/>
  <c r="N4479"/>
  <c r="P4479" s="1"/>
  <c r="C4480"/>
  <c r="N4480"/>
  <c r="C4481"/>
  <c r="N4481"/>
  <c r="P4481" s="1"/>
  <c r="C4483"/>
  <c r="N4483"/>
  <c r="C4484"/>
  <c r="N4484"/>
  <c r="P4484" s="1"/>
  <c r="C4485"/>
  <c r="N4485"/>
  <c r="N4486"/>
  <c r="P4486" s="1"/>
  <c r="C4487"/>
  <c r="N4487"/>
  <c r="C4488"/>
  <c r="N4488"/>
  <c r="P4488" s="1"/>
  <c r="N4489"/>
  <c r="C4490"/>
  <c r="N4490"/>
  <c r="P4490" s="1"/>
  <c r="C4491"/>
  <c r="N4491"/>
  <c r="C4492"/>
  <c r="N4492"/>
  <c r="P4492" s="1"/>
  <c r="C4493"/>
  <c r="N4493"/>
  <c r="N4494"/>
  <c r="P4494" s="1"/>
  <c r="C4495"/>
  <c r="N4495"/>
  <c r="N4497"/>
  <c r="P4497" s="1"/>
  <c r="C4498"/>
  <c r="N4498"/>
  <c r="N4500"/>
  <c r="P4500" s="1"/>
  <c r="N4501"/>
  <c r="N4533"/>
  <c r="P4533" s="1"/>
  <c r="N4534"/>
  <c r="C4535"/>
  <c r="N4535"/>
  <c r="P4535" s="1"/>
  <c r="C4536"/>
  <c r="N4536"/>
  <c r="C4510"/>
  <c r="N4510"/>
  <c r="P4510" s="1"/>
  <c r="N4511"/>
  <c r="C4512"/>
  <c r="N4512"/>
  <c r="P4512" s="1"/>
  <c r="C4513"/>
  <c r="N4513"/>
  <c r="C4514"/>
  <c r="N4514"/>
  <c r="P4514" s="1"/>
  <c r="C4516"/>
  <c r="N4516"/>
  <c r="C4520"/>
  <c r="N4520"/>
  <c r="P4520" s="1"/>
  <c r="C4521"/>
  <c r="N4521"/>
  <c r="C4522"/>
  <c r="N4522"/>
  <c r="P4522" s="1"/>
  <c r="N4523"/>
  <c r="C4524"/>
  <c r="N4524"/>
  <c r="P4524" s="1"/>
  <c r="C4525"/>
  <c r="N4525"/>
  <c r="C4526"/>
  <c r="N4526"/>
  <c r="P4526" s="1"/>
  <c r="C4527"/>
  <c r="N4527"/>
  <c r="C4528"/>
  <c r="N4528"/>
  <c r="P4528" s="1"/>
  <c r="N4531"/>
  <c r="N4570"/>
  <c r="P4570" s="1"/>
  <c r="C4571"/>
  <c r="N4571"/>
  <c r="C4572"/>
  <c r="N4572"/>
  <c r="P4572" s="1"/>
  <c r="N4573"/>
  <c r="C4574"/>
  <c r="N4574"/>
  <c r="P4574" s="1"/>
  <c r="N4575"/>
  <c r="N4576"/>
  <c r="P4576" s="1"/>
  <c r="N4537"/>
  <c r="C4538"/>
  <c r="N4538"/>
  <c r="P4538" s="1"/>
  <c r="C4539"/>
  <c r="N4539"/>
  <c r="C4540"/>
  <c r="N4540"/>
  <c r="P4540" s="1"/>
  <c r="C4541"/>
  <c r="N4541"/>
  <c r="N4542"/>
  <c r="P4542" s="1"/>
  <c r="N4544"/>
  <c r="C4545"/>
  <c r="N4545"/>
  <c r="P4545" s="1"/>
  <c r="C4546"/>
  <c r="N4546"/>
  <c r="C4549"/>
  <c r="N4549"/>
  <c r="P4549" s="1"/>
  <c r="N4550"/>
  <c r="C4551"/>
  <c r="N4551"/>
  <c r="P4551" s="1"/>
  <c r="C4552"/>
  <c r="N4552"/>
  <c r="C4553"/>
  <c r="N4553"/>
  <c r="P4553" s="1"/>
  <c r="C4554"/>
  <c r="N4554"/>
  <c r="C4555"/>
  <c r="N4555"/>
  <c r="P4555" s="1"/>
  <c r="C4556"/>
  <c r="N4556"/>
  <c r="C4557"/>
  <c r="N4557"/>
  <c r="P4557" s="1"/>
  <c r="C4558"/>
  <c r="N4558"/>
  <c r="C4559"/>
  <c r="N4559"/>
  <c r="P4559" s="1"/>
  <c r="C4560"/>
  <c r="N4560"/>
  <c r="C4561"/>
  <c r="N4561"/>
  <c r="P4561" s="1"/>
  <c r="C4562"/>
  <c r="N4562"/>
  <c r="C4600"/>
  <c r="N4600"/>
  <c r="C4601"/>
  <c r="N4601"/>
  <c r="C4602"/>
  <c r="N4602"/>
  <c r="N4603"/>
  <c r="C4604"/>
  <c r="N4604"/>
  <c r="P4604" s="1"/>
  <c r="N4577"/>
  <c r="C4578"/>
  <c r="N4578"/>
  <c r="N4579"/>
  <c r="N4580"/>
  <c r="C4581"/>
  <c r="N4581"/>
  <c r="C4582"/>
  <c r="N4582"/>
  <c r="C4585"/>
  <c r="N4585"/>
  <c r="C4588"/>
  <c r="N4588"/>
  <c r="C4589"/>
  <c r="N4589"/>
  <c r="C4590"/>
  <c r="N4590"/>
  <c r="C4592"/>
  <c r="N4592"/>
  <c r="N4389"/>
  <c r="P4389" s="1"/>
  <c r="N4394"/>
  <c r="N3293"/>
  <c r="P3293" s="1"/>
  <c r="C1072"/>
  <c r="N4464"/>
  <c r="P4464" s="1"/>
  <c r="N3851"/>
  <c r="N777"/>
  <c r="N849"/>
  <c r="N1315"/>
  <c r="P1315" s="1"/>
  <c r="N826"/>
  <c r="N1552"/>
  <c r="P1552" s="1"/>
  <c r="N4304"/>
  <c r="N4466"/>
  <c r="P4466" s="1"/>
  <c r="N2644"/>
  <c r="N4403"/>
  <c r="N173"/>
  <c r="N517"/>
  <c r="P517" s="1"/>
  <c r="N4465"/>
  <c r="N4171"/>
  <c r="N2068"/>
  <c r="N246"/>
  <c r="P246" s="1"/>
  <c r="N2402"/>
  <c r="N555"/>
  <c r="P555" s="1"/>
  <c r="N2670"/>
  <c r="N2904"/>
  <c r="N1105"/>
  <c r="N1376"/>
  <c r="P1376" s="1"/>
  <c r="N4418"/>
  <c r="N306"/>
  <c r="P306" s="1"/>
  <c r="N2138"/>
  <c r="N3243"/>
  <c r="P3243" s="1"/>
  <c r="N3461"/>
  <c r="N3663"/>
  <c r="P3663" s="1"/>
  <c r="N3765"/>
  <c r="N1356"/>
  <c r="P1356" s="1"/>
  <c r="N3474"/>
  <c r="P3474" s="1"/>
  <c r="N2365"/>
  <c r="P2365" s="1"/>
  <c r="N1148"/>
  <c r="P1148" s="1"/>
  <c r="N4142"/>
  <c r="N3292"/>
  <c r="P3292" s="1"/>
  <c r="N1489"/>
  <c r="P1489" s="1"/>
  <c r="N552"/>
  <c r="P552" s="1"/>
  <c r="N2921"/>
  <c r="P2921" s="1"/>
  <c r="N1189"/>
  <c r="P1189" s="1"/>
  <c r="N4016"/>
  <c r="P4016" s="1"/>
  <c r="N4732"/>
  <c r="P4732" s="1"/>
  <c r="N4731"/>
  <c r="P4731" s="1"/>
  <c r="C3711"/>
  <c r="N3711"/>
  <c r="P3711" s="1"/>
  <c r="C4605"/>
  <c r="N4593"/>
  <c r="P4593" s="1"/>
  <c r="N4594"/>
  <c r="P4594" s="1"/>
  <c r="N4595"/>
  <c r="P4595" s="1"/>
  <c r="N4597"/>
  <c r="P4597" s="1"/>
  <c r="N4598"/>
  <c r="P4598" s="1"/>
  <c r="N4599"/>
  <c r="P4599" s="1"/>
  <c r="C4643"/>
  <c r="N4643"/>
  <c r="N4644"/>
  <c r="P4644" s="1"/>
  <c r="C4645"/>
  <c r="N4645"/>
  <c r="P4645" s="1"/>
  <c r="N4606"/>
  <c r="P4606" s="1"/>
  <c r="N4607"/>
  <c r="P4607" s="1"/>
  <c r="C4608"/>
  <c r="N4608"/>
  <c r="P4608" s="1"/>
  <c r="N4609"/>
  <c r="C4610"/>
  <c r="N4610"/>
  <c r="P4610" s="1"/>
  <c r="N4611"/>
  <c r="P4611" s="1"/>
  <c r="C4612"/>
  <c r="N4612"/>
  <c r="N4613"/>
  <c r="C4614"/>
  <c r="N4614"/>
  <c r="P4614" s="1"/>
  <c r="N4615"/>
  <c r="P4615" s="1"/>
  <c r="C4616"/>
  <c r="N4616"/>
  <c r="N4617"/>
  <c r="C4618"/>
  <c r="N4618"/>
  <c r="P4618" s="1"/>
  <c r="N4619"/>
  <c r="P4619" s="1"/>
  <c r="C4620"/>
  <c r="N4620"/>
  <c r="N4621"/>
  <c r="N4622"/>
  <c r="C4623"/>
  <c r="N4623"/>
  <c r="P4623" s="1"/>
  <c r="N4624"/>
  <c r="P4624" s="1"/>
  <c r="N4625"/>
  <c r="P4625" s="1"/>
  <c r="C4626"/>
  <c r="N4626"/>
  <c r="N4627"/>
  <c r="C4632"/>
  <c r="N4632"/>
  <c r="P4632" s="1"/>
  <c r="N4633"/>
  <c r="P4633" s="1"/>
  <c r="N4634"/>
  <c r="P4634" s="1"/>
  <c r="C4636"/>
  <c r="N4636"/>
  <c r="N4640"/>
  <c r="N4646"/>
  <c r="C4647"/>
  <c r="N4647"/>
  <c r="P4647" s="1"/>
  <c r="N4648"/>
  <c r="P4648" s="1"/>
  <c r="C4649"/>
  <c r="N4649"/>
  <c r="N4651"/>
  <c r="N4652"/>
  <c r="N4653"/>
  <c r="N4654"/>
  <c r="P4654" s="1"/>
  <c r="N4655"/>
  <c r="N4656"/>
  <c r="P4656" s="1"/>
  <c r="C4657"/>
  <c r="N4657"/>
  <c r="P4657" s="1"/>
  <c r="N4658"/>
  <c r="P4658" s="1"/>
  <c r="C4659"/>
  <c r="N4659"/>
  <c r="N4660"/>
  <c r="P4660" s="1"/>
  <c r="N4662"/>
  <c r="C4664"/>
  <c r="N4664"/>
  <c r="P4664" s="1"/>
  <c r="N4665"/>
  <c r="P4665" s="1"/>
  <c r="N4666"/>
  <c r="P4666" s="1"/>
  <c r="N4693"/>
  <c r="P4693" s="1"/>
  <c r="N4694"/>
  <c r="P4694" s="1"/>
  <c r="C4695"/>
  <c r="N4695"/>
  <c r="N4696"/>
  <c r="P4696" s="1"/>
  <c r="C4697"/>
  <c r="N4697"/>
  <c r="P4697" s="1"/>
  <c r="N4670"/>
  <c r="P4670" s="1"/>
  <c r="C4671"/>
  <c r="N4671"/>
  <c r="N4672"/>
  <c r="P4672" s="1"/>
  <c r="N4673"/>
  <c r="C4674"/>
  <c r="N4674"/>
  <c r="P4674" s="1"/>
  <c r="N4675"/>
  <c r="P4675" s="1"/>
  <c r="C4678"/>
  <c r="N4678"/>
  <c r="P4678" s="1"/>
  <c r="N4679"/>
  <c r="N4680"/>
  <c r="P4680" s="1"/>
  <c r="N4681"/>
  <c r="C4682"/>
  <c r="N4682"/>
  <c r="P4682" s="1"/>
  <c r="N4683"/>
  <c r="P4683" s="1"/>
  <c r="C4684"/>
  <c r="N4684"/>
  <c r="P4684" s="1"/>
  <c r="N4686"/>
  <c r="P4686" s="1"/>
  <c r="C4687"/>
  <c r="N4687"/>
  <c r="P4687" s="1"/>
  <c r="N4689"/>
  <c r="P4689" s="1"/>
  <c r="N4692"/>
  <c r="P4692" s="1"/>
  <c r="C4733"/>
  <c r="N4733"/>
  <c r="P4733" s="1"/>
  <c r="N4734"/>
  <c r="C4698"/>
  <c r="N4698"/>
  <c r="P4698" s="1"/>
  <c r="N4699"/>
  <c r="P4699" s="1"/>
  <c r="C4700"/>
  <c r="N4700"/>
  <c r="P4700" s="1"/>
  <c r="N4701"/>
  <c r="P4701" s="1"/>
  <c r="N4702"/>
  <c r="P4702" s="1"/>
  <c r="N4703"/>
  <c r="P4703" s="1"/>
  <c r="N4704"/>
  <c r="P4704" s="1"/>
  <c r="C4705"/>
  <c r="N4705"/>
  <c r="P4705" s="1"/>
  <c r="N4706"/>
  <c r="P4706" s="1"/>
  <c r="C4707"/>
  <c r="N4707"/>
  <c r="P4707" s="1"/>
  <c r="N4708"/>
  <c r="P4708" s="1"/>
  <c r="C4709"/>
  <c r="N4709"/>
  <c r="P4709" s="1"/>
  <c r="N4710"/>
  <c r="P4710" s="1"/>
  <c r="C4711"/>
  <c r="N4711"/>
  <c r="P4711" s="1"/>
  <c r="N4713"/>
  <c r="P4713" s="1"/>
  <c r="N4716"/>
  <c r="P4716" s="1"/>
  <c r="C4717"/>
  <c r="N4717"/>
  <c r="P4717" s="1"/>
  <c r="N4718"/>
  <c r="P4718" s="1"/>
  <c r="N4719"/>
  <c r="P4719" s="1"/>
  <c r="N4720"/>
  <c r="P4720" s="1"/>
  <c r="C4723"/>
  <c r="N4723"/>
  <c r="P4723" s="1"/>
  <c r="C4724"/>
  <c r="N4724"/>
  <c r="P4724" s="1"/>
  <c r="N4725"/>
  <c r="P4725" s="1"/>
  <c r="C4726"/>
  <c r="N4726"/>
  <c r="P4726" s="1"/>
  <c r="N4727"/>
  <c r="P4727" s="1"/>
  <c r="N3127"/>
  <c r="P3127" s="1"/>
  <c r="N4397"/>
  <c r="P4397" s="1"/>
  <c r="N186"/>
  <c r="P186" s="1"/>
  <c r="N4399"/>
  <c r="P4399" s="1"/>
  <c r="N1173"/>
  <c r="N1291"/>
  <c r="P1291" s="1"/>
  <c r="N3793"/>
  <c r="P3793" s="1"/>
  <c r="N3340"/>
  <c r="P3340" s="1"/>
  <c r="N1325"/>
  <c r="P1325" s="1"/>
  <c r="N1812"/>
  <c r="P1812" s="1"/>
  <c r="N3387"/>
  <c r="P3387" s="1"/>
  <c r="N3739"/>
  <c r="P3739" s="1"/>
  <c r="N3932"/>
  <c r="P3932" s="1"/>
  <c r="N2588"/>
  <c r="P2588" s="1"/>
  <c r="N3931"/>
  <c r="P3931" s="1"/>
  <c r="N4168"/>
  <c r="P4168" s="1"/>
  <c r="C1974"/>
  <c r="N1974"/>
  <c r="P1974" s="1"/>
  <c r="N2366"/>
  <c r="P2366" s="1"/>
  <c r="N4291"/>
  <c r="P4291" s="1"/>
  <c r="N3119"/>
  <c r="P3119" s="1"/>
  <c r="N2860"/>
  <c r="P2860" s="1"/>
  <c r="N4134"/>
  <c r="P4134" s="1"/>
  <c r="N3094"/>
  <c r="P3094" s="1"/>
  <c r="N1263"/>
  <c r="P1263" s="1"/>
  <c r="N2200"/>
  <c r="P2200" s="1"/>
  <c r="N2181"/>
  <c r="P2181" s="1"/>
  <c r="N4518"/>
  <c r="P4518" s="1"/>
  <c r="N1760"/>
  <c r="P1760" s="1"/>
  <c r="N3648"/>
  <c r="P3648" s="1"/>
  <c r="N604"/>
  <c r="P604" s="1"/>
  <c r="N4026"/>
  <c r="P4026" s="1"/>
  <c r="N1834"/>
  <c r="P1834" s="1"/>
  <c r="N2096"/>
  <c r="P2096" s="1"/>
  <c r="N2352"/>
  <c r="P2352" s="1"/>
  <c r="N2592"/>
  <c r="P2592" s="1"/>
  <c r="N3806"/>
  <c r="P3806" s="1"/>
  <c r="N1312"/>
  <c r="P1312" s="1"/>
  <c r="N1417"/>
  <c r="P1417" s="1"/>
  <c r="N4135"/>
  <c r="P4135" s="1"/>
  <c r="N4728"/>
  <c r="P4728" s="1"/>
  <c r="N3494"/>
  <c r="P3494" s="1"/>
  <c r="N4729"/>
  <c r="P4729" s="1"/>
  <c r="N1928"/>
  <c r="P1928" s="1"/>
  <c r="N4730"/>
  <c r="P4730" s="1"/>
  <c r="N2204"/>
  <c r="P2204" s="1"/>
  <c r="N2757"/>
  <c r="P2757" s="1"/>
  <c r="N1800"/>
  <c r="P1800" s="1"/>
  <c r="N2159"/>
  <c r="P2159" s="1"/>
  <c r="N3906"/>
  <c r="P3906" s="1"/>
  <c r="N3520"/>
  <c r="P3520" s="1"/>
  <c r="N2325"/>
  <c r="P2325" s="1"/>
  <c r="N1875"/>
  <c r="P1875" s="1"/>
  <c r="L3819"/>
  <c r="K3819"/>
  <c r="B4605"/>
  <c r="A4605"/>
  <c r="B4342"/>
  <c r="A4342"/>
  <c r="B4337"/>
  <c r="A4337"/>
  <c r="B3900"/>
  <c r="A3900"/>
  <c r="B3819"/>
  <c r="A3819"/>
  <c r="B2653"/>
  <c r="A2653"/>
  <c r="B2257"/>
  <c r="A2257"/>
  <c r="B1849"/>
  <c r="A1849"/>
  <c r="B1136"/>
  <c r="A1136"/>
  <c r="B358"/>
  <c r="A358"/>
  <c r="B353"/>
  <c r="A353"/>
  <c r="B3333"/>
  <c r="A3333"/>
  <c r="B3453"/>
  <c r="A3453"/>
  <c r="B4741"/>
  <c r="A4741"/>
  <c r="B1853"/>
  <c r="A1853"/>
  <c r="B2285"/>
  <c r="A2285"/>
  <c r="B3903"/>
  <c r="A3903"/>
  <c r="B728"/>
  <c r="A728"/>
  <c r="B2"/>
  <c r="A2"/>
  <c r="B3"/>
  <c r="A3"/>
  <c r="B4"/>
  <c r="A4"/>
  <c r="B5"/>
  <c r="A5"/>
  <c r="B6"/>
  <c r="A6"/>
  <c r="B7"/>
  <c r="A7"/>
  <c r="B8"/>
  <c r="A8"/>
  <c r="B9"/>
  <c r="A9"/>
  <c r="B11"/>
  <c r="A11"/>
  <c r="B14"/>
  <c r="A14"/>
  <c r="B15"/>
  <c r="A15"/>
  <c r="B16"/>
  <c r="A16"/>
  <c r="B17"/>
  <c r="A17"/>
  <c r="B18"/>
  <c r="A18"/>
  <c r="B19"/>
  <c r="A19"/>
  <c r="B21"/>
  <c r="A21"/>
  <c r="B22"/>
  <c r="A22"/>
  <c r="B23"/>
  <c r="A23"/>
  <c r="B24"/>
  <c r="A24"/>
  <c r="B25"/>
  <c r="A25"/>
  <c r="B26"/>
  <c r="A26"/>
  <c r="B27"/>
  <c r="A27"/>
  <c r="B3418"/>
  <c r="A3418"/>
  <c r="B28"/>
  <c r="A28"/>
  <c r="B49"/>
  <c r="A49"/>
  <c r="B50"/>
  <c r="A50"/>
  <c r="B51"/>
  <c r="A51"/>
  <c r="B52"/>
  <c r="A52"/>
  <c r="B53"/>
  <c r="A53"/>
  <c r="B54"/>
  <c r="A54"/>
  <c r="B30"/>
  <c r="A30"/>
  <c r="B31"/>
  <c r="A31"/>
  <c r="B32"/>
  <c r="A32"/>
  <c r="B33"/>
  <c r="A33"/>
  <c r="B34"/>
  <c r="A34"/>
  <c r="B35"/>
  <c r="A35"/>
  <c r="B36"/>
  <c r="A36"/>
  <c r="B37"/>
  <c r="A37"/>
  <c r="B39"/>
  <c r="A39"/>
  <c r="B41"/>
  <c r="A41"/>
  <c r="B43"/>
  <c r="A43"/>
  <c r="B44"/>
  <c r="A44"/>
  <c r="B46"/>
  <c r="A46"/>
  <c r="B75"/>
  <c r="A75"/>
  <c r="B76"/>
  <c r="A76"/>
  <c r="B55"/>
  <c r="A55"/>
  <c r="B56"/>
  <c r="A56"/>
  <c r="B57"/>
  <c r="A57"/>
  <c r="B58"/>
  <c r="A58"/>
  <c r="B59"/>
  <c r="A59"/>
  <c r="B60"/>
  <c r="A60"/>
  <c r="B62"/>
  <c r="A62"/>
  <c r="B63"/>
  <c r="A63"/>
  <c r="B64"/>
  <c r="A64"/>
  <c r="B65"/>
  <c r="A65"/>
  <c r="B66"/>
  <c r="A66"/>
  <c r="B68"/>
  <c r="A68"/>
  <c r="B70"/>
  <c r="A70"/>
  <c r="B71"/>
  <c r="A71"/>
  <c r="B72"/>
  <c r="A72"/>
  <c r="B73"/>
  <c r="A73"/>
  <c r="B74"/>
  <c r="A74"/>
  <c r="B77"/>
  <c r="A77"/>
  <c r="B78"/>
  <c r="A78"/>
  <c r="B79"/>
  <c r="A79"/>
  <c r="B80"/>
  <c r="A80"/>
  <c r="B81"/>
  <c r="A81"/>
  <c r="B82"/>
  <c r="A82"/>
  <c r="B83"/>
  <c r="A83"/>
  <c r="B84"/>
  <c r="A84"/>
  <c r="B85"/>
  <c r="A85"/>
  <c r="B87"/>
  <c r="A87"/>
  <c r="B88"/>
  <c r="A88"/>
  <c r="B89"/>
  <c r="A89"/>
  <c r="B90"/>
  <c r="A90"/>
  <c r="B91"/>
  <c r="A91"/>
  <c r="B92"/>
  <c r="A92"/>
  <c r="B93"/>
  <c r="A93"/>
  <c r="B94"/>
  <c r="A94"/>
  <c r="B95"/>
  <c r="A95"/>
  <c r="B97"/>
  <c r="A97"/>
  <c r="B98"/>
  <c r="A98"/>
  <c r="B99"/>
  <c r="A99"/>
  <c r="B100"/>
  <c r="A100"/>
  <c r="B101"/>
  <c r="A101"/>
  <c r="B102"/>
  <c r="A102"/>
  <c r="B108"/>
  <c r="A108"/>
  <c r="B149"/>
  <c r="A149"/>
  <c r="B150"/>
  <c r="A150"/>
  <c r="B151"/>
  <c r="A151"/>
  <c r="B152"/>
  <c r="A152"/>
  <c r="B153"/>
  <c r="A153"/>
  <c r="B154"/>
  <c r="A154"/>
  <c r="B155"/>
  <c r="A155"/>
  <c r="B156"/>
  <c r="A156"/>
  <c r="B110"/>
  <c r="A110"/>
  <c r="B111"/>
  <c r="A111"/>
  <c r="B112"/>
  <c r="A112"/>
  <c r="B113"/>
  <c r="A113"/>
  <c r="B114"/>
  <c r="A114"/>
  <c r="B115"/>
  <c r="A115"/>
  <c r="B116"/>
  <c r="A116"/>
  <c r="B117"/>
  <c r="A117"/>
  <c r="B609"/>
  <c r="A609"/>
  <c r="B610"/>
  <c r="A610"/>
  <c r="B613"/>
  <c r="A613"/>
  <c r="B615"/>
  <c r="A615"/>
  <c r="B652"/>
  <c r="A652"/>
  <c r="B653"/>
  <c r="A653"/>
  <c r="B654"/>
  <c r="A654"/>
  <c r="B655"/>
  <c r="A655"/>
  <c r="B656"/>
  <c r="A656"/>
  <c r="B625"/>
  <c r="A625"/>
  <c r="B626"/>
  <c r="A626"/>
  <c r="B627"/>
  <c r="A627"/>
  <c r="B628"/>
  <c r="A628"/>
  <c r="B629"/>
  <c r="A629"/>
  <c r="B630"/>
  <c r="A630"/>
  <c r="B631"/>
  <c r="A631"/>
  <c r="B632"/>
  <c r="A632"/>
  <c r="B633"/>
  <c r="A633"/>
  <c r="B634"/>
  <c r="A634"/>
  <c r="B636"/>
  <c r="A636"/>
  <c r="B637"/>
  <c r="A637"/>
  <c r="B639"/>
  <c r="A639"/>
  <c r="B641"/>
  <c r="A641"/>
  <c r="B642"/>
  <c r="A642"/>
  <c r="B643"/>
  <c r="A643"/>
  <c r="B644"/>
  <c r="A644"/>
  <c r="B646"/>
  <c r="A646"/>
  <c r="B647"/>
  <c r="A647"/>
  <c r="B648"/>
  <c r="A648"/>
  <c r="B649"/>
  <c r="A649"/>
  <c r="B684"/>
  <c r="A684"/>
  <c r="B685"/>
  <c r="A685"/>
  <c r="B657"/>
  <c r="A657"/>
  <c r="B658"/>
  <c r="A658"/>
  <c r="B659"/>
  <c r="A659"/>
  <c r="B660"/>
  <c r="A660"/>
  <c r="B661"/>
  <c r="A661"/>
  <c r="B662"/>
  <c r="A662"/>
  <c r="B664"/>
  <c r="A664"/>
  <c r="B665"/>
  <c r="A665"/>
  <c r="B667"/>
  <c r="A667"/>
  <c r="B668"/>
  <c r="A668"/>
  <c r="B669"/>
  <c r="A669"/>
  <c r="B670"/>
  <c r="A670"/>
  <c r="B671"/>
  <c r="A671"/>
  <c r="B672"/>
  <c r="A672"/>
  <c r="B673"/>
  <c r="A673"/>
  <c r="B674"/>
  <c r="A674"/>
  <c r="B675"/>
  <c r="A675"/>
  <c r="B676"/>
  <c r="A676"/>
  <c r="B677"/>
  <c r="A677"/>
  <c r="B678"/>
  <c r="A678"/>
  <c r="B679"/>
  <c r="A679"/>
  <c r="B723"/>
  <c r="A723"/>
  <c r="B724"/>
  <c r="A724"/>
  <c r="B725"/>
  <c r="A725"/>
  <c r="B726"/>
  <c r="A726"/>
  <c r="B727"/>
  <c r="A727"/>
  <c r="B686"/>
  <c r="A686"/>
  <c r="B687"/>
  <c r="A687"/>
  <c r="B688"/>
  <c r="A688"/>
  <c r="B689"/>
  <c r="A689"/>
  <c r="B690"/>
  <c r="A690"/>
  <c r="B691"/>
  <c r="A691"/>
  <c r="B695"/>
  <c r="A695"/>
  <c r="B696"/>
  <c r="A696"/>
  <c r="B698"/>
  <c r="A698"/>
  <c r="B699"/>
  <c r="A699"/>
  <c r="B700"/>
  <c r="A700"/>
  <c r="B701"/>
  <c r="A701"/>
  <c r="B702"/>
  <c r="A702"/>
  <c r="B703"/>
  <c r="A703"/>
  <c r="B704"/>
  <c r="A704"/>
  <c r="B706"/>
  <c r="A706"/>
  <c r="B707"/>
  <c r="A707"/>
  <c r="B708"/>
  <c r="A708"/>
  <c r="B711"/>
  <c r="A711"/>
  <c r="B756"/>
  <c r="A756"/>
  <c r="B731"/>
  <c r="A731"/>
  <c r="B732"/>
  <c r="A732"/>
  <c r="B733"/>
  <c r="A733"/>
  <c r="B734"/>
  <c r="A734"/>
  <c r="B736"/>
  <c r="A736"/>
  <c r="B737"/>
  <c r="A737"/>
  <c r="B741"/>
  <c r="A741"/>
  <c r="B742"/>
  <c r="A742"/>
  <c r="B743"/>
  <c r="A743"/>
  <c r="B744"/>
  <c r="A744"/>
  <c r="B746"/>
  <c r="A746"/>
  <c r="B747"/>
  <c r="A747"/>
  <c r="B748"/>
  <c r="A748"/>
  <c r="B749"/>
  <c r="A749"/>
  <c r="B751"/>
  <c r="A751"/>
  <c r="B782"/>
  <c r="A782"/>
  <c r="B757"/>
  <c r="A757"/>
  <c r="B758"/>
  <c r="A758"/>
  <c r="B759"/>
  <c r="A759"/>
  <c r="B760"/>
  <c r="A760"/>
  <c r="B761"/>
  <c r="A761"/>
  <c r="B762"/>
  <c r="A762"/>
  <c r="B763"/>
  <c r="A763"/>
  <c r="B764"/>
  <c r="A764"/>
  <c r="B765"/>
  <c r="A765"/>
  <c r="B766"/>
  <c r="A766"/>
  <c r="B767"/>
  <c r="A767"/>
  <c r="B768"/>
  <c r="A768"/>
  <c r="B769"/>
  <c r="A769"/>
  <c r="B770"/>
  <c r="A770"/>
  <c r="B771"/>
  <c r="A771"/>
  <c r="B772"/>
  <c r="A772"/>
  <c r="B774"/>
  <c r="A774"/>
  <c r="B776"/>
  <c r="A776"/>
  <c r="B778"/>
  <c r="A778"/>
  <c r="B819"/>
  <c r="A819"/>
  <c r="B820"/>
  <c r="A820"/>
  <c r="B821"/>
  <c r="A821"/>
  <c r="B822"/>
  <c r="A822"/>
  <c r="B823"/>
  <c r="A823"/>
  <c r="B824"/>
  <c r="A824"/>
  <c r="B783"/>
  <c r="A783"/>
  <c r="B784"/>
  <c r="A784"/>
  <c r="B785"/>
  <c r="A785"/>
  <c r="B787"/>
  <c r="A787"/>
  <c r="B788"/>
  <c r="A788"/>
  <c r="B789"/>
  <c r="A789"/>
  <c r="B790"/>
  <c r="A790"/>
  <c r="B791"/>
  <c r="A791"/>
  <c r="B794"/>
  <c r="A794"/>
  <c r="B795"/>
  <c r="A795"/>
  <c r="B796"/>
  <c r="A796"/>
  <c r="B797"/>
  <c r="A797"/>
  <c r="B798"/>
  <c r="A798"/>
  <c r="B800"/>
  <c r="A800"/>
  <c r="B801"/>
  <c r="A801"/>
  <c r="B802"/>
  <c r="A802"/>
  <c r="B803"/>
  <c r="A803"/>
  <c r="B804"/>
  <c r="A804"/>
  <c r="B805"/>
  <c r="A805"/>
  <c r="B806"/>
  <c r="A806"/>
  <c r="B808"/>
  <c r="A808"/>
  <c r="B809"/>
  <c r="A809"/>
  <c r="B810"/>
  <c r="A810"/>
  <c r="B813"/>
  <c r="A813"/>
  <c r="B814"/>
  <c r="A814"/>
  <c r="B852"/>
  <c r="A852"/>
  <c r="B853"/>
  <c r="A853"/>
  <c r="B854"/>
  <c r="A854"/>
  <c r="B855"/>
  <c r="A855"/>
  <c r="B856"/>
  <c r="A856"/>
  <c r="B857"/>
  <c r="A857"/>
  <c r="B858"/>
  <c r="A858"/>
  <c r="B825"/>
  <c r="A825"/>
  <c r="B827"/>
  <c r="A827"/>
  <c r="B828"/>
  <c r="A828"/>
  <c r="B831"/>
  <c r="A831"/>
  <c r="B833"/>
  <c r="A833"/>
  <c r="B834"/>
  <c r="A834"/>
  <c r="B835"/>
  <c r="A835"/>
  <c r="B836"/>
  <c r="A836"/>
  <c r="B837"/>
  <c r="A837"/>
  <c r="B838"/>
  <c r="A838"/>
  <c r="B839"/>
  <c r="A839"/>
  <c r="B840"/>
  <c r="A840"/>
  <c r="B841"/>
  <c r="A841"/>
  <c r="B842"/>
  <c r="A842"/>
  <c r="B843"/>
  <c r="A843"/>
  <c r="B845"/>
  <c r="A845"/>
  <c r="B846"/>
  <c r="A846"/>
  <c r="B847"/>
  <c r="A847"/>
  <c r="B850"/>
  <c r="A850"/>
  <c r="B883"/>
  <c r="A883"/>
  <c r="B884"/>
  <c r="A884"/>
  <c r="B859"/>
  <c r="A859"/>
  <c r="B860"/>
  <c r="A860"/>
  <c r="B862"/>
  <c r="A862"/>
  <c r="B863"/>
  <c r="A863"/>
  <c r="B864"/>
  <c r="A864"/>
  <c r="B865"/>
  <c r="A865"/>
  <c r="B866"/>
  <c r="A866"/>
  <c r="B867"/>
  <c r="A867"/>
  <c r="B868"/>
  <c r="A868"/>
  <c r="B869"/>
  <c r="A869"/>
  <c r="B870"/>
  <c r="A870"/>
  <c r="B874"/>
  <c r="A874"/>
  <c r="B875"/>
  <c r="A875"/>
  <c r="B876"/>
  <c r="A876"/>
  <c r="B878"/>
  <c r="A878"/>
  <c r="B921"/>
  <c r="A921"/>
  <c r="B922"/>
  <c r="A922"/>
  <c r="B923"/>
  <c r="A923"/>
  <c r="B924"/>
  <c r="A924"/>
  <c r="B925"/>
  <c r="A925"/>
  <c r="B926"/>
  <c r="A926"/>
  <c r="B885"/>
  <c r="A885"/>
  <c r="B886"/>
  <c r="A886"/>
  <c r="B887"/>
  <c r="A887"/>
  <c r="B889"/>
  <c r="A889"/>
  <c r="B892"/>
  <c r="A892"/>
  <c r="B894"/>
  <c r="A894"/>
  <c r="B895"/>
  <c r="A895"/>
  <c r="B897"/>
  <c r="A897"/>
  <c r="B898"/>
  <c r="A898"/>
  <c r="B899"/>
  <c r="A899"/>
  <c r="B900"/>
  <c r="A900"/>
  <c r="B901"/>
  <c r="A901"/>
  <c r="B902"/>
  <c r="A902"/>
  <c r="B903"/>
  <c r="A903"/>
  <c r="B905"/>
  <c r="A905"/>
  <c r="B906"/>
  <c r="A906"/>
  <c r="B908"/>
  <c r="A908"/>
  <c r="B909"/>
  <c r="A909"/>
  <c r="B911"/>
  <c r="A911"/>
  <c r="B912"/>
  <c r="A912"/>
  <c r="B915"/>
  <c r="A915"/>
  <c r="B916"/>
  <c r="A916"/>
  <c r="B955"/>
  <c r="A955"/>
  <c r="B956"/>
  <c r="A956"/>
  <c r="B927"/>
  <c r="A927"/>
  <c r="B928"/>
  <c r="A928"/>
  <c r="B929"/>
  <c r="A929"/>
  <c r="B930"/>
  <c r="A930"/>
  <c r="B931"/>
  <c r="A931"/>
  <c r="B932"/>
  <c r="A932"/>
  <c r="B933"/>
  <c r="A933"/>
  <c r="B934"/>
  <c r="A934"/>
  <c r="B935"/>
  <c r="A935"/>
  <c r="B936"/>
  <c r="A936"/>
  <c r="B938"/>
  <c r="A938"/>
  <c r="B939"/>
  <c r="A939"/>
  <c r="B940"/>
  <c r="A940"/>
  <c r="B942"/>
  <c r="A942"/>
  <c r="B943"/>
  <c r="A943"/>
  <c r="B945"/>
  <c r="A945"/>
  <c r="B946"/>
  <c r="A946"/>
  <c r="B947"/>
  <c r="A947"/>
  <c r="B948"/>
  <c r="A948"/>
  <c r="B949"/>
  <c r="A949"/>
  <c r="B950"/>
  <c r="A950"/>
  <c r="B952"/>
  <c r="A952"/>
  <c r="B953"/>
  <c r="A953"/>
  <c r="B990"/>
  <c r="A990"/>
  <c r="B991"/>
  <c r="A991"/>
  <c r="B992"/>
  <c r="A992"/>
  <c r="B993"/>
  <c r="A993"/>
  <c r="B958"/>
  <c r="A958"/>
  <c r="B959"/>
  <c r="A959"/>
  <c r="B960"/>
  <c r="A960"/>
  <c r="B962"/>
  <c r="A962"/>
  <c r="B963"/>
  <c r="A963"/>
  <c r="B964"/>
  <c r="A964"/>
  <c r="B965"/>
  <c r="A965"/>
  <c r="B966"/>
  <c r="A966"/>
  <c r="B967"/>
  <c r="A967"/>
  <c r="B968"/>
  <c r="A968"/>
  <c r="B969"/>
  <c r="A969"/>
  <c r="B970"/>
  <c r="A970"/>
  <c r="B971"/>
  <c r="A971"/>
  <c r="B972"/>
  <c r="A972"/>
  <c r="B973"/>
  <c r="A973"/>
  <c r="B974"/>
  <c r="A974"/>
  <c r="B975"/>
  <c r="A975"/>
  <c r="B976"/>
  <c r="A976"/>
  <c r="B978"/>
  <c r="A978"/>
  <c r="B979"/>
  <c r="A979"/>
  <c r="B980"/>
  <c r="A980"/>
  <c r="B981"/>
  <c r="A981"/>
  <c r="B982"/>
  <c r="A982"/>
  <c r="B983"/>
  <c r="A983"/>
  <c r="B1030"/>
  <c r="A1030"/>
  <c r="B1031"/>
  <c r="A1031"/>
  <c r="B1032"/>
  <c r="A1032"/>
  <c r="B1033"/>
  <c r="A1033"/>
  <c r="B1034"/>
  <c r="A1034"/>
  <c r="B994"/>
  <c r="A994"/>
  <c r="B995"/>
  <c r="A995"/>
  <c r="B996"/>
  <c r="A996"/>
  <c r="B997"/>
  <c r="A997"/>
  <c r="B998"/>
  <c r="A998"/>
  <c r="B999"/>
  <c r="A999"/>
  <c r="B1000"/>
  <c r="A1000"/>
  <c r="B1001"/>
  <c r="A1001"/>
  <c r="B1002"/>
  <c r="A1002"/>
  <c r="B1004"/>
  <c r="A1004"/>
  <c r="B1005"/>
  <c r="A1005"/>
  <c r="B4736"/>
  <c r="A4736"/>
  <c r="B3452"/>
  <c r="A3452"/>
  <c r="B2896"/>
  <c r="A2896"/>
  <c r="B2651"/>
  <c r="A2651"/>
  <c r="B2151"/>
  <c r="A2151"/>
  <c r="B1560"/>
  <c r="A1560"/>
  <c r="B623"/>
  <c r="A623"/>
  <c r="B355"/>
  <c r="A355"/>
  <c r="B1133"/>
  <c r="A1133"/>
  <c r="B4341"/>
  <c r="A4341"/>
  <c r="B1501"/>
  <c r="A1501"/>
  <c r="B4743"/>
  <c r="A4743"/>
  <c r="B4735"/>
  <c r="A4735"/>
  <c r="B4339"/>
  <c r="A4339"/>
  <c r="B4129"/>
  <c r="A4129"/>
  <c r="B4007"/>
  <c r="A4007"/>
  <c r="B3901"/>
  <c r="A3901"/>
  <c r="B3513"/>
  <c r="A3513"/>
  <c r="B3454"/>
  <c r="A3454"/>
  <c r="B3450"/>
  <c r="A3450"/>
  <c r="B3134"/>
  <c r="A3134"/>
  <c r="B2654"/>
  <c r="A2654"/>
  <c r="B2652"/>
  <c r="A2652"/>
  <c r="B2649"/>
  <c r="A2649"/>
  <c r="B2255"/>
  <c r="A2255"/>
  <c r="B1850"/>
  <c r="A1850"/>
  <c r="B1499"/>
  <c r="A1499"/>
  <c r="B1137"/>
  <c r="A1137"/>
  <c r="B1135"/>
  <c r="A1135"/>
  <c r="B730"/>
  <c r="A730"/>
  <c r="B729"/>
  <c r="A729"/>
  <c r="B359"/>
  <c r="A359"/>
  <c r="B357"/>
  <c r="A357"/>
  <c r="B354"/>
  <c r="A354"/>
  <c r="B157"/>
  <c r="A157"/>
  <c r="B1134"/>
  <c r="A1134"/>
  <c r="B3449"/>
  <c r="A3449"/>
  <c r="B4739"/>
  <c r="A4739"/>
  <c r="B2256"/>
  <c r="A2256"/>
  <c r="B3902"/>
  <c r="A3902"/>
  <c r="B3058"/>
  <c r="A3058"/>
  <c r="B4738"/>
  <c r="A4738"/>
  <c r="B1282"/>
  <c r="A1282"/>
  <c r="B2582"/>
  <c r="A2582"/>
  <c r="B118"/>
  <c r="A118"/>
  <c r="B119"/>
  <c r="A119"/>
  <c r="B120"/>
  <c r="A120"/>
  <c r="B121"/>
  <c r="A121"/>
  <c r="B123"/>
  <c r="A123"/>
  <c r="B124"/>
  <c r="A124"/>
  <c r="B125"/>
  <c r="A125"/>
  <c r="B126"/>
  <c r="A126"/>
  <c r="B128"/>
  <c r="A128"/>
  <c r="B129"/>
  <c r="A129"/>
  <c r="B130"/>
  <c r="A130"/>
  <c r="B132"/>
  <c r="A132"/>
  <c r="B133"/>
  <c r="A133"/>
  <c r="B134"/>
  <c r="A134"/>
  <c r="B136"/>
  <c r="A136"/>
  <c r="B137"/>
  <c r="A137"/>
  <c r="B138"/>
  <c r="A138"/>
  <c r="B139"/>
  <c r="A139"/>
  <c r="B140"/>
  <c r="A140"/>
  <c r="B143"/>
  <c r="A143"/>
  <c r="B145"/>
  <c r="A145"/>
  <c r="B190"/>
  <c r="A190"/>
  <c r="B191"/>
  <c r="A191"/>
  <c r="B192"/>
  <c r="A192"/>
  <c r="B158"/>
  <c r="A158"/>
  <c r="B159"/>
  <c r="A159"/>
  <c r="B160"/>
  <c r="A160"/>
  <c r="B161"/>
  <c r="A161"/>
  <c r="B162"/>
  <c r="A162"/>
  <c r="B163"/>
  <c r="A163"/>
  <c r="B164"/>
  <c r="A164"/>
  <c r="B165"/>
  <c r="A165"/>
  <c r="B166"/>
  <c r="A166"/>
  <c r="B167"/>
  <c r="A167"/>
  <c r="B169"/>
  <c r="A169"/>
  <c r="B170"/>
  <c r="A170"/>
  <c r="B171"/>
  <c r="A171"/>
  <c r="B174"/>
  <c r="A174"/>
  <c r="B175"/>
  <c r="A175"/>
  <c r="B176"/>
  <c r="A176"/>
  <c r="B177"/>
  <c r="A177"/>
  <c r="B178"/>
  <c r="A178"/>
  <c r="B180"/>
  <c r="A180"/>
  <c r="B181"/>
  <c r="A181"/>
  <c r="B182"/>
  <c r="A182"/>
  <c r="B183"/>
  <c r="A183"/>
  <c r="B184"/>
  <c r="A184"/>
  <c r="B185"/>
  <c r="A185"/>
  <c r="B187"/>
  <c r="A187"/>
  <c r="B214"/>
  <c r="A214"/>
  <c r="B215"/>
  <c r="A215"/>
  <c r="B216"/>
  <c r="A216"/>
  <c r="B217"/>
  <c r="A217"/>
  <c r="B193"/>
  <c r="A193"/>
  <c r="B194"/>
  <c r="A194"/>
  <c r="B196"/>
  <c r="A196"/>
  <c r="B198"/>
  <c r="A198"/>
  <c r="B199"/>
  <c r="A199"/>
  <c r="B200"/>
  <c r="A200"/>
  <c r="B201"/>
  <c r="A201"/>
  <c r="B202"/>
  <c r="A202"/>
  <c r="B203"/>
  <c r="A203"/>
  <c r="B204"/>
  <c r="A204"/>
  <c r="B205"/>
  <c r="A205"/>
  <c r="B206"/>
  <c r="A206"/>
  <c r="B207"/>
  <c r="A207"/>
  <c r="B208"/>
  <c r="A208"/>
  <c r="B209"/>
  <c r="A209"/>
  <c r="B210"/>
  <c r="A210"/>
  <c r="B211"/>
  <c r="A211"/>
  <c r="B240"/>
  <c r="A240"/>
  <c r="B241"/>
  <c r="A241"/>
  <c r="B242"/>
  <c r="A242"/>
  <c r="B243"/>
  <c r="A243"/>
  <c r="B244"/>
  <c r="A244"/>
  <c r="B245"/>
  <c r="A245"/>
  <c r="B218"/>
  <c r="A218"/>
  <c r="B219"/>
  <c r="A219"/>
  <c r="B220"/>
  <c r="A220"/>
  <c r="B221"/>
  <c r="A221"/>
  <c r="B222"/>
  <c r="A222"/>
  <c r="B224"/>
  <c r="A224"/>
  <c r="B225"/>
  <c r="A225"/>
  <c r="B227"/>
  <c r="A227"/>
  <c r="B228"/>
  <c r="A228"/>
  <c r="B230"/>
  <c r="A230"/>
  <c r="B231"/>
  <c r="A231"/>
  <c r="B232"/>
  <c r="A232"/>
  <c r="B235"/>
  <c r="A235"/>
  <c r="B236"/>
  <c r="A236"/>
  <c r="B237"/>
  <c r="A237"/>
  <c r="B238"/>
  <c r="A238"/>
  <c r="B265"/>
  <c r="A265"/>
  <c r="B266"/>
  <c r="A266"/>
  <c r="B267"/>
  <c r="A267"/>
  <c r="B269"/>
  <c r="A269"/>
  <c r="B247"/>
  <c r="A247"/>
  <c r="B248"/>
  <c r="A248"/>
  <c r="B249"/>
  <c r="A249"/>
  <c r="B250"/>
  <c r="A250"/>
  <c r="B251"/>
  <c r="A251"/>
  <c r="B252"/>
  <c r="A252"/>
  <c r="B253"/>
  <c r="A253"/>
  <c r="B256"/>
  <c r="A256"/>
  <c r="B257"/>
  <c r="A257"/>
  <c r="B259"/>
  <c r="A259"/>
  <c r="B260"/>
  <c r="A260"/>
  <c r="B261"/>
  <c r="A261"/>
  <c r="B262"/>
  <c r="A262"/>
  <c r="B291"/>
  <c r="A291"/>
  <c r="B292"/>
  <c r="A292"/>
  <c r="B293"/>
  <c r="A293"/>
  <c r="B294"/>
  <c r="A294"/>
  <c r="B295"/>
  <c r="A295"/>
  <c r="B296"/>
  <c r="A296"/>
  <c r="B270"/>
  <c r="A270"/>
  <c r="B271"/>
  <c r="A271"/>
  <c r="B272"/>
  <c r="A272"/>
  <c r="B273"/>
  <c r="A273"/>
  <c r="B274"/>
  <c r="A274"/>
  <c r="B276"/>
  <c r="A276"/>
  <c r="B277"/>
  <c r="A277"/>
  <c r="B278"/>
  <c r="A278"/>
  <c r="B279"/>
  <c r="A279"/>
  <c r="B280"/>
  <c r="A280"/>
  <c r="B281"/>
  <c r="A281"/>
  <c r="B282"/>
  <c r="A282"/>
  <c r="B283"/>
  <c r="A283"/>
  <c r="B284"/>
  <c r="A284"/>
  <c r="B285"/>
  <c r="A285"/>
  <c r="B286"/>
  <c r="A286"/>
  <c r="B288"/>
  <c r="A288"/>
  <c r="B289"/>
  <c r="A289"/>
  <c r="B326"/>
  <c r="A326"/>
  <c r="B297"/>
  <c r="A297"/>
  <c r="B298"/>
  <c r="A298"/>
  <c r="B299"/>
  <c r="A299"/>
  <c r="B301"/>
  <c r="A301"/>
  <c r="B302"/>
  <c r="A302"/>
  <c r="B303"/>
  <c r="A303"/>
  <c r="B304"/>
  <c r="A304"/>
  <c r="B305"/>
  <c r="A305"/>
  <c r="B307"/>
  <c r="A307"/>
  <c r="B308"/>
  <c r="A308"/>
  <c r="B309"/>
  <c r="A309"/>
  <c r="B310"/>
  <c r="A310"/>
  <c r="B311"/>
  <c r="A311"/>
  <c r="B312"/>
  <c r="A312"/>
  <c r="B314"/>
  <c r="A314"/>
  <c r="B315"/>
  <c r="A315"/>
  <c r="B316"/>
  <c r="A316"/>
  <c r="B317"/>
  <c r="A317"/>
  <c r="B318"/>
  <c r="A318"/>
  <c r="B319"/>
  <c r="A319"/>
  <c r="B320"/>
  <c r="A320"/>
  <c r="B321"/>
  <c r="A321"/>
  <c r="B324"/>
  <c r="A324"/>
  <c r="B348"/>
  <c r="A348"/>
  <c r="B349"/>
  <c r="A349"/>
  <c r="B350"/>
  <c r="A350"/>
  <c r="B351"/>
  <c r="A351"/>
  <c r="B352"/>
  <c r="A352"/>
  <c r="B327"/>
  <c r="A327"/>
  <c r="B330"/>
  <c r="A330"/>
  <c r="B331"/>
  <c r="A331"/>
  <c r="B333"/>
  <c r="A333"/>
  <c r="B332"/>
  <c r="A332"/>
  <c r="B334"/>
  <c r="A334"/>
  <c r="B336"/>
  <c r="A336"/>
  <c r="B337"/>
  <c r="A337"/>
  <c r="B338"/>
  <c r="A338"/>
  <c r="B339"/>
  <c r="A339"/>
  <c r="B340"/>
  <c r="A340"/>
  <c r="B341"/>
  <c r="A341"/>
  <c r="B342"/>
  <c r="A342"/>
  <c r="B343"/>
  <c r="A343"/>
  <c r="B344"/>
  <c r="A344"/>
  <c r="B346"/>
  <c r="A346"/>
  <c r="B384"/>
  <c r="A384"/>
  <c r="B385"/>
  <c r="A385"/>
  <c r="B386"/>
  <c r="A386"/>
  <c r="B387"/>
  <c r="A387"/>
  <c r="B388"/>
  <c r="A388"/>
  <c r="B389"/>
  <c r="A389"/>
  <c r="B360"/>
  <c r="A360"/>
  <c r="B361"/>
  <c r="A361"/>
  <c r="B362"/>
  <c r="A362"/>
  <c r="B363"/>
  <c r="A363"/>
  <c r="B364"/>
  <c r="A364"/>
  <c r="B365"/>
  <c r="A365"/>
  <c r="B368"/>
  <c r="A368"/>
  <c r="B370"/>
  <c r="A370"/>
  <c r="B371"/>
  <c r="A371"/>
  <c r="B372"/>
  <c r="A372"/>
  <c r="B373"/>
  <c r="A373"/>
  <c r="B374"/>
  <c r="A374"/>
  <c r="B375"/>
  <c r="A375"/>
  <c r="B376"/>
  <c r="A376"/>
  <c r="B378"/>
  <c r="A378"/>
  <c r="B380"/>
  <c r="A380"/>
  <c r="B411"/>
  <c r="A411"/>
  <c r="B412"/>
  <c r="A412"/>
  <c r="B413"/>
  <c r="A413"/>
  <c r="B415"/>
  <c r="A415"/>
  <c r="B416"/>
  <c r="A416"/>
  <c r="B417"/>
  <c r="A417"/>
  <c r="B390"/>
  <c r="A390"/>
  <c r="B391"/>
  <c r="A391"/>
  <c r="B392"/>
  <c r="A392"/>
  <c r="B394"/>
  <c r="A394"/>
  <c r="B396"/>
  <c r="A396"/>
  <c r="B397"/>
  <c r="A397"/>
  <c r="B398"/>
  <c r="A398"/>
  <c r="B401"/>
  <c r="A401"/>
  <c r="B402"/>
  <c r="A402"/>
  <c r="B403"/>
  <c r="A403"/>
  <c r="B405"/>
  <c r="A405"/>
  <c r="B406"/>
  <c r="A406"/>
  <c r="B409"/>
  <c r="A409"/>
  <c r="B410"/>
  <c r="A410"/>
  <c r="B442"/>
  <c r="A442"/>
  <c r="B443"/>
  <c r="A443"/>
  <c r="B444"/>
  <c r="A444"/>
  <c r="B445"/>
  <c r="A445"/>
  <c r="B446"/>
  <c r="A446"/>
  <c r="B419"/>
  <c r="A419"/>
  <c r="B421"/>
  <c r="A421"/>
  <c r="B422"/>
  <c r="A422"/>
  <c r="B424"/>
  <c r="A424"/>
  <c r="B425"/>
  <c r="A425"/>
  <c r="B426"/>
  <c r="A426"/>
  <c r="B427"/>
  <c r="A427"/>
  <c r="B428"/>
  <c r="A428"/>
  <c r="B429"/>
  <c r="A429"/>
  <c r="B430"/>
  <c r="A430"/>
  <c r="B431"/>
  <c r="A431"/>
  <c r="B432"/>
  <c r="A432"/>
  <c r="B433"/>
  <c r="A433"/>
  <c r="B434"/>
  <c r="A434"/>
  <c r="B435"/>
  <c r="A435"/>
  <c r="B436"/>
  <c r="A436"/>
  <c r="B437"/>
  <c r="A437"/>
  <c r="B439"/>
  <c r="A439"/>
  <c r="B475"/>
  <c r="A475"/>
  <c r="B447"/>
  <c r="A447"/>
  <c r="B448"/>
  <c r="A448"/>
  <c r="B449"/>
  <c r="A449"/>
  <c r="B450"/>
  <c r="A450"/>
  <c r="B451"/>
  <c r="A451"/>
  <c r="B452"/>
  <c r="A452"/>
  <c r="B453"/>
  <c r="A453"/>
  <c r="B454"/>
  <c r="A454"/>
  <c r="B455"/>
  <c r="A455"/>
  <c r="B456"/>
  <c r="A456"/>
  <c r="B457"/>
  <c r="A457"/>
  <c r="B458"/>
  <c r="A458"/>
  <c r="B459"/>
  <c r="A459"/>
  <c r="B461"/>
  <c r="A461"/>
  <c r="B462"/>
  <c r="A462"/>
  <c r="B463"/>
  <c r="A463"/>
  <c r="B464"/>
  <c r="A464"/>
  <c r="B465"/>
  <c r="A465"/>
  <c r="B467"/>
  <c r="A467"/>
  <c r="B470"/>
  <c r="A470"/>
  <c r="B471"/>
  <c r="A471"/>
  <c r="B472"/>
  <c r="A472"/>
  <c r="B506"/>
  <c r="A506"/>
  <c r="B507"/>
  <c r="A507"/>
  <c r="B508"/>
  <c r="A508"/>
  <c r="B476"/>
  <c r="A476"/>
  <c r="B477"/>
  <c r="A477"/>
  <c r="B478"/>
  <c r="A478"/>
  <c r="B479"/>
  <c r="A479"/>
  <c r="B480"/>
  <c r="A480"/>
  <c r="B481"/>
  <c r="A481"/>
  <c r="B482"/>
  <c r="A482"/>
  <c r="B484"/>
  <c r="A484"/>
  <c r="B489"/>
  <c r="A489"/>
  <c r="B490"/>
  <c r="A490"/>
  <c r="B491"/>
  <c r="A491"/>
  <c r="B492"/>
  <c r="A492"/>
  <c r="B493"/>
  <c r="A493"/>
  <c r="B494"/>
  <c r="A494"/>
  <c r="B495"/>
  <c r="A495"/>
  <c r="B499"/>
  <c r="A499"/>
  <c r="B500"/>
  <c r="A500"/>
  <c r="B501"/>
  <c r="A501"/>
  <c r="B539"/>
  <c r="A539"/>
  <c r="B540"/>
  <c r="A540"/>
  <c r="B541"/>
  <c r="A541"/>
  <c r="B542"/>
  <c r="A542"/>
  <c r="B509"/>
  <c r="A509"/>
  <c r="B510"/>
  <c r="A510"/>
  <c r="B511"/>
  <c r="A511"/>
  <c r="B513"/>
  <c r="A513"/>
  <c r="B514"/>
  <c r="A514"/>
  <c r="B515"/>
  <c r="A515"/>
  <c r="B516"/>
  <c r="A516"/>
  <c r="B518"/>
  <c r="A518"/>
  <c r="B519"/>
  <c r="A519"/>
  <c r="B520"/>
  <c r="A520"/>
  <c r="B521"/>
  <c r="A521"/>
  <c r="B523"/>
  <c r="A523"/>
  <c r="B525"/>
  <c r="A525"/>
  <c r="B526"/>
  <c r="A526"/>
  <c r="B527"/>
  <c r="A527"/>
  <c r="B528"/>
  <c r="A528"/>
  <c r="B529"/>
  <c r="A529"/>
  <c r="B530"/>
  <c r="A530"/>
  <c r="B533"/>
  <c r="A533"/>
  <c r="B535"/>
  <c r="A535"/>
  <c r="B536"/>
  <c r="A536"/>
  <c r="B564"/>
  <c r="A564"/>
  <c r="B565"/>
  <c r="A565"/>
  <c r="B566"/>
  <c r="A566"/>
  <c r="B543"/>
  <c r="A543"/>
  <c r="B544"/>
  <c r="A544"/>
  <c r="B545"/>
  <c r="A545"/>
  <c r="B547"/>
  <c r="A547"/>
  <c r="B548"/>
  <c r="A548"/>
  <c r="B549"/>
  <c r="A549"/>
  <c r="B551"/>
  <c r="A551"/>
  <c r="B553"/>
  <c r="A553"/>
  <c r="B554"/>
  <c r="A554"/>
  <c r="B558"/>
  <c r="A558"/>
  <c r="B560"/>
  <c r="A560"/>
  <c r="B561"/>
  <c r="A561"/>
  <c r="B591"/>
  <c r="A591"/>
  <c r="B592"/>
  <c r="A592"/>
  <c r="B593"/>
  <c r="A593"/>
  <c r="B595"/>
  <c r="A595"/>
  <c r="B567"/>
  <c r="A567"/>
  <c r="B568"/>
  <c r="A568"/>
  <c r="B569"/>
  <c r="A569"/>
  <c r="B570"/>
  <c r="A570"/>
  <c r="B571"/>
  <c r="A571"/>
  <c r="B573"/>
  <c r="A573"/>
  <c r="B574"/>
  <c r="A574"/>
  <c r="B575"/>
  <c r="A575"/>
  <c r="B576"/>
  <c r="A576"/>
  <c r="B577"/>
  <c r="A577"/>
  <c r="B578"/>
  <c r="A578"/>
  <c r="B579"/>
  <c r="A579"/>
  <c r="B580"/>
  <c r="A580"/>
  <c r="B582"/>
  <c r="A582"/>
  <c r="B583"/>
  <c r="A583"/>
  <c r="B587"/>
  <c r="A587"/>
  <c r="B588"/>
  <c r="A588"/>
  <c r="B620"/>
  <c r="A620"/>
  <c r="B622"/>
  <c r="A622"/>
  <c r="B596"/>
  <c r="A596"/>
  <c r="B597"/>
  <c r="A597"/>
  <c r="B598"/>
  <c r="A598"/>
  <c r="B599"/>
  <c r="A599"/>
  <c r="B600"/>
  <c r="A600"/>
  <c r="B602"/>
  <c r="A602"/>
  <c r="B603"/>
  <c r="A603"/>
  <c r="B607"/>
  <c r="A607"/>
  <c r="B608"/>
  <c r="A608"/>
  <c r="B1007"/>
  <c r="A1007"/>
  <c r="B1008"/>
  <c r="A1008"/>
  <c r="B1009"/>
  <c r="A1009"/>
  <c r="B1010"/>
  <c r="A1010"/>
  <c r="B1011"/>
  <c r="A1011"/>
  <c r="B1012"/>
  <c r="A1012"/>
  <c r="B1013"/>
  <c r="A1013"/>
  <c r="B1014"/>
  <c r="A1014"/>
  <c r="B1015"/>
  <c r="A1015"/>
  <c r="B1016"/>
  <c r="A1016"/>
  <c r="B1017"/>
  <c r="A1017"/>
  <c r="B1019"/>
  <c r="A1019"/>
  <c r="B1023"/>
  <c r="A1023"/>
  <c r="B1025"/>
  <c r="A1025"/>
  <c r="B1065"/>
  <c r="A1065"/>
  <c r="B1066"/>
  <c r="A1066"/>
  <c r="B1067"/>
  <c r="A1067"/>
  <c r="B1068"/>
  <c r="A1068"/>
  <c r="B1035"/>
  <c r="A1035"/>
  <c r="B1036"/>
  <c r="A1036"/>
  <c r="B1037"/>
  <c r="A1037"/>
  <c r="B1038"/>
  <c r="A1038"/>
  <c r="B1039"/>
  <c r="A1039"/>
  <c r="B1040"/>
  <c r="A1040"/>
  <c r="B1041"/>
  <c r="A1041"/>
  <c r="B1042"/>
  <c r="A1042"/>
  <c r="B1043"/>
  <c r="A1043"/>
  <c r="B1046"/>
  <c r="A1046"/>
  <c r="B1047"/>
  <c r="A1047"/>
  <c r="B1049"/>
  <c r="A1049"/>
  <c r="B1051"/>
  <c r="A1051"/>
  <c r="B1052"/>
  <c r="A1052"/>
  <c r="B1054"/>
  <c r="A1054"/>
  <c r="B1055"/>
  <c r="A1055"/>
  <c r="B1056"/>
  <c r="A1056"/>
  <c r="B1057"/>
  <c r="A1057"/>
  <c r="B1058"/>
  <c r="A1058"/>
  <c r="B1059"/>
  <c r="A1059"/>
  <c r="B1060"/>
  <c r="A1060"/>
  <c r="B1061"/>
  <c r="A1061"/>
  <c r="B1062"/>
  <c r="A1062"/>
  <c r="B1063"/>
  <c r="A1063"/>
  <c r="B1092"/>
  <c r="A1092"/>
  <c r="B1093"/>
  <c r="A1093"/>
  <c r="B1094"/>
  <c r="A1094"/>
  <c r="B1095"/>
  <c r="A1095"/>
  <c r="B1069"/>
  <c r="A1069"/>
  <c r="B1070"/>
  <c r="A1070"/>
  <c r="B1071"/>
  <c r="A1071"/>
  <c r="B1072"/>
  <c r="A1072"/>
  <c r="B1151"/>
  <c r="A1151"/>
  <c r="B1152"/>
  <c r="A1152"/>
  <c r="B1153"/>
  <c r="A1153"/>
  <c r="B1154"/>
  <c r="A1154"/>
  <c r="B1138"/>
  <c r="A1138"/>
  <c r="B1139"/>
  <c r="A1139"/>
  <c r="B1140"/>
  <c r="A1140"/>
  <c r="B1141"/>
  <c r="A1141"/>
  <c r="B1142"/>
  <c r="A1142"/>
  <c r="B1143"/>
  <c r="A1143"/>
  <c r="B1144"/>
  <c r="A1144"/>
  <c r="B1145"/>
  <c r="A1145"/>
  <c r="B1147"/>
  <c r="A1147"/>
  <c r="B1149"/>
  <c r="A1149"/>
  <c r="B1150"/>
  <c r="A1150"/>
  <c r="B1176"/>
  <c r="A1176"/>
  <c r="B1177"/>
  <c r="A1177"/>
  <c r="B1178"/>
  <c r="A1178"/>
  <c r="B1179"/>
  <c r="A1179"/>
  <c r="B1155"/>
  <c r="A1155"/>
  <c r="B1156"/>
  <c r="A1156"/>
  <c r="B1157"/>
  <c r="A1157"/>
  <c r="B1159"/>
  <c r="A1159"/>
  <c r="B1160"/>
  <c r="A1160"/>
  <c r="B1161"/>
  <c r="A1161"/>
  <c r="B1162"/>
  <c r="A1162"/>
  <c r="B1163"/>
  <c r="A1163"/>
  <c r="B1164"/>
  <c r="A1164"/>
  <c r="B1165"/>
  <c r="A1165"/>
  <c r="B1166"/>
  <c r="A1166"/>
  <c r="B1167"/>
  <c r="A1167"/>
  <c r="B1168"/>
  <c r="A1168"/>
  <c r="B1169"/>
  <c r="A1169"/>
  <c r="B1170"/>
  <c r="A1170"/>
  <c r="B1172"/>
  <c r="A1172"/>
  <c r="B1174"/>
  <c r="A1174"/>
  <c r="B1180"/>
  <c r="A1180"/>
  <c r="B1181"/>
  <c r="A1181"/>
  <c r="B1182"/>
  <c r="A1182"/>
  <c r="B1183"/>
  <c r="A1183"/>
  <c r="B1186"/>
  <c r="A1186"/>
  <c r="B1187"/>
  <c r="A1187"/>
  <c r="B1188"/>
  <c r="A1188"/>
  <c r="B1190"/>
  <c r="A1190"/>
  <c r="B1191"/>
  <c r="A1191"/>
  <c r="B1192"/>
  <c r="A1192"/>
  <c r="B1193"/>
  <c r="A1193"/>
  <c r="B1194"/>
  <c r="A1194"/>
  <c r="B1195"/>
  <c r="A1195"/>
  <c r="B1197"/>
  <c r="A1197"/>
  <c r="B1198"/>
  <c r="A1198"/>
  <c r="B1200"/>
  <c r="A1200"/>
  <c r="B1201"/>
  <c r="A1201"/>
  <c r="B1202"/>
  <c r="A1202"/>
  <c r="B1203"/>
  <c r="A1203"/>
  <c r="B1204"/>
  <c r="A1204"/>
  <c r="B1205"/>
  <c r="A1205"/>
  <c r="B1206"/>
  <c r="A1206"/>
  <c r="B1207"/>
  <c r="A1207"/>
  <c r="B1208"/>
  <c r="A1208"/>
  <c r="B1209"/>
  <c r="A1209"/>
  <c r="B1210"/>
  <c r="A1210"/>
  <c r="B1211"/>
  <c r="A1211"/>
  <c r="B1212"/>
  <c r="A1212"/>
  <c r="B1213"/>
  <c r="A1213"/>
  <c r="B1214"/>
  <c r="A1214"/>
  <c r="B1245"/>
  <c r="A1245"/>
  <c r="B1246"/>
  <c r="A1246"/>
  <c r="B1247"/>
  <c r="A1247"/>
  <c r="B1248"/>
  <c r="A1248"/>
  <c r="B1249"/>
  <c r="A1249"/>
  <c r="B1250"/>
  <c r="A1250"/>
  <c r="B1217"/>
  <c r="A1217"/>
  <c r="B1218"/>
  <c r="A1218"/>
  <c r="B1219"/>
  <c r="A1219"/>
  <c r="B1220"/>
  <c r="A1220"/>
  <c r="B1221"/>
  <c r="A1221"/>
  <c r="B1222"/>
  <c r="A1222"/>
  <c r="B1223"/>
  <c r="A1223"/>
  <c r="B1224"/>
  <c r="A1224"/>
  <c r="B1225"/>
  <c r="A1225"/>
  <c r="B1226"/>
  <c r="A1226"/>
  <c r="B1227"/>
  <c r="A1227"/>
  <c r="B1228"/>
  <c r="A1228"/>
  <c r="B1230"/>
  <c r="A1230"/>
  <c r="B1231"/>
  <c r="A1231"/>
  <c r="B1232"/>
  <c r="A1232"/>
  <c r="B1233"/>
  <c r="A1233"/>
  <c r="B1234"/>
  <c r="A1234"/>
  <c r="B1235"/>
  <c r="A1235"/>
  <c r="B1236"/>
  <c r="A1236"/>
  <c r="B1238"/>
  <c r="A1238"/>
  <c r="B1239"/>
  <c r="A1239"/>
  <c r="B1240"/>
  <c r="A1240"/>
  <c r="B1241"/>
  <c r="A1241"/>
  <c r="B1242"/>
  <c r="A1242"/>
  <c r="B1279"/>
  <c r="A1279"/>
  <c r="B1280"/>
  <c r="A1280"/>
  <c r="B1281"/>
  <c r="A1281"/>
  <c r="B1251"/>
  <c r="A1251"/>
  <c r="B1253"/>
  <c r="A1253"/>
  <c r="B1254"/>
  <c r="A1254"/>
  <c r="B1255"/>
  <c r="A1255"/>
  <c r="B1256"/>
  <c r="A1256"/>
  <c r="B1257"/>
  <c r="A1257"/>
  <c r="B1258"/>
  <c r="A1258"/>
  <c r="B1259"/>
  <c r="A1259"/>
  <c r="B1260"/>
  <c r="A1260"/>
  <c r="B1262"/>
  <c r="A1262"/>
  <c r="B1543"/>
  <c r="A1543"/>
  <c r="B1544"/>
  <c r="A1544"/>
  <c r="B1545"/>
  <c r="A1545"/>
  <c r="B1546"/>
  <c r="A1546"/>
  <c r="B1548"/>
  <c r="A1548"/>
  <c r="B1549"/>
  <c r="A1549"/>
  <c r="B1550"/>
  <c r="A1550"/>
  <c r="B1553"/>
  <c r="A1553"/>
  <c r="B1596"/>
  <c r="A1596"/>
  <c r="B1597"/>
  <c r="A1597"/>
  <c r="B1598"/>
  <c r="A1598"/>
  <c r="B1599"/>
  <c r="A1599"/>
  <c r="B1600"/>
  <c r="A1600"/>
  <c r="B1601"/>
  <c r="A1601"/>
  <c r="B1561"/>
  <c r="A1561"/>
  <c r="B1562"/>
  <c r="A1562"/>
  <c r="B1564"/>
  <c r="A1564"/>
  <c r="B1565"/>
  <c r="A1565"/>
  <c r="B1566"/>
  <c r="A1566"/>
  <c r="B1567"/>
  <c r="A1567"/>
  <c r="B1568"/>
  <c r="A1568"/>
  <c r="B1569"/>
  <c r="A1569"/>
  <c r="B1570"/>
  <c r="A1570"/>
  <c r="B1571"/>
  <c r="A1571"/>
  <c r="B1572"/>
  <c r="A1572"/>
  <c r="B1574"/>
  <c r="A1574"/>
  <c r="B1576"/>
  <c r="A1576"/>
  <c r="B1578"/>
  <c r="A1578"/>
  <c r="B1579"/>
  <c r="A1579"/>
  <c r="B1580"/>
  <c r="A1580"/>
  <c r="B1581"/>
  <c r="A1581"/>
  <c r="B1583"/>
  <c r="A1583"/>
  <c r="B1585"/>
  <c r="A1585"/>
  <c r="B1586"/>
  <c r="A1586"/>
  <c r="B1587"/>
  <c r="A1587"/>
  <c r="B1588"/>
  <c r="A1588"/>
  <c r="B1589"/>
  <c r="A1589"/>
  <c r="B1593"/>
  <c r="A1593"/>
  <c r="B1633"/>
  <c r="A1633"/>
  <c r="B1634"/>
  <c r="A1634"/>
  <c r="B1635"/>
  <c r="A1635"/>
  <c r="B1636"/>
  <c r="A1636"/>
  <c r="B1637"/>
  <c r="A1637"/>
  <c r="B1638"/>
  <c r="A1638"/>
  <c r="B1602"/>
  <c r="A1602"/>
  <c r="B1603"/>
  <c r="A1603"/>
  <c r="B1604"/>
  <c r="A1604"/>
  <c r="B1606"/>
  <c r="A1606"/>
  <c r="B1607"/>
  <c r="A1607"/>
  <c r="B1608"/>
  <c r="A1608"/>
  <c r="B1609"/>
  <c r="A1609"/>
  <c r="B1610"/>
  <c r="A1610"/>
  <c r="B1611"/>
  <c r="A1611"/>
  <c r="B1612"/>
  <c r="A1612"/>
  <c r="B1613"/>
  <c r="A1613"/>
  <c r="B1615"/>
  <c r="A1615"/>
  <c r="B1616"/>
  <c r="A1616"/>
  <c r="B1618"/>
  <c r="A1618"/>
  <c r="B1619"/>
  <c r="A1619"/>
  <c r="B1620"/>
  <c r="A1620"/>
  <c r="B1621"/>
  <c r="A1621"/>
  <c r="B1622"/>
  <c r="A1622"/>
  <c r="B1624"/>
  <c r="A1624"/>
  <c r="B1627"/>
  <c r="A1627"/>
  <c r="B1661"/>
  <c r="A1661"/>
  <c r="B1662"/>
  <c r="A1662"/>
  <c r="B1663"/>
  <c r="A1663"/>
  <c r="B1639"/>
  <c r="A1639"/>
  <c r="B1640"/>
  <c r="A1640"/>
  <c r="B1641"/>
  <c r="A1641"/>
  <c r="B1642"/>
  <c r="A1642"/>
  <c r="B1643"/>
  <c r="A1643"/>
  <c r="B1644"/>
  <c r="A1644"/>
  <c r="B1645"/>
  <c r="A1645"/>
  <c r="B1646"/>
  <c r="A1646"/>
  <c r="B1647"/>
  <c r="A1647"/>
  <c r="B1648"/>
  <c r="A1648"/>
  <c r="B1649"/>
  <c r="A1649"/>
  <c r="B1651"/>
  <c r="A1651"/>
  <c r="B1652"/>
  <c r="A1652"/>
  <c r="B1653"/>
  <c r="A1653"/>
  <c r="B1655"/>
  <c r="A1655"/>
  <c r="B1656"/>
  <c r="A1656"/>
  <c r="B1657"/>
  <c r="A1657"/>
  <c r="B1658"/>
  <c r="A1658"/>
  <c r="B1659"/>
  <c r="A1659"/>
  <c r="B1660"/>
  <c r="A1660"/>
  <c r="B1693"/>
  <c r="A1693"/>
  <c r="B1694"/>
  <c r="A1694"/>
  <c r="B1664"/>
  <c r="A1664"/>
  <c r="B1665"/>
  <c r="A1665"/>
  <c r="B1666"/>
  <c r="A1666"/>
  <c r="B1667"/>
  <c r="A1667"/>
  <c r="B1668"/>
  <c r="A1668"/>
  <c r="B1669"/>
  <c r="A1669"/>
  <c r="B1671"/>
  <c r="A1671"/>
  <c r="B1673"/>
  <c r="A1673"/>
  <c r="B1674"/>
  <c r="A1674"/>
  <c r="B1676"/>
  <c r="A1676"/>
  <c r="B1677"/>
  <c r="A1677"/>
  <c r="B1678"/>
  <c r="A1678"/>
  <c r="B1680"/>
  <c r="A1680"/>
  <c r="B1681"/>
  <c r="A1681"/>
  <c r="B1682"/>
  <c r="A1682"/>
  <c r="B1684"/>
  <c r="A1684"/>
  <c r="B1685"/>
  <c r="A1685"/>
  <c r="B1686"/>
  <c r="A1686"/>
  <c r="B1688"/>
  <c r="A1688"/>
  <c r="B1689"/>
  <c r="A1689"/>
  <c r="B1713"/>
  <c r="A1713"/>
  <c r="B1695"/>
  <c r="A1695"/>
  <c r="B1696"/>
  <c r="A1696"/>
  <c r="B1697"/>
  <c r="A1697"/>
  <c r="B1698"/>
  <c r="A1698"/>
  <c r="B1700"/>
  <c r="A1700"/>
  <c r="B1702"/>
  <c r="A1702"/>
  <c r="B1703"/>
  <c r="A1703"/>
  <c r="B1704"/>
  <c r="A1704"/>
  <c r="B1705"/>
  <c r="A1705"/>
  <c r="B1706"/>
  <c r="A1706"/>
  <c r="B1707"/>
  <c r="A1707"/>
  <c r="B1708"/>
  <c r="A1708"/>
  <c r="B1709"/>
  <c r="A1709"/>
  <c r="B1711"/>
  <c r="A1711"/>
  <c r="B1738"/>
  <c r="A1738"/>
  <c r="B1739"/>
  <c r="A1739"/>
  <c r="B1740"/>
  <c r="A1740"/>
  <c r="B1741"/>
  <c r="A1741"/>
  <c r="B1742"/>
  <c r="A1742"/>
  <c r="B1743"/>
  <c r="A1743"/>
  <c r="B1714"/>
  <c r="A1714"/>
  <c r="B1715"/>
  <c r="A1715"/>
  <c r="B1716"/>
  <c r="A1716"/>
  <c r="B1718"/>
  <c r="A1718"/>
  <c r="B1720"/>
  <c r="A1720"/>
  <c r="B1721"/>
  <c r="A1721"/>
  <c r="B1722"/>
  <c r="A1722"/>
  <c r="B1723"/>
  <c r="A1723"/>
  <c r="B1724"/>
  <c r="A1724"/>
  <c r="B1725"/>
  <c r="A1725"/>
  <c r="B1726"/>
  <c r="A1726"/>
  <c r="B1727"/>
  <c r="A1727"/>
  <c r="B1730"/>
  <c r="A1730"/>
  <c r="B1731"/>
  <c r="A1731"/>
  <c r="B1734"/>
  <c r="A1734"/>
  <c r="B1766"/>
  <c r="A1766"/>
  <c r="B1767"/>
  <c r="A1767"/>
  <c r="B1768"/>
  <c r="A1768"/>
  <c r="B1744"/>
  <c r="A1744"/>
  <c r="B1745"/>
  <c r="A1745"/>
  <c r="B1748"/>
  <c r="A1748"/>
  <c r="B1749"/>
  <c r="A1749"/>
  <c r="B1751"/>
  <c r="A1751"/>
  <c r="B1752"/>
  <c r="A1752"/>
  <c r="B1755"/>
  <c r="A1755"/>
  <c r="B1756"/>
  <c r="A1756"/>
  <c r="B1757"/>
  <c r="A1757"/>
  <c r="B1758"/>
  <c r="A1758"/>
  <c r="B1761"/>
  <c r="A1761"/>
  <c r="B1762"/>
  <c r="A1762"/>
  <c r="B1763"/>
  <c r="A1763"/>
  <c r="B1765"/>
  <c r="A1765"/>
  <c r="B1791"/>
  <c r="A1791"/>
  <c r="B1792"/>
  <c r="A1792"/>
  <c r="B1793"/>
  <c r="A1793"/>
  <c r="B1769"/>
  <c r="A1769"/>
  <c r="B1770"/>
  <c r="A1770"/>
  <c r="B1771"/>
  <c r="A1771"/>
  <c r="B1772"/>
  <c r="A1772"/>
  <c r="B1773"/>
  <c r="A1773"/>
  <c r="B1774"/>
  <c r="A1774"/>
  <c r="B1776"/>
  <c r="A1776"/>
  <c r="B1777"/>
  <c r="A1777"/>
  <c r="B1778"/>
  <c r="A1778"/>
  <c r="B1779"/>
  <c r="A1779"/>
  <c r="B1780"/>
  <c r="A1780"/>
  <c r="B1781"/>
  <c r="A1781"/>
  <c r="B1782"/>
  <c r="A1782"/>
  <c r="B1783"/>
  <c r="A1783"/>
  <c r="B1784"/>
  <c r="A1784"/>
  <c r="B1817"/>
  <c r="A1817"/>
  <c r="B1818"/>
  <c r="A1818"/>
  <c r="B1819"/>
  <c r="A1819"/>
  <c r="B1820"/>
  <c r="A1820"/>
  <c r="B1794"/>
  <c r="A1794"/>
  <c r="B1795"/>
  <c r="A1795"/>
  <c r="B1796"/>
  <c r="A1796"/>
  <c r="B1797"/>
  <c r="A1797"/>
  <c r="B1801"/>
  <c r="A1801"/>
  <c r="B1802"/>
  <c r="A1802"/>
  <c r="B1803"/>
  <c r="A1803"/>
  <c r="B1804"/>
  <c r="A1804"/>
  <c r="B1805"/>
  <c r="A1805"/>
  <c r="B1806"/>
  <c r="A1806"/>
  <c r="B1807"/>
  <c r="A1807"/>
  <c r="B1808"/>
  <c r="A1808"/>
  <c r="B1809"/>
  <c r="A1809"/>
  <c r="B1810"/>
  <c r="A1810"/>
  <c r="B1811"/>
  <c r="A1811"/>
  <c r="B1813"/>
  <c r="A1813"/>
  <c r="B1841"/>
  <c r="A1841"/>
  <c r="B1843"/>
  <c r="A1843"/>
  <c r="B1844"/>
  <c r="A1844"/>
  <c r="B1845"/>
  <c r="A1845"/>
  <c r="B1846"/>
  <c r="A1846"/>
  <c r="B1847"/>
  <c r="A1847"/>
  <c r="B1848"/>
  <c r="A1848"/>
  <c r="B1822"/>
  <c r="A1822"/>
  <c r="B1823"/>
  <c r="A1823"/>
  <c r="B1824"/>
  <c r="A1824"/>
  <c r="B1825"/>
  <c r="A1825"/>
  <c r="B1826"/>
  <c r="A1826"/>
  <c r="B1827"/>
  <c r="A1827"/>
  <c r="B1828"/>
  <c r="A1828"/>
  <c r="B1829"/>
  <c r="A1829"/>
  <c r="B1831"/>
  <c r="A1831"/>
  <c r="B1833"/>
  <c r="A1833"/>
  <c r="B1835"/>
  <c r="A1835"/>
  <c r="B1837"/>
  <c r="A1837"/>
  <c r="B1838"/>
  <c r="A1838"/>
  <c r="B1975"/>
  <c r="A1975"/>
  <c r="B1976"/>
  <c r="A1976"/>
  <c r="B1977"/>
  <c r="A1977"/>
  <c r="B1978"/>
  <c r="A1978"/>
  <c r="B1979"/>
  <c r="A1979"/>
  <c r="B1980"/>
  <c r="A1980"/>
  <c r="B1981"/>
  <c r="A1981"/>
  <c r="B1982"/>
  <c r="A1982"/>
  <c r="B1983"/>
  <c r="A1983"/>
  <c r="B1984"/>
  <c r="A1984"/>
  <c r="B1985"/>
  <c r="A1985"/>
  <c r="B1986"/>
  <c r="A1986"/>
  <c r="B1987"/>
  <c r="A1987"/>
  <c r="B1988"/>
  <c r="A1988"/>
  <c r="B1989"/>
  <c r="A1989"/>
  <c r="B1991"/>
  <c r="A1991"/>
  <c r="B1992"/>
  <c r="A1992"/>
  <c r="B1994"/>
  <c r="A1994"/>
  <c r="B2041"/>
  <c r="A2041"/>
  <c r="B2042"/>
  <c r="A2042"/>
  <c r="B2043"/>
  <c r="A2043"/>
  <c r="B2044"/>
  <c r="A2044"/>
  <c r="B2045"/>
  <c r="A2045"/>
  <c r="B2046"/>
  <c r="A2046"/>
  <c r="B2047"/>
  <c r="A2047"/>
  <c r="B2048"/>
  <c r="A2048"/>
  <c r="B2003"/>
  <c r="A2003"/>
  <c r="B2004"/>
  <c r="A2004"/>
  <c r="B2005"/>
  <c r="A2005"/>
  <c r="B2006"/>
  <c r="A2006"/>
  <c r="B2007"/>
  <c r="A2007"/>
  <c r="B2008"/>
  <c r="A2008"/>
  <c r="B2009"/>
  <c r="A2009"/>
  <c r="B2010"/>
  <c r="A2010"/>
  <c r="B2011"/>
  <c r="A2011"/>
  <c r="B2012"/>
  <c r="A2012"/>
  <c r="B2013"/>
  <c r="A2013"/>
  <c r="B2014"/>
  <c r="A2014"/>
  <c r="B2015"/>
  <c r="A2015"/>
  <c r="B2016"/>
  <c r="A2016"/>
  <c r="B2017"/>
  <c r="A2017"/>
  <c r="B2018"/>
  <c r="A2018"/>
  <c r="B2019"/>
  <c r="A2019"/>
  <c r="B2021"/>
  <c r="A2021"/>
  <c r="B2022"/>
  <c r="A2022"/>
  <c r="B2025"/>
  <c r="A2025"/>
  <c r="B2026"/>
  <c r="A2026"/>
  <c r="B2027"/>
  <c r="A2027"/>
  <c r="B2028"/>
  <c r="A2028"/>
  <c r="B2029"/>
  <c r="A2029"/>
  <c r="B2032"/>
  <c r="A2032"/>
  <c r="B2034"/>
  <c r="A2034"/>
  <c r="B2035"/>
  <c r="A2035"/>
  <c r="B2036"/>
  <c r="A2036"/>
  <c r="B2039"/>
  <c r="A2039"/>
  <c r="B2040"/>
  <c r="A2040"/>
  <c r="B2081"/>
  <c r="A2081"/>
  <c r="B2082"/>
  <c r="A2082"/>
  <c r="B2083"/>
  <c r="A2083"/>
  <c r="B2050"/>
  <c r="A2050"/>
  <c r="B2051"/>
  <c r="A2051"/>
  <c r="B2052"/>
  <c r="A2052"/>
  <c r="B2053"/>
  <c r="A2053"/>
  <c r="B2054"/>
  <c r="A2054"/>
  <c r="B2055"/>
  <c r="A2055"/>
  <c r="B2056"/>
  <c r="A2056"/>
  <c r="B2057"/>
  <c r="A2057"/>
  <c r="B2058"/>
  <c r="A2058"/>
  <c r="B2059"/>
  <c r="A2059"/>
  <c r="B2060"/>
  <c r="A2060"/>
  <c r="B2061"/>
  <c r="A2061"/>
  <c r="B2062"/>
  <c r="A2062"/>
  <c r="B2063"/>
  <c r="A2063"/>
  <c r="B2064"/>
  <c r="A2064"/>
  <c r="B2065"/>
  <c r="A2065"/>
  <c r="B2066"/>
  <c r="A2066"/>
  <c r="B2067"/>
  <c r="A2067"/>
  <c r="B2072"/>
  <c r="A2072"/>
  <c r="B2073"/>
  <c r="A2073"/>
  <c r="B2074"/>
  <c r="A2074"/>
  <c r="B2075"/>
  <c r="A2075"/>
  <c r="B2076"/>
  <c r="A2076"/>
  <c r="B2078"/>
  <c r="A2078"/>
  <c r="B4001"/>
  <c r="A4001"/>
  <c r="B2079"/>
  <c r="A2079"/>
  <c r="B2080"/>
  <c r="A2080"/>
  <c r="B2113"/>
  <c r="A2113"/>
  <c r="B2114"/>
  <c r="A2114"/>
  <c r="B2084"/>
  <c r="A2084"/>
  <c r="B2085"/>
  <c r="A2085"/>
  <c r="B2086"/>
  <c r="A2086"/>
  <c r="B2088"/>
  <c r="A2088"/>
  <c r="B2089"/>
  <c r="A2089"/>
  <c r="B2090"/>
  <c r="A2090"/>
  <c r="B2091"/>
  <c r="A2091"/>
  <c r="B2092"/>
  <c r="A2092"/>
  <c r="B2093"/>
  <c r="A2093"/>
  <c r="B2094"/>
  <c r="A2094"/>
  <c r="B2095"/>
  <c r="A2095"/>
  <c r="B2097"/>
  <c r="A2097"/>
  <c r="B2098"/>
  <c r="A2098"/>
  <c r="B2100"/>
  <c r="A2100"/>
  <c r="B2102"/>
  <c r="A2102"/>
  <c r="B2103"/>
  <c r="A2103"/>
  <c r="B2104"/>
  <c r="A2104"/>
  <c r="B2106"/>
  <c r="A2106"/>
  <c r="B239"/>
  <c r="A239"/>
  <c r="B1860"/>
  <c r="A1860"/>
  <c r="B2108"/>
  <c r="A2108"/>
  <c r="B2109"/>
  <c r="A2109"/>
  <c r="B2110"/>
  <c r="A2110"/>
  <c r="B2111"/>
  <c r="A2111"/>
  <c r="B2146"/>
  <c r="A2146"/>
  <c r="B2147"/>
  <c r="A2147"/>
  <c r="B2148"/>
  <c r="A2148"/>
  <c r="B2149"/>
  <c r="A2149"/>
  <c r="B2115"/>
  <c r="A2115"/>
  <c r="B2116"/>
  <c r="A2116"/>
  <c r="B2117"/>
  <c r="A2117"/>
  <c r="B2118"/>
  <c r="A2118"/>
  <c r="B2120"/>
  <c r="A2120"/>
  <c r="B2281"/>
  <c r="A2281"/>
  <c r="B2282"/>
  <c r="A2282"/>
  <c r="B2283"/>
  <c r="A2283"/>
  <c r="B2284"/>
  <c r="A2284"/>
  <c r="B2258"/>
  <c r="A2258"/>
  <c r="B2259"/>
  <c r="A2259"/>
  <c r="B2260"/>
  <c r="A2260"/>
  <c r="B2261"/>
  <c r="A2261"/>
  <c r="B2262"/>
  <c r="A2262"/>
  <c r="B2263"/>
  <c r="A2263"/>
  <c r="B2266"/>
  <c r="A2266"/>
  <c r="B2267"/>
  <c r="A2267"/>
  <c r="B1073"/>
  <c r="A1073"/>
  <c r="B1074"/>
  <c r="A1074"/>
  <c r="B1075"/>
  <c r="A1075"/>
  <c r="B1076"/>
  <c r="A1076"/>
  <c r="B1077"/>
  <c r="A1077"/>
  <c r="B1078"/>
  <c r="A1078"/>
  <c r="B1079"/>
  <c r="A1079"/>
  <c r="B1080"/>
  <c r="A1080"/>
  <c r="B1081"/>
  <c r="A1081"/>
  <c r="B1082"/>
  <c r="A1082"/>
  <c r="B1083"/>
  <c r="A1083"/>
  <c r="B1084"/>
  <c r="A1084"/>
  <c r="B1085"/>
  <c r="A1085"/>
  <c r="B1087"/>
  <c r="A1087"/>
  <c r="B1088"/>
  <c r="A1088"/>
  <c r="B1125"/>
  <c r="A1125"/>
  <c r="B1126"/>
  <c r="A1126"/>
  <c r="B1127"/>
  <c r="A1127"/>
  <c r="B1128"/>
  <c r="A1128"/>
  <c r="B1129"/>
  <c r="A1129"/>
  <c r="B1130"/>
  <c r="A1130"/>
  <c r="B1131"/>
  <c r="A1131"/>
  <c r="B1097"/>
  <c r="A1097"/>
  <c r="B1098"/>
  <c r="A1098"/>
  <c r="B1100"/>
  <c r="A1100"/>
  <c r="B1101"/>
  <c r="A1101"/>
  <c r="B1102"/>
  <c r="A1102"/>
  <c r="B1103"/>
  <c r="A1103"/>
  <c r="B1104"/>
  <c r="A1104"/>
  <c r="B1106"/>
  <c r="A1106"/>
  <c r="B1107"/>
  <c r="A1107"/>
  <c r="B1108"/>
  <c r="A1108"/>
  <c r="B1109"/>
  <c r="A1109"/>
  <c r="B1110"/>
  <c r="A1110"/>
  <c r="B1111"/>
  <c r="A1111"/>
  <c r="B1113"/>
  <c r="A1113"/>
  <c r="B1115"/>
  <c r="A1115"/>
  <c r="B1117"/>
  <c r="A1117"/>
  <c r="B1119"/>
  <c r="A1119"/>
  <c r="B1120"/>
  <c r="A1120"/>
  <c r="B1122"/>
  <c r="A1122"/>
  <c r="B1123"/>
  <c r="A1123"/>
  <c r="B1264"/>
  <c r="A1264"/>
  <c r="B1265"/>
  <c r="A1265"/>
  <c r="B1266"/>
  <c r="A1266"/>
  <c r="B1267"/>
  <c r="A1267"/>
  <c r="B1270"/>
  <c r="A1270"/>
  <c r="B1271"/>
  <c r="A1271"/>
  <c r="B1272"/>
  <c r="A1272"/>
  <c r="B1274"/>
  <c r="A1274"/>
  <c r="B1275"/>
  <c r="A1275"/>
  <c r="B1320"/>
  <c r="A1320"/>
  <c r="B1321"/>
  <c r="A1321"/>
  <c r="B1322"/>
  <c r="A1322"/>
  <c r="B1323"/>
  <c r="A1323"/>
  <c r="B1324"/>
  <c r="A1324"/>
  <c r="B1283"/>
  <c r="A1283"/>
  <c r="B1284"/>
  <c r="A1284"/>
  <c r="B1285"/>
  <c r="A1285"/>
  <c r="B1287"/>
  <c r="A1287"/>
  <c r="B1288"/>
  <c r="A1288"/>
  <c r="B1290"/>
  <c r="A1290"/>
  <c r="B1292"/>
  <c r="A1292"/>
  <c r="B1293"/>
  <c r="A1293"/>
  <c r="B1294"/>
  <c r="A1294"/>
  <c r="B1295"/>
  <c r="A1295"/>
  <c r="B1296"/>
  <c r="A1296"/>
  <c r="B1297"/>
  <c r="A1297"/>
  <c r="B1298"/>
  <c r="A1298"/>
  <c r="B1299"/>
  <c r="A1299"/>
  <c r="B1300"/>
  <c r="A1300"/>
  <c r="B1301"/>
  <c r="A1301"/>
  <c r="B1302"/>
  <c r="A1302"/>
  <c r="B1303"/>
  <c r="A1303"/>
  <c r="B1304"/>
  <c r="A1304"/>
  <c r="B1305"/>
  <c r="A1305"/>
  <c r="B1306"/>
  <c r="A1306"/>
  <c r="B1307"/>
  <c r="A1307"/>
  <c r="B1309"/>
  <c r="A1309"/>
  <c r="B1310"/>
  <c r="A1310"/>
  <c r="B1311"/>
  <c r="A1311"/>
  <c r="B1313"/>
  <c r="A1313"/>
  <c r="B1314"/>
  <c r="A1314"/>
  <c r="B1353"/>
  <c r="A1353"/>
  <c r="B1354"/>
  <c r="A1354"/>
  <c r="B1355"/>
  <c r="A1355"/>
  <c r="B1357"/>
  <c r="A1357"/>
  <c r="B1358"/>
  <c r="A1358"/>
  <c r="B1326"/>
  <c r="A1326"/>
  <c r="B1327"/>
  <c r="A1327"/>
  <c r="B1329"/>
  <c r="A1329"/>
  <c r="B1330"/>
  <c r="A1330"/>
  <c r="B1332"/>
  <c r="A1332"/>
  <c r="B1333"/>
  <c r="A1333"/>
  <c r="B1334"/>
  <c r="A1334"/>
  <c r="B1335"/>
  <c r="A1335"/>
  <c r="B1336"/>
  <c r="A1336"/>
  <c r="B1337"/>
  <c r="A1337"/>
  <c r="B1338"/>
  <c r="A1338"/>
  <c r="B1340"/>
  <c r="A1340"/>
  <c r="B1342"/>
  <c r="A1342"/>
  <c r="B1343"/>
  <c r="A1343"/>
  <c r="B1344"/>
  <c r="A1344"/>
  <c r="B1345"/>
  <c r="A1345"/>
  <c r="B1346"/>
  <c r="A1346"/>
  <c r="B1347"/>
  <c r="A1347"/>
  <c r="B1348"/>
  <c r="A1348"/>
  <c r="B1380"/>
  <c r="A1380"/>
  <c r="B1381"/>
  <c r="A1381"/>
  <c r="B1382"/>
  <c r="A1382"/>
  <c r="B1383"/>
  <c r="A1383"/>
  <c r="B1360"/>
  <c r="A1360"/>
  <c r="B1362"/>
  <c r="A1362"/>
  <c r="B1364"/>
  <c r="A1364"/>
  <c r="B1365"/>
  <c r="A1365"/>
  <c r="B1366"/>
  <c r="A1366"/>
  <c r="B1369"/>
  <c r="A1369"/>
  <c r="B1370"/>
  <c r="A1370"/>
  <c r="B1371"/>
  <c r="A1371"/>
  <c r="B1372"/>
  <c r="A1372"/>
  <c r="B1373"/>
  <c r="A1373"/>
  <c r="B1374"/>
  <c r="A1374"/>
  <c r="B1375"/>
  <c r="A1375"/>
  <c r="B1408"/>
  <c r="A1408"/>
  <c r="B1409"/>
  <c r="A1409"/>
  <c r="B1384"/>
  <c r="A1384"/>
  <c r="B1385"/>
  <c r="A1385"/>
  <c r="B1386"/>
  <c r="A1386"/>
  <c r="B1387"/>
  <c r="A1387"/>
  <c r="B1388"/>
  <c r="A1388"/>
  <c r="B1389"/>
  <c r="A1389"/>
  <c r="B1390"/>
  <c r="A1390"/>
  <c r="B1391"/>
  <c r="A1391"/>
  <c r="B1392"/>
  <c r="A1392"/>
  <c r="B1393"/>
  <c r="A1393"/>
  <c r="B1394"/>
  <c r="A1394"/>
  <c r="B1395"/>
  <c r="A1395"/>
  <c r="B1397"/>
  <c r="A1397"/>
  <c r="B1398"/>
  <c r="A1398"/>
  <c r="B1399"/>
  <c r="A1399"/>
  <c r="B1400"/>
  <c r="A1400"/>
  <c r="B1401"/>
  <c r="A1401"/>
  <c r="B1402"/>
  <c r="A1402"/>
  <c r="B1403"/>
  <c r="A1403"/>
  <c r="B1405"/>
  <c r="A1405"/>
  <c r="B1439"/>
  <c r="A1439"/>
  <c r="B1440"/>
  <c r="A1440"/>
  <c r="B1410"/>
  <c r="A1410"/>
  <c r="B1412"/>
  <c r="A1412"/>
  <c r="B1413"/>
  <c r="A1413"/>
  <c r="B1414"/>
  <c r="A1414"/>
  <c r="B1415"/>
  <c r="A1415"/>
  <c r="B1416"/>
  <c r="A1416"/>
  <c r="B1418"/>
  <c r="A1418"/>
  <c r="B1419"/>
  <c r="A1419"/>
  <c r="B1420"/>
  <c r="A1420"/>
  <c r="B1421"/>
  <c r="A1421"/>
  <c r="B1422"/>
  <c r="A1422"/>
  <c r="B1423"/>
  <c r="A1423"/>
  <c r="B1424"/>
  <c r="A1424"/>
  <c r="B1425"/>
  <c r="A1425"/>
  <c r="B1426"/>
  <c r="A1426"/>
  <c r="B1427"/>
  <c r="A1427"/>
  <c r="B1429"/>
  <c r="A1429"/>
  <c r="B1430"/>
  <c r="A1430"/>
  <c r="B1431"/>
  <c r="A1431"/>
  <c r="B1432"/>
  <c r="A1432"/>
  <c r="B1433"/>
  <c r="A1433"/>
  <c r="B1434"/>
  <c r="A1434"/>
  <c r="B1435"/>
  <c r="A1435"/>
  <c r="B1436"/>
  <c r="A1436"/>
  <c r="B1437"/>
  <c r="A1437"/>
  <c r="B1438"/>
  <c r="A1438"/>
  <c r="B1469"/>
  <c r="A1469"/>
  <c r="B1470"/>
  <c r="A1470"/>
  <c r="B1441"/>
  <c r="A1441"/>
  <c r="B1442"/>
  <c r="A1442"/>
  <c r="B1443"/>
  <c r="A1443"/>
  <c r="B1444"/>
  <c r="A1444"/>
  <c r="B1445"/>
  <c r="A1445"/>
  <c r="B1447"/>
  <c r="A1447"/>
  <c r="B1448"/>
  <c r="A1448"/>
  <c r="B1449"/>
  <c r="A1449"/>
  <c r="B1450"/>
  <c r="A1450"/>
  <c r="B1451"/>
  <c r="A1451"/>
  <c r="B1452"/>
  <c r="A1452"/>
  <c r="B1453"/>
  <c r="A1453"/>
  <c r="B1455"/>
  <c r="A1455"/>
  <c r="B1456"/>
  <c r="A1456"/>
  <c r="B1457"/>
  <c r="A1457"/>
  <c r="B1458"/>
  <c r="A1458"/>
  <c r="B1460"/>
  <c r="A1460"/>
  <c r="B1461"/>
  <c r="A1461"/>
  <c r="B1462"/>
  <c r="A1462"/>
  <c r="B1463"/>
  <c r="A1463"/>
  <c r="B1466"/>
  <c r="A1466"/>
  <c r="B1467"/>
  <c r="A1467"/>
  <c r="B1494"/>
  <c r="A1494"/>
  <c r="B1496"/>
  <c r="A1496"/>
  <c r="B1497"/>
  <c r="A1497"/>
  <c r="B1498"/>
  <c r="A1498"/>
  <c r="B1471"/>
  <c r="A1471"/>
  <c r="B1472"/>
  <c r="A1472"/>
  <c r="B1473"/>
  <c r="A1473"/>
  <c r="B1474"/>
  <c r="A1474"/>
  <c r="B1475"/>
  <c r="A1475"/>
  <c r="B1476"/>
  <c r="A1476"/>
  <c r="B1477"/>
  <c r="A1477"/>
  <c r="B1478"/>
  <c r="A1478"/>
  <c r="B1479"/>
  <c r="A1479"/>
  <c r="B1480"/>
  <c r="A1480"/>
  <c r="B1481"/>
  <c r="A1481"/>
  <c r="B1483"/>
  <c r="A1483"/>
  <c r="B1484"/>
  <c r="A1484"/>
  <c r="B1485"/>
  <c r="A1485"/>
  <c r="B1486"/>
  <c r="A1486"/>
  <c r="B1487"/>
  <c r="A1487"/>
  <c r="B1488"/>
  <c r="A1488"/>
  <c r="B1490"/>
  <c r="A1490"/>
  <c r="B1491"/>
  <c r="A1491"/>
  <c r="B1492"/>
  <c r="A1492"/>
  <c r="B1493"/>
  <c r="A1493"/>
  <c r="B1529"/>
  <c r="A1529"/>
  <c r="B1530"/>
  <c r="A1530"/>
  <c r="B1532"/>
  <c r="A1532"/>
  <c r="B1533"/>
  <c r="A1533"/>
  <c r="B1503"/>
  <c r="A1503"/>
  <c r="B1504"/>
  <c r="A1504"/>
  <c r="B1505"/>
  <c r="A1505"/>
  <c r="B1506"/>
  <c r="A1506"/>
  <c r="B1507"/>
  <c r="A1507"/>
  <c r="B1508"/>
  <c r="A1508"/>
  <c r="B1509"/>
  <c r="A1509"/>
  <c r="B1510"/>
  <c r="A1510"/>
  <c r="B1511"/>
  <c r="A1511"/>
  <c r="B1512"/>
  <c r="A1512"/>
  <c r="B1719"/>
  <c r="A1719"/>
  <c r="B1514"/>
  <c r="A1514"/>
  <c r="B1515"/>
  <c r="A1515"/>
  <c r="B1516"/>
  <c r="A1516"/>
  <c r="B1518"/>
  <c r="A1518"/>
  <c r="B1519"/>
  <c r="A1519"/>
  <c r="B1520"/>
  <c r="A1520"/>
  <c r="B1521"/>
  <c r="A1521"/>
  <c r="B1522"/>
  <c r="A1522"/>
  <c r="B1524"/>
  <c r="A1524"/>
  <c r="B1525"/>
  <c r="A1525"/>
  <c r="B1526"/>
  <c r="A1526"/>
  <c r="B1527"/>
  <c r="A1527"/>
  <c r="B1559"/>
  <c r="A1559"/>
  <c r="B1534"/>
  <c r="A1534"/>
  <c r="B1535"/>
  <c r="A1535"/>
  <c r="B1536"/>
  <c r="A1536"/>
  <c r="B1537"/>
  <c r="A1537"/>
  <c r="B1538"/>
  <c r="A1538"/>
  <c r="B1539"/>
  <c r="A1539"/>
  <c r="B1540"/>
  <c r="A1540"/>
  <c r="B1541"/>
  <c r="A1541"/>
  <c r="B1879"/>
  <c r="A1879"/>
  <c r="B1880"/>
  <c r="A1880"/>
  <c r="B1881"/>
  <c r="A1881"/>
  <c r="B1882"/>
  <c r="A1882"/>
  <c r="B1855"/>
  <c r="A1855"/>
  <c r="B1856"/>
  <c r="A1856"/>
  <c r="B1857"/>
  <c r="A1857"/>
  <c r="B1858"/>
  <c r="A1858"/>
  <c r="B1861"/>
  <c r="A1861"/>
  <c r="B1862"/>
  <c r="A1862"/>
  <c r="B1863"/>
  <c r="A1863"/>
  <c r="B1866"/>
  <c r="A1866"/>
  <c r="B1867"/>
  <c r="A1867"/>
  <c r="B1868"/>
  <c r="A1868"/>
  <c r="B1869"/>
  <c r="A1869"/>
  <c r="B1870"/>
  <c r="A1870"/>
  <c r="B1871"/>
  <c r="A1871"/>
  <c r="B1873"/>
  <c r="A1873"/>
  <c r="B1874"/>
  <c r="A1874"/>
  <c r="B1876"/>
  <c r="A1876"/>
  <c r="B1877"/>
  <c r="A1877"/>
  <c r="B1904"/>
  <c r="A1904"/>
  <c r="B1905"/>
  <c r="A1905"/>
  <c r="B1906"/>
  <c r="A1906"/>
  <c r="B1883"/>
  <c r="A1883"/>
  <c r="B1884"/>
  <c r="A1884"/>
  <c r="B1885"/>
  <c r="A1885"/>
  <c r="B1887"/>
  <c r="A1887"/>
  <c r="B1888"/>
  <c r="A1888"/>
  <c r="B1889"/>
  <c r="A1889"/>
  <c r="B1890"/>
  <c r="A1890"/>
  <c r="B1891"/>
  <c r="A1891"/>
  <c r="B1892"/>
  <c r="A1892"/>
  <c r="B1893"/>
  <c r="A1893"/>
  <c r="B1894"/>
  <c r="A1894"/>
  <c r="B1895"/>
  <c r="A1895"/>
  <c r="B1896"/>
  <c r="A1896"/>
  <c r="B1897"/>
  <c r="A1897"/>
  <c r="B1898"/>
  <c r="A1898"/>
  <c r="B1899"/>
  <c r="A1899"/>
  <c r="B1902"/>
  <c r="A1902"/>
  <c r="B1903"/>
  <c r="A1903"/>
  <c r="B2572"/>
  <c r="A2572"/>
  <c r="B1931"/>
  <c r="A1931"/>
  <c r="B1932"/>
  <c r="A1932"/>
  <c r="B1933"/>
  <c r="A1933"/>
  <c r="B1934"/>
  <c r="A1934"/>
  <c r="B1907"/>
  <c r="A1907"/>
  <c r="B1908"/>
  <c r="A1908"/>
  <c r="B1909"/>
  <c r="A1909"/>
  <c r="B1910"/>
  <c r="A1910"/>
  <c r="B1911"/>
  <c r="A1911"/>
  <c r="B1912"/>
  <c r="A1912"/>
  <c r="B1913"/>
  <c r="A1913"/>
  <c r="B1914"/>
  <c r="A1914"/>
  <c r="B1915"/>
  <c r="A1915"/>
  <c r="B1916"/>
  <c r="A1916"/>
  <c r="B1920"/>
  <c r="A1920"/>
  <c r="B1921"/>
  <c r="A1921"/>
  <c r="B1923"/>
  <c r="A1923"/>
  <c r="B1924"/>
  <c r="A1924"/>
  <c r="B1925"/>
  <c r="A1925"/>
  <c r="B1927"/>
  <c r="A1927"/>
  <c r="B1965"/>
  <c r="A1965"/>
  <c r="B1966"/>
  <c r="A1966"/>
  <c r="B1967"/>
  <c r="A1967"/>
  <c r="B1968"/>
  <c r="A1968"/>
  <c r="B1969"/>
  <c r="A1969"/>
  <c r="B1935"/>
  <c r="A1935"/>
  <c r="B1936"/>
  <c r="A1936"/>
  <c r="B1937"/>
  <c r="A1937"/>
  <c r="B1938"/>
  <c r="A1938"/>
  <c r="B3504"/>
  <c r="A3504"/>
  <c r="B1941"/>
  <c r="A1941"/>
  <c r="B1942"/>
  <c r="A1942"/>
  <c r="B1944"/>
  <c r="A1944"/>
  <c r="B1945"/>
  <c r="A1945"/>
  <c r="B1946"/>
  <c r="A1946"/>
  <c r="B1948"/>
  <c r="A1948"/>
  <c r="B1949"/>
  <c r="A1949"/>
  <c r="B1950"/>
  <c r="A1950"/>
  <c r="B1951"/>
  <c r="A1951"/>
  <c r="B1953"/>
  <c r="A1953"/>
  <c r="B1954"/>
  <c r="A1954"/>
  <c r="B1955"/>
  <c r="A1955"/>
  <c r="B1956"/>
  <c r="A1956"/>
  <c r="B1957"/>
  <c r="A1957"/>
  <c r="B1958"/>
  <c r="A1958"/>
  <c r="B1959"/>
  <c r="A1959"/>
  <c r="B1960"/>
  <c r="A1960"/>
  <c r="B1961"/>
  <c r="A1961"/>
  <c r="B1962"/>
  <c r="A1962"/>
  <c r="B1963"/>
  <c r="A1963"/>
  <c r="B1997"/>
  <c r="A1997"/>
  <c r="B1999"/>
  <c r="A1999"/>
  <c r="B2000"/>
  <c r="A2000"/>
  <c r="B2001"/>
  <c r="A2001"/>
  <c r="B2002"/>
  <c r="A2002"/>
  <c r="B1971"/>
  <c r="A1971"/>
  <c r="B1972"/>
  <c r="A1972"/>
  <c r="B1973"/>
  <c r="A1973"/>
  <c r="B1974"/>
  <c r="A1974"/>
  <c r="B2121"/>
  <c r="A2121"/>
  <c r="B2122"/>
  <c r="A2122"/>
  <c r="B2123"/>
  <c r="A2123"/>
  <c r="B2124"/>
  <c r="A2124"/>
  <c r="B2125"/>
  <c r="A2125"/>
  <c r="B2126"/>
  <c r="A2126"/>
  <c r="B2127"/>
  <c r="A2127"/>
  <c r="B2129"/>
  <c r="A2129"/>
  <c r="B2130"/>
  <c r="A2130"/>
  <c r="B2131"/>
  <c r="A2131"/>
  <c r="B2132"/>
  <c r="A2132"/>
  <c r="B2133"/>
  <c r="A2133"/>
  <c r="B2135"/>
  <c r="A2135"/>
  <c r="B2136"/>
  <c r="A2136"/>
  <c r="B2137"/>
  <c r="A2137"/>
  <c r="B2139"/>
  <c r="A2139"/>
  <c r="B2142"/>
  <c r="A2142"/>
  <c r="B2145"/>
  <c r="A2145"/>
  <c r="B2182"/>
  <c r="A2182"/>
  <c r="B2183"/>
  <c r="A2183"/>
  <c r="B2184"/>
  <c r="A2184"/>
  <c r="B2152"/>
  <c r="A2152"/>
  <c r="B2153"/>
  <c r="A2153"/>
  <c r="B2154"/>
  <c r="A2154"/>
  <c r="B2155"/>
  <c r="A2155"/>
  <c r="B2156"/>
  <c r="A2156"/>
  <c r="B2157"/>
  <c r="A2157"/>
  <c r="B2158"/>
  <c r="A2158"/>
  <c r="B2160"/>
  <c r="A2160"/>
  <c r="B2161"/>
  <c r="A2161"/>
  <c r="B2162"/>
  <c r="A2162"/>
  <c r="B2163"/>
  <c r="A2163"/>
  <c r="B2164"/>
  <c r="A2164"/>
  <c r="B2166"/>
  <c r="A2166"/>
  <c r="B2167"/>
  <c r="A2167"/>
  <c r="B2169"/>
  <c r="A2169"/>
  <c r="B2170"/>
  <c r="A2170"/>
  <c r="B2172"/>
  <c r="A2172"/>
  <c r="B2174"/>
  <c r="A2174"/>
  <c r="B2176"/>
  <c r="A2176"/>
  <c r="B2178"/>
  <c r="A2178"/>
  <c r="B2180"/>
  <c r="A2180"/>
  <c r="B2223"/>
  <c r="A2223"/>
  <c r="B2224"/>
  <c r="A2224"/>
  <c r="B2225"/>
  <c r="A2225"/>
  <c r="B2226"/>
  <c r="A2226"/>
  <c r="B2228"/>
  <c r="A2228"/>
  <c r="B2229"/>
  <c r="A2229"/>
  <c r="B2185"/>
  <c r="A2185"/>
  <c r="B2186"/>
  <c r="A2186"/>
  <c r="B2187"/>
  <c r="A2187"/>
  <c r="B2188"/>
  <c r="A2188"/>
  <c r="B2189"/>
  <c r="A2189"/>
  <c r="B2191"/>
  <c r="A2191"/>
  <c r="B2192"/>
  <c r="A2192"/>
  <c r="B2193"/>
  <c r="A2193"/>
  <c r="B2194"/>
  <c r="A2194"/>
  <c r="B2195"/>
  <c r="A2195"/>
  <c r="B2197"/>
  <c r="A2197"/>
  <c r="B2198"/>
  <c r="A2198"/>
  <c r="B2199"/>
  <c r="A2199"/>
  <c r="B2201"/>
  <c r="A2201"/>
  <c r="B2202"/>
  <c r="A2202"/>
  <c r="B2203"/>
  <c r="A2203"/>
  <c r="B2205"/>
  <c r="A2205"/>
  <c r="B2206"/>
  <c r="A2206"/>
  <c r="B2208"/>
  <c r="A2208"/>
  <c r="B2210"/>
  <c r="A2210"/>
  <c r="B2212"/>
  <c r="A2212"/>
  <c r="B2213"/>
  <c r="A2213"/>
  <c r="B2218"/>
  <c r="A2218"/>
  <c r="B2219"/>
  <c r="A2219"/>
  <c r="B2252"/>
  <c r="A2252"/>
  <c r="B2253"/>
  <c r="A2253"/>
  <c r="B2254"/>
  <c r="A2254"/>
  <c r="B2230"/>
  <c r="A2230"/>
  <c r="B2231"/>
  <c r="A2231"/>
  <c r="B2233"/>
  <c r="A2233"/>
  <c r="B2234"/>
  <c r="A2234"/>
  <c r="B2236"/>
  <c r="A2236"/>
  <c r="B2237"/>
  <c r="A2237"/>
  <c r="B2238"/>
  <c r="A2238"/>
  <c r="B2240"/>
  <c r="A2240"/>
  <c r="B2241"/>
  <c r="A2241"/>
  <c r="B2242"/>
  <c r="A2242"/>
  <c r="B2244"/>
  <c r="A2244"/>
  <c r="B2245"/>
  <c r="A2245"/>
  <c r="B2246"/>
  <c r="A2246"/>
  <c r="B2247"/>
  <c r="A2247"/>
  <c r="B2248"/>
  <c r="A2248"/>
  <c r="B2249"/>
  <c r="A2249"/>
  <c r="B2269"/>
  <c r="A2269"/>
  <c r="B2271"/>
  <c r="A2271"/>
  <c r="B2272"/>
  <c r="A2272"/>
  <c r="B2274"/>
  <c r="A2274"/>
  <c r="B2277"/>
  <c r="A2277"/>
  <c r="B2278"/>
  <c r="A2278"/>
  <c r="B2279"/>
  <c r="A2279"/>
  <c r="B2280"/>
  <c r="A2280"/>
  <c r="B2305"/>
  <c r="A2305"/>
  <c r="B2306"/>
  <c r="A2306"/>
  <c r="B2307"/>
  <c r="A2307"/>
  <c r="B2308"/>
  <c r="A2308"/>
  <c r="B2286"/>
  <c r="A2286"/>
  <c r="B2287"/>
  <c r="A2287"/>
  <c r="B2288"/>
  <c r="A2288"/>
  <c r="B2289"/>
  <c r="A2289"/>
  <c r="B2291"/>
  <c r="A2291"/>
  <c r="B2292"/>
  <c r="A2292"/>
  <c r="B2293"/>
  <c r="A2293"/>
  <c r="B2294"/>
  <c r="A2294"/>
  <c r="B2295"/>
  <c r="A2295"/>
  <c r="B2297"/>
  <c r="A2297"/>
  <c r="B2298"/>
  <c r="A2298"/>
  <c r="B2299"/>
  <c r="A2299"/>
  <c r="B2300"/>
  <c r="A2300"/>
  <c r="B2302"/>
  <c r="A2302"/>
  <c r="B2303"/>
  <c r="A2303"/>
  <c r="B2304"/>
  <c r="A2304"/>
  <c r="B2334"/>
  <c r="A2334"/>
  <c r="B2335"/>
  <c r="A2335"/>
  <c r="B2309"/>
  <c r="A2309"/>
  <c r="B2310"/>
  <c r="A2310"/>
  <c r="B2311"/>
  <c r="A2311"/>
  <c r="B2312"/>
  <c r="A2312"/>
  <c r="B2313"/>
  <c r="A2313"/>
  <c r="B2314"/>
  <c r="A2314"/>
  <c r="B2315"/>
  <c r="A2315"/>
  <c r="B2316"/>
  <c r="A2316"/>
  <c r="B2317"/>
  <c r="A2317"/>
  <c r="B2318"/>
  <c r="A2318"/>
  <c r="B2320"/>
  <c r="A2320"/>
  <c r="B2321"/>
  <c r="A2321"/>
  <c r="B2322"/>
  <c r="A2322"/>
  <c r="B2323"/>
  <c r="A2323"/>
  <c r="B2324"/>
  <c r="A2324"/>
  <c r="B2326"/>
  <c r="A2326"/>
  <c r="B2327"/>
  <c r="A2327"/>
  <c r="B2328"/>
  <c r="A2328"/>
  <c r="B2329"/>
  <c r="A2329"/>
  <c r="B2331"/>
  <c r="A2331"/>
  <c r="B2332"/>
  <c r="A2332"/>
  <c r="B2377"/>
  <c r="A2377"/>
  <c r="B2378"/>
  <c r="A2378"/>
  <c r="B2379"/>
  <c r="A2379"/>
  <c r="B2380"/>
  <c r="A2380"/>
  <c r="B2336"/>
  <c r="A2336"/>
  <c r="B2337"/>
  <c r="A2337"/>
  <c r="B2338"/>
  <c r="A2338"/>
  <c r="B2340"/>
  <c r="A2340"/>
  <c r="B2341"/>
  <c r="A2341"/>
  <c r="B2342"/>
  <c r="A2342"/>
  <c r="B2343"/>
  <c r="A2343"/>
  <c r="B2344"/>
  <c r="A2344"/>
  <c r="B2345"/>
  <c r="A2345"/>
  <c r="B2346"/>
  <c r="A2346"/>
  <c r="B2348"/>
  <c r="A2348"/>
  <c r="B2349"/>
  <c r="A2349"/>
  <c r="B2350"/>
  <c r="A2350"/>
  <c r="B2351"/>
  <c r="A2351"/>
  <c r="B2353"/>
  <c r="A2353"/>
  <c r="B2354"/>
  <c r="A2354"/>
  <c r="B2355"/>
  <c r="A2355"/>
  <c r="B2356"/>
  <c r="A2356"/>
  <c r="B2357"/>
  <c r="A2357"/>
  <c r="B2359"/>
  <c r="A2359"/>
  <c r="B2360"/>
  <c r="A2360"/>
  <c r="B2361"/>
  <c r="A2361"/>
  <c r="B2363"/>
  <c r="A2363"/>
  <c r="B2364"/>
  <c r="A2364"/>
  <c r="B2367"/>
  <c r="A2367"/>
  <c r="B2368"/>
  <c r="A2368"/>
  <c r="B2369"/>
  <c r="A2369"/>
  <c r="B2371"/>
  <c r="A2371"/>
  <c r="B2372"/>
  <c r="A2372"/>
  <c r="B2374"/>
  <c r="A2374"/>
  <c r="B2375"/>
  <c r="A2375"/>
  <c r="B2376"/>
  <c r="A2376"/>
  <c r="B2407"/>
  <c r="A2407"/>
  <c r="B2408"/>
  <c r="A2408"/>
  <c r="B2409"/>
  <c r="A2409"/>
  <c r="B2410"/>
  <c r="A2410"/>
  <c r="B2411"/>
  <c r="A2411"/>
  <c r="B2412"/>
  <c r="A2412"/>
  <c r="B2413"/>
  <c r="A2413"/>
  <c r="B2381"/>
  <c r="A2381"/>
  <c r="B2383"/>
  <c r="A2383"/>
  <c r="B2384"/>
  <c r="A2384"/>
  <c r="B2385"/>
  <c r="A2385"/>
  <c r="B2386"/>
  <c r="A2386"/>
  <c r="B2387"/>
  <c r="A2387"/>
  <c r="B2388"/>
  <c r="A2388"/>
  <c r="B2390"/>
  <c r="A2390"/>
  <c r="B2392"/>
  <c r="A2392"/>
  <c r="B2395"/>
  <c r="A2395"/>
  <c r="B2399"/>
  <c r="A2399"/>
  <c r="B1555"/>
  <c r="A1555"/>
  <c r="B2401"/>
  <c r="A2401"/>
  <c r="B2444"/>
  <c r="A2444"/>
  <c r="B2445"/>
  <c r="A2445"/>
  <c r="B2446"/>
  <c r="A2446"/>
  <c r="B2447"/>
  <c r="A2447"/>
  <c r="B2448"/>
  <c r="A2448"/>
  <c r="B2449"/>
  <c r="A2449"/>
  <c r="B2414"/>
  <c r="A2414"/>
  <c r="B2415"/>
  <c r="A2415"/>
  <c r="B2416"/>
  <c r="A2416"/>
  <c r="B2418"/>
  <c r="A2418"/>
  <c r="B2420"/>
  <c r="A2420"/>
  <c r="B2421"/>
  <c r="A2421"/>
  <c r="B2422"/>
  <c r="A2422"/>
  <c r="B2423"/>
  <c r="A2423"/>
  <c r="B2424"/>
  <c r="A2424"/>
  <c r="B2425"/>
  <c r="A2425"/>
  <c r="B2426"/>
  <c r="A2426"/>
  <c r="B2427"/>
  <c r="A2427"/>
  <c r="B2429"/>
  <c r="A2429"/>
  <c r="B2430"/>
  <c r="A2430"/>
  <c r="B2431"/>
  <c r="A2431"/>
  <c r="B2432"/>
  <c r="A2432"/>
  <c r="B2433"/>
  <c r="A2433"/>
  <c r="B2434"/>
  <c r="A2434"/>
  <c r="B2435"/>
  <c r="A2435"/>
  <c r="B2438"/>
  <c r="A2438"/>
  <c r="B2440"/>
  <c r="A2440"/>
  <c r="B2442"/>
  <c r="A2442"/>
  <c r="B2476"/>
  <c r="A2476"/>
  <c r="B2478"/>
  <c r="A2478"/>
  <c r="B2479"/>
  <c r="A2479"/>
  <c r="B2450"/>
  <c r="A2450"/>
  <c r="B2451"/>
  <c r="A2451"/>
  <c r="B2452"/>
  <c r="A2452"/>
  <c r="B2454"/>
  <c r="A2454"/>
  <c r="B2455"/>
  <c r="A2455"/>
  <c r="B2456"/>
  <c r="A2456"/>
  <c r="B2457"/>
  <c r="A2457"/>
  <c r="B2458"/>
  <c r="A2458"/>
  <c r="B2460"/>
  <c r="A2460"/>
  <c r="B2461"/>
  <c r="A2461"/>
  <c r="B2462"/>
  <c r="A2462"/>
  <c r="B2464"/>
  <c r="A2464"/>
  <c r="B2468"/>
  <c r="A2468"/>
  <c r="B2471"/>
  <c r="A2471"/>
  <c r="B2472"/>
  <c r="A2472"/>
  <c r="B2475"/>
  <c r="A2475"/>
  <c r="B2511"/>
  <c r="A2511"/>
  <c r="B2512"/>
  <c r="A2512"/>
  <c r="B2513"/>
  <c r="A2513"/>
  <c r="B2514"/>
  <c r="A2514"/>
  <c r="B2515"/>
  <c r="A2515"/>
  <c r="B2481"/>
  <c r="A2481"/>
  <c r="B2482"/>
  <c r="A2482"/>
  <c r="B2483"/>
  <c r="A2483"/>
  <c r="B2484"/>
  <c r="A2484"/>
  <c r="B2485"/>
  <c r="A2485"/>
  <c r="B2486"/>
  <c r="A2486"/>
  <c r="B2487"/>
  <c r="A2487"/>
  <c r="B2488"/>
  <c r="A2488"/>
  <c r="B2489"/>
  <c r="A2489"/>
  <c r="B2490"/>
  <c r="A2490"/>
  <c r="B2493"/>
  <c r="A2493"/>
  <c r="B2494"/>
  <c r="A2494"/>
  <c r="B2495"/>
  <c r="A2495"/>
  <c r="B2496"/>
  <c r="A2496"/>
  <c r="B2497"/>
  <c r="A2497"/>
  <c r="B2498"/>
  <c r="A2498"/>
  <c r="B2499"/>
  <c r="A2499"/>
  <c r="B2500"/>
  <c r="A2500"/>
  <c r="B2501"/>
  <c r="A2501"/>
  <c r="B2502"/>
  <c r="A2502"/>
  <c r="B2503"/>
  <c r="A2503"/>
  <c r="B2504"/>
  <c r="A2504"/>
  <c r="B2507"/>
  <c r="A2507"/>
  <c r="B2508"/>
  <c r="A2508"/>
  <c r="B2509"/>
  <c r="A2509"/>
  <c r="B2510"/>
  <c r="A2510"/>
  <c r="B2548"/>
  <c r="A2548"/>
  <c r="B2549"/>
  <c r="A2549"/>
  <c r="B2550"/>
  <c r="A2550"/>
  <c r="B2516"/>
  <c r="A2516"/>
  <c r="B2518"/>
  <c r="A2518"/>
  <c r="B2520"/>
  <c r="A2520"/>
  <c r="B2521"/>
  <c r="A2521"/>
  <c r="B2522"/>
  <c r="A2522"/>
  <c r="B2524"/>
  <c r="A2524"/>
  <c r="B2525"/>
  <c r="A2525"/>
  <c r="B2527"/>
  <c r="A2527"/>
  <c r="B2528"/>
  <c r="A2528"/>
  <c r="B2529"/>
  <c r="A2529"/>
  <c r="B2530"/>
  <c r="A2530"/>
  <c r="B2531"/>
  <c r="A2531"/>
  <c r="B2532"/>
  <c r="A2532"/>
  <c r="B2534"/>
  <c r="A2534"/>
  <c r="B2535"/>
  <c r="A2535"/>
  <c r="B2536"/>
  <c r="A2536"/>
  <c r="B2537"/>
  <c r="A2537"/>
  <c r="B2538"/>
  <c r="A2538"/>
  <c r="B2539"/>
  <c r="A2539"/>
  <c r="B3812"/>
  <c r="A3812"/>
  <c r="B2557"/>
  <c r="A2557"/>
  <c r="B2558"/>
  <c r="A2558"/>
  <c r="B2559"/>
  <c r="A2559"/>
  <c r="B2560"/>
  <c r="A2560"/>
  <c r="B2563"/>
  <c r="A2563"/>
  <c r="B2564"/>
  <c r="A2564"/>
  <c r="B2565"/>
  <c r="A2565"/>
  <c r="B2571"/>
  <c r="A2571"/>
  <c r="B2573"/>
  <c r="A2573"/>
  <c r="B2574"/>
  <c r="A2574"/>
  <c r="B2575"/>
  <c r="A2575"/>
  <c r="B2576"/>
  <c r="A2576"/>
  <c r="B2613"/>
  <c r="A2613"/>
  <c r="B2614"/>
  <c r="A2614"/>
  <c r="B2583"/>
  <c r="A2583"/>
  <c r="B2584"/>
  <c r="A2584"/>
  <c r="B2585"/>
  <c r="A2585"/>
  <c r="B2586"/>
  <c r="A2586"/>
  <c r="B2587"/>
  <c r="A2587"/>
  <c r="B2589"/>
  <c r="A2589"/>
  <c r="B2590"/>
  <c r="A2590"/>
  <c r="B2591"/>
  <c r="A2591"/>
  <c r="B2593"/>
  <c r="A2593"/>
  <c r="B2594"/>
  <c r="A2594"/>
  <c r="B2595"/>
  <c r="A2595"/>
  <c r="B2598"/>
  <c r="A2598"/>
  <c r="B2599"/>
  <c r="A2599"/>
  <c r="B2600"/>
  <c r="A2600"/>
  <c r="B2602"/>
  <c r="A2602"/>
  <c r="B2603"/>
  <c r="A2603"/>
  <c r="B2608"/>
  <c r="A2608"/>
  <c r="B2609"/>
  <c r="A2609"/>
  <c r="B2611"/>
  <c r="A2611"/>
  <c r="B2612"/>
  <c r="A2612"/>
  <c r="B2645"/>
  <c r="A2645"/>
  <c r="B2646"/>
  <c r="A2646"/>
  <c r="B2647"/>
  <c r="A2647"/>
  <c r="B2648"/>
  <c r="A2648"/>
  <c r="B2616"/>
  <c r="A2616"/>
  <c r="B2617"/>
  <c r="A2617"/>
  <c r="B2618"/>
  <c r="A2618"/>
  <c r="B2619"/>
  <c r="A2619"/>
  <c r="B2620"/>
  <c r="A2620"/>
  <c r="B2621"/>
  <c r="A2621"/>
  <c r="B2622"/>
  <c r="A2622"/>
  <c r="B2623"/>
  <c r="A2623"/>
  <c r="B2624"/>
  <c r="A2624"/>
  <c r="B2625"/>
  <c r="A2625"/>
  <c r="B2627"/>
  <c r="A2627"/>
  <c r="B2628"/>
  <c r="A2628"/>
  <c r="B2629"/>
  <c r="A2629"/>
  <c r="B2630"/>
  <c r="A2630"/>
  <c r="B2632"/>
  <c r="A2632"/>
  <c r="B2633"/>
  <c r="A2633"/>
  <c r="B2634"/>
  <c r="A2634"/>
  <c r="B2635"/>
  <c r="A2635"/>
  <c r="B2636"/>
  <c r="A2636"/>
  <c r="B2637"/>
  <c r="A2637"/>
  <c r="B2638"/>
  <c r="A2638"/>
  <c r="B2639"/>
  <c r="A2639"/>
  <c r="B2640"/>
  <c r="A2640"/>
  <c r="B2641"/>
  <c r="A2641"/>
  <c r="B2642"/>
  <c r="A2642"/>
  <c r="B3039"/>
  <c r="A3039"/>
  <c r="B3040"/>
  <c r="A3040"/>
  <c r="B3042"/>
  <c r="A3042"/>
  <c r="B3043"/>
  <c r="A3043"/>
  <c r="B3045"/>
  <c r="A3045"/>
  <c r="B3046"/>
  <c r="A3046"/>
  <c r="B3047"/>
  <c r="A3047"/>
  <c r="B3049"/>
  <c r="A3049"/>
  <c r="B3050"/>
  <c r="A3050"/>
  <c r="B3051"/>
  <c r="A3051"/>
  <c r="B3053"/>
  <c r="A3053"/>
  <c r="B3054"/>
  <c r="A3054"/>
  <c r="B3055"/>
  <c r="A3055"/>
  <c r="B3097"/>
  <c r="A3097"/>
  <c r="B3098"/>
  <c r="A3098"/>
  <c r="B3099"/>
  <c r="A3099"/>
  <c r="B3100"/>
  <c r="A3100"/>
  <c r="B3101"/>
  <c r="A3101"/>
  <c r="B3103"/>
  <c r="A3103"/>
  <c r="B3104"/>
  <c r="A3104"/>
  <c r="B3105"/>
  <c r="A3105"/>
  <c r="B3059"/>
  <c r="A3059"/>
  <c r="B3060"/>
  <c r="A3060"/>
  <c r="B3061"/>
  <c r="A3061"/>
  <c r="B3063"/>
  <c r="A3063"/>
  <c r="B3064"/>
  <c r="A3064"/>
  <c r="B3065"/>
  <c r="A3065"/>
  <c r="B3066"/>
  <c r="A3066"/>
  <c r="B3067"/>
  <c r="A3067"/>
  <c r="B3068"/>
  <c r="A3068"/>
  <c r="B3070"/>
  <c r="A3070"/>
  <c r="B3071"/>
  <c r="A3071"/>
  <c r="B3074"/>
  <c r="A3074"/>
  <c r="B3075"/>
  <c r="A3075"/>
  <c r="B3076"/>
  <c r="A3076"/>
  <c r="B3077"/>
  <c r="A3077"/>
  <c r="B3078"/>
  <c r="A3078"/>
  <c r="B3079"/>
  <c r="A3079"/>
  <c r="B3083"/>
  <c r="A3083"/>
  <c r="B3086"/>
  <c r="A3086"/>
  <c r="B3089"/>
  <c r="A3089"/>
  <c r="B3090"/>
  <c r="A3090"/>
  <c r="B3092"/>
  <c r="A3092"/>
  <c r="B3093"/>
  <c r="A3093"/>
  <c r="B3096"/>
  <c r="A3096"/>
  <c r="B3131"/>
  <c r="A3131"/>
  <c r="B3132"/>
  <c r="A3132"/>
  <c r="B3133"/>
  <c r="A3133"/>
  <c r="B3320"/>
  <c r="A3320"/>
  <c r="B3321"/>
  <c r="A3321"/>
  <c r="B3322"/>
  <c r="A3322"/>
  <c r="B3323"/>
  <c r="A3323"/>
  <c r="B3324"/>
  <c r="A3324"/>
  <c r="B3325"/>
  <c r="A3325"/>
  <c r="B3367"/>
  <c r="A3367"/>
  <c r="B3368"/>
  <c r="A3368"/>
  <c r="B3369"/>
  <c r="A3369"/>
  <c r="B3370"/>
  <c r="A3370"/>
  <c r="B3371"/>
  <c r="A3371"/>
  <c r="B3372"/>
  <c r="A3372"/>
  <c r="B3373"/>
  <c r="A3373"/>
  <c r="B3334"/>
  <c r="A3334"/>
  <c r="B3335"/>
  <c r="A3335"/>
  <c r="B3336"/>
  <c r="A3336"/>
  <c r="B3337"/>
  <c r="A3337"/>
  <c r="B3338"/>
  <c r="A3338"/>
  <c r="B3341"/>
  <c r="A3341"/>
  <c r="B3343"/>
  <c r="A3343"/>
  <c r="B3344"/>
  <c r="A3344"/>
  <c r="B3346"/>
  <c r="A3346"/>
  <c r="B3348"/>
  <c r="A3348"/>
  <c r="B3349"/>
  <c r="A3349"/>
  <c r="B3350"/>
  <c r="A3350"/>
  <c r="B3351"/>
  <c r="A3351"/>
  <c r="B3352"/>
  <c r="A3352"/>
  <c r="B3353"/>
  <c r="A3353"/>
  <c r="B3356"/>
  <c r="A3356"/>
  <c r="B3357"/>
  <c r="A3357"/>
  <c r="B3358"/>
  <c r="A3358"/>
  <c r="B3359"/>
  <c r="A3359"/>
  <c r="B3362"/>
  <c r="A3362"/>
  <c r="B3364"/>
  <c r="A3364"/>
  <c r="B3365"/>
  <c r="A3365"/>
  <c r="B3407"/>
  <c r="A3407"/>
  <c r="B3408"/>
  <c r="A3408"/>
  <c r="B3409"/>
  <c r="A3409"/>
  <c r="B3410"/>
  <c r="A3410"/>
  <c r="B3411"/>
  <c r="A3411"/>
  <c r="B3412"/>
  <c r="A3412"/>
  <c r="B3413"/>
  <c r="A3413"/>
  <c r="B3374"/>
  <c r="A3374"/>
  <c r="B3375"/>
  <c r="A3375"/>
  <c r="B3376"/>
  <c r="A3376"/>
  <c r="B3377"/>
  <c r="A3377"/>
  <c r="B3378"/>
  <c r="A3378"/>
  <c r="B3381"/>
  <c r="A3381"/>
  <c r="B3382"/>
  <c r="A3382"/>
  <c r="B3383"/>
  <c r="A3383"/>
  <c r="B3384"/>
  <c r="A3384"/>
  <c r="B3385"/>
  <c r="A3385"/>
  <c r="B3386"/>
  <c r="A3386"/>
  <c r="B3388"/>
  <c r="A3388"/>
  <c r="B3389"/>
  <c r="A3389"/>
  <c r="B3390"/>
  <c r="A3390"/>
  <c r="B3391"/>
  <c r="A3391"/>
  <c r="B3392"/>
  <c r="A3392"/>
  <c r="B3393"/>
  <c r="A3393"/>
  <c r="B3394"/>
  <c r="A3394"/>
  <c r="B3395"/>
  <c r="A3395"/>
  <c r="B3396"/>
  <c r="A3396"/>
  <c r="B3397"/>
  <c r="A3397"/>
  <c r="B3398"/>
  <c r="A3398"/>
  <c r="B3400"/>
  <c r="A3400"/>
  <c r="B3401"/>
  <c r="A3401"/>
  <c r="B3404"/>
  <c r="A3404"/>
  <c r="B3406"/>
  <c r="A3406"/>
  <c r="B3445"/>
  <c r="A3445"/>
  <c r="B3446"/>
  <c r="A3446"/>
  <c r="B3414"/>
  <c r="A3414"/>
  <c r="B3415"/>
  <c r="A3415"/>
  <c r="B3416"/>
  <c r="A3416"/>
  <c r="B3417"/>
  <c r="A3417"/>
  <c r="B3419"/>
  <c r="A3419"/>
  <c r="B3420"/>
  <c r="A3420"/>
  <c r="B3421"/>
  <c r="A3421"/>
  <c r="B3424"/>
  <c r="A3424"/>
  <c r="B3425"/>
  <c r="A3425"/>
  <c r="B3426"/>
  <c r="A3426"/>
  <c r="B3428"/>
  <c r="A3428"/>
  <c r="B3429"/>
  <c r="A3429"/>
  <c r="B3430"/>
  <c r="A3430"/>
  <c r="B3431"/>
  <c r="A3431"/>
  <c r="B3433"/>
  <c r="A3433"/>
  <c r="B3434"/>
  <c r="A3434"/>
  <c r="B3435"/>
  <c r="A3435"/>
  <c r="B3436"/>
  <c r="A3436"/>
  <c r="B3437"/>
  <c r="A3437"/>
  <c r="B3439"/>
  <c r="A3439"/>
  <c r="B3440"/>
  <c r="A3440"/>
  <c r="B3441"/>
  <c r="A3441"/>
  <c r="B3442"/>
  <c r="A3442"/>
  <c r="B3443"/>
  <c r="A3443"/>
  <c r="B3505"/>
  <c r="A3505"/>
  <c r="B3506"/>
  <c r="A3506"/>
  <c r="B3507"/>
  <c r="A3507"/>
  <c r="B3508"/>
  <c r="A3508"/>
  <c r="B3509"/>
  <c r="A3509"/>
  <c r="B3510"/>
  <c r="A3510"/>
  <c r="B3540"/>
  <c r="A3540"/>
  <c r="B3541"/>
  <c r="A3541"/>
  <c r="B3542"/>
  <c r="A3542"/>
  <c r="B3543"/>
  <c r="A3543"/>
  <c r="B3544"/>
  <c r="A3544"/>
  <c r="B3545"/>
  <c r="A3545"/>
  <c r="B3546"/>
  <c r="A3546"/>
  <c r="B3514"/>
  <c r="A3514"/>
  <c r="B3515"/>
  <c r="A3515"/>
  <c r="B3516"/>
  <c r="A3516"/>
  <c r="B3517"/>
  <c r="A3517"/>
  <c r="B3518"/>
  <c r="A3518"/>
  <c r="B3522"/>
  <c r="A3522"/>
  <c r="B3523"/>
  <c r="A3523"/>
  <c r="B3524"/>
  <c r="A3524"/>
  <c r="B3526"/>
  <c r="A3526"/>
  <c r="B3529"/>
  <c r="A3529"/>
  <c r="B3531"/>
  <c r="A3531"/>
  <c r="B3532"/>
  <c r="A3532"/>
  <c r="B3535"/>
  <c r="A3535"/>
  <c r="B3537"/>
  <c r="A3537"/>
  <c r="B3538"/>
  <c r="A3538"/>
  <c r="B3539"/>
  <c r="A3539"/>
  <c r="B3587"/>
  <c r="A3587"/>
  <c r="B3547"/>
  <c r="A3547"/>
  <c r="B3548"/>
  <c r="A3548"/>
  <c r="B3549"/>
  <c r="A3549"/>
  <c r="B3550"/>
  <c r="A3550"/>
  <c r="B3551"/>
  <c r="A3551"/>
  <c r="B3552"/>
  <c r="A3552"/>
  <c r="B3553"/>
  <c r="A3553"/>
  <c r="B3554"/>
  <c r="A3554"/>
  <c r="B3555"/>
  <c r="A3555"/>
  <c r="B3556"/>
  <c r="A3556"/>
  <c r="B3557"/>
  <c r="A3557"/>
  <c r="B3558"/>
  <c r="A3558"/>
  <c r="B3560"/>
  <c r="A3560"/>
  <c r="B3561"/>
  <c r="A3561"/>
  <c r="B3562"/>
  <c r="A3562"/>
  <c r="B3563"/>
  <c r="A3563"/>
  <c r="B3565"/>
  <c r="A3565"/>
  <c r="B3566"/>
  <c r="A3566"/>
  <c r="B3567"/>
  <c r="A3567"/>
  <c r="B3569"/>
  <c r="A3569"/>
  <c r="B3570"/>
  <c r="A3570"/>
  <c r="B3571"/>
  <c r="A3571"/>
  <c r="B3572"/>
  <c r="A3572"/>
  <c r="B3573"/>
  <c r="A3573"/>
  <c r="B3574"/>
  <c r="A3574"/>
  <c r="B3579"/>
  <c r="A3579"/>
  <c r="B3580"/>
  <c r="A3580"/>
  <c r="B3581"/>
  <c r="A3581"/>
  <c r="B3582"/>
  <c r="A3582"/>
  <c r="B3583"/>
  <c r="A3583"/>
  <c r="B3585"/>
  <c r="A3585"/>
  <c r="B3618"/>
  <c r="A3618"/>
  <c r="B3620"/>
  <c r="A3620"/>
  <c r="B3621"/>
  <c r="A3621"/>
  <c r="B3622"/>
  <c r="A3622"/>
  <c r="B3623"/>
  <c r="A3623"/>
  <c r="B3625"/>
  <c r="A3625"/>
  <c r="B3626"/>
  <c r="A3626"/>
  <c r="B3627"/>
  <c r="A3627"/>
  <c r="B3628"/>
  <c r="A3628"/>
  <c r="B3588"/>
  <c r="A3588"/>
  <c r="B3589"/>
  <c r="A3589"/>
  <c r="B3590"/>
  <c r="A3590"/>
  <c r="B3591"/>
  <c r="A3591"/>
  <c r="B3592"/>
  <c r="A3592"/>
  <c r="B3594"/>
  <c r="A3594"/>
  <c r="B3595"/>
  <c r="A3595"/>
  <c r="B3596"/>
  <c r="A3596"/>
  <c r="B3597"/>
  <c r="A3597"/>
  <c r="B3599"/>
  <c r="A3599"/>
  <c r="B3600"/>
  <c r="A3600"/>
  <c r="B3601"/>
  <c r="A3601"/>
  <c r="B3603"/>
  <c r="A3603"/>
  <c r="B3604"/>
  <c r="A3604"/>
  <c r="B2541"/>
  <c r="A2541"/>
  <c r="B2544"/>
  <c r="A2544"/>
  <c r="B2545"/>
  <c r="A2545"/>
  <c r="B2546"/>
  <c r="A2546"/>
  <c r="B2577"/>
  <c r="A2577"/>
  <c r="B2578"/>
  <c r="A2578"/>
  <c r="B2579"/>
  <c r="A2579"/>
  <c r="B2580"/>
  <c r="A2580"/>
  <c r="B2581"/>
  <c r="A2581"/>
  <c r="B2551"/>
  <c r="A2551"/>
  <c r="B2552"/>
  <c r="A2552"/>
  <c r="B2554"/>
  <c r="A2554"/>
  <c r="B2683"/>
  <c r="A2683"/>
  <c r="B2684"/>
  <c r="A2684"/>
  <c r="B2685"/>
  <c r="A2685"/>
  <c r="B2686"/>
  <c r="A2686"/>
  <c r="B2687"/>
  <c r="A2687"/>
  <c r="B2656"/>
  <c r="A2656"/>
  <c r="B2657"/>
  <c r="A2657"/>
  <c r="B2658"/>
  <c r="A2658"/>
  <c r="B2661"/>
  <c r="A2661"/>
  <c r="B2662"/>
  <c r="A2662"/>
  <c r="B2664"/>
  <c r="A2664"/>
  <c r="B2667"/>
  <c r="A2667"/>
  <c r="B2669"/>
  <c r="A2669"/>
  <c r="B2671"/>
  <c r="A2671"/>
  <c r="B2672"/>
  <c r="A2672"/>
  <c r="B2673"/>
  <c r="A2673"/>
  <c r="B2674"/>
  <c r="A2674"/>
  <c r="B2679"/>
  <c r="A2679"/>
  <c r="B2680"/>
  <c r="A2680"/>
  <c r="B2681"/>
  <c r="A2681"/>
  <c r="B2682"/>
  <c r="A2682"/>
  <c r="B2715"/>
  <c r="A2715"/>
  <c r="B2716"/>
  <c r="A2716"/>
  <c r="B2717"/>
  <c r="A2717"/>
  <c r="B2718"/>
  <c r="A2718"/>
  <c r="B2688"/>
  <c r="A2688"/>
  <c r="B2689"/>
  <c r="A2689"/>
  <c r="B2691"/>
  <c r="A2691"/>
  <c r="B2692"/>
  <c r="A2692"/>
  <c r="B2693"/>
  <c r="A2693"/>
  <c r="B2694"/>
  <c r="A2694"/>
  <c r="B2695"/>
  <c r="A2695"/>
  <c r="B2696"/>
  <c r="A2696"/>
  <c r="B2697"/>
  <c r="A2697"/>
  <c r="B2698"/>
  <c r="A2698"/>
  <c r="B2699"/>
  <c r="A2699"/>
  <c r="B2700"/>
  <c r="A2700"/>
  <c r="B2701"/>
  <c r="A2701"/>
  <c r="B2702"/>
  <c r="A2702"/>
  <c r="B2703"/>
  <c r="A2703"/>
  <c r="B2704"/>
  <c r="A2704"/>
  <c r="B2705"/>
  <c r="A2705"/>
  <c r="B2706"/>
  <c r="A2706"/>
  <c r="B2709"/>
  <c r="A2709"/>
  <c r="B2711"/>
  <c r="A2711"/>
  <c r="B2712"/>
  <c r="A2712"/>
  <c r="B2713"/>
  <c r="A2713"/>
  <c r="B2714"/>
  <c r="A2714"/>
  <c r="B2735"/>
  <c r="A2735"/>
  <c r="B2736"/>
  <c r="A2736"/>
  <c r="B2737"/>
  <c r="A2737"/>
  <c r="B2738"/>
  <c r="A2738"/>
  <c r="B2719"/>
  <c r="A2719"/>
  <c r="B2720"/>
  <c r="A2720"/>
  <c r="B2721"/>
  <c r="A2721"/>
  <c r="B2722"/>
  <c r="A2722"/>
  <c r="B2723"/>
  <c r="A2723"/>
  <c r="B2724"/>
  <c r="A2724"/>
  <c r="B2725"/>
  <c r="A2725"/>
  <c r="B2726"/>
  <c r="A2726"/>
  <c r="B2731"/>
  <c r="A2731"/>
  <c r="B2732"/>
  <c r="A2732"/>
  <c r="B2733"/>
  <c r="A2733"/>
  <c r="B2734"/>
  <c r="A2734"/>
  <c r="B2772"/>
  <c r="A2772"/>
  <c r="B2773"/>
  <c r="A2773"/>
  <c r="B2774"/>
  <c r="A2774"/>
  <c r="B2775"/>
  <c r="A2775"/>
  <c r="B2776"/>
  <c r="A2776"/>
  <c r="B2777"/>
  <c r="A2777"/>
  <c r="B2739"/>
  <c r="A2739"/>
  <c r="B2740"/>
  <c r="A2740"/>
  <c r="B2741"/>
  <c r="A2741"/>
  <c r="B2742"/>
  <c r="A2742"/>
  <c r="B2744"/>
  <c r="A2744"/>
  <c r="B2745"/>
  <c r="A2745"/>
  <c r="B2746"/>
  <c r="A2746"/>
  <c r="B2747"/>
  <c r="A2747"/>
  <c r="B2748"/>
  <c r="A2748"/>
  <c r="B2749"/>
  <c r="A2749"/>
  <c r="B2750"/>
  <c r="A2750"/>
  <c r="B2752"/>
  <c r="A2752"/>
  <c r="B2753"/>
  <c r="A2753"/>
  <c r="B2754"/>
  <c r="A2754"/>
  <c r="B2755"/>
  <c r="A2755"/>
  <c r="B2756"/>
  <c r="A2756"/>
  <c r="B2758"/>
  <c r="A2758"/>
  <c r="B2759"/>
  <c r="A2759"/>
  <c r="B2761"/>
  <c r="A2761"/>
  <c r="B2763"/>
  <c r="A2763"/>
  <c r="B2764"/>
  <c r="A2764"/>
  <c r="B2765"/>
  <c r="A2765"/>
  <c r="B2766"/>
  <c r="A2766"/>
  <c r="B2767"/>
  <c r="A2767"/>
  <c r="B2769"/>
  <c r="A2769"/>
  <c r="B2804"/>
  <c r="A2804"/>
  <c r="B2778"/>
  <c r="A2778"/>
  <c r="B2779"/>
  <c r="A2779"/>
  <c r="B2780"/>
  <c r="A2780"/>
  <c r="B2781"/>
  <c r="A2781"/>
  <c r="B2782"/>
  <c r="A2782"/>
  <c r="B2783"/>
  <c r="A2783"/>
  <c r="B2784"/>
  <c r="A2784"/>
  <c r="B2785"/>
  <c r="A2785"/>
  <c r="B2786"/>
  <c r="A2786"/>
  <c r="B2788"/>
  <c r="A2788"/>
  <c r="B2792"/>
  <c r="A2792"/>
  <c r="B2793"/>
  <c r="A2793"/>
  <c r="B2794"/>
  <c r="A2794"/>
  <c r="B2795"/>
  <c r="A2795"/>
  <c r="B2796"/>
  <c r="A2796"/>
  <c r="B2797"/>
  <c r="A2797"/>
  <c r="B2798"/>
  <c r="A2798"/>
  <c r="B2799"/>
  <c r="A2799"/>
  <c r="B2800"/>
  <c r="A2800"/>
  <c r="B2801"/>
  <c r="A2801"/>
  <c r="B2803"/>
  <c r="A2803"/>
  <c r="B2838"/>
  <c r="A2838"/>
  <c r="B2839"/>
  <c r="A2839"/>
  <c r="B2840"/>
  <c r="A2840"/>
  <c r="B2841"/>
  <c r="A2841"/>
  <c r="B2842"/>
  <c r="A2842"/>
  <c r="B2843"/>
  <c r="A2843"/>
  <c r="B2806"/>
  <c r="A2806"/>
  <c r="B2808"/>
  <c r="A2808"/>
  <c r="B2809"/>
  <c r="A2809"/>
  <c r="B2810"/>
  <c r="A2810"/>
  <c r="B2812"/>
  <c r="A2812"/>
  <c r="B2813"/>
  <c r="A2813"/>
  <c r="B2814"/>
  <c r="A2814"/>
  <c r="B2815"/>
  <c r="A2815"/>
  <c r="B2816"/>
  <c r="A2816"/>
  <c r="B2817"/>
  <c r="A2817"/>
  <c r="B2818"/>
  <c r="A2818"/>
  <c r="B2820"/>
  <c r="A2820"/>
  <c r="B2822"/>
  <c r="A2822"/>
  <c r="B2824"/>
  <c r="A2824"/>
  <c r="B2825"/>
  <c r="A2825"/>
  <c r="B2827"/>
  <c r="A2827"/>
  <c r="B2828"/>
  <c r="A2828"/>
  <c r="B2830"/>
  <c r="A2830"/>
  <c r="B2832"/>
  <c r="A2832"/>
  <c r="B2833"/>
  <c r="A2833"/>
  <c r="B2834"/>
  <c r="A2834"/>
  <c r="B2836"/>
  <c r="A2836"/>
  <c r="B2837"/>
  <c r="A2837"/>
  <c r="B2874"/>
  <c r="A2874"/>
  <c r="B2875"/>
  <c r="A2875"/>
  <c r="B2876"/>
  <c r="A2876"/>
  <c r="B2844"/>
  <c r="A2844"/>
  <c r="B2845"/>
  <c r="A2845"/>
  <c r="B2846"/>
  <c r="A2846"/>
  <c r="B2847"/>
  <c r="A2847"/>
  <c r="B2849"/>
  <c r="A2849"/>
  <c r="B2851"/>
  <c r="A2851"/>
  <c r="B2852"/>
  <c r="A2852"/>
  <c r="B2853"/>
  <c r="A2853"/>
  <c r="B2856"/>
  <c r="A2856"/>
  <c r="B2858"/>
  <c r="A2858"/>
  <c r="B2859"/>
  <c r="A2859"/>
  <c r="B2861"/>
  <c r="A2861"/>
  <c r="B2862"/>
  <c r="A2862"/>
  <c r="B2863"/>
  <c r="A2863"/>
  <c r="B2864"/>
  <c r="A2864"/>
  <c r="B2865"/>
  <c r="A2865"/>
  <c r="B2867"/>
  <c r="A2867"/>
  <c r="B2868"/>
  <c r="A2868"/>
  <c r="B2869"/>
  <c r="A2869"/>
  <c r="B2870"/>
  <c r="A2870"/>
  <c r="B2871"/>
  <c r="A2871"/>
  <c r="B2872"/>
  <c r="A2872"/>
  <c r="B2899"/>
  <c r="A2899"/>
  <c r="B2900"/>
  <c r="A2900"/>
  <c r="B2901"/>
  <c r="A2901"/>
  <c r="B2902"/>
  <c r="A2902"/>
  <c r="B2903"/>
  <c r="A2903"/>
  <c r="B2877"/>
  <c r="A2877"/>
  <c r="B2878"/>
  <c r="A2878"/>
  <c r="B2879"/>
  <c r="A2879"/>
  <c r="B2880"/>
  <c r="A2880"/>
  <c r="B2881"/>
  <c r="A2881"/>
  <c r="B2882"/>
  <c r="A2882"/>
  <c r="B2883"/>
  <c r="A2883"/>
  <c r="B2885"/>
  <c r="A2885"/>
  <c r="B2886"/>
  <c r="A2886"/>
  <c r="B2887"/>
  <c r="A2887"/>
  <c r="B2888"/>
  <c r="A2888"/>
  <c r="B2890"/>
  <c r="A2890"/>
  <c r="B2891"/>
  <c r="A2891"/>
  <c r="B2892"/>
  <c r="A2892"/>
  <c r="B2893"/>
  <c r="A2893"/>
  <c r="B2894"/>
  <c r="A2894"/>
  <c r="B2895"/>
  <c r="A2895"/>
  <c r="B2897"/>
  <c r="A2897"/>
  <c r="B2898"/>
  <c r="A2898"/>
  <c r="B2906"/>
  <c r="A2906"/>
  <c r="B2907"/>
  <c r="A2907"/>
  <c r="B2908"/>
  <c r="A2908"/>
  <c r="B2909"/>
  <c r="A2909"/>
  <c r="B2910"/>
  <c r="A2910"/>
  <c r="B2911"/>
  <c r="A2911"/>
  <c r="B2912"/>
  <c r="A2912"/>
  <c r="B2914"/>
  <c r="A2914"/>
  <c r="B2915"/>
  <c r="A2915"/>
  <c r="B2917"/>
  <c r="A2917"/>
  <c r="B2919"/>
  <c r="A2919"/>
  <c r="B2922"/>
  <c r="A2922"/>
  <c r="B2923"/>
  <c r="A2923"/>
  <c r="B2926"/>
  <c r="A2926"/>
  <c r="B2927"/>
  <c r="A2927"/>
  <c r="B2959"/>
  <c r="A2959"/>
  <c r="B2960"/>
  <c r="A2960"/>
  <c r="B2961"/>
  <c r="A2961"/>
  <c r="B2962"/>
  <c r="A2962"/>
  <c r="B2929"/>
  <c r="A2929"/>
  <c r="B2930"/>
  <c r="A2930"/>
  <c r="B2931"/>
  <c r="A2931"/>
  <c r="B2933"/>
  <c r="A2933"/>
  <c r="B2934"/>
  <c r="A2934"/>
  <c r="B2935"/>
  <c r="A2935"/>
  <c r="B2936"/>
  <c r="A2936"/>
  <c r="B2937"/>
  <c r="A2937"/>
  <c r="B2938"/>
  <c r="A2938"/>
  <c r="B2939"/>
  <c r="A2939"/>
  <c r="B2943"/>
  <c r="A2943"/>
  <c r="B2945"/>
  <c r="A2945"/>
  <c r="B2947"/>
  <c r="A2947"/>
  <c r="B2950"/>
  <c r="A2950"/>
  <c r="B2952"/>
  <c r="A2952"/>
  <c r="B2953"/>
  <c r="A2953"/>
  <c r="B2955"/>
  <c r="A2955"/>
  <c r="B2956"/>
  <c r="A2956"/>
  <c r="B2957"/>
  <c r="A2957"/>
  <c r="B2958"/>
  <c r="A2958"/>
  <c r="B2984"/>
  <c r="A2984"/>
  <c r="B2985"/>
  <c r="A2985"/>
  <c r="B2963"/>
  <c r="A2963"/>
  <c r="B2964"/>
  <c r="A2964"/>
  <c r="B2966"/>
  <c r="A2966"/>
  <c r="B2967"/>
  <c r="A2967"/>
  <c r="B2968"/>
  <c r="A2968"/>
  <c r="B2969"/>
  <c r="A2969"/>
  <c r="B2970"/>
  <c r="A2970"/>
  <c r="B2972"/>
  <c r="A2972"/>
  <c r="B2973"/>
  <c r="A2973"/>
  <c r="B2974"/>
  <c r="A2974"/>
  <c r="B2975"/>
  <c r="A2975"/>
  <c r="B2976"/>
  <c r="A2976"/>
  <c r="B2977"/>
  <c r="A2977"/>
  <c r="B2978"/>
  <c r="A2978"/>
  <c r="B2980"/>
  <c r="A2980"/>
  <c r="B2981"/>
  <c r="A2981"/>
  <c r="B2982"/>
  <c r="A2982"/>
  <c r="B2983"/>
  <c r="A2983"/>
  <c r="B3016"/>
  <c r="A3016"/>
  <c r="B3017"/>
  <c r="A3017"/>
  <c r="B3018"/>
  <c r="A3018"/>
  <c r="B3019"/>
  <c r="A3019"/>
  <c r="B3020"/>
  <c r="A3020"/>
  <c r="B3022"/>
  <c r="A3022"/>
  <c r="B3023"/>
  <c r="A3023"/>
  <c r="B2986"/>
  <c r="A2986"/>
  <c r="B2987"/>
  <c r="A2987"/>
  <c r="B2988"/>
  <c r="A2988"/>
  <c r="B2990"/>
  <c r="A2990"/>
  <c r="B2991"/>
  <c r="A2991"/>
  <c r="B2992"/>
  <c r="A2992"/>
  <c r="B2994"/>
  <c r="A2994"/>
  <c r="B2995"/>
  <c r="A2995"/>
  <c r="B2996"/>
  <c r="A2996"/>
  <c r="B2997"/>
  <c r="A2997"/>
  <c r="B2998"/>
  <c r="A2998"/>
  <c r="B2999"/>
  <c r="A2999"/>
  <c r="B3000"/>
  <c r="A3000"/>
  <c r="B3002"/>
  <c r="A3002"/>
  <c r="B3004"/>
  <c r="A3004"/>
  <c r="B3005"/>
  <c r="A3005"/>
  <c r="B3006"/>
  <c r="A3006"/>
  <c r="B3009"/>
  <c r="A3009"/>
  <c r="B3010"/>
  <c r="A3010"/>
  <c r="B3012"/>
  <c r="A3012"/>
  <c r="B3013"/>
  <c r="A3013"/>
  <c r="B3014"/>
  <c r="A3014"/>
  <c r="B3015"/>
  <c r="A3015"/>
  <c r="B3056"/>
  <c r="A3056"/>
  <c r="B3057"/>
  <c r="A3057"/>
  <c r="B3029"/>
  <c r="A3029"/>
  <c r="B3031"/>
  <c r="A3031"/>
  <c r="B3033"/>
  <c r="A3033"/>
  <c r="B3034"/>
  <c r="A3034"/>
  <c r="B3035"/>
  <c r="A3035"/>
  <c r="B3036"/>
  <c r="A3036"/>
  <c r="B3037"/>
  <c r="A3037"/>
  <c r="B3135"/>
  <c r="A3135"/>
  <c r="B3106"/>
  <c r="A3106"/>
  <c r="B3107"/>
  <c r="A3107"/>
  <c r="B3109"/>
  <c r="A3109"/>
  <c r="B3110"/>
  <c r="A3110"/>
  <c r="B3111"/>
  <c r="A3111"/>
  <c r="B3112"/>
  <c r="A3112"/>
  <c r="B3113"/>
  <c r="A3113"/>
  <c r="B3114"/>
  <c r="A3114"/>
  <c r="B3116"/>
  <c r="A3116"/>
  <c r="B3117"/>
  <c r="A3117"/>
  <c r="B3118"/>
  <c r="A3118"/>
  <c r="B3120"/>
  <c r="A3120"/>
  <c r="B3121"/>
  <c r="A3121"/>
  <c r="B3122"/>
  <c r="A3122"/>
  <c r="B3123"/>
  <c r="A3123"/>
  <c r="B3124"/>
  <c r="A3124"/>
  <c r="B3125"/>
  <c r="A3125"/>
  <c r="B3128"/>
  <c r="A3128"/>
  <c r="B3129"/>
  <c r="A3129"/>
  <c r="B3130"/>
  <c r="A3130"/>
  <c r="B3168"/>
  <c r="A3168"/>
  <c r="B3169"/>
  <c r="A3169"/>
  <c r="B3170"/>
  <c r="A3170"/>
  <c r="B3172"/>
  <c r="A3172"/>
  <c r="B3137"/>
  <c r="A3137"/>
  <c r="B3138"/>
  <c r="A3138"/>
  <c r="B3140"/>
  <c r="A3140"/>
  <c r="B3143"/>
  <c r="A3143"/>
  <c r="B3144"/>
  <c r="A3144"/>
  <c r="B3145"/>
  <c r="A3145"/>
  <c r="B3147"/>
  <c r="A3147"/>
  <c r="B3149"/>
  <c r="A3149"/>
  <c r="B3151"/>
  <c r="A3151"/>
  <c r="B3152"/>
  <c r="A3152"/>
  <c r="B3153"/>
  <c r="A3153"/>
  <c r="B3154"/>
  <c r="A3154"/>
  <c r="B3155"/>
  <c r="A3155"/>
  <c r="B3156"/>
  <c r="A3156"/>
  <c r="B3159"/>
  <c r="A3159"/>
  <c r="B3160"/>
  <c r="A3160"/>
  <c r="B3163"/>
  <c r="A3163"/>
  <c r="B3164"/>
  <c r="A3164"/>
  <c r="B3165"/>
  <c r="A3165"/>
  <c r="B3166"/>
  <c r="A3166"/>
  <c r="B3167"/>
  <c r="A3167"/>
  <c r="B3199"/>
  <c r="A3199"/>
  <c r="B3200"/>
  <c r="A3200"/>
  <c r="B3173"/>
  <c r="A3173"/>
  <c r="B3174"/>
  <c r="A3174"/>
  <c r="B3175"/>
  <c r="A3175"/>
  <c r="B3178"/>
  <c r="A3178"/>
  <c r="B3179"/>
  <c r="A3179"/>
  <c r="B3180"/>
  <c r="A3180"/>
  <c r="B3181"/>
  <c r="A3181"/>
  <c r="B3182"/>
  <c r="A3182"/>
  <c r="B3184"/>
  <c r="A3184"/>
  <c r="B3185"/>
  <c r="A3185"/>
  <c r="B3187"/>
  <c r="A3187"/>
  <c r="B3188"/>
  <c r="A3188"/>
  <c r="B3189"/>
  <c r="A3189"/>
  <c r="B3190"/>
  <c r="A3190"/>
  <c r="B3191"/>
  <c r="A3191"/>
  <c r="B3192"/>
  <c r="A3192"/>
  <c r="B3193"/>
  <c r="A3193"/>
  <c r="B3194"/>
  <c r="A3194"/>
  <c r="B3195"/>
  <c r="A3195"/>
  <c r="B3196"/>
  <c r="A3196"/>
  <c r="B3197"/>
  <c r="A3197"/>
  <c r="B3198"/>
  <c r="A3198"/>
  <c r="B3228"/>
  <c r="A3228"/>
  <c r="B3229"/>
  <c r="A3229"/>
  <c r="B3230"/>
  <c r="A3230"/>
  <c r="B3231"/>
  <c r="A3231"/>
  <c r="B3232"/>
  <c r="A3232"/>
  <c r="B3201"/>
  <c r="A3201"/>
  <c r="B3203"/>
  <c r="A3203"/>
  <c r="B3204"/>
  <c r="A3204"/>
  <c r="B3205"/>
  <c r="A3205"/>
  <c r="B3206"/>
  <c r="A3206"/>
  <c r="B3208"/>
  <c r="A3208"/>
  <c r="B3209"/>
  <c r="A3209"/>
  <c r="B3210"/>
  <c r="A3210"/>
  <c r="B3211"/>
  <c r="A3211"/>
  <c r="B3212"/>
  <c r="A3212"/>
  <c r="B3213"/>
  <c r="A3213"/>
  <c r="B3214"/>
  <c r="A3214"/>
  <c r="B3220"/>
  <c r="A3220"/>
  <c r="B3222"/>
  <c r="A3222"/>
  <c r="B3226"/>
  <c r="A3226"/>
  <c r="B3227"/>
  <c r="A3227"/>
  <c r="B3263"/>
  <c r="A3263"/>
  <c r="B3233"/>
  <c r="A3233"/>
  <c r="B3234"/>
  <c r="A3234"/>
  <c r="B3235"/>
  <c r="A3235"/>
  <c r="B3237"/>
  <c r="A3237"/>
  <c r="B3238"/>
  <c r="A3238"/>
  <c r="B3239"/>
  <c r="A3239"/>
  <c r="B3240"/>
  <c r="A3240"/>
  <c r="B3241"/>
  <c r="A3241"/>
  <c r="B3242"/>
  <c r="A3242"/>
  <c r="B3244"/>
  <c r="A3244"/>
  <c r="B3245"/>
  <c r="A3245"/>
  <c r="B3246"/>
  <c r="A3246"/>
  <c r="B3247"/>
  <c r="A3247"/>
  <c r="B3249"/>
  <c r="A3249"/>
  <c r="B3251"/>
  <c r="A3251"/>
  <c r="B3252"/>
  <c r="A3252"/>
  <c r="B3253"/>
  <c r="A3253"/>
  <c r="B3255"/>
  <c r="A3255"/>
  <c r="B3257"/>
  <c r="A3257"/>
  <c r="B3258"/>
  <c r="A3258"/>
  <c r="B3259"/>
  <c r="A3259"/>
  <c r="B3260"/>
  <c r="A3260"/>
  <c r="B3261"/>
  <c r="A3261"/>
  <c r="B3262"/>
  <c r="A3262"/>
  <c r="B3294"/>
  <c r="A3294"/>
  <c r="B3295"/>
  <c r="A3295"/>
  <c r="B3296"/>
  <c r="A3296"/>
  <c r="B3297"/>
  <c r="A3297"/>
  <c r="B3264"/>
  <c r="A3264"/>
  <c r="B3265"/>
  <c r="A3265"/>
  <c r="B3266"/>
  <c r="A3266"/>
  <c r="B3267"/>
  <c r="A3267"/>
  <c r="B3268"/>
  <c r="A3268"/>
  <c r="B3269"/>
  <c r="A3269"/>
  <c r="B3271"/>
  <c r="A3271"/>
  <c r="B3273"/>
  <c r="A3273"/>
  <c r="B3274"/>
  <c r="A3274"/>
  <c r="B3275"/>
  <c r="A3275"/>
  <c r="B3276"/>
  <c r="A3276"/>
  <c r="B3277"/>
  <c r="A3277"/>
  <c r="B3278"/>
  <c r="A3278"/>
  <c r="B3279"/>
  <c r="A3279"/>
  <c r="B3280"/>
  <c r="A3280"/>
  <c r="B3281"/>
  <c r="A3281"/>
  <c r="B3282"/>
  <c r="A3282"/>
  <c r="B3283"/>
  <c r="A3283"/>
  <c r="B3284"/>
  <c r="A3284"/>
  <c r="B3285"/>
  <c r="A3285"/>
  <c r="B3286"/>
  <c r="A3286"/>
  <c r="B3287"/>
  <c r="A3287"/>
  <c r="B3288"/>
  <c r="A3288"/>
  <c r="B3326"/>
  <c r="A3326"/>
  <c r="B3327"/>
  <c r="A3327"/>
  <c r="B3328"/>
  <c r="A3328"/>
  <c r="B3329"/>
  <c r="A3329"/>
  <c r="B3330"/>
  <c r="A3330"/>
  <c r="B3331"/>
  <c r="A3331"/>
  <c r="B3298"/>
  <c r="A3298"/>
  <c r="B3299"/>
  <c r="A3299"/>
  <c r="B3301"/>
  <c r="A3301"/>
  <c r="B3302"/>
  <c r="A3302"/>
  <c r="B3303"/>
  <c r="A3303"/>
  <c r="B3304"/>
  <c r="A3304"/>
  <c r="B3305"/>
  <c r="A3305"/>
  <c r="B3306"/>
  <c r="A3306"/>
  <c r="B3307"/>
  <c r="A3307"/>
  <c r="B3308"/>
  <c r="A3308"/>
  <c r="B3309"/>
  <c r="A3309"/>
  <c r="B3310"/>
  <c r="A3310"/>
  <c r="B3311"/>
  <c r="A3311"/>
  <c r="B3313"/>
  <c r="A3313"/>
  <c r="B3315"/>
  <c r="A3315"/>
  <c r="B3316"/>
  <c r="A3316"/>
  <c r="B3317"/>
  <c r="A3317"/>
  <c r="B3472"/>
  <c r="A3472"/>
  <c r="B3473"/>
  <c r="A3473"/>
  <c r="B3455"/>
  <c r="A3455"/>
  <c r="B3456"/>
  <c r="A3456"/>
  <c r="B3457"/>
  <c r="A3457"/>
  <c r="B3458"/>
  <c r="A3458"/>
  <c r="B3459"/>
  <c r="A3459"/>
  <c r="B3460"/>
  <c r="A3460"/>
  <c r="B3462"/>
  <c r="A3462"/>
  <c r="B3463"/>
  <c r="A3463"/>
  <c r="B3464"/>
  <c r="A3464"/>
  <c r="B3466"/>
  <c r="A3466"/>
  <c r="B3467"/>
  <c r="A3467"/>
  <c r="B3468"/>
  <c r="A3468"/>
  <c r="B3469"/>
  <c r="A3469"/>
  <c r="B3470"/>
  <c r="A3470"/>
  <c r="B3512"/>
  <c r="A3512"/>
  <c r="B3476"/>
  <c r="A3476"/>
  <c r="B3477"/>
  <c r="A3477"/>
  <c r="B3479"/>
  <c r="A3479"/>
  <c r="B3480"/>
  <c r="A3480"/>
  <c r="B3481"/>
  <c r="A3481"/>
  <c r="B3482"/>
  <c r="A3482"/>
  <c r="B3483"/>
  <c r="A3483"/>
  <c r="B3484"/>
  <c r="A3484"/>
  <c r="B3485"/>
  <c r="A3485"/>
  <c r="B3486"/>
  <c r="A3486"/>
  <c r="B3487"/>
  <c r="A3487"/>
  <c r="B3488"/>
  <c r="A3488"/>
  <c r="B3489"/>
  <c r="A3489"/>
  <c r="B3490"/>
  <c r="A3490"/>
  <c r="B3491"/>
  <c r="A3491"/>
  <c r="B3492"/>
  <c r="A3492"/>
  <c r="B3493"/>
  <c r="A3493"/>
  <c r="B3495"/>
  <c r="A3495"/>
  <c r="B3496"/>
  <c r="A3496"/>
  <c r="B3497"/>
  <c r="A3497"/>
  <c r="B3498"/>
  <c r="A3498"/>
  <c r="B3499"/>
  <c r="A3499"/>
  <c r="B3501"/>
  <c r="A3501"/>
  <c r="B3502"/>
  <c r="A3502"/>
  <c r="B3605"/>
  <c r="A3605"/>
  <c r="B3607"/>
  <c r="A3607"/>
  <c r="B3610"/>
  <c r="A3610"/>
  <c r="B3611"/>
  <c r="A3611"/>
  <c r="B3612"/>
  <c r="A3612"/>
  <c r="B3613"/>
  <c r="A3613"/>
  <c r="B3614"/>
  <c r="A3614"/>
  <c r="B3615"/>
  <c r="A3615"/>
  <c r="B3616"/>
  <c r="A3616"/>
  <c r="B3617"/>
  <c r="A3617"/>
  <c r="B3665"/>
  <c r="A3665"/>
  <c r="B3666"/>
  <c r="A3666"/>
  <c r="B3667"/>
  <c r="A3667"/>
  <c r="B3669"/>
  <c r="A3669"/>
  <c r="B3670"/>
  <c r="A3670"/>
  <c r="B3671"/>
  <c r="A3671"/>
  <c r="B3672"/>
  <c r="A3672"/>
  <c r="B3629"/>
  <c r="A3629"/>
  <c r="B3630"/>
  <c r="A3630"/>
  <c r="B3631"/>
  <c r="A3631"/>
  <c r="B3632"/>
  <c r="A3632"/>
  <c r="B3633"/>
  <c r="A3633"/>
  <c r="B3634"/>
  <c r="A3634"/>
  <c r="B3635"/>
  <c r="A3635"/>
  <c r="B3636"/>
  <c r="A3636"/>
  <c r="B3637"/>
  <c r="A3637"/>
  <c r="B3638"/>
  <c r="A3638"/>
  <c r="B3639"/>
  <c r="A3639"/>
  <c r="B3641"/>
  <c r="A3641"/>
  <c r="B3642"/>
  <c r="A3642"/>
  <c r="B3643"/>
  <c r="A3643"/>
  <c r="B3644"/>
  <c r="A3644"/>
  <c r="B3645"/>
  <c r="A3645"/>
  <c r="B3646"/>
  <c r="A3646"/>
  <c r="B3647"/>
  <c r="A3647"/>
  <c r="B3650"/>
  <c r="A3650"/>
  <c r="B3651"/>
  <c r="A3651"/>
  <c r="B3652"/>
  <c r="A3652"/>
  <c r="B3654"/>
  <c r="A3654"/>
  <c r="B3656"/>
  <c r="A3656"/>
  <c r="B3658"/>
  <c r="A3658"/>
  <c r="B3659"/>
  <c r="A3659"/>
  <c r="B3660"/>
  <c r="A3660"/>
  <c r="B3661"/>
  <c r="A3661"/>
  <c r="B3662"/>
  <c r="A3662"/>
  <c r="B3664"/>
  <c r="A3664"/>
  <c r="B3702"/>
  <c r="A3702"/>
  <c r="B3703"/>
  <c r="A3703"/>
  <c r="B3704"/>
  <c r="A3704"/>
  <c r="B3705"/>
  <c r="A3705"/>
  <c r="B3673"/>
  <c r="A3673"/>
  <c r="B3674"/>
  <c r="A3674"/>
  <c r="B3675"/>
  <c r="A3675"/>
  <c r="B3676"/>
  <c r="A3676"/>
  <c r="B3678"/>
  <c r="A3678"/>
  <c r="B3679"/>
  <c r="A3679"/>
  <c r="B3680"/>
  <c r="A3680"/>
  <c r="B3681"/>
  <c r="A3681"/>
  <c r="B3683"/>
  <c r="A3683"/>
  <c r="B3684"/>
  <c r="A3684"/>
  <c r="B3685"/>
  <c r="A3685"/>
  <c r="B3686"/>
  <c r="A3686"/>
  <c r="B3687"/>
  <c r="A3687"/>
  <c r="B3688"/>
  <c r="A3688"/>
  <c r="B3689"/>
  <c r="A3689"/>
  <c r="B3692"/>
  <c r="A3692"/>
  <c r="B3693"/>
  <c r="A3693"/>
  <c r="B3695"/>
  <c r="A3695"/>
  <c r="B3696"/>
  <c r="A3696"/>
  <c r="B3698"/>
  <c r="A3698"/>
  <c r="B3699"/>
  <c r="A3699"/>
  <c r="B3700"/>
  <c r="A3700"/>
  <c r="B3701"/>
  <c r="A3701"/>
  <c r="B3741"/>
  <c r="A3741"/>
  <c r="B3742"/>
  <c r="A3742"/>
  <c r="B3743"/>
  <c r="A3743"/>
  <c r="B3744"/>
  <c r="A3744"/>
  <c r="B3745"/>
  <c r="A3745"/>
  <c r="B3706"/>
  <c r="A3706"/>
  <c r="B3707"/>
  <c r="A3707"/>
  <c r="B3708"/>
  <c r="A3708"/>
  <c r="B3709"/>
  <c r="A3709"/>
  <c r="B3710"/>
  <c r="A3710"/>
  <c r="B3712"/>
  <c r="A3712"/>
  <c r="B3714"/>
  <c r="A3714"/>
  <c r="B3715"/>
  <c r="A3715"/>
  <c r="B3716"/>
  <c r="A3716"/>
  <c r="B3717"/>
  <c r="A3717"/>
  <c r="B3718"/>
  <c r="A3718"/>
  <c r="B3719"/>
  <c r="A3719"/>
  <c r="B3721"/>
  <c r="A3721"/>
  <c r="B3722"/>
  <c r="A3722"/>
  <c r="B3723"/>
  <c r="A3723"/>
  <c r="B3725"/>
  <c r="A3725"/>
  <c r="B3726"/>
  <c r="A3726"/>
  <c r="B3727"/>
  <c r="A3727"/>
  <c r="B3728"/>
  <c r="A3728"/>
  <c r="B3730"/>
  <c r="A3730"/>
  <c r="B3731"/>
  <c r="A3731"/>
  <c r="B3732"/>
  <c r="A3732"/>
  <c r="B3733"/>
  <c r="A3733"/>
  <c r="B3735"/>
  <c r="A3735"/>
  <c r="B3736"/>
  <c r="A3736"/>
  <c r="B3738"/>
  <c r="A3738"/>
  <c r="B3740"/>
  <c r="A3740"/>
  <c r="B3788"/>
  <c r="A3788"/>
  <c r="B3789"/>
  <c r="A3789"/>
  <c r="B3790"/>
  <c r="A3790"/>
  <c r="B3791"/>
  <c r="A3791"/>
  <c r="B3746"/>
  <c r="A3746"/>
  <c r="B3747"/>
  <c r="A3747"/>
  <c r="B3748"/>
  <c r="A3748"/>
  <c r="B3749"/>
  <c r="A3749"/>
  <c r="B3750"/>
  <c r="A3750"/>
  <c r="B3751"/>
  <c r="A3751"/>
  <c r="B3752"/>
  <c r="A3752"/>
  <c r="B3753"/>
  <c r="A3753"/>
  <c r="B3754"/>
  <c r="A3754"/>
  <c r="B3755"/>
  <c r="A3755"/>
  <c r="B3756"/>
  <c r="A3756"/>
  <c r="B3757"/>
  <c r="A3757"/>
  <c r="B3758"/>
  <c r="A3758"/>
  <c r="B3760"/>
  <c r="A3760"/>
  <c r="B3761"/>
  <c r="A3761"/>
  <c r="B3762"/>
  <c r="A3762"/>
  <c r="B3763"/>
  <c r="A3763"/>
  <c r="B3766"/>
  <c r="A3766"/>
  <c r="B3768"/>
  <c r="A3768"/>
  <c r="B3770"/>
  <c r="A3770"/>
  <c r="B3771"/>
  <c r="A3771"/>
  <c r="B3772"/>
  <c r="A3772"/>
  <c r="B3773"/>
  <c r="A3773"/>
  <c r="B3774"/>
  <c r="A3774"/>
  <c r="B3775"/>
  <c r="A3775"/>
  <c r="B3776"/>
  <c r="A3776"/>
  <c r="B3777"/>
  <c r="A3777"/>
  <c r="B3778"/>
  <c r="A3778"/>
  <c r="B3779"/>
  <c r="A3779"/>
  <c r="B3781"/>
  <c r="A3781"/>
  <c r="B3783"/>
  <c r="A3783"/>
  <c r="B3784"/>
  <c r="A3784"/>
  <c r="B3785"/>
  <c r="A3785"/>
  <c r="B3786"/>
  <c r="A3786"/>
  <c r="B3787"/>
  <c r="A3787"/>
  <c r="B3825"/>
  <c r="A3825"/>
  <c r="B3826"/>
  <c r="A3826"/>
  <c r="B3827"/>
  <c r="A3827"/>
  <c r="B3828"/>
  <c r="A3828"/>
  <c r="B3829"/>
  <c r="A3829"/>
  <c r="B3831"/>
  <c r="A3831"/>
  <c r="B3792"/>
  <c r="A3792"/>
  <c r="B3794"/>
  <c r="A3794"/>
  <c r="B3796"/>
  <c r="A3796"/>
  <c r="B3982"/>
  <c r="A3982"/>
  <c r="B3983"/>
  <c r="A3983"/>
  <c r="B3986"/>
  <c r="A3986"/>
  <c r="B3987"/>
  <c r="A3987"/>
  <c r="B3988"/>
  <c r="A3988"/>
  <c r="B3989"/>
  <c r="A3989"/>
  <c r="B3991"/>
  <c r="A3991"/>
  <c r="B3992"/>
  <c r="A3992"/>
  <c r="B3993"/>
  <c r="A3993"/>
  <c r="B3994"/>
  <c r="A3994"/>
  <c r="B3996"/>
  <c r="A3996"/>
  <c r="B3998"/>
  <c r="A3998"/>
  <c r="B4000"/>
  <c r="A4000"/>
  <c r="B4002"/>
  <c r="A4002"/>
  <c r="B4004"/>
  <c r="A4004"/>
  <c r="B4005"/>
  <c r="A4005"/>
  <c r="B4052"/>
  <c r="A4052"/>
  <c r="B4010"/>
  <c r="A4010"/>
  <c r="B4011"/>
  <c r="A4011"/>
  <c r="B4012"/>
  <c r="A4012"/>
  <c r="B4014"/>
  <c r="A4014"/>
  <c r="B4015"/>
  <c r="A4015"/>
  <c r="B4017"/>
  <c r="A4017"/>
  <c r="B4018"/>
  <c r="A4018"/>
  <c r="B4019"/>
  <c r="A4019"/>
  <c r="B4020"/>
  <c r="A4020"/>
  <c r="B4021"/>
  <c r="A4021"/>
  <c r="B4022"/>
  <c r="A4022"/>
  <c r="B4023"/>
  <c r="A4023"/>
  <c r="B4024"/>
  <c r="A4024"/>
  <c r="B4025"/>
  <c r="A4025"/>
  <c r="B4027"/>
  <c r="A4027"/>
  <c r="B4028"/>
  <c r="A4028"/>
  <c r="B4029"/>
  <c r="A4029"/>
  <c r="B4030"/>
  <c r="A4030"/>
  <c r="B4031"/>
  <c r="A4031"/>
  <c r="B4033"/>
  <c r="A4033"/>
  <c r="B4034"/>
  <c r="A4034"/>
  <c r="B4036"/>
  <c r="A4036"/>
  <c r="B4037"/>
  <c r="A4037"/>
  <c r="B4038"/>
  <c r="A4038"/>
  <c r="B4039"/>
  <c r="A4039"/>
  <c r="B4040"/>
  <c r="A4040"/>
  <c r="B4041"/>
  <c r="A4041"/>
  <c r="B4042"/>
  <c r="A4042"/>
  <c r="B4043"/>
  <c r="A4043"/>
  <c r="B4044"/>
  <c r="A4044"/>
  <c r="B4045"/>
  <c r="A4045"/>
  <c r="B4046"/>
  <c r="A4046"/>
  <c r="B4047"/>
  <c r="A4047"/>
  <c r="B4049"/>
  <c r="A4049"/>
  <c r="B4051"/>
  <c r="A4051"/>
  <c r="B4084"/>
  <c r="A4084"/>
  <c r="B4085"/>
  <c r="A4085"/>
  <c r="B4053"/>
  <c r="A4053"/>
  <c r="B4055"/>
  <c r="A4055"/>
  <c r="B4057"/>
  <c r="A4057"/>
  <c r="B4058"/>
  <c r="A4058"/>
  <c r="B4059"/>
  <c r="A4059"/>
  <c r="B4060"/>
  <c r="A4060"/>
  <c r="B4061"/>
  <c r="A4061"/>
  <c r="B4062"/>
  <c r="A4062"/>
  <c r="B4064"/>
  <c r="A4064"/>
  <c r="B4067"/>
  <c r="A4067"/>
  <c r="B4069"/>
  <c r="A4069"/>
  <c r="B4072"/>
  <c r="A4072"/>
  <c r="B4073"/>
  <c r="A4073"/>
  <c r="B4075"/>
  <c r="A4075"/>
  <c r="B4076"/>
  <c r="A4076"/>
  <c r="B4077"/>
  <c r="A4077"/>
  <c r="B4078"/>
  <c r="A4078"/>
  <c r="B4079"/>
  <c r="A4079"/>
  <c r="B4080"/>
  <c r="A4080"/>
  <c r="B4081"/>
  <c r="A4081"/>
  <c r="B4082"/>
  <c r="A4082"/>
  <c r="B4083"/>
  <c r="A4083"/>
  <c r="B4122"/>
  <c r="A4122"/>
  <c r="B4123"/>
  <c r="A4123"/>
  <c r="B4124"/>
  <c r="A4124"/>
  <c r="B4125"/>
  <c r="A4125"/>
  <c r="B4126"/>
  <c r="A4126"/>
  <c r="B4127"/>
  <c r="A4127"/>
  <c r="B4128"/>
  <c r="A4128"/>
  <c r="B4086"/>
  <c r="A4086"/>
  <c r="B4087"/>
  <c r="A4087"/>
  <c r="B4088"/>
  <c r="A4088"/>
  <c r="B4089"/>
  <c r="A4089"/>
  <c r="B4090"/>
  <c r="A4090"/>
  <c r="B4092"/>
  <c r="A4092"/>
  <c r="B4094"/>
  <c r="A4094"/>
  <c r="B4095"/>
  <c r="A4095"/>
  <c r="B4097"/>
  <c r="A4097"/>
  <c r="B4099"/>
  <c r="A4099"/>
  <c r="B4100"/>
  <c r="A4100"/>
  <c r="B4101"/>
  <c r="A4101"/>
  <c r="B4102"/>
  <c r="A4102"/>
  <c r="B4103"/>
  <c r="A4103"/>
  <c r="B4104"/>
  <c r="A4104"/>
  <c r="B4105"/>
  <c r="A4105"/>
  <c r="B4106"/>
  <c r="A4106"/>
  <c r="B4107"/>
  <c r="A4107"/>
  <c r="B4108"/>
  <c r="A4108"/>
  <c r="B4109"/>
  <c r="A4109"/>
  <c r="B3797"/>
  <c r="A3797"/>
  <c r="B3798"/>
  <c r="A3798"/>
  <c r="B3800"/>
  <c r="A3800"/>
  <c r="B3801"/>
  <c r="A3801"/>
  <c r="B3802"/>
  <c r="A3802"/>
  <c r="B3803"/>
  <c r="A3803"/>
  <c r="B3804"/>
  <c r="A3804"/>
  <c r="B3805"/>
  <c r="A3805"/>
  <c r="B3809"/>
  <c r="A3809"/>
  <c r="B3811"/>
  <c r="A3811"/>
  <c r="B3814"/>
  <c r="A3814"/>
  <c r="B3815"/>
  <c r="A3815"/>
  <c r="B3816"/>
  <c r="A3816"/>
  <c r="B3817"/>
  <c r="A3817"/>
  <c r="B3820"/>
  <c r="A3820"/>
  <c r="B3821"/>
  <c r="A3821"/>
  <c r="B3823"/>
  <c r="A3823"/>
  <c r="B3865"/>
  <c r="A3865"/>
  <c r="B3832"/>
  <c r="A3832"/>
  <c r="B3833"/>
  <c r="A3833"/>
  <c r="B3834"/>
  <c r="A3834"/>
  <c r="B3835"/>
  <c r="A3835"/>
  <c r="B3836"/>
  <c r="A3836"/>
  <c r="B3837"/>
  <c r="A3837"/>
  <c r="B3838"/>
  <c r="A3838"/>
  <c r="B3839"/>
  <c r="A3839"/>
  <c r="B3840"/>
  <c r="A3840"/>
  <c r="B3841"/>
  <c r="A3841"/>
  <c r="B3842"/>
  <c r="A3842"/>
  <c r="B3844"/>
  <c r="A3844"/>
  <c r="B3845"/>
  <c r="A3845"/>
  <c r="B3846"/>
  <c r="A3846"/>
  <c r="B3847"/>
  <c r="A3847"/>
  <c r="B3848"/>
  <c r="A3848"/>
  <c r="B3850"/>
  <c r="A3850"/>
  <c r="B3852"/>
  <c r="A3852"/>
  <c r="B3853"/>
  <c r="A3853"/>
  <c r="B3854"/>
  <c r="A3854"/>
  <c r="B3856"/>
  <c r="A3856"/>
  <c r="B3857"/>
  <c r="A3857"/>
  <c r="B3858"/>
  <c r="A3858"/>
  <c r="B3860"/>
  <c r="A3860"/>
  <c r="B3862"/>
  <c r="A3862"/>
  <c r="B3863"/>
  <c r="A3863"/>
  <c r="B3864"/>
  <c r="A3864"/>
  <c r="B3896"/>
  <c r="A3896"/>
  <c r="B3897"/>
  <c r="A3897"/>
  <c r="B3898"/>
  <c r="A3898"/>
  <c r="B3899"/>
  <c r="A3899"/>
  <c r="B3866"/>
  <c r="A3866"/>
  <c r="B3867"/>
  <c r="A3867"/>
  <c r="B3868"/>
  <c r="A3868"/>
  <c r="B3870"/>
  <c r="A3870"/>
  <c r="B3871"/>
  <c r="A3871"/>
  <c r="B3873"/>
  <c r="A3873"/>
  <c r="B3874"/>
  <c r="A3874"/>
  <c r="B3875"/>
  <c r="A3875"/>
  <c r="B3876"/>
  <c r="A3876"/>
  <c r="B3877"/>
  <c r="A3877"/>
  <c r="B3878"/>
  <c r="A3878"/>
  <c r="B3879"/>
  <c r="A3879"/>
  <c r="B3880"/>
  <c r="A3880"/>
  <c r="B3881"/>
  <c r="A3881"/>
  <c r="B3883"/>
  <c r="A3883"/>
  <c r="B3884"/>
  <c r="A3884"/>
  <c r="B3885"/>
  <c r="A3885"/>
  <c r="B3886"/>
  <c r="A3886"/>
  <c r="B3888"/>
  <c r="A3888"/>
  <c r="B3889"/>
  <c r="A3889"/>
  <c r="B3890"/>
  <c r="A3890"/>
  <c r="B3891"/>
  <c r="A3891"/>
  <c r="B3892"/>
  <c r="A3892"/>
  <c r="B3893"/>
  <c r="A3893"/>
  <c r="B3894"/>
  <c r="A3894"/>
  <c r="B3895"/>
  <c r="A3895"/>
  <c r="B3934"/>
  <c r="A3934"/>
  <c r="B3935"/>
  <c r="A3935"/>
  <c r="B3936"/>
  <c r="A3936"/>
  <c r="B3937"/>
  <c r="A3937"/>
  <c r="B3938"/>
  <c r="A3938"/>
  <c r="B3905"/>
  <c r="A3905"/>
  <c r="B3907"/>
  <c r="A3907"/>
  <c r="B3908"/>
  <c r="A3908"/>
  <c r="B3909"/>
  <c r="A3909"/>
  <c r="B3910"/>
  <c r="A3910"/>
  <c r="B3912"/>
  <c r="A3912"/>
  <c r="B3913"/>
  <c r="A3913"/>
  <c r="B3914"/>
  <c r="A3914"/>
  <c r="B3918"/>
  <c r="A3918"/>
  <c r="B3919"/>
  <c r="A3919"/>
  <c r="B3920"/>
  <c r="A3920"/>
  <c r="B3921"/>
  <c r="A3921"/>
  <c r="B3922"/>
  <c r="A3922"/>
  <c r="B3923"/>
  <c r="A3923"/>
  <c r="B3924"/>
  <c r="A3924"/>
  <c r="B3925"/>
  <c r="A3925"/>
  <c r="B3926"/>
  <c r="A3926"/>
  <c r="B3927"/>
  <c r="A3927"/>
  <c r="B3928"/>
  <c r="A3928"/>
  <c r="B3929"/>
  <c r="A3929"/>
  <c r="B3933"/>
  <c r="A3933"/>
  <c r="B3975"/>
  <c r="A3975"/>
  <c r="B3976"/>
  <c r="A3976"/>
  <c r="B3977"/>
  <c r="A3977"/>
  <c r="B3939"/>
  <c r="A3939"/>
  <c r="B3940"/>
  <c r="A3940"/>
  <c r="B3942"/>
  <c r="A3942"/>
  <c r="B3943"/>
  <c r="A3943"/>
  <c r="B3944"/>
  <c r="A3944"/>
  <c r="B3947"/>
  <c r="A3947"/>
  <c r="B3948"/>
  <c r="A3948"/>
  <c r="B3949"/>
  <c r="A3949"/>
  <c r="B3950"/>
  <c r="A3950"/>
  <c r="B3951"/>
  <c r="A3951"/>
  <c r="B3952"/>
  <c r="A3952"/>
  <c r="B3953"/>
  <c r="A3953"/>
  <c r="B3955"/>
  <c r="A3955"/>
  <c r="B3957"/>
  <c r="A3957"/>
  <c r="B3958"/>
  <c r="A3958"/>
  <c r="B3959"/>
  <c r="A3959"/>
  <c r="B3961"/>
  <c r="A3961"/>
  <c r="B3962"/>
  <c r="A3962"/>
  <c r="B3966"/>
  <c r="A3966"/>
  <c r="B3967"/>
  <c r="A3967"/>
  <c r="B3968"/>
  <c r="A3968"/>
  <c r="B3970"/>
  <c r="A3970"/>
  <c r="B3971"/>
  <c r="A3971"/>
  <c r="B3972"/>
  <c r="A3972"/>
  <c r="B3974"/>
  <c r="A3974"/>
  <c r="B3978"/>
  <c r="A3978"/>
  <c r="B3980"/>
  <c r="A3980"/>
  <c r="B3981"/>
  <c r="A3981"/>
  <c r="B4111"/>
  <c r="A4111"/>
  <c r="B4112"/>
  <c r="A4112"/>
  <c r="B4113"/>
  <c r="A4113"/>
  <c r="B4114"/>
  <c r="A4114"/>
  <c r="B4115"/>
  <c r="A4115"/>
  <c r="B4116"/>
  <c r="A4116"/>
  <c r="B4117"/>
  <c r="A4117"/>
  <c r="B4118"/>
  <c r="A4118"/>
  <c r="B4120"/>
  <c r="A4120"/>
  <c r="B4121"/>
  <c r="A4121"/>
  <c r="B4172"/>
  <c r="A4172"/>
  <c r="B4173"/>
  <c r="A4173"/>
  <c r="B4130"/>
  <c r="A4130"/>
  <c r="B4131"/>
  <c r="A4131"/>
  <c r="B4132"/>
  <c r="A4132"/>
  <c r="B4133"/>
  <c r="A4133"/>
  <c r="B4136"/>
  <c r="A4136"/>
  <c r="B4137"/>
  <c r="A4137"/>
  <c r="B4138"/>
  <c r="A4138"/>
  <c r="B4139"/>
  <c r="A4139"/>
  <c r="B4143"/>
  <c r="A4143"/>
  <c r="B4145"/>
  <c r="A4145"/>
  <c r="B4146"/>
  <c r="A4146"/>
  <c r="B4148"/>
  <c r="A4148"/>
  <c r="B4149"/>
  <c r="A4149"/>
  <c r="B4150"/>
  <c r="A4150"/>
  <c r="B4153"/>
  <c r="A4153"/>
  <c r="B4155"/>
  <c r="A4155"/>
  <c r="B4156"/>
  <c r="A4156"/>
  <c r="B4157"/>
  <c r="A4157"/>
  <c r="B4162"/>
  <c r="A4162"/>
  <c r="B4163"/>
  <c r="A4163"/>
  <c r="B4166"/>
  <c r="A4166"/>
  <c r="B4167"/>
  <c r="A4167"/>
  <c r="B4169"/>
  <c r="A4169"/>
  <c r="B4170"/>
  <c r="A4170"/>
  <c r="B4193"/>
  <c r="A4193"/>
  <c r="B4194"/>
  <c r="A4194"/>
  <c r="B4195"/>
  <c r="A4195"/>
  <c r="B4196"/>
  <c r="A4196"/>
  <c r="B4197"/>
  <c r="A4197"/>
  <c r="B4174"/>
  <c r="A4174"/>
  <c r="B4175"/>
  <c r="A4175"/>
  <c r="B4176"/>
  <c r="A4176"/>
  <c r="B4177"/>
  <c r="A4177"/>
  <c r="B4178"/>
  <c r="A4178"/>
  <c r="B4179"/>
  <c r="A4179"/>
  <c r="B4180"/>
  <c r="A4180"/>
  <c r="B4181"/>
  <c r="A4181"/>
  <c r="B4182"/>
  <c r="A4182"/>
  <c r="B4183"/>
  <c r="A4183"/>
  <c r="B4185"/>
  <c r="A4185"/>
  <c r="B4186"/>
  <c r="A4186"/>
  <c r="B4188"/>
  <c r="A4188"/>
  <c r="B4190"/>
  <c r="A4190"/>
  <c r="B4191"/>
  <c r="A4191"/>
  <c r="B4630"/>
  <c r="A4630"/>
  <c r="B4220"/>
  <c r="A4220"/>
  <c r="B4221"/>
  <c r="A4221"/>
  <c r="B4222"/>
  <c r="A4222"/>
  <c r="B4198"/>
  <c r="A4198"/>
  <c r="B4199"/>
  <c r="A4199"/>
  <c r="B4200"/>
  <c r="A4200"/>
  <c r="B4201"/>
  <c r="A4201"/>
  <c r="B4202"/>
  <c r="A4202"/>
  <c r="B4203"/>
  <c r="A4203"/>
  <c r="B4204"/>
  <c r="A4204"/>
  <c r="B4205"/>
  <c r="A4205"/>
  <c r="B4206"/>
  <c r="A4206"/>
  <c r="B4207"/>
  <c r="A4207"/>
  <c r="B4209"/>
  <c r="A4209"/>
  <c r="B4210"/>
  <c r="A4210"/>
  <c r="B4211"/>
  <c r="A4211"/>
  <c r="B4212"/>
  <c r="A4212"/>
  <c r="B4213"/>
  <c r="A4213"/>
  <c r="B4214"/>
  <c r="A4214"/>
  <c r="B4218"/>
  <c r="A4218"/>
  <c r="B4253"/>
  <c r="A4253"/>
  <c r="B4254"/>
  <c r="A4254"/>
  <c r="B4255"/>
  <c r="A4255"/>
  <c r="B4256"/>
  <c r="A4256"/>
  <c r="B4223"/>
  <c r="A4223"/>
  <c r="B4224"/>
  <c r="A4224"/>
  <c r="B4225"/>
  <c r="A4225"/>
  <c r="B4226"/>
  <c r="A4226"/>
  <c r="B4228"/>
  <c r="A4228"/>
  <c r="B4229"/>
  <c r="A4229"/>
  <c r="B4230"/>
  <c r="A4230"/>
  <c r="B4232"/>
  <c r="A4232"/>
  <c r="B4233"/>
  <c r="A4233"/>
  <c r="B4234"/>
  <c r="A4234"/>
  <c r="B4235"/>
  <c r="A4235"/>
  <c r="B4236"/>
  <c r="A4236"/>
  <c r="B4237"/>
  <c r="A4237"/>
  <c r="B4238"/>
  <c r="A4238"/>
  <c r="B4240"/>
  <c r="A4240"/>
  <c r="B4241"/>
  <c r="A4241"/>
  <c r="B4242"/>
  <c r="A4242"/>
  <c r="B4243"/>
  <c r="A4243"/>
  <c r="B4244"/>
  <c r="A4244"/>
  <c r="B4245"/>
  <c r="A4245"/>
  <c r="B4246"/>
  <c r="A4246"/>
  <c r="B4247"/>
  <c r="A4247"/>
  <c r="B4248"/>
  <c r="A4248"/>
  <c r="B4249"/>
  <c r="A4249"/>
  <c r="B4251"/>
  <c r="A4251"/>
  <c r="B4299"/>
  <c r="A4299"/>
  <c r="B4300"/>
  <c r="A4300"/>
  <c r="B4301"/>
  <c r="A4301"/>
  <c r="B4302"/>
  <c r="A4302"/>
  <c r="B4260"/>
  <c r="A4260"/>
  <c r="B4261"/>
  <c r="A4261"/>
  <c r="B4262"/>
  <c r="A4262"/>
  <c r="B4263"/>
  <c r="A4263"/>
  <c r="B4264"/>
  <c r="A4264"/>
  <c r="B4265"/>
  <c r="A4265"/>
  <c r="B4267"/>
  <c r="A4267"/>
  <c r="B4268"/>
  <c r="A4268"/>
  <c r="B4269"/>
  <c r="A4269"/>
  <c r="B4270"/>
  <c r="A4270"/>
  <c r="B4271"/>
  <c r="A4271"/>
  <c r="B4272"/>
  <c r="A4272"/>
  <c r="B4273"/>
  <c r="A4273"/>
  <c r="B4274"/>
  <c r="A4274"/>
  <c r="B4275"/>
  <c r="A4275"/>
  <c r="B4276"/>
  <c r="A4276"/>
  <c r="B4277"/>
  <c r="A4277"/>
  <c r="B4279"/>
  <c r="A4279"/>
  <c r="B4280"/>
  <c r="A4280"/>
  <c r="B4281"/>
  <c r="A4281"/>
  <c r="B4283"/>
  <c r="A4283"/>
  <c r="B4284"/>
  <c r="A4284"/>
  <c r="B4285"/>
  <c r="A4285"/>
  <c r="B4286"/>
  <c r="A4286"/>
  <c r="B4287"/>
  <c r="A4287"/>
  <c r="B4288"/>
  <c r="A4288"/>
  <c r="B4289"/>
  <c r="A4289"/>
  <c r="B4290"/>
  <c r="A4290"/>
  <c r="B4294"/>
  <c r="A4294"/>
  <c r="B4295"/>
  <c r="A4295"/>
  <c r="B4296"/>
  <c r="A4296"/>
  <c r="B4297"/>
  <c r="A4297"/>
  <c r="B4298"/>
  <c r="A4298"/>
  <c r="B4333"/>
  <c r="A4333"/>
  <c r="B4334"/>
  <c r="A4334"/>
  <c r="B4335"/>
  <c r="A4335"/>
  <c r="B4303"/>
  <c r="A4303"/>
  <c r="B4305"/>
  <c r="A4305"/>
  <c r="B4306"/>
  <c r="A4306"/>
  <c r="B4309"/>
  <c r="A4309"/>
  <c r="B4312"/>
  <c r="A4312"/>
  <c r="B4313"/>
  <c r="A4313"/>
  <c r="B4593"/>
  <c r="A4593"/>
  <c r="B4594"/>
  <c r="A4594"/>
  <c r="B4595"/>
  <c r="A4595"/>
  <c r="B4597"/>
  <c r="A4597"/>
  <c r="B4598"/>
  <c r="A4598"/>
  <c r="B4599"/>
  <c r="A4599"/>
  <c r="B4643"/>
  <c r="A4643"/>
  <c r="B4644"/>
  <c r="A4644"/>
  <c r="B4645"/>
  <c r="A4645"/>
  <c r="B4606"/>
  <c r="A4606"/>
  <c r="B4607"/>
  <c r="A4607"/>
  <c r="B4608"/>
  <c r="A4608"/>
  <c r="B4609"/>
  <c r="A4609"/>
  <c r="B4610"/>
  <c r="A4610"/>
  <c r="B4611"/>
  <c r="A4611"/>
  <c r="B4612"/>
  <c r="A4612"/>
  <c r="B4613"/>
  <c r="A4613"/>
  <c r="B4614"/>
  <c r="A4614"/>
  <c r="B4615"/>
  <c r="A4615"/>
  <c r="B4616"/>
  <c r="A4616"/>
  <c r="B4617"/>
  <c r="A4617"/>
  <c r="B4618"/>
  <c r="A4618"/>
  <c r="B4619"/>
  <c r="A4619"/>
  <c r="B4620"/>
  <c r="A4620"/>
  <c r="B4621"/>
  <c r="A4621"/>
  <c r="B4622"/>
  <c r="A4622"/>
  <c r="B4623"/>
  <c r="A4623"/>
  <c r="B4624"/>
  <c r="A4624"/>
  <c r="B4625"/>
  <c r="A4625"/>
  <c r="B4626"/>
  <c r="A4626"/>
  <c r="B4627"/>
  <c r="A4627"/>
  <c r="B4632"/>
  <c r="A4632"/>
  <c r="B4633"/>
  <c r="A4633"/>
  <c r="B4634"/>
  <c r="A4634"/>
  <c r="B4636"/>
  <c r="A4636"/>
  <c r="B4640"/>
  <c r="A4640"/>
  <c r="B4646"/>
  <c r="A4646"/>
  <c r="B4647"/>
  <c r="A4647"/>
  <c r="B4648"/>
  <c r="A4648"/>
  <c r="B4649"/>
  <c r="A4649"/>
  <c r="B4651"/>
  <c r="A4651"/>
  <c r="B4652"/>
  <c r="A4652"/>
  <c r="B4653"/>
  <c r="A4653"/>
  <c r="B4654"/>
  <c r="A4654"/>
  <c r="B4655"/>
  <c r="A4655"/>
  <c r="B4656"/>
  <c r="A4656"/>
  <c r="B4657"/>
  <c r="A4657"/>
  <c r="B4658"/>
  <c r="A4658"/>
  <c r="B4659"/>
  <c r="A4659"/>
  <c r="B4660"/>
  <c r="A4660"/>
  <c r="B4662"/>
  <c r="A4662"/>
  <c r="B4664"/>
  <c r="A4664"/>
  <c r="B4665"/>
  <c r="A4665"/>
  <c r="B4666"/>
  <c r="A4666"/>
  <c r="B4693"/>
  <c r="A4693"/>
  <c r="B4694"/>
  <c r="A4694"/>
  <c r="B4695"/>
  <c r="A4695"/>
  <c r="B4696"/>
  <c r="A4696"/>
  <c r="B4697"/>
  <c r="A4697"/>
  <c r="B4670"/>
  <c r="A4670"/>
  <c r="B4671"/>
  <c r="A4671"/>
  <c r="B4672"/>
  <c r="A4672"/>
  <c r="B4673"/>
  <c r="A4673"/>
  <c r="B4674"/>
  <c r="A4674"/>
  <c r="B4675"/>
  <c r="A4675"/>
  <c r="B4678"/>
  <c r="A4678"/>
  <c r="B4679"/>
  <c r="A4679"/>
  <c r="B4680"/>
  <c r="A4680"/>
  <c r="B4681"/>
  <c r="A4681"/>
  <c r="B4682"/>
  <c r="A4682"/>
  <c r="B4683"/>
  <c r="A4683"/>
  <c r="B4684"/>
  <c r="A4684"/>
  <c r="B4686"/>
  <c r="A4686"/>
  <c r="B4687"/>
  <c r="A4687"/>
  <c r="B4689"/>
  <c r="A4689"/>
  <c r="B4692"/>
  <c r="A4692"/>
  <c r="B4733"/>
  <c r="A4733"/>
  <c r="B4734"/>
  <c r="A4734"/>
  <c r="B4698"/>
  <c r="A4698"/>
  <c r="B4699"/>
  <c r="A4699"/>
  <c r="B4700"/>
  <c r="A4700"/>
  <c r="B4701"/>
  <c r="A4701"/>
  <c r="B4702"/>
  <c r="A4702"/>
  <c r="B4703"/>
  <c r="A4703"/>
  <c r="B4704"/>
  <c r="A4704"/>
  <c r="B4705"/>
  <c r="A4705"/>
  <c r="B4706"/>
  <c r="A4706"/>
  <c r="B4707"/>
  <c r="A4707"/>
  <c r="B4708"/>
  <c r="A4708"/>
  <c r="B4709"/>
  <c r="A4709"/>
  <c r="B4710"/>
  <c r="A4710"/>
  <c r="B4711"/>
  <c r="A4711"/>
  <c r="B4713"/>
  <c r="A4713"/>
  <c r="B4716"/>
  <c r="A4716"/>
  <c r="B4717"/>
  <c r="A4717"/>
  <c r="B4718"/>
  <c r="A4718"/>
  <c r="B4719"/>
  <c r="A4719"/>
  <c r="B4720"/>
  <c r="A4720"/>
  <c r="B4723"/>
  <c r="A4723"/>
  <c r="B4724"/>
  <c r="A4724"/>
  <c r="B4725"/>
  <c r="A4725"/>
  <c r="B4726"/>
  <c r="A4726"/>
  <c r="B4727"/>
  <c r="A4727"/>
  <c r="B4258"/>
  <c r="A4258"/>
  <c r="B3127"/>
  <c r="A3127"/>
  <c r="B4397"/>
  <c r="A4397"/>
  <c r="B186"/>
  <c r="A186"/>
  <c r="B4399"/>
  <c r="A4399"/>
  <c r="B1173"/>
  <c r="A1173"/>
  <c r="B1291"/>
  <c r="A1291"/>
  <c r="B3793"/>
  <c r="A3793"/>
  <c r="B3340"/>
  <c r="A3340"/>
  <c r="B1325"/>
  <c r="A1325"/>
  <c r="B1812"/>
  <c r="A1812"/>
  <c r="B3387"/>
  <c r="A3387"/>
  <c r="B3739"/>
  <c r="A3739"/>
  <c r="B3932"/>
  <c r="A3932"/>
  <c r="B2588"/>
  <c r="A2588"/>
  <c r="B3931"/>
  <c r="A3931"/>
  <c r="B4168"/>
  <c r="A4168"/>
  <c r="B2366"/>
  <c r="A2366"/>
  <c r="B4291"/>
  <c r="A4291"/>
  <c r="B3119"/>
  <c r="A3119"/>
  <c r="B2860"/>
  <c r="A2860"/>
  <c r="B4134"/>
  <c r="A4134"/>
  <c r="B3094"/>
  <c r="A3094"/>
  <c r="B1263"/>
  <c r="A1263"/>
  <c r="B2200"/>
  <c r="A2200"/>
  <c r="B356"/>
  <c r="A356"/>
  <c r="B2181"/>
  <c r="A2181"/>
  <c r="B4518"/>
  <c r="A4518"/>
  <c r="B4418"/>
  <c r="A4418"/>
  <c r="B306"/>
  <c r="A306"/>
  <c r="B2138"/>
  <c r="A2138"/>
  <c r="B3243"/>
  <c r="A3243"/>
  <c r="B3461"/>
  <c r="A3461"/>
  <c r="B3663"/>
  <c r="A3663"/>
  <c r="B3765"/>
  <c r="A3765"/>
  <c r="B1356"/>
  <c r="A1356"/>
  <c r="B3474"/>
  <c r="A3474"/>
  <c r="B2365"/>
  <c r="A2365"/>
  <c r="B1148"/>
  <c r="A1148"/>
  <c r="B4142"/>
  <c r="A4142"/>
  <c r="B3292"/>
  <c r="A3292"/>
  <c r="B1489"/>
  <c r="A1489"/>
  <c r="B552"/>
  <c r="A552"/>
  <c r="B2921"/>
  <c r="A2921"/>
  <c r="B1189"/>
  <c r="A1189"/>
  <c r="B4016"/>
  <c r="A4016"/>
  <c r="B4732"/>
  <c r="A4732"/>
  <c r="B4731"/>
  <c r="A4731"/>
  <c r="B1875"/>
  <c r="A1875"/>
  <c r="B4315"/>
  <c r="A4315"/>
  <c r="B4316"/>
  <c r="A4316"/>
  <c r="B4317"/>
  <c r="A4317"/>
  <c r="B4318"/>
  <c r="A4318"/>
  <c r="B4320"/>
  <c r="A4320"/>
  <c r="B4321"/>
  <c r="A4321"/>
  <c r="B4327"/>
  <c r="A4327"/>
  <c r="B4330"/>
  <c r="A4330"/>
  <c r="B4331"/>
  <c r="A4331"/>
  <c r="B4332"/>
  <c r="A4332"/>
  <c r="B4363"/>
  <c r="A4363"/>
  <c r="B4343"/>
  <c r="A4343"/>
  <c r="B4344"/>
  <c r="A4344"/>
  <c r="B4345"/>
  <c r="A4345"/>
  <c r="B4346"/>
  <c r="A4346"/>
  <c r="B4347"/>
  <c r="A4347"/>
  <c r="B4349"/>
  <c r="A4349"/>
  <c r="B4350"/>
  <c r="A4350"/>
  <c r="B4351"/>
  <c r="A4351"/>
  <c r="B4353"/>
  <c r="A4353"/>
  <c r="B4354"/>
  <c r="A4354"/>
  <c r="B4355"/>
  <c r="A4355"/>
  <c r="B4356"/>
  <c r="A4356"/>
  <c r="B4357"/>
  <c r="A4357"/>
  <c r="B4358"/>
  <c r="A4358"/>
  <c r="B4359"/>
  <c r="A4359"/>
  <c r="B4360"/>
  <c r="A4360"/>
  <c r="B4364"/>
  <c r="A4364"/>
  <c r="B4368"/>
  <c r="A4368"/>
  <c r="B4369"/>
  <c r="A4369"/>
  <c r="B4370"/>
  <c r="A4370"/>
  <c r="B4371"/>
  <c r="A4371"/>
  <c r="B4372"/>
  <c r="A4372"/>
  <c r="B4373"/>
  <c r="A4373"/>
  <c r="B4374"/>
  <c r="A4374"/>
  <c r="B4375"/>
  <c r="A4375"/>
  <c r="B4376"/>
  <c r="A4376"/>
  <c r="B4377"/>
  <c r="A4377"/>
  <c r="B4378"/>
  <c r="A4378"/>
  <c r="B3965"/>
  <c r="A3965"/>
  <c r="B4379"/>
  <c r="A4379"/>
  <c r="B4381"/>
  <c r="A4381"/>
  <c r="B4384"/>
  <c r="A4384"/>
  <c r="B4385"/>
  <c r="A4385"/>
  <c r="B4386"/>
  <c r="A4386"/>
  <c r="B4387"/>
  <c r="A4387"/>
  <c r="B4388"/>
  <c r="A4388"/>
  <c r="B4390"/>
  <c r="A4390"/>
  <c r="B4391"/>
  <c r="A4391"/>
  <c r="B4392"/>
  <c r="A4392"/>
  <c r="B4432"/>
  <c r="A4432"/>
  <c r="B4433"/>
  <c r="A4433"/>
  <c r="B4434"/>
  <c r="A4434"/>
  <c r="B4435"/>
  <c r="A4435"/>
  <c r="B4396"/>
  <c r="A4396"/>
  <c r="B4398"/>
  <c r="A4398"/>
  <c r="B4400"/>
  <c r="A4400"/>
  <c r="B4401"/>
  <c r="A4401"/>
  <c r="B4402"/>
  <c r="A4402"/>
  <c r="B4404"/>
  <c r="A4404"/>
  <c r="B4406"/>
  <c r="A4406"/>
  <c r="B4407"/>
  <c r="A4407"/>
  <c r="B4408"/>
  <c r="A4408"/>
  <c r="B4409"/>
  <c r="A4409"/>
  <c r="B4410"/>
  <c r="A4410"/>
  <c r="B4411"/>
  <c r="A4411"/>
  <c r="B4412"/>
  <c r="A4412"/>
  <c r="B4413"/>
  <c r="A4413"/>
  <c r="B4414"/>
  <c r="A4414"/>
  <c r="B4415"/>
  <c r="A4415"/>
  <c r="B4416"/>
  <c r="A4416"/>
  <c r="B4417"/>
  <c r="A4417"/>
  <c r="B4421"/>
  <c r="A4421"/>
  <c r="B4422"/>
  <c r="A4422"/>
  <c r="B4423"/>
  <c r="A4423"/>
  <c r="B4425"/>
  <c r="A4425"/>
  <c r="B4426"/>
  <c r="A4426"/>
  <c r="B4470"/>
  <c r="A4470"/>
  <c r="B4471"/>
  <c r="A4471"/>
  <c r="B4472"/>
  <c r="A4472"/>
  <c r="B4473"/>
  <c r="A4473"/>
  <c r="B4474"/>
  <c r="A4474"/>
  <c r="B4436"/>
  <c r="A4436"/>
  <c r="B4437"/>
  <c r="A4437"/>
  <c r="B4438"/>
  <c r="A4438"/>
  <c r="B4439"/>
  <c r="A4439"/>
  <c r="B4440"/>
  <c r="A4440"/>
  <c r="B4441"/>
  <c r="A4441"/>
  <c r="B4442"/>
  <c r="A4442"/>
  <c r="B4443"/>
  <c r="A4443"/>
  <c r="B4444"/>
  <c r="A4444"/>
  <c r="B4445"/>
  <c r="A4445"/>
  <c r="B4446"/>
  <c r="A4446"/>
  <c r="B4447"/>
  <c r="A4447"/>
  <c r="B4448"/>
  <c r="A4448"/>
  <c r="B4449"/>
  <c r="A4449"/>
  <c r="B4450"/>
  <c r="A4450"/>
  <c r="B4451"/>
  <c r="A4451"/>
  <c r="B4452"/>
  <c r="A4452"/>
  <c r="B4453"/>
  <c r="A4453"/>
  <c r="B4454"/>
  <c r="A4454"/>
  <c r="B4455"/>
  <c r="A4455"/>
  <c r="B4456"/>
  <c r="A4456"/>
  <c r="B4457"/>
  <c r="A4457"/>
  <c r="B4458"/>
  <c r="A4458"/>
  <c r="B4459"/>
  <c r="A4459"/>
  <c r="B4460"/>
  <c r="A4460"/>
  <c r="B4461"/>
  <c r="A4461"/>
  <c r="B4462"/>
  <c r="A4462"/>
  <c r="B4463"/>
  <c r="A4463"/>
  <c r="B4505"/>
  <c r="A4505"/>
  <c r="B4506"/>
  <c r="A4506"/>
  <c r="B4507"/>
  <c r="A4507"/>
  <c r="B4508"/>
  <c r="A4508"/>
  <c r="B4475"/>
  <c r="A4475"/>
  <c r="B4476"/>
  <c r="A4476"/>
  <c r="B4477"/>
  <c r="A4477"/>
  <c r="B4478"/>
  <c r="A4478"/>
  <c r="B4479"/>
  <c r="A4479"/>
  <c r="B4480"/>
  <c r="A4480"/>
  <c r="B4481"/>
  <c r="A4481"/>
  <c r="B4483"/>
  <c r="A4483"/>
  <c r="B4484"/>
  <c r="A4484"/>
  <c r="B4485"/>
  <c r="A4485"/>
  <c r="B4486"/>
  <c r="A4486"/>
  <c r="B4487"/>
  <c r="A4487"/>
  <c r="B4488"/>
  <c r="A4488"/>
  <c r="B4489"/>
  <c r="A4489"/>
  <c r="B4490"/>
  <c r="A4490"/>
  <c r="B4491"/>
  <c r="A4491"/>
  <c r="B4492"/>
  <c r="A4492"/>
  <c r="B4493"/>
  <c r="A4493"/>
  <c r="B4494"/>
  <c r="A4494"/>
  <c r="B4495"/>
  <c r="A4495"/>
  <c r="B4497"/>
  <c r="A4497"/>
  <c r="B4498"/>
  <c r="A4498"/>
  <c r="B4500"/>
  <c r="A4500"/>
  <c r="B4501"/>
  <c r="A4501"/>
  <c r="B4533"/>
  <c r="A4533"/>
  <c r="B4534"/>
  <c r="A4534"/>
  <c r="B4535"/>
  <c r="A4535"/>
  <c r="B4536"/>
  <c r="A4536"/>
  <c r="B4510"/>
  <c r="A4510"/>
  <c r="B4511"/>
  <c r="A4511"/>
  <c r="B4512"/>
  <c r="A4512"/>
  <c r="B4513"/>
  <c r="A4513"/>
  <c r="B4514"/>
  <c r="A4514"/>
  <c r="B4516"/>
  <c r="A4516"/>
  <c r="B4520"/>
  <c r="A4520"/>
  <c r="B4521"/>
  <c r="A4521"/>
  <c r="B4522"/>
  <c r="A4522"/>
  <c r="B4523"/>
  <c r="A4523"/>
  <c r="B4524"/>
  <c r="A4524"/>
  <c r="B4525"/>
  <c r="A4525"/>
  <c r="B4526"/>
  <c r="A4526"/>
  <c r="B4527"/>
  <c r="A4527"/>
  <c r="B4528"/>
  <c r="A4528"/>
  <c r="B4531"/>
  <c r="A4531"/>
  <c r="B4570"/>
  <c r="A4570"/>
  <c r="B4571"/>
  <c r="A4571"/>
  <c r="B4572"/>
  <c r="A4572"/>
  <c r="B4573"/>
  <c r="A4573"/>
  <c r="B4574"/>
  <c r="A4574"/>
  <c r="B4575"/>
  <c r="A4575"/>
  <c r="B4576"/>
  <c r="A4576"/>
  <c r="B4537"/>
  <c r="A4537"/>
  <c r="B4538"/>
  <c r="A4538"/>
  <c r="B4539"/>
  <c r="A4539"/>
  <c r="B4540"/>
  <c r="A4540"/>
  <c r="B4541"/>
  <c r="A4541"/>
  <c r="B4542"/>
  <c r="A4542"/>
  <c r="B4544"/>
  <c r="A4544"/>
  <c r="B4545"/>
  <c r="A4545"/>
  <c r="B4546"/>
  <c r="A4546"/>
  <c r="B4549"/>
  <c r="A4549"/>
  <c r="B4550"/>
  <c r="A4550"/>
  <c r="B4551"/>
  <c r="A4551"/>
  <c r="B4552"/>
  <c r="A4552"/>
  <c r="B4553"/>
  <c r="A4553"/>
  <c r="B4554"/>
  <c r="A4554"/>
  <c r="B4555"/>
  <c r="A4555"/>
  <c r="B4556"/>
  <c r="A4556"/>
  <c r="B4557"/>
  <c r="A4557"/>
  <c r="B4558"/>
  <c r="A4558"/>
  <c r="B4559"/>
  <c r="A4559"/>
  <c r="B4560"/>
  <c r="A4560"/>
  <c r="B4561"/>
  <c r="A4561"/>
  <c r="B4562"/>
  <c r="A4562"/>
  <c r="B4600"/>
  <c r="A4600"/>
  <c r="B4601"/>
  <c r="A4601"/>
  <c r="B4602"/>
  <c r="A4602"/>
  <c r="B4603"/>
  <c r="A4603"/>
  <c r="B4604"/>
  <c r="A4604"/>
  <c r="B4577"/>
  <c r="A4577"/>
  <c r="B4578"/>
  <c r="A4578"/>
  <c r="B4579"/>
  <c r="A4579"/>
  <c r="B4580"/>
  <c r="A4580"/>
  <c r="B4581"/>
  <c r="A4581"/>
  <c r="B4582"/>
  <c r="A4582"/>
  <c r="B4585"/>
  <c r="A4585"/>
  <c r="B4588"/>
  <c r="A4588"/>
  <c r="B4589"/>
  <c r="A4589"/>
  <c r="B4590"/>
  <c r="A4590"/>
  <c r="B4592"/>
  <c r="A4592"/>
  <c r="B4389"/>
  <c r="A4389"/>
  <c r="B4394"/>
  <c r="A4394"/>
  <c r="B3293"/>
  <c r="A3293"/>
  <c r="B4464"/>
  <c r="A4464"/>
  <c r="B3851"/>
  <c r="A3851"/>
  <c r="B777"/>
  <c r="A777"/>
  <c r="B849"/>
  <c r="A849"/>
  <c r="B1315"/>
  <c r="A1315"/>
  <c r="B826"/>
  <c r="A826"/>
  <c r="B1552"/>
  <c r="A1552"/>
  <c r="B4304"/>
  <c r="A4304"/>
  <c r="B4466"/>
  <c r="A4466"/>
  <c r="B4740"/>
  <c r="A4740"/>
  <c r="B2644"/>
  <c r="A2644"/>
  <c r="B4403"/>
  <c r="A4403"/>
  <c r="B173"/>
  <c r="A173"/>
  <c r="B517"/>
  <c r="A517"/>
  <c r="B4465"/>
  <c r="A4465"/>
  <c r="B4171"/>
  <c r="A4171"/>
  <c r="B2068"/>
  <c r="A2068"/>
  <c r="B246"/>
  <c r="A246"/>
  <c r="B2402"/>
  <c r="A2402"/>
  <c r="B555"/>
  <c r="A555"/>
  <c r="B2670"/>
  <c r="A2670"/>
  <c r="B2904"/>
  <c r="A2904"/>
  <c r="B1105"/>
  <c r="A1105"/>
  <c r="B1376"/>
  <c r="A1376"/>
  <c r="B1760"/>
  <c r="A1760"/>
  <c r="B3648"/>
  <c r="A3648"/>
  <c r="B604"/>
  <c r="A604"/>
  <c r="B4026"/>
  <c r="A4026"/>
  <c r="B1834"/>
  <c r="A1834"/>
  <c r="B2096"/>
  <c r="A2096"/>
  <c r="B2352"/>
  <c r="A2352"/>
  <c r="B2592"/>
  <c r="A2592"/>
  <c r="B3806"/>
  <c r="A3806"/>
  <c r="B1312"/>
  <c r="A1312"/>
  <c r="B1417"/>
  <c r="A1417"/>
  <c r="B4135"/>
  <c r="A4135"/>
  <c r="B4728"/>
  <c r="A4728"/>
  <c r="B3494"/>
  <c r="A3494"/>
  <c r="B4729"/>
  <c r="A4729"/>
  <c r="B1928"/>
  <c r="A1928"/>
  <c r="B4730"/>
  <c r="A4730"/>
  <c r="B2204"/>
  <c r="A2204"/>
  <c r="B2757"/>
  <c r="A2757"/>
  <c r="B1800"/>
  <c r="A1800"/>
  <c r="B2159"/>
  <c r="A2159"/>
  <c r="B3906"/>
  <c r="A3906"/>
  <c r="B3520"/>
  <c r="A3520"/>
  <c r="B2325"/>
  <c r="A2325"/>
  <c r="B3711"/>
  <c r="A3711"/>
  <c r="C4680"/>
  <c r="L2"/>
  <c r="K2"/>
  <c r="L3"/>
  <c r="K3"/>
  <c r="L4"/>
  <c r="K4"/>
  <c r="L5"/>
  <c r="K5"/>
  <c r="L6"/>
  <c r="K6"/>
  <c r="L7"/>
  <c r="K7"/>
  <c r="L8"/>
  <c r="K8"/>
  <c r="L9"/>
  <c r="K9"/>
  <c r="L11"/>
  <c r="K11"/>
  <c r="L14"/>
  <c r="K14"/>
  <c r="L15"/>
  <c r="K15"/>
  <c r="L16"/>
  <c r="K16"/>
  <c r="L17"/>
  <c r="K17"/>
  <c r="L18"/>
  <c r="K18"/>
  <c r="L19"/>
  <c r="K19"/>
  <c r="L21"/>
  <c r="K21"/>
  <c r="C22"/>
  <c r="L22"/>
  <c r="K22"/>
  <c r="L23"/>
  <c r="K23"/>
  <c r="L24"/>
  <c r="K24"/>
  <c r="L25"/>
  <c r="K25"/>
  <c r="L26"/>
  <c r="K26"/>
  <c r="C27"/>
  <c r="L27"/>
  <c r="K27"/>
  <c r="L3418"/>
  <c r="K3418"/>
  <c r="L28"/>
  <c r="K28"/>
  <c r="L49"/>
  <c r="K49"/>
  <c r="L50"/>
  <c r="K50"/>
  <c r="L51"/>
  <c r="K51"/>
  <c r="L52"/>
  <c r="K52"/>
  <c r="C53"/>
  <c r="L53"/>
  <c r="K53"/>
  <c r="L54"/>
  <c r="K54"/>
  <c r="L30"/>
  <c r="K30"/>
  <c r="L31"/>
  <c r="K31"/>
  <c r="L32"/>
  <c r="K32"/>
  <c r="C33"/>
  <c r="L33"/>
  <c r="K33"/>
  <c r="L34"/>
  <c r="K34"/>
  <c r="L35"/>
  <c r="K35"/>
  <c r="L36"/>
  <c r="K36"/>
  <c r="L37"/>
  <c r="K37"/>
  <c r="C39"/>
  <c r="L39"/>
  <c r="K39"/>
  <c r="L41"/>
  <c r="K41"/>
  <c r="L43"/>
  <c r="K43"/>
  <c r="L44"/>
  <c r="K44"/>
  <c r="L46"/>
  <c r="K46"/>
  <c r="L75"/>
  <c r="K75"/>
  <c r="L76"/>
  <c r="K76"/>
  <c r="L55"/>
  <c r="K55"/>
  <c r="L56"/>
  <c r="K56"/>
  <c r="L57"/>
  <c r="K57"/>
  <c r="L58"/>
  <c r="K58"/>
  <c r="L59"/>
  <c r="K59"/>
  <c r="C60"/>
  <c r="L60"/>
  <c r="K60"/>
  <c r="L62"/>
  <c r="K62"/>
  <c r="L63"/>
  <c r="K63"/>
  <c r="L64"/>
  <c r="K64"/>
  <c r="L65"/>
  <c r="K65"/>
  <c r="L66"/>
  <c r="K66"/>
  <c r="L68"/>
  <c r="K68"/>
  <c r="L70"/>
  <c r="K70"/>
  <c r="L71"/>
  <c r="K71"/>
  <c r="C72"/>
  <c r="L72"/>
  <c r="K72"/>
  <c r="L73"/>
  <c r="K73"/>
  <c r="L74"/>
  <c r="K74"/>
  <c r="L77"/>
  <c r="K77"/>
  <c r="L78"/>
  <c r="K78"/>
  <c r="C79"/>
  <c r="L79"/>
  <c r="K79"/>
  <c r="L80"/>
  <c r="K80"/>
  <c r="C81"/>
  <c r="L81"/>
  <c r="K81"/>
  <c r="L82"/>
  <c r="K82"/>
  <c r="L83"/>
  <c r="K83"/>
  <c r="L84"/>
  <c r="K84"/>
  <c r="L85"/>
  <c r="K85"/>
  <c r="L87"/>
  <c r="K87"/>
  <c r="L88"/>
  <c r="K88"/>
  <c r="C89"/>
  <c r="L89"/>
  <c r="K89"/>
  <c r="L90"/>
  <c r="K90"/>
  <c r="L91"/>
  <c r="K91"/>
  <c r="L92"/>
  <c r="K92"/>
  <c r="L93"/>
  <c r="K93"/>
  <c r="C94"/>
  <c r="L94"/>
  <c r="K94"/>
  <c r="L95"/>
  <c r="K95"/>
  <c r="L97"/>
  <c r="K97"/>
  <c r="L98"/>
  <c r="K98"/>
  <c r="L99"/>
  <c r="K99"/>
  <c r="L100"/>
  <c r="K100"/>
  <c r="L101"/>
  <c r="K101"/>
  <c r="L102"/>
  <c r="K102"/>
  <c r="L108"/>
  <c r="K108"/>
  <c r="L149"/>
  <c r="K149"/>
  <c r="L150"/>
  <c r="K150"/>
  <c r="L151"/>
  <c r="K151"/>
  <c r="L152"/>
  <c r="K152"/>
  <c r="C153"/>
  <c r="L153"/>
  <c r="K153"/>
  <c r="L154"/>
  <c r="K154"/>
  <c r="L155"/>
  <c r="K155"/>
  <c r="L156"/>
  <c r="K156"/>
  <c r="L110"/>
  <c r="K110"/>
  <c r="L111"/>
  <c r="K111"/>
  <c r="C112"/>
  <c r="L112"/>
  <c r="K112"/>
  <c r="L113"/>
  <c r="K113"/>
  <c r="L114"/>
  <c r="K114"/>
  <c r="L115"/>
  <c r="K115"/>
  <c r="L116"/>
  <c r="K116"/>
  <c r="L117"/>
  <c r="K117"/>
  <c r="C623"/>
  <c r="L609"/>
  <c r="K609"/>
  <c r="L610"/>
  <c r="K610"/>
  <c r="L613"/>
  <c r="K613"/>
  <c r="L615"/>
  <c r="K615"/>
  <c r="L652"/>
  <c r="K652"/>
  <c r="L653"/>
  <c r="K653"/>
  <c r="L654"/>
  <c r="K654"/>
  <c r="L655"/>
  <c r="K655"/>
  <c r="L656"/>
  <c r="K656"/>
  <c r="L625"/>
  <c r="K625"/>
  <c r="L626"/>
  <c r="K626"/>
  <c r="L627"/>
  <c r="K627"/>
  <c r="L628"/>
  <c r="K628"/>
  <c r="L629"/>
  <c r="K629"/>
  <c r="L630"/>
  <c r="K630"/>
  <c r="L631"/>
  <c r="K631"/>
  <c r="L632"/>
  <c r="K632"/>
  <c r="C633"/>
  <c r="L633"/>
  <c r="K633"/>
  <c r="L634"/>
  <c r="K634"/>
  <c r="L636"/>
  <c r="K636"/>
  <c r="L637"/>
  <c r="K637"/>
  <c r="L639"/>
  <c r="K639"/>
  <c r="L641"/>
  <c r="K641"/>
  <c r="L642"/>
  <c r="K642"/>
  <c r="L643"/>
  <c r="K643"/>
  <c r="L644"/>
  <c r="K644"/>
  <c r="L646"/>
  <c r="K646"/>
  <c r="L647"/>
  <c r="K647"/>
  <c r="L648"/>
  <c r="K648"/>
  <c r="L649"/>
  <c r="K649"/>
  <c r="L684"/>
  <c r="K684"/>
  <c r="L685"/>
  <c r="K685"/>
  <c r="L657"/>
  <c r="K657"/>
  <c r="L658"/>
  <c r="K658"/>
  <c r="L659"/>
  <c r="K659"/>
  <c r="L660"/>
  <c r="K660"/>
  <c r="L661"/>
  <c r="K661"/>
  <c r="C662"/>
  <c r="L662"/>
  <c r="K662"/>
  <c r="L664"/>
  <c r="K664"/>
  <c r="L665"/>
  <c r="K665"/>
  <c r="L667"/>
  <c r="K667"/>
  <c r="L668"/>
  <c r="K668"/>
  <c r="L669"/>
  <c r="K669"/>
  <c r="L670"/>
  <c r="K670"/>
  <c r="L671"/>
  <c r="K671"/>
  <c r="C672"/>
  <c r="L672"/>
  <c r="K672"/>
  <c r="L673"/>
  <c r="K673"/>
  <c r="L674"/>
  <c r="K674"/>
  <c r="L675"/>
  <c r="K675"/>
  <c r="L676"/>
  <c r="K676"/>
  <c r="L677"/>
  <c r="K677"/>
  <c r="L678"/>
  <c r="K678"/>
  <c r="L679"/>
  <c r="K679"/>
  <c r="L723"/>
  <c r="K723"/>
  <c r="L724"/>
  <c r="K724"/>
  <c r="L725"/>
  <c r="K725"/>
  <c r="L726"/>
  <c r="K726"/>
  <c r="L727"/>
  <c r="K727"/>
  <c r="L686"/>
  <c r="K686"/>
  <c r="L687"/>
  <c r="K687"/>
  <c r="L688"/>
  <c r="K688"/>
  <c r="C689"/>
  <c r="L689"/>
  <c r="K689"/>
  <c r="L690"/>
  <c r="K690"/>
  <c r="L691"/>
  <c r="K691"/>
  <c r="L695"/>
  <c r="K695"/>
  <c r="L696"/>
  <c r="K696"/>
  <c r="L698"/>
  <c r="K698"/>
  <c r="L699"/>
  <c r="K699"/>
  <c r="L700"/>
  <c r="K700"/>
  <c r="L701"/>
  <c r="K701"/>
  <c r="L702"/>
  <c r="K702"/>
  <c r="L703"/>
  <c r="K703"/>
  <c r="L704"/>
  <c r="K704"/>
  <c r="L706"/>
  <c r="K706"/>
  <c r="L707"/>
  <c r="K707"/>
  <c r="L708"/>
  <c r="K708"/>
  <c r="L711"/>
  <c r="K711"/>
  <c r="L756"/>
  <c r="K756"/>
  <c r="L731"/>
  <c r="K731"/>
  <c r="L732"/>
  <c r="K732"/>
  <c r="L733"/>
  <c r="K733"/>
  <c r="L734"/>
  <c r="K734"/>
  <c r="L736"/>
  <c r="K736"/>
  <c r="L737"/>
  <c r="K737"/>
  <c r="L741"/>
  <c r="K741"/>
  <c r="L742"/>
  <c r="K742"/>
  <c r="L743"/>
  <c r="K743"/>
  <c r="L744"/>
  <c r="K744"/>
  <c r="C746"/>
  <c r="L746"/>
  <c r="K746"/>
  <c r="L747"/>
  <c r="K747"/>
  <c r="L748"/>
  <c r="K748"/>
  <c r="L749"/>
  <c r="K749"/>
  <c r="L751"/>
  <c r="K751"/>
  <c r="L782"/>
  <c r="K782"/>
  <c r="L757"/>
  <c r="K757"/>
  <c r="L758"/>
  <c r="K758"/>
  <c r="C759"/>
  <c r="L759"/>
  <c r="K759"/>
  <c r="L760"/>
  <c r="K760"/>
  <c r="L761"/>
  <c r="K761"/>
  <c r="L762"/>
  <c r="K762"/>
  <c r="L763"/>
  <c r="K763"/>
  <c r="L764"/>
  <c r="K764"/>
  <c r="L765"/>
  <c r="K765"/>
  <c r="L766"/>
  <c r="K766"/>
  <c r="L767"/>
  <c r="K767"/>
  <c r="L768"/>
  <c r="K768"/>
  <c r="L769"/>
  <c r="K769"/>
  <c r="L770"/>
  <c r="K770"/>
  <c r="L771"/>
  <c r="K771"/>
  <c r="L772"/>
  <c r="K772"/>
  <c r="L774"/>
  <c r="K774"/>
  <c r="C776"/>
  <c r="L776"/>
  <c r="K776"/>
  <c r="L778"/>
  <c r="K778"/>
  <c r="L819"/>
  <c r="K819"/>
  <c r="L820"/>
  <c r="K820"/>
  <c r="L821"/>
  <c r="K821"/>
  <c r="L822"/>
  <c r="K822"/>
  <c r="L823"/>
  <c r="K823"/>
  <c r="L824"/>
  <c r="K824"/>
  <c r="L783"/>
  <c r="K783"/>
  <c r="L784"/>
  <c r="K784"/>
  <c r="L785"/>
  <c r="K785"/>
  <c r="L787"/>
  <c r="K787"/>
  <c r="C788"/>
  <c r="L788"/>
  <c r="K788"/>
  <c r="L789"/>
  <c r="K789"/>
  <c r="L790"/>
  <c r="K790"/>
  <c r="L791"/>
  <c r="K791"/>
  <c r="L794"/>
  <c r="K794"/>
  <c r="L795"/>
  <c r="K795"/>
  <c r="L796"/>
  <c r="K796"/>
  <c r="L797"/>
  <c r="K797"/>
  <c r="L798"/>
  <c r="K798"/>
  <c r="L800"/>
  <c r="K800"/>
  <c r="L801"/>
  <c r="K801"/>
  <c r="L802"/>
  <c r="K802"/>
  <c r="L803"/>
  <c r="K803"/>
  <c r="L804"/>
  <c r="K804"/>
  <c r="L805"/>
  <c r="K805"/>
  <c r="L806"/>
  <c r="K806"/>
  <c r="L808"/>
  <c r="K808"/>
  <c r="C809"/>
  <c r="L809"/>
  <c r="K809"/>
  <c r="C810"/>
  <c r="L810"/>
  <c r="K810"/>
  <c r="L813"/>
  <c r="K813"/>
  <c r="L814"/>
  <c r="K814"/>
  <c r="L852"/>
  <c r="K852"/>
  <c r="L853"/>
  <c r="K853"/>
  <c r="C854"/>
  <c r="L854"/>
  <c r="K854"/>
  <c r="L855"/>
  <c r="K855"/>
  <c r="L856"/>
  <c r="K856"/>
  <c r="L857"/>
  <c r="K857"/>
  <c r="L858"/>
  <c r="K858"/>
  <c r="C825"/>
  <c r="L825"/>
  <c r="K825"/>
  <c r="L827"/>
  <c r="K827"/>
  <c r="C828"/>
  <c r="L828"/>
  <c r="K828"/>
  <c r="L831"/>
  <c r="K831"/>
  <c r="L833"/>
  <c r="K833"/>
  <c r="C834"/>
  <c r="L834"/>
  <c r="K834"/>
  <c r="L835"/>
  <c r="K835"/>
  <c r="L836"/>
  <c r="K836"/>
  <c r="L837"/>
  <c r="K837"/>
  <c r="L838"/>
  <c r="K838"/>
  <c r="C839"/>
  <c r="L839"/>
  <c r="K839"/>
  <c r="L840"/>
  <c r="K840"/>
  <c r="L841"/>
  <c r="K841"/>
  <c r="L842"/>
  <c r="K842"/>
  <c r="C843"/>
  <c r="L843"/>
  <c r="K843"/>
  <c r="L845"/>
  <c r="K845"/>
  <c r="L846"/>
  <c r="K846"/>
  <c r="C847"/>
  <c r="L847"/>
  <c r="K847"/>
  <c r="L850"/>
  <c r="K850"/>
  <c r="L883"/>
  <c r="K883"/>
  <c r="L884"/>
  <c r="K884"/>
  <c r="L859"/>
  <c r="K859"/>
  <c r="L860"/>
  <c r="K860"/>
  <c r="C862"/>
  <c r="L862"/>
  <c r="K862"/>
  <c r="C863"/>
  <c r="L863"/>
  <c r="K863"/>
  <c r="L864"/>
  <c r="K864"/>
  <c r="L865"/>
  <c r="K865"/>
  <c r="L866"/>
  <c r="K866"/>
  <c r="L867"/>
  <c r="K867"/>
  <c r="C868"/>
  <c r="L868"/>
  <c r="K868"/>
  <c r="L869"/>
  <c r="K869"/>
  <c r="L870"/>
  <c r="K870"/>
  <c r="L874"/>
  <c r="K874"/>
  <c r="C875"/>
  <c r="L875"/>
  <c r="K875"/>
  <c r="C876"/>
  <c r="L876"/>
  <c r="K876"/>
  <c r="L878"/>
  <c r="K878"/>
  <c r="L921"/>
  <c r="K921"/>
  <c r="C922"/>
  <c r="L922"/>
  <c r="K922"/>
  <c r="C923"/>
  <c r="L923"/>
  <c r="K923"/>
  <c r="L924"/>
  <c r="K924"/>
  <c r="L925"/>
  <c r="K925"/>
  <c r="C926"/>
  <c r="L926"/>
  <c r="K926"/>
  <c r="C885"/>
  <c r="L885"/>
  <c r="K885"/>
  <c r="L886"/>
  <c r="K886"/>
  <c r="L887"/>
  <c r="K887"/>
  <c r="C889"/>
  <c r="L889"/>
  <c r="K889"/>
  <c r="L892"/>
  <c r="K892"/>
  <c r="L894"/>
  <c r="K894"/>
  <c r="L895"/>
  <c r="K895"/>
  <c r="L897"/>
  <c r="K897"/>
  <c r="C898"/>
  <c r="L898"/>
  <c r="K898"/>
  <c r="C899"/>
  <c r="L899"/>
  <c r="K899"/>
  <c r="L900"/>
  <c r="K900"/>
  <c r="L901"/>
  <c r="K901"/>
  <c r="C902"/>
  <c r="L902"/>
  <c r="K902"/>
  <c r="L903"/>
  <c r="K903"/>
  <c r="L905"/>
  <c r="K905"/>
  <c r="L906"/>
  <c r="K906"/>
  <c r="L908"/>
  <c r="K908"/>
  <c r="C909"/>
  <c r="L909"/>
  <c r="K909"/>
  <c r="L911"/>
  <c r="K911"/>
  <c r="L912"/>
  <c r="K912"/>
  <c r="L915"/>
  <c r="K915"/>
  <c r="L916"/>
  <c r="K916"/>
  <c r="L955"/>
  <c r="K955"/>
  <c r="L956"/>
  <c r="K956"/>
  <c r="L927"/>
  <c r="K927"/>
  <c r="L928"/>
  <c r="K928"/>
  <c r="L929"/>
  <c r="K929"/>
  <c r="L930"/>
  <c r="K930"/>
  <c r="C931"/>
  <c r="L931"/>
  <c r="K931"/>
  <c r="L932"/>
  <c r="K932"/>
  <c r="L933"/>
  <c r="K933"/>
  <c r="L934"/>
  <c r="K934"/>
  <c r="C935"/>
  <c r="L935"/>
  <c r="K935"/>
  <c r="C936"/>
  <c r="L936"/>
  <c r="K936"/>
  <c r="L938"/>
  <c r="K938"/>
  <c r="L939"/>
  <c r="K939"/>
  <c r="L940"/>
  <c r="K940"/>
  <c r="C942"/>
  <c r="L942"/>
  <c r="K942"/>
  <c r="L943"/>
  <c r="K943"/>
  <c r="L945"/>
  <c r="K945"/>
  <c r="L946"/>
  <c r="K946"/>
  <c r="L947"/>
  <c r="K947"/>
  <c r="C948"/>
  <c r="L948"/>
  <c r="K948"/>
  <c r="C949"/>
  <c r="L949"/>
  <c r="K949"/>
  <c r="C950"/>
  <c r="L950"/>
  <c r="K950"/>
  <c r="L952"/>
  <c r="K952"/>
  <c r="L953"/>
  <c r="K953"/>
  <c r="L990"/>
  <c r="K990"/>
  <c r="L991"/>
  <c r="K991"/>
  <c r="L992"/>
  <c r="K992"/>
  <c r="L993"/>
  <c r="K993"/>
  <c r="C958"/>
  <c r="L958"/>
  <c r="K958"/>
  <c r="L959"/>
  <c r="K959"/>
  <c r="L960"/>
  <c r="K960"/>
  <c r="L962"/>
  <c r="K962"/>
  <c r="C963"/>
  <c r="L963"/>
  <c r="K963"/>
  <c r="C964"/>
  <c r="L964"/>
  <c r="K964"/>
  <c r="L965"/>
  <c r="K965"/>
  <c r="L966"/>
  <c r="K966"/>
  <c r="L967"/>
  <c r="K967"/>
  <c r="L968"/>
  <c r="K968"/>
  <c r="C969"/>
  <c r="L969"/>
  <c r="K969"/>
  <c r="L970"/>
  <c r="K970"/>
  <c r="L971"/>
  <c r="K971"/>
  <c r="L972"/>
  <c r="K972"/>
  <c r="C973"/>
  <c r="L973"/>
  <c r="K973"/>
  <c r="C974"/>
  <c r="L974"/>
  <c r="K974"/>
  <c r="L975"/>
  <c r="K975"/>
  <c r="L976"/>
  <c r="K976"/>
  <c r="L978"/>
  <c r="K978"/>
  <c r="L979"/>
  <c r="K979"/>
  <c r="L980"/>
  <c r="K980"/>
  <c r="L981"/>
  <c r="K981"/>
  <c r="L982"/>
  <c r="K982"/>
  <c r="C983"/>
  <c r="L983"/>
  <c r="K983"/>
  <c r="L1030"/>
  <c r="K1030"/>
  <c r="L1031"/>
  <c r="K1031"/>
  <c r="L1032"/>
  <c r="K1032"/>
  <c r="C1033"/>
  <c r="L1033"/>
  <c r="K1033"/>
  <c r="L1034"/>
  <c r="K1034"/>
  <c r="L994"/>
  <c r="K994"/>
  <c r="L995"/>
  <c r="K995"/>
  <c r="L996"/>
  <c r="K996"/>
  <c r="C997"/>
  <c r="L997"/>
  <c r="K997"/>
  <c r="L998"/>
  <c r="K998"/>
  <c r="L999"/>
  <c r="K999"/>
  <c r="L1000"/>
  <c r="K1000"/>
  <c r="C1001"/>
  <c r="L1001"/>
  <c r="K1001"/>
  <c r="C1002"/>
  <c r="L1002"/>
  <c r="K1002"/>
  <c r="L1004"/>
  <c r="K1004"/>
  <c r="L1005"/>
  <c r="K1005"/>
  <c r="C1007"/>
  <c r="L1007"/>
  <c r="K1007"/>
  <c r="L1008"/>
  <c r="K1008"/>
  <c r="L1009"/>
  <c r="K1009"/>
  <c r="L1010"/>
  <c r="K1010"/>
  <c r="L1011"/>
  <c r="K1011"/>
  <c r="C1012"/>
  <c r="L1012"/>
  <c r="K1012"/>
  <c r="L1013"/>
  <c r="K1013"/>
  <c r="L1014"/>
  <c r="K1014"/>
  <c r="L1015"/>
  <c r="K1015"/>
  <c r="C1016"/>
  <c r="L1016"/>
  <c r="K1016"/>
  <c r="L1017"/>
  <c r="K1017"/>
  <c r="C1019"/>
  <c r="L1019"/>
  <c r="K1019"/>
  <c r="L1023"/>
  <c r="K1023"/>
  <c r="L1025"/>
  <c r="K1025"/>
  <c r="L1065"/>
  <c r="K1065"/>
  <c r="L1066"/>
  <c r="K1066"/>
  <c r="L1067"/>
  <c r="K1067"/>
  <c r="C1068"/>
  <c r="L1068"/>
  <c r="K1068"/>
  <c r="L1035"/>
  <c r="K1035"/>
  <c r="L1036"/>
  <c r="K1036"/>
  <c r="L1037"/>
  <c r="K1037"/>
  <c r="L1038"/>
  <c r="K1038"/>
  <c r="L1039"/>
  <c r="K1039"/>
  <c r="L1040"/>
  <c r="K1040"/>
  <c r="L1041"/>
  <c r="K1041"/>
  <c r="L1042"/>
  <c r="K1042"/>
  <c r="L1043"/>
  <c r="K1043"/>
  <c r="L1046"/>
  <c r="K1046"/>
  <c r="L1047"/>
  <c r="K1047"/>
  <c r="L1049"/>
  <c r="K1049"/>
  <c r="L1051"/>
  <c r="K1051"/>
  <c r="L1052"/>
  <c r="K1052"/>
  <c r="L1054"/>
  <c r="K1054"/>
  <c r="L1055"/>
  <c r="K1055"/>
  <c r="L1056"/>
  <c r="K1056"/>
  <c r="L1057"/>
  <c r="K1057"/>
  <c r="L1058"/>
  <c r="K1058"/>
  <c r="L1059"/>
  <c r="K1059"/>
  <c r="L1060"/>
  <c r="K1060"/>
  <c r="L1061"/>
  <c r="K1061"/>
  <c r="L1062"/>
  <c r="K1062"/>
  <c r="L1063"/>
  <c r="K1063"/>
  <c r="L1092"/>
  <c r="K1092"/>
  <c r="L1093"/>
  <c r="K1093"/>
  <c r="L1094"/>
  <c r="K1094"/>
  <c r="L1095"/>
  <c r="K1095"/>
  <c r="C1069"/>
  <c r="L1069"/>
  <c r="K1069"/>
  <c r="L1070"/>
  <c r="K1070"/>
  <c r="L1071"/>
  <c r="K1071"/>
  <c r="L1151"/>
  <c r="K1151"/>
  <c r="L1152"/>
  <c r="K1152"/>
  <c r="L1153"/>
  <c r="K1153"/>
  <c r="L1154"/>
  <c r="K1154"/>
  <c r="L1138"/>
  <c r="K1138"/>
  <c r="L1139"/>
  <c r="K1139"/>
  <c r="L1140"/>
  <c r="K1140"/>
  <c r="L1141"/>
  <c r="K1141"/>
  <c r="L1142"/>
  <c r="K1142"/>
  <c r="L1143"/>
  <c r="K1143"/>
  <c r="L1144"/>
  <c r="K1144"/>
  <c r="L1145"/>
  <c r="K1145"/>
  <c r="L1147"/>
  <c r="K1147"/>
  <c r="L1149"/>
  <c r="K1149"/>
  <c r="C1150"/>
  <c r="L1150"/>
  <c r="K1150"/>
  <c r="L1176"/>
  <c r="K1176"/>
  <c r="L1177"/>
  <c r="K1177"/>
  <c r="L1178"/>
  <c r="K1178"/>
  <c r="L1179"/>
  <c r="K1179"/>
  <c r="L1155"/>
  <c r="K1155"/>
  <c r="L1156"/>
  <c r="K1156"/>
  <c r="L1157"/>
  <c r="K1157"/>
  <c r="C1159"/>
  <c r="L1159"/>
  <c r="K1159"/>
  <c r="L1160"/>
  <c r="K1160"/>
  <c r="L1161"/>
  <c r="K1161"/>
  <c r="L1162"/>
  <c r="K1162"/>
  <c r="L1163"/>
  <c r="K1163"/>
  <c r="L1164"/>
  <c r="K1164"/>
  <c r="L1165"/>
  <c r="K1165"/>
  <c r="L1166"/>
  <c r="K1166"/>
  <c r="L1167"/>
  <c r="K1167"/>
  <c r="C1168"/>
  <c r="L1168"/>
  <c r="K1168"/>
  <c r="L1169"/>
  <c r="K1169"/>
  <c r="L1170"/>
  <c r="K1170"/>
  <c r="L1172"/>
  <c r="K1172"/>
  <c r="L1174"/>
  <c r="K1174"/>
  <c r="L1180"/>
  <c r="K1180"/>
  <c r="C1181"/>
  <c r="L1181"/>
  <c r="K1181"/>
  <c r="L1182"/>
  <c r="K1182"/>
  <c r="L1183"/>
  <c r="K1183"/>
  <c r="L1186"/>
  <c r="K1186"/>
  <c r="C1187"/>
  <c r="L1187"/>
  <c r="K1187"/>
  <c r="L1188"/>
  <c r="K1188"/>
  <c r="L1190"/>
  <c r="K1190"/>
  <c r="L1191"/>
  <c r="K1191"/>
  <c r="L1192"/>
  <c r="K1192"/>
  <c r="C1193"/>
  <c r="L1193"/>
  <c r="K1193"/>
  <c r="L1194"/>
  <c r="K1194"/>
  <c r="L1195"/>
  <c r="K1195"/>
  <c r="L1197"/>
  <c r="K1197"/>
  <c r="C1198"/>
  <c r="L1198"/>
  <c r="K1198"/>
  <c r="C1200"/>
  <c r="L1200"/>
  <c r="K1200"/>
  <c r="L1201"/>
  <c r="K1201"/>
  <c r="L1202"/>
  <c r="K1202"/>
  <c r="L1203"/>
  <c r="K1203"/>
  <c r="L1204"/>
  <c r="K1204"/>
  <c r="C1205"/>
  <c r="L1205"/>
  <c r="K1205"/>
  <c r="L1206"/>
  <c r="K1206"/>
  <c r="L1207"/>
  <c r="K1207"/>
  <c r="L1208"/>
  <c r="K1208"/>
  <c r="L1209"/>
  <c r="K1209"/>
  <c r="C1210"/>
  <c r="L1210"/>
  <c r="K1210"/>
  <c r="L1211"/>
  <c r="K1211"/>
  <c r="L1212"/>
  <c r="K1212"/>
  <c r="L1213"/>
  <c r="K1213"/>
  <c r="L1214"/>
  <c r="K1214"/>
  <c r="L1245"/>
  <c r="K1245"/>
  <c r="C1246"/>
  <c r="L1246"/>
  <c r="K1246"/>
  <c r="L1247"/>
  <c r="K1247"/>
  <c r="L1248"/>
  <c r="K1248"/>
  <c r="L1249"/>
  <c r="K1249"/>
  <c r="L1250"/>
  <c r="K1250"/>
  <c r="C1217"/>
  <c r="L1217"/>
  <c r="K1217"/>
  <c r="L1218"/>
  <c r="K1218"/>
  <c r="L1219"/>
  <c r="K1219"/>
  <c r="L1220"/>
  <c r="K1220"/>
  <c r="L1221"/>
  <c r="K1221"/>
  <c r="C1222"/>
  <c r="L1222"/>
  <c r="K1222"/>
  <c r="L1223"/>
  <c r="K1223"/>
  <c r="L1224"/>
  <c r="K1224"/>
  <c r="L1225"/>
  <c r="K1225"/>
  <c r="L1226"/>
  <c r="K1226"/>
  <c r="L1227"/>
  <c r="K1227"/>
  <c r="L1228"/>
  <c r="K1228"/>
  <c r="L1230"/>
  <c r="K1230"/>
  <c r="L1231"/>
  <c r="K1231"/>
  <c r="C1232"/>
  <c r="L1232"/>
  <c r="K1232"/>
  <c r="L1233"/>
  <c r="K1233"/>
  <c r="L1234"/>
  <c r="K1234"/>
  <c r="L1235"/>
  <c r="K1235"/>
  <c r="L1236"/>
  <c r="K1236"/>
  <c r="L1238"/>
  <c r="K1238"/>
  <c r="L1239"/>
  <c r="K1239"/>
  <c r="C1240"/>
  <c r="L1240"/>
  <c r="K1240"/>
  <c r="L1241"/>
  <c r="K1241"/>
  <c r="L1242"/>
  <c r="K1242"/>
  <c r="L1279"/>
  <c r="K1279"/>
  <c r="L1280"/>
  <c r="K1280"/>
  <c r="L1281"/>
  <c r="K1281"/>
  <c r="C1251"/>
  <c r="L1251"/>
  <c r="K1251"/>
  <c r="C1253"/>
  <c r="L1253"/>
  <c r="K1253"/>
  <c r="L1254"/>
  <c r="K1254"/>
  <c r="L1255"/>
  <c r="K1255"/>
  <c r="L1256"/>
  <c r="K1256"/>
  <c r="L1257"/>
  <c r="K1257"/>
  <c r="L1258"/>
  <c r="K1258"/>
  <c r="L1259"/>
  <c r="K1259"/>
  <c r="L1260"/>
  <c r="K1260"/>
  <c r="L1262"/>
  <c r="K1262"/>
  <c r="C1560"/>
  <c r="L1543"/>
  <c r="K1543"/>
  <c r="L1544"/>
  <c r="K1544"/>
  <c r="L1545"/>
  <c r="K1545"/>
  <c r="L1546"/>
  <c r="K1546"/>
  <c r="C1548"/>
  <c r="L1548"/>
  <c r="K1548"/>
  <c r="L1549"/>
  <c r="K1549"/>
  <c r="L1550"/>
  <c r="K1550"/>
  <c r="L1553"/>
  <c r="K1553"/>
  <c r="L1596"/>
  <c r="K1596"/>
  <c r="L1597"/>
  <c r="K1597"/>
  <c r="L1598"/>
  <c r="K1598"/>
  <c r="L1599"/>
  <c r="K1599"/>
  <c r="L1600"/>
  <c r="K1600"/>
  <c r="C1601"/>
  <c r="L1601"/>
  <c r="K1601"/>
  <c r="L1561"/>
  <c r="K1561"/>
  <c r="L1562"/>
  <c r="K1562"/>
  <c r="C1564"/>
  <c r="L1564"/>
  <c r="K1564"/>
  <c r="L1565"/>
  <c r="K1565"/>
  <c r="L1566"/>
  <c r="K1566"/>
  <c r="L1567"/>
  <c r="K1567"/>
  <c r="L1568"/>
  <c r="K1568"/>
  <c r="L1569"/>
  <c r="K1569"/>
  <c r="L1570"/>
  <c r="K1570"/>
  <c r="L1571"/>
  <c r="K1571"/>
  <c r="L1572"/>
  <c r="K1572"/>
  <c r="L1574"/>
  <c r="K1574"/>
  <c r="L1576"/>
  <c r="K1576"/>
  <c r="L1578"/>
  <c r="K1578"/>
  <c r="L1579"/>
  <c r="K1579"/>
  <c r="L1580"/>
  <c r="K1580"/>
  <c r="C1581"/>
  <c r="L1581"/>
  <c r="K1581"/>
  <c r="L1583"/>
  <c r="K1583"/>
  <c r="L1585"/>
  <c r="K1585"/>
  <c r="C1586"/>
  <c r="L1586"/>
  <c r="K1586"/>
  <c r="L1587"/>
  <c r="K1587"/>
  <c r="L1588"/>
  <c r="K1588"/>
  <c r="L1589"/>
  <c r="K1589"/>
  <c r="L1593"/>
  <c r="K1593"/>
  <c r="L1633"/>
  <c r="K1633"/>
  <c r="L1634"/>
  <c r="K1634"/>
  <c r="C1635"/>
  <c r="L1635"/>
  <c r="K1635"/>
  <c r="L1636"/>
  <c r="K1636"/>
  <c r="L1637"/>
  <c r="K1637"/>
  <c r="L1638"/>
  <c r="K1638"/>
  <c r="L1602"/>
  <c r="K1602"/>
  <c r="L1603"/>
  <c r="K1603"/>
  <c r="L1604"/>
  <c r="K1604"/>
  <c r="L1606"/>
  <c r="K1606"/>
  <c r="L1607"/>
  <c r="K1607"/>
  <c r="L1608"/>
  <c r="K1608"/>
  <c r="L1609"/>
  <c r="K1609"/>
  <c r="L1610"/>
  <c r="K1610"/>
  <c r="L1611"/>
  <c r="K1611"/>
  <c r="L1612"/>
  <c r="K1612"/>
  <c r="L1613"/>
  <c r="K1613"/>
  <c r="L1615"/>
  <c r="K1615"/>
  <c r="L1616"/>
  <c r="K1616"/>
  <c r="L1618"/>
  <c r="K1618"/>
  <c r="L1619"/>
  <c r="K1619"/>
  <c r="L1620"/>
  <c r="K1620"/>
  <c r="L1621"/>
  <c r="K1621"/>
  <c r="L1622"/>
  <c r="K1622"/>
  <c r="L1624"/>
  <c r="K1624"/>
  <c r="L1627"/>
  <c r="K1627"/>
  <c r="L1661"/>
  <c r="K1661"/>
  <c r="L1662"/>
  <c r="K1662"/>
  <c r="L1663"/>
  <c r="K1663"/>
  <c r="C1639"/>
  <c r="L1639"/>
  <c r="K1639"/>
  <c r="L1640"/>
  <c r="K1640"/>
  <c r="C1641"/>
  <c r="L1641"/>
  <c r="K1641"/>
  <c r="L1642"/>
  <c r="K1642"/>
  <c r="C1643"/>
  <c r="L1643"/>
  <c r="K1643"/>
  <c r="L1644"/>
  <c r="K1644"/>
  <c r="L1645"/>
  <c r="K1645"/>
  <c r="L1646"/>
  <c r="K1646"/>
  <c r="L1647"/>
  <c r="K1647"/>
  <c r="C1648"/>
  <c r="L1648"/>
  <c r="K1648"/>
  <c r="L1649"/>
  <c r="K1649"/>
  <c r="L1651"/>
  <c r="K1651"/>
  <c r="L1652"/>
  <c r="K1652"/>
  <c r="L1653"/>
  <c r="K1653"/>
  <c r="L1655"/>
  <c r="K1655"/>
  <c r="L1656"/>
  <c r="K1656"/>
  <c r="L1657"/>
  <c r="K1657"/>
  <c r="C1658"/>
  <c r="L1658"/>
  <c r="K1658"/>
  <c r="L1659"/>
  <c r="K1659"/>
  <c r="L1660"/>
  <c r="K1660"/>
  <c r="L1693"/>
  <c r="K1693"/>
  <c r="L1694"/>
  <c r="K1694"/>
  <c r="L1664"/>
  <c r="K1664"/>
  <c r="L1665"/>
  <c r="K1665"/>
  <c r="L1666"/>
  <c r="K1666"/>
  <c r="L1667"/>
  <c r="K1667"/>
  <c r="L1668"/>
  <c r="K1668"/>
  <c r="L1669"/>
  <c r="K1669"/>
  <c r="L1671"/>
  <c r="K1671"/>
  <c r="C1673"/>
  <c r="L1673"/>
  <c r="K1673"/>
  <c r="L1674"/>
  <c r="K1674"/>
  <c r="L1676"/>
  <c r="K1676"/>
  <c r="L1677"/>
  <c r="K1677"/>
  <c r="L1678"/>
  <c r="K1678"/>
  <c r="L1680"/>
  <c r="K1680"/>
  <c r="L1681"/>
  <c r="K1681"/>
  <c r="L1682"/>
  <c r="K1682"/>
  <c r="L1684"/>
  <c r="K1684"/>
  <c r="L1685"/>
  <c r="K1685"/>
  <c r="L1686"/>
  <c r="K1686"/>
  <c r="L1688"/>
  <c r="K1688"/>
  <c r="L1689"/>
  <c r="K1689"/>
  <c r="L1713"/>
  <c r="K1713"/>
  <c r="L1695"/>
  <c r="K1695"/>
  <c r="L1696"/>
  <c r="K1696"/>
  <c r="L1697"/>
  <c r="K1697"/>
  <c r="L1698"/>
  <c r="K1698"/>
  <c r="C1700"/>
  <c r="L1700"/>
  <c r="K1700"/>
  <c r="L1702"/>
  <c r="K1702"/>
  <c r="L1703"/>
  <c r="K1703"/>
  <c r="C1704"/>
  <c r="L1704"/>
  <c r="K1704"/>
  <c r="L1705"/>
  <c r="K1705"/>
  <c r="L1706"/>
  <c r="K1706"/>
  <c r="L1707"/>
  <c r="K1707"/>
  <c r="L1708"/>
  <c r="K1708"/>
  <c r="L1709"/>
  <c r="K1709"/>
  <c r="L1711"/>
  <c r="K1711"/>
  <c r="L1738"/>
  <c r="K1738"/>
  <c r="C1739"/>
  <c r="L1739"/>
  <c r="K1739"/>
  <c r="L1740"/>
  <c r="K1740"/>
  <c r="C1741"/>
  <c r="L1741"/>
  <c r="K1741"/>
  <c r="L1742"/>
  <c r="K1742"/>
  <c r="L1743"/>
  <c r="K1743"/>
  <c r="L1714"/>
  <c r="K1714"/>
  <c r="L1715"/>
  <c r="K1715"/>
  <c r="L1716"/>
  <c r="K1716"/>
  <c r="L1718"/>
  <c r="K1718"/>
  <c r="L1720"/>
  <c r="K1720"/>
  <c r="L1721"/>
  <c r="K1721"/>
  <c r="C1722"/>
  <c r="L1722"/>
  <c r="K1722"/>
  <c r="L1723"/>
  <c r="K1723"/>
  <c r="L1724"/>
  <c r="K1724"/>
  <c r="L1725"/>
  <c r="K1725"/>
  <c r="L1726"/>
  <c r="K1726"/>
  <c r="L1727"/>
  <c r="K1727"/>
  <c r="L1730"/>
  <c r="K1730"/>
  <c r="L1731"/>
  <c r="K1731"/>
  <c r="C1734"/>
  <c r="L1734"/>
  <c r="K1734"/>
  <c r="L1766"/>
  <c r="K1766"/>
  <c r="L1767"/>
  <c r="K1767"/>
  <c r="C1768"/>
  <c r="L1768"/>
  <c r="K1768"/>
  <c r="L1744"/>
  <c r="K1744"/>
  <c r="L1745"/>
  <c r="K1745"/>
  <c r="C1748"/>
  <c r="L1748"/>
  <c r="K1748"/>
  <c r="L1749"/>
  <c r="K1749"/>
  <c r="L1751"/>
  <c r="K1751"/>
  <c r="C1752"/>
  <c r="L1752"/>
  <c r="K1752"/>
  <c r="L1755"/>
  <c r="K1755"/>
  <c r="C1756"/>
  <c r="L1756"/>
  <c r="K1756"/>
  <c r="L1757"/>
  <c r="K1757"/>
  <c r="C1758"/>
  <c r="L1758"/>
  <c r="K1758"/>
  <c r="L1761"/>
  <c r="K1761"/>
  <c r="L1762"/>
  <c r="K1762"/>
  <c r="L1763"/>
  <c r="K1763"/>
  <c r="L1765"/>
  <c r="K1765"/>
  <c r="L1791"/>
  <c r="K1791"/>
  <c r="L1792"/>
  <c r="K1792"/>
  <c r="L1793"/>
  <c r="K1793"/>
  <c r="L1769"/>
  <c r="K1769"/>
  <c r="L1770"/>
  <c r="K1770"/>
  <c r="L1771"/>
  <c r="K1771"/>
  <c r="C1772"/>
  <c r="L1772"/>
  <c r="K1772"/>
  <c r="L1773"/>
  <c r="K1773"/>
  <c r="L1774"/>
  <c r="K1774"/>
  <c r="L1776"/>
  <c r="K1776"/>
  <c r="L1777"/>
  <c r="K1777"/>
  <c r="L1778"/>
  <c r="K1778"/>
  <c r="L1779"/>
  <c r="K1779"/>
  <c r="C1780"/>
  <c r="L1780"/>
  <c r="K1780"/>
  <c r="L1781"/>
  <c r="K1781"/>
  <c r="L1782"/>
  <c r="K1782"/>
  <c r="L1783"/>
  <c r="K1783"/>
  <c r="L1784"/>
  <c r="K1784"/>
  <c r="L1817"/>
  <c r="K1817"/>
  <c r="L1818"/>
  <c r="K1818"/>
  <c r="L1819"/>
  <c r="K1819"/>
  <c r="L1820"/>
  <c r="K1820"/>
  <c r="L1794"/>
  <c r="K1794"/>
  <c r="C1795"/>
  <c r="L1795"/>
  <c r="K1795"/>
  <c r="L1796"/>
  <c r="K1796"/>
  <c r="L1797"/>
  <c r="K1797"/>
  <c r="L1801"/>
  <c r="K1801"/>
  <c r="L1802"/>
  <c r="K1802"/>
  <c r="L1803"/>
  <c r="K1803"/>
  <c r="L1804"/>
  <c r="K1804"/>
  <c r="L1805"/>
  <c r="K1805"/>
  <c r="L1806"/>
  <c r="K1806"/>
  <c r="L1807"/>
  <c r="K1807"/>
  <c r="L1808"/>
  <c r="K1808"/>
  <c r="L1809"/>
  <c r="K1809"/>
  <c r="L1810"/>
  <c r="K1810"/>
  <c r="L1811"/>
  <c r="K1811"/>
  <c r="L1813"/>
  <c r="K1813"/>
  <c r="L1841"/>
  <c r="K1841"/>
  <c r="L1843"/>
  <c r="K1843"/>
  <c r="L1844"/>
  <c r="K1844"/>
  <c r="L1845"/>
  <c r="K1845"/>
  <c r="L1846"/>
  <c r="K1846"/>
  <c r="L1847"/>
  <c r="K1847"/>
  <c r="L1848"/>
  <c r="K1848"/>
  <c r="L1822"/>
  <c r="K1822"/>
  <c r="L1823"/>
  <c r="K1823"/>
  <c r="L1824"/>
  <c r="K1824"/>
  <c r="L1825"/>
  <c r="K1825"/>
  <c r="L1826"/>
  <c r="K1826"/>
  <c r="L1827"/>
  <c r="K1827"/>
  <c r="L1828"/>
  <c r="K1828"/>
  <c r="L1829"/>
  <c r="K1829"/>
  <c r="L1831"/>
  <c r="K1831"/>
  <c r="L1833"/>
  <c r="K1833"/>
  <c r="L1835"/>
  <c r="K1835"/>
  <c r="L1837"/>
  <c r="K1837"/>
  <c r="C1838"/>
  <c r="L1838"/>
  <c r="K1838"/>
  <c r="L1975"/>
  <c r="K1975"/>
  <c r="L1976"/>
  <c r="K1976"/>
  <c r="L1977"/>
  <c r="K1977"/>
  <c r="L1978"/>
  <c r="K1978"/>
  <c r="C1979"/>
  <c r="L1979"/>
  <c r="K1979"/>
  <c r="L1980"/>
  <c r="K1980"/>
  <c r="L1981"/>
  <c r="K1981"/>
  <c r="C1982"/>
  <c r="L1982"/>
  <c r="K1982"/>
  <c r="C1983"/>
  <c r="L1983"/>
  <c r="K1983"/>
  <c r="L1984"/>
  <c r="K1984"/>
  <c r="L1985"/>
  <c r="K1985"/>
  <c r="L1986"/>
  <c r="K1986"/>
  <c r="C1987"/>
  <c r="L1987"/>
  <c r="K1987"/>
  <c r="L1988"/>
  <c r="K1988"/>
  <c r="L1989"/>
  <c r="K1989"/>
  <c r="L1991"/>
  <c r="K1991"/>
  <c r="C1992"/>
  <c r="L1992"/>
  <c r="K1992"/>
  <c r="L1994"/>
  <c r="K1994"/>
  <c r="L2041"/>
  <c r="K2041"/>
  <c r="L2042"/>
  <c r="K2042"/>
  <c r="L2043"/>
  <c r="K2043"/>
  <c r="L2044"/>
  <c r="K2044"/>
  <c r="L2045"/>
  <c r="K2045"/>
  <c r="L2046"/>
  <c r="K2046"/>
  <c r="C2047"/>
  <c r="L2047"/>
  <c r="K2047"/>
  <c r="L2048"/>
  <c r="K2048"/>
  <c r="C2003"/>
  <c r="L2003"/>
  <c r="K2003"/>
  <c r="L2004"/>
  <c r="K2004"/>
  <c r="L2005"/>
  <c r="K2005"/>
  <c r="C2006"/>
  <c r="L2006"/>
  <c r="K2006"/>
  <c r="C2007"/>
  <c r="L2007"/>
  <c r="K2007"/>
  <c r="L2008"/>
  <c r="K2008"/>
  <c r="L2009"/>
  <c r="K2009"/>
  <c r="C2010"/>
  <c r="L2010"/>
  <c r="K2010"/>
  <c r="L2011"/>
  <c r="K2011"/>
  <c r="L2012"/>
  <c r="K2012"/>
  <c r="L2013"/>
  <c r="K2013"/>
  <c r="C2014"/>
  <c r="L2014"/>
  <c r="K2014"/>
  <c r="L2015"/>
  <c r="K2015"/>
  <c r="L2016"/>
  <c r="K2016"/>
  <c r="L2017"/>
  <c r="K2017"/>
  <c r="L2018"/>
  <c r="K2018"/>
  <c r="L2019"/>
  <c r="K2019"/>
  <c r="L2021"/>
  <c r="K2021"/>
  <c r="L2022"/>
  <c r="K2022"/>
  <c r="L2025"/>
  <c r="K2025"/>
  <c r="C2026"/>
  <c r="L2026"/>
  <c r="K2026"/>
  <c r="L2027"/>
  <c r="K2027"/>
  <c r="L2028"/>
  <c r="K2028"/>
  <c r="L2029"/>
  <c r="K2029"/>
  <c r="L2032"/>
  <c r="K2032"/>
  <c r="L2034"/>
  <c r="K2034"/>
  <c r="L2035"/>
  <c r="K2035"/>
  <c r="L2036"/>
  <c r="K2036"/>
  <c r="L2039"/>
  <c r="K2039"/>
  <c r="L2040"/>
  <c r="K2040"/>
  <c r="L2081"/>
  <c r="K2081"/>
  <c r="L2082"/>
  <c r="K2082"/>
  <c r="L2083"/>
  <c r="K2083"/>
  <c r="L2050"/>
  <c r="K2050"/>
  <c r="L2051"/>
  <c r="K2051"/>
  <c r="L2052"/>
  <c r="K2052"/>
  <c r="L2053"/>
  <c r="K2053"/>
  <c r="L2054"/>
  <c r="K2054"/>
  <c r="L2055"/>
  <c r="K2055"/>
  <c r="L2056"/>
  <c r="K2056"/>
  <c r="C2057"/>
  <c r="L2057"/>
  <c r="K2057"/>
  <c r="L2058"/>
  <c r="K2058"/>
  <c r="L2059"/>
  <c r="K2059"/>
  <c r="L2060"/>
  <c r="K2060"/>
  <c r="L2061"/>
  <c r="K2061"/>
  <c r="L2062"/>
  <c r="K2062"/>
  <c r="L2063"/>
  <c r="K2063"/>
  <c r="L2064"/>
  <c r="K2064"/>
  <c r="C2065"/>
  <c r="L2065"/>
  <c r="K2065"/>
  <c r="L2066"/>
  <c r="K2066"/>
  <c r="L2067"/>
  <c r="K2067"/>
  <c r="C2072"/>
  <c r="L2072"/>
  <c r="K2072"/>
  <c r="L2073"/>
  <c r="K2073"/>
  <c r="L2074"/>
  <c r="K2074"/>
  <c r="L2075"/>
  <c r="K2075"/>
  <c r="L2076"/>
  <c r="K2076"/>
  <c r="L2078"/>
  <c r="K2078"/>
  <c r="L4001"/>
  <c r="K4001"/>
  <c r="L2079"/>
  <c r="K2079"/>
  <c r="C2080"/>
  <c r="L2080"/>
  <c r="K2080"/>
  <c r="L2113"/>
  <c r="K2113"/>
  <c r="L2114"/>
  <c r="K2114"/>
  <c r="L2084"/>
  <c r="K2084"/>
  <c r="L2085"/>
  <c r="K2085"/>
  <c r="C2086"/>
  <c r="L2086"/>
  <c r="K2086"/>
  <c r="L2088"/>
  <c r="K2088"/>
  <c r="L2089"/>
  <c r="K2089"/>
  <c r="L2090"/>
  <c r="K2090"/>
  <c r="C2091"/>
  <c r="L2091"/>
  <c r="K2091"/>
  <c r="L2092"/>
  <c r="K2092"/>
  <c r="L2093"/>
  <c r="K2093"/>
  <c r="L2094"/>
  <c r="K2094"/>
  <c r="L2095"/>
  <c r="K2095"/>
  <c r="L2097"/>
  <c r="K2097"/>
  <c r="L2098"/>
  <c r="K2098"/>
  <c r="L2100"/>
  <c r="K2100"/>
  <c r="L2102"/>
  <c r="K2102"/>
  <c r="L2103"/>
  <c r="K2103"/>
  <c r="C2104"/>
  <c r="L2104"/>
  <c r="K2104"/>
  <c r="L2106"/>
  <c r="K2106"/>
  <c r="L239"/>
  <c r="K239"/>
  <c r="L1860"/>
  <c r="K1860"/>
  <c r="L2108"/>
  <c r="K2108"/>
  <c r="L2109"/>
  <c r="K2109"/>
  <c r="L2110"/>
  <c r="K2110"/>
  <c r="C2111"/>
  <c r="L2111"/>
  <c r="K2111"/>
  <c r="L2146"/>
  <c r="K2146"/>
  <c r="L2147"/>
  <c r="K2147"/>
  <c r="C2148"/>
  <c r="L2148"/>
  <c r="K2148"/>
  <c r="L2149"/>
  <c r="K2149"/>
  <c r="L2115"/>
  <c r="K2115"/>
  <c r="L2116"/>
  <c r="K2116"/>
  <c r="L2117"/>
  <c r="K2117"/>
  <c r="L2118"/>
  <c r="K2118"/>
  <c r="L2120"/>
  <c r="K2120"/>
  <c r="L2281"/>
  <c r="K2281"/>
  <c r="L2282"/>
  <c r="K2282"/>
  <c r="L2283"/>
  <c r="K2283"/>
  <c r="L2284"/>
  <c r="K2284"/>
  <c r="L2258"/>
  <c r="K2258"/>
  <c r="L2259"/>
  <c r="K2259"/>
  <c r="L2260"/>
  <c r="K2260"/>
  <c r="L2261"/>
  <c r="K2261"/>
  <c r="L2262"/>
  <c r="K2262"/>
  <c r="L2263"/>
  <c r="K2263"/>
  <c r="L2266"/>
  <c r="K2266"/>
  <c r="L2267"/>
  <c r="K2267"/>
  <c r="C2582"/>
  <c r="L2557"/>
  <c r="K2557"/>
  <c r="C2558"/>
  <c r="L2558"/>
  <c r="K2558"/>
  <c r="L2559"/>
  <c r="K2559"/>
  <c r="L2560"/>
  <c r="K2560"/>
  <c r="L2563"/>
  <c r="K2563"/>
  <c r="L2564"/>
  <c r="K2564"/>
  <c r="C2565"/>
  <c r="L2565"/>
  <c r="K2565"/>
  <c r="L2571"/>
  <c r="K2571"/>
  <c r="L2573"/>
  <c r="K2573"/>
  <c r="L2574"/>
  <c r="K2574"/>
  <c r="L2575"/>
  <c r="K2575"/>
  <c r="L2576"/>
  <c r="K2576"/>
  <c r="C157"/>
  <c r="C118"/>
  <c r="L118"/>
  <c r="K118"/>
  <c r="L119"/>
  <c r="K119"/>
  <c r="C120"/>
  <c r="L120"/>
  <c r="K120"/>
  <c r="L121"/>
  <c r="K121"/>
  <c r="C123"/>
  <c r="L123"/>
  <c r="K123"/>
  <c r="L124"/>
  <c r="K124"/>
  <c r="L125"/>
  <c r="K125"/>
  <c r="L126"/>
  <c r="K126"/>
  <c r="L128"/>
  <c r="K128"/>
  <c r="L129"/>
  <c r="K129"/>
  <c r="L130"/>
  <c r="K130"/>
  <c r="L132"/>
  <c r="K132"/>
  <c r="L133"/>
  <c r="K133"/>
  <c r="L134"/>
  <c r="K134"/>
  <c r="L136"/>
  <c r="K136"/>
  <c r="L137"/>
  <c r="K137"/>
  <c r="L138"/>
  <c r="K138"/>
  <c r="L139"/>
  <c r="K139"/>
  <c r="C140"/>
  <c r="L140"/>
  <c r="K140"/>
  <c r="L143"/>
  <c r="K143"/>
  <c r="L145"/>
  <c r="K145"/>
  <c r="L190"/>
  <c r="K190"/>
  <c r="L191"/>
  <c r="K191"/>
  <c r="L192"/>
  <c r="K192"/>
  <c r="C158"/>
  <c r="L158"/>
  <c r="K158"/>
  <c r="L159"/>
  <c r="K159"/>
  <c r="L160"/>
  <c r="K160"/>
  <c r="L161"/>
  <c r="K161"/>
  <c r="L162"/>
  <c r="K162"/>
  <c r="L163"/>
  <c r="K163"/>
  <c r="C164"/>
  <c r="L164"/>
  <c r="K164"/>
  <c r="L165"/>
  <c r="K165"/>
  <c r="C166"/>
  <c r="L166"/>
  <c r="K166"/>
  <c r="L167"/>
  <c r="K167"/>
  <c r="L169"/>
  <c r="K169"/>
  <c r="L170"/>
  <c r="K170"/>
  <c r="L171"/>
  <c r="K171"/>
  <c r="L174"/>
  <c r="K174"/>
  <c r="C175"/>
  <c r="L175"/>
  <c r="K175"/>
  <c r="L176"/>
  <c r="K176"/>
  <c r="L177"/>
  <c r="K177"/>
  <c r="L178"/>
  <c r="K178"/>
  <c r="L180"/>
  <c r="K180"/>
  <c r="L181"/>
  <c r="K181"/>
  <c r="L182"/>
  <c r="K182"/>
  <c r="L183"/>
  <c r="K183"/>
  <c r="L184"/>
  <c r="K184"/>
  <c r="L185"/>
  <c r="K185"/>
  <c r="L187"/>
  <c r="K187"/>
  <c r="L214"/>
  <c r="K214"/>
  <c r="L215"/>
  <c r="K215"/>
  <c r="L216"/>
  <c r="K216"/>
  <c r="C217"/>
  <c r="L217"/>
  <c r="K217"/>
  <c r="L193"/>
  <c r="K193"/>
  <c r="L194"/>
  <c r="K194"/>
  <c r="L196"/>
  <c r="K196"/>
  <c r="L198"/>
  <c r="K198"/>
  <c r="L199"/>
  <c r="K199"/>
  <c r="L200"/>
  <c r="K200"/>
  <c r="L201"/>
  <c r="K201"/>
  <c r="L202"/>
  <c r="K202"/>
  <c r="L203"/>
  <c r="K203"/>
  <c r="C204"/>
  <c r="L204"/>
  <c r="K204"/>
  <c r="L205"/>
  <c r="K205"/>
  <c r="C206"/>
  <c r="L206"/>
  <c r="K206"/>
  <c r="L207"/>
  <c r="K207"/>
  <c r="C208"/>
  <c r="L208"/>
  <c r="K208"/>
  <c r="L209"/>
  <c r="K209"/>
  <c r="C210"/>
  <c r="L210"/>
  <c r="K210"/>
  <c r="L211"/>
  <c r="K211"/>
  <c r="C240"/>
  <c r="L240"/>
  <c r="K240"/>
  <c r="L241"/>
  <c r="K241"/>
  <c r="L242"/>
  <c r="K242"/>
  <c r="L243"/>
  <c r="K243"/>
  <c r="L244"/>
  <c r="K244"/>
  <c r="L245"/>
  <c r="K245"/>
  <c r="L218"/>
  <c r="K218"/>
  <c r="L219"/>
  <c r="K219"/>
  <c r="L220"/>
  <c r="K220"/>
  <c r="L221"/>
  <c r="K221"/>
  <c r="L222"/>
  <c r="K222"/>
  <c r="L224"/>
  <c r="K224"/>
  <c r="L225"/>
  <c r="K225"/>
  <c r="L227"/>
  <c r="K227"/>
  <c r="C228"/>
  <c r="L228"/>
  <c r="K228"/>
  <c r="L230"/>
  <c r="K230"/>
  <c r="L231"/>
  <c r="K231"/>
  <c r="L232"/>
  <c r="K232"/>
  <c r="L235"/>
  <c r="K235"/>
  <c r="L236"/>
  <c r="K236"/>
  <c r="L237"/>
  <c r="K237"/>
  <c r="L238"/>
  <c r="K238"/>
  <c r="L265"/>
  <c r="K265"/>
  <c r="L266"/>
  <c r="K266"/>
  <c r="L267"/>
  <c r="K267"/>
  <c r="L269"/>
  <c r="K269"/>
  <c r="L247"/>
  <c r="K247"/>
  <c r="L248"/>
  <c r="K248"/>
  <c r="C249"/>
  <c r="L249"/>
  <c r="K249"/>
  <c r="L250"/>
  <c r="K250"/>
  <c r="L251"/>
  <c r="K251"/>
  <c r="L252"/>
  <c r="K252"/>
  <c r="L253"/>
  <c r="K253"/>
  <c r="L256"/>
  <c r="K256"/>
  <c r="L257"/>
  <c r="K257"/>
  <c r="L259"/>
  <c r="K259"/>
  <c r="L260"/>
  <c r="K260"/>
  <c r="L261"/>
  <c r="K261"/>
  <c r="C262"/>
  <c r="L262"/>
  <c r="K262"/>
  <c r="L291"/>
  <c r="K291"/>
  <c r="L292"/>
  <c r="K292"/>
  <c r="L293"/>
  <c r="K293"/>
  <c r="L294"/>
  <c r="K294"/>
  <c r="L295"/>
  <c r="K295"/>
  <c r="C296"/>
  <c r="L296"/>
  <c r="K296"/>
  <c r="L270"/>
  <c r="K270"/>
  <c r="L271"/>
  <c r="K271"/>
  <c r="L272"/>
  <c r="K272"/>
  <c r="C273"/>
  <c r="L273"/>
  <c r="K273"/>
  <c r="L274"/>
  <c r="K274"/>
  <c r="L276"/>
  <c r="K276"/>
  <c r="L277"/>
  <c r="K277"/>
  <c r="C278"/>
  <c r="L278"/>
  <c r="K278"/>
  <c r="L279"/>
  <c r="K279"/>
  <c r="L280"/>
  <c r="K280"/>
  <c r="C281"/>
  <c r="L281"/>
  <c r="K281"/>
  <c r="L282"/>
  <c r="K282"/>
  <c r="L283"/>
  <c r="K283"/>
  <c r="L284"/>
  <c r="K284"/>
  <c r="L285"/>
  <c r="K285"/>
  <c r="L286"/>
  <c r="K286"/>
  <c r="L288"/>
  <c r="K288"/>
  <c r="L289"/>
  <c r="K289"/>
  <c r="L326"/>
  <c r="K326"/>
  <c r="L297"/>
  <c r="K297"/>
  <c r="L298"/>
  <c r="K298"/>
  <c r="L299"/>
  <c r="K299"/>
  <c r="L301"/>
  <c r="K301"/>
  <c r="L302"/>
  <c r="K302"/>
  <c r="L303"/>
  <c r="K303"/>
  <c r="C304"/>
  <c r="L304"/>
  <c r="K304"/>
  <c r="L305"/>
  <c r="K305"/>
  <c r="L307"/>
  <c r="K307"/>
  <c r="L308"/>
  <c r="K308"/>
  <c r="L309"/>
  <c r="K309"/>
  <c r="L310"/>
  <c r="K310"/>
  <c r="L311"/>
  <c r="K311"/>
  <c r="L312"/>
  <c r="K312"/>
  <c r="C314"/>
  <c r="L314"/>
  <c r="K314"/>
  <c r="C315"/>
  <c r="L315"/>
  <c r="K315"/>
  <c r="L316"/>
  <c r="K316"/>
  <c r="C317"/>
  <c r="L317"/>
  <c r="K317"/>
  <c r="L318"/>
  <c r="K318"/>
  <c r="L319"/>
  <c r="K319"/>
  <c r="L320"/>
  <c r="K320"/>
  <c r="L321"/>
  <c r="K321"/>
  <c r="L324"/>
  <c r="K324"/>
  <c r="L348"/>
  <c r="K348"/>
  <c r="L349"/>
  <c r="K349"/>
  <c r="L350"/>
  <c r="K350"/>
  <c r="L351"/>
  <c r="K351"/>
  <c r="L352"/>
  <c r="K352"/>
  <c r="L327"/>
  <c r="K327"/>
  <c r="L330"/>
  <c r="K330"/>
  <c r="L331"/>
  <c r="K331"/>
  <c r="L333"/>
  <c r="K333"/>
  <c r="L332"/>
  <c r="K332"/>
  <c r="L334"/>
  <c r="K334"/>
  <c r="C336"/>
  <c r="L336"/>
  <c r="K336"/>
  <c r="L337"/>
  <c r="K337"/>
  <c r="L338"/>
  <c r="K338"/>
  <c r="L339"/>
  <c r="K339"/>
  <c r="C340"/>
  <c r="L340"/>
  <c r="K340"/>
  <c r="L341"/>
  <c r="K341"/>
  <c r="L342"/>
  <c r="K342"/>
  <c r="L343"/>
  <c r="K343"/>
  <c r="L344"/>
  <c r="K344"/>
  <c r="L346"/>
  <c r="K346"/>
  <c r="L384"/>
  <c r="K384"/>
  <c r="L385"/>
  <c r="K385"/>
  <c r="L386"/>
  <c r="K386"/>
  <c r="L387"/>
  <c r="K387"/>
  <c r="C388"/>
  <c r="L388"/>
  <c r="K388"/>
  <c r="C389"/>
  <c r="L389"/>
  <c r="K389"/>
  <c r="L360"/>
  <c r="K360"/>
  <c r="L361"/>
  <c r="K361"/>
  <c r="C362"/>
  <c r="L362"/>
  <c r="K362"/>
  <c r="L363"/>
  <c r="K363"/>
  <c r="L364"/>
  <c r="K364"/>
  <c r="C365"/>
  <c r="L365"/>
  <c r="K365"/>
  <c r="L368"/>
  <c r="K368"/>
  <c r="L370"/>
  <c r="K370"/>
  <c r="C371"/>
  <c r="L371"/>
  <c r="K371"/>
  <c r="C372"/>
  <c r="L372"/>
  <c r="K372"/>
  <c r="L373"/>
  <c r="K373"/>
  <c r="L374"/>
  <c r="K374"/>
  <c r="C375"/>
  <c r="L375"/>
  <c r="K375"/>
  <c r="L376"/>
  <c r="K376"/>
  <c r="L378"/>
  <c r="K378"/>
  <c r="L380"/>
  <c r="K380"/>
  <c r="L411"/>
  <c r="K411"/>
  <c r="L412"/>
  <c r="K412"/>
  <c r="L413"/>
  <c r="K413"/>
  <c r="L415"/>
  <c r="K415"/>
  <c r="C416"/>
  <c r="L416"/>
  <c r="K416"/>
  <c r="L417"/>
  <c r="K417"/>
  <c r="L390"/>
  <c r="K390"/>
  <c r="L391"/>
  <c r="K391"/>
  <c r="L392"/>
  <c r="K392"/>
  <c r="L394"/>
  <c r="K394"/>
  <c r="L396"/>
  <c r="K396"/>
  <c r="L397"/>
  <c r="K397"/>
  <c r="L398"/>
  <c r="K398"/>
  <c r="L401"/>
  <c r="K401"/>
  <c r="L402"/>
  <c r="K402"/>
  <c r="L403"/>
  <c r="K403"/>
  <c r="L405"/>
  <c r="K405"/>
  <c r="L406"/>
  <c r="K406"/>
  <c r="L409"/>
  <c r="K409"/>
  <c r="L410"/>
  <c r="K410"/>
  <c r="L442"/>
  <c r="K442"/>
  <c r="L443"/>
  <c r="K443"/>
  <c r="L444"/>
  <c r="K444"/>
  <c r="L445"/>
  <c r="K445"/>
  <c r="L446"/>
  <c r="K446"/>
  <c r="L419"/>
  <c r="K419"/>
  <c r="L421"/>
  <c r="K421"/>
  <c r="L422"/>
  <c r="K422"/>
  <c r="L424"/>
  <c r="K424"/>
  <c r="L425"/>
  <c r="K425"/>
  <c r="L426"/>
  <c r="K426"/>
  <c r="L427"/>
  <c r="K427"/>
  <c r="L428"/>
  <c r="K428"/>
  <c r="L429"/>
  <c r="K429"/>
  <c r="L430"/>
  <c r="K430"/>
  <c r="L431"/>
  <c r="K431"/>
  <c r="L432"/>
  <c r="K432"/>
  <c r="L433"/>
  <c r="K433"/>
  <c r="L434"/>
  <c r="K434"/>
  <c r="L435"/>
  <c r="K435"/>
  <c r="L436"/>
  <c r="K436"/>
  <c r="L437"/>
  <c r="K437"/>
  <c r="L439"/>
  <c r="K439"/>
  <c r="L475"/>
  <c r="K475"/>
  <c r="L447"/>
  <c r="K447"/>
  <c r="L448"/>
  <c r="K448"/>
  <c r="L449"/>
  <c r="K449"/>
  <c r="L450"/>
  <c r="K450"/>
  <c r="L451"/>
  <c r="K451"/>
  <c r="L452"/>
  <c r="K452"/>
  <c r="L453"/>
  <c r="K453"/>
  <c r="L454"/>
  <c r="K454"/>
  <c r="L455"/>
  <c r="K455"/>
  <c r="L456"/>
  <c r="K456"/>
  <c r="L457"/>
  <c r="K457"/>
  <c r="L458"/>
  <c r="K458"/>
  <c r="C459"/>
  <c r="L459"/>
  <c r="K459"/>
  <c r="L461"/>
  <c r="K461"/>
  <c r="L462"/>
  <c r="K462"/>
  <c r="L463"/>
  <c r="K463"/>
  <c r="L464"/>
  <c r="K464"/>
  <c r="L465"/>
  <c r="K465"/>
  <c r="L467"/>
  <c r="K467"/>
  <c r="L470"/>
  <c r="K470"/>
  <c r="L471"/>
  <c r="K471"/>
  <c r="L472"/>
  <c r="K472"/>
  <c r="L506"/>
  <c r="K506"/>
  <c r="L507"/>
  <c r="K507"/>
  <c r="L508"/>
  <c r="K508"/>
  <c r="L476"/>
  <c r="K476"/>
  <c r="C477"/>
  <c r="L477"/>
  <c r="K477"/>
  <c r="L478"/>
  <c r="K478"/>
  <c r="L479"/>
  <c r="K479"/>
  <c r="L480"/>
  <c r="K480"/>
  <c r="C481"/>
  <c r="L481"/>
  <c r="K481"/>
  <c r="L482"/>
  <c r="K482"/>
  <c r="L484"/>
  <c r="K484"/>
  <c r="L489"/>
  <c r="K489"/>
  <c r="L490"/>
  <c r="K490"/>
  <c r="L491"/>
  <c r="K491"/>
  <c r="C492"/>
  <c r="L492"/>
  <c r="K492"/>
  <c r="L493"/>
  <c r="K493"/>
  <c r="L494"/>
  <c r="K494"/>
  <c r="L495"/>
  <c r="K495"/>
  <c r="L499"/>
  <c r="K499"/>
  <c r="L500"/>
  <c r="K500"/>
  <c r="L501"/>
  <c r="K501"/>
  <c r="L539"/>
  <c r="K539"/>
  <c r="L540"/>
  <c r="K540"/>
  <c r="L541"/>
  <c r="K541"/>
  <c r="L542"/>
  <c r="K542"/>
  <c r="L509"/>
  <c r="K509"/>
  <c r="L510"/>
  <c r="K510"/>
  <c r="L511"/>
  <c r="K511"/>
  <c r="L513"/>
  <c r="K513"/>
  <c r="L514"/>
  <c r="K514"/>
  <c r="C515"/>
  <c r="L515"/>
  <c r="K515"/>
  <c r="L516"/>
  <c r="K516"/>
  <c r="L518"/>
  <c r="K518"/>
  <c r="L519"/>
  <c r="K519"/>
  <c r="C520"/>
  <c r="L520"/>
  <c r="K520"/>
  <c r="L521"/>
  <c r="K521"/>
  <c r="L523"/>
  <c r="K523"/>
  <c r="L525"/>
  <c r="K525"/>
  <c r="L526"/>
  <c r="K526"/>
  <c r="L527"/>
  <c r="K527"/>
  <c r="L528"/>
  <c r="K528"/>
  <c r="L529"/>
  <c r="K529"/>
  <c r="L530"/>
  <c r="K530"/>
  <c r="L533"/>
  <c r="K533"/>
  <c r="L535"/>
  <c r="K535"/>
  <c r="L536"/>
  <c r="K536"/>
  <c r="L564"/>
  <c r="K564"/>
  <c r="L565"/>
  <c r="K565"/>
  <c r="L566"/>
  <c r="K566"/>
  <c r="L543"/>
  <c r="K543"/>
  <c r="L544"/>
  <c r="K544"/>
  <c r="L545"/>
  <c r="K545"/>
  <c r="L547"/>
  <c r="K547"/>
  <c r="L548"/>
  <c r="K548"/>
  <c r="L549"/>
  <c r="K549"/>
  <c r="L551"/>
  <c r="K551"/>
  <c r="C553"/>
  <c r="L553"/>
  <c r="K553"/>
  <c r="L554"/>
  <c r="K554"/>
  <c r="L558"/>
  <c r="K558"/>
  <c r="L560"/>
  <c r="K560"/>
  <c r="L561"/>
  <c r="K561"/>
  <c r="L591"/>
  <c r="K591"/>
  <c r="L592"/>
  <c r="K592"/>
  <c r="C593"/>
  <c r="L593"/>
  <c r="K593"/>
  <c r="L595"/>
  <c r="K595"/>
  <c r="L567"/>
  <c r="K567"/>
  <c r="L568"/>
  <c r="K568"/>
  <c r="L569"/>
  <c r="K569"/>
  <c r="L570"/>
  <c r="K570"/>
  <c r="L571"/>
  <c r="K571"/>
  <c r="C573"/>
  <c r="L573"/>
  <c r="K573"/>
  <c r="L574"/>
  <c r="K574"/>
  <c r="L575"/>
  <c r="K575"/>
  <c r="L576"/>
  <c r="K576"/>
  <c r="L577"/>
  <c r="K577"/>
  <c r="L578"/>
  <c r="K578"/>
  <c r="L579"/>
  <c r="K579"/>
  <c r="L580"/>
  <c r="K580"/>
  <c r="L582"/>
  <c r="K582"/>
  <c r="L583"/>
  <c r="K583"/>
  <c r="L587"/>
  <c r="K587"/>
  <c r="L588"/>
  <c r="K588"/>
  <c r="L620"/>
  <c r="K620"/>
  <c r="L622"/>
  <c r="K622"/>
  <c r="L596"/>
  <c r="K596"/>
  <c r="L597"/>
  <c r="K597"/>
  <c r="L598"/>
  <c r="K598"/>
  <c r="C599"/>
  <c r="L599"/>
  <c r="K599"/>
  <c r="L600"/>
  <c r="K600"/>
  <c r="L602"/>
  <c r="K602"/>
  <c r="L603"/>
  <c r="K603"/>
  <c r="L607"/>
  <c r="K607"/>
  <c r="L608"/>
  <c r="K608"/>
  <c r="L1073"/>
  <c r="K1073"/>
  <c r="C1074"/>
  <c r="L1074"/>
  <c r="K1074"/>
  <c r="L1075"/>
  <c r="K1075"/>
  <c r="L1076"/>
  <c r="K1076"/>
  <c r="L1077"/>
  <c r="K1077"/>
  <c r="L1078"/>
  <c r="K1078"/>
  <c r="L1079"/>
  <c r="K1079"/>
  <c r="L1080"/>
  <c r="K1080"/>
  <c r="C1081"/>
  <c r="L1081"/>
  <c r="K1081"/>
  <c r="C1082"/>
  <c r="L1082"/>
  <c r="K1082"/>
  <c r="L1083"/>
  <c r="K1083"/>
  <c r="L1084"/>
  <c r="K1084"/>
  <c r="L1085"/>
  <c r="K1085"/>
  <c r="L1087"/>
  <c r="K1087"/>
  <c r="L1088"/>
  <c r="K1088"/>
  <c r="L1125"/>
  <c r="K1125"/>
  <c r="L1126"/>
  <c r="K1126"/>
  <c r="L1127"/>
  <c r="K1127"/>
  <c r="L1128"/>
  <c r="K1128"/>
  <c r="C1129"/>
  <c r="L1129"/>
  <c r="K1129"/>
  <c r="L1130"/>
  <c r="K1130"/>
  <c r="L1131"/>
  <c r="K1131"/>
  <c r="L1097"/>
  <c r="K1097"/>
  <c r="L1098"/>
  <c r="K1098"/>
  <c r="L1100"/>
  <c r="K1100"/>
  <c r="L1101"/>
  <c r="K1101"/>
  <c r="L1102"/>
  <c r="K1102"/>
  <c r="L1103"/>
  <c r="K1103"/>
  <c r="L1104"/>
  <c r="K1104"/>
  <c r="L1106"/>
  <c r="K1106"/>
  <c r="L1107"/>
  <c r="K1107"/>
  <c r="L1108"/>
  <c r="K1108"/>
  <c r="L1109"/>
  <c r="K1109"/>
  <c r="L1110"/>
  <c r="K1110"/>
  <c r="L1111"/>
  <c r="K1111"/>
  <c r="L1113"/>
  <c r="K1113"/>
  <c r="L1115"/>
  <c r="K1115"/>
  <c r="L1117"/>
  <c r="K1117"/>
  <c r="L1119"/>
  <c r="K1119"/>
  <c r="L1120"/>
  <c r="K1120"/>
  <c r="L1122"/>
  <c r="K1122"/>
  <c r="L1123"/>
  <c r="K1123"/>
  <c r="L2595"/>
  <c r="K2595"/>
  <c r="L2598"/>
  <c r="K2598"/>
  <c r="L2599"/>
  <c r="K2599"/>
  <c r="C2600"/>
  <c r="L2600"/>
  <c r="K2600"/>
  <c r="L2683"/>
  <c r="K2683"/>
  <c r="L2684"/>
  <c r="K2684"/>
  <c r="L2685"/>
  <c r="K2685"/>
  <c r="L2686"/>
  <c r="K2686"/>
  <c r="L2687"/>
  <c r="K2687"/>
  <c r="L2656"/>
  <c r="K2656"/>
  <c r="L2657"/>
  <c r="K2657"/>
  <c r="L2658"/>
  <c r="K2658"/>
  <c r="L2661"/>
  <c r="K2661"/>
  <c r="L2662"/>
  <c r="K2662"/>
  <c r="L2664"/>
  <c r="K2664"/>
  <c r="L2667"/>
  <c r="K2667"/>
  <c r="L2669"/>
  <c r="K2669"/>
  <c r="L2671"/>
  <c r="K2671"/>
  <c r="L2672"/>
  <c r="K2672"/>
  <c r="L2673"/>
  <c r="K2673"/>
  <c r="C2674"/>
  <c r="L2674"/>
  <c r="K2674"/>
  <c r="L2679"/>
  <c r="K2679"/>
  <c r="L2680"/>
  <c r="K2680"/>
  <c r="L2681"/>
  <c r="K2681"/>
  <c r="L2682"/>
  <c r="K2682"/>
  <c r="L2715"/>
  <c r="K2715"/>
  <c r="L2716"/>
  <c r="K2716"/>
  <c r="C2717"/>
  <c r="L2717"/>
  <c r="K2717"/>
  <c r="L2718"/>
  <c r="K2718"/>
  <c r="L2688"/>
  <c r="K2688"/>
  <c r="L2689"/>
  <c r="K2689"/>
  <c r="L2691"/>
  <c r="K2691"/>
  <c r="L2692"/>
  <c r="K2692"/>
  <c r="L2693"/>
  <c r="K2693"/>
  <c r="L2694"/>
  <c r="K2694"/>
  <c r="L2695"/>
  <c r="K2695"/>
  <c r="L2696"/>
  <c r="K2696"/>
  <c r="L2697"/>
  <c r="K2697"/>
  <c r="C2698"/>
  <c r="L2698"/>
  <c r="K2698"/>
  <c r="L2699"/>
  <c r="K2699"/>
  <c r="L2700"/>
  <c r="K2700"/>
  <c r="L2701"/>
  <c r="K2701"/>
  <c r="L2702"/>
  <c r="K2702"/>
  <c r="L2703"/>
  <c r="K2703"/>
  <c r="C2704"/>
  <c r="L2704"/>
  <c r="K2704"/>
  <c r="L2705"/>
  <c r="K2705"/>
  <c r="L2706"/>
  <c r="K2706"/>
  <c r="L2709"/>
  <c r="K2709"/>
  <c r="L2711"/>
  <c r="K2711"/>
  <c r="L2712"/>
  <c r="K2712"/>
  <c r="L2713"/>
  <c r="K2713"/>
  <c r="L2714"/>
  <c r="K2714"/>
  <c r="L2735"/>
  <c r="K2735"/>
  <c r="C2736"/>
  <c r="L2736"/>
  <c r="K2736"/>
  <c r="L2737"/>
  <c r="K2737"/>
  <c r="L2738"/>
  <c r="K2738"/>
  <c r="L2719"/>
  <c r="K2719"/>
  <c r="L2720"/>
  <c r="K2720"/>
  <c r="L2721"/>
  <c r="K2721"/>
  <c r="L2722"/>
  <c r="K2722"/>
  <c r="L2723"/>
  <c r="K2723"/>
  <c r="L2724"/>
  <c r="K2724"/>
  <c r="L2725"/>
  <c r="K2725"/>
  <c r="C2726"/>
  <c r="L2726"/>
  <c r="K2726"/>
  <c r="L2731"/>
  <c r="K2731"/>
  <c r="L2732"/>
  <c r="K2732"/>
  <c r="L2733"/>
  <c r="K2733"/>
  <c r="L2734"/>
  <c r="K2734"/>
  <c r="L2772"/>
  <c r="K2772"/>
  <c r="C2773"/>
  <c r="L2773"/>
  <c r="K2773"/>
  <c r="L2774"/>
  <c r="K2774"/>
  <c r="L2775"/>
  <c r="K2775"/>
  <c r="L2776"/>
  <c r="K2776"/>
  <c r="L2777"/>
  <c r="K2777"/>
  <c r="L2739"/>
  <c r="K2739"/>
  <c r="L2740"/>
  <c r="K2740"/>
  <c r="L2741"/>
  <c r="K2741"/>
  <c r="L2742"/>
  <c r="K2742"/>
  <c r="L2744"/>
  <c r="K2744"/>
  <c r="L2745"/>
  <c r="K2745"/>
  <c r="L2746"/>
  <c r="K2746"/>
  <c r="L2747"/>
  <c r="K2747"/>
  <c r="L2748"/>
  <c r="K2748"/>
  <c r="C2749"/>
  <c r="L2749"/>
  <c r="K2749"/>
  <c r="L2750"/>
  <c r="K2750"/>
  <c r="L2752"/>
  <c r="K2752"/>
  <c r="L2753"/>
  <c r="K2753"/>
  <c r="L2754"/>
  <c r="K2754"/>
  <c r="L2755"/>
  <c r="K2755"/>
  <c r="L2756"/>
  <c r="K2756"/>
  <c r="L2758"/>
  <c r="K2758"/>
  <c r="C2759"/>
  <c r="L2759"/>
  <c r="K2759"/>
  <c r="L2761"/>
  <c r="K2761"/>
  <c r="L2763"/>
  <c r="K2763"/>
  <c r="L2764"/>
  <c r="K2764"/>
  <c r="L2765"/>
  <c r="K2765"/>
  <c r="L2766"/>
  <c r="K2766"/>
  <c r="L2767"/>
  <c r="K2767"/>
  <c r="L2769"/>
  <c r="K2769"/>
  <c r="L2804"/>
  <c r="K2804"/>
  <c r="L2778"/>
  <c r="K2778"/>
  <c r="L2779"/>
  <c r="K2779"/>
  <c r="L2780"/>
  <c r="K2780"/>
  <c r="L2781"/>
  <c r="K2781"/>
  <c r="L2782"/>
  <c r="K2782"/>
  <c r="L2783"/>
  <c r="K2783"/>
  <c r="L2784"/>
  <c r="K2784"/>
  <c r="L2785"/>
  <c r="K2785"/>
  <c r="L2786"/>
  <c r="K2786"/>
  <c r="L2788"/>
  <c r="K2788"/>
  <c r="L2792"/>
  <c r="K2792"/>
  <c r="L2793"/>
  <c r="K2793"/>
  <c r="L2794"/>
  <c r="K2794"/>
  <c r="L2795"/>
  <c r="K2795"/>
  <c r="L2796"/>
  <c r="K2796"/>
  <c r="L2797"/>
  <c r="K2797"/>
  <c r="L2798"/>
  <c r="K2798"/>
  <c r="L2799"/>
  <c r="K2799"/>
  <c r="L2800"/>
  <c r="K2800"/>
  <c r="L2801"/>
  <c r="K2801"/>
  <c r="L2803"/>
  <c r="K2803"/>
  <c r="L2838"/>
  <c r="K2838"/>
  <c r="L2839"/>
  <c r="K2839"/>
  <c r="L2840"/>
  <c r="K2840"/>
  <c r="L2841"/>
  <c r="K2841"/>
  <c r="L2842"/>
  <c r="K2842"/>
  <c r="L2843"/>
  <c r="K2843"/>
  <c r="L2806"/>
  <c r="K2806"/>
  <c r="L2808"/>
  <c r="K2808"/>
  <c r="L2809"/>
  <c r="K2809"/>
  <c r="L2810"/>
  <c r="K2810"/>
  <c r="L2812"/>
  <c r="K2812"/>
  <c r="L2813"/>
  <c r="K2813"/>
  <c r="L2814"/>
  <c r="K2814"/>
  <c r="C2815"/>
  <c r="L2815"/>
  <c r="K2815"/>
  <c r="L2816"/>
  <c r="K2816"/>
  <c r="L2817"/>
  <c r="K2817"/>
  <c r="L2818"/>
  <c r="K2818"/>
  <c r="L2820"/>
  <c r="K2820"/>
  <c r="L2822"/>
  <c r="K2822"/>
  <c r="L2824"/>
  <c r="K2824"/>
  <c r="C2825"/>
  <c r="L2825"/>
  <c r="K2825"/>
  <c r="L2827"/>
  <c r="K2827"/>
  <c r="L2828"/>
  <c r="K2828"/>
  <c r="L2830"/>
  <c r="K2830"/>
  <c r="C2832"/>
  <c r="L2832"/>
  <c r="K2832"/>
  <c r="L2833"/>
  <c r="K2833"/>
  <c r="L2834"/>
  <c r="K2834"/>
  <c r="L2836"/>
  <c r="K2836"/>
  <c r="L2837"/>
  <c r="K2837"/>
  <c r="L2874"/>
  <c r="K2874"/>
  <c r="L2875"/>
  <c r="K2875"/>
  <c r="L2876"/>
  <c r="K2876"/>
  <c r="L2844"/>
  <c r="K2844"/>
  <c r="L2845"/>
  <c r="K2845"/>
  <c r="L2846"/>
  <c r="K2846"/>
  <c r="L2847"/>
  <c r="K2847"/>
  <c r="L2849"/>
  <c r="K2849"/>
  <c r="L2851"/>
  <c r="K2851"/>
  <c r="L2852"/>
  <c r="K2852"/>
  <c r="L2853"/>
  <c r="K2853"/>
  <c r="L2856"/>
  <c r="K2856"/>
  <c r="L2858"/>
  <c r="K2858"/>
  <c r="L2859"/>
  <c r="K2859"/>
  <c r="L2861"/>
  <c r="K2861"/>
  <c r="L2862"/>
  <c r="K2862"/>
  <c r="L2863"/>
  <c r="K2863"/>
  <c r="L2864"/>
  <c r="K2864"/>
  <c r="L2865"/>
  <c r="K2865"/>
  <c r="L2867"/>
  <c r="K2867"/>
  <c r="L2868"/>
  <c r="K2868"/>
  <c r="L2869"/>
  <c r="K2869"/>
  <c r="L2870"/>
  <c r="K2870"/>
  <c r="C2871"/>
  <c r="L2871"/>
  <c r="K2871"/>
  <c r="L2872"/>
  <c r="K2872"/>
  <c r="L2899"/>
  <c r="K2899"/>
  <c r="L2900"/>
  <c r="K2900"/>
  <c r="L2901"/>
  <c r="K2901"/>
  <c r="L2902"/>
  <c r="K2902"/>
  <c r="L2903"/>
  <c r="K2903"/>
  <c r="L2877"/>
  <c r="K2877"/>
  <c r="L2878"/>
  <c r="K2878"/>
  <c r="L2879"/>
  <c r="K2879"/>
  <c r="L2880"/>
  <c r="K2880"/>
  <c r="L2881"/>
  <c r="K2881"/>
  <c r="L2882"/>
  <c r="K2882"/>
  <c r="L2883"/>
  <c r="K2883"/>
  <c r="L2885"/>
  <c r="K2885"/>
  <c r="L2886"/>
  <c r="K2886"/>
  <c r="L2887"/>
  <c r="K2887"/>
  <c r="L2888"/>
  <c r="K2888"/>
  <c r="L2890"/>
  <c r="K2890"/>
  <c r="L2891"/>
  <c r="K2891"/>
  <c r="L2892"/>
  <c r="K2892"/>
  <c r="L2893"/>
  <c r="K2893"/>
  <c r="L2894"/>
  <c r="K2894"/>
  <c r="L2895"/>
  <c r="K2895"/>
  <c r="L2897"/>
  <c r="K2897"/>
  <c r="L2898"/>
  <c r="K2898"/>
  <c r="L2906"/>
  <c r="K2906"/>
  <c r="C2907"/>
  <c r="L2907"/>
  <c r="K2907"/>
  <c r="L2908"/>
  <c r="K2908"/>
  <c r="L2909"/>
  <c r="K2909"/>
  <c r="L2910"/>
  <c r="K2910"/>
  <c r="L2911"/>
  <c r="K2911"/>
  <c r="L2912"/>
  <c r="K2912"/>
  <c r="L2914"/>
  <c r="K2914"/>
  <c r="L2915"/>
  <c r="K2915"/>
  <c r="L2917"/>
  <c r="K2917"/>
  <c r="L2919"/>
  <c r="K2919"/>
  <c r="L2922"/>
  <c r="K2922"/>
  <c r="L2923"/>
  <c r="K2923"/>
  <c r="L2926"/>
  <c r="K2926"/>
  <c r="L2927"/>
  <c r="K2927"/>
  <c r="L2959"/>
  <c r="K2959"/>
  <c r="L2960"/>
  <c r="K2960"/>
  <c r="L2961"/>
  <c r="K2961"/>
  <c r="L2962"/>
  <c r="K2962"/>
  <c r="C2929"/>
  <c r="L2929"/>
  <c r="K2929"/>
  <c r="L2930"/>
  <c r="K2930"/>
  <c r="L2931"/>
  <c r="K2931"/>
  <c r="L2933"/>
  <c r="K2933"/>
  <c r="L2934"/>
  <c r="K2934"/>
  <c r="L2935"/>
  <c r="K2935"/>
  <c r="L2936"/>
  <c r="K2936"/>
  <c r="L2937"/>
  <c r="K2937"/>
  <c r="C2938"/>
  <c r="L2938"/>
  <c r="K2938"/>
  <c r="L2939"/>
  <c r="K2939"/>
  <c r="L2943"/>
  <c r="K2943"/>
  <c r="L2945"/>
  <c r="K2945"/>
  <c r="C2947"/>
  <c r="L2947"/>
  <c r="K2947"/>
  <c r="L2950"/>
  <c r="K2950"/>
  <c r="L2952"/>
  <c r="K2952"/>
  <c r="L2953"/>
  <c r="K2953"/>
  <c r="L2955"/>
  <c r="K2955"/>
  <c r="L2956"/>
  <c r="K2956"/>
  <c r="C2957"/>
  <c r="L2957"/>
  <c r="K2957"/>
  <c r="L2958"/>
  <c r="K2958"/>
  <c r="L2984"/>
  <c r="K2984"/>
  <c r="L2985"/>
  <c r="K2985"/>
  <c r="L2963"/>
  <c r="K2963"/>
  <c r="L2964"/>
  <c r="K2964"/>
  <c r="C2966"/>
  <c r="L2966"/>
  <c r="K2966"/>
  <c r="L2967"/>
  <c r="K2967"/>
  <c r="L2968"/>
  <c r="K2968"/>
  <c r="L2969"/>
  <c r="K2969"/>
  <c r="L2970"/>
  <c r="K2970"/>
  <c r="L2972"/>
  <c r="K2972"/>
  <c r="L2973"/>
  <c r="K2973"/>
  <c r="L2974"/>
  <c r="K2974"/>
  <c r="L2975"/>
  <c r="K2975"/>
  <c r="L2976"/>
  <c r="K2976"/>
  <c r="C2977"/>
  <c r="L2977"/>
  <c r="K2977"/>
  <c r="L2978"/>
  <c r="K2978"/>
  <c r="L2980"/>
  <c r="K2980"/>
  <c r="L2981"/>
  <c r="K2981"/>
  <c r="L2982"/>
  <c r="K2982"/>
  <c r="L2983"/>
  <c r="K2983"/>
  <c r="L3016"/>
  <c r="K3016"/>
  <c r="L3017"/>
  <c r="K3017"/>
  <c r="C3018"/>
  <c r="L3018"/>
  <c r="K3018"/>
  <c r="L3019"/>
  <c r="K3019"/>
  <c r="L3020"/>
  <c r="K3020"/>
  <c r="L3022"/>
  <c r="K3022"/>
  <c r="L3023"/>
  <c r="K3023"/>
  <c r="C2986"/>
  <c r="L2986"/>
  <c r="K2986"/>
  <c r="L2987"/>
  <c r="K2987"/>
  <c r="L2988"/>
  <c r="K2988"/>
  <c r="L2990"/>
  <c r="K2990"/>
  <c r="L2991"/>
  <c r="K2991"/>
  <c r="L2992"/>
  <c r="K2992"/>
  <c r="L2994"/>
  <c r="K2994"/>
  <c r="C2995"/>
  <c r="L2995"/>
  <c r="K2995"/>
  <c r="L2996"/>
  <c r="K2996"/>
  <c r="L2997"/>
  <c r="K2997"/>
  <c r="L2998"/>
  <c r="K2998"/>
  <c r="L2999"/>
  <c r="K2999"/>
  <c r="L3000"/>
  <c r="K3000"/>
  <c r="L3002"/>
  <c r="K3002"/>
  <c r="L3004"/>
  <c r="K3004"/>
  <c r="L3005"/>
  <c r="K3005"/>
  <c r="C3006"/>
  <c r="L3006"/>
  <c r="K3006"/>
  <c r="L3009"/>
  <c r="K3009"/>
  <c r="L3010"/>
  <c r="K3010"/>
  <c r="L3012"/>
  <c r="K3012"/>
  <c r="L3013"/>
  <c r="K3013"/>
  <c r="L3014"/>
  <c r="K3014"/>
  <c r="L3015"/>
  <c r="K3015"/>
  <c r="L3056"/>
  <c r="K3056"/>
  <c r="L3057"/>
  <c r="K3057"/>
  <c r="C3029"/>
  <c r="L3029"/>
  <c r="K3029"/>
  <c r="L3031"/>
  <c r="K3031"/>
  <c r="L3033"/>
  <c r="K3033"/>
  <c r="L3034"/>
  <c r="K3034"/>
  <c r="L3035"/>
  <c r="K3035"/>
  <c r="L3036"/>
  <c r="K3036"/>
  <c r="L3037"/>
  <c r="K3037"/>
  <c r="C3134"/>
  <c r="L3135"/>
  <c r="K3135"/>
  <c r="L3106"/>
  <c r="K3106"/>
  <c r="L3107"/>
  <c r="K3107"/>
  <c r="L3109"/>
  <c r="K3109"/>
  <c r="L3110"/>
  <c r="K3110"/>
  <c r="L3111"/>
  <c r="K3111"/>
  <c r="C3112"/>
  <c r="L3112"/>
  <c r="K3112"/>
  <c r="L3113"/>
  <c r="K3113"/>
  <c r="L3114"/>
  <c r="K3114"/>
  <c r="L3116"/>
  <c r="K3116"/>
  <c r="C3117"/>
  <c r="L3117"/>
  <c r="K3117"/>
  <c r="L3118"/>
  <c r="K3118"/>
  <c r="L3120"/>
  <c r="K3120"/>
  <c r="L3121"/>
  <c r="K3121"/>
  <c r="L3122"/>
  <c r="K3122"/>
  <c r="L3123"/>
  <c r="K3123"/>
  <c r="C3124"/>
  <c r="L3124"/>
  <c r="K3124"/>
  <c r="L3125"/>
  <c r="K3125"/>
  <c r="L3128"/>
  <c r="K3128"/>
  <c r="L3129"/>
  <c r="K3129"/>
  <c r="L3130"/>
  <c r="K3130"/>
  <c r="L3168"/>
  <c r="K3168"/>
  <c r="C3169"/>
  <c r="L3169"/>
  <c r="K3169"/>
  <c r="L3170"/>
  <c r="K3170"/>
  <c r="L3172"/>
  <c r="K3172"/>
  <c r="L3137"/>
  <c r="K3137"/>
  <c r="L3138"/>
  <c r="K3138"/>
  <c r="L3140"/>
  <c r="K3140"/>
  <c r="C3143"/>
  <c r="L3143"/>
  <c r="K3143"/>
  <c r="L3144"/>
  <c r="K3144"/>
  <c r="L3145"/>
  <c r="K3145"/>
  <c r="L3147"/>
  <c r="K3147"/>
  <c r="C3149"/>
  <c r="L3149"/>
  <c r="K3149"/>
  <c r="L3151"/>
  <c r="K3151"/>
  <c r="L3152"/>
  <c r="K3152"/>
  <c r="L3153"/>
  <c r="K3153"/>
  <c r="L3154"/>
  <c r="K3154"/>
  <c r="L3155"/>
  <c r="K3155"/>
  <c r="L3156"/>
  <c r="K3156"/>
  <c r="C3159"/>
  <c r="L3159"/>
  <c r="K3159"/>
  <c r="L3160"/>
  <c r="K3160"/>
  <c r="L3163"/>
  <c r="K3163"/>
  <c r="L3164"/>
  <c r="K3164"/>
  <c r="L3165"/>
  <c r="K3165"/>
  <c r="L3166"/>
  <c r="K3166"/>
  <c r="L3167"/>
  <c r="K3167"/>
  <c r="L3199"/>
  <c r="K3199"/>
  <c r="C3200"/>
  <c r="L3200"/>
  <c r="K3200"/>
  <c r="L3173"/>
  <c r="K3173"/>
  <c r="L3174"/>
  <c r="K3174"/>
  <c r="L3175"/>
  <c r="K3175"/>
  <c r="L3178"/>
  <c r="K3178"/>
  <c r="L3179"/>
  <c r="K3179"/>
  <c r="C3180"/>
  <c r="L3180"/>
  <c r="K3180"/>
  <c r="L3181"/>
  <c r="K3181"/>
  <c r="L3182"/>
  <c r="K3182"/>
  <c r="L3184"/>
  <c r="K3184"/>
  <c r="C3185"/>
  <c r="L3185"/>
  <c r="K3185"/>
  <c r="L3187"/>
  <c r="K3187"/>
  <c r="L3188"/>
  <c r="K3188"/>
  <c r="L3189"/>
  <c r="K3189"/>
  <c r="L3190"/>
  <c r="K3190"/>
  <c r="L3191"/>
  <c r="K3191"/>
  <c r="C3192"/>
  <c r="L3192"/>
  <c r="K3192"/>
  <c r="L3193"/>
  <c r="K3193"/>
  <c r="L3194"/>
  <c r="K3194"/>
  <c r="L3195"/>
  <c r="K3195"/>
  <c r="L3196"/>
  <c r="K3196"/>
  <c r="L3197"/>
  <c r="K3197"/>
  <c r="L3198"/>
  <c r="K3198"/>
  <c r="C3228"/>
  <c r="L3228"/>
  <c r="K3228"/>
  <c r="L3229"/>
  <c r="K3229"/>
  <c r="L3230"/>
  <c r="K3230"/>
  <c r="L3231"/>
  <c r="K3231"/>
  <c r="L3232"/>
  <c r="K3232"/>
  <c r="C3201"/>
  <c r="L3201"/>
  <c r="K3201"/>
  <c r="L3203"/>
  <c r="K3203"/>
  <c r="L3204"/>
  <c r="K3204"/>
  <c r="L3205"/>
  <c r="K3205"/>
  <c r="L3206"/>
  <c r="K3206"/>
  <c r="L3208"/>
  <c r="K3208"/>
  <c r="L3209"/>
  <c r="K3209"/>
  <c r="L3210"/>
  <c r="K3210"/>
  <c r="L3211"/>
  <c r="K3211"/>
  <c r="L3212"/>
  <c r="K3212"/>
  <c r="L3213"/>
  <c r="K3213"/>
  <c r="L3214"/>
  <c r="K3214"/>
  <c r="L3220"/>
  <c r="K3220"/>
  <c r="L3222"/>
  <c r="K3222"/>
  <c r="L3226"/>
  <c r="K3226"/>
  <c r="L3227"/>
  <c r="K3227"/>
  <c r="L3263"/>
  <c r="K3263"/>
  <c r="L3233"/>
  <c r="K3233"/>
  <c r="L3234"/>
  <c r="K3234"/>
  <c r="L3235"/>
  <c r="K3235"/>
  <c r="L3237"/>
  <c r="K3237"/>
  <c r="L3238"/>
  <c r="K3238"/>
  <c r="L3239"/>
  <c r="K3239"/>
  <c r="L3240"/>
  <c r="K3240"/>
  <c r="L3241"/>
  <c r="K3241"/>
  <c r="L3242"/>
  <c r="K3242"/>
  <c r="L3244"/>
  <c r="K3244"/>
  <c r="L3245"/>
  <c r="K3245"/>
  <c r="L3246"/>
  <c r="K3246"/>
  <c r="L3247"/>
  <c r="K3247"/>
  <c r="L3249"/>
  <c r="K3249"/>
  <c r="L3251"/>
  <c r="K3251"/>
  <c r="L3252"/>
  <c r="K3252"/>
  <c r="L3253"/>
  <c r="K3253"/>
  <c r="L3255"/>
  <c r="K3255"/>
  <c r="L3257"/>
  <c r="K3257"/>
  <c r="L3258"/>
  <c r="K3258"/>
  <c r="L3259"/>
  <c r="K3259"/>
  <c r="L3260"/>
  <c r="K3260"/>
  <c r="L3261"/>
  <c r="K3261"/>
  <c r="L3262"/>
  <c r="K3262"/>
  <c r="L3294"/>
  <c r="K3294"/>
  <c r="L3295"/>
  <c r="K3295"/>
  <c r="L3296"/>
  <c r="K3296"/>
  <c r="L3297"/>
  <c r="K3297"/>
  <c r="L3264"/>
  <c r="K3264"/>
  <c r="C3265"/>
  <c r="L3265"/>
  <c r="K3265"/>
  <c r="L3266"/>
  <c r="K3266"/>
  <c r="L3267"/>
  <c r="K3267"/>
  <c r="L3268"/>
  <c r="K3268"/>
  <c r="L3269"/>
  <c r="K3269"/>
  <c r="L3271"/>
  <c r="K3271"/>
  <c r="L3273"/>
  <c r="K3273"/>
  <c r="L3274"/>
  <c r="K3274"/>
  <c r="C3275"/>
  <c r="L3275"/>
  <c r="K3275"/>
  <c r="L3276"/>
  <c r="K3276"/>
  <c r="L3277"/>
  <c r="K3277"/>
  <c r="L3278"/>
  <c r="K3278"/>
  <c r="L3279"/>
  <c r="K3279"/>
  <c r="L3280"/>
  <c r="K3280"/>
  <c r="L3281"/>
  <c r="K3281"/>
  <c r="L3282"/>
  <c r="K3282"/>
  <c r="L3283"/>
  <c r="K3283"/>
  <c r="C3284"/>
  <c r="L3284"/>
  <c r="K3284"/>
  <c r="L3285"/>
  <c r="K3285"/>
  <c r="L3286"/>
  <c r="K3286"/>
  <c r="L3287"/>
  <c r="K3287"/>
  <c r="L3288"/>
  <c r="K3288"/>
  <c r="L3326"/>
  <c r="K3326"/>
  <c r="L3327"/>
  <c r="K3327"/>
  <c r="L3328"/>
  <c r="K3328"/>
  <c r="L3329"/>
  <c r="K3329"/>
  <c r="L3330"/>
  <c r="K3330"/>
  <c r="L3331"/>
  <c r="K3331"/>
  <c r="L3298"/>
  <c r="K3298"/>
  <c r="L3299"/>
  <c r="K3299"/>
  <c r="L3301"/>
  <c r="K3301"/>
  <c r="C3302"/>
  <c r="L3302"/>
  <c r="K3302"/>
  <c r="L3303"/>
  <c r="K3303"/>
  <c r="L3304"/>
  <c r="K3304"/>
  <c r="L3305"/>
  <c r="K3305"/>
  <c r="L3306"/>
  <c r="K3306"/>
  <c r="L3307"/>
  <c r="K3307"/>
  <c r="L3308"/>
  <c r="K3308"/>
  <c r="L3309"/>
  <c r="K3309"/>
  <c r="L3310"/>
  <c r="K3310"/>
  <c r="L3311"/>
  <c r="K3311"/>
  <c r="C3313"/>
  <c r="L3313"/>
  <c r="K3313"/>
  <c r="L3315"/>
  <c r="K3315"/>
  <c r="L3316"/>
  <c r="K3316"/>
  <c r="L3317"/>
  <c r="K3317"/>
  <c r="L3472"/>
  <c r="K3472"/>
  <c r="L3473"/>
  <c r="K3473"/>
  <c r="L3455"/>
  <c r="K3455"/>
  <c r="L3456"/>
  <c r="K3456"/>
  <c r="L3457"/>
  <c r="K3457"/>
  <c r="C3458"/>
  <c r="L3458"/>
  <c r="K3458"/>
  <c r="L3459"/>
  <c r="K3459"/>
  <c r="L3460"/>
  <c r="K3460"/>
  <c r="L3462"/>
  <c r="K3462"/>
  <c r="L3463"/>
  <c r="K3463"/>
  <c r="L3464"/>
  <c r="K3464"/>
  <c r="L3466"/>
  <c r="K3466"/>
  <c r="L3467"/>
  <c r="K3467"/>
  <c r="C3468"/>
  <c r="L3468"/>
  <c r="K3468"/>
  <c r="L3469"/>
  <c r="K3469"/>
  <c r="L3470"/>
  <c r="K3470"/>
  <c r="L3512"/>
  <c r="K3512"/>
  <c r="L3476"/>
  <c r="K3476"/>
  <c r="L3477"/>
  <c r="K3477"/>
  <c r="L3479"/>
  <c r="K3479"/>
  <c r="L3480"/>
  <c r="K3480"/>
  <c r="L3481"/>
  <c r="K3481"/>
  <c r="L3482"/>
  <c r="K3482"/>
  <c r="C3483"/>
  <c r="L3483"/>
  <c r="K3483"/>
  <c r="L3484"/>
  <c r="K3484"/>
  <c r="L3485"/>
  <c r="K3485"/>
  <c r="L3486"/>
  <c r="K3486"/>
  <c r="L3487"/>
  <c r="K3487"/>
  <c r="L3488"/>
  <c r="K3488"/>
  <c r="L3489"/>
  <c r="K3489"/>
  <c r="L3490"/>
  <c r="K3490"/>
  <c r="C3491"/>
  <c r="L3491"/>
  <c r="K3491"/>
  <c r="L3492"/>
  <c r="K3492"/>
  <c r="L3493"/>
  <c r="K3493"/>
  <c r="L3495"/>
  <c r="K3495"/>
  <c r="L3496"/>
  <c r="K3496"/>
  <c r="L3497"/>
  <c r="K3497"/>
  <c r="L3498"/>
  <c r="K3498"/>
  <c r="L3499"/>
  <c r="K3499"/>
  <c r="L3501"/>
  <c r="K3501"/>
  <c r="L3502"/>
  <c r="K3502"/>
  <c r="C3819"/>
  <c r="C1282"/>
  <c r="L1264"/>
  <c r="K1264"/>
  <c r="C1265"/>
  <c r="L1265"/>
  <c r="K1265"/>
  <c r="L1266"/>
  <c r="K1266"/>
  <c r="L1267"/>
  <c r="K1267"/>
  <c r="L1270"/>
  <c r="K1270"/>
  <c r="L1271"/>
  <c r="K1271"/>
  <c r="L1272"/>
  <c r="K1272"/>
  <c r="C1274"/>
  <c r="L1274"/>
  <c r="K1274"/>
  <c r="L1275"/>
  <c r="K1275"/>
  <c r="L1320"/>
  <c r="K1320"/>
  <c r="L1321"/>
  <c r="K1321"/>
  <c r="C1322"/>
  <c r="L1322"/>
  <c r="K1322"/>
  <c r="L1323"/>
  <c r="K1323"/>
  <c r="L1324"/>
  <c r="K1324"/>
  <c r="L1283"/>
  <c r="K1283"/>
  <c r="L1284"/>
  <c r="K1284"/>
  <c r="C1285"/>
  <c r="L1285"/>
  <c r="K1285"/>
  <c r="L1287"/>
  <c r="K1287"/>
  <c r="L1288"/>
  <c r="K1288"/>
  <c r="L1290"/>
  <c r="K1290"/>
  <c r="L1292"/>
  <c r="K1292"/>
  <c r="L1293"/>
  <c r="K1293"/>
  <c r="L1294"/>
  <c r="K1294"/>
  <c r="L1295"/>
  <c r="K1295"/>
  <c r="L1296"/>
  <c r="K1296"/>
  <c r="L1297"/>
  <c r="K1297"/>
  <c r="L1298"/>
  <c r="K1298"/>
  <c r="C1299"/>
  <c r="L1299"/>
  <c r="K1299"/>
  <c r="L1300"/>
  <c r="K1300"/>
  <c r="L1301"/>
  <c r="K1301"/>
  <c r="L1302"/>
  <c r="K1302"/>
  <c r="C1303"/>
  <c r="L1303"/>
  <c r="K1303"/>
  <c r="L1304"/>
  <c r="K1304"/>
  <c r="C1305"/>
  <c r="L1305"/>
  <c r="K1305"/>
  <c r="L1306"/>
  <c r="K1306"/>
  <c r="L1307"/>
  <c r="K1307"/>
  <c r="L1309"/>
  <c r="K1309"/>
  <c r="L1310"/>
  <c r="K1310"/>
  <c r="L1311"/>
  <c r="K1311"/>
  <c r="L1313"/>
  <c r="K1313"/>
  <c r="L1314"/>
  <c r="K1314"/>
  <c r="C1353"/>
  <c r="L1353"/>
  <c r="K1353"/>
  <c r="L1354"/>
  <c r="K1354"/>
  <c r="L1355"/>
  <c r="K1355"/>
  <c r="L1357"/>
  <c r="K1357"/>
  <c r="L1358"/>
  <c r="K1358"/>
  <c r="L1326"/>
  <c r="K1326"/>
  <c r="C1327"/>
  <c r="L1327"/>
  <c r="K1327"/>
  <c r="L1329"/>
  <c r="K1329"/>
  <c r="L1330"/>
  <c r="K1330"/>
  <c r="L1332"/>
  <c r="K1332"/>
  <c r="L1333"/>
  <c r="K1333"/>
  <c r="L1334"/>
  <c r="K1334"/>
  <c r="L1335"/>
  <c r="K1335"/>
  <c r="L1336"/>
  <c r="K1336"/>
  <c r="L1337"/>
  <c r="K1337"/>
  <c r="C1338"/>
  <c r="L1338"/>
  <c r="K1338"/>
  <c r="L1340"/>
  <c r="K1340"/>
  <c r="L1342"/>
  <c r="K1342"/>
  <c r="L1343"/>
  <c r="K1343"/>
  <c r="C1344"/>
  <c r="L1344"/>
  <c r="K1344"/>
  <c r="C1345"/>
  <c r="L1345"/>
  <c r="K1345"/>
  <c r="L1346"/>
  <c r="K1346"/>
  <c r="L1347"/>
  <c r="K1347"/>
  <c r="L1348"/>
  <c r="K1348"/>
  <c r="C1380"/>
  <c r="L1380"/>
  <c r="K1380"/>
  <c r="C1381"/>
  <c r="L1381"/>
  <c r="K1381"/>
  <c r="L1382"/>
  <c r="K1382"/>
  <c r="L1383"/>
  <c r="K1383"/>
  <c r="L1360"/>
  <c r="K1360"/>
  <c r="L1362"/>
  <c r="K1362"/>
  <c r="L1364"/>
  <c r="K1364"/>
  <c r="C1365"/>
  <c r="L1365"/>
  <c r="K1365"/>
  <c r="L1366"/>
  <c r="K1366"/>
  <c r="L1369"/>
  <c r="K1369"/>
  <c r="L1370"/>
  <c r="K1370"/>
  <c r="L1371"/>
  <c r="K1371"/>
  <c r="L1372"/>
  <c r="K1372"/>
  <c r="C1373"/>
  <c r="L1373"/>
  <c r="K1373"/>
  <c r="L1374"/>
  <c r="K1374"/>
  <c r="L1375"/>
  <c r="K1375"/>
  <c r="L1408"/>
  <c r="K1408"/>
  <c r="L1409"/>
  <c r="K1409"/>
  <c r="L1384"/>
  <c r="K1384"/>
  <c r="L1385"/>
  <c r="K1385"/>
  <c r="L1386"/>
  <c r="K1386"/>
  <c r="L1387"/>
  <c r="K1387"/>
  <c r="L1388"/>
  <c r="K1388"/>
  <c r="C1389"/>
  <c r="L1389"/>
  <c r="K1389"/>
  <c r="L1390"/>
  <c r="K1390"/>
  <c r="L1391"/>
  <c r="K1391"/>
  <c r="L1392"/>
  <c r="K1392"/>
  <c r="L1393"/>
  <c r="K1393"/>
  <c r="C1394"/>
  <c r="L1394"/>
  <c r="K1394"/>
  <c r="L1395"/>
  <c r="K1395"/>
  <c r="L1397"/>
  <c r="K1397"/>
  <c r="L1398"/>
  <c r="K1398"/>
  <c r="L1399"/>
  <c r="K1399"/>
  <c r="L1400"/>
  <c r="K1400"/>
  <c r="L1401"/>
  <c r="K1401"/>
  <c r="L1402"/>
  <c r="K1402"/>
  <c r="L1403"/>
  <c r="K1403"/>
  <c r="L1405"/>
  <c r="K1405"/>
  <c r="L1439"/>
  <c r="K1439"/>
  <c r="C1440"/>
  <c r="L1440"/>
  <c r="K1440"/>
  <c r="L1410"/>
  <c r="K1410"/>
  <c r="L1412"/>
  <c r="K1412"/>
  <c r="L1413"/>
  <c r="K1413"/>
  <c r="L1414"/>
  <c r="K1414"/>
  <c r="L1415"/>
  <c r="K1415"/>
  <c r="L1416"/>
  <c r="K1416"/>
  <c r="L1418"/>
  <c r="K1418"/>
  <c r="L1419"/>
  <c r="K1419"/>
  <c r="L1420"/>
  <c r="K1420"/>
  <c r="C1421"/>
  <c r="L1421"/>
  <c r="K1421"/>
  <c r="L1422"/>
  <c r="K1422"/>
  <c r="L1423"/>
  <c r="K1423"/>
  <c r="L1424"/>
  <c r="K1424"/>
  <c r="L1425"/>
  <c r="K1425"/>
  <c r="C1426"/>
  <c r="L1426"/>
  <c r="K1426"/>
  <c r="L1427"/>
  <c r="K1427"/>
  <c r="L1429"/>
  <c r="K1429"/>
  <c r="L1430"/>
  <c r="K1430"/>
  <c r="C1431"/>
  <c r="L1431"/>
  <c r="K1431"/>
  <c r="L1432"/>
  <c r="K1432"/>
  <c r="L1433"/>
  <c r="K1433"/>
  <c r="L1434"/>
  <c r="K1434"/>
  <c r="L1435"/>
  <c r="K1435"/>
  <c r="L1436"/>
  <c r="K1436"/>
  <c r="L1437"/>
  <c r="K1437"/>
  <c r="L1438"/>
  <c r="K1438"/>
  <c r="L1469"/>
  <c r="K1469"/>
  <c r="L1470"/>
  <c r="K1470"/>
  <c r="L1441"/>
  <c r="K1441"/>
  <c r="C1442"/>
  <c r="L1442"/>
  <c r="K1442"/>
  <c r="L1443"/>
  <c r="K1443"/>
  <c r="L1444"/>
  <c r="K1444"/>
  <c r="L1445"/>
  <c r="K1445"/>
  <c r="L1447"/>
  <c r="K1447"/>
  <c r="L1448"/>
  <c r="K1448"/>
  <c r="L1449"/>
  <c r="K1449"/>
  <c r="C1450"/>
  <c r="L1450"/>
  <c r="K1450"/>
  <c r="L1451"/>
  <c r="K1451"/>
  <c r="L1452"/>
  <c r="K1452"/>
  <c r="L1453"/>
  <c r="K1453"/>
  <c r="L1455"/>
  <c r="K1455"/>
  <c r="L1456"/>
  <c r="K1456"/>
  <c r="C1457"/>
  <c r="L1457"/>
  <c r="K1457"/>
  <c r="L1458"/>
  <c r="K1458"/>
  <c r="L1460"/>
  <c r="K1460"/>
  <c r="L1461"/>
  <c r="K1461"/>
  <c r="C1462"/>
  <c r="L1462"/>
  <c r="K1462"/>
  <c r="L1463"/>
  <c r="K1463"/>
  <c r="L1466"/>
  <c r="K1466"/>
  <c r="L1467"/>
  <c r="K1467"/>
  <c r="L1494"/>
  <c r="K1494"/>
  <c r="L1496"/>
  <c r="K1496"/>
  <c r="L1497"/>
  <c r="K1497"/>
  <c r="C1498"/>
  <c r="L1498"/>
  <c r="K1498"/>
  <c r="L1471"/>
  <c r="K1471"/>
  <c r="L1472"/>
  <c r="K1472"/>
  <c r="L1473"/>
  <c r="K1473"/>
  <c r="L1474"/>
  <c r="K1474"/>
  <c r="L1475"/>
  <c r="K1475"/>
  <c r="C1476"/>
  <c r="L1476"/>
  <c r="K1476"/>
  <c r="L1477"/>
  <c r="K1477"/>
  <c r="L1478"/>
  <c r="K1478"/>
  <c r="L1479"/>
  <c r="K1479"/>
  <c r="C1480"/>
  <c r="L1480"/>
  <c r="K1480"/>
  <c r="L1481"/>
  <c r="K1481"/>
  <c r="L1483"/>
  <c r="K1483"/>
  <c r="L1484"/>
  <c r="K1484"/>
  <c r="L1485"/>
  <c r="K1485"/>
  <c r="L1486"/>
  <c r="K1486"/>
  <c r="L1487"/>
  <c r="K1487"/>
  <c r="L1488"/>
  <c r="K1488"/>
  <c r="C1490"/>
  <c r="L1490"/>
  <c r="K1490"/>
  <c r="L1491"/>
  <c r="K1491"/>
  <c r="L1492"/>
  <c r="K1492"/>
  <c r="L1493"/>
  <c r="K1493"/>
  <c r="L1529"/>
  <c r="K1529"/>
  <c r="L1530"/>
  <c r="K1530"/>
  <c r="L1532"/>
  <c r="K1532"/>
  <c r="L1533"/>
  <c r="K1533"/>
  <c r="L1503"/>
  <c r="K1503"/>
  <c r="L1504"/>
  <c r="K1504"/>
  <c r="L1505"/>
  <c r="K1505"/>
  <c r="L1506"/>
  <c r="K1506"/>
  <c r="L1507"/>
  <c r="K1507"/>
  <c r="L1508"/>
  <c r="K1508"/>
  <c r="L1509"/>
  <c r="K1509"/>
  <c r="L1510"/>
  <c r="K1510"/>
  <c r="L1511"/>
  <c r="K1511"/>
  <c r="L1512"/>
  <c r="K1512"/>
  <c r="L1719"/>
  <c r="K1719"/>
  <c r="C1514"/>
  <c r="L1514"/>
  <c r="K1514"/>
  <c r="L1515"/>
  <c r="K1515"/>
  <c r="L1516"/>
  <c r="K1516"/>
  <c r="L1518"/>
  <c r="K1518"/>
  <c r="C1519"/>
  <c r="L1519"/>
  <c r="K1519"/>
  <c r="L1520"/>
  <c r="K1520"/>
  <c r="L1521"/>
  <c r="K1521"/>
  <c r="L1522"/>
  <c r="K1522"/>
  <c r="L1524"/>
  <c r="K1524"/>
  <c r="C1525"/>
  <c r="L1525"/>
  <c r="K1525"/>
  <c r="L1526"/>
  <c r="K1526"/>
  <c r="L1527"/>
  <c r="K1527"/>
  <c r="L1559"/>
  <c r="K1559"/>
  <c r="L1534"/>
  <c r="K1534"/>
  <c r="C1535"/>
  <c r="L1535"/>
  <c r="K1535"/>
  <c r="L1536"/>
  <c r="K1536"/>
  <c r="L1537"/>
  <c r="K1537"/>
  <c r="L1538"/>
  <c r="K1538"/>
  <c r="L1539"/>
  <c r="K1539"/>
  <c r="L1540"/>
  <c r="K1540"/>
  <c r="L1541"/>
  <c r="K1541"/>
  <c r="L1879"/>
  <c r="K1879"/>
  <c r="L1880"/>
  <c r="K1880"/>
  <c r="L1881"/>
  <c r="K1881"/>
  <c r="L1882"/>
  <c r="K1882"/>
  <c r="C1855"/>
  <c r="L1855"/>
  <c r="K1855"/>
  <c r="L1856"/>
  <c r="K1856"/>
  <c r="L1857"/>
  <c r="K1857"/>
  <c r="L1858"/>
  <c r="K1858"/>
  <c r="L1861"/>
  <c r="K1861"/>
  <c r="L1862"/>
  <c r="K1862"/>
  <c r="C1863"/>
  <c r="L1863"/>
  <c r="K1863"/>
  <c r="L1866"/>
  <c r="K1866"/>
  <c r="L1867"/>
  <c r="K1867"/>
  <c r="L1868"/>
  <c r="K1868"/>
  <c r="C1869"/>
  <c r="L1869"/>
  <c r="K1869"/>
  <c r="L1870"/>
  <c r="K1870"/>
  <c r="L1871"/>
  <c r="K1871"/>
  <c r="C1873"/>
  <c r="L1873"/>
  <c r="K1873"/>
  <c r="L1874"/>
  <c r="K1874"/>
  <c r="C1876"/>
  <c r="L1876"/>
  <c r="K1876"/>
  <c r="L1877"/>
  <c r="K1877"/>
  <c r="L1904"/>
  <c r="K1904"/>
  <c r="L1905"/>
  <c r="K1905"/>
  <c r="L1906"/>
  <c r="K1906"/>
  <c r="C1883"/>
  <c r="L1883"/>
  <c r="K1883"/>
  <c r="L1884"/>
  <c r="K1884"/>
  <c r="L1885"/>
  <c r="K1885"/>
  <c r="L1887"/>
  <c r="K1887"/>
  <c r="L1888"/>
  <c r="K1888"/>
  <c r="L1889"/>
  <c r="K1889"/>
  <c r="C1890"/>
  <c r="L1890"/>
  <c r="K1890"/>
  <c r="L1891"/>
  <c r="K1891"/>
  <c r="L1892"/>
  <c r="K1892"/>
  <c r="L1893"/>
  <c r="K1893"/>
  <c r="L1894"/>
  <c r="K1894"/>
  <c r="L1895"/>
  <c r="K1895"/>
  <c r="L1896"/>
  <c r="K1896"/>
  <c r="L1897"/>
  <c r="K1897"/>
  <c r="C1898"/>
  <c r="L1898"/>
  <c r="K1898"/>
  <c r="L1899"/>
  <c r="K1899"/>
  <c r="L1902"/>
  <c r="K1902"/>
  <c r="L1903"/>
  <c r="K1903"/>
  <c r="L2572"/>
  <c r="K2572"/>
  <c r="C1931"/>
  <c r="L1931"/>
  <c r="K1931"/>
  <c r="L1932"/>
  <c r="K1932"/>
  <c r="L1933"/>
  <c r="K1933"/>
  <c r="L1934"/>
  <c r="K1934"/>
  <c r="C1907"/>
  <c r="L1907"/>
  <c r="K1907"/>
  <c r="L1908"/>
  <c r="K1908"/>
  <c r="L1909"/>
  <c r="K1909"/>
  <c r="L1910"/>
  <c r="K1910"/>
  <c r="L1911"/>
  <c r="K1911"/>
  <c r="L1912"/>
  <c r="K1912"/>
  <c r="L1913"/>
  <c r="K1913"/>
  <c r="L1914"/>
  <c r="K1914"/>
  <c r="L1915"/>
  <c r="K1915"/>
  <c r="L1916"/>
  <c r="K1916"/>
  <c r="L1920"/>
  <c r="K1920"/>
  <c r="C1921"/>
  <c r="L1921"/>
  <c r="K1921"/>
  <c r="L1923"/>
  <c r="K1923"/>
  <c r="L1924"/>
  <c r="K1924"/>
  <c r="L1925"/>
  <c r="K1925"/>
  <c r="C1927"/>
  <c r="L1927"/>
  <c r="K1927"/>
  <c r="L1965"/>
  <c r="K1965"/>
  <c r="L1966"/>
  <c r="K1966"/>
  <c r="L1967"/>
  <c r="K1967"/>
  <c r="C1968"/>
  <c r="L1968"/>
  <c r="K1968"/>
  <c r="L1969"/>
  <c r="K1969"/>
  <c r="L1935"/>
  <c r="K1935"/>
  <c r="L1936"/>
  <c r="K1936"/>
  <c r="L1937"/>
  <c r="K1937"/>
  <c r="C1938"/>
  <c r="L1938"/>
  <c r="K1938"/>
  <c r="L3504"/>
  <c r="K3504"/>
  <c r="L1941"/>
  <c r="K1941"/>
  <c r="L1942"/>
  <c r="K1942"/>
  <c r="L1944"/>
  <c r="K1944"/>
  <c r="L1945"/>
  <c r="K1945"/>
  <c r="C1946"/>
  <c r="L1946"/>
  <c r="K1946"/>
  <c r="L1948"/>
  <c r="K1948"/>
  <c r="L1949"/>
  <c r="K1949"/>
  <c r="L1950"/>
  <c r="K1950"/>
  <c r="L1951"/>
  <c r="K1951"/>
  <c r="C1953"/>
  <c r="L1953"/>
  <c r="K1953"/>
  <c r="L1954"/>
  <c r="K1954"/>
  <c r="L1955"/>
  <c r="K1955"/>
  <c r="L1956"/>
  <c r="K1956"/>
  <c r="C1957"/>
  <c r="L1957"/>
  <c r="K1957"/>
  <c r="L1958"/>
  <c r="K1958"/>
  <c r="C1959"/>
  <c r="L1959"/>
  <c r="K1959"/>
  <c r="L1960"/>
  <c r="K1960"/>
  <c r="L1961"/>
  <c r="K1961"/>
  <c r="L1962"/>
  <c r="K1962"/>
  <c r="L1963"/>
  <c r="K1963"/>
  <c r="C1997"/>
  <c r="L1997"/>
  <c r="K1997"/>
  <c r="L1999"/>
  <c r="K1999"/>
  <c r="L2000"/>
  <c r="K2000"/>
  <c r="L2001"/>
  <c r="K2001"/>
  <c r="L2002"/>
  <c r="K2002"/>
  <c r="C1971"/>
  <c r="L1971"/>
  <c r="K1971"/>
  <c r="L1972"/>
  <c r="K1972"/>
  <c r="L1973"/>
  <c r="K1973"/>
  <c r="C2151"/>
  <c r="L2121"/>
  <c r="K2121"/>
  <c r="L2122"/>
  <c r="K2122"/>
  <c r="L2123"/>
  <c r="K2123"/>
  <c r="L2124"/>
  <c r="K2124"/>
  <c r="L2125"/>
  <c r="K2125"/>
  <c r="L2126"/>
  <c r="K2126"/>
  <c r="C2127"/>
  <c r="L2127"/>
  <c r="K2127"/>
  <c r="L2129"/>
  <c r="K2129"/>
  <c r="L2130"/>
  <c r="K2130"/>
  <c r="L2131"/>
  <c r="K2131"/>
  <c r="L2132"/>
  <c r="K2132"/>
  <c r="L2133"/>
  <c r="K2133"/>
  <c r="L2135"/>
  <c r="K2135"/>
  <c r="L2136"/>
  <c r="K2136"/>
  <c r="L2137"/>
  <c r="K2137"/>
  <c r="L2139"/>
  <c r="K2139"/>
  <c r="L2142"/>
  <c r="K2142"/>
  <c r="L2145"/>
  <c r="K2145"/>
  <c r="L2182"/>
  <c r="K2182"/>
  <c r="L2183"/>
  <c r="K2183"/>
  <c r="L2184"/>
  <c r="K2184"/>
  <c r="L2152"/>
  <c r="K2152"/>
  <c r="L2153"/>
  <c r="K2153"/>
  <c r="L2154"/>
  <c r="K2154"/>
  <c r="L2155"/>
  <c r="K2155"/>
  <c r="L2156"/>
  <c r="K2156"/>
  <c r="L2157"/>
  <c r="K2157"/>
  <c r="L2158"/>
  <c r="K2158"/>
  <c r="L2160"/>
  <c r="K2160"/>
  <c r="L2161"/>
  <c r="K2161"/>
  <c r="L2162"/>
  <c r="K2162"/>
  <c r="L2163"/>
  <c r="K2163"/>
  <c r="L2164"/>
  <c r="K2164"/>
  <c r="L2166"/>
  <c r="K2166"/>
  <c r="L2167"/>
  <c r="K2167"/>
  <c r="L2169"/>
  <c r="K2169"/>
  <c r="C2170"/>
  <c r="L2170"/>
  <c r="K2170"/>
  <c r="L2172"/>
  <c r="K2172"/>
  <c r="L2174"/>
  <c r="K2174"/>
  <c r="L2176"/>
  <c r="K2176"/>
  <c r="L2178"/>
  <c r="K2178"/>
  <c r="L2180"/>
  <c r="K2180"/>
  <c r="L2223"/>
  <c r="K2223"/>
  <c r="L2224"/>
  <c r="K2224"/>
  <c r="L2225"/>
  <c r="K2225"/>
  <c r="L2226"/>
  <c r="K2226"/>
  <c r="L2228"/>
  <c r="K2228"/>
  <c r="L2229"/>
  <c r="K2229"/>
  <c r="L2185"/>
  <c r="K2185"/>
  <c r="L2186"/>
  <c r="K2186"/>
  <c r="L2187"/>
  <c r="K2187"/>
  <c r="L2188"/>
  <c r="K2188"/>
  <c r="L2189"/>
  <c r="K2189"/>
  <c r="L2191"/>
  <c r="K2191"/>
  <c r="L2192"/>
  <c r="K2192"/>
  <c r="L2193"/>
  <c r="K2193"/>
  <c r="L2194"/>
  <c r="K2194"/>
  <c r="L2195"/>
  <c r="K2195"/>
  <c r="C2197"/>
  <c r="L2197"/>
  <c r="K2197"/>
  <c r="L2198"/>
  <c r="K2198"/>
  <c r="L2199"/>
  <c r="K2199"/>
  <c r="L2201"/>
  <c r="K2201"/>
  <c r="L2202"/>
  <c r="K2202"/>
  <c r="L2203"/>
  <c r="K2203"/>
  <c r="L2205"/>
  <c r="K2205"/>
  <c r="L2206"/>
  <c r="K2206"/>
  <c r="L2208"/>
  <c r="K2208"/>
  <c r="C2210"/>
  <c r="L2210"/>
  <c r="K2210"/>
  <c r="C2212"/>
  <c r="L2212"/>
  <c r="K2212"/>
  <c r="L2213"/>
  <c r="K2213"/>
  <c r="L2218"/>
  <c r="K2218"/>
  <c r="L2219"/>
  <c r="K2219"/>
  <c r="L2252"/>
  <c r="K2252"/>
  <c r="L2253"/>
  <c r="K2253"/>
  <c r="L2254"/>
  <c r="K2254"/>
  <c r="L2230"/>
  <c r="K2230"/>
  <c r="C2231"/>
  <c r="L2231"/>
  <c r="K2231"/>
  <c r="L2233"/>
  <c r="K2233"/>
  <c r="L2234"/>
  <c r="K2234"/>
  <c r="C2236"/>
  <c r="L2236"/>
  <c r="K2236"/>
  <c r="L2237"/>
  <c r="K2237"/>
  <c r="L2238"/>
  <c r="K2238"/>
  <c r="L2240"/>
  <c r="K2240"/>
  <c r="L2241"/>
  <c r="K2241"/>
  <c r="L2242"/>
  <c r="K2242"/>
  <c r="L2244"/>
  <c r="K2244"/>
  <c r="L2245"/>
  <c r="K2245"/>
  <c r="L2246"/>
  <c r="K2246"/>
  <c r="L2247"/>
  <c r="K2247"/>
  <c r="L2248"/>
  <c r="K2248"/>
  <c r="L2249"/>
  <c r="K2249"/>
  <c r="C2285"/>
  <c r="L2269"/>
  <c r="K2269"/>
  <c r="L2271"/>
  <c r="K2271"/>
  <c r="L2272"/>
  <c r="K2272"/>
  <c r="L2274"/>
  <c r="K2274"/>
  <c r="L2277"/>
  <c r="K2277"/>
  <c r="L2278"/>
  <c r="K2278"/>
  <c r="L2279"/>
  <c r="K2279"/>
  <c r="L2280"/>
  <c r="K2280"/>
  <c r="L2305"/>
  <c r="K2305"/>
  <c r="L2306"/>
  <c r="K2306"/>
  <c r="L2307"/>
  <c r="K2307"/>
  <c r="L2308"/>
  <c r="K2308"/>
  <c r="L2286"/>
  <c r="K2286"/>
  <c r="L2287"/>
  <c r="K2287"/>
  <c r="L2288"/>
  <c r="K2288"/>
  <c r="L2289"/>
  <c r="K2289"/>
  <c r="L2291"/>
  <c r="K2291"/>
  <c r="L2292"/>
  <c r="K2292"/>
  <c r="L2293"/>
  <c r="K2293"/>
  <c r="L2294"/>
  <c r="K2294"/>
  <c r="L2295"/>
  <c r="K2295"/>
  <c r="L2297"/>
  <c r="K2297"/>
  <c r="L2298"/>
  <c r="K2298"/>
  <c r="L2299"/>
  <c r="K2299"/>
  <c r="L2300"/>
  <c r="K2300"/>
  <c r="L2302"/>
  <c r="K2302"/>
  <c r="L2303"/>
  <c r="K2303"/>
  <c r="L2304"/>
  <c r="K2304"/>
  <c r="L2334"/>
  <c r="K2334"/>
  <c r="L2335"/>
  <c r="K2335"/>
  <c r="L2309"/>
  <c r="K2309"/>
  <c r="L2310"/>
  <c r="K2310"/>
  <c r="L2311"/>
  <c r="K2311"/>
  <c r="L2312"/>
  <c r="K2312"/>
  <c r="L2313"/>
  <c r="K2313"/>
  <c r="L2314"/>
  <c r="K2314"/>
  <c r="L2315"/>
  <c r="K2315"/>
  <c r="L2316"/>
  <c r="K2316"/>
  <c r="L2317"/>
  <c r="K2317"/>
  <c r="L2318"/>
  <c r="K2318"/>
  <c r="L2320"/>
  <c r="K2320"/>
  <c r="L2321"/>
  <c r="K2321"/>
  <c r="L2322"/>
  <c r="K2322"/>
  <c r="L2323"/>
  <c r="K2323"/>
  <c r="L2324"/>
  <c r="K2324"/>
  <c r="L2326"/>
  <c r="K2326"/>
  <c r="L2327"/>
  <c r="K2327"/>
  <c r="L2328"/>
  <c r="K2328"/>
  <c r="L2329"/>
  <c r="K2329"/>
  <c r="L2331"/>
  <c r="K2331"/>
  <c r="L2332"/>
  <c r="K2332"/>
  <c r="L2377"/>
  <c r="K2377"/>
  <c r="L2378"/>
  <c r="K2378"/>
  <c r="L2379"/>
  <c r="K2379"/>
  <c r="L2380"/>
  <c r="K2380"/>
  <c r="L2336"/>
  <c r="K2336"/>
  <c r="L2337"/>
  <c r="K2337"/>
  <c r="L2338"/>
  <c r="K2338"/>
  <c r="L2340"/>
  <c r="K2340"/>
  <c r="L2341"/>
  <c r="K2341"/>
  <c r="L2342"/>
  <c r="K2342"/>
  <c r="L2343"/>
  <c r="K2343"/>
  <c r="L2344"/>
  <c r="K2344"/>
  <c r="L2345"/>
  <c r="K2345"/>
  <c r="L2346"/>
  <c r="K2346"/>
  <c r="L2348"/>
  <c r="K2348"/>
  <c r="L2349"/>
  <c r="K2349"/>
  <c r="L2350"/>
  <c r="K2350"/>
  <c r="L2351"/>
  <c r="K2351"/>
  <c r="L2353"/>
  <c r="K2353"/>
  <c r="L2354"/>
  <c r="K2354"/>
  <c r="L2355"/>
  <c r="K2355"/>
  <c r="L2356"/>
  <c r="K2356"/>
  <c r="L2357"/>
  <c r="K2357"/>
  <c r="L2359"/>
  <c r="K2359"/>
  <c r="L2360"/>
  <c r="K2360"/>
  <c r="L2361"/>
  <c r="K2361"/>
  <c r="L2363"/>
  <c r="K2363"/>
  <c r="L3797"/>
  <c r="K3797"/>
  <c r="L3798"/>
  <c r="K3798"/>
  <c r="L3800"/>
  <c r="K3800"/>
  <c r="L3801"/>
  <c r="K3801"/>
  <c r="L3802"/>
  <c r="K3802"/>
  <c r="L3803"/>
  <c r="K3803"/>
  <c r="L3804"/>
  <c r="K3804"/>
  <c r="L3805"/>
  <c r="K3805"/>
  <c r="L3809"/>
  <c r="K3809"/>
  <c r="L3811"/>
  <c r="K3811"/>
  <c r="L3814"/>
  <c r="K3814"/>
  <c r="L3815"/>
  <c r="K3815"/>
  <c r="L3816"/>
  <c r="K3816"/>
  <c r="L3817"/>
  <c r="K3817"/>
  <c r="L3820"/>
  <c r="K3820"/>
  <c r="L3821"/>
  <c r="K3821"/>
  <c r="L3823"/>
  <c r="K3823"/>
  <c r="L3865"/>
  <c r="K3865"/>
  <c r="L3832"/>
  <c r="K3832"/>
  <c r="L3833"/>
  <c r="K3833"/>
  <c r="L3834"/>
  <c r="K3834"/>
  <c r="L3835"/>
  <c r="K3835"/>
  <c r="L3836"/>
  <c r="K3836"/>
  <c r="L3837"/>
  <c r="K3837"/>
  <c r="L3838"/>
  <c r="K3838"/>
  <c r="L3839"/>
  <c r="K3839"/>
  <c r="L3840"/>
  <c r="K3840"/>
  <c r="L3841"/>
  <c r="K3841"/>
  <c r="L3842"/>
  <c r="K3842"/>
  <c r="L3844"/>
  <c r="K3844"/>
  <c r="L3845"/>
  <c r="K3845"/>
  <c r="L3846"/>
  <c r="K3846"/>
  <c r="C3847"/>
  <c r="L3847"/>
  <c r="K3847"/>
  <c r="L3848"/>
  <c r="K3848"/>
  <c r="L3850"/>
  <c r="K3850"/>
  <c r="L3852"/>
  <c r="K3852"/>
  <c r="L3853"/>
  <c r="K3853"/>
  <c r="L3854"/>
  <c r="K3854"/>
  <c r="L3856"/>
  <c r="K3856"/>
  <c r="L3857"/>
  <c r="K3857"/>
  <c r="L3858"/>
  <c r="K3858"/>
  <c r="L3860"/>
  <c r="K3860"/>
  <c r="L3862"/>
  <c r="K3862"/>
  <c r="L3863"/>
  <c r="K3863"/>
  <c r="L3864"/>
  <c r="K3864"/>
  <c r="L3896"/>
  <c r="K3896"/>
  <c r="L3897"/>
  <c r="K3897"/>
  <c r="L3898"/>
  <c r="K3898"/>
  <c r="L3899"/>
  <c r="K3899"/>
  <c r="L3866"/>
  <c r="K3866"/>
  <c r="L3867"/>
  <c r="K3867"/>
  <c r="L3868"/>
  <c r="K3868"/>
  <c r="L3870"/>
  <c r="K3870"/>
  <c r="L3871"/>
  <c r="K3871"/>
  <c r="L3873"/>
  <c r="K3873"/>
  <c r="L3874"/>
  <c r="K3874"/>
  <c r="L3875"/>
  <c r="K3875"/>
  <c r="L3876"/>
  <c r="K3876"/>
  <c r="L3877"/>
  <c r="K3877"/>
  <c r="L3878"/>
  <c r="K3878"/>
  <c r="L3879"/>
  <c r="K3879"/>
  <c r="L3880"/>
  <c r="K3880"/>
  <c r="L3881"/>
  <c r="K3881"/>
  <c r="L3883"/>
  <c r="K3883"/>
  <c r="L3884"/>
  <c r="K3884"/>
  <c r="L3885"/>
  <c r="K3885"/>
  <c r="L3886"/>
  <c r="K3886"/>
  <c r="L3888"/>
  <c r="K3888"/>
  <c r="L3889"/>
  <c r="K3889"/>
  <c r="L3890"/>
  <c r="K3890"/>
  <c r="L3891"/>
  <c r="K3891"/>
  <c r="L3892"/>
  <c r="K3892"/>
  <c r="L3893"/>
  <c r="K3893"/>
  <c r="L3894"/>
  <c r="K3894"/>
  <c r="L3895"/>
  <c r="K3895"/>
  <c r="L3934"/>
  <c r="K3934"/>
  <c r="L3935"/>
  <c r="K3935"/>
  <c r="L3936"/>
  <c r="K3936"/>
  <c r="L3937"/>
  <c r="K3937"/>
  <c r="L3938"/>
  <c r="K3938"/>
  <c r="L3905"/>
  <c r="K3905"/>
  <c r="L3907"/>
  <c r="K3907"/>
  <c r="L3908"/>
  <c r="K3908"/>
  <c r="L3909"/>
  <c r="K3909"/>
  <c r="L3910"/>
  <c r="K3910"/>
  <c r="L3912"/>
  <c r="K3912"/>
  <c r="L3913"/>
  <c r="K3913"/>
  <c r="L3914"/>
  <c r="K3914"/>
  <c r="C3918"/>
  <c r="L3918"/>
  <c r="K3918"/>
  <c r="L3919"/>
  <c r="K3919"/>
  <c r="L3920"/>
  <c r="K3920"/>
  <c r="L3921"/>
  <c r="K3921"/>
  <c r="L3922"/>
  <c r="K3922"/>
  <c r="L3923"/>
  <c r="K3923"/>
  <c r="L3924"/>
  <c r="K3924"/>
  <c r="L3925"/>
  <c r="K3925"/>
  <c r="L3926"/>
  <c r="K3926"/>
  <c r="L3927"/>
  <c r="K3927"/>
  <c r="L3928"/>
  <c r="K3928"/>
  <c r="L3929"/>
  <c r="K3929"/>
  <c r="L3933"/>
  <c r="K3933"/>
  <c r="L3975"/>
  <c r="K3975"/>
  <c r="L3976"/>
  <c r="K3976"/>
  <c r="L3977"/>
  <c r="K3977"/>
  <c r="L3939"/>
  <c r="K3939"/>
  <c r="L3940"/>
  <c r="K3940"/>
  <c r="L3942"/>
  <c r="K3942"/>
  <c r="L3943"/>
  <c r="K3943"/>
  <c r="L3944"/>
  <c r="K3944"/>
  <c r="L3947"/>
  <c r="K3947"/>
  <c r="L3948"/>
  <c r="K3948"/>
  <c r="L3949"/>
  <c r="K3949"/>
  <c r="L3950"/>
  <c r="K3950"/>
  <c r="C3951"/>
  <c r="L3951"/>
  <c r="K3951"/>
  <c r="L3952"/>
  <c r="K3952"/>
  <c r="L3953"/>
  <c r="K3953"/>
  <c r="L3955"/>
  <c r="K3955"/>
  <c r="L3957"/>
  <c r="K3957"/>
  <c r="L3958"/>
  <c r="K3958"/>
  <c r="L3959"/>
  <c r="K3959"/>
  <c r="L3961"/>
  <c r="K3961"/>
  <c r="L3962"/>
  <c r="K3962"/>
  <c r="L3966"/>
  <c r="K3966"/>
  <c r="L3967"/>
  <c r="K3967"/>
  <c r="L3968"/>
  <c r="K3968"/>
  <c r="L3970"/>
  <c r="K3970"/>
  <c r="L3971"/>
  <c r="K3971"/>
  <c r="L3972"/>
  <c r="K3972"/>
  <c r="L3974"/>
  <c r="K3974"/>
  <c r="L3978"/>
  <c r="K3978"/>
  <c r="L3980"/>
  <c r="K3980"/>
  <c r="L3981"/>
  <c r="K3981"/>
  <c r="C4129"/>
  <c r="L4111"/>
  <c r="K4111"/>
  <c r="L4112"/>
  <c r="K4112"/>
  <c r="C4113"/>
  <c r="L4113"/>
  <c r="K4113"/>
  <c r="L4114"/>
  <c r="K4114"/>
  <c r="L4115"/>
  <c r="K4115"/>
  <c r="L4116"/>
  <c r="K4116"/>
  <c r="L4117"/>
  <c r="K4117"/>
  <c r="L4118"/>
  <c r="K4118"/>
  <c r="L4120"/>
  <c r="K4120"/>
  <c r="L4121"/>
  <c r="K4121"/>
  <c r="L4172"/>
  <c r="K4172"/>
  <c r="L4173"/>
  <c r="K4173"/>
  <c r="L4130"/>
  <c r="K4130"/>
  <c r="C4131"/>
  <c r="L4131"/>
  <c r="K4131"/>
  <c r="L4132"/>
  <c r="K4132"/>
  <c r="L4133"/>
  <c r="K4133"/>
  <c r="L4136"/>
  <c r="K4136"/>
  <c r="L4137"/>
  <c r="K4137"/>
  <c r="L4138"/>
  <c r="K4138"/>
  <c r="L4139"/>
  <c r="K4139"/>
  <c r="L4143"/>
  <c r="K4143"/>
  <c r="C4145"/>
  <c r="L4145"/>
  <c r="K4145"/>
  <c r="L4146"/>
  <c r="K4146"/>
  <c r="L4148"/>
  <c r="K4148"/>
  <c r="L4149"/>
  <c r="K4149"/>
  <c r="L4150"/>
  <c r="K4150"/>
  <c r="L4153"/>
  <c r="K4153"/>
  <c r="L4155"/>
  <c r="K4155"/>
  <c r="L4156"/>
  <c r="K4156"/>
  <c r="L4157"/>
  <c r="K4157"/>
  <c r="L4162"/>
  <c r="K4162"/>
  <c r="C4163"/>
  <c r="L4163"/>
  <c r="K4163"/>
  <c r="L4166"/>
  <c r="K4166"/>
  <c r="L4167"/>
  <c r="K4167"/>
  <c r="L4169"/>
  <c r="K4169"/>
  <c r="L4170"/>
  <c r="K4170"/>
  <c r="L4193"/>
  <c r="K4193"/>
  <c r="L4194"/>
  <c r="K4194"/>
  <c r="L4195"/>
  <c r="K4195"/>
  <c r="L4196"/>
  <c r="K4196"/>
  <c r="L4197"/>
  <c r="K4197"/>
  <c r="L4174"/>
  <c r="K4174"/>
  <c r="L4175"/>
  <c r="K4175"/>
  <c r="L4176"/>
  <c r="K4176"/>
  <c r="L4177"/>
  <c r="K4177"/>
  <c r="L4178"/>
  <c r="K4178"/>
  <c r="C4179"/>
  <c r="L4179"/>
  <c r="K4179"/>
  <c r="L4180"/>
  <c r="K4180"/>
  <c r="L4181"/>
  <c r="K4181"/>
  <c r="L4182"/>
  <c r="K4182"/>
  <c r="L4183"/>
  <c r="K4183"/>
  <c r="L4185"/>
  <c r="K4185"/>
  <c r="L4186"/>
  <c r="K4186"/>
  <c r="L4188"/>
  <c r="K4188"/>
  <c r="L4190"/>
  <c r="K4190"/>
  <c r="L4191"/>
  <c r="K4191"/>
  <c r="L4630"/>
  <c r="K4630"/>
  <c r="L4220"/>
  <c r="K4220"/>
  <c r="L4221"/>
  <c r="K4221"/>
  <c r="L4222"/>
  <c r="K4222"/>
  <c r="C4198"/>
  <c r="L4198"/>
  <c r="K4198"/>
  <c r="L4199"/>
  <c r="K4199"/>
  <c r="L4200"/>
  <c r="K4200"/>
  <c r="L4201"/>
  <c r="K4201"/>
  <c r="L4202"/>
  <c r="K4202"/>
  <c r="C4203"/>
  <c r="L4203"/>
  <c r="K4203"/>
  <c r="L4204"/>
  <c r="K4204"/>
  <c r="L4205"/>
  <c r="K4205"/>
  <c r="L4206"/>
  <c r="K4206"/>
  <c r="L4207"/>
  <c r="K4207"/>
  <c r="C4209"/>
  <c r="L4209"/>
  <c r="K4209"/>
  <c r="L4210"/>
  <c r="K4210"/>
  <c r="L4211"/>
  <c r="K4211"/>
  <c r="L4212"/>
  <c r="K4212"/>
  <c r="C4213"/>
  <c r="L4213"/>
  <c r="K4213"/>
  <c r="L4214"/>
  <c r="K4214"/>
  <c r="L4218"/>
  <c r="K4218"/>
  <c r="L4253"/>
  <c r="K4253"/>
  <c r="L4254"/>
  <c r="K4254"/>
  <c r="L4255"/>
  <c r="K4255"/>
  <c r="L4256"/>
  <c r="K4256"/>
  <c r="L4223"/>
  <c r="K4223"/>
  <c r="L4224"/>
  <c r="K4224"/>
  <c r="L4225"/>
  <c r="K4225"/>
  <c r="L4226"/>
  <c r="K4226"/>
  <c r="L4228"/>
  <c r="K4228"/>
  <c r="L4229"/>
  <c r="K4229"/>
  <c r="L4230"/>
  <c r="K4230"/>
  <c r="C4232"/>
  <c r="L4232"/>
  <c r="K4232"/>
  <c r="L4233"/>
  <c r="K4233"/>
  <c r="L4234"/>
  <c r="K4234"/>
  <c r="L4235"/>
  <c r="K4235"/>
  <c r="C4236"/>
  <c r="L4236"/>
  <c r="K4236"/>
  <c r="L4237"/>
  <c r="K4237"/>
  <c r="L4238"/>
  <c r="K4238"/>
  <c r="L4240"/>
  <c r="K4240"/>
  <c r="C4241"/>
  <c r="L4241"/>
  <c r="K4241"/>
  <c r="L4242"/>
  <c r="K4242"/>
  <c r="L4243"/>
  <c r="K4243"/>
  <c r="L4244"/>
  <c r="K4244"/>
  <c r="C4245"/>
  <c r="L4245"/>
  <c r="K4245"/>
  <c r="L4246"/>
  <c r="K4246"/>
  <c r="L4247"/>
  <c r="K4247"/>
  <c r="L4248"/>
  <c r="K4248"/>
  <c r="L4249"/>
  <c r="K4249"/>
  <c r="L4251"/>
  <c r="K4251"/>
  <c r="C4299"/>
  <c r="L4299"/>
  <c r="K4299"/>
  <c r="L4300"/>
  <c r="K4300"/>
  <c r="L4301"/>
  <c r="K4301"/>
  <c r="L4302"/>
  <c r="K4302"/>
  <c r="C4260"/>
  <c r="L4260"/>
  <c r="K4260"/>
  <c r="L4261"/>
  <c r="K4261"/>
  <c r="L4262"/>
  <c r="K4262"/>
  <c r="L4263"/>
  <c r="K4263"/>
  <c r="L4264"/>
  <c r="K4264"/>
  <c r="L4265"/>
  <c r="K4265"/>
  <c r="L4267"/>
  <c r="K4267"/>
  <c r="C4268"/>
  <c r="L4268"/>
  <c r="K4268"/>
  <c r="L4269"/>
  <c r="K4269"/>
  <c r="L2364"/>
  <c r="K2364"/>
  <c r="L2367"/>
  <c r="K2367"/>
  <c r="L2368"/>
  <c r="K2368"/>
  <c r="L2369"/>
  <c r="K2369"/>
  <c r="C2371"/>
  <c r="L2371"/>
  <c r="K2371"/>
  <c r="L2372"/>
  <c r="K2372"/>
  <c r="L2374"/>
  <c r="K2374"/>
  <c r="L2375"/>
  <c r="K2375"/>
  <c r="L2376"/>
  <c r="K2376"/>
  <c r="L2407"/>
  <c r="K2407"/>
  <c r="L2408"/>
  <c r="K2408"/>
  <c r="L2409"/>
  <c r="K2409"/>
  <c r="L2410"/>
  <c r="K2410"/>
  <c r="L2411"/>
  <c r="K2411"/>
  <c r="L2412"/>
  <c r="K2412"/>
  <c r="L2413"/>
  <c r="K2413"/>
  <c r="L2381"/>
  <c r="K2381"/>
  <c r="L2383"/>
  <c r="K2383"/>
  <c r="L2384"/>
  <c r="K2384"/>
  <c r="L2385"/>
  <c r="K2385"/>
  <c r="L2386"/>
  <c r="K2386"/>
  <c r="L2387"/>
  <c r="K2387"/>
  <c r="L2388"/>
  <c r="K2388"/>
  <c r="L2390"/>
  <c r="K2390"/>
  <c r="L2392"/>
  <c r="K2392"/>
  <c r="L2395"/>
  <c r="K2395"/>
  <c r="L2399"/>
  <c r="K2399"/>
  <c r="L1555"/>
  <c r="K1555"/>
  <c r="L2401"/>
  <c r="K2401"/>
  <c r="L2444"/>
  <c r="K2444"/>
  <c r="L2445"/>
  <c r="K2445"/>
  <c r="L2446"/>
  <c r="K2446"/>
  <c r="L2447"/>
  <c r="K2447"/>
  <c r="L2448"/>
  <c r="K2448"/>
  <c r="L2449"/>
  <c r="K2449"/>
  <c r="L2414"/>
  <c r="K2414"/>
  <c r="L2415"/>
  <c r="K2415"/>
  <c r="L2416"/>
  <c r="K2416"/>
  <c r="L2418"/>
  <c r="K2418"/>
  <c r="L2420"/>
  <c r="K2420"/>
  <c r="L2421"/>
  <c r="K2421"/>
  <c r="L2422"/>
  <c r="K2422"/>
  <c r="L2423"/>
  <c r="K2423"/>
  <c r="L2424"/>
  <c r="K2424"/>
  <c r="L2425"/>
  <c r="K2425"/>
  <c r="L2426"/>
  <c r="K2426"/>
  <c r="L2427"/>
  <c r="K2427"/>
  <c r="L2429"/>
  <c r="K2429"/>
  <c r="L2430"/>
  <c r="K2430"/>
  <c r="L2431"/>
  <c r="K2431"/>
  <c r="L2432"/>
  <c r="K2432"/>
  <c r="L2433"/>
  <c r="K2433"/>
  <c r="L2434"/>
  <c r="K2434"/>
  <c r="L2435"/>
  <c r="K2435"/>
  <c r="L2438"/>
  <c r="K2438"/>
  <c r="L2440"/>
  <c r="K2440"/>
  <c r="L2442"/>
  <c r="K2442"/>
  <c r="L2476"/>
  <c r="K2476"/>
  <c r="L2478"/>
  <c r="K2478"/>
  <c r="L2479"/>
  <c r="K2479"/>
  <c r="C2450"/>
  <c r="L2450"/>
  <c r="K2450"/>
  <c r="L2451"/>
  <c r="K2451"/>
  <c r="L2452"/>
  <c r="K2452"/>
  <c r="L2454"/>
  <c r="K2454"/>
  <c r="L2455"/>
  <c r="K2455"/>
  <c r="L2456"/>
  <c r="K2456"/>
  <c r="L2457"/>
  <c r="K2457"/>
  <c r="L2458"/>
  <c r="K2458"/>
  <c r="L2460"/>
  <c r="K2460"/>
  <c r="L2461"/>
  <c r="K2461"/>
  <c r="L2462"/>
  <c r="K2462"/>
  <c r="L2464"/>
  <c r="K2464"/>
  <c r="C2468"/>
  <c r="L2468"/>
  <c r="K2468"/>
  <c r="L2471"/>
  <c r="K2471"/>
  <c r="L2472"/>
  <c r="K2472"/>
  <c r="L2475"/>
  <c r="K2475"/>
  <c r="L2511"/>
  <c r="K2511"/>
  <c r="L2512"/>
  <c r="K2512"/>
  <c r="L2513"/>
  <c r="K2513"/>
  <c r="L2514"/>
  <c r="K2514"/>
  <c r="L2515"/>
  <c r="K2515"/>
  <c r="L2481"/>
  <c r="K2481"/>
  <c r="L2482"/>
  <c r="K2482"/>
  <c r="L2483"/>
  <c r="K2483"/>
  <c r="C2484"/>
  <c r="L2484"/>
  <c r="K2484"/>
  <c r="L2485"/>
  <c r="K2485"/>
  <c r="L2486"/>
  <c r="K2486"/>
  <c r="L2487"/>
  <c r="K2487"/>
  <c r="L2488"/>
  <c r="K2488"/>
  <c r="L2489"/>
  <c r="K2489"/>
  <c r="L2490"/>
  <c r="K2490"/>
  <c r="L2493"/>
  <c r="K2493"/>
  <c r="L2494"/>
  <c r="K2494"/>
  <c r="L2495"/>
  <c r="K2495"/>
  <c r="L2496"/>
  <c r="K2496"/>
  <c r="L2497"/>
  <c r="K2497"/>
  <c r="L2498"/>
  <c r="K2498"/>
  <c r="L2499"/>
  <c r="K2499"/>
  <c r="L2500"/>
  <c r="K2500"/>
  <c r="L2501"/>
  <c r="K2501"/>
  <c r="L2502"/>
  <c r="K2502"/>
  <c r="C2503"/>
  <c r="L2503"/>
  <c r="K2503"/>
  <c r="L2504"/>
  <c r="K2504"/>
  <c r="L2507"/>
  <c r="K2507"/>
  <c r="L2508"/>
  <c r="K2508"/>
  <c r="L2509"/>
  <c r="K2509"/>
  <c r="L2510"/>
  <c r="K2510"/>
  <c r="L2548"/>
  <c r="K2548"/>
  <c r="L2549"/>
  <c r="K2549"/>
  <c r="L2550"/>
  <c r="K2550"/>
  <c r="L2516"/>
  <c r="K2516"/>
  <c r="L2518"/>
  <c r="K2518"/>
  <c r="L2520"/>
  <c r="K2520"/>
  <c r="C2521"/>
  <c r="L2521"/>
  <c r="K2521"/>
  <c r="L2522"/>
  <c r="K2522"/>
  <c r="L2524"/>
  <c r="K2524"/>
  <c r="L2525"/>
  <c r="K2525"/>
  <c r="L2527"/>
  <c r="K2527"/>
  <c r="C2528"/>
  <c r="L2528"/>
  <c r="K2528"/>
  <c r="L2529"/>
  <c r="K2529"/>
  <c r="C2530"/>
  <c r="L2530"/>
  <c r="K2530"/>
  <c r="L2531"/>
  <c r="K2531"/>
  <c r="C2532"/>
  <c r="L2532"/>
  <c r="K2532"/>
  <c r="L2534"/>
  <c r="K2534"/>
  <c r="L2535"/>
  <c r="K2535"/>
  <c r="L2536"/>
  <c r="K2536"/>
  <c r="L2537"/>
  <c r="K2537"/>
  <c r="L2538"/>
  <c r="K2538"/>
  <c r="C2539"/>
  <c r="L2539"/>
  <c r="K2539"/>
  <c r="L3812"/>
  <c r="K3812"/>
  <c r="L2541"/>
  <c r="K2541"/>
  <c r="C2544"/>
  <c r="L2544"/>
  <c r="K2544"/>
  <c r="L2545"/>
  <c r="K2545"/>
  <c r="L2546"/>
  <c r="K2546"/>
  <c r="L2577"/>
  <c r="K2577"/>
  <c r="L2578"/>
  <c r="K2578"/>
  <c r="L2579"/>
  <c r="K2579"/>
  <c r="L2580"/>
  <c r="K2580"/>
  <c r="L2581"/>
  <c r="K2581"/>
  <c r="L2551"/>
  <c r="K2551"/>
  <c r="L2552"/>
  <c r="K2552"/>
  <c r="L2554"/>
  <c r="K2554"/>
  <c r="L2613"/>
  <c r="K2613"/>
  <c r="L2614"/>
  <c r="K2614"/>
  <c r="L2583"/>
  <c r="K2583"/>
  <c r="L2584"/>
  <c r="K2584"/>
  <c r="L2585"/>
  <c r="K2585"/>
  <c r="L2586"/>
  <c r="K2586"/>
  <c r="C2587"/>
  <c r="L2587"/>
  <c r="K2587"/>
  <c r="L2589"/>
  <c r="K2589"/>
  <c r="L2590"/>
  <c r="K2590"/>
  <c r="L2591"/>
  <c r="K2591"/>
  <c r="C2593"/>
  <c r="L2593"/>
  <c r="K2593"/>
  <c r="L2594"/>
  <c r="K2594"/>
  <c r="L2602"/>
  <c r="K2602"/>
  <c r="L2603"/>
  <c r="K2603"/>
  <c r="C2608"/>
  <c r="L2608"/>
  <c r="K2608"/>
  <c r="C2609"/>
  <c r="L2609"/>
  <c r="K2609"/>
  <c r="L2611"/>
  <c r="K2611"/>
  <c r="L2612"/>
  <c r="K2612"/>
  <c r="L2645"/>
  <c r="K2645"/>
  <c r="L2646"/>
  <c r="K2646"/>
  <c r="L2647"/>
  <c r="K2647"/>
  <c r="L2648"/>
  <c r="K2648"/>
  <c r="C2616"/>
  <c r="L2616"/>
  <c r="K2616"/>
  <c r="L2617"/>
  <c r="K2617"/>
  <c r="L2618"/>
  <c r="K2618"/>
  <c r="L2619"/>
  <c r="K2619"/>
  <c r="L2620"/>
  <c r="K2620"/>
  <c r="C2621"/>
  <c r="L2621"/>
  <c r="K2621"/>
  <c r="L2622"/>
  <c r="K2622"/>
  <c r="L2623"/>
  <c r="K2623"/>
  <c r="L2624"/>
  <c r="K2624"/>
  <c r="L2625"/>
  <c r="K2625"/>
  <c r="L2627"/>
  <c r="K2627"/>
  <c r="L2628"/>
  <c r="K2628"/>
  <c r="L2629"/>
  <c r="K2629"/>
  <c r="L2630"/>
  <c r="K2630"/>
  <c r="L2632"/>
  <c r="K2632"/>
  <c r="C2633"/>
  <c r="L2633"/>
  <c r="K2633"/>
  <c r="L2634"/>
  <c r="K2634"/>
  <c r="L2635"/>
  <c r="K2635"/>
  <c r="L2636"/>
  <c r="K2636"/>
  <c r="C2637"/>
  <c r="L2637"/>
  <c r="K2637"/>
  <c r="L2638"/>
  <c r="K2638"/>
  <c r="L2639"/>
  <c r="K2639"/>
  <c r="C2640"/>
  <c r="L2640"/>
  <c r="K2640"/>
  <c r="L2641"/>
  <c r="K2641"/>
  <c r="L2642"/>
  <c r="K2642"/>
  <c r="C3058"/>
  <c r="L4593"/>
  <c r="K4593"/>
  <c r="L4594"/>
  <c r="K4594"/>
  <c r="L4595"/>
  <c r="K4595"/>
  <c r="L4597"/>
  <c r="K4597"/>
  <c r="C4598"/>
  <c r="L4598"/>
  <c r="K4598"/>
  <c r="L4599"/>
  <c r="K4599"/>
  <c r="L4643"/>
  <c r="K4643"/>
  <c r="L4644"/>
  <c r="K4644"/>
  <c r="L4645"/>
  <c r="K4645"/>
  <c r="C4606"/>
  <c r="L4606"/>
  <c r="K4606"/>
  <c r="L4607"/>
  <c r="K4607"/>
  <c r="L4608"/>
  <c r="K4608"/>
  <c r="L4609"/>
  <c r="K4609"/>
  <c r="L4610"/>
  <c r="K4610"/>
  <c r="L4611"/>
  <c r="K4611"/>
  <c r="L4612"/>
  <c r="K4612"/>
  <c r="L4613"/>
  <c r="K4613"/>
  <c r="L4614"/>
  <c r="K4614"/>
  <c r="L4615"/>
  <c r="K4615"/>
  <c r="L4616"/>
  <c r="K4616"/>
  <c r="L4617"/>
  <c r="K4617"/>
  <c r="L4618"/>
  <c r="K4618"/>
  <c r="L4619"/>
  <c r="K4619"/>
  <c r="L4620"/>
  <c r="K4620"/>
  <c r="L4621"/>
  <c r="K4621"/>
  <c r="L4622"/>
  <c r="K4622"/>
  <c r="L4623"/>
  <c r="K4623"/>
  <c r="L4624"/>
  <c r="K4624"/>
  <c r="L4625"/>
  <c r="K4625"/>
  <c r="L4626"/>
  <c r="K4626"/>
  <c r="L4627"/>
  <c r="K4627"/>
  <c r="L4632"/>
  <c r="K4632"/>
  <c r="L4633"/>
  <c r="K4633"/>
  <c r="L4634"/>
  <c r="K4634"/>
  <c r="L4636"/>
  <c r="K4636"/>
  <c r="L4640"/>
  <c r="K4640"/>
  <c r="L4646"/>
  <c r="K4646"/>
  <c r="L4647"/>
  <c r="K4647"/>
  <c r="L4648"/>
  <c r="K4648"/>
  <c r="L4649"/>
  <c r="K4649"/>
  <c r="L4651"/>
  <c r="K4651"/>
  <c r="L4652"/>
  <c r="K4652"/>
  <c r="L4653"/>
  <c r="K4653"/>
  <c r="L4654"/>
  <c r="K4654"/>
  <c r="L4655"/>
  <c r="K4655"/>
  <c r="L4656"/>
  <c r="K4656"/>
  <c r="L4657"/>
  <c r="K4657"/>
  <c r="L4658"/>
  <c r="K4658"/>
  <c r="L4659"/>
  <c r="K4659"/>
  <c r="L4660"/>
  <c r="K4660"/>
  <c r="L4662"/>
  <c r="K4662"/>
  <c r="L4664"/>
  <c r="K4664"/>
  <c r="L4665"/>
  <c r="K4665"/>
  <c r="L4666"/>
  <c r="K4666"/>
  <c r="L4693"/>
  <c r="K4693"/>
  <c r="L4694"/>
  <c r="K4694"/>
  <c r="L4695"/>
  <c r="K4695"/>
  <c r="L4696"/>
  <c r="K4696"/>
  <c r="L4697"/>
  <c r="K4697"/>
  <c r="L4670"/>
  <c r="K4670"/>
  <c r="L4671"/>
  <c r="K4671"/>
  <c r="L4672"/>
  <c r="K4672"/>
  <c r="L4673"/>
  <c r="K4673"/>
  <c r="L4674"/>
  <c r="K4674"/>
  <c r="L4675"/>
  <c r="K4675"/>
  <c r="L4678"/>
  <c r="K4678"/>
  <c r="L4679"/>
  <c r="K4679"/>
  <c r="L4680"/>
  <c r="K4680"/>
  <c r="L4681"/>
  <c r="K4681"/>
  <c r="L4682"/>
  <c r="K4682"/>
  <c r="L4683"/>
  <c r="K4683"/>
  <c r="L4684"/>
  <c r="K4684"/>
  <c r="L4686"/>
  <c r="K4686"/>
  <c r="L4687"/>
  <c r="K4687"/>
  <c r="L4689"/>
  <c r="K4689"/>
  <c r="L4692"/>
  <c r="K4692"/>
  <c r="L4733"/>
  <c r="K4733"/>
  <c r="L4734"/>
  <c r="K4734"/>
  <c r="L4698"/>
  <c r="K4698"/>
  <c r="L4699"/>
  <c r="K4699"/>
  <c r="L4700"/>
  <c r="K4700"/>
  <c r="L4701"/>
  <c r="K4701"/>
  <c r="L4702"/>
  <c r="K4702"/>
  <c r="L4703"/>
  <c r="K4703"/>
  <c r="L4704"/>
  <c r="K4704"/>
  <c r="L4705"/>
  <c r="K4705"/>
  <c r="L4706"/>
  <c r="K4706"/>
  <c r="L4707"/>
  <c r="K4707"/>
  <c r="L4708"/>
  <c r="K4708"/>
  <c r="L4709"/>
  <c r="K4709"/>
  <c r="L4710"/>
  <c r="K4710"/>
  <c r="L4711"/>
  <c r="K4711"/>
  <c r="L4713"/>
  <c r="K4713"/>
  <c r="L4716"/>
  <c r="K4716"/>
  <c r="L4717"/>
  <c r="K4717"/>
  <c r="L4718"/>
  <c r="K4718"/>
  <c r="L4719"/>
  <c r="K4719"/>
  <c r="L4720"/>
  <c r="K4720"/>
  <c r="L4723"/>
  <c r="K4723"/>
  <c r="L4724"/>
  <c r="K4724"/>
  <c r="L4725"/>
  <c r="K4725"/>
  <c r="L4726"/>
  <c r="K4726"/>
  <c r="L4727"/>
  <c r="K4727"/>
  <c r="L4389"/>
  <c r="K4389"/>
  <c r="C4258"/>
  <c r="L3127"/>
  <c r="K3127"/>
  <c r="L4397"/>
  <c r="K4397"/>
  <c r="L1072"/>
  <c r="K1072"/>
  <c r="C4464"/>
  <c r="L4464"/>
  <c r="K4464"/>
  <c r="L3851"/>
  <c r="K3851"/>
  <c r="L777"/>
  <c r="K777"/>
  <c r="L849"/>
  <c r="K849"/>
  <c r="L1315"/>
  <c r="K1315"/>
  <c r="L826"/>
  <c r="K826"/>
  <c r="L1552"/>
  <c r="K1552"/>
  <c r="L4304"/>
  <c r="K4304"/>
  <c r="L4466"/>
  <c r="K4466"/>
  <c r="L2644"/>
  <c r="K2644"/>
  <c r="L4403"/>
  <c r="K4403"/>
  <c r="L173"/>
  <c r="K173"/>
  <c r="L517"/>
  <c r="K517"/>
  <c r="C4465"/>
  <c r="L4465"/>
  <c r="K4465"/>
  <c r="C4171"/>
  <c r="L4171"/>
  <c r="K4171"/>
  <c r="C2068"/>
  <c r="L2068"/>
  <c r="K2068"/>
  <c r="L4291"/>
  <c r="K4291"/>
  <c r="L3119"/>
  <c r="K3119"/>
  <c r="L2860"/>
  <c r="K2860"/>
  <c r="L4134"/>
  <c r="K4134"/>
  <c r="L3094"/>
  <c r="K3094"/>
  <c r="L1263"/>
  <c r="K1263"/>
  <c r="C2200"/>
  <c r="L2200"/>
  <c r="K2200"/>
  <c r="L2181"/>
  <c r="K2181"/>
  <c r="L4518"/>
  <c r="K4518"/>
  <c r="C1760"/>
  <c r="L1760"/>
  <c r="K1760"/>
  <c r="L1356"/>
  <c r="K1356"/>
  <c r="L3474"/>
  <c r="K3474"/>
  <c r="L2365"/>
  <c r="K2365"/>
  <c r="L1148"/>
  <c r="K1148"/>
  <c r="L3039"/>
  <c r="K3039"/>
  <c r="L3040"/>
  <c r="K3040"/>
  <c r="C3042"/>
  <c r="L3042"/>
  <c r="K3042"/>
  <c r="L3043"/>
  <c r="K3043"/>
  <c r="L3045"/>
  <c r="K3045"/>
  <c r="L3046"/>
  <c r="K3046"/>
  <c r="L3047"/>
  <c r="K3047"/>
  <c r="L3049"/>
  <c r="K3049"/>
  <c r="L3050"/>
  <c r="K3050"/>
  <c r="L3051"/>
  <c r="K3051"/>
  <c r="L3053"/>
  <c r="K3053"/>
  <c r="L3054"/>
  <c r="K3054"/>
  <c r="L3055"/>
  <c r="K3055"/>
  <c r="L3097"/>
  <c r="K3097"/>
  <c r="L3098"/>
  <c r="K3098"/>
  <c r="L3099"/>
  <c r="K3099"/>
  <c r="L3100"/>
  <c r="K3100"/>
  <c r="L3101"/>
  <c r="K3101"/>
  <c r="C3103"/>
  <c r="L3103"/>
  <c r="K3103"/>
  <c r="L3104"/>
  <c r="K3104"/>
  <c r="L3105"/>
  <c r="K3105"/>
  <c r="L3059"/>
  <c r="K3059"/>
  <c r="L3060"/>
  <c r="K3060"/>
  <c r="L3061"/>
  <c r="K3061"/>
  <c r="L3063"/>
  <c r="K3063"/>
  <c r="L3064"/>
  <c r="K3064"/>
  <c r="L3065"/>
  <c r="K3065"/>
  <c r="L3066"/>
  <c r="K3066"/>
  <c r="C3067"/>
  <c r="L3067"/>
  <c r="K3067"/>
  <c r="L3068"/>
  <c r="K3068"/>
  <c r="L3070"/>
  <c r="K3070"/>
  <c r="L3071"/>
  <c r="K3071"/>
  <c r="L3074"/>
  <c r="K3074"/>
  <c r="L3075"/>
  <c r="K3075"/>
  <c r="L3076"/>
  <c r="K3076"/>
  <c r="L3077"/>
  <c r="K3077"/>
  <c r="L3078"/>
  <c r="K3078"/>
  <c r="L3079"/>
  <c r="K3079"/>
  <c r="L3083"/>
  <c r="K3083"/>
  <c r="L3086"/>
  <c r="K3086"/>
  <c r="L3089"/>
  <c r="K3089"/>
  <c r="L3090"/>
  <c r="K3090"/>
  <c r="C3092"/>
  <c r="L3092"/>
  <c r="K3092"/>
  <c r="L3093"/>
  <c r="K3093"/>
  <c r="L3096"/>
  <c r="K3096"/>
  <c r="L3131"/>
  <c r="K3131"/>
  <c r="L3132"/>
  <c r="K3132"/>
  <c r="L3133"/>
  <c r="K3133"/>
  <c r="C3333"/>
  <c r="L3320"/>
  <c r="K3320"/>
  <c r="L3321"/>
  <c r="K3321"/>
  <c r="L3322"/>
  <c r="K3322"/>
  <c r="L3323"/>
  <c r="K3323"/>
  <c r="L3324"/>
  <c r="K3324"/>
  <c r="L3325"/>
  <c r="K3325"/>
  <c r="L3367"/>
  <c r="K3367"/>
  <c r="L3368"/>
  <c r="K3368"/>
  <c r="L3369"/>
  <c r="K3369"/>
  <c r="L3370"/>
  <c r="K3370"/>
  <c r="L3371"/>
  <c r="K3371"/>
  <c r="C3372"/>
  <c r="L3372"/>
  <c r="K3372"/>
  <c r="L3373"/>
  <c r="K3373"/>
  <c r="C3334"/>
  <c r="L3334"/>
  <c r="K3334"/>
  <c r="L3335"/>
  <c r="K3335"/>
  <c r="L3336"/>
  <c r="K3336"/>
  <c r="L3337"/>
  <c r="K3337"/>
  <c r="L3338"/>
  <c r="K3338"/>
  <c r="L3341"/>
  <c r="K3341"/>
  <c r="L3343"/>
  <c r="K3343"/>
  <c r="L3344"/>
  <c r="K3344"/>
  <c r="L3346"/>
  <c r="K3346"/>
  <c r="L3348"/>
  <c r="K3348"/>
  <c r="L3349"/>
  <c r="K3349"/>
  <c r="L3350"/>
  <c r="K3350"/>
  <c r="L3351"/>
  <c r="K3351"/>
  <c r="L3352"/>
  <c r="K3352"/>
  <c r="L3353"/>
  <c r="K3353"/>
  <c r="L3356"/>
  <c r="K3356"/>
  <c r="L3357"/>
  <c r="K3357"/>
  <c r="L3358"/>
  <c r="K3358"/>
  <c r="L3359"/>
  <c r="K3359"/>
  <c r="L3362"/>
  <c r="K3362"/>
  <c r="L3364"/>
  <c r="K3364"/>
  <c r="L3365"/>
  <c r="K3365"/>
  <c r="L3407"/>
  <c r="K3407"/>
  <c r="L3408"/>
  <c r="K3408"/>
  <c r="L3409"/>
  <c r="K3409"/>
  <c r="L3410"/>
  <c r="K3410"/>
  <c r="L3411"/>
  <c r="K3411"/>
  <c r="L3412"/>
  <c r="K3412"/>
  <c r="L3413"/>
  <c r="K3413"/>
  <c r="L3374"/>
  <c r="K3374"/>
  <c r="C3375"/>
  <c r="L3375"/>
  <c r="K3375"/>
  <c r="L3376"/>
  <c r="K3376"/>
  <c r="L3377"/>
  <c r="K3377"/>
  <c r="L3378"/>
  <c r="K3378"/>
  <c r="L3381"/>
  <c r="K3381"/>
  <c r="L3382"/>
  <c r="K3382"/>
  <c r="L3383"/>
  <c r="K3383"/>
  <c r="L3384"/>
  <c r="K3384"/>
  <c r="L3385"/>
  <c r="K3385"/>
  <c r="L3386"/>
  <c r="K3386"/>
  <c r="L3388"/>
  <c r="K3388"/>
  <c r="L3389"/>
  <c r="K3389"/>
  <c r="L3390"/>
  <c r="K3390"/>
  <c r="L3391"/>
  <c r="K3391"/>
  <c r="L3392"/>
  <c r="K3392"/>
  <c r="L3393"/>
  <c r="K3393"/>
  <c r="L3394"/>
  <c r="K3394"/>
  <c r="L3395"/>
  <c r="K3395"/>
  <c r="L3396"/>
  <c r="K3396"/>
  <c r="L3397"/>
  <c r="K3397"/>
  <c r="L3398"/>
  <c r="K3398"/>
  <c r="L3400"/>
  <c r="K3400"/>
  <c r="L3401"/>
  <c r="K3401"/>
  <c r="L3404"/>
  <c r="K3404"/>
  <c r="L3406"/>
  <c r="K3406"/>
  <c r="L3445"/>
  <c r="K3445"/>
  <c r="L3446"/>
  <c r="K3446"/>
  <c r="L3414"/>
  <c r="K3414"/>
  <c r="L3415"/>
  <c r="K3415"/>
  <c r="L3416"/>
  <c r="K3416"/>
  <c r="L3417"/>
  <c r="K3417"/>
  <c r="L3419"/>
  <c r="K3419"/>
  <c r="L3420"/>
  <c r="K3420"/>
  <c r="L3421"/>
  <c r="K3421"/>
  <c r="L3424"/>
  <c r="K3424"/>
  <c r="L3425"/>
  <c r="K3425"/>
  <c r="L3426"/>
  <c r="K3426"/>
  <c r="L3428"/>
  <c r="K3428"/>
  <c r="L3429"/>
  <c r="K3429"/>
  <c r="L3430"/>
  <c r="K3430"/>
  <c r="L3431"/>
  <c r="K3431"/>
  <c r="L3433"/>
  <c r="K3433"/>
  <c r="L3434"/>
  <c r="K3434"/>
  <c r="L3435"/>
  <c r="K3435"/>
  <c r="L3436"/>
  <c r="K3436"/>
  <c r="L3437"/>
  <c r="K3437"/>
  <c r="L3439"/>
  <c r="K3439"/>
  <c r="L3440"/>
  <c r="K3440"/>
  <c r="L3441"/>
  <c r="K3441"/>
  <c r="L3442"/>
  <c r="K3442"/>
  <c r="L3443"/>
  <c r="K3443"/>
  <c r="C3513"/>
  <c r="L3505"/>
  <c r="K3505"/>
  <c r="L3506"/>
  <c r="K3506"/>
  <c r="L3507"/>
  <c r="K3507"/>
  <c r="L3508"/>
  <c r="K3508"/>
  <c r="C3509"/>
  <c r="L3509"/>
  <c r="K3509"/>
  <c r="L3510"/>
  <c r="K3510"/>
  <c r="L3540"/>
  <c r="K3540"/>
  <c r="C3541"/>
  <c r="L3541"/>
  <c r="K3541"/>
  <c r="L3542"/>
  <c r="K3542"/>
  <c r="L3543"/>
  <c r="K3543"/>
  <c r="L3544"/>
  <c r="K3544"/>
  <c r="L3545"/>
  <c r="K3545"/>
  <c r="L3546"/>
  <c r="K3546"/>
  <c r="L3514"/>
  <c r="K3514"/>
  <c r="L3515"/>
  <c r="K3515"/>
  <c r="L3516"/>
  <c r="K3516"/>
  <c r="L3517"/>
  <c r="K3517"/>
  <c r="L3518"/>
  <c r="K3518"/>
  <c r="L3522"/>
  <c r="K3522"/>
  <c r="L3523"/>
  <c r="K3523"/>
  <c r="L3524"/>
  <c r="K3524"/>
  <c r="L3526"/>
  <c r="K3526"/>
  <c r="L3529"/>
  <c r="K3529"/>
  <c r="L3531"/>
  <c r="K3531"/>
  <c r="L3532"/>
  <c r="K3532"/>
  <c r="L3535"/>
  <c r="K3535"/>
  <c r="L3537"/>
  <c r="K3537"/>
  <c r="L3538"/>
  <c r="K3538"/>
  <c r="L3539"/>
  <c r="K3539"/>
  <c r="L3587"/>
  <c r="K3587"/>
  <c r="L3547"/>
  <c r="K3547"/>
  <c r="C3548"/>
  <c r="L3548"/>
  <c r="K3548"/>
  <c r="L3549"/>
  <c r="K3549"/>
  <c r="L3550"/>
  <c r="K3550"/>
  <c r="L3551"/>
  <c r="K3551"/>
  <c r="L3552"/>
  <c r="K3552"/>
  <c r="L3553"/>
  <c r="K3553"/>
  <c r="L3554"/>
  <c r="K3554"/>
  <c r="L3555"/>
  <c r="K3555"/>
  <c r="L3556"/>
  <c r="K3556"/>
  <c r="L3557"/>
  <c r="K3557"/>
  <c r="L3558"/>
  <c r="K3558"/>
  <c r="L3560"/>
  <c r="K3560"/>
  <c r="L3561"/>
  <c r="K3561"/>
  <c r="L3562"/>
  <c r="K3562"/>
  <c r="L3563"/>
  <c r="K3563"/>
  <c r="L3565"/>
  <c r="K3565"/>
  <c r="L3566"/>
  <c r="K3566"/>
  <c r="L3567"/>
  <c r="K3567"/>
  <c r="L3569"/>
  <c r="K3569"/>
  <c r="L3570"/>
  <c r="K3570"/>
  <c r="L3571"/>
  <c r="K3571"/>
  <c r="L3572"/>
  <c r="K3572"/>
  <c r="L3573"/>
  <c r="K3573"/>
  <c r="L3574"/>
  <c r="K3574"/>
  <c r="L3579"/>
  <c r="K3579"/>
  <c r="L3580"/>
  <c r="K3580"/>
  <c r="L3581"/>
  <c r="K3581"/>
  <c r="L3582"/>
  <c r="K3582"/>
  <c r="L3583"/>
  <c r="K3583"/>
  <c r="L3585"/>
  <c r="K3585"/>
  <c r="L3618"/>
  <c r="K3618"/>
  <c r="L3620"/>
  <c r="K3620"/>
  <c r="C3621"/>
  <c r="L3621"/>
  <c r="K3621"/>
  <c r="L3622"/>
  <c r="K3622"/>
  <c r="L3623"/>
  <c r="K3623"/>
  <c r="L3625"/>
  <c r="K3625"/>
  <c r="C3626"/>
  <c r="L3626"/>
  <c r="K3626"/>
  <c r="L3627"/>
  <c r="K3627"/>
  <c r="L3628"/>
  <c r="K3628"/>
  <c r="L3588"/>
  <c r="K3588"/>
  <c r="L3589"/>
  <c r="K3589"/>
  <c r="L3590"/>
  <c r="K3590"/>
  <c r="L3591"/>
  <c r="K3591"/>
  <c r="L3592"/>
  <c r="K3592"/>
  <c r="L3594"/>
  <c r="K3594"/>
  <c r="L3595"/>
  <c r="K3595"/>
  <c r="L3596"/>
  <c r="K3596"/>
  <c r="L3597"/>
  <c r="K3597"/>
  <c r="L3599"/>
  <c r="K3599"/>
  <c r="L3600"/>
  <c r="K3600"/>
  <c r="L3601"/>
  <c r="K3601"/>
  <c r="L3603"/>
  <c r="K3603"/>
  <c r="L3604"/>
  <c r="K3604"/>
  <c r="L3605"/>
  <c r="K3605"/>
  <c r="L3607"/>
  <c r="K3607"/>
  <c r="L3610"/>
  <c r="K3610"/>
  <c r="L3611"/>
  <c r="K3611"/>
  <c r="L3612"/>
  <c r="K3612"/>
  <c r="L3613"/>
  <c r="K3613"/>
  <c r="L3614"/>
  <c r="K3614"/>
  <c r="L3615"/>
  <c r="K3615"/>
  <c r="L3616"/>
  <c r="K3616"/>
  <c r="L3617"/>
  <c r="K3617"/>
  <c r="L3665"/>
  <c r="K3665"/>
  <c r="L3666"/>
  <c r="K3666"/>
  <c r="L3667"/>
  <c r="K3667"/>
  <c r="L3669"/>
  <c r="K3669"/>
  <c r="L3670"/>
  <c r="K3670"/>
  <c r="L3671"/>
  <c r="K3671"/>
  <c r="L3672"/>
  <c r="K3672"/>
  <c r="L3629"/>
  <c r="K3629"/>
  <c r="L3630"/>
  <c r="K3630"/>
  <c r="L3631"/>
  <c r="K3631"/>
  <c r="C3632"/>
  <c r="L3632"/>
  <c r="K3632"/>
  <c r="L3633"/>
  <c r="K3633"/>
  <c r="L3634"/>
  <c r="K3634"/>
  <c r="L3635"/>
  <c r="K3635"/>
  <c r="L3636"/>
  <c r="K3636"/>
  <c r="L3637"/>
  <c r="K3637"/>
  <c r="L3638"/>
  <c r="K3638"/>
  <c r="L3639"/>
  <c r="K3639"/>
  <c r="L3641"/>
  <c r="K3641"/>
  <c r="L3642"/>
  <c r="K3642"/>
  <c r="L3643"/>
  <c r="K3643"/>
  <c r="L3644"/>
  <c r="K3644"/>
  <c r="L3645"/>
  <c r="K3645"/>
  <c r="L3646"/>
  <c r="K3646"/>
  <c r="L3647"/>
  <c r="K3647"/>
  <c r="L3650"/>
  <c r="K3650"/>
  <c r="L3651"/>
  <c r="K3651"/>
  <c r="L3652"/>
  <c r="K3652"/>
  <c r="L3654"/>
  <c r="K3654"/>
  <c r="L3656"/>
  <c r="K3656"/>
  <c r="L3658"/>
  <c r="K3658"/>
  <c r="L3659"/>
  <c r="K3659"/>
  <c r="L3660"/>
  <c r="K3660"/>
  <c r="C3661"/>
  <c r="L3661"/>
  <c r="K3661"/>
  <c r="L3662"/>
  <c r="K3662"/>
  <c r="L3664"/>
  <c r="K3664"/>
  <c r="L3702"/>
  <c r="K3702"/>
  <c r="L3703"/>
  <c r="K3703"/>
  <c r="L3704"/>
  <c r="K3704"/>
  <c r="L3705"/>
  <c r="K3705"/>
  <c r="L3673"/>
  <c r="K3673"/>
  <c r="L3674"/>
  <c r="K3674"/>
  <c r="L3675"/>
  <c r="K3675"/>
  <c r="L3676"/>
  <c r="K3676"/>
  <c r="L3678"/>
  <c r="K3678"/>
  <c r="L3679"/>
  <c r="K3679"/>
  <c r="L3680"/>
  <c r="K3680"/>
  <c r="L3681"/>
  <c r="K3681"/>
  <c r="L3683"/>
  <c r="K3683"/>
  <c r="C3684"/>
  <c r="L3684"/>
  <c r="K3684"/>
  <c r="L3685"/>
  <c r="K3685"/>
  <c r="L3686"/>
  <c r="K3686"/>
  <c r="L3687"/>
  <c r="K3687"/>
  <c r="L3688"/>
  <c r="K3688"/>
  <c r="L3689"/>
  <c r="K3689"/>
  <c r="L3692"/>
  <c r="K3692"/>
  <c r="L3693"/>
  <c r="K3693"/>
  <c r="L3695"/>
  <c r="K3695"/>
  <c r="L3696"/>
  <c r="K3696"/>
  <c r="L3698"/>
  <c r="K3698"/>
  <c r="L3699"/>
  <c r="K3699"/>
  <c r="L3700"/>
  <c r="K3700"/>
  <c r="L3701"/>
  <c r="K3701"/>
  <c r="L3741"/>
  <c r="K3741"/>
  <c r="L3742"/>
  <c r="K3742"/>
  <c r="L3743"/>
  <c r="K3743"/>
  <c r="L3744"/>
  <c r="K3744"/>
  <c r="L3745"/>
  <c r="K3745"/>
  <c r="L3706"/>
  <c r="K3706"/>
  <c r="L3707"/>
  <c r="K3707"/>
  <c r="L3708"/>
  <c r="K3708"/>
  <c r="L3709"/>
  <c r="K3709"/>
  <c r="L3710"/>
  <c r="K3710"/>
  <c r="L3712"/>
  <c r="K3712"/>
  <c r="L3714"/>
  <c r="K3714"/>
  <c r="L3715"/>
  <c r="K3715"/>
  <c r="L3716"/>
  <c r="K3716"/>
  <c r="L3717"/>
  <c r="K3717"/>
  <c r="L3718"/>
  <c r="K3718"/>
  <c r="L3719"/>
  <c r="K3719"/>
  <c r="L3721"/>
  <c r="K3721"/>
  <c r="C3722"/>
  <c r="L3722"/>
  <c r="K3722"/>
  <c r="L3723"/>
  <c r="K3723"/>
  <c r="L3725"/>
  <c r="K3725"/>
  <c r="L3726"/>
  <c r="K3726"/>
  <c r="C3727"/>
  <c r="L3727"/>
  <c r="K3727"/>
  <c r="L3728"/>
  <c r="K3728"/>
  <c r="L3730"/>
  <c r="K3730"/>
  <c r="L3731"/>
  <c r="K3731"/>
  <c r="L3732"/>
  <c r="K3732"/>
  <c r="L3733"/>
  <c r="K3733"/>
  <c r="L3735"/>
  <c r="K3735"/>
  <c r="C3736"/>
  <c r="L3736"/>
  <c r="K3736"/>
  <c r="L3738"/>
  <c r="K3738"/>
  <c r="L3740"/>
  <c r="K3740"/>
  <c r="L3788"/>
  <c r="K3788"/>
  <c r="L3789"/>
  <c r="K3789"/>
  <c r="L3790"/>
  <c r="K3790"/>
  <c r="C3791"/>
  <c r="L3791"/>
  <c r="K3791"/>
  <c r="L3746"/>
  <c r="K3746"/>
  <c r="L3747"/>
  <c r="K3747"/>
  <c r="L3748"/>
  <c r="K3748"/>
  <c r="C3749"/>
  <c r="L3749"/>
  <c r="K3749"/>
  <c r="L3750"/>
  <c r="K3750"/>
  <c r="L3751"/>
  <c r="K3751"/>
  <c r="L3752"/>
  <c r="K3752"/>
  <c r="L3753"/>
  <c r="K3753"/>
  <c r="L3754"/>
  <c r="K3754"/>
  <c r="L3755"/>
  <c r="K3755"/>
  <c r="L3756"/>
  <c r="K3756"/>
  <c r="L3757"/>
  <c r="K3757"/>
  <c r="L3758"/>
  <c r="K3758"/>
  <c r="C3760"/>
  <c r="L3760"/>
  <c r="K3760"/>
  <c r="L3761"/>
  <c r="K3761"/>
  <c r="L3762"/>
  <c r="K3762"/>
  <c r="L3763"/>
  <c r="K3763"/>
  <c r="L3766"/>
  <c r="K3766"/>
  <c r="C3768"/>
  <c r="L3768"/>
  <c r="K3768"/>
  <c r="L3770"/>
  <c r="K3770"/>
  <c r="L3771"/>
  <c r="K3771"/>
  <c r="L3772"/>
  <c r="K3772"/>
  <c r="L3773"/>
  <c r="K3773"/>
  <c r="L3774"/>
  <c r="K3774"/>
  <c r="L3775"/>
  <c r="K3775"/>
  <c r="L3776"/>
  <c r="K3776"/>
  <c r="L3777"/>
  <c r="K3777"/>
  <c r="L3778"/>
  <c r="K3778"/>
  <c r="L3779"/>
  <c r="K3779"/>
  <c r="L3781"/>
  <c r="K3781"/>
  <c r="L3783"/>
  <c r="K3783"/>
  <c r="L3784"/>
  <c r="K3784"/>
  <c r="L3785"/>
  <c r="K3785"/>
  <c r="L3786"/>
  <c r="K3786"/>
  <c r="L3787"/>
  <c r="K3787"/>
  <c r="L3825"/>
  <c r="K3825"/>
  <c r="L3826"/>
  <c r="K3826"/>
  <c r="L3827"/>
  <c r="K3827"/>
  <c r="L3828"/>
  <c r="K3828"/>
  <c r="L3829"/>
  <c r="K3829"/>
  <c r="L3831"/>
  <c r="K3831"/>
  <c r="L3792"/>
  <c r="K3792"/>
  <c r="L3794"/>
  <c r="K3794"/>
  <c r="L3796"/>
  <c r="K3796"/>
  <c r="C4007"/>
  <c r="L3982"/>
  <c r="K3982"/>
  <c r="L3983"/>
  <c r="K3983"/>
  <c r="L3986"/>
  <c r="K3986"/>
  <c r="L3987"/>
  <c r="K3987"/>
  <c r="L3988"/>
  <c r="K3988"/>
  <c r="L3989"/>
  <c r="K3989"/>
  <c r="L3991"/>
  <c r="K3991"/>
  <c r="L3992"/>
  <c r="K3992"/>
  <c r="L3993"/>
  <c r="K3993"/>
  <c r="L3994"/>
  <c r="K3994"/>
  <c r="L3996"/>
  <c r="K3996"/>
  <c r="L3998"/>
  <c r="K3998"/>
  <c r="L4000"/>
  <c r="K4000"/>
  <c r="L4002"/>
  <c r="K4002"/>
  <c r="L4004"/>
  <c r="K4004"/>
  <c r="L4005"/>
  <c r="K4005"/>
  <c r="L4052"/>
  <c r="K4052"/>
  <c r="L4010"/>
  <c r="K4010"/>
  <c r="L4011"/>
  <c r="K4011"/>
  <c r="L4012"/>
  <c r="K4012"/>
  <c r="L4014"/>
  <c r="K4014"/>
  <c r="L4015"/>
  <c r="K4015"/>
  <c r="L4017"/>
  <c r="K4017"/>
  <c r="L4018"/>
  <c r="K4018"/>
  <c r="L4019"/>
  <c r="K4019"/>
  <c r="L4020"/>
  <c r="K4020"/>
  <c r="L4021"/>
  <c r="K4021"/>
  <c r="L4022"/>
  <c r="K4022"/>
  <c r="L4023"/>
  <c r="K4023"/>
  <c r="L4024"/>
  <c r="K4024"/>
  <c r="L4025"/>
  <c r="K4025"/>
  <c r="L4027"/>
  <c r="K4027"/>
  <c r="L4028"/>
  <c r="K4028"/>
  <c r="L4029"/>
  <c r="K4029"/>
  <c r="L4030"/>
  <c r="K4030"/>
  <c r="L4031"/>
  <c r="K4031"/>
  <c r="L4033"/>
  <c r="K4033"/>
  <c r="L4034"/>
  <c r="K4034"/>
  <c r="L4036"/>
  <c r="K4036"/>
  <c r="L4037"/>
  <c r="K4037"/>
  <c r="L4038"/>
  <c r="K4038"/>
  <c r="L4039"/>
  <c r="K4039"/>
  <c r="L4040"/>
  <c r="K4040"/>
  <c r="L4041"/>
  <c r="K4041"/>
  <c r="L4042"/>
  <c r="K4042"/>
  <c r="L4043"/>
  <c r="K4043"/>
  <c r="L4044"/>
  <c r="K4044"/>
  <c r="L4045"/>
  <c r="K4045"/>
  <c r="L4046"/>
  <c r="K4046"/>
  <c r="L4047"/>
  <c r="K4047"/>
  <c r="L4049"/>
  <c r="K4049"/>
  <c r="L4051"/>
  <c r="K4051"/>
  <c r="L4084"/>
  <c r="K4084"/>
  <c r="L4085"/>
  <c r="K4085"/>
  <c r="L4053"/>
  <c r="K4053"/>
  <c r="L4055"/>
  <c r="K4055"/>
  <c r="L4057"/>
  <c r="K4057"/>
  <c r="L4058"/>
  <c r="K4058"/>
  <c r="L4059"/>
  <c r="K4059"/>
  <c r="L4060"/>
  <c r="K4060"/>
  <c r="L4061"/>
  <c r="K4061"/>
  <c r="L4062"/>
  <c r="K4062"/>
  <c r="L4064"/>
  <c r="K4064"/>
  <c r="L4067"/>
  <c r="K4067"/>
  <c r="L4069"/>
  <c r="K4069"/>
  <c r="L4072"/>
  <c r="K4072"/>
  <c r="L4073"/>
  <c r="K4073"/>
  <c r="L4075"/>
  <c r="K4075"/>
  <c r="L4076"/>
  <c r="K4076"/>
  <c r="L4077"/>
  <c r="K4077"/>
  <c r="L4078"/>
  <c r="K4078"/>
  <c r="L4079"/>
  <c r="K4079"/>
  <c r="L4080"/>
  <c r="K4080"/>
  <c r="L4081"/>
  <c r="K4081"/>
  <c r="L4082"/>
  <c r="K4082"/>
  <c r="C4083"/>
  <c r="L4083"/>
  <c r="K4083"/>
  <c r="L4122"/>
  <c r="K4122"/>
  <c r="L4123"/>
  <c r="K4123"/>
  <c r="L4124"/>
  <c r="K4124"/>
  <c r="L4125"/>
  <c r="K4125"/>
  <c r="L4126"/>
  <c r="K4126"/>
  <c r="L4127"/>
  <c r="K4127"/>
  <c r="L4128"/>
  <c r="K4128"/>
  <c r="L4086"/>
  <c r="K4086"/>
  <c r="L4087"/>
  <c r="K4087"/>
  <c r="L4088"/>
  <c r="K4088"/>
  <c r="L4089"/>
  <c r="K4089"/>
  <c r="L4090"/>
  <c r="K4090"/>
  <c r="L4092"/>
  <c r="K4092"/>
  <c r="L4094"/>
  <c r="K4094"/>
  <c r="L4095"/>
  <c r="K4095"/>
  <c r="L4097"/>
  <c r="K4097"/>
  <c r="L4099"/>
  <c r="K4099"/>
  <c r="L4100"/>
  <c r="K4100"/>
  <c r="L4101"/>
  <c r="K4101"/>
  <c r="L4102"/>
  <c r="K4102"/>
  <c r="L4103"/>
  <c r="K4103"/>
  <c r="L4104"/>
  <c r="K4104"/>
  <c r="L4105"/>
  <c r="K4105"/>
  <c r="C4106"/>
  <c r="L4106"/>
  <c r="K4106"/>
  <c r="L4107"/>
  <c r="K4107"/>
  <c r="L4108"/>
  <c r="K4108"/>
  <c r="L4109"/>
  <c r="K4109"/>
  <c r="L4270"/>
  <c r="K4270"/>
  <c r="L4271"/>
  <c r="K4271"/>
  <c r="L4272"/>
  <c r="K4272"/>
  <c r="L4273"/>
  <c r="K4273"/>
  <c r="L4274"/>
  <c r="K4274"/>
  <c r="L4275"/>
  <c r="K4275"/>
  <c r="L4276"/>
  <c r="K4276"/>
  <c r="L4277"/>
  <c r="K4277"/>
  <c r="L4279"/>
  <c r="K4279"/>
  <c r="L4280"/>
  <c r="K4280"/>
  <c r="L4281"/>
  <c r="K4281"/>
  <c r="L4283"/>
  <c r="K4283"/>
  <c r="L4284"/>
  <c r="K4284"/>
  <c r="L4285"/>
  <c r="K4285"/>
  <c r="L4286"/>
  <c r="K4286"/>
  <c r="L4287"/>
  <c r="K4287"/>
  <c r="L4288"/>
  <c r="K4288"/>
  <c r="L4289"/>
  <c r="K4289"/>
  <c r="L4290"/>
  <c r="K4290"/>
  <c r="L4294"/>
  <c r="K4294"/>
  <c r="L4295"/>
  <c r="K4295"/>
  <c r="L4296"/>
  <c r="K4296"/>
  <c r="L4297"/>
  <c r="K4297"/>
  <c r="C4142"/>
  <c r="L4142"/>
  <c r="K4142"/>
  <c r="L1312"/>
  <c r="K1312"/>
  <c r="C1417"/>
  <c r="L1417"/>
  <c r="K1417"/>
  <c r="C4135"/>
  <c r="L4135"/>
  <c r="K4135"/>
  <c r="C4728"/>
  <c r="L4728"/>
  <c r="K4728"/>
  <c r="L3494"/>
  <c r="K3494"/>
  <c r="C4729"/>
  <c r="L4729"/>
  <c r="K4729"/>
  <c r="C1928"/>
  <c r="L1928"/>
  <c r="K1928"/>
  <c r="C4730"/>
  <c r="L4730"/>
  <c r="K4730"/>
  <c r="L3292"/>
  <c r="K3292"/>
  <c r="L2204"/>
  <c r="K2204"/>
  <c r="L1489"/>
  <c r="K1489"/>
  <c r="L2757"/>
  <c r="K2757"/>
  <c r="L552"/>
  <c r="K552"/>
  <c r="L1800"/>
  <c r="K1800"/>
  <c r="L2921"/>
  <c r="K2921"/>
  <c r="L2159"/>
  <c r="K2159"/>
  <c r="L1189"/>
  <c r="K1189"/>
  <c r="L3906"/>
  <c r="K3906"/>
  <c r="L4016"/>
  <c r="K4016"/>
  <c r="L3520"/>
  <c r="K3520"/>
  <c r="L4732"/>
  <c r="K4732"/>
  <c r="L2325"/>
  <c r="K2325"/>
  <c r="L4731"/>
  <c r="K4731"/>
  <c r="L3711"/>
  <c r="K3711"/>
  <c r="L1875"/>
  <c r="K1875"/>
  <c r="L4298"/>
  <c r="K4298"/>
  <c r="L4333"/>
  <c r="K4333"/>
  <c r="L4334"/>
  <c r="K4334"/>
  <c r="L4335"/>
  <c r="K4335"/>
  <c r="L4303"/>
  <c r="K4303"/>
  <c r="L4305"/>
  <c r="K4305"/>
  <c r="L4306"/>
  <c r="K4306"/>
  <c r="L4309"/>
  <c r="K4309"/>
  <c r="L4312"/>
  <c r="K4312"/>
  <c r="L4313"/>
  <c r="K4313"/>
  <c r="L4315"/>
  <c r="K4315"/>
  <c r="L4316"/>
  <c r="K4316"/>
  <c r="L4317"/>
  <c r="K4317"/>
  <c r="L4318"/>
  <c r="K4318"/>
  <c r="L4320"/>
  <c r="K4320"/>
  <c r="L4321"/>
  <c r="K4321"/>
  <c r="L4327"/>
  <c r="K4327"/>
  <c r="L4330"/>
  <c r="K4330"/>
  <c r="L4331"/>
  <c r="K4331"/>
  <c r="L4332"/>
  <c r="K4332"/>
  <c r="L4363"/>
  <c r="K4363"/>
  <c r="L4343"/>
  <c r="K4343"/>
  <c r="L4344"/>
  <c r="K4344"/>
  <c r="L4345"/>
  <c r="K4345"/>
  <c r="L4346"/>
  <c r="K4346"/>
  <c r="L4347"/>
  <c r="K4347"/>
  <c r="L4349"/>
  <c r="K4349"/>
  <c r="L4350"/>
  <c r="K4350"/>
  <c r="L4351"/>
  <c r="K4351"/>
  <c r="L4353"/>
  <c r="K4353"/>
  <c r="L4354"/>
  <c r="K4354"/>
  <c r="C4355"/>
  <c r="L4355"/>
  <c r="K4355"/>
  <c r="L4356"/>
  <c r="K4356"/>
  <c r="L4357"/>
  <c r="K4357"/>
  <c r="C4358"/>
  <c r="L4358"/>
  <c r="K4358"/>
  <c r="L4359"/>
  <c r="K4359"/>
  <c r="L4360"/>
  <c r="K4360"/>
  <c r="L4364"/>
  <c r="K4364"/>
  <c r="C4368"/>
  <c r="L4368"/>
  <c r="K4368"/>
  <c r="L4369"/>
  <c r="K4369"/>
  <c r="L4370"/>
  <c r="K4370"/>
  <c r="L4371"/>
  <c r="K4371"/>
  <c r="L4372"/>
  <c r="K4372"/>
  <c r="C4373"/>
  <c r="L4373"/>
  <c r="K4373"/>
  <c r="L4374"/>
  <c r="K4374"/>
  <c r="L4375"/>
  <c r="K4375"/>
  <c r="L4376"/>
  <c r="K4376"/>
  <c r="C4377"/>
  <c r="L4377"/>
  <c r="K4377"/>
  <c r="L4378"/>
  <c r="K4378"/>
  <c r="L3965"/>
  <c r="K3965"/>
  <c r="C4379"/>
  <c r="L4379"/>
  <c r="K4379"/>
  <c r="L4381"/>
  <c r="K4381"/>
  <c r="L4384"/>
  <c r="K4384"/>
  <c r="L4385"/>
  <c r="K4385"/>
  <c r="L4386"/>
  <c r="K4386"/>
  <c r="L4387"/>
  <c r="K4387"/>
  <c r="C4388"/>
  <c r="L4388"/>
  <c r="K4388"/>
  <c r="L4390"/>
  <c r="K4390"/>
  <c r="L4391"/>
  <c r="K4391"/>
  <c r="L4392"/>
  <c r="K4392"/>
  <c r="L4432"/>
  <c r="K4432"/>
  <c r="L4433"/>
  <c r="K4433"/>
  <c r="C4434"/>
  <c r="L4434"/>
  <c r="K4434"/>
  <c r="L4435"/>
  <c r="K4435"/>
  <c r="C4396"/>
  <c r="L4396"/>
  <c r="K4396"/>
  <c r="L4398"/>
  <c r="K4398"/>
  <c r="L4400"/>
  <c r="K4400"/>
  <c r="C4401"/>
  <c r="L4401"/>
  <c r="K4401"/>
  <c r="L4402"/>
  <c r="K4402"/>
  <c r="L4404"/>
  <c r="K4404"/>
  <c r="L4406"/>
  <c r="K4406"/>
  <c r="L4407"/>
  <c r="K4407"/>
  <c r="C4408"/>
  <c r="L4408"/>
  <c r="K4408"/>
  <c r="L4409"/>
  <c r="K4409"/>
  <c r="C4410"/>
  <c r="L4410"/>
  <c r="K4410"/>
  <c r="L4411"/>
  <c r="K4411"/>
  <c r="L4412"/>
  <c r="K4412"/>
  <c r="L4413"/>
  <c r="K4413"/>
  <c r="L4414"/>
  <c r="K4414"/>
  <c r="L4415"/>
  <c r="K4415"/>
  <c r="L4416"/>
  <c r="K4416"/>
  <c r="L4417"/>
  <c r="K4417"/>
  <c r="L4421"/>
  <c r="K4421"/>
  <c r="L4422"/>
  <c r="K4422"/>
  <c r="L4423"/>
  <c r="K4423"/>
  <c r="L4425"/>
  <c r="K4425"/>
  <c r="L4426"/>
  <c r="K4426"/>
  <c r="L4470"/>
  <c r="K4470"/>
  <c r="L4471"/>
  <c r="K4471"/>
  <c r="L4472"/>
  <c r="K4472"/>
  <c r="L4473"/>
  <c r="K4473"/>
  <c r="C4474"/>
  <c r="L4474"/>
  <c r="K4474"/>
  <c r="L4436"/>
  <c r="K4436"/>
  <c r="L4437"/>
  <c r="K4437"/>
  <c r="L4438"/>
  <c r="K4438"/>
  <c r="C4439"/>
  <c r="L4439"/>
  <c r="K4439"/>
  <c r="L4440"/>
  <c r="K4440"/>
  <c r="L4441"/>
  <c r="K4441"/>
  <c r="L4442"/>
  <c r="K4442"/>
  <c r="C4443"/>
  <c r="L4443"/>
  <c r="K4443"/>
  <c r="L4444"/>
  <c r="K4444"/>
  <c r="L4445"/>
  <c r="K4445"/>
  <c r="L4446"/>
  <c r="K4446"/>
  <c r="L4447"/>
  <c r="K4447"/>
  <c r="L4448"/>
  <c r="K4448"/>
  <c r="L4449"/>
  <c r="K4449"/>
  <c r="L4450"/>
  <c r="K4450"/>
  <c r="L4451"/>
  <c r="K4451"/>
  <c r="L4452"/>
  <c r="K4452"/>
  <c r="L4453"/>
  <c r="K4453"/>
  <c r="L4454"/>
  <c r="K4454"/>
  <c r="L4455"/>
  <c r="K4455"/>
  <c r="L4456"/>
  <c r="K4456"/>
  <c r="L4457"/>
  <c r="K4457"/>
  <c r="L4458"/>
  <c r="K4458"/>
  <c r="L4459"/>
  <c r="K4459"/>
  <c r="L4460"/>
  <c r="K4460"/>
  <c r="L4461"/>
  <c r="K4461"/>
  <c r="L4462"/>
  <c r="K4462"/>
  <c r="L4463"/>
  <c r="K4463"/>
  <c r="L4505"/>
  <c r="K4505"/>
  <c r="L4506"/>
  <c r="K4506"/>
  <c r="L4507"/>
  <c r="K4507"/>
  <c r="L4508"/>
  <c r="K4508"/>
  <c r="L4475"/>
  <c r="K4475"/>
  <c r="L4476"/>
  <c r="K4476"/>
  <c r="L4477"/>
  <c r="K4477"/>
  <c r="L4478"/>
  <c r="K4478"/>
  <c r="L4479"/>
  <c r="K4479"/>
  <c r="L4480"/>
  <c r="K4480"/>
  <c r="L4481"/>
  <c r="K4481"/>
  <c r="L4483"/>
  <c r="K4483"/>
  <c r="L4484"/>
  <c r="K4484"/>
  <c r="L4485"/>
  <c r="K4485"/>
  <c r="L4486"/>
  <c r="K4486"/>
  <c r="L4487"/>
  <c r="K4487"/>
  <c r="L4488"/>
  <c r="K4488"/>
  <c r="L4489"/>
  <c r="K4489"/>
  <c r="L4490"/>
  <c r="K4490"/>
  <c r="L4491"/>
  <c r="K4491"/>
  <c r="L4492"/>
  <c r="K4492"/>
  <c r="L4493"/>
  <c r="K4493"/>
  <c r="L4494"/>
  <c r="K4494"/>
  <c r="L4495"/>
  <c r="K4495"/>
  <c r="L4497"/>
  <c r="K4497"/>
  <c r="L4498"/>
  <c r="K4498"/>
  <c r="L4500"/>
  <c r="K4500"/>
  <c r="L4501"/>
  <c r="K4501"/>
  <c r="L4533"/>
  <c r="K4533"/>
  <c r="L4534"/>
  <c r="K4534"/>
  <c r="L4535"/>
  <c r="K4535"/>
  <c r="L4536"/>
  <c r="K4536"/>
  <c r="L4510"/>
  <c r="K4510"/>
  <c r="L4511"/>
  <c r="K4511"/>
  <c r="L4512"/>
  <c r="K4512"/>
  <c r="L4513"/>
  <c r="K4513"/>
  <c r="L4514"/>
  <c r="K4514"/>
  <c r="L4516"/>
  <c r="K4516"/>
  <c r="L4520"/>
  <c r="K4520"/>
  <c r="L4521"/>
  <c r="K4521"/>
  <c r="L4522"/>
  <c r="K4522"/>
  <c r="L4523"/>
  <c r="K4523"/>
  <c r="L4524"/>
  <c r="K4524"/>
  <c r="L4525"/>
  <c r="K4525"/>
  <c r="L4526"/>
  <c r="K4526"/>
  <c r="L4527"/>
  <c r="K4527"/>
  <c r="L4528"/>
  <c r="K4528"/>
  <c r="L4531"/>
  <c r="K4531"/>
  <c r="L4570"/>
  <c r="K4570"/>
  <c r="L4571"/>
  <c r="K4571"/>
  <c r="L4572"/>
  <c r="K4572"/>
  <c r="L4573"/>
  <c r="K4573"/>
  <c r="L4574"/>
  <c r="K4574"/>
  <c r="L4575"/>
  <c r="K4575"/>
  <c r="L4576"/>
  <c r="K4576"/>
  <c r="L4537"/>
  <c r="K4537"/>
  <c r="L4538"/>
  <c r="K4538"/>
  <c r="L4539"/>
  <c r="K4539"/>
  <c r="L4540"/>
  <c r="K4540"/>
  <c r="L4541"/>
  <c r="K4541"/>
  <c r="L4542"/>
  <c r="K4542"/>
  <c r="L4544"/>
  <c r="K4544"/>
  <c r="L4545"/>
  <c r="K4545"/>
  <c r="L4546"/>
  <c r="K4546"/>
  <c r="L4549"/>
  <c r="K4549"/>
  <c r="L4550"/>
  <c r="K4550"/>
  <c r="L4551"/>
  <c r="K4551"/>
  <c r="L4552"/>
  <c r="K4552"/>
  <c r="L4553"/>
  <c r="K4553"/>
  <c r="L4554"/>
  <c r="K4554"/>
  <c r="L4555"/>
  <c r="K4555"/>
  <c r="L4556"/>
  <c r="K4556"/>
  <c r="L4557"/>
  <c r="K4557"/>
  <c r="L4558"/>
  <c r="K4558"/>
  <c r="L4559"/>
  <c r="K4559"/>
  <c r="L4560"/>
  <c r="K4560"/>
  <c r="L4561"/>
  <c r="K4561"/>
  <c r="L4562"/>
  <c r="K4562"/>
  <c r="L4600"/>
  <c r="K4600"/>
  <c r="L4601"/>
  <c r="K4601"/>
  <c r="L4602"/>
  <c r="K4602"/>
  <c r="L4603"/>
  <c r="K4603"/>
  <c r="L4604"/>
  <c r="K4604"/>
  <c r="L4577"/>
  <c r="K4577"/>
  <c r="L4578"/>
  <c r="K4578"/>
  <c r="L4579"/>
  <c r="K4579"/>
  <c r="L4580"/>
  <c r="K4580"/>
  <c r="L4581"/>
  <c r="K4581"/>
  <c r="L4582"/>
  <c r="K4582"/>
  <c r="L4585"/>
  <c r="K4585"/>
  <c r="L4588"/>
  <c r="K4588"/>
  <c r="L4589"/>
  <c r="K4589"/>
  <c r="L4590"/>
  <c r="K4590"/>
  <c r="L4592"/>
  <c r="K4592"/>
  <c r="L4394"/>
  <c r="K4394"/>
  <c r="L3293"/>
  <c r="K3293"/>
  <c r="L186"/>
  <c r="K186"/>
  <c r="L4399"/>
  <c r="K4399"/>
  <c r="L1173"/>
  <c r="K1173"/>
  <c r="L1291"/>
  <c r="K1291"/>
  <c r="L3793"/>
  <c r="K3793"/>
  <c r="L3340"/>
  <c r="K3340"/>
  <c r="L1325"/>
  <c r="K1325"/>
  <c r="L1812"/>
  <c r="K1812"/>
  <c r="L3387"/>
  <c r="K3387"/>
  <c r="L3739"/>
  <c r="K3739"/>
  <c r="L3932"/>
  <c r="K3932"/>
  <c r="L2588"/>
  <c r="K2588"/>
  <c r="L3931"/>
  <c r="K3931"/>
  <c r="L4168"/>
  <c r="K4168"/>
  <c r="L1974"/>
  <c r="K1974"/>
  <c r="L2366"/>
  <c r="K2366"/>
  <c r="C246"/>
  <c r="L246"/>
  <c r="K246"/>
  <c r="C2402"/>
  <c r="L2402"/>
  <c r="K2402"/>
  <c r="C555"/>
  <c r="L555"/>
  <c r="K555"/>
  <c r="C2670"/>
  <c r="L2670"/>
  <c r="K2670"/>
  <c r="C2904"/>
  <c r="L2904"/>
  <c r="K2904"/>
  <c r="L1105"/>
  <c r="K1105"/>
  <c r="C1376"/>
  <c r="L1376"/>
  <c r="K1376"/>
  <c r="L4418"/>
  <c r="K4418"/>
  <c r="C306"/>
  <c r="L306"/>
  <c r="K306"/>
  <c r="C2138"/>
  <c r="L2138"/>
  <c r="K2138"/>
  <c r="C3243"/>
  <c r="L3243"/>
  <c r="K3243"/>
  <c r="C3461"/>
  <c r="L3461"/>
  <c r="K3461"/>
  <c r="C3663"/>
  <c r="L3663"/>
  <c r="K3663"/>
  <c r="C3765"/>
  <c r="L3765"/>
  <c r="K3765"/>
  <c r="L3648"/>
  <c r="K3648"/>
  <c r="C604"/>
  <c r="L604"/>
  <c r="K604"/>
  <c r="C4026"/>
  <c r="L4026"/>
  <c r="K4026"/>
  <c r="L1834"/>
  <c r="K1834"/>
  <c r="C2096"/>
  <c r="L2096"/>
  <c r="K2096"/>
  <c r="C2352"/>
  <c r="L2352"/>
  <c r="K2352"/>
  <c r="C2592"/>
  <c r="L2592"/>
  <c r="K2592"/>
  <c r="C3806"/>
  <c r="L3806"/>
  <c r="K3806"/>
  <c r="C2"/>
  <c r="C3358"/>
  <c r="C3502"/>
  <c r="C3037"/>
  <c r="C3327"/>
  <c r="C3301"/>
  <c r="C3308"/>
  <c r="C2858"/>
  <c r="C2886"/>
  <c r="C2972"/>
  <c r="C2981"/>
  <c r="C2991"/>
  <c r="C2997"/>
  <c r="C3010"/>
  <c r="C3014"/>
  <c r="C3220"/>
  <c r="C3235"/>
  <c r="C3244"/>
  <c r="C3296"/>
  <c r="C3264"/>
  <c r="C3266"/>
  <c r="C3268"/>
  <c r="C3271"/>
  <c r="C3274"/>
  <c r="C3276"/>
  <c r="C3277"/>
  <c r="C3279"/>
  <c r="C3281"/>
  <c r="C3283"/>
  <c r="C3286"/>
  <c r="C3288"/>
  <c r="C3328"/>
  <c r="C3330"/>
  <c r="C3298"/>
  <c r="C3303"/>
  <c r="C3305"/>
  <c r="C3306"/>
  <c r="C3309"/>
  <c r="C3311"/>
  <c r="C3315"/>
  <c r="C3317"/>
  <c r="C3472"/>
  <c r="C3455"/>
  <c r="C3457"/>
  <c r="C3459"/>
  <c r="C3462"/>
  <c r="C3464"/>
  <c r="C3467"/>
  <c r="C3469"/>
  <c r="C3476"/>
  <c r="C3477"/>
  <c r="C3480"/>
  <c r="C3482"/>
  <c r="C3484"/>
  <c r="C3486"/>
  <c r="C3488"/>
  <c r="C3490"/>
  <c r="C3492"/>
  <c r="C3495"/>
  <c r="C3497"/>
  <c r="C3499"/>
  <c r="C3501"/>
  <c r="C3800"/>
  <c r="C3814"/>
  <c r="C3821"/>
  <c r="C3834"/>
  <c r="C3836"/>
  <c r="C3837"/>
  <c r="C3839"/>
  <c r="C3841"/>
  <c r="C3844"/>
  <c r="C3846"/>
  <c r="C3848"/>
  <c r="C3853"/>
  <c r="C3860"/>
  <c r="C3863"/>
  <c r="C3896"/>
  <c r="C3898"/>
  <c r="C3866"/>
  <c r="C3868"/>
  <c r="C3871"/>
  <c r="C3875"/>
  <c r="C3879"/>
  <c r="C3884"/>
  <c r="C3889"/>
  <c r="C3894"/>
  <c r="C3895"/>
  <c r="C3938"/>
  <c r="C3908"/>
  <c r="C3914"/>
  <c r="C3919"/>
  <c r="C3924"/>
  <c r="C3928"/>
  <c r="C4194"/>
  <c r="C4225"/>
  <c r="C3981"/>
  <c r="C3967"/>
  <c r="C3959"/>
  <c r="C3953"/>
  <c r="C3948"/>
  <c r="C3977"/>
  <c r="C3927"/>
  <c r="C3923"/>
  <c r="C3909"/>
  <c r="C3937"/>
  <c r="C3888"/>
  <c r="C3883"/>
  <c r="C3878"/>
  <c r="C3873"/>
  <c r="C3867"/>
  <c r="C3897"/>
  <c r="C3854"/>
  <c r="C3840"/>
  <c r="C3835"/>
  <c r="C3865"/>
  <c r="C3815"/>
  <c r="C3803"/>
  <c r="C3798"/>
  <c r="C3498"/>
  <c r="C3493"/>
  <c r="C3489"/>
  <c r="C3485"/>
  <c r="C3481"/>
  <c r="C3470"/>
  <c r="C3466"/>
  <c r="C3460"/>
  <c r="C3456"/>
  <c r="C3316"/>
  <c r="C3310"/>
  <c r="C3304"/>
  <c r="C3331"/>
  <c r="C3287"/>
  <c r="C3282"/>
  <c r="C3278"/>
  <c r="C3273"/>
  <c r="C3267"/>
  <c r="C3297"/>
  <c r="C3247"/>
  <c r="C3241"/>
  <c r="C4223"/>
  <c r="C3251"/>
  <c r="C3802"/>
  <c r="C3804"/>
  <c r="C3805"/>
  <c r="C3816"/>
  <c r="C3820"/>
  <c r="C3832"/>
  <c r="C3845"/>
  <c r="C3856"/>
  <c r="C3858"/>
  <c r="C3862"/>
  <c r="C3877"/>
  <c r="C3881"/>
  <c r="C3886"/>
  <c r="C3891"/>
  <c r="C3935"/>
  <c r="C3936"/>
  <c r="C3910"/>
  <c r="C3913"/>
  <c r="C3922"/>
  <c r="C3926"/>
  <c r="C3976"/>
  <c r="C3939"/>
  <c r="C3942"/>
  <c r="C3943"/>
  <c r="C3947"/>
  <c r="C3949"/>
  <c r="C3952"/>
  <c r="C3955"/>
  <c r="C3958"/>
  <c r="C3961"/>
  <c r="C3966"/>
  <c r="C3968"/>
  <c r="C3972"/>
  <c r="C3974"/>
  <c r="C3978"/>
  <c r="C4111"/>
  <c r="C4116"/>
  <c r="C4120"/>
  <c r="C4173"/>
  <c r="C4133"/>
  <c r="C4139"/>
  <c r="C4148"/>
  <c r="C4149"/>
  <c r="C4156"/>
  <c r="C4167"/>
  <c r="C4193"/>
  <c r="C4196"/>
  <c r="C4176"/>
  <c r="C4177"/>
  <c r="C4185"/>
  <c r="C4190"/>
  <c r="C4630"/>
  <c r="C4221"/>
  <c r="C4222"/>
  <c r="C4199"/>
  <c r="C4200"/>
  <c r="C4202"/>
  <c r="C4204"/>
  <c r="C4206"/>
  <c r="C4207"/>
  <c r="C4210"/>
  <c r="C4212"/>
  <c r="C4214"/>
  <c r="C4253"/>
  <c r="C4254"/>
  <c r="C4255"/>
  <c r="C4256"/>
  <c r="C4224"/>
  <c r="C4228"/>
  <c r="C4230"/>
  <c r="C4233"/>
  <c r="C4235"/>
  <c r="C4237"/>
  <c r="C4240"/>
  <c r="C4242"/>
  <c r="C4244"/>
  <c r="C4246"/>
  <c r="C4248"/>
  <c r="C4249"/>
  <c r="C4300"/>
  <c r="C4302"/>
  <c r="C4261"/>
  <c r="C4263"/>
  <c r="C4264"/>
  <c r="C4267"/>
  <c r="C4269"/>
  <c r="C4593"/>
  <c r="C4640"/>
  <c r="C4672"/>
  <c r="C4701"/>
  <c r="C4716"/>
  <c r="C4389"/>
  <c r="C2684"/>
  <c r="C3259"/>
  <c r="C3252"/>
  <c r="C3249"/>
  <c r="C3246"/>
  <c r="C3239"/>
  <c r="C3210"/>
  <c r="C3031"/>
  <c r="C3002"/>
  <c r="C3022"/>
  <c r="C2975"/>
  <c r="C2963"/>
  <c r="C2692"/>
  <c r="C3260"/>
  <c r="C3262"/>
  <c r="C3263"/>
  <c r="C3213"/>
  <c r="C3208"/>
  <c r="C3034"/>
  <c r="C2911"/>
  <c r="C2879"/>
  <c r="C2816"/>
  <c r="C2785"/>
  <c r="C2575"/>
  <c r="C3012"/>
  <c r="C2891"/>
  <c r="C2869"/>
  <c r="C2844"/>
  <c r="C2810"/>
  <c r="C2752"/>
  <c r="C2719"/>
  <c r="C2685"/>
  <c r="C3123"/>
  <c r="C2955"/>
  <c r="C3015"/>
  <c r="C4162"/>
  <c r="C2598"/>
  <c r="C2687"/>
  <c r="C2671"/>
  <c r="C2694"/>
  <c r="C2701"/>
  <c r="C2722"/>
  <c r="C2732"/>
  <c r="C2754"/>
  <c r="C2763"/>
  <c r="C2798"/>
  <c r="C2814"/>
  <c r="C2817"/>
  <c r="C2824"/>
  <c r="C2851"/>
  <c r="C2863"/>
  <c r="C2870"/>
  <c r="C2902"/>
  <c r="C2881"/>
  <c r="C2885"/>
  <c r="C2895"/>
  <c r="C2912"/>
  <c r="C2923"/>
  <c r="C2933"/>
  <c r="C2943"/>
  <c r="C2945"/>
  <c r="C2952"/>
  <c r="C2984"/>
  <c r="C2964"/>
  <c r="C2967"/>
  <c r="C2970"/>
  <c r="C2973"/>
  <c r="C2976"/>
  <c r="C2978"/>
  <c r="C3017"/>
  <c r="C3020"/>
  <c r="C3023"/>
  <c r="C2987"/>
  <c r="C2992"/>
  <c r="C3000"/>
  <c r="C3004"/>
  <c r="C3009"/>
  <c r="C3013"/>
  <c r="C3056"/>
  <c r="C3033"/>
  <c r="C3035"/>
  <c r="C3135"/>
  <c r="C3114"/>
  <c r="C3120"/>
  <c r="C3128"/>
  <c r="C3137"/>
  <c r="C3138"/>
  <c r="C3145"/>
  <c r="C3154"/>
  <c r="C3163"/>
  <c r="C3166"/>
  <c r="C3173"/>
  <c r="C3178"/>
  <c r="C3182"/>
  <c r="C3188"/>
  <c r="C3190"/>
  <c r="C3194"/>
  <c r="C3229"/>
  <c r="C3231"/>
  <c r="C3204"/>
  <c r="C3261"/>
  <c r="C3294"/>
  <c r="C3329"/>
  <c r="C3299"/>
  <c r="C3512"/>
  <c r="C2950"/>
  <c r="C2939"/>
  <c r="C2936"/>
  <c r="C2930"/>
  <c r="C2961"/>
  <c r="C2914"/>
  <c r="C2909"/>
  <c r="C2893"/>
  <c r="C2888"/>
  <c r="C2882"/>
  <c r="C2877"/>
  <c r="C2899"/>
  <c r="C2865"/>
  <c r="C2861"/>
  <c r="C2853"/>
  <c r="C2847"/>
  <c r="C2827"/>
  <c r="C2820"/>
  <c r="C2839"/>
  <c r="C2794"/>
  <c r="C2780"/>
  <c r="C2756"/>
  <c r="C2747"/>
  <c r="C2777"/>
  <c r="C2724"/>
  <c r="C2709"/>
  <c r="C2696"/>
  <c r="C2715"/>
  <c r="C2658"/>
  <c r="C2560"/>
  <c r="C3057"/>
  <c r="C3664"/>
  <c r="C3674"/>
  <c r="C3701"/>
  <c r="C3744"/>
  <c r="C3733"/>
  <c r="C3738"/>
  <c r="C3753"/>
  <c r="C3762"/>
  <c r="C4454"/>
  <c r="C3386"/>
  <c r="C3439"/>
  <c r="C3550"/>
  <c r="C3625"/>
  <c r="C3589"/>
  <c r="C3604"/>
  <c r="C3666"/>
  <c r="C3636"/>
  <c r="C3646"/>
  <c r="C3673"/>
  <c r="C3679"/>
  <c r="C3685"/>
  <c r="C3692"/>
  <c r="C3699"/>
  <c r="C3742"/>
  <c r="C3743"/>
  <c r="C3707"/>
  <c r="C3712"/>
  <c r="C3717"/>
  <c r="C3725"/>
  <c r="C3726"/>
  <c r="C3731"/>
  <c r="C3732"/>
  <c r="C3788"/>
  <c r="C3789"/>
  <c r="C3746"/>
  <c r="C3747"/>
  <c r="C3750"/>
  <c r="C3751"/>
  <c r="C3755"/>
  <c r="C3761"/>
  <c r="C3770"/>
  <c r="C3776"/>
  <c r="C3828"/>
  <c r="C3796"/>
  <c r="C4010"/>
  <c r="C4014"/>
  <c r="C4027"/>
  <c r="C4029"/>
  <c r="C4036"/>
  <c r="C4038"/>
  <c r="C4041"/>
  <c r="C4045"/>
  <c r="C4084"/>
  <c r="C4057"/>
  <c r="C4059"/>
  <c r="C4061"/>
  <c r="C4064"/>
  <c r="C4069"/>
  <c r="C4073"/>
  <c r="C4076"/>
  <c r="C4078"/>
  <c r="C4081"/>
  <c r="C4125"/>
  <c r="C4086"/>
  <c r="C4089"/>
  <c r="C4092"/>
  <c r="C4095"/>
  <c r="C4100"/>
  <c r="C4102"/>
  <c r="C4104"/>
  <c r="C4107"/>
  <c r="C4109"/>
  <c r="C4316"/>
  <c r="C3561"/>
  <c r="C3592"/>
  <c r="C3642"/>
  <c r="C3652"/>
  <c r="C3662"/>
  <c r="C3987"/>
  <c r="C3781"/>
  <c r="C3766"/>
  <c r="C3752"/>
  <c r="C3790"/>
  <c r="C3728"/>
  <c r="C3715"/>
  <c r="C3745"/>
  <c r="C3687"/>
  <c r="C3676"/>
  <c r="C3656"/>
  <c r="C3644"/>
  <c r="C3631"/>
  <c r="C3599"/>
  <c r="C3572"/>
  <c r="C3543"/>
  <c r="C3421"/>
  <c r="C4053"/>
  <c r="C4082"/>
  <c r="C4127"/>
  <c r="C4097"/>
  <c r="C2962"/>
  <c r="C2959"/>
  <c r="C2915"/>
  <c r="C2910"/>
  <c r="C2894"/>
  <c r="C2892"/>
  <c r="C2890"/>
  <c r="C2883"/>
  <c r="C2878"/>
  <c r="C2903"/>
  <c r="C2901"/>
  <c r="C2868"/>
  <c r="C2864"/>
  <c r="C2862"/>
  <c r="C2859"/>
  <c r="C2856"/>
  <c r="C2852"/>
  <c r="C2849"/>
  <c r="C2845"/>
  <c r="C2828"/>
  <c r="C2822"/>
  <c r="C2842"/>
  <c r="C2800"/>
  <c r="C2796"/>
  <c r="C2788"/>
  <c r="C2782"/>
  <c r="C2767"/>
  <c r="C2742"/>
  <c r="C2662"/>
  <c r="C2118"/>
  <c r="C2076"/>
  <c r="C2958"/>
  <c r="C2983"/>
  <c r="C3019"/>
  <c r="C2994"/>
  <c r="C2996"/>
  <c r="C1716"/>
  <c r="C2036"/>
  <c r="C2259"/>
  <c r="C2559"/>
  <c r="C2563"/>
  <c r="C2573"/>
  <c r="C2595"/>
  <c r="C2599"/>
  <c r="C2686"/>
  <c r="C2657"/>
  <c r="C2661"/>
  <c r="C2669"/>
  <c r="C2673"/>
  <c r="C2679"/>
  <c r="C2716"/>
  <c r="C2718"/>
  <c r="C2693"/>
  <c r="C2695"/>
  <c r="C2697"/>
  <c r="C2700"/>
  <c r="C2702"/>
  <c r="C2705"/>
  <c r="C2712"/>
  <c r="C2737"/>
  <c r="C2720"/>
  <c r="C2723"/>
  <c r="C2725"/>
  <c r="C2731"/>
  <c r="C2772"/>
  <c r="C2774"/>
  <c r="C2739"/>
  <c r="C2741"/>
  <c r="C2745"/>
  <c r="C2748"/>
  <c r="C2750"/>
  <c r="C2753"/>
  <c r="C2755"/>
  <c r="C2758"/>
  <c r="C2761"/>
  <c r="C2765"/>
  <c r="C2778"/>
  <c r="C2781"/>
  <c r="C2784"/>
  <c r="C2786"/>
  <c r="C2792"/>
  <c r="C2795"/>
  <c r="C2797"/>
  <c r="C2799"/>
  <c r="C2838"/>
  <c r="C2841"/>
  <c r="C2806"/>
  <c r="C2813"/>
  <c r="C2969"/>
  <c r="C2980"/>
  <c r="C3016"/>
  <c r="C2988"/>
  <c r="C2263"/>
  <c r="C2097"/>
  <c r="C2016"/>
  <c r="C1778"/>
  <c r="C2267"/>
  <c r="C2115"/>
  <c r="C2066"/>
  <c r="C2052"/>
  <c r="C2012"/>
  <c r="C1829"/>
  <c r="C1579"/>
  <c r="C1543"/>
  <c r="C1610"/>
  <c r="C1667"/>
  <c r="C1806"/>
  <c r="C1822"/>
  <c r="C2019"/>
  <c r="C2029"/>
  <c r="C2081"/>
  <c r="C2055"/>
  <c r="C2063"/>
  <c r="C2093"/>
  <c r="C2102"/>
  <c r="C2116"/>
  <c r="C2120"/>
  <c r="C2284"/>
  <c r="C2260"/>
  <c r="C2266"/>
  <c r="C1846"/>
  <c r="C1819"/>
  <c r="C1791"/>
  <c r="C1724"/>
  <c r="C1677"/>
  <c r="C1550"/>
  <c r="C1568"/>
  <c r="C1653"/>
  <c r="C1693"/>
  <c r="C1688"/>
  <c r="C1706"/>
  <c r="C1714"/>
  <c r="C1726"/>
  <c r="C1762"/>
  <c r="C1770"/>
  <c r="C1773"/>
  <c r="C1783"/>
  <c r="C1801"/>
  <c r="C1803"/>
  <c r="C1811"/>
  <c r="C1844"/>
  <c r="C1824"/>
  <c r="C1975"/>
  <c r="C1981"/>
  <c r="C1985"/>
  <c r="C1989"/>
  <c r="C2045"/>
  <c r="C2004"/>
  <c r="C2005"/>
  <c r="C2008"/>
  <c r="C2009"/>
  <c r="C2011"/>
  <c r="C2013"/>
  <c r="C2015"/>
  <c r="C2018"/>
  <c r="C2025"/>
  <c r="C2027"/>
  <c r="C2034"/>
  <c r="C2039"/>
  <c r="C2050"/>
  <c r="C2053"/>
  <c r="C2056"/>
  <c r="C2058"/>
  <c r="C2064"/>
  <c r="C2067"/>
  <c r="C2073"/>
  <c r="C2078"/>
  <c r="C2089"/>
  <c r="C2092"/>
  <c r="C2094"/>
  <c r="C2100"/>
  <c r="C2103"/>
  <c r="C2110"/>
  <c r="C2147"/>
  <c r="C2783"/>
  <c r="C2935"/>
  <c r="C2956"/>
  <c r="C2990"/>
  <c r="C2998"/>
  <c r="C2999"/>
  <c r="C3005"/>
  <c r="C3170"/>
  <c r="C3164"/>
  <c r="C3165"/>
  <c r="C3167"/>
  <c r="C3174"/>
  <c r="C4226"/>
  <c r="C4186"/>
  <c r="C4251"/>
  <c r="C3700"/>
  <c r="C3741"/>
  <c r="C3719"/>
  <c r="C3723"/>
  <c r="C3740"/>
  <c r="C3758"/>
  <c r="C3772"/>
  <c r="C3774"/>
  <c r="C3784"/>
  <c r="C3787"/>
  <c r="C4042"/>
  <c r="C4305"/>
  <c r="C4330"/>
  <c r="C4356"/>
  <c r="C4360"/>
  <c r="C4384"/>
  <c r="C4386"/>
  <c r="C4435"/>
  <c r="C4411"/>
  <c r="C4422"/>
  <c r="C4425"/>
  <c r="C4450"/>
  <c r="C4451"/>
  <c r="C4463"/>
  <c r="C4477"/>
  <c r="C4497"/>
  <c r="C4501"/>
  <c r="C4533"/>
  <c r="C4511"/>
  <c r="C4531"/>
  <c r="C4570"/>
  <c r="C4573"/>
  <c r="C4575"/>
  <c r="C4576"/>
  <c r="C4537"/>
  <c r="C4542"/>
  <c r="C4544"/>
  <c r="C4603"/>
  <c r="C4579"/>
  <c r="C4580"/>
  <c r="C3099"/>
  <c r="C3996"/>
  <c r="C3989"/>
  <c r="C3982"/>
  <c r="C3794"/>
  <c r="C3829"/>
  <c r="C3825"/>
  <c r="C3777"/>
  <c r="C3775"/>
  <c r="C3771"/>
  <c r="C3763"/>
  <c r="C3756"/>
  <c r="C3754"/>
  <c r="C3730"/>
  <c r="C3718"/>
  <c r="C3716"/>
  <c r="C3714"/>
  <c r="C3710"/>
  <c r="C3708"/>
  <c r="C3706"/>
  <c r="C3698"/>
  <c r="C3693"/>
  <c r="C3689"/>
  <c r="C3686"/>
  <c r="C3680"/>
  <c r="C3678"/>
  <c r="C3675"/>
  <c r="C3705"/>
  <c r="C3702"/>
  <c r="C3659"/>
  <c r="C3654"/>
  <c r="C3651"/>
  <c r="C3647"/>
  <c r="C3645"/>
  <c r="C3643"/>
  <c r="C3641"/>
  <c r="C3637"/>
  <c r="C3634"/>
  <c r="C3672"/>
  <c r="C3613"/>
  <c r="C3607"/>
  <c r="C3601"/>
  <c r="C3596"/>
  <c r="C3590"/>
  <c r="C3627"/>
  <c r="C3581"/>
  <c r="C3566"/>
  <c r="C3552"/>
  <c r="C3523"/>
  <c r="C3434"/>
  <c r="C3396"/>
  <c r="C3374"/>
  <c r="C3344"/>
  <c r="C3991"/>
  <c r="C4080"/>
  <c r="C4124"/>
  <c r="C4126"/>
  <c r="C4088"/>
  <c r="C4296"/>
  <c r="C4494"/>
  <c r="C4394"/>
  <c r="C2917"/>
  <c r="C3036"/>
  <c r="C2922"/>
  <c r="C2953"/>
  <c r="C3921"/>
  <c r="C3428"/>
  <c r="C3404"/>
  <c r="C3392"/>
  <c r="C3378"/>
  <c r="C3410"/>
  <c r="C3350"/>
  <c r="C3681"/>
  <c r="C4004"/>
  <c r="C2046"/>
  <c r="C2044"/>
  <c r="C1991"/>
  <c r="C1988"/>
  <c r="C1986"/>
  <c r="C1984"/>
  <c r="C1980"/>
  <c r="C1976"/>
  <c r="C1835"/>
  <c r="C1833"/>
  <c r="C1827"/>
  <c r="C1809"/>
  <c r="C1817"/>
  <c r="C1793"/>
  <c r="C1730"/>
  <c r="C1720"/>
  <c r="C1697"/>
  <c r="C1682"/>
  <c r="C1669"/>
  <c r="C1656"/>
  <c r="C1651"/>
  <c r="C1620"/>
  <c r="C1637"/>
  <c r="C1566"/>
  <c r="C1646"/>
  <c r="C1627"/>
  <c r="C1615"/>
  <c r="C1606"/>
  <c r="C1588"/>
  <c r="C1571"/>
  <c r="C1600"/>
  <c r="C1545"/>
  <c r="C3320"/>
  <c r="C3061"/>
  <c r="C2516"/>
  <c r="C2408"/>
  <c r="C2192"/>
  <c r="C2486"/>
  <c r="C3442"/>
  <c r="C3635"/>
  <c r="C3633"/>
  <c r="C3630"/>
  <c r="C3669"/>
  <c r="C3614"/>
  <c r="C3612"/>
  <c r="C3610"/>
  <c r="C3605"/>
  <c r="C3603"/>
  <c r="C3600"/>
  <c r="C3597"/>
  <c r="C3594"/>
  <c r="C3591"/>
  <c r="C3628"/>
  <c r="C3622"/>
  <c r="C3574"/>
  <c r="C3569"/>
  <c r="C3563"/>
  <c r="C3557"/>
  <c r="C3532"/>
  <c r="C3515"/>
  <c r="C3436"/>
  <c r="C3430"/>
  <c r="C3425"/>
  <c r="C3415"/>
  <c r="C3398"/>
  <c r="C3394"/>
  <c r="C3390"/>
  <c r="C3382"/>
  <c r="C3376"/>
  <c r="C3412"/>
  <c r="C3407"/>
  <c r="C3353"/>
  <c r="C3348"/>
  <c r="C3341"/>
  <c r="C3373"/>
  <c r="C3074"/>
  <c r="C3049"/>
  <c r="C2496"/>
  <c r="C3337"/>
  <c r="C3370"/>
  <c r="C3079"/>
  <c r="C2627"/>
  <c r="C2434"/>
  <c r="C2318"/>
  <c r="C1239"/>
  <c r="C2163"/>
  <c r="C2307"/>
  <c r="C2334"/>
  <c r="C2380"/>
  <c r="C2360"/>
  <c r="C2388"/>
  <c r="C2425"/>
  <c r="C2451"/>
  <c r="C2460"/>
  <c r="C2485"/>
  <c r="C2549"/>
  <c r="C2552"/>
  <c r="C2584"/>
  <c r="C2589"/>
  <c r="C2591"/>
  <c r="C2594"/>
  <c r="C2603"/>
  <c r="C2612"/>
  <c r="C2645"/>
  <c r="C2647"/>
  <c r="C2617"/>
  <c r="C2620"/>
  <c r="C2622"/>
  <c r="C2625"/>
  <c r="C2628"/>
  <c r="C2630"/>
  <c r="C2634"/>
  <c r="C2638"/>
  <c r="C3043"/>
  <c r="C3047"/>
  <c r="C3051"/>
  <c r="C3100"/>
  <c r="C3104"/>
  <c r="C3059"/>
  <c r="C3063"/>
  <c r="C3065"/>
  <c r="C3068"/>
  <c r="C3071"/>
  <c r="C3075"/>
  <c r="C3077"/>
  <c r="C3083"/>
  <c r="C3090"/>
  <c r="C3093"/>
  <c r="C3371"/>
  <c r="C3587"/>
  <c r="C3526"/>
  <c r="C3518"/>
  <c r="C3546"/>
  <c r="C3440"/>
  <c r="C3437"/>
  <c r="C3435"/>
  <c r="C3433"/>
  <c r="C3429"/>
  <c r="C3426"/>
  <c r="C3424"/>
  <c r="C3416"/>
  <c r="C3445"/>
  <c r="C3401"/>
  <c r="C3397"/>
  <c r="C3395"/>
  <c r="C3393"/>
  <c r="C3391"/>
  <c r="C3388"/>
  <c r="C3384"/>
  <c r="C3381"/>
  <c r="C3377"/>
  <c r="C3413"/>
  <c r="C3411"/>
  <c r="C3409"/>
  <c r="C3359"/>
  <c r="C3356"/>
  <c r="C3351"/>
  <c r="C3349"/>
  <c r="C3346"/>
  <c r="C3343"/>
  <c r="C3338"/>
  <c r="C3336"/>
  <c r="C3368"/>
  <c r="C3096"/>
  <c r="C3089"/>
  <c r="C3076"/>
  <c r="C3070"/>
  <c r="C3064"/>
  <c r="C3105"/>
  <c r="C3098"/>
  <c r="C3046"/>
  <c r="C2635"/>
  <c r="C2629"/>
  <c r="C2623"/>
  <c r="C2619"/>
  <c r="C2646"/>
  <c r="C2602"/>
  <c r="C2590"/>
  <c r="C2577"/>
  <c r="C2536"/>
  <c r="C2525"/>
  <c r="C2471"/>
  <c r="C2449"/>
  <c r="C2350"/>
  <c r="C2293"/>
  <c r="C2135"/>
  <c r="C2174"/>
  <c r="C2187"/>
  <c r="C2199"/>
  <c r="C2205"/>
  <c r="C2219"/>
  <c r="C2233"/>
  <c r="C2238"/>
  <c r="C2246"/>
  <c r="C2271"/>
  <c r="C2288"/>
  <c r="C2298"/>
  <c r="C2312"/>
  <c r="C2324"/>
  <c r="C2342"/>
  <c r="C2355"/>
  <c r="C2369"/>
  <c r="C2381"/>
  <c r="C2399"/>
  <c r="C2420"/>
  <c r="C2430"/>
  <c r="C2442"/>
  <c r="C2457"/>
  <c r="C2515"/>
  <c r="C2490"/>
  <c r="C2548"/>
  <c r="C2550"/>
  <c r="C2518"/>
  <c r="C2522"/>
  <c r="C2527"/>
  <c r="C2529"/>
  <c r="C2531"/>
  <c r="C2535"/>
  <c r="C2537"/>
  <c r="C2541"/>
  <c r="C2551"/>
  <c r="C2554"/>
  <c r="C2583"/>
  <c r="C2586"/>
  <c r="C3505"/>
  <c r="C3506"/>
  <c r="C3540"/>
  <c r="C3537"/>
  <c r="C3539"/>
  <c r="C3554"/>
  <c r="C3571"/>
  <c r="C3573"/>
  <c r="C3582"/>
  <c r="C3585"/>
  <c r="C3623"/>
  <c r="C3616"/>
  <c r="C3671"/>
  <c r="C3629"/>
  <c r="C3658"/>
  <c r="C3703"/>
  <c r="C3688"/>
  <c r="C3695"/>
  <c r="C2244"/>
  <c r="C2230"/>
  <c r="C2202"/>
  <c r="C2225"/>
  <c r="C1924"/>
  <c r="C3792"/>
  <c r="C3779"/>
  <c r="C3785"/>
  <c r="C3827"/>
  <c r="C3826"/>
  <c r="C4040"/>
  <c r="C4044"/>
  <c r="C4046"/>
  <c r="C4047"/>
  <c r="C4049"/>
  <c r="C4051"/>
  <c r="C4031"/>
  <c r="C4005"/>
  <c r="C1973"/>
  <c r="C1871"/>
  <c r="C1054"/>
  <c r="C1255"/>
  <c r="C1597"/>
  <c r="C1574"/>
  <c r="C1603"/>
  <c r="C1608"/>
  <c r="C1612"/>
  <c r="C1618"/>
  <c r="C1622"/>
  <c r="C1680"/>
  <c r="C1685"/>
  <c r="C1713"/>
  <c r="C1763"/>
  <c r="C1792"/>
  <c r="C1769"/>
  <c r="C1771"/>
  <c r="C1776"/>
  <c r="C1779"/>
  <c r="C1782"/>
  <c r="C1784"/>
  <c r="C1818"/>
  <c r="C1794"/>
  <c r="C1796"/>
  <c r="C1802"/>
  <c r="C1804"/>
  <c r="C1807"/>
  <c r="C1810"/>
  <c r="C1843"/>
  <c r="C1845"/>
  <c r="C1847"/>
  <c r="C1823"/>
  <c r="C1825"/>
  <c r="C1828"/>
  <c r="C1831"/>
  <c r="C2769"/>
  <c r="C2779"/>
  <c r="C2833"/>
  <c r="C2875"/>
  <c r="C2876"/>
  <c r="C2872"/>
  <c r="C2919"/>
  <c r="C2906"/>
  <c r="C3212"/>
  <c r="C3257"/>
  <c r="C3907"/>
  <c r="C2194"/>
  <c r="C2189"/>
  <c r="C2185"/>
  <c r="C2178"/>
  <c r="C2169"/>
  <c r="C2157"/>
  <c r="C2153"/>
  <c r="C1949"/>
  <c r="C1903"/>
  <c r="C1258"/>
  <c r="C1153"/>
  <c r="C2279"/>
  <c r="C2494"/>
  <c r="C2488"/>
  <c r="C2482"/>
  <c r="C2511"/>
  <c r="C2462"/>
  <c r="C2455"/>
  <c r="C2479"/>
  <c r="C2438"/>
  <c r="C2432"/>
  <c r="C2427"/>
  <c r="C2422"/>
  <c r="C2416"/>
  <c r="C2446"/>
  <c r="C2392"/>
  <c r="C2386"/>
  <c r="C2410"/>
  <c r="C2374"/>
  <c r="C2367"/>
  <c r="C2357"/>
  <c r="C2353"/>
  <c r="C2346"/>
  <c r="C2340"/>
  <c r="C2378"/>
  <c r="C2322"/>
  <c r="C2315"/>
  <c r="C2309"/>
  <c r="C2302"/>
  <c r="C2295"/>
  <c r="C2291"/>
  <c r="C2286"/>
  <c r="C2274"/>
  <c r="C2245"/>
  <c r="C2242"/>
  <c r="C2237"/>
  <c r="C2234"/>
  <c r="C2254"/>
  <c r="C2206"/>
  <c r="C2203"/>
  <c r="C2201"/>
  <c r="C2198"/>
  <c r="C2195"/>
  <c r="C2193"/>
  <c r="C2191"/>
  <c r="C2188"/>
  <c r="C2186"/>
  <c r="C2226"/>
  <c r="C2223"/>
  <c r="C2176"/>
  <c r="C2172"/>
  <c r="C2166"/>
  <c r="C2160"/>
  <c r="C2123"/>
  <c r="C1960"/>
  <c r="C1935"/>
  <c r="C1909"/>
  <c r="C1887"/>
  <c r="C1857"/>
  <c r="C1385"/>
  <c r="C2520"/>
  <c r="C2167"/>
  <c r="C2164"/>
  <c r="C2161"/>
  <c r="C2158"/>
  <c r="C2156"/>
  <c r="C2155"/>
  <c r="C2183"/>
  <c r="C2129"/>
  <c r="C2229"/>
  <c r="C2343"/>
  <c r="C2331"/>
  <c r="C2504"/>
  <c r="C2500"/>
  <c r="C2497"/>
  <c r="C2495"/>
  <c r="C2493"/>
  <c r="C2489"/>
  <c r="C2487"/>
  <c r="C2512"/>
  <c r="C2514"/>
  <c r="C2472"/>
  <c r="C2456"/>
  <c r="C2452"/>
  <c r="C2478"/>
  <c r="C2440"/>
  <c r="C2435"/>
  <c r="C2433"/>
  <c r="C2431"/>
  <c r="C2429"/>
  <c r="C2426"/>
  <c r="C2423"/>
  <c r="C2421"/>
  <c r="C2418"/>
  <c r="C2415"/>
  <c r="C2447"/>
  <c r="C2444"/>
  <c r="C2395"/>
  <c r="C2390"/>
  <c r="C2387"/>
  <c r="C2383"/>
  <c r="C2411"/>
  <c r="C2409"/>
  <c r="C2407"/>
  <c r="C2372"/>
  <c r="C2368"/>
  <c r="C2361"/>
  <c r="C2359"/>
  <c r="C2356"/>
  <c r="C2354"/>
  <c r="C2351"/>
  <c r="C2348"/>
  <c r="C2345"/>
  <c r="C2341"/>
  <c r="C2337"/>
  <c r="C2379"/>
  <c r="C2377"/>
  <c r="C2323"/>
  <c r="C2321"/>
  <c r="C2316"/>
  <c r="C2314"/>
  <c r="C2310"/>
  <c r="C2335"/>
  <c r="C2304"/>
  <c r="C2299"/>
  <c r="C2297"/>
  <c r="C2294"/>
  <c r="C2292"/>
  <c r="C2289"/>
  <c r="C2287"/>
  <c r="C2308"/>
  <c r="C2277"/>
  <c r="C2272"/>
  <c r="C2269"/>
  <c r="C2375"/>
  <c r="C3240"/>
  <c r="C3238"/>
  <c r="C3234"/>
  <c r="C3227"/>
  <c r="C3214"/>
  <c r="C3211"/>
  <c r="C3209"/>
  <c r="C3206"/>
  <c r="C3203"/>
  <c r="C3232"/>
  <c r="C3230"/>
  <c r="C3197"/>
  <c r="C3193"/>
  <c r="C3191"/>
  <c r="C3187"/>
  <c r="C3184"/>
  <c r="C3181"/>
  <c r="C3179"/>
  <c r="C3175"/>
  <c r="C3199"/>
  <c r="C3160"/>
  <c r="C3156"/>
  <c r="C3152"/>
  <c r="C3147"/>
  <c r="C3144"/>
  <c r="C3140"/>
  <c r="C3172"/>
  <c r="C3168"/>
  <c r="C3125"/>
  <c r="C3121"/>
  <c r="C3118"/>
  <c r="C3116"/>
  <c r="C3113"/>
  <c r="C3110"/>
  <c r="C3151"/>
  <c r="C3155"/>
  <c r="C3106"/>
  <c r="C3111"/>
  <c r="C3107"/>
  <c r="C3109"/>
  <c r="C3129"/>
  <c r="C3198"/>
  <c r="C3195"/>
  <c r="C3196"/>
  <c r="C3205"/>
  <c r="C3222"/>
  <c r="C3226"/>
  <c r="C3245"/>
  <c r="C3242"/>
  <c r="C3130"/>
  <c r="C3122"/>
  <c r="C3153"/>
  <c r="C3253"/>
  <c r="C3233"/>
  <c r="C3258"/>
  <c r="C3580"/>
  <c r="C3570"/>
  <c r="C3567"/>
  <c r="C3565"/>
  <c r="C3562"/>
  <c r="C3560"/>
  <c r="C3553"/>
  <c r="C3551"/>
  <c r="C3547"/>
  <c r="C3535"/>
  <c r="C3529"/>
  <c r="C3524"/>
  <c r="C3522"/>
  <c r="C3517"/>
  <c r="C3514"/>
  <c r="C3544"/>
  <c r="C3639"/>
  <c r="C3660"/>
  <c r="C3998"/>
  <c r="C3994"/>
  <c r="C3992"/>
  <c r="C3988"/>
  <c r="C3983"/>
  <c r="C4000"/>
  <c r="C3986"/>
  <c r="C4052"/>
  <c r="C4011"/>
  <c r="C4018"/>
  <c r="C4024"/>
  <c r="C4023"/>
  <c r="C4022"/>
  <c r="C4021"/>
  <c r="C4019"/>
  <c r="C4020"/>
  <c r="C4025"/>
  <c r="C4030"/>
  <c r="C4015"/>
  <c r="C4002"/>
  <c r="C4085"/>
  <c r="C4188"/>
  <c r="C4182"/>
  <c r="C4180"/>
  <c r="C4178"/>
  <c r="C4175"/>
  <c r="C4197"/>
  <c r="C4195"/>
  <c r="C4157"/>
  <c r="C4155"/>
  <c r="C4150"/>
  <c r="C4146"/>
  <c r="C4143"/>
  <c r="C4138"/>
  <c r="C4136"/>
  <c r="C4132"/>
  <c r="C4130"/>
  <c r="C4172"/>
  <c r="C4117"/>
  <c r="C4114"/>
  <c r="C4112"/>
  <c r="C4181"/>
  <c r="C4121"/>
  <c r="C4191"/>
  <c r="C4169"/>
  <c r="C4170"/>
  <c r="C4115"/>
  <c r="C4456"/>
  <c r="C4453"/>
  <c r="C4448"/>
  <c r="C4446"/>
  <c r="C4441"/>
  <c r="C4437"/>
  <c r="C4472"/>
  <c r="C4423"/>
  <c r="C4417"/>
  <c r="C4413"/>
  <c r="C4404"/>
  <c r="C4385"/>
  <c r="C3965"/>
  <c r="C4375"/>
  <c r="C4371"/>
  <c r="C4357"/>
  <c r="C4353"/>
  <c r="C4347"/>
  <c r="C4345"/>
  <c r="C4344"/>
  <c r="C4364"/>
  <c r="C4534"/>
  <c r="C4343"/>
  <c r="C4500"/>
  <c r="C4489"/>
  <c r="C4414"/>
  <c r="C4470"/>
  <c r="C4370"/>
  <c r="C4391"/>
  <c r="C4392"/>
  <c r="C4725"/>
  <c r="C4719"/>
  <c r="C4713"/>
  <c r="C4710"/>
  <c r="C4708"/>
  <c r="C4706"/>
  <c r="C4704"/>
  <c r="C4702"/>
  <c r="C4699"/>
  <c r="C4734"/>
  <c r="C4689"/>
  <c r="C4686"/>
  <c r="C4683"/>
  <c r="C4681"/>
  <c r="C4679"/>
  <c r="C4675"/>
  <c r="C4673"/>
  <c r="C4670"/>
  <c r="C4696"/>
  <c r="C4693"/>
  <c r="C4662"/>
  <c r="C4658"/>
  <c r="C4656"/>
  <c r="C4653"/>
  <c r="C4648"/>
  <c r="C4646"/>
  <c r="C4633"/>
  <c r="C4627"/>
  <c r="C4624"/>
  <c r="C4622"/>
  <c r="C4619"/>
  <c r="C4617"/>
  <c r="C4615"/>
  <c r="C4613"/>
  <c r="C4611"/>
  <c r="C4609"/>
  <c r="C4644"/>
  <c r="C4595"/>
  <c r="C4597"/>
  <c r="C4607"/>
  <c r="C4621"/>
  <c r="C4634"/>
  <c r="C4660"/>
  <c r="C4665"/>
  <c r="C4652"/>
  <c r="C4666"/>
  <c r="C4694"/>
  <c r="C4718"/>
  <c r="C4727"/>
  <c r="C4692"/>
  <c r="C4654"/>
  <c r="C4599"/>
  <c r="C4720"/>
  <c r="C4651"/>
  <c r="C4625"/>
  <c r="C2154"/>
  <c r="C2142"/>
  <c r="C2131"/>
  <c r="C2125"/>
  <c r="C2121"/>
  <c r="C2000"/>
  <c r="C1955"/>
  <c r="C1942"/>
  <c r="C1966"/>
  <c r="C1914"/>
  <c r="C1933"/>
  <c r="C1895"/>
  <c r="C1904"/>
  <c r="C1867"/>
  <c r="C1879"/>
  <c r="C785"/>
  <c r="C2960"/>
  <c r="C702"/>
  <c r="C856"/>
  <c r="C850"/>
  <c r="C903"/>
  <c r="C943"/>
  <c r="C970"/>
  <c r="C1040"/>
  <c r="C1042"/>
  <c r="C1056"/>
  <c r="C1093"/>
  <c r="C1140"/>
  <c r="C1142"/>
  <c r="C1145"/>
  <c r="C1176"/>
  <c r="C1177"/>
  <c r="C1178"/>
  <c r="C1179"/>
  <c r="C1156"/>
  <c r="C1157"/>
  <c r="C1160"/>
  <c r="C1162"/>
  <c r="C1164"/>
  <c r="C1166"/>
  <c r="C1170"/>
  <c r="C1174"/>
  <c r="C1180"/>
  <c r="C1183"/>
  <c r="C1186"/>
  <c r="C1188"/>
  <c r="C1190"/>
  <c r="C1191"/>
  <c r="C1194"/>
  <c r="C1195"/>
  <c r="C1197"/>
  <c r="C1201"/>
  <c r="C1202"/>
  <c r="C1204"/>
  <c r="C1207"/>
  <c r="C1208"/>
  <c r="C1209"/>
  <c r="C1211"/>
  <c r="C1212"/>
  <c r="C1214"/>
  <c r="C1245"/>
  <c r="C1248"/>
  <c r="C1249"/>
  <c r="C1250"/>
  <c r="C1218"/>
  <c r="C1219"/>
  <c r="C1221"/>
  <c r="C1223"/>
  <c r="C1225"/>
  <c r="C1230"/>
  <c r="C1234"/>
  <c r="C1235"/>
  <c r="C1236"/>
  <c r="C1281"/>
  <c r="C1254"/>
  <c r="C1256"/>
  <c r="C1259"/>
  <c r="C1544"/>
  <c r="C1546"/>
  <c r="C1549"/>
  <c r="C1553"/>
  <c r="C1598"/>
  <c r="C1562"/>
  <c r="C1565"/>
  <c r="C1567"/>
  <c r="C1569"/>
  <c r="C1572"/>
  <c r="C1576"/>
  <c r="C1580"/>
  <c r="C1583"/>
  <c r="C1589"/>
  <c r="C1634"/>
  <c r="C1636"/>
  <c r="C1638"/>
  <c r="C1604"/>
  <c r="C1607"/>
  <c r="C1609"/>
  <c r="C1611"/>
  <c r="C1613"/>
  <c r="C1616"/>
  <c r="C1619"/>
  <c r="C1621"/>
  <c r="C1624"/>
  <c r="C1662"/>
  <c r="C1640"/>
  <c r="C1642"/>
  <c r="C1644"/>
  <c r="C1647"/>
  <c r="C1649"/>
  <c r="C1652"/>
  <c r="C1655"/>
  <c r="C1657"/>
  <c r="C1660"/>
  <c r="C1664"/>
  <c r="C1668"/>
  <c r="C1671"/>
  <c r="C1674"/>
  <c r="C1678"/>
  <c r="C1681"/>
  <c r="C1684"/>
  <c r="C1686"/>
  <c r="C1689"/>
  <c r="C1695"/>
  <c r="C1698"/>
  <c r="C1703"/>
  <c r="C1705"/>
  <c r="C1709"/>
  <c r="C1740"/>
  <c r="C1743"/>
  <c r="C1715"/>
  <c r="C1718"/>
  <c r="C1721"/>
  <c r="C1723"/>
  <c r="C1725"/>
  <c r="C1727"/>
  <c r="C1731"/>
  <c r="C1766"/>
  <c r="C1745"/>
  <c r="C1751"/>
  <c r="C1755"/>
  <c r="C1757"/>
  <c r="C1761"/>
  <c r="C1994"/>
  <c r="C2042"/>
  <c r="C2043"/>
  <c r="C2017"/>
  <c r="C2035"/>
  <c r="C2040"/>
  <c r="C2051"/>
  <c r="C2059"/>
  <c r="C2062"/>
  <c r="C2074"/>
  <c r="C4001"/>
  <c r="C2114"/>
  <c r="C2088"/>
  <c r="C2090"/>
  <c r="C2146"/>
  <c r="C2149"/>
  <c r="C2282"/>
  <c r="C2258"/>
  <c r="C2261"/>
  <c r="C2557"/>
  <c r="C2564"/>
  <c r="C2571"/>
  <c r="C2672"/>
  <c r="C2689"/>
  <c r="C2691"/>
  <c r="C2699"/>
  <c r="C2706"/>
  <c r="C2711"/>
  <c r="C2713"/>
  <c r="C2714"/>
  <c r="C2738"/>
  <c r="C2721"/>
  <c r="C2733"/>
  <c r="C2734"/>
  <c r="C2775"/>
  <c r="C2776"/>
  <c r="C2744"/>
  <c r="C2746"/>
  <c r="C2764"/>
  <c r="C2766"/>
  <c r="C2804"/>
  <c r="C2793"/>
  <c r="C2801"/>
  <c r="C2803"/>
  <c r="C2840"/>
  <c r="C2843"/>
  <c r="C2808"/>
  <c r="C2809"/>
  <c r="C2812"/>
  <c r="C2818"/>
  <c r="C2830"/>
  <c r="C2834"/>
  <c r="C2836"/>
  <c r="C2837"/>
  <c r="C2874"/>
  <c r="C2846"/>
  <c r="C2867"/>
  <c r="C2900"/>
  <c r="C2887"/>
  <c r="C2898"/>
  <c r="C2927"/>
  <c r="C2926"/>
  <c r="C2931"/>
  <c r="C2937"/>
  <c r="C2908"/>
  <c r="C2985"/>
  <c r="C2974"/>
  <c r="C2880"/>
  <c r="C2982"/>
  <c r="C3933"/>
  <c r="C3809"/>
  <c r="C2182"/>
  <c r="C2139"/>
  <c r="C2132"/>
  <c r="C2130"/>
  <c r="C2126"/>
  <c r="C2124"/>
  <c r="C2122"/>
  <c r="C1912"/>
  <c r="C835"/>
  <c r="C869"/>
  <c r="C892"/>
  <c r="C932"/>
  <c r="C959"/>
  <c r="C1008"/>
  <c r="C1047"/>
  <c r="C1051"/>
  <c r="C1058"/>
  <c r="C1060"/>
  <c r="C1071"/>
  <c r="C1596"/>
  <c r="C1561"/>
  <c r="C1587"/>
  <c r="C1633"/>
  <c r="C1665"/>
  <c r="C1777"/>
  <c r="C1848"/>
  <c r="C1977"/>
  <c r="C1978"/>
  <c r="C2041"/>
  <c r="C2048"/>
  <c r="C2021"/>
  <c r="C2022"/>
  <c r="C2028"/>
  <c r="C2032"/>
  <c r="C2083"/>
  <c r="C2054"/>
  <c r="C2075"/>
  <c r="C2060"/>
  <c r="C2095"/>
  <c r="C2084"/>
  <c r="C2108"/>
  <c r="C2117"/>
  <c r="C2283"/>
  <c r="C2262"/>
  <c r="C2576"/>
  <c r="C2574"/>
  <c r="C2897"/>
  <c r="C2664"/>
  <c r="C3237"/>
  <c r="C2934"/>
  <c r="C3494"/>
  <c r="C220"/>
  <c r="C1078"/>
  <c r="C1087"/>
  <c r="C1097"/>
  <c r="C1102"/>
  <c r="C1107"/>
  <c r="C1111"/>
  <c r="C1120"/>
  <c r="C1264"/>
  <c r="C1272"/>
  <c r="C1294"/>
  <c r="C1334"/>
  <c r="C1371"/>
  <c r="C1400"/>
  <c r="C1414"/>
  <c r="C1436"/>
  <c r="C1472"/>
  <c r="C1477"/>
  <c r="C1483"/>
  <c r="C1487"/>
  <c r="C1503"/>
  <c r="C1510"/>
  <c r="C1515"/>
  <c r="C1518"/>
  <c r="C1521"/>
  <c r="C1534"/>
  <c r="C1538"/>
  <c r="C1881"/>
  <c r="C1882"/>
  <c r="C1856"/>
  <c r="C1861"/>
  <c r="C1866"/>
  <c r="C1868"/>
  <c r="C1870"/>
  <c r="C1874"/>
  <c r="C1877"/>
  <c r="C1906"/>
  <c r="C1885"/>
  <c r="C1889"/>
  <c r="C1892"/>
  <c r="C1897"/>
  <c r="C1902"/>
  <c r="C2572"/>
  <c r="C1932"/>
  <c r="C1934"/>
  <c r="C1908"/>
  <c r="C1910"/>
  <c r="C1913"/>
  <c r="C1915"/>
  <c r="C1923"/>
  <c r="C1925"/>
  <c r="C1965"/>
  <c r="C1967"/>
  <c r="C1969"/>
  <c r="C1937"/>
  <c r="C3504"/>
  <c r="C1945"/>
  <c r="C1948"/>
  <c r="C1950"/>
  <c r="C1954"/>
  <c r="C1956"/>
  <c r="C1958"/>
  <c r="C1962"/>
  <c r="C1963"/>
  <c r="C1999"/>
  <c r="C2001"/>
  <c r="C1972"/>
  <c r="C2306"/>
  <c r="C2384"/>
  <c r="C2445"/>
  <c r="C2414"/>
  <c r="C2475"/>
  <c r="C2481"/>
  <c r="C2483"/>
  <c r="C2499"/>
  <c r="C2502"/>
  <c r="C2510"/>
  <c r="C2578"/>
  <c r="C2579"/>
  <c r="C2614"/>
  <c r="C2618"/>
  <c r="C2636"/>
  <c r="C2641"/>
  <c r="C3039"/>
  <c r="C3132"/>
  <c r="C3322"/>
  <c r="C3323"/>
  <c r="C3367"/>
  <c r="C3335"/>
  <c r="C3352"/>
  <c r="C3362"/>
  <c r="C3364"/>
  <c r="C3365"/>
  <c r="C3408"/>
  <c r="C1540"/>
  <c r="C1522"/>
  <c r="C1516"/>
  <c r="C1508"/>
  <c r="C1485"/>
  <c r="C1475"/>
  <c r="C3383"/>
  <c r="C3385"/>
  <c r="C3406"/>
  <c r="C3446"/>
  <c r="C3420"/>
  <c r="C3441"/>
  <c r="C3507"/>
  <c r="C3508"/>
  <c r="C3510"/>
  <c r="C3542"/>
  <c r="C3516"/>
  <c r="C3531"/>
  <c r="C3538"/>
  <c r="C3549"/>
  <c r="C3555"/>
  <c r="C3618"/>
  <c r="C3615"/>
  <c r="C3389"/>
  <c r="C3414"/>
  <c r="C3419"/>
  <c r="C3443"/>
  <c r="C3556"/>
  <c r="C3583"/>
  <c r="C3579"/>
  <c r="C3620"/>
  <c r="C3595"/>
  <c r="C3665"/>
  <c r="C3667"/>
  <c r="C3670"/>
  <c r="C1169"/>
  <c r="C1167"/>
  <c r="C1165"/>
  <c r="C1163"/>
  <c r="C1155"/>
  <c r="C1147"/>
  <c r="C1038"/>
  <c r="C749"/>
  <c r="C670"/>
  <c r="C630"/>
  <c r="C1241"/>
  <c r="C63"/>
  <c r="C66"/>
  <c r="C626"/>
  <c r="C639"/>
  <c r="C665"/>
  <c r="C668"/>
  <c r="C674"/>
  <c r="C678"/>
  <c r="C695"/>
  <c r="C707"/>
  <c r="C756"/>
  <c r="C743"/>
  <c r="C761"/>
  <c r="C771"/>
  <c r="C790"/>
  <c r="C805"/>
  <c r="C806"/>
  <c r="C852"/>
  <c r="C853"/>
  <c r="C857"/>
  <c r="C858"/>
  <c r="C831"/>
  <c r="C836"/>
  <c r="C838"/>
  <c r="C842"/>
  <c r="C846"/>
  <c r="C884"/>
  <c r="C859"/>
  <c r="C865"/>
  <c r="C866"/>
  <c r="C870"/>
  <c r="C874"/>
  <c r="C878"/>
  <c r="C924"/>
  <c r="C925"/>
  <c r="C886"/>
  <c r="C894"/>
  <c r="C897"/>
  <c r="C900"/>
  <c r="C901"/>
  <c r="C906"/>
  <c r="C908"/>
  <c r="C912"/>
  <c r="C956"/>
  <c r="C933"/>
  <c r="C934"/>
  <c r="C939"/>
  <c r="C940"/>
  <c r="C945"/>
  <c r="C946"/>
  <c r="C952"/>
  <c r="C960"/>
  <c r="C962"/>
  <c r="C965"/>
  <c r="C968"/>
  <c r="C971"/>
  <c r="C972"/>
  <c r="C979"/>
  <c r="C981"/>
  <c r="C1031"/>
  <c r="C995"/>
  <c r="C996"/>
  <c r="C999"/>
  <c r="C1000"/>
  <c r="C1004"/>
  <c r="C1005"/>
  <c r="C1009"/>
  <c r="C1010"/>
  <c r="C1014"/>
  <c r="C1023"/>
  <c r="C1066"/>
  <c r="C1037"/>
  <c r="C1039"/>
  <c r="C1041"/>
  <c r="C1046"/>
  <c r="C1049"/>
  <c r="C1052"/>
  <c r="C1055"/>
  <c r="C1057"/>
  <c r="C1059"/>
  <c r="C1061"/>
  <c r="C1063"/>
  <c r="C1095"/>
  <c r="C1070"/>
  <c r="C1152"/>
  <c r="C1139"/>
  <c r="C1141"/>
  <c r="C1144"/>
  <c r="C1149"/>
  <c r="C797"/>
  <c r="C765"/>
  <c r="C734"/>
  <c r="C687"/>
  <c r="C660"/>
  <c r="C648"/>
  <c r="C653"/>
  <c r="C632"/>
  <c r="C1226"/>
  <c r="C1257"/>
  <c r="C1075"/>
  <c r="C1076"/>
  <c r="C1079"/>
  <c r="C1080"/>
  <c r="C1083"/>
  <c r="C1084"/>
  <c r="C1127"/>
  <c r="C1128"/>
  <c r="C1131"/>
  <c r="C1098"/>
  <c r="C1101"/>
  <c r="C1103"/>
  <c r="C1106"/>
  <c r="C1108"/>
  <c r="C1110"/>
  <c r="C1113"/>
  <c r="C1119"/>
  <c r="C1266"/>
  <c r="C1271"/>
  <c r="C1275"/>
  <c r="C1321"/>
  <c r="C1323"/>
  <c r="C1284"/>
  <c r="C1287"/>
  <c r="C1292"/>
  <c r="C1297"/>
  <c r="C1300"/>
  <c r="C1304"/>
  <c r="C1306"/>
  <c r="C1309"/>
  <c r="C1354"/>
  <c r="C1357"/>
  <c r="C1330"/>
  <c r="C1333"/>
  <c r="C1335"/>
  <c r="C1337"/>
  <c r="C1340"/>
  <c r="C1343"/>
  <c r="C1346"/>
  <c r="C1348"/>
  <c r="C1382"/>
  <c r="C1364"/>
  <c r="C1366"/>
  <c r="C1370"/>
  <c r="C1372"/>
  <c r="C1384"/>
  <c r="C1386"/>
  <c r="C1388"/>
  <c r="C1391"/>
  <c r="C1393"/>
  <c r="C1395"/>
  <c r="C1398"/>
  <c r="C1401"/>
  <c r="C1439"/>
  <c r="C1410"/>
  <c r="C1413"/>
  <c r="C1415"/>
  <c r="C1419"/>
  <c r="C1422"/>
  <c r="C1425"/>
  <c r="C1427"/>
  <c r="C1430"/>
  <c r="C1432"/>
  <c r="C1434"/>
  <c r="C1437"/>
  <c r="C1469"/>
  <c r="C1441"/>
  <c r="C1445"/>
  <c r="C1448"/>
  <c r="C1451"/>
  <c r="C1456"/>
  <c r="C1458"/>
  <c r="C1461"/>
  <c r="C1463"/>
  <c r="C1524"/>
  <c r="C2002"/>
  <c r="C2152"/>
  <c r="C2253"/>
  <c r="C2240"/>
  <c r="C2332"/>
  <c r="C2336"/>
  <c r="C2344"/>
  <c r="C2349"/>
  <c r="C2364"/>
  <c r="C2376"/>
  <c r="C2413"/>
  <c r="C2401"/>
  <c r="C2448"/>
  <c r="C2454"/>
  <c r="C2458"/>
  <c r="C2513"/>
  <c r="C2498"/>
  <c r="C2501"/>
  <c r="C2507"/>
  <c r="C2508"/>
  <c r="C2509"/>
  <c r="C1512"/>
  <c r="C1509"/>
  <c r="C1506"/>
  <c r="C1533"/>
  <c r="C1491"/>
  <c r="C1488"/>
  <c r="C1486"/>
  <c r="C1484"/>
  <c r="C1481"/>
  <c r="C1478"/>
  <c r="C1473"/>
  <c r="C1471"/>
  <c r="C1497"/>
  <c r="C1496"/>
  <c r="C1460"/>
  <c r="C1455"/>
  <c r="C1447"/>
  <c r="C1433"/>
  <c r="C1429"/>
  <c r="C1423"/>
  <c r="C1418"/>
  <c r="C1412"/>
  <c r="C1403"/>
  <c r="C1397"/>
  <c r="C1392"/>
  <c r="C1387"/>
  <c r="C1374"/>
  <c r="C1369"/>
  <c r="C1362"/>
  <c r="C1347"/>
  <c r="C1342"/>
  <c r="C1336"/>
  <c r="C1332"/>
  <c r="C1355"/>
  <c r="C1307"/>
  <c r="C1302"/>
  <c r="C1296"/>
  <c r="C1288"/>
  <c r="C1283"/>
  <c r="C1320"/>
  <c r="C1270"/>
  <c r="C1117"/>
  <c r="C1109"/>
  <c r="C1104"/>
  <c r="C1100"/>
  <c r="C1130"/>
  <c r="C1085"/>
  <c r="C1077"/>
  <c r="C1467"/>
  <c r="C2412"/>
  <c r="C2534"/>
  <c r="C2538"/>
  <c r="C3812"/>
  <c r="C2545"/>
  <c r="C2632"/>
  <c r="C3040"/>
  <c r="C3045"/>
  <c r="C3053"/>
  <c r="C3054"/>
  <c r="C3055"/>
  <c r="C3097"/>
  <c r="C3101"/>
  <c r="C3060"/>
  <c r="C3066"/>
  <c r="C3086"/>
  <c r="C3133"/>
  <c r="C3400"/>
  <c r="C3431"/>
  <c r="C3545"/>
  <c r="C2546"/>
  <c r="C2581"/>
  <c r="C2613"/>
  <c r="C2585"/>
  <c r="C2611"/>
  <c r="C2648"/>
  <c r="C2642"/>
  <c r="C3131"/>
  <c r="C3324"/>
  <c r="C3325"/>
  <c r="C3369"/>
  <c r="C2639"/>
  <c r="C2624"/>
  <c r="C3078"/>
  <c r="C2524"/>
  <c r="C3321"/>
  <c r="C3558"/>
  <c r="C4033"/>
  <c r="C3617"/>
  <c r="C4452"/>
  <c r="C608"/>
  <c r="C494"/>
  <c r="C490"/>
  <c r="C430"/>
  <c r="C411"/>
  <c r="C449"/>
  <c r="C453"/>
  <c r="C457"/>
  <c r="C462"/>
  <c r="C467"/>
  <c r="C530"/>
  <c r="C547"/>
  <c r="C575"/>
  <c r="C582"/>
  <c r="C622"/>
  <c r="C1452"/>
  <c r="C1529"/>
  <c r="C1507"/>
  <c r="C1527"/>
  <c r="C1884"/>
  <c r="C1941"/>
  <c r="C1961"/>
  <c r="C2136"/>
  <c r="C2145"/>
  <c r="C2180"/>
  <c r="C2218"/>
  <c r="C2241"/>
  <c r="C2247"/>
  <c r="C2278"/>
  <c r="C2313"/>
  <c r="C607"/>
  <c r="C597"/>
  <c r="C587"/>
  <c r="C578"/>
  <c r="C499"/>
  <c r="C2317"/>
  <c r="C2328"/>
  <c r="C2338"/>
  <c r="C1390"/>
  <c r="C1435"/>
  <c r="C1466"/>
  <c r="C1492"/>
  <c r="C1505"/>
  <c r="C1511"/>
  <c r="C1526"/>
  <c r="C1559"/>
  <c r="C1539"/>
  <c r="C1880"/>
  <c r="C1858"/>
  <c r="C1888"/>
  <c r="C1891"/>
  <c r="C1896"/>
  <c r="C1911"/>
  <c r="C1916"/>
  <c r="C1920"/>
  <c r="C1936"/>
  <c r="C1944"/>
  <c r="C1951"/>
  <c r="C2133"/>
  <c r="C2184"/>
  <c r="C2162"/>
  <c r="C2224"/>
  <c r="C2228"/>
  <c r="C2213"/>
  <c r="C2252"/>
  <c r="C2248"/>
  <c r="C2249"/>
  <c r="C2280"/>
  <c r="C2305"/>
  <c r="C1894"/>
  <c r="C1893"/>
  <c r="C2137"/>
  <c r="C1479"/>
  <c r="C2303"/>
  <c r="C2327"/>
  <c r="C2320"/>
  <c r="C2311"/>
  <c r="C1555"/>
  <c r="C2363"/>
  <c r="C2464"/>
  <c r="C2326"/>
  <c r="C2424"/>
  <c r="C3050"/>
  <c r="C3417"/>
  <c r="C2580"/>
  <c r="C2476"/>
  <c r="C2461"/>
  <c r="C3357"/>
  <c r="C1356"/>
  <c r="C1035"/>
  <c r="C1017"/>
  <c r="C1015"/>
  <c r="C1013"/>
  <c r="C998"/>
  <c r="C1034"/>
  <c r="C1032"/>
  <c r="C1030"/>
  <c r="C993"/>
  <c r="C911"/>
  <c r="C887"/>
  <c r="C921"/>
  <c r="C841"/>
  <c r="C833"/>
  <c r="C801"/>
  <c r="C794"/>
  <c r="C824"/>
  <c r="C767"/>
  <c r="C763"/>
  <c r="C757"/>
  <c r="C747"/>
  <c r="C741"/>
  <c r="C732"/>
  <c r="C711"/>
  <c r="C704"/>
  <c r="C700"/>
  <c r="C685"/>
  <c r="C643"/>
  <c r="C628"/>
  <c r="C656"/>
  <c r="C609"/>
  <c r="C99"/>
  <c r="C905"/>
  <c r="C28"/>
  <c r="C76"/>
  <c r="C87"/>
  <c r="C110"/>
  <c r="C610"/>
  <c r="C655"/>
  <c r="C625"/>
  <c r="C627"/>
  <c r="C629"/>
  <c r="C631"/>
  <c r="C637"/>
  <c r="C642"/>
  <c r="C646"/>
  <c r="C649"/>
  <c r="C657"/>
  <c r="C659"/>
  <c r="C661"/>
  <c r="C664"/>
  <c r="C667"/>
  <c r="C669"/>
  <c r="C671"/>
  <c r="C673"/>
  <c r="C676"/>
  <c r="C726"/>
  <c r="C688"/>
  <c r="C691"/>
  <c r="C696"/>
  <c r="C701"/>
  <c r="C703"/>
  <c r="C706"/>
  <c r="C708"/>
  <c r="C731"/>
  <c r="C733"/>
  <c r="C736"/>
  <c r="C742"/>
  <c r="C744"/>
  <c r="C748"/>
  <c r="C782"/>
  <c r="C760"/>
  <c r="C762"/>
  <c r="C764"/>
  <c r="C768"/>
  <c r="C772"/>
  <c r="C774"/>
  <c r="C778"/>
  <c r="C784"/>
  <c r="C787"/>
  <c r="C789"/>
  <c r="C791"/>
  <c r="C795"/>
  <c r="C798"/>
  <c r="C802"/>
  <c r="C992"/>
  <c r="C114"/>
  <c r="C149"/>
  <c r="C93"/>
  <c r="C78"/>
  <c r="C44"/>
  <c r="C136"/>
  <c r="C169"/>
  <c r="C205"/>
  <c r="C209"/>
  <c r="C244"/>
  <c r="C225"/>
  <c r="C260"/>
  <c r="C295"/>
  <c r="C286"/>
  <c r="C302"/>
  <c r="C307"/>
  <c r="C311"/>
  <c r="C327"/>
  <c r="C331"/>
  <c r="C332"/>
  <c r="C338"/>
  <c r="C378"/>
  <c r="C392"/>
  <c r="C401"/>
  <c r="C403"/>
  <c r="C442"/>
  <c r="C446"/>
  <c r="C421"/>
  <c r="C426"/>
  <c r="C432"/>
  <c r="C434"/>
  <c r="C436"/>
  <c r="C437"/>
  <c r="C447"/>
  <c r="C464"/>
  <c r="C471"/>
  <c r="C508"/>
  <c r="C478"/>
  <c r="C479"/>
  <c r="C480"/>
  <c r="C541"/>
  <c r="C542"/>
  <c r="C509"/>
  <c r="C510"/>
  <c r="C511"/>
  <c r="C513"/>
  <c r="C518"/>
  <c r="C525"/>
  <c r="C529"/>
  <c r="C564"/>
  <c r="C545"/>
  <c r="C548"/>
  <c r="C591"/>
  <c r="C567"/>
  <c r="C571"/>
  <c r="C574"/>
  <c r="C1125"/>
  <c r="C1126"/>
  <c r="C1123"/>
  <c r="C1267"/>
  <c r="C1408"/>
  <c r="C1405"/>
  <c r="C1438"/>
  <c r="C1470"/>
  <c r="C1444"/>
  <c r="C1453"/>
  <c r="C1494"/>
  <c r="C620"/>
  <c r="C583"/>
  <c r="C580"/>
  <c r="C576"/>
  <c r="C570"/>
  <c r="C551"/>
  <c r="C566"/>
  <c r="C528"/>
  <c r="C495"/>
  <c r="C493"/>
  <c r="C491"/>
  <c r="C489"/>
  <c r="C461"/>
  <c r="C458"/>
  <c r="C456"/>
  <c r="C450"/>
  <c r="C428"/>
  <c r="C422"/>
  <c r="C444"/>
  <c r="C402"/>
  <c r="C309"/>
  <c r="C284"/>
  <c r="C280"/>
  <c r="C211"/>
  <c r="C207"/>
  <c r="C143"/>
  <c r="C598"/>
  <c r="C1383"/>
  <c r="C1449"/>
  <c r="C1504"/>
  <c r="C1493"/>
  <c r="C1530"/>
  <c r="C2329"/>
  <c r="C2385"/>
  <c r="C133"/>
  <c r="C138"/>
  <c r="C139"/>
  <c r="C191"/>
  <c r="C192"/>
  <c r="C160"/>
  <c r="C162"/>
  <c r="C180"/>
  <c r="C184"/>
  <c r="C215"/>
  <c r="C194"/>
  <c r="C198"/>
  <c r="C200"/>
  <c r="C202"/>
  <c r="C242"/>
  <c r="C222"/>
  <c r="C231"/>
  <c r="C251"/>
  <c r="C253"/>
  <c r="C257"/>
  <c r="C293"/>
  <c r="C294"/>
  <c r="C270"/>
  <c r="C279"/>
  <c r="C289"/>
  <c r="C297"/>
  <c r="C301"/>
  <c r="C303"/>
  <c r="C305"/>
  <c r="C316"/>
  <c r="C318"/>
  <c r="C320"/>
  <c r="C349"/>
  <c r="C352"/>
  <c r="C330"/>
  <c r="C333"/>
  <c r="C334"/>
  <c r="C337"/>
  <c r="C339"/>
  <c r="C341"/>
  <c r="C384"/>
  <c r="C387"/>
  <c r="C368"/>
  <c r="C370"/>
  <c r="C373"/>
  <c r="C374"/>
  <c r="C390"/>
  <c r="C396"/>
  <c r="C409"/>
  <c r="C439"/>
  <c r="C455"/>
  <c r="C501"/>
  <c r="C540"/>
  <c r="C596"/>
  <c r="C600"/>
  <c r="C1115"/>
  <c r="C1301"/>
  <c r="C1375"/>
  <c r="C1409"/>
  <c r="C1399"/>
  <c r="C1402"/>
  <c r="C1474"/>
  <c r="C1541"/>
  <c r="C1424"/>
  <c r="C2208"/>
  <c r="C1862"/>
  <c r="C1599"/>
  <c r="C1570"/>
  <c r="C1593"/>
  <c r="C1602"/>
  <c r="C1661"/>
  <c r="C1663"/>
  <c r="C1645"/>
  <c r="C1659"/>
  <c r="C1694"/>
  <c r="C1666"/>
  <c r="C1696"/>
  <c r="C1702"/>
  <c r="C1707"/>
  <c r="C1708"/>
  <c r="C1711"/>
  <c r="C1738"/>
  <c r="C1742"/>
  <c r="C1767"/>
  <c r="C1744"/>
  <c r="C1749"/>
  <c r="C1765"/>
  <c r="C1774"/>
  <c r="C1781"/>
  <c r="C1820"/>
  <c r="C1797"/>
  <c r="C1805"/>
  <c r="C1808"/>
  <c r="C1813"/>
  <c r="C1841"/>
  <c r="C1826"/>
  <c r="C1837"/>
  <c r="C2082"/>
  <c r="C2079"/>
  <c r="C2098"/>
  <c r="C239"/>
  <c r="C1860"/>
  <c r="C2109"/>
  <c r="C2656"/>
  <c r="C2667"/>
  <c r="C2680"/>
  <c r="C2681"/>
  <c r="C2682"/>
  <c r="C2688"/>
  <c r="C2703"/>
  <c r="C2740"/>
  <c r="C31"/>
  <c r="C82"/>
  <c r="C117"/>
  <c r="C101"/>
  <c r="C97"/>
  <c r="C73"/>
  <c r="C70"/>
  <c r="C56"/>
  <c r="C36"/>
  <c r="C51"/>
  <c r="C725"/>
  <c r="C855"/>
  <c r="C77"/>
  <c r="C80"/>
  <c r="C85"/>
  <c r="C88"/>
  <c r="C90"/>
  <c r="C95"/>
  <c r="C98"/>
  <c r="C100"/>
  <c r="C108"/>
  <c r="C152"/>
  <c r="C155"/>
  <c r="C111"/>
  <c r="C113"/>
  <c r="C115"/>
  <c r="C679"/>
  <c r="C751"/>
  <c r="C822"/>
  <c r="C883"/>
  <c r="C947"/>
  <c r="C994"/>
  <c r="C1092"/>
  <c r="C1151"/>
  <c r="C1192"/>
  <c r="C1227"/>
  <c r="C1228"/>
  <c r="C1279"/>
  <c r="C1262"/>
  <c r="C1260"/>
  <c r="C2735"/>
  <c r="C2113"/>
  <c r="C1224"/>
  <c r="C526"/>
  <c r="C84"/>
  <c r="C26"/>
  <c r="C3418"/>
  <c r="C52"/>
  <c r="C54"/>
  <c r="C32"/>
  <c r="C35"/>
  <c r="C37"/>
  <c r="C43"/>
  <c r="C75"/>
  <c r="C55"/>
  <c r="C57"/>
  <c r="C62"/>
  <c r="C68"/>
  <c r="C71"/>
  <c r="C74"/>
  <c r="C151"/>
  <c r="C634"/>
  <c r="C724"/>
  <c r="C698"/>
  <c r="C699"/>
  <c r="C770"/>
  <c r="C820"/>
  <c r="C803"/>
  <c r="C804"/>
  <c r="C813"/>
  <c r="C837"/>
  <c r="C864"/>
  <c r="C928"/>
  <c r="C930"/>
  <c r="C990"/>
  <c r="C967"/>
  <c r="C1036"/>
  <c r="C1043"/>
  <c r="C1062"/>
  <c r="C1154"/>
  <c r="C1143"/>
  <c r="C1203"/>
  <c r="C1182"/>
  <c r="C1161"/>
  <c r="C1206"/>
  <c r="C1213"/>
  <c r="C1231"/>
  <c r="C1233"/>
  <c r="C1238"/>
  <c r="C1242"/>
  <c r="C1676"/>
  <c r="C1247"/>
  <c r="C1585"/>
  <c r="C2683"/>
  <c r="C1578"/>
  <c r="C690"/>
  <c r="C24"/>
  <c r="C30"/>
  <c r="C41"/>
  <c r="C46"/>
  <c r="C58"/>
  <c r="C59"/>
  <c r="C64"/>
  <c r="C65"/>
  <c r="C83"/>
  <c r="C91"/>
  <c r="C92"/>
  <c r="C154"/>
  <c r="C156"/>
  <c r="C654"/>
  <c r="C641"/>
  <c r="C644"/>
  <c r="C677"/>
  <c r="C723"/>
  <c r="C727"/>
  <c r="C686"/>
  <c r="C737"/>
  <c r="C758"/>
  <c r="C766"/>
  <c r="C769"/>
  <c r="C819"/>
  <c r="C821"/>
  <c r="C823"/>
  <c r="C783"/>
  <c r="C800"/>
  <c r="C814"/>
  <c r="C827"/>
  <c r="C840"/>
  <c r="C845"/>
  <c r="C860"/>
  <c r="C867"/>
  <c r="C915"/>
  <c r="C916"/>
  <c r="C927"/>
  <c r="C938"/>
  <c r="C953"/>
  <c r="C991"/>
  <c r="C966"/>
  <c r="C975"/>
  <c r="C976"/>
  <c r="C978"/>
  <c r="C980"/>
  <c r="C982"/>
  <c r="C1011"/>
  <c r="C1025"/>
  <c r="C1138"/>
  <c r="C1067"/>
  <c r="C1065"/>
  <c r="C2085"/>
  <c r="C2281"/>
  <c r="C2061"/>
  <c r="C2106"/>
  <c r="C1220"/>
  <c r="C276"/>
  <c r="C252"/>
  <c r="C247"/>
  <c r="C236"/>
  <c r="C219"/>
  <c r="C214"/>
  <c r="C183"/>
  <c r="C182"/>
  <c r="C181"/>
  <c r="C178"/>
  <c r="C177"/>
  <c r="C176"/>
  <c r="C128"/>
  <c r="C237"/>
  <c r="C265"/>
  <c r="C282"/>
  <c r="C351"/>
  <c r="C484"/>
  <c r="C4"/>
  <c r="C8"/>
  <c r="C11"/>
  <c r="C16"/>
  <c r="C18"/>
  <c r="C21"/>
  <c r="C119"/>
  <c r="C130"/>
  <c r="C190"/>
  <c r="C185"/>
  <c r="C187"/>
  <c r="C218"/>
  <c r="C235"/>
  <c r="C271"/>
  <c r="C506"/>
  <c r="C523"/>
  <c r="C535"/>
  <c r="C544"/>
  <c r="C549"/>
  <c r="C558"/>
  <c r="C561"/>
  <c r="C592"/>
  <c r="C595"/>
  <c r="C579"/>
  <c r="C603"/>
  <c r="C1073"/>
  <c r="C1324"/>
  <c r="C1295"/>
  <c r="C1298"/>
  <c r="C1310"/>
  <c r="C1311"/>
  <c r="C1313"/>
  <c r="C1314"/>
  <c r="C1358"/>
  <c r="C1326"/>
  <c r="C1360"/>
  <c r="C1443"/>
  <c r="C1532"/>
  <c r="C2300"/>
  <c r="C1416"/>
  <c r="C1520"/>
  <c r="C19"/>
  <c r="C17"/>
  <c r="C15"/>
  <c r="C9"/>
  <c r="C5"/>
  <c r="C171"/>
  <c r="C267"/>
  <c r="C398"/>
  <c r="C121"/>
  <c r="C1899"/>
  <c r="C1290"/>
  <c r="C1536"/>
  <c r="C1537"/>
  <c r="C1719"/>
  <c r="C1905"/>
  <c r="C1122"/>
  <c r="C159"/>
  <c r="C324"/>
  <c r="C470"/>
  <c r="C1420"/>
  <c r="C1329"/>
  <c r="C7"/>
  <c r="C150"/>
  <c r="C116"/>
  <c r="C342"/>
  <c r="C344"/>
  <c r="C386"/>
  <c r="C364"/>
  <c r="C413"/>
  <c r="C565"/>
  <c r="C14"/>
  <c r="C360"/>
  <c r="C568"/>
  <c r="C3"/>
  <c r="C299"/>
  <c r="C6"/>
  <c r="C577"/>
  <c r="C23"/>
  <c r="C1105"/>
  <c r="C25"/>
  <c r="C102"/>
  <c r="C34"/>
  <c r="C49"/>
  <c r="C50"/>
  <c r="C519"/>
  <c r="C516"/>
  <c r="C539"/>
  <c r="C482"/>
  <c r="C465"/>
  <c r="C475"/>
  <c r="C435"/>
  <c r="C433"/>
  <c r="C429"/>
  <c r="C427"/>
  <c r="C425"/>
  <c r="C445"/>
  <c r="C406"/>
  <c r="C397"/>
  <c r="C391"/>
  <c r="C417"/>
  <c r="C363"/>
  <c r="C361"/>
  <c r="C350"/>
  <c r="C321"/>
  <c r="C312"/>
  <c r="C310"/>
  <c r="C298"/>
  <c r="C326"/>
  <c r="C288"/>
  <c r="C285"/>
  <c r="C283"/>
  <c r="C274"/>
  <c r="C272"/>
  <c r="C291"/>
  <c r="C261"/>
  <c r="C259"/>
  <c r="C232"/>
  <c r="C230"/>
  <c r="C227"/>
  <c r="C224"/>
  <c r="C245"/>
  <c r="C203"/>
  <c r="C201"/>
  <c r="C199"/>
  <c r="C196"/>
  <c r="C193"/>
  <c r="C165"/>
  <c r="C163"/>
  <c r="C161"/>
  <c r="C134"/>
  <c r="C132"/>
  <c r="C129"/>
  <c r="C216"/>
  <c r="C241"/>
  <c r="C243"/>
  <c r="C238"/>
  <c r="C266"/>
  <c r="C269"/>
  <c r="C250"/>
  <c r="C319"/>
  <c r="C348"/>
  <c r="C346"/>
  <c r="C343"/>
  <c r="C380"/>
  <c r="C412"/>
  <c r="C415"/>
  <c r="C394"/>
  <c r="C410"/>
  <c r="C443"/>
  <c r="C419"/>
  <c r="C472"/>
  <c r="C507"/>
  <c r="C476"/>
  <c r="C500"/>
  <c r="C514"/>
  <c r="C536"/>
  <c r="C543"/>
  <c r="C554"/>
  <c r="C560"/>
  <c r="C588"/>
  <c r="C613"/>
  <c r="C615"/>
  <c r="C569"/>
  <c r="C376"/>
  <c r="C602"/>
  <c r="C684"/>
  <c r="C448"/>
  <c r="C521"/>
  <c r="C647"/>
  <c r="C452"/>
  <c r="C308"/>
  <c r="C675"/>
  <c r="C636"/>
  <c r="C174"/>
  <c r="C277"/>
  <c r="C463"/>
  <c r="C533"/>
  <c r="C658"/>
  <c r="C929"/>
  <c r="C652"/>
  <c r="C1293"/>
  <c r="C895"/>
  <c r="C1088"/>
  <c r="C527"/>
  <c r="C221"/>
  <c r="C796"/>
  <c r="C431"/>
  <c r="C808"/>
  <c r="C1172"/>
  <c r="C955"/>
  <c r="C1094"/>
  <c r="C1280"/>
  <c r="C3851"/>
  <c r="C777"/>
  <c r="C849"/>
  <c r="C1315"/>
  <c r="C2644"/>
  <c r="C4403"/>
  <c r="C173"/>
  <c r="C517"/>
  <c r="C2181"/>
  <c r="C4518"/>
  <c r="C3474"/>
  <c r="C2365"/>
  <c r="C1148"/>
  <c r="C3127"/>
  <c r="C4397"/>
  <c r="C826"/>
  <c r="C1552"/>
  <c r="C4304"/>
  <c r="C4466"/>
  <c r="C4418"/>
  <c r="C3648"/>
  <c r="C1834"/>
  <c r="C125"/>
  <c r="C126"/>
  <c r="C145"/>
  <c r="C137"/>
  <c r="C124"/>
  <c r="C256"/>
  <c r="C170"/>
  <c r="C292"/>
  <c r="C248"/>
  <c r="C451"/>
  <c r="C167"/>
  <c r="C454"/>
  <c r="C405"/>
  <c r="C385"/>
  <c r="C424"/>
  <c r="C1325"/>
  <c r="C1812"/>
  <c r="C3387"/>
  <c r="C3739"/>
  <c r="C3932"/>
  <c r="C3119"/>
  <c r="C2860"/>
  <c r="C3293"/>
  <c r="C186"/>
  <c r="C4399"/>
  <c r="C1173"/>
  <c r="C1291"/>
  <c r="C3793"/>
  <c r="C3340"/>
  <c r="C2588"/>
  <c r="C3931"/>
  <c r="C4168"/>
  <c r="C2366"/>
  <c r="C4291"/>
  <c r="C4134"/>
  <c r="C3094"/>
  <c r="C1263"/>
  <c r="P4681" l="1"/>
  <c r="S4681" s="1"/>
  <c r="P4679"/>
  <c r="P4673"/>
  <c r="R4673" s="1"/>
  <c r="P4671"/>
  <c r="P4695"/>
  <c r="S4695" s="1"/>
  <c r="P4662"/>
  <c r="P4659"/>
  <c r="R4659" s="1"/>
  <c r="P4655"/>
  <c r="P4653"/>
  <c r="R4653" s="1"/>
  <c r="P4651"/>
  <c r="P4646"/>
  <c r="P4636"/>
  <c r="P4627"/>
  <c r="R4627" s="1"/>
  <c r="P4621"/>
  <c r="P4617"/>
  <c r="R4617" s="1"/>
  <c r="P4613"/>
  <c r="P4609"/>
  <c r="R4609" s="1"/>
  <c r="P4643"/>
  <c r="P4394"/>
  <c r="P4592"/>
  <c r="P4589"/>
  <c r="P4585"/>
  <c r="P4581"/>
  <c r="S4581" s="1"/>
  <c r="P4577"/>
  <c r="P4601"/>
  <c r="R4601" s="1"/>
  <c r="P4562"/>
  <c r="P4560"/>
  <c r="R4560" s="1"/>
  <c r="P4558"/>
  <c r="P4556"/>
  <c r="S4556" s="1"/>
  <c r="P4554"/>
  <c r="P4552"/>
  <c r="R4552" s="1"/>
  <c r="P4550"/>
  <c r="P4573"/>
  <c r="R4573" s="1"/>
  <c r="P4531"/>
  <c r="P4521"/>
  <c r="P4516"/>
  <c r="P4513"/>
  <c r="P4511"/>
  <c r="P4495"/>
  <c r="P4487"/>
  <c r="P4476"/>
  <c r="R4476" s="1"/>
  <c r="P4508"/>
  <c r="P4506"/>
  <c r="S4506" s="1"/>
  <c r="P4463"/>
  <c r="P4455"/>
  <c r="P4453"/>
  <c r="P4451"/>
  <c r="P4449"/>
  <c r="P4445"/>
  <c r="R4445" s="1"/>
  <c r="P4443"/>
  <c r="P4439"/>
  <c r="P4474"/>
  <c r="P4470"/>
  <c r="P4417"/>
  <c r="P4413"/>
  <c r="R4413" s="1"/>
  <c r="P4407"/>
  <c r="P4404"/>
  <c r="P4398"/>
  <c r="P4387"/>
  <c r="P3965"/>
  <c r="P4375"/>
  <c r="R4375" s="1"/>
  <c r="P4371"/>
  <c r="P4369"/>
  <c r="P4357"/>
  <c r="P4355"/>
  <c r="P4350"/>
  <c r="P4347"/>
  <c r="P4332"/>
  <c r="P4330"/>
  <c r="P4122"/>
  <c r="P4078"/>
  <c r="R4078" s="1"/>
  <c r="P4073"/>
  <c r="P4064"/>
  <c r="S4064" s="1"/>
  <c r="P4061"/>
  <c r="P4057"/>
  <c r="R4057" s="1"/>
  <c r="P4042"/>
  <c r="P4040"/>
  <c r="S4040" s="1"/>
  <c r="P4036"/>
  <c r="P4014"/>
  <c r="R4014" s="1"/>
  <c r="P3991"/>
  <c r="P3988"/>
  <c r="R3988" s="1"/>
  <c r="P3986"/>
  <c r="P3982"/>
  <c r="R3982" s="1"/>
  <c r="P4316"/>
  <c r="P4303"/>
  <c r="P4334"/>
  <c r="P4298"/>
  <c r="R4298" s="1"/>
  <c r="P4296"/>
  <c r="P4275"/>
  <c r="S4275" s="1"/>
  <c r="P4273"/>
  <c r="P4271"/>
  <c r="S4271" s="1"/>
  <c r="P4268"/>
  <c r="P4265"/>
  <c r="P4261"/>
  <c r="P4302"/>
  <c r="R4302" s="1"/>
  <c r="P4246"/>
  <c r="P4244"/>
  <c r="P4237"/>
  <c r="P4235"/>
  <c r="P4228"/>
  <c r="P4225"/>
  <c r="P4223"/>
  <c r="P4255"/>
  <c r="P4253"/>
  <c r="P4210"/>
  <c r="P4207"/>
  <c r="P4205"/>
  <c r="R4205" s="1"/>
  <c r="P4199"/>
  <c r="P4222"/>
  <c r="R4222" s="1"/>
  <c r="P4220"/>
  <c r="P4182"/>
  <c r="S4182" s="1"/>
  <c r="P4180"/>
  <c r="P4178"/>
  <c r="R4178" s="1"/>
  <c r="P4176"/>
  <c r="P4174"/>
  <c r="R4174" s="1"/>
  <c r="P4163"/>
  <c r="P4157"/>
  <c r="P4155"/>
  <c r="P4133"/>
  <c r="R4133" s="1"/>
  <c r="P4131"/>
  <c r="P4173"/>
  <c r="R4173" s="1"/>
  <c r="P4121"/>
  <c r="P4118"/>
  <c r="P3978"/>
  <c r="P3972"/>
  <c r="P3967"/>
  <c r="P3962"/>
  <c r="P3953"/>
  <c r="P3951"/>
  <c r="P3943"/>
  <c r="P3940"/>
  <c r="P3929"/>
  <c r="P3923"/>
  <c r="P3921"/>
  <c r="P3909"/>
  <c r="P3907"/>
  <c r="P3894"/>
  <c r="P3890"/>
  <c r="P3883"/>
  <c r="P3880"/>
  <c r="P3874"/>
  <c r="P3868"/>
  <c r="P3866"/>
  <c r="P3863"/>
  <c r="P3860"/>
  <c r="P3857"/>
  <c r="P3841"/>
  <c r="P3839"/>
  <c r="P3865"/>
  <c r="P3815"/>
  <c r="P3811"/>
  <c r="P3798"/>
  <c r="P3829"/>
  <c r="R3829" s="1"/>
  <c r="P3827"/>
  <c r="P3825"/>
  <c r="S3825" s="1"/>
  <c r="P3786"/>
  <c r="P3781"/>
  <c r="R3781" s="1"/>
  <c r="P3778"/>
  <c r="P3772"/>
  <c r="Q3772" s="1"/>
  <c r="P3770"/>
  <c r="P3766"/>
  <c r="P3762"/>
  <c r="P3760"/>
  <c r="P3757"/>
  <c r="P3747"/>
  <c r="P3791"/>
  <c r="P3789"/>
  <c r="P3740"/>
  <c r="P3736"/>
  <c r="P3733"/>
  <c r="P3731"/>
  <c r="P3728"/>
  <c r="P3726"/>
  <c r="P3723"/>
  <c r="P3721"/>
  <c r="P3708"/>
  <c r="P3706"/>
  <c r="S3706" s="1"/>
  <c r="P3744"/>
  <c r="P3742"/>
  <c r="S3742" s="1"/>
  <c r="P3701"/>
  <c r="P3699"/>
  <c r="R3699" s="1"/>
  <c r="P3696"/>
  <c r="P3680"/>
  <c r="S3680" s="1"/>
  <c r="P3678"/>
  <c r="P3675"/>
  <c r="R3675" s="1"/>
  <c r="P3673"/>
  <c r="P3704"/>
  <c r="S3704" s="1"/>
  <c r="P3647"/>
  <c r="P3645"/>
  <c r="R3645" s="1"/>
  <c r="P3643"/>
  <c r="P3641"/>
  <c r="S3641" s="1"/>
  <c r="P3638"/>
  <c r="P3610"/>
  <c r="S3610" s="1"/>
  <c r="P3605"/>
  <c r="P3603"/>
  <c r="R3603" s="1"/>
  <c r="P3600"/>
  <c r="P3597"/>
  <c r="R3597" s="1"/>
  <c r="P3595"/>
  <c r="P3592"/>
  <c r="S3592" s="1"/>
  <c r="P3590"/>
  <c r="P3588"/>
  <c r="S3588" s="1"/>
  <c r="P3486"/>
  <c r="P3484"/>
  <c r="P3482"/>
  <c r="P3480"/>
  <c r="P3462"/>
  <c r="P3459"/>
  <c r="R3459" s="1"/>
  <c r="P3457"/>
  <c r="P3455"/>
  <c r="R3455" s="1"/>
  <c r="P3306"/>
  <c r="P3304"/>
  <c r="S3304" s="1"/>
  <c r="P3302"/>
  <c r="P3299"/>
  <c r="P3331"/>
  <c r="P3329"/>
  <c r="R3329" s="1"/>
  <c r="P3327"/>
  <c r="P3284"/>
  <c r="R3284" s="1"/>
  <c r="P3282"/>
  <c r="P3280"/>
  <c r="R3280" s="1"/>
  <c r="P3268"/>
  <c r="P3266"/>
  <c r="R3266" s="1"/>
  <c r="P3264"/>
  <c r="P3296"/>
  <c r="S3296" s="1"/>
  <c r="P3253"/>
  <c r="P3251"/>
  <c r="R3251" s="1"/>
  <c r="P3247"/>
  <c r="P3245"/>
  <c r="R3245" s="1"/>
  <c r="P3242"/>
  <c r="P3240"/>
  <c r="S3240" s="1"/>
  <c r="P3238"/>
  <c r="P3235"/>
  <c r="R3235" s="1"/>
  <c r="P3233"/>
  <c r="P3227"/>
  <c r="R3227" s="1"/>
  <c r="P3222"/>
  <c r="P3214"/>
  <c r="R3214" s="1"/>
  <c r="P3212"/>
  <c r="P3210"/>
  <c r="S3210" s="1"/>
  <c r="P3208"/>
  <c r="P3205"/>
  <c r="R3205" s="1"/>
  <c r="P3203"/>
  <c r="P3232"/>
  <c r="S3232" s="1"/>
  <c r="P3230"/>
  <c r="P3228"/>
  <c r="P3197"/>
  <c r="P3195"/>
  <c r="P3193"/>
  <c r="P3191"/>
  <c r="P3189"/>
  <c r="P3515"/>
  <c r="R3515" s="1"/>
  <c r="P3546"/>
  <c r="P3544"/>
  <c r="S3544" s="1"/>
  <c r="P3542"/>
  <c r="P3540"/>
  <c r="S3540" s="1"/>
  <c r="P116"/>
  <c r="P114"/>
  <c r="P112"/>
  <c r="P2120"/>
  <c r="P2117"/>
  <c r="P2115"/>
  <c r="P2148"/>
  <c r="P2146"/>
  <c r="P2110"/>
  <c r="P2108"/>
  <c r="P239"/>
  <c r="P2104"/>
  <c r="P2102"/>
  <c r="P2098"/>
  <c r="P2095"/>
  <c r="P2093"/>
  <c r="P2091"/>
  <c r="P2089"/>
  <c r="P2086"/>
  <c r="P2084"/>
  <c r="P2113"/>
  <c r="P2079"/>
  <c r="P2078"/>
  <c r="P2075"/>
  <c r="P2073"/>
  <c r="P2067"/>
  <c r="P2065"/>
  <c r="P2063"/>
  <c r="P2061"/>
  <c r="P2059"/>
  <c r="P2057"/>
  <c r="P2055"/>
  <c r="P2053"/>
  <c r="P2051"/>
  <c r="P2083"/>
  <c r="P2081"/>
  <c r="P2039"/>
  <c r="P2035"/>
  <c r="P2032"/>
  <c r="P2028"/>
  <c r="P2026"/>
  <c r="P2022"/>
  <c r="P2019"/>
  <c r="P2017"/>
  <c r="P2015"/>
  <c r="P2013"/>
  <c r="P2011"/>
  <c r="P2009"/>
  <c r="P2007"/>
  <c r="P2005"/>
  <c r="P2003"/>
  <c r="P2047"/>
  <c r="P2045"/>
  <c r="P2043"/>
  <c r="P2041"/>
  <c r="P1992"/>
  <c r="P1989"/>
  <c r="P1987"/>
  <c r="P1985"/>
  <c r="P1983"/>
  <c r="P1981"/>
  <c r="P1979"/>
  <c r="P1977"/>
  <c r="P1975"/>
  <c r="P1837"/>
  <c r="P1833"/>
  <c r="P1829"/>
  <c r="P1827"/>
  <c r="P1825"/>
  <c r="P1823"/>
  <c r="P1848"/>
  <c r="P1846"/>
  <c r="P1844"/>
  <c r="P1841"/>
  <c r="P1811"/>
  <c r="P1809"/>
  <c r="P1807"/>
  <c r="P1805"/>
  <c r="P1803"/>
  <c r="P1801"/>
  <c r="P1796"/>
  <c r="P1794"/>
  <c r="P1819"/>
  <c r="P1817"/>
  <c r="P1783"/>
  <c r="P1781"/>
  <c r="P1779"/>
  <c r="P1777"/>
  <c r="P1774"/>
  <c r="P1772"/>
  <c r="P1770"/>
  <c r="P1793"/>
  <c r="P1791"/>
  <c r="P1763"/>
  <c r="P1761"/>
  <c r="P1757"/>
  <c r="P1755"/>
  <c r="P1751"/>
  <c r="P1748"/>
  <c r="P1744"/>
  <c r="P1767"/>
  <c r="P1734"/>
  <c r="P1730"/>
  <c r="P1726"/>
  <c r="R1726" s="1"/>
  <c r="P1724"/>
  <c r="P1722"/>
  <c r="P1720"/>
  <c r="P1716"/>
  <c r="S1716" s="1"/>
  <c r="P1714"/>
  <c r="P1742"/>
  <c r="P1740"/>
  <c r="P1738"/>
  <c r="S1738" s="1"/>
  <c r="P1709"/>
  <c r="P1707"/>
  <c r="R1707" s="1"/>
  <c r="P1705"/>
  <c r="P1703"/>
  <c r="P1700"/>
  <c r="P1697"/>
  <c r="P1695"/>
  <c r="P1689"/>
  <c r="P1686"/>
  <c r="P1684"/>
  <c r="P1681"/>
  <c r="P1678"/>
  <c r="P1676"/>
  <c r="P1673"/>
  <c r="P1669"/>
  <c r="P1667"/>
  <c r="R1667" s="1"/>
  <c r="P1665"/>
  <c r="P1694"/>
  <c r="P1660"/>
  <c r="P1658"/>
  <c r="P1656"/>
  <c r="P1653"/>
  <c r="P1651"/>
  <c r="P1648"/>
  <c r="S1648" s="1"/>
  <c r="P1646"/>
  <c r="P1644"/>
  <c r="R1644" s="1"/>
  <c r="P1642"/>
  <c r="P1640"/>
  <c r="R1640" s="1"/>
  <c r="P1663"/>
  <c r="P1661"/>
  <c r="P1624"/>
  <c r="P1621"/>
  <c r="R1621" s="1"/>
  <c r="P1619"/>
  <c r="P1616"/>
  <c r="S1616" s="1"/>
  <c r="P1613"/>
  <c r="P1611"/>
  <c r="R1611" s="1"/>
  <c r="P1609"/>
  <c r="P1607"/>
  <c r="S1607" s="1"/>
  <c r="P1604"/>
  <c r="P1602"/>
  <c r="P1637"/>
  <c r="P1635"/>
  <c r="S1635" s="1"/>
  <c r="P1633"/>
  <c r="P1589"/>
  <c r="R1589" s="1"/>
  <c r="P1587"/>
  <c r="P1585"/>
  <c r="R1585" s="1"/>
  <c r="P1581"/>
  <c r="P1579"/>
  <c r="P1576"/>
  <c r="P1572"/>
  <c r="P1570"/>
  <c r="P1568"/>
  <c r="P1566"/>
  <c r="P1564"/>
  <c r="P1561"/>
  <c r="P1600"/>
  <c r="R1600" s="1"/>
  <c r="P1598"/>
  <c r="P1596"/>
  <c r="R1596" s="1"/>
  <c r="P1550"/>
  <c r="P1548"/>
  <c r="S1548" s="1"/>
  <c r="P1545"/>
  <c r="P1543"/>
  <c r="P1260"/>
  <c r="P1258"/>
  <c r="P1256"/>
  <c r="P1254"/>
  <c r="P1251"/>
  <c r="P1280"/>
  <c r="P1242"/>
  <c r="P1240"/>
  <c r="P1238"/>
  <c r="P1235"/>
  <c r="P1233"/>
  <c r="P1231"/>
  <c r="P1228"/>
  <c r="P1226"/>
  <c r="P1224"/>
  <c r="P1222"/>
  <c r="P1220"/>
  <c r="P1218"/>
  <c r="P1250"/>
  <c r="P1248"/>
  <c r="P1246"/>
  <c r="P1214"/>
  <c r="P1212"/>
  <c r="P1210"/>
  <c r="P1208"/>
  <c r="P1206"/>
  <c r="P1204"/>
  <c r="P1202"/>
  <c r="P1200"/>
  <c r="P1197"/>
  <c r="P1194"/>
  <c r="P1192"/>
  <c r="P1190"/>
  <c r="P1187"/>
  <c r="P1183"/>
  <c r="P1181"/>
  <c r="P1174"/>
  <c r="P1170"/>
  <c r="P1168"/>
  <c r="P1166"/>
  <c r="P1164"/>
  <c r="P1162"/>
  <c r="P1160"/>
  <c r="P1157"/>
  <c r="P1155"/>
  <c r="P1178"/>
  <c r="P1176"/>
  <c r="P1149"/>
  <c r="P1145"/>
  <c r="P1143"/>
  <c r="P1141"/>
  <c r="P1139"/>
  <c r="P1154"/>
  <c r="P1152"/>
  <c r="P1071"/>
  <c r="P1069"/>
  <c r="R1069" s="1"/>
  <c r="P1094"/>
  <c r="P1092"/>
  <c r="P1062"/>
  <c r="P1060"/>
  <c r="P1058"/>
  <c r="P1056"/>
  <c r="P1054"/>
  <c r="P1051"/>
  <c r="P1047"/>
  <c r="P1043"/>
  <c r="P1041"/>
  <c r="P1039"/>
  <c r="P1037"/>
  <c r="P1035"/>
  <c r="R1035" s="1"/>
  <c r="P1067"/>
  <c r="P1065"/>
  <c r="S1065" s="1"/>
  <c r="P1023"/>
  <c r="P1017"/>
  <c r="P1015"/>
  <c r="P1013"/>
  <c r="R1013" s="1"/>
  <c r="P1011"/>
  <c r="P1009"/>
  <c r="R1009" s="1"/>
  <c r="P1007"/>
  <c r="P1004"/>
  <c r="S1004" s="1"/>
  <c r="P1001"/>
  <c r="P999"/>
  <c r="S999" s="1"/>
  <c r="P997"/>
  <c r="P995"/>
  <c r="S995" s="1"/>
  <c r="P1034"/>
  <c r="P1032"/>
  <c r="R1032" s="1"/>
  <c r="P1030"/>
  <c r="P982"/>
  <c r="S982" s="1"/>
  <c r="P980"/>
  <c r="P978"/>
  <c r="R978" s="1"/>
  <c r="P975"/>
  <c r="P973"/>
  <c r="R973" s="1"/>
  <c r="P971"/>
  <c r="P969"/>
  <c r="P967"/>
  <c r="P965"/>
  <c r="P963"/>
  <c r="P960"/>
  <c r="P958"/>
  <c r="P992"/>
  <c r="P990"/>
  <c r="P952"/>
  <c r="P949"/>
  <c r="P947"/>
  <c r="P945"/>
  <c r="P942"/>
  <c r="P939"/>
  <c r="P936"/>
  <c r="P934"/>
  <c r="P932"/>
  <c r="P930"/>
  <c r="P928"/>
  <c r="P956"/>
  <c r="P916"/>
  <c r="P912"/>
  <c r="P909"/>
  <c r="P906"/>
  <c r="P903"/>
  <c r="P901"/>
  <c r="P899"/>
  <c r="P897"/>
  <c r="P894"/>
  <c r="P889"/>
  <c r="P886"/>
  <c r="P926"/>
  <c r="P924"/>
  <c r="P922"/>
  <c r="P878"/>
  <c r="P875"/>
  <c r="P870"/>
  <c r="P868"/>
  <c r="P866"/>
  <c r="P864"/>
  <c r="P862"/>
  <c r="P859"/>
  <c r="P883"/>
  <c r="P847"/>
  <c r="P845"/>
  <c r="P842"/>
  <c r="P840"/>
  <c r="P838"/>
  <c r="P836"/>
  <c r="P834"/>
  <c r="P831"/>
  <c r="P827"/>
  <c r="P858"/>
  <c r="P856"/>
  <c r="P854"/>
  <c r="P852"/>
  <c r="P813"/>
  <c r="P809"/>
  <c r="P806"/>
  <c r="P804"/>
  <c r="P802"/>
  <c r="P800"/>
  <c r="P797"/>
  <c r="P795"/>
  <c r="P791"/>
  <c r="P789"/>
  <c r="P787"/>
  <c r="P784"/>
  <c r="P824"/>
  <c r="P822"/>
  <c r="P820"/>
  <c r="P778"/>
  <c r="P774"/>
  <c r="P771"/>
  <c r="P769"/>
  <c r="P767"/>
  <c r="P765"/>
  <c r="P763"/>
  <c r="P761"/>
  <c r="P759"/>
  <c r="P757"/>
  <c r="P751"/>
  <c r="P748"/>
  <c r="P746"/>
  <c r="P743"/>
  <c r="P741"/>
  <c r="P736"/>
  <c r="P733"/>
  <c r="P731"/>
  <c r="P711"/>
  <c r="P707"/>
  <c r="P704"/>
  <c r="P702"/>
  <c r="P700"/>
  <c r="P698"/>
  <c r="P695"/>
  <c r="P690"/>
  <c r="P688"/>
  <c r="P686"/>
  <c r="P726"/>
  <c r="P724"/>
  <c r="P679"/>
  <c r="P677"/>
  <c r="P675"/>
  <c r="P673"/>
  <c r="P671"/>
  <c r="P669"/>
  <c r="P667"/>
  <c r="P664"/>
  <c r="P661"/>
  <c r="P659"/>
  <c r="P657"/>
  <c r="P684"/>
  <c r="P648"/>
  <c r="P646"/>
  <c r="P643"/>
  <c r="P641"/>
  <c r="P637"/>
  <c r="P634"/>
  <c r="P632"/>
  <c r="P630"/>
  <c r="P628"/>
  <c r="P626"/>
  <c r="P656"/>
  <c r="P654"/>
  <c r="P652"/>
  <c r="P613"/>
  <c r="P609"/>
  <c r="P110"/>
  <c r="P155"/>
  <c r="P153"/>
  <c r="P151"/>
  <c r="P149"/>
  <c r="P102"/>
  <c r="P100"/>
  <c r="P98"/>
  <c r="P95"/>
  <c r="P93"/>
  <c r="P91"/>
  <c r="P89"/>
  <c r="P87"/>
  <c r="P84"/>
  <c r="P82"/>
  <c r="P80"/>
  <c r="P78"/>
  <c r="P74"/>
  <c r="P72"/>
  <c r="P70"/>
  <c r="P66"/>
  <c r="P64"/>
  <c r="P62"/>
  <c r="P59"/>
  <c r="P57"/>
  <c r="P55"/>
  <c r="P75"/>
  <c r="P44"/>
  <c r="P41"/>
  <c r="P37"/>
  <c r="P35"/>
  <c r="P2118"/>
  <c r="R2118" s="1"/>
  <c r="P2116"/>
  <c r="P2149"/>
  <c r="R2149" s="1"/>
  <c r="P2147"/>
  <c r="P2111"/>
  <c r="P2109"/>
  <c r="P1860"/>
  <c r="S1860" s="1"/>
  <c r="P2106"/>
  <c r="S2106" s="1"/>
  <c r="P2103"/>
  <c r="S2103" s="1"/>
  <c r="P2100"/>
  <c r="P2097"/>
  <c r="R2097" s="1"/>
  <c r="P2094"/>
  <c r="P2092"/>
  <c r="P2090"/>
  <c r="P2088"/>
  <c r="R2088" s="1"/>
  <c r="P2085"/>
  <c r="R2085" s="1"/>
  <c r="P2114"/>
  <c r="P2080"/>
  <c r="P4001"/>
  <c r="S4001" s="1"/>
  <c r="P2076"/>
  <c r="P2074"/>
  <c r="P2072"/>
  <c r="P2066"/>
  <c r="R2066" s="1"/>
  <c r="P2064"/>
  <c r="S2064" s="1"/>
  <c r="P2062"/>
  <c r="P2060"/>
  <c r="P2058"/>
  <c r="R2058" s="1"/>
  <c r="P2056"/>
  <c r="S2056" s="1"/>
  <c r="P2054"/>
  <c r="P2052"/>
  <c r="P2050"/>
  <c r="S2050" s="1"/>
  <c r="P2082"/>
  <c r="P2040"/>
  <c r="P2036"/>
  <c r="P2034"/>
  <c r="P2029"/>
  <c r="P2027"/>
  <c r="P2025"/>
  <c r="P2021"/>
  <c r="P2018"/>
  <c r="P2016"/>
  <c r="P2014"/>
  <c r="P2012"/>
  <c r="S2012" s="1"/>
  <c r="P2010"/>
  <c r="P2008"/>
  <c r="P2006"/>
  <c r="P2004"/>
  <c r="S2004" s="1"/>
  <c r="P2048"/>
  <c r="P2046"/>
  <c r="P2044"/>
  <c r="P2042"/>
  <c r="P1994"/>
  <c r="P1991"/>
  <c r="P1988"/>
  <c r="S1988" s="1"/>
  <c r="P1986"/>
  <c r="R1986" s="1"/>
  <c r="P1984"/>
  <c r="P1982"/>
  <c r="P1980"/>
  <c r="R1980" s="1"/>
  <c r="P1978"/>
  <c r="R1978" s="1"/>
  <c r="P1976"/>
  <c r="P1838"/>
  <c r="R1838" s="1"/>
  <c r="P1835"/>
  <c r="S1835" s="1"/>
  <c r="P1831"/>
  <c r="R1831" s="1"/>
  <c r="P1828"/>
  <c r="S1828" s="1"/>
  <c r="P1826"/>
  <c r="P1824"/>
  <c r="R1824" s="1"/>
  <c r="P1822"/>
  <c r="R1822" s="1"/>
  <c r="P1847"/>
  <c r="S1847" s="1"/>
  <c r="P1845"/>
  <c r="R1845" s="1"/>
  <c r="P1843"/>
  <c r="R1843" s="1"/>
  <c r="P1813"/>
  <c r="S1813" s="1"/>
  <c r="P1810"/>
  <c r="S1810" s="1"/>
  <c r="P1808"/>
  <c r="P1806"/>
  <c r="S1806" s="1"/>
  <c r="P1804"/>
  <c r="R1804" s="1"/>
  <c r="P1802"/>
  <c r="R1802" s="1"/>
  <c r="P1797"/>
  <c r="S1797" s="1"/>
  <c r="P1795"/>
  <c r="R1795" s="1"/>
  <c r="P1820"/>
  <c r="P1818"/>
  <c r="R1818" s="1"/>
  <c r="P1784"/>
  <c r="S1784" s="1"/>
  <c r="P1782"/>
  <c r="S1782" s="1"/>
  <c r="P1780"/>
  <c r="P1778"/>
  <c r="S1778" s="1"/>
  <c r="P1776"/>
  <c r="P1773"/>
  <c r="R1773" s="1"/>
  <c r="P1771"/>
  <c r="R1771" s="1"/>
  <c r="P1769"/>
  <c r="S1769" s="1"/>
  <c r="P1792"/>
  <c r="R1792" s="1"/>
  <c r="P1765"/>
  <c r="R1765" s="1"/>
  <c r="P1762"/>
  <c r="R1762" s="1"/>
  <c r="P1758"/>
  <c r="P1756"/>
  <c r="S1756" s="1"/>
  <c r="P1752"/>
  <c r="P1749"/>
  <c r="S1749" s="1"/>
  <c r="P1745"/>
  <c r="P1768"/>
  <c r="P1766"/>
  <c r="P1731"/>
  <c r="P1727"/>
  <c r="P1725"/>
  <c r="P1723"/>
  <c r="P1721"/>
  <c r="S1721" s="1"/>
  <c r="P1718"/>
  <c r="P1715"/>
  <c r="P1743"/>
  <c r="P1741"/>
  <c r="R1741" s="1"/>
  <c r="P1739"/>
  <c r="P1711"/>
  <c r="P1708"/>
  <c r="P1706"/>
  <c r="P1704"/>
  <c r="P1702"/>
  <c r="P1698"/>
  <c r="P1696"/>
  <c r="P1713"/>
  <c r="P1688"/>
  <c r="P1685"/>
  <c r="P1682"/>
  <c r="P1680"/>
  <c r="P1677"/>
  <c r="R1677" s="1"/>
  <c r="P1674"/>
  <c r="P1671"/>
  <c r="P1668"/>
  <c r="P1666"/>
  <c r="P1664"/>
  <c r="P1693"/>
  <c r="S1693" s="1"/>
  <c r="P1659"/>
  <c r="P1657"/>
  <c r="P1655"/>
  <c r="P1652"/>
  <c r="P1649"/>
  <c r="P1647"/>
  <c r="P1645"/>
  <c r="P1643"/>
  <c r="S1643" s="1"/>
  <c r="P1641"/>
  <c r="P1639"/>
  <c r="P1662"/>
  <c r="P1627"/>
  <c r="P1622"/>
  <c r="P1620"/>
  <c r="P1618"/>
  <c r="P1615"/>
  <c r="R1615" s="1"/>
  <c r="P1612"/>
  <c r="P1610"/>
  <c r="P1608"/>
  <c r="P1606"/>
  <c r="P1603"/>
  <c r="P1638"/>
  <c r="P1636"/>
  <c r="P1634"/>
  <c r="P1593"/>
  <c r="P1588"/>
  <c r="P1586"/>
  <c r="P1583"/>
  <c r="R1583" s="1"/>
  <c r="P1580"/>
  <c r="P1578"/>
  <c r="S1578" s="1"/>
  <c r="P1574"/>
  <c r="P1571"/>
  <c r="P1569"/>
  <c r="P1567"/>
  <c r="P1565"/>
  <c r="P1562"/>
  <c r="P1601"/>
  <c r="P1599"/>
  <c r="P1597"/>
  <c r="P1553"/>
  <c r="R1553" s="1"/>
  <c r="P1549"/>
  <c r="P1546"/>
  <c r="P1544"/>
  <c r="P1262"/>
  <c r="S1262" s="1"/>
  <c r="P1259"/>
  <c r="R1259" s="1"/>
  <c r="P1257"/>
  <c r="R1257" s="1"/>
  <c r="P1255"/>
  <c r="S1255" s="1"/>
  <c r="P1253"/>
  <c r="R1253" s="1"/>
  <c r="P1281"/>
  <c r="P1279"/>
  <c r="R1279" s="1"/>
  <c r="P1241"/>
  <c r="S1241" s="1"/>
  <c r="P1239"/>
  <c r="S1239" s="1"/>
  <c r="P1236"/>
  <c r="P1234"/>
  <c r="S1234" s="1"/>
  <c r="P1232"/>
  <c r="P1230"/>
  <c r="R1230" s="1"/>
  <c r="P1227"/>
  <c r="R1227" s="1"/>
  <c r="P1225"/>
  <c r="S1225" s="1"/>
  <c r="P1223"/>
  <c r="P1221"/>
  <c r="R1221" s="1"/>
  <c r="P1219"/>
  <c r="S1219" s="1"/>
  <c r="P1217"/>
  <c r="S1217" s="1"/>
  <c r="P1249"/>
  <c r="P1247"/>
  <c r="S1247" s="1"/>
  <c r="P1245"/>
  <c r="P1213"/>
  <c r="S1213" s="1"/>
  <c r="P1211"/>
  <c r="S1211" s="1"/>
  <c r="P1209"/>
  <c r="R1209" s="1"/>
  <c r="P1207"/>
  <c r="R1207" s="1"/>
  <c r="P1205"/>
  <c r="R1205" s="1"/>
  <c r="P1203"/>
  <c r="S1203" s="1"/>
  <c r="P1201"/>
  <c r="S1201" s="1"/>
  <c r="P1198"/>
  <c r="R1198" s="1"/>
  <c r="P1195"/>
  <c r="S1195" s="1"/>
  <c r="P1193"/>
  <c r="P1191"/>
  <c r="R1191" s="1"/>
  <c r="P1188"/>
  <c r="R1188" s="1"/>
  <c r="P1186"/>
  <c r="S1186" s="1"/>
  <c r="P1182"/>
  <c r="S1182" s="1"/>
  <c r="P1180"/>
  <c r="R1180" s="1"/>
  <c r="P1172"/>
  <c r="S1172" s="1"/>
  <c r="P1169"/>
  <c r="S1169" s="1"/>
  <c r="P1167"/>
  <c r="P1165"/>
  <c r="S1165" s="1"/>
  <c r="P1163"/>
  <c r="P1161"/>
  <c r="P1159"/>
  <c r="P1156"/>
  <c r="P1179"/>
  <c r="P1177"/>
  <c r="S1177" s="1"/>
  <c r="P1150"/>
  <c r="P1147"/>
  <c r="S1147" s="1"/>
  <c r="P1144"/>
  <c r="P1142"/>
  <c r="R1142" s="1"/>
  <c r="P1140"/>
  <c r="P1138"/>
  <c r="P1153"/>
  <c r="P1151"/>
  <c r="P1070"/>
  <c r="P1095"/>
  <c r="P1093"/>
  <c r="P1063"/>
  <c r="P1061"/>
  <c r="P1059"/>
  <c r="P1057"/>
  <c r="P1055"/>
  <c r="P1052"/>
  <c r="P1049"/>
  <c r="P1046"/>
  <c r="P1042"/>
  <c r="P1040"/>
  <c r="P1038"/>
  <c r="P1036"/>
  <c r="P1068"/>
  <c r="P1066"/>
  <c r="P1025"/>
  <c r="P1019"/>
  <c r="P1016"/>
  <c r="P1014"/>
  <c r="P1012"/>
  <c r="P1010"/>
  <c r="P1008"/>
  <c r="P1005"/>
  <c r="P1002"/>
  <c r="P1000"/>
  <c r="P998"/>
  <c r="R998" s="1"/>
  <c r="P996"/>
  <c r="P994"/>
  <c r="P1033"/>
  <c r="P1031"/>
  <c r="P983"/>
  <c r="P981"/>
  <c r="P979"/>
  <c r="P976"/>
  <c r="P974"/>
  <c r="P972"/>
  <c r="P970"/>
  <c r="P968"/>
  <c r="P966"/>
  <c r="P964"/>
  <c r="P962"/>
  <c r="P959"/>
  <c r="P993"/>
  <c r="P991"/>
  <c r="P953"/>
  <c r="P950"/>
  <c r="P948"/>
  <c r="S948" s="1"/>
  <c r="P946"/>
  <c r="P943"/>
  <c r="P940"/>
  <c r="P938"/>
  <c r="P935"/>
  <c r="P933"/>
  <c r="P931"/>
  <c r="P929"/>
  <c r="P927"/>
  <c r="P955"/>
  <c r="P915"/>
  <c r="P911"/>
  <c r="R911" s="1"/>
  <c r="P908"/>
  <c r="P905"/>
  <c r="P902"/>
  <c r="P900"/>
  <c r="P898"/>
  <c r="P895"/>
  <c r="P892"/>
  <c r="P887"/>
  <c r="P885"/>
  <c r="P925"/>
  <c r="P923"/>
  <c r="P921"/>
  <c r="P876"/>
  <c r="P874"/>
  <c r="P869"/>
  <c r="P867"/>
  <c r="P865"/>
  <c r="P863"/>
  <c r="P860"/>
  <c r="P884"/>
  <c r="P850"/>
  <c r="P846"/>
  <c r="P843"/>
  <c r="P841"/>
  <c r="R841" s="1"/>
  <c r="P839"/>
  <c r="P837"/>
  <c r="P835"/>
  <c r="P833"/>
  <c r="P828"/>
  <c r="P825"/>
  <c r="P857"/>
  <c r="P855"/>
  <c r="P853"/>
  <c r="P814"/>
  <c r="P810"/>
  <c r="P808"/>
  <c r="S808" s="1"/>
  <c r="P805"/>
  <c r="P803"/>
  <c r="P801"/>
  <c r="P798"/>
  <c r="P796"/>
  <c r="P794"/>
  <c r="P790"/>
  <c r="P788"/>
  <c r="P785"/>
  <c r="P783"/>
  <c r="P823"/>
  <c r="P821"/>
  <c r="P819"/>
  <c r="P776"/>
  <c r="P772"/>
  <c r="P770"/>
  <c r="P768"/>
  <c r="P766"/>
  <c r="P764"/>
  <c r="P762"/>
  <c r="P760"/>
  <c r="P758"/>
  <c r="P782"/>
  <c r="P749"/>
  <c r="S749" s="1"/>
  <c r="P747"/>
  <c r="P744"/>
  <c r="P742"/>
  <c r="P737"/>
  <c r="P734"/>
  <c r="P732"/>
  <c r="P756"/>
  <c r="P708"/>
  <c r="P706"/>
  <c r="P703"/>
  <c r="P701"/>
  <c r="P699"/>
  <c r="P696"/>
  <c r="P691"/>
  <c r="P689"/>
  <c r="P687"/>
  <c r="P727"/>
  <c r="P725"/>
  <c r="P723"/>
  <c r="P678"/>
  <c r="P676"/>
  <c r="P674"/>
  <c r="P672"/>
  <c r="P670"/>
  <c r="P668"/>
  <c r="P665"/>
  <c r="P662"/>
  <c r="P660"/>
  <c r="P658"/>
  <c r="S658" s="1"/>
  <c r="P685"/>
  <c r="P649"/>
  <c r="P647"/>
  <c r="P644"/>
  <c r="P642"/>
  <c r="P639"/>
  <c r="P636"/>
  <c r="P633"/>
  <c r="P631"/>
  <c r="P629"/>
  <c r="P627"/>
  <c r="P625"/>
  <c r="P655"/>
  <c r="P653"/>
  <c r="P615"/>
  <c r="P610"/>
  <c r="P117"/>
  <c r="P115"/>
  <c r="P113"/>
  <c r="P111"/>
  <c r="P156"/>
  <c r="P154"/>
  <c r="P152"/>
  <c r="P150"/>
  <c r="P108"/>
  <c r="P101"/>
  <c r="P99"/>
  <c r="P97"/>
  <c r="P94"/>
  <c r="P92"/>
  <c r="P90"/>
  <c r="P88"/>
  <c r="P85"/>
  <c r="P83"/>
  <c r="P81"/>
  <c r="P79"/>
  <c r="P77"/>
  <c r="R77" s="1"/>
  <c r="P73"/>
  <c r="P71"/>
  <c r="P68"/>
  <c r="P65"/>
  <c r="P63"/>
  <c r="P60"/>
  <c r="P58"/>
  <c r="R58" s="1"/>
  <c r="P56"/>
  <c r="P76"/>
  <c r="P46"/>
  <c r="P43"/>
  <c r="P39"/>
  <c r="P36"/>
  <c r="P34"/>
  <c r="S34" s="1"/>
  <c r="P32"/>
  <c r="P30"/>
  <c r="P53"/>
  <c r="P51"/>
  <c r="P49"/>
  <c r="R49" s="1"/>
  <c r="P3418"/>
  <c r="P26"/>
  <c r="P24"/>
  <c r="P22"/>
  <c r="P19"/>
  <c r="P17"/>
  <c r="P15"/>
  <c r="P11"/>
  <c r="P8"/>
  <c r="R8" s="1"/>
  <c r="P6"/>
  <c r="R6" s="1"/>
  <c r="P4"/>
  <c r="P2"/>
  <c r="S2" s="1"/>
  <c r="P3765"/>
  <c r="P3461"/>
  <c r="P2138"/>
  <c r="P4418"/>
  <c r="R4418" s="1"/>
  <c r="P1105"/>
  <c r="R1105" s="1"/>
  <c r="P2670"/>
  <c r="P2402"/>
  <c r="R2402" s="1"/>
  <c r="P2068"/>
  <c r="P4465"/>
  <c r="P173"/>
  <c r="R173" s="1"/>
  <c r="P2644"/>
  <c r="R2644" s="1"/>
  <c r="P4304"/>
  <c r="P826"/>
  <c r="R826" s="1"/>
  <c r="P849"/>
  <c r="P3851"/>
  <c r="R3851" s="1"/>
  <c r="P4579"/>
  <c r="R4579" s="1"/>
  <c r="P4603"/>
  <c r="P4546"/>
  <c r="S4546" s="1"/>
  <c r="P4544"/>
  <c r="P4541"/>
  <c r="P4539"/>
  <c r="R4539" s="1"/>
  <c r="P4537"/>
  <c r="R4537" s="1"/>
  <c r="P4575"/>
  <c r="P4571"/>
  <c r="R4571" s="1"/>
  <c r="P4527"/>
  <c r="R4527" s="1"/>
  <c r="P4525"/>
  <c r="R4525" s="1"/>
  <c r="P4523"/>
  <c r="S4523" s="1"/>
  <c r="P4536"/>
  <c r="P4534"/>
  <c r="P4501"/>
  <c r="P4498"/>
  <c r="P4493"/>
  <c r="S4493" s="1"/>
  <c r="P4491"/>
  <c r="P4489"/>
  <c r="R4489" s="1"/>
  <c r="P4485"/>
  <c r="R4485" s="1"/>
  <c r="P4483"/>
  <c r="P4480"/>
  <c r="R4480" s="1"/>
  <c r="P4478"/>
  <c r="P4461"/>
  <c r="R4461" s="1"/>
  <c r="P4459"/>
  <c r="P4457"/>
  <c r="R4457" s="1"/>
  <c r="P4447"/>
  <c r="P4441"/>
  <c r="R4441" s="1"/>
  <c r="P4437"/>
  <c r="R4437" s="1"/>
  <c r="P4472"/>
  <c r="S4472" s="1"/>
  <c r="P4425"/>
  <c r="P4422"/>
  <c r="P4415"/>
  <c r="P4411"/>
  <c r="P4409"/>
  <c r="R4409" s="1"/>
  <c r="P4401"/>
  <c r="P4435"/>
  <c r="P4433"/>
  <c r="R4433" s="1"/>
  <c r="P4392"/>
  <c r="P4390"/>
  <c r="S4390" s="1"/>
  <c r="P4385"/>
  <c r="S4385" s="1"/>
  <c r="P4381"/>
  <c r="P4377"/>
  <c r="P4373"/>
  <c r="P4364"/>
  <c r="R4364" s="1"/>
  <c r="P4359"/>
  <c r="P4353"/>
  <c r="R4353" s="1"/>
  <c r="P4345"/>
  <c r="S4345" s="1"/>
  <c r="P4343"/>
  <c r="P4321"/>
  <c r="R4321" s="1"/>
  <c r="P4318"/>
  <c r="S4318" s="1"/>
  <c r="P4106"/>
  <c r="P4102"/>
  <c r="P4097"/>
  <c r="P4094"/>
  <c r="P4088"/>
  <c r="P4086"/>
  <c r="P4077"/>
  <c r="P4072"/>
  <c r="P4062"/>
  <c r="P4060"/>
  <c r="P4055"/>
  <c r="P4041"/>
  <c r="P4039"/>
  <c r="P4034"/>
  <c r="P4015"/>
  <c r="R4015" s="1"/>
  <c r="P4012"/>
  <c r="R4012" s="1"/>
  <c r="P3992"/>
  <c r="S3992" s="1"/>
  <c r="P3989"/>
  <c r="P3987"/>
  <c r="P3983"/>
  <c r="S3983" s="1"/>
  <c r="P4313"/>
  <c r="R4313" s="1"/>
  <c r="P4309"/>
  <c r="R4309" s="1"/>
  <c r="P4294"/>
  <c r="R4294" s="1"/>
  <c r="P4289"/>
  <c r="R4289" s="1"/>
  <c r="P4287"/>
  <c r="R4287" s="1"/>
  <c r="P4285"/>
  <c r="S4285" s="1"/>
  <c r="P4283"/>
  <c r="R4283" s="1"/>
  <c r="P4280"/>
  <c r="S4280" s="1"/>
  <c r="P4277"/>
  <c r="R4277" s="1"/>
  <c r="P4264"/>
  <c r="R4264" s="1"/>
  <c r="P4262"/>
  <c r="R4262" s="1"/>
  <c r="P4299"/>
  <c r="S4299" s="1"/>
  <c r="P4249"/>
  <c r="R4249" s="1"/>
  <c r="P4247"/>
  <c r="R4247" s="1"/>
  <c r="P4241"/>
  <c r="R4241" s="1"/>
  <c r="P4238"/>
  <c r="S4238" s="1"/>
  <c r="P4232"/>
  <c r="R4232" s="1"/>
  <c r="P4229"/>
  <c r="S4229" s="1"/>
  <c r="P4213"/>
  <c r="S4213" s="1"/>
  <c r="P4211"/>
  <c r="R4211" s="1"/>
  <c r="P4204"/>
  <c r="R4204" s="1"/>
  <c r="P4202"/>
  <c r="S4202" s="1"/>
  <c r="P4630"/>
  <c r="R4630" s="1"/>
  <c r="P4197"/>
  <c r="R4197" s="1"/>
  <c r="P4195"/>
  <c r="R4195" s="1"/>
  <c r="P4193"/>
  <c r="R4193" s="1"/>
  <c r="P4169"/>
  <c r="R4169" s="1"/>
  <c r="P4166"/>
  <c r="R4166" s="1"/>
  <c r="P4149"/>
  <c r="R4149" s="1"/>
  <c r="P4146"/>
  <c r="R4146" s="1"/>
  <c r="P4143"/>
  <c r="S4143" s="1"/>
  <c r="P4138"/>
  <c r="P4117"/>
  <c r="R4117" s="1"/>
  <c r="P4115"/>
  <c r="R4115" s="1"/>
  <c r="P4113"/>
  <c r="R4113" s="1"/>
  <c r="P4111"/>
  <c r="S4111" s="1"/>
  <c r="P3980"/>
  <c r="P3961"/>
  <c r="R3961" s="1"/>
  <c r="P3958"/>
  <c r="P3948"/>
  <c r="P3944"/>
  <c r="R3944" s="1"/>
  <c r="P3939"/>
  <c r="P3976"/>
  <c r="P3928"/>
  <c r="P3926"/>
  <c r="R3926" s="1"/>
  <c r="P3918"/>
  <c r="S3918" s="1"/>
  <c r="P3913"/>
  <c r="P3937"/>
  <c r="P3935"/>
  <c r="R3935" s="1"/>
  <c r="P3889"/>
  <c r="P3886"/>
  <c r="P3879"/>
  <c r="R3879" s="1"/>
  <c r="P3877"/>
  <c r="P3873"/>
  <c r="P3870"/>
  <c r="R3870" s="1"/>
  <c r="P3897"/>
  <c r="P3864"/>
  <c r="P3856"/>
  <c r="P3853"/>
  <c r="R3853" s="1"/>
  <c r="P3847"/>
  <c r="R3847" s="1"/>
  <c r="P3845"/>
  <c r="P3842"/>
  <c r="R3842" s="1"/>
  <c r="P3836"/>
  <c r="P3834"/>
  <c r="R3834" s="1"/>
  <c r="P3820"/>
  <c r="P3809"/>
  <c r="R3809" s="1"/>
  <c r="P3804"/>
  <c r="P3802"/>
  <c r="P3794"/>
  <c r="S3794" s="1"/>
  <c r="P3831"/>
  <c r="R3831" s="1"/>
  <c r="P3785"/>
  <c r="S3785" s="1"/>
  <c r="P3783"/>
  <c r="P3777"/>
  <c r="P3775"/>
  <c r="S3775" s="1"/>
  <c r="P3773"/>
  <c r="P3756"/>
  <c r="P3754"/>
  <c r="S3754" s="1"/>
  <c r="P3752"/>
  <c r="P3750"/>
  <c r="R3750" s="1"/>
  <c r="P3748"/>
  <c r="P3719"/>
  <c r="R3719" s="1"/>
  <c r="P3717"/>
  <c r="P3715"/>
  <c r="S3715" s="1"/>
  <c r="P3712"/>
  <c r="P3709"/>
  <c r="S3709" s="1"/>
  <c r="P3695"/>
  <c r="P3692"/>
  <c r="S3692" s="1"/>
  <c r="P3688"/>
  <c r="P3686"/>
  <c r="R3686" s="1"/>
  <c r="P3684"/>
  <c r="P3703"/>
  <c r="P3664"/>
  <c r="S3664" s="1"/>
  <c r="P3661"/>
  <c r="P3659"/>
  <c r="S3659" s="1"/>
  <c r="P3656"/>
  <c r="P3652"/>
  <c r="S3652" s="1"/>
  <c r="P3650"/>
  <c r="P3637"/>
  <c r="S3637" s="1"/>
  <c r="P3635"/>
  <c r="R3635" s="1"/>
  <c r="P3633"/>
  <c r="Q3633" s="1"/>
  <c r="P3631"/>
  <c r="P3629"/>
  <c r="R3629" s="1"/>
  <c r="P3671"/>
  <c r="P3669"/>
  <c r="R3669" s="1"/>
  <c r="P3666"/>
  <c r="P3617"/>
  <c r="S3617" s="1"/>
  <c r="P3615"/>
  <c r="P3613"/>
  <c r="S3613" s="1"/>
  <c r="P3611"/>
  <c r="P3628"/>
  <c r="R3628" s="1"/>
  <c r="P3626"/>
  <c r="P3623"/>
  <c r="P3621"/>
  <c r="P3618"/>
  <c r="R3618" s="1"/>
  <c r="P3583"/>
  <c r="P3581"/>
  <c r="S3581" s="1"/>
  <c r="P3579"/>
  <c r="P3573"/>
  <c r="R3573" s="1"/>
  <c r="P3571"/>
  <c r="P3569"/>
  <c r="R3569" s="1"/>
  <c r="P3566"/>
  <c r="P3563"/>
  <c r="S3563" s="1"/>
  <c r="P3561"/>
  <c r="P3558"/>
  <c r="S3558" s="1"/>
  <c r="P3556"/>
  <c r="P3554"/>
  <c r="S3554" s="1"/>
  <c r="P3552"/>
  <c r="P3550"/>
  <c r="R3550" s="1"/>
  <c r="P3548"/>
  <c r="P3587"/>
  <c r="R3587" s="1"/>
  <c r="P3538"/>
  <c r="P3535"/>
  <c r="S3535" s="1"/>
  <c r="P3531"/>
  <c r="P3526"/>
  <c r="R3526" s="1"/>
  <c r="P3523"/>
  <c r="P3518"/>
  <c r="R3518" s="1"/>
  <c r="P3516"/>
  <c r="P3509"/>
  <c r="P3507"/>
  <c r="R3507" s="1"/>
  <c r="P3505"/>
  <c r="P3445"/>
  <c r="S3445" s="1"/>
  <c r="P3404"/>
  <c r="S3404" s="1"/>
  <c r="P3400"/>
  <c r="S3400" s="1"/>
  <c r="P3397"/>
  <c r="R3397" s="1"/>
  <c r="P3395"/>
  <c r="R3395" s="1"/>
  <c r="P3393"/>
  <c r="S3393" s="1"/>
  <c r="P3391"/>
  <c r="R3391" s="1"/>
  <c r="P3389"/>
  <c r="P3386"/>
  <c r="R3386" s="1"/>
  <c r="P3384"/>
  <c r="S3384" s="1"/>
  <c r="P3382"/>
  <c r="S3382" s="1"/>
  <c r="P3378"/>
  <c r="S3378" s="1"/>
  <c r="P3376"/>
  <c r="R3376" s="1"/>
  <c r="P3374"/>
  <c r="R3374" s="1"/>
  <c r="P3412"/>
  <c r="S3412" s="1"/>
  <c r="P3410"/>
  <c r="R3410" s="1"/>
  <c r="P3408"/>
  <c r="R3408" s="1"/>
  <c r="P3365"/>
  <c r="P3362"/>
  <c r="S3362" s="1"/>
  <c r="P3358"/>
  <c r="S3358" s="1"/>
  <c r="P3356"/>
  <c r="S3356" s="1"/>
  <c r="P3352"/>
  <c r="P3350"/>
  <c r="R3350" s="1"/>
  <c r="P3348"/>
  <c r="R3348" s="1"/>
  <c r="P3344"/>
  <c r="S3344" s="1"/>
  <c r="P3341"/>
  <c r="R3341" s="1"/>
  <c r="P3337"/>
  <c r="R3337" s="1"/>
  <c r="P3335"/>
  <c r="P3373"/>
  <c r="S3373" s="1"/>
  <c r="P3371"/>
  <c r="S3371" s="1"/>
  <c r="P3369"/>
  <c r="S3369" s="1"/>
  <c r="P3367"/>
  <c r="P3324"/>
  <c r="P3322"/>
  <c r="S3322" s="1"/>
  <c r="P3320"/>
  <c r="P3132"/>
  <c r="P3096"/>
  <c r="R3096" s="1"/>
  <c r="P3092"/>
  <c r="S3092" s="1"/>
  <c r="P3089"/>
  <c r="P3083"/>
  <c r="R3083" s="1"/>
  <c r="P3078"/>
  <c r="P3076"/>
  <c r="P3074"/>
  <c r="P3070"/>
  <c r="R3070" s="1"/>
  <c r="P3067"/>
  <c r="P3100"/>
  <c r="R3100" s="1"/>
  <c r="P3098"/>
  <c r="P3055"/>
  <c r="R3055" s="1"/>
  <c r="P3053"/>
  <c r="P3050"/>
  <c r="P3047"/>
  <c r="R3047" s="1"/>
  <c r="P3045"/>
  <c r="P3042"/>
  <c r="P3039"/>
  <c r="P607"/>
  <c r="P602"/>
  <c r="P599"/>
  <c r="P597"/>
  <c r="P777"/>
  <c r="S777" s="1"/>
  <c r="P1088"/>
  <c r="P1085"/>
  <c r="P1083"/>
  <c r="P1081"/>
  <c r="P1079"/>
  <c r="P1077"/>
  <c r="P1075"/>
  <c r="P1073"/>
  <c r="P1173"/>
  <c r="S1173" s="1"/>
  <c r="P1467"/>
  <c r="P1463"/>
  <c r="P1461"/>
  <c r="P1458"/>
  <c r="P1456"/>
  <c r="P1453"/>
  <c r="P1451"/>
  <c r="P1449"/>
  <c r="P1447"/>
  <c r="P1444"/>
  <c r="P2185"/>
  <c r="R2185" s="1"/>
  <c r="P2180"/>
  <c r="P2176"/>
  <c r="R2176" s="1"/>
  <c r="P2172"/>
  <c r="S2172" s="1"/>
  <c r="P2169"/>
  <c r="R2169" s="1"/>
  <c r="P2166"/>
  <c r="P2163"/>
  <c r="P2161"/>
  <c r="R2161" s="1"/>
  <c r="P2158"/>
  <c r="P2156"/>
  <c r="S2156" s="1"/>
  <c r="P2280"/>
  <c r="P2278"/>
  <c r="P2274"/>
  <c r="P2271"/>
  <c r="P2440"/>
  <c r="S2440" s="1"/>
  <c r="P2435"/>
  <c r="P2433"/>
  <c r="S2433" s="1"/>
  <c r="P2546"/>
  <c r="P2544"/>
  <c r="P2538"/>
  <c r="P2536"/>
  <c r="P2534"/>
  <c r="P2531"/>
  <c r="S2531" s="1"/>
  <c r="P3065"/>
  <c r="S3065" s="1"/>
  <c r="P3063"/>
  <c r="P3060"/>
  <c r="S3060" s="1"/>
  <c r="P3105"/>
  <c r="S3105" s="1"/>
  <c r="P3103"/>
  <c r="P3442"/>
  <c r="R3442" s="1"/>
  <c r="P3440"/>
  <c r="S3440" s="1"/>
  <c r="P3437"/>
  <c r="R3437" s="1"/>
  <c r="P3435"/>
  <c r="R3435" s="1"/>
  <c r="P3433"/>
  <c r="S3433" s="1"/>
  <c r="P3430"/>
  <c r="R3430" s="1"/>
  <c r="P3428"/>
  <c r="S3428" s="1"/>
  <c r="P3425"/>
  <c r="R3425" s="1"/>
  <c r="P3421"/>
  <c r="R3421" s="1"/>
  <c r="P3419"/>
  <c r="S3419" s="1"/>
  <c r="P3416"/>
  <c r="R3416" s="1"/>
  <c r="P3414"/>
  <c r="R3414" s="1"/>
  <c r="P3495"/>
  <c r="P3492"/>
  <c r="P3490"/>
  <c r="P4734"/>
  <c r="R4734" s="1"/>
  <c r="P1884"/>
  <c r="P2154"/>
  <c r="S2154" s="1"/>
  <c r="P2152"/>
  <c r="P2183"/>
  <c r="S2183" s="1"/>
  <c r="P2145"/>
  <c r="P2139"/>
  <c r="R2139" s="1"/>
  <c r="P2136"/>
  <c r="P2133"/>
  <c r="P2131"/>
  <c r="S2131" s="1"/>
  <c r="P2129"/>
  <c r="S2129" s="1"/>
  <c r="P2126"/>
  <c r="R2126" s="1"/>
  <c r="P2124"/>
  <c r="R2124" s="1"/>
  <c r="P2122"/>
  <c r="R2122" s="1"/>
  <c r="P2734"/>
  <c r="S2734" s="1"/>
  <c r="P2732"/>
  <c r="P2726"/>
  <c r="S2726" s="1"/>
  <c r="P2724"/>
  <c r="P2722"/>
  <c r="S2722" s="1"/>
  <c r="P2904"/>
  <c r="P2923"/>
  <c r="P2919"/>
  <c r="R2919" s="1"/>
  <c r="P2915"/>
  <c r="R2915" s="1"/>
  <c r="P2912"/>
  <c r="P2910"/>
  <c r="R2910" s="1"/>
  <c r="P2908"/>
  <c r="R2908" s="1"/>
  <c r="P2906"/>
  <c r="R2906" s="1"/>
  <c r="P2897"/>
  <c r="R2897" s="1"/>
  <c r="P2894"/>
  <c r="S2894" s="1"/>
  <c r="P2892"/>
  <c r="P2890"/>
  <c r="R2890" s="1"/>
  <c r="P2887"/>
  <c r="R2887" s="1"/>
  <c r="P2885"/>
  <c r="P2882"/>
  <c r="R2882" s="1"/>
  <c r="P2880"/>
  <c r="R2880" s="1"/>
  <c r="P2878"/>
  <c r="P2903"/>
  <c r="S2903" s="1"/>
  <c r="P2901"/>
  <c r="R2901" s="1"/>
  <c r="P2899"/>
  <c r="S2899" s="1"/>
  <c r="P2871"/>
  <c r="P2869"/>
  <c r="R2869" s="1"/>
  <c r="P2867"/>
  <c r="P2864"/>
  <c r="R2864" s="1"/>
  <c r="P2862"/>
  <c r="R2862" s="1"/>
  <c r="P2859"/>
  <c r="P2856"/>
  <c r="S2856" s="1"/>
  <c r="P3477"/>
  <c r="R3477" s="1"/>
  <c r="P3512"/>
  <c r="P3469"/>
  <c r="R3469" s="1"/>
  <c r="P3467"/>
  <c r="P3464"/>
  <c r="R3464" s="1"/>
  <c r="P3472"/>
  <c r="P3585"/>
  <c r="P3582"/>
  <c r="S3582" s="1"/>
  <c r="P3580"/>
  <c r="R3580" s="1"/>
  <c r="P3574"/>
  <c r="R3574" s="1"/>
  <c r="P3572"/>
  <c r="R3572" s="1"/>
  <c r="P3570"/>
  <c r="R3570" s="1"/>
  <c r="P3567"/>
  <c r="S3567" s="1"/>
  <c r="P3565"/>
  <c r="R3565" s="1"/>
  <c r="P3562"/>
  <c r="S3562" s="1"/>
  <c r="P3560"/>
  <c r="S3560" s="1"/>
  <c r="P3557"/>
  <c r="R3557" s="1"/>
  <c r="P3555"/>
  <c r="R3555" s="1"/>
  <c r="P3553"/>
  <c r="R3553" s="1"/>
  <c r="P3551"/>
  <c r="S3551" s="1"/>
  <c r="P3549"/>
  <c r="S3549" s="1"/>
  <c r="P3547"/>
  <c r="R3547" s="1"/>
  <c r="P4107"/>
  <c r="R4107" s="1"/>
  <c r="P4105"/>
  <c r="R4105" s="1"/>
  <c r="P4101"/>
  <c r="R4101" s="1"/>
  <c r="P4095"/>
  <c r="S4095" s="1"/>
  <c r="P4089"/>
  <c r="S4089" s="1"/>
  <c r="P4087"/>
  <c r="R4087" s="1"/>
  <c r="P4128"/>
  <c r="R4128" s="1"/>
  <c r="P4142"/>
  <c r="P4171"/>
  <c r="P4196"/>
  <c r="R4196" s="1"/>
  <c r="P4194"/>
  <c r="R4194" s="1"/>
  <c r="P4170"/>
  <c r="P4167"/>
  <c r="S4167" s="1"/>
  <c r="P4150"/>
  <c r="S4150" s="1"/>
  <c r="P4148"/>
  <c r="R4148" s="1"/>
  <c r="P4145"/>
  <c r="R4145" s="1"/>
  <c r="P4139"/>
  <c r="R4139" s="1"/>
  <c r="P4137"/>
  <c r="R4137" s="1"/>
  <c r="P4116"/>
  <c r="P4114"/>
  <c r="R4114" s="1"/>
  <c r="P4112"/>
  <c r="S4112" s="1"/>
  <c r="P4190"/>
  <c r="P4186"/>
  <c r="R4186" s="1"/>
  <c r="P4183"/>
  <c r="P4214"/>
  <c r="P4212"/>
  <c r="P4203"/>
  <c r="S4203" s="1"/>
  <c r="P4201"/>
  <c r="R4201" s="1"/>
  <c r="P4191"/>
  <c r="R4191" s="1"/>
  <c r="P4188"/>
  <c r="R4188" s="1"/>
  <c r="P4185"/>
  <c r="R4185" s="1"/>
  <c r="P4403"/>
  <c r="R4403" s="1"/>
  <c r="P4436"/>
  <c r="S4436" s="1"/>
  <c r="P4471"/>
  <c r="R4471" s="1"/>
  <c r="P4423"/>
  <c r="R4423" s="1"/>
  <c r="P4421"/>
  <c r="S4421" s="1"/>
  <c r="P4410"/>
  <c r="P4406"/>
  <c r="P4400"/>
  <c r="P4396"/>
  <c r="P4590"/>
  <c r="P4588"/>
  <c r="R4588" s="1"/>
  <c r="P4582"/>
  <c r="P4580"/>
  <c r="P4578"/>
  <c r="S4578" s="1"/>
  <c r="P4602"/>
  <c r="R4602" s="1"/>
  <c r="P4600"/>
  <c r="R4600" s="1"/>
  <c r="P4652"/>
  <c r="R4652" s="1"/>
  <c r="P4649"/>
  <c r="S4649" s="1"/>
  <c r="P4640"/>
  <c r="P4626"/>
  <c r="R4626" s="1"/>
  <c r="P4622"/>
  <c r="R4622" s="1"/>
  <c r="P4620"/>
  <c r="P4616"/>
  <c r="P4612"/>
  <c r="P2641"/>
  <c r="P2639"/>
  <c r="R2639" s="1"/>
  <c r="P2637"/>
  <c r="P2635"/>
  <c r="P2633"/>
  <c r="P2630"/>
  <c r="P2628"/>
  <c r="P2625"/>
  <c r="P2623"/>
  <c r="R2623" s="1"/>
  <c r="P2621"/>
  <c r="P2619"/>
  <c r="S2619" s="1"/>
  <c r="P2617"/>
  <c r="R2617" s="1"/>
  <c r="P2648"/>
  <c r="P2646"/>
  <c r="S2646" s="1"/>
  <c r="P2612"/>
  <c r="S2612" s="1"/>
  <c r="P2609"/>
  <c r="R2609" s="1"/>
  <c r="P2603"/>
  <c r="P2600"/>
  <c r="P2598"/>
  <c r="P2594"/>
  <c r="P2591"/>
  <c r="P2589"/>
  <c r="P2586"/>
  <c r="P2584"/>
  <c r="P2614"/>
  <c r="P2576"/>
  <c r="R2576" s="1"/>
  <c r="P2574"/>
  <c r="P2571"/>
  <c r="R2571" s="1"/>
  <c r="P2564"/>
  <c r="P2560"/>
  <c r="S2560" s="1"/>
  <c r="P2558"/>
  <c r="R2558" s="1"/>
  <c r="P2267"/>
  <c r="P2263"/>
  <c r="P2261"/>
  <c r="R2261" s="1"/>
  <c r="P2259"/>
  <c r="S2259" s="1"/>
  <c r="P2284"/>
  <c r="S2284" s="1"/>
  <c r="P2282"/>
  <c r="R2282" s="1"/>
  <c r="P2223"/>
  <c r="S2223" s="1"/>
  <c r="P2178"/>
  <c r="P2174"/>
  <c r="P2170"/>
  <c r="P2167"/>
  <c r="S2167" s="1"/>
  <c r="P2164"/>
  <c r="R2164" s="1"/>
  <c r="P2162"/>
  <c r="P2160"/>
  <c r="P2157"/>
  <c r="R2157" s="1"/>
  <c r="P2155"/>
  <c r="R2155" s="1"/>
  <c r="P2153"/>
  <c r="R2153" s="1"/>
  <c r="P2184"/>
  <c r="P2182"/>
  <c r="S2182" s="1"/>
  <c r="P2142"/>
  <c r="R2142" s="1"/>
  <c r="P2137"/>
  <c r="P2135"/>
  <c r="P2132"/>
  <c r="S2132" s="1"/>
  <c r="P2130"/>
  <c r="S2130" s="1"/>
  <c r="P2127"/>
  <c r="P2125"/>
  <c r="P2123"/>
  <c r="R2123" s="1"/>
  <c r="P2121"/>
  <c r="R2121" s="1"/>
  <c r="P1972"/>
  <c r="R1972" s="1"/>
  <c r="P2002"/>
  <c r="P2000"/>
  <c r="P1997"/>
  <c r="P2642"/>
  <c r="P2640"/>
  <c r="P2638"/>
  <c r="P2636"/>
  <c r="P2634"/>
  <c r="S2634" s="1"/>
  <c r="P2632"/>
  <c r="P2629"/>
  <c r="P2627"/>
  <c r="P2624"/>
  <c r="P2622"/>
  <c r="P2620"/>
  <c r="P2618"/>
  <c r="P2616"/>
  <c r="P2647"/>
  <c r="P2645"/>
  <c r="P2611"/>
  <c r="P2608"/>
  <c r="P2599"/>
  <c r="P2593"/>
  <c r="P2590"/>
  <c r="P2587"/>
  <c r="P2585"/>
  <c r="P2583"/>
  <c r="P2575"/>
  <c r="S2575" s="1"/>
  <c r="P2573"/>
  <c r="P2565"/>
  <c r="P2563"/>
  <c r="P2559"/>
  <c r="R2559" s="1"/>
  <c r="P2557"/>
  <c r="P2266"/>
  <c r="P2262"/>
  <c r="P2260"/>
  <c r="P2258"/>
  <c r="S2258" s="1"/>
  <c r="P2283"/>
  <c r="P2281"/>
  <c r="R4442"/>
  <c r="R4350"/>
  <c r="R4346"/>
  <c r="S4109"/>
  <c r="R4092"/>
  <c r="S4082"/>
  <c r="R4080"/>
  <c r="R4069"/>
  <c r="R4059"/>
  <c r="S4053"/>
  <c r="S4049"/>
  <c r="R4046"/>
  <c r="R4044"/>
  <c r="S4030"/>
  <c r="R4028"/>
  <c r="S4025"/>
  <c r="R4021"/>
  <c r="R4019"/>
  <c r="R4017"/>
  <c r="S4002"/>
  <c r="S3998"/>
  <c r="S4315"/>
  <c r="S4306"/>
  <c r="R4263"/>
  <c r="R4246"/>
  <c r="R4237"/>
  <c r="R3974"/>
  <c r="S3905"/>
  <c r="R3875"/>
  <c r="R3823"/>
  <c r="R3827"/>
  <c r="S3786"/>
  <c r="S3779"/>
  <c r="S3746"/>
  <c r="S3788"/>
  <c r="R3738"/>
  <c r="S3735"/>
  <c r="R3730"/>
  <c r="R3725"/>
  <c r="S3708"/>
  <c r="R3744"/>
  <c r="S3701"/>
  <c r="R3673"/>
  <c r="R3633"/>
  <c r="S3605"/>
  <c r="S3596"/>
  <c r="R3594"/>
  <c r="R3591"/>
  <c r="R3496"/>
  <c r="S3485"/>
  <c r="R3483"/>
  <c r="R3481"/>
  <c r="R3479"/>
  <c r="S3460"/>
  <c r="R3458"/>
  <c r="R3456"/>
  <c r="R3473"/>
  <c r="R3305"/>
  <c r="R3303"/>
  <c r="S3301"/>
  <c r="R3298"/>
  <c r="R3330"/>
  <c r="R3328"/>
  <c r="S3326"/>
  <c r="R3283"/>
  <c r="R3281"/>
  <c r="S3268"/>
  <c r="R3264"/>
  <c r="S3253"/>
  <c r="R3247"/>
  <c r="R3242"/>
  <c r="S3238"/>
  <c r="S3233"/>
  <c r="R3222"/>
  <c r="S3212"/>
  <c r="R3208"/>
  <c r="S3203"/>
  <c r="R3230"/>
  <c r="R3197"/>
  <c r="R3193"/>
  <c r="R3189"/>
  <c r="S3546"/>
  <c r="S2723"/>
  <c r="S2719"/>
  <c r="R2737"/>
  <c r="R2711"/>
  <c r="R2704"/>
  <c r="S2702"/>
  <c r="S2700"/>
  <c r="R2698"/>
  <c r="S2696"/>
  <c r="S2694"/>
  <c r="R2692"/>
  <c r="R2718"/>
  <c r="R2716"/>
  <c r="S2674"/>
  <c r="S2669"/>
  <c r="R2664"/>
  <c r="S2661"/>
  <c r="S2657"/>
  <c r="R2687"/>
  <c r="R2685"/>
  <c r="R2683"/>
  <c r="R1921"/>
  <c r="S1914"/>
  <c r="S1934"/>
  <c r="S1902"/>
  <c r="R1894"/>
  <c r="R1885"/>
  <c r="S1883"/>
  <c r="R1905"/>
  <c r="S1870"/>
  <c r="S1536"/>
  <c r="R1512"/>
  <c r="S1504"/>
  <c r="S1263"/>
  <c r="R4581"/>
  <c r="R4557"/>
  <c r="R4528"/>
  <c r="S4156"/>
  <c r="R4477"/>
  <c r="S4334"/>
  <c r="R3313"/>
  <c r="S3327"/>
  <c r="R3271"/>
  <c r="R3261"/>
  <c r="R3209"/>
  <c r="S4708"/>
  <c r="S4651"/>
  <c r="R4260"/>
  <c r="R4254"/>
  <c r="R4664"/>
  <c r="R4011"/>
  <c r="S4686"/>
  <c r="R4678"/>
  <c r="S4592"/>
  <c r="S4535"/>
  <c r="R3838"/>
  <c r="R1829"/>
  <c r="R1825"/>
  <c r="R214"/>
  <c r="Q3819"/>
  <c r="R3819"/>
  <c r="S3819"/>
  <c r="S3648"/>
  <c r="S4720"/>
  <c r="R4719"/>
  <c r="R4700"/>
  <c r="R4675"/>
  <c r="R4634"/>
  <c r="R4633"/>
  <c r="S4269"/>
  <c r="S4209"/>
  <c r="S4221"/>
  <c r="R4549"/>
  <c r="R4135"/>
  <c r="S1417"/>
  <c r="S2860"/>
  <c r="R3739"/>
  <c r="R1325"/>
  <c r="R4399"/>
  <c r="R186"/>
  <c r="S3293"/>
  <c r="R4725"/>
  <c r="S4713"/>
  <c r="S4711"/>
  <c r="R4704"/>
  <c r="S4701"/>
  <c r="S4733"/>
  <c r="S4671"/>
  <c r="S4694"/>
  <c r="R4665"/>
  <c r="S4660"/>
  <c r="R4658"/>
  <c r="R4655"/>
  <c r="R4646"/>
  <c r="S4625"/>
  <c r="R4615"/>
  <c r="S4613"/>
  <c r="R4599"/>
  <c r="S4243"/>
  <c r="S4234"/>
  <c r="R4224"/>
  <c r="S4223"/>
  <c r="S4207"/>
  <c r="R4220"/>
  <c r="R4175"/>
  <c r="S1148"/>
  <c r="S2365"/>
  <c r="R3127"/>
  <c r="S4561"/>
  <c r="S4558"/>
  <c r="S4553"/>
  <c r="S4542"/>
  <c r="R4574"/>
  <c r="S4524"/>
  <c r="R4512"/>
  <c r="S4500"/>
  <c r="R4172"/>
  <c r="R4121"/>
  <c r="R3968"/>
  <c r="R3884"/>
  <c r="R4490"/>
  <c r="S4481"/>
  <c r="S4507"/>
  <c r="R4458"/>
  <c r="R4450"/>
  <c r="R4444"/>
  <c r="R4440"/>
  <c r="R4414"/>
  <c r="R4344"/>
  <c r="S4363"/>
  <c r="S4316"/>
  <c r="R4288"/>
  <c r="S4389"/>
  <c r="R1875"/>
  <c r="S3711"/>
  <c r="R3494"/>
  <c r="R4728"/>
  <c r="R2592"/>
  <c r="R2352"/>
  <c r="R4134"/>
  <c r="R4291"/>
  <c r="R2366"/>
  <c r="R1974"/>
  <c r="S4168"/>
  <c r="R3793"/>
  <c r="R4394"/>
  <c r="R4727"/>
  <c r="R4726"/>
  <c r="R4724"/>
  <c r="R4723"/>
  <c r="R4718"/>
  <c r="S4717"/>
  <c r="R4716"/>
  <c r="R4710"/>
  <c r="R4709"/>
  <c r="R4707"/>
  <c r="R4706"/>
  <c r="R4705"/>
  <c r="R4703"/>
  <c r="R4702"/>
  <c r="R4698"/>
  <c r="R4692"/>
  <c r="R4689"/>
  <c r="R4687"/>
  <c r="R4684"/>
  <c r="R4683"/>
  <c r="R4679"/>
  <c r="S4674"/>
  <c r="R4672"/>
  <c r="R4670"/>
  <c r="R4697"/>
  <c r="R4696"/>
  <c r="R4666"/>
  <c r="R4662"/>
  <c r="R4657"/>
  <c r="R4656"/>
  <c r="R4654"/>
  <c r="R4647"/>
  <c r="R4636"/>
  <c r="R4632"/>
  <c r="R4624"/>
  <c r="S4619"/>
  <c r="R4611"/>
  <c r="R4607"/>
  <c r="R4645"/>
  <c r="R4644"/>
  <c r="S4597"/>
  <c r="R4594"/>
  <c r="R4268"/>
  <c r="R4267"/>
  <c r="R4301"/>
  <c r="R4245"/>
  <c r="R4242"/>
  <c r="R4233"/>
  <c r="R4228"/>
  <c r="R4226"/>
  <c r="R4256"/>
  <c r="R4253"/>
  <c r="R4218"/>
  <c r="R4206"/>
  <c r="R4200"/>
  <c r="R4199"/>
  <c r="R4198"/>
  <c r="R4181"/>
  <c r="R4180"/>
  <c r="R4179"/>
  <c r="R4177"/>
  <c r="R4176"/>
  <c r="R1356"/>
  <c r="R517"/>
  <c r="R1552"/>
  <c r="R1315"/>
  <c r="R4589"/>
  <c r="S4585"/>
  <c r="R4577"/>
  <c r="R4562"/>
  <c r="R4559"/>
  <c r="R4555"/>
  <c r="R4554"/>
  <c r="R4551"/>
  <c r="R4550"/>
  <c r="R4545"/>
  <c r="R4540"/>
  <c r="R4576"/>
  <c r="R4572"/>
  <c r="R4526"/>
  <c r="R4522"/>
  <c r="R4516"/>
  <c r="R4514"/>
  <c r="R4510"/>
  <c r="R4533"/>
  <c r="R4497"/>
  <c r="R4163"/>
  <c r="R4162"/>
  <c r="R4157"/>
  <c r="R4155"/>
  <c r="R4136"/>
  <c r="R4132"/>
  <c r="R4131"/>
  <c r="R4130"/>
  <c r="R4120"/>
  <c r="R3955"/>
  <c r="R3950"/>
  <c r="R3933"/>
  <c r="R3910"/>
  <c r="R3893"/>
  <c r="R3899"/>
  <c r="R3858"/>
  <c r="R3816"/>
  <c r="R3797"/>
  <c r="R4488"/>
  <c r="R4484"/>
  <c r="R4479"/>
  <c r="R4475"/>
  <c r="R4505"/>
  <c r="R4460"/>
  <c r="R4453"/>
  <c r="R4452"/>
  <c r="R4449"/>
  <c r="R4448"/>
  <c r="R4417"/>
  <c r="R4398"/>
  <c r="R3965"/>
  <c r="R4371"/>
  <c r="R4357"/>
  <c r="R4351"/>
  <c r="R4347"/>
  <c r="R4327"/>
  <c r="R4320"/>
  <c r="R4317"/>
  <c r="R4303"/>
  <c r="R4335"/>
  <c r="R4333"/>
  <c r="R4297"/>
  <c r="R4295"/>
  <c r="R4290"/>
  <c r="R4286"/>
  <c r="R4284"/>
  <c r="R4281"/>
  <c r="R4279"/>
  <c r="R4274"/>
  <c r="R4273"/>
  <c r="R4103"/>
  <c r="R4099"/>
  <c r="R4126"/>
  <c r="R4122"/>
  <c r="R4076"/>
  <c r="R4061"/>
  <c r="R4084"/>
  <c r="R4045"/>
  <c r="R4042"/>
  <c r="R4038"/>
  <c r="R4023"/>
  <c r="R4005"/>
  <c r="R3501"/>
  <c r="R3498"/>
  <c r="R3491"/>
  <c r="R3489"/>
  <c r="R3487"/>
  <c r="R3486"/>
  <c r="R3470"/>
  <c r="R3468"/>
  <c r="R3466"/>
  <c r="R3317"/>
  <c r="R3316"/>
  <c r="R3311"/>
  <c r="R3308"/>
  <c r="R3287"/>
  <c r="R3286"/>
  <c r="R3282"/>
  <c r="R3279"/>
  <c r="R3275"/>
  <c r="R3269"/>
  <c r="R3265"/>
  <c r="S3262"/>
  <c r="S3259"/>
  <c r="S3255"/>
  <c r="S3249"/>
  <c r="R3246"/>
  <c r="S3237"/>
  <c r="R3226"/>
  <c r="R3220"/>
  <c r="R3213"/>
  <c r="R3206"/>
  <c r="S3231"/>
  <c r="S3229"/>
  <c r="R3188"/>
  <c r="S3187"/>
  <c r="R3185"/>
  <c r="R3181"/>
  <c r="S3175"/>
  <c r="R3166"/>
  <c r="S3165"/>
  <c r="R3163"/>
  <c r="R3152"/>
  <c r="S3149"/>
  <c r="R3147"/>
  <c r="R3140"/>
  <c r="S3138"/>
  <c r="S3172"/>
  <c r="R3130"/>
  <c r="R3125"/>
  <c r="R3124"/>
  <c r="S3122"/>
  <c r="S3118"/>
  <c r="R3109"/>
  <c r="R3056"/>
  <c r="R3012"/>
  <c r="R3004"/>
  <c r="R2999"/>
  <c r="R2987"/>
  <c r="R3018"/>
  <c r="R2974"/>
  <c r="R2968"/>
  <c r="R2964"/>
  <c r="R2950"/>
  <c r="R2934"/>
  <c r="R2930"/>
  <c r="R2926"/>
  <c r="R2917"/>
  <c r="R2911"/>
  <c r="R2893"/>
  <c r="S2879"/>
  <c r="S2845"/>
  <c r="S4557"/>
  <c r="S4538"/>
  <c r="R4538"/>
  <c r="Q4538"/>
  <c r="Q4528"/>
  <c r="S4520"/>
  <c r="R4520"/>
  <c r="Q4520"/>
  <c r="S4494"/>
  <c r="R4494"/>
  <c r="Q4494"/>
  <c r="S4486"/>
  <c r="R4486"/>
  <c r="Q4486"/>
  <c r="S4477"/>
  <c r="S4462"/>
  <c r="R4462"/>
  <c r="Q4462"/>
  <c r="S4454"/>
  <c r="R4454"/>
  <c r="Q4454"/>
  <c r="S4446"/>
  <c r="R4446"/>
  <c r="Q4446"/>
  <c r="Q4442"/>
  <c r="S4473"/>
  <c r="R4473"/>
  <c r="Q4473"/>
  <c r="S4260"/>
  <c r="S4254"/>
  <c r="S3784"/>
  <c r="R3784"/>
  <c r="Q3784"/>
  <c r="S4052"/>
  <c r="R4052"/>
  <c r="Q4052"/>
  <c r="S3993"/>
  <c r="R3993"/>
  <c r="Q3993"/>
  <c r="S3982"/>
  <c r="S3710"/>
  <c r="R3710"/>
  <c r="Q3710"/>
  <c r="S3693"/>
  <c r="R3693"/>
  <c r="Q3693"/>
  <c r="S3683"/>
  <c r="R3683"/>
  <c r="Q3683"/>
  <c r="S3673"/>
  <c r="S3660"/>
  <c r="R3660"/>
  <c r="Q3660"/>
  <c r="Q3645"/>
  <c r="S3636"/>
  <c r="R3636"/>
  <c r="Q3636"/>
  <c r="S3670"/>
  <c r="R3670"/>
  <c r="Q3670"/>
  <c r="S3597"/>
  <c r="R3588"/>
  <c r="S3620"/>
  <c r="R3620"/>
  <c r="Q3620"/>
  <c r="S3539"/>
  <c r="R3539"/>
  <c r="Q3539"/>
  <c r="S3524"/>
  <c r="R3524"/>
  <c r="Q3524"/>
  <c r="Q1845"/>
  <c r="S1761"/>
  <c r="R1761"/>
  <c r="Q1761"/>
  <c r="S1730"/>
  <c r="R1730"/>
  <c r="Q1730"/>
  <c r="S1709"/>
  <c r="R1709"/>
  <c r="Q1709"/>
  <c r="S1695"/>
  <c r="R1695"/>
  <c r="Q1695"/>
  <c r="S1669"/>
  <c r="R1669"/>
  <c r="Q1669"/>
  <c r="S1656"/>
  <c r="R1656"/>
  <c r="Q1656"/>
  <c r="Q1640"/>
  <c r="S1619"/>
  <c r="R1619"/>
  <c r="Q1619"/>
  <c r="S1613"/>
  <c r="R1613"/>
  <c r="Q1613"/>
  <c r="S1566"/>
  <c r="R1566"/>
  <c r="Q1566"/>
  <c r="S3294"/>
  <c r="R3294"/>
  <c r="Q3294"/>
  <c r="S3180"/>
  <c r="R3180"/>
  <c r="Q3180"/>
  <c r="S4466"/>
  <c r="R4466"/>
  <c r="Q4466"/>
  <c r="R4708"/>
  <c r="R4695"/>
  <c r="R4651"/>
  <c r="S4621"/>
  <c r="R4621"/>
  <c r="Q4621"/>
  <c r="S4531"/>
  <c r="R4531"/>
  <c r="Q4531"/>
  <c r="R4306"/>
  <c r="S4296"/>
  <c r="R4296"/>
  <c r="Q4296"/>
  <c r="R4275"/>
  <c r="R4109"/>
  <c r="S4124"/>
  <c r="R4124"/>
  <c r="Q4124"/>
  <c r="R4082"/>
  <c r="S2588"/>
  <c r="R2588"/>
  <c r="Q2588"/>
  <c r="S4438"/>
  <c r="R4438"/>
  <c r="Q4438"/>
  <c r="S4426"/>
  <c r="R4426"/>
  <c r="Q4426"/>
  <c r="S3796"/>
  <c r="R3796"/>
  <c r="Q3796"/>
  <c r="S3778"/>
  <c r="R3778"/>
  <c r="Q3778"/>
  <c r="Q4014"/>
  <c r="S4000"/>
  <c r="R4000"/>
  <c r="Q4000"/>
  <c r="S3988"/>
  <c r="S3716"/>
  <c r="R3716"/>
  <c r="Q3716"/>
  <c r="S3687"/>
  <c r="R3687"/>
  <c r="Q3687"/>
  <c r="S3678"/>
  <c r="R3678"/>
  <c r="Q3678"/>
  <c r="S3702"/>
  <c r="R3702"/>
  <c r="Q3702"/>
  <c r="S3651"/>
  <c r="R3651"/>
  <c r="Q3651"/>
  <c r="R3641"/>
  <c r="S3630"/>
  <c r="R3630"/>
  <c r="Q3630"/>
  <c r="S3614"/>
  <c r="R3614"/>
  <c r="Q3614"/>
  <c r="Q3603"/>
  <c r="S3625"/>
  <c r="R3625"/>
  <c r="Q3625"/>
  <c r="S3532"/>
  <c r="R3532"/>
  <c r="Q3532"/>
  <c r="S3517"/>
  <c r="R3517"/>
  <c r="Q3517"/>
  <c r="R1813"/>
  <c r="S1748"/>
  <c r="R1748"/>
  <c r="Q1748"/>
  <c r="S1724"/>
  <c r="R1724"/>
  <c r="Q1724"/>
  <c r="S1740"/>
  <c r="R1740"/>
  <c r="Q1740"/>
  <c r="S1705"/>
  <c r="R1705"/>
  <c r="Q1705"/>
  <c r="S1681"/>
  <c r="R1681"/>
  <c r="Q1681"/>
  <c r="S1665"/>
  <c r="R1665"/>
  <c r="Q1665"/>
  <c r="R1648"/>
  <c r="S1624"/>
  <c r="R1624"/>
  <c r="Q1624"/>
  <c r="S1609"/>
  <c r="R1609"/>
  <c r="Q1609"/>
  <c r="S1604"/>
  <c r="R1604"/>
  <c r="Q1604"/>
  <c r="S1576"/>
  <c r="R1576"/>
  <c r="Q1576"/>
  <c r="S1227"/>
  <c r="S3247"/>
  <c r="S1834"/>
  <c r="R1834"/>
  <c r="Q1834"/>
  <c r="R4625"/>
  <c r="R4315"/>
  <c r="S4078"/>
  <c r="S4073"/>
  <c r="R4073"/>
  <c r="Q4073"/>
  <c r="S4059"/>
  <c r="Q4059"/>
  <c r="R4049"/>
  <c r="R4040"/>
  <c r="R4030"/>
  <c r="S4021"/>
  <c r="Q4021"/>
  <c r="S3763"/>
  <c r="R3763"/>
  <c r="Q3763"/>
  <c r="R3746"/>
  <c r="Q3725"/>
  <c r="S3745"/>
  <c r="R3745"/>
  <c r="Q3745"/>
  <c r="S3642"/>
  <c r="R3642"/>
  <c r="Q3642"/>
  <c r="S3601"/>
  <c r="R3601"/>
  <c r="Q3601"/>
  <c r="S3514"/>
  <c r="R3514"/>
  <c r="Q3514"/>
  <c r="S3439"/>
  <c r="R3439"/>
  <c r="Q3439"/>
  <c r="S3417"/>
  <c r="R3417"/>
  <c r="Q3417"/>
  <c r="S3388"/>
  <c r="R3388"/>
  <c r="Q3388"/>
  <c r="S3357"/>
  <c r="R3357"/>
  <c r="Q3357"/>
  <c r="S3334"/>
  <c r="R3334"/>
  <c r="Q3334"/>
  <c r="S1938"/>
  <c r="R1938"/>
  <c r="Q1938"/>
  <c r="S1907"/>
  <c r="R1907"/>
  <c r="Q1907"/>
  <c r="R1870"/>
  <c r="S1527"/>
  <c r="R1527"/>
  <c r="Q1527"/>
  <c r="R1504"/>
  <c r="S1486"/>
  <c r="R1486"/>
  <c r="Q1486"/>
  <c r="S1473"/>
  <c r="R1473"/>
  <c r="Q1473"/>
  <c r="S1455"/>
  <c r="R1455"/>
  <c r="Q1455"/>
  <c r="S1424"/>
  <c r="R1424"/>
  <c r="Q1424"/>
  <c r="S1390"/>
  <c r="R1390"/>
  <c r="Q1390"/>
  <c r="S1320"/>
  <c r="R1320"/>
  <c r="Q1320"/>
  <c r="R995"/>
  <c r="S583"/>
  <c r="R583"/>
  <c r="Q583"/>
  <c r="S560"/>
  <c r="R560"/>
  <c r="Q560"/>
  <c r="S521"/>
  <c r="R521"/>
  <c r="Q521"/>
  <c r="S493"/>
  <c r="R493"/>
  <c r="Q493"/>
  <c r="S472"/>
  <c r="R472"/>
  <c r="Q472"/>
  <c r="S465"/>
  <c r="R465"/>
  <c r="Q465"/>
  <c r="S448"/>
  <c r="R448"/>
  <c r="Q448"/>
  <c r="S427"/>
  <c r="R427"/>
  <c r="Q427"/>
  <c r="S406"/>
  <c r="R406"/>
  <c r="Q406"/>
  <c r="S376"/>
  <c r="R376"/>
  <c r="Q376"/>
  <c r="S348"/>
  <c r="R348"/>
  <c r="Q348"/>
  <c r="S285"/>
  <c r="R285"/>
  <c r="Q285"/>
  <c r="S272"/>
  <c r="R272"/>
  <c r="Q272"/>
  <c r="S261"/>
  <c r="R261"/>
  <c r="Q261"/>
  <c r="S238"/>
  <c r="R238"/>
  <c r="Q238"/>
  <c r="S227"/>
  <c r="R227"/>
  <c r="Q227"/>
  <c r="S221"/>
  <c r="R221"/>
  <c r="Q221"/>
  <c r="S207"/>
  <c r="R207"/>
  <c r="Q207"/>
  <c r="S196"/>
  <c r="R196"/>
  <c r="Q196"/>
  <c r="S185"/>
  <c r="R185"/>
  <c r="Q185"/>
  <c r="S167"/>
  <c r="R167"/>
  <c r="Q167"/>
  <c r="S143"/>
  <c r="R143"/>
  <c r="Q143"/>
  <c r="S126"/>
  <c r="R126"/>
  <c r="Q126"/>
  <c r="S4678"/>
  <c r="S4263"/>
  <c r="Q4263"/>
  <c r="S3436"/>
  <c r="R3436"/>
  <c r="Q3436"/>
  <c r="S3381"/>
  <c r="R3381"/>
  <c r="Q3381"/>
  <c r="S3336"/>
  <c r="R3336"/>
  <c r="Q3336"/>
  <c r="S2816"/>
  <c r="R2816"/>
  <c r="Q2816"/>
  <c r="S2781"/>
  <c r="R2781"/>
  <c r="Q2781"/>
  <c r="S2745"/>
  <c r="R2745"/>
  <c r="Q2745"/>
  <c r="S2695"/>
  <c r="R2695"/>
  <c r="Q2695"/>
  <c r="S2686"/>
  <c r="R2686"/>
  <c r="Q2686"/>
  <c r="S1953"/>
  <c r="R1953"/>
  <c r="Q1953"/>
  <c r="S1857"/>
  <c r="R1857"/>
  <c r="Q1857"/>
  <c r="S1492"/>
  <c r="R1492"/>
  <c r="Q1492"/>
  <c r="S1478"/>
  <c r="R1478"/>
  <c r="Q1478"/>
  <c r="S1416"/>
  <c r="R1416"/>
  <c r="Q1416"/>
  <c r="S3315"/>
  <c r="R3315"/>
  <c r="Q3315"/>
  <c r="S3305"/>
  <c r="R3301"/>
  <c r="Q3281"/>
  <c r="S3273"/>
  <c r="R3273"/>
  <c r="Q3273"/>
  <c r="S2527"/>
  <c r="R2527"/>
  <c r="Q2527"/>
  <c r="S2489"/>
  <c r="R2489"/>
  <c r="Q2489"/>
  <c r="S2512"/>
  <c r="R2512"/>
  <c r="Q2512"/>
  <c r="S2456"/>
  <c r="R2456"/>
  <c r="Q2456"/>
  <c r="S2431"/>
  <c r="R2431"/>
  <c r="Q2431"/>
  <c r="S2387"/>
  <c r="R2387"/>
  <c r="Q2387"/>
  <c r="S2407"/>
  <c r="R2407"/>
  <c r="Q2407"/>
  <c r="S2350"/>
  <c r="R2350"/>
  <c r="Q2350"/>
  <c r="S2345"/>
  <c r="R2345"/>
  <c r="Q2345"/>
  <c r="S2336"/>
  <c r="R2336"/>
  <c r="Q2336"/>
  <c r="S2318"/>
  <c r="R2318"/>
  <c r="Q2318"/>
  <c r="S2304"/>
  <c r="R2304"/>
  <c r="Q2304"/>
  <c r="S2289"/>
  <c r="R2289"/>
  <c r="Q2289"/>
  <c r="S3504"/>
  <c r="R3504"/>
  <c r="Q3504"/>
  <c r="S360"/>
  <c r="R360"/>
  <c r="Q360"/>
  <c r="S128"/>
  <c r="R128"/>
  <c r="Q128"/>
  <c r="S577"/>
  <c r="R577"/>
  <c r="Q577"/>
  <c r="S3476"/>
  <c r="R3476"/>
  <c r="Q3476"/>
  <c r="S3473"/>
  <c r="Q3313"/>
  <c r="S3280"/>
  <c r="S2427"/>
  <c r="R2427"/>
  <c r="Q2427"/>
  <c r="S2368"/>
  <c r="R2368"/>
  <c r="Q2368"/>
  <c r="S2300"/>
  <c r="R2300"/>
  <c r="Q2300"/>
  <c r="S1541"/>
  <c r="R1541"/>
  <c r="Q1541"/>
  <c r="S50"/>
  <c r="R50"/>
  <c r="Q50"/>
  <c r="S14"/>
  <c r="R14"/>
  <c r="Q14"/>
  <c r="S3035"/>
  <c r="R3035"/>
  <c r="Q3035"/>
  <c r="S3002"/>
  <c r="R3002"/>
  <c r="Q3002"/>
  <c r="S3020"/>
  <c r="R3020"/>
  <c r="Q3020"/>
  <c r="S2963"/>
  <c r="R2963"/>
  <c r="Q2963"/>
  <c r="S2922"/>
  <c r="R2922"/>
  <c r="Q2922"/>
  <c r="S2799"/>
  <c r="R2799"/>
  <c r="Q2799"/>
  <c r="S2359"/>
  <c r="R2359"/>
  <c r="Q2359"/>
  <c r="S2236"/>
  <c r="R2236"/>
  <c r="Q2236"/>
  <c r="S2188"/>
  <c r="R2188"/>
  <c r="Q2188"/>
  <c r="S1825"/>
  <c r="S3306"/>
  <c r="R3306"/>
  <c r="Q3306"/>
  <c r="S3010"/>
  <c r="R3010"/>
  <c r="Q3010"/>
  <c r="S2956"/>
  <c r="R2956"/>
  <c r="Q2956"/>
  <c r="S2960"/>
  <c r="R2960"/>
  <c r="Q2960"/>
  <c r="S2849"/>
  <c r="R2849"/>
  <c r="Q2849"/>
  <c r="S2421"/>
  <c r="R2421"/>
  <c r="Q2421"/>
  <c r="S2279"/>
  <c r="R2279"/>
  <c r="Q2279"/>
  <c r="S3331"/>
  <c r="R3331"/>
  <c r="Q3331"/>
  <c r="S3144"/>
  <c r="R3144"/>
  <c r="Q3144"/>
  <c r="S3123"/>
  <c r="R3123"/>
  <c r="Q3123"/>
  <c r="S3261"/>
  <c r="Q3189"/>
  <c r="S3179"/>
  <c r="R3179"/>
  <c r="Q3179"/>
  <c r="S3156"/>
  <c r="R3156"/>
  <c r="Q3156"/>
  <c r="S3169"/>
  <c r="R3169"/>
  <c r="Q3169"/>
  <c r="S2237"/>
  <c r="R2237"/>
  <c r="Q2237"/>
  <c r="S1329"/>
  <c r="R1329"/>
  <c r="Q1329"/>
  <c r="S3258"/>
  <c r="R3258"/>
  <c r="Q3258"/>
  <c r="S3263"/>
  <c r="R3263"/>
  <c r="Q3263"/>
  <c r="S3201"/>
  <c r="R3201"/>
  <c r="Q3201"/>
  <c r="S3200"/>
  <c r="R3200"/>
  <c r="Q3200"/>
  <c r="S3260"/>
  <c r="R3260"/>
  <c r="Q3260"/>
  <c r="R4064"/>
  <c r="R4053"/>
  <c r="S4044"/>
  <c r="Q4044"/>
  <c r="S4036"/>
  <c r="R4036"/>
  <c r="Q4036"/>
  <c r="R3735"/>
  <c r="S3698"/>
  <c r="R3698"/>
  <c r="Q3698"/>
  <c r="S3676"/>
  <c r="R3676"/>
  <c r="Q3676"/>
  <c r="S3591"/>
  <c r="S3510"/>
  <c r="R3510"/>
  <c r="Q3510"/>
  <c r="S3429"/>
  <c r="R3429"/>
  <c r="Q3429"/>
  <c r="S3396"/>
  <c r="R3396"/>
  <c r="Q3396"/>
  <c r="S3413"/>
  <c r="R3413"/>
  <c r="Q3413"/>
  <c r="S3346"/>
  <c r="R3346"/>
  <c r="Q3346"/>
  <c r="S3325"/>
  <c r="R3325"/>
  <c r="Q3325"/>
  <c r="S1958"/>
  <c r="R1958"/>
  <c r="Q1958"/>
  <c r="S1965"/>
  <c r="R1965"/>
  <c r="Q1965"/>
  <c r="S1899"/>
  <c r="R1899"/>
  <c r="Q1899"/>
  <c r="S1862"/>
  <c r="R1862"/>
  <c r="Q1862"/>
  <c r="S1530"/>
  <c r="R1530"/>
  <c r="Q1530"/>
  <c r="S1479"/>
  <c r="R1479"/>
  <c r="Q1479"/>
  <c r="S1497"/>
  <c r="R1497"/>
  <c r="Q1497"/>
  <c r="S1441"/>
  <c r="R1441"/>
  <c r="Q1441"/>
  <c r="S1403"/>
  <c r="R1403"/>
  <c r="Q1403"/>
  <c r="S1358"/>
  <c r="R1358"/>
  <c r="Q1358"/>
  <c r="R1004"/>
  <c r="S574"/>
  <c r="R574"/>
  <c r="Q574"/>
  <c r="S533"/>
  <c r="R533"/>
  <c r="Q533"/>
  <c r="S511"/>
  <c r="R511"/>
  <c r="Q511"/>
  <c r="S482"/>
  <c r="R482"/>
  <c r="Q482"/>
  <c r="S461"/>
  <c r="R461"/>
  <c r="Q461"/>
  <c r="S454"/>
  <c r="R454"/>
  <c r="Q454"/>
  <c r="S433"/>
  <c r="R433"/>
  <c r="Q433"/>
  <c r="S415"/>
  <c r="R415"/>
  <c r="Q415"/>
  <c r="S385"/>
  <c r="R385"/>
  <c r="Q385"/>
  <c r="S343"/>
  <c r="R343"/>
  <c r="Q343"/>
  <c r="S308"/>
  <c r="R308"/>
  <c r="Q308"/>
  <c r="S277"/>
  <c r="R277"/>
  <c r="Q277"/>
  <c r="S256"/>
  <c r="R256"/>
  <c r="Q256"/>
  <c r="S248"/>
  <c r="R248"/>
  <c r="Q248"/>
  <c r="S232"/>
  <c r="R232"/>
  <c r="Q232"/>
  <c r="S241"/>
  <c r="R241"/>
  <c r="Q241"/>
  <c r="S201"/>
  <c r="R201"/>
  <c r="Q201"/>
  <c r="S216"/>
  <c r="R216"/>
  <c r="Q216"/>
  <c r="S174"/>
  <c r="R174"/>
  <c r="Q174"/>
  <c r="S161"/>
  <c r="R161"/>
  <c r="Q161"/>
  <c r="S134"/>
  <c r="R134"/>
  <c r="Q134"/>
  <c r="S121"/>
  <c r="R121"/>
  <c r="Q121"/>
  <c r="S3482"/>
  <c r="R3482"/>
  <c r="Q3482"/>
  <c r="Q3459"/>
  <c r="S3415"/>
  <c r="R3415"/>
  <c r="Q3415"/>
  <c r="S3359"/>
  <c r="R3359"/>
  <c r="Q3359"/>
  <c r="S2828"/>
  <c r="R2828"/>
  <c r="Q2828"/>
  <c r="S2797"/>
  <c r="R2797"/>
  <c r="Q2797"/>
  <c r="S2759"/>
  <c r="R2759"/>
  <c r="Q2759"/>
  <c r="S2709"/>
  <c r="R2709"/>
  <c r="Q2709"/>
  <c r="S2673"/>
  <c r="R2673"/>
  <c r="Q2673"/>
  <c r="S1968"/>
  <c r="R1968"/>
  <c r="Q1968"/>
  <c r="S1819"/>
  <c r="R1819"/>
  <c r="Q1819"/>
  <c r="S1518"/>
  <c r="R1518"/>
  <c r="Q1518"/>
  <c r="S1509"/>
  <c r="R1509"/>
  <c r="Q1509"/>
  <c r="S1498"/>
  <c r="R1498"/>
  <c r="Q1498"/>
  <c r="S1425"/>
  <c r="R1425"/>
  <c r="Q1425"/>
  <c r="S4664"/>
  <c r="Q4664"/>
  <c r="S4413"/>
  <c r="S4272"/>
  <c r="R4272"/>
  <c r="Q4272"/>
  <c r="S3309"/>
  <c r="R3309"/>
  <c r="Q3309"/>
  <c r="S3330"/>
  <c r="S3285"/>
  <c r="R3285"/>
  <c r="Q3285"/>
  <c r="S3277"/>
  <c r="R3277"/>
  <c r="Q3277"/>
  <c r="S3267"/>
  <c r="R3267"/>
  <c r="Q3267"/>
  <c r="S3297"/>
  <c r="R3297"/>
  <c r="Q3297"/>
  <c r="S2580"/>
  <c r="R2580"/>
  <c r="Q2580"/>
  <c r="S2550"/>
  <c r="R2550"/>
  <c r="Q2550"/>
  <c r="S2499"/>
  <c r="R2499"/>
  <c r="Q2499"/>
  <c r="S2481"/>
  <c r="R2481"/>
  <c r="Q2481"/>
  <c r="S2416"/>
  <c r="R2416"/>
  <c r="Q2416"/>
  <c r="S2444"/>
  <c r="R2444"/>
  <c r="Q2444"/>
  <c r="S2383"/>
  <c r="R2383"/>
  <c r="Q2383"/>
  <c r="S2367"/>
  <c r="R2367"/>
  <c r="Q2367"/>
  <c r="S2341"/>
  <c r="R2341"/>
  <c r="Q2341"/>
  <c r="S2377"/>
  <c r="R2377"/>
  <c r="Q2377"/>
  <c r="S2328"/>
  <c r="R2328"/>
  <c r="Q2328"/>
  <c r="S2314"/>
  <c r="R2314"/>
  <c r="Q2314"/>
  <c r="S2297"/>
  <c r="R2297"/>
  <c r="Q2297"/>
  <c r="S451"/>
  <c r="R451"/>
  <c r="Q451"/>
  <c r="S299"/>
  <c r="R299"/>
  <c r="Q299"/>
  <c r="S4237"/>
  <c r="Q4237"/>
  <c r="R4002"/>
  <c r="S3922"/>
  <c r="R3922"/>
  <c r="Q3922"/>
  <c r="S3738"/>
  <c r="Q3738"/>
  <c r="R3485"/>
  <c r="S3463"/>
  <c r="R3463"/>
  <c r="Q3463"/>
  <c r="R3304"/>
  <c r="S3288"/>
  <c r="R3288"/>
  <c r="Q3288"/>
  <c r="S3271"/>
  <c r="S2418"/>
  <c r="R2418"/>
  <c r="Q2418"/>
  <c r="S2412"/>
  <c r="R2412"/>
  <c r="Q2412"/>
  <c r="S2329"/>
  <c r="R2329"/>
  <c r="Q2329"/>
  <c r="S2277"/>
  <c r="R2277"/>
  <c r="Q2277"/>
  <c r="S1238"/>
  <c r="R1238"/>
  <c r="Q1238"/>
  <c r="S3"/>
  <c r="R3"/>
  <c r="Q3"/>
  <c r="S3679"/>
  <c r="R3679"/>
  <c r="Q3679"/>
  <c r="S3310"/>
  <c r="R3310"/>
  <c r="Q3310"/>
  <c r="S3274"/>
  <c r="R3274"/>
  <c r="Q3274"/>
  <c r="S3014"/>
  <c r="R3014"/>
  <c r="Q3014"/>
  <c r="S2997"/>
  <c r="R2997"/>
  <c r="Q2997"/>
  <c r="S2982"/>
  <c r="R2982"/>
  <c r="Q2982"/>
  <c r="S2970"/>
  <c r="R2970"/>
  <c r="Q2970"/>
  <c r="S2959"/>
  <c r="R2959"/>
  <c r="Q2959"/>
  <c r="S2914"/>
  <c r="R2914"/>
  <c r="Q2914"/>
  <c r="S2736"/>
  <c r="R2736"/>
  <c r="Q2736"/>
  <c r="S2496"/>
  <c r="R2496"/>
  <c r="Q2496"/>
  <c r="S2293"/>
  <c r="R2293"/>
  <c r="Q2293"/>
  <c r="S2198"/>
  <c r="R2198"/>
  <c r="Q2198"/>
  <c r="S4153"/>
  <c r="R4153"/>
  <c r="Q4153"/>
  <c r="S3479"/>
  <c r="R3268"/>
  <c r="S2976"/>
  <c r="R2976"/>
  <c r="Q2976"/>
  <c r="S2939"/>
  <c r="R2939"/>
  <c r="Q2939"/>
  <c r="S2773"/>
  <c r="R2773"/>
  <c r="Q2773"/>
  <c r="S2354"/>
  <c r="R2354"/>
  <c r="Q2354"/>
  <c r="S2192"/>
  <c r="R2192"/>
  <c r="Q2192"/>
  <c r="S324"/>
  <c r="R324"/>
  <c r="Q324"/>
  <c r="S3159"/>
  <c r="R3159"/>
  <c r="Q3159"/>
  <c r="S3129"/>
  <c r="R3129"/>
  <c r="Q3129"/>
  <c r="S3113"/>
  <c r="R3113"/>
  <c r="Q3113"/>
  <c r="S4604"/>
  <c r="R4604"/>
  <c r="Q4604"/>
  <c r="S3257"/>
  <c r="R3257"/>
  <c r="Q3257"/>
  <c r="S3184"/>
  <c r="R3184"/>
  <c r="Q3184"/>
  <c r="S3173"/>
  <c r="R3173"/>
  <c r="Q3173"/>
  <c r="S3145"/>
  <c r="R3145"/>
  <c r="Q3145"/>
  <c r="S3112"/>
  <c r="R3112"/>
  <c r="Q3112"/>
  <c r="S2863"/>
  <c r="R2863"/>
  <c r="Q2863"/>
  <c r="S3241"/>
  <c r="R3241"/>
  <c r="Q3241"/>
  <c r="S3211"/>
  <c r="R3211"/>
  <c r="Q3211"/>
  <c r="S3192"/>
  <c r="R3192"/>
  <c r="Q3192"/>
  <c r="S3143"/>
  <c r="R3143"/>
  <c r="Q3143"/>
  <c r="S3110"/>
  <c r="R3110"/>
  <c r="Q3110"/>
  <c r="S2962"/>
  <c r="R2962"/>
  <c r="Q2962"/>
  <c r="S2858"/>
  <c r="R2858"/>
  <c r="Q2858"/>
  <c r="S3209"/>
  <c r="S3160"/>
  <c r="R3160"/>
  <c r="Q3160"/>
  <c r="S2953"/>
  <c r="R2953"/>
  <c r="Q2953"/>
  <c r="S3244"/>
  <c r="R3244"/>
  <c r="Q3244"/>
  <c r="S3135"/>
  <c r="R3135"/>
  <c r="Q3135"/>
  <c r="R1417"/>
  <c r="S3792"/>
  <c r="R3792"/>
  <c r="Q3792"/>
  <c r="S3827"/>
  <c r="Q3827"/>
  <c r="R3786"/>
  <c r="Q3781"/>
  <c r="S3776"/>
  <c r="R3776"/>
  <c r="Q3776"/>
  <c r="S4017"/>
  <c r="Q4017"/>
  <c r="S4011"/>
  <c r="Q4011"/>
  <c r="S4004"/>
  <c r="R4004"/>
  <c r="Q4004"/>
  <c r="S3996"/>
  <c r="R3996"/>
  <c r="Q3996"/>
  <c r="S3991"/>
  <c r="R3991"/>
  <c r="Q3991"/>
  <c r="S3986"/>
  <c r="R3986"/>
  <c r="Q3986"/>
  <c r="S3718"/>
  <c r="R3718"/>
  <c r="Q3718"/>
  <c r="S3714"/>
  <c r="R3714"/>
  <c r="Q3714"/>
  <c r="R3708"/>
  <c r="S3744"/>
  <c r="Q3744"/>
  <c r="S3696"/>
  <c r="R3696"/>
  <c r="Q3696"/>
  <c r="S3689"/>
  <c r="R3689"/>
  <c r="Q3689"/>
  <c r="S3685"/>
  <c r="R3685"/>
  <c r="Q3685"/>
  <c r="S3675"/>
  <c r="R3704"/>
  <c r="S3662"/>
  <c r="R3662"/>
  <c r="Q3662"/>
  <c r="S3654"/>
  <c r="R3654"/>
  <c r="Q3654"/>
  <c r="S3647"/>
  <c r="R3647"/>
  <c r="Q3647"/>
  <c r="S3643"/>
  <c r="R3643"/>
  <c r="Q3643"/>
  <c r="S3638"/>
  <c r="R3638"/>
  <c r="Q3638"/>
  <c r="S3634"/>
  <c r="R3634"/>
  <c r="Q3634"/>
  <c r="S3672"/>
  <c r="R3672"/>
  <c r="Q3672"/>
  <c r="S3665"/>
  <c r="R3665"/>
  <c r="Q3665"/>
  <c r="S3612"/>
  <c r="R3612"/>
  <c r="Q3612"/>
  <c r="S3600"/>
  <c r="R3600"/>
  <c r="Q3600"/>
  <c r="S3595"/>
  <c r="R3595"/>
  <c r="Q3595"/>
  <c r="S3590"/>
  <c r="R3590"/>
  <c r="Q3590"/>
  <c r="S3627"/>
  <c r="R3627"/>
  <c r="Q3627"/>
  <c r="S3622"/>
  <c r="R3622"/>
  <c r="Q3622"/>
  <c r="S3537"/>
  <c r="R3537"/>
  <c r="Q3537"/>
  <c r="S3529"/>
  <c r="R3529"/>
  <c r="Q3529"/>
  <c r="S3522"/>
  <c r="R3522"/>
  <c r="Q3522"/>
  <c r="S1755"/>
  <c r="R1755"/>
  <c r="Q1755"/>
  <c r="S1767"/>
  <c r="R1767"/>
  <c r="Q1767"/>
  <c r="S1726"/>
  <c r="S1720"/>
  <c r="R1720"/>
  <c r="Q1720"/>
  <c r="S1714"/>
  <c r="R1714"/>
  <c r="Q1714"/>
  <c r="Q1707"/>
  <c r="S1700"/>
  <c r="R1700"/>
  <c r="Q1700"/>
  <c r="S1686"/>
  <c r="R1686"/>
  <c r="Q1686"/>
  <c r="S1676"/>
  <c r="R1676"/>
  <c r="Q1676"/>
  <c r="S1667"/>
  <c r="S1660"/>
  <c r="R1660"/>
  <c r="Q1660"/>
  <c r="S1651"/>
  <c r="R1651"/>
  <c r="Q1651"/>
  <c r="S1646"/>
  <c r="R1646"/>
  <c r="Q1646"/>
  <c r="S1642"/>
  <c r="R1642"/>
  <c r="Q1642"/>
  <c r="S1663"/>
  <c r="R1663"/>
  <c r="Q1663"/>
  <c r="Q1621"/>
  <c r="R1607"/>
  <c r="S1637"/>
  <c r="R1637"/>
  <c r="Q1637"/>
  <c r="S1633"/>
  <c r="R1633"/>
  <c r="Q1633"/>
  <c r="S1587"/>
  <c r="R1587"/>
  <c r="Q1587"/>
  <c r="S1581"/>
  <c r="R1581"/>
  <c r="Q1581"/>
  <c r="S1570"/>
  <c r="R1570"/>
  <c r="Q1570"/>
  <c r="S1561"/>
  <c r="R1561"/>
  <c r="Q1561"/>
  <c r="S1598"/>
  <c r="R1598"/>
  <c r="Q1598"/>
  <c r="S1550"/>
  <c r="R1550"/>
  <c r="Q1550"/>
  <c r="S1545"/>
  <c r="R1545"/>
  <c r="Q1545"/>
  <c r="Q1207"/>
  <c r="S3242"/>
  <c r="S3234"/>
  <c r="R3234"/>
  <c r="Q3234"/>
  <c r="Q3222"/>
  <c r="S3198"/>
  <c r="R3198"/>
  <c r="Q3198"/>
  <c r="S3190"/>
  <c r="R3190"/>
  <c r="Q3190"/>
  <c r="S3178"/>
  <c r="R3178"/>
  <c r="Q3178"/>
  <c r="S3826"/>
  <c r="R3826"/>
  <c r="Q3826"/>
  <c r="R3779"/>
  <c r="S3771"/>
  <c r="R3771"/>
  <c r="Q3771"/>
  <c r="S3758"/>
  <c r="R3758"/>
  <c r="Q3758"/>
  <c r="R3788"/>
  <c r="S3730"/>
  <c r="Q3730"/>
  <c r="S3741"/>
  <c r="R3741"/>
  <c r="Q3741"/>
  <c r="S3681"/>
  <c r="R3681"/>
  <c r="Q3681"/>
  <c r="S3705"/>
  <c r="R3705"/>
  <c r="Q3705"/>
  <c r="S3646"/>
  <c r="R3646"/>
  <c r="Q3646"/>
  <c r="S3607"/>
  <c r="R3607"/>
  <c r="Q3607"/>
  <c r="R3596"/>
  <c r="S3543"/>
  <c r="R3543"/>
  <c r="Q3543"/>
  <c r="S3443"/>
  <c r="R3443"/>
  <c r="Q3443"/>
  <c r="S3434"/>
  <c r="R3434"/>
  <c r="Q3434"/>
  <c r="S3424"/>
  <c r="R3424"/>
  <c r="Q3424"/>
  <c r="S3401"/>
  <c r="R3401"/>
  <c r="Q3401"/>
  <c r="S3392"/>
  <c r="R3392"/>
  <c r="Q3392"/>
  <c r="S3377"/>
  <c r="R3377"/>
  <c r="Q3377"/>
  <c r="S3409"/>
  <c r="R3409"/>
  <c r="Q3409"/>
  <c r="S3351"/>
  <c r="R3351"/>
  <c r="Q3351"/>
  <c r="S3338"/>
  <c r="R3338"/>
  <c r="Q3338"/>
  <c r="S3370"/>
  <c r="R3370"/>
  <c r="Q3370"/>
  <c r="S3321"/>
  <c r="R3321"/>
  <c r="Q3321"/>
  <c r="S1954"/>
  <c r="R1954"/>
  <c r="Q1954"/>
  <c r="S1969"/>
  <c r="R1969"/>
  <c r="Q1969"/>
  <c r="S1923"/>
  <c r="R1923"/>
  <c r="Q1923"/>
  <c r="S1931"/>
  <c r="R1931"/>
  <c r="Q1931"/>
  <c r="S1876"/>
  <c r="R1876"/>
  <c r="Q1876"/>
  <c r="S1866"/>
  <c r="R1866"/>
  <c r="Q1866"/>
  <c r="S1537"/>
  <c r="R1537"/>
  <c r="Q1537"/>
  <c r="S1516"/>
  <c r="R1516"/>
  <c r="Q1516"/>
  <c r="S1508"/>
  <c r="R1508"/>
  <c r="Q1508"/>
  <c r="S1533"/>
  <c r="R1533"/>
  <c r="Q1533"/>
  <c r="S1491"/>
  <c r="R1491"/>
  <c r="Q1491"/>
  <c r="S1481"/>
  <c r="R1481"/>
  <c r="Q1481"/>
  <c r="S1477"/>
  <c r="R1477"/>
  <c r="Q1477"/>
  <c r="S1471"/>
  <c r="R1471"/>
  <c r="Q1471"/>
  <c r="S1466"/>
  <c r="R1466"/>
  <c r="Q1466"/>
  <c r="S1443"/>
  <c r="R1443"/>
  <c r="Q1443"/>
  <c r="S1429"/>
  <c r="R1429"/>
  <c r="Q1429"/>
  <c r="S1420"/>
  <c r="R1420"/>
  <c r="Q1420"/>
  <c r="S1399"/>
  <c r="R1399"/>
  <c r="Q1399"/>
  <c r="S1360"/>
  <c r="R1360"/>
  <c r="Q1360"/>
  <c r="S1297"/>
  <c r="R1297"/>
  <c r="Q1297"/>
  <c r="S1271"/>
  <c r="R1271"/>
  <c r="Q1271"/>
  <c r="S1069"/>
  <c r="Q1009"/>
  <c r="S1034"/>
  <c r="R1034"/>
  <c r="Q1034"/>
  <c r="Q973"/>
  <c r="S576"/>
  <c r="R576"/>
  <c r="Q576"/>
  <c r="S593"/>
  <c r="R593"/>
  <c r="Q593"/>
  <c r="S565"/>
  <c r="R565"/>
  <c r="Q565"/>
  <c r="S527"/>
  <c r="R527"/>
  <c r="Q527"/>
  <c r="S516"/>
  <c r="R516"/>
  <c r="Q516"/>
  <c r="S541"/>
  <c r="R541"/>
  <c r="Q541"/>
  <c r="S489"/>
  <c r="R489"/>
  <c r="Q489"/>
  <c r="S480"/>
  <c r="R480"/>
  <c r="Q480"/>
  <c r="S470"/>
  <c r="R470"/>
  <c r="Q470"/>
  <c r="S463"/>
  <c r="R463"/>
  <c r="Q463"/>
  <c r="S456"/>
  <c r="R456"/>
  <c r="Q456"/>
  <c r="S452"/>
  <c r="R452"/>
  <c r="Q452"/>
  <c r="S437"/>
  <c r="R437"/>
  <c r="Q437"/>
  <c r="S431"/>
  <c r="R431"/>
  <c r="Q431"/>
  <c r="S425"/>
  <c r="R425"/>
  <c r="Q425"/>
  <c r="S397"/>
  <c r="R397"/>
  <c r="Q397"/>
  <c r="S380"/>
  <c r="R380"/>
  <c r="Q380"/>
  <c r="S361"/>
  <c r="R361"/>
  <c r="Q361"/>
  <c r="S346"/>
  <c r="R346"/>
  <c r="Q346"/>
  <c r="S350"/>
  <c r="R350"/>
  <c r="Q350"/>
  <c r="S310"/>
  <c r="R310"/>
  <c r="Q310"/>
  <c r="S298"/>
  <c r="R298"/>
  <c r="Q298"/>
  <c r="S283"/>
  <c r="R283"/>
  <c r="Q283"/>
  <c r="S274"/>
  <c r="R274"/>
  <c r="Q274"/>
  <c r="S295"/>
  <c r="R295"/>
  <c r="Q295"/>
  <c r="S259"/>
  <c r="R259"/>
  <c r="Q259"/>
  <c r="S250"/>
  <c r="R250"/>
  <c r="Q250"/>
  <c r="S269"/>
  <c r="R269"/>
  <c r="Q269"/>
  <c r="S236"/>
  <c r="R236"/>
  <c r="Q236"/>
  <c r="S230"/>
  <c r="R230"/>
  <c r="Q230"/>
  <c r="S224"/>
  <c r="R224"/>
  <c r="Q224"/>
  <c r="S245"/>
  <c r="R245"/>
  <c r="Q245"/>
  <c r="S211"/>
  <c r="R211"/>
  <c r="Q211"/>
  <c r="S203"/>
  <c r="R203"/>
  <c r="Q203"/>
  <c r="S199"/>
  <c r="R199"/>
  <c r="Q199"/>
  <c r="S193"/>
  <c r="R193"/>
  <c r="Q193"/>
  <c r="S183"/>
  <c r="R183"/>
  <c r="Q183"/>
  <c r="S170"/>
  <c r="R170"/>
  <c r="Q170"/>
  <c r="S165"/>
  <c r="R165"/>
  <c r="Q165"/>
  <c r="S159"/>
  <c r="R159"/>
  <c r="Q159"/>
  <c r="S137"/>
  <c r="R137"/>
  <c r="Q137"/>
  <c r="S129"/>
  <c r="R129"/>
  <c r="Q129"/>
  <c r="S124"/>
  <c r="R124"/>
  <c r="Q124"/>
  <c r="S3426"/>
  <c r="R3426"/>
  <c r="Q3426"/>
  <c r="S3390"/>
  <c r="R3390"/>
  <c r="Q3390"/>
  <c r="S3411"/>
  <c r="R3411"/>
  <c r="Q3411"/>
  <c r="S3349"/>
  <c r="R3349"/>
  <c r="Q3349"/>
  <c r="S3368"/>
  <c r="R3368"/>
  <c r="Q3368"/>
  <c r="S2834"/>
  <c r="R2834"/>
  <c r="Q2834"/>
  <c r="S2822"/>
  <c r="R2822"/>
  <c r="Q2822"/>
  <c r="S2812"/>
  <c r="R2812"/>
  <c r="Q2812"/>
  <c r="S2785"/>
  <c r="R2785"/>
  <c r="Q2785"/>
  <c r="S2804"/>
  <c r="R2804"/>
  <c r="Q2804"/>
  <c r="S2749"/>
  <c r="R2749"/>
  <c r="Q2749"/>
  <c r="S2740"/>
  <c r="R2740"/>
  <c r="Q2740"/>
  <c r="S2714"/>
  <c r="R2714"/>
  <c r="Q2714"/>
  <c r="S2703"/>
  <c r="R2703"/>
  <c r="Q2703"/>
  <c r="S2717"/>
  <c r="R2717"/>
  <c r="Q2717"/>
  <c r="S2658"/>
  <c r="R2658"/>
  <c r="Q2658"/>
  <c r="S1971"/>
  <c r="R1971"/>
  <c r="Q1971"/>
  <c r="S1937"/>
  <c r="R1937"/>
  <c r="Q1937"/>
  <c r="S1863"/>
  <c r="R1863"/>
  <c r="Q1863"/>
  <c r="S1770"/>
  <c r="R1770"/>
  <c r="Q1770"/>
  <c r="S1719"/>
  <c r="R1719"/>
  <c r="Q1719"/>
  <c r="S1532"/>
  <c r="R1532"/>
  <c r="Q1532"/>
  <c r="S1487"/>
  <c r="R1487"/>
  <c r="Q1487"/>
  <c r="S1474"/>
  <c r="R1474"/>
  <c r="Q1474"/>
  <c r="S1438"/>
  <c r="R1438"/>
  <c r="Q1438"/>
  <c r="S1421"/>
  <c r="R1421"/>
  <c r="Q1421"/>
  <c r="S1405"/>
  <c r="R1405"/>
  <c r="Q1405"/>
  <c r="S2554"/>
  <c r="R2554"/>
  <c r="Q2554"/>
  <c r="S2521"/>
  <c r="R2521"/>
  <c r="Q2521"/>
  <c r="S3239"/>
  <c r="R3239"/>
  <c r="Q3239"/>
  <c r="S3194"/>
  <c r="R3194"/>
  <c r="Q3194"/>
  <c r="S2868"/>
  <c r="R2868"/>
  <c r="Q2868"/>
  <c r="S3204"/>
  <c r="R3204"/>
  <c r="Q3204"/>
  <c r="S2883"/>
  <c r="R2883"/>
  <c r="Q2883"/>
  <c r="S2896"/>
  <c r="R2896"/>
  <c r="Q2896"/>
  <c r="S2509"/>
  <c r="R2509"/>
  <c r="Q2509"/>
  <c r="S2495"/>
  <c r="R2495"/>
  <c r="Q2495"/>
  <c r="S2485"/>
  <c r="R2485"/>
  <c r="Q2485"/>
  <c r="S2514"/>
  <c r="R2514"/>
  <c r="Q2514"/>
  <c r="S2471"/>
  <c r="R2471"/>
  <c r="Q2471"/>
  <c r="S2451"/>
  <c r="R2451"/>
  <c r="Q2451"/>
  <c r="S2429"/>
  <c r="R2429"/>
  <c r="Q2429"/>
  <c r="S2448"/>
  <c r="R2448"/>
  <c r="Q2448"/>
  <c r="S2395"/>
  <c r="R2395"/>
  <c r="Q2395"/>
  <c r="S2385"/>
  <c r="R2385"/>
  <c r="Q2385"/>
  <c r="S2411"/>
  <c r="R2411"/>
  <c r="Q2411"/>
  <c r="S2372"/>
  <c r="R2372"/>
  <c r="Q2372"/>
  <c r="S2360"/>
  <c r="R2360"/>
  <c r="Q2360"/>
  <c r="S2348"/>
  <c r="R2348"/>
  <c r="Q2348"/>
  <c r="S2343"/>
  <c r="R2343"/>
  <c r="Q2343"/>
  <c r="S2338"/>
  <c r="R2338"/>
  <c r="Q2338"/>
  <c r="S2379"/>
  <c r="R2379"/>
  <c r="Q2379"/>
  <c r="S2331"/>
  <c r="R2331"/>
  <c r="Q2331"/>
  <c r="S2323"/>
  <c r="R2323"/>
  <c r="Q2323"/>
  <c r="S2316"/>
  <c r="R2316"/>
  <c r="Q2316"/>
  <c r="S2310"/>
  <c r="R2310"/>
  <c r="Q2310"/>
  <c r="S2299"/>
  <c r="R2299"/>
  <c r="Q2299"/>
  <c r="S2292"/>
  <c r="R2292"/>
  <c r="Q2292"/>
  <c r="S2287"/>
  <c r="R2287"/>
  <c r="Q2287"/>
  <c r="S526"/>
  <c r="R526"/>
  <c r="Q526"/>
  <c r="S405"/>
  <c r="R405"/>
  <c r="Q405"/>
  <c r="S344"/>
  <c r="R344"/>
  <c r="Q344"/>
  <c r="S276"/>
  <c r="R276"/>
  <c r="Q276"/>
  <c r="S620"/>
  <c r="R620"/>
  <c r="Q620"/>
  <c r="S568"/>
  <c r="R568"/>
  <c r="Q568"/>
  <c r="R3998"/>
  <c r="S3343"/>
  <c r="R3343"/>
  <c r="Q3343"/>
  <c r="S2478"/>
  <c r="R2478"/>
  <c r="Q2478"/>
  <c r="S2423"/>
  <c r="R2423"/>
  <c r="Q2423"/>
  <c r="S2449"/>
  <c r="R2449"/>
  <c r="Q2449"/>
  <c r="S2408"/>
  <c r="R2408"/>
  <c r="Q2408"/>
  <c r="S2356"/>
  <c r="R2356"/>
  <c r="Q2356"/>
  <c r="S2320"/>
  <c r="R2320"/>
  <c r="Q2320"/>
  <c r="S2286"/>
  <c r="R2286"/>
  <c r="Q2286"/>
  <c r="S2269"/>
  <c r="R2269"/>
  <c r="Q2269"/>
  <c r="S1520"/>
  <c r="R1520"/>
  <c r="Q1520"/>
  <c r="S1208"/>
  <c r="R1208"/>
  <c r="Q1208"/>
  <c r="S25"/>
  <c r="R25"/>
  <c r="Q25"/>
  <c r="S7"/>
  <c r="R7"/>
  <c r="Q7"/>
  <c r="S3594"/>
  <c r="S3407"/>
  <c r="R3407"/>
  <c r="Q3407"/>
  <c r="S2752"/>
  <c r="R2752"/>
  <c r="Q2752"/>
  <c r="S2679"/>
  <c r="R2679"/>
  <c r="Q2679"/>
  <c r="S2504"/>
  <c r="R2504"/>
  <c r="Q2504"/>
  <c r="S2434"/>
  <c r="R2434"/>
  <c r="Q2434"/>
  <c r="S2340"/>
  <c r="R2340"/>
  <c r="Q2340"/>
  <c r="S2272"/>
  <c r="R2272"/>
  <c r="Q2272"/>
  <c r="S2230"/>
  <c r="R2230"/>
  <c r="Q2230"/>
  <c r="S2191"/>
  <c r="R2191"/>
  <c r="Q2191"/>
  <c r="S2186"/>
  <c r="R2186"/>
  <c r="Q2186"/>
  <c r="S364"/>
  <c r="R364"/>
  <c r="Q364"/>
  <c r="S2852"/>
  <c r="R2852"/>
  <c r="Q2852"/>
  <c r="S2844"/>
  <c r="R2844"/>
  <c r="Q2844"/>
  <c r="S2684"/>
  <c r="R2684"/>
  <c r="Q2684"/>
  <c r="S2392"/>
  <c r="R2392"/>
  <c r="Q2392"/>
  <c r="S2317"/>
  <c r="R2317"/>
  <c r="Q2317"/>
  <c r="S2208"/>
  <c r="R2208"/>
  <c r="Q2208"/>
  <c r="S1220"/>
  <c r="R1220"/>
  <c r="Q1220"/>
  <c r="S102"/>
  <c r="R102"/>
  <c r="Q102"/>
  <c r="S2447"/>
  <c r="R2447"/>
  <c r="Q2447"/>
  <c r="S1155"/>
  <c r="R1155"/>
  <c r="Q1155"/>
  <c r="S2194"/>
  <c r="R2194"/>
  <c r="Q2194"/>
  <c r="S3048"/>
  <c r="R3048"/>
  <c r="Q3048"/>
  <c r="R1065" l="1"/>
  <c r="S1611"/>
  <c r="R1738"/>
  <c r="Q3675"/>
  <c r="S3781"/>
  <c r="R4182"/>
  <c r="Q4413"/>
  <c r="S3459"/>
  <c r="Q1032"/>
  <c r="S1035"/>
  <c r="Q3280"/>
  <c r="Q978"/>
  <c r="S1013"/>
  <c r="Q4078"/>
  <c r="R4271"/>
  <c r="Q1600"/>
  <c r="S1589"/>
  <c r="Q1644"/>
  <c r="R3592"/>
  <c r="S3603"/>
  <c r="S3699"/>
  <c r="Q3988"/>
  <c r="S4014"/>
  <c r="Q1596"/>
  <c r="S1585"/>
  <c r="R1716"/>
  <c r="Q3597"/>
  <c r="R3610"/>
  <c r="S3645"/>
  <c r="Q3982"/>
  <c r="R3772"/>
  <c r="S4294"/>
  <c r="S973"/>
  <c r="R999"/>
  <c r="S1009"/>
  <c r="Q1069"/>
  <c r="Q1611"/>
  <c r="R1616"/>
  <c r="S1621"/>
  <c r="Q1667"/>
  <c r="S1707"/>
  <c r="Q1726"/>
  <c r="Q1818"/>
  <c r="Q3704"/>
  <c r="Q3304"/>
  <c r="S1032"/>
  <c r="Q1035"/>
  <c r="Q4064"/>
  <c r="S978"/>
  <c r="Q1013"/>
  <c r="Q4040"/>
  <c r="Q4271"/>
  <c r="R1548"/>
  <c r="S1600"/>
  <c r="Q1589"/>
  <c r="S1644"/>
  <c r="S1802"/>
  <c r="R1835"/>
  <c r="Q3592"/>
  <c r="Q3641"/>
  <c r="Q4275"/>
  <c r="Q4695"/>
  <c r="S1596"/>
  <c r="Q1585"/>
  <c r="R1635"/>
  <c r="S1640"/>
  <c r="R1806"/>
  <c r="R1828"/>
  <c r="Q3588"/>
  <c r="Q3610"/>
  <c r="S3829"/>
  <c r="R808"/>
  <c r="S1980"/>
  <c r="R982"/>
  <c r="Q999"/>
  <c r="Q1065"/>
  <c r="R1255"/>
  <c r="Q1607"/>
  <c r="Q1616"/>
  <c r="Q1738"/>
  <c r="R1769"/>
  <c r="Q1843"/>
  <c r="R2064"/>
  <c r="R1988"/>
  <c r="Q1004"/>
  <c r="Q995"/>
  <c r="Q1548"/>
  <c r="Q1648"/>
  <c r="S1188"/>
  <c r="Q1635"/>
  <c r="Q1716"/>
  <c r="R749"/>
  <c r="S2118"/>
  <c r="R1797"/>
  <c r="Q2088"/>
  <c r="R4472"/>
  <c r="S911"/>
  <c r="S2085"/>
  <c r="S1198"/>
  <c r="R1211"/>
  <c r="S1259"/>
  <c r="Q1765"/>
  <c r="S1773"/>
  <c r="R1847"/>
  <c r="R3560"/>
  <c r="Q3635"/>
  <c r="Q841"/>
  <c r="Q1105"/>
  <c r="R2106"/>
  <c r="R1182"/>
  <c r="R1172"/>
  <c r="Q1795"/>
  <c r="Q911"/>
  <c r="R2056"/>
  <c r="Q2085"/>
  <c r="Q1980"/>
  <c r="R3692"/>
  <c r="R3709"/>
  <c r="Q1198"/>
  <c r="R1203"/>
  <c r="S1207"/>
  <c r="R1219"/>
  <c r="Q1259"/>
  <c r="S1765"/>
  <c r="Q1773"/>
  <c r="R1782"/>
  <c r="S1818"/>
  <c r="R1810"/>
  <c r="S1843"/>
  <c r="S841"/>
  <c r="R948"/>
  <c r="Q1227"/>
  <c r="R1241"/>
  <c r="Q1802"/>
  <c r="Q77"/>
  <c r="Q1188"/>
  <c r="R1778"/>
  <c r="S1795"/>
  <c r="S1986"/>
  <c r="S1553"/>
  <c r="R1756"/>
  <c r="Q1741"/>
  <c r="R4001"/>
  <c r="Q1831"/>
  <c r="Q1615"/>
  <c r="S2149"/>
  <c r="S2066"/>
  <c r="R3794"/>
  <c r="Q8"/>
  <c r="S77"/>
  <c r="R1147"/>
  <c r="R1169"/>
  <c r="S1221"/>
  <c r="S1677"/>
  <c r="R1749"/>
  <c r="Q2058"/>
  <c r="S2097"/>
  <c r="R3637"/>
  <c r="R3659"/>
  <c r="Q1191"/>
  <c r="S1230"/>
  <c r="S1804"/>
  <c r="S1978"/>
  <c r="R2103"/>
  <c r="Q3526"/>
  <c r="R2004"/>
  <c r="Q1142"/>
  <c r="R1217"/>
  <c r="S1257"/>
  <c r="Q1771"/>
  <c r="Q1205"/>
  <c r="R1262"/>
  <c r="S3686"/>
  <c r="Q49"/>
  <c r="S1583"/>
  <c r="Q3569"/>
  <c r="Q58"/>
  <c r="S1180"/>
  <c r="R1247"/>
  <c r="R1225"/>
  <c r="Q1279"/>
  <c r="S6"/>
  <c r="Q998"/>
  <c r="R1721"/>
  <c r="R1578"/>
  <c r="Q1762"/>
  <c r="Q1209"/>
  <c r="R1784"/>
  <c r="S1822"/>
  <c r="R1213"/>
  <c r="Q1253"/>
  <c r="S1792"/>
  <c r="Q808"/>
  <c r="Q2056"/>
  <c r="Q749"/>
  <c r="Q1203"/>
  <c r="Q1211"/>
  <c r="Q1219"/>
  <c r="Q1255"/>
  <c r="Q1769"/>
  <c r="Q1782"/>
  <c r="Q1810"/>
  <c r="Q1847"/>
  <c r="Q2064"/>
  <c r="Q1988"/>
  <c r="Q948"/>
  <c r="R34"/>
  <c r="S1105"/>
  <c r="Q2106"/>
  <c r="R3992"/>
  <c r="S8"/>
  <c r="Q1182"/>
  <c r="Q1241"/>
  <c r="Q1835"/>
  <c r="Q1172"/>
  <c r="Q1778"/>
  <c r="Q1806"/>
  <c r="Q1828"/>
  <c r="S3719"/>
  <c r="Q3750"/>
  <c r="R3715"/>
  <c r="R3754"/>
  <c r="Q34"/>
  <c r="R4523"/>
  <c r="S49"/>
  <c r="Q1677"/>
  <c r="Q1583"/>
  <c r="R1643"/>
  <c r="S1741"/>
  <c r="Q1986"/>
  <c r="R2012"/>
  <c r="S2058"/>
  <c r="Q2097"/>
  <c r="Q2118"/>
  <c r="R3535"/>
  <c r="S3628"/>
  <c r="R2"/>
  <c r="S58"/>
  <c r="Q1180"/>
  <c r="R1186"/>
  <c r="S1191"/>
  <c r="Q1230"/>
  <c r="R1239"/>
  <c r="S1279"/>
  <c r="Q1804"/>
  <c r="Q6"/>
  <c r="S998"/>
  <c r="S3842"/>
  <c r="S1615"/>
  <c r="Q1978"/>
  <c r="R2050"/>
  <c r="S2088"/>
  <c r="Q2149"/>
  <c r="R1177"/>
  <c r="S3573"/>
  <c r="Q3831"/>
  <c r="Q1553"/>
  <c r="R1693"/>
  <c r="S1762"/>
  <c r="Q2066"/>
  <c r="S1142"/>
  <c r="R3563"/>
  <c r="Q4289"/>
  <c r="R1165"/>
  <c r="R1195"/>
  <c r="S1209"/>
  <c r="Q1257"/>
  <c r="S1771"/>
  <c r="Q1822"/>
  <c r="R1201"/>
  <c r="S1205"/>
  <c r="Q1221"/>
  <c r="R1234"/>
  <c r="S1253"/>
  <c r="Q1792"/>
  <c r="S1845"/>
  <c r="R3983"/>
  <c r="R3092"/>
  <c r="Q3518"/>
  <c r="S3550"/>
  <c r="R3581"/>
  <c r="Q3629"/>
  <c r="Q3842"/>
  <c r="R4385"/>
  <c r="R3554"/>
  <c r="S4166"/>
  <c r="Q3587"/>
  <c r="S3618"/>
  <c r="Q3669"/>
  <c r="R4285"/>
  <c r="R4546"/>
  <c r="Q3983"/>
  <c r="Q1756"/>
  <c r="Q1643"/>
  <c r="Q1749"/>
  <c r="Q2012"/>
  <c r="Q4001"/>
  <c r="R1860"/>
  <c r="Q1147"/>
  <c r="S3518"/>
  <c r="Q3550"/>
  <c r="R3558"/>
  <c r="S3569"/>
  <c r="Q3628"/>
  <c r="R3617"/>
  <c r="S3629"/>
  <c r="Q2"/>
  <c r="Q1169"/>
  <c r="Q1186"/>
  <c r="Q1247"/>
  <c r="Q1225"/>
  <c r="Q1239"/>
  <c r="Q1797"/>
  <c r="S1831"/>
  <c r="Q4385"/>
  <c r="Q1721"/>
  <c r="Q2050"/>
  <c r="Q2103"/>
  <c r="Q1177"/>
  <c r="S3526"/>
  <c r="Q3573"/>
  <c r="R3652"/>
  <c r="R3775"/>
  <c r="S3831"/>
  <c r="Q1578"/>
  <c r="Q1693"/>
  <c r="Q2004"/>
  <c r="S3587"/>
  <c r="Q3618"/>
  <c r="S3669"/>
  <c r="R3664"/>
  <c r="R4280"/>
  <c r="S4289"/>
  <c r="Q1165"/>
  <c r="Q1195"/>
  <c r="Q1217"/>
  <c r="Q1784"/>
  <c r="Q1813"/>
  <c r="Q1201"/>
  <c r="Q1213"/>
  <c r="Q1234"/>
  <c r="Q1262"/>
  <c r="R4238"/>
  <c r="Q3719"/>
  <c r="S3750"/>
  <c r="S3635"/>
  <c r="R3785"/>
  <c r="R2646"/>
  <c r="S4101"/>
  <c r="Q2139"/>
  <c r="S2906"/>
  <c r="S2617"/>
  <c r="R2899"/>
  <c r="R3549"/>
  <c r="S2161"/>
  <c r="Q3535"/>
  <c r="Q3558"/>
  <c r="Q3581"/>
  <c r="Q3617"/>
  <c r="Q3637"/>
  <c r="Q3659"/>
  <c r="Q2910"/>
  <c r="R2734"/>
  <c r="R3065"/>
  <c r="Q3554"/>
  <c r="Q3652"/>
  <c r="Q3775"/>
  <c r="Q4166"/>
  <c r="Q3563"/>
  <c r="Q4280"/>
  <c r="Q4418"/>
  <c r="Q3580"/>
  <c r="Q4285"/>
  <c r="Q4546"/>
  <c r="Q3572"/>
  <c r="Q4238"/>
  <c r="S2157"/>
  <c r="S1972"/>
  <c r="S3096"/>
  <c r="Q3047"/>
  <c r="Q3096"/>
  <c r="S3047"/>
  <c r="Q3794"/>
  <c r="Q3692"/>
  <c r="Q3709"/>
  <c r="Q4472"/>
  <c r="Q3715"/>
  <c r="Q3754"/>
  <c r="Q3992"/>
  <c r="Q3785"/>
  <c r="R2132"/>
  <c r="Q3100"/>
  <c r="S2124"/>
  <c r="R2154"/>
  <c r="Q2609"/>
  <c r="S2639"/>
  <c r="Q3070"/>
  <c r="Q2576"/>
  <c r="S2880"/>
  <c r="R2156"/>
  <c r="R4112"/>
  <c r="R2903"/>
  <c r="Q3055"/>
  <c r="Q3083"/>
  <c r="S3469"/>
  <c r="Q4128"/>
  <c r="S3557"/>
  <c r="R4089"/>
  <c r="S3553"/>
  <c r="Q2157"/>
  <c r="R2223"/>
  <c r="S3100"/>
  <c r="Q2124"/>
  <c r="R2129"/>
  <c r="S2139"/>
  <c r="Q2161"/>
  <c r="R2172"/>
  <c r="S2609"/>
  <c r="Q2639"/>
  <c r="R2726"/>
  <c r="R3060"/>
  <c r="S3070"/>
  <c r="R2560"/>
  <c r="S2576"/>
  <c r="Q2153"/>
  <c r="S2261"/>
  <c r="Q2880"/>
  <c r="R2894"/>
  <c r="S2910"/>
  <c r="R4167"/>
  <c r="Q2571"/>
  <c r="S2123"/>
  <c r="S2864"/>
  <c r="Q2906"/>
  <c r="R2183"/>
  <c r="S3055"/>
  <c r="R2722"/>
  <c r="S3083"/>
  <c r="Q3469"/>
  <c r="S4128"/>
  <c r="Q3557"/>
  <c r="R3567"/>
  <c r="S3580"/>
  <c r="Q4101"/>
  <c r="Q3553"/>
  <c r="R3562"/>
  <c r="S3572"/>
  <c r="S3430"/>
  <c r="Q2132"/>
  <c r="Q2223"/>
  <c r="Q2129"/>
  <c r="Q2154"/>
  <c r="Q2172"/>
  <c r="Q2646"/>
  <c r="Q2726"/>
  <c r="Q3060"/>
  <c r="Q3092"/>
  <c r="Q1972"/>
  <c r="Q2560"/>
  <c r="S2153"/>
  <c r="R2284"/>
  <c r="R2182"/>
  <c r="Q2899"/>
  <c r="Q2894"/>
  <c r="Q2156"/>
  <c r="Q4112"/>
  <c r="Q2734"/>
  <c r="Q3065"/>
  <c r="S2571"/>
  <c r="Q2123"/>
  <c r="R2167"/>
  <c r="Q2864"/>
  <c r="Q2903"/>
  <c r="Q2183"/>
  <c r="Q2617"/>
  <c r="Q2722"/>
  <c r="Q3549"/>
  <c r="Q3567"/>
  <c r="Q4089"/>
  <c r="R4649"/>
  <c r="Q3562"/>
  <c r="Q2185"/>
  <c r="S2185"/>
  <c r="R2433"/>
  <c r="R2531"/>
  <c r="R3105"/>
  <c r="S3547"/>
  <c r="S3574"/>
  <c r="Q2122"/>
  <c r="S2176"/>
  <c r="S2919"/>
  <c r="Q2887"/>
  <c r="S2126"/>
  <c r="Q2169"/>
  <c r="Q4105"/>
  <c r="Q3555"/>
  <c r="S3565"/>
  <c r="S2155"/>
  <c r="Q2142"/>
  <c r="R2131"/>
  <c r="Q2176"/>
  <c r="R2440"/>
  <c r="S2623"/>
  <c r="S2169"/>
  <c r="Q4137"/>
  <c r="R2259"/>
  <c r="R4421"/>
  <c r="Q2433"/>
  <c r="Q2531"/>
  <c r="Q3105"/>
  <c r="Q3547"/>
  <c r="R3551"/>
  <c r="S3555"/>
  <c r="Q3565"/>
  <c r="Q3574"/>
  <c r="R3582"/>
  <c r="R2856"/>
  <c r="S2122"/>
  <c r="Q2440"/>
  <c r="R2612"/>
  <c r="Q2919"/>
  <c r="S2887"/>
  <c r="Q2126"/>
  <c r="R4095"/>
  <c r="S4105"/>
  <c r="S3570"/>
  <c r="Q2261"/>
  <c r="Q2182"/>
  <c r="Q2167"/>
  <c r="Q2121"/>
  <c r="R2619"/>
  <c r="Q3551"/>
  <c r="Q3560"/>
  <c r="Q3582"/>
  <c r="Q2856"/>
  <c r="Q2131"/>
  <c r="Q2623"/>
  <c r="S2558"/>
  <c r="Q4095"/>
  <c r="Q2164"/>
  <c r="S2282"/>
  <c r="Q2284"/>
  <c r="R2130"/>
  <c r="S2121"/>
  <c r="Q2619"/>
  <c r="Q2155"/>
  <c r="S2142"/>
  <c r="Q2612"/>
  <c r="Q2558"/>
  <c r="S2164"/>
  <c r="Q2282"/>
  <c r="Q2130"/>
  <c r="Q2259"/>
  <c r="R2258"/>
  <c r="S2559"/>
  <c r="R2634"/>
  <c r="Q2258"/>
  <c r="Q2559"/>
  <c r="Q2634"/>
  <c r="R2575"/>
  <c r="Q2575"/>
  <c r="R658"/>
  <c r="S3515"/>
  <c r="S3208"/>
  <c r="Q3594"/>
  <c r="S3222"/>
  <c r="Q3242"/>
  <c r="R3253"/>
  <c r="Q3397"/>
  <c r="Q3507"/>
  <c r="R3605"/>
  <c r="R3680"/>
  <c r="R3701"/>
  <c r="R3210"/>
  <c r="Q3479"/>
  <c r="Q3330"/>
  <c r="Q3591"/>
  <c r="R3613"/>
  <c r="S3633"/>
  <c r="R3460"/>
  <c r="Q3473"/>
  <c r="R3326"/>
  <c r="Q3305"/>
  <c r="Q3686"/>
  <c r="S3725"/>
  <c r="Q3699"/>
  <c r="R3706"/>
  <c r="R3825"/>
  <c r="Q3673"/>
  <c r="R3742"/>
  <c r="S3772"/>
  <c r="Q3829"/>
  <c r="S3414"/>
  <c r="S3435"/>
  <c r="R3544"/>
  <c r="Q3230"/>
  <c r="S3235"/>
  <c r="R3203"/>
  <c r="R3238"/>
  <c r="R3382"/>
  <c r="R3428"/>
  <c r="S3442"/>
  <c r="S3350"/>
  <c r="S2737"/>
  <c r="Q3998"/>
  <c r="S2711"/>
  <c r="Q3596"/>
  <c r="Q3788"/>
  <c r="Q3779"/>
  <c r="Q4294"/>
  <c r="Q3253"/>
  <c r="Q3337"/>
  <c r="R3412"/>
  <c r="S3386"/>
  <c r="R3404"/>
  <c r="Q3425"/>
  <c r="Q3435"/>
  <c r="R3440"/>
  <c r="S3507"/>
  <c r="Q3515"/>
  <c r="Q3605"/>
  <c r="Q3680"/>
  <c r="Q3701"/>
  <c r="Q3708"/>
  <c r="Q3786"/>
  <c r="S3230"/>
  <c r="Q3235"/>
  <c r="Q3268"/>
  <c r="Q3483"/>
  <c r="Q3485"/>
  <c r="Q4002"/>
  <c r="Q3613"/>
  <c r="Q3735"/>
  <c r="Q4053"/>
  <c r="S3189"/>
  <c r="Q3214"/>
  <c r="Q3460"/>
  <c r="R3296"/>
  <c r="S3281"/>
  <c r="Q3301"/>
  <c r="Q3664"/>
  <c r="Q3746"/>
  <c r="Q4030"/>
  <c r="Q4049"/>
  <c r="Q4315"/>
  <c r="Q3197"/>
  <c r="Q3247"/>
  <c r="Q3374"/>
  <c r="R3540"/>
  <c r="Q3706"/>
  <c r="Q3825"/>
  <c r="Q4082"/>
  <c r="Q4109"/>
  <c r="Q4306"/>
  <c r="R3233"/>
  <c r="R3384"/>
  <c r="Q3742"/>
  <c r="R1902"/>
  <c r="R1536"/>
  <c r="R2674"/>
  <c r="R3344"/>
  <c r="Q3408"/>
  <c r="S3376"/>
  <c r="Q3386"/>
  <c r="R3393"/>
  <c r="S3397"/>
  <c r="Q3414"/>
  <c r="R3419"/>
  <c r="S3425"/>
  <c r="S2716"/>
  <c r="S3197"/>
  <c r="R3373"/>
  <c r="S3391"/>
  <c r="S3437"/>
  <c r="Q3208"/>
  <c r="S3341"/>
  <c r="Q3421"/>
  <c r="R3546"/>
  <c r="S3245"/>
  <c r="Q1921"/>
  <c r="S2685"/>
  <c r="Q2698"/>
  <c r="S1894"/>
  <c r="Q2692"/>
  <c r="Q2683"/>
  <c r="R2723"/>
  <c r="S1885"/>
  <c r="Q2664"/>
  <c r="S2718"/>
  <c r="R2702"/>
  <c r="R1883"/>
  <c r="Q1512"/>
  <c r="S2687"/>
  <c r="R2700"/>
  <c r="S1905"/>
  <c r="R2661"/>
  <c r="Q2704"/>
  <c r="S3348"/>
  <c r="R3378"/>
  <c r="Q3416"/>
  <c r="R3369"/>
  <c r="Q3410"/>
  <c r="S3395"/>
  <c r="R3433"/>
  <c r="Q1885"/>
  <c r="R1934"/>
  <c r="S1921"/>
  <c r="Q2685"/>
  <c r="R2657"/>
  <c r="S2664"/>
  <c r="Q2718"/>
  <c r="R2694"/>
  <c r="S2698"/>
  <c r="Q2711"/>
  <c r="R2719"/>
  <c r="R3371"/>
  <c r="S3337"/>
  <c r="Q3350"/>
  <c r="R3358"/>
  <c r="S3408"/>
  <c r="Q3376"/>
  <c r="Q1894"/>
  <c r="R3322"/>
  <c r="S1512"/>
  <c r="Q2687"/>
  <c r="R2669"/>
  <c r="S2692"/>
  <c r="Q2737"/>
  <c r="Q1905"/>
  <c r="R1914"/>
  <c r="S2683"/>
  <c r="Q2716"/>
  <c r="R2696"/>
  <c r="S2704"/>
  <c r="Q3348"/>
  <c r="R3362"/>
  <c r="S3374"/>
  <c r="Q3391"/>
  <c r="R3400"/>
  <c r="S3416"/>
  <c r="Q3437"/>
  <c r="Q3341"/>
  <c r="R3356"/>
  <c r="S3410"/>
  <c r="Q3395"/>
  <c r="R3445"/>
  <c r="S3421"/>
  <c r="Q3442"/>
  <c r="Q1902"/>
  <c r="Q1536"/>
  <c r="Q1934"/>
  <c r="Q2657"/>
  <c r="Q2674"/>
  <c r="Q2694"/>
  <c r="Q2702"/>
  <c r="Q2719"/>
  <c r="Q3371"/>
  <c r="Q3344"/>
  <c r="Q3358"/>
  <c r="Q3412"/>
  <c r="Q3382"/>
  <c r="Q3393"/>
  <c r="Q3404"/>
  <c r="Q3419"/>
  <c r="Q3430"/>
  <c r="Q3440"/>
  <c r="Q3544"/>
  <c r="Q3210"/>
  <c r="Q1883"/>
  <c r="Q3322"/>
  <c r="Q2669"/>
  <c r="Q2700"/>
  <c r="Q3203"/>
  <c r="Q3296"/>
  <c r="Q3326"/>
  <c r="Q1914"/>
  <c r="Q2661"/>
  <c r="Q2696"/>
  <c r="Q2723"/>
  <c r="Q3238"/>
  <c r="Q3373"/>
  <c r="Q3362"/>
  <c r="Q3378"/>
  <c r="Q3400"/>
  <c r="Q3428"/>
  <c r="Q3540"/>
  <c r="Q3233"/>
  <c r="Q3369"/>
  <c r="Q3356"/>
  <c r="Q3384"/>
  <c r="Q3445"/>
  <c r="Q3433"/>
  <c r="Q3546"/>
  <c r="Q658"/>
  <c r="Q1504"/>
  <c r="Q1870"/>
  <c r="Q3570"/>
  <c r="Q3209"/>
  <c r="R4156"/>
  <c r="R3905"/>
  <c r="S3483"/>
  <c r="Q3271"/>
  <c r="R4318"/>
  <c r="S3214"/>
  <c r="Q3261"/>
  <c r="R3327"/>
  <c r="S3313"/>
  <c r="Q4581"/>
  <c r="R4334"/>
  <c r="S4418"/>
  <c r="Q4254"/>
  <c r="S4442"/>
  <c r="Q4477"/>
  <c r="S4528"/>
  <c r="Q4557"/>
  <c r="R1263"/>
  <c r="Q4156"/>
  <c r="Q3905"/>
  <c r="Q4167"/>
  <c r="Q4318"/>
  <c r="Q3245"/>
  <c r="Q3327"/>
  <c r="Q4523"/>
  <c r="Q4334"/>
  <c r="Q4421"/>
  <c r="Q4651"/>
  <c r="Q4649"/>
  <c r="Q1263"/>
  <c r="Q1860"/>
  <c r="Q982"/>
  <c r="S4423"/>
  <c r="S4115"/>
  <c r="Q4344"/>
  <c r="Q4182"/>
  <c r="S3968"/>
  <c r="Q4485"/>
  <c r="R4493"/>
  <c r="R4711"/>
  <c r="Q1825"/>
  <c r="S4137"/>
  <c r="Q4678"/>
  <c r="Q4260"/>
  <c r="R4535"/>
  <c r="Q4444"/>
  <c r="R4694"/>
  <c r="Q4172"/>
  <c r="S4175"/>
  <c r="Q4725"/>
  <c r="S3884"/>
  <c r="R4500"/>
  <c r="Q4708"/>
  <c r="Q4535"/>
  <c r="R4686"/>
  <c r="R4243"/>
  <c r="R4507"/>
  <c r="R4553"/>
  <c r="R4209"/>
  <c r="R4592"/>
  <c r="S1829"/>
  <c r="Q214"/>
  <c r="S1824"/>
  <c r="Q1838"/>
  <c r="Q3838"/>
  <c r="Q1829"/>
  <c r="S214"/>
  <c r="Q1824"/>
  <c r="S1838"/>
  <c r="Q4288"/>
  <c r="S2644"/>
  <c r="S4490"/>
  <c r="Q4512"/>
  <c r="R4025"/>
  <c r="S3838"/>
  <c r="Q4675"/>
  <c r="Q4592"/>
  <c r="Q4025"/>
  <c r="Q4634"/>
  <c r="S4574"/>
  <c r="Q4686"/>
  <c r="S4719"/>
  <c r="R4524"/>
  <c r="Q4181"/>
  <c r="R4316"/>
  <c r="R4390"/>
  <c r="S4622"/>
  <c r="Q4537"/>
  <c r="S4655"/>
  <c r="Q4224"/>
  <c r="S4264"/>
  <c r="Q4458"/>
  <c r="S3739"/>
  <c r="Q3127"/>
  <c r="S4579"/>
  <c r="Q4633"/>
  <c r="S4659"/>
  <c r="Q4700"/>
  <c r="S4247"/>
  <c r="Q4549"/>
  <c r="S186"/>
  <c r="Q4423"/>
  <c r="R4436"/>
  <c r="S4444"/>
  <c r="Q4115"/>
  <c r="S4172"/>
  <c r="Q4175"/>
  <c r="R4221"/>
  <c r="S4344"/>
  <c r="Q3968"/>
  <c r="S4485"/>
  <c r="R4720"/>
  <c r="R4202"/>
  <c r="R4558"/>
  <c r="R4613"/>
  <c r="R4660"/>
  <c r="R4701"/>
  <c r="R777"/>
  <c r="R1148"/>
  <c r="S4537"/>
  <c r="Q4655"/>
  <c r="R4681"/>
  <c r="S4725"/>
  <c r="Q3884"/>
  <c r="R4213"/>
  <c r="S4224"/>
  <c r="Q4264"/>
  <c r="S4458"/>
  <c r="Q3739"/>
  <c r="S3127"/>
  <c r="Q4579"/>
  <c r="S4633"/>
  <c r="Q4659"/>
  <c r="S4700"/>
  <c r="Q4247"/>
  <c r="S4549"/>
  <c r="Q186"/>
  <c r="R1173"/>
  <c r="Q4436"/>
  <c r="Q1417"/>
  <c r="Q4694"/>
  <c r="Q4221"/>
  <c r="Q4316"/>
  <c r="Q4493"/>
  <c r="Q4711"/>
  <c r="Q4390"/>
  <c r="Q4601"/>
  <c r="Q4720"/>
  <c r="Q4202"/>
  <c r="Q4558"/>
  <c r="Q4613"/>
  <c r="Q4660"/>
  <c r="Q4701"/>
  <c r="Q777"/>
  <c r="Q1148"/>
  <c r="Q4625"/>
  <c r="Q4681"/>
  <c r="Q4213"/>
  <c r="Q4243"/>
  <c r="Q4507"/>
  <c r="Q4500"/>
  <c r="Q4524"/>
  <c r="Q4553"/>
  <c r="Q4209"/>
  <c r="Q1173"/>
  <c r="R4203"/>
  <c r="R4578"/>
  <c r="S4634"/>
  <c r="Q2644"/>
  <c r="S4675"/>
  <c r="Q4719"/>
  <c r="R4229"/>
  <c r="R4269"/>
  <c r="R3648"/>
  <c r="S4135"/>
  <c r="S4600"/>
  <c r="Q4203"/>
  <c r="Q4578"/>
  <c r="Q4229"/>
  <c r="Q4269"/>
  <c r="Q3648"/>
  <c r="S3251"/>
  <c r="R4143"/>
  <c r="S4594"/>
  <c r="S4626"/>
  <c r="Q4206"/>
  <c r="R4363"/>
  <c r="S4615"/>
  <c r="Q4242"/>
  <c r="R4506"/>
  <c r="Q4599"/>
  <c r="S4646"/>
  <c r="Q4665"/>
  <c r="S4704"/>
  <c r="S4632"/>
  <c r="Q4302"/>
  <c r="S3870"/>
  <c r="Q4135"/>
  <c r="Q4607"/>
  <c r="S4716"/>
  <c r="Q4414"/>
  <c r="S4471"/>
  <c r="Q4440"/>
  <c r="S4658"/>
  <c r="Q4121"/>
  <c r="S4174"/>
  <c r="Q4220"/>
  <c r="S3879"/>
  <c r="R4111"/>
  <c r="R3918"/>
  <c r="R4150"/>
  <c r="R4671"/>
  <c r="R4733"/>
  <c r="Q4450"/>
  <c r="Q4399"/>
  <c r="R2365"/>
  <c r="S3246"/>
  <c r="Q3004"/>
  <c r="S3456"/>
  <c r="S4163"/>
  <c r="Q4417"/>
  <c r="S4303"/>
  <c r="S1875"/>
  <c r="S4198"/>
  <c r="S4186"/>
  <c r="Q4718"/>
  <c r="S4149"/>
  <c r="S4146"/>
  <c r="Q4173"/>
  <c r="Q3284"/>
  <c r="Q4353"/>
  <c r="Q4476"/>
  <c r="S4724"/>
  <c r="Q4571"/>
  <c r="S4672"/>
  <c r="S4662"/>
  <c r="S4232"/>
  <c r="S4414"/>
  <c r="Q4471"/>
  <c r="S4440"/>
  <c r="S4452"/>
  <c r="Q2352"/>
  <c r="Q4658"/>
  <c r="S4121"/>
  <c r="Q4174"/>
  <c r="S4220"/>
  <c r="Q3879"/>
  <c r="R4345"/>
  <c r="R4207"/>
  <c r="R4223"/>
  <c r="S4288"/>
  <c r="Q1974"/>
  <c r="Q4253"/>
  <c r="S4178"/>
  <c r="Q4246"/>
  <c r="Q4615"/>
  <c r="S4599"/>
  <c r="Q4646"/>
  <c r="S4665"/>
  <c r="Q4704"/>
  <c r="R4713"/>
  <c r="R4481"/>
  <c r="R3293"/>
  <c r="S4399"/>
  <c r="Q3851"/>
  <c r="S1325"/>
  <c r="Q3124"/>
  <c r="S3185"/>
  <c r="Q3206"/>
  <c r="Q3311"/>
  <c r="Q4283"/>
  <c r="S4333"/>
  <c r="R3138"/>
  <c r="Q1875"/>
  <c r="Q3213"/>
  <c r="S3226"/>
  <c r="R3165"/>
  <c r="R3237"/>
  <c r="Q4198"/>
  <c r="R4619"/>
  <c r="R3232"/>
  <c r="Q4186"/>
  <c r="Q4632"/>
  <c r="R4674"/>
  <c r="S4718"/>
  <c r="Q3926"/>
  <c r="Q4630"/>
  <c r="Q3950"/>
  <c r="Q4200"/>
  <c r="S3282"/>
  <c r="Q4196"/>
  <c r="S4180"/>
  <c r="Q3834"/>
  <c r="S4602"/>
  <c r="S4480"/>
  <c r="Q4656"/>
  <c r="Q4734"/>
  <c r="Q1356"/>
  <c r="Q4403"/>
  <c r="Q4552"/>
  <c r="Q4653"/>
  <c r="Q4697"/>
  <c r="S826"/>
  <c r="Q4267"/>
  <c r="S4488"/>
  <c r="S4291"/>
  <c r="Q4345"/>
  <c r="Q4207"/>
  <c r="Q4223"/>
  <c r="Q4111"/>
  <c r="Q3918"/>
  <c r="Q4150"/>
  <c r="Q4363"/>
  <c r="Q4506"/>
  <c r="R4556"/>
  <c r="Q4671"/>
  <c r="Q4733"/>
  <c r="Q4713"/>
  <c r="R4234"/>
  <c r="R4299"/>
  <c r="S4450"/>
  <c r="Q4490"/>
  <c r="S4512"/>
  <c r="Q4574"/>
  <c r="R4542"/>
  <c r="R4561"/>
  <c r="Q3293"/>
  <c r="S3851"/>
  <c r="Q1325"/>
  <c r="R2860"/>
  <c r="Q3130"/>
  <c r="S3188"/>
  <c r="S3152"/>
  <c r="Q3147"/>
  <c r="S3213"/>
  <c r="S3124"/>
  <c r="Q3185"/>
  <c r="Q3226"/>
  <c r="S3130"/>
  <c r="Q3188"/>
  <c r="R3229"/>
  <c r="S3206"/>
  <c r="Q3246"/>
  <c r="Q3152"/>
  <c r="R3175"/>
  <c r="Q3251"/>
  <c r="R3259"/>
  <c r="R3118"/>
  <c r="S3147"/>
  <c r="S4364"/>
  <c r="S4346"/>
  <c r="S3498"/>
  <c r="Q4005"/>
  <c r="S4286"/>
  <c r="Q3265"/>
  <c r="S3287"/>
  <c r="S4433"/>
  <c r="Q3464"/>
  <c r="S3486"/>
  <c r="S4573"/>
  <c r="S4131"/>
  <c r="S4611"/>
  <c r="Q4556"/>
  <c r="Q4234"/>
  <c r="Q4299"/>
  <c r="Q4481"/>
  <c r="Q4542"/>
  <c r="Q4561"/>
  <c r="Q2365"/>
  <c r="Q2860"/>
  <c r="Q2882"/>
  <c r="Q2893"/>
  <c r="R2845"/>
  <c r="S2893"/>
  <c r="S2915"/>
  <c r="Q2987"/>
  <c r="Q4728"/>
  <c r="Q4201"/>
  <c r="S4624"/>
  <c r="S4398"/>
  <c r="Q4562"/>
  <c r="Q4301"/>
  <c r="S4023"/>
  <c r="S2968"/>
  <c r="S2869"/>
  <c r="Q2926"/>
  <c r="S4177"/>
  <c r="S4707"/>
  <c r="Q3974"/>
  <c r="R4585"/>
  <c r="Q3893"/>
  <c r="S4705"/>
  <c r="Q4726"/>
  <c r="S4710"/>
  <c r="S4394"/>
  <c r="Q4218"/>
  <c r="S2366"/>
  <c r="Q4134"/>
  <c r="S2592"/>
  <c r="R3240"/>
  <c r="Q3316"/>
  <c r="S4728"/>
  <c r="R4597"/>
  <c r="Q2974"/>
  <c r="S4233"/>
  <c r="S4589"/>
  <c r="S4726"/>
  <c r="Q4723"/>
  <c r="Q4394"/>
  <c r="Q2366"/>
  <c r="S4134"/>
  <c r="Q2592"/>
  <c r="R3711"/>
  <c r="S4199"/>
  <c r="Q4177"/>
  <c r="Q4130"/>
  <c r="Q4707"/>
  <c r="S4120"/>
  <c r="Q4197"/>
  <c r="S4327"/>
  <c r="Q3899"/>
  <c r="S4117"/>
  <c r="Q4195"/>
  <c r="Q4148"/>
  <c r="S4191"/>
  <c r="Q4527"/>
  <c r="S4228"/>
  <c r="Q4670"/>
  <c r="Q4357"/>
  <c r="Q4617"/>
  <c r="S4647"/>
  <c r="Q4666"/>
  <c r="Q4636"/>
  <c r="S4679"/>
  <c r="Q4702"/>
  <c r="Q4710"/>
  <c r="R4717"/>
  <c r="S4723"/>
  <c r="S3847"/>
  <c r="S4245"/>
  <c r="S4545"/>
  <c r="R4168"/>
  <c r="Q3711"/>
  <c r="Q4696"/>
  <c r="Q4692"/>
  <c r="Q3193"/>
  <c r="S3205"/>
  <c r="Q4484"/>
  <c r="R3231"/>
  <c r="S4130"/>
  <c r="S3220"/>
  <c r="R3262"/>
  <c r="S2964"/>
  <c r="Q3166"/>
  <c r="S3181"/>
  <c r="Q3227"/>
  <c r="S3974"/>
  <c r="S2911"/>
  <c r="Q3491"/>
  <c r="S3809"/>
  <c r="S4045"/>
  <c r="S3933"/>
  <c r="Q4347"/>
  <c r="S4461"/>
  <c r="Q3283"/>
  <c r="S3328"/>
  <c r="Q4281"/>
  <c r="S4437"/>
  <c r="Q4516"/>
  <c r="S4533"/>
  <c r="Q4576"/>
  <c r="Q4145"/>
  <c r="S3797"/>
  <c r="Q4042"/>
  <c r="S4273"/>
  <c r="Q4279"/>
  <c r="Q4157"/>
  <c r="Q3935"/>
  <c r="S4350"/>
  <c r="Q4460"/>
  <c r="Q4514"/>
  <c r="S4526"/>
  <c r="Q4555"/>
  <c r="S4113"/>
  <c r="S3961"/>
  <c r="S3816"/>
  <c r="S4375"/>
  <c r="R3255"/>
  <c r="R3172"/>
  <c r="R3249"/>
  <c r="Q3220"/>
  <c r="S3166"/>
  <c r="Q3181"/>
  <c r="R3187"/>
  <c r="S3193"/>
  <c r="Q3205"/>
  <c r="R3212"/>
  <c r="S3227"/>
  <c r="S3316"/>
  <c r="S3163"/>
  <c r="Q3487"/>
  <c r="S3275"/>
  <c r="Q3303"/>
  <c r="Q4274"/>
  <c r="S4295"/>
  <c r="S4277"/>
  <c r="Q4287"/>
  <c r="S4298"/>
  <c r="S4475"/>
  <c r="S3875"/>
  <c r="S2878"/>
  <c r="Q2878"/>
  <c r="S2908"/>
  <c r="Q2908"/>
  <c r="S2934"/>
  <c r="Q2934"/>
  <c r="S2985"/>
  <c r="Q2985"/>
  <c r="S2975"/>
  <c r="Q2975"/>
  <c r="S3056"/>
  <c r="Q3056"/>
  <c r="S3295"/>
  <c r="Q3295"/>
  <c r="S3269"/>
  <c r="Q3269"/>
  <c r="S3276"/>
  <c r="Q3276"/>
  <c r="S3329"/>
  <c r="Q3329"/>
  <c r="S3302"/>
  <c r="Q3302"/>
  <c r="S3307"/>
  <c r="Q3307"/>
  <c r="S3317"/>
  <c r="Q3317"/>
  <c r="S3468"/>
  <c r="Q3468"/>
  <c r="S3477"/>
  <c r="Q3477"/>
  <c r="S3489"/>
  <c r="Q3489"/>
  <c r="S3493"/>
  <c r="R3493"/>
  <c r="S4015"/>
  <c r="Q4015"/>
  <c r="S4033"/>
  <c r="Q4033"/>
  <c r="S4046"/>
  <c r="Q4046"/>
  <c r="S4057"/>
  <c r="Q4057"/>
  <c r="S4069"/>
  <c r="Q4069"/>
  <c r="S4080"/>
  <c r="Q4080"/>
  <c r="S4126"/>
  <c r="Q4126"/>
  <c r="S4092"/>
  <c r="Q4092"/>
  <c r="S4103"/>
  <c r="Q4103"/>
  <c r="S4276"/>
  <c r="Q4276"/>
  <c r="S4290"/>
  <c r="Q4290"/>
  <c r="S4297"/>
  <c r="Q4297"/>
  <c r="S4312"/>
  <c r="Q4312"/>
  <c r="S4317"/>
  <c r="Q4317"/>
  <c r="S4321"/>
  <c r="Q4321"/>
  <c r="S4404"/>
  <c r="Q4404"/>
  <c r="S4441"/>
  <c r="Q4441"/>
  <c r="S4448"/>
  <c r="Q4448"/>
  <c r="S4456"/>
  <c r="Q4456"/>
  <c r="S4505"/>
  <c r="Q4505"/>
  <c r="S4492"/>
  <c r="Q4492"/>
  <c r="S3802"/>
  <c r="Q3802"/>
  <c r="S3853"/>
  <c r="Q3853"/>
  <c r="S3864"/>
  <c r="Q3864"/>
  <c r="S3889"/>
  <c r="Q3889"/>
  <c r="S3939"/>
  <c r="Q3939"/>
  <c r="S4116"/>
  <c r="Q4116"/>
  <c r="S4118"/>
  <c r="Q4118"/>
  <c r="S4133"/>
  <c r="Q4133"/>
  <c r="S4138"/>
  <c r="Q4138"/>
  <c r="S4498"/>
  <c r="Q4498"/>
  <c r="S4534"/>
  <c r="Q4534"/>
  <c r="S4522"/>
  <c r="Q4522"/>
  <c r="S4539"/>
  <c r="Q4539"/>
  <c r="S4541"/>
  <c r="Q4541"/>
  <c r="S4550"/>
  <c r="Q4550"/>
  <c r="S4560"/>
  <c r="Q4560"/>
  <c r="S4582"/>
  <c r="Q4582"/>
  <c r="S4588"/>
  <c r="Q4588"/>
  <c r="S4590"/>
  <c r="Q4590"/>
  <c r="S517"/>
  <c r="Q517"/>
  <c r="S4170"/>
  <c r="Q4170"/>
  <c r="S4194"/>
  <c r="Q4194"/>
  <c r="S4176"/>
  <c r="Q4176"/>
  <c r="S4183"/>
  <c r="Q4183"/>
  <c r="S4190"/>
  <c r="Q4190"/>
  <c r="S4204"/>
  <c r="Q4204"/>
  <c r="S4212"/>
  <c r="Q4212"/>
  <c r="S4226"/>
  <c r="Q4226"/>
  <c r="S4236"/>
  <c r="Q4236"/>
  <c r="S4251"/>
  <c r="Q4251"/>
  <c r="S4644"/>
  <c r="Q4644"/>
  <c r="S4623"/>
  <c r="Q4623"/>
  <c r="S4640"/>
  <c r="Q4640"/>
  <c r="S4648"/>
  <c r="Q4648"/>
  <c r="S4693"/>
  <c r="Q4693"/>
  <c r="S4682"/>
  <c r="Q4682"/>
  <c r="S4684"/>
  <c r="Q4684"/>
  <c r="S4689"/>
  <c r="Q4689"/>
  <c r="S4699"/>
  <c r="Q4699"/>
  <c r="S4703"/>
  <c r="Q4703"/>
  <c r="S4706"/>
  <c r="Q4706"/>
  <c r="S4709"/>
  <c r="Q4709"/>
  <c r="S4727"/>
  <c r="Q4727"/>
  <c r="S3793"/>
  <c r="Q3793"/>
  <c r="S4142"/>
  <c r="Q4142"/>
  <c r="S3494"/>
  <c r="Q3494"/>
  <c r="Q2845"/>
  <c r="Q3165"/>
  <c r="Q3229"/>
  <c r="Q3237"/>
  <c r="Q4619"/>
  <c r="Q3138"/>
  <c r="Q3175"/>
  <c r="Q3232"/>
  <c r="Q3259"/>
  <c r="Q4143"/>
  <c r="Q4674"/>
  <c r="Q3118"/>
  <c r="S3926"/>
  <c r="Q4149"/>
  <c r="S4630"/>
  <c r="Q2869"/>
  <c r="R2878"/>
  <c r="S2882"/>
  <c r="Q2915"/>
  <c r="R2985"/>
  <c r="S3004"/>
  <c r="Q3456"/>
  <c r="S3950"/>
  <c r="Q4146"/>
  <c r="R4190"/>
  <c r="S4200"/>
  <c r="Q4364"/>
  <c r="S2926"/>
  <c r="Q2968"/>
  <c r="R2975"/>
  <c r="S2987"/>
  <c r="Q3282"/>
  <c r="R3302"/>
  <c r="R3939"/>
  <c r="R4118"/>
  <c r="S4173"/>
  <c r="Q4163"/>
  <c r="R4170"/>
  <c r="S4196"/>
  <c r="Q4180"/>
  <c r="S4302"/>
  <c r="Q4346"/>
  <c r="R4404"/>
  <c r="R3276"/>
  <c r="S3284"/>
  <c r="Q3498"/>
  <c r="R3802"/>
  <c r="S3834"/>
  <c r="Q3870"/>
  <c r="R3889"/>
  <c r="S4005"/>
  <c r="Q4286"/>
  <c r="S4353"/>
  <c r="Q4600"/>
  <c r="R3295"/>
  <c r="S3265"/>
  <c r="Q3287"/>
  <c r="R3307"/>
  <c r="S3311"/>
  <c r="Q4433"/>
  <c r="S4476"/>
  <c r="Q4602"/>
  <c r="R4582"/>
  <c r="S4607"/>
  <c r="Q4724"/>
  <c r="S3464"/>
  <c r="Q3486"/>
  <c r="R4212"/>
  <c r="R4251"/>
  <c r="S4417"/>
  <c r="Q4480"/>
  <c r="R4498"/>
  <c r="S4571"/>
  <c r="Q4626"/>
  <c r="S4656"/>
  <c r="Q4672"/>
  <c r="R4682"/>
  <c r="S4734"/>
  <c r="Q4716"/>
  <c r="S1356"/>
  <c r="Q4023"/>
  <c r="R4033"/>
  <c r="S4042"/>
  <c r="Q4273"/>
  <c r="S4283"/>
  <c r="Q4303"/>
  <c r="R4312"/>
  <c r="S4403"/>
  <c r="Q4573"/>
  <c r="R4541"/>
  <c r="S4552"/>
  <c r="Q4594"/>
  <c r="R4623"/>
  <c r="R4648"/>
  <c r="S4653"/>
  <c r="Q4662"/>
  <c r="R4693"/>
  <c r="S4697"/>
  <c r="Q826"/>
  <c r="S4206"/>
  <c r="Q4232"/>
  <c r="R4236"/>
  <c r="S4267"/>
  <c r="Q4452"/>
  <c r="R4456"/>
  <c r="S4460"/>
  <c r="Q4488"/>
  <c r="R4492"/>
  <c r="S4514"/>
  <c r="Q4526"/>
  <c r="S4555"/>
  <c r="Q4291"/>
  <c r="S2352"/>
  <c r="Q4131"/>
  <c r="R4276"/>
  <c r="R4142"/>
  <c r="R4590"/>
  <c r="S4279"/>
  <c r="Q4611"/>
  <c r="R4699"/>
  <c r="S1974"/>
  <c r="Q4113"/>
  <c r="R4138"/>
  <c r="R4183"/>
  <c r="S4253"/>
  <c r="Q3961"/>
  <c r="R4116"/>
  <c r="S4157"/>
  <c r="Q4178"/>
  <c r="Q3816"/>
  <c r="R3864"/>
  <c r="S3935"/>
  <c r="Q4350"/>
  <c r="R4534"/>
  <c r="S4246"/>
  <c r="Q4375"/>
  <c r="R4640"/>
  <c r="S4242"/>
  <c r="Q4333"/>
  <c r="R2879"/>
  <c r="R3149"/>
  <c r="S2974"/>
  <c r="Q2964"/>
  <c r="R3122"/>
  <c r="Q3140"/>
  <c r="Q2890"/>
  <c r="S2930"/>
  <c r="Q3018"/>
  <c r="S2999"/>
  <c r="Q4019"/>
  <c r="S4028"/>
  <c r="Q4038"/>
  <c r="S4489"/>
  <c r="Q3823"/>
  <c r="Q4309"/>
  <c r="S4453"/>
  <c r="S4409"/>
  <c r="Q4389"/>
  <c r="R4389"/>
  <c r="Q3493"/>
  <c r="Q3149"/>
  <c r="Q3255"/>
  <c r="Q3172"/>
  <c r="Q3231"/>
  <c r="Q3249"/>
  <c r="Q4597"/>
  <c r="Q3262"/>
  <c r="Q2879"/>
  <c r="Q3122"/>
  <c r="Q3187"/>
  <c r="Q3212"/>
  <c r="Q3240"/>
  <c r="Q4585"/>
  <c r="S3140"/>
  <c r="Q3163"/>
  <c r="S3487"/>
  <c r="Q4120"/>
  <c r="S4197"/>
  <c r="Q4327"/>
  <c r="S2890"/>
  <c r="Q2930"/>
  <c r="S3899"/>
  <c r="Q4117"/>
  <c r="S4195"/>
  <c r="Q2911"/>
  <c r="S3018"/>
  <c r="Q2999"/>
  <c r="S3491"/>
  <c r="Q3809"/>
  <c r="S3893"/>
  <c r="Q4045"/>
  <c r="S4148"/>
  <c r="Q4191"/>
  <c r="S4201"/>
  <c r="Q3933"/>
  <c r="S4347"/>
  <c r="Q4461"/>
  <c r="S4527"/>
  <c r="Q3275"/>
  <c r="S3283"/>
  <c r="Q3328"/>
  <c r="S3303"/>
  <c r="Q4228"/>
  <c r="S4281"/>
  <c r="Q4437"/>
  <c r="S4516"/>
  <c r="Q4624"/>
  <c r="S4670"/>
  <c r="Q4233"/>
  <c r="S4274"/>
  <c r="Q4295"/>
  <c r="S4357"/>
  <c r="Q4398"/>
  <c r="S4562"/>
  <c r="Q4589"/>
  <c r="S4617"/>
  <c r="Q4647"/>
  <c r="S4666"/>
  <c r="Q4705"/>
  <c r="S4019"/>
  <c r="Q4028"/>
  <c r="S4038"/>
  <c r="Q4277"/>
  <c r="S4287"/>
  <c r="Q4298"/>
  <c r="S4636"/>
  <c r="Q4679"/>
  <c r="S4702"/>
  <c r="Q3847"/>
  <c r="S4218"/>
  <c r="Q4245"/>
  <c r="S4301"/>
  <c r="Q4475"/>
  <c r="S4484"/>
  <c r="Q4533"/>
  <c r="S4576"/>
  <c r="Q4545"/>
  <c r="S4181"/>
  <c r="Q3875"/>
  <c r="S4145"/>
  <c r="Q4489"/>
  <c r="S4601"/>
  <c r="Q4622"/>
  <c r="S4696"/>
  <c r="Q3797"/>
  <c r="S3823"/>
  <c r="Q4199"/>
  <c r="S4309"/>
  <c r="Q4453"/>
  <c r="S4692"/>
  <c r="Q4409"/>
  <c r="S2862"/>
  <c r="Q2862"/>
  <c r="S2901"/>
  <c r="Q2901"/>
  <c r="S2897"/>
  <c r="Q2897"/>
  <c r="S2917"/>
  <c r="Q2917"/>
  <c r="S2950"/>
  <c r="Q2950"/>
  <c r="S3012"/>
  <c r="Q3012"/>
  <c r="S3109"/>
  <c r="Q3109"/>
  <c r="S3125"/>
  <c r="Q3125"/>
  <c r="S3264"/>
  <c r="Q3264"/>
  <c r="S3266"/>
  <c r="Q3266"/>
  <c r="S3279"/>
  <c r="Q3279"/>
  <c r="S3286"/>
  <c r="Q3286"/>
  <c r="S3298"/>
  <c r="Q3298"/>
  <c r="S3308"/>
  <c r="Q3308"/>
  <c r="S3455"/>
  <c r="Q3455"/>
  <c r="S3458"/>
  <c r="Q3458"/>
  <c r="S3466"/>
  <c r="Q3466"/>
  <c r="S3470"/>
  <c r="Q3470"/>
  <c r="S3481"/>
  <c r="Q3481"/>
  <c r="S3496"/>
  <c r="Q3496"/>
  <c r="S3501"/>
  <c r="Q3501"/>
  <c r="S4012"/>
  <c r="Q4012"/>
  <c r="S4084"/>
  <c r="Q4084"/>
  <c r="S4061"/>
  <c r="Q4061"/>
  <c r="S4076"/>
  <c r="Q4076"/>
  <c r="S4122"/>
  <c r="Q4122"/>
  <c r="S4087"/>
  <c r="Q4087"/>
  <c r="S4099"/>
  <c r="Q4099"/>
  <c r="S4107"/>
  <c r="Q4107"/>
  <c r="S4284"/>
  <c r="Q4284"/>
  <c r="S4335"/>
  <c r="Q4335"/>
  <c r="S4313"/>
  <c r="Q4313"/>
  <c r="S4320"/>
  <c r="Q4320"/>
  <c r="S4351"/>
  <c r="Q4351"/>
  <c r="S4371"/>
  <c r="Q4371"/>
  <c r="S3965"/>
  <c r="Q3965"/>
  <c r="S4445"/>
  <c r="Q4445"/>
  <c r="S4449"/>
  <c r="Q4449"/>
  <c r="S4457"/>
  <c r="Q4457"/>
  <c r="S4479"/>
  <c r="Q4479"/>
  <c r="S3858"/>
  <c r="Q3858"/>
  <c r="S3910"/>
  <c r="Q3910"/>
  <c r="S3944"/>
  <c r="Q3944"/>
  <c r="S3955"/>
  <c r="Q3955"/>
  <c r="S4114"/>
  <c r="Q4114"/>
  <c r="S4132"/>
  <c r="Q4132"/>
  <c r="S4136"/>
  <c r="Q4136"/>
  <c r="S4139"/>
  <c r="Q4139"/>
  <c r="S4155"/>
  <c r="Q4155"/>
  <c r="S4162"/>
  <c r="Q4162"/>
  <c r="S4497"/>
  <c r="Q4497"/>
  <c r="S4510"/>
  <c r="Q4510"/>
  <c r="S4525"/>
  <c r="Q4525"/>
  <c r="S4572"/>
  <c r="Q4572"/>
  <c r="S4540"/>
  <c r="Q4540"/>
  <c r="S4551"/>
  <c r="Q4551"/>
  <c r="S4554"/>
  <c r="Q4554"/>
  <c r="S4559"/>
  <c r="Q4559"/>
  <c r="S4577"/>
  <c r="Q4577"/>
  <c r="S1315"/>
  <c r="Q1315"/>
  <c r="S1552"/>
  <c r="Q1552"/>
  <c r="S173"/>
  <c r="Q173"/>
  <c r="S2402"/>
  <c r="Q2402"/>
  <c r="S4169"/>
  <c r="Q4169"/>
  <c r="S4193"/>
  <c r="Q4193"/>
  <c r="S4179"/>
  <c r="Q4179"/>
  <c r="S4185"/>
  <c r="Q4185"/>
  <c r="S4188"/>
  <c r="Q4188"/>
  <c r="S4222"/>
  <c r="Q4222"/>
  <c r="S4205"/>
  <c r="Q4205"/>
  <c r="S4211"/>
  <c r="Q4211"/>
  <c r="S4256"/>
  <c r="Q4256"/>
  <c r="S4241"/>
  <c r="Q4241"/>
  <c r="S4249"/>
  <c r="Q4249"/>
  <c r="S4262"/>
  <c r="Q4262"/>
  <c r="S4268"/>
  <c r="Q4268"/>
  <c r="S4645"/>
  <c r="Q4645"/>
  <c r="S4609"/>
  <c r="Q4609"/>
  <c r="S4627"/>
  <c r="Q4627"/>
  <c r="S4652"/>
  <c r="Q4652"/>
  <c r="S4654"/>
  <c r="Q4654"/>
  <c r="S4657"/>
  <c r="Q4657"/>
  <c r="S4673"/>
  <c r="Q4673"/>
  <c r="S4683"/>
  <c r="Q4683"/>
  <c r="S4687"/>
  <c r="Q4687"/>
  <c r="S4698"/>
  <c r="Q4698"/>
  <c r="Q4717"/>
  <c r="Q4168"/>
  <c r="S1812"/>
  <c r="R1812"/>
  <c r="Q1812"/>
  <c r="S3789"/>
  <c r="R3789"/>
  <c r="Q3789"/>
  <c r="S4368"/>
  <c r="R4368"/>
  <c r="Q4368"/>
  <c r="S4406"/>
  <c r="R4406"/>
  <c r="Q4406"/>
  <c r="S1181"/>
  <c r="R1181"/>
  <c r="Q1181"/>
  <c r="S1248"/>
  <c r="R1248"/>
  <c r="Q1248"/>
  <c r="S1601"/>
  <c r="R1601"/>
  <c r="Q1601"/>
  <c r="S1580"/>
  <c r="R1580"/>
  <c r="Q1580"/>
  <c r="S1622"/>
  <c r="R1622"/>
  <c r="Q1622"/>
  <c r="S3726"/>
  <c r="R3726"/>
  <c r="Q3726"/>
  <c r="S3766"/>
  <c r="R3766"/>
  <c r="Q3766"/>
  <c r="S4360"/>
  <c r="R4360"/>
  <c r="Q4360"/>
  <c r="S4402"/>
  <c r="R4402"/>
  <c r="Q4402"/>
  <c r="S1680"/>
  <c r="R1680"/>
  <c r="Q1680"/>
  <c r="S1704"/>
  <c r="R1704"/>
  <c r="Q1704"/>
  <c r="S1745"/>
  <c r="R1745"/>
  <c r="Q1745"/>
  <c r="S1817"/>
  <c r="R1817"/>
  <c r="Q1817"/>
  <c r="S1827"/>
  <c r="R1827"/>
  <c r="Q1827"/>
  <c r="S4225"/>
  <c r="R4225"/>
  <c r="Q4225"/>
  <c r="S4265"/>
  <c r="R4265"/>
  <c r="Q4265"/>
  <c r="S4387"/>
  <c r="R4387"/>
  <c r="Q4387"/>
  <c r="S4470"/>
  <c r="R4470"/>
  <c r="Q4470"/>
  <c r="S4463"/>
  <c r="R4463"/>
  <c r="Q4463"/>
  <c r="S4536"/>
  <c r="R4536"/>
  <c r="Q4536"/>
  <c r="S4379"/>
  <c r="R4379"/>
  <c r="Q4379"/>
  <c r="S4356"/>
  <c r="R4356"/>
  <c r="Q4356"/>
  <c r="S4598"/>
  <c r="R4598"/>
  <c r="Q4598"/>
  <c r="S1170"/>
  <c r="R1170"/>
  <c r="Q1170"/>
  <c r="S1214"/>
  <c r="R1214"/>
  <c r="Q1214"/>
  <c r="S1280"/>
  <c r="R1280"/>
  <c r="Q1280"/>
  <c r="S1565"/>
  <c r="R1565"/>
  <c r="Q1565"/>
  <c r="S1608"/>
  <c r="R1608"/>
  <c r="Q1608"/>
  <c r="S1655"/>
  <c r="R1655"/>
  <c r="Q1655"/>
  <c r="S1698"/>
  <c r="R1698"/>
  <c r="Q1698"/>
  <c r="S1766"/>
  <c r="R1766"/>
  <c r="Q1766"/>
  <c r="S1794"/>
  <c r="R1794"/>
  <c r="Q1794"/>
  <c r="S1833"/>
  <c r="R1833"/>
  <c r="Q1833"/>
  <c r="S3757"/>
  <c r="R3757"/>
  <c r="Q3757"/>
  <c r="S2731"/>
  <c r="R2731"/>
  <c r="Q2731"/>
  <c r="S2746"/>
  <c r="R2746"/>
  <c r="Q2746"/>
  <c r="S2766"/>
  <c r="R2766"/>
  <c r="Q2766"/>
  <c r="S2794"/>
  <c r="R2794"/>
  <c r="Q2794"/>
  <c r="S2808"/>
  <c r="R2808"/>
  <c r="Q2808"/>
  <c r="S2830"/>
  <c r="R2830"/>
  <c r="Q2830"/>
  <c r="S3054"/>
  <c r="R3054"/>
  <c r="Q3054"/>
  <c r="S3066"/>
  <c r="R3066"/>
  <c r="Q3066"/>
  <c r="S3093"/>
  <c r="R3093"/>
  <c r="Q3093"/>
  <c r="S2774"/>
  <c r="R2774"/>
  <c r="Q2774"/>
  <c r="S2753"/>
  <c r="R2753"/>
  <c r="Q2753"/>
  <c r="S2792"/>
  <c r="R2792"/>
  <c r="Q2792"/>
  <c r="S2843"/>
  <c r="R2843"/>
  <c r="Q2843"/>
  <c r="S2827"/>
  <c r="R2827"/>
  <c r="Q2827"/>
  <c r="S3051"/>
  <c r="R3051"/>
  <c r="Q3051"/>
  <c r="S3064"/>
  <c r="R3064"/>
  <c r="Q3064"/>
  <c r="S3075"/>
  <c r="R3075"/>
  <c r="Q3075"/>
  <c r="S3932"/>
  <c r="R3932"/>
  <c r="Q3932"/>
  <c r="S4240"/>
  <c r="R4240"/>
  <c r="Q4240"/>
  <c r="S4373"/>
  <c r="R4373"/>
  <c r="Q4373"/>
  <c r="S4411"/>
  <c r="R4411"/>
  <c r="Q4411"/>
  <c r="S4451"/>
  <c r="R4451"/>
  <c r="Q4451"/>
  <c r="S4491"/>
  <c r="R4491"/>
  <c r="Q4491"/>
  <c r="S2589"/>
  <c r="R2589"/>
  <c r="Q2589"/>
  <c r="S4606"/>
  <c r="R4606"/>
  <c r="Q4606"/>
  <c r="S120"/>
  <c r="R120"/>
  <c r="Q120"/>
  <c r="S169"/>
  <c r="R169"/>
  <c r="Q169"/>
  <c r="S208"/>
  <c r="R208"/>
  <c r="Q208"/>
  <c r="S249"/>
  <c r="R249"/>
  <c r="Q249"/>
  <c r="S286"/>
  <c r="R286"/>
  <c r="Q286"/>
  <c r="S311"/>
  <c r="R311"/>
  <c r="Q311"/>
  <c r="S373"/>
  <c r="R373"/>
  <c r="Q373"/>
  <c r="S396"/>
  <c r="R396"/>
  <c r="Q396"/>
  <c r="S439"/>
  <c r="R439"/>
  <c r="Q439"/>
  <c r="S481"/>
  <c r="R481"/>
  <c r="Q481"/>
  <c r="S528"/>
  <c r="R528"/>
  <c r="Q528"/>
  <c r="S575"/>
  <c r="R575"/>
  <c r="Q575"/>
  <c r="S1079"/>
  <c r="R1079"/>
  <c r="Q1079"/>
  <c r="S2450"/>
  <c r="R2450"/>
  <c r="Q2450"/>
  <c r="S2494"/>
  <c r="R2494"/>
  <c r="Q2494"/>
  <c r="S2535"/>
  <c r="R2535"/>
  <c r="Q2535"/>
  <c r="S2552"/>
  <c r="R2552"/>
  <c r="Q2552"/>
  <c r="S2508"/>
  <c r="R2508"/>
  <c r="Q2508"/>
  <c r="S2579"/>
  <c r="R2579"/>
  <c r="Q2579"/>
  <c r="S1111"/>
  <c r="R1111"/>
  <c r="Q1111"/>
  <c r="S1983"/>
  <c r="R1983"/>
  <c r="Q1983"/>
  <c r="S2047"/>
  <c r="R2047"/>
  <c r="Q2047"/>
  <c r="S2028"/>
  <c r="R2028"/>
  <c r="Q2028"/>
  <c r="S2055"/>
  <c r="R2055"/>
  <c r="Q2055"/>
  <c r="S2075"/>
  <c r="R2075"/>
  <c r="Q2075"/>
  <c r="S2093"/>
  <c r="R2093"/>
  <c r="Q2093"/>
  <c r="S2146"/>
  <c r="R2146"/>
  <c r="Q2146"/>
  <c r="S2120"/>
  <c r="R2120"/>
  <c r="Q2120"/>
  <c r="S191"/>
  <c r="R191"/>
  <c r="Q191"/>
  <c r="S273"/>
  <c r="R273"/>
  <c r="Q273"/>
  <c r="S316"/>
  <c r="R316"/>
  <c r="Q316"/>
  <c r="S402"/>
  <c r="R402"/>
  <c r="Q402"/>
  <c r="S490"/>
  <c r="R490"/>
  <c r="Q490"/>
  <c r="S579"/>
  <c r="R579"/>
  <c r="Q579"/>
  <c r="S1152"/>
  <c r="R1152"/>
  <c r="Q1152"/>
  <c r="S1178"/>
  <c r="R1178"/>
  <c r="Q1178"/>
  <c r="S1139"/>
  <c r="R1139"/>
  <c r="Q1139"/>
  <c r="S1332"/>
  <c r="R1332"/>
  <c r="Q1332"/>
  <c r="S3798"/>
  <c r="R3798"/>
  <c r="Q3798"/>
  <c r="S3865"/>
  <c r="R3865"/>
  <c r="Q3865"/>
  <c r="S3848"/>
  <c r="R3848"/>
  <c r="Q3848"/>
  <c r="S1073"/>
  <c r="R1073"/>
  <c r="Q1073"/>
  <c r="S1109"/>
  <c r="R1109"/>
  <c r="Q1109"/>
  <c r="S2041"/>
  <c r="R2041"/>
  <c r="Q2041"/>
  <c r="S2032"/>
  <c r="R2032"/>
  <c r="Q2032"/>
  <c r="S2078"/>
  <c r="R2078"/>
  <c r="Q2078"/>
  <c r="S2148"/>
  <c r="R2148"/>
  <c r="Q2148"/>
  <c r="S2861"/>
  <c r="R2861"/>
  <c r="Q2861"/>
  <c r="S2933"/>
  <c r="R2933"/>
  <c r="Q2933"/>
  <c r="S2978"/>
  <c r="R2978"/>
  <c r="Q2978"/>
  <c r="S2900"/>
  <c r="R2900"/>
  <c r="Q2900"/>
  <c r="S2881"/>
  <c r="R2881"/>
  <c r="Q2881"/>
  <c r="S136"/>
  <c r="R136"/>
  <c r="Q136"/>
  <c r="S628"/>
  <c r="R628"/>
  <c r="Q628"/>
  <c r="S648"/>
  <c r="R648"/>
  <c r="Q648"/>
  <c r="S671"/>
  <c r="R671"/>
  <c r="Q671"/>
  <c r="S688"/>
  <c r="R688"/>
  <c r="Q688"/>
  <c r="S711"/>
  <c r="R711"/>
  <c r="Q711"/>
  <c r="S751"/>
  <c r="R751"/>
  <c r="Q751"/>
  <c r="S771"/>
  <c r="R771"/>
  <c r="Q771"/>
  <c r="S789"/>
  <c r="R789"/>
  <c r="Q789"/>
  <c r="S809"/>
  <c r="R809"/>
  <c r="Q809"/>
  <c r="S834"/>
  <c r="R834"/>
  <c r="Q834"/>
  <c r="S859"/>
  <c r="R859"/>
  <c r="Q859"/>
  <c r="S922"/>
  <c r="R922"/>
  <c r="Q922"/>
  <c r="S901"/>
  <c r="R901"/>
  <c r="Q901"/>
  <c r="S930"/>
  <c r="R930"/>
  <c r="Q930"/>
  <c r="S949"/>
  <c r="R949"/>
  <c r="Q949"/>
  <c r="S967"/>
  <c r="R967"/>
  <c r="Q967"/>
  <c r="S2945"/>
  <c r="R2945"/>
  <c r="Q2945"/>
  <c r="S2073"/>
  <c r="R2073"/>
  <c r="Q2073"/>
  <c r="S4088"/>
  <c r="R4088"/>
  <c r="Q4088"/>
  <c r="S4108"/>
  <c r="R4108"/>
  <c r="Q4108"/>
  <c r="S3548"/>
  <c r="R3548"/>
  <c r="Q3548"/>
  <c r="S3621"/>
  <c r="R3621"/>
  <c r="Q3621"/>
  <c r="S3666"/>
  <c r="R3666"/>
  <c r="Q3666"/>
  <c r="S3661"/>
  <c r="R3661"/>
  <c r="Q3661"/>
  <c r="S3743"/>
  <c r="R3743"/>
  <c r="Q3743"/>
  <c r="S3790"/>
  <c r="R3790"/>
  <c r="Q3790"/>
  <c r="S3783"/>
  <c r="R3783"/>
  <c r="Q3783"/>
  <c r="S4029"/>
  <c r="R4029"/>
  <c r="Q4029"/>
  <c r="S4047"/>
  <c r="R4047"/>
  <c r="Q4047"/>
  <c r="S4072"/>
  <c r="R4072"/>
  <c r="Q4072"/>
  <c r="S4127"/>
  <c r="R4127"/>
  <c r="Q4127"/>
  <c r="S4104"/>
  <c r="R4104"/>
  <c r="Q4104"/>
  <c r="S1115"/>
  <c r="R1115"/>
  <c r="Q1115"/>
  <c r="S2045"/>
  <c r="R2045"/>
  <c r="Q2045"/>
  <c r="S4397"/>
  <c r="R4397"/>
  <c r="Q4397"/>
  <c r="S2907"/>
  <c r="R2907"/>
  <c r="Q2907"/>
  <c r="S3663"/>
  <c r="R3663"/>
  <c r="Q3663"/>
  <c r="S555"/>
  <c r="R555"/>
  <c r="Q555"/>
  <c r="S267"/>
  <c r="R267"/>
  <c r="Q267"/>
  <c r="S2309"/>
  <c r="R2309"/>
  <c r="Q2309"/>
  <c r="S2482"/>
  <c r="R2482"/>
  <c r="Q2482"/>
  <c r="S2247"/>
  <c r="R2247"/>
  <c r="Q2247"/>
  <c r="S2430"/>
  <c r="R2430"/>
  <c r="Q2430"/>
  <c r="S1077"/>
  <c r="R1077"/>
  <c r="Q1077"/>
  <c r="S204"/>
  <c r="R204"/>
  <c r="Q204"/>
  <c r="S547"/>
  <c r="R547"/>
  <c r="Q547"/>
  <c r="S646"/>
  <c r="R646"/>
  <c r="Q646"/>
  <c r="S686"/>
  <c r="R686"/>
  <c r="Q686"/>
  <c r="S748"/>
  <c r="R748"/>
  <c r="Q748"/>
  <c r="S787"/>
  <c r="R787"/>
  <c r="Q787"/>
  <c r="S831"/>
  <c r="R831"/>
  <c r="Q831"/>
  <c r="S878"/>
  <c r="R878"/>
  <c r="Q878"/>
  <c r="S928"/>
  <c r="R928"/>
  <c r="Q928"/>
  <c r="S965"/>
  <c r="R965"/>
  <c r="Q965"/>
  <c r="S2303"/>
  <c r="R2303"/>
  <c r="Q2303"/>
  <c r="S2513"/>
  <c r="R2513"/>
  <c r="Q2513"/>
  <c r="S145"/>
  <c r="R145"/>
  <c r="Q145"/>
  <c r="S228"/>
  <c r="R228"/>
  <c r="Q228"/>
  <c r="S398"/>
  <c r="R398"/>
  <c r="Q398"/>
  <c r="S685"/>
  <c r="R685"/>
  <c r="Q685"/>
  <c r="S758"/>
  <c r="R758"/>
  <c r="Q758"/>
  <c r="S837"/>
  <c r="R837"/>
  <c r="Q837"/>
  <c r="S933"/>
  <c r="R933"/>
  <c r="Q933"/>
  <c r="S123"/>
  <c r="R123"/>
  <c r="Q123"/>
  <c r="S210"/>
  <c r="R210"/>
  <c r="Q210"/>
  <c r="S375"/>
  <c r="R375"/>
  <c r="Q375"/>
  <c r="S642"/>
  <c r="R642"/>
  <c r="Q642"/>
  <c r="S744"/>
  <c r="R744"/>
  <c r="Q744"/>
  <c r="S825"/>
  <c r="R825"/>
  <c r="Q825"/>
  <c r="S955"/>
  <c r="R955"/>
  <c r="Q955"/>
  <c r="S2068"/>
  <c r="R2068"/>
  <c r="Q2068"/>
  <c r="S282"/>
  <c r="R282"/>
  <c r="Q282"/>
  <c r="S501"/>
  <c r="R501"/>
  <c r="Q501"/>
  <c r="S613"/>
  <c r="R613"/>
  <c r="Q613"/>
  <c r="S659"/>
  <c r="R659"/>
  <c r="Q659"/>
  <c r="S761"/>
  <c r="R761"/>
  <c r="Q761"/>
  <c r="S797"/>
  <c r="R797"/>
  <c r="Q797"/>
  <c r="S866"/>
  <c r="R866"/>
  <c r="Q866"/>
  <c r="S936"/>
  <c r="R936"/>
  <c r="Q936"/>
  <c r="S974"/>
  <c r="R974"/>
  <c r="Q974"/>
  <c r="S1014"/>
  <c r="R1014"/>
  <c r="Q1014"/>
  <c r="S1040"/>
  <c r="R1040"/>
  <c r="Q1040"/>
  <c r="S1078"/>
  <c r="R1078"/>
  <c r="Q1078"/>
  <c r="S1131"/>
  <c r="R1131"/>
  <c r="Q1131"/>
  <c r="S1117"/>
  <c r="R1117"/>
  <c r="Q1117"/>
  <c r="S1183"/>
  <c r="R1183"/>
  <c r="Q1183"/>
  <c r="S1250"/>
  <c r="R1250"/>
  <c r="Q1250"/>
  <c r="S1256"/>
  <c r="R1256"/>
  <c r="Q1256"/>
  <c r="S1283"/>
  <c r="R1283"/>
  <c r="Q1283"/>
  <c r="S1302"/>
  <c r="R1302"/>
  <c r="Q1302"/>
  <c r="S1326"/>
  <c r="R1326"/>
  <c r="Q1326"/>
  <c r="S1362"/>
  <c r="R1362"/>
  <c r="Q1362"/>
  <c r="S1387"/>
  <c r="R1387"/>
  <c r="Q1387"/>
  <c r="S979"/>
  <c r="R979"/>
  <c r="Q979"/>
  <c r="S1019"/>
  <c r="R1019"/>
  <c r="Q1019"/>
  <c r="S1046"/>
  <c r="R1046"/>
  <c r="Q1046"/>
  <c r="S1074"/>
  <c r="R1074"/>
  <c r="Q1074"/>
  <c r="S1127"/>
  <c r="R1127"/>
  <c r="Q1127"/>
  <c r="S1110"/>
  <c r="R1110"/>
  <c r="Q1110"/>
  <c r="S1157"/>
  <c r="R1157"/>
  <c r="Q1157"/>
  <c r="S1194"/>
  <c r="R1194"/>
  <c r="Q1194"/>
  <c r="S1224"/>
  <c r="R1224"/>
  <c r="Q1224"/>
  <c r="S1288"/>
  <c r="R1288"/>
  <c r="Q1288"/>
  <c r="S1306"/>
  <c r="R1306"/>
  <c r="Q1306"/>
  <c r="S1369"/>
  <c r="R1369"/>
  <c r="Q1369"/>
  <c r="S3495"/>
  <c r="R3495"/>
  <c r="Q3495"/>
  <c r="S3815"/>
  <c r="R3815"/>
  <c r="Q3815"/>
  <c r="S3841"/>
  <c r="R3841"/>
  <c r="Q3841"/>
  <c r="S3898"/>
  <c r="R3898"/>
  <c r="Q3898"/>
  <c r="S3874"/>
  <c r="R3874"/>
  <c r="Q3874"/>
  <c r="S3883"/>
  <c r="R3883"/>
  <c r="Q3883"/>
  <c r="S3892"/>
  <c r="R3892"/>
  <c r="Q3892"/>
  <c r="S3938"/>
  <c r="R3938"/>
  <c r="Q3938"/>
  <c r="S3914"/>
  <c r="R3914"/>
  <c r="Q3914"/>
  <c r="S3925"/>
  <c r="R3925"/>
  <c r="Q3925"/>
  <c r="S3977"/>
  <c r="R3977"/>
  <c r="Q3977"/>
  <c r="S3949"/>
  <c r="R3949"/>
  <c r="Q3949"/>
  <c r="S3959"/>
  <c r="R3959"/>
  <c r="Q3959"/>
  <c r="S3972"/>
  <c r="R3972"/>
  <c r="Q3972"/>
  <c r="S3866"/>
  <c r="R3866"/>
  <c r="Q3866"/>
  <c r="S3876"/>
  <c r="R3876"/>
  <c r="Q3876"/>
  <c r="S3885"/>
  <c r="R3885"/>
  <c r="Q3885"/>
  <c r="S3894"/>
  <c r="R3894"/>
  <c r="Q3894"/>
  <c r="S3907"/>
  <c r="R3907"/>
  <c r="Q3907"/>
  <c r="S3919"/>
  <c r="R3919"/>
  <c r="Q3919"/>
  <c r="S3927"/>
  <c r="R3927"/>
  <c r="Q3927"/>
  <c r="S3940"/>
  <c r="R3940"/>
  <c r="Q3940"/>
  <c r="S3951"/>
  <c r="R3951"/>
  <c r="Q3951"/>
  <c r="S3962"/>
  <c r="R3962"/>
  <c r="Q3962"/>
  <c r="S3978"/>
  <c r="R3978"/>
  <c r="Q3978"/>
  <c r="S764"/>
  <c r="R764"/>
  <c r="Q764"/>
  <c r="S801"/>
  <c r="R801"/>
  <c r="Q801"/>
  <c r="S843"/>
  <c r="R843"/>
  <c r="Q843"/>
  <c r="S892"/>
  <c r="R892"/>
  <c r="Q892"/>
  <c r="S940"/>
  <c r="R940"/>
  <c r="Q940"/>
  <c r="S1141"/>
  <c r="R1141"/>
  <c r="Q1141"/>
  <c r="S734"/>
  <c r="R734"/>
  <c r="Q734"/>
  <c r="S819"/>
  <c r="R819"/>
  <c r="Q819"/>
  <c r="S853"/>
  <c r="R853"/>
  <c r="Q853"/>
  <c r="S865"/>
  <c r="R865"/>
  <c r="Q865"/>
  <c r="S908"/>
  <c r="R908"/>
  <c r="Q908"/>
  <c r="S991"/>
  <c r="R991"/>
  <c r="Q991"/>
  <c r="S1176"/>
  <c r="R1176"/>
  <c r="Q1176"/>
  <c r="S3375"/>
  <c r="R3375"/>
  <c r="Q3375"/>
  <c r="S3472"/>
  <c r="R3472"/>
  <c r="Q3472"/>
  <c r="S3467"/>
  <c r="R3467"/>
  <c r="Q3467"/>
  <c r="S3484"/>
  <c r="R3484"/>
  <c r="Q3484"/>
  <c r="S3497"/>
  <c r="R3497"/>
  <c r="Q3497"/>
  <c r="S3353"/>
  <c r="R3353"/>
  <c r="Q3353"/>
  <c r="S3441"/>
  <c r="R3441"/>
  <c r="Q3441"/>
  <c r="S677"/>
  <c r="R677"/>
  <c r="Q677"/>
  <c r="S909"/>
  <c r="R909"/>
  <c r="Q909"/>
  <c r="S3852"/>
  <c r="R3852"/>
  <c r="Q3852"/>
  <c r="S2281"/>
  <c r="R2281"/>
  <c r="Q2281"/>
  <c r="S2647"/>
  <c r="R2647"/>
  <c r="Q2647"/>
  <c r="S2671"/>
  <c r="R2671"/>
  <c r="Q2671"/>
  <c r="S2712"/>
  <c r="R2712"/>
  <c r="Q2712"/>
  <c r="S2747"/>
  <c r="R2747"/>
  <c r="Q2747"/>
  <c r="S3492"/>
  <c r="R3492"/>
  <c r="Q3492"/>
  <c r="S4051"/>
  <c r="R4051"/>
  <c r="Q4051"/>
  <c r="S4086"/>
  <c r="R4086"/>
  <c r="Q4086"/>
  <c r="S4022"/>
  <c r="R4022"/>
  <c r="Q4022"/>
  <c r="S4060"/>
  <c r="R4060"/>
  <c r="Q4060"/>
  <c r="S4097"/>
  <c r="R4097"/>
  <c r="Q4097"/>
  <c r="S776"/>
  <c r="R776"/>
  <c r="Q776"/>
  <c r="S1008"/>
  <c r="R1008"/>
  <c r="Q1008"/>
  <c r="S289"/>
  <c r="R289"/>
  <c r="Q289"/>
  <c r="S424"/>
  <c r="R424"/>
  <c r="Q424"/>
  <c r="S592"/>
  <c r="R592"/>
  <c r="Q592"/>
  <c r="S665"/>
  <c r="R665"/>
  <c r="Q665"/>
  <c r="S766"/>
  <c r="R766"/>
  <c r="Q766"/>
  <c r="S1031"/>
  <c r="R1031"/>
  <c r="Q1031"/>
  <c r="S742"/>
  <c r="R742"/>
  <c r="Q742"/>
  <c r="S835"/>
  <c r="R835"/>
  <c r="Q835"/>
  <c r="S931"/>
  <c r="R931"/>
  <c r="Q931"/>
  <c r="S1084"/>
  <c r="R1084"/>
  <c r="Q1084"/>
  <c r="S760"/>
  <c r="R760"/>
  <c r="Q760"/>
  <c r="S828"/>
  <c r="R828"/>
  <c r="Q828"/>
  <c r="S927"/>
  <c r="R927"/>
  <c r="Q927"/>
  <c r="S1076"/>
  <c r="R1076"/>
  <c r="Q1076"/>
  <c r="S1113"/>
  <c r="R1113"/>
  <c r="Q1113"/>
  <c r="S1300"/>
  <c r="R1300"/>
  <c r="Q1300"/>
  <c r="S1344"/>
  <c r="R1344"/>
  <c r="Q1344"/>
  <c r="S2557"/>
  <c r="R2557"/>
  <c r="Q2557"/>
  <c r="S2618"/>
  <c r="R2618"/>
  <c r="Q2618"/>
  <c r="S2715"/>
  <c r="R2715"/>
  <c r="Q2715"/>
  <c r="S2720"/>
  <c r="R2720"/>
  <c r="Q2720"/>
  <c r="S2756"/>
  <c r="R2756"/>
  <c r="Q2756"/>
  <c r="S3461"/>
  <c r="R3461"/>
  <c r="Q3461"/>
  <c r="S2874"/>
  <c r="R2874"/>
  <c r="Q2874"/>
  <c r="S484"/>
  <c r="R484"/>
  <c r="Q484"/>
  <c r="S674"/>
  <c r="R674"/>
  <c r="Q674"/>
  <c r="S905"/>
  <c r="R905"/>
  <c r="Q905"/>
  <c r="S846"/>
  <c r="R846"/>
  <c r="Q846"/>
  <c r="S943"/>
  <c r="R943"/>
  <c r="Q943"/>
  <c r="S790"/>
  <c r="R790"/>
  <c r="Q790"/>
  <c r="S869"/>
  <c r="R869"/>
  <c r="Q869"/>
  <c r="S959"/>
  <c r="R959"/>
  <c r="Q959"/>
  <c r="S1025"/>
  <c r="R1025"/>
  <c r="Q1025"/>
  <c r="S1200"/>
  <c r="R1200"/>
  <c r="Q1200"/>
  <c r="S747"/>
  <c r="R747"/>
  <c r="Q747"/>
  <c r="S839"/>
  <c r="R839"/>
  <c r="Q839"/>
  <c r="S935"/>
  <c r="R935"/>
  <c r="Q935"/>
  <c r="S1059"/>
  <c r="R1059"/>
  <c r="Q1059"/>
  <c r="S1246"/>
  <c r="R1246"/>
  <c r="Q1246"/>
  <c r="S2593"/>
  <c r="R2593"/>
  <c r="Q2593"/>
  <c r="S2875"/>
  <c r="R2875"/>
  <c r="Q2875"/>
  <c r="S2311"/>
  <c r="R2311"/>
  <c r="Q2311"/>
  <c r="S4465"/>
  <c r="R4465"/>
  <c r="Q4465"/>
  <c r="S1768"/>
  <c r="R1768"/>
  <c r="Q1768"/>
  <c r="S99"/>
  <c r="R99"/>
  <c r="Q99"/>
  <c r="S152"/>
  <c r="R152"/>
  <c r="Q152"/>
  <c r="S113"/>
  <c r="R113"/>
  <c r="Q113"/>
  <c r="S314"/>
  <c r="R314"/>
  <c r="Q314"/>
  <c r="S97"/>
  <c r="R97"/>
  <c r="Q97"/>
  <c r="S150"/>
  <c r="R150"/>
  <c r="Q150"/>
  <c r="S111"/>
  <c r="R111"/>
  <c r="Q111"/>
  <c r="S1145"/>
  <c r="R1145"/>
  <c r="Q1145"/>
  <c r="S2563"/>
  <c r="R2563"/>
  <c r="Q2563"/>
  <c r="S1002"/>
  <c r="R1002"/>
  <c r="Q1002"/>
  <c r="S1160"/>
  <c r="R1160"/>
  <c r="Q1160"/>
  <c r="S1309"/>
  <c r="R1309"/>
  <c r="Q1309"/>
  <c r="S1458"/>
  <c r="R1458"/>
  <c r="Q1458"/>
  <c r="S1529"/>
  <c r="R1529"/>
  <c r="Q1529"/>
  <c r="S994"/>
  <c r="R994"/>
  <c r="Q994"/>
  <c r="S1251"/>
  <c r="R1251"/>
  <c r="Q1251"/>
  <c r="S1496"/>
  <c r="R1496"/>
  <c r="Q1496"/>
  <c r="S1507"/>
  <c r="R1507"/>
  <c r="Q1507"/>
  <c r="S2636"/>
  <c r="R2636"/>
  <c r="Q2636"/>
  <c r="S2838"/>
  <c r="R2838"/>
  <c r="Q2838"/>
  <c r="S2632"/>
  <c r="R2632"/>
  <c r="Q2632"/>
  <c r="S2767"/>
  <c r="R2767"/>
  <c r="Q2767"/>
  <c r="S2809"/>
  <c r="R2809"/>
  <c r="Q2809"/>
  <c r="S3502"/>
  <c r="R3502"/>
  <c r="Q3502"/>
  <c r="S3644"/>
  <c r="R3644"/>
  <c r="Q3644"/>
  <c r="S3800"/>
  <c r="R3800"/>
  <c r="Q3800"/>
  <c r="S3832"/>
  <c r="R3832"/>
  <c r="Q3832"/>
  <c r="S3850"/>
  <c r="R3850"/>
  <c r="Q3850"/>
  <c r="S3867"/>
  <c r="R3867"/>
  <c r="Q3867"/>
  <c r="S3886"/>
  <c r="R3886"/>
  <c r="Q3886"/>
  <c r="S3908"/>
  <c r="R3908"/>
  <c r="Q3908"/>
  <c r="S3928"/>
  <c r="R3928"/>
  <c r="Q3928"/>
  <c r="S3952"/>
  <c r="R3952"/>
  <c r="Q3952"/>
  <c r="S3980"/>
  <c r="R3980"/>
  <c r="Q3980"/>
  <c r="S3671"/>
  <c r="R3671"/>
  <c r="Q3671"/>
  <c r="S3787"/>
  <c r="R3787"/>
  <c r="Q3787"/>
  <c r="S3820"/>
  <c r="R3820"/>
  <c r="Q3820"/>
  <c r="S3845"/>
  <c r="R3845"/>
  <c r="Q3845"/>
  <c r="S3897"/>
  <c r="R3897"/>
  <c r="Q3897"/>
  <c r="S3881"/>
  <c r="R3881"/>
  <c r="Q3881"/>
  <c r="S3937"/>
  <c r="R3937"/>
  <c r="Q3937"/>
  <c r="S3924"/>
  <c r="R3924"/>
  <c r="Q3924"/>
  <c r="S3948"/>
  <c r="R3948"/>
  <c r="Q3948"/>
  <c r="S3971"/>
  <c r="R3971"/>
  <c r="Q3971"/>
  <c r="S1538"/>
  <c r="R1538"/>
  <c r="Q1538"/>
  <c r="S3571"/>
  <c r="R3571"/>
  <c r="Q3571"/>
  <c r="S3552"/>
  <c r="R3552"/>
  <c r="Q3552"/>
  <c r="S644"/>
  <c r="R644"/>
  <c r="Q644"/>
  <c r="S727"/>
  <c r="R727"/>
  <c r="Q727"/>
  <c r="S187"/>
  <c r="R187"/>
  <c r="Q187"/>
  <c r="S3243"/>
  <c r="R3243"/>
  <c r="Q3243"/>
  <c r="S1324"/>
  <c r="R1324"/>
  <c r="Q1324"/>
  <c r="S1310"/>
  <c r="R1310"/>
  <c r="Q1310"/>
  <c r="S3721"/>
  <c r="R3721"/>
  <c r="Q3721"/>
  <c r="S3760"/>
  <c r="R3760"/>
  <c r="Q3760"/>
  <c r="S4386"/>
  <c r="R4386"/>
  <c r="Q4386"/>
  <c r="S4595"/>
  <c r="R4595"/>
  <c r="Q4595"/>
  <c r="S1202"/>
  <c r="R1202"/>
  <c r="Q1202"/>
  <c r="S1231"/>
  <c r="R1231"/>
  <c r="Q1231"/>
  <c r="S1254"/>
  <c r="R1254"/>
  <c r="Q1254"/>
  <c r="S1603"/>
  <c r="R1603"/>
  <c r="Q1603"/>
  <c r="S1649"/>
  <c r="R1649"/>
  <c r="Q1649"/>
  <c r="S3747"/>
  <c r="R3747"/>
  <c r="Q3747"/>
  <c r="S3733"/>
  <c r="R3733"/>
  <c r="Q3733"/>
  <c r="S3753"/>
  <c r="R3753"/>
  <c r="Q3753"/>
  <c r="S4384"/>
  <c r="R4384"/>
  <c r="Q4384"/>
  <c r="S3387"/>
  <c r="R3387"/>
  <c r="Q3387"/>
  <c r="S1718"/>
  <c r="R1718"/>
  <c r="Q1718"/>
  <c r="S1793"/>
  <c r="R1793"/>
  <c r="Q1793"/>
  <c r="S1809"/>
  <c r="R1809"/>
  <c r="Q1809"/>
  <c r="S2263"/>
  <c r="R2263"/>
  <c r="Q2263"/>
  <c r="S4244"/>
  <c r="R4244"/>
  <c r="Q4244"/>
  <c r="S4369"/>
  <c r="R4369"/>
  <c r="Q4369"/>
  <c r="S4407"/>
  <c r="R4407"/>
  <c r="Q4407"/>
  <c r="S4447"/>
  <c r="R4447"/>
  <c r="Q4447"/>
  <c r="S4487"/>
  <c r="R4487"/>
  <c r="Q4487"/>
  <c r="S4358"/>
  <c r="R4358"/>
  <c r="Q4358"/>
  <c r="S4400"/>
  <c r="R4400"/>
  <c r="Q4400"/>
  <c r="S4378"/>
  <c r="R4378"/>
  <c r="Q4378"/>
  <c r="S4396"/>
  <c r="R4396"/>
  <c r="Q4396"/>
  <c r="S1197"/>
  <c r="R1197"/>
  <c r="Q1197"/>
  <c r="S1226"/>
  <c r="R1226"/>
  <c r="Q1226"/>
  <c r="S1544"/>
  <c r="R1544"/>
  <c r="Q1544"/>
  <c r="S1586"/>
  <c r="R1586"/>
  <c r="Q1586"/>
  <c r="S1662"/>
  <c r="R1662"/>
  <c r="Q1662"/>
  <c r="S1674"/>
  <c r="R1674"/>
  <c r="Q1674"/>
  <c r="S1743"/>
  <c r="R1743"/>
  <c r="Q1743"/>
  <c r="S1772"/>
  <c r="R1772"/>
  <c r="Q1772"/>
  <c r="S1841"/>
  <c r="R1841"/>
  <c r="Q1841"/>
  <c r="S2267"/>
  <c r="R2267"/>
  <c r="Q2267"/>
  <c r="S3740"/>
  <c r="R3740"/>
  <c r="Q3740"/>
  <c r="S2776"/>
  <c r="R2776"/>
  <c r="Q2776"/>
  <c r="S2755"/>
  <c r="R2755"/>
  <c r="Q2755"/>
  <c r="S2782"/>
  <c r="R2782"/>
  <c r="Q2782"/>
  <c r="S2803"/>
  <c r="R2803"/>
  <c r="Q2803"/>
  <c r="S2817"/>
  <c r="R2817"/>
  <c r="Q2817"/>
  <c r="S3043"/>
  <c r="R3043"/>
  <c r="Q3043"/>
  <c r="S3104"/>
  <c r="R3104"/>
  <c r="Q3104"/>
  <c r="S3077"/>
  <c r="R3077"/>
  <c r="Q3077"/>
  <c r="S2725"/>
  <c r="R2725"/>
  <c r="Q2725"/>
  <c r="S2744"/>
  <c r="R2744"/>
  <c r="Q2744"/>
  <c r="S2764"/>
  <c r="R2764"/>
  <c r="Q2764"/>
  <c r="S2780"/>
  <c r="R2780"/>
  <c r="Q2780"/>
  <c r="S2800"/>
  <c r="R2800"/>
  <c r="Q2800"/>
  <c r="S2815"/>
  <c r="R2815"/>
  <c r="Q2815"/>
  <c r="S3040"/>
  <c r="R3040"/>
  <c r="Q3040"/>
  <c r="S3101"/>
  <c r="R3101"/>
  <c r="Q3101"/>
  <c r="S3090"/>
  <c r="R3090"/>
  <c r="Q3090"/>
  <c r="S4255"/>
  <c r="R4255"/>
  <c r="Q4255"/>
  <c r="S4261"/>
  <c r="R4261"/>
  <c r="Q4261"/>
  <c r="S4392"/>
  <c r="R4392"/>
  <c r="Q4392"/>
  <c r="S4474"/>
  <c r="R4474"/>
  <c r="Q4474"/>
  <c r="S4508"/>
  <c r="R4508"/>
  <c r="Q4508"/>
  <c r="S4513"/>
  <c r="R4513"/>
  <c r="Q4513"/>
  <c r="S4608"/>
  <c r="R4608"/>
  <c r="Q4608"/>
  <c r="S4616"/>
  <c r="R4616"/>
  <c r="Q4616"/>
  <c r="S4614"/>
  <c r="R4614"/>
  <c r="Q4614"/>
  <c r="S140"/>
  <c r="R140"/>
  <c r="Q140"/>
  <c r="S215"/>
  <c r="R215"/>
  <c r="Q215"/>
  <c r="S225"/>
  <c r="R225"/>
  <c r="Q225"/>
  <c r="S296"/>
  <c r="R296"/>
  <c r="Q296"/>
  <c r="S327"/>
  <c r="R327"/>
  <c r="Q327"/>
  <c r="S384"/>
  <c r="R384"/>
  <c r="Q384"/>
  <c r="S421"/>
  <c r="R421"/>
  <c r="Q421"/>
  <c r="S462"/>
  <c r="R462"/>
  <c r="Q462"/>
  <c r="S542"/>
  <c r="R542"/>
  <c r="Q542"/>
  <c r="S553"/>
  <c r="R553"/>
  <c r="Q553"/>
  <c r="S600"/>
  <c r="R600"/>
  <c r="Q600"/>
  <c r="S1088"/>
  <c r="R1088"/>
  <c r="Q1088"/>
  <c r="S1097"/>
  <c r="R1097"/>
  <c r="Q1097"/>
  <c r="S2511"/>
  <c r="R2511"/>
  <c r="Q2511"/>
  <c r="S2549"/>
  <c r="R2549"/>
  <c r="Q2549"/>
  <c r="S2468"/>
  <c r="R2468"/>
  <c r="Q2468"/>
  <c r="S2488"/>
  <c r="R2488"/>
  <c r="Q2488"/>
  <c r="S2530"/>
  <c r="R2530"/>
  <c r="Q2530"/>
  <c r="S1975"/>
  <c r="R1975"/>
  <c r="Q1975"/>
  <c r="S1992"/>
  <c r="R1992"/>
  <c r="Q1992"/>
  <c r="S2009"/>
  <c r="R2009"/>
  <c r="Q2009"/>
  <c r="S2017"/>
  <c r="R2017"/>
  <c r="Q2017"/>
  <c r="S2081"/>
  <c r="R2081"/>
  <c r="Q2081"/>
  <c r="S2063"/>
  <c r="R2063"/>
  <c r="Q2063"/>
  <c r="S2084"/>
  <c r="R2084"/>
  <c r="Q2084"/>
  <c r="S2104"/>
  <c r="R2104"/>
  <c r="Q2104"/>
  <c r="S4171"/>
  <c r="R4171"/>
  <c r="Q4171"/>
  <c r="S194"/>
  <c r="R194"/>
  <c r="Q194"/>
  <c r="S231"/>
  <c r="R231"/>
  <c r="Q231"/>
  <c r="S388"/>
  <c r="R388"/>
  <c r="Q388"/>
  <c r="S449"/>
  <c r="R449"/>
  <c r="Q449"/>
  <c r="S535"/>
  <c r="R535"/>
  <c r="Q535"/>
  <c r="S996"/>
  <c r="R996"/>
  <c r="Q996"/>
  <c r="S1061"/>
  <c r="R1061"/>
  <c r="Q1061"/>
  <c r="S1010"/>
  <c r="R1010"/>
  <c r="Q1010"/>
  <c r="S1266"/>
  <c r="R1266"/>
  <c r="Q1266"/>
  <c r="S1409"/>
  <c r="R1409"/>
  <c r="Q1409"/>
  <c r="S3811"/>
  <c r="R3811"/>
  <c r="Q3811"/>
  <c r="S3839"/>
  <c r="R3839"/>
  <c r="Q3839"/>
  <c r="S3860"/>
  <c r="R3860"/>
  <c r="Q3860"/>
  <c r="S1126"/>
  <c r="R1126"/>
  <c r="Q1126"/>
  <c r="S1977"/>
  <c r="R1977"/>
  <c r="Q1977"/>
  <c r="S2011"/>
  <c r="R2011"/>
  <c r="Q2011"/>
  <c r="S2057"/>
  <c r="R2057"/>
  <c r="Q2057"/>
  <c r="S2095"/>
  <c r="R2095"/>
  <c r="Q2095"/>
  <c r="S2614"/>
  <c r="R2614"/>
  <c r="Q2614"/>
  <c r="S2895"/>
  <c r="R2895"/>
  <c r="Q2895"/>
  <c r="S3013"/>
  <c r="R3013"/>
  <c r="Q3013"/>
  <c r="S2876"/>
  <c r="R2876"/>
  <c r="Q2876"/>
  <c r="S3034"/>
  <c r="R3034"/>
  <c r="Q3034"/>
  <c r="S652"/>
  <c r="R652"/>
  <c r="Q652"/>
  <c r="S637"/>
  <c r="R637"/>
  <c r="Q637"/>
  <c r="S661"/>
  <c r="R661"/>
  <c r="Q661"/>
  <c r="S679"/>
  <c r="R679"/>
  <c r="Q679"/>
  <c r="S700"/>
  <c r="R700"/>
  <c r="Q700"/>
  <c r="S741"/>
  <c r="R741"/>
  <c r="Q741"/>
  <c r="S763"/>
  <c r="R763"/>
  <c r="Q763"/>
  <c r="S822"/>
  <c r="R822"/>
  <c r="Q822"/>
  <c r="S800"/>
  <c r="R800"/>
  <c r="Q800"/>
  <c r="S856"/>
  <c r="R856"/>
  <c r="Q856"/>
  <c r="S842"/>
  <c r="R842"/>
  <c r="Q842"/>
  <c r="S868"/>
  <c r="R868"/>
  <c r="Q868"/>
  <c r="S889"/>
  <c r="R889"/>
  <c r="Q889"/>
  <c r="S912"/>
  <c r="R912"/>
  <c r="Q912"/>
  <c r="S939"/>
  <c r="R939"/>
  <c r="Q939"/>
  <c r="S958"/>
  <c r="R958"/>
  <c r="Q958"/>
  <c r="S2225"/>
  <c r="R2225"/>
  <c r="Q2225"/>
  <c r="S2231"/>
  <c r="R2231"/>
  <c r="Q2231"/>
  <c r="S3019"/>
  <c r="R3019"/>
  <c r="Q3019"/>
  <c r="S2110"/>
  <c r="R2110"/>
  <c r="Q2110"/>
  <c r="S1539"/>
  <c r="R1539"/>
  <c r="Q1539"/>
  <c r="S220"/>
  <c r="R220"/>
  <c r="Q220"/>
  <c r="S307"/>
  <c r="R307"/>
  <c r="Q307"/>
  <c r="S390"/>
  <c r="R390"/>
  <c r="Q390"/>
  <c r="S477"/>
  <c r="R477"/>
  <c r="Q477"/>
  <c r="S570"/>
  <c r="R570"/>
  <c r="Q570"/>
  <c r="S630"/>
  <c r="R630"/>
  <c r="Q630"/>
  <c r="S684"/>
  <c r="R684"/>
  <c r="Q684"/>
  <c r="S673"/>
  <c r="R673"/>
  <c r="Q673"/>
  <c r="S690"/>
  <c r="R690"/>
  <c r="Q690"/>
  <c r="S731"/>
  <c r="R731"/>
  <c r="Q731"/>
  <c r="S757"/>
  <c r="R757"/>
  <c r="Q757"/>
  <c r="S774"/>
  <c r="R774"/>
  <c r="Q774"/>
  <c r="S791"/>
  <c r="R791"/>
  <c r="Q791"/>
  <c r="S813"/>
  <c r="R813"/>
  <c r="Q813"/>
  <c r="S836"/>
  <c r="R836"/>
  <c r="Q836"/>
  <c r="S862"/>
  <c r="R862"/>
  <c r="Q862"/>
  <c r="S924"/>
  <c r="R924"/>
  <c r="Q924"/>
  <c r="S903"/>
  <c r="R903"/>
  <c r="Q903"/>
  <c r="S932"/>
  <c r="R932"/>
  <c r="Q932"/>
  <c r="S952"/>
  <c r="R952"/>
  <c r="Q952"/>
  <c r="S969"/>
  <c r="R969"/>
  <c r="Q969"/>
  <c r="S1104"/>
  <c r="R1104"/>
  <c r="Q1104"/>
  <c r="S2007"/>
  <c r="R2007"/>
  <c r="Q2007"/>
  <c r="S2053"/>
  <c r="R2053"/>
  <c r="Q2053"/>
  <c r="S2117"/>
  <c r="R2117"/>
  <c r="Q2117"/>
  <c r="S2313"/>
  <c r="R2313"/>
  <c r="Q2313"/>
  <c r="S2886"/>
  <c r="R2886"/>
  <c r="Q2886"/>
  <c r="S2061"/>
  <c r="R2061"/>
  <c r="Q2061"/>
  <c r="S1391"/>
  <c r="R1391"/>
  <c r="Q1391"/>
  <c r="S3531"/>
  <c r="R3531"/>
  <c r="Q3531"/>
  <c r="S3579"/>
  <c r="R3579"/>
  <c r="Q3579"/>
  <c r="S3611"/>
  <c r="R3611"/>
  <c r="Q3611"/>
  <c r="S3650"/>
  <c r="R3650"/>
  <c r="Q3650"/>
  <c r="S3695"/>
  <c r="R3695"/>
  <c r="Q3695"/>
  <c r="S3732"/>
  <c r="R3732"/>
  <c r="Q3732"/>
  <c r="S3773"/>
  <c r="R3773"/>
  <c r="Q3773"/>
  <c r="S3805"/>
  <c r="R3805"/>
  <c r="Q3805"/>
  <c r="S3837"/>
  <c r="R3837"/>
  <c r="Q3837"/>
  <c r="S3857"/>
  <c r="R3857"/>
  <c r="Q3857"/>
  <c r="S4034"/>
  <c r="R4034"/>
  <c r="Q4034"/>
  <c r="S4085"/>
  <c r="R4085"/>
  <c r="Q4085"/>
  <c r="S4077"/>
  <c r="R4077"/>
  <c r="Q4077"/>
  <c r="S3119"/>
  <c r="R3119"/>
  <c r="Q3119"/>
  <c r="S3731"/>
  <c r="R3731"/>
  <c r="Q3731"/>
  <c r="S3751"/>
  <c r="R3751"/>
  <c r="Q3751"/>
  <c r="S4354"/>
  <c r="R4354"/>
  <c r="Q4354"/>
  <c r="S4376"/>
  <c r="R4376"/>
  <c r="Q4376"/>
  <c r="S4434"/>
  <c r="R4434"/>
  <c r="Q4434"/>
  <c r="S4593"/>
  <c r="R4593"/>
  <c r="Q4593"/>
  <c r="S1166"/>
  <c r="R1166"/>
  <c r="Q1166"/>
  <c r="S1192"/>
  <c r="R1192"/>
  <c r="Q1192"/>
  <c r="S1210"/>
  <c r="R1210"/>
  <c r="Q1210"/>
  <c r="S1222"/>
  <c r="R1222"/>
  <c r="Q1222"/>
  <c r="S1240"/>
  <c r="R1240"/>
  <c r="Q1240"/>
  <c r="S1549"/>
  <c r="R1549"/>
  <c r="Q1549"/>
  <c r="S1569"/>
  <c r="R1569"/>
  <c r="Q1569"/>
  <c r="S1593"/>
  <c r="R1593"/>
  <c r="Q1593"/>
  <c r="S1612"/>
  <c r="R1612"/>
  <c r="Q1612"/>
  <c r="S1641"/>
  <c r="R1641"/>
  <c r="Q1641"/>
  <c r="S1659"/>
  <c r="R1659"/>
  <c r="Q1659"/>
  <c r="S3736"/>
  <c r="R3736"/>
  <c r="Q3736"/>
  <c r="S3755"/>
  <c r="R3755"/>
  <c r="Q3755"/>
  <c r="S3723"/>
  <c r="R3723"/>
  <c r="Q3723"/>
  <c r="S3791"/>
  <c r="R3791"/>
  <c r="Q3791"/>
  <c r="S3762"/>
  <c r="R3762"/>
  <c r="Q3762"/>
  <c r="S4374"/>
  <c r="R4374"/>
  <c r="Q4374"/>
  <c r="S4432"/>
  <c r="R4432"/>
  <c r="Q4432"/>
  <c r="S4412"/>
  <c r="R4412"/>
  <c r="Q4412"/>
  <c r="S1668"/>
  <c r="R1668"/>
  <c r="Q1668"/>
  <c r="S1713"/>
  <c r="R1713"/>
  <c r="Q1713"/>
  <c r="S1739"/>
  <c r="R1739"/>
  <c r="Q1739"/>
  <c r="S1727"/>
  <c r="R1727"/>
  <c r="Q1727"/>
  <c r="S1758"/>
  <c r="R1758"/>
  <c r="Q1758"/>
  <c r="S1777"/>
  <c r="R1777"/>
  <c r="Q1777"/>
  <c r="S1801"/>
  <c r="R1801"/>
  <c r="Q1801"/>
  <c r="S1846"/>
  <c r="R1846"/>
  <c r="Q1846"/>
  <c r="S2283"/>
  <c r="R2283"/>
  <c r="Q2283"/>
  <c r="S4214"/>
  <c r="R4214"/>
  <c r="Q4214"/>
  <c r="S4235"/>
  <c r="R4235"/>
  <c r="Q4235"/>
  <c r="S4300"/>
  <c r="R4300"/>
  <c r="Q4300"/>
  <c r="S4355"/>
  <c r="R4355"/>
  <c r="Q4355"/>
  <c r="S4377"/>
  <c r="R4377"/>
  <c r="Q4377"/>
  <c r="S4435"/>
  <c r="R4435"/>
  <c r="Q4435"/>
  <c r="S4415"/>
  <c r="R4415"/>
  <c r="Q4415"/>
  <c r="S4439"/>
  <c r="R4439"/>
  <c r="Q4439"/>
  <c r="S4455"/>
  <c r="R4455"/>
  <c r="Q4455"/>
  <c r="S4478"/>
  <c r="R4478"/>
  <c r="Q4478"/>
  <c r="S4495"/>
  <c r="R4495"/>
  <c r="Q4495"/>
  <c r="S4521"/>
  <c r="R4521"/>
  <c r="Q4521"/>
  <c r="S4372"/>
  <c r="R4372"/>
  <c r="Q4372"/>
  <c r="S4391"/>
  <c r="R4391"/>
  <c r="Q4391"/>
  <c r="S4410"/>
  <c r="R4410"/>
  <c r="Q4410"/>
  <c r="S4370"/>
  <c r="R4370"/>
  <c r="Q4370"/>
  <c r="S4388"/>
  <c r="R4388"/>
  <c r="Q4388"/>
  <c r="S4408"/>
  <c r="R4408"/>
  <c r="Q4408"/>
  <c r="S4643"/>
  <c r="R4643"/>
  <c r="Q4643"/>
  <c r="S1187"/>
  <c r="R1187"/>
  <c r="Q1187"/>
  <c r="S1206"/>
  <c r="R1206"/>
  <c r="Q1206"/>
  <c r="S1218"/>
  <c r="R1218"/>
  <c r="Q1218"/>
  <c r="S1235"/>
  <c r="R1235"/>
  <c r="Q1235"/>
  <c r="S1258"/>
  <c r="R1258"/>
  <c r="Q1258"/>
  <c r="S1597"/>
  <c r="R1597"/>
  <c r="Q1597"/>
  <c r="S1574"/>
  <c r="R1574"/>
  <c r="Q1574"/>
  <c r="S1636"/>
  <c r="R1636"/>
  <c r="Q1636"/>
  <c r="S1618"/>
  <c r="R1618"/>
  <c r="Q1618"/>
  <c r="S1645"/>
  <c r="R1645"/>
  <c r="Q1645"/>
  <c r="S1664"/>
  <c r="R1664"/>
  <c r="Q1664"/>
  <c r="S1685"/>
  <c r="R1685"/>
  <c r="Q1685"/>
  <c r="S1708"/>
  <c r="R1708"/>
  <c r="Q1708"/>
  <c r="S1723"/>
  <c r="R1723"/>
  <c r="Q1723"/>
  <c r="S1752"/>
  <c r="R1752"/>
  <c r="Q1752"/>
  <c r="S1781"/>
  <c r="R1781"/>
  <c r="Q1781"/>
  <c r="S1805"/>
  <c r="R1805"/>
  <c r="Q1805"/>
  <c r="S1823"/>
  <c r="R1823"/>
  <c r="Q1823"/>
  <c r="S2260"/>
  <c r="R2260"/>
  <c r="Q2260"/>
  <c r="S3728"/>
  <c r="R3728"/>
  <c r="Q3728"/>
  <c r="S3749"/>
  <c r="R3749"/>
  <c r="Q3749"/>
  <c r="S3770"/>
  <c r="R3770"/>
  <c r="Q3770"/>
  <c r="S2772"/>
  <c r="R2772"/>
  <c r="Q2772"/>
  <c r="S2741"/>
  <c r="R2741"/>
  <c r="Q2741"/>
  <c r="S2750"/>
  <c r="R2750"/>
  <c r="Q2750"/>
  <c r="S2761"/>
  <c r="R2761"/>
  <c r="Q2761"/>
  <c r="S2778"/>
  <c r="R2778"/>
  <c r="Q2778"/>
  <c r="S2786"/>
  <c r="R2786"/>
  <c r="Q2786"/>
  <c r="S2798"/>
  <c r="R2798"/>
  <c r="Q2798"/>
  <c r="S2841"/>
  <c r="R2841"/>
  <c r="Q2841"/>
  <c r="S2813"/>
  <c r="R2813"/>
  <c r="Q2813"/>
  <c r="S2824"/>
  <c r="R2824"/>
  <c r="Q2824"/>
  <c r="S2836"/>
  <c r="R2836"/>
  <c r="Q2836"/>
  <c r="S3049"/>
  <c r="R3049"/>
  <c r="Q3049"/>
  <c r="S3099"/>
  <c r="R3099"/>
  <c r="Q3099"/>
  <c r="S3061"/>
  <c r="R3061"/>
  <c r="Q3061"/>
  <c r="S3071"/>
  <c r="R3071"/>
  <c r="Q3071"/>
  <c r="S3086"/>
  <c r="R3086"/>
  <c r="Q3086"/>
  <c r="S3133"/>
  <c r="R3133"/>
  <c r="Q3133"/>
  <c r="S2733"/>
  <c r="R2733"/>
  <c r="Q2733"/>
  <c r="S2739"/>
  <c r="R2739"/>
  <c r="Q2739"/>
  <c r="S2748"/>
  <c r="R2748"/>
  <c r="Q2748"/>
  <c r="S2758"/>
  <c r="R2758"/>
  <c r="Q2758"/>
  <c r="S2769"/>
  <c r="R2769"/>
  <c r="Q2769"/>
  <c r="S2784"/>
  <c r="R2784"/>
  <c r="Q2784"/>
  <c r="S2796"/>
  <c r="R2796"/>
  <c r="Q2796"/>
  <c r="S2839"/>
  <c r="R2839"/>
  <c r="Q2839"/>
  <c r="S2810"/>
  <c r="R2810"/>
  <c r="Q2810"/>
  <c r="S2820"/>
  <c r="R2820"/>
  <c r="Q2820"/>
  <c r="S2833"/>
  <c r="R2833"/>
  <c r="Q2833"/>
  <c r="S3046"/>
  <c r="R3046"/>
  <c r="Q3046"/>
  <c r="S3097"/>
  <c r="R3097"/>
  <c r="Q3097"/>
  <c r="S3059"/>
  <c r="R3059"/>
  <c r="Q3059"/>
  <c r="S3068"/>
  <c r="R3068"/>
  <c r="Q3068"/>
  <c r="S3079"/>
  <c r="R3079"/>
  <c r="Q3079"/>
  <c r="S3131"/>
  <c r="R3131"/>
  <c r="Q3131"/>
  <c r="S4210"/>
  <c r="R4210"/>
  <c r="Q4210"/>
  <c r="S4230"/>
  <c r="R4230"/>
  <c r="Q4230"/>
  <c r="S4248"/>
  <c r="R4248"/>
  <c r="Q4248"/>
  <c r="S4359"/>
  <c r="R4359"/>
  <c r="Q4359"/>
  <c r="S4381"/>
  <c r="R4381"/>
  <c r="Q4381"/>
  <c r="S4401"/>
  <c r="R4401"/>
  <c r="Q4401"/>
  <c r="S4422"/>
  <c r="R4422"/>
  <c r="Q4422"/>
  <c r="S4443"/>
  <c r="R4443"/>
  <c r="Q4443"/>
  <c r="S4459"/>
  <c r="R4459"/>
  <c r="Q4459"/>
  <c r="S4483"/>
  <c r="R4483"/>
  <c r="Q4483"/>
  <c r="S4501"/>
  <c r="R4501"/>
  <c r="Q4501"/>
  <c r="S2584"/>
  <c r="R2584"/>
  <c r="Q2584"/>
  <c r="S2594"/>
  <c r="R2594"/>
  <c r="Q2594"/>
  <c r="S4612"/>
  <c r="R4612"/>
  <c r="Q4612"/>
  <c r="S4620"/>
  <c r="R4620"/>
  <c r="Q4620"/>
  <c r="S4610"/>
  <c r="R4610"/>
  <c r="Q4610"/>
  <c r="S4618"/>
  <c r="R4618"/>
  <c r="Q4618"/>
  <c r="S130"/>
  <c r="R130"/>
  <c r="Q130"/>
  <c r="S160"/>
  <c r="R160"/>
  <c r="Q160"/>
  <c r="S180"/>
  <c r="R180"/>
  <c r="Q180"/>
  <c r="S200"/>
  <c r="R200"/>
  <c r="Q200"/>
  <c r="S244"/>
  <c r="R244"/>
  <c r="Q244"/>
  <c r="S237"/>
  <c r="R237"/>
  <c r="Q237"/>
  <c r="S260"/>
  <c r="R260"/>
  <c r="Q260"/>
  <c r="S278"/>
  <c r="R278"/>
  <c r="Q278"/>
  <c r="S302"/>
  <c r="R302"/>
  <c r="Q302"/>
  <c r="S320"/>
  <c r="R320"/>
  <c r="Q320"/>
  <c r="S338"/>
  <c r="R338"/>
  <c r="Q338"/>
  <c r="S362"/>
  <c r="R362"/>
  <c r="Q362"/>
  <c r="S413"/>
  <c r="R413"/>
  <c r="Q413"/>
  <c r="S409"/>
  <c r="R409"/>
  <c r="Q409"/>
  <c r="S430"/>
  <c r="R430"/>
  <c r="Q430"/>
  <c r="S453"/>
  <c r="R453"/>
  <c r="Q453"/>
  <c r="S506"/>
  <c r="R506"/>
  <c r="Q506"/>
  <c r="S494"/>
  <c r="R494"/>
  <c r="Q494"/>
  <c r="S518"/>
  <c r="R518"/>
  <c r="Q518"/>
  <c r="S566"/>
  <c r="R566"/>
  <c r="Q566"/>
  <c r="S595"/>
  <c r="R595"/>
  <c r="Q595"/>
  <c r="S587"/>
  <c r="R587"/>
  <c r="Q587"/>
  <c r="S1075"/>
  <c r="R1075"/>
  <c r="Q1075"/>
  <c r="S1083"/>
  <c r="R1083"/>
  <c r="Q1083"/>
  <c r="S1128"/>
  <c r="R1128"/>
  <c r="Q1128"/>
  <c r="S1102"/>
  <c r="R1102"/>
  <c r="Q1102"/>
  <c r="S2460"/>
  <c r="R2460"/>
  <c r="Q2460"/>
  <c r="S2484"/>
  <c r="R2484"/>
  <c r="Q2484"/>
  <c r="S2502"/>
  <c r="R2502"/>
  <c r="Q2502"/>
  <c r="S2525"/>
  <c r="R2525"/>
  <c r="Q2525"/>
  <c r="S2545"/>
  <c r="R2545"/>
  <c r="Q2545"/>
  <c r="S2455"/>
  <c r="R2455"/>
  <c r="Q2455"/>
  <c r="S2515"/>
  <c r="R2515"/>
  <c r="Q2515"/>
  <c r="S2498"/>
  <c r="R2498"/>
  <c r="Q2498"/>
  <c r="S2520"/>
  <c r="R2520"/>
  <c r="Q2520"/>
  <c r="S2539"/>
  <c r="R2539"/>
  <c r="Q2539"/>
  <c r="S1107"/>
  <c r="R1107"/>
  <c r="Q1107"/>
  <c r="S1119"/>
  <c r="R1119"/>
  <c r="Q1119"/>
  <c r="S1979"/>
  <c r="R1979"/>
  <c r="Q1979"/>
  <c r="S1987"/>
  <c r="R1987"/>
  <c r="Q1987"/>
  <c r="S2043"/>
  <c r="R2043"/>
  <c r="Q2043"/>
  <c r="S2005"/>
  <c r="R2005"/>
  <c r="Q2005"/>
  <c r="S2013"/>
  <c r="R2013"/>
  <c r="Q2013"/>
  <c r="S2022"/>
  <c r="R2022"/>
  <c r="Q2022"/>
  <c r="S2035"/>
  <c r="R2035"/>
  <c r="Q2035"/>
  <c r="S2051"/>
  <c r="R2051"/>
  <c r="Q2051"/>
  <c r="S2059"/>
  <c r="R2059"/>
  <c r="Q2059"/>
  <c r="S2067"/>
  <c r="R2067"/>
  <c r="Q2067"/>
  <c r="S2079"/>
  <c r="R2079"/>
  <c r="Q2079"/>
  <c r="S2089"/>
  <c r="R2089"/>
  <c r="Q2089"/>
  <c r="S2098"/>
  <c r="R2098"/>
  <c r="Q2098"/>
  <c r="S2108"/>
  <c r="R2108"/>
  <c r="Q2108"/>
  <c r="S2115"/>
  <c r="R2115"/>
  <c r="Q2115"/>
  <c r="S2586"/>
  <c r="R2586"/>
  <c r="Q2586"/>
  <c r="S125"/>
  <c r="R125"/>
  <c r="Q125"/>
  <c r="S175"/>
  <c r="R175"/>
  <c r="Q175"/>
  <c r="S240"/>
  <c r="R240"/>
  <c r="Q240"/>
  <c r="S253"/>
  <c r="R253"/>
  <c r="Q253"/>
  <c r="S297"/>
  <c r="R297"/>
  <c r="Q297"/>
  <c r="S332"/>
  <c r="R332"/>
  <c r="Q332"/>
  <c r="S378"/>
  <c r="R378"/>
  <c r="Q378"/>
  <c r="S426"/>
  <c r="R426"/>
  <c r="Q426"/>
  <c r="S467"/>
  <c r="R467"/>
  <c r="Q467"/>
  <c r="S513"/>
  <c r="R513"/>
  <c r="Q513"/>
  <c r="S561"/>
  <c r="R561"/>
  <c r="Q561"/>
  <c r="S608"/>
  <c r="R608"/>
  <c r="Q608"/>
  <c r="S1005"/>
  <c r="R1005"/>
  <c r="Q1005"/>
  <c r="S1070"/>
  <c r="R1070"/>
  <c r="Q1070"/>
  <c r="S1143"/>
  <c r="R1143"/>
  <c r="Q1143"/>
  <c r="S1000"/>
  <c r="R1000"/>
  <c r="Q1000"/>
  <c r="S1093"/>
  <c r="R1093"/>
  <c r="Q1093"/>
  <c r="S1149"/>
  <c r="R1149"/>
  <c r="Q1149"/>
  <c r="S1321"/>
  <c r="R1321"/>
  <c r="Q1321"/>
  <c r="S1381"/>
  <c r="R1381"/>
  <c r="Q1381"/>
  <c r="S1400"/>
  <c r="R1400"/>
  <c r="Q1400"/>
  <c r="S3803"/>
  <c r="R3803"/>
  <c r="Q3803"/>
  <c r="S3817"/>
  <c r="R3817"/>
  <c r="Q3817"/>
  <c r="S3835"/>
  <c r="R3835"/>
  <c r="Q3835"/>
  <c r="S3844"/>
  <c r="R3844"/>
  <c r="Q3844"/>
  <c r="S3854"/>
  <c r="R3854"/>
  <c r="Q3854"/>
  <c r="S3896"/>
  <c r="R3896"/>
  <c r="Q3896"/>
  <c r="S1081"/>
  <c r="R1081"/>
  <c r="Q1081"/>
  <c r="S1100"/>
  <c r="R1100"/>
  <c r="Q1100"/>
  <c r="S1122"/>
  <c r="R1122"/>
  <c r="Q1122"/>
  <c r="S1985"/>
  <c r="R1985"/>
  <c r="Q1985"/>
  <c r="S2003"/>
  <c r="R2003"/>
  <c r="Q2003"/>
  <c r="S2019"/>
  <c r="R2019"/>
  <c r="Q2019"/>
  <c r="S2083"/>
  <c r="R2083"/>
  <c r="Q2083"/>
  <c r="S2065"/>
  <c r="R2065"/>
  <c r="Q2065"/>
  <c r="S2086"/>
  <c r="R2086"/>
  <c r="Q2086"/>
  <c r="S239"/>
  <c r="R239"/>
  <c r="Q239"/>
  <c r="S2591"/>
  <c r="R2591"/>
  <c r="Q2591"/>
  <c r="S4518"/>
  <c r="R4518"/>
  <c r="Q4518"/>
  <c r="S2877"/>
  <c r="R2877"/>
  <c r="Q2877"/>
  <c r="S2912"/>
  <c r="R2912"/>
  <c r="Q2912"/>
  <c r="S2958"/>
  <c r="R2958"/>
  <c r="Q2958"/>
  <c r="S2991"/>
  <c r="R2991"/>
  <c r="Q2991"/>
  <c r="S2853"/>
  <c r="R2853"/>
  <c r="Q2853"/>
  <c r="S2891"/>
  <c r="R2891"/>
  <c r="Q2891"/>
  <c r="S2865"/>
  <c r="R2865"/>
  <c r="Q2865"/>
  <c r="S2927"/>
  <c r="R2927"/>
  <c r="Q2927"/>
  <c r="S2181"/>
  <c r="R2181"/>
  <c r="Q2181"/>
  <c r="S609"/>
  <c r="R609"/>
  <c r="Q609"/>
  <c r="S656"/>
  <c r="R656"/>
  <c r="Q656"/>
  <c r="S632"/>
  <c r="R632"/>
  <c r="Q632"/>
  <c r="S643"/>
  <c r="R643"/>
  <c r="Q643"/>
  <c r="S657"/>
  <c r="R657"/>
  <c r="Q657"/>
  <c r="S667"/>
  <c r="R667"/>
  <c r="Q667"/>
  <c r="S675"/>
  <c r="R675"/>
  <c r="Q675"/>
  <c r="S726"/>
  <c r="R726"/>
  <c r="Q726"/>
  <c r="S695"/>
  <c r="R695"/>
  <c r="Q695"/>
  <c r="S704"/>
  <c r="R704"/>
  <c r="Q704"/>
  <c r="S733"/>
  <c r="R733"/>
  <c r="Q733"/>
  <c r="S746"/>
  <c r="R746"/>
  <c r="Q746"/>
  <c r="S759"/>
  <c r="R759"/>
  <c r="Q759"/>
  <c r="S767"/>
  <c r="R767"/>
  <c r="Q767"/>
  <c r="S778"/>
  <c r="R778"/>
  <c r="Q778"/>
  <c r="S784"/>
  <c r="R784"/>
  <c r="Q784"/>
  <c r="S795"/>
  <c r="R795"/>
  <c r="Q795"/>
  <c r="S804"/>
  <c r="R804"/>
  <c r="Q804"/>
  <c r="S852"/>
  <c r="R852"/>
  <c r="Q852"/>
  <c r="S827"/>
  <c r="R827"/>
  <c r="Q827"/>
  <c r="S838"/>
  <c r="R838"/>
  <c r="Q838"/>
  <c r="S847"/>
  <c r="R847"/>
  <c r="Q847"/>
  <c r="S864"/>
  <c r="R864"/>
  <c r="Q864"/>
  <c r="S875"/>
  <c r="R875"/>
  <c r="Q875"/>
  <c r="S926"/>
  <c r="R926"/>
  <c r="Q926"/>
  <c r="S897"/>
  <c r="R897"/>
  <c r="Q897"/>
  <c r="S906"/>
  <c r="R906"/>
  <c r="Q906"/>
  <c r="S956"/>
  <c r="R956"/>
  <c r="Q956"/>
  <c r="S934"/>
  <c r="R934"/>
  <c r="Q934"/>
  <c r="S945"/>
  <c r="R945"/>
  <c r="Q945"/>
  <c r="S990"/>
  <c r="R990"/>
  <c r="Q990"/>
  <c r="S963"/>
  <c r="R963"/>
  <c r="Q963"/>
  <c r="S971"/>
  <c r="R971"/>
  <c r="Q971"/>
  <c r="S2199"/>
  <c r="R2199"/>
  <c r="Q2199"/>
  <c r="S2847"/>
  <c r="R2847"/>
  <c r="Q2847"/>
  <c r="S2969"/>
  <c r="R2969"/>
  <c r="Q2969"/>
  <c r="S3000"/>
  <c r="R3000"/>
  <c r="Q3000"/>
  <c r="S2091"/>
  <c r="R2091"/>
  <c r="Q2091"/>
  <c r="S1525"/>
  <c r="R1525"/>
  <c r="Q1525"/>
  <c r="S184"/>
  <c r="R184"/>
  <c r="Q184"/>
  <c r="S292"/>
  <c r="R292"/>
  <c r="Q292"/>
  <c r="S342"/>
  <c r="R342"/>
  <c r="Q342"/>
  <c r="S434"/>
  <c r="R434"/>
  <c r="Q434"/>
  <c r="S523"/>
  <c r="R523"/>
  <c r="Q523"/>
  <c r="S654"/>
  <c r="R654"/>
  <c r="Q654"/>
  <c r="S641"/>
  <c r="R641"/>
  <c r="Q641"/>
  <c r="S664"/>
  <c r="R664"/>
  <c r="Q664"/>
  <c r="S724"/>
  <c r="R724"/>
  <c r="Q724"/>
  <c r="S702"/>
  <c r="R702"/>
  <c r="Q702"/>
  <c r="S743"/>
  <c r="R743"/>
  <c r="Q743"/>
  <c r="S765"/>
  <c r="R765"/>
  <c r="Q765"/>
  <c r="S824"/>
  <c r="R824"/>
  <c r="Q824"/>
  <c r="S802"/>
  <c r="R802"/>
  <c r="Q802"/>
  <c r="S858"/>
  <c r="R858"/>
  <c r="Q858"/>
  <c r="S845"/>
  <c r="R845"/>
  <c r="Q845"/>
  <c r="S870"/>
  <c r="R870"/>
  <c r="Q870"/>
  <c r="S894"/>
  <c r="R894"/>
  <c r="Q894"/>
  <c r="S916"/>
  <c r="R916"/>
  <c r="Q916"/>
  <c r="S942"/>
  <c r="R942"/>
  <c r="Q942"/>
  <c r="S960"/>
  <c r="R960"/>
  <c r="Q960"/>
  <c r="S1085"/>
  <c r="R1085"/>
  <c r="Q1085"/>
  <c r="S1989"/>
  <c r="R1989"/>
  <c r="Q1989"/>
  <c r="S2026"/>
  <c r="R2026"/>
  <c r="Q2026"/>
  <c r="S2113"/>
  <c r="R2113"/>
  <c r="Q2113"/>
  <c r="S2240"/>
  <c r="R2240"/>
  <c r="Q2240"/>
  <c r="S2870"/>
  <c r="R2870"/>
  <c r="Q2870"/>
  <c r="S2015"/>
  <c r="R2015"/>
  <c r="Q2015"/>
  <c r="S1342"/>
  <c r="R1342"/>
  <c r="Q1342"/>
  <c r="S3541"/>
  <c r="R3541"/>
  <c r="Q3541"/>
  <c r="S3556"/>
  <c r="R3556"/>
  <c r="Q3556"/>
  <c r="S3589"/>
  <c r="R3589"/>
  <c r="Q3589"/>
  <c r="S3631"/>
  <c r="R3631"/>
  <c r="Q3631"/>
  <c r="S3674"/>
  <c r="R3674"/>
  <c r="Q3674"/>
  <c r="S3712"/>
  <c r="R3712"/>
  <c r="Q3712"/>
  <c r="S3752"/>
  <c r="R3752"/>
  <c r="Q3752"/>
  <c r="S3828"/>
  <c r="R3828"/>
  <c r="Q3828"/>
  <c r="S3821"/>
  <c r="R3821"/>
  <c r="Q3821"/>
  <c r="S3846"/>
  <c r="R3846"/>
  <c r="Q3846"/>
  <c r="S4024"/>
  <c r="R4024"/>
  <c r="Q4024"/>
  <c r="S4043"/>
  <c r="R4043"/>
  <c r="Q4043"/>
  <c r="S4062"/>
  <c r="R4062"/>
  <c r="Q4062"/>
  <c r="S4123"/>
  <c r="R4123"/>
  <c r="Q4123"/>
  <c r="S4100"/>
  <c r="R4100"/>
  <c r="Q4100"/>
  <c r="S3516"/>
  <c r="R3516"/>
  <c r="Q3516"/>
  <c r="S3566"/>
  <c r="R3566"/>
  <c r="Q3566"/>
  <c r="S3599"/>
  <c r="R3599"/>
  <c r="Q3599"/>
  <c r="S3639"/>
  <c r="R3639"/>
  <c r="Q3639"/>
  <c r="S3684"/>
  <c r="R3684"/>
  <c r="Q3684"/>
  <c r="S3722"/>
  <c r="R3722"/>
  <c r="Q3722"/>
  <c r="S3761"/>
  <c r="R3761"/>
  <c r="Q3761"/>
  <c r="S4020"/>
  <c r="R4020"/>
  <c r="Q4020"/>
  <c r="S4039"/>
  <c r="R4039"/>
  <c r="Q4039"/>
  <c r="S4058"/>
  <c r="R4058"/>
  <c r="Q4058"/>
  <c r="S4081"/>
  <c r="R4081"/>
  <c r="Q4081"/>
  <c r="S4094"/>
  <c r="R4094"/>
  <c r="Q4094"/>
  <c r="S1130"/>
  <c r="R1130"/>
  <c r="Q1130"/>
  <c r="S1981"/>
  <c r="R1981"/>
  <c r="Q1981"/>
  <c r="S2102"/>
  <c r="R2102"/>
  <c r="Q2102"/>
  <c r="S2096"/>
  <c r="R2096"/>
  <c r="Q2096"/>
  <c r="S2670"/>
  <c r="R2670"/>
  <c r="Q2670"/>
  <c r="S246"/>
  <c r="R246"/>
  <c r="Q246"/>
  <c r="S164"/>
  <c r="R164"/>
  <c r="Q164"/>
  <c r="S349"/>
  <c r="R349"/>
  <c r="Q349"/>
  <c r="S2381"/>
  <c r="R2381"/>
  <c r="Q2381"/>
  <c r="S2212"/>
  <c r="R2212"/>
  <c r="Q2212"/>
  <c r="S2344"/>
  <c r="R2344"/>
  <c r="Q2344"/>
  <c r="S2522"/>
  <c r="R2522"/>
  <c r="Q2522"/>
  <c r="S2039"/>
  <c r="R2039"/>
  <c r="Q2039"/>
  <c r="S457"/>
  <c r="R457"/>
  <c r="Q457"/>
  <c r="S626"/>
  <c r="R626"/>
  <c r="Q626"/>
  <c r="S669"/>
  <c r="R669"/>
  <c r="Q669"/>
  <c r="S707"/>
  <c r="R707"/>
  <c r="Q707"/>
  <c r="S769"/>
  <c r="R769"/>
  <c r="Q769"/>
  <c r="S806"/>
  <c r="R806"/>
  <c r="Q806"/>
  <c r="S883"/>
  <c r="R883"/>
  <c r="Q883"/>
  <c r="S899"/>
  <c r="R899"/>
  <c r="Q899"/>
  <c r="S947"/>
  <c r="R947"/>
  <c r="Q947"/>
  <c r="S2189"/>
  <c r="R2189"/>
  <c r="Q2189"/>
  <c r="S2401"/>
  <c r="R2401"/>
  <c r="Q2401"/>
  <c r="S849"/>
  <c r="R849"/>
  <c r="Q849"/>
  <c r="S217"/>
  <c r="R217"/>
  <c r="Q217"/>
  <c r="S271"/>
  <c r="R271"/>
  <c r="Q271"/>
  <c r="S530"/>
  <c r="R530"/>
  <c r="Q530"/>
  <c r="S691"/>
  <c r="R691"/>
  <c r="Q691"/>
  <c r="S794"/>
  <c r="R794"/>
  <c r="Q794"/>
  <c r="S925"/>
  <c r="R925"/>
  <c r="Q925"/>
  <c r="S970"/>
  <c r="R970"/>
  <c r="Q970"/>
  <c r="S171"/>
  <c r="R171"/>
  <c r="Q171"/>
  <c r="S251"/>
  <c r="R251"/>
  <c r="Q251"/>
  <c r="S510"/>
  <c r="R510"/>
  <c r="Q510"/>
  <c r="S725"/>
  <c r="R725"/>
  <c r="Q725"/>
  <c r="S783"/>
  <c r="R783"/>
  <c r="Q783"/>
  <c r="S874"/>
  <c r="R874"/>
  <c r="Q874"/>
  <c r="S962"/>
  <c r="R962"/>
  <c r="Q962"/>
  <c r="S1760"/>
  <c r="R1760"/>
  <c r="Q1760"/>
  <c r="S444"/>
  <c r="R444"/>
  <c r="Q444"/>
  <c r="S596"/>
  <c r="R596"/>
  <c r="Q596"/>
  <c r="S634"/>
  <c r="R634"/>
  <c r="Q634"/>
  <c r="S698"/>
  <c r="R698"/>
  <c r="Q698"/>
  <c r="S820"/>
  <c r="R820"/>
  <c r="Q820"/>
  <c r="S840"/>
  <c r="R840"/>
  <c r="Q840"/>
  <c r="S886"/>
  <c r="R886"/>
  <c r="Q886"/>
  <c r="S992"/>
  <c r="R992"/>
  <c r="Q992"/>
  <c r="S983"/>
  <c r="R983"/>
  <c r="Q983"/>
  <c r="S1066"/>
  <c r="R1066"/>
  <c r="Q1066"/>
  <c r="S1052"/>
  <c r="R1052"/>
  <c r="Q1052"/>
  <c r="S1087"/>
  <c r="R1087"/>
  <c r="Q1087"/>
  <c r="S1106"/>
  <c r="R1106"/>
  <c r="Q1106"/>
  <c r="S1162"/>
  <c r="R1162"/>
  <c r="Q1162"/>
  <c r="S1204"/>
  <c r="R1204"/>
  <c r="Q1204"/>
  <c r="S1233"/>
  <c r="R1233"/>
  <c r="Q1233"/>
  <c r="S1272"/>
  <c r="R1272"/>
  <c r="Q1272"/>
  <c r="S1294"/>
  <c r="R1294"/>
  <c r="Q1294"/>
  <c r="S1311"/>
  <c r="R1311"/>
  <c r="Q1311"/>
  <c r="S1336"/>
  <c r="R1336"/>
  <c r="Q1336"/>
  <c r="S1373"/>
  <c r="R1373"/>
  <c r="Q1373"/>
  <c r="S1395"/>
  <c r="R1395"/>
  <c r="Q1395"/>
  <c r="S1033"/>
  <c r="R1033"/>
  <c r="Q1033"/>
  <c r="S1036"/>
  <c r="R1036"/>
  <c r="Q1036"/>
  <c r="S1057"/>
  <c r="R1057"/>
  <c r="Q1057"/>
  <c r="S1082"/>
  <c r="R1082"/>
  <c r="Q1082"/>
  <c r="S1101"/>
  <c r="R1101"/>
  <c r="Q1101"/>
  <c r="S1123"/>
  <c r="R1123"/>
  <c r="Q1123"/>
  <c r="S1168"/>
  <c r="R1168"/>
  <c r="Q1168"/>
  <c r="S1212"/>
  <c r="R1212"/>
  <c r="Q1212"/>
  <c r="S1242"/>
  <c r="R1242"/>
  <c r="Q1242"/>
  <c r="S1298"/>
  <c r="R1298"/>
  <c r="Q1298"/>
  <c r="S1354"/>
  <c r="R1354"/>
  <c r="Q1354"/>
  <c r="S3490"/>
  <c r="R3490"/>
  <c r="Q3490"/>
  <c r="S3499"/>
  <c r="R3499"/>
  <c r="Q3499"/>
  <c r="S3833"/>
  <c r="R3833"/>
  <c r="Q3833"/>
  <c r="S3863"/>
  <c r="R3863"/>
  <c r="Q3863"/>
  <c r="S3868"/>
  <c r="R3868"/>
  <c r="Q3868"/>
  <c r="S3878"/>
  <c r="R3878"/>
  <c r="Q3878"/>
  <c r="S3888"/>
  <c r="R3888"/>
  <c r="Q3888"/>
  <c r="S3934"/>
  <c r="R3934"/>
  <c r="Q3934"/>
  <c r="S3909"/>
  <c r="R3909"/>
  <c r="Q3909"/>
  <c r="S3921"/>
  <c r="R3921"/>
  <c r="Q3921"/>
  <c r="S3929"/>
  <c r="R3929"/>
  <c r="Q3929"/>
  <c r="S3943"/>
  <c r="R3943"/>
  <c r="Q3943"/>
  <c r="S3953"/>
  <c r="R3953"/>
  <c r="Q3953"/>
  <c r="S3967"/>
  <c r="R3967"/>
  <c r="Q3967"/>
  <c r="S3981"/>
  <c r="R3981"/>
  <c r="Q3981"/>
  <c r="S3871"/>
  <c r="R3871"/>
  <c r="Q3871"/>
  <c r="S3880"/>
  <c r="R3880"/>
  <c r="Q3880"/>
  <c r="S3890"/>
  <c r="R3890"/>
  <c r="Q3890"/>
  <c r="S3936"/>
  <c r="R3936"/>
  <c r="Q3936"/>
  <c r="S3912"/>
  <c r="R3912"/>
  <c r="Q3912"/>
  <c r="S3923"/>
  <c r="R3923"/>
  <c r="Q3923"/>
  <c r="S3975"/>
  <c r="R3975"/>
  <c r="Q3975"/>
  <c r="S3947"/>
  <c r="R3947"/>
  <c r="Q3947"/>
  <c r="S3957"/>
  <c r="R3957"/>
  <c r="Q3957"/>
  <c r="S3970"/>
  <c r="R3970"/>
  <c r="Q3970"/>
  <c r="S756"/>
  <c r="R756"/>
  <c r="Q756"/>
  <c r="S772"/>
  <c r="R772"/>
  <c r="Q772"/>
  <c r="S810"/>
  <c r="R810"/>
  <c r="Q810"/>
  <c r="S860"/>
  <c r="R860"/>
  <c r="Q860"/>
  <c r="S902"/>
  <c r="R902"/>
  <c r="Q902"/>
  <c r="S950"/>
  <c r="R950"/>
  <c r="Q950"/>
  <c r="S1559"/>
  <c r="R1559"/>
  <c r="Q1559"/>
  <c r="S768"/>
  <c r="R768"/>
  <c r="Q768"/>
  <c r="S805"/>
  <c r="R805"/>
  <c r="Q805"/>
  <c r="S850"/>
  <c r="R850"/>
  <c r="Q850"/>
  <c r="S898"/>
  <c r="R898"/>
  <c r="Q898"/>
  <c r="S946"/>
  <c r="R946"/>
  <c r="Q946"/>
  <c r="S972"/>
  <c r="R972"/>
  <c r="Q972"/>
  <c r="S3372"/>
  <c r="R3372"/>
  <c r="Q3372"/>
  <c r="S3420"/>
  <c r="R3420"/>
  <c r="Q3420"/>
  <c r="S3457"/>
  <c r="R3457"/>
  <c r="Q3457"/>
  <c r="S3512"/>
  <c r="R3512"/>
  <c r="Q3512"/>
  <c r="S3488"/>
  <c r="R3488"/>
  <c r="Q3488"/>
  <c r="S3320"/>
  <c r="R3320"/>
  <c r="Q3320"/>
  <c r="S3394"/>
  <c r="R3394"/>
  <c r="Q3394"/>
  <c r="S368"/>
  <c r="R368"/>
  <c r="Q368"/>
  <c r="S736"/>
  <c r="R736"/>
  <c r="Q736"/>
  <c r="S3801"/>
  <c r="R3801"/>
  <c r="Q3801"/>
  <c r="S1094"/>
  <c r="R1094"/>
  <c r="Q1094"/>
  <c r="S2573"/>
  <c r="R2573"/>
  <c r="Q2573"/>
  <c r="S2622"/>
  <c r="R2622"/>
  <c r="Q2622"/>
  <c r="S2693"/>
  <c r="R2693"/>
  <c r="Q2693"/>
  <c r="S2732"/>
  <c r="R2732"/>
  <c r="Q2732"/>
  <c r="S3462"/>
  <c r="R3462"/>
  <c r="Q3462"/>
  <c r="S4031"/>
  <c r="R4031"/>
  <c r="Q4031"/>
  <c r="S4075"/>
  <c r="R4075"/>
  <c r="Q4075"/>
  <c r="S4106"/>
  <c r="R4106"/>
  <c r="Q4106"/>
  <c r="S4041"/>
  <c r="R4041"/>
  <c r="Q4041"/>
  <c r="S4083"/>
  <c r="R4083"/>
  <c r="Q4083"/>
  <c r="S732"/>
  <c r="R732"/>
  <c r="Q732"/>
  <c r="S814"/>
  <c r="R814"/>
  <c r="Q814"/>
  <c r="S1055"/>
  <c r="R1055"/>
  <c r="Q1055"/>
  <c r="S331"/>
  <c r="R331"/>
  <c r="Q331"/>
  <c r="S464"/>
  <c r="R464"/>
  <c r="Q464"/>
  <c r="S655"/>
  <c r="R655"/>
  <c r="Q655"/>
  <c r="S703"/>
  <c r="R703"/>
  <c r="Q703"/>
  <c r="S803"/>
  <c r="R803"/>
  <c r="Q803"/>
  <c r="S1068"/>
  <c r="R1068"/>
  <c r="Q1068"/>
  <c r="S823"/>
  <c r="R823"/>
  <c r="Q823"/>
  <c r="S923"/>
  <c r="R923"/>
  <c r="Q923"/>
  <c r="S968"/>
  <c r="R968"/>
  <c r="Q968"/>
  <c r="S1103"/>
  <c r="R1103"/>
  <c r="Q1103"/>
  <c r="S796"/>
  <c r="R796"/>
  <c r="Q796"/>
  <c r="S876"/>
  <c r="R876"/>
  <c r="Q876"/>
  <c r="S964"/>
  <c r="R964"/>
  <c r="Q964"/>
  <c r="S1129"/>
  <c r="R1129"/>
  <c r="Q1129"/>
  <c r="S1323"/>
  <c r="R1323"/>
  <c r="Q1323"/>
  <c r="S1357"/>
  <c r="R1357"/>
  <c r="Q1357"/>
  <c r="S1432"/>
  <c r="R1432"/>
  <c r="Q1432"/>
  <c r="S2611"/>
  <c r="R2611"/>
  <c r="Q2611"/>
  <c r="S2656"/>
  <c r="R2656"/>
  <c r="Q2656"/>
  <c r="S2701"/>
  <c r="R2701"/>
  <c r="Q2701"/>
  <c r="S2777"/>
  <c r="R2777"/>
  <c r="Q2777"/>
  <c r="S854"/>
  <c r="R854"/>
  <c r="Q854"/>
  <c r="S306"/>
  <c r="R306"/>
  <c r="Q306"/>
  <c r="S386"/>
  <c r="R386"/>
  <c r="Q386"/>
  <c r="S631"/>
  <c r="R631"/>
  <c r="Q631"/>
  <c r="S863"/>
  <c r="R863"/>
  <c r="Q863"/>
  <c r="S953"/>
  <c r="R953"/>
  <c r="Q953"/>
  <c r="S895"/>
  <c r="R895"/>
  <c r="Q895"/>
  <c r="S782"/>
  <c r="R782"/>
  <c r="Q782"/>
  <c r="S857"/>
  <c r="R857"/>
  <c r="Q857"/>
  <c r="S915"/>
  <c r="R915"/>
  <c r="Q915"/>
  <c r="S981"/>
  <c r="R981"/>
  <c r="Q981"/>
  <c r="S1095"/>
  <c r="R1095"/>
  <c r="Q1095"/>
  <c r="S1228"/>
  <c r="R1228"/>
  <c r="Q1228"/>
  <c r="S785"/>
  <c r="R785"/>
  <c r="Q785"/>
  <c r="S885"/>
  <c r="R885"/>
  <c r="Q885"/>
  <c r="S1012"/>
  <c r="R1012"/>
  <c r="Q1012"/>
  <c r="S1174"/>
  <c r="R1174"/>
  <c r="Q1174"/>
  <c r="S2585"/>
  <c r="R2585"/>
  <c r="Q2585"/>
  <c r="S2872"/>
  <c r="R2872"/>
  <c r="Q2872"/>
  <c r="S2846"/>
  <c r="R2846"/>
  <c r="Q2846"/>
  <c r="S2384"/>
  <c r="R2384"/>
  <c r="Q2384"/>
  <c r="S1120"/>
  <c r="R1120"/>
  <c r="Q1120"/>
  <c r="S94"/>
  <c r="R94"/>
  <c r="Q94"/>
  <c r="S108"/>
  <c r="R108"/>
  <c r="Q108"/>
  <c r="S156"/>
  <c r="R156"/>
  <c r="Q156"/>
  <c r="S117"/>
  <c r="R117"/>
  <c r="Q117"/>
  <c r="S582"/>
  <c r="R582"/>
  <c r="Q582"/>
  <c r="S101"/>
  <c r="R101"/>
  <c r="Q101"/>
  <c r="S154"/>
  <c r="R154"/>
  <c r="Q154"/>
  <c r="S115"/>
  <c r="R115"/>
  <c r="Q115"/>
  <c r="S2645"/>
  <c r="R2645"/>
  <c r="Q2645"/>
  <c r="S2620"/>
  <c r="R2620"/>
  <c r="Q2620"/>
  <c r="S1049"/>
  <c r="R1049"/>
  <c r="Q1049"/>
  <c r="S1270"/>
  <c r="R1270"/>
  <c r="Q1270"/>
  <c r="S1470"/>
  <c r="R1470"/>
  <c r="Q1470"/>
  <c r="S1476"/>
  <c r="R1476"/>
  <c r="Q1476"/>
  <c r="S1515"/>
  <c r="R1515"/>
  <c r="Q1515"/>
  <c r="S1038"/>
  <c r="R1038"/>
  <c r="Q1038"/>
  <c r="S1449"/>
  <c r="R1449"/>
  <c r="Q1449"/>
  <c r="S1485"/>
  <c r="R1485"/>
  <c r="Q1485"/>
  <c r="S2627"/>
  <c r="R2627"/>
  <c r="Q2627"/>
  <c r="S2783"/>
  <c r="R2783"/>
  <c r="Q2783"/>
  <c r="S2818"/>
  <c r="R2818"/>
  <c r="Q2818"/>
  <c r="S2640"/>
  <c r="R2640"/>
  <c r="Q2640"/>
  <c r="S2795"/>
  <c r="R2795"/>
  <c r="Q2795"/>
  <c r="S2832"/>
  <c r="R2832"/>
  <c r="Q2832"/>
  <c r="S3523"/>
  <c r="R3523"/>
  <c r="Q3523"/>
  <c r="S3688"/>
  <c r="R3688"/>
  <c r="Q3688"/>
  <c r="S3814"/>
  <c r="R3814"/>
  <c r="Q3814"/>
  <c r="S3840"/>
  <c r="R3840"/>
  <c r="Q3840"/>
  <c r="S3862"/>
  <c r="R3862"/>
  <c r="Q3862"/>
  <c r="S3877"/>
  <c r="R3877"/>
  <c r="Q3877"/>
  <c r="S3895"/>
  <c r="R3895"/>
  <c r="Q3895"/>
  <c r="S3920"/>
  <c r="R3920"/>
  <c r="Q3920"/>
  <c r="S3942"/>
  <c r="R3942"/>
  <c r="Q3942"/>
  <c r="S3966"/>
  <c r="R3966"/>
  <c r="Q3966"/>
  <c r="S3508"/>
  <c r="R3508"/>
  <c r="Q3508"/>
  <c r="S3703"/>
  <c r="R3703"/>
  <c r="Q3703"/>
  <c r="S3804"/>
  <c r="R3804"/>
  <c r="Q3804"/>
  <c r="S3836"/>
  <c r="R3836"/>
  <c r="Q3836"/>
  <c r="S3856"/>
  <c r="R3856"/>
  <c r="Q3856"/>
  <c r="S3873"/>
  <c r="R3873"/>
  <c r="Q3873"/>
  <c r="S3891"/>
  <c r="R3891"/>
  <c r="Q3891"/>
  <c r="S3913"/>
  <c r="R3913"/>
  <c r="Q3913"/>
  <c r="S3976"/>
  <c r="R3976"/>
  <c r="Q3976"/>
  <c r="S3958"/>
  <c r="R3958"/>
  <c r="Q3958"/>
  <c r="S2205"/>
  <c r="R2205"/>
  <c r="Q2205"/>
  <c r="S1346"/>
  <c r="R1346"/>
  <c r="Q1346"/>
  <c r="S3768"/>
  <c r="R3768"/>
  <c r="Q3768"/>
  <c r="S3626"/>
  <c r="R3626"/>
  <c r="Q3626"/>
  <c r="S304"/>
  <c r="R304"/>
  <c r="Q304"/>
  <c r="S118"/>
  <c r="R118"/>
  <c r="Q118"/>
  <c r="S549"/>
  <c r="R549"/>
  <c r="Q549"/>
  <c r="S1265"/>
  <c r="R1265"/>
  <c r="Q1265"/>
  <c r="S447"/>
  <c r="R447"/>
  <c r="Q447"/>
  <c r="S2705"/>
  <c r="R2705"/>
  <c r="Q2705"/>
  <c r="S2788"/>
  <c r="R2788"/>
  <c r="Q2788"/>
  <c r="S2688"/>
  <c r="R2688"/>
  <c r="Q2688"/>
  <c r="S2763"/>
  <c r="R2763"/>
  <c r="Q2763"/>
  <c r="S1912"/>
  <c r="R1912"/>
  <c r="Q1912"/>
  <c r="S1080"/>
  <c r="R1080"/>
  <c r="Q1080"/>
  <c r="S1398"/>
  <c r="R1398"/>
  <c r="Q1398"/>
  <c r="S1657"/>
  <c r="R1657"/>
  <c r="Q1657"/>
  <c r="S1436"/>
  <c r="R1436"/>
  <c r="Q1436"/>
  <c r="S3039"/>
  <c r="R3039"/>
  <c r="Q3039"/>
  <c r="S1334"/>
  <c r="R1334"/>
  <c r="Q1334"/>
  <c r="S1385"/>
  <c r="R1385"/>
  <c r="Q1385"/>
  <c r="S1371"/>
  <c r="R1371"/>
  <c r="Q1371"/>
  <c r="S1414"/>
  <c r="R1414"/>
  <c r="Q1414"/>
  <c r="S3604"/>
  <c r="R3604"/>
  <c r="Q3604"/>
  <c r="S3707"/>
  <c r="R3707"/>
  <c r="Q3707"/>
  <c r="S112"/>
  <c r="R112"/>
  <c r="Q112"/>
  <c r="S1376"/>
  <c r="R1376"/>
  <c r="Q1376"/>
  <c r="S2486"/>
  <c r="R2486"/>
  <c r="Q2486"/>
  <c r="S668"/>
  <c r="R668"/>
  <c r="Q668"/>
  <c r="S222"/>
  <c r="R222"/>
  <c r="Q222"/>
  <c r="S294"/>
  <c r="R294"/>
  <c r="Q294"/>
  <c r="S309"/>
  <c r="R309"/>
  <c r="Q309"/>
  <c r="S459"/>
  <c r="R459"/>
  <c r="Q459"/>
  <c r="S1774"/>
  <c r="R1774"/>
  <c r="Q1774"/>
  <c r="S265"/>
  <c r="R265"/>
  <c r="Q265"/>
  <c r="S544"/>
  <c r="R544"/>
  <c r="Q544"/>
  <c r="S1402"/>
  <c r="R1402"/>
  <c r="Q1402"/>
  <c r="S27"/>
  <c r="R27"/>
  <c r="Q27"/>
  <c r="S33"/>
  <c r="R33"/>
  <c r="Q33"/>
  <c r="S59"/>
  <c r="R59"/>
  <c r="Q59"/>
  <c r="S74"/>
  <c r="R74"/>
  <c r="Q74"/>
  <c r="S84"/>
  <c r="R84"/>
  <c r="Q84"/>
  <c r="S603"/>
  <c r="R603"/>
  <c r="Q603"/>
  <c r="S471"/>
  <c r="R471"/>
  <c r="Q471"/>
  <c r="S1125"/>
  <c r="R1125"/>
  <c r="Q1125"/>
  <c r="S2638"/>
  <c r="R2638"/>
  <c r="Q2638"/>
  <c r="S436"/>
  <c r="R436"/>
  <c r="Q436"/>
  <c r="S2457"/>
  <c r="R2457"/>
  <c r="Q2457"/>
  <c r="S416"/>
  <c r="R416"/>
  <c r="Q416"/>
  <c r="S1783"/>
  <c r="R1783"/>
  <c r="Q1783"/>
  <c r="S3406"/>
  <c r="R3406"/>
  <c r="Q3406"/>
  <c r="S798"/>
  <c r="R798"/>
  <c r="Q798"/>
  <c r="S1973"/>
  <c r="R1973"/>
  <c r="Q1973"/>
  <c r="S2229"/>
  <c r="R2229"/>
  <c r="Q2229"/>
  <c r="S2082"/>
  <c r="R2082"/>
  <c r="Q2082"/>
  <c r="S235"/>
  <c r="R235"/>
  <c r="Q235"/>
  <c r="S2904"/>
  <c r="R2904"/>
  <c r="Q2904"/>
  <c r="S1314"/>
  <c r="R1314"/>
  <c r="Q1314"/>
  <c r="S708"/>
  <c r="R708"/>
  <c r="Q708"/>
  <c r="S499"/>
  <c r="R499"/>
  <c r="Q499"/>
  <c r="S821"/>
  <c r="R821"/>
  <c r="Q821"/>
  <c r="S37"/>
  <c r="R37"/>
  <c r="Q37"/>
  <c r="S64"/>
  <c r="R64"/>
  <c r="Q64"/>
  <c r="S1275"/>
  <c r="R1275"/>
  <c r="Q1275"/>
  <c r="S1440"/>
  <c r="R1440"/>
  <c r="Q1440"/>
  <c r="S1945"/>
  <c r="R1945"/>
  <c r="Q1945"/>
  <c r="S3050"/>
  <c r="R3050"/>
  <c r="Q3050"/>
  <c r="S639"/>
  <c r="R639"/>
  <c r="Q639"/>
  <c r="S689"/>
  <c r="R689"/>
  <c r="Q689"/>
  <c r="S198"/>
  <c r="R198"/>
  <c r="Q198"/>
  <c r="S411"/>
  <c r="R411"/>
  <c r="Q411"/>
  <c r="S1959"/>
  <c r="R1959"/>
  <c r="Q1959"/>
  <c r="S2280"/>
  <c r="R2280"/>
  <c r="Q2280"/>
  <c r="S4304"/>
  <c r="R4304"/>
  <c r="Q4304"/>
  <c r="S442"/>
  <c r="R442"/>
  <c r="Q442"/>
  <c r="S52"/>
  <c r="R52"/>
  <c r="Q52"/>
  <c r="S75"/>
  <c r="R75"/>
  <c r="Q75"/>
  <c r="S72"/>
  <c r="R72"/>
  <c r="Q72"/>
  <c r="S2178"/>
  <c r="R2178"/>
  <c r="Q2178"/>
  <c r="S2983"/>
  <c r="R2983"/>
  <c r="Q2983"/>
  <c r="S2490"/>
  <c r="R2490"/>
  <c r="Q2490"/>
  <c r="S2174"/>
  <c r="R2174"/>
  <c r="Q2174"/>
  <c r="S2234"/>
  <c r="R2234"/>
  <c r="Q2234"/>
  <c r="S242"/>
  <c r="R242"/>
  <c r="Q242"/>
  <c r="S1620"/>
  <c r="R1620"/>
  <c r="Q1620"/>
  <c r="S2476"/>
  <c r="R2476"/>
  <c r="Q2476"/>
  <c r="S2546"/>
  <c r="R2546"/>
  <c r="Q2546"/>
  <c r="S2598"/>
  <c r="R2598"/>
  <c r="Q2598"/>
  <c r="S4102"/>
  <c r="R4102"/>
  <c r="Q4102"/>
  <c r="S2988"/>
  <c r="R2988"/>
  <c r="Q2988"/>
  <c r="S3561"/>
  <c r="R3561"/>
  <c r="Q3561"/>
  <c r="S2158"/>
  <c r="R2158"/>
  <c r="Q2158"/>
  <c r="S2210"/>
  <c r="R2210"/>
  <c r="Q2210"/>
  <c r="S2242"/>
  <c r="R2242"/>
  <c r="Q2242"/>
  <c r="S2516"/>
  <c r="R2516"/>
  <c r="Q2516"/>
  <c r="S2980"/>
  <c r="R2980"/>
  <c r="Q2980"/>
  <c r="S1791"/>
  <c r="R1791"/>
  <c r="Q1791"/>
  <c r="S2018"/>
  <c r="R2018"/>
  <c r="Q2018"/>
  <c r="S2337"/>
  <c r="R2337"/>
  <c r="Q2337"/>
  <c r="S2399"/>
  <c r="R2399"/>
  <c r="Q2399"/>
  <c r="S3063"/>
  <c r="R3063"/>
  <c r="Q3063"/>
  <c r="S3989"/>
  <c r="R3989"/>
  <c r="Q3989"/>
  <c r="S4010"/>
  <c r="R4010"/>
  <c r="Q4010"/>
  <c r="S4079"/>
  <c r="R4079"/>
  <c r="Q4079"/>
  <c r="S1796"/>
  <c r="R1796"/>
  <c r="Q1796"/>
  <c r="S2014"/>
  <c r="R2014"/>
  <c r="Q2014"/>
  <c r="S2080"/>
  <c r="R2080"/>
  <c r="Q2080"/>
  <c r="S2116"/>
  <c r="R2116"/>
  <c r="Q2116"/>
  <c r="S2274"/>
  <c r="R2274"/>
  <c r="Q2274"/>
  <c r="S2294"/>
  <c r="R2294"/>
  <c r="Q2294"/>
  <c r="S2422"/>
  <c r="R2422"/>
  <c r="Q2422"/>
  <c r="S2435"/>
  <c r="R2435"/>
  <c r="Q2435"/>
  <c r="S2536"/>
  <c r="R2536"/>
  <c r="Q2536"/>
  <c r="S4332"/>
  <c r="R4332"/>
  <c r="Q4332"/>
  <c r="S2138"/>
  <c r="R2138"/>
  <c r="Q2138"/>
  <c r="S1442"/>
  <c r="R1442"/>
  <c r="Q1442"/>
  <c r="S1461"/>
  <c r="R1461"/>
  <c r="Q1461"/>
  <c r="S1606"/>
  <c r="R1606"/>
  <c r="Q1606"/>
  <c r="S1652"/>
  <c r="R1652"/>
  <c r="Q1652"/>
  <c r="S1696"/>
  <c r="R1696"/>
  <c r="Q1696"/>
  <c r="S1779"/>
  <c r="R1779"/>
  <c r="Q1779"/>
  <c r="S1848"/>
  <c r="R1848"/>
  <c r="Q1848"/>
  <c r="S1874"/>
  <c r="R1874"/>
  <c r="Q1874"/>
  <c r="S1910"/>
  <c r="R1910"/>
  <c r="Q1910"/>
  <c r="S1961"/>
  <c r="R1961"/>
  <c r="Q1961"/>
  <c r="S1991"/>
  <c r="R1991"/>
  <c r="Q1991"/>
  <c r="S2008"/>
  <c r="R2008"/>
  <c r="Q2008"/>
  <c r="S2027"/>
  <c r="R2027"/>
  <c r="Q2027"/>
  <c r="S2092"/>
  <c r="R2092"/>
  <c r="Q2092"/>
  <c r="S2621"/>
  <c r="R2621"/>
  <c r="Q2621"/>
  <c r="S2630"/>
  <c r="R2630"/>
  <c r="Q2630"/>
  <c r="S2793"/>
  <c r="R2793"/>
  <c r="Q2793"/>
  <c r="S3042"/>
  <c r="R3042"/>
  <c r="Q3042"/>
  <c r="S3103"/>
  <c r="R3103"/>
  <c r="Q3103"/>
  <c r="S119"/>
  <c r="R119"/>
  <c r="Q119"/>
  <c r="S163"/>
  <c r="R163"/>
  <c r="Q163"/>
  <c r="S330"/>
  <c r="R330"/>
  <c r="Q330"/>
  <c r="S339"/>
  <c r="R339"/>
  <c r="Q339"/>
  <c r="S387"/>
  <c r="R387"/>
  <c r="Q387"/>
  <c r="S372"/>
  <c r="R372"/>
  <c r="Q372"/>
  <c r="S394"/>
  <c r="R394"/>
  <c r="Q394"/>
  <c r="S443"/>
  <c r="R443"/>
  <c r="Q443"/>
  <c r="S478"/>
  <c r="R478"/>
  <c r="Q478"/>
  <c r="S529"/>
  <c r="R529"/>
  <c r="Q529"/>
  <c r="S591"/>
  <c r="R591"/>
  <c r="Q591"/>
  <c r="S580"/>
  <c r="R580"/>
  <c r="Q580"/>
  <c r="S1039"/>
  <c r="R1039"/>
  <c r="Q1039"/>
  <c r="S1051"/>
  <c r="R1051"/>
  <c r="Q1051"/>
  <c r="S1060"/>
  <c r="R1060"/>
  <c r="Q1060"/>
  <c r="S1151"/>
  <c r="R1151"/>
  <c r="Q1151"/>
  <c r="S1161"/>
  <c r="R1161"/>
  <c r="Q1161"/>
  <c r="S1293"/>
  <c r="R1293"/>
  <c r="Q1293"/>
  <c r="S1353"/>
  <c r="R1353"/>
  <c r="Q1353"/>
  <c r="S1335"/>
  <c r="R1335"/>
  <c r="Q1335"/>
  <c r="S1345"/>
  <c r="R1345"/>
  <c r="Q1345"/>
  <c r="S1366"/>
  <c r="R1366"/>
  <c r="Q1366"/>
  <c r="S1408"/>
  <c r="R1408"/>
  <c r="Q1408"/>
  <c r="S1394"/>
  <c r="R1394"/>
  <c r="Q1394"/>
  <c r="S1415"/>
  <c r="R1415"/>
  <c r="Q1415"/>
  <c r="S1437"/>
  <c r="R1437"/>
  <c r="Q1437"/>
  <c r="S1450"/>
  <c r="R1450"/>
  <c r="Q1450"/>
  <c r="S1858"/>
  <c r="R1858"/>
  <c r="Q1858"/>
  <c r="S1911"/>
  <c r="R1911"/>
  <c r="Q1911"/>
  <c r="S1962"/>
  <c r="R1962"/>
  <c r="Q1962"/>
  <c r="S2680"/>
  <c r="R2680"/>
  <c r="Q2680"/>
  <c r="S687"/>
  <c r="R687"/>
  <c r="Q687"/>
  <c r="S73"/>
  <c r="R73"/>
  <c r="Q73"/>
  <c r="S647"/>
  <c r="R647"/>
  <c r="Q647"/>
  <c r="S15"/>
  <c r="R15"/>
  <c r="Q15"/>
  <c r="S833"/>
  <c r="R833"/>
  <c r="Q833"/>
  <c r="S65"/>
  <c r="R65"/>
  <c r="Q65"/>
  <c r="S1702"/>
  <c r="R1702"/>
  <c r="Q1702"/>
  <c r="S1016"/>
  <c r="R1016"/>
  <c r="Q1016"/>
  <c r="S3074"/>
  <c r="R3074"/>
  <c r="Q3074"/>
  <c r="S155"/>
  <c r="R155"/>
  <c r="Q155"/>
  <c r="S24"/>
  <c r="R24"/>
  <c r="Q24"/>
  <c r="S90"/>
  <c r="R90"/>
  <c r="Q90"/>
  <c r="S2590"/>
  <c r="R2590"/>
  <c r="Q2590"/>
  <c r="S2266"/>
  <c r="R2266"/>
  <c r="Q2266"/>
  <c r="S2754"/>
  <c r="R2754"/>
  <c r="Q2754"/>
  <c r="S2806"/>
  <c r="R2806"/>
  <c r="Q2806"/>
  <c r="S4305"/>
  <c r="R4305"/>
  <c r="Q4305"/>
  <c r="S190"/>
  <c r="R190"/>
  <c r="Q190"/>
  <c r="S181"/>
  <c r="R181"/>
  <c r="Q181"/>
  <c r="S333"/>
  <c r="R333"/>
  <c r="Q333"/>
  <c r="S389"/>
  <c r="R389"/>
  <c r="Q389"/>
  <c r="S374"/>
  <c r="R374"/>
  <c r="Q374"/>
  <c r="S403"/>
  <c r="R403"/>
  <c r="Q403"/>
  <c r="S475"/>
  <c r="R475"/>
  <c r="Q475"/>
  <c r="S1156"/>
  <c r="R1156"/>
  <c r="Q1156"/>
  <c r="S1540"/>
  <c r="R1540"/>
  <c r="Q1540"/>
  <c r="S1906"/>
  <c r="R1906"/>
  <c r="Q1906"/>
  <c r="S1895"/>
  <c r="R1895"/>
  <c r="Q1895"/>
  <c r="S1949"/>
  <c r="R1949"/>
  <c r="Q1949"/>
  <c r="S2682"/>
  <c r="R2682"/>
  <c r="Q2682"/>
  <c r="S3623"/>
  <c r="R3623"/>
  <c r="Q3623"/>
  <c r="S1661"/>
  <c r="R1661"/>
  <c r="Q1661"/>
  <c r="S1742"/>
  <c r="R1742"/>
  <c r="Q1742"/>
  <c r="S1820"/>
  <c r="R1820"/>
  <c r="Q1820"/>
  <c r="S1826"/>
  <c r="R1826"/>
  <c r="Q1826"/>
  <c r="S3340"/>
  <c r="R3340"/>
  <c r="Q3340"/>
  <c r="S2500"/>
  <c r="R2500"/>
  <c r="Q2500"/>
  <c r="S884"/>
  <c r="R884"/>
  <c r="Q884"/>
  <c r="S2253"/>
  <c r="R2253"/>
  <c r="Q2253"/>
  <c r="S162"/>
  <c r="R162"/>
  <c r="Q162"/>
  <c r="S3418"/>
  <c r="R3418"/>
  <c r="Q3418"/>
  <c r="S30"/>
  <c r="R30"/>
  <c r="Q30"/>
  <c r="S2135"/>
  <c r="R2135"/>
  <c r="Q2135"/>
  <c r="S2125"/>
  <c r="R2125"/>
  <c r="Q2125"/>
  <c r="S1304"/>
  <c r="R1304"/>
  <c r="Q1304"/>
  <c r="S1348"/>
  <c r="R1348"/>
  <c r="Q1348"/>
  <c r="S41"/>
  <c r="R41"/>
  <c r="Q41"/>
  <c r="S3474"/>
  <c r="R3474"/>
  <c r="Q3474"/>
  <c r="S2136"/>
  <c r="R2136"/>
  <c r="Q2136"/>
  <c r="S2152"/>
  <c r="R2152"/>
  <c r="Q2152"/>
  <c r="S1463"/>
  <c r="R1463"/>
  <c r="Q1463"/>
  <c r="S351"/>
  <c r="R351"/>
  <c r="Q351"/>
  <c r="S1042"/>
  <c r="R1042"/>
  <c r="Q1042"/>
  <c r="S678"/>
  <c r="R678"/>
  <c r="Q678"/>
  <c r="S432"/>
  <c r="R432"/>
  <c r="Q432"/>
  <c r="S938"/>
  <c r="R938"/>
  <c r="Q938"/>
  <c r="S2376"/>
  <c r="R2376"/>
  <c r="Q2376"/>
  <c r="S2581"/>
  <c r="R2581"/>
  <c r="Q2581"/>
  <c r="S2624"/>
  <c r="R2624"/>
  <c r="Q2624"/>
  <c r="S1338"/>
  <c r="R1338"/>
  <c r="Q1338"/>
  <c r="S1427"/>
  <c r="R1427"/>
  <c r="Q1427"/>
  <c r="S633"/>
  <c r="R633"/>
  <c r="Q633"/>
  <c r="S706"/>
  <c r="R706"/>
  <c r="Q706"/>
  <c r="S479"/>
  <c r="R479"/>
  <c r="Q479"/>
  <c r="S2306"/>
  <c r="R2306"/>
  <c r="Q2306"/>
  <c r="S855"/>
  <c r="R855"/>
  <c r="Q855"/>
  <c r="S60"/>
  <c r="R60"/>
  <c r="Q60"/>
  <c r="S100"/>
  <c r="R100"/>
  <c r="Q100"/>
  <c r="S1490"/>
  <c r="R1490"/>
  <c r="Q1490"/>
  <c r="S2228"/>
  <c r="R2228"/>
  <c r="Q2228"/>
  <c r="S202"/>
  <c r="R202"/>
  <c r="Q202"/>
  <c r="S1855"/>
  <c r="R1855"/>
  <c r="Q1855"/>
  <c r="S1480"/>
  <c r="R1480"/>
  <c r="Q1480"/>
  <c r="S2249"/>
  <c r="R2249"/>
  <c r="Q2249"/>
  <c r="S3583"/>
  <c r="R3583"/>
  <c r="Q3583"/>
  <c r="S629"/>
  <c r="R629"/>
  <c r="Q629"/>
  <c r="S672"/>
  <c r="R672"/>
  <c r="Q672"/>
  <c r="S177"/>
  <c r="R177"/>
  <c r="Q177"/>
  <c r="S492"/>
  <c r="R492"/>
  <c r="Q492"/>
  <c r="S564"/>
  <c r="R564"/>
  <c r="Q564"/>
  <c r="S1610"/>
  <c r="R1610"/>
  <c r="Q1610"/>
  <c r="S2871"/>
  <c r="R2871"/>
  <c r="Q2871"/>
  <c r="S1639"/>
  <c r="R1639"/>
  <c r="Q1639"/>
  <c r="S1963"/>
  <c r="R1963"/>
  <c r="Q1963"/>
  <c r="S1879"/>
  <c r="R1879"/>
  <c r="Q1879"/>
  <c r="S1966"/>
  <c r="R1966"/>
  <c r="Q1966"/>
  <c r="S2001"/>
  <c r="R2001"/>
  <c r="Q2001"/>
  <c r="S2375"/>
  <c r="R2375"/>
  <c r="Q2375"/>
  <c r="S2414"/>
  <c r="R2414"/>
  <c r="Q2414"/>
  <c r="S2454"/>
  <c r="R2454"/>
  <c r="Q2454"/>
  <c r="S2475"/>
  <c r="R2475"/>
  <c r="Q2475"/>
  <c r="S2538"/>
  <c r="R2538"/>
  <c r="Q2538"/>
  <c r="S4580"/>
  <c r="R4580"/>
  <c r="Q4580"/>
  <c r="S2909"/>
  <c r="R2909"/>
  <c r="Q2909"/>
  <c r="S2697"/>
  <c r="R2697"/>
  <c r="Q2697"/>
  <c r="S3006"/>
  <c r="R3006"/>
  <c r="Q3006"/>
  <c r="S3196"/>
  <c r="R3196"/>
  <c r="Q3196"/>
  <c r="S2583"/>
  <c r="R2583"/>
  <c r="Q2583"/>
  <c r="S2888"/>
  <c r="R2888"/>
  <c r="Q2888"/>
  <c r="S3107"/>
  <c r="R3107"/>
  <c r="Q3107"/>
  <c r="S3164"/>
  <c r="R3164"/>
  <c r="Q3164"/>
  <c r="S3191"/>
  <c r="R3191"/>
  <c r="Q3191"/>
  <c r="S4027"/>
  <c r="R4027"/>
  <c r="Q4027"/>
  <c r="S3106"/>
  <c r="R3106"/>
  <c r="Q3106"/>
  <c r="S3116"/>
  <c r="R3116"/>
  <c r="Q3116"/>
  <c r="S3168"/>
  <c r="R3168"/>
  <c r="Q3168"/>
  <c r="S3151"/>
  <c r="R3151"/>
  <c r="Q3151"/>
  <c r="S2187"/>
  <c r="R2187"/>
  <c r="Q2187"/>
  <c r="S2254"/>
  <c r="R2254"/>
  <c r="Q2254"/>
  <c r="S2472"/>
  <c r="R2472"/>
  <c r="Q2472"/>
  <c r="S2892"/>
  <c r="R2892"/>
  <c r="Q2892"/>
  <c r="S2972"/>
  <c r="R2972"/>
  <c r="Q2972"/>
  <c r="S3022"/>
  <c r="R3022"/>
  <c r="Q3022"/>
  <c r="S3717"/>
  <c r="R3717"/>
  <c r="Q3717"/>
  <c r="S2938"/>
  <c r="R2938"/>
  <c r="Q2938"/>
  <c r="S2984"/>
  <c r="R2984"/>
  <c r="Q2984"/>
  <c r="S2992"/>
  <c r="R2992"/>
  <c r="Q2992"/>
  <c r="S2315"/>
  <c r="R2315"/>
  <c r="Q2315"/>
  <c r="S2378"/>
  <c r="R2378"/>
  <c r="Q2378"/>
  <c r="S2351"/>
  <c r="R2351"/>
  <c r="Q2351"/>
  <c r="S2374"/>
  <c r="R2374"/>
  <c r="Q2374"/>
  <c r="S3777"/>
  <c r="R3777"/>
  <c r="Q3777"/>
  <c r="S4018"/>
  <c r="R4018"/>
  <c r="Q4018"/>
  <c r="S4090"/>
  <c r="R4090"/>
  <c r="Q4090"/>
  <c r="S4425"/>
  <c r="R4425"/>
  <c r="Q4425"/>
  <c r="S2006"/>
  <c r="R2006"/>
  <c r="Q2006"/>
  <c r="S2246"/>
  <c r="R2246"/>
  <c r="Q2246"/>
  <c r="S2302"/>
  <c r="R2302"/>
  <c r="Q2302"/>
  <c r="S2312"/>
  <c r="R2312"/>
  <c r="Q2312"/>
  <c r="S2357"/>
  <c r="R2357"/>
  <c r="Q2357"/>
  <c r="S2409"/>
  <c r="R2409"/>
  <c r="Q2409"/>
  <c r="S2446"/>
  <c r="R2446"/>
  <c r="Q2446"/>
  <c r="S2479"/>
  <c r="R2479"/>
  <c r="Q2479"/>
  <c r="S2497"/>
  <c r="R2497"/>
  <c r="Q2497"/>
  <c r="S2518"/>
  <c r="R2518"/>
  <c r="Q2518"/>
  <c r="S2551"/>
  <c r="R2551"/>
  <c r="Q2551"/>
  <c r="S2062"/>
  <c r="R2062"/>
  <c r="Q2062"/>
  <c r="S2114"/>
  <c r="R2114"/>
  <c r="Q2114"/>
  <c r="S2681"/>
  <c r="R2681"/>
  <c r="Q2681"/>
  <c r="S2699"/>
  <c r="R2699"/>
  <c r="Q2699"/>
  <c r="S2775"/>
  <c r="R2775"/>
  <c r="Q2775"/>
  <c r="S219"/>
  <c r="R219"/>
  <c r="Q219"/>
  <c r="S252"/>
  <c r="R252"/>
  <c r="Q252"/>
  <c r="S270"/>
  <c r="R270"/>
  <c r="Q270"/>
  <c r="S288"/>
  <c r="R288"/>
  <c r="Q288"/>
  <c r="S312"/>
  <c r="R312"/>
  <c r="Q312"/>
  <c r="S410"/>
  <c r="R410"/>
  <c r="Q410"/>
  <c r="S536"/>
  <c r="R536"/>
  <c r="Q536"/>
  <c r="S588"/>
  <c r="R588"/>
  <c r="Q588"/>
  <c r="S975"/>
  <c r="R975"/>
  <c r="Q975"/>
  <c r="S1290"/>
  <c r="R1290"/>
  <c r="Q1290"/>
  <c r="S1313"/>
  <c r="R1313"/>
  <c r="Q1313"/>
  <c r="S2288"/>
  <c r="R2288"/>
  <c r="Q2288"/>
  <c r="S770"/>
  <c r="R770"/>
  <c r="Q770"/>
  <c r="S3324"/>
  <c r="R3324"/>
  <c r="Q3324"/>
  <c r="S900"/>
  <c r="R900"/>
  <c r="Q900"/>
  <c r="S5"/>
  <c r="R5"/>
  <c r="Q5"/>
  <c r="S21"/>
  <c r="R21"/>
  <c r="Q21"/>
  <c r="S62"/>
  <c r="R62"/>
  <c r="Q62"/>
  <c r="S87"/>
  <c r="R87"/>
  <c r="Q87"/>
  <c r="S26"/>
  <c r="R26"/>
  <c r="Q26"/>
  <c r="S116"/>
  <c r="R116"/>
  <c r="Q116"/>
  <c r="S1666"/>
  <c r="R1666"/>
  <c r="Q1666"/>
  <c r="S2060"/>
  <c r="R2060"/>
  <c r="Q2060"/>
  <c r="S2127"/>
  <c r="R2127"/>
  <c r="Q2127"/>
  <c r="S2213"/>
  <c r="R2213"/>
  <c r="Q2213"/>
  <c r="S2859"/>
  <c r="R2859"/>
  <c r="Q2859"/>
  <c r="S2923"/>
  <c r="R2923"/>
  <c r="Q2923"/>
  <c r="S3017"/>
  <c r="R3017"/>
  <c r="Q3017"/>
  <c r="S1935"/>
  <c r="R1935"/>
  <c r="Q1935"/>
  <c r="S2166"/>
  <c r="R2166"/>
  <c r="Q2166"/>
  <c r="S2195"/>
  <c r="R2195"/>
  <c r="Q2195"/>
  <c r="S2206"/>
  <c r="R2206"/>
  <c r="Q2206"/>
  <c r="S2238"/>
  <c r="R2238"/>
  <c r="Q2238"/>
  <c r="S2349"/>
  <c r="R2349"/>
  <c r="Q2349"/>
  <c r="S2386"/>
  <c r="R2386"/>
  <c r="Q2386"/>
  <c r="S2462"/>
  <c r="R2462"/>
  <c r="Q2462"/>
  <c r="S2577"/>
  <c r="R2577"/>
  <c r="Q2577"/>
  <c r="S2931"/>
  <c r="R2931"/>
  <c r="Q2931"/>
  <c r="S2943"/>
  <c r="R2943"/>
  <c r="Q2943"/>
  <c r="S2957"/>
  <c r="R2957"/>
  <c r="Q2957"/>
  <c r="S2977"/>
  <c r="R2977"/>
  <c r="Q2977"/>
  <c r="S2990"/>
  <c r="R2990"/>
  <c r="Q2990"/>
  <c r="S3005"/>
  <c r="R3005"/>
  <c r="Q3005"/>
  <c r="S3037"/>
  <c r="R3037"/>
  <c r="Q3037"/>
  <c r="S4125"/>
  <c r="R4125"/>
  <c r="Q4125"/>
  <c r="S257"/>
  <c r="R257"/>
  <c r="Q257"/>
  <c r="S291"/>
  <c r="R291"/>
  <c r="Q291"/>
  <c r="S326"/>
  <c r="R326"/>
  <c r="Q326"/>
  <c r="S305"/>
  <c r="R305"/>
  <c r="Q305"/>
  <c r="S319"/>
  <c r="R319"/>
  <c r="Q319"/>
  <c r="S419"/>
  <c r="R419"/>
  <c r="Q419"/>
  <c r="S500"/>
  <c r="R500"/>
  <c r="Q500"/>
  <c r="S551"/>
  <c r="R551"/>
  <c r="Q551"/>
  <c r="S578"/>
  <c r="R578"/>
  <c r="Q578"/>
  <c r="S599"/>
  <c r="R599"/>
  <c r="Q599"/>
  <c r="S1030"/>
  <c r="R1030"/>
  <c r="Q1030"/>
  <c r="S1054"/>
  <c r="R1054"/>
  <c r="Q1054"/>
  <c r="S1299"/>
  <c r="R1299"/>
  <c r="Q1299"/>
  <c r="S1355"/>
  <c r="R1355"/>
  <c r="Q1355"/>
  <c r="S1347"/>
  <c r="R1347"/>
  <c r="Q1347"/>
  <c r="S1392"/>
  <c r="R1392"/>
  <c r="Q1392"/>
  <c r="S1401"/>
  <c r="R1401"/>
  <c r="Q1401"/>
  <c r="S1426"/>
  <c r="R1426"/>
  <c r="Q1426"/>
  <c r="S1435"/>
  <c r="R1435"/>
  <c r="Q1435"/>
  <c r="S1457"/>
  <c r="R1457"/>
  <c r="Q1457"/>
  <c r="S1519"/>
  <c r="R1519"/>
  <c r="Q1519"/>
  <c r="S1868"/>
  <c r="R1868"/>
  <c r="Q1868"/>
  <c r="S1889"/>
  <c r="R1889"/>
  <c r="Q1889"/>
  <c r="S1903"/>
  <c r="R1903"/>
  <c r="Q1903"/>
  <c r="S1909"/>
  <c r="R1909"/>
  <c r="Q1909"/>
  <c r="S1925"/>
  <c r="R1925"/>
  <c r="Q1925"/>
  <c r="S1941"/>
  <c r="R1941"/>
  <c r="Q1941"/>
  <c r="S1960"/>
  <c r="R1960"/>
  <c r="Q1960"/>
  <c r="S2564"/>
  <c r="R2564"/>
  <c r="Q2564"/>
  <c r="S2689"/>
  <c r="R2689"/>
  <c r="Q2689"/>
  <c r="S2713"/>
  <c r="R2713"/>
  <c r="Q2713"/>
  <c r="S604"/>
  <c r="R604"/>
  <c r="Q604"/>
  <c r="S32"/>
  <c r="R32"/>
  <c r="Q32"/>
  <c r="S88"/>
  <c r="R88"/>
  <c r="Q88"/>
  <c r="S39"/>
  <c r="R39"/>
  <c r="Q39"/>
  <c r="S3174"/>
  <c r="R3174"/>
  <c r="Q3174"/>
  <c r="S2937"/>
  <c r="R2937"/>
  <c r="Q2937"/>
  <c r="S4544"/>
  <c r="R4544"/>
  <c r="Q4544"/>
  <c r="S1877"/>
  <c r="R1877"/>
  <c r="Q1877"/>
  <c r="S2814"/>
  <c r="R2814"/>
  <c r="Q2814"/>
  <c r="S3036"/>
  <c r="R3036"/>
  <c r="Q3036"/>
  <c r="S2163"/>
  <c r="R2163"/>
  <c r="Q2163"/>
  <c r="S2307"/>
  <c r="R2307"/>
  <c r="Q2307"/>
  <c r="S2410"/>
  <c r="R2410"/>
  <c r="Q2410"/>
  <c r="S2837"/>
  <c r="R2837"/>
  <c r="Q2837"/>
  <c r="S3029"/>
  <c r="R3029"/>
  <c r="Q3029"/>
  <c r="S1503"/>
  <c r="R1503"/>
  <c r="Q1503"/>
  <c r="S1546"/>
  <c r="R1546"/>
  <c r="Q1546"/>
  <c r="S1807"/>
  <c r="R1807"/>
  <c r="Q1807"/>
  <c r="S2295"/>
  <c r="R2295"/>
  <c r="Q2295"/>
  <c r="S2388"/>
  <c r="R2388"/>
  <c r="Q2388"/>
  <c r="S3089"/>
  <c r="R3089"/>
  <c r="Q3089"/>
  <c r="S3538"/>
  <c r="R3538"/>
  <c r="Q3538"/>
  <c r="S166"/>
  <c r="R166"/>
  <c r="Q166"/>
  <c r="S371"/>
  <c r="R371"/>
  <c r="Q371"/>
  <c r="S1688"/>
  <c r="R1688"/>
  <c r="Q1688"/>
  <c r="S1892"/>
  <c r="R1892"/>
  <c r="Q1892"/>
  <c r="S2025"/>
  <c r="R2025"/>
  <c r="Q2025"/>
  <c r="S2109"/>
  <c r="R2109"/>
  <c r="Q2109"/>
  <c r="S2353"/>
  <c r="R2353"/>
  <c r="Q2353"/>
  <c r="S2413"/>
  <c r="R2413"/>
  <c r="Q2413"/>
  <c r="S2483"/>
  <c r="R2483"/>
  <c r="Q2483"/>
  <c r="S2501"/>
  <c r="R2501"/>
  <c r="Q2501"/>
  <c r="S2534"/>
  <c r="R2534"/>
  <c r="Q2534"/>
  <c r="S3045"/>
  <c r="R3045"/>
  <c r="Q3045"/>
  <c r="S4575"/>
  <c r="R4575"/>
  <c r="Q4575"/>
  <c r="S1430"/>
  <c r="R1430"/>
  <c r="Q1430"/>
  <c r="S1456"/>
  <c r="R1456"/>
  <c r="Q1456"/>
  <c r="S1483"/>
  <c r="R1483"/>
  <c r="Q1483"/>
  <c r="S1522"/>
  <c r="R1522"/>
  <c r="Q1522"/>
  <c r="S1634"/>
  <c r="R1634"/>
  <c r="Q1634"/>
  <c r="S1706"/>
  <c r="R1706"/>
  <c r="Q1706"/>
  <c r="S1869"/>
  <c r="R1869"/>
  <c r="Q1869"/>
  <c r="S1898"/>
  <c r="R1898"/>
  <c r="Q1898"/>
  <c r="S1948"/>
  <c r="R1948"/>
  <c r="Q1948"/>
  <c r="S1999"/>
  <c r="R1999"/>
  <c r="Q1999"/>
  <c r="S2021"/>
  <c r="R2021"/>
  <c r="Q2021"/>
  <c r="S2603"/>
  <c r="R2603"/>
  <c r="Q2603"/>
  <c r="S2628"/>
  <c r="R2628"/>
  <c r="Q2628"/>
  <c r="S2637"/>
  <c r="R2637"/>
  <c r="Q2637"/>
  <c r="S2840"/>
  <c r="R2840"/>
  <c r="Q2840"/>
  <c r="S3132"/>
  <c r="R3132"/>
  <c r="Q3132"/>
  <c r="S4511"/>
  <c r="R4511"/>
  <c r="Q4511"/>
  <c r="S205"/>
  <c r="R205"/>
  <c r="Q205"/>
  <c r="S321"/>
  <c r="R321"/>
  <c r="Q321"/>
  <c r="S422"/>
  <c r="R422"/>
  <c r="Q422"/>
  <c r="S450"/>
  <c r="R450"/>
  <c r="Q450"/>
  <c r="S491"/>
  <c r="R491"/>
  <c r="Q491"/>
  <c r="S539"/>
  <c r="R539"/>
  <c r="Q539"/>
  <c r="S519"/>
  <c r="R519"/>
  <c r="Q519"/>
  <c r="S548"/>
  <c r="R548"/>
  <c r="Q548"/>
  <c r="S980"/>
  <c r="R980"/>
  <c r="Q980"/>
  <c r="S1001"/>
  <c r="R1001"/>
  <c r="Q1001"/>
  <c r="S1011"/>
  <c r="R1011"/>
  <c r="Q1011"/>
  <c r="S1023"/>
  <c r="R1023"/>
  <c r="Q1023"/>
  <c r="S1037"/>
  <c r="R1037"/>
  <c r="Q1037"/>
  <c r="S1071"/>
  <c r="R1071"/>
  <c r="Q1071"/>
  <c r="S1140"/>
  <c r="R1140"/>
  <c r="Q1140"/>
  <c r="S1150"/>
  <c r="R1150"/>
  <c r="Q1150"/>
  <c r="S1159"/>
  <c r="R1159"/>
  <c r="Q1159"/>
  <c r="S1267"/>
  <c r="R1267"/>
  <c r="Q1267"/>
  <c r="S1322"/>
  <c r="R1322"/>
  <c r="Q1322"/>
  <c r="S1303"/>
  <c r="R1303"/>
  <c r="Q1303"/>
  <c r="S1337"/>
  <c r="R1337"/>
  <c r="Q1337"/>
  <c r="S1364"/>
  <c r="R1364"/>
  <c r="Q1364"/>
  <c r="S1374"/>
  <c r="R1374"/>
  <c r="Q1374"/>
  <c r="S1388"/>
  <c r="R1388"/>
  <c r="Q1388"/>
  <c r="S1413"/>
  <c r="R1413"/>
  <c r="Q1413"/>
  <c r="S1469"/>
  <c r="R1469"/>
  <c r="Q1469"/>
  <c r="S1462"/>
  <c r="R1462"/>
  <c r="Q1462"/>
  <c r="S1475"/>
  <c r="R1475"/>
  <c r="Q1475"/>
  <c r="S1488"/>
  <c r="R1488"/>
  <c r="Q1488"/>
  <c r="S1510"/>
  <c r="R1510"/>
  <c r="Q1510"/>
  <c r="S1880"/>
  <c r="R1880"/>
  <c r="Q1880"/>
  <c r="S1873"/>
  <c r="R1873"/>
  <c r="Q1873"/>
  <c r="S1893"/>
  <c r="R1893"/>
  <c r="Q1893"/>
  <c r="S1936"/>
  <c r="R1936"/>
  <c r="Q1936"/>
  <c r="S1951"/>
  <c r="R1951"/>
  <c r="Q1951"/>
  <c r="S2735"/>
  <c r="R2735"/>
  <c r="Q2735"/>
  <c r="S3364"/>
  <c r="R3364"/>
  <c r="Q3364"/>
  <c r="S3506"/>
  <c r="R3506"/>
  <c r="Q3506"/>
  <c r="S1193"/>
  <c r="R1193"/>
  <c r="Q1193"/>
  <c r="S1249"/>
  <c r="R1249"/>
  <c r="Q1249"/>
  <c r="S1232"/>
  <c r="R1232"/>
  <c r="Q1232"/>
  <c r="S1281"/>
  <c r="R1281"/>
  <c r="Q1281"/>
  <c r="S1564"/>
  <c r="R1564"/>
  <c r="Q1564"/>
  <c r="S1572"/>
  <c r="R1572"/>
  <c r="Q1572"/>
  <c r="S1653"/>
  <c r="R1653"/>
  <c r="Q1653"/>
  <c r="S1673"/>
  <c r="R1673"/>
  <c r="Q1673"/>
  <c r="S1684"/>
  <c r="R1684"/>
  <c r="Q1684"/>
  <c r="S1697"/>
  <c r="R1697"/>
  <c r="Q1697"/>
  <c r="S1722"/>
  <c r="R1722"/>
  <c r="Q1722"/>
  <c r="S1751"/>
  <c r="R1751"/>
  <c r="Q1751"/>
  <c r="S1763"/>
  <c r="R1763"/>
  <c r="Q1763"/>
  <c r="S1780"/>
  <c r="R1780"/>
  <c r="Q1780"/>
  <c r="S3335"/>
  <c r="R3335"/>
  <c r="Q3335"/>
  <c r="S3365"/>
  <c r="R3365"/>
  <c r="Q3365"/>
  <c r="S3505"/>
  <c r="R3505"/>
  <c r="Q3505"/>
  <c r="S3542"/>
  <c r="R3542"/>
  <c r="Q3542"/>
  <c r="S3616"/>
  <c r="R3616"/>
  <c r="Q3616"/>
  <c r="S3632"/>
  <c r="R3632"/>
  <c r="Q3632"/>
  <c r="S3774"/>
  <c r="R3774"/>
  <c r="Q3774"/>
  <c r="S4570"/>
  <c r="R4570"/>
  <c r="Q4570"/>
  <c r="S1896"/>
  <c r="R1896"/>
  <c r="Q1896"/>
  <c r="S1994"/>
  <c r="R1994"/>
  <c r="Q1994"/>
  <c r="S76"/>
  <c r="R76"/>
  <c r="Q76"/>
  <c r="S2779"/>
  <c r="R2779"/>
  <c r="Q2779"/>
  <c r="S4349"/>
  <c r="R4349"/>
  <c r="Q4349"/>
  <c r="S36"/>
  <c r="R36"/>
  <c r="Q36"/>
  <c r="S51"/>
  <c r="R51"/>
  <c r="Q51"/>
  <c r="S3228"/>
  <c r="R3228"/>
  <c r="Q3228"/>
  <c r="S3278"/>
  <c r="R3278"/>
  <c r="Q3278"/>
  <c r="S110"/>
  <c r="R110"/>
  <c r="Q110"/>
  <c r="S3154"/>
  <c r="R3154"/>
  <c r="Q3154"/>
  <c r="S85"/>
  <c r="R85"/>
  <c r="Q85"/>
  <c r="S28"/>
  <c r="R28"/>
  <c r="Q28"/>
  <c r="S2137"/>
  <c r="R2137"/>
  <c r="Q2137"/>
  <c r="S4"/>
  <c r="R4"/>
  <c r="Q4"/>
  <c r="S4731"/>
  <c r="R4731"/>
  <c r="Q4731"/>
  <c r="S4732"/>
  <c r="R4732"/>
  <c r="Q4732"/>
  <c r="S4016"/>
  <c r="R4016"/>
  <c r="Q4016"/>
  <c r="S1189"/>
  <c r="R1189"/>
  <c r="Q1189"/>
  <c r="S2921"/>
  <c r="R2921"/>
  <c r="Q2921"/>
  <c r="S552"/>
  <c r="R552"/>
  <c r="Q552"/>
  <c r="S1489"/>
  <c r="R1489"/>
  <c r="Q1489"/>
  <c r="S3292"/>
  <c r="R3292"/>
  <c r="Q3292"/>
  <c r="S1928"/>
  <c r="R1928"/>
  <c r="Q1928"/>
  <c r="S4680"/>
  <c r="R4680"/>
  <c r="Q4680"/>
  <c r="S1301"/>
  <c r="R1301"/>
  <c r="Q1301"/>
  <c r="S3931"/>
  <c r="R3931"/>
  <c r="Q3931"/>
  <c r="S2662"/>
  <c r="R2662"/>
  <c r="Q2662"/>
  <c r="S2742"/>
  <c r="R2742"/>
  <c r="Q2742"/>
  <c r="S2825"/>
  <c r="R2825"/>
  <c r="Q2825"/>
  <c r="S2724"/>
  <c r="R2724"/>
  <c r="Q2724"/>
  <c r="S2842"/>
  <c r="R2842"/>
  <c r="Q2842"/>
  <c r="S4026"/>
  <c r="R4026"/>
  <c r="Q4026"/>
  <c r="S1154"/>
  <c r="R1154"/>
  <c r="Q1154"/>
  <c r="S1472"/>
  <c r="R1472"/>
  <c r="Q1472"/>
  <c r="S1190"/>
  <c r="R1190"/>
  <c r="Q1190"/>
  <c r="S1511"/>
  <c r="R1511"/>
  <c r="Q1511"/>
  <c r="S1292"/>
  <c r="R1292"/>
  <c r="Q1292"/>
  <c r="S1383"/>
  <c r="R1383"/>
  <c r="Q1383"/>
  <c r="S1423"/>
  <c r="R1423"/>
  <c r="Q1423"/>
  <c r="S1393"/>
  <c r="R1393"/>
  <c r="Q1393"/>
  <c r="S3480"/>
  <c r="R3480"/>
  <c r="Q3480"/>
  <c r="S3727"/>
  <c r="R3727"/>
  <c r="Q3727"/>
  <c r="S3748"/>
  <c r="R3748"/>
  <c r="Q3748"/>
  <c r="S218"/>
  <c r="R218"/>
  <c r="Q218"/>
  <c r="S2364"/>
  <c r="R2364"/>
  <c r="Q2364"/>
  <c r="S625"/>
  <c r="R625"/>
  <c r="Q625"/>
  <c r="S676"/>
  <c r="R676"/>
  <c r="Q676"/>
  <c r="S247"/>
  <c r="R247"/>
  <c r="Q247"/>
  <c r="S284"/>
  <c r="R284"/>
  <c r="Q284"/>
  <c r="S392"/>
  <c r="R392"/>
  <c r="Q392"/>
  <c r="S1599"/>
  <c r="R1599"/>
  <c r="Q1599"/>
  <c r="S2090"/>
  <c r="R2090"/>
  <c r="Q2090"/>
  <c r="S455"/>
  <c r="R455"/>
  <c r="Q455"/>
  <c r="S3094"/>
  <c r="R3094"/>
  <c r="Q3094"/>
  <c r="S699"/>
  <c r="R699"/>
  <c r="Q699"/>
  <c r="S54"/>
  <c r="R54"/>
  <c r="Q54"/>
  <c r="S55"/>
  <c r="R55"/>
  <c r="Q55"/>
  <c r="S70"/>
  <c r="R70"/>
  <c r="Q70"/>
  <c r="S80"/>
  <c r="R80"/>
  <c r="Q80"/>
  <c r="S93"/>
  <c r="R93"/>
  <c r="Q93"/>
  <c r="S723"/>
  <c r="R723"/>
  <c r="Q723"/>
  <c r="S1567"/>
  <c r="R1567"/>
  <c r="Q1567"/>
  <c r="S2629"/>
  <c r="R2629"/>
  <c r="Q2629"/>
  <c r="S98"/>
  <c r="R98"/>
  <c r="Q98"/>
  <c r="S540"/>
  <c r="R540"/>
  <c r="Q540"/>
  <c r="S1098"/>
  <c r="R1098"/>
  <c r="Q1098"/>
  <c r="S1526"/>
  <c r="R1526"/>
  <c r="Q1526"/>
  <c r="S2642"/>
  <c r="R2642"/>
  <c r="Q2642"/>
  <c r="S762"/>
  <c r="R762"/>
  <c r="Q762"/>
  <c r="S887"/>
  <c r="R887"/>
  <c r="Q887"/>
  <c r="S2133"/>
  <c r="R2133"/>
  <c r="Q2133"/>
  <c r="S2048"/>
  <c r="R2048"/>
  <c r="Q2048"/>
  <c r="S3431"/>
  <c r="R3431"/>
  <c r="Q3431"/>
  <c r="S1108"/>
  <c r="R1108"/>
  <c r="Q1108"/>
  <c r="S18"/>
  <c r="R18"/>
  <c r="Q18"/>
  <c r="S1260"/>
  <c r="R1260"/>
  <c r="Q1260"/>
  <c r="S280"/>
  <c r="R280"/>
  <c r="Q280"/>
  <c r="S598"/>
  <c r="R598"/>
  <c r="Q598"/>
  <c r="S23"/>
  <c r="R23"/>
  <c r="Q23"/>
  <c r="S44"/>
  <c r="R44"/>
  <c r="Q44"/>
  <c r="S89"/>
  <c r="R89"/>
  <c r="Q89"/>
  <c r="S1365"/>
  <c r="R1365"/>
  <c r="Q1365"/>
  <c r="S1867"/>
  <c r="R1867"/>
  <c r="Q1867"/>
  <c r="S2445"/>
  <c r="R2445"/>
  <c r="Q2445"/>
  <c r="S3615"/>
  <c r="R3615"/>
  <c r="Q3615"/>
  <c r="S649"/>
  <c r="R649"/>
  <c r="Q649"/>
  <c r="S158"/>
  <c r="R158"/>
  <c r="Q158"/>
  <c r="S336"/>
  <c r="R336"/>
  <c r="Q336"/>
  <c r="S1711"/>
  <c r="R1711"/>
  <c r="Q1711"/>
  <c r="S2248"/>
  <c r="R2248"/>
  <c r="Q2248"/>
  <c r="S2200"/>
  <c r="R2200"/>
  <c r="Q2200"/>
  <c r="S3812"/>
  <c r="R3812"/>
  <c r="Q3812"/>
  <c r="S636"/>
  <c r="R636"/>
  <c r="Q636"/>
  <c r="S31"/>
  <c r="R31"/>
  <c r="Q31"/>
  <c r="S57"/>
  <c r="R57"/>
  <c r="Q57"/>
  <c r="S2262"/>
  <c r="R2262"/>
  <c r="Q2262"/>
  <c r="S2898"/>
  <c r="R2898"/>
  <c r="Q2898"/>
  <c r="S2442"/>
  <c r="R2442"/>
  <c r="Q2442"/>
  <c r="S2532"/>
  <c r="R2532"/>
  <c r="Q2532"/>
  <c r="S2202"/>
  <c r="R2202"/>
  <c r="Q2202"/>
  <c r="S1588"/>
  <c r="R1588"/>
  <c r="Q1588"/>
  <c r="S1535"/>
  <c r="R1535"/>
  <c r="Q1535"/>
  <c r="S1861"/>
  <c r="R1861"/>
  <c r="Q1861"/>
  <c r="S2461"/>
  <c r="R2461"/>
  <c r="Q2461"/>
  <c r="S2327"/>
  <c r="R2327"/>
  <c r="Q2327"/>
  <c r="S3153"/>
  <c r="R3153"/>
  <c r="Q3153"/>
  <c r="S2076"/>
  <c r="R2076"/>
  <c r="Q2076"/>
  <c r="S2998"/>
  <c r="R2998"/>
  <c r="Q2998"/>
  <c r="S2010"/>
  <c r="R2010"/>
  <c r="Q2010"/>
  <c r="S2193"/>
  <c r="R2193"/>
  <c r="Q2193"/>
  <c r="S2219"/>
  <c r="R2219"/>
  <c r="Q2219"/>
  <c r="S2452"/>
  <c r="R2452"/>
  <c r="Q2452"/>
  <c r="S2537"/>
  <c r="R2537"/>
  <c r="Q2537"/>
  <c r="S3016"/>
  <c r="R3016"/>
  <c r="Q3016"/>
  <c r="S1984"/>
  <c r="R1984"/>
  <c r="Q1984"/>
  <c r="S2291"/>
  <c r="R2291"/>
  <c r="Q2291"/>
  <c r="S2346"/>
  <c r="R2346"/>
  <c r="Q2346"/>
  <c r="S2432"/>
  <c r="R2432"/>
  <c r="Q2432"/>
  <c r="S3656"/>
  <c r="R3656"/>
  <c r="Q3656"/>
  <c r="S3994"/>
  <c r="R3994"/>
  <c r="Q3994"/>
  <c r="S4037"/>
  <c r="R4037"/>
  <c r="Q4037"/>
  <c r="S4331"/>
  <c r="R4331"/>
  <c r="Q4331"/>
  <c r="S2044"/>
  <c r="R2044"/>
  <c r="Q2044"/>
  <c r="S2036"/>
  <c r="R2036"/>
  <c r="Q2036"/>
  <c r="S2100"/>
  <c r="R2100"/>
  <c r="Q2100"/>
  <c r="S2244"/>
  <c r="R2244"/>
  <c r="Q2244"/>
  <c r="S2308"/>
  <c r="R2308"/>
  <c r="Q2308"/>
  <c r="S2355"/>
  <c r="R2355"/>
  <c r="Q2355"/>
  <c r="S2426"/>
  <c r="R2426"/>
  <c r="Q2426"/>
  <c r="S2503"/>
  <c r="R2503"/>
  <c r="Q2503"/>
  <c r="S3067"/>
  <c r="R3067"/>
  <c r="Q3067"/>
  <c r="S3765"/>
  <c r="R3765"/>
  <c r="Q3765"/>
  <c r="S1434"/>
  <c r="R1434"/>
  <c r="Q1434"/>
  <c r="S1451"/>
  <c r="R1451"/>
  <c r="Q1451"/>
  <c r="S1562"/>
  <c r="R1562"/>
  <c r="Q1562"/>
  <c r="S1627"/>
  <c r="R1627"/>
  <c r="Q1627"/>
  <c r="S1671"/>
  <c r="R1671"/>
  <c r="Q1671"/>
  <c r="S1731"/>
  <c r="R1731"/>
  <c r="Q1731"/>
  <c r="S1803"/>
  <c r="R1803"/>
  <c r="Q1803"/>
  <c r="S1881"/>
  <c r="R1881"/>
  <c r="Q1881"/>
  <c r="S2572"/>
  <c r="R2572"/>
  <c r="Q2572"/>
  <c r="S1942"/>
  <c r="R1942"/>
  <c r="Q1942"/>
  <c r="S1982"/>
  <c r="R1982"/>
  <c r="Q1982"/>
  <c r="S2046"/>
  <c r="R2046"/>
  <c r="Q2046"/>
  <c r="S2016"/>
  <c r="R2016"/>
  <c r="Q2016"/>
  <c r="S2040"/>
  <c r="R2040"/>
  <c r="Q2040"/>
  <c r="S2111"/>
  <c r="R2111"/>
  <c r="Q2111"/>
  <c r="S2625"/>
  <c r="R2625"/>
  <c r="Q2625"/>
  <c r="S2635"/>
  <c r="R2635"/>
  <c r="Q2635"/>
  <c r="S2801"/>
  <c r="R2801"/>
  <c r="Q2801"/>
  <c r="S3053"/>
  <c r="R3053"/>
  <c r="Q3053"/>
  <c r="S3076"/>
  <c r="R3076"/>
  <c r="Q3076"/>
  <c r="S192"/>
  <c r="R192"/>
  <c r="Q192"/>
  <c r="S178"/>
  <c r="R178"/>
  <c r="Q178"/>
  <c r="S334"/>
  <c r="R334"/>
  <c r="Q334"/>
  <c r="S341"/>
  <c r="R341"/>
  <c r="Q341"/>
  <c r="S365"/>
  <c r="R365"/>
  <c r="Q365"/>
  <c r="S417"/>
  <c r="R417"/>
  <c r="Q417"/>
  <c r="S401"/>
  <c r="R401"/>
  <c r="Q401"/>
  <c r="S429"/>
  <c r="R429"/>
  <c r="Q429"/>
  <c r="S514"/>
  <c r="R514"/>
  <c r="Q514"/>
  <c r="S543"/>
  <c r="R543"/>
  <c r="Q543"/>
  <c r="S571"/>
  <c r="R571"/>
  <c r="Q571"/>
  <c r="S597"/>
  <c r="R597"/>
  <c r="Q597"/>
  <c r="S1043"/>
  <c r="R1043"/>
  <c r="Q1043"/>
  <c r="S1056"/>
  <c r="R1056"/>
  <c r="Q1056"/>
  <c r="S1092"/>
  <c r="R1092"/>
  <c r="Q1092"/>
  <c r="S1138"/>
  <c r="R1138"/>
  <c r="Q1138"/>
  <c r="S1287"/>
  <c r="R1287"/>
  <c r="Q1287"/>
  <c r="S1305"/>
  <c r="R1305"/>
  <c r="Q1305"/>
  <c r="S1330"/>
  <c r="R1330"/>
  <c r="Q1330"/>
  <c r="S1340"/>
  <c r="R1340"/>
  <c r="Q1340"/>
  <c r="S1380"/>
  <c r="R1380"/>
  <c r="Q1380"/>
  <c r="S1372"/>
  <c r="R1372"/>
  <c r="Q1372"/>
  <c r="S1386"/>
  <c r="R1386"/>
  <c r="Q1386"/>
  <c r="S1410"/>
  <c r="R1410"/>
  <c r="Q1410"/>
  <c r="S1433"/>
  <c r="R1433"/>
  <c r="Q1433"/>
  <c r="S1445"/>
  <c r="R1445"/>
  <c r="Q1445"/>
  <c r="S1460"/>
  <c r="R1460"/>
  <c r="Q1460"/>
  <c r="S1891"/>
  <c r="R1891"/>
  <c r="Q1891"/>
  <c r="S1944"/>
  <c r="R1944"/>
  <c r="Q1944"/>
  <c r="S2672"/>
  <c r="R2672"/>
  <c r="Q2672"/>
  <c r="S921"/>
  <c r="R921"/>
  <c r="Q921"/>
  <c r="S182"/>
  <c r="R182"/>
  <c r="Q182"/>
  <c r="S46"/>
  <c r="R46"/>
  <c r="Q46"/>
  <c r="S9"/>
  <c r="R9"/>
  <c r="Q9"/>
  <c r="S133"/>
  <c r="R133"/>
  <c r="Q133"/>
  <c r="S4464"/>
  <c r="R4464"/>
  <c r="Q4464"/>
  <c r="S19"/>
  <c r="R19"/>
  <c r="Q19"/>
  <c r="S2029"/>
  <c r="R2029"/>
  <c r="Q2029"/>
  <c r="S1264"/>
  <c r="R1264"/>
  <c r="Q1264"/>
  <c r="S79"/>
  <c r="R79"/>
  <c r="Q79"/>
  <c r="S508"/>
  <c r="R508"/>
  <c r="Q508"/>
  <c r="S81"/>
  <c r="R81"/>
  <c r="Q81"/>
  <c r="S153"/>
  <c r="R153"/>
  <c r="Q153"/>
  <c r="S2541"/>
  <c r="R2541"/>
  <c r="Q2541"/>
  <c r="S2565"/>
  <c r="R2565"/>
  <c r="Q2565"/>
  <c r="S2765"/>
  <c r="R2765"/>
  <c r="Q2765"/>
  <c r="S3398"/>
  <c r="R3398"/>
  <c r="Q3398"/>
  <c r="S139"/>
  <c r="R139"/>
  <c r="Q139"/>
  <c r="S176"/>
  <c r="R176"/>
  <c r="Q176"/>
  <c r="S352"/>
  <c r="R352"/>
  <c r="Q352"/>
  <c r="S337"/>
  <c r="R337"/>
  <c r="Q337"/>
  <c r="S370"/>
  <c r="R370"/>
  <c r="Q370"/>
  <c r="S391"/>
  <c r="R391"/>
  <c r="Q391"/>
  <c r="S445"/>
  <c r="R445"/>
  <c r="Q445"/>
  <c r="S1017"/>
  <c r="R1017"/>
  <c r="Q1017"/>
  <c r="S1521"/>
  <c r="R1521"/>
  <c r="Q1521"/>
  <c r="S1882"/>
  <c r="R1882"/>
  <c r="Q1882"/>
  <c r="S1887"/>
  <c r="R1887"/>
  <c r="Q1887"/>
  <c r="S1915"/>
  <c r="R1915"/>
  <c r="Q1915"/>
  <c r="S2000"/>
  <c r="R2000"/>
  <c r="Q2000"/>
  <c r="S3446"/>
  <c r="R3446"/>
  <c r="Q3446"/>
  <c r="S1602"/>
  <c r="R1602"/>
  <c r="Q1602"/>
  <c r="S1694"/>
  <c r="R1694"/>
  <c r="Q1694"/>
  <c r="S1744"/>
  <c r="R1744"/>
  <c r="Q1744"/>
  <c r="S1808"/>
  <c r="R1808"/>
  <c r="Q1808"/>
  <c r="S1291"/>
  <c r="R1291"/>
  <c r="Q1291"/>
  <c r="S3806"/>
  <c r="R3806"/>
  <c r="Q3806"/>
  <c r="S1955"/>
  <c r="R1955"/>
  <c r="Q1955"/>
  <c r="S2224"/>
  <c r="R2224"/>
  <c r="Q2224"/>
  <c r="S1453"/>
  <c r="R1453"/>
  <c r="Q1453"/>
  <c r="S340"/>
  <c r="R340"/>
  <c r="Q340"/>
  <c r="S43"/>
  <c r="R43"/>
  <c r="Q43"/>
  <c r="S11"/>
  <c r="R11"/>
  <c r="Q11"/>
  <c r="S22"/>
  <c r="R22"/>
  <c r="Q22"/>
  <c r="S2170"/>
  <c r="R2170"/>
  <c r="Q2170"/>
  <c r="S1063"/>
  <c r="R1063"/>
  <c r="Q1063"/>
  <c r="S92"/>
  <c r="R92"/>
  <c r="Q92"/>
  <c r="S66"/>
  <c r="R66"/>
  <c r="Q66"/>
  <c r="S1419"/>
  <c r="R1419"/>
  <c r="Q1419"/>
  <c r="S2145"/>
  <c r="R2145"/>
  <c r="Q2145"/>
  <c r="S1296"/>
  <c r="R1296"/>
  <c r="Q1296"/>
  <c r="S1888"/>
  <c r="R1888"/>
  <c r="Q1888"/>
  <c r="S976"/>
  <c r="R976"/>
  <c r="Q976"/>
  <c r="S627"/>
  <c r="R627"/>
  <c r="Q627"/>
  <c r="S151"/>
  <c r="R151"/>
  <c r="Q151"/>
  <c r="S615"/>
  <c r="R615"/>
  <c r="Q615"/>
  <c r="S1285"/>
  <c r="R1285"/>
  <c r="Q1285"/>
  <c r="S2510"/>
  <c r="R2510"/>
  <c r="Q2510"/>
  <c r="S2252"/>
  <c r="R2252"/>
  <c r="Q2252"/>
  <c r="S520"/>
  <c r="R520"/>
  <c r="Q520"/>
  <c r="S1389"/>
  <c r="R1389"/>
  <c r="Q1389"/>
  <c r="S610"/>
  <c r="R610"/>
  <c r="Q610"/>
  <c r="S696"/>
  <c r="R696"/>
  <c r="Q696"/>
  <c r="S446"/>
  <c r="R446"/>
  <c r="Q446"/>
  <c r="S2278"/>
  <c r="R2278"/>
  <c r="Q2278"/>
  <c r="S737"/>
  <c r="R737"/>
  <c r="Q737"/>
  <c r="S867"/>
  <c r="R867"/>
  <c r="Q867"/>
  <c r="S71"/>
  <c r="R71"/>
  <c r="Q71"/>
  <c r="S114"/>
  <c r="R114"/>
  <c r="Q114"/>
  <c r="S573"/>
  <c r="R573"/>
  <c r="Q573"/>
  <c r="S2218"/>
  <c r="R2218"/>
  <c r="Q2218"/>
  <c r="S993"/>
  <c r="R993"/>
  <c r="Q993"/>
  <c r="S1444"/>
  <c r="R1444"/>
  <c r="Q1444"/>
  <c r="S1932"/>
  <c r="R1932"/>
  <c r="Q1932"/>
  <c r="S2305"/>
  <c r="R2305"/>
  <c r="Q2305"/>
  <c r="S653"/>
  <c r="R653"/>
  <c r="Q653"/>
  <c r="S662"/>
  <c r="R662"/>
  <c r="Q662"/>
  <c r="S701"/>
  <c r="R701"/>
  <c r="Q701"/>
  <c r="S428"/>
  <c r="R428"/>
  <c r="Q428"/>
  <c r="S515"/>
  <c r="R515"/>
  <c r="Q515"/>
  <c r="S1916"/>
  <c r="R1916"/>
  <c r="Q1916"/>
  <c r="S2867"/>
  <c r="R2867"/>
  <c r="Q2867"/>
  <c r="S82"/>
  <c r="R82"/>
  <c r="Q82"/>
  <c r="S1924"/>
  <c r="R1924"/>
  <c r="Q1924"/>
  <c r="S1638"/>
  <c r="R1638"/>
  <c r="Q1638"/>
  <c r="S1871"/>
  <c r="R1871"/>
  <c r="Q1871"/>
  <c r="S1950"/>
  <c r="R1950"/>
  <c r="Q1950"/>
  <c r="S2326"/>
  <c r="R2326"/>
  <c r="Q2326"/>
  <c r="S1555"/>
  <c r="R1555"/>
  <c r="Q1555"/>
  <c r="S2424"/>
  <c r="R2424"/>
  <c r="Q2424"/>
  <c r="S2464"/>
  <c r="R2464"/>
  <c r="Q2464"/>
  <c r="S2507"/>
  <c r="R2507"/>
  <c r="Q2507"/>
  <c r="S2578"/>
  <c r="R2578"/>
  <c r="Q2578"/>
  <c r="S3167"/>
  <c r="R3167"/>
  <c r="Q3167"/>
  <c r="S3114"/>
  <c r="R3114"/>
  <c r="Q3114"/>
  <c r="S2902"/>
  <c r="R2902"/>
  <c r="Q2902"/>
  <c r="S3120"/>
  <c r="R3120"/>
  <c r="Q3120"/>
  <c r="S2147"/>
  <c r="R2147"/>
  <c r="Q2147"/>
  <c r="S2851"/>
  <c r="R2851"/>
  <c r="Q2851"/>
  <c r="S2996"/>
  <c r="R2996"/>
  <c r="Q2996"/>
  <c r="S3128"/>
  <c r="R3128"/>
  <c r="Q3128"/>
  <c r="S3199"/>
  <c r="R3199"/>
  <c r="Q3199"/>
  <c r="S3195"/>
  <c r="R3195"/>
  <c r="Q3195"/>
  <c r="S4603"/>
  <c r="R4603"/>
  <c r="Q4603"/>
  <c r="S3111"/>
  <c r="R3111"/>
  <c r="Q3111"/>
  <c r="S3121"/>
  <c r="R3121"/>
  <c r="Q3121"/>
  <c r="S3137"/>
  <c r="R3137"/>
  <c r="Q3137"/>
  <c r="S3155"/>
  <c r="R3155"/>
  <c r="Q3155"/>
  <c r="S2197"/>
  <c r="R2197"/>
  <c r="Q2197"/>
  <c r="S2298"/>
  <c r="R2298"/>
  <c r="Q2298"/>
  <c r="S2608"/>
  <c r="R2608"/>
  <c r="Q2608"/>
  <c r="S2935"/>
  <c r="R2935"/>
  <c r="Q2935"/>
  <c r="S2981"/>
  <c r="R2981"/>
  <c r="Q2981"/>
  <c r="S2994"/>
  <c r="R2994"/>
  <c r="Q2994"/>
  <c r="S2929"/>
  <c r="R2929"/>
  <c r="Q2929"/>
  <c r="S2947"/>
  <c r="R2947"/>
  <c r="Q2947"/>
  <c r="S2966"/>
  <c r="R2966"/>
  <c r="Q2966"/>
  <c r="S3009"/>
  <c r="R3009"/>
  <c r="Q3009"/>
  <c r="S2324"/>
  <c r="R2324"/>
  <c r="Q2324"/>
  <c r="S2342"/>
  <c r="R2342"/>
  <c r="Q2342"/>
  <c r="S2361"/>
  <c r="R2361"/>
  <c r="Q2361"/>
  <c r="S3700"/>
  <c r="R3700"/>
  <c r="Q3700"/>
  <c r="S3987"/>
  <c r="R3987"/>
  <c r="Q3987"/>
  <c r="S4055"/>
  <c r="R4055"/>
  <c r="Q4055"/>
  <c r="S4343"/>
  <c r="R4343"/>
  <c r="Q4343"/>
  <c r="S1844"/>
  <c r="R1844"/>
  <c r="Q1844"/>
  <c r="S2072"/>
  <c r="R2072"/>
  <c r="Q2072"/>
  <c r="S2271"/>
  <c r="R2271"/>
  <c r="Q2271"/>
  <c r="S2335"/>
  <c r="R2335"/>
  <c r="Q2335"/>
  <c r="S2321"/>
  <c r="R2321"/>
  <c r="Q2321"/>
  <c r="S2369"/>
  <c r="R2369"/>
  <c r="Q2369"/>
  <c r="S2390"/>
  <c r="R2390"/>
  <c r="Q2390"/>
  <c r="S2420"/>
  <c r="R2420"/>
  <c r="Q2420"/>
  <c r="S2487"/>
  <c r="R2487"/>
  <c r="Q2487"/>
  <c r="S2548"/>
  <c r="R2548"/>
  <c r="Q2548"/>
  <c r="S2529"/>
  <c r="R2529"/>
  <c r="Q2529"/>
  <c r="S2054"/>
  <c r="R2054"/>
  <c r="Q2054"/>
  <c r="S2074"/>
  <c r="R2074"/>
  <c r="Q2074"/>
  <c r="S2667"/>
  <c r="R2667"/>
  <c r="Q2667"/>
  <c r="S2691"/>
  <c r="R2691"/>
  <c r="Q2691"/>
  <c r="S2738"/>
  <c r="R2738"/>
  <c r="Q2738"/>
  <c r="S243"/>
  <c r="R243"/>
  <c r="Q243"/>
  <c r="S266"/>
  <c r="R266"/>
  <c r="Q266"/>
  <c r="S293"/>
  <c r="R293"/>
  <c r="Q293"/>
  <c r="S279"/>
  <c r="R279"/>
  <c r="Q279"/>
  <c r="S303"/>
  <c r="R303"/>
  <c r="Q303"/>
  <c r="S317"/>
  <c r="R317"/>
  <c r="Q317"/>
  <c r="S507"/>
  <c r="R507"/>
  <c r="Q507"/>
  <c r="S554"/>
  <c r="R554"/>
  <c r="Q554"/>
  <c r="S602"/>
  <c r="R602"/>
  <c r="Q602"/>
  <c r="S1062"/>
  <c r="R1062"/>
  <c r="Q1062"/>
  <c r="S1295"/>
  <c r="R1295"/>
  <c r="Q1295"/>
  <c r="S3117"/>
  <c r="R3117"/>
  <c r="Q3117"/>
  <c r="S262"/>
  <c r="R262"/>
  <c r="Q262"/>
  <c r="S929"/>
  <c r="R929"/>
  <c r="Q929"/>
  <c r="S53"/>
  <c r="R53"/>
  <c r="Q53"/>
  <c r="S660"/>
  <c r="R660"/>
  <c r="Q660"/>
  <c r="S16"/>
  <c r="R16"/>
  <c r="Q16"/>
  <c r="S35"/>
  <c r="R35"/>
  <c r="Q35"/>
  <c r="S78"/>
  <c r="R78"/>
  <c r="Q78"/>
  <c r="S91"/>
  <c r="R91"/>
  <c r="Q91"/>
  <c r="S63"/>
  <c r="R63"/>
  <c r="Q63"/>
  <c r="S558"/>
  <c r="R558"/>
  <c r="Q558"/>
  <c r="S1837"/>
  <c r="R1837"/>
  <c r="Q1837"/>
  <c r="S1375"/>
  <c r="R1375"/>
  <c r="Q1375"/>
  <c r="S2180"/>
  <c r="R2180"/>
  <c r="Q2180"/>
  <c r="S3545"/>
  <c r="R3545"/>
  <c r="Q3545"/>
  <c r="S2885"/>
  <c r="R2885"/>
  <c r="Q2885"/>
  <c r="S2967"/>
  <c r="R2967"/>
  <c r="Q2967"/>
  <c r="S3031"/>
  <c r="R3031"/>
  <c r="Q3031"/>
  <c r="S1976"/>
  <c r="R1976"/>
  <c r="Q1976"/>
  <c r="S2226"/>
  <c r="R2226"/>
  <c r="Q2226"/>
  <c r="S2201"/>
  <c r="R2201"/>
  <c r="Q2201"/>
  <c r="S2233"/>
  <c r="R2233"/>
  <c r="Q2233"/>
  <c r="S2332"/>
  <c r="R2332"/>
  <c r="Q2332"/>
  <c r="S2371"/>
  <c r="R2371"/>
  <c r="Q2371"/>
  <c r="S2415"/>
  <c r="R2415"/>
  <c r="Q2415"/>
  <c r="S2528"/>
  <c r="R2528"/>
  <c r="Q2528"/>
  <c r="S2961"/>
  <c r="R2961"/>
  <c r="Q2961"/>
  <c r="S2936"/>
  <c r="R2936"/>
  <c r="Q2936"/>
  <c r="S2952"/>
  <c r="R2952"/>
  <c r="Q2952"/>
  <c r="S2973"/>
  <c r="R2973"/>
  <c r="Q2973"/>
  <c r="S3023"/>
  <c r="R3023"/>
  <c r="Q3023"/>
  <c r="S2995"/>
  <c r="R2995"/>
  <c r="Q2995"/>
  <c r="S3033"/>
  <c r="R3033"/>
  <c r="Q3033"/>
  <c r="S3756"/>
  <c r="R3756"/>
  <c r="Q3756"/>
  <c r="S3299"/>
  <c r="R3299"/>
  <c r="Q3299"/>
  <c r="S318"/>
  <c r="R318"/>
  <c r="Q318"/>
  <c r="S281"/>
  <c r="R281"/>
  <c r="Q281"/>
  <c r="S301"/>
  <c r="R301"/>
  <c r="Q301"/>
  <c r="S315"/>
  <c r="R315"/>
  <c r="Q315"/>
  <c r="S412"/>
  <c r="R412"/>
  <c r="Q412"/>
  <c r="S476"/>
  <c r="R476"/>
  <c r="Q476"/>
  <c r="S545"/>
  <c r="R545"/>
  <c r="Q545"/>
  <c r="S569"/>
  <c r="R569"/>
  <c r="Q569"/>
  <c r="S622"/>
  <c r="R622"/>
  <c r="Q622"/>
  <c r="S607"/>
  <c r="R607"/>
  <c r="Q607"/>
  <c r="S1047"/>
  <c r="R1047"/>
  <c r="Q1047"/>
  <c r="S1058"/>
  <c r="R1058"/>
  <c r="Q1058"/>
  <c r="S1307"/>
  <c r="R1307"/>
  <c r="Q1307"/>
  <c r="S1327"/>
  <c r="R1327"/>
  <c r="Q1327"/>
  <c r="S1382"/>
  <c r="R1382"/>
  <c r="Q1382"/>
  <c r="S1397"/>
  <c r="R1397"/>
  <c r="Q1397"/>
  <c r="S1422"/>
  <c r="R1422"/>
  <c r="Q1422"/>
  <c r="S1431"/>
  <c r="R1431"/>
  <c r="Q1431"/>
  <c r="S1452"/>
  <c r="R1452"/>
  <c r="Q1452"/>
  <c r="S1493"/>
  <c r="R1493"/>
  <c r="Q1493"/>
  <c r="S1524"/>
  <c r="R1524"/>
  <c r="Q1524"/>
  <c r="S1904"/>
  <c r="R1904"/>
  <c r="Q1904"/>
  <c r="S1897"/>
  <c r="R1897"/>
  <c r="Q1897"/>
  <c r="S1933"/>
  <c r="R1933"/>
  <c r="Q1933"/>
  <c r="S1920"/>
  <c r="R1920"/>
  <c r="Q1920"/>
  <c r="S1967"/>
  <c r="R1967"/>
  <c r="Q1967"/>
  <c r="S1956"/>
  <c r="R1956"/>
  <c r="Q1956"/>
  <c r="S2002"/>
  <c r="R2002"/>
  <c r="Q2002"/>
  <c r="S2574"/>
  <c r="R2574"/>
  <c r="Q2574"/>
  <c r="S2706"/>
  <c r="R2706"/>
  <c r="Q2706"/>
  <c r="S2721"/>
  <c r="R2721"/>
  <c r="Q2721"/>
  <c r="S788"/>
  <c r="R788"/>
  <c r="Q788"/>
  <c r="S56"/>
  <c r="R56"/>
  <c r="Q56"/>
  <c r="S17"/>
  <c r="R17"/>
  <c r="Q17"/>
  <c r="S2599"/>
  <c r="R2599"/>
  <c r="Q2599"/>
  <c r="S2587"/>
  <c r="R2587"/>
  <c r="Q2587"/>
  <c r="S3057"/>
  <c r="R3057"/>
  <c r="Q3057"/>
  <c r="S3170"/>
  <c r="R3170"/>
  <c r="Q3170"/>
  <c r="S2380"/>
  <c r="R2380"/>
  <c r="Q2380"/>
  <c r="S3015"/>
  <c r="R3015"/>
  <c r="Q3015"/>
  <c r="S2094"/>
  <c r="R2094"/>
  <c r="Q2094"/>
  <c r="S2203"/>
  <c r="R2203"/>
  <c r="Q2203"/>
  <c r="S2322"/>
  <c r="R2322"/>
  <c r="Q2322"/>
  <c r="S2425"/>
  <c r="R2425"/>
  <c r="Q2425"/>
  <c r="S2955"/>
  <c r="R2955"/>
  <c r="Q2955"/>
  <c r="S1164"/>
  <c r="R1164"/>
  <c r="Q1164"/>
  <c r="S1534"/>
  <c r="R1534"/>
  <c r="Q1534"/>
  <c r="S1715"/>
  <c r="R1715"/>
  <c r="Q1715"/>
  <c r="S2245"/>
  <c r="R2245"/>
  <c r="Q2245"/>
  <c r="S2334"/>
  <c r="R2334"/>
  <c r="Q2334"/>
  <c r="S2438"/>
  <c r="R2438"/>
  <c r="Q2438"/>
  <c r="S3385"/>
  <c r="R3385"/>
  <c r="Q3385"/>
  <c r="S138"/>
  <c r="R138"/>
  <c r="Q138"/>
  <c r="S206"/>
  <c r="R206"/>
  <c r="Q206"/>
  <c r="S1647"/>
  <c r="R1647"/>
  <c r="Q1647"/>
  <c r="S1725"/>
  <c r="R1725"/>
  <c r="Q1725"/>
  <c r="S1908"/>
  <c r="R1908"/>
  <c r="Q1908"/>
  <c r="S2052"/>
  <c r="R2052"/>
  <c r="Q2052"/>
  <c r="S2241"/>
  <c r="R2241"/>
  <c r="Q2241"/>
  <c r="S2363"/>
  <c r="R2363"/>
  <c r="Q2363"/>
  <c r="S2458"/>
  <c r="R2458"/>
  <c r="Q2458"/>
  <c r="S2493"/>
  <c r="R2493"/>
  <c r="Q2493"/>
  <c r="S2524"/>
  <c r="R2524"/>
  <c r="Q2524"/>
  <c r="S2544"/>
  <c r="R2544"/>
  <c r="Q2544"/>
  <c r="S3078"/>
  <c r="R3078"/>
  <c r="Q3078"/>
  <c r="S1412"/>
  <c r="R1412"/>
  <c r="Q1412"/>
  <c r="S1447"/>
  <c r="R1447"/>
  <c r="Q1447"/>
  <c r="S1467"/>
  <c r="R1467"/>
  <c r="Q1467"/>
  <c r="S1505"/>
  <c r="R1505"/>
  <c r="Q1505"/>
  <c r="S1571"/>
  <c r="R1571"/>
  <c r="Q1571"/>
  <c r="S1682"/>
  <c r="R1682"/>
  <c r="Q1682"/>
  <c r="S1811"/>
  <c r="R1811"/>
  <c r="Q1811"/>
  <c r="S1890"/>
  <c r="R1890"/>
  <c r="Q1890"/>
  <c r="S1927"/>
  <c r="R1927"/>
  <c r="Q1927"/>
  <c r="S1957"/>
  <c r="R1957"/>
  <c r="Q1957"/>
  <c r="S2042"/>
  <c r="R2042"/>
  <c r="Q2042"/>
  <c r="S2034"/>
  <c r="R2034"/>
  <c r="Q2034"/>
  <c r="S2648"/>
  <c r="R2648"/>
  <c r="Q2648"/>
  <c r="S2633"/>
  <c r="R2633"/>
  <c r="Q2633"/>
  <c r="S2641"/>
  <c r="R2641"/>
  <c r="Q2641"/>
  <c r="S3098"/>
  <c r="R3098"/>
  <c r="Q3098"/>
  <c r="S4330"/>
  <c r="R4330"/>
  <c r="Q4330"/>
  <c r="S132"/>
  <c r="R132"/>
  <c r="Q132"/>
  <c r="S209"/>
  <c r="R209"/>
  <c r="Q209"/>
  <c r="S363"/>
  <c r="R363"/>
  <c r="Q363"/>
  <c r="S435"/>
  <c r="R435"/>
  <c r="Q435"/>
  <c r="S458"/>
  <c r="R458"/>
  <c r="Q458"/>
  <c r="S495"/>
  <c r="R495"/>
  <c r="Q495"/>
  <c r="S509"/>
  <c r="R509"/>
  <c r="Q509"/>
  <c r="S525"/>
  <c r="R525"/>
  <c r="Q525"/>
  <c r="S567"/>
  <c r="R567"/>
  <c r="Q567"/>
  <c r="S997"/>
  <c r="R997"/>
  <c r="Q997"/>
  <c r="S1007"/>
  <c r="R1007"/>
  <c r="Q1007"/>
  <c r="S1015"/>
  <c r="R1015"/>
  <c r="Q1015"/>
  <c r="S1067"/>
  <c r="R1067"/>
  <c r="Q1067"/>
  <c r="S1041"/>
  <c r="R1041"/>
  <c r="Q1041"/>
  <c r="S1153"/>
  <c r="R1153"/>
  <c r="Q1153"/>
  <c r="S1144"/>
  <c r="R1144"/>
  <c r="Q1144"/>
  <c r="S1179"/>
  <c r="R1179"/>
  <c r="Q1179"/>
  <c r="S1163"/>
  <c r="R1163"/>
  <c r="Q1163"/>
  <c r="S1274"/>
  <c r="R1274"/>
  <c r="Q1274"/>
  <c r="S1284"/>
  <c r="R1284"/>
  <c r="Q1284"/>
  <c r="S1333"/>
  <c r="R1333"/>
  <c r="Q1333"/>
  <c r="S1343"/>
  <c r="R1343"/>
  <c r="Q1343"/>
  <c r="S1370"/>
  <c r="R1370"/>
  <c r="Q1370"/>
  <c r="S1384"/>
  <c r="R1384"/>
  <c r="Q1384"/>
  <c r="S1439"/>
  <c r="R1439"/>
  <c r="Q1439"/>
  <c r="S1418"/>
  <c r="R1418"/>
  <c r="Q1418"/>
  <c r="S1448"/>
  <c r="R1448"/>
  <c r="Q1448"/>
  <c r="S1494"/>
  <c r="R1494"/>
  <c r="Q1494"/>
  <c r="S1484"/>
  <c r="R1484"/>
  <c r="Q1484"/>
  <c r="S1506"/>
  <c r="R1506"/>
  <c r="Q1506"/>
  <c r="S1514"/>
  <c r="R1514"/>
  <c r="Q1514"/>
  <c r="S1856"/>
  <c r="R1856"/>
  <c r="Q1856"/>
  <c r="S1884"/>
  <c r="R1884"/>
  <c r="Q1884"/>
  <c r="S1913"/>
  <c r="R1913"/>
  <c r="Q1913"/>
  <c r="S1946"/>
  <c r="R1946"/>
  <c r="Q1946"/>
  <c r="S1997"/>
  <c r="R1997"/>
  <c r="Q1997"/>
  <c r="S3323"/>
  <c r="R3323"/>
  <c r="Q3323"/>
  <c r="S3383"/>
  <c r="R3383"/>
  <c r="Q3383"/>
  <c r="S1167"/>
  <c r="R1167"/>
  <c r="Q1167"/>
  <c r="S1245"/>
  <c r="R1245"/>
  <c r="Q1245"/>
  <c r="S1223"/>
  <c r="R1223"/>
  <c r="Q1223"/>
  <c r="S1236"/>
  <c r="R1236"/>
  <c r="Q1236"/>
  <c r="S1543"/>
  <c r="R1543"/>
  <c r="Q1543"/>
  <c r="S1568"/>
  <c r="R1568"/>
  <c r="Q1568"/>
  <c r="S1579"/>
  <c r="R1579"/>
  <c r="Q1579"/>
  <c r="S1658"/>
  <c r="R1658"/>
  <c r="Q1658"/>
  <c r="S1678"/>
  <c r="R1678"/>
  <c r="Q1678"/>
  <c r="S1689"/>
  <c r="R1689"/>
  <c r="Q1689"/>
  <c r="S1703"/>
  <c r="R1703"/>
  <c r="Q1703"/>
  <c r="S1734"/>
  <c r="R1734"/>
  <c r="Q1734"/>
  <c r="S1757"/>
  <c r="R1757"/>
  <c r="Q1757"/>
  <c r="S1776"/>
  <c r="R1776"/>
  <c r="Q1776"/>
  <c r="S3367"/>
  <c r="R3367"/>
  <c r="Q3367"/>
  <c r="S3352"/>
  <c r="R3352"/>
  <c r="Q3352"/>
  <c r="S3389"/>
  <c r="R3389"/>
  <c r="Q3389"/>
  <c r="S3509"/>
  <c r="R3509"/>
  <c r="Q3509"/>
  <c r="S3585"/>
  <c r="R3585"/>
  <c r="Q3585"/>
  <c r="S3667"/>
  <c r="R3667"/>
  <c r="Q3667"/>
  <c r="S3658"/>
  <c r="R3658"/>
  <c r="Q3658"/>
  <c r="S4416"/>
  <c r="R4416"/>
  <c r="Q4416"/>
  <c r="S2616"/>
  <c r="R2616"/>
  <c r="Q2616"/>
  <c r="S966"/>
  <c r="R966"/>
  <c r="Q966"/>
  <c r="S95"/>
  <c r="R95"/>
  <c r="Q95"/>
  <c r="S2160"/>
  <c r="R2160"/>
  <c r="Q2160"/>
  <c r="S2184"/>
  <c r="R2184"/>
  <c r="Q2184"/>
  <c r="S68"/>
  <c r="R68"/>
  <c r="Q68"/>
  <c r="S83"/>
  <c r="R83"/>
  <c r="Q83"/>
  <c r="S1312"/>
  <c r="R1312"/>
  <c r="Q1312"/>
  <c r="S4067"/>
  <c r="R4067"/>
  <c r="Q4067"/>
  <c r="S3252"/>
  <c r="R3252"/>
  <c r="Q3252"/>
  <c r="S2986"/>
  <c r="R2986"/>
  <c r="Q2986"/>
  <c r="S3182"/>
  <c r="R3182"/>
  <c r="Q3182"/>
  <c r="S149"/>
  <c r="R149"/>
  <c r="Q149"/>
  <c r="S670"/>
  <c r="R670"/>
  <c r="Q670"/>
  <c r="S2162"/>
  <c r="R2162"/>
  <c r="Q2162"/>
  <c r="S2600"/>
  <c r="R2600"/>
  <c r="Q2600"/>
  <c r="S2325"/>
  <c r="R2325"/>
  <c r="Q2325"/>
  <c r="S3520"/>
  <c r="R3520"/>
  <c r="Q3520"/>
  <c r="S3906"/>
  <c r="R3906"/>
  <c r="Q3906"/>
  <c r="S2159"/>
  <c r="R2159"/>
  <c r="Q2159"/>
  <c r="S1800"/>
  <c r="R1800"/>
  <c r="Q1800"/>
  <c r="S2757"/>
  <c r="R2757"/>
  <c r="Q2757"/>
  <c r="S2204"/>
  <c r="R2204"/>
  <c r="Q2204"/>
  <c r="S4730"/>
  <c r="R4730"/>
  <c r="Q4730"/>
  <c r="S4729"/>
  <c r="R4729"/>
  <c r="Q4729"/>
</calcChain>
</file>

<file path=xl/sharedStrings.xml><?xml version="1.0" encoding="utf-8"?>
<sst xmlns="http://schemas.openxmlformats.org/spreadsheetml/2006/main" count="16955" uniqueCount="9414">
  <si>
    <t>多重人格探偵サイコ</t>
  </si>
  <si>
    <t>ネバーランド</t>
  </si>
  <si>
    <t>ジャーナリスト＠露＠暗殺</t>
  </si>
  <si>
    <t>安全地帯</t>
  </si>
  <si>
    <t>全日空ハイジャック</t>
  </si>
  <si>
    <t>浜梨/浜茄子</t>
    <rPh sb="0" eb="2">
      <t>はまなし</t>
    </rPh>
    <rPh sb="3" eb="6">
      <t>はまなす</t>
    </rPh>
    <phoneticPr fontId="4" type="Hiragana" alignment="distributed"/>
  </si>
  <si>
    <t>カラジウム【錦芋】</t>
    <rPh sb="6" eb="8">
      <t>にしきいも</t>
    </rPh>
    <phoneticPr fontId="4" type="Hiragana" alignment="distributed"/>
  </si>
  <si>
    <t>07/06</t>
  </si>
  <si>
    <t>毛氈苔</t>
    <rPh sb="0" eb="3">
      <t>もうせんごけ</t>
    </rPh>
    <phoneticPr fontId="4" type="Hiragana" alignment="distributed"/>
  </si>
  <si>
    <t>赤酸塊【房酸塊】</t>
    <rPh sb="0" eb="3">
      <t>あかすぐり</t>
    </rPh>
    <rPh sb="4" eb="5">
      <t>ふさ</t>
    </rPh>
    <rPh sb="5" eb="7">
      <t>すぐり</t>
    </rPh>
    <phoneticPr fontId="4" type="Hiragana" alignment="distributed"/>
  </si>
  <si>
    <t>酸塊【グーズベリー】</t>
    <rPh sb="0" eb="2">
      <t>すぐり</t>
    </rPh>
    <phoneticPr fontId="4" type="Hiragana" alignment="distributed"/>
  </si>
  <si>
    <t>アベリア【花園衝羽根空木】</t>
    <rPh sb="5" eb="12">
      <t>はなぞのつくばねうつぎ</t>
    </rPh>
    <phoneticPr fontId="4" type="Hiragana" alignment="distributed"/>
  </si>
  <si>
    <t>07/08</t>
  </si>
  <si>
    <t>蓮</t>
    <rPh sb="0" eb="1">
      <t>はす</t>
    </rPh>
    <phoneticPr fontId="4" type="Hiragana" alignment="distributed"/>
  </si>
  <si>
    <t>筑紫　哲也☆</t>
    <rPh sb="0" eb="2">
      <t>ちくし</t>
    </rPh>
    <rPh sb="3" eb="5">
      <t>てつや</t>
    </rPh>
    <phoneticPr fontId="4" type="Hiragana"/>
  </si>
  <si>
    <t>アンジェラ・アキ</t>
    <phoneticPr fontId="4" type="Hiragana"/>
  </si>
  <si>
    <t>黒木　メイサ</t>
    <rPh sb="0" eb="2">
      <t>くろき</t>
    </rPh>
    <phoneticPr fontId="4" type="Hiragana"/>
  </si>
  <si>
    <t>Ｓｈａｌｌ　Ｗｅ　Ｄａｎｃｅ</t>
  </si>
  <si>
    <t>有閑倶楽部</t>
  </si>
  <si>
    <t>さっさと引越し♪奈良</t>
  </si>
  <si>
    <t>ヤンキー先生</t>
  </si>
  <si>
    <t>放浪の天才数学者＠ハンガリー</t>
    <rPh sb="0" eb="2">
      <t>ホウロウ</t>
    </rPh>
    <rPh sb="3" eb="5">
      <t>テンサイ</t>
    </rPh>
    <rPh sb="5" eb="8">
      <t>スウガクシャ</t>
    </rPh>
    <phoneticPr fontId="4"/>
  </si>
  <si>
    <t>料理ジャーナリスト</t>
    <rPh sb="0" eb="2">
      <t>リョウリ</t>
    </rPh>
    <phoneticPr fontId="4"/>
  </si>
  <si>
    <t>銀扇草【ルナリア】</t>
    <rPh sb="0" eb="3">
      <t>ぎんせんそう</t>
    </rPh>
    <phoneticPr fontId="4" type="Hiragana" alignment="distributed"/>
  </si>
  <si>
    <t>金鳳花【馬の足形】</t>
    <rPh sb="0" eb="3">
      <t>きんぽうげ</t>
    </rPh>
    <rPh sb="4" eb="5">
      <t>うま</t>
    </rPh>
    <rPh sb="6" eb="8">
      <t>あしがた</t>
    </rPh>
    <phoneticPr fontId="4" type="Hiragana" alignment="distributed"/>
  </si>
  <si>
    <t>デンファレ</t>
  </si>
  <si>
    <t>01/21</t>
  </si>
  <si>
    <t>ローズマリー【迷迭香/万年郎】</t>
    <rPh sb="7" eb="10">
      <t>まんねんろう</t>
    </rPh>
    <rPh sb="11" eb="14">
      <t>まんねんろう</t>
    </rPh>
    <phoneticPr fontId="4" type="Hiragana" alignment="distributed"/>
  </si>
  <si>
    <t>アイビー【西洋木蔦】</t>
    <rPh sb="5" eb="9">
      <t>せいようきづた</t>
    </rPh>
    <phoneticPr fontId="4" type="Hiragana" alignment="distributed"/>
  </si>
  <si>
    <t>01/22</t>
  </si>
  <si>
    <t>キャラウェイ【姫茴香】</t>
    <rPh sb="7" eb="8">
      <t>ひめ</t>
    </rPh>
    <rPh sb="8" eb="10">
      <t>ういきょう</t>
    </rPh>
    <phoneticPr fontId="4" type="Hiragana" alignment="distributed"/>
  </si>
  <si>
    <t>苔</t>
    <rPh sb="0" eb="1">
      <t>こけ</t>
    </rPh>
    <phoneticPr fontId="4" type="Hiragana" alignment="distributed"/>
  </si>
  <si>
    <t>黄梅【迎春花】</t>
    <rPh sb="0" eb="2">
      <t>おうばい</t>
    </rPh>
    <rPh sb="3" eb="6">
      <t>げいしゅんか</t>
    </rPh>
    <phoneticPr fontId="4" type="Hiragana" alignment="distributed"/>
  </si>
  <si>
    <t>アネモネ【牡丹一華】</t>
    <rPh sb="5" eb="9">
      <t>ぼたんいちげ</t>
    </rPh>
    <phoneticPr fontId="4" type="Hiragana" alignment="distributed"/>
  </si>
  <si>
    <t>アンスリウム【大紅団扇】</t>
    <rPh sb="7" eb="11">
      <t>おおべにうちわ</t>
    </rPh>
    <phoneticPr fontId="4" type="Hiragana" alignment="distributed"/>
  </si>
  <si>
    <t>01/23</t>
  </si>
  <si>
    <t>万両</t>
    <rPh sb="0" eb="2">
      <t>まんりょう</t>
    </rPh>
    <phoneticPr fontId="4" type="Hiragana" alignment="distributed"/>
  </si>
  <si>
    <t>高樹　沙耶</t>
    <rPh sb="0" eb="2">
      <t>たかぎ</t>
    </rPh>
    <rPh sb="3" eb="5">
      <t>さや</t>
    </rPh>
    <phoneticPr fontId="4" type="Hiragana"/>
  </si>
  <si>
    <t>岸本　英之</t>
    <rPh sb="0" eb="2">
      <t>きしもと</t>
    </rPh>
    <rPh sb="3" eb="5">
      <t>ひでゆき</t>
    </rPh>
    <phoneticPr fontId="4" type="Hiragana"/>
  </si>
  <si>
    <t>米倉　涼子</t>
    <rPh sb="0" eb="2">
      <t>よねくら</t>
    </rPh>
    <rPh sb="3" eb="5">
      <t>りょうこ</t>
    </rPh>
    <phoneticPr fontId="4" type="Hiragana"/>
  </si>
  <si>
    <t>鈴木　蘭々</t>
    <rPh sb="0" eb="2">
      <t>すずき</t>
    </rPh>
    <rPh sb="3" eb="5">
      <t>らんらん</t>
    </rPh>
    <phoneticPr fontId="4" type="Hiragana"/>
  </si>
  <si>
    <t>山崎　静代</t>
    <rPh sb="0" eb="5">
      <t>やまさき　しずよ</t>
    </rPh>
    <phoneticPr fontId="4" type="Hiragana"/>
  </si>
  <si>
    <t>安西　ひろこ</t>
    <rPh sb="0" eb="6">
      <t>あんざい　ひろこ</t>
    </rPh>
    <phoneticPr fontId="4" type="Hiragana"/>
  </si>
  <si>
    <t>高島　彩</t>
    <rPh sb="0" eb="4">
      <t>たかしま　あや</t>
    </rPh>
    <phoneticPr fontId="4" type="Hiragana"/>
  </si>
  <si>
    <t>ミゲル・デ・セルバンテス</t>
    <rPh sb="0" eb="12">
      <t>みげる・で・せるばんてす</t>
    </rPh>
    <phoneticPr fontId="4" type="Hiragana"/>
  </si>
  <si>
    <t>ドミニク・オリー</t>
    <rPh sb="0" eb="8">
      <t>どみにく・おりー</t>
    </rPh>
    <phoneticPr fontId="4" type="Hiragana"/>
  </si>
  <si>
    <t>宮澤　喜一</t>
    <rPh sb="0" eb="5">
      <t>みやざわ　きいち</t>
    </rPh>
    <phoneticPr fontId="4" type="Hiragana"/>
  </si>
  <si>
    <t>谷口　清超</t>
    <rPh sb="0" eb="5">
      <t>たにぐち　せいちょう</t>
    </rPh>
    <phoneticPr fontId="4" type="Hiragana"/>
  </si>
  <si>
    <t>ジャニー喜多川</t>
    <rPh sb="0" eb="7">
      <t>じゃにーきたがわ</t>
    </rPh>
    <phoneticPr fontId="4" type="Hiragana"/>
  </si>
  <si>
    <t>スノードロップ【待雪草】</t>
    <rPh sb="8" eb="11">
      <t>まつゆきそう</t>
    </rPh>
    <phoneticPr fontId="4" type="Hiragana" alignment="distributed"/>
  </si>
  <si>
    <t>福寿草【元日草】</t>
    <rPh sb="0" eb="3">
      <t>ふくじゅそう</t>
    </rPh>
    <rPh sb="4" eb="7">
      <t>がんじつそう</t>
    </rPh>
    <phoneticPr fontId="4" type="Hiragana" alignment="distributed"/>
  </si>
  <si>
    <t>01/02</t>
  </si>
  <si>
    <t>黄水仙【雪中花】</t>
    <rPh sb="0" eb="3">
      <t>きずいせん</t>
    </rPh>
    <rPh sb="4" eb="7">
      <t>せっちゅうか</t>
    </rPh>
    <phoneticPr fontId="4" type="Hiragana" alignment="distributed"/>
  </si>
  <si>
    <t>ジョンベネ殺人事件冤罪逮捕＠米</t>
  </si>
  <si>
    <t>ベティ・ブルー</t>
  </si>
  <si>
    <t>ホンジャマカ</t>
  </si>
  <si>
    <t>砂の女</t>
  </si>
  <si>
    <t>心の旅</t>
  </si>
  <si>
    <t>三毛猫ホームズ</t>
  </si>
  <si>
    <t>はいからさんが通る</t>
  </si>
  <si>
    <t>1564/04/23</t>
  </si>
  <si>
    <t>1816/04/21</t>
  </si>
  <si>
    <t>ジェーン・エア</t>
  </si>
  <si>
    <t>1840/05/07</t>
  </si>
  <si>
    <t>白鳥の湖</t>
  </si>
  <si>
    <t>ワタナベエンターテイメント</t>
  </si>
  <si>
    <t>眠れる森＠自殺</t>
  </si>
  <si>
    <t>マラソン</t>
  </si>
  <si>
    <t>Ｊｕｐｉｔｅｒ</t>
  </si>
  <si>
    <t>衆議院/無所属/元外務相</t>
    <rPh sb="0" eb="3">
      <t>シュウギイン</t>
    </rPh>
    <phoneticPr fontId="4"/>
  </si>
  <si>
    <t>ミドリ十字設立者/７３１部隊</t>
    <rPh sb="5" eb="8">
      <t>セツリツシャ</t>
    </rPh>
    <rPh sb="12" eb="14">
      <t>ブタイ</t>
    </rPh>
    <phoneticPr fontId="4"/>
  </si>
  <si>
    <t>松下　廉蔵</t>
    <rPh sb="0" eb="2">
      <t>マツシタ</t>
    </rPh>
    <rPh sb="3" eb="4">
      <t>レン</t>
    </rPh>
    <rPh sb="4" eb="5">
      <t>ゾウ</t>
    </rPh>
    <phoneticPr fontId="4"/>
  </si>
  <si>
    <t>1829/06/08</t>
  </si>
  <si>
    <t>オフィーリア</t>
  </si>
  <si>
    <t>1865/06/10</t>
  </si>
  <si>
    <t>小泉純一郎の祖父</t>
  </si>
  <si>
    <t>永遠の歌姫</t>
  </si>
  <si>
    <t>フランソワ・オランド</t>
    <rPh sb="0" eb="10">
      <t>ふらんそわ・おらんど</t>
    </rPh>
    <phoneticPr fontId="4" type="Hiragana"/>
  </si>
  <si>
    <t>ジェームズ・キャメロン</t>
    <rPh sb="0" eb="11">
      <t>じぇーむず・きゃめろん</t>
    </rPh>
    <phoneticPr fontId="4" type="Hiragana"/>
  </si>
  <si>
    <t>スガシカオ</t>
    <rPh sb="0" eb="5">
      <t>すがしかお</t>
    </rPh>
    <phoneticPr fontId="4" type="Hiragana"/>
  </si>
  <si>
    <t>鈴木　保奈美</t>
    <rPh sb="0" eb="6">
      <t>すずき　ほなみ</t>
    </rPh>
    <phoneticPr fontId="4" type="Hiragana"/>
  </si>
  <si>
    <t>矢井田　瞳</t>
    <rPh sb="0" eb="5">
      <t>やいだ　ひとみ</t>
    </rPh>
    <phoneticPr fontId="4" type="Hiragana"/>
  </si>
  <si>
    <t>白石　美帆</t>
    <rPh sb="0" eb="5">
      <t>しらいし　みほ</t>
    </rPh>
    <phoneticPr fontId="4" type="Hiragana"/>
  </si>
  <si>
    <t>オドレイ・トトゥ</t>
    <rPh sb="0" eb="8">
      <t>おどれい・ととぅ</t>
    </rPh>
    <phoneticPr fontId="4" type="Hiragana"/>
  </si>
  <si>
    <t>ジョンベネ・ラムジー</t>
    <rPh sb="0" eb="10">
      <t>じょんべね・らむじー</t>
    </rPh>
    <phoneticPr fontId="4" type="Hiragana"/>
  </si>
  <si>
    <t>聖徳太子</t>
    <rPh sb="0" eb="4">
      <t>しょうとくたいし</t>
    </rPh>
    <phoneticPr fontId="4" type="Hiragana"/>
  </si>
  <si>
    <t>1839/07/08</t>
  </si>
  <si>
    <t>石油王</t>
  </si>
  <si>
    <t>1887/07/07</t>
  </si>
  <si>
    <t>1899/07/21</t>
  </si>
  <si>
    <t>ＵＦＯ</t>
  </si>
  <si>
    <t>アパホテル社長＠耐震偽装</t>
  </si>
  <si>
    <t>博物学者</t>
  </si>
  <si>
    <t>オペラ</t>
  </si>
  <si>
    <t>加山　雄三</t>
    <rPh sb="0" eb="5">
      <t>かやま　ゆうぞう</t>
    </rPh>
    <phoneticPr fontId="4" type="Hiragana"/>
  </si>
  <si>
    <t>伊武　雅刀</t>
    <rPh sb="0" eb="5">
      <t>いぶ　まさとう</t>
    </rPh>
    <phoneticPr fontId="4" type="Hiragana"/>
  </si>
  <si>
    <t>武田　鉄矢</t>
    <rPh sb="0" eb="5">
      <t>たけだ　てつや</t>
    </rPh>
    <phoneticPr fontId="4" type="Hiragana"/>
  </si>
  <si>
    <t>松本　孝弘</t>
    <rPh sb="0" eb="5">
      <t>まつもと　たかひろ</t>
    </rPh>
    <phoneticPr fontId="4" type="Hiragana"/>
  </si>
  <si>
    <t>戸川　純</t>
    <rPh sb="0" eb="4">
      <t>とがわ　じゅん</t>
    </rPh>
    <phoneticPr fontId="4" type="Hiragana"/>
  </si>
  <si>
    <t>エディ・マーフィー</t>
    <rPh sb="0" eb="9">
      <t>えでぃ・まーふぃー</t>
    </rPh>
    <phoneticPr fontId="4" type="Hiragana"/>
  </si>
  <si>
    <t>青木　さやか</t>
    <rPh sb="0" eb="6">
      <t>あおき　さやか</t>
    </rPh>
    <phoneticPr fontId="4" type="Hiragana"/>
  </si>
  <si>
    <t>我修院　達也</t>
    <rPh sb="0" eb="1">
      <t>が</t>
    </rPh>
    <rPh sb="1" eb="2">
      <t>しゅう</t>
    </rPh>
    <rPh sb="2" eb="3">
      <t>いん</t>
    </rPh>
    <rPh sb="4" eb="6">
      <t>たつや</t>
    </rPh>
    <phoneticPr fontId="4" type="Hiragana"/>
  </si>
  <si>
    <t>若人あきら</t>
    <rPh sb="0" eb="2">
      <t>わこうど</t>
    </rPh>
    <phoneticPr fontId="4" type="Hiragana"/>
  </si>
  <si>
    <t>ジャイアント馬場</t>
    <rPh sb="0" eb="8">
      <t>じゃいあんとばば</t>
    </rPh>
    <phoneticPr fontId="4" type="Hiragana"/>
  </si>
  <si>
    <t>石ノ森　章太郎</t>
    <rPh sb="0" eb="7">
      <t>いしのもり　しょうたろう</t>
    </rPh>
    <phoneticPr fontId="4" type="Hiragana"/>
  </si>
  <si>
    <t>松本　零士</t>
    <rPh sb="0" eb="5">
      <t>まつもと　れいじ</t>
    </rPh>
    <phoneticPr fontId="4" type="Hiragana"/>
  </si>
  <si>
    <t>小和田　優美子</t>
    <rPh sb="0" eb="7">
      <t>おわだ　ゆみこ</t>
    </rPh>
    <phoneticPr fontId="4" type="Hiragana"/>
  </si>
  <si>
    <t>ベアトリクス</t>
    <rPh sb="0" eb="6">
      <t>べあとりくす</t>
    </rPh>
    <phoneticPr fontId="4" type="Hiragana"/>
  </si>
  <si>
    <t>木村　太郎</t>
    <rPh sb="0" eb="5">
      <t>きむら　たろう</t>
    </rPh>
    <phoneticPr fontId="4" type="Hiragana"/>
  </si>
  <si>
    <t>伊集院　静</t>
    <rPh sb="0" eb="5">
      <t>いじゅういん　しずか</t>
    </rPh>
    <phoneticPr fontId="4" type="Hiragana"/>
  </si>
  <si>
    <t>岡村　孝子</t>
    <rPh sb="0" eb="5">
      <t>おかむら　たかこ</t>
    </rPh>
    <phoneticPr fontId="4" type="Hiragana"/>
  </si>
  <si>
    <t>布袋　寅泰</t>
    <rPh sb="0" eb="5">
      <t>ほてい　もとやす</t>
    </rPh>
    <phoneticPr fontId="4" type="Hiragana"/>
  </si>
  <si>
    <t>石塚　英彦</t>
    <rPh sb="0" eb="5">
      <t>いしづか　ひでひこ</t>
    </rPh>
    <phoneticPr fontId="4" type="Hiragana"/>
  </si>
  <si>
    <t>元自民党/経済学者/小泉改革</t>
  </si>
  <si>
    <t>民俗学/粘菌研究</t>
  </si>
  <si>
    <t>日産コンツェルン創始者/フィクサー</t>
  </si>
  <si>
    <t>自民党/参議院/女子プロ</t>
  </si>
  <si>
    <t>横浜市長/松下政経塾</t>
  </si>
  <si>
    <t>自民党/参議院/田中真紀子の夫</t>
  </si>
  <si>
    <t>民主党/参議院</t>
  </si>
  <si>
    <t>新党さきがけ/初代代表代行</t>
  </si>
  <si>
    <t>自民党/参議院/スピードスケート</t>
  </si>
  <si>
    <t>第４１代首相/Ａ級戦犯</t>
  </si>
  <si>
    <t>永田寿康の父/外科医/池友会</t>
  </si>
  <si>
    <t>自民党/元環境相</t>
  </si>
  <si>
    <t>民主党/覚醒剤</t>
  </si>
  <si>
    <t>赤城徳彦の父/元防衛庁長官</t>
  </si>
  <si>
    <t>Ａ級戦犯/外務省</t>
  </si>
  <si>
    <t>鳩山ファミリー/外務省</t>
  </si>
  <si>
    <t>紀子妃の父/学習院大学教授</t>
  </si>
  <si>
    <t>宇宙飛行士/医学博士</t>
  </si>
  <si>
    <t>自民党/参議院/松下政経塾</t>
  </si>
  <si>
    <t>アメリ/デリカテッセン</t>
  </si>
  <si>
    <t>仏社会党/ＥＮＡ</t>
  </si>
  <si>
    <t>実存主義/ノーベル文学賞辞退</t>
  </si>
  <si>
    <t>マンション偽装問題/ヒューザー社長</t>
  </si>
  <si>
    <t>第６７代首相/自民党/大蔵省</t>
  </si>
  <si>
    <t>三木武夫の妻/九条の会</t>
  </si>
  <si>
    <t>自民党/大蔵省</t>
  </si>
  <si>
    <t>自民党/河野洋平の父</t>
  </si>
  <si>
    <t>公明党/幹事長</t>
  </si>
  <si>
    <t>紀子妃の曽祖父/朝鮮総督府政務総監</t>
  </si>
  <si>
    <t>魚座</t>
    <rPh sb="0" eb="2">
      <t>ウオザ</t>
    </rPh>
    <phoneticPr fontId="4"/>
  </si>
  <si>
    <t>牡羊座</t>
    <rPh sb="0" eb="3">
      <t>オヒツジザ</t>
    </rPh>
    <phoneticPr fontId="4"/>
  </si>
  <si>
    <t>細井　和喜蔵</t>
    <rPh sb="0" eb="6">
      <t>ほそい　わきぞう</t>
    </rPh>
    <phoneticPr fontId="4" type="Hiragana"/>
  </si>
  <si>
    <t>ユリアナ</t>
    <rPh sb="0" eb="4">
      <t>ゆりあな</t>
    </rPh>
    <phoneticPr fontId="4" type="Hiragana"/>
  </si>
  <si>
    <t>中島　敦</t>
    <rPh sb="0" eb="4">
      <t>なかじま　あつし</t>
    </rPh>
    <phoneticPr fontId="4" type="Hiragana"/>
  </si>
  <si>
    <t>扇　千景</t>
    <rPh sb="0" eb="4">
      <t>おうぎ　ちかげ</t>
    </rPh>
    <phoneticPr fontId="4" type="Hiragana"/>
  </si>
  <si>
    <t>伊丹　十三</t>
    <rPh sb="0" eb="5">
      <t>いたみ　じゅうぞう</t>
    </rPh>
    <phoneticPr fontId="4" type="Hiragana"/>
  </si>
  <si>
    <t>阿木　燿子</t>
    <rPh sb="0" eb="5">
      <t>あぎ　ようこ</t>
    </rPh>
    <phoneticPr fontId="4" type="Hiragana"/>
  </si>
  <si>
    <t>かたせ　梨乃</t>
    <rPh sb="0" eb="6">
      <t>かたせ　りの</t>
    </rPh>
    <phoneticPr fontId="4" type="Hiragana"/>
  </si>
  <si>
    <t>古尾谷　雅人</t>
    <rPh sb="0" eb="6">
      <t>ふるおや　まさと</t>
    </rPh>
    <phoneticPr fontId="4" type="Hiragana"/>
  </si>
  <si>
    <t>野田　佳彦</t>
    <rPh sb="0" eb="5">
      <t>のだ　よしひこ</t>
    </rPh>
    <phoneticPr fontId="4" type="Hiragana"/>
  </si>
  <si>
    <t>加藤　浩次</t>
    <rPh sb="0" eb="5">
      <t>かとう　こうじ</t>
    </rPh>
    <phoneticPr fontId="4" type="Hiragana"/>
  </si>
  <si>
    <t>曙　太郎</t>
    <rPh sb="0" eb="4">
      <t>あけぼの　たろう</t>
    </rPh>
    <phoneticPr fontId="4" type="Hiragana"/>
  </si>
  <si>
    <t>槙原　敬之</t>
    <rPh sb="0" eb="5">
      <t>まきはら　たかゆき</t>
    </rPh>
    <phoneticPr fontId="4" type="Hiragana"/>
  </si>
  <si>
    <t>志田　未来</t>
    <rPh sb="0" eb="5">
      <t>しだ　みらい</t>
    </rPh>
    <phoneticPr fontId="4" type="Hiragana"/>
  </si>
  <si>
    <t>神木　隆之介</t>
    <rPh sb="0" eb="6">
      <t>かみき　りゅうのすけ</t>
    </rPh>
    <phoneticPr fontId="4" type="Hiragana"/>
  </si>
  <si>
    <t>天草　四郎</t>
    <rPh sb="0" eb="5">
      <t>あまくさ　しろう</t>
    </rPh>
    <phoneticPr fontId="4" type="Hiragana"/>
  </si>
  <si>
    <t>朝長　康郎</t>
    <rPh sb="0" eb="5">
      <t>ともなが　やすろう</t>
    </rPh>
    <phoneticPr fontId="4" type="Hiragana"/>
  </si>
  <si>
    <t>韮沢　潤一郎</t>
    <rPh sb="0" eb="6">
      <t>にらさわ　じゅんいちろう</t>
    </rPh>
    <phoneticPr fontId="4" type="Hiragana"/>
  </si>
  <si>
    <t>葉　千栄</t>
    <rPh sb="0" eb="4">
      <t>よう　せんえい</t>
    </rPh>
    <phoneticPr fontId="4" type="Hiragana"/>
  </si>
  <si>
    <t>ヴォルテール</t>
    <rPh sb="0" eb="6">
      <t>ヴぉるてーる</t>
    </rPh>
    <phoneticPr fontId="4" type="Hiragana"/>
  </si>
  <si>
    <t>神田　司</t>
    <rPh sb="0" eb="2">
      <t>かんだ</t>
    </rPh>
    <rPh sb="3" eb="4">
      <t>つかさ</t>
    </rPh>
    <phoneticPr fontId="4" type="Hiragana"/>
  </si>
  <si>
    <t>闇サイトリンチ殺人＠名古屋</t>
    <rPh sb="0" eb="1">
      <t>やみ</t>
    </rPh>
    <rPh sb="7" eb="9">
      <t>さつじん</t>
    </rPh>
    <rPh sb="10" eb="13">
      <t>なごや</t>
    </rPh>
    <phoneticPr fontId="4" type="Hiragana"/>
  </si>
  <si>
    <t>第５代仏大統領/ＥＮＡ</t>
  </si>
  <si>
    <t>マンション偽装問題/木村建設社長</t>
  </si>
  <si>
    <t>自民党/参議院/プロレスラー</t>
  </si>
  <si>
    <t>自民党/パチンコ</t>
  </si>
  <si>
    <t>キューティーハニー/デビルマン</t>
  </si>
  <si>
    <t>野生の証明/人間の証明</t>
  </si>
  <si>
    <t>マンション偽装問題/コンサルタント</t>
  </si>
  <si>
    <t>公明党/参議院/代表代行</t>
  </si>
  <si>
    <t>自民党/鳩山邦夫秘書</t>
  </si>
  <si>
    <t>自民党/水野真紀の夫</t>
  </si>
  <si>
    <t>満州事変/Ａ級戦犯</t>
  </si>
  <si>
    <t>サトエリ</t>
  </si>
  <si>
    <t>1861/02/27</t>
  </si>
  <si>
    <t>人智学</t>
  </si>
  <si>
    <t>若乃花夫人</t>
  </si>
  <si>
    <t>競馬</t>
  </si>
  <si>
    <t>1717/05/13</t>
  </si>
  <si>
    <t>マリー・アントワネットの母</t>
  </si>
  <si>
    <t>1813/05/05</t>
  </si>
  <si>
    <t>実存主義</t>
  </si>
  <si>
    <t>1849/05/09</t>
  </si>
  <si>
    <t>1885/05/12</t>
  </si>
  <si>
    <t>1897/05/09</t>
  </si>
  <si>
    <t>女工哀史</t>
  </si>
  <si>
    <t>山月記</t>
  </si>
  <si>
    <t>マルサの女＠自殺</t>
  </si>
  <si>
    <t>残留日本兵</t>
    <rPh sb="0" eb="2">
      <t>ざんりゅう</t>
    </rPh>
    <rPh sb="2" eb="5">
      <t>にほんへい</t>
    </rPh>
    <phoneticPr fontId="4" type="Hiragana"/>
  </si>
  <si>
    <t>横井　庄一</t>
    <rPh sb="0" eb="2">
      <t>よこい</t>
    </rPh>
    <rPh sb="3" eb="5">
      <t>しょういち</t>
    </rPh>
    <phoneticPr fontId="4" type="Hiragana"/>
  </si>
  <si>
    <t>横井　庄一☆</t>
    <rPh sb="0" eb="2">
      <t>よこい</t>
    </rPh>
    <rPh sb="3" eb="5">
      <t>しょういち</t>
    </rPh>
    <phoneticPr fontId="4" type="Hiragana"/>
  </si>
  <si>
    <t>宮本　信子</t>
    <rPh sb="0" eb="2">
      <t>みやもと</t>
    </rPh>
    <rPh sb="3" eb="5">
      <t>のぶこ</t>
    </rPh>
    <phoneticPr fontId="4" type="Hiragana"/>
  </si>
  <si>
    <t>河島　英五</t>
    <rPh sb="0" eb="2">
      <t>かわしま</t>
    </rPh>
    <rPh sb="3" eb="5">
      <t>えいご</t>
    </rPh>
    <phoneticPr fontId="4" type="Hiragana"/>
  </si>
  <si>
    <t>河島　英五☆</t>
    <rPh sb="0" eb="2">
      <t>かわしま</t>
    </rPh>
    <rPh sb="3" eb="5">
      <t>えいご</t>
    </rPh>
    <phoneticPr fontId="4" type="Hiragana"/>
  </si>
  <si>
    <t>ドミニク・ピノン</t>
    <phoneticPr fontId="4" type="Hiragana"/>
  </si>
  <si>
    <t>池田　あきこ</t>
    <rPh sb="0" eb="2">
      <t>いけだ</t>
    </rPh>
    <phoneticPr fontId="4" type="Hiragana"/>
  </si>
  <si>
    <t>1884/09/16</t>
  </si>
  <si>
    <t>1896/08/27</t>
  </si>
  <si>
    <t>銀河鉄道の夜</t>
  </si>
  <si>
    <t>笹川家長男</t>
  </si>
  <si>
    <t>恋するニワトリ</t>
  </si>
  <si>
    <t>乾杯</t>
  </si>
  <si>
    <t>大リーグ</t>
  </si>
  <si>
    <t>元アニマル梯団おさる</t>
  </si>
  <si>
    <t>ドラえもん</t>
  </si>
  <si>
    <t>1740/06/02</t>
  </si>
  <si>
    <t>悪徳の栄え</t>
  </si>
  <si>
    <t>1848/06/07</t>
  </si>
  <si>
    <t>妹の夫</t>
  </si>
  <si>
    <t>オーロラ輝子</t>
  </si>
  <si>
    <t>1824/01/15</t>
  </si>
  <si>
    <t>椿姫のモデル</t>
  </si>
  <si>
    <t>1836/01/03</t>
  </si>
  <si>
    <t>薩長連合＠暗殺</t>
  </si>
  <si>
    <t>1836/01/16</t>
  </si>
  <si>
    <t>1884/01/14</t>
  </si>
  <si>
    <t>陸軍軍人＠暗殺</t>
  </si>
  <si>
    <t>植木　等</t>
    <rPh sb="0" eb="4">
      <t>うえき　ひとし</t>
    </rPh>
    <phoneticPr fontId="4" type="Hiragana"/>
  </si>
  <si>
    <t>俣木　盾夫</t>
    <rPh sb="0" eb="5">
      <t>またぎ　たてお</t>
    </rPh>
    <phoneticPr fontId="4" type="Hiragana"/>
  </si>
  <si>
    <t>中沢　啓治</t>
    <rPh sb="0" eb="5">
      <t>なかざわ　けいじ</t>
    </rPh>
    <phoneticPr fontId="4" type="Hiragana"/>
  </si>
  <si>
    <t>ゴードン・ブラウン</t>
    <rPh sb="0" eb="9">
      <t>ごーどん・ぶらうん</t>
    </rPh>
    <phoneticPr fontId="4" type="Hiragana"/>
  </si>
  <si>
    <t>美内　すずえ</t>
    <rPh sb="0" eb="6">
      <t>みうち　すずえ</t>
    </rPh>
    <phoneticPr fontId="4" type="Hiragana"/>
  </si>
  <si>
    <t>竹中　平蔵</t>
    <rPh sb="0" eb="5">
      <t>たけなか　へいぞう</t>
    </rPh>
    <phoneticPr fontId="4" type="Hiragana"/>
  </si>
  <si>
    <t>山本　リンダ</t>
    <rPh sb="0" eb="6">
      <t>やまもと　りんだ</t>
    </rPh>
    <phoneticPr fontId="4" type="Hiragana"/>
  </si>
  <si>
    <t>深見　東州</t>
    <rPh sb="0" eb="5">
      <t>ふかみ　とうしゅう</t>
    </rPh>
    <phoneticPr fontId="4" type="Hiragana"/>
  </si>
  <si>
    <t>飯星　景子</t>
    <rPh sb="0" eb="5">
      <t>いいぼし　けいこ</t>
    </rPh>
    <phoneticPr fontId="4" type="Hiragana"/>
  </si>
  <si>
    <t>太平　かつみ</t>
    <rPh sb="0" eb="6">
      <t>たいへい　かつみ</t>
    </rPh>
    <phoneticPr fontId="4" type="Hiragana"/>
  </si>
  <si>
    <t>川崎　麻世</t>
    <rPh sb="0" eb="5">
      <t>かわさき　まよ</t>
    </rPh>
    <phoneticPr fontId="4" type="Hiragana"/>
  </si>
  <si>
    <t>野島　伸司</t>
    <rPh sb="0" eb="5">
      <t>のじま　しんじ</t>
    </rPh>
    <phoneticPr fontId="4" type="Hiragana"/>
  </si>
  <si>
    <t>広田　レオナ</t>
    <rPh sb="0" eb="6">
      <t>ひろた　れおな</t>
    </rPh>
    <phoneticPr fontId="4" type="Hiragana"/>
  </si>
  <si>
    <t>藤谷　美和子</t>
    <rPh sb="0" eb="6">
      <t>ふじたに　みわこ</t>
    </rPh>
    <phoneticPr fontId="4" type="Hiragana"/>
  </si>
  <si>
    <t>肥後　克広</t>
    <rPh sb="0" eb="5">
      <t>ひご　かつひろ</t>
    </rPh>
    <phoneticPr fontId="4" type="Hiragana"/>
  </si>
  <si>
    <t>山田　花子</t>
    <rPh sb="0" eb="5">
      <t>やまだ　はなこ</t>
    </rPh>
    <phoneticPr fontId="4" type="Hiragana"/>
  </si>
  <si>
    <t>クリスマス・キャロル</t>
  </si>
  <si>
    <t>1836/01/27</t>
  </si>
  <si>
    <t>毛皮を着たヴィーナス</t>
  </si>
  <si>
    <t>1848/01/27</t>
  </si>
  <si>
    <t>海軍軍人</t>
  </si>
  <si>
    <t>1860/01/29</t>
  </si>
  <si>
    <t>美白の女王</t>
  </si>
  <si>
    <t>元大阪府知事</t>
  </si>
  <si>
    <t>世界経済共同体党</t>
  </si>
  <si>
    <t>医学者</t>
  </si>
  <si>
    <t>ソムリエ</t>
  </si>
  <si>
    <t>元民主党＠学歴詐称辞職</t>
  </si>
  <si>
    <t>エース清水（ＡＣＥ）</t>
    <rPh sb="3" eb="5">
      <t>しみず</t>
    </rPh>
    <phoneticPr fontId="4" type="Hiragana"/>
  </si>
  <si>
    <t>ルーク篁</t>
    <rPh sb="3" eb="4">
      <t>たかむら</t>
    </rPh>
    <phoneticPr fontId="4" type="Hiragana"/>
  </si>
  <si>
    <t>石川　俊介</t>
    <rPh sb="0" eb="2">
      <t>いしかわ</t>
    </rPh>
    <rPh sb="3" eb="5">
      <t>しゅんすけ</t>
    </rPh>
    <phoneticPr fontId="4" type="Hiragana"/>
  </si>
  <si>
    <t>ライデン湯沢</t>
    <rPh sb="4" eb="6">
      <t>ゆざわ</t>
    </rPh>
    <phoneticPr fontId="4" type="Hiragana"/>
  </si>
  <si>
    <t>笹川　勝正</t>
    <rPh sb="0" eb="5">
      <t>ささかわ　かつまさ</t>
    </rPh>
    <phoneticPr fontId="4" type="Hiragana"/>
  </si>
  <si>
    <t>落合　信子</t>
    <rPh sb="0" eb="5">
      <t>おちあい　のぶこ</t>
    </rPh>
    <phoneticPr fontId="4" type="Hiragana"/>
  </si>
  <si>
    <t>岡江　久美子</t>
    <rPh sb="0" eb="6">
      <t>おかえ　くみこ</t>
    </rPh>
    <phoneticPr fontId="4" type="Hiragana"/>
  </si>
  <si>
    <t>谷山　浩子</t>
    <rPh sb="0" eb="5">
      <t>たにやま　ひろこ</t>
    </rPh>
    <phoneticPr fontId="4" type="Hiragana"/>
  </si>
  <si>
    <t>田代　まさし</t>
    <rPh sb="0" eb="6">
      <t>たしろ　まさし</t>
    </rPh>
    <phoneticPr fontId="4" type="Hiragana"/>
  </si>
  <si>
    <t>長渕　剛</t>
    <rPh sb="0" eb="4">
      <t>ながぶち　つよし</t>
    </rPh>
    <phoneticPr fontId="4" type="Hiragana"/>
  </si>
  <si>
    <t>クリスチャン（プロテスタント）女流作家</t>
  </si>
  <si>
    <t>アントン・チェーホフ</t>
    <rPh sb="0" eb="10">
      <t>あんとん・ちぇーほふ</t>
    </rPh>
    <phoneticPr fontId="4" type="Hiragana"/>
  </si>
  <si>
    <t>鈴木　その子</t>
    <rPh sb="0" eb="6">
      <t>すずき　そのこ</t>
    </rPh>
    <phoneticPr fontId="4" type="Hiragana"/>
  </si>
  <si>
    <t>マザーテレサ</t>
    <rPh sb="0" eb="6">
      <t>まざーてれさ</t>
    </rPh>
    <phoneticPr fontId="4" type="Hiragana"/>
  </si>
  <si>
    <t>宇野　宗佑</t>
    <rPh sb="0" eb="5">
      <t>うの　そうすけ</t>
    </rPh>
    <phoneticPr fontId="4" type="Hiragana"/>
  </si>
  <si>
    <t>森　稔</t>
    <rPh sb="0" eb="3">
      <t>もり　みのる</t>
    </rPh>
    <phoneticPr fontId="4" type="Hiragana"/>
  </si>
  <si>
    <t>正力　松太郎☆</t>
    <rPh sb="0" eb="6">
      <t>しょうりき　まつたろう</t>
    </rPh>
    <phoneticPr fontId="4" type="Hiragana"/>
  </si>
  <si>
    <t>岡本　利加香☆</t>
    <rPh sb="0" eb="6">
      <t>おかもと　りかこ</t>
    </rPh>
    <phoneticPr fontId="4" type="Hiragana"/>
  </si>
  <si>
    <t>グレゴリウス１３世☆</t>
    <rPh sb="8" eb="9">
      <t>せい</t>
    </rPh>
    <phoneticPr fontId="4" type="Hiragana"/>
  </si>
  <si>
    <t>ドワイト・アイゼンハワー☆</t>
    <rPh sb="0" eb="12">
      <t>どわいと・あいぜんはわー</t>
    </rPh>
    <phoneticPr fontId="4" type="Hiragana"/>
  </si>
  <si>
    <t>ヨハネ・パウロ２世☆</t>
    <rPh sb="0" eb="9">
      <t>よはね・ぱうろ２せい</t>
    </rPh>
    <phoneticPr fontId="4" type="Hiragana"/>
  </si>
  <si>
    <t>西山　喜久恵</t>
    <rPh sb="0" eb="2">
      <t>にしやま</t>
    </rPh>
    <rPh sb="3" eb="6">
      <t>きくえ</t>
    </rPh>
    <phoneticPr fontId="4" type="Hiragana"/>
  </si>
  <si>
    <t>森　瑶子☆</t>
    <rPh sb="0" eb="4">
      <t>もり　ようこ</t>
    </rPh>
    <phoneticPr fontId="4" type="Hiragana"/>
  </si>
  <si>
    <t>井伏　鱒二☆</t>
    <rPh sb="0" eb="5">
      <t>いぶせ　ますじ</t>
    </rPh>
    <phoneticPr fontId="4" type="Hiragana"/>
  </si>
  <si>
    <t>麻生　太吉☆</t>
    <rPh sb="0" eb="5">
      <t>あそう　たきち</t>
    </rPh>
    <phoneticPr fontId="4" type="Hiragana"/>
  </si>
  <si>
    <t>イルマ・グレーゼ☆</t>
    <rPh sb="0" eb="8">
      <t>いるま・ぐれーぜ</t>
    </rPh>
    <phoneticPr fontId="4" type="Hiragana"/>
  </si>
  <si>
    <t>近衛　文麿☆</t>
    <rPh sb="0" eb="5">
      <t>このえ　ふみまろ</t>
    </rPh>
    <phoneticPr fontId="4" type="Hiragana"/>
  </si>
  <si>
    <t>チューリップ【鬱金香】</t>
    <rPh sb="7" eb="10">
      <t>うっこんこう</t>
    </rPh>
    <phoneticPr fontId="4" type="Hiragana" alignment="distributed"/>
  </si>
  <si>
    <t>03/23</t>
  </si>
  <si>
    <t>グラジオラス【唐菖蒲】</t>
    <rPh sb="7" eb="10">
      <t>とうしょうぶ</t>
    </rPh>
    <phoneticPr fontId="4" type="Hiragana" alignment="distributed"/>
  </si>
  <si>
    <t>デルフィニウム【大飛燕草】</t>
    <rPh sb="8" eb="9">
      <t>おお</t>
    </rPh>
    <rPh sb="9" eb="12">
      <t>ひえんそう</t>
    </rPh>
    <phoneticPr fontId="4" type="Hiragana" alignment="distributed"/>
  </si>
  <si>
    <t>ベルゲニア【ヒマラヤ雪の下】</t>
    <rPh sb="10" eb="11">
      <t>ゆき</t>
    </rPh>
    <rPh sb="12" eb="13">
      <t>した</t>
    </rPh>
    <phoneticPr fontId="4" type="Hiragana" alignment="distributed"/>
  </si>
  <si>
    <t>03/24</t>
  </si>
  <si>
    <t>03/25</t>
  </si>
  <si>
    <t>アルストロメリア【百合水仙】</t>
    <rPh sb="9" eb="13">
      <t>ゆりずいせん</t>
    </rPh>
    <phoneticPr fontId="4" type="Hiragana" alignment="distributed"/>
  </si>
  <si>
    <t>蔓性植物</t>
    <rPh sb="0" eb="2">
      <t>つるせい</t>
    </rPh>
    <rPh sb="2" eb="4">
      <t>しょくぶつ</t>
    </rPh>
    <phoneticPr fontId="4" type="Hiragana" alignment="distributed"/>
  </si>
  <si>
    <t>牛蒡</t>
    <rPh sb="0" eb="2">
      <t>ごぼう</t>
    </rPh>
    <phoneticPr fontId="4" type="Hiragana" alignment="distributed"/>
  </si>
  <si>
    <t>蛇結茨【河原藤】</t>
    <rPh sb="0" eb="3">
      <t>じゃけついばら</t>
    </rPh>
    <rPh sb="4" eb="6">
      <t>かわら</t>
    </rPh>
    <rPh sb="6" eb="7">
      <t>ふじ</t>
    </rPh>
    <phoneticPr fontId="4" type="Hiragana" alignment="distributed"/>
  </si>
  <si>
    <t>黄連</t>
    <rPh sb="0" eb="2">
      <t>おうれん</t>
    </rPh>
    <phoneticPr fontId="4" type="Hiragana" alignment="distributed"/>
  </si>
  <si>
    <t>03/26</t>
  </si>
  <si>
    <t>春蘭【黒子】</t>
    <rPh sb="0" eb="2">
      <t>しゅんらん</t>
    </rPh>
    <rPh sb="3" eb="5">
      <t>ほくろ</t>
    </rPh>
    <phoneticPr fontId="4" type="Hiragana" alignment="distributed"/>
  </si>
  <si>
    <t>プリムラ・シネンシス【支那桜草】</t>
    <rPh sb="11" eb="12">
      <t>し</t>
    </rPh>
    <rPh sb="12" eb="13">
      <t>な</t>
    </rPh>
    <rPh sb="13" eb="15">
      <t>さくらそう</t>
    </rPh>
    <phoneticPr fontId="4" type="Hiragana" alignment="distributed"/>
  </si>
  <si>
    <t>花韮【西洋甘菜】</t>
    <rPh sb="0" eb="1">
      <t>はな</t>
    </rPh>
    <rPh sb="1" eb="2">
      <t>にら</t>
    </rPh>
    <rPh sb="3" eb="5">
      <t>せいよう</t>
    </rPh>
    <rPh sb="5" eb="6">
      <t>あま</t>
    </rPh>
    <rPh sb="6" eb="7">
      <t>な</t>
    </rPh>
    <phoneticPr fontId="4" type="Hiragana" alignment="distributed"/>
  </si>
  <si>
    <t>03/27</t>
  </si>
  <si>
    <t>巾着草【カルセオラリア】</t>
    <rPh sb="0" eb="3">
      <t>きんちゃくそう</t>
    </rPh>
    <phoneticPr fontId="4" type="Hiragana" alignment="distributed"/>
  </si>
  <si>
    <t>ジギタリス【狐の手袋】</t>
    <rPh sb="6" eb="7">
      <t>きつね</t>
    </rPh>
    <rPh sb="8" eb="10">
      <t>てぶくろ</t>
    </rPh>
    <phoneticPr fontId="4" type="Hiragana" alignment="distributed"/>
  </si>
  <si>
    <t>猩々袴</t>
    <rPh sb="0" eb="3">
      <t>しょうじょうばかま</t>
    </rPh>
    <phoneticPr fontId="4" type="Hiragana" alignment="distributed"/>
  </si>
  <si>
    <t>03/28</t>
  </si>
  <si>
    <t>山吹【面影草】</t>
    <rPh sb="0" eb="2">
      <t>やまぶき</t>
    </rPh>
    <rPh sb="3" eb="6">
      <t>おもかげそう</t>
    </rPh>
    <phoneticPr fontId="4" type="Hiragana" alignment="distributed"/>
  </si>
  <si>
    <t>花槐</t>
    <rPh sb="0" eb="2">
      <t>はなえんじゅ</t>
    </rPh>
    <phoneticPr fontId="4" type="Hiragana" alignment="distributed"/>
  </si>
  <si>
    <t>偽アカシア【針槐】</t>
    <rPh sb="0" eb="1">
      <t>にせ</t>
    </rPh>
    <rPh sb="6" eb="8">
      <t>はりえんじゅ</t>
    </rPh>
    <phoneticPr fontId="4" type="Hiragana" alignment="distributed"/>
  </si>
  <si>
    <t>03/29</t>
  </si>
  <si>
    <t>貝母【編笠百合】</t>
    <rPh sb="0" eb="2">
      <t>ばいも</t>
    </rPh>
    <rPh sb="3" eb="7">
      <t>あみがさゆり</t>
    </rPh>
    <phoneticPr fontId="4" type="Hiragana" alignment="distributed"/>
  </si>
  <si>
    <t>03/30</t>
  </si>
  <si>
    <t>さくらんぼ【桜桃】</t>
    <rPh sb="6" eb="8">
      <t>おうとう</t>
    </rPh>
    <phoneticPr fontId="4" type="Hiragana" alignment="distributed"/>
  </si>
  <si>
    <t>03/31</t>
  </si>
  <si>
    <t>苺【和蘭苺】</t>
    <rPh sb="0" eb="1">
      <t>いちご</t>
    </rPh>
    <rPh sb="2" eb="4">
      <t>おらんだ</t>
    </rPh>
    <rPh sb="4" eb="5">
      <t>いちご</t>
    </rPh>
    <phoneticPr fontId="4" type="Hiragana" alignment="distributed"/>
  </si>
  <si>
    <t>D暦月</t>
    <rPh sb="1" eb="2">
      <t>れき</t>
    </rPh>
    <rPh sb="2" eb="3">
      <t>つき</t>
    </rPh>
    <phoneticPr fontId="4" type="Hiragana"/>
  </si>
  <si>
    <t>D暦日</t>
    <rPh sb="1" eb="2">
      <t>れき</t>
    </rPh>
    <rPh sb="2" eb="3">
      <t>ひ</t>
    </rPh>
    <phoneticPr fontId="4" type="Hiragana"/>
  </si>
  <si>
    <t>ダイアナ妃☆</t>
    <rPh sb="4" eb="5">
      <t>ひ</t>
    </rPh>
    <phoneticPr fontId="4" type="Hiragana"/>
  </si>
  <si>
    <t>飯島　愛☆</t>
    <rPh sb="0" eb="2">
      <t>いいじま</t>
    </rPh>
    <rPh sb="3" eb="4">
      <t>あい</t>
    </rPh>
    <phoneticPr fontId="4" type="Hiragana"/>
  </si>
  <si>
    <t>ハンス・リューシュ</t>
    <rPh sb="0" eb="9">
      <t>はんす・りゅーしゅ</t>
    </rPh>
    <phoneticPr fontId="4" type="Hiragana"/>
  </si>
  <si>
    <t>橋田　壽賀子</t>
    <rPh sb="0" eb="6">
      <t>はしだ　すがこ</t>
    </rPh>
    <phoneticPr fontId="4" type="Hiragana"/>
  </si>
  <si>
    <t>マルコムＸ</t>
    <rPh sb="0" eb="5">
      <t>まるこむえっくす</t>
    </rPh>
    <phoneticPr fontId="4" type="Hiragana"/>
  </si>
  <si>
    <t>ジャック・ニコルソン</t>
    <rPh sb="0" eb="10">
      <t>じゃっく・にこるそん</t>
    </rPh>
    <phoneticPr fontId="4" type="Hiragana"/>
  </si>
  <si>
    <t>サダム・フセイン</t>
    <rPh sb="0" eb="8">
      <t>さだむ・ふせいん</t>
    </rPh>
    <phoneticPr fontId="4" type="Hiragana"/>
  </si>
  <si>
    <t>小沢　遼子</t>
    <rPh sb="0" eb="5">
      <t>おざわ　りょうこ</t>
    </rPh>
    <phoneticPr fontId="4" type="Hiragana"/>
  </si>
  <si>
    <t>安部　譲二</t>
    <rPh sb="0" eb="5">
      <t>あべ　じょうじ</t>
    </rPh>
    <phoneticPr fontId="4" type="Hiragana"/>
  </si>
  <si>
    <t>松田　岩夫</t>
    <rPh sb="0" eb="5">
      <t>まつだ　いわお</t>
    </rPh>
    <phoneticPr fontId="4" type="Hiragana"/>
  </si>
  <si>
    <t>千石　正一</t>
    <rPh sb="0" eb="5">
      <t>せんごく　しょういち</t>
    </rPh>
    <phoneticPr fontId="4" type="Hiragana"/>
  </si>
  <si>
    <t>風間　杜夫</t>
    <rPh sb="0" eb="5">
      <t>かざま　もりお</t>
    </rPh>
    <phoneticPr fontId="4" type="Hiragana"/>
  </si>
  <si>
    <t>佐川　一政</t>
    <rPh sb="0" eb="5">
      <t>さがわ　かずまさ</t>
    </rPh>
    <phoneticPr fontId="4" type="Hiragana"/>
  </si>
  <si>
    <t>ビリー・ジョエル</t>
    <rPh sb="0" eb="8">
      <t>びりー・じょえる</t>
    </rPh>
    <phoneticPr fontId="4" type="Hiragana"/>
  </si>
  <si>
    <t>松永　太</t>
    <rPh sb="0" eb="4">
      <t>まつなが　ふとし</t>
    </rPh>
    <phoneticPr fontId="4" type="Hiragana"/>
  </si>
  <si>
    <t>渡辺　徹</t>
    <rPh sb="0" eb="4">
      <t>わたなべ　とおる</t>
    </rPh>
    <phoneticPr fontId="4" type="Hiragana"/>
  </si>
  <si>
    <t>中川　翔子</t>
    <rPh sb="0" eb="5">
      <t>なかがわ　しょうこ</t>
    </rPh>
    <phoneticPr fontId="4" type="Hiragana"/>
  </si>
  <si>
    <t>藤田　志穂</t>
    <rPh sb="0" eb="5">
      <t>ふじた　しほ</t>
    </rPh>
    <phoneticPr fontId="4" type="Hiragana"/>
  </si>
  <si>
    <t>ホームラン王</t>
  </si>
  <si>
    <t>爬虫類人</t>
  </si>
  <si>
    <t>第６代仏大統領</t>
  </si>
  <si>
    <t>ニットの貴公子</t>
  </si>
  <si>
    <t>梅花空木【モックオレンジ】</t>
    <rPh sb="0" eb="4">
      <t>ばいかうつぎ</t>
    </rPh>
    <phoneticPr fontId="4" type="Hiragana" alignment="distributed"/>
  </si>
  <si>
    <t>1877/12/28</t>
  </si>
  <si>
    <t>神秘思想家</t>
  </si>
  <si>
    <t>1889/01/04</t>
  </si>
  <si>
    <t>ドグラ・マグラ</t>
  </si>
  <si>
    <t>1889/01/18</t>
  </si>
  <si>
    <t>満州事変</t>
  </si>
  <si>
    <t>1889/12/25</t>
  </si>
  <si>
    <t>ＫＡＴＣＨＡＮ</t>
    <rPh sb="0" eb="7">
      <t>かっちゃん</t>
    </rPh>
    <phoneticPr fontId="4" type="Hiragana"/>
  </si>
  <si>
    <t>ポール・セザンヌ</t>
    <rPh sb="0" eb="8">
      <t>ぽーる・せざんぬ</t>
    </rPh>
    <phoneticPr fontId="4" type="Hiragana"/>
  </si>
  <si>
    <t>鈴木　善幸</t>
    <rPh sb="0" eb="5">
      <t>すずき　ぜんこう</t>
    </rPh>
    <phoneticPr fontId="4" type="Hiragana"/>
  </si>
  <si>
    <t>エルビス・プレスリー</t>
    <rPh sb="0" eb="10">
      <t>えるびす・ぷれすりー</t>
    </rPh>
    <phoneticPr fontId="4" type="Hiragana"/>
  </si>
  <si>
    <t>浜村　淳</t>
    <rPh sb="0" eb="4">
      <t>はまむら　じゅん</t>
    </rPh>
    <phoneticPr fontId="4" type="Hiragana"/>
  </si>
  <si>
    <t>阿刀田　高</t>
    <rPh sb="0" eb="5">
      <t>あとうだ　たかし</t>
    </rPh>
    <phoneticPr fontId="4" type="Hiragana"/>
  </si>
  <si>
    <t>スコット・フィッツジェラルド</t>
    <rPh sb="0" eb="14">
      <t>すこっと・ふぃっつじぇらるど</t>
    </rPh>
    <phoneticPr fontId="4" type="Hiragana"/>
  </si>
  <si>
    <t>宮本　顕治</t>
    <rPh sb="0" eb="5">
      <t>みやもと　けんじ</t>
    </rPh>
    <phoneticPr fontId="4" type="Hiragana"/>
  </si>
  <si>
    <t>石原　慎太郎</t>
    <rPh sb="0" eb="6">
      <t>いしはら　しんたろう</t>
    </rPh>
    <phoneticPr fontId="4" type="Hiragana"/>
  </si>
  <si>
    <t>五木　寛之</t>
    <rPh sb="0" eb="5">
      <t>いつき　ひろゆき</t>
    </rPh>
    <phoneticPr fontId="4" type="Hiragana"/>
  </si>
  <si>
    <t>森田　実</t>
    <rPh sb="0" eb="4">
      <t>もりた　みのる</t>
    </rPh>
    <phoneticPr fontId="4" type="Hiragana"/>
  </si>
  <si>
    <t>守屋　武昌</t>
    <rPh sb="0" eb="5">
      <t>もりや　たけまさ</t>
    </rPh>
    <phoneticPr fontId="4" type="Hiragana"/>
  </si>
  <si>
    <t>末広　まきこ</t>
    <rPh sb="0" eb="6">
      <t>すえひろ　まきこ</t>
    </rPh>
    <phoneticPr fontId="4" type="Hiragana"/>
  </si>
  <si>
    <t>町村　信孝</t>
    <rPh sb="0" eb="5">
      <t>まちむら　のぶたか</t>
    </rPh>
    <phoneticPr fontId="4" type="Hiragana"/>
  </si>
  <si>
    <t>羽田　美智子</t>
    <rPh sb="0" eb="6">
      <t>はた　みちこ</t>
    </rPh>
    <phoneticPr fontId="4" type="Hiragana"/>
  </si>
  <si>
    <t>山本　五十六</t>
    <rPh sb="0" eb="6">
      <t>やまもと　いそろく</t>
    </rPh>
    <phoneticPr fontId="4" type="Hiragana"/>
  </si>
  <si>
    <t>ルネ・デカルト</t>
    <rPh sb="0" eb="7">
      <t>るね・でかると</t>
    </rPh>
    <phoneticPr fontId="4" type="Hiragana"/>
  </si>
  <si>
    <t>三船　敏郎</t>
    <rPh sb="0" eb="5">
      <t>みふね　としろう</t>
    </rPh>
    <phoneticPr fontId="4" type="Hiragana"/>
  </si>
  <si>
    <t>野村　沙知代</t>
    <rPh sb="0" eb="6">
      <t>のむら　さちよ</t>
    </rPh>
    <phoneticPr fontId="4" type="Hiragana"/>
  </si>
  <si>
    <t>大島　渚</t>
    <rPh sb="0" eb="4">
      <t>おおしま　なぎさ</t>
    </rPh>
    <phoneticPr fontId="4" type="Hiragana"/>
  </si>
  <si>
    <t>原田　大二郎</t>
    <rPh sb="0" eb="6">
      <t>はらだ　だいじろう</t>
    </rPh>
    <phoneticPr fontId="4" type="Hiragana"/>
  </si>
  <si>
    <t>細田　博之</t>
    <rPh sb="0" eb="5">
      <t>ほそだ　ひろゆき</t>
    </rPh>
    <phoneticPr fontId="4" type="Hiragana"/>
  </si>
  <si>
    <t>島田　紳助</t>
    <rPh sb="0" eb="5">
      <t>しまだ　しんすけ</t>
    </rPh>
    <phoneticPr fontId="4" type="Hiragana"/>
  </si>
  <si>
    <t>江口　寿史</t>
    <rPh sb="0" eb="5">
      <t>えぐち　ひさし</t>
    </rPh>
    <phoneticPr fontId="4" type="Hiragana"/>
  </si>
  <si>
    <t>坂本　堤</t>
    <rPh sb="0" eb="4">
      <t>さかもと　つつみ</t>
    </rPh>
    <phoneticPr fontId="4" type="Hiragana"/>
  </si>
  <si>
    <t>田中　好子</t>
    <rPh sb="0" eb="5">
      <t>たなか　よしこ</t>
    </rPh>
    <phoneticPr fontId="4" type="Hiragana"/>
  </si>
  <si>
    <t>辛坊　治郎</t>
    <rPh sb="0" eb="5">
      <t>しんぼう　じろう</t>
    </rPh>
    <phoneticPr fontId="4" type="Hiragana"/>
  </si>
  <si>
    <t>米国防長官</t>
  </si>
  <si>
    <t>元東京都知事</t>
  </si>
  <si>
    <t>カノン</t>
  </si>
  <si>
    <t>1749/08/28</t>
  </si>
  <si>
    <t>若きウェルテルの悩み</t>
  </si>
  <si>
    <t>1857/08/26</t>
  </si>
  <si>
    <t>麻生太郎の曽祖父</t>
  </si>
  <si>
    <t>1881/08/27</t>
  </si>
  <si>
    <t>岩波書店創業者</t>
  </si>
  <si>
    <t>電通会長</t>
  </si>
  <si>
    <t>ゴーマニズム宣言</t>
  </si>
  <si>
    <t>鳩山邦夫の娘</t>
  </si>
  <si>
    <t>1833/10/21</t>
  </si>
  <si>
    <t>ダイナマイト</t>
  </si>
  <si>
    <t>1869/10/02</t>
  </si>
  <si>
    <t>インド独立の父＠暗殺</t>
  </si>
  <si>
    <t>ジャズ・ピアニスト</t>
  </si>
  <si>
    <t>元国土庁長官</t>
  </si>
  <si>
    <t>抱きしめる聖者</t>
  </si>
  <si>
    <t>だから、あなたも生きぬいて</t>
  </si>
  <si>
    <t>合計数</t>
    <rPh sb="0" eb="3">
      <t>ゴウケイスウ</t>
    </rPh>
    <phoneticPr fontId="4"/>
  </si>
  <si>
    <t>秘数</t>
    <rPh sb="0" eb="1">
      <t>ヒ</t>
    </rPh>
    <rPh sb="1" eb="2">
      <t>スウ</t>
    </rPh>
    <phoneticPr fontId="4"/>
  </si>
  <si>
    <t>吉田　美和</t>
    <rPh sb="0" eb="5">
      <t>よしだ　みわ</t>
    </rPh>
    <phoneticPr fontId="4" type="Hiragana"/>
  </si>
  <si>
    <t>上川　隆也</t>
    <rPh sb="0" eb="5">
      <t>かみかわ　たつや</t>
    </rPh>
    <phoneticPr fontId="4" type="Hiragana"/>
  </si>
  <si>
    <t>さくら　ももこ</t>
    <rPh sb="0" eb="7">
      <t>さくら　ももこ</t>
    </rPh>
    <phoneticPr fontId="4" type="Hiragana"/>
  </si>
  <si>
    <t>奥田　民生</t>
    <rPh sb="0" eb="5">
      <t>おくだ　たみお</t>
    </rPh>
    <phoneticPr fontId="4" type="Hiragana"/>
  </si>
  <si>
    <t>太田　光</t>
    <rPh sb="0" eb="4">
      <t>おおた　ひかる</t>
    </rPh>
    <phoneticPr fontId="4" type="Hiragana"/>
  </si>
  <si>
    <t>亀井　亜紀子</t>
    <rPh sb="0" eb="6">
      <t>かめい　あきこ</t>
    </rPh>
    <phoneticPr fontId="4" type="Hiragana"/>
  </si>
  <si>
    <t>ＨＩＲＯ</t>
    <rPh sb="0" eb="4">
      <t>ひろ</t>
    </rPh>
    <phoneticPr fontId="4" type="Hiragana"/>
  </si>
  <si>
    <t>一色　紗英</t>
    <rPh sb="0" eb="5">
      <t>いっしき　さえ</t>
    </rPh>
    <phoneticPr fontId="4" type="Hiragana"/>
  </si>
  <si>
    <t>安倍　晴明</t>
    <rPh sb="0" eb="5">
      <t>あべのせいめい</t>
    </rPh>
    <phoneticPr fontId="4" type="Hiragana"/>
  </si>
  <si>
    <t>兵庫県キャラクター</t>
  </si>
  <si>
    <t>1871/07/23</t>
  </si>
  <si>
    <t>1883/07/29</t>
  </si>
  <si>
    <t>ファシズム</t>
  </si>
  <si>
    <t>1883/08/08</t>
  </si>
  <si>
    <t>1883/08/19</t>
  </si>
  <si>
    <t>脱獄王</t>
  </si>
  <si>
    <t>キル・ビル（ザ・ブライド）</t>
  </si>
  <si>
    <t>岡田　眞澄☆</t>
    <rPh sb="0" eb="5">
      <t>おかだ　ますみ</t>
    </rPh>
    <phoneticPr fontId="4" type="Hiragana"/>
  </si>
  <si>
    <t>ルイス・キャロル☆</t>
    <rPh sb="0" eb="8">
      <t>るいす・きゃろる</t>
    </rPh>
    <phoneticPr fontId="4" type="Hiragana"/>
  </si>
  <si>
    <t>アイルトン・セナ☆</t>
    <rPh sb="0" eb="8">
      <t>あいるとん・せな</t>
    </rPh>
    <phoneticPr fontId="4" type="Hiragana"/>
  </si>
  <si>
    <t>山椒【椒】</t>
    <rPh sb="0" eb="2">
      <t>さんしょう</t>
    </rPh>
    <rPh sb="3" eb="4">
      <t>はじかみ</t>
    </rPh>
    <phoneticPr fontId="4" type="Hiragana" alignment="distributed"/>
  </si>
  <si>
    <t>11/23</t>
  </si>
  <si>
    <t>ストレリチア【極楽鳥花】</t>
    <rPh sb="7" eb="11">
      <t>ごくらくちょうか</t>
    </rPh>
    <phoneticPr fontId="4" type="Hiragana" alignment="distributed"/>
  </si>
  <si>
    <t>蜜柑</t>
    <rPh sb="0" eb="2">
      <t>みかん</t>
    </rPh>
    <phoneticPr fontId="4" type="Hiragana" alignment="distributed"/>
  </si>
  <si>
    <t>11/24</t>
  </si>
  <si>
    <t>11/25</t>
  </si>
  <si>
    <t>煙の木【白熊の木】</t>
    <rPh sb="0" eb="1">
      <t>けむり</t>
    </rPh>
    <rPh sb="2" eb="3">
      <t>き</t>
    </rPh>
    <rPh sb="4" eb="6">
      <t>はぐま</t>
    </rPh>
    <rPh sb="7" eb="8">
      <t>き</t>
    </rPh>
    <phoneticPr fontId="4" type="Hiragana" alignment="distributed"/>
  </si>
  <si>
    <t>11/26</t>
  </si>
  <si>
    <t>蝦蛄葉仙人掌</t>
    <rPh sb="0" eb="2">
      <t>しゃこ</t>
    </rPh>
    <rPh sb="2" eb="3">
      <t>ば</t>
    </rPh>
    <rPh sb="3" eb="6">
      <t>さぼてん</t>
    </rPh>
    <phoneticPr fontId="4" type="Hiragana" alignment="distributed"/>
  </si>
  <si>
    <t>11/27</t>
  </si>
  <si>
    <t>セロシア【野鶏頭】</t>
    <rPh sb="5" eb="8">
      <t>のげいとう</t>
    </rPh>
    <phoneticPr fontId="4" type="Hiragana" alignment="distributed"/>
  </si>
  <si>
    <t>白膠木【五倍子の木】</t>
    <rPh sb="0" eb="3">
      <t>ぬるで</t>
    </rPh>
    <rPh sb="4" eb="7">
      <t>ふし</t>
    </rPh>
    <rPh sb="8" eb="9">
      <t>き</t>
    </rPh>
    <phoneticPr fontId="4" type="Hiragana" alignment="distributed"/>
  </si>
  <si>
    <t>蛇の髭【竜の髭】</t>
    <rPh sb="0" eb="1">
      <t>じゃ</t>
    </rPh>
    <rPh sb="2" eb="3">
      <t>ひげ</t>
    </rPh>
    <rPh sb="4" eb="5">
      <t>りゅう</t>
    </rPh>
    <rPh sb="6" eb="7">
      <t>ひげ</t>
    </rPh>
    <phoneticPr fontId="4" type="Hiragana" alignment="distributed"/>
  </si>
  <si>
    <t>11/28</t>
  </si>
  <si>
    <t>ヘリコニア</t>
  </si>
  <si>
    <t>11/29</t>
  </si>
  <si>
    <t>バッカリス</t>
  </si>
  <si>
    <t>新井　白石☆</t>
    <rPh sb="0" eb="5">
      <t>あらい　はくせき</t>
    </rPh>
    <phoneticPr fontId="4" type="Hiragana"/>
  </si>
  <si>
    <t>ギ・ド・モーパッサン☆</t>
    <rPh sb="0" eb="10">
      <t>ぎ・ど・もーぱっさん</t>
    </rPh>
    <phoneticPr fontId="4" type="Hiragana"/>
  </si>
  <si>
    <t>ジョン・クリスティ☆</t>
    <rPh sb="0" eb="9">
      <t>じょん・くりすてぃ</t>
    </rPh>
    <phoneticPr fontId="4" type="Hiragana"/>
  </si>
  <si>
    <t>ウラジミール・ナボコフ☆</t>
    <rPh sb="0" eb="11">
      <t>うらじみーる・なぼこふ</t>
    </rPh>
    <phoneticPr fontId="4" type="Hiragana"/>
  </si>
  <si>
    <t>美空　ひばり☆</t>
    <rPh sb="0" eb="6">
      <t>みそら　ひばり</t>
    </rPh>
    <phoneticPr fontId="4" type="Hiragana"/>
  </si>
  <si>
    <t xml:space="preserve">01 冥 </t>
    <rPh sb="3" eb="4">
      <t>メイ</t>
    </rPh>
    <phoneticPr fontId="4"/>
  </si>
  <si>
    <t xml:space="preserve">07 天 </t>
    <rPh sb="3" eb="4">
      <t>テン</t>
    </rPh>
    <phoneticPr fontId="4"/>
  </si>
  <si>
    <t xml:space="preserve">08 軍 </t>
    <rPh sb="3" eb="4">
      <t>グン</t>
    </rPh>
    <phoneticPr fontId="4"/>
  </si>
  <si>
    <t xml:space="preserve">09 火 </t>
    <rPh sb="3" eb="4">
      <t>ヒ</t>
    </rPh>
    <phoneticPr fontId="4"/>
  </si>
  <si>
    <t>四葉のクローバー</t>
    <rPh sb="0" eb="2">
      <t>よつば</t>
    </rPh>
    <phoneticPr fontId="4" type="Hiragana" alignment="distributed"/>
  </si>
  <si>
    <t>04/03</t>
  </si>
  <si>
    <t>アスター【蝦夷菊】</t>
    <rPh sb="5" eb="8">
      <t>えぞきく</t>
    </rPh>
    <phoneticPr fontId="4" type="Hiragana" alignment="distributed"/>
  </si>
  <si>
    <t>ゼラニウム【天竺葵】</t>
    <rPh sb="6" eb="9">
      <t>てんじくあおい</t>
    </rPh>
    <phoneticPr fontId="4" type="Hiragana" alignment="distributed"/>
  </si>
  <si>
    <t>04/04</t>
  </si>
  <si>
    <t>麦仙翁【麦撫子】</t>
    <rPh sb="0" eb="1">
      <t>むぎ</t>
    </rPh>
    <rPh sb="1" eb="3">
      <t>せんのう</t>
    </rPh>
    <rPh sb="4" eb="5">
      <t>むぎ</t>
    </rPh>
    <rPh sb="5" eb="7">
      <t>なでしこ</t>
    </rPh>
    <phoneticPr fontId="4" type="Hiragana" alignment="distributed"/>
  </si>
  <si>
    <t>李/酸桃</t>
    <rPh sb="0" eb="1">
      <t>すもも</t>
    </rPh>
    <rPh sb="2" eb="4">
      <t>すもも</t>
    </rPh>
    <phoneticPr fontId="4" type="Hiragana" alignment="distributed"/>
  </si>
  <si>
    <t>04/05</t>
  </si>
  <si>
    <t>無花果【蓬莱柿】</t>
    <rPh sb="0" eb="3">
      <t>いちじく</t>
    </rPh>
    <rPh sb="4" eb="6">
      <t>ほうらい</t>
    </rPh>
    <rPh sb="6" eb="7">
      <t>し</t>
    </rPh>
    <phoneticPr fontId="4" type="Hiragana" alignment="distributed"/>
  </si>
  <si>
    <t>04/06</t>
  </si>
  <si>
    <t>花忍</t>
    <rPh sb="0" eb="2">
      <t>はなしのぶ</t>
    </rPh>
    <phoneticPr fontId="4" type="Hiragana" alignment="distributed"/>
  </si>
  <si>
    <t>木五倍子</t>
    <rPh sb="0" eb="4">
      <t>きぶし</t>
    </rPh>
    <phoneticPr fontId="4" type="Hiragana" alignment="distributed"/>
  </si>
  <si>
    <t>04/07</t>
  </si>
  <si>
    <t>勝田　清孝☆</t>
    <rPh sb="0" eb="5">
      <t>かつた　きよたか</t>
    </rPh>
    <phoneticPr fontId="4" type="Hiragana"/>
  </si>
  <si>
    <t>鈴木　その子☆</t>
    <rPh sb="0" eb="6">
      <t>すずき　そのこ</t>
    </rPh>
    <phoneticPr fontId="4" type="Hiragana"/>
  </si>
  <si>
    <t>ハリー・フーディーニ</t>
    <phoneticPr fontId="4" type="Hiragana"/>
  </si>
  <si>
    <t>ハリー・フーディーニ☆</t>
    <phoneticPr fontId="4" type="Hiragana"/>
  </si>
  <si>
    <t>脱出王</t>
    <rPh sb="0" eb="2">
      <t>だっしゅつ</t>
    </rPh>
    <rPh sb="2" eb="3">
      <t>おう</t>
    </rPh>
    <phoneticPr fontId="4" type="Hiragana"/>
  </si>
  <si>
    <t>Ｍｒ．Ｃｈｉｌｄｒｅｎ</t>
  </si>
  <si>
    <t>1849/09/14</t>
  </si>
  <si>
    <t>パブロフの犬</t>
  </si>
  <si>
    <t>リチャード・カーペンター</t>
    <phoneticPr fontId="4" type="Hiragana"/>
  </si>
  <si>
    <t>カレン・カーペンター</t>
    <phoneticPr fontId="4" type="Hiragana"/>
  </si>
  <si>
    <t>カレン・カーペンター☆</t>
    <phoneticPr fontId="4" type="Hiragana"/>
  </si>
  <si>
    <t>スザンヌ・ヴェガ</t>
    <phoneticPr fontId="4" type="Hiragana"/>
  </si>
  <si>
    <t>ミニー・リパートン</t>
    <phoneticPr fontId="4" type="Hiragana"/>
  </si>
  <si>
    <t>ミニー・リパートン☆</t>
    <phoneticPr fontId="4" type="Hiragana"/>
  </si>
  <si>
    <t>山下　久美子</t>
    <rPh sb="0" eb="2">
      <t>やました</t>
    </rPh>
    <rPh sb="3" eb="6">
      <t>くみこ</t>
    </rPh>
    <phoneticPr fontId="4" type="Hiragana"/>
  </si>
  <si>
    <t>元警察庁長官/城内実の父/外務省</t>
  </si>
  <si>
    <t>自民党/エロ拓</t>
  </si>
  <si>
    <t>日本資本主義の父/大蔵省</t>
  </si>
  <si>
    <t>第７４代首相/自民党</t>
  </si>
  <si>
    <t>第８１代首相/社会党</t>
  </si>
  <si>
    <t>民主党/参議院/さくらパパ</t>
  </si>
  <si>
    <t>自民党/元外務相/プリンスメロン</t>
  </si>
  <si>
    <t>マンション偽装問題/秋葉設計</t>
  </si>
  <si>
    <t>異邦人/ノーベル文学賞</t>
  </si>
  <si>
    <t>自民党/料理研究家</t>
  </si>
  <si>
    <t>谷垣禎一の父/農水省/自民党</t>
  </si>
  <si>
    <t>潮騒/金閣寺＠自殺</t>
  </si>
  <si>
    <t>第８２・８３代首相/自民党</t>
  </si>
  <si>
    <t>第７１代英首相/鉄の女</t>
  </si>
  <si>
    <t>自民党/元官房長官/同和</t>
  </si>
  <si>
    <t>くまぇり/放火魔</t>
  </si>
  <si>
    <t>人魚姫/マッチ売りの少女</t>
  </si>
  <si>
    <t>第６１～６３代首相/自民党</t>
  </si>
  <si>
    <t>車輪の下/ノーベル文学賞</t>
  </si>
  <si>
    <t>第８４代首相/自民党</t>
  </si>
  <si>
    <t>元警察庁長官/外交官</t>
  </si>
  <si>
    <t>第８５・８６代首相/自民党</t>
  </si>
  <si>
    <t>マンション偽装問題/イーホームズ社長</t>
  </si>
  <si>
    <t>海軍軍人/雅子妃の曽祖父</t>
  </si>
  <si>
    <t>京都府名誉市民/九条の会</t>
  </si>
  <si>
    <t>彦根城キャラクター</t>
  </si>
  <si>
    <t>1814/10/04</t>
  </si>
  <si>
    <t>落ち穂拾い</t>
  </si>
  <si>
    <t>時をかける少女</t>
  </si>
  <si>
    <t>永井　俊哉</t>
    <rPh sb="0" eb="2">
      <t>ながい</t>
    </rPh>
    <rPh sb="3" eb="5">
      <t>としや</t>
    </rPh>
    <phoneticPr fontId="4" type="Hiragana"/>
  </si>
  <si>
    <t>ジョン．Ｄ．ロックフェラー☆</t>
    <rPh sb="0" eb="13">
      <t>じょん．Ｄ．ろっくふぇらー</t>
    </rPh>
    <phoneticPr fontId="4" type="Hiragana"/>
  </si>
  <si>
    <t>白鳥　敏夫☆</t>
    <rPh sb="0" eb="5">
      <t>しらとり　としお</t>
    </rPh>
    <phoneticPr fontId="4" type="Hiragana"/>
  </si>
  <si>
    <t>カール・グスタフ・ユング☆</t>
    <phoneticPr fontId="4" type="Hiragana"/>
  </si>
  <si>
    <t>谷口　雅春☆</t>
    <rPh sb="0" eb="5">
      <t>たにぐち　まさはる</t>
    </rPh>
    <phoneticPr fontId="4" type="Hiragana"/>
  </si>
  <si>
    <t>土師　淳☆</t>
    <rPh sb="0" eb="4">
      <t>はせ　じゅん</t>
    </rPh>
    <phoneticPr fontId="4" type="Hiragana"/>
  </si>
  <si>
    <t>勝　新太郎☆</t>
    <rPh sb="0" eb="5">
      <t>かつ　しんたろう</t>
    </rPh>
    <phoneticPr fontId="4" type="Hiragana"/>
  </si>
  <si>
    <t>Ｇ．Ｉ．グルジェフ</t>
    <phoneticPr fontId="4" type="Hiragana"/>
  </si>
  <si>
    <t>梅津　美治郎☆</t>
    <rPh sb="0" eb="6">
      <t>うめづ　よしじろう</t>
    </rPh>
    <phoneticPr fontId="4" type="Hiragana"/>
  </si>
  <si>
    <t>エルヴィン・シュレディンガー☆</t>
    <phoneticPr fontId="4" type="Hiragana"/>
  </si>
  <si>
    <t>三船　敏郎☆</t>
    <rPh sb="0" eb="5">
      <t>みふね　としろう</t>
    </rPh>
    <phoneticPr fontId="4" type="Hiragana"/>
  </si>
  <si>
    <t>星　新一☆</t>
    <rPh sb="0" eb="4">
      <t>ほし　しんいち</t>
    </rPh>
    <phoneticPr fontId="4" type="Hiragana"/>
  </si>
  <si>
    <t>伊藤　左千夫☆</t>
    <rPh sb="0" eb="6">
      <t>いとう　さちお</t>
    </rPh>
    <phoneticPr fontId="4" type="Hiragana"/>
  </si>
  <si>
    <t>細井　和喜蔵☆</t>
    <rPh sb="0" eb="6">
      <t>ほそい　わきぞう</t>
    </rPh>
    <phoneticPr fontId="4" type="Hiragana"/>
  </si>
  <si>
    <t>ジョン・ヘイグ☆</t>
    <rPh sb="0" eb="7">
      <t>じょん・へいぐ</t>
    </rPh>
    <phoneticPr fontId="4" type="Hiragana"/>
  </si>
  <si>
    <t>石原　莞爾☆</t>
    <rPh sb="0" eb="5">
      <t>いしはら　かんじ</t>
    </rPh>
    <phoneticPr fontId="4" type="Hiragana"/>
  </si>
  <si>
    <t>Ｇ．Ｉ．グルジェフ☆</t>
    <rPh sb="0" eb="9">
      <t>Ｇ．Ｉ．ぐるじぇふ</t>
    </rPh>
    <phoneticPr fontId="4" type="Hiragana"/>
  </si>
  <si>
    <t>正田　貞一郎☆</t>
    <rPh sb="0" eb="6">
      <t>しょうだ　ていいちろう</t>
    </rPh>
    <phoneticPr fontId="4" type="Hiragana"/>
  </si>
  <si>
    <t>森　富美</t>
    <rPh sb="0" eb="4">
      <t>もり　ふみ</t>
    </rPh>
    <phoneticPr fontId="4" type="Hiragana"/>
  </si>
  <si>
    <t>永田　雅一☆</t>
    <rPh sb="0" eb="5">
      <t>ながた　まさいち</t>
    </rPh>
    <phoneticPr fontId="4" type="Hiragana"/>
  </si>
  <si>
    <t>トゥルーズ＝ロートレック☆</t>
    <phoneticPr fontId="4" type="Hiragana"/>
  </si>
  <si>
    <t>佐藤　アツヒロ</t>
    <rPh sb="0" eb="2">
      <t>さとう</t>
    </rPh>
    <phoneticPr fontId="4" type="Hiragana"/>
  </si>
  <si>
    <t>夏目　雅子☆</t>
    <rPh sb="0" eb="5">
      <t>なつめ　まさこ</t>
    </rPh>
    <phoneticPr fontId="4" type="Hiragana"/>
  </si>
  <si>
    <t>マザーテレサ☆</t>
    <rPh sb="0" eb="6">
      <t>まざーてれさ</t>
    </rPh>
    <phoneticPr fontId="4" type="Hiragana"/>
  </si>
  <si>
    <t>杉田　玄白☆</t>
    <rPh sb="0" eb="5">
      <t>すぎた　げんぱく</t>
    </rPh>
    <phoneticPr fontId="4" type="Hiragana"/>
  </si>
  <si>
    <t>木戸　孝允☆</t>
    <rPh sb="0" eb="5">
      <t>きど　たかよし</t>
    </rPh>
    <phoneticPr fontId="4" type="Hiragana"/>
  </si>
  <si>
    <t>久保　純子</t>
    <rPh sb="0" eb="2">
      <t>くぼ</t>
    </rPh>
    <rPh sb="3" eb="5">
      <t>じゅんこ</t>
    </rPh>
    <phoneticPr fontId="4" type="Hiragana"/>
  </si>
  <si>
    <t>アナウンサー（元NHK）</t>
    <rPh sb="7" eb="8">
      <t>もと</t>
    </rPh>
    <phoneticPr fontId="4" type="Hiragana"/>
  </si>
  <si>
    <t>アン・ハサウェイ</t>
    <phoneticPr fontId="4" type="Hiragana"/>
  </si>
  <si>
    <t>プラダを着た悪魔</t>
    <rPh sb="4" eb="5">
      <t>き</t>
    </rPh>
    <rPh sb="6" eb="8">
      <t>あくま</t>
    </rPh>
    <phoneticPr fontId="4" type="Hiragana"/>
  </si>
  <si>
    <t>イアン・マクダーミド</t>
    <phoneticPr fontId="4" type="Hiragana"/>
  </si>
  <si>
    <t>スターウォーズ（シスの暗黒卿）</t>
    <rPh sb="11" eb="13">
      <t>あんこく</t>
    </rPh>
    <rPh sb="13" eb="14">
      <t>きょう</t>
    </rPh>
    <phoneticPr fontId="4" type="Hiragana"/>
  </si>
  <si>
    <t>ユアン・マクレガー</t>
    <phoneticPr fontId="4" type="Hiragana"/>
  </si>
  <si>
    <t>ヘイデン・クリステンセン</t>
    <phoneticPr fontId="4" type="Hiragana"/>
  </si>
  <si>
    <t>大根草【ゲウム】</t>
    <rPh sb="0" eb="2">
      <t>だいこん</t>
    </rPh>
    <rPh sb="2" eb="3">
      <t>そう</t>
    </rPh>
    <phoneticPr fontId="4" type="Hiragana" alignment="distributed"/>
  </si>
  <si>
    <t>鳳仙花【爪紅】</t>
    <rPh sb="0" eb="3">
      <t>ほうせんか</t>
    </rPh>
    <rPh sb="4" eb="6">
      <t>つまべに</t>
    </rPh>
    <phoneticPr fontId="4" type="Hiragana" alignment="distributed"/>
  </si>
  <si>
    <t>ビアトリクス・ポター</t>
    <phoneticPr fontId="4" type="Hiragana"/>
  </si>
  <si>
    <t>ビアトリクス・ポター☆</t>
    <phoneticPr fontId="4" type="Hiragana"/>
  </si>
  <si>
    <t>寺田　克也</t>
    <rPh sb="0" eb="2">
      <t>てらだ</t>
    </rPh>
    <rPh sb="3" eb="5">
      <t>かつや</t>
    </rPh>
    <phoneticPr fontId="4" type="Hiragana"/>
  </si>
  <si>
    <t>1850/06/**</t>
  </si>
  <si>
    <t>明治の煙草王・赤天狗</t>
  </si>
  <si>
    <t>1886/06/09</t>
  </si>
  <si>
    <t>ふぞろいの林檎たち</t>
  </si>
  <si>
    <t>鉄人２８号</t>
  </si>
  <si>
    <t>1502/01/07</t>
  </si>
  <si>
    <t>グレゴリオ暦</t>
  </si>
  <si>
    <t>1706/01/17</t>
  </si>
  <si>
    <t>すべてのヤンキーの父</t>
  </si>
  <si>
    <t>1898/12/27</t>
  </si>
  <si>
    <t>元社会党委員長＠暗殺</t>
  </si>
  <si>
    <t>ライブドア社長</t>
  </si>
  <si>
    <t>封建主義者</t>
  </si>
  <si>
    <t>1874/04/07</t>
  </si>
  <si>
    <t>農芸化学者</t>
  </si>
  <si>
    <t>1898/04/08</t>
  </si>
  <si>
    <t>漢文学者</t>
  </si>
  <si>
    <t>建築家</t>
  </si>
  <si>
    <t>第４２代米大統領</t>
  </si>
  <si>
    <t>政治活動家・ファシスト</t>
  </si>
  <si>
    <t>花魁草【草夾竹桃】</t>
    <rPh sb="0" eb="3">
      <t>おいらんそう</t>
    </rPh>
    <rPh sb="4" eb="8">
      <t>くさきょうちくとう</t>
    </rPh>
    <phoneticPr fontId="4" type="Hiragana" alignment="distributed"/>
  </si>
  <si>
    <t>捩花【捩摺】</t>
    <rPh sb="0" eb="2">
      <t>ねじばな</t>
    </rPh>
    <rPh sb="3" eb="5">
      <t>もじずり</t>
    </rPh>
    <phoneticPr fontId="4" type="Hiragana" alignment="distributed"/>
  </si>
  <si>
    <t>07/05</t>
  </si>
  <si>
    <t>都草【烏帽子草】</t>
    <rPh sb="0" eb="2">
      <t>みやこぐさ</t>
    </rPh>
    <rPh sb="3" eb="7">
      <t>えぼしぐさ</t>
    </rPh>
    <phoneticPr fontId="4" type="Hiragana" alignment="distributed"/>
  </si>
  <si>
    <t>グァバ【蕃石榴】</t>
    <rPh sb="4" eb="7">
      <t>ばんじろう</t>
    </rPh>
    <phoneticPr fontId="4" type="Hiragana" alignment="distributed"/>
  </si>
  <si>
    <t>07/09</t>
  </si>
  <si>
    <t>鬼灯/酸漿【輝血】</t>
    <rPh sb="0" eb="2">
      <t>ほおずき</t>
    </rPh>
    <rPh sb="3" eb="5">
      <t>ほおずき</t>
    </rPh>
    <rPh sb="6" eb="8">
      <t>かがち</t>
    </rPh>
    <phoneticPr fontId="4" type="Hiragana" alignment="distributed"/>
  </si>
  <si>
    <t>アイビーゼラニウム【蔦葉天竺葵】</t>
    <rPh sb="10" eb="15">
      <t>つたばてんじくあおい</t>
    </rPh>
    <phoneticPr fontId="4" type="Hiragana" alignment="distributed"/>
  </si>
  <si>
    <t>犬鬼灯/犬酸漿【竜葵】</t>
    <rPh sb="0" eb="1">
      <t>いぬ</t>
    </rPh>
    <rPh sb="1" eb="3">
      <t>ほおずき</t>
    </rPh>
    <rPh sb="4" eb="5">
      <t>いぬ</t>
    </rPh>
    <rPh sb="5" eb="7">
      <t>ほおずき</t>
    </rPh>
    <rPh sb="8" eb="9">
      <t>りゅう</t>
    </rPh>
    <rPh sb="9" eb="10">
      <t>き</t>
    </rPh>
    <phoneticPr fontId="4" type="Hiragana" alignment="distributed"/>
  </si>
  <si>
    <t>菩提樹</t>
    <rPh sb="0" eb="3">
      <t>ぼだいじゅ</t>
    </rPh>
    <phoneticPr fontId="4" type="Hiragana" alignment="distributed"/>
  </si>
  <si>
    <t>突抜忍冬</t>
    <rPh sb="0" eb="4">
      <t>つきぬきにんどう</t>
    </rPh>
    <phoneticPr fontId="4" type="Hiragana" alignment="distributed"/>
  </si>
  <si>
    <t>07/10</t>
  </si>
  <si>
    <t>07/11</t>
  </si>
  <si>
    <t>アスフォデル</t>
  </si>
  <si>
    <t>鹿子草【春女郎花】</t>
    <rPh sb="0" eb="3">
      <t>かのこそう</t>
    </rPh>
    <rPh sb="4" eb="8">
      <t>はるおみなえし</t>
    </rPh>
    <phoneticPr fontId="4" type="Hiragana" alignment="distributed"/>
  </si>
  <si>
    <t>07/12</t>
  </si>
  <si>
    <t>ユーストマ【トルコ桔梗】</t>
    <rPh sb="9" eb="11">
      <t>ききょう</t>
    </rPh>
    <phoneticPr fontId="4" type="Hiragana" alignment="distributed"/>
  </si>
  <si>
    <t>丸葉の保呂之</t>
    <rPh sb="0" eb="2">
      <t>まるば</t>
    </rPh>
    <rPh sb="3" eb="6">
      <t>ほろし</t>
    </rPh>
    <phoneticPr fontId="4" type="Hiragana" alignment="distributed"/>
  </si>
  <si>
    <t>07/13</t>
  </si>
  <si>
    <t>鉄砲百合【琉球百合】</t>
    <rPh sb="0" eb="2">
      <t>てっぽう</t>
    </rPh>
    <rPh sb="2" eb="4">
      <t>ゆり</t>
    </rPh>
    <rPh sb="5" eb="7">
      <t>りゅうきゅう</t>
    </rPh>
    <rPh sb="7" eb="9">
      <t>ゆり</t>
    </rPh>
    <phoneticPr fontId="4" type="Hiragana" alignment="distributed"/>
  </si>
  <si>
    <t>草の花</t>
    <rPh sb="0" eb="1">
      <t>くさ</t>
    </rPh>
    <rPh sb="2" eb="3">
      <t>はな</t>
    </rPh>
    <phoneticPr fontId="4" type="Hiragana" alignment="distributed"/>
  </si>
  <si>
    <t>藤田　まこと</t>
    <rPh sb="0" eb="6">
      <t>ふじた　まこと</t>
    </rPh>
    <phoneticPr fontId="4" type="Hiragana"/>
  </si>
  <si>
    <t>加藤　タキ</t>
    <rPh sb="0" eb="5">
      <t>かとう　たき</t>
    </rPh>
    <phoneticPr fontId="4" type="Hiragana"/>
  </si>
  <si>
    <t>福永　法源</t>
    <rPh sb="0" eb="5">
      <t>ふくなが　ほうげん</t>
    </rPh>
    <phoneticPr fontId="4" type="Hiragana"/>
  </si>
  <si>
    <t>浅田　彰</t>
    <rPh sb="0" eb="4">
      <t>あさだ　あきら</t>
    </rPh>
    <phoneticPr fontId="4" type="Hiragana"/>
  </si>
  <si>
    <t>片山　龍太郎</t>
    <rPh sb="0" eb="6">
      <t>かたやま　りゅうたろう</t>
    </rPh>
    <phoneticPr fontId="4" type="Hiragana"/>
  </si>
  <si>
    <t>石原　伸晃</t>
    <rPh sb="0" eb="5">
      <t>いしはら　のぶてる</t>
    </rPh>
    <phoneticPr fontId="4" type="Hiragana"/>
  </si>
  <si>
    <t>的場　浩司</t>
    <rPh sb="0" eb="5">
      <t>まとば　こうじ</t>
    </rPh>
    <phoneticPr fontId="4" type="Hiragana"/>
  </si>
  <si>
    <t>田辺　誠一</t>
    <rPh sb="0" eb="5">
      <t>たなべ　せいいち</t>
    </rPh>
    <phoneticPr fontId="4" type="Hiragana"/>
  </si>
  <si>
    <t>杉浦　幸</t>
    <rPh sb="0" eb="4">
      <t>すぎうら　みゆき</t>
    </rPh>
    <phoneticPr fontId="4" type="Hiragana"/>
  </si>
  <si>
    <t>千堂　あきほ</t>
    <rPh sb="0" eb="6">
      <t>せんどう　あきほ</t>
    </rPh>
    <phoneticPr fontId="4" type="Hiragana"/>
  </si>
  <si>
    <t>森高　千里</t>
    <rPh sb="0" eb="5">
      <t>もりたか　ちさと</t>
    </rPh>
    <phoneticPr fontId="4" type="Hiragana"/>
  </si>
  <si>
    <t>黒田　清子</t>
    <rPh sb="0" eb="5">
      <t>くろだ　さやこ</t>
    </rPh>
    <phoneticPr fontId="4" type="Hiragana"/>
  </si>
  <si>
    <t>佐藤　栄作</t>
    <rPh sb="0" eb="5">
      <t>さとう　えいさく</t>
    </rPh>
    <phoneticPr fontId="4" type="Hiragana"/>
  </si>
  <si>
    <t>谷垣　専一☆</t>
    <rPh sb="0" eb="5">
      <t>たにがき　せんいち</t>
    </rPh>
    <phoneticPr fontId="4" type="Hiragana"/>
  </si>
  <si>
    <t>武藤　山治</t>
    <rPh sb="0" eb="5">
      <t>むとう　さんじ</t>
    </rPh>
    <phoneticPr fontId="4" type="Hiragana"/>
  </si>
  <si>
    <t>ベルナデッタ・スビルー☆</t>
    <rPh sb="0" eb="11">
      <t>べるなでった・すびるー</t>
    </rPh>
    <phoneticPr fontId="4" type="Hiragana"/>
  </si>
  <si>
    <t>宮城　まり子</t>
    <rPh sb="0" eb="2">
      <t>みやぎ</t>
    </rPh>
    <rPh sb="5" eb="6">
      <t>こ</t>
    </rPh>
    <phoneticPr fontId="4" type="Hiragana"/>
  </si>
  <si>
    <t>岡本　天明☆</t>
    <rPh sb="0" eb="5">
      <t>おかもと　てんめい</t>
    </rPh>
    <phoneticPr fontId="4" type="Hiragana"/>
  </si>
  <si>
    <t>沖田　浩之☆</t>
    <rPh sb="0" eb="2">
      <t>おきた</t>
    </rPh>
    <rPh sb="3" eb="5">
      <t>ひろゆき</t>
    </rPh>
    <phoneticPr fontId="4" type="Hiragana"/>
  </si>
  <si>
    <t>時太山　俊☆</t>
    <rPh sb="0" eb="5">
      <t>ときたいざん　たかし</t>
    </rPh>
    <phoneticPr fontId="4" type="Hiragana"/>
  </si>
  <si>
    <t>宮澤　喜一☆</t>
    <rPh sb="0" eb="5">
      <t>みやざわ　きいち</t>
    </rPh>
    <phoneticPr fontId="4" type="Hiragana"/>
  </si>
  <si>
    <t>宮本　顕治☆</t>
    <rPh sb="0" eb="5">
      <t>みやもと　けんじ</t>
    </rPh>
    <phoneticPr fontId="4" type="Hiragana"/>
  </si>
  <si>
    <t>永作　博美</t>
    <rPh sb="0" eb="5">
      <t>ながさく　ひろみ</t>
    </rPh>
    <phoneticPr fontId="4" type="Hiragana"/>
  </si>
  <si>
    <t>森　泉</t>
    <rPh sb="0" eb="3">
      <t>もり　いずみ</t>
    </rPh>
    <phoneticPr fontId="4" type="Hiragana"/>
  </si>
  <si>
    <t>鈴木　梅太郎</t>
    <rPh sb="0" eb="6">
      <t>すずき　うめたろう</t>
    </rPh>
    <phoneticPr fontId="4" type="Hiragana"/>
  </si>
  <si>
    <t>ジョン・クリスティ</t>
    <rPh sb="0" eb="9">
      <t>じょん・くりすてぃ</t>
    </rPh>
    <phoneticPr fontId="4" type="Hiragana"/>
  </si>
  <si>
    <t>黒澤　明</t>
    <rPh sb="0" eb="4">
      <t>くろさわ　めい</t>
    </rPh>
    <phoneticPr fontId="4" type="Hiragana"/>
  </si>
  <si>
    <t>白川　静</t>
    <rPh sb="0" eb="4">
      <t>しらかわ　しずか</t>
    </rPh>
    <phoneticPr fontId="4" type="Hiragana"/>
  </si>
  <si>
    <t>政治評論家</t>
  </si>
  <si>
    <t>花田　美恵子</t>
    <rPh sb="0" eb="6">
      <t>はなだ　みえこ</t>
    </rPh>
    <phoneticPr fontId="4" type="Hiragana"/>
  </si>
  <si>
    <t>武　豊</t>
    <rPh sb="0" eb="3">
      <t>たけ　ゆたか</t>
    </rPh>
    <phoneticPr fontId="4" type="Hiragana"/>
  </si>
  <si>
    <t>福田　孝行</t>
    <rPh sb="0" eb="5">
      <t>ふくだ　たかゆき</t>
    </rPh>
    <phoneticPr fontId="4" type="Hiragana"/>
  </si>
  <si>
    <t>マリア・テレジア</t>
    <rPh sb="0" eb="8">
      <t>まりあ・てれじあ</t>
    </rPh>
    <phoneticPr fontId="4" type="Hiragana"/>
  </si>
  <si>
    <t>セーレン・キルケゴール</t>
    <rPh sb="0" eb="11">
      <t>せーれん・きるけごーる</t>
    </rPh>
    <phoneticPr fontId="4" type="Hiragana"/>
  </si>
  <si>
    <t>昭憲皇太后</t>
    <rPh sb="0" eb="5">
      <t>しょうけんこうたいごう</t>
    </rPh>
    <phoneticPr fontId="4" type="Hiragana"/>
  </si>
  <si>
    <t>武者小路　実篤</t>
    <rPh sb="0" eb="7">
      <t>むしゃのこうじ　さねあつ</t>
    </rPh>
    <phoneticPr fontId="4" type="Hiragana"/>
  </si>
  <si>
    <t>村崎　百郎</t>
    <rPh sb="0" eb="2">
      <t>ムラサキ</t>
    </rPh>
    <rPh sb="3" eb="4">
      <t>ヒャク</t>
    </rPh>
    <rPh sb="4" eb="5">
      <t>ロウ</t>
    </rPh>
    <phoneticPr fontId="4"/>
  </si>
  <si>
    <t>木村　兵太郎☆</t>
    <rPh sb="0" eb="6">
      <t>きむら　へいたろう</t>
    </rPh>
    <phoneticPr fontId="4" type="Hiragana"/>
  </si>
  <si>
    <t>1822/12/27</t>
  </si>
  <si>
    <t>細菌論</t>
  </si>
  <si>
    <t>1858/01/07</t>
  </si>
  <si>
    <t>ヘブライ語学者</t>
  </si>
  <si>
    <t>1882/01/04</t>
  </si>
  <si>
    <t>1882/12/23</t>
  </si>
  <si>
    <t>平賀　源内☆</t>
    <rPh sb="0" eb="5">
      <t>ひらが　げんない</t>
    </rPh>
    <phoneticPr fontId="4" type="Hiragana"/>
  </si>
  <si>
    <t>イマヌエル・カント☆</t>
    <rPh sb="0" eb="9">
      <t>いまぬえる・かんと</t>
    </rPh>
    <phoneticPr fontId="4" type="Hiragana"/>
  </si>
  <si>
    <t>ウラジーミル・レーニン☆</t>
    <rPh sb="0" eb="11">
      <t>うらじーみる・れーにん</t>
    </rPh>
    <phoneticPr fontId="4" type="Hiragana"/>
  </si>
  <si>
    <t>マハトマ・ガンジー☆</t>
    <rPh sb="0" eb="9">
      <t>まはとま・がんじー</t>
    </rPh>
    <phoneticPr fontId="4" type="Hiragana"/>
  </si>
  <si>
    <t>司馬　遼太郎☆</t>
    <rPh sb="0" eb="6">
      <t>しば　りょうたろう</t>
    </rPh>
    <phoneticPr fontId="4" type="Hiragana"/>
  </si>
  <si>
    <t>浅沼　稲次郎☆</t>
    <rPh sb="0" eb="6">
      <t>あさぬま　いなじろう</t>
    </rPh>
    <phoneticPr fontId="4" type="Hiragana"/>
  </si>
  <si>
    <t>藤子．Ｆ．不二雄☆</t>
    <rPh sb="0" eb="8">
      <t>ふじこ．Ｆ．ふじお</t>
    </rPh>
    <phoneticPr fontId="4" type="Hiragana"/>
  </si>
  <si>
    <t>遠藤　周作☆</t>
    <rPh sb="0" eb="5">
      <t>えんどう　しゅうさく</t>
    </rPh>
    <phoneticPr fontId="4" type="Hiragana"/>
  </si>
  <si>
    <t>平　将門☆</t>
    <rPh sb="0" eb="4">
      <t>たいらのまさかど</t>
    </rPh>
    <phoneticPr fontId="4" type="Hiragana"/>
  </si>
  <si>
    <t>フランシスコ・デ・ゴヤ☆</t>
    <rPh sb="0" eb="11">
      <t>ふらんしすこ・で・ごや</t>
    </rPh>
    <phoneticPr fontId="4" type="Hiragana"/>
  </si>
  <si>
    <t>川島　芳子☆</t>
    <rPh sb="0" eb="5">
      <t>かわしま　よしこ</t>
    </rPh>
    <phoneticPr fontId="4" type="Hiragana"/>
  </si>
  <si>
    <t>川端　康成☆</t>
    <rPh sb="0" eb="5">
      <t>かわばた　やすなり</t>
    </rPh>
    <phoneticPr fontId="4" type="Hiragana"/>
  </si>
  <si>
    <t>金丸　信☆</t>
    <rPh sb="0" eb="4">
      <t>かねまる　しん</t>
    </rPh>
    <phoneticPr fontId="4" type="Hiragana"/>
  </si>
  <si>
    <t>伊達　政宗☆</t>
    <rPh sb="0" eb="2">
      <t>だて</t>
    </rPh>
    <rPh sb="3" eb="5">
      <t>まさむね</t>
    </rPh>
    <phoneticPr fontId="4" type="Hiragana"/>
  </si>
  <si>
    <t>アントニ・ガウディ</t>
    <phoneticPr fontId="4" type="Hiragana"/>
  </si>
  <si>
    <t>里谷　多英</t>
    <rPh sb="0" eb="5">
      <t>さとや　たえ</t>
    </rPh>
    <phoneticPr fontId="4" type="Hiragana"/>
  </si>
  <si>
    <t>クリストファー・コロンブス</t>
    <phoneticPr fontId="4" type="Hiragana"/>
  </si>
  <si>
    <t>ピエール・オーギュスト・コット☆</t>
    <phoneticPr fontId="4" type="Hiragana"/>
  </si>
  <si>
    <t>ゴットフリート・ライプニッツ☆</t>
    <rPh sb="0" eb="14">
      <t>ごっとふりーと・らいぷにっつ</t>
    </rPh>
    <phoneticPr fontId="4" type="Hiragana"/>
  </si>
  <si>
    <t>シャルル１０世☆</t>
    <rPh sb="0" eb="7">
      <t>しゃるる１０せい</t>
    </rPh>
    <phoneticPr fontId="4" type="Hiragana"/>
  </si>
  <si>
    <t>西太后☆</t>
    <rPh sb="0" eb="3">
      <t>せいたいこう</t>
    </rPh>
    <phoneticPr fontId="4" type="Hiragana"/>
  </si>
  <si>
    <t>久保　角太郎☆</t>
    <rPh sb="0" eb="6">
      <t>くぼ　かくたろう</t>
    </rPh>
    <phoneticPr fontId="4" type="Hiragana"/>
  </si>
  <si>
    <t>牧口　常三郎☆</t>
    <rPh sb="0" eb="6">
      <t>まきぐち　じょうざぶろう</t>
    </rPh>
    <phoneticPr fontId="4" type="Hiragana"/>
  </si>
  <si>
    <t>木戸　孝允</t>
    <rPh sb="0" eb="5">
      <t>きど　たかよし</t>
    </rPh>
    <phoneticPr fontId="4" type="Hiragana"/>
  </si>
  <si>
    <t>新垣　里沙</t>
    <rPh sb="0" eb="2">
      <t>にいがき</t>
    </rPh>
    <rPh sb="3" eb="5">
      <t>　りさ</t>
    </rPh>
    <phoneticPr fontId="4" type="Hiragana"/>
  </si>
  <si>
    <t>アンディ・フグ☆</t>
    <rPh sb="0" eb="7">
      <t>あんでぃ・ふぐ</t>
    </rPh>
    <phoneticPr fontId="4" type="Hiragana"/>
  </si>
  <si>
    <t>格闘家</t>
    <rPh sb="0" eb="2">
      <t>カクトウ</t>
    </rPh>
    <rPh sb="2" eb="3">
      <t>カ</t>
    </rPh>
    <phoneticPr fontId="4"/>
  </si>
  <si>
    <t>高円宮　憲仁親王</t>
    <rPh sb="0" eb="3">
      <t>たかまどのみや</t>
    </rPh>
    <rPh sb="4" eb="6">
      <t>のりひと</t>
    </rPh>
    <rPh sb="6" eb="8">
      <t>しんのう</t>
    </rPh>
    <phoneticPr fontId="4" type="Hiragana"/>
  </si>
  <si>
    <t>高円宮　憲仁親王☆</t>
    <rPh sb="0" eb="3">
      <t>たかまどのみや</t>
    </rPh>
    <rPh sb="4" eb="6">
      <t>のりひと</t>
    </rPh>
    <rPh sb="6" eb="8">
      <t>しんのう</t>
    </rPh>
    <phoneticPr fontId="4" type="Hiragana"/>
  </si>
  <si>
    <t>崇仁親王妃　百合子</t>
    <rPh sb="0" eb="2">
      <t>たかひと</t>
    </rPh>
    <rPh sb="2" eb="4">
      <t>しんのう</t>
    </rPh>
    <rPh sb="4" eb="5">
      <t>ひ</t>
    </rPh>
    <rPh sb="6" eb="9">
      <t>ゆりこ</t>
    </rPh>
    <phoneticPr fontId="4" type="Hiragana"/>
  </si>
  <si>
    <t>ＳＭＡＰ</t>
  </si>
  <si>
    <t>ミシェル・バチェレ</t>
    <rPh sb="0" eb="9">
      <t>みしぇる・ばちぇれ</t>
    </rPh>
    <phoneticPr fontId="4" type="Hiragana"/>
  </si>
  <si>
    <t>ラファエロ・サンティ</t>
    <rPh sb="0" eb="10">
      <t>らふぁえろ・さんてぃ</t>
    </rPh>
    <phoneticPr fontId="4" type="Hiragana"/>
  </si>
  <si>
    <t>金子　みすず</t>
    <rPh sb="0" eb="6">
      <t>かねこ　みすず</t>
    </rPh>
    <phoneticPr fontId="4" type="Hiragana"/>
  </si>
  <si>
    <t>ベネディクト１６世</t>
    <rPh sb="0" eb="9">
      <t>べねでぃくと１６せい</t>
    </rPh>
    <phoneticPr fontId="4" type="Hiragana"/>
  </si>
  <si>
    <t>フランシス・Ｆ・コッポラ</t>
    <rPh sb="0" eb="12">
      <t>ふらんしす・Ｆ・こっぽら</t>
    </rPh>
    <phoneticPr fontId="4" type="Hiragana"/>
  </si>
  <si>
    <t>忌野　清志郎</t>
    <rPh sb="0" eb="6">
      <t>いまわの　きよしろう</t>
    </rPh>
    <phoneticPr fontId="4" type="Hiragana"/>
  </si>
  <si>
    <t>スティーブン・セガール</t>
    <rPh sb="0" eb="11">
      <t>すてぃーぶん・せがーる</t>
    </rPh>
    <phoneticPr fontId="4" type="Hiragana"/>
  </si>
  <si>
    <t>京極　夏彦</t>
    <rPh sb="0" eb="5">
      <t>きょうごく　なつひこ</t>
    </rPh>
    <phoneticPr fontId="4" type="Hiragana"/>
  </si>
  <si>
    <t>Ｑ．タランティーノ</t>
    <rPh sb="0" eb="9">
      <t>たらんてぃーの</t>
    </rPh>
    <phoneticPr fontId="4" type="Hiragana"/>
  </si>
  <si>
    <t>野沢　直子</t>
    <rPh sb="0" eb="5">
      <t>のざわ　なおこ</t>
    </rPh>
    <phoneticPr fontId="4" type="Hiragana"/>
  </si>
  <si>
    <t>今井　美樹</t>
    <rPh sb="0" eb="5">
      <t>いまい　みき</t>
    </rPh>
    <phoneticPr fontId="4" type="Hiragana"/>
  </si>
  <si>
    <t>神田　うの</t>
    <rPh sb="0" eb="5">
      <t>かんだ　うの</t>
    </rPh>
    <phoneticPr fontId="4" type="Hiragana"/>
  </si>
  <si>
    <t>ピーポくん</t>
    <rPh sb="0" eb="5">
      <t>ぴーぽくん</t>
    </rPh>
    <phoneticPr fontId="4" type="Hiragana"/>
  </si>
  <si>
    <t>孝明天皇</t>
    <rPh sb="0" eb="4">
      <t>こうめいてんのう</t>
    </rPh>
    <phoneticPr fontId="4" type="Hiragana"/>
  </si>
  <si>
    <t>大塚　範一</t>
    <rPh sb="0" eb="2">
      <t>おおつか</t>
    </rPh>
    <rPh sb="3" eb="5">
      <t>のりかず</t>
    </rPh>
    <phoneticPr fontId="4" type="Hiragana"/>
  </si>
  <si>
    <t>辻　信太郎</t>
    <rPh sb="0" eb="5">
      <t>つじ　しんたろう</t>
    </rPh>
    <phoneticPr fontId="4" type="Hiragana"/>
  </si>
  <si>
    <t>ティナ・ターナー</t>
    <rPh sb="0" eb="8">
      <t>てぃな・たーなー</t>
    </rPh>
    <phoneticPr fontId="4" type="Hiragana"/>
  </si>
  <si>
    <t>あべ　静江</t>
    <rPh sb="0" eb="5">
      <t>あべ　しずえ</t>
    </rPh>
    <phoneticPr fontId="4" type="Hiragana"/>
  </si>
  <si>
    <t>長州力</t>
    <rPh sb="0" eb="3">
      <t>ちょうしゅうりき</t>
    </rPh>
    <phoneticPr fontId="4" type="Hiragana"/>
  </si>
  <si>
    <t>山下　真司</t>
    <rPh sb="0" eb="5">
      <t>やました　しんじ</t>
    </rPh>
    <phoneticPr fontId="4" type="Hiragana"/>
  </si>
  <si>
    <t>増田　寛也</t>
    <rPh sb="0" eb="5">
      <t>ますだ　ひろや</t>
    </rPh>
    <phoneticPr fontId="4" type="Hiragana"/>
  </si>
  <si>
    <t>宅間　守</t>
    <rPh sb="0" eb="4">
      <t>たくま　まもる</t>
    </rPh>
    <phoneticPr fontId="4" type="Hiragana"/>
  </si>
  <si>
    <t>岡崎　京子</t>
    <rPh sb="0" eb="5">
      <t>おかざき　きょうこ</t>
    </rPh>
    <phoneticPr fontId="4" type="Hiragana"/>
  </si>
  <si>
    <t>ブラッド・ピット</t>
    <rPh sb="0" eb="8">
      <t>ぶらっど・ぴっと</t>
    </rPh>
    <phoneticPr fontId="4" type="Hiragana"/>
  </si>
  <si>
    <t>ａｉｋｏ</t>
    <rPh sb="0" eb="4">
      <t>あいこ</t>
    </rPh>
    <phoneticPr fontId="4" type="Hiragana"/>
  </si>
  <si>
    <t>住谷　正樹</t>
    <rPh sb="0" eb="5">
      <t>すみたに　まさき</t>
    </rPh>
    <phoneticPr fontId="4" type="Hiragana"/>
  </si>
  <si>
    <t>絢香</t>
    <rPh sb="0" eb="2">
      <t>あやか</t>
    </rPh>
    <phoneticPr fontId="4" type="Hiragana"/>
  </si>
  <si>
    <t>安藤　美姫</t>
    <rPh sb="0" eb="5">
      <t>あんどう　みき</t>
    </rPh>
    <phoneticPr fontId="4" type="Hiragana"/>
  </si>
  <si>
    <t>アルベルト・アインシュタイン</t>
    <rPh sb="0" eb="14">
      <t>あるべると・あいんしゅたいん</t>
    </rPh>
    <phoneticPr fontId="4" type="Hiragana"/>
  </si>
  <si>
    <t>櫻井　敦司</t>
    <rPh sb="0" eb="2">
      <t>さくらい</t>
    </rPh>
    <rPh sb="3" eb="5">
      <t>あつし</t>
    </rPh>
    <phoneticPr fontId="4" type="Hiragana"/>
  </si>
  <si>
    <t>山村　美紗</t>
    <rPh sb="0" eb="5">
      <t>やまむら　みさ</t>
    </rPh>
    <phoneticPr fontId="4" type="Hiragana"/>
  </si>
  <si>
    <t>武村　正義</t>
    <rPh sb="0" eb="5">
      <t>たけむら　まさよし</t>
    </rPh>
    <phoneticPr fontId="4" type="Hiragana"/>
  </si>
  <si>
    <t>麻生　泰</t>
    <rPh sb="0" eb="4">
      <t>あそう　ゆたか</t>
    </rPh>
    <phoneticPr fontId="4" type="Hiragana"/>
  </si>
  <si>
    <t>盧　武鉉</t>
    <rPh sb="0" eb="4">
      <t>のむひょん</t>
    </rPh>
    <phoneticPr fontId="4" type="Hiragana"/>
  </si>
  <si>
    <t>大島　理森</t>
    <rPh sb="0" eb="5">
      <t>おおしま　ただもり</t>
    </rPh>
    <phoneticPr fontId="4" type="Hiragana"/>
  </si>
  <si>
    <t>谷　隼人</t>
    <rPh sb="0" eb="4">
      <t>たに　はやと</t>
    </rPh>
    <phoneticPr fontId="4" type="Hiragana"/>
  </si>
  <si>
    <t>宮沢　賢治</t>
    <rPh sb="0" eb="5">
      <t>みやざわ　けんじ</t>
    </rPh>
    <phoneticPr fontId="4" type="Hiragana"/>
  </si>
  <si>
    <t>苺の葉</t>
    <rPh sb="0" eb="1">
      <t>いちご</t>
    </rPh>
    <rPh sb="2" eb="3">
      <t>は</t>
    </rPh>
    <phoneticPr fontId="4" type="Hiragana" alignment="distributed"/>
  </si>
  <si>
    <t>薔薇</t>
    <rPh sb="0" eb="2">
      <t>ばら</t>
    </rPh>
    <phoneticPr fontId="4" type="Hiragana" alignment="distributed"/>
  </si>
  <si>
    <t>05/08</t>
  </si>
  <si>
    <t>皆藤　愛子</t>
    <rPh sb="0" eb="5">
      <t>かいどう　あいこ</t>
    </rPh>
    <phoneticPr fontId="4" type="Hiragana"/>
  </si>
  <si>
    <t>綿矢　りさ</t>
    <rPh sb="0" eb="5">
      <t>わたや　りさ</t>
    </rPh>
    <phoneticPr fontId="4" type="Hiragana"/>
  </si>
  <si>
    <t>Ｔ．Ｓ．エリオット</t>
    <rPh sb="0" eb="9">
      <t>Ｔ．Ｓ．えりおっと</t>
    </rPh>
    <phoneticPr fontId="4" type="Hiragana"/>
  </si>
  <si>
    <t>木村　兵太郎</t>
    <rPh sb="0" eb="6">
      <t>きむら　へいたろう</t>
    </rPh>
    <phoneticPr fontId="4" type="Hiragana"/>
  </si>
  <si>
    <t>ハインリヒ・ヒムラー</t>
    <rPh sb="0" eb="10">
      <t>はいんりひ・ひむらー</t>
    </rPh>
    <phoneticPr fontId="4" type="Hiragana"/>
  </si>
  <si>
    <t>ヨハネ・パウロ１世</t>
    <rPh sb="0" eb="9">
      <t>よはね・ぱうろ１せい</t>
    </rPh>
    <phoneticPr fontId="4" type="Hiragana"/>
  </si>
  <si>
    <t>トルーマン・カポーティ</t>
    <rPh sb="0" eb="11">
      <t>とるーまん・かぽーてぃ</t>
    </rPh>
    <phoneticPr fontId="4" type="Hiragana"/>
  </si>
  <si>
    <t>ジミー・カーター</t>
    <rPh sb="0" eb="8">
      <t>じみー・かーたー</t>
    </rPh>
    <phoneticPr fontId="4" type="Hiragana"/>
  </si>
  <si>
    <t>北島　三郎</t>
    <rPh sb="0" eb="5">
      <t>きたじま　さぶろう</t>
    </rPh>
    <phoneticPr fontId="4" type="Hiragana"/>
  </si>
  <si>
    <t>中馬　弘毅</t>
    <rPh sb="0" eb="5">
      <t>ちゅうま　こうき</t>
    </rPh>
    <phoneticPr fontId="4" type="Hiragana"/>
  </si>
  <si>
    <t>大山　のぶ代</t>
    <rPh sb="0" eb="6">
      <t>おおやま　のぶよ</t>
    </rPh>
    <phoneticPr fontId="4" type="Hiragana"/>
  </si>
  <si>
    <t>ダナ・キャラン</t>
    <rPh sb="0" eb="7">
      <t>だな・きゃらん</t>
    </rPh>
    <phoneticPr fontId="4" type="Hiragana"/>
  </si>
  <si>
    <t>06/03</t>
  </si>
  <si>
    <t>06/04</t>
  </si>
  <si>
    <t>薔薇【ダマスクローズ】</t>
    <rPh sb="0" eb="2">
      <t>ばら</t>
    </rPh>
    <phoneticPr fontId="4" type="Hiragana" alignment="distributed"/>
  </si>
  <si>
    <t>06/05</t>
  </si>
  <si>
    <t>マリーゴールド【万寿菊】</t>
    <rPh sb="8" eb="11">
      <t>まんじゅぎく</t>
    </rPh>
    <phoneticPr fontId="4" type="Hiragana" alignment="distributed"/>
  </si>
  <si>
    <t>面高【花慈茹】</t>
    <rPh sb="0" eb="2">
      <t>おもだか</t>
    </rPh>
    <rPh sb="3" eb="6">
      <t>はなぐわい</t>
    </rPh>
    <phoneticPr fontId="4" type="Hiragana" alignment="distributed"/>
  </si>
  <si>
    <t>ダリア【天竺牡丹】</t>
    <rPh sb="4" eb="8">
      <t>てんじくぼたん</t>
    </rPh>
    <phoneticPr fontId="4" type="Hiragana" alignment="distributed"/>
  </si>
  <si>
    <t>蛍袋【提灯花】</t>
    <rPh sb="0" eb="2">
      <t>ほたるぶくろ</t>
    </rPh>
    <rPh sb="3" eb="6">
      <t>ちょうちんばな</t>
    </rPh>
    <phoneticPr fontId="4" type="Hiragana" alignment="distributed"/>
  </si>
  <si>
    <t>06/06</t>
  </si>
  <si>
    <t>文目/菖蒲【アイリス】</t>
    <rPh sb="0" eb="2">
      <t>あやめ</t>
    </rPh>
    <rPh sb="3" eb="5">
      <t>あやめ</t>
    </rPh>
    <phoneticPr fontId="4" type="Hiragana" alignment="distributed"/>
  </si>
  <si>
    <t>リーガルリリー【岷江百合】</t>
    <rPh sb="8" eb="10">
      <t>みんこう</t>
    </rPh>
    <rPh sb="10" eb="12">
      <t>ゆり</t>
    </rPh>
    <phoneticPr fontId="4" type="Hiragana" alignment="distributed"/>
  </si>
  <si>
    <t>紫露草</t>
    <rPh sb="0" eb="3">
      <t>むらさきつゆくさ</t>
    </rPh>
    <phoneticPr fontId="4" type="Hiragana" alignment="distributed"/>
  </si>
  <si>
    <t>06/07</t>
  </si>
  <si>
    <t>06/08</t>
  </si>
  <si>
    <t>ジャスミン【茉莉花】</t>
    <rPh sb="6" eb="9">
      <t>まつりか</t>
    </rPh>
    <phoneticPr fontId="4" type="Hiragana" alignment="distributed"/>
  </si>
  <si>
    <t>アメリカ梯梧【海紅豆】</t>
    <rPh sb="4" eb="6">
      <t>でいご</t>
    </rPh>
    <rPh sb="7" eb="8">
      <t>かい</t>
    </rPh>
    <rPh sb="8" eb="9">
      <t>こう</t>
    </rPh>
    <rPh sb="9" eb="10">
      <t>ず</t>
    </rPh>
    <phoneticPr fontId="4" type="Hiragana" alignment="distributed"/>
  </si>
  <si>
    <t>06/09</t>
  </si>
  <si>
    <t>京鹿子</t>
    <rPh sb="0" eb="3">
      <t>きょうがのこ</t>
    </rPh>
    <phoneticPr fontId="4" type="Hiragana" alignment="distributed"/>
  </si>
  <si>
    <t>06/10</t>
  </si>
  <si>
    <t>アカンサス【葉薊】</t>
    <rPh sb="6" eb="8">
      <t>はあざみ</t>
    </rPh>
    <phoneticPr fontId="4" type="Hiragana" alignment="distributed"/>
  </si>
  <si>
    <t>06/11</t>
  </si>
  <si>
    <t>アガパンサス【紫君子蘭】</t>
    <rPh sb="7" eb="11">
      <t>むらさきくんしらん</t>
    </rPh>
    <phoneticPr fontId="4" type="Hiragana" alignment="distributed"/>
  </si>
  <si>
    <t>紅花【末摘花】</t>
    <rPh sb="0" eb="2">
      <t>べにばな</t>
    </rPh>
    <rPh sb="3" eb="6">
      <t>すえつむばな</t>
    </rPh>
    <phoneticPr fontId="4" type="Hiragana" alignment="distributed"/>
  </si>
  <si>
    <t>06/12</t>
  </si>
  <si>
    <t>スパシフィラム【笹団扇】</t>
    <rPh sb="8" eb="11">
      <t>ささうちわ</t>
    </rPh>
    <phoneticPr fontId="4" type="Hiragana" alignment="distributed"/>
  </si>
  <si>
    <t>チリ大統領＠女性初</t>
  </si>
  <si>
    <t>1483/04/06</t>
  </si>
  <si>
    <t>1867/04/05</t>
  </si>
  <si>
    <t>時事新報社長</t>
  </si>
  <si>
    <t>童謡詩人＠自殺</t>
  </si>
  <si>
    <t>地獄の黙示録</t>
  </si>
  <si>
    <t>親日家俳優</t>
  </si>
  <si>
    <t>姑獲鳥の夏</t>
  </si>
  <si>
    <t>キル・ビル</t>
  </si>
  <si>
    <t>警視庁キャラクター</t>
  </si>
  <si>
    <t>1831/07/22</t>
  </si>
  <si>
    <t>1891/06/28</t>
  </si>
  <si>
    <t>少女漫画家</t>
  </si>
  <si>
    <t>1975/07/**</t>
  </si>
  <si>
    <t>ディルレバンガー＠猫虐殺</t>
  </si>
  <si>
    <t>ラベンダー</t>
  </si>
  <si>
    <t>テニス</t>
  </si>
  <si>
    <t>1843/12/11</t>
  </si>
  <si>
    <t>細菌学者</t>
  </si>
  <si>
    <t>1879/12/03</t>
  </si>
  <si>
    <t>1879/12/21</t>
  </si>
  <si>
    <t>ソビエト連邦</t>
  </si>
  <si>
    <t>サンリオ</t>
  </si>
  <si>
    <t>風船蔓</t>
    <rPh sb="0" eb="3">
      <t>ふうせんかずら</t>
    </rPh>
    <phoneticPr fontId="4" type="Hiragana" alignment="distributed"/>
  </si>
  <si>
    <t>リアトリス【麒麟菊】</t>
    <rPh sb="6" eb="9">
      <t>きりんぎく</t>
    </rPh>
    <phoneticPr fontId="4" type="Hiragana" alignment="distributed"/>
  </si>
  <si>
    <t>06/18</t>
  </si>
  <si>
    <t>タイム【立麝香草】</t>
    <rPh sb="4" eb="5">
      <t>たち</t>
    </rPh>
    <rPh sb="5" eb="7">
      <t>じゃこう</t>
    </rPh>
    <rPh sb="7" eb="8">
      <t>そう</t>
    </rPh>
    <phoneticPr fontId="4" type="Hiragana" alignment="distributed"/>
  </si>
  <si>
    <t>06/19</t>
  </si>
  <si>
    <t>イキシア【槍水仙】</t>
    <rPh sb="5" eb="8">
      <t>やりずいせん</t>
    </rPh>
    <phoneticPr fontId="4" type="Hiragana" alignment="distributed"/>
  </si>
  <si>
    <t>06/20</t>
  </si>
  <si>
    <t>花虎の尾【フィソステギア】</t>
    <rPh sb="0" eb="1">
      <t>はな</t>
    </rPh>
    <rPh sb="1" eb="2">
      <t>とら</t>
    </rPh>
    <rPh sb="3" eb="4">
      <t>お</t>
    </rPh>
    <phoneticPr fontId="4" type="Hiragana" alignment="distributed"/>
  </si>
  <si>
    <t>06/21</t>
  </si>
  <si>
    <t>待宵草【月見草】</t>
    <rPh sb="0" eb="3">
      <t>まつよいぐさ</t>
    </rPh>
    <rPh sb="4" eb="7">
      <t>つきみそう</t>
    </rPh>
    <phoneticPr fontId="4" type="Hiragana" alignment="distributed"/>
  </si>
  <si>
    <t>04/16</t>
  </si>
  <si>
    <t>蓮華躑躅【鬼躑躅】</t>
    <rPh sb="0" eb="4">
      <t>れんげつつじ</t>
    </rPh>
    <rPh sb="5" eb="8">
      <t>おにつつじ</t>
    </rPh>
    <phoneticPr fontId="4" type="Hiragana" alignment="distributed"/>
  </si>
  <si>
    <t>04/17</t>
  </si>
  <si>
    <t>ジャーマンアイリス【独逸菖蒲】</t>
    <rPh sb="10" eb="14">
      <t>どいつあやめ</t>
    </rPh>
    <phoneticPr fontId="4" type="Hiragana" alignment="distributed"/>
  </si>
  <si>
    <t>杜若</t>
    <rPh sb="0" eb="2">
      <t>かきつばた</t>
    </rPh>
    <phoneticPr fontId="4" type="Hiragana" alignment="distributed"/>
  </si>
  <si>
    <t>黄菖蒲</t>
    <rPh sb="0" eb="3">
      <t>きしょうぶ</t>
    </rPh>
    <phoneticPr fontId="4" type="Hiragana" alignment="distributed"/>
  </si>
  <si>
    <t>ラークスパー【飛燕草】</t>
    <rPh sb="7" eb="9">
      <t>ひえん</t>
    </rPh>
    <rPh sb="9" eb="10">
      <t>そう</t>
    </rPh>
    <phoneticPr fontId="4" type="Hiragana" alignment="distributed"/>
  </si>
  <si>
    <t>04/18</t>
  </si>
  <si>
    <t>04/19</t>
  </si>
  <si>
    <t>ラークスパー【飛燕草】</t>
    <rPh sb="7" eb="10">
      <t>ひえんそう</t>
    </rPh>
    <phoneticPr fontId="4" type="Hiragana" alignment="distributed"/>
  </si>
  <si>
    <t>一輪草</t>
    <rPh sb="0" eb="3">
      <t>いちりんそう</t>
    </rPh>
    <phoneticPr fontId="4" type="Hiragana" alignment="distributed"/>
  </si>
  <si>
    <t>04/20</t>
  </si>
  <si>
    <t>牡牛座</t>
  </si>
  <si>
    <t>梨</t>
    <rPh sb="0" eb="1">
      <t>なし</t>
    </rPh>
    <phoneticPr fontId="4" type="Hiragana" alignment="distributed"/>
  </si>
  <si>
    <t>西洋梨</t>
    <rPh sb="0" eb="2">
      <t>せいよう</t>
    </rPh>
    <rPh sb="2" eb="3">
      <t>なし</t>
    </rPh>
    <phoneticPr fontId="4" type="Hiragana" alignment="distributed"/>
  </si>
  <si>
    <t>著莪【胡蝶花】</t>
    <rPh sb="0" eb="2">
      <t>しゃが</t>
    </rPh>
    <rPh sb="3" eb="6">
      <t>こちょうか</t>
    </rPh>
    <phoneticPr fontId="4" type="Hiragana" alignment="distributed"/>
  </si>
  <si>
    <t>花海棠</t>
    <rPh sb="0" eb="1">
      <t>はな</t>
    </rPh>
    <rPh sb="1" eb="3">
      <t>かいどう</t>
    </rPh>
    <phoneticPr fontId="4" type="Hiragana" alignment="distributed"/>
  </si>
  <si>
    <t>平沼　赳夫</t>
    <rPh sb="0" eb="2">
      <t>ひらぬま</t>
    </rPh>
    <rPh sb="3" eb="5">
      <t>たけお</t>
    </rPh>
    <phoneticPr fontId="4" type="Hiragana"/>
  </si>
  <si>
    <t>藤田　紘一郎</t>
    <rPh sb="0" eb="2">
      <t>ふじた</t>
    </rPh>
    <rPh sb="3" eb="6">
      <t>こういちろう</t>
    </rPh>
    <phoneticPr fontId="4" type="Hiragana"/>
  </si>
  <si>
    <t>押井　守</t>
    <rPh sb="0" eb="2">
      <t>おしい</t>
    </rPh>
    <rPh sb="3" eb="4">
      <t>まもる</t>
    </rPh>
    <phoneticPr fontId="4" type="Hiragana"/>
  </si>
  <si>
    <t>柴田　恭兵</t>
    <rPh sb="0" eb="2">
      <t>しばた</t>
    </rPh>
    <rPh sb="3" eb="5">
      <t>きょうへい</t>
    </rPh>
    <phoneticPr fontId="4" type="Hiragana"/>
  </si>
  <si>
    <t>佐田　玄一郎</t>
    <rPh sb="0" eb="6">
      <t>さた　げんいちろう</t>
    </rPh>
    <phoneticPr fontId="4" type="Hiragana"/>
  </si>
  <si>
    <t>浜田　省吾</t>
    <rPh sb="0" eb="5">
      <t>はまだ　しょうご</t>
    </rPh>
    <phoneticPr fontId="4" type="Hiragana"/>
  </si>
  <si>
    <t>ジミー大西</t>
    <rPh sb="0" eb="5">
      <t>じみーおおにし</t>
    </rPh>
    <phoneticPr fontId="4" type="Hiragana"/>
  </si>
  <si>
    <t>竹内　力</t>
    <rPh sb="0" eb="4">
      <t>たけうち　りき</t>
    </rPh>
    <phoneticPr fontId="4" type="Hiragana"/>
  </si>
  <si>
    <t>ニコラス・ケイジ</t>
    <rPh sb="0" eb="8">
      <t>にこらす・けいじ</t>
    </rPh>
    <phoneticPr fontId="4" type="Hiragana"/>
  </si>
  <si>
    <t>江原　啓之</t>
    <rPh sb="0" eb="5">
      <t>えはら　たかゆき</t>
    </rPh>
    <phoneticPr fontId="4" type="Hiragana"/>
  </si>
  <si>
    <t>川田　龍平</t>
    <rPh sb="0" eb="5">
      <t>かわだ　りゅうへい</t>
    </rPh>
    <phoneticPr fontId="4" type="Hiragana"/>
  </si>
  <si>
    <t>中谷　美紀</t>
    <rPh sb="0" eb="5">
      <t>なかたに　みき</t>
    </rPh>
    <phoneticPr fontId="4" type="Hiragana"/>
  </si>
  <si>
    <t>亀井　絵里</t>
    <rPh sb="0" eb="5">
      <t>かめい　えり</t>
    </rPh>
    <phoneticPr fontId="4" type="Hiragana"/>
  </si>
  <si>
    <t>羊たちの沈黙（クラリス）</t>
  </si>
  <si>
    <t>タイタニック</t>
  </si>
  <si>
    <t>ペーター・キュルテン</t>
    <rPh sb="0" eb="10">
      <t>ぺーたー・きゅるてん</t>
    </rPh>
    <phoneticPr fontId="4" type="Hiragana"/>
  </si>
  <si>
    <t>亀田　史郎</t>
    <rPh sb="0" eb="5">
      <t>かめだ　しろう</t>
    </rPh>
    <phoneticPr fontId="4" type="Hiragana"/>
  </si>
  <si>
    <t>小林　聡美</t>
    <rPh sb="0" eb="5">
      <t>こばやし　さとみ</t>
    </rPh>
    <phoneticPr fontId="4" type="Hiragana"/>
  </si>
  <si>
    <t>大桃　美代子</t>
    <rPh sb="0" eb="6">
      <t>おおもも　みよこ</t>
    </rPh>
    <phoneticPr fontId="4" type="Hiragana"/>
  </si>
  <si>
    <t>沢口　靖子</t>
    <rPh sb="0" eb="5">
      <t>さわぐち　やすこ</t>
    </rPh>
    <phoneticPr fontId="4" type="Hiragana"/>
  </si>
  <si>
    <t>永井　美奈子</t>
    <rPh sb="0" eb="6">
      <t>ながいみなこ</t>
    </rPh>
    <phoneticPr fontId="4" type="Hiragana"/>
  </si>
  <si>
    <t>ライ麦畑でつかまえて</t>
  </si>
  <si>
    <t>和食料理家</t>
  </si>
  <si>
    <t>1897/10/29</t>
  </si>
  <si>
    <t>グロ絵</t>
  </si>
  <si>
    <t>失楽園</t>
  </si>
  <si>
    <t>フレデリック・ウェスト☆</t>
    <rPh sb="0" eb="11">
      <t>ふれでりっく・うぇすと</t>
    </rPh>
    <phoneticPr fontId="4" type="Hiragana"/>
  </si>
  <si>
    <t>入江　たか子☆</t>
    <rPh sb="0" eb="6">
      <t>いりえ　たかこ</t>
    </rPh>
    <phoneticPr fontId="4" type="Hiragana"/>
  </si>
  <si>
    <t>岩波　雄二郎☆</t>
    <rPh sb="0" eb="6">
      <t>いわなみ　ゆうじろう</t>
    </rPh>
    <phoneticPr fontId="4" type="Hiragana"/>
  </si>
  <si>
    <t>ドラクロワ☆</t>
    <rPh sb="0" eb="5">
      <t>どらくろわ</t>
    </rPh>
    <phoneticPr fontId="4" type="Hiragana"/>
  </si>
  <si>
    <t>カール・グスタフ・ユング</t>
    <phoneticPr fontId="4" type="Hiragana"/>
  </si>
  <si>
    <t>ハンス・アンデルセン☆</t>
    <rPh sb="4" eb="10">
      <t>あんでるせん</t>
    </rPh>
    <phoneticPr fontId="4" type="Hiragana"/>
  </si>
  <si>
    <t>エルヴィン・シュレディンガー</t>
    <phoneticPr fontId="4" type="Hiragana"/>
  </si>
  <si>
    <t>永田　鉄山☆</t>
    <rPh sb="0" eb="5">
      <t>ながた　てつざん</t>
    </rPh>
    <phoneticPr fontId="4" type="Hiragana"/>
  </si>
  <si>
    <t>阿久　悠☆</t>
    <rPh sb="0" eb="4">
      <t>あく　ゆう</t>
    </rPh>
    <phoneticPr fontId="4" type="Hiragana"/>
  </si>
  <si>
    <t>ニコラ・フラメル</t>
    <rPh sb="0" eb="8">
      <t>にこら・ふらめる</t>
    </rPh>
    <phoneticPr fontId="4" type="Hiragana"/>
  </si>
  <si>
    <t>花言葉</t>
    <rPh sb="0" eb="3">
      <t>ハナコトバ</t>
    </rPh>
    <phoneticPr fontId="4"/>
  </si>
  <si>
    <t>サンドラ・ブロック</t>
    <rPh sb="0" eb="9">
      <t>さんどら・ぶろっく</t>
    </rPh>
    <phoneticPr fontId="4" type="Hiragana"/>
  </si>
  <si>
    <t>戸川　京子</t>
    <rPh sb="0" eb="5">
      <t>とかわ　きょうこ</t>
    </rPh>
    <phoneticPr fontId="4" type="Hiragana"/>
  </si>
  <si>
    <t>いとう　まい子</t>
    <rPh sb="0" eb="7">
      <t>いとう　まいこ</t>
    </rPh>
    <phoneticPr fontId="4" type="Hiragana"/>
  </si>
  <si>
    <t>桐島　かれん</t>
    <rPh sb="0" eb="6">
      <t>きりしま　かれん</t>
    </rPh>
    <phoneticPr fontId="4" type="Hiragana"/>
  </si>
  <si>
    <t>鳩山　紀一郎</t>
    <rPh sb="0" eb="6">
      <t>はとやま　きいちろう</t>
    </rPh>
    <phoneticPr fontId="4" type="Hiragana"/>
  </si>
  <si>
    <t>エドワール・マネ</t>
    <rPh sb="0" eb="8">
      <t>えどわーる・まね</t>
    </rPh>
    <phoneticPr fontId="4" type="Hiragana"/>
  </si>
  <si>
    <t>ルイス・キャロル</t>
    <rPh sb="0" eb="8">
      <t>るいす・きゃろる</t>
    </rPh>
    <phoneticPr fontId="4" type="Hiragana"/>
  </si>
  <si>
    <t>岡田　啓介</t>
    <rPh sb="0" eb="5">
      <t>おかだ　けいすけ</t>
    </rPh>
    <phoneticPr fontId="4" type="Hiragana"/>
  </si>
  <si>
    <t>憲法学者/九条の会</t>
  </si>
  <si>
    <t>自民党/元幹事長/元農水相</t>
  </si>
  <si>
    <t>第５６・５７代首相/自民党/フィクサー</t>
  </si>
  <si>
    <t>雅子妃の父/外務省/チッソ</t>
  </si>
  <si>
    <t>民主党/最高顧問</t>
  </si>
  <si>
    <t>平和活動家/九条の会</t>
  </si>
  <si>
    <t>チッソ社長/雅子妃の祖父</t>
  </si>
  <si>
    <t>文芸評論家/江頭豊の甥</t>
  </si>
  <si>
    <t>猪口邦子の夫/政治学者</t>
  </si>
  <si>
    <t>第４０代首相/Ａ級戦犯</t>
  </si>
  <si>
    <t>民主党/松下政経塾</t>
  </si>
  <si>
    <t>かもめ/桜の園</t>
  </si>
  <si>
    <t>自民党/元幹事長</t>
  </si>
  <si>
    <t>森コンツェルン/昭和電工</t>
  </si>
  <si>
    <t>新党日本代表/参議院/元長野県知事</t>
  </si>
  <si>
    <t>1506/04/07</t>
  </si>
  <si>
    <t>1746/03/30</t>
  </si>
  <si>
    <t>我が子を喰らうサトゥルヌス</t>
  </si>
  <si>
    <t>1794/04/10</t>
  </si>
  <si>
    <t>黒船</t>
  </si>
  <si>
    <t>ダグラス・マッカーサー</t>
    <rPh sb="0" eb="11">
      <t>だぐらす・まっかーさー</t>
    </rPh>
    <phoneticPr fontId="4" type="Hiragana"/>
  </si>
  <si>
    <t>小泉　純也</t>
    <rPh sb="0" eb="5">
      <t>こいずみ　じゅんや</t>
    </rPh>
    <phoneticPr fontId="4" type="Hiragana"/>
  </si>
  <si>
    <t>竜　雷太</t>
    <rPh sb="0" eb="4">
      <t>りゅう　らいた</t>
    </rPh>
    <phoneticPr fontId="4" type="Hiragana"/>
  </si>
  <si>
    <t>中山　恭子</t>
    <rPh sb="0" eb="5">
      <t>なかやま　きょうこ</t>
    </rPh>
    <phoneticPr fontId="4" type="Hiragana"/>
  </si>
  <si>
    <t>リューカデンドロン【銀葉樹】</t>
    <rPh sb="10" eb="11">
      <t>ぎん</t>
    </rPh>
    <rPh sb="11" eb="12">
      <t>よう</t>
    </rPh>
    <rPh sb="12" eb="13">
      <t>じゅ</t>
    </rPh>
    <phoneticPr fontId="4" type="Hiragana" alignment="distributed"/>
  </si>
  <si>
    <t>葡萄</t>
    <rPh sb="0" eb="2">
      <t>ぶどう</t>
    </rPh>
    <phoneticPr fontId="4" type="Hiragana" alignment="distributed"/>
  </si>
  <si>
    <t>09/05</t>
  </si>
  <si>
    <t>09/06</t>
  </si>
  <si>
    <t>車百合</t>
    <rPh sb="0" eb="3">
      <t>くるまゆり</t>
    </rPh>
    <phoneticPr fontId="4" type="Hiragana" alignment="distributed"/>
  </si>
  <si>
    <t>高島　礼子</t>
    <rPh sb="0" eb="5">
      <t>たかしま　れいこ</t>
    </rPh>
    <phoneticPr fontId="4" type="Hiragana"/>
  </si>
  <si>
    <t>デヴィ・スカルノ</t>
    <rPh sb="0" eb="8">
      <t>でヴぃ・すかるの</t>
    </rPh>
    <phoneticPr fontId="4" type="Hiragana"/>
  </si>
  <si>
    <t>三浦　友和</t>
    <rPh sb="0" eb="5">
      <t>みうら　ともかず</t>
    </rPh>
    <phoneticPr fontId="4" type="Hiragana"/>
  </si>
  <si>
    <t>後藤　次利</t>
    <rPh sb="0" eb="5">
      <t>ごとう　つぐとし</t>
    </rPh>
    <phoneticPr fontId="4" type="Hiragana"/>
  </si>
  <si>
    <t>南　果歩</t>
    <rPh sb="0" eb="4">
      <t>みなみ　かほ</t>
    </rPh>
    <phoneticPr fontId="4" type="Hiragana"/>
  </si>
  <si>
    <t>山田　みつ子</t>
    <rPh sb="0" eb="6">
      <t>やまだ　みつこ</t>
    </rPh>
    <phoneticPr fontId="4" type="Hiragana"/>
  </si>
  <si>
    <t>磯野　貴理子</t>
    <rPh sb="0" eb="6">
      <t>いその　きりこ</t>
    </rPh>
    <phoneticPr fontId="4" type="Hiragana"/>
  </si>
  <si>
    <t>石原　真理子</t>
    <rPh sb="0" eb="6">
      <t>いしはら　まりこ</t>
    </rPh>
    <phoneticPr fontId="4" type="Hiragana"/>
  </si>
  <si>
    <t>竹内　都子</t>
    <rPh sb="0" eb="5">
      <t>たけうち　みやこ</t>
    </rPh>
    <phoneticPr fontId="4" type="Hiragana"/>
  </si>
  <si>
    <t>浅尾　慶一郎</t>
    <rPh sb="0" eb="6">
      <t>あさお　けいいちろう</t>
    </rPh>
    <phoneticPr fontId="4" type="Hiragana"/>
  </si>
  <si>
    <t>出川　哲朗</t>
    <rPh sb="0" eb="5">
      <t>いでかわ　てつろう</t>
    </rPh>
    <phoneticPr fontId="4" type="Hiragana"/>
  </si>
  <si>
    <t>ｈｉｔｏｍｉ</t>
    <rPh sb="0" eb="6">
      <t>ひとみ</t>
    </rPh>
    <phoneticPr fontId="4" type="Hiragana"/>
  </si>
  <si>
    <t>田中　卓志</t>
    <rPh sb="0" eb="5">
      <t>たなか　たくし</t>
    </rPh>
    <phoneticPr fontId="4" type="Hiragana"/>
  </si>
  <si>
    <t>山本　モナ</t>
    <rPh sb="0" eb="5">
      <t>やまもと　もな</t>
    </rPh>
    <phoneticPr fontId="4" type="Hiragana"/>
  </si>
  <si>
    <t>可愛　かずみ</t>
    <rPh sb="0" eb="6">
      <t>かわい　かずみ</t>
    </rPh>
    <phoneticPr fontId="4" type="Hiragana"/>
  </si>
  <si>
    <t>村田　晃嗣</t>
    <rPh sb="0" eb="5">
      <t>むらた　あきつぐ</t>
    </rPh>
    <phoneticPr fontId="4" type="Hiragana"/>
  </si>
  <si>
    <t>ヴァイオリニスト</t>
  </si>
  <si>
    <t>女流棋士</t>
  </si>
  <si>
    <t>下妻物語</t>
  </si>
  <si>
    <t>1884/10/21</t>
  </si>
  <si>
    <t>1896/09/24</t>
  </si>
  <si>
    <t>グレート・ギャツビー</t>
  </si>
  <si>
    <t>タモリ</t>
    <rPh sb="0" eb="3">
      <t>たもり</t>
    </rPh>
    <phoneticPr fontId="4" type="Hiragana"/>
  </si>
  <si>
    <t>馬渡　龍治</t>
    <rPh sb="0" eb="5">
      <t>まわたし　りゅうじ</t>
    </rPh>
    <phoneticPr fontId="4" type="Hiragana"/>
  </si>
  <si>
    <t>岸田　文雄</t>
    <rPh sb="0" eb="5">
      <t>きしだ　ふみお</t>
    </rPh>
    <phoneticPr fontId="4" type="Hiragana"/>
  </si>
  <si>
    <t>名取　裕子</t>
    <rPh sb="0" eb="5">
      <t>なとり　ゆうこ</t>
    </rPh>
    <phoneticPr fontId="4" type="Hiragana"/>
  </si>
  <si>
    <t>譲り葉</t>
    <rPh sb="0" eb="3">
      <t>ゆずりは</t>
    </rPh>
    <phoneticPr fontId="4" type="Hiragana" alignment="distributed"/>
  </si>
  <si>
    <t>01/07</t>
  </si>
  <si>
    <t>エリシマム【蝦夷蘿蔔】</t>
    <rPh sb="6" eb="8">
      <t>えぞ</t>
    </rPh>
    <rPh sb="8" eb="10">
      <t>すずしろ</t>
    </rPh>
    <phoneticPr fontId="4" type="Hiragana" alignment="distributed"/>
  </si>
  <si>
    <t>01/08</t>
  </si>
  <si>
    <t>パンジー【三色菫】</t>
    <rPh sb="5" eb="8">
      <t>さんしきすみれ</t>
    </rPh>
    <phoneticPr fontId="4" type="Hiragana" alignment="distributed"/>
  </si>
  <si>
    <t>木蓮【マグノリア】</t>
    <rPh sb="0" eb="2">
      <t>もくれん</t>
    </rPh>
    <phoneticPr fontId="4" type="Hiragana" alignment="distributed"/>
  </si>
  <si>
    <t>満作/万作</t>
    <rPh sb="0" eb="2">
      <t>まんさく</t>
    </rPh>
    <rPh sb="3" eb="5">
      <t>まんさく</t>
    </rPh>
    <phoneticPr fontId="4" type="Hiragana" alignment="distributed"/>
  </si>
  <si>
    <t>母子草【御形】</t>
    <rPh sb="0" eb="3">
      <t>ははこぐさ</t>
    </rPh>
    <rPh sb="4" eb="6">
      <t>おぎょう</t>
    </rPh>
    <phoneticPr fontId="4" type="Hiragana" alignment="distributed"/>
  </si>
  <si>
    <t>01/09</t>
  </si>
  <si>
    <t>浮釣木【チロリアンランプ】</t>
    <rPh sb="0" eb="3">
      <t>うきつりぼく</t>
    </rPh>
    <phoneticPr fontId="4" type="Hiragana" alignment="distributed"/>
  </si>
  <si>
    <t>観音竹</t>
    <rPh sb="0" eb="3">
      <t>かんのんちく</t>
    </rPh>
    <phoneticPr fontId="4" type="Hiragana" alignment="distributed"/>
  </si>
  <si>
    <t>伊藤　一長☆</t>
    <rPh sb="0" eb="5">
      <t>いとう　いっちょう</t>
    </rPh>
    <phoneticPr fontId="4" type="Hiragana"/>
  </si>
  <si>
    <t>アーネスト・ヘミングウェイ</t>
    <phoneticPr fontId="4" type="Hiragana"/>
  </si>
  <si>
    <t>杉山　茂丸☆</t>
    <rPh sb="0" eb="5">
      <t>すぎやま　しげまる</t>
    </rPh>
    <phoneticPr fontId="4" type="Hiragana"/>
  </si>
  <si>
    <t>アウン・サン☆</t>
    <rPh sb="0" eb="6">
      <t>あうん・さん</t>
    </rPh>
    <phoneticPr fontId="4" type="Hiragana"/>
  </si>
  <si>
    <t>チャールズ・スタークウェザー☆</t>
    <rPh sb="0" eb="14">
      <t>ちゃーるず・すたーくうぇざー</t>
    </rPh>
    <phoneticPr fontId="4" type="Hiragana"/>
  </si>
  <si>
    <t>渡辺　恒雄</t>
    <rPh sb="0" eb="5">
      <t>わたなべ　つねお</t>
    </rPh>
    <phoneticPr fontId="4" type="Hiragana"/>
  </si>
  <si>
    <t>マリリン・モンロー</t>
    <rPh sb="0" eb="9">
      <t>まりりん・もんろー</t>
    </rPh>
    <phoneticPr fontId="4" type="Hiragana"/>
  </si>
  <si>
    <t>ベゴニア</t>
  </si>
  <si>
    <t>亀田三兄弟長男</t>
  </si>
  <si>
    <t>1878/09/22</t>
  </si>
  <si>
    <t>1890/09/09</t>
  </si>
  <si>
    <t>ケンタッキー・フライドチキン</t>
  </si>
  <si>
    <t>1890/09/15</t>
  </si>
  <si>
    <t>名探偵ポアロ</t>
  </si>
  <si>
    <t>ヴァン・アレン帯</t>
  </si>
  <si>
    <t>政界のドン</t>
  </si>
  <si>
    <t>キャンディ・キャンディ</t>
  </si>
  <si>
    <t>ＴＯＫＩＯ</t>
  </si>
  <si>
    <t>モーニング娘。</t>
  </si>
  <si>
    <t>1698/06/19</t>
  </si>
  <si>
    <t>甘藷先生</t>
  </si>
  <si>
    <t>1818/06/17</t>
  </si>
  <si>
    <t>アヴェ・マリア</t>
  </si>
  <si>
    <t>金田一耕助</t>
  </si>
  <si>
    <t>読売新聞</t>
  </si>
  <si>
    <t>オヤジギャル</t>
  </si>
  <si>
    <t>安倍晋三の妻</t>
  </si>
  <si>
    <t>すごいよ！！マサルさん</t>
  </si>
  <si>
    <t>レイザーラモンＲＧ</t>
  </si>
  <si>
    <t>鳩山邦夫の長男</t>
  </si>
  <si>
    <t>妹バラバラ殺人被害者</t>
  </si>
  <si>
    <t>ラケナリア【アフリカヒヤシンス】</t>
  </si>
  <si>
    <t>自民党＠自殺</t>
  </si>
  <si>
    <t>女子プロレスラー</t>
  </si>
  <si>
    <t>サラダ記念日</t>
  </si>
  <si>
    <t>2007年度ミス・ユニバース</t>
  </si>
  <si>
    <t>0774/07/27</t>
  </si>
  <si>
    <t>1734/07/25</t>
  </si>
  <si>
    <t>雨月物語</t>
  </si>
  <si>
    <t>1818/07/30</t>
  </si>
  <si>
    <t>嵐が丘</t>
  </si>
  <si>
    <t>1878/07/27</t>
  </si>
  <si>
    <t>Ａ級戦犯</t>
  </si>
  <si>
    <t>キューバ首相</t>
  </si>
  <si>
    <t>中国共産党</t>
  </si>
  <si>
    <t>元ペルー大統領</t>
  </si>
  <si>
    <t>1950/08/**</t>
  </si>
  <si>
    <t>政治学者</t>
  </si>
  <si>
    <t>神々の指紋</t>
  </si>
  <si>
    <t>鹿賀　丈史</t>
    <rPh sb="0" eb="5">
      <t>かが　たけし</t>
    </rPh>
    <phoneticPr fontId="4" type="Hiragana"/>
  </si>
  <si>
    <t>大和田　獏</t>
    <rPh sb="0" eb="5">
      <t>おおわだ　ばく</t>
    </rPh>
    <phoneticPr fontId="4" type="Hiragana"/>
  </si>
  <si>
    <t>叶　恭子</t>
    <rPh sb="0" eb="4">
      <t>かのう　きょうこ</t>
    </rPh>
    <phoneticPr fontId="4" type="Hiragana"/>
  </si>
  <si>
    <t>風見　しんご</t>
    <rPh sb="0" eb="6">
      <t>かざみ　しんご</t>
    </rPh>
    <phoneticPr fontId="4" type="Hiragana"/>
  </si>
  <si>
    <t>宮崎　哲弥</t>
    <rPh sb="0" eb="5">
      <t>みやざき　てつや</t>
    </rPh>
    <phoneticPr fontId="4" type="Hiragana"/>
  </si>
  <si>
    <t>茂木　健一郎</t>
    <rPh sb="0" eb="6">
      <t>もぎ　けんいちろう</t>
    </rPh>
    <phoneticPr fontId="4" type="Hiragana"/>
  </si>
  <si>
    <t>井上　晴美</t>
    <rPh sb="0" eb="5">
      <t>いのうえ　はるみ</t>
    </rPh>
    <phoneticPr fontId="4" type="Hiragana"/>
  </si>
  <si>
    <t>ケイン・コスギ</t>
    <rPh sb="0" eb="7">
      <t>けいん・こすぎ</t>
    </rPh>
    <phoneticPr fontId="4" type="Hiragana"/>
  </si>
  <si>
    <t>リア・ディゾン</t>
    <rPh sb="0" eb="7">
      <t>りあ・でぃぞん</t>
    </rPh>
    <phoneticPr fontId="4" type="Hiragana"/>
  </si>
  <si>
    <t>神田　沙也加</t>
    <rPh sb="0" eb="6">
      <t>かんだ　さやか</t>
    </rPh>
    <phoneticPr fontId="4" type="Hiragana"/>
  </si>
  <si>
    <t>ウォーターゲート事件</t>
  </si>
  <si>
    <t>羊たちの沈黙（レクター博士）</t>
  </si>
  <si>
    <t>ノルウェイの森</t>
  </si>
  <si>
    <t>0845/08/01</t>
  </si>
  <si>
    <t>学問の神</t>
  </si>
  <si>
    <t>1769/08/15</t>
  </si>
  <si>
    <t>1865/08/15</t>
  </si>
  <si>
    <t>1865/08/20</t>
  </si>
  <si>
    <t>世界最長寿（男性）</t>
  </si>
  <si>
    <t>ごんぎつね</t>
  </si>
  <si>
    <t>レインマン</t>
  </si>
  <si>
    <t>マトリックス（モーフィアス）</t>
  </si>
  <si>
    <t>グッドウィル</t>
  </si>
  <si>
    <t>ビル・クリントンの不倫相手</t>
  </si>
  <si>
    <t>1889/02/01</t>
  </si>
  <si>
    <t>ブリヂストン</t>
  </si>
  <si>
    <t>1528/**/**</t>
  </si>
  <si>
    <t>1948/**/**</t>
  </si>
  <si>
    <t>一夫多妻ハーレム男</t>
  </si>
  <si>
    <t>1960/**/**</t>
  </si>
  <si>
    <t>旧五千円札</t>
  </si>
  <si>
    <t>ＪＦＫの弟＠暗殺</t>
  </si>
  <si>
    <t>男と女</t>
  </si>
  <si>
    <t>レイプサークル・スーフリ代表</t>
  </si>
  <si>
    <t>ゴスペラーズ</t>
  </si>
  <si>
    <t>北朝鮮亡命</t>
  </si>
  <si>
    <t>乙</t>
    <rPh sb="0" eb="1">
      <t>キノト</t>
    </rPh>
    <phoneticPr fontId="4"/>
  </si>
  <si>
    <t>丙</t>
    <rPh sb="0" eb="1">
      <t>ヒノエ</t>
    </rPh>
    <phoneticPr fontId="4"/>
  </si>
  <si>
    <t>丁</t>
    <rPh sb="0" eb="1">
      <t>ヒノト</t>
    </rPh>
    <phoneticPr fontId="4"/>
  </si>
  <si>
    <t>戊</t>
    <rPh sb="0" eb="1">
      <t>ツチノエ</t>
    </rPh>
    <phoneticPr fontId="4"/>
  </si>
  <si>
    <t>己</t>
    <rPh sb="0" eb="1">
      <t>ツチノト</t>
    </rPh>
    <phoneticPr fontId="4"/>
  </si>
  <si>
    <t>日付</t>
    <rPh sb="0" eb="2">
      <t>ヒヅケ</t>
    </rPh>
    <phoneticPr fontId="4"/>
  </si>
  <si>
    <t>星座</t>
    <rPh sb="0" eb="2">
      <t>セイザ</t>
    </rPh>
    <phoneticPr fontId="4"/>
  </si>
  <si>
    <t>石原　良純</t>
    <rPh sb="0" eb="5">
      <t>いしはら　よしずみ</t>
    </rPh>
    <phoneticPr fontId="4" type="Hiragana"/>
  </si>
  <si>
    <t>長野　智子</t>
    <rPh sb="0" eb="5">
      <t>ながの　ともこ</t>
    </rPh>
    <phoneticPr fontId="4" type="Hiragana"/>
  </si>
  <si>
    <t>小川　菜摘</t>
    <rPh sb="0" eb="5">
      <t>おがわ　なつみ</t>
    </rPh>
    <phoneticPr fontId="4" type="Hiragana"/>
  </si>
  <si>
    <t>俵　万智</t>
    <rPh sb="0" eb="4">
      <t>たわら　まち</t>
    </rPh>
    <phoneticPr fontId="4" type="Hiragana"/>
  </si>
  <si>
    <t>さとう　珠緒</t>
    <rPh sb="0" eb="6">
      <t>さとう　たまお</t>
    </rPh>
    <phoneticPr fontId="4" type="Hiragana"/>
  </si>
  <si>
    <t>高橋　由美子</t>
    <rPh sb="0" eb="6">
      <t>たかはし　ゆみこ</t>
    </rPh>
    <phoneticPr fontId="4" type="Hiragana"/>
  </si>
  <si>
    <t>森　理世</t>
    <rPh sb="0" eb="4">
      <t>もり　りよ</t>
    </rPh>
    <phoneticPr fontId="4" type="Hiragana"/>
  </si>
  <si>
    <t>上田　秋成</t>
    <rPh sb="0" eb="5">
      <t>うえだ　あきなり</t>
    </rPh>
    <phoneticPr fontId="4" type="Hiragana"/>
  </si>
  <si>
    <t>エミリー・ブロンテ</t>
    <rPh sb="0" eb="9">
      <t>えみりー・ぶろんて</t>
    </rPh>
    <phoneticPr fontId="4" type="Hiragana"/>
  </si>
  <si>
    <t>後藤田　正晴</t>
    <rPh sb="0" eb="6">
      <t>ごとうだ　まさはる</t>
    </rPh>
    <phoneticPr fontId="4" type="Hiragana"/>
  </si>
  <si>
    <t>フィデル・カストロ</t>
    <rPh sb="0" eb="9">
      <t>ふぃでる・かすとろ</t>
    </rPh>
    <phoneticPr fontId="4" type="Hiragana"/>
  </si>
  <si>
    <t>高橋　弘二</t>
    <rPh sb="0" eb="5">
      <t>たかはし　こうじ</t>
    </rPh>
    <phoneticPr fontId="4" type="Hiragana"/>
  </si>
  <si>
    <t>アルベルト・フジモリ</t>
    <rPh sb="0" eb="10">
      <t>あるべると・ふじもり</t>
    </rPh>
    <phoneticPr fontId="4" type="Hiragana"/>
  </si>
  <si>
    <t>与謝野　馨</t>
    <rPh sb="0" eb="5">
      <t>よさの　かおる</t>
    </rPh>
    <phoneticPr fontId="4" type="Hiragana"/>
  </si>
  <si>
    <t>イルゼ・コッホ</t>
    <rPh sb="0" eb="7">
      <t>いるぜ・こっほ</t>
    </rPh>
    <phoneticPr fontId="4" type="Hiragana"/>
  </si>
  <si>
    <t>澤地　久枝</t>
    <rPh sb="0" eb="5">
      <t>さわち　ひさえ</t>
    </rPh>
    <phoneticPr fontId="4" type="Hiragana"/>
  </si>
  <si>
    <t>西村　京太郎</t>
    <rPh sb="0" eb="6">
      <t>にしむら　きょうたろう</t>
    </rPh>
    <phoneticPr fontId="4" type="Hiragana"/>
  </si>
  <si>
    <t>温　家宝</t>
    <rPh sb="0" eb="4">
      <t>おん　かほう</t>
    </rPh>
    <phoneticPr fontId="4" type="Hiragana"/>
  </si>
  <si>
    <t>溝手　顕正</t>
    <rPh sb="0" eb="5">
      <t>みぞて　けんせい</t>
    </rPh>
    <phoneticPr fontId="4" type="Hiragana"/>
  </si>
  <si>
    <t>安倍　晋三</t>
    <rPh sb="0" eb="5">
      <t>あべ　しんぞう</t>
    </rPh>
    <phoneticPr fontId="4" type="Hiragana"/>
  </si>
  <si>
    <t>小谷　実可子</t>
    <rPh sb="0" eb="6">
      <t>こたに　みかこ</t>
    </rPh>
    <phoneticPr fontId="4" type="Hiragana"/>
  </si>
  <si>
    <t>早見　優</t>
    <rPh sb="0" eb="4">
      <t>はやみ　ゆう</t>
    </rPh>
    <phoneticPr fontId="4" type="Hiragana"/>
  </si>
  <si>
    <t>斉藤　由貴</t>
    <rPh sb="0" eb="5">
      <t>さいとう　ゆき</t>
    </rPh>
    <phoneticPr fontId="4" type="Hiragana"/>
  </si>
  <si>
    <t>彦摩呂</t>
    <rPh sb="0" eb="3">
      <t>ひこまろ</t>
    </rPh>
    <phoneticPr fontId="4" type="Hiragana"/>
  </si>
  <si>
    <t>岩瀬　敬吾</t>
    <rPh sb="0" eb="5">
      <t>いわせ　けいご</t>
    </rPh>
    <phoneticPr fontId="4" type="Hiragana"/>
  </si>
  <si>
    <t>中山　みき</t>
    <rPh sb="0" eb="5">
      <t>なかやま　みき</t>
    </rPh>
    <phoneticPr fontId="4" type="Hiragana"/>
  </si>
  <si>
    <t>ロベルト・シューマン</t>
    <rPh sb="0" eb="10">
      <t>ろべると・しゅーまん</t>
    </rPh>
    <phoneticPr fontId="4" type="Hiragana"/>
  </si>
  <si>
    <t>古賀　誠</t>
    <rPh sb="0" eb="4">
      <t>こが　まこと</t>
    </rPh>
    <phoneticPr fontId="4" type="Hiragana"/>
  </si>
  <si>
    <t>池畑　慎之介</t>
    <rPh sb="0" eb="6">
      <t>いけはた　しんのすけ</t>
    </rPh>
    <phoneticPr fontId="4" type="Hiragana"/>
  </si>
  <si>
    <t>織田　無道</t>
    <rPh sb="0" eb="5">
      <t>おだ　むどう</t>
    </rPh>
    <phoneticPr fontId="4" type="Hiragana"/>
  </si>
  <si>
    <t>酒井　彩名</t>
    <rPh sb="0" eb="5">
      <t>さかい　あやな</t>
    </rPh>
    <phoneticPr fontId="4" type="Hiragana"/>
  </si>
  <si>
    <t>武藤　勇貴</t>
    <rPh sb="0" eb="5">
      <t>むとう　ゆうき</t>
    </rPh>
    <phoneticPr fontId="4" type="Hiragana"/>
  </si>
  <si>
    <t>平　敦盛</t>
    <rPh sb="0" eb="4">
      <t>たいらのあつもり</t>
    </rPh>
    <phoneticPr fontId="4" type="Hiragana"/>
  </si>
  <si>
    <t>美容形成外科医タレント</t>
  </si>
  <si>
    <t>1767/07/04</t>
  </si>
  <si>
    <t>南総里見八犬伝</t>
  </si>
  <si>
    <t>童話作家</t>
  </si>
  <si>
    <t>エイリアン</t>
  </si>
  <si>
    <t>真野　あずさ</t>
    <rPh sb="0" eb="6">
      <t>まの　あずさ</t>
    </rPh>
    <phoneticPr fontId="4" type="Hiragana"/>
  </si>
  <si>
    <t>森永　卓郎</t>
    <rPh sb="0" eb="5">
      <t>もりなが　たくろう</t>
    </rPh>
    <phoneticPr fontId="4" type="Hiragana"/>
  </si>
  <si>
    <t>大竹　しのぶ</t>
    <rPh sb="0" eb="6">
      <t>おおたけ　しのぶ</t>
    </rPh>
    <phoneticPr fontId="4" type="Hiragana"/>
  </si>
  <si>
    <t>尾崎　小百合</t>
    <rPh sb="0" eb="6">
      <t>おざき　さゆり</t>
    </rPh>
    <phoneticPr fontId="4" type="Hiragana"/>
  </si>
  <si>
    <t>ネロ</t>
    <rPh sb="0" eb="2">
      <t>ねろ</t>
    </rPh>
    <phoneticPr fontId="4" type="Hiragana"/>
  </si>
  <si>
    <t>宇野　千代</t>
    <rPh sb="0" eb="5">
      <t>うの　ちよ</t>
    </rPh>
    <phoneticPr fontId="4" type="Hiragana"/>
  </si>
  <si>
    <t>岡本　天明</t>
    <rPh sb="0" eb="5">
      <t>おかもと　てんめい</t>
    </rPh>
    <phoneticPr fontId="4" type="Hiragana"/>
  </si>
  <si>
    <t>松本　清張</t>
    <rPh sb="0" eb="5">
      <t>まつもと　せいちょう</t>
    </rPh>
    <phoneticPr fontId="4" type="Hiragana"/>
  </si>
  <si>
    <t>藤子．Ｆ．不二雄</t>
    <rPh sb="0" eb="8">
      <t>ふじこ．Ｆ．ふじお</t>
    </rPh>
    <phoneticPr fontId="4" type="Hiragana"/>
  </si>
  <si>
    <t>デニス・ニールセン</t>
    <rPh sb="0" eb="9">
      <t>でにす・にーるせん</t>
    </rPh>
    <phoneticPr fontId="4" type="Hiragana"/>
  </si>
  <si>
    <t>モシェ・カツァブ</t>
    <rPh sb="0" eb="8">
      <t>もしぇ・かつぁぶ</t>
    </rPh>
    <phoneticPr fontId="4" type="Hiragana"/>
  </si>
  <si>
    <t>石原　恒和</t>
    <rPh sb="0" eb="5">
      <t>いしはら　つねかず</t>
    </rPh>
    <phoneticPr fontId="4" type="Hiragana"/>
  </si>
  <si>
    <t>田口　トモロヲ</t>
    <rPh sb="0" eb="7">
      <t>たぐち　ともろを</t>
    </rPh>
    <phoneticPr fontId="4" type="Hiragana"/>
  </si>
  <si>
    <t>新宿の母</t>
  </si>
  <si>
    <t>松本　明子</t>
    <rPh sb="0" eb="5">
      <t>まつもと　あきこ</t>
    </rPh>
    <phoneticPr fontId="4" type="Hiragana"/>
  </si>
  <si>
    <t>持田　香織</t>
    <rPh sb="0" eb="5">
      <t>もちだ　かおり</t>
    </rPh>
    <phoneticPr fontId="4" type="Hiragana"/>
  </si>
  <si>
    <t>遠藤　久美子</t>
    <rPh sb="0" eb="6">
      <t>えんどう　くみこ</t>
    </rPh>
    <phoneticPr fontId="4" type="Hiragana"/>
  </si>
  <si>
    <t>モリゾー・キッコロ</t>
    <rPh sb="0" eb="9">
      <t>もりぞー・きっころ</t>
    </rPh>
    <phoneticPr fontId="4" type="Hiragana"/>
  </si>
  <si>
    <t>織田　信長</t>
    <rPh sb="0" eb="5">
      <t>おだ　のぶなが</t>
    </rPh>
    <phoneticPr fontId="4" type="Hiragana"/>
  </si>
  <si>
    <t>エドガー・ドガ</t>
    <rPh sb="0" eb="7">
      <t>えどがー・どが</t>
    </rPh>
    <phoneticPr fontId="4" type="Hiragana"/>
  </si>
  <si>
    <t>秋山　豊寛</t>
    <rPh sb="0" eb="5">
      <t>あきやま　とよひろ</t>
    </rPh>
    <phoneticPr fontId="4" type="Hiragana"/>
  </si>
  <si>
    <t>ハリソン・フォード</t>
    <rPh sb="0" eb="9">
      <t>はりそん・ふぉーど</t>
    </rPh>
    <phoneticPr fontId="4" type="Hiragana"/>
  </si>
  <si>
    <t>南　沙織</t>
    <rPh sb="0" eb="4">
      <t>みなみ　さおり</t>
    </rPh>
    <phoneticPr fontId="4" type="Hiragana"/>
  </si>
  <si>
    <t>ＦＲＢ議長</t>
  </si>
  <si>
    <t>ライブドア粉飾決済</t>
  </si>
  <si>
    <t>歌舞伎</t>
  </si>
  <si>
    <t>1473/02/19</t>
  </si>
  <si>
    <t>地動説</t>
  </si>
  <si>
    <t>ああ野麦峠</t>
  </si>
  <si>
    <t>ジャン・ピアジェ</t>
    <phoneticPr fontId="4" type="Hiragana"/>
  </si>
  <si>
    <t>ジャン・ピアジェ☆</t>
    <phoneticPr fontId="4" type="Hiragana"/>
  </si>
  <si>
    <t>心理学者＠スイス</t>
    <rPh sb="0" eb="2">
      <t>しんり</t>
    </rPh>
    <rPh sb="2" eb="4">
      <t>がくしゃ</t>
    </rPh>
    <phoneticPr fontId="4" type="Hiragana"/>
  </si>
  <si>
    <t>森迫　永依</t>
    <rPh sb="0" eb="5">
      <t>もりさこ　えい</t>
    </rPh>
    <phoneticPr fontId="4" type="Hiragana"/>
  </si>
  <si>
    <t>にしおか　すみこ</t>
    <phoneticPr fontId="4" type="Hiragana"/>
  </si>
  <si>
    <t>蒲【御簾草】</t>
    <rPh sb="0" eb="1">
      <t>がま</t>
    </rPh>
    <rPh sb="2" eb="5">
      <t>みすぐさ</t>
    </rPh>
    <phoneticPr fontId="4" type="Hiragana" alignment="distributed"/>
  </si>
  <si>
    <t>猫柳【狗子柳】</t>
    <rPh sb="0" eb="2">
      <t>ねこやなぎ</t>
    </rPh>
    <rPh sb="3" eb="6">
      <t>えのこやなぎ</t>
    </rPh>
    <phoneticPr fontId="4" type="Hiragana" alignment="distributed"/>
  </si>
  <si>
    <t>大文字草【岩蕗】</t>
    <rPh sb="0" eb="4">
      <t>だいもんじそう</t>
    </rPh>
    <rPh sb="5" eb="6">
      <t>いわ</t>
    </rPh>
    <rPh sb="6" eb="7">
      <t>ぶき</t>
    </rPh>
    <phoneticPr fontId="4" type="Hiragana" alignment="distributed"/>
  </si>
  <si>
    <t>光ＧＥＮＪＩ</t>
    <rPh sb="0" eb="1">
      <t>ヒカル</t>
    </rPh>
    <phoneticPr fontId="4"/>
  </si>
  <si>
    <t>蝋梅【唐梅】</t>
    <rPh sb="0" eb="2">
      <t>ろうばい</t>
    </rPh>
    <rPh sb="3" eb="5">
      <t>からうめ</t>
    </rPh>
    <phoneticPr fontId="4" type="Hiragana" alignment="distributed"/>
  </si>
  <si>
    <t>竹</t>
    <rPh sb="0" eb="1">
      <t>たけ</t>
    </rPh>
    <phoneticPr fontId="4" type="Hiragana" alignment="distributed"/>
  </si>
  <si>
    <t>01/03</t>
  </si>
  <si>
    <t>クロッカス【花サフラン】</t>
    <rPh sb="6" eb="7">
      <t>はな</t>
    </rPh>
    <phoneticPr fontId="4" type="Hiragana" alignment="distributed"/>
  </si>
  <si>
    <t>水仙【雪中花】</t>
    <rPh sb="0" eb="2">
      <t>すいせん</t>
    </rPh>
    <rPh sb="3" eb="6">
      <t>せっちゅうか</t>
    </rPh>
    <phoneticPr fontId="4" type="Hiragana" alignment="distributed"/>
  </si>
  <si>
    <t>01/04</t>
  </si>
  <si>
    <t>□水晶</t>
    <rPh sb="1" eb="3">
      <t>スイショウ</t>
    </rPh>
    <phoneticPr fontId="4" alignment="distributed"/>
  </si>
  <si>
    <t>01/05</t>
  </si>
  <si>
    <t>雪割草【三角草】</t>
    <rPh sb="0" eb="3">
      <t>ゆきわりそう</t>
    </rPh>
    <rPh sb="4" eb="7">
      <t>みすみそう</t>
    </rPh>
    <phoneticPr fontId="4" type="Hiragana" alignment="distributed"/>
  </si>
  <si>
    <t>裏白</t>
    <rPh sb="0" eb="2">
      <t>うらじろ</t>
    </rPh>
    <phoneticPr fontId="4" type="Hiragana" alignment="distributed"/>
  </si>
  <si>
    <t>01/06</t>
  </si>
  <si>
    <t>○真珠</t>
    <rPh sb="1" eb="3">
      <t>パール</t>
    </rPh>
    <phoneticPr fontId="4" alignment="distributed"/>
  </si>
  <si>
    <t>黄楊</t>
    <rPh sb="0" eb="2">
      <t>つげ</t>
    </rPh>
    <phoneticPr fontId="4" type="Hiragana" alignment="distributed"/>
  </si>
  <si>
    <t>カンガルーポー</t>
  </si>
  <si>
    <t>チェット・ベイカー</t>
    <phoneticPr fontId="4" type="Hiragana"/>
  </si>
  <si>
    <t>チェット・ベイカー☆</t>
    <phoneticPr fontId="4" type="Hiragana"/>
  </si>
  <si>
    <t>黒人解放運動＠暗殺</t>
  </si>
  <si>
    <t>スタジオジブリ</t>
  </si>
  <si>
    <t>爆笑問題</t>
  </si>
  <si>
    <t>亀田三兄弟次男</t>
  </si>
  <si>
    <t>1833/08/11</t>
  </si>
  <si>
    <t>明治維新</t>
  </si>
  <si>
    <t>パレスチナ解放機構</t>
  </si>
  <si>
    <t>野球選手・監督</t>
  </si>
  <si>
    <t>1797/01/31</t>
  </si>
  <si>
    <t>1809/02/03</t>
  </si>
  <si>
    <t>1809/02/12</t>
  </si>
  <si>
    <t>第１６代米大統領＠暗殺</t>
  </si>
  <si>
    <t>進化論</t>
  </si>
  <si>
    <t>第４６代米副大統領</t>
  </si>
  <si>
    <t>登山家</t>
  </si>
  <si>
    <t>アジアの歌姫</t>
  </si>
  <si>
    <t>腋毛女優</t>
  </si>
  <si>
    <t>ベートーベン☆</t>
    <rPh sb="0" eb="6">
      <t>べーとーべん</t>
    </rPh>
    <phoneticPr fontId="4" type="Hiragana"/>
  </si>
  <si>
    <t>ルドルフ．Ｆ．ヘス☆</t>
    <phoneticPr fontId="4" type="Hiragana"/>
  </si>
  <si>
    <t>高浜　虚子☆</t>
    <rPh sb="0" eb="5">
      <t>たかはま　きょし</t>
    </rPh>
    <phoneticPr fontId="4" type="Hiragana"/>
  </si>
  <si>
    <t>三浦　義一☆</t>
    <rPh sb="0" eb="2">
      <t>みうら　</t>
    </rPh>
    <rPh sb="3" eb="5">
      <t>ぎいち</t>
    </rPh>
    <phoneticPr fontId="4" type="Hiragana"/>
  </si>
  <si>
    <t>植木　等☆</t>
    <rPh sb="0" eb="4">
      <t>うえき　ひとし</t>
    </rPh>
    <phoneticPr fontId="4" type="Hiragana"/>
  </si>
  <si>
    <t>清水　美砂</t>
    <rPh sb="0" eb="5">
      <t>しみず　みさ</t>
    </rPh>
    <phoneticPr fontId="4" type="Hiragana"/>
  </si>
  <si>
    <t>羽生　善治</t>
    <rPh sb="0" eb="5">
      <t>はぶ　よしはる</t>
    </rPh>
    <phoneticPr fontId="4" type="Hiragana"/>
  </si>
  <si>
    <t>伊達　公子</t>
    <rPh sb="0" eb="5">
      <t>だて　きみこ</t>
    </rPh>
    <phoneticPr fontId="4" type="Hiragana"/>
  </si>
  <si>
    <t>呉　智英</t>
    <rPh sb="0" eb="4">
      <t>くれ　ともふさ</t>
    </rPh>
    <phoneticPr fontId="4" type="Hiragana"/>
  </si>
  <si>
    <t>中村　正人</t>
    <rPh sb="0" eb="5">
      <t>なかむら　まさと</t>
    </rPh>
    <phoneticPr fontId="4" type="Hiragana"/>
  </si>
  <si>
    <t>森　昌子</t>
    <rPh sb="0" eb="4">
      <t>もり　まさこ</t>
    </rPh>
    <phoneticPr fontId="4" type="Hiragana"/>
  </si>
  <si>
    <t>吉本　隆明</t>
    <rPh sb="0" eb="2">
      <t>よしもと</t>
    </rPh>
    <rPh sb="3" eb="5">
      <t>たかあき</t>
    </rPh>
    <phoneticPr fontId="4" type="Hiragana"/>
  </si>
  <si>
    <t>よしもと　ばなな</t>
    <phoneticPr fontId="4" type="Hiragana"/>
  </si>
  <si>
    <t>雨宮　処凛</t>
    <rPh sb="0" eb="2">
      <t>あまみや</t>
    </rPh>
    <rPh sb="3" eb="5">
      <t>かりん</t>
    </rPh>
    <phoneticPr fontId="4" type="Hiragana"/>
  </si>
  <si>
    <t>籔内　佐斗司</t>
    <rPh sb="0" eb="2">
      <t>やぶうち</t>
    </rPh>
    <rPh sb="3" eb="6">
      <t>さとし</t>
    </rPh>
    <phoneticPr fontId="4" type="Hiragana"/>
  </si>
  <si>
    <t>ジェームズ・クラベル</t>
    <phoneticPr fontId="4" type="Hiragana"/>
  </si>
  <si>
    <t>ジェームズ・クラベル☆</t>
    <phoneticPr fontId="4" type="Hiragana"/>
  </si>
  <si>
    <t>蝿男の恐怖</t>
    <rPh sb="0" eb="1">
      <t>はえ</t>
    </rPh>
    <rPh sb="1" eb="2">
      <t>おとこ</t>
    </rPh>
    <rPh sb="3" eb="5">
      <t>きょうふ</t>
    </rPh>
    <phoneticPr fontId="4" type="Hiragana"/>
  </si>
  <si>
    <t>秋元　康</t>
    <rPh sb="0" eb="4">
      <t>あきもと　やすし</t>
    </rPh>
    <phoneticPr fontId="4" type="Hiragana"/>
  </si>
  <si>
    <t>余　貴美子</t>
    <rPh sb="0" eb="5">
      <t>よ　きみこ</t>
    </rPh>
    <phoneticPr fontId="4" type="Hiragana"/>
  </si>
  <si>
    <t>ティモシー・マクベイ</t>
    <rPh sb="0" eb="10">
      <t>てぃもしー・まくべい</t>
    </rPh>
    <phoneticPr fontId="4" type="Hiragana"/>
  </si>
  <si>
    <t>大鶴　義丹</t>
    <rPh sb="0" eb="5">
      <t>おおつる　ぎたん</t>
    </rPh>
    <phoneticPr fontId="4" type="Hiragana"/>
  </si>
  <si>
    <t>熊葛【馬鞭草】</t>
    <rPh sb="0" eb="1">
      <t>くま</t>
    </rPh>
    <rPh sb="1" eb="2">
      <t>つづら</t>
    </rPh>
    <rPh sb="3" eb="6">
      <t>ばべんそう</t>
    </rPh>
    <phoneticPr fontId="4" type="Hiragana" alignment="distributed"/>
  </si>
  <si>
    <t>銀杏/公孫樹</t>
    <rPh sb="0" eb="2">
      <t>いちょう</t>
    </rPh>
    <rPh sb="3" eb="6">
      <t>いちょう</t>
    </rPh>
    <phoneticPr fontId="4" type="Hiragana" alignment="distributed"/>
  </si>
  <si>
    <t>ピラカンサ【常盤山査子】</t>
    <rPh sb="6" eb="11">
      <t>ときわさんざし</t>
    </rPh>
    <phoneticPr fontId="4" type="Hiragana" alignment="distributed"/>
  </si>
  <si>
    <t>10/27</t>
  </si>
  <si>
    <t>野茨【野薔薇】</t>
    <rPh sb="0" eb="2">
      <t>のいばら</t>
    </rPh>
    <rPh sb="3" eb="6">
      <t>のばら</t>
    </rPh>
    <phoneticPr fontId="4" type="Hiragana" alignment="distributed"/>
  </si>
  <si>
    <t>小泉　八雲☆</t>
    <rPh sb="0" eb="5">
      <t>こいずみ　やくも</t>
    </rPh>
    <phoneticPr fontId="4" type="Hiragana"/>
  </si>
  <si>
    <t>水森　亜土</t>
    <rPh sb="0" eb="2">
      <t>ミズモリ</t>
    </rPh>
    <rPh sb="3" eb="5">
      <t>アド</t>
    </rPh>
    <phoneticPr fontId="4"/>
  </si>
  <si>
    <t>市川　崑</t>
    <rPh sb="0" eb="2">
      <t>イチカワ</t>
    </rPh>
    <rPh sb="3" eb="4">
      <t>コン</t>
    </rPh>
    <phoneticPr fontId="4"/>
  </si>
  <si>
    <t>市川　崑☆</t>
    <rPh sb="0" eb="2">
      <t>イチカワ</t>
    </rPh>
    <rPh sb="3" eb="4">
      <t>コン</t>
    </rPh>
    <phoneticPr fontId="4"/>
  </si>
  <si>
    <t>アナウンサー（元TBS）</t>
    <rPh sb="7" eb="8">
      <t>もと</t>
    </rPh>
    <phoneticPr fontId="4" type="Hiragana"/>
  </si>
  <si>
    <t>猫王＠OD死</t>
  </si>
  <si>
    <t>OD死</t>
  </si>
  <si>
    <t>永遠のセックスシンボル＠OD死</t>
  </si>
  <si>
    <t>ギタリスト＠OD死</t>
  </si>
  <si>
    <t>松岡　修造</t>
    <rPh sb="0" eb="2">
      <t>まつおか</t>
    </rPh>
    <rPh sb="3" eb="5">
      <t>しゅうぞう</t>
    </rPh>
    <phoneticPr fontId="4" type="Hiragana"/>
  </si>
  <si>
    <t>曜日</t>
    <rPh sb="0" eb="2">
      <t>ようび</t>
    </rPh>
    <phoneticPr fontId="4" type="Hiragana"/>
  </si>
  <si>
    <t>パリス・ヒルトン</t>
    <phoneticPr fontId="4" type="Hiragana"/>
  </si>
  <si>
    <t>星島　貴徳</t>
    <rPh sb="0" eb="2">
      <t>ほしじま</t>
    </rPh>
    <rPh sb="3" eb="5">
      <t>たかのり</t>
    </rPh>
    <phoneticPr fontId="4" type="Hiragana"/>
  </si>
  <si>
    <t>宿木/寄生木【寓生】</t>
    <rPh sb="0" eb="2">
      <t>やどりぎ</t>
    </rPh>
    <rPh sb="3" eb="6">
      <t>やどりぎ</t>
    </rPh>
    <rPh sb="7" eb="9">
      <t>ほや</t>
    </rPh>
    <phoneticPr fontId="4" type="Hiragana" alignment="distributed"/>
  </si>
  <si>
    <t>東野　圭吾</t>
    <rPh sb="0" eb="2">
      <t>ひがしの</t>
    </rPh>
    <rPh sb="3" eb="5">
      <t>けいご</t>
    </rPh>
    <phoneticPr fontId="4" type="Hiragana"/>
  </si>
  <si>
    <t>容疑者Xの献身</t>
    <rPh sb="0" eb="3">
      <t>ようぎしゃ</t>
    </rPh>
    <rPh sb="5" eb="7">
      <t>けんしん</t>
    </rPh>
    <phoneticPr fontId="4" type="Hiragana"/>
  </si>
  <si>
    <t>鈴木　義司</t>
    <rPh sb="0" eb="2">
      <t>すずき</t>
    </rPh>
    <rPh sb="3" eb="5">
      <t>よしじ</t>
    </rPh>
    <phoneticPr fontId="4" type="Hiragana"/>
  </si>
  <si>
    <t>岡田　啓介☆</t>
    <rPh sb="0" eb="5">
      <t>おかだ　けいすけ</t>
    </rPh>
    <phoneticPr fontId="4" type="Hiragana"/>
  </si>
  <si>
    <t>中山　マサ☆</t>
    <rPh sb="0" eb="2">
      <t>なかやま</t>
    </rPh>
    <phoneticPr fontId="4" type="Hiragana"/>
  </si>
  <si>
    <t>ミヤコ蝶々☆</t>
    <rPh sb="0" eb="5">
      <t>みやこちょうちょう</t>
    </rPh>
    <phoneticPr fontId="4" type="Hiragana"/>
  </si>
  <si>
    <t>ラファエロ・サンティ☆</t>
    <rPh sb="0" eb="10">
      <t>らふぁえろ・さんてぃ</t>
    </rPh>
    <phoneticPr fontId="4" type="Hiragana"/>
  </si>
  <si>
    <t>エマヌエル・スウェーデンボルグ☆</t>
    <phoneticPr fontId="4" type="Hiragana"/>
  </si>
  <si>
    <t>Ｊ．Ｗ．ゲーテ☆</t>
    <rPh sb="0" eb="7">
      <t>Ｊ．Ｗ．げーて</t>
    </rPh>
    <phoneticPr fontId="4" type="Hiragana"/>
  </si>
  <si>
    <t>豊田　喜一郎☆</t>
    <rPh sb="0" eb="2">
      <t>とよだ</t>
    </rPh>
    <rPh sb="3" eb="6">
      <t>きいちろう</t>
    </rPh>
    <phoneticPr fontId="4" type="Hiragana"/>
  </si>
  <si>
    <t>出口　すみこ☆</t>
    <rPh sb="0" eb="6">
      <t>でぐち　すみこ</t>
    </rPh>
    <phoneticPr fontId="4" type="Hiragana"/>
  </si>
  <si>
    <t>ダグラス・マッカーサー☆</t>
    <rPh sb="0" eb="11">
      <t>だぐらす・まっかーさー</t>
    </rPh>
    <phoneticPr fontId="4" type="Hiragana"/>
  </si>
  <si>
    <t>武者小路　実篤☆</t>
    <rPh sb="0" eb="7">
      <t>むしゃのこうじ　さねあつ</t>
    </rPh>
    <phoneticPr fontId="4" type="Hiragana"/>
  </si>
  <si>
    <t>アントン・チェーホフ☆</t>
    <rPh sb="0" eb="10">
      <t>あんとん・ちぇーほふ</t>
    </rPh>
    <phoneticPr fontId="4" type="Hiragana"/>
  </si>
  <si>
    <t>フランシスコ・フランコ</t>
    <phoneticPr fontId="4" type="Hiragana"/>
  </si>
  <si>
    <t>夏目　漱石☆</t>
    <rPh sb="0" eb="5">
      <t>なつめ　そうせき</t>
    </rPh>
    <phoneticPr fontId="4" type="Hiragana"/>
  </si>
  <si>
    <t>スコット・フィッツジェラルド☆</t>
    <rPh sb="0" eb="14">
      <t>すこっと・ふぃっつじぇらるど</t>
    </rPh>
    <phoneticPr fontId="4" type="Hiragana"/>
  </si>
  <si>
    <t>岸田　今日子☆</t>
    <rPh sb="0" eb="6">
      <t>きしだ　きょうこ</t>
    </rPh>
    <phoneticPr fontId="4" type="Hiragana"/>
  </si>
  <si>
    <t>青島　幸男☆</t>
    <rPh sb="0" eb="5">
      <t>あおしま　ゆきお</t>
    </rPh>
    <phoneticPr fontId="4" type="Hiragana"/>
  </si>
  <si>
    <t>ヨハン・パッヘルベル☆</t>
    <rPh sb="0" eb="10">
      <t>よはん・ぱっへるべる</t>
    </rPh>
    <phoneticPr fontId="4" type="Hiragana"/>
  </si>
  <si>
    <t>ヴィクトル・ユーゴー</t>
    <phoneticPr fontId="4" type="Hiragana"/>
  </si>
  <si>
    <t>武藤　山治☆</t>
    <rPh sb="0" eb="5">
      <t>むとう　さんじ</t>
    </rPh>
    <phoneticPr fontId="4" type="Hiragana"/>
  </si>
  <si>
    <t>宇崎　竜童</t>
    <rPh sb="0" eb="2">
      <t>うざき</t>
    </rPh>
    <rPh sb="3" eb="5">
      <t>りゅうどう</t>
    </rPh>
    <phoneticPr fontId="4" type="Hiragana"/>
  </si>
  <si>
    <t>鈴木　文治☆</t>
    <rPh sb="0" eb="5">
      <t>すずき　ふみはる</t>
    </rPh>
    <phoneticPr fontId="4" type="Hiragana"/>
  </si>
  <si>
    <t>佐々木　守☆</t>
    <rPh sb="0" eb="5">
      <t>ささき　まもる</t>
    </rPh>
    <phoneticPr fontId="4" type="Hiragana"/>
  </si>
  <si>
    <t>アルフォンソ１３世</t>
    <rPh sb="8" eb="9">
      <t>せい</t>
    </rPh>
    <phoneticPr fontId="4" type="Hiragana"/>
  </si>
  <si>
    <t>マーク・トゥエイン☆</t>
    <rPh sb="0" eb="9">
      <t>まーく・とぅえいん</t>
    </rPh>
    <phoneticPr fontId="4" type="Hiragana"/>
  </si>
  <si>
    <t>小野　恵令奈</t>
    <rPh sb="0" eb="2">
      <t>おの</t>
    </rPh>
    <rPh sb="3" eb="6">
      <t>えれな</t>
    </rPh>
    <phoneticPr fontId="4" type="Hiragana"/>
  </si>
  <si>
    <t>皇后　美智子</t>
    <rPh sb="0" eb="2">
      <t>こうごう</t>
    </rPh>
    <rPh sb="3" eb="6">
      <t>みちこ</t>
    </rPh>
    <phoneticPr fontId="4" type="Hiragana"/>
  </si>
  <si>
    <t>グスタフ・クリムト</t>
    <rPh sb="5" eb="9">
      <t>くりむと</t>
    </rPh>
    <phoneticPr fontId="4" type="Hiragana"/>
  </si>
  <si>
    <t>ケント・ギルバート</t>
    <rPh sb="0" eb="9">
      <t>けんと・ぎるばーと</t>
    </rPh>
    <phoneticPr fontId="4" type="Hiragana"/>
  </si>
  <si>
    <t>沖　雅也</t>
    <rPh sb="0" eb="4">
      <t>おき　まさや</t>
    </rPh>
    <phoneticPr fontId="4" type="Hiragana"/>
  </si>
  <si>
    <t>小俣　雅子</t>
    <rPh sb="0" eb="5">
      <t>おまた　まさこ</t>
    </rPh>
    <phoneticPr fontId="4" type="Hiragana"/>
  </si>
  <si>
    <t>西川　隆宏</t>
    <rPh sb="0" eb="5">
      <t>にしかわ　たかひろ</t>
    </rPh>
    <phoneticPr fontId="4" type="Hiragana"/>
  </si>
  <si>
    <t>枝野　幸男</t>
    <rPh sb="0" eb="5">
      <t>えだの　ゆきお</t>
    </rPh>
    <phoneticPr fontId="4" type="Hiragana"/>
  </si>
  <si>
    <t>薬師丸　ひろ子</t>
    <rPh sb="0" eb="7">
      <t>やくしまる　ひろこ</t>
    </rPh>
    <phoneticPr fontId="4" type="Hiragana"/>
  </si>
  <si>
    <t>ジャン・アレジ</t>
    <rPh sb="0" eb="7">
      <t>じゃん・あれじ</t>
    </rPh>
    <phoneticPr fontId="4" type="Hiragana"/>
  </si>
  <si>
    <t>春楡【エルム】</t>
    <rPh sb="0" eb="1">
      <t>はる</t>
    </rPh>
    <rPh sb="1" eb="2">
      <t>にれ</t>
    </rPh>
    <phoneticPr fontId="4" type="Hiragana" alignment="distributed"/>
  </si>
  <si>
    <t>スプレーカーネーション</t>
  </si>
  <si>
    <t>03/11</t>
  </si>
  <si>
    <t>菊苦菜【チコリー】</t>
    <rPh sb="0" eb="1">
      <t>きく</t>
    </rPh>
    <rPh sb="1" eb="3">
      <t>にがな</t>
    </rPh>
    <phoneticPr fontId="4" type="Hiragana" alignment="distributed"/>
  </si>
  <si>
    <t>花菱草【カリフォルニアポピー】</t>
    <rPh sb="0" eb="3">
      <t>はなびしそう</t>
    </rPh>
    <phoneticPr fontId="4" type="Hiragana" alignment="distributed"/>
  </si>
  <si>
    <t>03/12</t>
  </si>
  <si>
    <t>長島　昭久</t>
    <rPh sb="0" eb="5">
      <t>ながしま　あきひさ</t>
    </rPh>
    <phoneticPr fontId="4" type="Hiragana"/>
  </si>
  <si>
    <t>マリアン</t>
    <rPh sb="0" eb="4">
      <t>まりあん</t>
    </rPh>
    <phoneticPr fontId="4" type="Hiragana"/>
  </si>
  <si>
    <t>柳原　可奈子</t>
    <rPh sb="0" eb="6">
      <t>やなぎはら　かなこ</t>
    </rPh>
    <phoneticPr fontId="4" type="Hiragana"/>
  </si>
  <si>
    <t>市川　由衣</t>
    <rPh sb="0" eb="5">
      <t>いちかわ　ゆい</t>
    </rPh>
    <phoneticPr fontId="4" type="Hiragana"/>
  </si>
  <si>
    <t>土師　淳</t>
    <rPh sb="0" eb="4">
      <t>はせ　じゅん</t>
    </rPh>
    <phoneticPr fontId="4" type="Hiragana"/>
  </si>
  <si>
    <t>大久保　利通</t>
    <rPh sb="0" eb="6">
      <t>おおくぼ　としみち</t>
    </rPh>
    <phoneticPr fontId="4" type="Hiragana"/>
  </si>
  <si>
    <t>ゆず</t>
  </si>
  <si>
    <t>1880/03/22</t>
  </si>
  <si>
    <t>糸山　英太郎</t>
    <rPh sb="0" eb="6">
      <t>いとやま　えいたろう</t>
    </rPh>
    <phoneticPr fontId="4" type="Hiragana"/>
  </si>
  <si>
    <t>鈴木　崇英</t>
    <rPh sb="0" eb="5">
      <t>すずき　たかひで</t>
    </rPh>
    <phoneticPr fontId="4" type="Hiragana"/>
  </si>
  <si>
    <t>ポール・マッカートニー</t>
    <rPh sb="0" eb="11">
      <t>ぽーる・まっかーとにー</t>
    </rPh>
    <phoneticPr fontId="4" type="Hiragana"/>
  </si>
  <si>
    <t>中村　修二</t>
    <rPh sb="0" eb="5">
      <t>なかむら　しゅうじ</t>
    </rPh>
    <phoneticPr fontId="4" type="Hiragana"/>
  </si>
  <si>
    <t>小沢　鋭仁</t>
    <rPh sb="0" eb="5">
      <t>おざわ　えいじ</t>
    </rPh>
    <phoneticPr fontId="4" type="Hiragana"/>
  </si>
  <si>
    <t>発明家</t>
  </si>
  <si>
    <t>エコロジスト</t>
  </si>
  <si>
    <t>壇　ふみ</t>
    <rPh sb="0" eb="4">
      <t>だん　ふみ</t>
    </rPh>
    <phoneticPr fontId="4" type="Hiragana"/>
  </si>
  <si>
    <t>逢沢　一郎</t>
    <rPh sb="0" eb="5">
      <t>あいさわ　いちろう</t>
    </rPh>
    <phoneticPr fontId="4" type="Hiragana"/>
  </si>
  <si>
    <t>森尾　由美</t>
    <rPh sb="0" eb="5">
      <t>もりお　ゆみ</t>
    </rPh>
    <phoneticPr fontId="4" type="Hiragana"/>
  </si>
  <si>
    <t>釈　由美子</t>
    <rPh sb="0" eb="5">
      <t>しゃく　ゆみこ</t>
    </rPh>
    <phoneticPr fontId="4" type="Hiragana"/>
  </si>
  <si>
    <t>麻生　久美子</t>
    <rPh sb="0" eb="6">
      <t>あそう　くみこ</t>
    </rPh>
    <phoneticPr fontId="4" type="Hiragana"/>
  </si>
  <si>
    <t>ガリレオ・ガリレイ</t>
    <rPh sb="0" eb="9">
      <t>がりれお・がりれい</t>
    </rPh>
    <phoneticPr fontId="4" type="Hiragana"/>
  </si>
  <si>
    <t>ルイ・パスツール</t>
    <rPh sb="0" eb="8">
      <t>るい・ぱすつーる</t>
    </rPh>
    <phoneticPr fontId="4" type="Hiragana"/>
  </si>
  <si>
    <t>エリエゼル・ベン・イェフダー</t>
    <rPh sb="0" eb="14">
      <t>えりえぜる・べん・いぇふだー</t>
    </rPh>
    <phoneticPr fontId="4" type="Hiragana"/>
  </si>
  <si>
    <t>梅津　美治郎</t>
    <rPh sb="0" eb="6">
      <t>うめづ　よしじろう</t>
    </rPh>
    <phoneticPr fontId="4" type="Hiragana"/>
  </si>
  <si>
    <t>岡田　茂吉</t>
    <rPh sb="0" eb="5">
      <t>おかだ　もきち</t>
    </rPh>
    <phoneticPr fontId="4" type="Hiragana"/>
  </si>
  <si>
    <t>マキシミリアノ・コルベ</t>
    <rPh sb="0" eb="11">
      <t>まきしみりあの・こるべ</t>
    </rPh>
    <phoneticPr fontId="4" type="Hiragana"/>
  </si>
  <si>
    <t>アリストテレス・オナシス</t>
    <rPh sb="0" eb="12">
      <t>ありすとてれす・おなしす</t>
    </rPh>
    <phoneticPr fontId="4" type="Hiragana"/>
  </si>
  <si>
    <t>内藤　良一</t>
    <rPh sb="0" eb="5">
      <t>ないとう　りょういち</t>
    </rPh>
    <phoneticPr fontId="4" type="Hiragana"/>
  </si>
  <si>
    <t>三宅　久之</t>
    <rPh sb="0" eb="5">
      <t>みやけ　ひさゆき</t>
    </rPh>
    <phoneticPr fontId="4" type="Hiragana"/>
  </si>
  <si>
    <t>角川　春樹</t>
    <rPh sb="0" eb="5">
      <t>かどかわ　はるき</t>
    </rPh>
    <phoneticPr fontId="4" type="Hiragana"/>
  </si>
  <si>
    <t>小泉　純一郎</t>
    <rPh sb="0" eb="6">
      <t>こいずみ　じゅんいちろう</t>
    </rPh>
    <phoneticPr fontId="4" type="Hiragana"/>
  </si>
  <si>
    <t>スティーブン・ホーキング</t>
    <rPh sb="0" eb="12">
      <t>すてぃーぶん・ほーきんぐ</t>
    </rPh>
    <phoneticPr fontId="4" type="Hiragana"/>
  </si>
  <si>
    <t>小松　政夫</t>
    <rPh sb="0" eb="5">
      <t>こまつ　まさお</t>
    </rPh>
    <phoneticPr fontId="4" type="Hiragana"/>
  </si>
  <si>
    <t>モハメド・アリ</t>
    <rPh sb="0" eb="7">
      <t>もはめど・あり</t>
    </rPh>
    <phoneticPr fontId="4" type="Hiragana"/>
  </si>
  <si>
    <t>松任谷　由実</t>
    <rPh sb="0" eb="6">
      <t>まつとうや　ゆみ</t>
    </rPh>
    <phoneticPr fontId="4" type="Hiragana"/>
  </si>
  <si>
    <t>市田　忠義</t>
    <rPh sb="0" eb="5">
      <t>いちだ　ただよし</t>
    </rPh>
    <phoneticPr fontId="4" type="Hiragana"/>
  </si>
  <si>
    <t>堀井　雄二</t>
    <rPh sb="0" eb="5">
      <t>ほりい　ゆうじ</t>
    </rPh>
    <phoneticPr fontId="4" type="Hiragana"/>
  </si>
  <si>
    <t>ウッチャンナンチャン</t>
  </si>
  <si>
    <t>1832/12/15</t>
  </si>
  <si>
    <t>エッフェル塔</t>
  </si>
  <si>
    <t>1892/12/15</t>
  </si>
  <si>
    <t>社民党</t>
  </si>
  <si>
    <t>坂本　冬美</t>
    <rPh sb="0" eb="2">
      <t>サカモト</t>
    </rPh>
    <rPh sb="3" eb="4">
      <t>フユ</t>
    </rPh>
    <rPh sb="4" eb="5">
      <t>ミ</t>
    </rPh>
    <phoneticPr fontId="4"/>
  </si>
  <si>
    <t>大下　容子</t>
    <rPh sb="0" eb="2">
      <t>オオシタ</t>
    </rPh>
    <rPh sb="3" eb="5">
      <t>ヨウコ</t>
    </rPh>
    <phoneticPr fontId="4"/>
  </si>
  <si>
    <t>テレ朝アナウンサー</t>
    <rPh sb="2" eb="3">
      <t>アサ</t>
    </rPh>
    <phoneticPr fontId="4"/>
  </si>
  <si>
    <t>ルイ１６世☆</t>
    <rPh sb="0" eb="5">
      <t>るい１６せい</t>
    </rPh>
    <phoneticPr fontId="4" type="Hiragana"/>
  </si>
  <si>
    <t>アレクサンドル・カバネル☆</t>
    <phoneticPr fontId="4" type="Hiragana"/>
  </si>
  <si>
    <t>ヴィクトリア☆</t>
    <phoneticPr fontId="4" type="Hiragana"/>
  </si>
  <si>
    <t>福沢　諭吉☆</t>
    <rPh sb="0" eb="5">
      <t>ふくざわ　ゆきち</t>
    </rPh>
    <phoneticPr fontId="4" type="Hiragana"/>
  </si>
  <si>
    <t>江頭　安太郎☆</t>
    <rPh sb="0" eb="6">
      <t>えがしら　やすたろう</t>
    </rPh>
    <phoneticPr fontId="4" type="Hiragana"/>
  </si>
  <si>
    <t>野田　卯一☆</t>
    <rPh sb="0" eb="2">
      <t>のだ</t>
    </rPh>
    <rPh sb="3" eb="5">
      <t>ういち</t>
    </rPh>
    <phoneticPr fontId="4" type="Hiragana"/>
  </si>
  <si>
    <t>パラケルスス☆</t>
    <phoneticPr fontId="4" type="Hiragana"/>
  </si>
  <si>
    <t>マリー・アントワネット☆</t>
    <rPh sb="0" eb="11">
      <t>まりー・あんとわねっと</t>
    </rPh>
    <phoneticPr fontId="4" type="Hiragana"/>
  </si>
  <si>
    <t>ユルバン・ルヴェリエ☆</t>
    <phoneticPr fontId="4" type="Hiragana"/>
  </si>
  <si>
    <t>西郷　隆盛☆</t>
    <rPh sb="0" eb="5">
      <t>さいごう　たかもり</t>
    </rPh>
    <phoneticPr fontId="4" type="Hiragana"/>
  </si>
  <si>
    <t>中原　中也☆</t>
    <rPh sb="0" eb="5">
      <t>なかはら　ちゅうや</t>
    </rPh>
    <phoneticPr fontId="4" type="Hiragana"/>
  </si>
  <si>
    <t>小平　義雄☆</t>
    <rPh sb="0" eb="5">
      <t>こだいら　よしお</t>
    </rPh>
    <phoneticPr fontId="4" type="Hiragana"/>
  </si>
  <si>
    <t>ヨハン・セバスチャン・バッハ</t>
    <phoneticPr fontId="4" type="Hiragana"/>
  </si>
  <si>
    <t>エイブラハム・リンカーン☆</t>
    <rPh sb="0" eb="12">
      <t>えいぶらはむ・りんかーん</t>
    </rPh>
    <phoneticPr fontId="4" type="Hiragana"/>
  </si>
  <si>
    <t>ポール・エルデシュ</t>
    <phoneticPr fontId="4" type="Hiragana"/>
  </si>
  <si>
    <t>ジョン・モルガン☆</t>
    <rPh sb="0" eb="8">
      <t>じょん・もるがん</t>
    </rPh>
    <phoneticPr fontId="4" type="Hiragana"/>
  </si>
  <si>
    <t>ルドルフ・シュタイナー☆</t>
    <rPh sb="0" eb="11">
      <t>るどるふ・しゅたいなー</t>
    </rPh>
    <phoneticPr fontId="4" type="Hiragana"/>
  </si>
  <si>
    <t>パブロ・ピカソ☆</t>
    <rPh sb="0" eb="7">
      <t>ぱぶろ・ぴかそ</t>
    </rPh>
    <phoneticPr fontId="4" type="Hiragana"/>
  </si>
  <si>
    <t>マルク・シャガール☆</t>
    <rPh sb="0" eb="9">
      <t>まるく・しゃがーる</t>
    </rPh>
    <phoneticPr fontId="4" type="Hiragana"/>
  </si>
  <si>
    <t>エリック・サティ☆</t>
    <rPh sb="0" eb="8">
      <t>えりっく・さてぃ</t>
    </rPh>
    <phoneticPr fontId="4" type="Hiragana"/>
  </si>
  <si>
    <t>アーネスト・ヘミングウェイ☆</t>
    <phoneticPr fontId="4" type="Hiragana"/>
  </si>
  <si>
    <t>ブルース・リー☆</t>
    <rPh sb="0" eb="7">
      <t>ぶるーす・りー</t>
    </rPh>
    <phoneticPr fontId="4" type="Hiragana"/>
  </si>
  <si>
    <t>クライド・トンボー☆</t>
    <phoneticPr fontId="4" type="Hiragana"/>
  </si>
  <si>
    <t>アルバート・デサルヴォ☆</t>
    <rPh sb="0" eb="11">
      <t>あるばーと・でさるヴぉ</t>
    </rPh>
    <phoneticPr fontId="4" type="Hiragana"/>
  </si>
  <si>
    <t>白洲　次郎☆</t>
    <rPh sb="0" eb="5">
      <t>しらす　じろう</t>
    </rPh>
    <phoneticPr fontId="4" type="Hiragana"/>
  </si>
  <si>
    <t>井深　大☆</t>
    <rPh sb="0" eb="4">
      <t>いぶか　まさる</t>
    </rPh>
    <phoneticPr fontId="4" type="Hiragana"/>
  </si>
  <si>
    <t>伊丹　十三☆</t>
    <rPh sb="0" eb="5">
      <t>いたみ　じゅうぞう</t>
    </rPh>
    <phoneticPr fontId="4" type="Hiragana"/>
  </si>
  <si>
    <t>徳川　綱吉☆</t>
    <rPh sb="0" eb="5">
      <t>とくがわ　つなよし</t>
    </rPh>
    <phoneticPr fontId="4" type="Hiragana"/>
  </si>
  <si>
    <t>片山　豊☆</t>
    <rPh sb="0" eb="2">
      <t>かたやま</t>
    </rPh>
    <rPh sb="3" eb="4">
      <t>ゆたか</t>
    </rPh>
    <phoneticPr fontId="4" type="Hiragana"/>
  </si>
  <si>
    <t>富永　一朗</t>
    <rPh sb="0" eb="2">
      <t>とみなが</t>
    </rPh>
    <rPh sb="3" eb="5">
      <t>いちろう</t>
    </rPh>
    <phoneticPr fontId="4" type="Hiragana"/>
  </si>
  <si>
    <t>小川　未明☆</t>
    <rPh sb="0" eb="5">
      <t>おがわ　みめい</t>
    </rPh>
    <phoneticPr fontId="4" type="Hiragana"/>
  </si>
  <si>
    <t>赤坂　晃</t>
    <rPh sb="0" eb="2">
      <t>あかさか</t>
    </rPh>
    <rPh sb="3" eb="4">
      <t>あきら</t>
    </rPh>
    <phoneticPr fontId="4" type="Hiragana"/>
  </si>
  <si>
    <t>可愛　かずみ☆</t>
    <rPh sb="0" eb="6">
      <t>かわい　かずみ</t>
    </rPh>
    <phoneticPr fontId="4" type="Hiragana"/>
  </si>
  <si>
    <t>エル・グレコ</t>
    <phoneticPr fontId="4" type="Hiragana"/>
  </si>
  <si>
    <t>辻　政信☆</t>
    <rPh sb="0" eb="4">
      <t>つじ　まさのぶ</t>
    </rPh>
    <phoneticPr fontId="4" type="Hiragana"/>
  </si>
  <si>
    <t>ヤマハ創始者</t>
    <rPh sb="3" eb="6">
      <t>ソウシシャ</t>
    </rPh>
    <phoneticPr fontId="4"/>
  </si>
  <si>
    <t>横尾　忠則</t>
    <rPh sb="0" eb="2">
      <t>ヨコオ</t>
    </rPh>
    <rPh sb="3" eb="5">
      <t>タダノリ</t>
    </rPh>
    <phoneticPr fontId="4"/>
  </si>
  <si>
    <t>美術家</t>
    <rPh sb="0" eb="3">
      <t>ビジュツカ</t>
    </rPh>
    <phoneticPr fontId="4"/>
  </si>
  <si>
    <t>大場　久美子</t>
    <rPh sb="0" eb="2">
      <t>オオバ</t>
    </rPh>
    <rPh sb="3" eb="6">
      <t>クミコ</t>
    </rPh>
    <phoneticPr fontId="4"/>
  </si>
  <si>
    <t>ライブドア・ショック自殺</t>
    <rPh sb="10" eb="12">
      <t>ジサツ</t>
    </rPh>
    <phoneticPr fontId="4"/>
  </si>
  <si>
    <t>1452/04/15</t>
  </si>
  <si>
    <t>ココリコ</t>
  </si>
  <si>
    <t>1503/12/14</t>
  </si>
  <si>
    <t>アンゴルモアの大王</t>
  </si>
  <si>
    <t>1815/11/29</t>
  </si>
  <si>
    <t>1863/12/12</t>
  </si>
  <si>
    <t>叫び</t>
  </si>
  <si>
    <t>1899/12/03</t>
  </si>
  <si>
    <t>東京証券取引所社長</t>
  </si>
  <si>
    <t>弁護士</t>
  </si>
  <si>
    <t>ベルサイユのばら</t>
  </si>
  <si>
    <t>電車男</t>
  </si>
  <si>
    <t>1875/02/21</t>
  </si>
  <si>
    <t>世界最長寿＠仏</t>
  </si>
  <si>
    <t>太陽の塔</t>
  </si>
  <si>
    <t>眞鍋　かをり</t>
    <rPh sb="0" eb="6">
      <t>まなべ　かをり</t>
    </rPh>
    <phoneticPr fontId="4" type="Hiragana"/>
  </si>
  <si>
    <t>小泉　進次郎</t>
    <rPh sb="0" eb="6">
      <t>こいずみ　しんじろう</t>
    </rPh>
    <phoneticPr fontId="4" type="Hiragana"/>
  </si>
  <si>
    <t>長塚　京三</t>
    <rPh sb="0" eb="5">
      <t>ながつか　けいぞう</t>
    </rPh>
    <phoneticPr fontId="4" type="Hiragana"/>
  </si>
  <si>
    <t>松島　トモ子</t>
    <rPh sb="0" eb="6">
      <t>まつしま　ともこ</t>
    </rPh>
    <phoneticPr fontId="4" type="Hiragana"/>
  </si>
  <si>
    <t>松居　一代</t>
    <rPh sb="0" eb="5">
      <t>まつい　かずよ</t>
    </rPh>
    <phoneticPr fontId="4" type="Hiragana"/>
  </si>
  <si>
    <t>山村貞子</t>
  </si>
  <si>
    <t>イブニングスター【紫千振】</t>
    <rPh sb="9" eb="12">
      <t>むらさきせんぶり</t>
    </rPh>
    <phoneticPr fontId="4" type="Hiragana" alignment="distributed"/>
  </si>
  <si>
    <t>地球は青かった</t>
  </si>
  <si>
    <t>山根　良顕</t>
    <rPh sb="0" eb="5">
      <t>やまね　よしあき</t>
    </rPh>
    <phoneticPr fontId="4" type="Hiragana"/>
  </si>
  <si>
    <t>イノセンス</t>
  </si>
  <si>
    <t>レセダ【木犀草】</t>
    <rPh sb="4" eb="7">
      <t>もくせいそう</t>
    </rPh>
    <phoneticPr fontId="4" type="Hiragana" alignment="distributed"/>
  </si>
  <si>
    <t>籬通【疳取草】</t>
    <rPh sb="0" eb="2">
      <t>かきどおし</t>
    </rPh>
    <rPh sb="3" eb="4">
      <t>かん</t>
    </rPh>
    <rPh sb="4" eb="5">
      <t>とり</t>
    </rPh>
    <rPh sb="5" eb="6">
      <t>そう</t>
    </rPh>
    <phoneticPr fontId="4" type="Hiragana" alignment="distributed"/>
  </si>
  <si>
    <t>06/13</t>
  </si>
  <si>
    <t>時計草【パッションフラワー】</t>
    <rPh sb="0" eb="3">
      <t>とけいそう</t>
    </rPh>
    <phoneticPr fontId="4" type="Hiragana" alignment="distributed"/>
  </si>
  <si>
    <t>ツンベルギア【矢筈蔓】</t>
    <rPh sb="7" eb="10">
      <t>やはずかずら</t>
    </rPh>
    <phoneticPr fontId="4" type="Hiragana" alignment="distributed"/>
  </si>
  <si>
    <t>06/14</t>
  </si>
  <si>
    <t>白詰草【クローバー】</t>
    <rPh sb="0" eb="3">
      <t>しろつめくさ</t>
    </rPh>
    <phoneticPr fontId="4" type="Hiragana" alignment="distributed"/>
  </si>
  <si>
    <t>下野</t>
    <rPh sb="0" eb="2">
      <t>しもつけ</t>
    </rPh>
    <phoneticPr fontId="4" type="Hiragana" alignment="distributed"/>
  </si>
  <si>
    <t>06/15</t>
  </si>
  <si>
    <t>ベロニカ【瑠璃虎の尾】</t>
    <rPh sb="5" eb="7">
      <t>るり</t>
    </rPh>
    <rPh sb="7" eb="8">
      <t>とら</t>
    </rPh>
    <rPh sb="9" eb="10">
      <t>お</t>
    </rPh>
    <phoneticPr fontId="4" type="Hiragana" alignment="distributed"/>
  </si>
  <si>
    <t>もんた　よしのり</t>
    <phoneticPr fontId="4" type="Hiragana"/>
  </si>
  <si>
    <t>ジュディ・オング</t>
    <phoneticPr fontId="4" type="Hiragana"/>
  </si>
  <si>
    <t>欧陽　菲菲</t>
    <rPh sb="0" eb="2">
      <t>おーやん</t>
    </rPh>
    <rPh sb="3" eb="5">
      <t>ふぃーふぃー</t>
    </rPh>
    <phoneticPr fontId="4" type="Hiragana"/>
  </si>
  <si>
    <t>ビバリーヒルズ・コップ</t>
  </si>
  <si>
    <t>1973/04/**</t>
  </si>
  <si>
    <t>重信房子の娘</t>
  </si>
  <si>
    <t>1577/06/28</t>
  </si>
  <si>
    <t>1877/07/02</t>
  </si>
  <si>
    <t>1889/07/05</t>
  </si>
  <si>
    <t>恐るべき子供たち</t>
  </si>
  <si>
    <t>第３８代米大統領</t>
  </si>
  <si>
    <t>妖怪ハンター</t>
  </si>
  <si>
    <t>中山　慶子☆</t>
    <rPh sb="0" eb="5">
      <t>なかやま　よしこ</t>
    </rPh>
    <phoneticPr fontId="4" type="Hiragana"/>
  </si>
  <si>
    <t>トーマス・エジソン☆</t>
    <rPh sb="0" eb="9">
      <t>とーます・えじそん</t>
    </rPh>
    <phoneticPr fontId="4" type="Hiragana"/>
  </si>
  <si>
    <t>柳原　愛子☆</t>
    <rPh sb="0" eb="5">
      <t>やなぎはら　なるこ</t>
    </rPh>
    <phoneticPr fontId="4" type="Hiragana"/>
  </si>
  <si>
    <t>ジェームス・ディーン☆</t>
    <rPh sb="0" eb="10">
      <t>じぇーむす・でぃーん</t>
    </rPh>
    <phoneticPr fontId="4" type="Hiragana"/>
  </si>
  <si>
    <t>チェ・ゲバラ☆</t>
    <rPh sb="0" eb="6">
      <t>ちぇ・げばら</t>
    </rPh>
    <phoneticPr fontId="4" type="Hiragana"/>
  </si>
  <si>
    <t>吉田　茂☆</t>
    <rPh sb="0" eb="4">
      <t>よしだ　しげる</t>
    </rPh>
    <phoneticPr fontId="4" type="Hiragana"/>
  </si>
  <si>
    <t>ザ・アール</t>
  </si>
  <si>
    <t>トンデモ作家</t>
  </si>
  <si>
    <t>帰ってこいよ</t>
  </si>
  <si>
    <t>千原兄弟</t>
  </si>
  <si>
    <t>100万回生きたねこ</t>
  </si>
  <si>
    <t>少女監禁＠新潟</t>
  </si>
  <si>
    <t>姫林檎</t>
    <rPh sb="0" eb="3">
      <t>ひめりんご</t>
    </rPh>
    <phoneticPr fontId="4" type="Hiragana" alignment="distributed"/>
  </si>
  <si>
    <t>10/12</t>
  </si>
  <si>
    <t>苔桃</t>
    <rPh sb="0" eb="2">
      <t>こけもも</t>
    </rPh>
    <phoneticPr fontId="4" type="Hiragana" alignment="distributed"/>
  </si>
  <si>
    <t>10/13</t>
  </si>
  <si>
    <t>ピサロ・ヤギ</t>
    <rPh sb="0" eb="6">
      <t>ぴさろ・やぎ</t>
    </rPh>
    <phoneticPr fontId="4" type="Hiragana"/>
  </si>
  <si>
    <t>諏訪内　晶子</t>
    <rPh sb="0" eb="6">
      <t>すわうち　あきこ</t>
    </rPh>
    <phoneticPr fontId="4" type="Hiragana"/>
  </si>
  <si>
    <t>松井　亮</t>
    <rPh sb="0" eb="4">
      <t>まつい　りょう</t>
    </rPh>
    <phoneticPr fontId="4" type="Hiragana"/>
  </si>
  <si>
    <t>ヒロシ</t>
    <rPh sb="0" eb="3">
      <t>ひろし</t>
    </rPh>
    <phoneticPr fontId="4" type="Hiragana"/>
  </si>
  <si>
    <t>スイートバジル【目箒】</t>
    <rPh sb="8" eb="10">
      <t>めぼうき</t>
    </rPh>
    <phoneticPr fontId="4" type="Hiragana" alignment="distributed"/>
  </si>
  <si>
    <t>10/16</t>
  </si>
  <si>
    <t>10/17</t>
  </si>
  <si>
    <t>目木【小鳥止まらず】</t>
    <rPh sb="0" eb="1">
      <t>め</t>
    </rPh>
    <rPh sb="1" eb="2">
      <t>ぎ</t>
    </rPh>
    <rPh sb="3" eb="5">
      <t>ことり</t>
    </rPh>
    <rPh sb="5" eb="6">
      <t>と</t>
    </rPh>
    <phoneticPr fontId="4" type="Hiragana" alignment="distributed"/>
  </si>
  <si>
    <t>10/18</t>
  </si>
  <si>
    <t>香田　証生☆</t>
    <rPh sb="0" eb="5">
      <t>こうだ　しょうせい</t>
    </rPh>
    <phoneticPr fontId="4" type="Hiragana"/>
  </si>
  <si>
    <t>ヤセル・アラファト☆</t>
    <rPh sb="0" eb="9">
      <t>やせる・あらふぁと</t>
    </rPh>
    <phoneticPr fontId="4" type="Hiragana"/>
  </si>
  <si>
    <t>マイヤー・ロスチャイルド☆</t>
    <rPh sb="0" eb="12">
      <t>まいやー・ろすちゃいるど</t>
    </rPh>
    <phoneticPr fontId="4" type="Hiragana"/>
  </si>
  <si>
    <t>ルイ１８世☆</t>
    <rPh sb="0" eb="5">
      <t>るい１８せい</t>
    </rPh>
    <phoneticPr fontId="4" type="Hiragana"/>
  </si>
  <si>
    <t>宅間　守☆</t>
    <rPh sb="0" eb="4">
      <t>たくま　まもる</t>
    </rPh>
    <phoneticPr fontId="4" type="Hiragana"/>
  </si>
  <si>
    <t>高見山　大五郎</t>
    <rPh sb="0" eb="2">
      <t>たかみ</t>
    </rPh>
    <rPh sb="2" eb="3">
      <t>やま</t>
    </rPh>
    <rPh sb="4" eb="5">
      <t>だい</t>
    </rPh>
    <rPh sb="5" eb="7">
      <t>ごろう</t>
    </rPh>
    <phoneticPr fontId="4" type="Hiragana"/>
  </si>
  <si>
    <t>ヘレン・ケラー☆</t>
    <rPh sb="0" eb="7">
      <t>へれん・けらー</t>
    </rPh>
    <phoneticPr fontId="4" type="Hiragana"/>
  </si>
  <si>
    <t>ロバート・ケネディ☆</t>
    <rPh sb="0" eb="9">
      <t>ろばーと・けねでぃ</t>
    </rPh>
    <phoneticPr fontId="4" type="Hiragana"/>
  </si>
  <si>
    <t>大平　正芳☆</t>
    <rPh sb="0" eb="5">
      <t>おおひら　まさよし</t>
    </rPh>
    <phoneticPr fontId="4" type="Hiragana"/>
  </si>
  <si>
    <t>諸星　和己</t>
    <rPh sb="0" eb="5">
      <t>もろぼし　かずみ</t>
    </rPh>
    <phoneticPr fontId="4" type="Hiragana"/>
  </si>
  <si>
    <t>冨永　愛</t>
    <rPh sb="0" eb="4">
      <t>とみなが　あい</t>
    </rPh>
    <phoneticPr fontId="4" type="Hiragana"/>
  </si>
  <si>
    <t>デヴォン青木</t>
    <rPh sb="0" eb="6">
      <t>でヴぉんあおき</t>
    </rPh>
    <phoneticPr fontId="4" type="Hiragana"/>
  </si>
  <si>
    <t>森　英介</t>
    <rPh sb="0" eb="1">
      <t>もり</t>
    </rPh>
    <rPh sb="2" eb="4">
      <t>えいすけ</t>
    </rPh>
    <phoneticPr fontId="4" type="Hiragana"/>
  </si>
  <si>
    <t>中曽根　弘文</t>
    <rPh sb="0" eb="3">
      <t>なかそね</t>
    </rPh>
    <rPh sb="4" eb="6">
      <t>ひろふみ</t>
    </rPh>
    <phoneticPr fontId="4" type="Hiragana"/>
  </si>
  <si>
    <t>05/26</t>
  </si>
  <si>
    <t>蘭</t>
    <rPh sb="0" eb="1">
      <t>らん</t>
    </rPh>
    <phoneticPr fontId="4" type="Hiragana" alignment="distributed"/>
  </si>
  <si>
    <t>山葵</t>
    <rPh sb="0" eb="2">
      <t>わさび</t>
    </rPh>
    <phoneticPr fontId="4" type="Hiragana" alignment="distributed"/>
  </si>
  <si>
    <t>05/27</t>
  </si>
  <si>
    <t>マトリカリア【夏白菊】</t>
    <rPh sb="7" eb="8">
      <t>なつ</t>
    </rPh>
    <rPh sb="8" eb="10">
      <t>しろぎく</t>
    </rPh>
    <phoneticPr fontId="4" type="Hiragana" alignment="distributed"/>
  </si>
  <si>
    <t>四手</t>
    <rPh sb="0" eb="2">
      <t>しで</t>
    </rPh>
    <phoneticPr fontId="4" type="Hiragana" alignment="distributed"/>
  </si>
  <si>
    <t>蔓薔薇</t>
    <rPh sb="0" eb="3">
      <t>つるばら</t>
    </rPh>
    <phoneticPr fontId="4" type="Hiragana" alignment="distributed"/>
  </si>
  <si>
    <t>05/28</t>
  </si>
  <si>
    <t>ペパーミント【西洋薄荷】</t>
    <rPh sb="7" eb="9">
      <t>せいよう</t>
    </rPh>
    <rPh sb="9" eb="11">
      <t>はっか</t>
    </rPh>
    <phoneticPr fontId="4" type="Hiragana" alignment="distributed"/>
  </si>
  <si>
    <t>野の草</t>
    <rPh sb="0" eb="1">
      <t>の</t>
    </rPh>
    <rPh sb="2" eb="3">
      <t>くさ</t>
    </rPh>
    <phoneticPr fontId="4" type="Hiragana" alignment="distributed"/>
  </si>
  <si>
    <t>紫苑【鬼の醜草】</t>
    <rPh sb="0" eb="2">
      <t>しおん</t>
    </rPh>
    <rPh sb="3" eb="4">
      <t>おに</t>
    </rPh>
    <rPh sb="5" eb="6">
      <t>しこ</t>
    </rPh>
    <rPh sb="6" eb="7">
      <t>ぐさ</t>
    </rPh>
    <phoneticPr fontId="4" type="Hiragana" alignment="distributed"/>
  </si>
  <si>
    <t>浦菊【浜紫苑】</t>
    <rPh sb="0" eb="2">
      <t>うらぎく</t>
    </rPh>
    <rPh sb="3" eb="6">
      <t>はましおん</t>
    </rPh>
    <phoneticPr fontId="4" type="Hiragana" alignment="distributed"/>
  </si>
  <si>
    <t>リコリス【夏水仙】</t>
    <rPh sb="5" eb="6">
      <t>なつ</t>
    </rPh>
    <rPh sb="6" eb="7">
      <t>ずい</t>
    </rPh>
    <rPh sb="7" eb="8">
      <t>せん</t>
    </rPh>
    <phoneticPr fontId="4" type="Hiragana" alignment="distributed"/>
  </si>
  <si>
    <t>09/10</t>
  </si>
  <si>
    <t>孔雀草【孔雀アスター】</t>
    <rPh sb="0" eb="3">
      <t>くじゃくそう</t>
    </rPh>
    <rPh sb="4" eb="6">
      <t>くじゃく</t>
    </rPh>
    <phoneticPr fontId="4" type="Hiragana" alignment="distributed"/>
  </si>
  <si>
    <t>マルメロ【西洋花梨】</t>
    <rPh sb="5" eb="7">
      <t>せいよう</t>
    </rPh>
    <rPh sb="7" eb="9">
      <t>かりん</t>
    </rPh>
    <phoneticPr fontId="4" type="Hiragana" alignment="distributed"/>
  </si>
  <si>
    <t>秋海棠</t>
    <rPh sb="0" eb="3">
      <t>しゅうかいどう</t>
    </rPh>
    <phoneticPr fontId="4" type="Hiragana" alignment="distributed"/>
  </si>
  <si>
    <t>09/11</t>
  </si>
  <si>
    <t>09/12</t>
  </si>
  <si>
    <t>渋澤　龍彦</t>
    <rPh sb="0" eb="5">
      <t>しぶさわ　たつひこ</t>
    </rPh>
    <phoneticPr fontId="4" type="Hiragana"/>
  </si>
  <si>
    <t>川嶋　辰彦</t>
    <rPh sb="0" eb="5">
      <t>かわしま　たつひこ</t>
    </rPh>
    <phoneticPr fontId="4" type="Hiragana"/>
  </si>
  <si>
    <t>渡　哲也</t>
    <rPh sb="0" eb="4">
      <t>わたり　てつや</t>
    </rPh>
    <phoneticPr fontId="4" type="Hiragana"/>
  </si>
  <si>
    <t>田中　裕二</t>
    <rPh sb="0" eb="5">
      <t>たなか　ゆうじ</t>
    </rPh>
    <phoneticPr fontId="4" type="Hiragana"/>
  </si>
  <si>
    <t>東山　紀之</t>
    <rPh sb="0" eb="5">
      <t>ひがしやま　のりゆき</t>
    </rPh>
    <phoneticPr fontId="4" type="Hiragana"/>
  </si>
  <si>
    <t>浜崎　あゆみ</t>
    <rPh sb="0" eb="6">
      <t>はまさき　あゆみ</t>
    </rPh>
    <phoneticPr fontId="4" type="Hiragana"/>
  </si>
  <si>
    <t>中山　エミリ</t>
    <rPh sb="0" eb="6">
      <t>なかやま　えみり</t>
    </rPh>
    <phoneticPr fontId="4" type="Hiragana"/>
  </si>
  <si>
    <t>黒沢　宗子</t>
    <rPh sb="0" eb="5">
      <t>くろさわ　かずこ</t>
    </rPh>
    <phoneticPr fontId="4" type="Hiragana"/>
  </si>
  <si>
    <t>京野　ことみ</t>
    <rPh sb="0" eb="6">
      <t>きょうの　ことみ</t>
    </rPh>
    <phoneticPr fontId="4" type="Hiragana"/>
  </si>
  <si>
    <t>浅田　真央</t>
    <rPh sb="0" eb="5">
      <t>あさだ　まお</t>
    </rPh>
    <phoneticPr fontId="4" type="Hiragana"/>
  </si>
  <si>
    <t>日蓮</t>
    <rPh sb="0" eb="2">
      <t>にちれん</t>
    </rPh>
    <phoneticPr fontId="4" type="Hiragana"/>
  </si>
  <si>
    <t>蔓苔桃【クランベリー】</t>
    <rPh sb="0" eb="3">
      <t>つるこけもも</t>
    </rPh>
    <phoneticPr fontId="4" type="Hiragana" alignment="distributed"/>
  </si>
  <si>
    <t>綿【綿花】</t>
    <rPh sb="0" eb="1">
      <t>わた</t>
    </rPh>
    <rPh sb="2" eb="4">
      <t>めんか</t>
    </rPh>
    <phoneticPr fontId="4" type="Hiragana" alignment="distributed"/>
  </si>
  <si>
    <t>10/19</t>
  </si>
  <si>
    <t>苦瓜【蔓茘枝】</t>
    <rPh sb="0" eb="2">
      <t>にがうり</t>
    </rPh>
    <rPh sb="3" eb="6">
      <t>つるれいし</t>
    </rPh>
    <phoneticPr fontId="4" type="Hiragana" alignment="distributed"/>
  </si>
  <si>
    <t>10/20</t>
  </si>
  <si>
    <t>三浦　知良</t>
    <rPh sb="0" eb="5">
      <t>みうら　かずよし</t>
    </rPh>
    <phoneticPr fontId="4" type="Hiragana"/>
  </si>
  <si>
    <t>野口　英昭</t>
    <rPh sb="0" eb="5">
      <t>のぐち　ひであき</t>
    </rPh>
    <phoneticPr fontId="4" type="Hiragana"/>
  </si>
  <si>
    <t>森田　剛</t>
    <rPh sb="0" eb="4">
      <t>もりた　ごう</t>
    </rPh>
    <phoneticPr fontId="4" type="Hiragana"/>
  </si>
  <si>
    <t>ジャム</t>
    <rPh sb="0" eb="3">
      <t>じゃむ</t>
    </rPh>
    <phoneticPr fontId="4" type="Hiragana"/>
  </si>
  <si>
    <t>クリシュナムルティ</t>
    <rPh sb="0" eb="9">
      <t>くりしゅなむるてぃ</t>
    </rPh>
    <phoneticPr fontId="4" type="Hiragana"/>
  </si>
  <si>
    <t>中原　中也</t>
    <rPh sb="0" eb="5">
      <t>なかはら　ちゅうや</t>
    </rPh>
    <phoneticPr fontId="4" type="Hiragana"/>
  </si>
  <si>
    <t>井上　靖</t>
    <rPh sb="0" eb="4">
      <t>いのうえ　やすし</t>
    </rPh>
    <phoneticPr fontId="4" type="Hiragana"/>
  </si>
  <si>
    <t>ジム・ジョーンズ</t>
    <rPh sb="0" eb="8">
      <t>じむ・じょーんず</t>
    </rPh>
    <phoneticPr fontId="4" type="Hiragana"/>
  </si>
  <si>
    <t>輪島　功一</t>
    <rPh sb="0" eb="5">
      <t>わじま　こういち</t>
    </rPh>
    <phoneticPr fontId="4" type="Hiragana"/>
  </si>
  <si>
    <t>田中　裕子</t>
    <rPh sb="0" eb="5">
      <t>たなか　ゆうこ</t>
    </rPh>
    <phoneticPr fontId="4" type="Hiragana"/>
  </si>
  <si>
    <t>江田　文子</t>
    <rPh sb="0" eb="5">
      <t>えだ　ふみこ</t>
    </rPh>
    <phoneticPr fontId="4" type="Hiragana"/>
  </si>
  <si>
    <t>マーク・チャップマン</t>
    <rPh sb="0" eb="10">
      <t>まーく・ちゃっぷまん</t>
    </rPh>
    <phoneticPr fontId="4" type="Hiragana"/>
  </si>
  <si>
    <t>河合　その子</t>
    <rPh sb="0" eb="6">
      <t>かわい　そのこ</t>
    </rPh>
    <phoneticPr fontId="4" type="Hiragana"/>
  </si>
  <si>
    <t>松本　伊代</t>
    <rPh sb="0" eb="5">
      <t>まつもと　いよ</t>
    </rPh>
    <phoneticPr fontId="4" type="Hiragana"/>
  </si>
  <si>
    <t>伊東　美咲</t>
    <rPh sb="0" eb="5">
      <t>いとう　みさき</t>
    </rPh>
    <phoneticPr fontId="4" type="Hiragana"/>
  </si>
  <si>
    <t>大河内　奈々子</t>
    <rPh sb="0" eb="7">
      <t>おおこうち　ななこ</t>
    </rPh>
    <phoneticPr fontId="4" type="Hiragana"/>
  </si>
  <si>
    <t>矢部　美穂</t>
    <rPh sb="0" eb="5">
      <t>やべ　みほ</t>
    </rPh>
    <phoneticPr fontId="4" type="Hiragana"/>
  </si>
  <si>
    <t>松　たか子</t>
    <rPh sb="0" eb="5">
      <t>まつ　たかこ</t>
    </rPh>
    <phoneticPr fontId="4" type="Hiragana"/>
  </si>
  <si>
    <t>山口　もえ</t>
    <rPh sb="0" eb="5">
      <t>やまぐち　もえ</t>
    </rPh>
    <phoneticPr fontId="4" type="Hiragana"/>
  </si>
  <si>
    <t>シシロー</t>
    <rPh sb="0" eb="4">
      <t>ししろー</t>
    </rPh>
    <phoneticPr fontId="4" type="Hiragana"/>
  </si>
  <si>
    <t>モンテスキュー</t>
    <rPh sb="0" eb="7">
      <t>もんてすきゅー</t>
    </rPh>
    <phoneticPr fontId="4" type="Hiragana"/>
  </si>
  <si>
    <t>小泉　信子</t>
    <rPh sb="0" eb="2">
      <t>こいずみ</t>
    </rPh>
    <rPh sb="3" eb="5">
      <t>のぶこ</t>
    </rPh>
    <phoneticPr fontId="4" type="Hiragana"/>
  </si>
  <si>
    <t>森田　信秀</t>
    <rPh sb="0" eb="2">
      <t>もりた</t>
    </rPh>
    <rPh sb="3" eb="5">
      <t>のぶひで</t>
    </rPh>
    <phoneticPr fontId="4" type="Hiragana"/>
  </si>
  <si>
    <t>山階鳥類研究所</t>
  </si>
  <si>
    <t>恐怖新聞</t>
  </si>
  <si>
    <t>字幕の女王</t>
  </si>
  <si>
    <t>元民主党・現無所属</t>
  </si>
  <si>
    <t>太田　和美</t>
    <rPh sb="0" eb="5">
      <t>おおた　かずみ</t>
    </rPh>
    <phoneticPr fontId="4" type="Hiragana"/>
  </si>
  <si>
    <t>有坂　来瞳</t>
    <rPh sb="0" eb="5">
      <t>ありさか　くるめ</t>
    </rPh>
    <phoneticPr fontId="4" type="Hiragana"/>
  </si>
  <si>
    <t>石川　遼</t>
    <rPh sb="0" eb="4">
      <t>いしかわ　りょう</t>
    </rPh>
    <phoneticPr fontId="4" type="Hiragana"/>
  </si>
  <si>
    <t>小林　一茶</t>
    <rPh sb="0" eb="5">
      <t>こばやし　いっさ</t>
    </rPh>
    <phoneticPr fontId="4" type="Hiragana"/>
  </si>
  <si>
    <t>アーサー・コナン・ドイル</t>
    <rPh sb="0" eb="12">
      <t>あーさー・こなん・どいる</t>
    </rPh>
    <phoneticPr fontId="4" type="Hiragana"/>
  </si>
  <si>
    <t>室井　滋</t>
    <rPh sb="0" eb="4">
      <t>むろい　しげる</t>
    </rPh>
    <phoneticPr fontId="4" type="Hiragana"/>
  </si>
  <si>
    <t>真木　蔵人</t>
    <rPh sb="0" eb="5">
      <t>まき　くろうど</t>
    </rPh>
    <phoneticPr fontId="4" type="Hiragana"/>
  </si>
  <si>
    <t>酒井　雄二</t>
    <rPh sb="0" eb="5">
      <t>さかい　ゆうじ</t>
    </rPh>
    <phoneticPr fontId="4" type="Hiragana"/>
  </si>
  <si>
    <t>長野　博</t>
    <rPh sb="0" eb="4">
      <t>ながの　ひろし</t>
    </rPh>
    <phoneticPr fontId="4" type="Hiragana"/>
  </si>
  <si>
    <t>栗山　千明</t>
    <rPh sb="0" eb="5">
      <t>くりやま　ちあき</t>
    </rPh>
    <phoneticPr fontId="4" type="Hiragana"/>
  </si>
  <si>
    <t>金　日成</t>
    <rPh sb="0" eb="4">
      <t>きむ　いるそん</t>
    </rPh>
    <phoneticPr fontId="4" type="Hiragana"/>
  </si>
  <si>
    <t>藤城　清治</t>
    <rPh sb="0" eb="5">
      <t>ふじしろ　せいじ</t>
    </rPh>
    <phoneticPr fontId="4" type="Hiragana"/>
  </si>
  <si>
    <t>いしだ　あゆみ</t>
    <rPh sb="0" eb="7">
      <t>いしだ　あゆみ</t>
    </rPh>
    <phoneticPr fontId="4" type="Hiragana"/>
  </si>
  <si>
    <t>アル・ゴア</t>
    <rPh sb="0" eb="5">
      <t>ある・ごあ</t>
    </rPh>
    <phoneticPr fontId="4" type="Hiragana"/>
  </si>
  <si>
    <t>ヨネスケ</t>
    <rPh sb="0" eb="4">
      <t>よねすけ</t>
    </rPh>
    <phoneticPr fontId="4" type="Hiragana"/>
  </si>
  <si>
    <t>アイルトン・セナ</t>
    <rPh sb="0" eb="8">
      <t>あいるとん・せな</t>
    </rPh>
    <phoneticPr fontId="4" type="Hiragana"/>
  </si>
  <si>
    <t>エルヴェ・ゲマール</t>
    <rPh sb="0" eb="9">
      <t>えるヴぇ・げまーる</t>
    </rPh>
    <phoneticPr fontId="4" type="Hiragana"/>
  </si>
  <si>
    <t>ヒューゴ・ウィーヴィング</t>
    <rPh sb="0" eb="12">
      <t>ひゅーご・うぃーヴぃんぐ</t>
    </rPh>
    <phoneticPr fontId="4" type="Hiragana"/>
  </si>
  <si>
    <t>島袋　寛子</t>
    <rPh sb="0" eb="5">
      <t>しまぶくろ　ひろこ</t>
    </rPh>
    <phoneticPr fontId="4" type="Hiragana"/>
  </si>
  <si>
    <t>渡る世間は鬼ばかり</t>
  </si>
  <si>
    <t>アスチルベ【泡盛草】</t>
    <rPh sb="6" eb="8">
      <t>あわもり</t>
    </rPh>
    <rPh sb="8" eb="9">
      <t>そう</t>
    </rPh>
    <phoneticPr fontId="4" type="Hiragana" alignment="distributed"/>
  </si>
  <si>
    <t>05/13</t>
  </si>
  <si>
    <t>西洋山査子【メイフラワー】</t>
    <rPh sb="0" eb="2">
      <t>せいよう</t>
    </rPh>
    <rPh sb="2" eb="5">
      <t>さんざし</t>
    </rPh>
    <phoneticPr fontId="4" type="Hiragana" alignment="distributed"/>
  </si>
  <si>
    <t>背高西洋桜草【オックスリップ】</t>
    <rPh sb="0" eb="2">
      <t>せいたか</t>
    </rPh>
    <rPh sb="2" eb="4">
      <t>せいよう</t>
    </rPh>
    <rPh sb="4" eb="6">
      <t>さくらそう</t>
    </rPh>
    <phoneticPr fontId="4" type="Hiragana" alignment="distributed"/>
  </si>
  <si>
    <t>ボロニア</t>
  </si>
  <si>
    <t>05/14</t>
  </si>
  <si>
    <t>ペチュニア【衝羽根朝顔】</t>
    <rPh sb="6" eb="11">
      <t>つくばねあさがお</t>
    </rPh>
    <phoneticPr fontId="4" type="Hiragana" alignment="distributed"/>
  </si>
  <si>
    <t>鋸草【アキレア】</t>
    <rPh sb="0" eb="2">
      <t>のこぎりそう</t>
    </rPh>
    <phoneticPr fontId="4" type="Hiragana" alignment="distributed"/>
  </si>
  <si>
    <t>05/15</t>
  </si>
  <si>
    <t>サンダーソニア【提灯百合】</t>
    <rPh sb="8" eb="12">
      <t>ちょうちんゆり</t>
    </rPh>
    <phoneticPr fontId="4" type="Hiragana" alignment="distributed"/>
  </si>
  <si>
    <t>カーネーション【麝香撫子】</t>
    <rPh sb="8" eb="12">
      <t>じゃこうなでしこ</t>
    </rPh>
    <phoneticPr fontId="4" type="Hiragana" alignment="distributed"/>
  </si>
  <si>
    <t>05/16</t>
  </si>
  <si>
    <t>アリウム【花葱】</t>
    <rPh sb="5" eb="7">
      <t>はなねぎ</t>
    </rPh>
    <phoneticPr fontId="4" type="Hiragana" alignment="distributed"/>
  </si>
  <si>
    <t>柳蒲公英</t>
    <rPh sb="0" eb="4">
      <t>やなぎたんぽぽ</t>
    </rPh>
    <phoneticPr fontId="4" type="Hiragana" alignment="distributed"/>
  </si>
  <si>
    <t>野萱草【忘れ草】</t>
    <rPh sb="0" eb="3">
      <t>のかんぞう</t>
    </rPh>
    <rPh sb="4" eb="7">
      <t>わすれくさ</t>
    </rPh>
    <phoneticPr fontId="4" type="Hiragana" alignment="distributed"/>
  </si>
  <si>
    <t>05/17</t>
  </si>
  <si>
    <t>05/20</t>
  </si>
  <si>
    <t>片喰/酢漿草【オキザリス】</t>
    <rPh sb="0" eb="2">
      <t>かたばみ</t>
    </rPh>
    <rPh sb="3" eb="6">
      <t>かたばみ</t>
    </rPh>
    <phoneticPr fontId="4" type="Hiragana" alignment="distributed"/>
  </si>
  <si>
    <t>片喰/酢漿草</t>
    <rPh sb="0" eb="2">
      <t>かたばみ</t>
    </rPh>
    <rPh sb="3" eb="6">
      <t>かたばみ</t>
    </rPh>
    <phoneticPr fontId="4" type="Hiragana" alignment="distributed"/>
  </si>
  <si>
    <t>リトープス【玉型女仙】</t>
    <rPh sb="6" eb="10">
      <t>たまがためせん</t>
    </rPh>
    <phoneticPr fontId="4" type="Hiragana" alignment="distributed"/>
  </si>
  <si>
    <t>05/21</t>
  </si>
  <si>
    <t>双子座</t>
  </si>
  <si>
    <t>霞草【群撫子】</t>
    <rPh sb="0" eb="2">
      <t>かすみそう</t>
    </rPh>
    <rPh sb="3" eb="6">
      <t>むれなでしこ</t>
    </rPh>
    <phoneticPr fontId="4" type="Hiragana" alignment="distributed"/>
  </si>
  <si>
    <t>05/22</t>
  </si>
  <si>
    <t>オリーブ【橄欖】</t>
    <rPh sb="5" eb="7">
      <t>かんらん</t>
    </rPh>
    <phoneticPr fontId="4" type="Hiragana" alignment="distributed"/>
  </si>
  <si>
    <t>05/23</t>
  </si>
  <si>
    <t>カラー【和蘭海芋】</t>
    <rPh sb="4" eb="8">
      <t>おらんだかいう</t>
    </rPh>
    <phoneticPr fontId="4" type="Hiragana" alignment="distributed"/>
  </si>
  <si>
    <t>草の芽</t>
    <rPh sb="0" eb="1">
      <t>くさ</t>
    </rPh>
    <rPh sb="2" eb="3">
      <t>め</t>
    </rPh>
    <phoneticPr fontId="4" type="Hiragana" alignment="distributed"/>
  </si>
  <si>
    <t>水引</t>
    <rPh sb="0" eb="2">
      <t>みずひき</t>
    </rPh>
    <phoneticPr fontId="4" type="Hiragana" alignment="distributed"/>
  </si>
  <si>
    <t>ゴデチア【色待宵】</t>
    <rPh sb="5" eb="8">
      <t>いろまつよい</t>
    </rPh>
    <phoneticPr fontId="4" type="Hiragana" alignment="distributed"/>
  </si>
  <si>
    <t>05/24</t>
  </si>
  <si>
    <t>シャスターデイジー【仏蘭西菊】</t>
    <rPh sb="10" eb="13">
      <t>ふらんす</t>
    </rPh>
    <rPh sb="13" eb="14">
      <t>ぎく</t>
    </rPh>
    <phoneticPr fontId="4" type="Hiragana" alignment="distributed"/>
  </si>
  <si>
    <t>金瘡小草【地獄の釜の蓋】</t>
    <rPh sb="0" eb="4">
      <t>きらんそう</t>
    </rPh>
    <rPh sb="5" eb="7">
      <t>じごく</t>
    </rPh>
    <rPh sb="8" eb="9">
      <t>かま</t>
    </rPh>
    <rPh sb="10" eb="11">
      <t>ふた</t>
    </rPh>
    <phoneticPr fontId="4" type="Hiragana" alignment="distributed"/>
  </si>
  <si>
    <t>05/25</t>
  </si>
  <si>
    <t>ヒソップ【柳薄荷】</t>
    <rPh sb="5" eb="6">
      <t>やなぎ</t>
    </rPh>
    <rPh sb="6" eb="8">
      <t>はっか</t>
    </rPh>
    <phoneticPr fontId="4" type="Hiragana" alignment="distributed"/>
  </si>
  <si>
    <t>緒形　拳☆</t>
    <rPh sb="0" eb="2">
      <t>おがた</t>
    </rPh>
    <rPh sb="3" eb="4">
      <t>けん</t>
    </rPh>
    <phoneticPr fontId="4" type="Hiragana"/>
  </si>
  <si>
    <t>1867/10/14</t>
  </si>
  <si>
    <t>1891/10/12</t>
  </si>
  <si>
    <t>第３４・３８・３９代首相＠自殺</t>
  </si>
  <si>
    <t>梅花空木【薩摩空木】</t>
    <rPh sb="0" eb="4">
      <t>ばいかうつぎ</t>
    </rPh>
    <rPh sb="5" eb="7">
      <t>さつま</t>
    </rPh>
    <rPh sb="7" eb="9">
      <t>うつぎ</t>
    </rPh>
    <phoneticPr fontId="4" type="Hiragana" alignment="distributed"/>
  </si>
  <si>
    <t>05/19</t>
  </si>
  <si>
    <t>胡桃</t>
    <rPh sb="0" eb="2">
      <t>くるみ</t>
    </rPh>
    <phoneticPr fontId="4" type="Hiragana" alignment="distributed"/>
  </si>
  <si>
    <t>カリステモン【ブラシの木】</t>
    <rPh sb="11" eb="12">
      <t>き</t>
    </rPh>
    <phoneticPr fontId="4" type="Hiragana" alignment="distributed"/>
  </si>
  <si>
    <t>加藤　晴彦</t>
    <rPh sb="0" eb="5">
      <t>かとう　はるひこ</t>
    </rPh>
    <phoneticPr fontId="4" type="Hiragana"/>
  </si>
  <si>
    <t>遠山　景織子</t>
    <rPh sb="0" eb="6">
      <t>とおやま　きょうこ</t>
    </rPh>
    <phoneticPr fontId="4" type="Hiragana"/>
  </si>
  <si>
    <t>鈴木　杏</t>
    <rPh sb="0" eb="4">
      <t>すずき　あん</t>
    </rPh>
    <phoneticPr fontId="4" type="Hiragana"/>
  </si>
  <si>
    <t>紺野　あさ美</t>
    <rPh sb="0" eb="6">
      <t>こんの　あさみ</t>
    </rPh>
    <phoneticPr fontId="4" type="Hiragana"/>
  </si>
  <si>
    <t>前野　良沢</t>
    <rPh sb="0" eb="5">
      <t>まえの　りょうたく</t>
    </rPh>
    <phoneticPr fontId="4" type="Hiragana"/>
  </si>
  <si>
    <t>井上　義行</t>
    <rPh sb="0" eb="5">
      <t>いのうえ　よしゆき</t>
    </rPh>
    <phoneticPr fontId="4" type="Hiragana"/>
  </si>
  <si>
    <t>鮎川　義介</t>
    <rPh sb="0" eb="5">
      <t>あゆかわ　よしすけ</t>
    </rPh>
    <phoneticPr fontId="4" type="Hiragana"/>
  </si>
  <si>
    <t>フランソワ・ミッテラン</t>
    <rPh sb="0" eb="11">
      <t>ふらんそわ・みってらん</t>
    </rPh>
    <phoneticPr fontId="4" type="Hiragana"/>
  </si>
  <si>
    <t>手塚　治虫</t>
    <rPh sb="0" eb="5">
      <t>てづか　おさむ</t>
    </rPh>
    <phoneticPr fontId="4" type="Hiragana"/>
  </si>
  <si>
    <t>森　瑶子</t>
    <rPh sb="0" eb="4">
      <t>もり　ようこ</t>
    </rPh>
    <phoneticPr fontId="4" type="Hiragana"/>
  </si>
  <si>
    <t>石井　紘基</t>
    <rPh sb="0" eb="5">
      <t>いしい　ひろき</t>
    </rPh>
    <phoneticPr fontId="4" type="Hiragana"/>
  </si>
  <si>
    <t>吉　幾三</t>
    <rPh sb="0" eb="4">
      <t>よし　いくぞう</t>
    </rPh>
    <phoneticPr fontId="4" type="Hiragana"/>
  </si>
  <si>
    <t>神取　忍</t>
    <rPh sb="0" eb="4">
      <t>かんどり　しのぶ</t>
    </rPh>
    <phoneticPr fontId="4" type="Hiragana"/>
  </si>
  <si>
    <t>向井　亜紀</t>
    <rPh sb="0" eb="5">
      <t>むかい　あき</t>
    </rPh>
    <phoneticPr fontId="4" type="Hiragana"/>
  </si>
  <si>
    <t>中西　圭三</t>
    <rPh sb="0" eb="5">
      <t>なかにし　けいぞう</t>
    </rPh>
    <phoneticPr fontId="4" type="Hiragana"/>
  </si>
  <si>
    <t>河野　景子</t>
    <rPh sb="0" eb="5">
      <t>こうの　けいこ</t>
    </rPh>
    <phoneticPr fontId="4" type="Hiragana"/>
  </si>
  <si>
    <t>山本　耕史</t>
    <rPh sb="0" eb="5">
      <t>やまもと　こうじ</t>
    </rPh>
    <phoneticPr fontId="4" type="Hiragana"/>
  </si>
  <si>
    <t>西村　博之</t>
    <rPh sb="0" eb="5">
      <t>にしむら　ひろゆき</t>
    </rPh>
    <phoneticPr fontId="4" type="Hiragana"/>
  </si>
  <si>
    <t>福原　愛</t>
    <rPh sb="0" eb="4">
      <t>ふくはら　あい</t>
    </rPh>
    <phoneticPr fontId="4" type="Hiragana"/>
  </si>
  <si>
    <t>ヴィルヘルミナ</t>
    <rPh sb="0" eb="7">
      <t>ヴぃるへるみな</t>
    </rPh>
    <phoneticPr fontId="4" type="Hiragana"/>
  </si>
  <si>
    <t>浜田　幸一</t>
    <rPh sb="0" eb="5">
      <t>はまだ　こういち</t>
    </rPh>
    <phoneticPr fontId="4" type="Hiragana"/>
  </si>
  <si>
    <t>板垣　退助</t>
    <rPh sb="0" eb="5">
      <t>いたがき　たいすけ</t>
    </rPh>
    <phoneticPr fontId="4" type="Hiragana"/>
  </si>
  <si>
    <t>太宰　治</t>
    <rPh sb="0" eb="4">
      <t>だざい　おさむ</t>
    </rPh>
    <phoneticPr fontId="4" type="Hiragana"/>
  </si>
  <si>
    <t>フィリップ</t>
    <rPh sb="0" eb="5">
      <t>ふぃりっぷ</t>
    </rPh>
    <phoneticPr fontId="4" type="Hiragana"/>
  </si>
  <si>
    <t>アーサー・ショークロス</t>
    <rPh sb="0" eb="11">
      <t>あーさー・しょーくろす</t>
    </rPh>
    <phoneticPr fontId="4" type="Hiragana"/>
  </si>
  <si>
    <t>アウン・サン・スー・チー</t>
    <rPh sb="0" eb="12">
      <t>あうん・さん・すー・ちー</t>
    </rPh>
    <phoneticPr fontId="4" type="Hiragana"/>
  </si>
  <si>
    <t>白井　晃</t>
    <rPh sb="0" eb="4">
      <t>しらい　あきら</t>
    </rPh>
    <phoneticPr fontId="4" type="Hiragana"/>
  </si>
  <si>
    <t>メアリー・ベル</t>
    <rPh sb="0" eb="7">
      <t>めありー・べる</t>
    </rPh>
    <phoneticPr fontId="4" type="Hiragana"/>
  </si>
  <si>
    <t>姉歯　秀次</t>
    <rPh sb="0" eb="5">
      <t>あねは　しゅうじ</t>
    </rPh>
    <phoneticPr fontId="4" type="Hiragana"/>
  </si>
  <si>
    <t>ＫＡＢＡ．ちゃん</t>
    <rPh sb="0" eb="8">
      <t>かばちゃん</t>
    </rPh>
    <phoneticPr fontId="4" type="Hiragana"/>
  </si>
  <si>
    <t>ナタリー・ポートマン</t>
    <rPh sb="0" eb="10">
      <t>なたりー・ぽーとまん</t>
    </rPh>
    <phoneticPr fontId="4" type="Hiragana"/>
  </si>
  <si>
    <t>住友　政友</t>
    <rPh sb="0" eb="5">
      <t>すみとも　まさとも</t>
    </rPh>
    <phoneticPr fontId="4" type="Hiragana"/>
  </si>
  <si>
    <t>乃木　希典</t>
    <rPh sb="0" eb="5">
      <t>のぎ　まれすけ</t>
    </rPh>
    <phoneticPr fontId="4" type="Hiragana"/>
  </si>
  <si>
    <t>リジューのテレーズ</t>
    <rPh sb="0" eb="9">
      <t>りじゅーのてれーず</t>
    </rPh>
    <phoneticPr fontId="4" type="Hiragana"/>
  </si>
  <si>
    <t>出口　日出麿</t>
    <rPh sb="0" eb="6">
      <t>でぐち　ひでまろ</t>
    </rPh>
    <phoneticPr fontId="4" type="Hiragana"/>
  </si>
  <si>
    <t>森村　誠一</t>
    <rPh sb="0" eb="5">
      <t>もりむら　せいいち</t>
    </rPh>
    <phoneticPr fontId="4" type="Hiragana"/>
  </si>
  <si>
    <t>ホンダ創業者</t>
    <rPh sb="3" eb="6">
      <t>ソウギョウシャ</t>
    </rPh>
    <phoneticPr fontId="4"/>
  </si>
  <si>
    <t>ソニー創業者</t>
    <rPh sb="3" eb="6">
      <t>ソウギョウシャ</t>
    </rPh>
    <phoneticPr fontId="4"/>
  </si>
  <si>
    <t>グレゴリウス１３世</t>
    <rPh sb="8" eb="9">
      <t>せい</t>
    </rPh>
    <phoneticPr fontId="4" type="Hiragana"/>
  </si>
  <si>
    <t>小林　旭</t>
    <rPh sb="0" eb="4">
      <t>こばやし　あきら</t>
    </rPh>
    <phoneticPr fontId="4" type="Hiragana"/>
  </si>
  <si>
    <t>山城　新伍</t>
    <rPh sb="0" eb="5">
      <t>やましろ　しんご</t>
    </rPh>
    <phoneticPr fontId="4" type="Hiragana"/>
  </si>
  <si>
    <t>塩崎　恭久</t>
    <rPh sb="0" eb="5">
      <t>しおざき　やすひさ</t>
    </rPh>
    <phoneticPr fontId="4" type="Hiragana"/>
  </si>
  <si>
    <t>梅沢　富美男</t>
    <rPh sb="0" eb="6">
      <t>うめざわ　とみお</t>
    </rPh>
    <phoneticPr fontId="4" type="Hiragana"/>
  </si>
  <si>
    <t>由美　かおる</t>
    <rPh sb="0" eb="6">
      <t>ゆみ　かおる</t>
    </rPh>
    <phoneticPr fontId="4" type="Hiragana"/>
  </si>
  <si>
    <t>世耕　弘成</t>
    <rPh sb="0" eb="5">
      <t>せこう　ひろしげ</t>
    </rPh>
    <phoneticPr fontId="4" type="Hiragana"/>
  </si>
  <si>
    <t>デーモン小暮</t>
    <rPh sb="0" eb="6">
      <t>でーもんこぐれ</t>
    </rPh>
    <phoneticPr fontId="4" type="Hiragana"/>
  </si>
  <si>
    <t>デミ・ムーア</t>
    <rPh sb="0" eb="6">
      <t>でみ・むーあ</t>
    </rPh>
    <phoneticPr fontId="4" type="Hiragana"/>
  </si>
  <si>
    <t>麻木　久仁子</t>
    <rPh sb="0" eb="6">
      <t>あさぎ　くにこ</t>
    </rPh>
    <phoneticPr fontId="4" type="Hiragana"/>
  </si>
  <si>
    <t>ジョディ・フォスター</t>
    <rPh sb="0" eb="10">
      <t>じょでぃ・ふぉすたー</t>
    </rPh>
    <phoneticPr fontId="4" type="Hiragana"/>
  </si>
  <si>
    <t>ハローキティ</t>
    <rPh sb="0" eb="6">
      <t>はろーきてぃ</t>
    </rPh>
    <phoneticPr fontId="4" type="Hiragana"/>
  </si>
  <si>
    <t>レオナルド・ディカプリオ</t>
    <rPh sb="0" eb="12">
      <t>れおなるど・でぃかぷりお</t>
    </rPh>
    <phoneticPr fontId="4" type="Hiragana"/>
  </si>
  <si>
    <t>亀田　興毅</t>
    <rPh sb="0" eb="5">
      <t>かめだ　こうき</t>
    </rPh>
    <phoneticPr fontId="4" type="Hiragana"/>
  </si>
  <si>
    <t>吉田　松陰</t>
    <rPh sb="0" eb="5">
      <t>よしだ　しょういん</t>
    </rPh>
    <phoneticPr fontId="4" type="Hiragana"/>
  </si>
  <si>
    <t>吉田　茂</t>
    <rPh sb="0" eb="4">
      <t>よしだ　しげる</t>
    </rPh>
    <phoneticPr fontId="4" type="Hiragana"/>
  </si>
  <si>
    <t>カーネル・サンダース</t>
    <rPh sb="0" eb="10">
      <t>かーねる・さんだーす</t>
    </rPh>
    <phoneticPr fontId="4" type="Hiragana"/>
  </si>
  <si>
    <t>アガサ・クリスティ</t>
    <rPh sb="0" eb="9">
      <t>あがさ・くりすてぃ</t>
    </rPh>
    <phoneticPr fontId="4" type="Hiragana"/>
  </si>
  <si>
    <t>ジェームズ・ヴァン・アレン</t>
    <rPh sb="0" eb="13">
      <t>じぇーむず・ヴぁん・あれん</t>
    </rPh>
    <phoneticPr fontId="4" type="Hiragana"/>
  </si>
  <si>
    <t>金丸　信</t>
    <rPh sb="0" eb="4">
      <t>かねまる　しん</t>
    </rPh>
    <phoneticPr fontId="4" type="Hiragana"/>
  </si>
  <si>
    <t>星　新一</t>
    <rPh sb="0" eb="4">
      <t>ほし　しんいち</t>
    </rPh>
    <phoneticPr fontId="4" type="Hiragana"/>
  </si>
  <si>
    <t>いがらし　ゆみこ</t>
    <rPh sb="0" eb="8">
      <t>いがらし　ゆみこ</t>
    </rPh>
    <phoneticPr fontId="4" type="Hiragana"/>
  </si>
  <si>
    <t>八代　亜紀</t>
    <rPh sb="0" eb="5">
      <t>やしろ　あき</t>
    </rPh>
    <phoneticPr fontId="4" type="Hiragana"/>
  </si>
  <si>
    <t>山谷　えり子</t>
    <rPh sb="0" eb="6">
      <t>やまたに　えりこ</t>
    </rPh>
    <phoneticPr fontId="4" type="Hiragana"/>
  </si>
  <si>
    <t>国分　太一</t>
    <rPh sb="0" eb="5">
      <t>こくぶ　たいち</t>
    </rPh>
    <phoneticPr fontId="4" type="Hiragana"/>
  </si>
  <si>
    <t>高橋　愛</t>
    <rPh sb="0" eb="4">
      <t>たかはし　あい</t>
    </rPh>
    <phoneticPr fontId="4" type="Hiragana"/>
  </si>
  <si>
    <t>青木　昆陽</t>
    <rPh sb="0" eb="5">
      <t>あおき　こんよう</t>
    </rPh>
    <phoneticPr fontId="4" type="Hiragana"/>
  </si>
  <si>
    <t>シャルル・グノー</t>
    <rPh sb="0" eb="8">
      <t>しゃるる・ぐのー</t>
    </rPh>
    <phoneticPr fontId="4" type="Hiragana"/>
  </si>
  <si>
    <t>横溝　正史</t>
    <rPh sb="0" eb="5">
      <t>よこみぞ　せいし</t>
    </rPh>
    <phoneticPr fontId="4" type="Hiragana"/>
  </si>
  <si>
    <t>Ｊ．Ｋ．ローリング</t>
    <phoneticPr fontId="4" type="Hiragana"/>
  </si>
  <si>
    <t>スラムの聖女</t>
  </si>
  <si>
    <t>六本木ヒルズ森ビル社長</t>
  </si>
  <si>
    <t>新党さきがけ＠初代代表</t>
  </si>
  <si>
    <t>麻生グループ会長</t>
  </si>
  <si>
    <t>第１６代韓大統領</t>
  </si>
  <si>
    <t>坂本　龍馬☆</t>
    <rPh sb="0" eb="5">
      <t>さかもと　りょうま</t>
    </rPh>
    <phoneticPr fontId="4" type="Hiragana"/>
  </si>
  <si>
    <t>ジョン．Ｆ．ケネディ☆</t>
    <rPh sb="0" eb="10">
      <t>じょん．Ｆ．けねでぃ</t>
    </rPh>
    <phoneticPr fontId="4" type="Hiragana"/>
  </si>
  <si>
    <t>リー．Ｈ．オズワルド☆</t>
    <rPh sb="0" eb="10">
      <t>りー．Ｈ．おずわるど</t>
    </rPh>
    <phoneticPr fontId="4" type="Hiragana"/>
  </si>
  <si>
    <t>力道山☆</t>
    <rPh sb="0" eb="3">
      <t>りきどうざん</t>
    </rPh>
    <phoneticPr fontId="4" type="Hiragana"/>
  </si>
  <si>
    <t>豊田　佐吉</t>
    <rPh sb="0" eb="2">
      <t>とよだ</t>
    </rPh>
    <rPh sb="3" eb="5">
      <t>さきち</t>
    </rPh>
    <phoneticPr fontId="4" type="Hiragana"/>
  </si>
  <si>
    <t>アリストテレス・オナシス☆</t>
    <rPh sb="0" eb="12">
      <t>ありすとてれす・おなしす</t>
    </rPh>
    <phoneticPr fontId="4" type="Hiragana"/>
  </si>
  <si>
    <t>アンディー・ウォーホル☆</t>
    <rPh sb="0" eb="11">
      <t>あんでぃー・うぉーほる</t>
    </rPh>
    <phoneticPr fontId="4" type="Hiragana"/>
  </si>
  <si>
    <t>空海☆</t>
    <rPh sb="0" eb="2">
      <t>くうかい</t>
    </rPh>
    <phoneticPr fontId="4" type="Hiragana"/>
  </si>
  <si>
    <t>レオナルド・ダ・ビンチ☆</t>
    <rPh sb="0" eb="11">
      <t>れおなるど・だ・びんち</t>
    </rPh>
    <phoneticPr fontId="4" type="Hiragana"/>
  </si>
  <si>
    <t>高杉　晋作☆</t>
    <rPh sb="0" eb="5">
      <t>たかすぎ　しんさく</t>
    </rPh>
    <phoneticPr fontId="4" type="Hiragana"/>
  </si>
  <si>
    <t>ブラヴァツキー夫人☆</t>
    <rPh sb="7" eb="9">
      <t>ふじん</t>
    </rPh>
    <phoneticPr fontId="4" type="Hiragana"/>
  </si>
  <si>
    <t>ポール・ゴーギャン☆</t>
    <rPh sb="0" eb="9">
      <t>ぽーる・ごーぎゃん</t>
    </rPh>
    <phoneticPr fontId="4" type="Hiragana"/>
  </si>
  <si>
    <t>貞明皇后☆</t>
    <rPh sb="0" eb="4">
      <t>ていめいこうごう</t>
    </rPh>
    <phoneticPr fontId="4" type="Hiragana"/>
  </si>
  <si>
    <t>弘田　龍太郎☆</t>
    <rPh sb="0" eb="6">
      <t>ひろた　りゅうたろう</t>
    </rPh>
    <phoneticPr fontId="4" type="Hiragana"/>
  </si>
  <si>
    <t>1840/03/26</t>
  </si>
  <si>
    <t>1864/04/04</t>
  </si>
  <si>
    <t>1876/04/13</t>
  </si>
  <si>
    <t>愛唱歌の作詞家</t>
  </si>
  <si>
    <t>前・北の将軍様</t>
  </si>
  <si>
    <t>影絵師</t>
  </si>
  <si>
    <t>第４５代米副大統領</t>
  </si>
  <si>
    <t>隣の晩ごはん</t>
  </si>
  <si>
    <t>1847/02/11</t>
  </si>
  <si>
    <t>蓄音機</t>
  </si>
  <si>
    <t>1871/01/23</t>
  </si>
  <si>
    <t>怪僧＠暗殺</t>
  </si>
  <si>
    <t>1871/02/05</t>
  </si>
  <si>
    <t>1883/02/03</t>
  </si>
  <si>
    <t>アンパンマン</t>
  </si>
  <si>
    <t>日本沈没</t>
  </si>
  <si>
    <t>露元大統領</t>
  </si>
  <si>
    <t>理由なき反抗</t>
  </si>
  <si>
    <t>地球の落とし穴</t>
  </si>
  <si>
    <t>エジプト考古学</t>
  </si>
  <si>
    <t>檀/真弓【山錦木】</t>
    <rPh sb="0" eb="1">
      <t>まゆみ</t>
    </rPh>
    <rPh sb="2" eb="4">
      <t>まゆみ</t>
    </rPh>
    <rPh sb="5" eb="8">
      <t>やまにしきぎ</t>
    </rPh>
    <phoneticPr fontId="4" type="Hiragana" alignment="distributed"/>
  </si>
  <si>
    <t>11/01</t>
  </si>
  <si>
    <t>花梨【安蘭樹】</t>
    <rPh sb="0" eb="2">
      <t>かりん</t>
    </rPh>
    <rPh sb="3" eb="6">
      <t>あんらんじゅ</t>
    </rPh>
    <phoneticPr fontId="4" type="Hiragana" alignment="distributed"/>
  </si>
  <si>
    <t>銀木犀</t>
    <rPh sb="0" eb="1">
      <t>ぎん</t>
    </rPh>
    <rPh sb="1" eb="3">
      <t>もくせい</t>
    </rPh>
    <phoneticPr fontId="4" type="Hiragana" alignment="distributed"/>
  </si>
  <si>
    <t>蕎麦</t>
    <rPh sb="0" eb="2">
      <t>そば</t>
    </rPh>
    <phoneticPr fontId="4" type="Hiragana" alignment="distributed"/>
  </si>
  <si>
    <t>11/02</t>
  </si>
  <si>
    <t>ブバルディア【管丁字】</t>
    <rPh sb="7" eb="10">
      <t>かんちょうじ</t>
    </rPh>
    <phoneticPr fontId="4" type="Hiragana" alignment="distributed"/>
  </si>
  <si>
    <t>背高泡立草【背高秋の麒麟草】</t>
    <rPh sb="0" eb="5">
      <t>せいたかあわだちそう</t>
    </rPh>
    <rPh sb="6" eb="7">
      <t>せい</t>
    </rPh>
    <rPh sb="7" eb="9">
      <t>たかあき</t>
    </rPh>
    <rPh sb="10" eb="13">
      <t>きりんそう</t>
    </rPh>
    <phoneticPr fontId="4" type="Hiragana" alignment="distributed"/>
  </si>
  <si>
    <t>11/03</t>
  </si>
  <si>
    <t>ブリオニア</t>
  </si>
  <si>
    <t>フレンチマリーゴールド【万寿菊】</t>
    <rPh sb="12" eb="15">
      <t>まんじゅぎく</t>
    </rPh>
    <phoneticPr fontId="4" type="Hiragana" alignment="distributed"/>
  </si>
  <si>
    <t>11/04</t>
  </si>
  <si>
    <t>小谷渡り</t>
    <rPh sb="0" eb="4">
      <t>こたにわたり</t>
    </rPh>
    <phoneticPr fontId="4" type="Hiragana" alignment="distributed"/>
  </si>
  <si>
    <t>11/05</t>
  </si>
  <si>
    <t>11/06</t>
  </si>
  <si>
    <t>11/07</t>
  </si>
  <si>
    <t>蓬菊【タンジー】</t>
    <rPh sb="0" eb="2">
      <t>よもぎぎく</t>
    </rPh>
    <phoneticPr fontId="4" type="Hiragana" alignment="distributed"/>
  </si>
  <si>
    <t>郁子/野木瓜【常盤通草】</t>
    <rPh sb="0" eb="2">
      <t>むべ</t>
    </rPh>
    <rPh sb="3" eb="6">
      <t>むべ</t>
    </rPh>
    <rPh sb="7" eb="11">
      <t>ときわあけび</t>
    </rPh>
    <phoneticPr fontId="4" type="Hiragana" alignment="distributed"/>
  </si>
  <si>
    <t>11/08</t>
  </si>
  <si>
    <t>仙翁【リクニス】</t>
    <rPh sb="0" eb="2">
      <t>せんのう</t>
    </rPh>
    <phoneticPr fontId="4" type="Hiragana" alignment="distributed"/>
  </si>
  <si>
    <t>11/09</t>
  </si>
  <si>
    <t>ミルラ【没薬】</t>
    <rPh sb="4" eb="6">
      <t>もつやく</t>
    </rPh>
    <phoneticPr fontId="4" type="Hiragana" alignment="distributed"/>
  </si>
  <si>
    <t>山茶花【姫椿】</t>
    <rPh sb="0" eb="3">
      <t>さざんか</t>
    </rPh>
    <rPh sb="4" eb="6">
      <t>ひめつばき</t>
    </rPh>
    <phoneticPr fontId="4" type="Hiragana" alignment="distributed"/>
  </si>
  <si>
    <t>野菊</t>
    <rPh sb="0" eb="2">
      <t>のぎく</t>
    </rPh>
    <phoneticPr fontId="4" type="Hiragana" alignment="distributed"/>
  </si>
  <si>
    <t>11/10</t>
  </si>
  <si>
    <t>11/11</t>
  </si>
  <si>
    <t>川口　浩</t>
    <rPh sb="0" eb="4">
      <t>かわぐち　ひろし</t>
    </rPh>
    <phoneticPr fontId="4" type="Hiragana"/>
  </si>
  <si>
    <t>大瀧　詠一</t>
    <rPh sb="0" eb="5">
      <t>おおたき　えいいち</t>
    </rPh>
    <phoneticPr fontId="4" type="Hiragana"/>
  </si>
  <si>
    <t>波瀬　敬詞</t>
    <rPh sb="0" eb="5">
      <t>はせ　けいし</t>
    </rPh>
    <phoneticPr fontId="4" type="Hiragana"/>
  </si>
  <si>
    <t>ジャン・レノ</t>
    <rPh sb="0" eb="6">
      <t>じゃん・れの</t>
    </rPh>
    <phoneticPr fontId="4" type="Hiragana"/>
  </si>
  <si>
    <t>前田　美波里</t>
    <rPh sb="0" eb="6">
      <t>まえだ　びばり</t>
    </rPh>
    <phoneticPr fontId="4" type="Hiragana"/>
  </si>
  <si>
    <t>林家　パー子</t>
    <rPh sb="0" eb="6">
      <t>はやしや　ぱーこ</t>
    </rPh>
    <phoneticPr fontId="4" type="Hiragana"/>
  </si>
  <si>
    <t>前川　清</t>
    <rPh sb="0" eb="4">
      <t>まえかわ　きよし</t>
    </rPh>
    <phoneticPr fontId="4" type="Hiragana"/>
  </si>
  <si>
    <t>渡嘉敷　勝男</t>
    <rPh sb="0" eb="6">
      <t>とかしき　かつお</t>
    </rPh>
    <phoneticPr fontId="4" type="Hiragana"/>
  </si>
  <si>
    <t>美保　純</t>
    <rPh sb="0" eb="4">
      <t>みほ　じゅん</t>
    </rPh>
    <phoneticPr fontId="4" type="Hiragana"/>
  </si>
  <si>
    <t>新井　素子</t>
    <rPh sb="0" eb="5">
      <t>あらい　もとこ</t>
    </rPh>
    <phoneticPr fontId="4" type="Hiragana"/>
  </si>
  <si>
    <t>サンプラザ中野</t>
    <rPh sb="0" eb="7">
      <t>さんぷらざなかの</t>
    </rPh>
    <phoneticPr fontId="4" type="Hiragana"/>
  </si>
  <si>
    <t>貴乃花　光司</t>
    <rPh sb="0" eb="6">
      <t>たかのはな　こうじ</t>
    </rPh>
    <phoneticPr fontId="4" type="Hiragana"/>
  </si>
  <si>
    <t>西田　ひかる</t>
    <rPh sb="0" eb="6">
      <t>にしだ　ひかる</t>
    </rPh>
    <phoneticPr fontId="4" type="Hiragana"/>
  </si>
  <si>
    <t>ＫＥＩＫＯ</t>
    <rPh sb="0" eb="5">
      <t>けいこ</t>
    </rPh>
    <phoneticPr fontId="4" type="Hiragana"/>
  </si>
  <si>
    <t>中居　正広</t>
    <rPh sb="0" eb="5">
      <t>なかい　まさひろ</t>
    </rPh>
    <phoneticPr fontId="4" type="Hiragana"/>
  </si>
  <si>
    <t>梅宮　アンナ</t>
    <rPh sb="0" eb="6">
      <t>うめみや　あんな</t>
    </rPh>
    <phoneticPr fontId="4" type="Hiragana"/>
  </si>
  <si>
    <t>速水　もこみち</t>
    <rPh sb="0" eb="7">
      <t>はやみ　もこみち</t>
    </rPh>
    <phoneticPr fontId="4" type="Hiragana"/>
  </si>
  <si>
    <t>いつもここから</t>
  </si>
  <si>
    <t>Ｖ６</t>
  </si>
  <si>
    <t>1940/**/**</t>
  </si>
  <si>
    <t>羊たちの沈黙</t>
  </si>
  <si>
    <t>盗作画家</t>
  </si>
  <si>
    <t>1952/**/**</t>
  </si>
  <si>
    <t>罪と罰</t>
  </si>
  <si>
    <t>1881/10/25</t>
  </si>
  <si>
    <t>ネバー・エンディング・ストーリー</t>
  </si>
  <si>
    <t>松原　仁</t>
    <rPh sb="0" eb="4">
      <t>まつばら　じん</t>
    </rPh>
    <phoneticPr fontId="4" type="Hiragana"/>
  </si>
  <si>
    <t>小島　奈津子</t>
    <rPh sb="0" eb="6">
      <t>こじま　なつこ</t>
    </rPh>
    <phoneticPr fontId="4" type="Hiragana"/>
  </si>
  <si>
    <t>前上　博</t>
    <rPh sb="0" eb="4">
      <t>まえうえ　ひろし</t>
    </rPh>
    <phoneticPr fontId="4" type="Hiragana"/>
  </si>
  <si>
    <t>武田　久美子</t>
    <rPh sb="0" eb="6">
      <t>たけだ　くみこ</t>
    </rPh>
    <phoneticPr fontId="4" type="Hiragana"/>
  </si>
  <si>
    <t>羽野　晶紀</t>
    <rPh sb="0" eb="5">
      <t>はの　あき</t>
    </rPh>
    <phoneticPr fontId="4" type="Hiragana"/>
  </si>
  <si>
    <t>チャールズ・ディケンズ</t>
    <rPh sb="0" eb="11">
      <t>ちゃーるず・でぃけんず</t>
    </rPh>
    <phoneticPr fontId="4" type="Hiragana"/>
  </si>
  <si>
    <t>マゾッホ</t>
    <rPh sb="0" eb="4">
      <t>まぞっほ</t>
    </rPh>
    <phoneticPr fontId="4" type="Hiragana"/>
  </si>
  <si>
    <t>東郷　平八郎</t>
    <rPh sb="0" eb="6">
      <t>とうごう　へいはちろう</t>
    </rPh>
    <phoneticPr fontId="4" type="Hiragana"/>
  </si>
  <si>
    <t>大塚　拓</t>
    <rPh sb="0" eb="2">
      <t>おおつか</t>
    </rPh>
    <rPh sb="3" eb="4">
      <t>たく</t>
    </rPh>
    <phoneticPr fontId="4" type="Hiragana"/>
  </si>
  <si>
    <t>シャイニング</t>
  </si>
  <si>
    <t>板垣　退助☆</t>
    <rPh sb="0" eb="5">
      <t>いたがき　たいすけ</t>
    </rPh>
    <phoneticPr fontId="4" type="Hiragana"/>
  </si>
  <si>
    <t>玉袋　筋太郎</t>
    <rPh sb="0" eb="1">
      <t>たま</t>
    </rPh>
    <rPh sb="1" eb="2">
      <t>ぶくろ</t>
    </rPh>
    <rPh sb="3" eb="4">
      <t>すじ</t>
    </rPh>
    <rPh sb="4" eb="6">
      <t>たろう</t>
    </rPh>
    <phoneticPr fontId="4" type="Hiragana"/>
  </si>
  <si>
    <t>朝永　振一郎☆</t>
    <rPh sb="0" eb="6">
      <t>ともなが　しんいちろう</t>
    </rPh>
    <phoneticPr fontId="4" type="Hiragana"/>
  </si>
  <si>
    <t>名古屋　章☆</t>
    <rPh sb="0" eb="5">
      <t>なごや　あきら</t>
    </rPh>
    <phoneticPr fontId="4" type="Hiragana"/>
  </si>
  <si>
    <t>田中　清玄☆</t>
    <rPh sb="0" eb="5">
      <t>たなか　せいげん</t>
    </rPh>
    <phoneticPr fontId="4" type="Hiragana"/>
  </si>
  <si>
    <t>田中　角榮☆</t>
    <rPh sb="0" eb="5">
      <t>たなか　かくえい</t>
    </rPh>
    <phoneticPr fontId="4" type="Hiragana"/>
  </si>
  <si>
    <t>鳩山　威一郎☆</t>
    <rPh sb="0" eb="6">
      <t>はとやま　いいちろう</t>
    </rPh>
    <phoneticPr fontId="4" type="Hiragana"/>
  </si>
  <si>
    <t>森田　信秀☆</t>
    <rPh sb="0" eb="2">
      <t>もりた</t>
    </rPh>
    <rPh sb="3" eb="5">
      <t>のぶひで</t>
    </rPh>
    <phoneticPr fontId="4" type="Hiragana"/>
  </si>
  <si>
    <t>アンネ・フランク☆</t>
    <rPh sb="0" eb="8">
      <t>あんね・ふらんく</t>
    </rPh>
    <phoneticPr fontId="4" type="Hiragana"/>
  </si>
  <si>
    <t>杉浦　太陽</t>
    <rPh sb="0" eb="2">
      <t>すぎうら</t>
    </rPh>
    <rPh sb="3" eb="5">
      <t>たいよう</t>
    </rPh>
    <phoneticPr fontId="4" type="Hiragana"/>
  </si>
  <si>
    <t>福田　和子☆</t>
    <rPh sb="0" eb="5">
      <t>ふくだ　かずこ</t>
    </rPh>
    <phoneticPr fontId="4" type="Hiragana"/>
  </si>
  <si>
    <t>イラク元首相</t>
  </si>
  <si>
    <t>社会評論家</t>
  </si>
  <si>
    <t>塀の中の懲りない面々</t>
  </si>
  <si>
    <t>爬虫類博士</t>
  </si>
  <si>
    <t>ギャル党</t>
  </si>
  <si>
    <t>1169/**/**</t>
  </si>
  <si>
    <t>1541/**/**</t>
  </si>
  <si>
    <t>1985/**/**</t>
  </si>
  <si>
    <t>誕生日石</t>
  </si>
  <si>
    <t>誕生日花</t>
  </si>
  <si>
    <t>本１</t>
  </si>
  <si>
    <t>資料１</t>
  </si>
  <si>
    <t>資料２</t>
  </si>
  <si>
    <t>本２</t>
  </si>
  <si>
    <t>01/01</t>
  </si>
  <si>
    <t>山羊座</t>
  </si>
  <si>
    <t>シャルル・ド・ゴール☆</t>
    <rPh sb="0" eb="10">
      <t>しゃるる・ど・ごーる</t>
    </rPh>
    <phoneticPr fontId="4" type="Hiragana"/>
  </si>
  <si>
    <t>千乃　裕子☆</t>
    <rPh sb="0" eb="5">
      <t>ちの　ゆうこ</t>
    </rPh>
    <phoneticPr fontId="4" type="Hiragana"/>
  </si>
  <si>
    <t>白川　静☆</t>
    <rPh sb="0" eb="4">
      <t>しらかわ　しずか</t>
    </rPh>
    <phoneticPr fontId="4" type="Hiragana"/>
  </si>
  <si>
    <t>はら　たいら☆</t>
    <phoneticPr fontId="4" type="Hiragana"/>
  </si>
  <si>
    <t>豊臣　秀吉☆</t>
    <rPh sb="0" eb="5">
      <t>とよとみ　ひでよし</t>
    </rPh>
    <phoneticPr fontId="4" type="Hiragana"/>
  </si>
  <si>
    <t>ルイ・ボナパルト</t>
    <phoneticPr fontId="4" type="Hiragana"/>
  </si>
  <si>
    <t>ルイ・フィリップ☆</t>
    <rPh sb="0" eb="8">
      <t>るい・ふぃりっぷ</t>
    </rPh>
    <phoneticPr fontId="4" type="Hiragana"/>
  </si>
  <si>
    <t>オー・ヘンリー</t>
    <phoneticPr fontId="4" type="Hiragana"/>
  </si>
  <si>
    <t>グスターヴ・ホルスト</t>
    <phoneticPr fontId="4" type="Hiragana"/>
  </si>
  <si>
    <t>アンリ・ルソー☆</t>
    <phoneticPr fontId="4" type="Hiragana"/>
  </si>
  <si>
    <t>竹久　夢二☆</t>
    <rPh sb="0" eb="5">
      <t>たけひさ　ゆめじ</t>
    </rPh>
    <phoneticPr fontId="4" type="Hiragana"/>
  </si>
  <si>
    <t>ジミ・ヘンドリックス☆</t>
    <rPh sb="0" eb="10">
      <t>じみ・へんどりっくす</t>
    </rPh>
    <phoneticPr fontId="4" type="Hiragana"/>
  </si>
  <si>
    <t>三井　高利☆</t>
    <rPh sb="0" eb="5">
      <t>みつい　たかとし</t>
    </rPh>
    <phoneticPr fontId="4" type="Hiragana"/>
  </si>
  <si>
    <t>ヴォルテール☆</t>
    <rPh sb="0" eb="6">
      <t>ヴぉるてーる</t>
    </rPh>
    <phoneticPr fontId="4" type="Hiragana"/>
  </si>
  <si>
    <t>ロベルト・コッホ☆</t>
    <rPh sb="0" eb="8">
      <t>ろべると・こっほ</t>
    </rPh>
    <phoneticPr fontId="4" type="Hiragana"/>
  </si>
  <si>
    <t>オー・ヘンリー☆</t>
    <phoneticPr fontId="4" type="Hiragana"/>
  </si>
  <si>
    <t>グスターヴ・ホルスト☆</t>
    <phoneticPr fontId="4" type="Hiragana"/>
  </si>
  <si>
    <t>東郷　平八郎☆</t>
    <rPh sb="0" eb="6">
      <t>とうごう　へいはちろう</t>
    </rPh>
    <phoneticPr fontId="4" type="Hiragana"/>
  </si>
  <si>
    <t>つまみ枝豆</t>
    <rPh sb="3" eb="5">
      <t>えだまめ</t>
    </rPh>
    <phoneticPr fontId="4" type="Hiragana"/>
  </si>
  <si>
    <t>05/11</t>
  </si>
  <si>
    <t>05/12</t>
  </si>
  <si>
    <t>濱口　優</t>
    <rPh sb="0" eb="4">
      <t>はまぐち　ゆう</t>
    </rPh>
    <phoneticPr fontId="4" type="Hiragana"/>
  </si>
  <si>
    <t>山田　一成</t>
    <rPh sb="0" eb="5">
      <t>やまだ　かずなり</t>
    </rPh>
    <phoneticPr fontId="4" type="Hiragana"/>
  </si>
  <si>
    <t>山口　誠</t>
    <rPh sb="0" eb="4">
      <t>やまぐち　まこと</t>
    </rPh>
    <phoneticPr fontId="4" type="Hiragana"/>
  </si>
  <si>
    <t>荒木　飛呂彦</t>
    <rPh sb="0" eb="6">
      <t>あらき　ひろひこ</t>
    </rPh>
    <phoneticPr fontId="4" type="Hiragana"/>
  </si>
  <si>
    <t>小林　武史</t>
    <rPh sb="0" eb="5">
      <t>こばやし　たけし</t>
    </rPh>
    <phoneticPr fontId="4" type="Hiragana"/>
  </si>
  <si>
    <t>本田　理沙</t>
    <rPh sb="0" eb="5">
      <t>ほんだ　りさ</t>
    </rPh>
    <phoneticPr fontId="4" type="Hiragana"/>
  </si>
  <si>
    <t>中嶋　朋子</t>
    <rPh sb="0" eb="5">
      <t>なかじま　ともこ</t>
    </rPh>
    <phoneticPr fontId="4" type="Hiragana"/>
  </si>
  <si>
    <t>中島　忠幸</t>
    <rPh sb="0" eb="5">
      <t>なかじま　ただゆき</t>
    </rPh>
    <phoneticPr fontId="4" type="Hiragana"/>
  </si>
  <si>
    <t>嶽本　野ばら</t>
    <rPh sb="0" eb="6">
      <t>たけもと　のばら</t>
    </rPh>
    <phoneticPr fontId="4" type="Hiragana"/>
  </si>
  <si>
    <t>吉岡　美穂</t>
    <rPh sb="0" eb="5">
      <t>よしおか　みほ</t>
    </rPh>
    <phoneticPr fontId="4" type="Hiragana"/>
  </si>
  <si>
    <t>山口　紗弥加</t>
    <rPh sb="0" eb="6">
      <t>やまぐち　さやか</t>
    </rPh>
    <phoneticPr fontId="4" type="Hiragana"/>
  </si>
  <si>
    <t>森　矗昶</t>
    <rPh sb="0" eb="4">
      <t>もり　のぶてる</t>
    </rPh>
    <phoneticPr fontId="4" type="Hiragana"/>
  </si>
  <si>
    <t>小渕　健太郎</t>
    <rPh sb="0" eb="6">
      <t>おぶち　けんたろう</t>
    </rPh>
    <phoneticPr fontId="4" type="Hiragana"/>
  </si>
  <si>
    <t>ほしの　あき</t>
    <rPh sb="0" eb="6">
      <t>ほしの　あき</t>
    </rPh>
    <phoneticPr fontId="4" type="Hiragana"/>
  </si>
  <si>
    <t>柏原　崇</t>
    <rPh sb="0" eb="4">
      <t>かしわばら　たかし</t>
    </rPh>
    <phoneticPr fontId="4" type="Hiragana"/>
  </si>
  <si>
    <t>黒田　俊介</t>
    <rPh sb="0" eb="5">
      <t>くろだ　しゅんすけ</t>
    </rPh>
    <phoneticPr fontId="4" type="Hiragana"/>
  </si>
  <si>
    <t>池上　四郎</t>
    <rPh sb="0" eb="5">
      <t>いけがみ　しろう</t>
    </rPh>
    <phoneticPr fontId="4" type="Hiragana"/>
  </si>
  <si>
    <t>ハロルド・ロイド</t>
    <rPh sb="0" eb="8">
      <t>はろるど・ろいど</t>
    </rPh>
    <phoneticPr fontId="4" type="Hiragana"/>
  </si>
  <si>
    <t>市川　房枝</t>
    <rPh sb="0" eb="5">
      <t>いちかわ　ふさえだ</t>
    </rPh>
    <phoneticPr fontId="4" type="Hiragana"/>
  </si>
  <si>
    <t>オードリー・ヘップバーン</t>
    <rPh sb="0" eb="12">
      <t>おーどりー・へっぷばーん</t>
    </rPh>
    <phoneticPr fontId="4" type="Hiragana"/>
  </si>
  <si>
    <t>奥平　康弘</t>
    <rPh sb="0" eb="5">
      <t>おくだいら　やすひろ</t>
    </rPh>
    <phoneticPr fontId="4" type="Hiragana"/>
  </si>
  <si>
    <t>武部　勤</t>
    <rPh sb="0" eb="4">
      <t>たけべ　つとむ</t>
    </rPh>
    <phoneticPr fontId="4" type="Hiragana"/>
  </si>
  <si>
    <t>萩本　欽一</t>
    <rPh sb="0" eb="5">
      <t>はぎもと　きんいち</t>
    </rPh>
    <phoneticPr fontId="4" type="Hiragana"/>
  </si>
  <si>
    <t>Ｍｒ．オクレ</t>
    <rPh sb="0" eb="6">
      <t>みすたー・おくれ</t>
    </rPh>
    <phoneticPr fontId="4" type="Hiragana"/>
  </si>
  <si>
    <t>副島　隆彦</t>
    <rPh sb="0" eb="5">
      <t>そえじま　たかひこ</t>
    </rPh>
    <phoneticPr fontId="4" type="Hiragana"/>
  </si>
  <si>
    <t>トニー・ブレア</t>
    <rPh sb="0" eb="7">
      <t>とにー・ぶれあ</t>
    </rPh>
    <phoneticPr fontId="4" type="Hiragana"/>
  </si>
  <si>
    <t>前田　亘輝</t>
    <rPh sb="0" eb="5">
      <t>まえだ　のぶてる</t>
    </rPh>
    <phoneticPr fontId="4" type="Hiragana"/>
  </si>
  <si>
    <t>小宮山　泰子</t>
    <rPh sb="0" eb="6">
      <t>こみやま　やすこ</t>
    </rPh>
    <phoneticPr fontId="4" type="Hiragana"/>
  </si>
  <si>
    <t>ドラゴンクエスト</t>
  </si>
  <si>
    <t>1750/08/18</t>
  </si>
  <si>
    <t>月</t>
    <rPh sb="0" eb="1">
      <t>ゲツ</t>
    </rPh>
    <phoneticPr fontId="4"/>
  </si>
  <si>
    <t>火</t>
  </si>
  <si>
    <t>水</t>
  </si>
  <si>
    <t>木</t>
  </si>
  <si>
    <t>金</t>
  </si>
  <si>
    <t>土</t>
  </si>
  <si>
    <t>日</t>
  </si>
  <si>
    <t>日テレアナウンサー</t>
    <rPh sb="0" eb="1">
      <t>ニッ</t>
    </rPh>
    <phoneticPr fontId="4"/>
  </si>
  <si>
    <t>アナウンサー（元TBS）</t>
    <rPh sb="7" eb="8">
      <t>モト</t>
    </rPh>
    <phoneticPr fontId="4"/>
  </si>
  <si>
    <t>アナウンサー（元日テレ）</t>
    <rPh sb="7" eb="8">
      <t>モト</t>
    </rPh>
    <rPh sb="8" eb="9">
      <t>ニッ</t>
    </rPh>
    <phoneticPr fontId="4"/>
  </si>
  <si>
    <t>時津風部屋暴行死</t>
  </si>
  <si>
    <t>天才チンパンジー</t>
  </si>
  <si>
    <t>1785/03/27</t>
  </si>
  <si>
    <t>1821/04/09</t>
  </si>
  <si>
    <t>アカシア【ミモザ】</t>
  </si>
  <si>
    <t>悪の華</t>
  </si>
  <si>
    <t>フェミニスト</t>
  </si>
  <si>
    <t>1889/02/17</t>
  </si>
  <si>
    <t>桜の樹の下には</t>
  </si>
  <si>
    <t>北朝鮮工作員</t>
  </si>
  <si>
    <t>1733/10/20</t>
  </si>
  <si>
    <t>1757/10/09</t>
  </si>
  <si>
    <t>1841/10/16</t>
  </si>
  <si>
    <t>初代首相＠暗殺</t>
  </si>
  <si>
    <t>渡辺　喜美</t>
    <rPh sb="0" eb="5">
      <t>わたなべ　よしみ</t>
    </rPh>
    <phoneticPr fontId="4" type="Hiragana"/>
  </si>
  <si>
    <t>遊佐　未森</t>
    <rPh sb="0" eb="5">
      <t>ゆさ　みもり</t>
    </rPh>
    <phoneticPr fontId="4" type="Hiragana"/>
  </si>
  <si>
    <t>ハイヒールモモコ</t>
    <rPh sb="0" eb="8">
      <t>はいひーるももこ</t>
    </rPh>
    <phoneticPr fontId="4" type="Hiragana"/>
  </si>
  <si>
    <t>新実　智光</t>
    <rPh sb="0" eb="5">
      <t>にいみ　としみつ</t>
    </rPh>
    <phoneticPr fontId="4" type="Hiragana"/>
  </si>
  <si>
    <t>坂上　とし恵</t>
    <rPh sb="0" eb="6">
      <t>さかがみ　としえ</t>
    </rPh>
    <phoneticPr fontId="4" type="Hiragana"/>
  </si>
  <si>
    <t>乙部　綾子</t>
    <rPh sb="0" eb="5">
      <t>おとべ　あやこ</t>
    </rPh>
    <phoneticPr fontId="4" type="Hiragana"/>
  </si>
  <si>
    <t>イマヌエル・カント</t>
    <rPh sb="0" eb="9">
      <t>いまぬえる・かんと</t>
    </rPh>
    <phoneticPr fontId="4" type="Hiragana"/>
  </si>
  <si>
    <t>ナポレオン３世</t>
    <rPh sb="0" eb="7">
      <t>なぽれおん３せい</t>
    </rPh>
    <phoneticPr fontId="4" type="Hiragana"/>
  </si>
  <si>
    <t>フローレンス・ナイチンゲール</t>
    <rPh sb="0" eb="14">
      <t>ふろーれんす・ないちんげーる</t>
    </rPh>
    <phoneticPr fontId="4" type="Hiragana"/>
  </si>
  <si>
    <t>ジグムント・フロイト</t>
    <rPh sb="0" eb="10">
      <t>じぐむんと・ふろいと</t>
    </rPh>
    <phoneticPr fontId="4" type="Hiragana"/>
  </si>
  <si>
    <t>鳩山　和夫</t>
    <rPh sb="0" eb="5">
      <t>はとやま　かずお</t>
    </rPh>
    <phoneticPr fontId="4" type="Hiragana"/>
  </si>
  <si>
    <t>サルバドール・ダリ</t>
    <rPh sb="0" eb="9">
      <t>さるばどーる・だり</t>
    </rPh>
    <phoneticPr fontId="4" type="Hiragana"/>
  </si>
  <si>
    <t>セオドア・ルーズベルト</t>
    <rPh sb="0" eb="11">
      <t>せおどあ・るーずべると</t>
    </rPh>
    <phoneticPr fontId="4" type="Hiragana"/>
  </si>
  <si>
    <t>庭野　日敬</t>
    <rPh sb="0" eb="5">
      <t>にわの　にっけい</t>
    </rPh>
    <phoneticPr fontId="4" type="Hiragana"/>
  </si>
  <si>
    <t>鳩山　威一郎</t>
    <rPh sb="0" eb="6">
      <t>はとやま　いいちろう</t>
    </rPh>
    <phoneticPr fontId="4" type="Hiragana"/>
  </si>
  <si>
    <t>西村　寿行</t>
    <rPh sb="0" eb="5">
      <t>にしむら　じゅこう</t>
    </rPh>
    <phoneticPr fontId="4" type="Hiragana"/>
  </si>
  <si>
    <t>栗原　すみ子</t>
    <rPh sb="0" eb="6">
      <t>くりはら　すみこ</t>
    </rPh>
    <phoneticPr fontId="4" type="Hiragana"/>
  </si>
  <si>
    <t>俵　孝太郎</t>
    <rPh sb="0" eb="5">
      <t>たわら　こうたろう</t>
    </rPh>
    <phoneticPr fontId="4" type="Hiragana"/>
  </si>
  <si>
    <t>チャーリー浜</t>
    <rPh sb="0" eb="6">
      <t>ちゃーりーはま</t>
    </rPh>
    <phoneticPr fontId="4" type="Hiragana"/>
  </si>
  <si>
    <t>東門　美津子</t>
    <rPh sb="0" eb="6">
      <t>とうもん　みつこ</t>
    </rPh>
    <phoneticPr fontId="4" type="Hiragana"/>
  </si>
  <si>
    <t>カルバン・クライン</t>
    <rPh sb="0" eb="9">
      <t>かるばん・くらいん</t>
    </rPh>
    <phoneticPr fontId="4" type="Hiragana"/>
  </si>
  <si>
    <t>コンドリーザ・ライス</t>
    <rPh sb="0" eb="10">
      <t>こんどりーざ・らいす</t>
    </rPh>
    <phoneticPr fontId="4" type="Hiragana"/>
  </si>
  <si>
    <t>高嶋　政伸</t>
    <rPh sb="0" eb="5">
      <t>たかしま　まさのぶ</t>
    </rPh>
    <phoneticPr fontId="4" type="Hiragana"/>
  </si>
  <si>
    <t>春畑　道哉</t>
    <rPh sb="0" eb="5">
      <t>はるはた　みちや</t>
    </rPh>
    <phoneticPr fontId="4" type="Hiragana"/>
  </si>
  <si>
    <t>恋人よ</t>
  </si>
  <si>
    <t>タッチ</t>
  </si>
  <si>
    <t>ＰＵＦＦＹ</t>
  </si>
  <si>
    <t>ｔｈｅ　ｂｒｉｌｌｉａｎｔ　ｇｒｅｅｎ</t>
  </si>
  <si>
    <t>清水　圭</t>
    <rPh sb="0" eb="4">
      <t>しみず　けい</t>
    </rPh>
    <phoneticPr fontId="4" type="Hiragana"/>
  </si>
  <si>
    <t>カール・ルイス</t>
    <rPh sb="0" eb="7">
      <t>かーる・るいす</t>
    </rPh>
    <phoneticPr fontId="4" type="Hiragana"/>
  </si>
  <si>
    <t>ダイアナ妃</t>
    <rPh sb="0" eb="5">
      <t>だいあなひ</t>
    </rPh>
    <phoneticPr fontId="4" type="Hiragana"/>
  </si>
  <si>
    <t>三谷　幸喜</t>
    <rPh sb="0" eb="5">
      <t>みたに　こうき</t>
    </rPh>
    <phoneticPr fontId="4" type="Hiragana"/>
  </si>
  <si>
    <t>斉藤　慶子</t>
    <rPh sb="0" eb="5">
      <t>さいとう　けいこ</t>
    </rPh>
    <phoneticPr fontId="4" type="Hiragana"/>
  </si>
  <si>
    <t>寺田　理恵子</t>
    <rPh sb="0" eb="6">
      <t>てらだ　りえこ</t>
    </rPh>
    <phoneticPr fontId="4" type="Hiragana"/>
  </si>
  <si>
    <t>藤田　東吾</t>
    <rPh sb="0" eb="5">
      <t>ふじた　とうご</t>
    </rPh>
    <phoneticPr fontId="4" type="Hiragana"/>
  </si>
  <si>
    <t>林　真須美</t>
    <rPh sb="0" eb="5">
      <t>はやし　ますみ</t>
    </rPh>
    <phoneticPr fontId="4" type="Hiragana"/>
  </si>
  <si>
    <t>水野　晴郎☆</t>
    <rPh sb="0" eb="2">
      <t>みずの</t>
    </rPh>
    <rPh sb="3" eb="5">
      <t>はるお</t>
    </rPh>
    <phoneticPr fontId="4" type="Hiragana"/>
  </si>
  <si>
    <t>煙草【ニコチアナ】</t>
    <rPh sb="0" eb="2">
      <t>たばこ</t>
    </rPh>
    <phoneticPr fontId="4" type="Hiragana" alignment="distributed"/>
  </si>
  <si>
    <t>デビッド・ボウイ</t>
    <rPh sb="0" eb="8">
      <t>でびっど・ぼうい</t>
    </rPh>
    <phoneticPr fontId="4" type="Hiragana"/>
  </si>
  <si>
    <t>ビートたけし</t>
    <rPh sb="0" eb="6">
      <t>びーとたけし</t>
    </rPh>
    <phoneticPr fontId="4" type="Hiragana"/>
  </si>
  <si>
    <t>ダンカン</t>
    <rPh sb="0" eb="4">
      <t>だんかん</t>
    </rPh>
    <phoneticPr fontId="4" type="Hiragana"/>
  </si>
  <si>
    <t>片山　恭一</t>
    <rPh sb="0" eb="5">
      <t>かたやま　きょういち</t>
    </rPh>
    <phoneticPr fontId="4" type="Hiragana"/>
  </si>
  <si>
    <t>柴田　理恵</t>
    <rPh sb="0" eb="5">
      <t>しばた　りえ</t>
    </rPh>
    <phoneticPr fontId="4" type="Hiragana"/>
  </si>
  <si>
    <t>山口　百恵</t>
    <rPh sb="0" eb="5">
      <t>やまぐち　ももえ</t>
    </rPh>
    <phoneticPr fontId="4" type="Hiragana"/>
  </si>
  <si>
    <t>トミーズ雅</t>
    <rPh sb="0" eb="5">
      <t>とみーずまさ</t>
    </rPh>
    <phoneticPr fontId="4" type="Hiragana"/>
  </si>
  <si>
    <t>竹野内　豊</t>
    <rPh sb="0" eb="5">
      <t>たけのうち　ゆたか</t>
    </rPh>
    <phoneticPr fontId="4" type="Hiragana"/>
  </si>
  <si>
    <t>高田　万由子</t>
    <rPh sb="0" eb="6">
      <t>たかだ　まゆこ</t>
    </rPh>
    <phoneticPr fontId="4" type="Hiragana"/>
  </si>
  <si>
    <t>上運天　尚子</t>
    <rPh sb="0" eb="6">
      <t>かみうんてん　なおこ</t>
    </rPh>
    <phoneticPr fontId="4" type="Hiragana"/>
  </si>
  <si>
    <t>工藤　夕貴</t>
    <rPh sb="0" eb="5">
      <t>くどう　ゆうき</t>
    </rPh>
    <phoneticPr fontId="4" type="Hiragana"/>
  </si>
  <si>
    <t>古田　順子</t>
    <rPh sb="0" eb="5">
      <t>ふるた　じゅんこ</t>
    </rPh>
    <phoneticPr fontId="4" type="Hiragana"/>
  </si>
  <si>
    <t>丸川　珠代</t>
    <rPh sb="0" eb="5">
      <t>まるかわ　たまよ</t>
    </rPh>
    <phoneticPr fontId="4" type="Hiragana"/>
  </si>
  <si>
    <t>上原　多香子</t>
    <rPh sb="0" eb="6">
      <t>うえはら　たかこ</t>
    </rPh>
    <phoneticPr fontId="4" type="Hiragana"/>
  </si>
  <si>
    <t>宇多田　ヒカル</t>
    <rPh sb="0" eb="7">
      <t>うただ　ひかる</t>
    </rPh>
    <phoneticPr fontId="4" type="Hiragana"/>
  </si>
  <si>
    <t>柳田　國男</t>
    <rPh sb="0" eb="5">
      <t>やなぎだ　くにお</t>
    </rPh>
    <phoneticPr fontId="4" type="Hiragana"/>
  </si>
  <si>
    <t>片山　哲</t>
    <rPh sb="0" eb="4">
      <t>かたやま　てつ</t>
    </rPh>
    <phoneticPr fontId="4" type="Hiragana"/>
  </si>
  <si>
    <t>アルフレッド・ヒッチコック</t>
    <rPh sb="0" eb="13">
      <t>あるふれっど・ひっちこっく</t>
    </rPh>
    <phoneticPr fontId="4" type="Hiragana"/>
  </si>
  <si>
    <t>渡辺　美智雄</t>
    <rPh sb="0" eb="6">
      <t>わたなべ　みちお</t>
    </rPh>
    <phoneticPr fontId="4" type="Hiragana"/>
  </si>
  <si>
    <t>司馬　遼太郎</t>
    <rPh sb="0" eb="6">
      <t>しば　りょうたろう</t>
    </rPh>
    <phoneticPr fontId="4" type="Hiragana"/>
  </si>
  <si>
    <t>シモン・ペレス</t>
    <rPh sb="0" eb="7">
      <t>しもん・ぺれす</t>
    </rPh>
    <phoneticPr fontId="4" type="Hiragana"/>
  </si>
  <si>
    <t>朝丘　雪路</t>
    <rPh sb="0" eb="5">
      <t>あさおか　ゆきじ</t>
    </rPh>
    <phoneticPr fontId="4" type="Hiragana"/>
  </si>
  <si>
    <t>片山　虎之助</t>
    <rPh sb="0" eb="6">
      <t>かたやま　とらのすけ</t>
    </rPh>
    <phoneticPr fontId="4" type="Hiragana"/>
  </si>
  <si>
    <t>吉行　和子</t>
    <rPh sb="0" eb="5">
      <t>よしゆき　かずこ</t>
    </rPh>
    <phoneticPr fontId="4" type="Hiragana"/>
  </si>
  <si>
    <t>ノストラダムス</t>
    <rPh sb="0" eb="7">
      <t>のすとらだむす</t>
    </rPh>
    <phoneticPr fontId="4" type="Hiragana"/>
  </si>
  <si>
    <t>井伊　直弼</t>
    <rPh sb="0" eb="5">
      <t>いい　なおすけ</t>
    </rPh>
    <phoneticPr fontId="4" type="Hiragana"/>
  </si>
  <si>
    <t>エドヴァルド・ムンク</t>
    <rPh sb="0" eb="10">
      <t>えどヴぁるど・むんく</t>
    </rPh>
    <phoneticPr fontId="4" type="Hiragana"/>
  </si>
  <si>
    <t>池田　勇人</t>
    <rPh sb="0" eb="5">
      <t>いけだ　はやと</t>
    </rPh>
    <phoneticPr fontId="4" type="Hiragana"/>
  </si>
  <si>
    <t>西室　泰三</t>
    <rPh sb="0" eb="5">
      <t>にしむろ　たいぞう</t>
    </rPh>
    <phoneticPr fontId="4" type="Hiragana"/>
  </si>
  <si>
    <t>根津　甚八</t>
    <rPh sb="0" eb="5">
      <t>ねづ　じんぱち</t>
    </rPh>
    <phoneticPr fontId="4" type="Hiragana"/>
  </si>
  <si>
    <t>松　あきら</t>
    <rPh sb="0" eb="5">
      <t>まつ　あきら</t>
    </rPh>
    <phoneticPr fontId="4" type="Hiragana"/>
  </si>
  <si>
    <t>安田　好弘</t>
    <rPh sb="0" eb="5">
      <t>やすだ　よしひろ</t>
    </rPh>
    <phoneticPr fontId="4" type="Hiragana"/>
  </si>
  <si>
    <t>池田　理代子</t>
    <rPh sb="0" eb="6">
      <t>いけだ　りよこ</t>
    </rPh>
    <phoneticPr fontId="4" type="Hiragana"/>
  </si>
  <si>
    <t>布施　明</t>
    <rPh sb="0" eb="4">
      <t>ふせ　あきら</t>
    </rPh>
    <phoneticPr fontId="4" type="Hiragana"/>
  </si>
  <si>
    <t>1885/08/24</t>
  </si>
  <si>
    <t>1885/09/04</t>
  </si>
  <si>
    <t>友愛会創始者</t>
  </si>
  <si>
    <t>1897/09/10</t>
  </si>
  <si>
    <t>眼球譚</t>
  </si>
  <si>
    <t>長崎市長＠暗殺</t>
  </si>
  <si>
    <t>日本赤軍</t>
  </si>
  <si>
    <t>ジャーナリスト＠殺害</t>
  </si>
  <si>
    <t>安達祐実の母</t>
  </si>
  <si>
    <t>ピンクレディ</t>
  </si>
  <si>
    <t>重信　メイ</t>
    <rPh sb="0" eb="5">
      <t>しげのぶ　めい</t>
    </rPh>
    <phoneticPr fontId="4" type="Hiragana"/>
  </si>
  <si>
    <t>笑ゥせぇるすまん</t>
  </si>
  <si>
    <t>堀　辰雄☆</t>
    <rPh sb="0" eb="4">
      <t>ほり　たつお</t>
    </rPh>
    <phoneticPr fontId="4" type="Hiragana"/>
  </si>
  <si>
    <t>マイケル・ブラウン</t>
    <phoneticPr fontId="4" type="Hiragana"/>
  </si>
  <si>
    <t>ゾマホン・ルフィン</t>
    <phoneticPr fontId="4" type="Hiragana"/>
  </si>
  <si>
    <t>江田　三郎☆</t>
    <rPh sb="0" eb="5">
      <t>えだ　さぶろう</t>
    </rPh>
    <phoneticPr fontId="4" type="Hiragana"/>
  </si>
  <si>
    <t>河本　敏夫☆</t>
    <rPh sb="0" eb="2">
      <t>こうもと</t>
    </rPh>
    <rPh sb="3" eb="5">
      <t>　としお</t>
    </rPh>
    <phoneticPr fontId="4" type="Hiragana"/>
  </si>
  <si>
    <t>ティモシー・マクベイ☆</t>
    <rPh sb="0" eb="10">
      <t>てぃもしー・まくべい</t>
    </rPh>
    <phoneticPr fontId="4" type="Hiragana"/>
  </si>
  <si>
    <t>毛　沢東</t>
    <rPh sb="0" eb="1">
      <t>もう</t>
    </rPh>
    <rPh sb="2" eb="4">
      <t>　たくとう</t>
    </rPh>
    <phoneticPr fontId="4" type="Hiragana"/>
  </si>
  <si>
    <t>岡野　貞一☆</t>
    <rPh sb="0" eb="5">
      <t>おかの　ていいち</t>
    </rPh>
    <phoneticPr fontId="4" type="Hiragana"/>
  </si>
  <si>
    <t>南方　熊楠☆</t>
    <rPh sb="0" eb="5">
      <t>みなかた　くまぐす</t>
    </rPh>
    <phoneticPr fontId="4" type="Hiragana"/>
  </si>
  <si>
    <t>Ｔ．Ｓ．エリオット☆</t>
    <rPh sb="0" eb="9">
      <t>Ｔ．Ｓ．えりおっと</t>
    </rPh>
    <phoneticPr fontId="4" type="Hiragana"/>
  </si>
  <si>
    <t>河井　酔茗☆</t>
    <rPh sb="0" eb="5">
      <t>かわい　すいめい</t>
    </rPh>
    <phoneticPr fontId="4" type="Hiragana"/>
  </si>
  <si>
    <t>山田　耕筰☆</t>
    <rPh sb="0" eb="5">
      <t>やまだ　こうさく</t>
    </rPh>
    <phoneticPr fontId="4" type="Hiragana"/>
  </si>
  <si>
    <t>チャーリー・チャップリン☆</t>
    <rPh sb="0" eb="12">
      <t>ちゃーりー・ちゃっぷりん</t>
    </rPh>
    <phoneticPr fontId="4" type="Hiragana"/>
  </si>
  <si>
    <t>昭和天皇☆</t>
    <rPh sb="0" eb="4">
      <t>しょうわてんのう</t>
    </rPh>
    <phoneticPr fontId="4" type="Hiragana"/>
  </si>
  <si>
    <t>朝倉　幸治郎☆</t>
    <rPh sb="0" eb="6">
      <t>あさくら　こうじろう</t>
    </rPh>
    <phoneticPr fontId="4" type="Hiragana"/>
  </si>
  <si>
    <t>上田　秋成☆</t>
    <rPh sb="0" eb="5">
      <t>うえだ　あきなり</t>
    </rPh>
    <phoneticPr fontId="4" type="Hiragana"/>
  </si>
  <si>
    <t>マキシミリアノ・コルベ☆</t>
    <rPh sb="0" eb="11">
      <t>まきしみりあの・こるべ</t>
    </rPh>
    <phoneticPr fontId="4" type="Hiragana"/>
  </si>
  <si>
    <t>江戸川　乱歩☆</t>
    <rPh sb="0" eb="6">
      <t>えどがわ　らんぽ</t>
    </rPh>
    <phoneticPr fontId="4" type="Hiragana"/>
  </si>
  <si>
    <t>谷崎　潤一郎☆</t>
    <rPh sb="0" eb="6">
      <t>たにざき　じゅんいちろう</t>
    </rPh>
    <phoneticPr fontId="4" type="Hiragana"/>
  </si>
  <si>
    <t>池田　勇人☆</t>
    <rPh sb="0" eb="5">
      <t>いけだ　はやと</t>
    </rPh>
    <phoneticPr fontId="4" type="Hiragana"/>
  </si>
  <si>
    <t>エルビス・プレスリー☆</t>
    <rPh sb="0" eb="10">
      <t>えるびす・ぷれすりー</t>
    </rPh>
    <phoneticPr fontId="4" type="Hiragana"/>
  </si>
  <si>
    <t>フェリックス・メンデルスゾーン</t>
    <phoneticPr fontId="4" type="Hiragana"/>
  </si>
  <si>
    <t>フョードル・ドストエフスキー☆</t>
    <phoneticPr fontId="4" type="Hiragana"/>
  </si>
  <si>
    <t>ウィンストン・チャーチル☆</t>
    <rPh sb="0" eb="12">
      <t>うぃんすとん・ちゃーちる</t>
    </rPh>
    <phoneticPr fontId="4" type="Hiragana"/>
  </si>
  <si>
    <t>サマセット・モーム☆</t>
    <phoneticPr fontId="4" type="Hiragana"/>
  </si>
  <si>
    <t>サルバドール・ダリ☆</t>
    <rPh sb="0" eb="9">
      <t>さるばどーる・だり</t>
    </rPh>
    <phoneticPr fontId="4" type="Hiragana"/>
  </si>
  <si>
    <t>テッド・バンディ☆</t>
    <rPh sb="0" eb="8">
      <t>てっど・ばんでぃ</t>
    </rPh>
    <phoneticPr fontId="4" type="Hiragana"/>
  </si>
  <si>
    <t>山階　芳麿☆</t>
    <rPh sb="0" eb="5">
      <t>やましな　よしまろ</t>
    </rPh>
    <phoneticPr fontId="4" type="Hiragana"/>
  </si>
  <si>
    <t>1754/08/23</t>
  </si>
  <si>
    <t>1826/09/17</t>
  </si>
  <si>
    <t>西脇　綾香</t>
    <rPh sb="0" eb="2">
      <t>にしわき</t>
    </rPh>
    <rPh sb="3" eb="5">
      <t>あやか</t>
    </rPh>
    <phoneticPr fontId="4" type="Hiragana"/>
  </si>
  <si>
    <t>樫野　有香</t>
    <rPh sb="0" eb="2">
      <t>かしの</t>
    </rPh>
    <rPh sb="3" eb="5">
      <t>ゆか</t>
    </rPh>
    <phoneticPr fontId="4" type="Hiragana"/>
  </si>
  <si>
    <t>大本　彩乃</t>
    <rPh sb="0" eb="2">
      <t>おおもと</t>
    </rPh>
    <rPh sb="3" eb="5">
      <t>あやの</t>
    </rPh>
    <phoneticPr fontId="4" type="Hiragana"/>
  </si>
  <si>
    <t>ジェイコブ・ロスチャイルド</t>
    <phoneticPr fontId="4" type="Hiragana"/>
  </si>
  <si>
    <t>エドマンド・ロスチャイルド</t>
    <phoneticPr fontId="4" type="Hiragana"/>
  </si>
  <si>
    <t>エドマンド・ロスチャイルド☆</t>
    <phoneticPr fontId="4" type="Hiragana"/>
  </si>
  <si>
    <t>古歩道ベンジャミン</t>
    <rPh sb="0" eb="3">
      <t>ふるふぉーど</t>
    </rPh>
    <phoneticPr fontId="4" type="Hiragana"/>
  </si>
  <si>
    <t>中丸　薫</t>
    <rPh sb="0" eb="2">
      <t>なかまる</t>
    </rPh>
    <rPh sb="3" eb="4">
      <t>かおる</t>
    </rPh>
    <phoneticPr fontId="4" type="Hiragana"/>
  </si>
  <si>
    <t>太陽の会総裁</t>
    <rPh sb="0" eb="2">
      <t>たいよう</t>
    </rPh>
    <rPh sb="3" eb="4">
      <t>かい</t>
    </rPh>
    <rPh sb="4" eb="6">
      <t>そうさい</t>
    </rPh>
    <phoneticPr fontId="4" type="Hiragana"/>
  </si>
  <si>
    <t>ホセ・カレーラス</t>
    <phoneticPr fontId="4" type="Hiragana"/>
  </si>
  <si>
    <t>テノール歌手</t>
    <rPh sb="4" eb="6">
      <t>かしゅ</t>
    </rPh>
    <phoneticPr fontId="4" type="Hiragana"/>
  </si>
  <si>
    <t>プラシド・ドミンゴ</t>
    <phoneticPr fontId="4" type="Hiragana"/>
  </si>
  <si>
    <t>マリア・カラス</t>
    <phoneticPr fontId="4" type="Hiragana"/>
  </si>
  <si>
    <t>マリア・カラス☆</t>
    <phoneticPr fontId="4" type="Hiragana"/>
  </si>
  <si>
    <t>ソプラノ歌手</t>
    <rPh sb="4" eb="6">
      <t>かしゅ</t>
    </rPh>
    <phoneticPr fontId="4" type="Hiragana"/>
  </si>
  <si>
    <t>マイケル・パウエル</t>
    <phoneticPr fontId="4" type="Hiragana"/>
  </si>
  <si>
    <t>マイケル・パウエル☆</t>
    <phoneticPr fontId="4" type="Hiragana"/>
  </si>
  <si>
    <t>赤い靴</t>
    <rPh sb="0" eb="1">
      <t>あか</t>
    </rPh>
    <rPh sb="2" eb="3">
      <t>くつ</t>
    </rPh>
    <phoneticPr fontId="4" type="Hiragana"/>
  </si>
  <si>
    <t>ジェームス・マシュー・バリー</t>
    <phoneticPr fontId="4" type="Hiragana"/>
  </si>
  <si>
    <t>ジェームス・マシュー・バリー☆</t>
    <phoneticPr fontId="4" type="Hiragana"/>
  </si>
  <si>
    <t>ピーター・ガブリエル</t>
    <phoneticPr fontId="4" type="Hiragana"/>
  </si>
  <si>
    <t>フィル・コリンズ</t>
    <phoneticPr fontId="4" type="Hiragana"/>
  </si>
  <si>
    <t>デイヴィッド・ギルモア</t>
    <phoneticPr fontId="4" type="Hiragana"/>
  </si>
  <si>
    <t>チョ・スンヒ☆</t>
    <rPh sb="0" eb="6">
      <t>ちょ・すんひ</t>
    </rPh>
    <phoneticPr fontId="4" type="Hiragana"/>
  </si>
  <si>
    <t>南部　利昭☆</t>
    <rPh sb="0" eb="5">
      <t>なんぶ　としあき</t>
    </rPh>
    <phoneticPr fontId="4" type="Hiragana"/>
  </si>
  <si>
    <t>谷口　雅宣☆</t>
    <rPh sb="0" eb="2">
      <t>たにぐち</t>
    </rPh>
    <rPh sb="3" eb="5">
      <t>まさのぶ</t>
    </rPh>
    <phoneticPr fontId="4" type="Hiragana"/>
  </si>
  <si>
    <t>フランク永井</t>
    <rPh sb="4" eb="6">
      <t>ながい</t>
    </rPh>
    <phoneticPr fontId="4" type="Hiragana"/>
  </si>
  <si>
    <t>フランク永井☆</t>
    <rPh sb="4" eb="6">
      <t>ながい</t>
    </rPh>
    <phoneticPr fontId="4" type="Hiragana"/>
  </si>
  <si>
    <t>峰岸　徹☆</t>
    <rPh sb="0" eb="2">
      <t>みねぎし</t>
    </rPh>
    <rPh sb="3" eb="4">
      <t>とおる</t>
    </rPh>
    <phoneticPr fontId="4" type="Hiragana"/>
  </si>
  <si>
    <t>ポール・ニューマン☆</t>
    <phoneticPr fontId="4" type="Hiragana"/>
  </si>
  <si>
    <t>赤塚　不二夫☆</t>
    <rPh sb="0" eb="2">
      <t>あかつか</t>
    </rPh>
    <rPh sb="3" eb="6">
      <t>ふじお</t>
    </rPh>
    <phoneticPr fontId="4" type="Hiragana"/>
  </si>
  <si>
    <t>CHARA</t>
    <rPh sb="0" eb="5">
      <t>ちゃら</t>
    </rPh>
    <phoneticPr fontId="4" type="Hiragana"/>
  </si>
  <si>
    <t>中山　雅史</t>
    <rPh sb="0" eb="2">
      <t>なかやま</t>
    </rPh>
    <rPh sb="3" eb="5">
      <t>まさし</t>
    </rPh>
    <phoneticPr fontId="4" type="Hiragana"/>
  </si>
  <si>
    <t>蒼井　優</t>
    <rPh sb="0" eb="2">
      <t>アオイ</t>
    </rPh>
    <rPh sb="3" eb="4">
      <t>ユウ</t>
    </rPh>
    <phoneticPr fontId="4"/>
  </si>
  <si>
    <t>バラック・オバマ</t>
    <phoneticPr fontId="4"/>
  </si>
  <si>
    <t>Ｆ１レーサー</t>
  </si>
  <si>
    <t>自殺</t>
  </si>
  <si>
    <t>冬のソナタ</t>
  </si>
  <si>
    <t>1891/01/19</t>
  </si>
  <si>
    <t>日本初の女性閣僚</t>
  </si>
  <si>
    <t>森鴎外の娘</t>
  </si>
  <si>
    <t>日本財団会長</t>
  </si>
  <si>
    <t>あしたのジョー</t>
  </si>
  <si>
    <t>プリムラ・ポリアンサ【九輪桜】</t>
    <rPh sb="11" eb="14">
      <t>くりんざくら</t>
    </rPh>
    <phoneticPr fontId="4" type="Hiragana" alignment="distributed"/>
  </si>
  <si>
    <t>02/20</t>
  </si>
  <si>
    <t>02/21</t>
  </si>
  <si>
    <t>彼岸桜</t>
    <rPh sb="0" eb="3">
      <t>ひがんざくら</t>
    </rPh>
    <phoneticPr fontId="4" type="Hiragana" alignment="distributed"/>
  </si>
  <si>
    <t>02/22</t>
  </si>
  <si>
    <t>木槿/槿</t>
    <rPh sb="0" eb="2">
      <t>むくげ</t>
    </rPh>
    <rPh sb="3" eb="4">
      <t>むくげ</t>
    </rPh>
    <phoneticPr fontId="4" type="Hiragana" alignment="distributed"/>
  </si>
  <si>
    <t>アフェランドラ【金葉木】</t>
    <rPh sb="8" eb="9">
      <t>きん</t>
    </rPh>
    <rPh sb="9" eb="10">
      <t>よう</t>
    </rPh>
    <rPh sb="10" eb="11">
      <t>ぼく</t>
    </rPh>
    <phoneticPr fontId="4" type="Hiragana" alignment="distributed"/>
  </si>
  <si>
    <t>02/23</t>
  </si>
  <si>
    <t>杏【唐桃】</t>
    <rPh sb="0" eb="1">
      <t>あんず</t>
    </rPh>
    <rPh sb="2" eb="4">
      <t>からもも</t>
    </rPh>
    <phoneticPr fontId="4" type="Hiragana" alignment="distributed"/>
  </si>
  <si>
    <t>雛罌粟【虞美人草】</t>
    <rPh sb="0" eb="3">
      <t>ひなげし</t>
    </rPh>
    <rPh sb="4" eb="8">
      <t>ぐびじんそう</t>
    </rPh>
    <phoneticPr fontId="4" type="Hiragana" alignment="distributed"/>
  </si>
  <si>
    <t>02/24</t>
  </si>
  <si>
    <t>蔓日日草【蔓桔梗】</t>
    <rPh sb="0" eb="4">
      <t>つるにちにちそう</t>
    </rPh>
    <rPh sb="5" eb="8">
      <t>つるききょう</t>
    </rPh>
    <phoneticPr fontId="4" type="Hiragana" alignment="distributed"/>
  </si>
  <si>
    <t>02/25</t>
  </si>
  <si>
    <t>カランコエ【紅弁慶】</t>
    <rPh sb="6" eb="9">
      <t>べにべんけい</t>
    </rPh>
    <phoneticPr fontId="4" type="Hiragana" alignment="distributed"/>
  </si>
  <si>
    <t>麝香薔薇【ムスクローズ】</t>
    <rPh sb="0" eb="4">
      <t>じゃこうばら</t>
    </rPh>
    <phoneticPr fontId="4" type="Hiragana" alignment="distributed"/>
  </si>
  <si>
    <t>元スペイン国家元首</t>
    <rPh sb="0" eb="1">
      <t>モト</t>
    </rPh>
    <rPh sb="5" eb="7">
      <t>コッカ</t>
    </rPh>
    <rPh sb="7" eb="9">
      <t>ゲンシュ</t>
    </rPh>
    <phoneticPr fontId="4"/>
  </si>
  <si>
    <t>ルイ１４世</t>
    <rPh sb="4" eb="5">
      <t>せい</t>
    </rPh>
    <phoneticPr fontId="4" type="Hiragana"/>
  </si>
  <si>
    <t>ルイ１４世☆</t>
    <rPh sb="4" eb="5">
      <t>せい</t>
    </rPh>
    <phoneticPr fontId="4" type="Hiragana"/>
  </si>
  <si>
    <t>マリー・テレーズ</t>
    <phoneticPr fontId="4" type="Hiragana"/>
  </si>
  <si>
    <t>マリー・テレーズ☆</t>
    <phoneticPr fontId="4" type="Hiragana"/>
  </si>
  <si>
    <t>フランソワーズ・アテナイス</t>
    <phoneticPr fontId="4" type="Hiragana"/>
  </si>
  <si>
    <t>フランソワーズ・アテナイス☆</t>
    <phoneticPr fontId="4" type="Hiragana"/>
  </si>
  <si>
    <t>モンテスパン侯爵夫人</t>
    <rPh sb="6" eb="8">
      <t>こうしゃく</t>
    </rPh>
    <rPh sb="8" eb="10">
      <t>ふじん</t>
    </rPh>
    <phoneticPr fontId="4" type="Hiragana"/>
  </si>
  <si>
    <t>牡牛座</t>
    <rPh sb="0" eb="3">
      <t>オウシザ</t>
    </rPh>
    <phoneticPr fontId="4"/>
  </si>
  <si>
    <t>双子座</t>
    <rPh sb="0" eb="3">
      <t>フタゴザ</t>
    </rPh>
    <phoneticPr fontId="4"/>
  </si>
  <si>
    <t>01/01</t>
    <phoneticPr fontId="4"/>
  </si>
  <si>
    <t>01/20</t>
    <phoneticPr fontId="4"/>
  </si>
  <si>
    <t>02/19</t>
    <phoneticPr fontId="4"/>
  </si>
  <si>
    <t>03/21</t>
    <phoneticPr fontId="4"/>
  </si>
  <si>
    <t>04/20</t>
    <phoneticPr fontId="4"/>
  </si>
  <si>
    <t>05/21</t>
    <phoneticPr fontId="4"/>
  </si>
  <si>
    <t>06/22</t>
    <phoneticPr fontId="4"/>
  </si>
  <si>
    <t>07/23</t>
    <phoneticPr fontId="4"/>
  </si>
  <si>
    <t>08/23</t>
    <phoneticPr fontId="4"/>
  </si>
  <si>
    <t>09/23</t>
    <phoneticPr fontId="4"/>
  </si>
  <si>
    <t>10/24</t>
    <phoneticPr fontId="4"/>
  </si>
  <si>
    <t>11/22</t>
    <phoneticPr fontId="4"/>
  </si>
  <si>
    <t>12/22</t>
    <phoneticPr fontId="4"/>
  </si>
  <si>
    <t>蟹座</t>
    <rPh sb="0" eb="2">
      <t>カニザ</t>
    </rPh>
    <phoneticPr fontId="4"/>
  </si>
  <si>
    <t>獅子座</t>
    <rPh sb="0" eb="3">
      <t>シシザ</t>
    </rPh>
    <phoneticPr fontId="4"/>
  </si>
  <si>
    <t>乙女座</t>
    <rPh sb="0" eb="3">
      <t>オトメザ</t>
    </rPh>
    <phoneticPr fontId="4"/>
  </si>
  <si>
    <t>蠍座</t>
    <rPh sb="0" eb="2">
      <t>サソリザ</t>
    </rPh>
    <phoneticPr fontId="4"/>
  </si>
  <si>
    <t>天秤座</t>
    <rPh sb="0" eb="3">
      <t>テンビンザ</t>
    </rPh>
    <phoneticPr fontId="4"/>
  </si>
  <si>
    <t>射手座</t>
    <rPh sb="0" eb="3">
      <t>イテザ</t>
    </rPh>
    <phoneticPr fontId="4"/>
  </si>
  <si>
    <t xml:space="preserve">13 金 </t>
    <rPh sb="3" eb="4">
      <t>キン</t>
    </rPh>
    <phoneticPr fontId="4"/>
  </si>
  <si>
    <t>世界の中心で、愛をさけぶ</t>
  </si>
  <si>
    <t>第４１代米大統領</t>
  </si>
  <si>
    <t>1936/06/**</t>
  </si>
  <si>
    <t>プラズマ</t>
  </si>
  <si>
    <t>大江　健三郎</t>
    <rPh sb="0" eb="6">
      <t>おおえ　けんざぶろう</t>
    </rPh>
    <phoneticPr fontId="4" type="Hiragana"/>
  </si>
  <si>
    <t>井伏　鱒二</t>
    <rPh sb="0" eb="5">
      <t>いぶせ　ますじ</t>
    </rPh>
    <phoneticPr fontId="4" type="Hiragana"/>
  </si>
  <si>
    <t>千乃　裕子</t>
    <rPh sb="0" eb="5">
      <t>ちの　ゆうこ</t>
    </rPh>
    <phoneticPr fontId="4" type="Hiragana"/>
  </si>
  <si>
    <t>丸山　和也</t>
    <rPh sb="0" eb="5">
      <t>まるやま　かずや</t>
    </rPh>
    <phoneticPr fontId="4" type="Hiragana"/>
  </si>
  <si>
    <t>井脇　ノブ子</t>
    <rPh sb="0" eb="6">
      <t>いわき　のぶこ</t>
    </rPh>
    <phoneticPr fontId="4" type="Hiragana"/>
  </si>
  <si>
    <t>山本　一太</t>
    <rPh sb="0" eb="5">
      <t>やまもと　いちた</t>
    </rPh>
    <phoneticPr fontId="4" type="Hiragana"/>
  </si>
  <si>
    <t>石川　さゆり</t>
    <rPh sb="0" eb="6">
      <t>いしかわ　さゆり</t>
    </rPh>
    <phoneticPr fontId="4" type="Hiragana"/>
  </si>
  <si>
    <t>みうら　じゅん</t>
    <rPh sb="0" eb="7">
      <t>みうら　じゅん</t>
    </rPh>
    <phoneticPr fontId="4" type="Hiragana"/>
  </si>
  <si>
    <t>ピエール・ジョゼフ・プルードン</t>
    <phoneticPr fontId="4"/>
  </si>
  <si>
    <t>ピエール・ジョゼフ・プルードン☆</t>
    <phoneticPr fontId="4"/>
  </si>
  <si>
    <t>無政府主義の父/アナーキスト</t>
    <rPh sb="0" eb="3">
      <t>ムセイフ</t>
    </rPh>
    <rPh sb="3" eb="5">
      <t>シュギ</t>
    </rPh>
    <rPh sb="6" eb="7">
      <t>チチ</t>
    </rPh>
    <phoneticPr fontId="4"/>
  </si>
  <si>
    <t>ピョートル・クロポトキン</t>
    <phoneticPr fontId="4"/>
  </si>
  <si>
    <t>大杉　栄</t>
    <rPh sb="0" eb="2">
      <t>オオスギ</t>
    </rPh>
    <rPh sb="3" eb="4">
      <t>サカエ</t>
    </rPh>
    <phoneticPr fontId="4"/>
  </si>
  <si>
    <t>大杉　栄☆</t>
    <rPh sb="0" eb="2">
      <t>オオスギ</t>
    </rPh>
    <rPh sb="3" eb="4">
      <t>サカエ</t>
    </rPh>
    <phoneticPr fontId="4"/>
  </si>
  <si>
    <t>ミハイル・バクーニン</t>
    <phoneticPr fontId="4"/>
  </si>
  <si>
    <t>ミハイル・バクーニン☆</t>
    <phoneticPr fontId="4"/>
  </si>
  <si>
    <t>フリードリヒ・エンゲルス</t>
    <phoneticPr fontId="4"/>
  </si>
  <si>
    <t>フリードリヒ・エンゲルス☆</t>
    <phoneticPr fontId="4"/>
  </si>
  <si>
    <t>共産主義者</t>
    <rPh sb="0" eb="2">
      <t>キョウサン</t>
    </rPh>
    <rPh sb="2" eb="4">
      <t>シュギ</t>
    </rPh>
    <rPh sb="4" eb="5">
      <t>シャ</t>
    </rPh>
    <phoneticPr fontId="4"/>
  </si>
  <si>
    <t>百日紅/猿滑</t>
    <rPh sb="0" eb="3">
      <t>さるすべり</t>
    </rPh>
    <rPh sb="4" eb="6">
      <t>さるすべり</t>
    </rPh>
    <phoneticPr fontId="4" type="Hiragana" alignment="distributed"/>
  </si>
  <si>
    <t>島田　洋七</t>
    <rPh sb="0" eb="2">
      <t>シマダ</t>
    </rPh>
    <rPh sb="3" eb="4">
      <t>ヨウ</t>
    </rPh>
    <rPh sb="4" eb="5">
      <t>シチ</t>
    </rPh>
    <phoneticPr fontId="4"/>
  </si>
  <si>
    <t>温水　洋一</t>
    <rPh sb="0" eb="2">
      <t>ヌクミズ</t>
    </rPh>
    <rPh sb="3" eb="5">
      <t>ヨウイチ</t>
    </rPh>
    <phoneticPr fontId="4"/>
  </si>
  <si>
    <t>リンゼイ・ケンプ</t>
    <rPh sb="0" eb="8">
      <t>りんぜい・けんぷ</t>
    </rPh>
    <phoneticPr fontId="4" type="Hiragana"/>
  </si>
  <si>
    <t>藤村　新一</t>
    <rPh sb="0" eb="5">
      <t>ふじむら　しんいち</t>
    </rPh>
    <phoneticPr fontId="4" type="Hiragana"/>
  </si>
  <si>
    <t>山咲　千里</t>
    <rPh sb="0" eb="5">
      <t>やまさき　せんり</t>
    </rPh>
    <phoneticPr fontId="4" type="Hiragana"/>
  </si>
  <si>
    <t>前原　誠司</t>
    <rPh sb="0" eb="5">
      <t>まえはら　せいじ</t>
    </rPh>
    <phoneticPr fontId="4" type="Hiragana"/>
  </si>
  <si>
    <t>阿部　正剛</t>
    <rPh sb="0" eb="5">
      <t>あべ　せいごう</t>
    </rPh>
    <phoneticPr fontId="4" type="Hiragana"/>
  </si>
  <si>
    <t>原　千晶</t>
    <rPh sb="0" eb="4">
      <t>はら　ちあき</t>
    </rPh>
    <phoneticPr fontId="4" type="Hiragana"/>
  </si>
  <si>
    <t>岡本　利加香</t>
    <rPh sb="0" eb="6">
      <t>おかもと　りかこ</t>
    </rPh>
    <phoneticPr fontId="4" type="Hiragana"/>
  </si>
  <si>
    <t>さかなクン</t>
    <rPh sb="0" eb="5">
      <t>さかなくん</t>
    </rPh>
    <phoneticPr fontId="4" type="Hiragana"/>
  </si>
  <si>
    <t>徳川　家康</t>
    <rPh sb="0" eb="5">
      <t>とくがわ　いえやす</t>
    </rPh>
    <phoneticPr fontId="4" type="Hiragana"/>
  </si>
  <si>
    <t>夏目　漱石</t>
    <rPh sb="0" eb="5">
      <t>なつめ　そうせき</t>
    </rPh>
    <phoneticPr fontId="4" type="Hiragana"/>
  </si>
  <si>
    <t>甘粕　正彦</t>
    <rPh sb="0" eb="5">
      <t>あまかす　まさひこ</t>
    </rPh>
    <phoneticPr fontId="4" type="Hiragana"/>
  </si>
  <si>
    <t>アウン・サン</t>
    <rPh sb="0" eb="6">
      <t>あうん・さん</t>
    </rPh>
    <phoneticPr fontId="4" type="Hiragana"/>
  </si>
  <si>
    <t>湯川　れい子</t>
    <rPh sb="0" eb="6">
      <t>ゆかわ　れいこ</t>
    </rPh>
    <phoneticPr fontId="4" type="Hiragana"/>
  </si>
  <si>
    <t>千葉　真一</t>
    <rPh sb="0" eb="5">
      <t>ちば　しんいち</t>
    </rPh>
    <phoneticPr fontId="4" type="Hiragana"/>
  </si>
  <si>
    <t>二階　俊博</t>
    <rPh sb="0" eb="5">
      <t>にかい　としひろ</t>
    </rPh>
    <phoneticPr fontId="4" type="Hiragana"/>
  </si>
  <si>
    <t>吉田　照美</t>
    <rPh sb="0" eb="5">
      <t>よしだ　てるみ</t>
    </rPh>
    <phoneticPr fontId="4" type="Hiragana"/>
  </si>
  <si>
    <t>五輪　真弓</t>
    <rPh sb="0" eb="5">
      <t>いつわ　まゆみ</t>
    </rPh>
    <phoneticPr fontId="4" type="Hiragana"/>
  </si>
  <si>
    <t>中村　雅俊</t>
    <rPh sb="0" eb="5">
      <t>なかむら　まさとし</t>
    </rPh>
    <phoneticPr fontId="4" type="Hiragana"/>
  </si>
  <si>
    <t>あだち　充</t>
    <rPh sb="0" eb="5">
      <t>あだち　みつる</t>
    </rPh>
    <phoneticPr fontId="4" type="Hiragana"/>
  </si>
  <si>
    <t>名高　達男</t>
    <rPh sb="0" eb="5">
      <t>なだか　たつお</t>
    </rPh>
    <phoneticPr fontId="4" type="Hiragana"/>
  </si>
  <si>
    <t>香坂　みゆき</t>
    <rPh sb="0" eb="6">
      <t>こうさか　みゆき</t>
    </rPh>
    <phoneticPr fontId="4" type="Hiragana"/>
  </si>
  <si>
    <t>吉村　由美</t>
    <rPh sb="0" eb="5">
      <t>よしむら　ゆみ</t>
    </rPh>
    <phoneticPr fontId="4" type="Hiragana"/>
  </si>
  <si>
    <t>川瀬　智子</t>
    <rPh sb="0" eb="5">
      <t>かわせ　ともこ</t>
    </rPh>
    <phoneticPr fontId="4" type="Hiragana"/>
  </si>
  <si>
    <t>相川　七瀬</t>
    <rPh sb="0" eb="5">
      <t>あいかわ　ななせ</t>
    </rPh>
    <phoneticPr fontId="4" type="Hiragana"/>
  </si>
  <si>
    <t>正岡　子規</t>
    <rPh sb="0" eb="5">
      <t>まさおか　しき</t>
    </rPh>
    <phoneticPr fontId="4" type="Hiragana"/>
  </si>
  <si>
    <t>近衛　文麿</t>
    <rPh sb="0" eb="5">
      <t>このえ　ふみまろ</t>
    </rPh>
    <phoneticPr fontId="4" type="Hiragana"/>
  </si>
  <si>
    <t>小川　真由美</t>
    <rPh sb="0" eb="6">
      <t>おがわ　まゆみ</t>
    </rPh>
    <phoneticPr fontId="4" type="Hiragana"/>
  </si>
  <si>
    <t>リー．Ｈ．オズワルド</t>
    <rPh sb="0" eb="10">
      <t>りー．Ｈ．おずわるど</t>
    </rPh>
    <phoneticPr fontId="4" type="Hiragana"/>
  </si>
  <si>
    <t>五月　みどり</t>
    <rPh sb="0" eb="6">
      <t>さつき　みどり</t>
    </rPh>
    <phoneticPr fontId="4" type="Hiragana"/>
  </si>
  <si>
    <t>横山　ノック</t>
    <rPh sb="0" eb="6">
      <t>よこやま　のっく</t>
    </rPh>
    <phoneticPr fontId="4" type="Hiragana"/>
  </si>
  <si>
    <t>江守　徹</t>
    <rPh sb="0" eb="4">
      <t>えもり　とおる</t>
    </rPh>
    <phoneticPr fontId="4" type="Hiragana"/>
  </si>
  <si>
    <t>第６４代横綱</t>
  </si>
  <si>
    <t>1621/**/**</t>
  </si>
  <si>
    <t>島原の乱</t>
  </si>
  <si>
    <t>1921/**/**</t>
  </si>
  <si>
    <t>1945/**/**</t>
  </si>
  <si>
    <t>たま出版</t>
  </si>
  <si>
    <t>1957/**/**</t>
  </si>
  <si>
    <t>東海大教授</t>
  </si>
  <si>
    <t>1694/11/21</t>
  </si>
  <si>
    <t>啓蒙主義</t>
  </si>
  <si>
    <t>第５８～６０代首相/自民党/大蔵省</t>
  </si>
  <si>
    <t>公明党/元宝塚</t>
  </si>
  <si>
    <t>ナチス医学者/死の天使</t>
  </si>
  <si>
    <t>社会学者/ブルセラ評論家</t>
  </si>
  <si>
    <t>日本船舶振興会/日本財団/フィクサー</t>
  </si>
  <si>
    <t>風水/建築家</t>
  </si>
  <si>
    <t>公明党/参議院</t>
  </si>
  <si>
    <t>ウルトラマン/ハイジ</t>
  </si>
  <si>
    <t>宇宙飛行士/化学者</t>
  </si>
  <si>
    <t>維新政党・新風/代表</t>
  </si>
  <si>
    <t>対仏投資庁長官/ＥＮＡ</t>
  </si>
  <si>
    <t>元仏財務相/ＥＮＡ</t>
  </si>
  <si>
    <t>宮内　亮治</t>
    <rPh sb="0" eb="5">
      <t>みやうち　りょうじ</t>
    </rPh>
    <phoneticPr fontId="4" type="Hiragana"/>
  </si>
  <si>
    <t>キャリー・アン・モス</t>
    <rPh sb="0" eb="10">
      <t>きゃりー・あん・もす</t>
    </rPh>
    <phoneticPr fontId="4" type="Hiragana"/>
  </si>
  <si>
    <t>岡田　有希子</t>
    <rPh sb="0" eb="6">
      <t>おかだ　ゆきこ</t>
    </rPh>
    <phoneticPr fontId="4" type="Hiragana"/>
  </si>
  <si>
    <t>奥菜　恵</t>
    <rPh sb="0" eb="4">
      <t>おくな　めぐみ</t>
    </rPh>
    <phoneticPr fontId="4" type="Hiragana"/>
  </si>
  <si>
    <t>西川　晃啓</t>
    <rPh sb="0" eb="5">
      <t>にしかわ　あきひろ</t>
    </rPh>
    <phoneticPr fontId="4" type="Hiragana"/>
  </si>
  <si>
    <t>杉村　太蔵</t>
    <rPh sb="0" eb="5">
      <t>すぎむら　たいぞう</t>
    </rPh>
    <phoneticPr fontId="4" type="Hiragana"/>
  </si>
  <si>
    <t>トーマス・エジソン</t>
    <rPh sb="0" eb="9">
      <t>とーます・えじそん</t>
    </rPh>
    <phoneticPr fontId="4" type="Hiragana"/>
  </si>
  <si>
    <t>グリゴリー・ラスプーチン</t>
    <rPh sb="0" eb="12">
      <t>ぐりごりー・らすぷーちん</t>
    </rPh>
    <phoneticPr fontId="4" type="Hiragana"/>
  </si>
  <si>
    <t>朝永　三十郎</t>
    <rPh sb="0" eb="6">
      <t>ともなが　さんじゅうろう</t>
    </rPh>
    <phoneticPr fontId="4" type="Hiragana"/>
  </si>
  <si>
    <t>出口　すみこ</t>
    <rPh sb="0" eb="6">
      <t>でぐち　すみこ</t>
    </rPh>
    <phoneticPr fontId="4" type="Hiragana"/>
  </si>
  <si>
    <t>湯川　秀樹</t>
    <rPh sb="0" eb="5">
      <t>ゆかわ　ひでき</t>
    </rPh>
    <phoneticPr fontId="4" type="Hiragana"/>
  </si>
  <si>
    <t>やなせ　たかし</t>
    <rPh sb="0" eb="7">
      <t>やなせ　たかし</t>
    </rPh>
    <phoneticPr fontId="4" type="Hiragana"/>
  </si>
  <si>
    <t>小松　左京</t>
    <rPh sb="0" eb="5">
      <t>こまつ　さきょう</t>
    </rPh>
    <phoneticPr fontId="4" type="Hiragana"/>
  </si>
  <si>
    <t>ボリス・エリツィン</t>
    <rPh sb="0" eb="9">
      <t>ぼりす・えりつぃん</t>
    </rPh>
    <phoneticPr fontId="4" type="Hiragana"/>
  </si>
  <si>
    <t>ジェームス・ディーン</t>
    <rPh sb="0" eb="10">
      <t>じぇーむす・でぃーん</t>
    </rPh>
    <phoneticPr fontId="4" type="Hiragana"/>
  </si>
  <si>
    <t>高倉　健</t>
    <rPh sb="0" eb="4">
      <t>たかくら　けん</t>
    </rPh>
    <phoneticPr fontId="4" type="Hiragana"/>
  </si>
  <si>
    <t>広瀬　隆</t>
    <rPh sb="0" eb="4">
      <t>ひろせ　たかし</t>
    </rPh>
    <phoneticPr fontId="4" type="Hiragana"/>
  </si>
  <si>
    <t>吉村　作治</t>
    <rPh sb="0" eb="5">
      <t>よしむら　さくじ</t>
    </rPh>
    <phoneticPr fontId="4" type="Hiragana"/>
  </si>
  <si>
    <t>小林　稔侍</t>
    <rPh sb="0" eb="5">
      <t>こばやし　ねんじ</t>
    </rPh>
    <phoneticPr fontId="4" type="Hiragana"/>
  </si>
  <si>
    <t>森本　レオ</t>
    <rPh sb="0" eb="5">
      <t>もりもと　れお</t>
    </rPh>
    <phoneticPr fontId="4" type="Hiragana"/>
  </si>
  <si>
    <t>桜井　賢</t>
    <rPh sb="0" eb="4">
      <t>さくらい　けん</t>
    </rPh>
    <phoneticPr fontId="4" type="Hiragana"/>
  </si>
  <si>
    <t>所　ジョージ</t>
    <rPh sb="0" eb="6">
      <t>ところ　じょーじ</t>
    </rPh>
    <phoneticPr fontId="4" type="Hiragana"/>
  </si>
  <si>
    <t>ニコラス・サルコジ</t>
    <rPh sb="0" eb="9">
      <t>にこらす・さるこじ</t>
    </rPh>
    <phoneticPr fontId="4" type="Hiragana"/>
  </si>
  <si>
    <t>広瀬　光治</t>
    <rPh sb="0" eb="5">
      <t>ひろせ　みつはる</t>
    </rPh>
    <phoneticPr fontId="4" type="Hiragana"/>
  </si>
  <si>
    <t>高見　エミリー</t>
    <rPh sb="0" eb="7">
      <t>たかみ　えみりー</t>
    </rPh>
    <phoneticPr fontId="4" type="Hiragana"/>
  </si>
  <si>
    <t>矢野　顕子</t>
    <rPh sb="0" eb="5">
      <t>やの　けんこ</t>
    </rPh>
    <phoneticPr fontId="4" type="Hiragana"/>
  </si>
  <si>
    <t>鶴保　庸介</t>
    <rPh sb="0" eb="5">
      <t>つるほ　ようすけ</t>
    </rPh>
    <phoneticPr fontId="4" type="Hiragana"/>
  </si>
  <si>
    <t>小畑　敏四郎☆</t>
    <rPh sb="0" eb="6">
      <t>オバタ　トシロウ</t>
    </rPh>
    <phoneticPr fontId="4"/>
  </si>
  <si>
    <t>陸軍軍人</t>
    <rPh sb="0" eb="2">
      <t>リクグン</t>
    </rPh>
    <rPh sb="2" eb="4">
      <t>グンジン</t>
    </rPh>
    <phoneticPr fontId="4"/>
  </si>
  <si>
    <t>02/10</t>
  </si>
  <si>
    <t>豌豆</t>
    <rPh sb="0" eb="2">
      <t>えんどう</t>
    </rPh>
    <phoneticPr fontId="4" type="Hiragana" alignment="distributed"/>
  </si>
  <si>
    <t>02/11</t>
  </si>
  <si>
    <t>行李柳</t>
    <rPh sb="0" eb="3">
      <t>こうりやなぎ</t>
    </rPh>
    <phoneticPr fontId="4" type="Hiragana" alignment="distributed"/>
  </si>
  <si>
    <t>ガーベラ【大千本槍】</t>
    <rPh sb="5" eb="6">
      <t>おお</t>
    </rPh>
    <rPh sb="6" eb="8">
      <t>せんぼん</t>
    </rPh>
    <rPh sb="8" eb="9">
      <t>やり</t>
    </rPh>
    <phoneticPr fontId="4" type="Hiragana" alignment="distributed"/>
  </si>
  <si>
    <t>小畑　敏四郎</t>
    <rPh sb="0" eb="6">
      <t>オバタ　トシロウ</t>
    </rPh>
    <phoneticPr fontId="4"/>
  </si>
  <si>
    <t>共産党/委員長</t>
  </si>
  <si>
    <t>仏社会党第一書記/ＥＮＡ</t>
  </si>
  <si>
    <t>共産党/議長</t>
  </si>
  <si>
    <t>麻【大麻草】</t>
    <rPh sb="0" eb="1">
      <t>あさ</t>
    </rPh>
    <rPh sb="2" eb="4">
      <t>たいま</t>
    </rPh>
    <rPh sb="4" eb="5">
      <t>そう</t>
    </rPh>
    <phoneticPr fontId="4" type="Hiragana" alignment="distributed"/>
  </si>
  <si>
    <t>10/21</t>
  </si>
  <si>
    <t>10/22</t>
  </si>
  <si>
    <t>青木【桃葉珊瑚】</t>
    <rPh sb="0" eb="2">
      <t>あおき</t>
    </rPh>
    <rPh sb="3" eb="7">
      <t>とうようさんご</t>
    </rPh>
    <phoneticPr fontId="4" type="Hiragana" alignment="distributed"/>
  </si>
  <si>
    <t>美智子皇后の祖父/日清製粉創業者</t>
  </si>
  <si>
    <t>物理学者/ノーベル賞</t>
  </si>
  <si>
    <t>公明党/文化局長</t>
  </si>
  <si>
    <t>第３０代首相/海軍軍人＠暗殺</t>
  </si>
  <si>
    <t>松下電気産業/松下政経塾</t>
  </si>
  <si>
    <t>こどもの絵/共産党</t>
  </si>
  <si>
    <t>第２７代首相/大蔵省＠暗殺</t>
  </si>
  <si>
    <t>第６４・６５代首相/自民党</t>
  </si>
  <si>
    <t>日本進歩党/安倍晋太郎の父</t>
  </si>
  <si>
    <t>評論家/九条の会</t>
  </si>
  <si>
    <t>学問のすすめ/慶應義塾</t>
  </si>
  <si>
    <t>第５２～５４代首相/自民党</t>
  </si>
  <si>
    <t>第７６・７７代首相/自民党</t>
  </si>
  <si>
    <t>Ａ級戦犯/フィクサー</t>
  </si>
  <si>
    <t>江田五月の父/社会党</t>
  </si>
  <si>
    <t>民主党/アキバ系</t>
  </si>
  <si>
    <t>哲学者/朝永振一郎の父</t>
  </si>
  <si>
    <t>理論物理学者/ノーベル賞</t>
  </si>
  <si>
    <t>自民党/参議院/野田聖子の元夫</t>
  </si>
  <si>
    <t>第７８代首相/自民党/大蔵省</t>
  </si>
  <si>
    <t>鳩山由紀夫の妻/元宝塚</t>
  </si>
  <si>
    <t>ライオンに噛ま（ｒｙ</t>
  </si>
  <si>
    <t>スーパーお掃除術</t>
  </si>
  <si>
    <t>エコノミスト</t>
  </si>
  <si>
    <t>0037/12/15</t>
  </si>
  <si>
    <t>ローマ皇帝＠自殺</t>
  </si>
  <si>
    <t>1897/11/28</t>
  </si>
  <si>
    <t>1897/12/04</t>
  </si>
  <si>
    <t>元イスラエル大統領</t>
  </si>
  <si>
    <t>ポケモン社長</t>
  </si>
  <si>
    <t>小泉　又次郎</t>
    <rPh sb="0" eb="6">
      <t>こいずみ　またじろう</t>
    </rPh>
    <phoneticPr fontId="4" type="Hiragana"/>
  </si>
  <si>
    <t>美空　ひばり</t>
    <rPh sb="0" eb="6">
      <t>みそら　ひばり</t>
    </rPh>
    <phoneticPr fontId="4" type="Hiragana"/>
  </si>
  <si>
    <t>伊東　四朗</t>
    <rPh sb="0" eb="5">
      <t>いとう　しろう</t>
    </rPh>
    <phoneticPr fontId="4" type="Hiragana"/>
  </si>
  <si>
    <t>ジョン・ロックフェラー４世</t>
    <rPh sb="0" eb="13">
      <t>じょん・ろっくふぇらー４せい</t>
    </rPh>
    <phoneticPr fontId="4" type="Hiragana"/>
  </si>
  <si>
    <t>大竹　まこと</t>
    <rPh sb="0" eb="6">
      <t>おおたけ　まこと</t>
    </rPh>
    <phoneticPr fontId="4" type="Hiragana"/>
  </si>
  <si>
    <t>岸部　四郎</t>
    <rPh sb="0" eb="5">
      <t>きしべ　しろう</t>
    </rPh>
    <phoneticPr fontId="4" type="Hiragana"/>
  </si>
  <si>
    <t>哀川　翔</t>
    <rPh sb="0" eb="4">
      <t>あいがわ　しょう</t>
    </rPh>
    <phoneticPr fontId="4" type="Hiragana"/>
  </si>
  <si>
    <t>リー・トンプソン</t>
    <rPh sb="0" eb="8">
      <t>りー・とんぷそん</t>
    </rPh>
    <phoneticPr fontId="4" type="Hiragana"/>
  </si>
  <si>
    <t>手塚　理美</t>
    <rPh sb="0" eb="5">
      <t>てづか　さとみ</t>
    </rPh>
    <phoneticPr fontId="4" type="Hiragana"/>
  </si>
  <si>
    <t>マイケル．Ｊ．フォックス</t>
    <rPh sb="0" eb="12">
      <t>まいける．Ｊ．ふぉっくす</t>
    </rPh>
    <phoneticPr fontId="4" type="Hiragana"/>
  </si>
  <si>
    <t>梨花</t>
    <rPh sb="0" eb="2">
      <t>りんか</t>
    </rPh>
    <phoneticPr fontId="4" type="Hiragana"/>
  </si>
  <si>
    <t>中澤　裕子</t>
    <rPh sb="0" eb="5">
      <t>なかざわ　ゆうこ</t>
    </rPh>
    <phoneticPr fontId="4" type="Hiragana"/>
  </si>
  <si>
    <t>今井　紀明</t>
    <rPh sb="0" eb="5">
      <t>いまい　のりあき</t>
    </rPh>
    <phoneticPr fontId="4" type="Hiragana"/>
  </si>
  <si>
    <t>宮里　藍</t>
    <rPh sb="0" eb="4">
      <t>みやざと　あい</t>
    </rPh>
    <phoneticPr fontId="4" type="Hiragana"/>
  </si>
  <si>
    <t>夢野　久作</t>
    <rPh sb="0" eb="5">
      <t>ゆめの　きゅうさく</t>
    </rPh>
    <phoneticPr fontId="4" type="Hiragana"/>
  </si>
  <si>
    <t>石原　莞爾</t>
    <rPh sb="0" eb="5">
      <t>いしはら　かんじ</t>
    </rPh>
    <phoneticPr fontId="4" type="Hiragana"/>
  </si>
  <si>
    <t>小谷　喜美</t>
    <rPh sb="0" eb="5">
      <t>こたに　よしみ</t>
    </rPh>
    <phoneticPr fontId="4" type="Hiragana"/>
  </si>
  <si>
    <t>マレーネ・ディートリッヒ</t>
    <rPh sb="0" eb="12">
      <t>まれーね・でぃーとりっひ</t>
    </rPh>
    <phoneticPr fontId="4" type="Hiragana"/>
  </si>
  <si>
    <t>リチャード・ニクソン</t>
    <rPh sb="0" eb="10">
      <t>りちゃーど・にくそん</t>
    </rPh>
    <phoneticPr fontId="4" type="Hiragana"/>
  </si>
  <si>
    <t>谷垣　専一</t>
    <rPh sb="0" eb="5">
      <t>たにがき　せんいち</t>
    </rPh>
    <phoneticPr fontId="4" type="Hiragana"/>
  </si>
  <si>
    <t>三島　由紀夫</t>
    <rPh sb="0" eb="6">
      <t>みしま　ゆきお</t>
    </rPh>
    <phoneticPr fontId="4" type="Hiragana"/>
  </si>
  <si>
    <t>河野　洋平</t>
    <rPh sb="0" eb="5">
      <t>こうの　ようへい</t>
    </rPh>
    <phoneticPr fontId="4" type="Hiragana"/>
  </si>
  <si>
    <t>コシノ　ヒロコ</t>
    <rPh sb="0" eb="7">
      <t>こしの　ひろこ</t>
    </rPh>
    <phoneticPr fontId="4" type="Hiragana"/>
  </si>
  <si>
    <t>アンソニー・ホプキンス</t>
    <rPh sb="0" eb="11">
      <t>あんそにー・ほぷきんす</t>
    </rPh>
    <phoneticPr fontId="4" type="Hiragana"/>
  </si>
  <si>
    <t>永田　萌</t>
    <rPh sb="0" eb="4">
      <t>ながた　もえ</t>
    </rPh>
    <phoneticPr fontId="4" type="Hiragana"/>
  </si>
  <si>
    <t>【宗】ルルドの泉</t>
    <rPh sb="1" eb="2">
      <t>しゅう</t>
    </rPh>
    <phoneticPr fontId="4" type="Hiragana"/>
  </si>
  <si>
    <t>【殺】血液風呂＠ポーランド</t>
    <rPh sb="1" eb="2">
      <t>さつ</t>
    </rPh>
    <phoneticPr fontId="4" type="Hiragana"/>
  </si>
  <si>
    <t>【王】スペイン王</t>
    <rPh sb="1" eb="2">
      <t>オウ</t>
    </rPh>
    <rPh sb="7" eb="8">
      <t>オウ</t>
    </rPh>
    <phoneticPr fontId="4"/>
  </si>
  <si>
    <t>【王】オランダ女王</t>
    <rPh sb="1" eb="2">
      <t>おう</t>
    </rPh>
    <phoneticPr fontId="4" type="Hiragana"/>
  </si>
  <si>
    <t>【皇】明治天皇の皇后</t>
    <rPh sb="1" eb="2">
      <t>こう</t>
    </rPh>
    <phoneticPr fontId="4" type="Hiragana"/>
  </si>
  <si>
    <t>【王】前々オランダ女王</t>
    <rPh sb="1" eb="2">
      <t>おう</t>
    </rPh>
    <phoneticPr fontId="4" type="Hiragana"/>
  </si>
  <si>
    <t>【王】英女王</t>
    <rPh sb="1" eb="2">
      <t>おう</t>
    </rPh>
    <phoneticPr fontId="4" type="Hiragana"/>
  </si>
  <si>
    <t>甲本　ヒロト</t>
    <rPh sb="0" eb="2">
      <t>コウモト</t>
    </rPh>
    <phoneticPr fontId="4"/>
  </si>
  <si>
    <t>映画評論家</t>
  </si>
  <si>
    <t>うる星やつら</t>
  </si>
  <si>
    <t>牧場の花</t>
    <rPh sb="0" eb="2">
      <t>まきば</t>
    </rPh>
    <rPh sb="3" eb="4">
      <t>はな</t>
    </rPh>
    <phoneticPr fontId="4" type="Hiragana" alignment="distributed"/>
  </si>
  <si>
    <t>布袋葵【ウォーターヒヤシンス】</t>
    <rPh sb="0" eb="3">
      <t>ほていあおい</t>
    </rPh>
    <phoneticPr fontId="4" type="Hiragana" alignment="distributed"/>
  </si>
  <si>
    <t>蛇苺</t>
    <rPh sb="0" eb="2">
      <t>へびいちご</t>
    </rPh>
    <phoneticPr fontId="4" type="Hiragana" alignment="distributed"/>
  </si>
  <si>
    <t>07/14</t>
  </si>
  <si>
    <t>真島　昌利</t>
    <rPh sb="0" eb="2">
      <t>マシマ</t>
    </rPh>
    <rPh sb="3" eb="5">
      <t>マサトシ</t>
    </rPh>
    <phoneticPr fontId="4"/>
  </si>
  <si>
    <t>河口　純之助</t>
    <rPh sb="0" eb="2">
      <t>カワグチ</t>
    </rPh>
    <rPh sb="3" eb="6">
      <t>ジュンノスケ</t>
    </rPh>
    <phoneticPr fontId="4"/>
  </si>
  <si>
    <t>梶原　徹也</t>
    <rPh sb="0" eb="2">
      <t>カジワラ</t>
    </rPh>
    <rPh sb="3" eb="5">
      <t>テツヤ</t>
    </rPh>
    <phoneticPr fontId="4"/>
  </si>
  <si>
    <t>白鯨</t>
    <rPh sb="0" eb="1">
      <t>ハク</t>
    </rPh>
    <rPh sb="1" eb="2">
      <t>ゲイ</t>
    </rPh>
    <phoneticPr fontId="4"/>
  </si>
  <si>
    <t>アルジャーノンに花束を</t>
    <rPh sb="8" eb="10">
      <t>ハナタバ</t>
    </rPh>
    <phoneticPr fontId="4"/>
  </si>
  <si>
    <t>アナウンサー（元フジＴＶ）</t>
    <rPh sb="7" eb="8">
      <t>モト</t>
    </rPh>
    <phoneticPr fontId="4"/>
  </si>
  <si>
    <t>貴乃花夫人/元フジＴＶアナウンサー</t>
    <rPh sb="6" eb="7">
      <t>モト</t>
    </rPh>
    <phoneticPr fontId="4"/>
  </si>
  <si>
    <t>元フジＴＶアナウンサー</t>
    <rPh sb="0" eb="1">
      <t>モト</t>
    </rPh>
    <phoneticPr fontId="4"/>
  </si>
  <si>
    <t>マルマン創業者/片山龍太郎の父</t>
    <rPh sb="4" eb="7">
      <t>ソウギョウシャ</t>
    </rPh>
    <rPh sb="8" eb="10">
      <t>カタヤマ</t>
    </rPh>
    <rPh sb="10" eb="13">
      <t>リュウタロウ</t>
    </rPh>
    <rPh sb="14" eb="15">
      <t>チチ</t>
    </rPh>
    <phoneticPr fontId="4"/>
  </si>
  <si>
    <t>米国日産初代社長</t>
    <rPh sb="0" eb="2">
      <t>ベイコク</t>
    </rPh>
    <rPh sb="2" eb="4">
      <t>ニッサン</t>
    </rPh>
    <rPh sb="4" eb="6">
      <t>ショダイ</t>
    </rPh>
    <rPh sb="6" eb="8">
      <t>シャチョウ</t>
    </rPh>
    <phoneticPr fontId="4"/>
  </si>
  <si>
    <t>日産社長</t>
    <rPh sb="0" eb="2">
      <t>ニッサン</t>
    </rPh>
    <rPh sb="2" eb="4">
      <t>シャチョウ</t>
    </rPh>
    <phoneticPr fontId="4"/>
  </si>
  <si>
    <t>豊田自動織機創業者</t>
    <rPh sb="0" eb="2">
      <t>トヨタ</t>
    </rPh>
    <rPh sb="2" eb="4">
      <t>ジドウ</t>
    </rPh>
    <rPh sb="4" eb="6">
      <t>ショッキ</t>
    </rPh>
    <rPh sb="6" eb="9">
      <t>ソウギョウシャ</t>
    </rPh>
    <phoneticPr fontId="4"/>
  </si>
  <si>
    <t>ルネ・デカルト☆</t>
    <rPh sb="0" eb="7">
      <t>るね・でかると</t>
    </rPh>
    <phoneticPr fontId="4" type="Hiragana"/>
  </si>
  <si>
    <t>チャールズ．Ｌ．ティファニー☆</t>
    <phoneticPr fontId="4" type="Hiragana"/>
  </si>
  <si>
    <t>長岡　半太郎☆</t>
    <rPh sb="0" eb="6">
      <t>ながおか　はんたろう</t>
    </rPh>
    <phoneticPr fontId="4" type="Hiragana"/>
  </si>
  <si>
    <t>クリシュナムルティ☆</t>
    <rPh sb="0" eb="9">
      <t>くりしゅなむるてぃ</t>
    </rPh>
    <phoneticPr fontId="4" type="Hiragana"/>
  </si>
  <si>
    <t>石ノ森　章太郎☆</t>
    <rPh sb="0" eb="7">
      <t>いしのもり　しょうたろう</t>
    </rPh>
    <phoneticPr fontId="4" type="Hiragana"/>
  </si>
  <si>
    <t>Ｐ．Ｆ．シーボルト☆</t>
    <phoneticPr fontId="4" type="Hiragana"/>
  </si>
  <si>
    <t>エル・グレコ☆</t>
    <phoneticPr fontId="4" type="Hiragana"/>
  </si>
  <si>
    <t>フランシス・ベーコン☆</t>
    <rPh sb="0" eb="10">
      <t>ふらんしす・べーこん</t>
    </rPh>
    <phoneticPr fontId="4" type="Hiragana"/>
  </si>
  <si>
    <t>天草　四郎☆</t>
    <rPh sb="0" eb="5">
      <t>あまくさ　しろう</t>
    </rPh>
    <phoneticPr fontId="4" type="Hiragana"/>
  </si>
  <si>
    <t>昭憲皇太后☆</t>
    <rPh sb="0" eb="5">
      <t>しょうけんこうたいごう</t>
    </rPh>
    <phoneticPr fontId="4" type="Hiragana"/>
  </si>
  <si>
    <t>岡田　有希子☆</t>
    <rPh sb="0" eb="6">
      <t>おかだ　ゆきこ</t>
    </rPh>
    <phoneticPr fontId="4" type="Hiragana"/>
  </si>
  <si>
    <t>平　敦盛☆</t>
    <rPh sb="0" eb="4">
      <t>たいらのあつもり</t>
    </rPh>
    <phoneticPr fontId="4" type="Hiragana"/>
  </si>
  <si>
    <t>ミゲル・デ・セルバンテス☆</t>
    <rPh sb="0" eb="12">
      <t>みげる・で・せるばんてす</t>
    </rPh>
    <phoneticPr fontId="4" type="Hiragana"/>
  </si>
  <si>
    <t>ウィリアム・シェイクスピア☆</t>
    <rPh sb="0" eb="13">
      <t>うぃりあむ・しぇいくすぴあ</t>
    </rPh>
    <phoneticPr fontId="4" type="Hiragana"/>
  </si>
  <si>
    <t>小渕　恵三☆</t>
    <rPh sb="0" eb="5">
      <t>おぶち　けいぞう</t>
    </rPh>
    <phoneticPr fontId="4" type="Hiragana"/>
  </si>
  <si>
    <t>マホメット☆</t>
    <phoneticPr fontId="4" type="Hiragana"/>
  </si>
  <si>
    <t>住友　政友☆</t>
    <rPh sb="0" eb="5">
      <t>すみとも　まさとも</t>
    </rPh>
    <phoneticPr fontId="4" type="Hiragana"/>
  </si>
  <si>
    <t>トマス・ハリス</t>
    <phoneticPr fontId="4" type="Hiragana"/>
  </si>
  <si>
    <t>安倍　晴明☆</t>
    <rPh sb="0" eb="5">
      <t>あべのせいめい</t>
    </rPh>
    <phoneticPr fontId="4" type="Hiragana"/>
  </si>
  <si>
    <t>1770/12/16</t>
  </si>
  <si>
    <t>運命</t>
  </si>
  <si>
    <t>1878/11/28</t>
  </si>
  <si>
    <t>物理学者</t>
  </si>
  <si>
    <t>1878/12/07</t>
  </si>
  <si>
    <t>みだれ髪</t>
  </si>
  <si>
    <t>1890/11/22</t>
  </si>
  <si>
    <t>元仏大統領</t>
  </si>
  <si>
    <t>1890/12/06</t>
  </si>
  <si>
    <t>サスペンス</t>
  </si>
  <si>
    <t>なごり雪</t>
  </si>
  <si>
    <t>耳をすませば</t>
  </si>
  <si>
    <t>カール・パンズラム</t>
    <rPh sb="0" eb="9">
      <t>かーる・ぱんずらむ</t>
    </rPh>
    <phoneticPr fontId="4" type="Hiragana"/>
  </si>
  <si>
    <t>波瀬　善雄</t>
    <rPh sb="0" eb="5">
      <t>はせ　よしお</t>
    </rPh>
    <phoneticPr fontId="4" type="Hiragana"/>
  </si>
  <si>
    <t>中村　玉緒</t>
    <rPh sb="0" eb="5">
      <t>なかむら　たまお</t>
    </rPh>
    <phoneticPr fontId="4" type="Hiragana"/>
  </si>
  <si>
    <t>岡本　千鶴子</t>
    <rPh sb="0" eb="6">
      <t>おかもと　ちづこ</t>
    </rPh>
    <phoneticPr fontId="4" type="Hiragana"/>
  </si>
  <si>
    <t>桜沢　エリカ</t>
    <rPh sb="0" eb="6">
      <t>さくらざわ　えりか</t>
    </rPh>
    <phoneticPr fontId="4" type="Hiragana"/>
  </si>
  <si>
    <t>松原　潤</t>
    <rPh sb="0" eb="4">
      <t>まつばら　じゅん</t>
    </rPh>
    <phoneticPr fontId="4" type="Hiragana"/>
  </si>
  <si>
    <t>田中　直樹</t>
    <rPh sb="0" eb="5">
      <t>たなか　なおき</t>
    </rPh>
    <phoneticPr fontId="4" type="Hiragana"/>
  </si>
  <si>
    <t>武蔵丸　光洋</t>
    <rPh sb="0" eb="6">
      <t>むさしまる　こうよう</t>
    </rPh>
    <phoneticPr fontId="4" type="Hiragana"/>
  </si>
  <si>
    <t>神作　譲</t>
    <rPh sb="0" eb="4">
      <t>かみさく　じょう</t>
    </rPh>
    <phoneticPr fontId="4" type="Hiragana"/>
  </si>
  <si>
    <t>ソフィア・コッポラ</t>
    <rPh sb="0" eb="9">
      <t>そふぃあ・こっぽら</t>
    </rPh>
    <phoneticPr fontId="4" type="Hiragana"/>
  </si>
  <si>
    <t>山本　香苗</t>
    <rPh sb="0" eb="5">
      <t>やまもと　かなえ</t>
    </rPh>
    <phoneticPr fontId="4" type="Hiragana"/>
  </si>
  <si>
    <t>光浦　靖子</t>
    <rPh sb="0" eb="5">
      <t>みつうら　やすこ</t>
    </rPh>
    <phoneticPr fontId="4" type="Hiragana"/>
  </si>
  <si>
    <t>ＮＡＯＴＯ</t>
    <rPh sb="0" eb="5">
      <t>なおと</t>
    </rPh>
    <phoneticPr fontId="4" type="Hiragana"/>
  </si>
  <si>
    <t>松田　龍平</t>
    <rPh sb="0" eb="5">
      <t>まつだ　りゅうへい</t>
    </rPh>
    <phoneticPr fontId="4" type="Hiragana"/>
  </si>
  <si>
    <t>ドラえもん</t>
    <rPh sb="0" eb="5">
      <t>どらえもん</t>
    </rPh>
    <phoneticPr fontId="4" type="Hiragana"/>
  </si>
  <si>
    <t>マルキ・ド・サド</t>
    <rPh sb="0" eb="8">
      <t>まるき・ど・さど</t>
    </rPh>
    <phoneticPr fontId="4" type="Hiragana"/>
  </si>
  <si>
    <t>ポール・ゴーギャン</t>
    <rPh sb="0" eb="9">
      <t>ぽーる・ごーぎゃん</t>
    </rPh>
    <phoneticPr fontId="4" type="Hiragana"/>
  </si>
  <si>
    <t>渡部　恒三</t>
    <rPh sb="0" eb="5">
      <t>わたべ　こうぞう</t>
    </rPh>
    <phoneticPr fontId="4" type="Hiragana"/>
  </si>
  <si>
    <t>小田　実</t>
    <rPh sb="0" eb="4">
      <t>おだ　みのる</t>
    </rPh>
    <phoneticPr fontId="4" type="Hiragana"/>
  </si>
  <si>
    <t>椎名　誠</t>
    <rPh sb="0" eb="4">
      <t>しいな　まこと</t>
    </rPh>
    <phoneticPr fontId="4" type="Hiragana"/>
  </si>
  <si>
    <t>アン・ルイス</t>
    <rPh sb="0" eb="6">
      <t>あん・るいす</t>
    </rPh>
    <phoneticPr fontId="4" type="Hiragana"/>
  </si>
  <si>
    <t>岩井　由紀子</t>
    <rPh sb="0" eb="6">
      <t>いわい　ゆきこ</t>
    </rPh>
    <phoneticPr fontId="4" type="Hiragana"/>
  </si>
  <si>
    <t>鈴木　京香</t>
    <rPh sb="0" eb="5">
      <t>すずき　きょうか</t>
    </rPh>
    <phoneticPr fontId="4" type="Hiragana"/>
  </si>
  <si>
    <t>田畑　博之</t>
    <rPh sb="0" eb="5">
      <t>たばた　ひろゆき</t>
    </rPh>
    <phoneticPr fontId="4" type="Hiragana"/>
  </si>
  <si>
    <t>河合　美智子</t>
    <rPh sb="0" eb="6">
      <t>かわい　みちこ</t>
    </rPh>
    <phoneticPr fontId="4" type="Hiragana"/>
  </si>
  <si>
    <t>森口　博子</t>
    <rPh sb="0" eb="5">
      <t>もりぐち　ひろこ</t>
    </rPh>
    <phoneticPr fontId="4" type="Hiragana"/>
  </si>
  <si>
    <t>大塚　寧々</t>
    <rPh sb="0" eb="5">
      <t>おおつか　ねね</t>
    </rPh>
    <phoneticPr fontId="4" type="Hiragana"/>
  </si>
  <si>
    <t>田中　麗奈</t>
    <rPh sb="0" eb="5">
      <t>たなか　れな</t>
    </rPh>
    <phoneticPr fontId="4" type="Hiragana"/>
  </si>
  <si>
    <t>マリー・デュプレシ</t>
    <rPh sb="0" eb="9">
      <t>まりー・でゅぷれし</t>
    </rPh>
    <phoneticPr fontId="4" type="Hiragana"/>
  </si>
  <si>
    <t>坂本　龍馬</t>
    <rPh sb="0" eb="5">
      <t>さかもと　りょうま</t>
    </rPh>
    <phoneticPr fontId="4" type="Hiragana"/>
  </si>
  <si>
    <t>永田　鉄山</t>
    <rPh sb="0" eb="5">
      <t>ながた　てつざん</t>
    </rPh>
    <phoneticPr fontId="4" type="Hiragana"/>
  </si>
  <si>
    <t>宜保　愛子</t>
    <rPh sb="0" eb="5">
      <t>ぎぼ　あいこ</t>
    </rPh>
    <phoneticPr fontId="4" type="Hiragana"/>
  </si>
  <si>
    <t>江藤　淳</t>
    <rPh sb="0" eb="4">
      <t>えとう　じゅん</t>
    </rPh>
    <phoneticPr fontId="4" type="Hiragana"/>
  </si>
  <si>
    <t>奥田　碩</t>
    <rPh sb="0" eb="4">
      <t>おくだ　ひろし</t>
    </rPh>
    <phoneticPr fontId="4" type="Hiragana"/>
  </si>
  <si>
    <t>小林　興起</t>
    <rPh sb="0" eb="5">
      <t>こばやし　こうき</t>
    </rPh>
    <phoneticPr fontId="4" type="Hiragana"/>
  </si>
  <si>
    <t>古谷　一行</t>
    <rPh sb="0" eb="5">
      <t>ふるや　いっこう</t>
    </rPh>
    <phoneticPr fontId="4" type="Hiragana"/>
  </si>
  <si>
    <t>額賀　福志郎</t>
    <rPh sb="0" eb="6">
      <t>ぬかが　ふくしろう</t>
    </rPh>
    <phoneticPr fontId="4" type="Hiragana"/>
  </si>
  <si>
    <t>田中　眞紀子</t>
    <rPh sb="0" eb="6">
      <t>たなか　まきこ</t>
    </rPh>
    <phoneticPr fontId="4" type="Hiragana"/>
  </si>
  <si>
    <t>猪口　孝</t>
    <rPh sb="0" eb="4">
      <t>いのぐち　たかし</t>
    </rPh>
    <phoneticPr fontId="4" type="Hiragana"/>
  </si>
  <si>
    <t>役所　広司</t>
    <rPh sb="0" eb="5">
      <t>やくしょ　こうじ</t>
    </rPh>
    <phoneticPr fontId="4" type="Hiragana"/>
  </si>
  <si>
    <t>小堺　一機</t>
    <rPh sb="0" eb="5">
      <t>こさかい　かずき</t>
    </rPh>
    <phoneticPr fontId="4" type="Hiragana"/>
  </si>
  <si>
    <t>メル・ギブソン</t>
    <rPh sb="0" eb="7">
      <t>める・ぎぶそん</t>
    </rPh>
    <phoneticPr fontId="4" type="Hiragana"/>
  </si>
  <si>
    <t>陳　建一</t>
    <rPh sb="0" eb="4">
      <t>ちん　けんいち</t>
    </rPh>
    <phoneticPr fontId="4" type="Hiragana"/>
  </si>
  <si>
    <t>藤村　美樹</t>
    <rPh sb="0" eb="5">
      <t>ふじむら　みき</t>
    </rPh>
    <phoneticPr fontId="4" type="Hiragana"/>
  </si>
  <si>
    <t>桜　金造</t>
    <rPh sb="0" eb="4">
      <t>さくら　きんぞう</t>
    </rPh>
    <phoneticPr fontId="4" type="Hiragana"/>
  </si>
  <si>
    <t>パトリシア・ラムジー</t>
    <rPh sb="0" eb="10">
      <t>ぱとりしあ・らむじー</t>
    </rPh>
    <phoneticPr fontId="4" type="Hiragana"/>
  </si>
  <si>
    <t>祐子ゴルティ</t>
    <rPh sb="0" eb="6">
      <t>ゆうこごるてぃ</t>
    </rPh>
    <phoneticPr fontId="4" type="Hiragana"/>
  </si>
  <si>
    <t>長山　洋子</t>
    <rPh sb="0" eb="5">
      <t>ながやま　ようこ</t>
    </rPh>
    <phoneticPr fontId="4" type="Hiragana"/>
  </si>
  <si>
    <t>三浦　りさ子</t>
    <rPh sb="0" eb="6">
      <t>みうら　りさこ</t>
    </rPh>
    <phoneticPr fontId="4" type="Hiragana"/>
  </si>
  <si>
    <t>松居　直美</t>
    <rPh sb="0" eb="5">
      <t>まつい　なおみ</t>
    </rPh>
    <phoneticPr fontId="4" type="Hiragana"/>
  </si>
  <si>
    <t>村上　知子</t>
    <rPh sb="0" eb="5">
      <t>むらかみ　ともこ</t>
    </rPh>
    <phoneticPr fontId="4" type="Hiragana"/>
  </si>
  <si>
    <t>大島　美幸</t>
    <rPh sb="0" eb="5">
      <t>おおしま　みゆき</t>
    </rPh>
    <phoneticPr fontId="4" type="Hiragana"/>
  </si>
  <si>
    <t>エリザベート・バートリー</t>
    <rPh sb="0" eb="12">
      <t>えりざべーと・ばーとりー</t>
    </rPh>
    <phoneticPr fontId="4" type="Hiragana"/>
  </si>
  <si>
    <t>アルフォンス・ミュシャ</t>
    <rPh sb="0" eb="11">
      <t>あるふぉんす・みゅしゃ</t>
    </rPh>
    <phoneticPr fontId="4" type="Hiragana"/>
  </si>
  <si>
    <t>ルイス・ウェイン</t>
    <rPh sb="0" eb="8">
      <t>るいす・うぇいん</t>
    </rPh>
    <phoneticPr fontId="4" type="Hiragana"/>
  </si>
  <si>
    <t>アーネスト・シートン</t>
    <rPh sb="0" eb="10">
      <t>あーねすと・しーとん</t>
    </rPh>
    <phoneticPr fontId="4" type="Hiragana"/>
  </si>
  <si>
    <t>東條　英機</t>
    <rPh sb="0" eb="5">
      <t>とうじょう　ひでき</t>
    </rPh>
    <phoneticPr fontId="4" type="Hiragana"/>
  </si>
  <si>
    <t>小林　亜星</t>
    <rPh sb="0" eb="5">
      <t>こばやし　あせい</t>
    </rPh>
    <phoneticPr fontId="4" type="Hiragana"/>
  </si>
  <si>
    <t>双子山親方</t>
  </si>
  <si>
    <t>元時津風親方＠永久追放</t>
  </si>
  <si>
    <t>とんねるず</t>
  </si>
  <si>
    <t>宗　道臣</t>
    <rPh sb="0" eb="1">
      <t>そう</t>
    </rPh>
    <rPh sb="2" eb="3">
      <t>どう</t>
    </rPh>
    <rPh sb="3" eb="4">
      <t>しん</t>
    </rPh>
    <phoneticPr fontId="4" type="Hiragana"/>
  </si>
  <si>
    <t>宗　道臣☆</t>
    <rPh sb="0" eb="1">
      <t>そう</t>
    </rPh>
    <rPh sb="2" eb="3">
      <t>どう</t>
    </rPh>
    <rPh sb="3" eb="4">
      <t>しん</t>
    </rPh>
    <phoneticPr fontId="4" type="Hiragana"/>
  </si>
  <si>
    <t>少林寺拳法の創始者</t>
    <rPh sb="0" eb="3">
      <t>しょうりんじ</t>
    </rPh>
    <rPh sb="3" eb="5">
      <t>けんぽう</t>
    </rPh>
    <rPh sb="6" eb="9">
      <t>そうししゃ</t>
    </rPh>
    <phoneticPr fontId="4" type="Hiragana"/>
  </si>
  <si>
    <t>ピンクッション</t>
  </si>
  <si>
    <t>レイザーラモンＨＧ</t>
  </si>
  <si>
    <t>フィギュアスケート</t>
  </si>
  <si>
    <t>1879/03/14</t>
  </si>
  <si>
    <t>相対性理論</t>
  </si>
  <si>
    <t>電通社長</t>
  </si>
  <si>
    <t>はだしのゲン</t>
  </si>
  <si>
    <t>第７４代英首相</t>
  </si>
  <si>
    <t>ガラスの仮面</t>
  </si>
  <si>
    <t>かつみ♥さゆり</t>
  </si>
  <si>
    <t>生稲　晃子</t>
    <rPh sb="0" eb="5">
      <t>いくいな　あきこ</t>
    </rPh>
    <phoneticPr fontId="4" type="Hiragana"/>
  </si>
  <si>
    <t>中村　天風</t>
    <rPh sb="0" eb="5">
      <t>なかむら　てんふう</t>
    </rPh>
    <phoneticPr fontId="4" type="Hiragana"/>
  </si>
  <si>
    <t>サンテグジュペリ</t>
    <rPh sb="0" eb="8">
      <t>さんてぐじゅぺり</t>
    </rPh>
    <phoneticPr fontId="4" type="Hiragana"/>
  </si>
  <si>
    <t>山階　芳麿</t>
    <rPh sb="0" eb="5">
      <t>やましな　よしまろ</t>
    </rPh>
    <phoneticPr fontId="4" type="Hiragana"/>
  </si>
  <si>
    <t>冬柴　鐵三</t>
    <rPh sb="0" eb="5">
      <t>ふゆしば　てつぞう</t>
    </rPh>
    <phoneticPr fontId="4" type="Hiragana"/>
  </si>
  <si>
    <t>森　進一</t>
    <rPh sb="0" eb="4">
      <t>もり　しんいち</t>
    </rPh>
    <phoneticPr fontId="4" type="Hiragana"/>
  </si>
  <si>
    <t>ラッキー池田</t>
    <rPh sb="0" eb="6">
      <t>らっきーいけだ</t>
    </rPh>
    <phoneticPr fontId="4" type="Hiragana"/>
  </si>
  <si>
    <t>田中　美佐子</t>
    <rPh sb="0" eb="6">
      <t>たなか　みさこ</t>
    </rPh>
    <phoneticPr fontId="4" type="Hiragana"/>
  </si>
  <si>
    <t>小野　みゆき</t>
    <rPh sb="0" eb="6">
      <t>おの　みゆき</t>
    </rPh>
    <phoneticPr fontId="4" type="Hiragana"/>
  </si>
  <si>
    <t>千秋</t>
    <rPh sb="0" eb="2">
      <t>ちあき</t>
    </rPh>
    <phoneticPr fontId="4" type="Hiragana"/>
  </si>
  <si>
    <t>郡山　総一郎</t>
    <rPh sb="0" eb="6">
      <t>こおりやま　そういちろう</t>
    </rPh>
    <phoneticPr fontId="4" type="Hiragana"/>
  </si>
  <si>
    <t>小倉　優子</t>
    <rPh sb="0" eb="5">
      <t>おぐら　ゆうこ</t>
    </rPh>
    <phoneticPr fontId="4" type="Hiragana"/>
  </si>
  <si>
    <t>羽田　孜</t>
    <rPh sb="0" eb="4">
      <t>はた　つとむ</t>
    </rPh>
    <phoneticPr fontId="4" type="Hiragana"/>
  </si>
  <si>
    <t>サッカー</t>
  </si>
  <si>
    <t>1641/10/05</t>
  </si>
  <si>
    <t>すぎやま　こういち</t>
    <phoneticPr fontId="4" type="Hiragana"/>
  </si>
  <si>
    <t>上杉　隆</t>
    <rPh sb="0" eb="2">
      <t>うえすぎ</t>
    </rPh>
    <rPh sb="3" eb="4">
      <t>たかし</t>
    </rPh>
    <phoneticPr fontId="4" type="Hiragana"/>
  </si>
  <si>
    <t>少女写真家</t>
    <rPh sb="0" eb="2">
      <t>ショウジョ</t>
    </rPh>
    <rPh sb="2" eb="5">
      <t>シャシンカ</t>
    </rPh>
    <phoneticPr fontId="4"/>
  </si>
  <si>
    <t>月見草</t>
    <rPh sb="0" eb="3">
      <t>つきみそう</t>
    </rPh>
    <phoneticPr fontId="4" type="Hiragana" alignment="distributed"/>
  </si>
  <si>
    <t>馬肥やし</t>
    <rPh sb="0" eb="1">
      <t>うま</t>
    </rPh>
    <rPh sb="1" eb="2">
      <t>ご</t>
    </rPh>
    <phoneticPr fontId="4" type="Hiragana" alignment="distributed"/>
  </si>
  <si>
    <t>皐月/五月</t>
    <rPh sb="0" eb="2">
      <t>さつき</t>
    </rPh>
    <rPh sb="3" eb="5">
      <t>さつき</t>
    </rPh>
    <phoneticPr fontId="4" type="Hiragana" alignment="distributed"/>
  </si>
  <si>
    <t>06/22</t>
  </si>
  <si>
    <t>蟹座</t>
  </si>
  <si>
    <t>莢迷</t>
    <rPh sb="0" eb="2">
      <t>がまずみ</t>
    </rPh>
    <phoneticPr fontId="4" type="Hiragana" alignment="distributed"/>
  </si>
  <si>
    <t>藪萱草</t>
    <rPh sb="0" eb="3">
      <t>やぶかんぞう</t>
    </rPh>
    <phoneticPr fontId="4" type="Hiragana" alignment="distributed"/>
  </si>
  <si>
    <t>06/23</t>
  </si>
  <si>
    <t>06/24</t>
  </si>
  <si>
    <t>バーベナ【美女桜】</t>
    <rPh sb="5" eb="8">
      <t>びじょざくら</t>
    </rPh>
    <phoneticPr fontId="4" type="Hiragana" alignment="distributed"/>
  </si>
  <si>
    <t>酔仙翁【フランネル草】</t>
    <rPh sb="0" eb="3">
      <t>すいせんのう</t>
    </rPh>
    <rPh sb="9" eb="10">
      <t>そう</t>
    </rPh>
    <phoneticPr fontId="4" type="Hiragana" alignment="distributed"/>
  </si>
  <si>
    <t>06/25</t>
  </si>
  <si>
    <t>朝顔【牽牛花】</t>
    <rPh sb="0" eb="2">
      <t>あさがお</t>
    </rPh>
    <rPh sb="3" eb="6">
      <t>けんぎゅうか</t>
    </rPh>
    <phoneticPr fontId="4" type="Hiragana" alignment="distributed"/>
  </si>
  <si>
    <t>フェンネル【茴香】</t>
    <rPh sb="6" eb="8">
      <t>ういきょう</t>
    </rPh>
    <phoneticPr fontId="4" type="Hiragana" alignment="distributed"/>
  </si>
  <si>
    <t>百合</t>
    <rPh sb="0" eb="2">
      <t>ゆり</t>
    </rPh>
    <phoneticPr fontId="4" type="Hiragana" alignment="distributed"/>
  </si>
  <si>
    <t>06/26</t>
  </si>
  <si>
    <t>平松　庚三</t>
    <rPh sb="0" eb="5">
      <t>ひらまつ　こうぞう</t>
    </rPh>
    <phoneticPr fontId="4" type="Hiragana"/>
  </si>
  <si>
    <t>ハロルド・シップマン</t>
    <rPh sb="0" eb="10">
      <t>はろるど・しっぷまん</t>
    </rPh>
    <phoneticPr fontId="4" type="Hiragana"/>
  </si>
  <si>
    <t>宮本　亜門</t>
    <rPh sb="0" eb="5">
      <t>みやもと　あもん</t>
    </rPh>
    <phoneticPr fontId="4" type="Hiragana"/>
  </si>
  <si>
    <t>ＣＨＡＧＥ</t>
    <rPh sb="0" eb="5">
      <t>ちゃげ</t>
    </rPh>
    <phoneticPr fontId="4" type="Hiragana"/>
  </si>
  <si>
    <t>長井　秀和</t>
    <rPh sb="0" eb="5">
      <t>ながい　ひでかず</t>
    </rPh>
    <phoneticPr fontId="4" type="Hiragana"/>
  </si>
  <si>
    <t>高遠　菜穂子</t>
    <rPh sb="0" eb="6">
      <t>たかとお　なほこ</t>
    </rPh>
    <phoneticPr fontId="4" type="Hiragana"/>
  </si>
  <si>
    <t>ウド鈴木</t>
    <rPh sb="0" eb="4">
      <t>うどすずき</t>
    </rPh>
    <phoneticPr fontId="4" type="Hiragana"/>
  </si>
  <si>
    <t>雨宮　塔子</t>
    <rPh sb="0" eb="5">
      <t>あめみや　とうこ</t>
    </rPh>
    <phoneticPr fontId="4" type="Hiragana"/>
  </si>
  <si>
    <t>富永　美樹</t>
    <rPh sb="0" eb="5">
      <t>とみなが　みき</t>
    </rPh>
    <phoneticPr fontId="4" type="Hiragana"/>
  </si>
  <si>
    <t>ギ・ド・モーパッサン</t>
    <rPh sb="0" eb="10">
      <t>ぎ・ど・もーぱっさん</t>
    </rPh>
    <phoneticPr fontId="4" type="Hiragana"/>
  </si>
  <si>
    <t>谷崎　潤一郎</t>
    <rPh sb="0" eb="6">
      <t>たにざき　じゅんいちろう</t>
    </rPh>
    <phoneticPr fontId="4" type="Hiragana"/>
  </si>
  <si>
    <t>杉浦　正健</t>
    <rPh sb="0" eb="5">
      <t>すぎうら　せいけん</t>
    </rPh>
    <phoneticPr fontId="4" type="Hiragana"/>
  </si>
  <si>
    <t>ビル・クリントン</t>
    <rPh sb="0" eb="8">
      <t>びる・くりんとん</t>
    </rPh>
    <phoneticPr fontId="4" type="Hiragana"/>
  </si>
  <si>
    <t>マーカス・ウェッソン</t>
    <rPh sb="0" eb="10">
      <t>まーかす・うぇっそん</t>
    </rPh>
    <phoneticPr fontId="4" type="Hiragana"/>
  </si>
  <si>
    <t>ケイト・ブッシュ</t>
    <rPh sb="0" eb="8">
      <t>けいと・ぶっしゅ</t>
    </rPh>
    <phoneticPr fontId="4" type="Hiragana"/>
  </si>
  <si>
    <t>江川　紹子</t>
    <rPh sb="0" eb="5">
      <t>えがわ　しょうこ</t>
    </rPh>
    <phoneticPr fontId="4" type="Hiragana"/>
  </si>
  <si>
    <t>辰巳　琢郎</t>
    <rPh sb="0" eb="5">
      <t>たつみ　たくろう</t>
    </rPh>
    <phoneticPr fontId="4" type="Hiragana"/>
  </si>
  <si>
    <t>陣内　孝則</t>
    <rPh sb="0" eb="5">
      <t>じんない　たかのり</t>
    </rPh>
    <phoneticPr fontId="4" type="Hiragana"/>
  </si>
  <si>
    <t>マドンナ</t>
    <rPh sb="0" eb="4">
      <t>まどんな</t>
    </rPh>
    <phoneticPr fontId="4" type="Hiragana"/>
  </si>
  <si>
    <t>外山　恒一</t>
    <rPh sb="0" eb="5">
      <t>とやま　こういち</t>
    </rPh>
    <phoneticPr fontId="4" type="Hiragana"/>
  </si>
  <si>
    <t>セリーヌ・ディオン</t>
    <rPh sb="0" eb="9">
      <t>せりーぬ・でぃおん</t>
    </rPh>
    <phoneticPr fontId="4" type="Hiragana"/>
  </si>
  <si>
    <t>小沢　健二</t>
    <rPh sb="0" eb="5">
      <t>おざわ　けんじ</t>
    </rPh>
    <phoneticPr fontId="4" type="Hiragana"/>
  </si>
  <si>
    <t>竹内　結子</t>
    <rPh sb="0" eb="5">
      <t>たけうち　ゆうこ</t>
    </rPh>
    <phoneticPr fontId="4" type="Hiragana"/>
  </si>
  <si>
    <t>リジー・ボーデン</t>
    <rPh sb="0" eb="8">
      <t>りじー・ぼーでん</t>
    </rPh>
    <phoneticPr fontId="4" type="Hiragana"/>
  </si>
  <si>
    <t>貞明皇后</t>
    <rPh sb="0" eb="4">
      <t>ていめいこうごう</t>
    </rPh>
    <phoneticPr fontId="4" type="Hiragana"/>
  </si>
  <si>
    <t>ネルソン・ロックフェラー</t>
    <rPh sb="0" eb="12">
      <t>ねるそん・ろっくふぇらー</t>
    </rPh>
    <phoneticPr fontId="4" type="Hiragana"/>
  </si>
  <si>
    <t>ミヤコ蝶々</t>
    <rPh sb="0" eb="5">
      <t>みやこちょうちょう</t>
    </rPh>
    <phoneticPr fontId="4" type="Hiragana"/>
  </si>
  <si>
    <t>ドナルド・ラムズフェルド</t>
    <rPh sb="0" eb="12">
      <t>どなるど・らむずふぇるど</t>
    </rPh>
    <phoneticPr fontId="4" type="Hiragana"/>
  </si>
  <si>
    <t>青島　幸男</t>
    <rPh sb="0" eb="5">
      <t>あおしま　ゆきお</t>
    </rPh>
    <phoneticPr fontId="4" type="Hiragana"/>
  </si>
  <si>
    <t>久米　宏</t>
    <rPh sb="0" eb="4">
      <t>くめ　ひろし</t>
    </rPh>
    <phoneticPr fontId="4" type="Hiragana"/>
  </si>
  <si>
    <t>プリンセス・テンコー</t>
    <rPh sb="0" eb="10">
      <t>ぷりんせす・てんこー</t>
    </rPh>
    <phoneticPr fontId="4" type="Hiragana"/>
  </si>
  <si>
    <t>大川　隆法</t>
    <rPh sb="0" eb="5">
      <t>おおかわ　りゅうほう</t>
    </rPh>
    <phoneticPr fontId="4" type="Hiragana"/>
  </si>
  <si>
    <t>トム・ハンクス</t>
    <rPh sb="0" eb="7">
      <t>とむ・はんくす</t>
    </rPh>
    <phoneticPr fontId="4" type="Hiragana"/>
  </si>
  <si>
    <t>石橋　凌</t>
    <rPh sb="0" eb="4">
      <t>いしばし　りょう</t>
    </rPh>
    <phoneticPr fontId="4" type="Hiragana"/>
  </si>
  <si>
    <t>黒田　福美</t>
    <rPh sb="0" eb="5">
      <t>くろだ　ふくみ</t>
    </rPh>
    <phoneticPr fontId="4" type="Hiragana"/>
  </si>
  <si>
    <t>柳　美里</t>
    <rPh sb="0" eb="4">
      <t>ゆう　みり</t>
    </rPh>
    <phoneticPr fontId="4" type="Hiragana"/>
  </si>
  <si>
    <t>松下　由樹</t>
    <rPh sb="0" eb="5">
      <t>まつした　ゆき</t>
    </rPh>
    <phoneticPr fontId="4" type="Hiragana"/>
  </si>
  <si>
    <t>近藤　サト</t>
    <rPh sb="0" eb="5">
      <t>こんどう　さと</t>
    </rPh>
    <phoneticPr fontId="4" type="Hiragana"/>
  </si>
  <si>
    <t>杉本　彩</t>
    <rPh sb="0" eb="4">
      <t>すぎもと　あや</t>
    </rPh>
    <phoneticPr fontId="4" type="Hiragana"/>
  </si>
  <si>
    <t>優香</t>
    <rPh sb="0" eb="2">
      <t>ゆうか</t>
    </rPh>
    <phoneticPr fontId="4" type="Hiragana"/>
  </si>
  <si>
    <t>広末　涼子</t>
    <rPh sb="0" eb="5">
      <t>ひろすえ　りょうこ</t>
    </rPh>
    <phoneticPr fontId="4" type="Hiragana"/>
  </si>
  <si>
    <t>田中　邦衛</t>
    <rPh sb="0" eb="5">
      <t>たなか　くにえ</t>
    </rPh>
    <phoneticPr fontId="4" type="Hiragana"/>
  </si>
  <si>
    <t>ジャック・シラク</t>
    <rPh sb="0" eb="8">
      <t>じゃっく・しらく</t>
    </rPh>
    <phoneticPr fontId="4" type="Hiragana"/>
  </si>
  <si>
    <t>尾身　幸次</t>
    <rPh sb="0" eb="5">
      <t>おみ　こうじ</t>
    </rPh>
    <phoneticPr fontId="4" type="Hiragana"/>
  </si>
  <si>
    <t>原　由子</t>
    <rPh sb="0" eb="4">
      <t>はら　ゆうこ</t>
    </rPh>
    <phoneticPr fontId="4" type="Hiragana"/>
  </si>
  <si>
    <t>出口　紅</t>
    <rPh sb="0" eb="4">
      <t>でぐち　くれない</t>
    </rPh>
    <phoneticPr fontId="4" type="Hiragana"/>
  </si>
  <si>
    <t>清岡　純子</t>
    <rPh sb="0" eb="2">
      <t>キヨオカ</t>
    </rPh>
    <rPh sb="3" eb="5">
      <t>スミコ</t>
    </rPh>
    <phoneticPr fontId="4"/>
  </si>
  <si>
    <t>清岡　純子☆</t>
    <rPh sb="0" eb="2">
      <t>キヨオカ</t>
    </rPh>
    <rPh sb="3" eb="5">
      <t>スミコ</t>
    </rPh>
    <phoneticPr fontId="4"/>
  </si>
  <si>
    <t>麻生太郎の父/麻生セメント会長</t>
  </si>
  <si>
    <t>キヤノン社長/経団連会長</t>
  </si>
  <si>
    <t>セカチュー/電車男</t>
  </si>
  <si>
    <t>福崎町長/共産党</t>
  </si>
  <si>
    <t>シャンソン/料理家</t>
  </si>
  <si>
    <t>銭葵【ツリーマロウ】</t>
    <rPh sb="0" eb="2">
      <t>ぜにあおい</t>
    </rPh>
    <phoneticPr fontId="4" type="Hiragana" alignment="distributed"/>
  </si>
  <si>
    <t>03/21</t>
  </si>
  <si>
    <t>牡羊座</t>
  </si>
  <si>
    <t>桜蘭【ホヤ】</t>
    <rPh sb="0" eb="2">
      <t>さくららん</t>
    </rPh>
    <phoneticPr fontId="4" type="Hiragana" alignment="distributed"/>
  </si>
  <si>
    <t>天文草</t>
    <rPh sb="0" eb="3">
      <t>てんもんそう</t>
    </rPh>
    <phoneticPr fontId="4" type="Hiragana" alignment="distributed"/>
  </si>
  <si>
    <t>03/22</t>
  </si>
  <si>
    <t>山崎　拓</t>
    <rPh sb="0" eb="4">
      <t>やまざき　たく</t>
    </rPh>
    <phoneticPr fontId="4" type="Hiragana"/>
  </si>
  <si>
    <t>舛添　要一</t>
    <rPh sb="0" eb="5">
      <t>ますぞえ　よういち</t>
    </rPh>
    <phoneticPr fontId="4" type="Hiragana"/>
  </si>
  <si>
    <t>菅　義偉</t>
    <rPh sb="0" eb="4">
      <t>すが　よしひで</t>
    </rPh>
    <phoneticPr fontId="4" type="Hiragana"/>
  </si>
  <si>
    <t>谷村　新司</t>
    <rPh sb="0" eb="5">
      <t>たにむら　しんじ</t>
    </rPh>
    <phoneticPr fontId="4" type="Hiragana"/>
  </si>
  <si>
    <t>錦野　旦</t>
    <rPh sb="0" eb="4">
      <t>にしきの　あきら</t>
    </rPh>
    <phoneticPr fontId="4" type="Hiragana"/>
  </si>
  <si>
    <t>エド・ケンパー</t>
    <rPh sb="0" eb="7">
      <t>えど・けんぱー</t>
    </rPh>
    <phoneticPr fontId="4" type="Hiragana"/>
  </si>
  <si>
    <t>第６６代首相/自民党</t>
  </si>
  <si>
    <t>ピョートル・クロポトキン☆</t>
    <phoneticPr fontId="4"/>
  </si>
  <si>
    <t>花田　満</t>
    <rPh sb="0" eb="4">
      <t>はなだ　みつる</t>
    </rPh>
    <phoneticPr fontId="4" type="Hiragana"/>
  </si>
  <si>
    <t>志村　けん</t>
    <rPh sb="0" eb="5">
      <t>しむら　けん</t>
    </rPh>
    <phoneticPr fontId="4" type="Hiragana"/>
  </si>
  <si>
    <t>双津竜　順一</t>
    <rPh sb="0" eb="6">
      <t>ふたつりゅう　じゅんいち</t>
    </rPh>
    <phoneticPr fontId="4" type="Hiragana"/>
  </si>
  <si>
    <t>奥田　瑛二</t>
    <rPh sb="0" eb="5">
      <t>おくだ　えいじ</t>
    </rPh>
    <phoneticPr fontId="4" type="Hiragana"/>
  </si>
  <si>
    <t>緒方　純子</t>
    <rPh sb="0" eb="5">
      <t>おがた　じゅんこ</t>
    </rPh>
    <phoneticPr fontId="4" type="Hiragana"/>
  </si>
  <si>
    <t>柳沢　慎吾</t>
    <rPh sb="0" eb="5">
      <t>やなぎさわ　しんご</t>
    </rPh>
    <phoneticPr fontId="4" type="Hiragana"/>
  </si>
  <si>
    <t>木梨　憲武</t>
    <rPh sb="0" eb="5">
      <t>きなし　のりたけ</t>
    </rPh>
    <phoneticPr fontId="4" type="Hiragana"/>
  </si>
  <si>
    <t>松田　聖子</t>
    <rPh sb="0" eb="5">
      <t>まつだ　せいこ</t>
    </rPh>
    <phoneticPr fontId="4" type="Hiragana"/>
  </si>
  <si>
    <t>陣内　智則</t>
    <rPh sb="0" eb="5">
      <t>じんない　とものり</t>
    </rPh>
    <phoneticPr fontId="4" type="Hiragana"/>
  </si>
  <si>
    <t>北山　陽一</t>
    <rPh sb="0" eb="5">
      <t>きたやま　よういち</t>
    </rPh>
    <phoneticPr fontId="4" type="Hiragana"/>
  </si>
  <si>
    <t>椎名　へきる</t>
    <rPh sb="0" eb="6">
      <t>しいな　へきる</t>
    </rPh>
    <phoneticPr fontId="4" type="Hiragana"/>
  </si>
  <si>
    <t>戸田　菜穂</t>
    <rPh sb="0" eb="5">
      <t>とだ　なほ</t>
    </rPh>
    <phoneticPr fontId="4" type="Hiragana"/>
  </si>
  <si>
    <t>三倉　茉奈・佳奈</t>
    <rPh sb="0" eb="8">
      <t>みくら　まな・かな</t>
    </rPh>
    <phoneticPr fontId="4" type="Hiragana"/>
  </si>
  <si>
    <t>カール・マルクス</t>
    <rPh sb="0" eb="8">
      <t>かーる・まるくす</t>
    </rPh>
    <phoneticPr fontId="4" type="Hiragana"/>
  </si>
  <si>
    <t>数字</t>
    <rPh sb="0" eb="2">
      <t>スウジ</t>
    </rPh>
    <phoneticPr fontId="4"/>
  </si>
  <si>
    <t>干支</t>
    <rPh sb="0" eb="2">
      <t>エト</t>
    </rPh>
    <phoneticPr fontId="4"/>
  </si>
  <si>
    <t>惑星</t>
    <rPh sb="0" eb="2">
      <t>ワクセイ</t>
    </rPh>
    <phoneticPr fontId="4"/>
  </si>
  <si>
    <t>申</t>
    <rPh sb="0" eb="1">
      <t>サル</t>
    </rPh>
    <phoneticPr fontId="4"/>
  </si>
  <si>
    <t>酉</t>
    <rPh sb="0" eb="1">
      <t>トリ</t>
    </rPh>
    <phoneticPr fontId="4"/>
  </si>
  <si>
    <t>戌</t>
    <rPh sb="0" eb="1">
      <t>イヌ</t>
    </rPh>
    <phoneticPr fontId="4"/>
  </si>
  <si>
    <t>亥</t>
    <rPh sb="0" eb="1">
      <t>イ</t>
    </rPh>
    <phoneticPr fontId="4"/>
  </si>
  <si>
    <t>子</t>
    <rPh sb="0" eb="1">
      <t>ネ</t>
    </rPh>
    <phoneticPr fontId="4"/>
  </si>
  <si>
    <t>丑</t>
    <rPh sb="0" eb="1">
      <t>ウシ</t>
    </rPh>
    <phoneticPr fontId="4"/>
  </si>
  <si>
    <t>寅</t>
    <rPh sb="0" eb="1">
      <t>トラ</t>
    </rPh>
    <phoneticPr fontId="4"/>
  </si>
  <si>
    <t>卯</t>
    <rPh sb="0" eb="1">
      <t>ウ</t>
    </rPh>
    <phoneticPr fontId="4"/>
  </si>
  <si>
    <t>辰</t>
    <rPh sb="0" eb="1">
      <t>タツ</t>
    </rPh>
    <phoneticPr fontId="4"/>
  </si>
  <si>
    <t>巳</t>
    <rPh sb="0" eb="1">
      <t>ミ</t>
    </rPh>
    <phoneticPr fontId="4"/>
  </si>
  <si>
    <t>午</t>
    <rPh sb="0" eb="1">
      <t>ウマ</t>
    </rPh>
    <phoneticPr fontId="4"/>
  </si>
  <si>
    <t>未</t>
    <rPh sb="0" eb="1">
      <t>ヒツジ</t>
    </rPh>
    <phoneticPr fontId="4"/>
  </si>
  <si>
    <t>十干</t>
    <rPh sb="0" eb="2">
      <t>ジッカン</t>
    </rPh>
    <phoneticPr fontId="4"/>
  </si>
  <si>
    <t>庚</t>
    <rPh sb="0" eb="1">
      <t>カノエ</t>
    </rPh>
    <phoneticPr fontId="4"/>
  </si>
  <si>
    <t>辛</t>
    <rPh sb="0" eb="1">
      <t>カノト</t>
    </rPh>
    <phoneticPr fontId="4"/>
  </si>
  <si>
    <t>壬</t>
    <rPh sb="0" eb="1">
      <t>ミズノエ</t>
    </rPh>
    <phoneticPr fontId="4"/>
  </si>
  <si>
    <t>癸</t>
    <rPh sb="0" eb="1">
      <t>ミズノト</t>
    </rPh>
    <phoneticPr fontId="4"/>
  </si>
  <si>
    <t>甲</t>
    <rPh sb="0" eb="1">
      <t>キノエ</t>
    </rPh>
    <phoneticPr fontId="4"/>
  </si>
  <si>
    <t>常盤　貴子</t>
    <rPh sb="0" eb="5">
      <t>ときわ　たかこ</t>
    </rPh>
    <phoneticPr fontId="4" type="Hiragana"/>
  </si>
  <si>
    <t>高橋　尚子</t>
    <rPh sb="0" eb="5">
      <t>たかはし　なおこ</t>
    </rPh>
    <phoneticPr fontId="4" type="Hiragana"/>
  </si>
  <si>
    <t>平原　綾香</t>
    <rPh sb="0" eb="5">
      <t>ひらはら　あやか</t>
    </rPh>
    <phoneticPr fontId="4" type="Hiragana"/>
  </si>
  <si>
    <t>明智　光秀</t>
    <rPh sb="0" eb="5">
      <t>あけち　みつひで</t>
    </rPh>
    <phoneticPr fontId="4" type="Hiragana"/>
  </si>
  <si>
    <t>渋谷　博仁</t>
    <rPh sb="0" eb="5">
      <t>しぶや　ひろひと</t>
    </rPh>
    <phoneticPr fontId="4" type="Hiragana"/>
  </si>
  <si>
    <t>秋葉　三喜雄</t>
    <rPh sb="0" eb="6">
      <t>あきば　みきお</t>
    </rPh>
    <phoneticPr fontId="4" type="Hiragana"/>
  </si>
  <si>
    <t>アルベール・カミュ</t>
    <rPh sb="0" eb="9">
      <t>あるべーる・かみゅ</t>
    </rPh>
    <phoneticPr fontId="4" type="Hiragana"/>
  </si>
  <si>
    <t>岩倉　具視</t>
    <rPh sb="0" eb="5">
      <t>いわくら　ともみ</t>
    </rPh>
    <phoneticPr fontId="4" type="Hiragana"/>
  </si>
  <si>
    <t>ロバート・ケネディ</t>
    <rPh sb="0" eb="9">
      <t>ろばーと・けねでぃ</t>
    </rPh>
    <phoneticPr fontId="4" type="Hiragana"/>
  </si>
  <si>
    <t>小林　カツ代</t>
    <rPh sb="0" eb="6">
      <t>こばやし　かつよ</t>
    </rPh>
    <phoneticPr fontId="4" type="Hiragana"/>
  </si>
  <si>
    <t>クロード・ルルーシュ</t>
    <rPh sb="0" eb="10">
      <t>くろーど・るるーしゅ</t>
    </rPh>
    <phoneticPr fontId="4" type="Hiragana"/>
  </si>
  <si>
    <t>堀内　孝雄</t>
    <rPh sb="0" eb="5">
      <t>ほりうち　たかお</t>
    </rPh>
    <phoneticPr fontId="4" type="Hiragana"/>
  </si>
  <si>
    <t>斉木　しげる</t>
    <rPh sb="0" eb="6">
      <t>さいき　しげる</t>
    </rPh>
    <phoneticPr fontId="4" type="Hiragana"/>
  </si>
  <si>
    <t>松崎　しげる</t>
    <rPh sb="0" eb="6">
      <t>まつざき　しげる</t>
    </rPh>
    <phoneticPr fontId="4" type="Hiragana"/>
  </si>
  <si>
    <t>メグ・ライアン</t>
    <rPh sb="0" eb="7">
      <t>めぐ・らいあん</t>
    </rPh>
    <phoneticPr fontId="4" type="Hiragana"/>
  </si>
  <si>
    <t>甘利　明</t>
    <rPh sb="0" eb="4">
      <t>あまり　あきら</t>
    </rPh>
    <phoneticPr fontId="4" type="Hiragana"/>
  </si>
  <si>
    <t>リチャード・ギア</t>
    <rPh sb="0" eb="8">
      <t>りちゃーど・ぎあ</t>
    </rPh>
    <phoneticPr fontId="4" type="Hiragana"/>
  </si>
  <si>
    <t>矢沢　永吉</t>
    <rPh sb="0" eb="5">
      <t>やざわ　えいきち</t>
    </rPh>
    <phoneticPr fontId="4" type="Hiragana"/>
  </si>
  <si>
    <t>藤野　真紀子</t>
    <rPh sb="0" eb="6">
      <t>ふじの　まきこ</t>
    </rPh>
    <phoneticPr fontId="4" type="Hiragana"/>
  </si>
  <si>
    <t>一条　ゆかり</t>
    <rPh sb="0" eb="6">
      <t>いちじょう　ゆかり</t>
    </rPh>
    <phoneticPr fontId="4" type="Hiragana"/>
  </si>
  <si>
    <t>山口　小夜子</t>
    <rPh sb="0" eb="6">
      <t>やまぐち　さよこ</t>
    </rPh>
    <phoneticPr fontId="4" type="Hiragana"/>
  </si>
  <si>
    <t>松田　優作</t>
    <rPh sb="0" eb="5">
      <t>まつだ　ゆうさく</t>
    </rPh>
    <phoneticPr fontId="4" type="Hiragana"/>
  </si>
  <si>
    <t>城戸　真亜子</t>
    <rPh sb="0" eb="6">
      <t>きど　まあこ</t>
    </rPh>
    <phoneticPr fontId="4" type="Hiragana"/>
  </si>
  <si>
    <t>杉山　愛</t>
    <rPh sb="0" eb="4">
      <t>すぎやま　あい</t>
    </rPh>
    <phoneticPr fontId="4" type="Hiragana"/>
  </si>
  <si>
    <t>葉月　里緒奈</t>
    <rPh sb="0" eb="6">
      <t>はづき　りおな</t>
    </rPh>
    <phoneticPr fontId="4" type="Hiragana"/>
  </si>
  <si>
    <t>ロベルト・コッホ</t>
    <rPh sb="0" eb="8">
      <t>ろべると・こっほ</t>
    </rPh>
    <phoneticPr fontId="4" type="Hiragana"/>
  </si>
  <si>
    <t>永井　荷風</t>
    <rPh sb="0" eb="5">
      <t>ながい　かふう</t>
    </rPh>
    <phoneticPr fontId="4" type="Hiragana"/>
  </si>
  <si>
    <t>ヨシフ・スターリン</t>
    <rPh sb="0" eb="9">
      <t>よしふ・すたーりん</t>
    </rPh>
    <phoneticPr fontId="4" type="Hiragana"/>
  </si>
  <si>
    <t>ヤブコウジ科</t>
    <rPh sb="5" eb="6">
      <t>カ</t>
    </rPh>
    <phoneticPr fontId="4"/>
  </si>
  <si>
    <t>キンポウゲ科</t>
    <rPh sb="5" eb="6">
      <t>カ</t>
    </rPh>
    <phoneticPr fontId="4"/>
  </si>
  <si>
    <t>ブドウ科</t>
    <rPh sb="3" eb="4">
      <t>カ</t>
    </rPh>
    <phoneticPr fontId="4"/>
  </si>
  <si>
    <t>シュウカイドウ科</t>
    <rPh sb="7" eb="8">
      <t>カ</t>
    </rPh>
    <phoneticPr fontId="4"/>
  </si>
  <si>
    <t>アブラナ科</t>
    <rPh sb="4" eb="5">
      <t>カ</t>
    </rPh>
    <phoneticPr fontId="4"/>
  </si>
  <si>
    <t>ツリフネソウ科</t>
    <rPh sb="6" eb="7">
      <t>カ</t>
    </rPh>
    <phoneticPr fontId="4"/>
  </si>
  <si>
    <t>シソ科</t>
    <rPh sb="2" eb="3">
      <t>カ</t>
    </rPh>
    <phoneticPr fontId="4"/>
  </si>
  <si>
    <t>マメ科</t>
    <rPh sb="2" eb="3">
      <t>カ</t>
    </rPh>
    <phoneticPr fontId="4"/>
  </si>
  <si>
    <t>クマツヅラ科</t>
    <rPh sb="5" eb="6">
      <t>カ</t>
    </rPh>
    <phoneticPr fontId="4"/>
  </si>
  <si>
    <t>トウダイグサ科</t>
    <rPh sb="6" eb="7">
      <t>カ</t>
    </rPh>
    <phoneticPr fontId="4"/>
  </si>
  <si>
    <t>ツバキ科</t>
    <rPh sb="3" eb="4">
      <t>カ</t>
    </rPh>
    <phoneticPr fontId="4"/>
  </si>
  <si>
    <t>ユキノシタ科</t>
    <rPh sb="5" eb="6">
      <t>カ</t>
    </rPh>
    <phoneticPr fontId="4"/>
  </si>
  <si>
    <t>ムラサキ科</t>
    <rPh sb="4" eb="5">
      <t>カ</t>
    </rPh>
    <phoneticPr fontId="4"/>
  </si>
  <si>
    <t>ゴマノハグサ科</t>
    <rPh sb="6" eb="7">
      <t>カ</t>
    </rPh>
    <phoneticPr fontId="4"/>
  </si>
  <si>
    <t>竜騎士０７</t>
    <rPh sb="0" eb="1">
      <t>りゅう</t>
    </rPh>
    <rPh sb="1" eb="3">
      <t>きし</t>
    </rPh>
    <phoneticPr fontId="4" type="Hiragana"/>
  </si>
  <si>
    <t>ひぐらしのなく頃に</t>
    <rPh sb="7" eb="8">
      <t>ころ</t>
    </rPh>
    <phoneticPr fontId="4" type="Hiragana"/>
  </si>
  <si>
    <t>スター・ウォーズ</t>
  </si>
  <si>
    <t>ＮＥＶＡＤＡ被害者</t>
  </si>
  <si>
    <t>1644/**/**</t>
  </si>
  <si>
    <t>奥の細道</t>
  </si>
  <si>
    <t>1716/**/**</t>
  </si>
  <si>
    <t>1728/**/**</t>
  </si>
  <si>
    <t>1956/**/**</t>
  </si>
  <si>
    <t>延齢草</t>
    <rPh sb="0" eb="3">
      <t>えんれいそう</t>
    </rPh>
    <phoneticPr fontId="4" type="Hiragana" alignment="distributed"/>
  </si>
  <si>
    <t>05/29</t>
  </si>
  <si>
    <t>石竹【唐撫子】</t>
    <rPh sb="0" eb="2">
      <t>せきちく</t>
    </rPh>
    <rPh sb="3" eb="4">
      <t>から</t>
    </rPh>
    <rPh sb="4" eb="6">
      <t>なでしこ</t>
    </rPh>
    <phoneticPr fontId="4" type="Hiragana" alignment="distributed"/>
  </si>
  <si>
    <t>05/30</t>
  </si>
  <si>
    <t>05/31</t>
  </si>
  <si>
    <t>美女撫子【アメリカ撫子】</t>
    <rPh sb="0" eb="2">
      <t>びじょ</t>
    </rPh>
    <rPh sb="2" eb="4">
      <t>なでしこ</t>
    </rPh>
    <rPh sb="9" eb="11">
      <t>なでしこ</t>
    </rPh>
    <phoneticPr fontId="4" type="Hiragana" alignment="distributed"/>
  </si>
  <si>
    <t>06/01</t>
  </si>
  <si>
    <t>チュベローズ【月下香】</t>
    <rPh sb="7" eb="10">
      <t>げっかこう</t>
    </rPh>
    <phoneticPr fontId="4" type="Hiragana" alignment="distributed"/>
  </si>
  <si>
    <t>天南星</t>
    <rPh sb="0" eb="3">
      <t>てんなんしょう</t>
    </rPh>
    <phoneticPr fontId="4" type="Hiragana" alignment="distributed"/>
  </si>
  <si>
    <t>06/02</t>
  </si>
  <si>
    <t>笹百合【早百合】</t>
    <rPh sb="0" eb="3">
      <t>ささゆり</t>
    </rPh>
    <rPh sb="4" eb="7">
      <t>さゆり</t>
    </rPh>
    <phoneticPr fontId="4" type="Hiragana" alignment="distributed"/>
  </si>
  <si>
    <t xml:space="preserve">03 水 </t>
    <rPh sb="3" eb="4">
      <t>スイ</t>
    </rPh>
    <phoneticPr fontId="4"/>
  </si>
  <si>
    <t xml:space="preserve">04 地 </t>
    <rPh sb="3" eb="4">
      <t>チ</t>
    </rPh>
    <phoneticPr fontId="4"/>
  </si>
  <si>
    <t>ジム・ジョーンズ☆</t>
    <rPh sb="0" eb="8">
      <t>じむ・じょーんず</t>
    </rPh>
    <phoneticPr fontId="4" type="Hiragana"/>
  </si>
  <si>
    <t>石井　紘基☆</t>
    <rPh sb="0" eb="5">
      <t>いしい　ひろき</t>
    </rPh>
    <phoneticPr fontId="4" type="Hiragana"/>
  </si>
  <si>
    <t>ウィリアム・ハーシェル☆</t>
    <phoneticPr fontId="4" type="Hiragana"/>
  </si>
  <si>
    <t>カール・パンズラム☆</t>
    <rPh sb="0" eb="9">
      <t>かーる・ぱんずらむ</t>
    </rPh>
    <phoneticPr fontId="4" type="Hiragana"/>
  </si>
  <si>
    <t>織田　信長☆</t>
    <rPh sb="0" eb="5">
      <t>おだ　のぶなが</t>
    </rPh>
    <phoneticPr fontId="4" type="Hiragana"/>
  </si>
  <si>
    <t>チャールズ・ディケンズ☆</t>
    <rPh sb="0" eb="11">
      <t>ちゃーるず・でぃけんず</t>
    </rPh>
    <phoneticPr fontId="4" type="Hiragana"/>
  </si>
  <si>
    <t>豊田　喜一郎</t>
    <rPh sb="0" eb="2">
      <t>とよだ</t>
    </rPh>
    <rPh sb="3" eb="6">
      <t>きいちろう</t>
    </rPh>
    <phoneticPr fontId="4" type="Hiragana"/>
  </si>
  <si>
    <t>ヘンリック・イプセン☆</t>
    <rPh sb="0" eb="10">
      <t>へんりっく・いぷせん</t>
    </rPh>
    <phoneticPr fontId="4" type="Hiragana"/>
  </si>
  <si>
    <t>与謝野　晶子☆</t>
    <rPh sb="0" eb="6">
      <t>よさの　あきこ</t>
    </rPh>
    <phoneticPr fontId="4" type="Hiragana"/>
  </si>
  <si>
    <t>片山　哲☆</t>
    <rPh sb="0" eb="4">
      <t>かたやま　てつ</t>
    </rPh>
    <phoneticPr fontId="4" type="Hiragana"/>
  </si>
  <si>
    <t>清川　虹子☆</t>
    <rPh sb="0" eb="5">
      <t>きよかわ　にじこ</t>
    </rPh>
    <phoneticPr fontId="4" type="Hiragana"/>
  </si>
  <si>
    <t>ガリレオ・ガリレイ☆</t>
    <rPh sb="0" eb="9">
      <t>がりれお・がりれい</t>
    </rPh>
    <phoneticPr fontId="4" type="Hiragana"/>
  </si>
  <si>
    <t>ヨハン・セバスチャン・バッハ☆</t>
    <phoneticPr fontId="4" type="Hiragana"/>
  </si>
  <si>
    <t>ルイ・ボナパルト☆</t>
    <phoneticPr fontId="4" type="Hiragana"/>
  </si>
  <si>
    <t>グレアム・ヤング☆</t>
    <rPh sb="0" eb="8">
      <t>ぐれあむ・やんぐ</t>
    </rPh>
    <phoneticPr fontId="4" type="Hiragana"/>
  </si>
  <si>
    <t>マルティン・ルター☆</t>
    <phoneticPr fontId="4" type="Hiragana"/>
  </si>
  <si>
    <t>クライド・トンボー</t>
    <phoneticPr fontId="4" type="Hiragana"/>
  </si>
  <si>
    <t>グスタフ・クリムト☆</t>
    <rPh sb="5" eb="9">
      <t>くりむと</t>
    </rPh>
    <phoneticPr fontId="4" type="Hiragana"/>
  </si>
  <si>
    <t>ポール・セザンヌ☆</t>
    <rPh sb="0" eb="8">
      <t>ぽーる・せざんぬ</t>
    </rPh>
    <phoneticPr fontId="4" type="Hiragana"/>
  </si>
  <si>
    <t>ヨハネ・パウロ１世☆</t>
    <rPh sb="0" eb="9">
      <t>よはね・ぱうろ１せい</t>
    </rPh>
    <phoneticPr fontId="4" type="Hiragana"/>
  </si>
  <si>
    <t>千島　喜久男☆</t>
    <rPh sb="0" eb="6">
      <t>ちしま　きくお</t>
    </rPh>
    <phoneticPr fontId="4" type="Hiragana"/>
  </si>
  <si>
    <t>出口 直日☆</t>
    <rPh sb="0" eb="5">
      <t>でぐち　なおひ</t>
    </rPh>
    <phoneticPr fontId="4" type="Hiragana"/>
  </si>
  <si>
    <t>アイリーン・ウォーノス☆</t>
    <rPh sb="0" eb="11">
      <t>あいりーん・うぉーのす</t>
    </rPh>
    <phoneticPr fontId="4" type="Hiragana"/>
  </si>
  <si>
    <t>七草みけ</t>
  </si>
  <si>
    <t>ＹＡＷＡＲＡ！</t>
  </si>
  <si>
    <t>ロンドンブーツ</t>
  </si>
  <si>
    <t>フレンチロリータ</t>
  </si>
  <si>
    <t>レオン</t>
  </si>
  <si>
    <t>04/21</t>
  </si>
  <si>
    <t>スイートピー【麝香連理草】</t>
    <rPh sb="7" eb="12">
      <t>じゃこうれんりそう</t>
    </rPh>
    <phoneticPr fontId="4" type="Hiragana" alignment="distributed"/>
  </si>
  <si>
    <t>04/22</t>
  </si>
  <si>
    <t>擬宝珠【ホスタ】</t>
    <rPh sb="0" eb="3">
      <t>ぎぼうし</t>
    </rPh>
    <phoneticPr fontId="4" type="Hiragana" alignment="distributed"/>
  </si>
  <si>
    <t>04/23</t>
  </si>
  <si>
    <t>桔梗</t>
    <rPh sb="0" eb="2">
      <t>ききょう</t>
    </rPh>
    <phoneticPr fontId="4" type="Hiragana" alignment="distributed"/>
  </si>
  <si>
    <t>野球選手</t>
  </si>
  <si>
    <t>1878/02/14</t>
  </si>
  <si>
    <t>カモミール【かみつれ】</t>
  </si>
  <si>
    <t>1878/02/16</t>
  </si>
  <si>
    <t>愛唱歌の作曲家</t>
  </si>
  <si>
    <t>小西　真奈美</t>
    <rPh sb="0" eb="6">
      <t>こにし　まなみ</t>
    </rPh>
    <phoneticPr fontId="4" type="Hiragana"/>
  </si>
  <si>
    <t>長瀬　智也</t>
    <rPh sb="0" eb="5">
      <t>ながせ　ともや</t>
    </rPh>
    <phoneticPr fontId="4" type="Hiragana"/>
  </si>
  <si>
    <t>エド・ゲイン</t>
    <rPh sb="0" eb="6">
      <t>えど・げいん</t>
    </rPh>
    <phoneticPr fontId="4" type="Hiragana"/>
  </si>
  <si>
    <t>アンチューサ【牛の舌草】</t>
    <rPh sb="7" eb="8">
      <t>うし</t>
    </rPh>
    <rPh sb="9" eb="10">
      <t>した</t>
    </rPh>
    <rPh sb="10" eb="11">
      <t>ぐさ</t>
    </rPh>
    <phoneticPr fontId="4" type="Hiragana" alignment="distributed"/>
  </si>
  <si>
    <t>11/21</t>
  </si>
  <si>
    <t>11/22</t>
  </si>
  <si>
    <t>射手座</t>
  </si>
  <si>
    <t>蛇登らず</t>
    <rPh sb="0" eb="1">
      <t>へび</t>
    </rPh>
    <rPh sb="1" eb="2">
      <t>のぼ</t>
    </rPh>
    <phoneticPr fontId="4" type="Hiragana" alignment="distributed"/>
  </si>
  <si>
    <t>ポインセチア【猩々木】</t>
    <rPh sb="7" eb="10">
      <t>しょうじょうぼく</t>
    </rPh>
    <phoneticPr fontId="4" type="Hiragana" alignment="distributed"/>
  </si>
  <si>
    <t>金梅草</t>
    <rPh sb="0" eb="1">
      <t>きん</t>
    </rPh>
    <rPh sb="1" eb="2">
      <t>ばい</t>
    </rPh>
    <rPh sb="2" eb="3">
      <t>そう</t>
    </rPh>
    <phoneticPr fontId="4" type="Hiragana" alignment="distributed"/>
  </si>
  <si>
    <t>谷口　雅宣</t>
    <rPh sb="0" eb="2">
      <t>たにぐち</t>
    </rPh>
    <rPh sb="3" eb="5">
      <t>まさのぶ</t>
    </rPh>
    <phoneticPr fontId="4" type="Hiragana"/>
  </si>
  <si>
    <t>沖田　浩之</t>
    <rPh sb="0" eb="2">
      <t>おきた</t>
    </rPh>
    <rPh sb="3" eb="5">
      <t>ひろゆき</t>
    </rPh>
    <phoneticPr fontId="4" type="Hiragana"/>
  </si>
  <si>
    <t>河野　太郎</t>
    <rPh sb="0" eb="2">
      <t>こうの</t>
    </rPh>
    <rPh sb="3" eb="5">
      <t>たろう</t>
    </rPh>
    <phoneticPr fontId="4" type="Hiragana"/>
  </si>
  <si>
    <t>片桐　はいり</t>
    <rPh sb="0" eb="2">
      <t>かたぎり</t>
    </rPh>
    <phoneticPr fontId="4" type="Hiragana"/>
  </si>
  <si>
    <t>小錦</t>
    <rPh sb="0" eb="2">
      <t>こにしき</t>
    </rPh>
    <phoneticPr fontId="4" type="Hiragana"/>
  </si>
  <si>
    <t>千葉　麗子</t>
    <rPh sb="0" eb="2">
      <t>ちば</t>
    </rPh>
    <rPh sb="3" eb="5">
      <t>れいこ</t>
    </rPh>
    <phoneticPr fontId="4" type="Hiragana"/>
  </si>
  <si>
    <t>持田　真樹</t>
    <rPh sb="0" eb="2">
      <t>もちだ</t>
    </rPh>
    <rPh sb="3" eb="5">
      <t>まき</t>
    </rPh>
    <phoneticPr fontId="4" type="Hiragana"/>
  </si>
  <si>
    <t>ブラヴァツキー夫人</t>
    <rPh sb="7" eb="9">
      <t>ふじん</t>
    </rPh>
    <phoneticPr fontId="4" type="Hiragana"/>
  </si>
  <si>
    <t>フレデリック・ショパン</t>
    <rPh sb="0" eb="11">
      <t>ふれでりっく・しょぱん</t>
    </rPh>
    <phoneticPr fontId="4" type="Hiragana"/>
  </si>
  <si>
    <t>田中　清玄</t>
    <rPh sb="0" eb="5">
      <t>たなか　せいげん</t>
    </rPh>
    <phoneticPr fontId="4" type="Hiragana"/>
  </si>
  <si>
    <t>アドルフ・アイヒマン</t>
    <rPh sb="0" eb="10">
      <t>あどるふ・あいひまん</t>
    </rPh>
    <phoneticPr fontId="4" type="Hiragana"/>
  </si>
  <si>
    <t>谷　啓</t>
    <rPh sb="0" eb="3">
      <t>たに　けい</t>
    </rPh>
    <phoneticPr fontId="4" type="Hiragana"/>
  </si>
  <si>
    <t>高村　正彦</t>
    <rPh sb="0" eb="5">
      <t>たかむら　まさひこ</t>
    </rPh>
    <phoneticPr fontId="4" type="Hiragana"/>
  </si>
  <si>
    <t>ジョン・ウェイン・ゲイシー</t>
    <rPh sb="0" eb="13">
      <t>じょん・うぇいん・げいしー</t>
    </rPh>
    <phoneticPr fontId="4" type="Hiragana"/>
  </si>
  <si>
    <t>君子蘭</t>
    <rPh sb="0" eb="3">
      <t>くんしらん</t>
    </rPh>
    <phoneticPr fontId="4" type="Hiragana" alignment="distributed"/>
  </si>
  <si>
    <t>03/06</t>
  </si>
  <si>
    <t>木立性ベゴニア</t>
    <rPh sb="0" eb="2">
      <t>きだち</t>
    </rPh>
    <rPh sb="2" eb="3">
      <t>せい</t>
    </rPh>
    <phoneticPr fontId="4" type="Hiragana" alignment="distributed"/>
  </si>
  <si>
    <t>土筆</t>
    <rPh sb="0" eb="2">
      <t>つくし</t>
    </rPh>
    <phoneticPr fontId="4" type="Hiragana" alignment="distributed"/>
  </si>
  <si>
    <t>03/07</t>
  </si>
  <si>
    <t>クレソン【和蘭芥子】</t>
    <rPh sb="5" eb="7">
      <t>おらんだ</t>
    </rPh>
    <rPh sb="7" eb="9">
      <t>がらし</t>
    </rPh>
    <phoneticPr fontId="4" type="Hiragana" alignment="distributed"/>
  </si>
  <si>
    <t>二輪草</t>
    <rPh sb="0" eb="2">
      <t>にりん</t>
    </rPh>
    <rPh sb="2" eb="3">
      <t>そう</t>
    </rPh>
    <phoneticPr fontId="4" type="Hiragana" alignment="distributed"/>
  </si>
  <si>
    <t>ＣＨＡＧＥ　＆　ＡＳＫＡ</t>
  </si>
  <si>
    <t>亭主関白</t>
  </si>
  <si>
    <t>中川　一郎☆</t>
    <rPh sb="0" eb="5">
      <t>なかがわ　いちろう</t>
    </rPh>
    <phoneticPr fontId="4" type="Hiragana"/>
  </si>
  <si>
    <t>栗</t>
    <rPh sb="0" eb="1">
      <t>くり</t>
    </rPh>
    <phoneticPr fontId="4" type="Hiragana" alignment="distributed"/>
  </si>
  <si>
    <t>03/08</t>
  </si>
  <si>
    <t>ニゲラ【黒種草】</t>
    <rPh sb="4" eb="7">
      <t>くろたねそう</t>
    </rPh>
    <phoneticPr fontId="4" type="Hiragana" alignment="distributed"/>
  </si>
  <si>
    <t>03/09</t>
  </si>
  <si>
    <t>馬酔木</t>
    <rPh sb="0" eb="3">
      <t>あせび</t>
    </rPh>
    <phoneticPr fontId="4" type="Hiragana" alignment="distributed"/>
  </si>
  <si>
    <t>落葉松/唐松</t>
    <rPh sb="0" eb="3">
      <t>からまつ</t>
    </rPh>
    <rPh sb="4" eb="6">
      <t>からまつ</t>
    </rPh>
    <phoneticPr fontId="4" type="Hiragana" alignment="distributed"/>
  </si>
  <si>
    <t>03/10</t>
  </si>
  <si>
    <t>ルピナス【登藤/昇藤】</t>
    <rPh sb="5" eb="7">
      <t>のぼりふじ</t>
    </rPh>
    <rPh sb="8" eb="10">
      <t>のぼりふじ</t>
    </rPh>
    <phoneticPr fontId="4" type="Hiragana" alignment="distributed"/>
  </si>
  <si>
    <t>スイートマジョラム【茉沃刺那】</t>
    <rPh sb="10" eb="14">
      <t>まよらな</t>
    </rPh>
    <phoneticPr fontId="4" type="Hiragana" alignment="distributed"/>
  </si>
  <si>
    <t>11/30</t>
  </si>
  <si>
    <t>敦盛草</t>
    <rPh sb="0" eb="2">
      <t>あつもり</t>
    </rPh>
    <rPh sb="2" eb="3">
      <t>そう</t>
    </rPh>
    <phoneticPr fontId="4" type="Hiragana" alignment="distributed"/>
  </si>
  <si>
    <t>枯葉/枯れ草</t>
    <rPh sb="0" eb="2">
      <t>かれは</t>
    </rPh>
    <rPh sb="3" eb="4">
      <t>か</t>
    </rPh>
    <rPh sb="5" eb="6">
      <t>くさ</t>
    </rPh>
    <phoneticPr fontId="4" type="Hiragana" alignment="distributed"/>
  </si>
  <si>
    <t>葦</t>
    <rPh sb="0" eb="1">
      <t>あし</t>
    </rPh>
    <phoneticPr fontId="4" type="Hiragana" alignment="distributed"/>
  </si>
  <si>
    <t>12/01</t>
  </si>
  <si>
    <t>12/02</t>
  </si>
  <si>
    <t>児手柏</t>
    <rPh sb="0" eb="3">
      <t>このてがしわ</t>
    </rPh>
    <phoneticPr fontId="4" type="Hiragana" alignment="distributed"/>
  </si>
  <si>
    <t>12/03</t>
  </si>
  <si>
    <t>ベラドンナ【狼茄子】</t>
    <rPh sb="6" eb="9">
      <t>おおかみなすび</t>
    </rPh>
    <phoneticPr fontId="4" type="Hiragana" alignment="distributed"/>
  </si>
  <si>
    <t>ネフロレピス【西洋玉羊歯】</t>
    <rPh sb="7" eb="12">
      <t>せいようたましだ</t>
    </rPh>
    <phoneticPr fontId="4" type="Hiragana" alignment="distributed"/>
  </si>
  <si>
    <t>ウィリアム・アドルフ・ブグロー</t>
    <phoneticPr fontId="4" type="Hiragana"/>
  </si>
  <si>
    <t>ウィリアム・アドルフ・ブグロー☆</t>
    <phoneticPr fontId="4" type="Hiragana"/>
  </si>
  <si>
    <t>ヴィーナスの誕生</t>
    <rPh sb="6" eb="8">
      <t>たんじょう</t>
    </rPh>
    <phoneticPr fontId="4" type="Hiragana"/>
  </si>
  <si>
    <t>01/15</t>
  </si>
  <si>
    <t>針金雀枝</t>
    <rPh sb="0" eb="4">
      <t>はりえにしだ</t>
    </rPh>
    <phoneticPr fontId="4" type="Hiragana" alignment="distributed"/>
  </si>
  <si>
    <t>棘</t>
    <rPh sb="0" eb="1">
      <t>とげ</t>
    </rPh>
    <phoneticPr fontId="4" type="Hiragana" alignment="distributed"/>
  </si>
  <si>
    <t>オンシジウム【雀蘭】</t>
    <rPh sb="7" eb="9">
      <t>すずめらん</t>
    </rPh>
    <phoneticPr fontId="4" type="Hiragana" alignment="distributed"/>
  </si>
  <si>
    <t>01/16</t>
  </si>
  <si>
    <t>デンドロビウム【石斛】</t>
    <rPh sb="8" eb="10">
      <t>せっこく</t>
    </rPh>
    <phoneticPr fontId="4" type="Hiragana" alignment="distributed"/>
  </si>
  <si>
    <t>沈丁花【瑞香】</t>
    <rPh sb="0" eb="3">
      <t>じんちょうげ</t>
    </rPh>
    <rPh sb="4" eb="6">
      <t>ずいこう</t>
    </rPh>
    <phoneticPr fontId="4" type="Hiragana" alignment="distributed"/>
  </si>
  <si>
    <t>金魚草【スナップドラゴン】</t>
    <rPh sb="0" eb="3">
      <t>きんぎょそう</t>
    </rPh>
    <phoneticPr fontId="4" type="Hiragana" alignment="distributed"/>
  </si>
  <si>
    <t>01/17</t>
  </si>
  <si>
    <t>アル・パチーノ</t>
    <rPh sb="0" eb="7">
      <t>ある・ぱちーの</t>
    </rPh>
    <phoneticPr fontId="4" type="Hiragana"/>
  </si>
  <si>
    <t>伯魔　壬旭</t>
    <rPh sb="0" eb="5">
      <t>はくま　じんきょく</t>
    </rPh>
    <phoneticPr fontId="4" type="Hiragana"/>
  </si>
  <si>
    <t>王　貞治</t>
    <rPh sb="0" eb="4">
      <t>おう　さだはる</t>
    </rPh>
    <phoneticPr fontId="4" type="Hiragana"/>
  </si>
  <si>
    <t>ジャン・ポール・ゴルティエ</t>
    <rPh sb="0" eb="13">
      <t>じゃん・ぽーる・ごるてぃえ</t>
    </rPh>
    <phoneticPr fontId="4" type="Hiragana"/>
  </si>
  <si>
    <t>デーヴィッド・アイク</t>
    <rPh sb="0" eb="10">
      <t>でーヴぃっど・あいく</t>
    </rPh>
    <phoneticPr fontId="4" type="Hiragana"/>
  </si>
  <si>
    <t>夏木　マリ</t>
    <rPh sb="0" eb="5">
      <t>なつき　まり</t>
    </rPh>
    <phoneticPr fontId="4" type="Hiragana"/>
  </si>
  <si>
    <t>オダギリ　ジョー</t>
    <rPh sb="0" eb="8">
      <t>おだぎり　じょー</t>
    </rPh>
    <phoneticPr fontId="4" type="Hiragana"/>
  </si>
  <si>
    <t>加護　亜依</t>
    <rPh sb="0" eb="5">
      <t>かご　あい</t>
    </rPh>
    <phoneticPr fontId="4" type="Hiragana"/>
  </si>
  <si>
    <t>フリードリヒ・ニーチェ</t>
    <rPh sb="0" eb="11">
      <t>ふりーどりひ・にーちぇ</t>
    </rPh>
    <phoneticPr fontId="4" type="Hiragana"/>
  </si>
  <si>
    <t>アルベルト・スギ</t>
    <rPh sb="0" eb="8">
      <t>あるべると・すぎ</t>
    </rPh>
    <phoneticPr fontId="4" type="Hiragana"/>
  </si>
  <si>
    <t>田中　秀征</t>
    <rPh sb="0" eb="5">
      <t>たなか　ひでゆき</t>
    </rPh>
    <phoneticPr fontId="4" type="Hiragana"/>
  </si>
  <si>
    <t>尾辻　秀久</t>
    <rPh sb="0" eb="5">
      <t>おつじ　ひでひさ</t>
    </rPh>
    <phoneticPr fontId="4" type="Hiragana"/>
  </si>
  <si>
    <t>ジョン・レノン</t>
    <rPh sb="0" eb="7">
      <t>じょん・れのん</t>
    </rPh>
    <phoneticPr fontId="4" type="Hiragana"/>
  </si>
  <si>
    <t>クリストファー・リーブ</t>
    <rPh sb="0" eb="11">
      <t>くりすとふぁー・りーぶ</t>
    </rPh>
    <phoneticPr fontId="4" type="Hiragana"/>
  </si>
  <si>
    <t>松田聖子の娘</t>
  </si>
  <si>
    <t>氷川　きよし</t>
    <rPh sb="0" eb="6">
      <t>ひかわ　きよし</t>
    </rPh>
    <phoneticPr fontId="4" type="Hiragana"/>
  </si>
  <si>
    <t>安室　奈美恵</t>
    <rPh sb="0" eb="6">
      <t>あむろ　なみえ</t>
    </rPh>
    <phoneticPr fontId="4" type="Hiragana"/>
  </si>
  <si>
    <t>大谷　貴義</t>
    <rPh sb="0" eb="5">
      <t>おおたに　たかよし</t>
    </rPh>
    <phoneticPr fontId="4" type="Hiragana"/>
  </si>
  <si>
    <t>ジャン・ポール・サルトル</t>
    <rPh sb="0" eb="12">
      <t>じゃん・ぽーる・さるとる</t>
    </rPh>
    <phoneticPr fontId="4" type="Hiragana"/>
  </si>
  <si>
    <t>ジョン．Ｆ．ケネディ</t>
    <rPh sb="0" eb="10">
      <t>じょん．Ｆ．けねでぃ</t>
    </rPh>
    <phoneticPr fontId="4" type="Hiragana"/>
  </si>
  <si>
    <t>アンネ・フランク</t>
    <rPh sb="0" eb="8">
      <t>あんね・ふらんく</t>
    </rPh>
    <phoneticPr fontId="4" type="Hiragana"/>
  </si>
  <si>
    <t>江田　五月</t>
    <rPh sb="0" eb="5">
      <t>えだ　さつき</t>
    </rPh>
    <phoneticPr fontId="4" type="Hiragana"/>
  </si>
  <si>
    <t>ボブ・ディラン</t>
    <rPh sb="0" eb="7">
      <t>ぼぶ・でぃらん</t>
    </rPh>
    <phoneticPr fontId="4" type="Hiragana"/>
  </si>
  <si>
    <t>石坂　浩二</t>
    <rPh sb="0" eb="5">
      <t>いしざか　こうじ</t>
    </rPh>
    <phoneticPr fontId="4" type="Hiragana"/>
  </si>
  <si>
    <t>都倉　俊一</t>
    <rPh sb="0" eb="5">
      <t>とくら　しゅんいち</t>
    </rPh>
    <phoneticPr fontId="4" type="Hiragana"/>
  </si>
  <si>
    <t>デビッド・バーコウィッツ</t>
    <rPh sb="0" eb="12">
      <t>でびっど・ばーこうぃっつ</t>
    </rPh>
    <phoneticPr fontId="4" type="Hiragana"/>
  </si>
  <si>
    <t>小嶋　進</t>
    <rPh sb="0" eb="4">
      <t>こじま　すすむ</t>
    </rPh>
    <phoneticPr fontId="4" type="Hiragana"/>
  </si>
  <si>
    <t>いしだ　壱成</t>
    <rPh sb="0" eb="6">
      <t>いしだ　いっせい</t>
    </rPh>
    <phoneticPr fontId="4" type="Hiragana"/>
  </si>
  <si>
    <t>尾辻　かな子</t>
    <rPh sb="0" eb="6">
      <t>おつじ　かなこ</t>
    </rPh>
    <phoneticPr fontId="4" type="Hiragana"/>
  </si>
  <si>
    <t>有島　武郎</t>
    <rPh sb="0" eb="5">
      <t>ありしま　たけお</t>
    </rPh>
    <phoneticPr fontId="4" type="Hiragana"/>
  </si>
  <si>
    <t>菅井　きん</t>
    <rPh sb="0" eb="5">
      <t>すがい　きん</t>
    </rPh>
    <phoneticPr fontId="4" type="Hiragana"/>
  </si>
  <si>
    <t>梅宮　辰夫</t>
    <rPh sb="0" eb="5">
      <t>うめみや　たつお</t>
    </rPh>
    <phoneticPr fontId="4" type="Hiragana"/>
  </si>
  <si>
    <t>庭野　日鑛</t>
    <rPh sb="0" eb="5">
      <t>にわの　にちこう</t>
    </rPh>
    <phoneticPr fontId="4" type="Hiragana"/>
  </si>
  <si>
    <t>02/26</t>
  </si>
  <si>
    <t>アドニス【夏咲福寿草】</t>
    <rPh sb="5" eb="6">
      <t>なつ</t>
    </rPh>
    <rPh sb="6" eb="7">
      <t>ざき</t>
    </rPh>
    <rPh sb="7" eb="10">
      <t>ふくじゅそう</t>
    </rPh>
    <phoneticPr fontId="4" type="Hiragana" alignment="distributed"/>
  </si>
  <si>
    <t>02/27</t>
  </si>
  <si>
    <t>大甘菜【オーニソガラム】</t>
    <rPh sb="0" eb="3">
      <t>おおあまな</t>
    </rPh>
    <phoneticPr fontId="4" type="Hiragana" alignment="distributed"/>
  </si>
  <si>
    <t>木苺【野苺】</t>
    <rPh sb="0" eb="2">
      <t>きいちご</t>
    </rPh>
    <rPh sb="3" eb="5">
      <t>のいちご</t>
    </rPh>
    <phoneticPr fontId="4" type="Hiragana" alignment="distributed"/>
  </si>
  <si>
    <t>マドンナリリー【丹代百合】</t>
    <rPh sb="8" eb="10">
      <t>にわしろ</t>
    </rPh>
    <rPh sb="10" eb="12">
      <t>ゆり</t>
    </rPh>
    <phoneticPr fontId="4" type="Hiragana" alignment="distributed"/>
  </si>
  <si>
    <t>雲間草</t>
    <rPh sb="0" eb="3">
      <t>くもまぐさ</t>
    </rPh>
    <phoneticPr fontId="4" type="Hiragana" alignment="distributed"/>
  </si>
  <si>
    <t>02/28</t>
  </si>
  <si>
    <t>麦藁菊【帝王貝細工】</t>
    <rPh sb="0" eb="3">
      <t>むぎわらぎく</t>
    </rPh>
    <rPh sb="4" eb="9">
      <t>ていおうかいざいく</t>
    </rPh>
    <phoneticPr fontId="4" type="Hiragana" alignment="distributed"/>
  </si>
  <si>
    <t>藁</t>
    <rPh sb="0" eb="1">
      <t>わら</t>
    </rPh>
    <phoneticPr fontId="4" type="Hiragana" alignment="distributed"/>
  </si>
  <si>
    <t>02/29</t>
  </si>
  <si>
    <t>アルメリア【浜簪】</t>
    <rPh sb="6" eb="8">
      <t>はまかんざし</t>
    </rPh>
    <phoneticPr fontId="4" type="Hiragana" alignment="distributed"/>
  </si>
  <si>
    <t>花麦【大麦】</t>
    <rPh sb="0" eb="2">
      <t>はなむぎ</t>
    </rPh>
    <rPh sb="3" eb="5">
      <t>おおむぎ</t>
    </rPh>
    <phoneticPr fontId="4" type="Hiragana" alignment="distributed"/>
  </si>
  <si>
    <t>蓬/善燃草</t>
    <rPh sb="0" eb="1">
      <t>よもぎ</t>
    </rPh>
    <rPh sb="2" eb="5">
      <t>よもぎ</t>
    </rPh>
    <phoneticPr fontId="4" type="Hiragana" alignment="distributed"/>
  </si>
  <si>
    <t>03/01</t>
  </si>
  <si>
    <t>房咲水仙</t>
    <rPh sb="0" eb="1">
      <t>ふさ</t>
    </rPh>
    <rPh sb="1" eb="2">
      <t>ざき</t>
    </rPh>
    <rPh sb="2" eb="4">
      <t>すいせん</t>
    </rPh>
    <phoneticPr fontId="4" type="Hiragana" alignment="distributed"/>
  </si>
  <si>
    <t>矢車菊【コーンフラワー】</t>
    <rPh sb="0" eb="3">
      <t>やぐるまぎく</t>
    </rPh>
    <phoneticPr fontId="4" type="Hiragana" alignment="distributed"/>
  </si>
  <si>
    <t>プリムラ・オブコニカ【常盤桜】</t>
    <rPh sb="11" eb="14">
      <t>ときわざくら</t>
    </rPh>
    <phoneticPr fontId="4" type="Hiragana" alignment="distributed"/>
  </si>
  <si>
    <t>03/02</t>
  </si>
  <si>
    <t>紫花菜【大紫羅欄花】</t>
    <rPh sb="0" eb="3">
      <t>むらさきはなな</t>
    </rPh>
    <rPh sb="4" eb="5">
      <t>おお</t>
    </rPh>
    <rPh sb="5" eb="9">
      <t>あらせいとう</t>
    </rPh>
    <phoneticPr fontId="4" type="Hiragana" alignment="distributed"/>
  </si>
  <si>
    <t>アイスランドポピー【シベリア雛罌粟】</t>
    <rPh sb="14" eb="17">
      <t>ひなげし</t>
    </rPh>
    <phoneticPr fontId="4" type="Hiragana" alignment="distributed"/>
  </si>
  <si>
    <t>03/03</t>
  </si>
  <si>
    <t>桃</t>
    <rPh sb="0" eb="1">
      <t>もも</t>
    </rPh>
    <phoneticPr fontId="4" type="Hiragana" alignment="distributed"/>
  </si>
  <si>
    <t>蓮華草【紫雲英】</t>
    <rPh sb="0" eb="3">
      <t>れんげそう</t>
    </rPh>
    <rPh sb="4" eb="7">
      <t>げんげ</t>
    </rPh>
    <phoneticPr fontId="4" type="Hiragana" alignment="distributed"/>
  </si>
  <si>
    <t>クローブ【丁子】</t>
    <rPh sb="5" eb="7">
      <t>ちょうじ</t>
    </rPh>
    <phoneticPr fontId="4" type="Hiragana" alignment="distributed"/>
  </si>
  <si>
    <t>後藤田　正純</t>
    <rPh sb="0" eb="6">
      <t>ごとうだ　まさずみ</t>
    </rPh>
    <phoneticPr fontId="4" type="Hiragana"/>
  </si>
  <si>
    <t>東　幹久</t>
    <rPh sb="0" eb="4">
      <t>あずま　みきひさ</t>
    </rPh>
    <phoneticPr fontId="4" type="Hiragana"/>
  </si>
  <si>
    <t>伊藤　みどり</t>
    <rPh sb="0" eb="6">
      <t>いとう　みどり</t>
    </rPh>
    <phoneticPr fontId="4" type="Hiragana"/>
  </si>
  <si>
    <t>星野　真里</t>
    <rPh sb="0" eb="5">
      <t>ほしの　まり</t>
    </rPh>
    <phoneticPr fontId="4" type="Hiragana"/>
  </si>
  <si>
    <t>柴咲　コウ</t>
    <rPh sb="0" eb="5">
      <t>しばさき　こう</t>
    </rPh>
    <phoneticPr fontId="4" type="Hiragana"/>
  </si>
  <si>
    <t>飯田　圭織</t>
    <rPh sb="0" eb="5">
      <t>いいだ　かおり</t>
    </rPh>
    <phoneticPr fontId="4" type="Hiragana"/>
  </si>
  <si>
    <t>安倍　なつみ</t>
    <rPh sb="0" eb="6">
      <t>あべ　なつみ</t>
    </rPh>
    <phoneticPr fontId="4" type="Hiragana"/>
  </si>
  <si>
    <t>小林　潤一郎</t>
    <rPh sb="0" eb="6">
      <t>こばやし　じゅんいちろう</t>
    </rPh>
    <phoneticPr fontId="4" type="Hiragana"/>
  </si>
  <si>
    <t>出口　なお</t>
    <rPh sb="0" eb="5">
      <t>でぐち　なお</t>
    </rPh>
    <phoneticPr fontId="4" type="Hiragana"/>
  </si>
  <si>
    <t>板垣　征四郎</t>
    <rPh sb="0" eb="6">
      <t>いたがき　せいしろう</t>
    </rPh>
    <phoneticPr fontId="4" type="Hiragana"/>
  </si>
  <si>
    <t>北原　白秋</t>
    <rPh sb="0" eb="5">
      <t>きたはら　はくしゅう</t>
    </rPh>
    <phoneticPr fontId="4" type="Hiragana"/>
  </si>
  <si>
    <t>シモーヌ・ヴェイユ</t>
    <rPh sb="0" eb="9">
      <t>しもーぬ・ヴぇいゆ</t>
    </rPh>
    <phoneticPr fontId="4" type="Hiragana"/>
  </si>
  <si>
    <t>オノ・ヨーコ</t>
    <rPh sb="0" eb="6">
      <t>おの・よーこ</t>
    </rPh>
    <phoneticPr fontId="4" type="Hiragana"/>
  </si>
  <si>
    <t>わたせ　せいぞう</t>
    <rPh sb="0" eb="8">
      <t>わたせ　せいぞう</t>
    </rPh>
    <phoneticPr fontId="4" type="Hiragana"/>
  </si>
  <si>
    <t>逸見　政孝</t>
    <rPh sb="0" eb="5">
      <t>いつみ　まさたか</t>
    </rPh>
    <phoneticPr fontId="4" type="Hiragana"/>
  </si>
  <si>
    <t>鄭　明析</t>
    <rPh sb="0" eb="4">
      <t>てい　めいせき</t>
    </rPh>
    <phoneticPr fontId="4" type="Hiragana"/>
  </si>
  <si>
    <t>段田　安則</t>
    <rPh sb="0" eb="5">
      <t>だんた　やすのり</t>
    </rPh>
    <phoneticPr fontId="4" type="Hiragana"/>
  </si>
  <si>
    <t>石破　茂</t>
    <rPh sb="0" eb="4">
      <t>いしば　しげる</t>
    </rPh>
    <phoneticPr fontId="4" type="Hiragana"/>
  </si>
  <si>
    <t>小山田　圭吾</t>
    <rPh sb="0" eb="6">
      <t>おやまだ　けいご</t>
    </rPh>
    <phoneticPr fontId="4" type="Hiragana"/>
  </si>
  <si>
    <t>福山　雅治</t>
    <rPh sb="0" eb="5">
      <t>ふくやま　まさはる</t>
    </rPh>
    <phoneticPr fontId="4" type="Hiragana"/>
  </si>
  <si>
    <t>ハッピハッピー</t>
    <rPh sb="0" eb="7">
      <t>はっぴはっぴー</t>
    </rPh>
    <phoneticPr fontId="4" type="Hiragana"/>
  </si>
  <si>
    <t>マルシア</t>
    <rPh sb="0" eb="4">
      <t>まるしあ</t>
    </rPh>
    <phoneticPr fontId="4" type="Hiragana"/>
  </si>
  <si>
    <t>乙葉</t>
    <rPh sb="0" eb="2">
      <t>おとは</t>
    </rPh>
    <phoneticPr fontId="4" type="Hiragana"/>
  </si>
  <si>
    <t>江戸家　猫八</t>
    <rPh sb="0" eb="6">
      <t>えどや　ねこはち</t>
    </rPh>
    <phoneticPr fontId="4" type="Hiragana"/>
  </si>
  <si>
    <t>山下　清☆</t>
    <rPh sb="0" eb="4">
      <t>やました　きよし</t>
    </rPh>
    <phoneticPr fontId="4" type="Hiragana"/>
  </si>
  <si>
    <t>紀宮の夫</t>
    <rPh sb="0" eb="4">
      <t>ノリノミヤノオット</t>
    </rPh>
    <phoneticPr fontId="4"/>
  </si>
  <si>
    <t>なかにし　礼</t>
    <rPh sb="5" eb="6">
      <t>れい</t>
    </rPh>
    <phoneticPr fontId="4" type="Hiragana"/>
  </si>
  <si>
    <t>柳ユーレイ</t>
    <rPh sb="0" eb="1">
      <t>やなぎ</t>
    </rPh>
    <phoneticPr fontId="4" type="Hiragana"/>
  </si>
  <si>
    <t>あびる　優</t>
    <rPh sb="4" eb="5">
      <t>ゆう</t>
    </rPh>
    <phoneticPr fontId="4" type="Hiragana"/>
  </si>
  <si>
    <t>1867/10/25</t>
  </si>
  <si>
    <t>1867/11/07</t>
  </si>
  <si>
    <t>放射能の母</t>
  </si>
  <si>
    <t>ソビエト連邦＠暗殺</t>
  </si>
  <si>
    <t>レベッカ</t>
  </si>
  <si>
    <t>1567/09/05</t>
  </si>
  <si>
    <t>1879/08/24</t>
  </si>
  <si>
    <t>1879/08/31</t>
  </si>
  <si>
    <t>ブッドレア【房藤空木】</t>
    <rPh sb="6" eb="7">
      <t>ふさ</t>
    </rPh>
    <rPh sb="7" eb="10">
      <t>ふじうつぎ</t>
    </rPh>
    <phoneticPr fontId="4" type="Hiragana" alignment="distributed"/>
  </si>
  <si>
    <t>アンゼリカ【西洋当帰】</t>
    <rPh sb="6" eb="8">
      <t>せいよう</t>
    </rPh>
    <rPh sb="8" eb="9">
      <t>とう</t>
    </rPh>
    <rPh sb="9" eb="10">
      <t>き</t>
    </rPh>
    <phoneticPr fontId="4" type="Hiragana" alignment="distributed"/>
  </si>
  <si>
    <t>10/01</t>
  </si>
  <si>
    <t>精神科医</t>
    <rPh sb="0" eb="4">
      <t>セイシンカイ</t>
    </rPh>
    <phoneticPr fontId="4"/>
  </si>
  <si>
    <t>堀之内　九一郎</t>
    <rPh sb="0" eb="3">
      <t>ほりのうち　</t>
    </rPh>
    <rPh sb="4" eb="7">
      <t>きゅういちろう</t>
    </rPh>
    <phoneticPr fontId="4" type="Hiragana"/>
  </si>
  <si>
    <t>大野　功統</t>
    <rPh sb="0" eb="2">
      <t>おおの　</t>
    </rPh>
    <rPh sb="3" eb="5">
      <t>よしのり</t>
    </rPh>
    <phoneticPr fontId="4" type="Hiragana"/>
  </si>
  <si>
    <t>東関親方</t>
    <rPh sb="0" eb="1">
      <t>アズマ</t>
    </rPh>
    <rPh sb="1" eb="2">
      <t>ゼキ</t>
    </rPh>
    <rPh sb="2" eb="4">
      <t>オヤカタ</t>
    </rPh>
    <phoneticPr fontId="4"/>
  </si>
  <si>
    <t>Ｗ．Ａ．モーツァルト☆</t>
    <rPh sb="0" eb="10">
      <t>Ｗ．Ａ．もーつぁると</t>
    </rPh>
    <phoneticPr fontId="4" type="Hiragana"/>
  </si>
  <si>
    <t>前野　良沢☆</t>
    <rPh sb="0" eb="5">
      <t>まえの　りょうたく</t>
    </rPh>
    <phoneticPr fontId="4" type="Hiragana"/>
  </si>
  <si>
    <t>岸　朝子</t>
    <rPh sb="0" eb="1">
      <t>きし</t>
    </rPh>
    <rPh sb="2" eb="4">
      <t>あさこ</t>
    </rPh>
    <phoneticPr fontId="4" type="Hiragana"/>
  </si>
  <si>
    <t>アレイスター・クロウリー☆</t>
    <rPh sb="0" eb="12">
      <t>あれいすたー・くろうりー</t>
    </rPh>
    <phoneticPr fontId="4" type="Hiragana"/>
  </si>
  <si>
    <t>ハーマン．Ｗ．マジェット☆</t>
    <rPh sb="0" eb="12">
      <t>はーまん．Ｗ．まじぇっと</t>
    </rPh>
    <phoneticPr fontId="4" type="Hiragana"/>
  </si>
  <si>
    <t>犬養　毅☆</t>
    <rPh sb="0" eb="2">
      <t>いぬかい</t>
    </rPh>
    <rPh sb="3" eb="4">
      <t>たけし</t>
    </rPh>
    <phoneticPr fontId="4" type="Hiragana"/>
  </si>
  <si>
    <t>アルフレッド・ヒッチコック☆</t>
    <rPh sb="0" eb="13">
      <t>あるふれっど・ひっちこっく</t>
    </rPh>
    <phoneticPr fontId="4" type="Hiragana"/>
  </si>
  <si>
    <t>尾崎　豊☆</t>
    <rPh sb="0" eb="4">
      <t>おざき　ゆたか</t>
    </rPh>
    <phoneticPr fontId="4" type="Hiragana"/>
  </si>
  <si>
    <t>マレーネ・ディートリッヒ☆</t>
    <rPh sb="0" eb="12">
      <t>まれーね・でぃーとりっひ</t>
    </rPh>
    <phoneticPr fontId="4" type="Hiragana"/>
  </si>
  <si>
    <t>伊藤　博文☆</t>
    <rPh sb="0" eb="5">
      <t>いとう　ひろふみ</t>
    </rPh>
    <phoneticPr fontId="4" type="Hiragana"/>
  </si>
  <si>
    <t>カルロス・ゴーン</t>
    <phoneticPr fontId="4" type="Hiragana"/>
  </si>
  <si>
    <t>佐川　清☆</t>
    <rPh sb="0" eb="4">
      <t>さがわ　きよし</t>
    </rPh>
    <phoneticPr fontId="4" type="Hiragana"/>
  </si>
  <si>
    <t>ボッティチェリ☆</t>
    <rPh sb="0" eb="7">
      <t>ぼってぃちぇり</t>
    </rPh>
    <phoneticPr fontId="4" type="Hiragana"/>
  </si>
  <si>
    <t>ルドルフ・ヘス</t>
    <phoneticPr fontId="4" type="Hiragana"/>
  </si>
  <si>
    <t>ルーシー・モンゴメリ☆</t>
    <rPh sb="0" eb="10">
      <t>るーしー・もんごめり</t>
    </rPh>
    <phoneticPr fontId="4" type="Hiragana"/>
  </si>
  <si>
    <t>陳　建民☆</t>
    <rPh sb="0" eb="4">
      <t>ちん　けんみん</t>
    </rPh>
    <phoneticPr fontId="4" type="Hiragana"/>
  </si>
  <si>
    <t>安倍　寛</t>
    <rPh sb="0" eb="2">
      <t>あべ</t>
    </rPh>
    <rPh sb="3" eb="4">
      <t>　かん</t>
    </rPh>
    <phoneticPr fontId="4" type="Hiragana"/>
  </si>
  <si>
    <t>フェリックス・メンデルスゾーン☆</t>
    <phoneticPr fontId="4" type="Hiragana"/>
  </si>
  <si>
    <t>吉田　松陰☆</t>
    <rPh sb="0" eb="5">
      <t>よしだ　しょういん</t>
    </rPh>
    <phoneticPr fontId="4" type="Hiragana"/>
  </si>
  <si>
    <t>渋沢　栄一☆</t>
    <rPh sb="0" eb="5">
      <t>しぶさわ　えいいち</t>
    </rPh>
    <phoneticPr fontId="4" type="Hiragana"/>
  </si>
  <si>
    <t>濱口　雄幸☆</t>
    <rPh sb="0" eb="5">
      <t>はまぐち　かつゆき</t>
    </rPh>
    <phoneticPr fontId="4" type="Hiragana"/>
  </si>
  <si>
    <t>シモーヌ・ヴェイユ☆</t>
    <rPh sb="0" eb="9">
      <t>しもーぬ・ヴぇいゆ</t>
    </rPh>
    <phoneticPr fontId="4" type="Hiragana"/>
  </si>
  <si>
    <t>鈴木　梅太郎☆</t>
    <rPh sb="0" eb="6">
      <t>すずき　うめたろう</t>
    </rPh>
    <phoneticPr fontId="4" type="Hiragana"/>
  </si>
  <si>
    <t>イルゼ・コッホ☆</t>
    <rPh sb="0" eb="7">
      <t>いるぜ・こっほ</t>
    </rPh>
    <phoneticPr fontId="4" type="Hiragana"/>
  </si>
  <si>
    <t>江川　卓</t>
    <rPh sb="0" eb="2">
      <t>えがわ</t>
    </rPh>
    <rPh sb="3" eb="4">
      <t>たく</t>
    </rPh>
    <phoneticPr fontId="4" type="Hiragana"/>
  </si>
  <si>
    <t>三又　又三</t>
    <rPh sb="0" eb="1">
      <t>み</t>
    </rPh>
    <rPh sb="1" eb="2">
      <t>また</t>
    </rPh>
    <rPh sb="3" eb="5">
      <t>またぞう</t>
    </rPh>
    <phoneticPr fontId="4" type="Hiragana"/>
  </si>
  <si>
    <t>セオドア・ルーズベルト☆</t>
    <rPh sb="0" eb="11">
      <t>せおどあ・るーずべると</t>
    </rPh>
    <phoneticPr fontId="4" type="Hiragana"/>
  </si>
  <si>
    <t>ニコラ・テスラ☆</t>
    <rPh sb="0" eb="7">
      <t>にこら・てすら</t>
    </rPh>
    <phoneticPr fontId="4" type="Hiragana"/>
  </si>
  <si>
    <t>ジャック・ルビー☆</t>
    <rPh sb="0" eb="8">
      <t>じゃっく・るびー</t>
    </rPh>
    <phoneticPr fontId="4" type="Hiragana"/>
  </si>
  <si>
    <t>引田　天功（初代）☆</t>
    <rPh sb="0" eb="9">
      <t>ひきた　てんこう</t>
    </rPh>
    <phoneticPr fontId="4" type="Hiragana"/>
  </si>
  <si>
    <t>出口　日出麿☆</t>
    <rPh sb="0" eb="6">
      <t>でぐち　ひでまろ</t>
    </rPh>
    <phoneticPr fontId="4" type="Hiragana"/>
  </si>
  <si>
    <t>島崎　藤村☆</t>
    <rPh sb="0" eb="5">
      <t>しまざき　とうそん</t>
    </rPh>
    <phoneticPr fontId="4" type="Hiragana"/>
  </si>
  <si>
    <t>リチャード・コシミズ</t>
    <phoneticPr fontId="4" type="Hiragana"/>
  </si>
  <si>
    <t>本田　宗一郎☆</t>
    <rPh sb="0" eb="2">
      <t>ほんだ</t>
    </rPh>
    <rPh sb="3" eb="6">
      <t>そういちろう</t>
    </rPh>
    <phoneticPr fontId="4" type="Hiragana"/>
  </si>
  <si>
    <t>吉良　上野介☆</t>
    <rPh sb="0" eb="6">
      <t>きら　こうずけのすけ</t>
    </rPh>
    <phoneticPr fontId="4" type="Hiragana"/>
  </si>
  <si>
    <t>ジョージ・ワシントン☆</t>
    <rPh sb="0" eb="10">
      <t>じょーじ・わしんとん</t>
    </rPh>
    <phoneticPr fontId="4" type="Hiragana"/>
  </si>
  <si>
    <t>マリー・デュプレシ☆</t>
    <rPh sb="0" eb="9">
      <t>まりー・でゅぷれし</t>
    </rPh>
    <phoneticPr fontId="4" type="Hiragana"/>
  </si>
  <si>
    <t>リヒャルト・ワーグナー☆</t>
    <rPh sb="0" eb="11">
      <t>りひゃると・わーぐなー</t>
    </rPh>
    <phoneticPr fontId="4" type="Hiragana"/>
  </si>
  <si>
    <t>岡田　茂吉☆</t>
    <rPh sb="0" eb="5">
      <t>おかだ　もきち</t>
    </rPh>
    <phoneticPr fontId="4" type="Hiragana"/>
  </si>
  <si>
    <t>坂口　安吾☆</t>
    <rPh sb="0" eb="5">
      <t>さかぐち　あんご</t>
    </rPh>
    <phoneticPr fontId="4" type="Hiragana"/>
  </si>
  <si>
    <t>鮎川　義介☆</t>
    <rPh sb="0" eb="5">
      <t>あゆかわ　よしすけ</t>
    </rPh>
    <phoneticPr fontId="4" type="Hiragana"/>
  </si>
  <si>
    <t>ネルソン・ロックフェラー☆</t>
    <rPh sb="0" eb="12">
      <t>ねるそん・ろっくふぇらー</t>
    </rPh>
    <phoneticPr fontId="4" type="Hiragana"/>
  </si>
  <si>
    <t>ヨーゼフ・メンゲレ☆</t>
    <rPh sb="0" eb="9">
      <t>よーぜふ・めんげれ</t>
    </rPh>
    <phoneticPr fontId="4" type="Hiragana"/>
  </si>
  <si>
    <t>井上　靖☆</t>
    <rPh sb="0" eb="4">
      <t>いのうえ　やすし</t>
    </rPh>
    <phoneticPr fontId="4" type="Hiragana"/>
  </si>
  <si>
    <t>アレクサンドル・カバネル</t>
    <phoneticPr fontId="4" type="Hiragana"/>
  </si>
  <si>
    <t>段田　男</t>
    <rPh sb="0" eb="2">
      <t>だんだ</t>
    </rPh>
    <rPh sb="3" eb="4">
      <t>だん</t>
    </rPh>
    <phoneticPr fontId="4" type="Hiragana"/>
  </si>
  <si>
    <t>戸川　昌子</t>
    <rPh sb="0" eb="2">
      <t>とがわ</t>
    </rPh>
    <rPh sb="3" eb="5">
      <t>まさこ</t>
    </rPh>
    <phoneticPr fontId="4" type="Hiragana"/>
  </si>
  <si>
    <t>荻原　博子</t>
    <rPh sb="0" eb="2">
      <t>おぎわら</t>
    </rPh>
    <rPh sb="3" eb="5">
      <t>ひろこ</t>
    </rPh>
    <phoneticPr fontId="4" type="Hiragana"/>
  </si>
  <si>
    <t>シャンソン歌手/作家</t>
    <rPh sb="5" eb="7">
      <t>かしゅ</t>
    </rPh>
    <rPh sb="8" eb="10">
      <t>さっか</t>
    </rPh>
    <phoneticPr fontId="4" type="Hiragana"/>
  </si>
  <si>
    <t>大森　うたえもん</t>
    <rPh sb="0" eb="8">
      <t>おおもり　うたえもん</t>
    </rPh>
    <phoneticPr fontId="4" type="Hiragana"/>
  </si>
  <si>
    <t>曽我　ひとみ</t>
    <rPh sb="0" eb="6">
      <t>そが　ひとみ</t>
    </rPh>
    <phoneticPr fontId="4" type="Hiragana"/>
  </si>
  <si>
    <t>村上　てつや</t>
    <rPh sb="0" eb="6">
      <t>むらかみ　てつや</t>
    </rPh>
    <phoneticPr fontId="4" type="Hiragana"/>
  </si>
  <si>
    <t>よゐこ</t>
  </si>
  <si>
    <t>1972/02/**</t>
  </si>
  <si>
    <t>インストール</t>
  </si>
  <si>
    <t>1888/09/26</t>
  </si>
  <si>
    <t>ノーベル文学賞</t>
  </si>
  <si>
    <t>1888/09/28</t>
  </si>
  <si>
    <t>ティファニーで朝食を</t>
  </si>
  <si>
    <t>第３９代米大統領</t>
  </si>
  <si>
    <t>文芸評論家</t>
  </si>
  <si>
    <t>マトリックス（トリニティ）</t>
  </si>
  <si>
    <t>レギュラー</t>
  </si>
  <si>
    <t>ルイ・ヴィトン</t>
    <phoneticPr fontId="4" type="Hiragana"/>
  </si>
  <si>
    <t>ルイ・ヴィトン☆</t>
    <phoneticPr fontId="4" type="Hiragana"/>
  </si>
  <si>
    <t>太陽の紋章</t>
    <rPh sb="0" eb="2">
      <t>タイヨウ</t>
    </rPh>
    <rPh sb="3" eb="5">
      <t>モンショウ</t>
    </rPh>
    <phoneticPr fontId="4"/>
  </si>
  <si>
    <t>銀河の音</t>
    <rPh sb="0" eb="2">
      <t>ギンガ</t>
    </rPh>
    <rPh sb="3" eb="4">
      <t>オト</t>
    </rPh>
    <phoneticPr fontId="4"/>
  </si>
  <si>
    <t>磁気の</t>
    <rPh sb="0" eb="2">
      <t>ジキ</t>
    </rPh>
    <phoneticPr fontId="4"/>
  </si>
  <si>
    <t>月の</t>
    <rPh sb="0" eb="1">
      <t>ツキ</t>
    </rPh>
    <phoneticPr fontId="4"/>
  </si>
  <si>
    <t>電気の</t>
    <rPh sb="0" eb="2">
      <t>デンキ</t>
    </rPh>
    <phoneticPr fontId="4"/>
  </si>
  <si>
    <t>自己存在の</t>
    <rPh sb="0" eb="2">
      <t>ジコ</t>
    </rPh>
    <rPh sb="2" eb="4">
      <t>ソンザイ</t>
    </rPh>
    <phoneticPr fontId="4"/>
  </si>
  <si>
    <t>倍音の</t>
    <rPh sb="0" eb="2">
      <t>バイオン</t>
    </rPh>
    <phoneticPr fontId="4"/>
  </si>
  <si>
    <t>律動の</t>
    <rPh sb="0" eb="2">
      <t>リツドウ</t>
    </rPh>
    <phoneticPr fontId="4"/>
  </si>
  <si>
    <t>共振の</t>
    <rPh sb="0" eb="2">
      <t>キョウシン</t>
    </rPh>
    <phoneticPr fontId="4"/>
  </si>
  <si>
    <t>銀河の</t>
    <rPh sb="0" eb="2">
      <t>ギンガ</t>
    </rPh>
    <phoneticPr fontId="4"/>
  </si>
  <si>
    <t>太陽の</t>
    <rPh sb="0" eb="2">
      <t>タイヨウ</t>
    </rPh>
    <phoneticPr fontId="4"/>
  </si>
  <si>
    <t>惑星の</t>
    <rPh sb="0" eb="2">
      <t>ワクセイ</t>
    </rPh>
    <phoneticPr fontId="4"/>
  </si>
  <si>
    <t>スペクトルの</t>
    <phoneticPr fontId="4"/>
  </si>
  <si>
    <t>水晶の</t>
    <rPh sb="0" eb="2">
      <t>スイショウ</t>
    </rPh>
    <phoneticPr fontId="4"/>
  </si>
  <si>
    <t>宇宙の</t>
    <rPh sb="0" eb="2">
      <t>ウチュウ</t>
    </rPh>
    <phoneticPr fontId="4"/>
  </si>
  <si>
    <t>エリック・サティ</t>
    <rPh sb="0" eb="8">
      <t>えりっく・さてぃ</t>
    </rPh>
    <phoneticPr fontId="4" type="Hiragana"/>
  </si>
  <si>
    <t>ホー・チ・ミン</t>
    <rPh sb="0" eb="7">
      <t>ほー・ち・みん</t>
    </rPh>
    <phoneticPr fontId="4" type="Hiragana"/>
  </si>
  <si>
    <t>エリザベス</t>
    <rPh sb="0" eb="5">
      <t>えりざべす</t>
    </rPh>
    <phoneticPr fontId="4" type="Hiragana"/>
  </si>
  <si>
    <t>三宅　一生</t>
    <rPh sb="0" eb="5">
      <t>みやけ　いっせい</t>
    </rPh>
    <phoneticPr fontId="4" type="Hiragana"/>
  </si>
  <si>
    <t>二田　孝治</t>
    <rPh sb="0" eb="5">
      <t>ふただ　こうじ</t>
    </rPh>
    <phoneticPr fontId="4" type="Hiragana"/>
  </si>
  <si>
    <t>ユンソナ</t>
    <phoneticPr fontId="4" type="Hiragana"/>
  </si>
  <si>
    <t>ヴィクトリア</t>
    <phoneticPr fontId="4" type="Hiragana"/>
  </si>
  <si>
    <t>チェ・ジウ</t>
    <phoneticPr fontId="4" type="Hiragana"/>
  </si>
  <si>
    <t>タイガー・ウッズ</t>
    <phoneticPr fontId="4" type="Hiragana"/>
  </si>
  <si>
    <t>オスカー・ワイルド</t>
    <rPh sb="0" eb="9">
      <t>おすかー・わいるど</t>
    </rPh>
    <phoneticPr fontId="4" type="Hiragana"/>
  </si>
  <si>
    <t>ドワイト・アイゼンハワー</t>
    <rPh sb="0" eb="12">
      <t>どわいと・あいぜんはわー</t>
    </rPh>
    <phoneticPr fontId="4" type="Hiragana"/>
  </si>
  <si>
    <t>辻　政信</t>
    <rPh sb="0" eb="4">
      <t>つじ　まさのぶ</t>
    </rPh>
    <phoneticPr fontId="4" type="Hiragana"/>
  </si>
  <si>
    <t>遠藤　武彦</t>
    <rPh sb="0" eb="5">
      <t>えんどう　たけひこ</t>
    </rPh>
    <phoneticPr fontId="4" type="Hiragana"/>
  </si>
  <si>
    <t>クリストファー・ロイド</t>
    <rPh sb="0" eb="11">
      <t>くりすとふぁー・ろいど</t>
    </rPh>
    <phoneticPr fontId="4" type="Hiragana"/>
  </si>
  <si>
    <t>宮川　大助</t>
    <rPh sb="0" eb="5">
      <t>みやがわ　だいすけ</t>
    </rPh>
    <phoneticPr fontId="4" type="Hiragana"/>
  </si>
  <si>
    <t>辺見　マリ</t>
    <rPh sb="0" eb="5">
      <t>へんみ　まり</t>
    </rPh>
    <phoneticPr fontId="4" type="Hiragana"/>
  </si>
  <si>
    <t>小西　良幸</t>
    <rPh sb="0" eb="5">
      <t>こにし　よしゆき</t>
    </rPh>
    <phoneticPr fontId="4" type="Hiragana"/>
  </si>
  <si>
    <t>マトリックス（ネオ）</t>
  </si>
  <si>
    <t>田中　康夫</t>
    <rPh sb="0" eb="5">
      <t>たなか　やすお</t>
    </rPh>
    <phoneticPr fontId="4" type="Hiragana"/>
  </si>
  <si>
    <t>宅麻　伸</t>
    <rPh sb="0" eb="4">
      <t>たくま　しん</t>
    </rPh>
    <phoneticPr fontId="4" type="Hiragana"/>
  </si>
  <si>
    <t>アイリス・チャン</t>
    <rPh sb="0" eb="8">
      <t>あいりす・ちゃん</t>
    </rPh>
    <phoneticPr fontId="4" type="Hiragana"/>
  </si>
  <si>
    <t>ペラルゴニウム【夏咲天竺葵】</t>
    <rPh sb="8" eb="9">
      <t>なつ</t>
    </rPh>
    <rPh sb="9" eb="10">
      <t>ざき</t>
    </rPh>
    <rPh sb="10" eb="12">
      <t>てんじく</t>
    </rPh>
    <rPh sb="12" eb="13">
      <t>あおい</t>
    </rPh>
    <phoneticPr fontId="4" type="Hiragana" alignment="distributed"/>
  </si>
  <si>
    <t>01/30</t>
  </si>
  <si>
    <t>立金花/流金花</t>
    <rPh sb="0" eb="3">
      <t>りゅうきんか</t>
    </rPh>
    <rPh sb="4" eb="7">
      <t>りゅうきんか</t>
    </rPh>
    <phoneticPr fontId="4" type="Hiragana" alignment="distributed"/>
  </si>
  <si>
    <t>ペペロミア</t>
  </si>
  <si>
    <t>01/31</t>
  </si>
  <si>
    <t>白妙菊【ダスティーミラー】</t>
    <rPh sb="0" eb="3">
      <t>しろたえぎく</t>
    </rPh>
    <phoneticPr fontId="4" type="Hiragana" alignment="distributed"/>
  </si>
  <si>
    <t>02/01</t>
  </si>
  <si>
    <t>マーガレット【木春菊】</t>
    <rPh sb="7" eb="10">
      <t>もくしゅんぎく</t>
    </rPh>
    <phoneticPr fontId="4" type="Hiragana" alignment="distributed"/>
  </si>
  <si>
    <t>プリムローズ【一華桜草】</t>
    <rPh sb="7" eb="8">
      <t>いち</t>
    </rPh>
    <rPh sb="8" eb="9">
      <t>げ</t>
    </rPh>
    <rPh sb="9" eb="11">
      <t>さくらそう</t>
    </rPh>
    <phoneticPr fontId="4" type="Hiragana" alignment="distributed"/>
  </si>
  <si>
    <t>02/02</t>
  </si>
  <si>
    <t>木瓜</t>
    <rPh sb="0" eb="2">
      <t>ぼけ</t>
    </rPh>
    <phoneticPr fontId="4" type="Hiragana" alignment="distributed"/>
  </si>
  <si>
    <t>02/03</t>
  </si>
  <si>
    <t>種漬花【米薺】</t>
    <rPh sb="0" eb="3">
      <t>たねつけばな</t>
    </rPh>
    <rPh sb="4" eb="6">
      <t>こめなずな</t>
    </rPh>
    <phoneticPr fontId="4" type="Hiragana" alignment="distributed"/>
  </si>
  <si>
    <t>節分草</t>
    <rPh sb="0" eb="2">
      <t>せつぶん</t>
    </rPh>
    <rPh sb="2" eb="3">
      <t>そう</t>
    </rPh>
    <phoneticPr fontId="4" type="Hiragana" alignment="distributed"/>
  </si>
  <si>
    <t>02/04</t>
  </si>
  <si>
    <t>02/05</t>
  </si>
  <si>
    <t>1685/03/21</t>
  </si>
  <si>
    <t>1805/04/02</t>
  </si>
  <si>
    <t>1853/03/30</t>
  </si>
  <si>
    <t>1889/04/16</t>
  </si>
  <si>
    <t>04/26</t>
  </si>
  <si>
    <t>海老根</t>
    <rPh sb="0" eb="3">
      <t>えびね</t>
    </rPh>
    <phoneticPr fontId="4" type="Hiragana" alignment="distributed"/>
  </si>
  <si>
    <t>水田芥子</t>
    <rPh sb="0" eb="4">
      <t>みずたがらし</t>
    </rPh>
    <phoneticPr fontId="4" type="Hiragana" alignment="distributed"/>
  </si>
  <si>
    <t>東菊</t>
    <rPh sb="0" eb="2">
      <t>あずまぎく</t>
    </rPh>
    <phoneticPr fontId="4" type="Hiragana" alignment="distributed"/>
  </si>
  <si>
    <t>石楠花</t>
    <rPh sb="0" eb="3">
      <t>しゃくなげ</t>
    </rPh>
    <phoneticPr fontId="4" type="Hiragana" alignment="distributed"/>
  </si>
  <si>
    <t>04/27</t>
  </si>
  <si>
    <t>睡蓮【未草】</t>
    <rPh sb="0" eb="2">
      <t>すいれん</t>
    </rPh>
    <rPh sb="3" eb="5">
      <t>ひつじぐさ</t>
    </rPh>
    <phoneticPr fontId="4" type="Hiragana" alignment="distributed"/>
  </si>
  <si>
    <t>白根葵</t>
    <rPh sb="0" eb="3">
      <t>しらねあおい</t>
    </rPh>
    <phoneticPr fontId="4" type="Hiragana" alignment="distributed"/>
  </si>
  <si>
    <t>04/28</t>
  </si>
  <si>
    <t>紫蘭【紅蘭】</t>
    <rPh sb="0" eb="2">
      <t>しらん</t>
    </rPh>
    <rPh sb="3" eb="4">
      <t>べに</t>
    </rPh>
    <rPh sb="4" eb="5">
      <t>らん</t>
    </rPh>
    <phoneticPr fontId="4" type="Hiragana" alignment="distributed"/>
  </si>
  <si>
    <t>姫萩</t>
    <rPh sb="0" eb="2">
      <t>ひめはぎ</t>
    </rPh>
    <phoneticPr fontId="4" type="Hiragana" alignment="distributed"/>
  </si>
  <si>
    <t>04/29</t>
  </si>
  <si>
    <t>乙女椿</t>
    <rPh sb="0" eb="2">
      <t>おとめ</t>
    </rPh>
    <rPh sb="2" eb="3">
      <t>つばき</t>
    </rPh>
    <phoneticPr fontId="4" type="Hiragana" alignment="distributed"/>
  </si>
  <si>
    <t>04/30</t>
  </si>
  <si>
    <t>金鎖【黄花藤】</t>
    <rPh sb="0" eb="2">
      <t>きんぐさり</t>
    </rPh>
    <rPh sb="3" eb="6">
      <t>きばなふじ</t>
    </rPh>
    <phoneticPr fontId="4" type="Hiragana" alignment="distributed"/>
  </si>
  <si>
    <t>鳶尾/一初</t>
    <rPh sb="0" eb="2">
      <t>いちはつ</t>
    </rPh>
    <rPh sb="3" eb="4">
      <t>いち</t>
    </rPh>
    <rPh sb="4" eb="5">
      <t>はつ</t>
    </rPh>
    <phoneticPr fontId="4" type="Hiragana" alignment="distributed"/>
  </si>
  <si>
    <t>05/01</t>
  </si>
  <si>
    <t>ボリジ【瑠璃苣】</t>
    <rPh sb="4" eb="6">
      <t>るり</t>
    </rPh>
    <rPh sb="6" eb="7">
      <t>ちしゃ</t>
    </rPh>
    <phoneticPr fontId="4" type="Hiragana" alignment="distributed"/>
  </si>
  <si>
    <t>04/01</t>
  </si>
  <si>
    <t>桜</t>
    <rPh sb="0" eb="1">
      <t>さくら</t>
    </rPh>
    <phoneticPr fontId="4" type="Hiragana" alignment="distributed"/>
  </si>
  <si>
    <t>桜【染井吉野】</t>
    <rPh sb="0" eb="1">
      <t>さくら</t>
    </rPh>
    <rPh sb="2" eb="6">
      <t>そめいよしの</t>
    </rPh>
    <phoneticPr fontId="4" type="Hiragana" alignment="distributed"/>
  </si>
  <si>
    <t>04/02</t>
  </si>
  <si>
    <t>都忘れ【野春菊】</t>
    <rPh sb="0" eb="3">
      <t>みやこわすれ</t>
    </rPh>
    <rPh sb="4" eb="7">
      <t>のしゅんぎく</t>
    </rPh>
    <phoneticPr fontId="4" type="Hiragana" alignment="distributed"/>
  </si>
  <si>
    <t>橋下　徹</t>
    <rPh sb="0" eb="2">
      <t>ハシモト</t>
    </rPh>
    <rPh sb="3" eb="4">
      <t>トオル</t>
    </rPh>
    <phoneticPr fontId="4"/>
  </si>
  <si>
    <t>ジョン・マケイン</t>
    <phoneticPr fontId="4"/>
  </si>
  <si>
    <t>福岡県知事</t>
  </si>
  <si>
    <t>1723/**/**</t>
  </si>
  <si>
    <t>解体新書</t>
  </si>
  <si>
    <t>ビビアン・スー</t>
    <rPh sb="0" eb="7">
      <t>びびあん・すー</t>
    </rPh>
    <phoneticPr fontId="4" type="Hiragana"/>
  </si>
  <si>
    <t>南方　熊楠</t>
    <rPh sb="0" eb="5">
      <t>みなかた　くまぐす</t>
    </rPh>
    <phoneticPr fontId="4" type="Hiragana"/>
  </si>
  <si>
    <t>椎名　桔平</t>
    <rPh sb="0" eb="5">
      <t>しいな　きっぺい</t>
    </rPh>
    <phoneticPr fontId="4" type="Hiragana"/>
  </si>
  <si>
    <t>近藤　真彦</t>
    <rPh sb="0" eb="5">
      <t>こんどう　まさひこ</t>
    </rPh>
    <phoneticPr fontId="4" type="Hiragana"/>
  </si>
  <si>
    <t>内村　光良</t>
    <rPh sb="0" eb="5">
      <t>うちむら　みつよし</t>
    </rPh>
    <phoneticPr fontId="4" type="Hiragana"/>
  </si>
  <si>
    <t>井川　遥</t>
    <rPh sb="0" eb="4">
      <t>いがわ　はるか</t>
    </rPh>
    <phoneticPr fontId="4" type="Hiragana"/>
  </si>
  <si>
    <t>浅田　舞</t>
    <rPh sb="0" eb="4">
      <t>あさだ　まい</t>
    </rPh>
    <phoneticPr fontId="4" type="Hiragana"/>
  </si>
  <si>
    <t>ギュスターヴ・エッフェル</t>
    <rPh sb="0" eb="12">
      <t>ぎゅすたーヴ・えっふぇる</t>
    </rPh>
    <phoneticPr fontId="4" type="Hiragana"/>
  </si>
  <si>
    <t>武藤　章</t>
    <rPh sb="0" eb="4">
      <t>むとう　あきら</t>
    </rPh>
    <phoneticPr fontId="4" type="Hiragana"/>
  </si>
  <si>
    <t>赤城　宗徳</t>
    <rPh sb="0" eb="5">
      <t>あかぎ　むねのり</t>
    </rPh>
    <phoneticPr fontId="4" type="Hiragana"/>
  </si>
  <si>
    <t>土井　たか子</t>
    <rPh sb="0" eb="6">
      <t>どい　たかこ</t>
    </rPh>
    <phoneticPr fontId="4" type="Hiragana"/>
  </si>
  <si>
    <t>たこ八郎</t>
    <rPh sb="0" eb="4">
      <t>たこはちろう</t>
    </rPh>
    <phoneticPr fontId="4" type="Hiragana"/>
  </si>
  <si>
    <t>1862/09/01</t>
  </si>
  <si>
    <t>1862/09/11</t>
  </si>
  <si>
    <t>最後の一葉</t>
  </si>
  <si>
    <t>1874/09/21</t>
  </si>
  <si>
    <t>惑星</t>
  </si>
  <si>
    <t>ブルース・リー</t>
    <rPh sb="0" eb="7">
      <t>ぶるーす・りー</t>
    </rPh>
    <phoneticPr fontId="4" type="Hiragana"/>
  </si>
  <si>
    <t>篠山　紀信</t>
    <rPh sb="0" eb="5">
      <t>しのやま　きしん</t>
    </rPh>
    <phoneticPr fontId="4" type="Hiragana"/>
  </si>
  <si>
    <t>久間　章生</t>
    <rPh sb="0" eb="5">
      <t>きゅうま　あきお</t>
    </rPh>
    <phoneticPr fontId="4" type="Hiragana"/>
  </si>
  <si>
    <t>露木　茂</t>
    <rPh sb="0" eb="4">
      <t>つゆき　しげる</t>
    </rPh>
    <phoneticPr fontId="4" type="Hiragana"/>
  </si>
  <si>
    <t>ぼんち　おさむ</t>
    <rPh sb="0" eb="7">
      <t>ぼんち　おさむ</t>
    </rPh>
    <phoneticPr fontId="4" type="Hiragana"/>
  </si>
  <si>
    <t>杉田　かおる</t>
    <rPh sb="0" eb="6">
      <t>すぎた　かおる</t>
    </rPh>
    <phoneticPr fontId="4" type="Hiragana"/>
  </si>
  <si>
    <t>ジョン・マーク・カー</t>
    <rPh sb="0" eb="10">
      <t>じょん・まーく・かー</t>
    </rPh>
    <phoneticPr fontId="4" type="Hiragana"/>
  </si>
  <si>
    <t>ｈｉｄｅ</t>
    <rPh sb="0" eb="4">
      <t>ひで</t>
    </rPh>
    <phoneticPr fontId="4" type="Hiragana"/>
  </si>
  <si>
    <t>高橋　克典</t>
    <rPh sb="0" eb="5">
      <t>たかはし　かつのり</t>
    </rPh>
    <phoneticPr fontId="4" type="Hiragana"/>
  </si>
  <si>
    <t>ベアトリス・ダル</t>
    <rPh sb="0" eb="8">
      <t>べあとりす・だる</t>
    </rPh>
    <phoneticPr fontId="4" type="Hiragana"/>
  </si>
  <si>
    <t>恵　俊彰</t>
    <rPh sb="0" eb="4">
      <t>めぐみ　としあき</t>
    </rPh>
    <phoneticPr fontId="4" type="Hiragana"/>
  </si>
  <si>
    <t>国分　佐智子</t>
    <rPh sb="0" eb="6">
      <t>こくぶ　さちこ</t>
    </rPh>
    <phoneticPr fontId="4" type="Hiragana"/>
  </si>
  <si>
    <t>観月　ありさ</t>
    <rPh sb="0" eb="6">
      <t>みづき　ありさ</t>
    </rPh>
    <phoneticPr fontId="4" type="Hiragana"/>
  </si>
  <si>
    <t>クロちゃん</t>
    <rPh sb="0" eb="5">
      <t>くろちゃん</t>
    </rPh>
    <phoneticPr fontId="4" type="Hiragana"/>
  </si>
  <si>
    <t>瀬戸　朝香</t>
    <rPh sb="0" eb="5">
      <t>せと　あさか</t>
    </rPh>
    <phoneticPr fontId="4" type="Hiragana"/>
  </si>
  <si>
    <t>辺見　えみり</t>
    <rPh sb="0" eb="6">
      <t>へんみ　えみり</t>
    </rPh>
    <phoneticPr fontId="4" type="Hiragana"/>
  </si>
  <si>
    <t>小雪</t>
    <rPh sb="0" eb="2">
      <t>こゆき</t>
    </rPh>
    <phoneticPr fontId="4" type="Hiragana"/>
  </si>
  <si>
    <t>松岡　洋右</t>
    <rPh sb="0" eb="5">
      <t>まつおか　ようすけ</t>
    </rPh>
    <phoneticPr fontId="4" type="Hiragana"/>
  </si>
  <si>
    <t>芥川　龍之介</t>
    <rPh sb="0" eb="6">
      <t>あくたがわ　りゅうのすけ</t>
    </rPh>
    <phoneticPr fontId="4" type="Hiragana"/>
  </si>
  <si>
    <t>森　泰吉郎</t>
    <rPh sb="0" eb="5">
      <t>もり　たいきちろう</t>
    </rPh>
    <phoneticPr fontId="4" type="Hiragana"/>
  </si>
  <si>
    <t>アリエル・シャロン</t>
    <rPh sb="0" eb="9">
      <t>ありえる・しゃろん</t>
    </rPh>
    <phoneticPr fontId="4" type="Hiragana"/>
  </si>
  <si>
    <t>渥美　清</t>
    <rPh sb="0" eb="4">
      <t>あつみ　きよし</t>
    </rPh>
    <phoneticPr fontId="4" type="Hiragana"/>
  </si>
  <si>
    <t>鳩山邦夫家のポメラニアン</t>
  </si>
  <si>
    <t>1895/05/11</t>
  </si>
  <si>
    <t>ニューエイジ</t>
  </si>
  <si>
    <t>元プロボクサー</t>
  </si>
  <si>
    <t>リカちゃん人形</t>
  </si>
  <si>
    <t>1451/**/**</t>
  </si>
  <si>
    <t>アメリカ大陸発見</t>
  </si>
  <si>
    <t>1943/**/**</t>
  </si>
  <si>
    <t>アパホテル＠耐震偽装</t>
  </si>
  <si>
    <t>1896/11/13</t>
  </si>
  <si>
    <t>ネプチューン</t>
  </si>
  <si>
    <t>ＳＭの王子様＠札幌</t>
  </si>
  <si>
    <t>承子女王</t>
    <rPh sb="0" eb="2">
      <t>つぐこ</t>
    </rPh>
    <rPh sb="2" eb="4">
      <t>じょおう</t>
    </rPh>
    <phoneticPr fontId="4" type="Hiragana"/>
  </si>
  <si>
    <t>佳子内親王</t>
    <rPh sb="0" eb="2">
      <t>かこ</t>
    </rPh>
    <rPh sb="2" eb="5">
      <t>ないしんのう</t>
    </rPh>
    <phoneticPr fontId="4" type="Hiragana"/>
  </si>
  <si>
    <t>愛子内親王</t>
    <rPh sb="0" eb="2">
      <t>あいこ</t>
    </rPh>
    <rPh sb="2" eb="5">
      <t>ないしんのう</t>
    </rPh>
    <phoneticPr fontId="4" type="Hiragana"/>
  </si>
  <si>
    <t>ウィリアム王子</t>
    <rPh sb="0" eb="7">
      <t>うぃりあむおうじ</t>
    </rPh>
    <phoneticPr fontId="4" type="Hiragana"/>
  </si>
  <si>
    <t>ベンジャミン・フランクリン</t>
    <rPh sb="0" eb="13">
      <t>べんじゃみん・ふらんくりん</t>
    </rPh>
    <phoneticPr fontId="4" type="Hiragana"/>
  </si>
  <si>
    <t>浅沼　稲次郎</t>
    <rPh sb="0" eb="6">
      <t>あさぬま　いなじろう</t>
    </rPh>
    <phoneticPr fontId="4" type="Hiragana"/>
  </si>
  <si>
    <t>長門　裕之</t>
    <rPh sb="0" eb="5">
      <t>ながと　ひろゆき</t>
    </rPh>
    <phoneticPr fontId="4" type="Hiragana"/>
  </si>
  <si>
    <t>石原　裕次郎</t>
    <rPh sb="0" eb="6">
      <t>いしはら　ゆうじろう</t>
    </rPh>
    <phoneticPr fontId="4" type="Hiragana"/>
  </si>
  <si>
    <t>1796/02/17</t>
  </si>
  <si>
    <t>蘭学者</t>
  </si>
  <si>
    <t>1832/01/23</t>
  </si>
  <si>
    <t>1832/01/27</t>
  </si>
  <si>
    <t>不思議の国のアリス</t>
  </si>
  <si>
    <t>1868/02/13</t>
  </si>
  <si>
    <t>第３１代首相</t>
  </si>
  <si>
    <t>1880/01/26</t>
  </si>
  <si>
    <t>ＧＨＱ</t>
  </si>
  <si>
    <t>小泉純一郎の父</t>
  </si>
  <si>
    <t>ピンクの電話</t>
  </si>
  <si>
    <t>1844/10/15</t>
  </si>
  <si>
    <t>超人・永劫回帰</t>
  </si>
  <si>
    <t>盗作された画家</t>
  </si>
  <si>
    <t>ビートルズ</t>
  </si>
  <si>
    <t>スーパーマン</t>
  </si>
  <si>
    <t>露大統領</t>
  </si>
  <si>
    <t>Ｂ’ｚ</t>
  </si>
  <si>
    <t>北朝鮮拉致</t>
  </si>
  <si>
    <t>1880/06/27</t>
  </si>
  <si>
    <t>三重苦</t>
  </si>
  <si>
    <t>1892/06/25</t>
  </si>
  <si>
    <t>７３１部隊</t>
  </si>
  <si>
    <t>1892/06/30</t>
  </si>
  <si>
    <t>童謡の作曲家</t>
  </si>
  <si>
    <t>同志社大学教授</t>
  </si>
  <si>
    <t>ウクライナ元首相</t>
  </si>
  <si>
    <t>ミラーマン</t>
  </si>
  <si>
    <t>スピードワゴン</t>
  </si>
  <si>
    <t>1732/02/22</t>
  </si>
  <si>
    <t>初代米大統領</t>
  </si>
  <si>
    <t>1744/02/23</t>
  </si>
  <si>
    <t>ユダヤ財閥</t>
  </si>
  <si>
    <t>1828/03/20</t>
  </si>
  <si>
    <t>人形の家</t>
  </si>
  <si>
    <t>1840/03/16</t>
  </si>
  <si>
    <t>源　義経☆</t>
    <rPh sb="0" eb="4">
      <t>みなもとのよしつね</t>
    </rPh>
    <phoneticPr fontId="4" type="Hiragana"/>
  </si>
  <si>
    <t>ホーリーバジル【神目箒】</t>
    <rPh sb="8" eb="11">
      <t>かみめぼうき</t>
    </rPh>
    <phoneticPr fontId="4" type="Hiragana" alignment="distributed"/>
  </si>
  <si>
    <t>万年草</t>
    <rPh sb="0" eb="2">
      <t>まんねん</t>
    </rPh>
    <rPh sb="2" eb="3">
      <t>ぐさ</t>
    </rPh>
    <phoneticPr fontId="4" type="Hiragana" alignment="distributed"/>
  </si>
  <si>
    <t>12/12</t>
  </si>
  <si>
    <t>植村　直己</t>
    <rPh sb="0" eb="5">
      <t>うえむら　なおき</t>
    </rPh>
    <phoneticPr fontId="4" type="Hiragana"/>
  </si>
  <si>
    <t>テレサ・テン</t>
    <rPh sb="0" eb="6">
      <t>てれさ・てん</t>
    </rPh>
    <phoneticPr fontId="4" type="Hiragana"/>
  </si>
  <si>
    <t>魚専門タレント</t>
  </si>
  <si>
    <t>1543/01/31</t>
  </si>
  <si>
    <t>1867/02/09</t>
  </si>
  <si>
    <t>我が輩は猫である</t>
  </si>
  <si>
    <t>1891/01/26</t>
  </si>
  <si>
    <t>ビルマ建国の父</t>
  </si>
  <si>
    <t>04/12</t>
  </si>
  <si>
    <t>ポール・エルデシュ☆</t>
    <phoneticPr fontId="4" type="Hiragana"/>
  </si>
  <si>
    <t>フランツ・カフカ☆</t>
    <rPh sb="0" eb="8">
      <t>ふらんつ・かふか</t>
    </rPh>
    <phoneticPr fontId="4" type="Hiragana"/>
  </si>
  <si>
    <t>児玉　誉士夫☆</t>
    <rPh sb="0" eb="6">
      <t>こだま　よしお</t>
    </rPh>
    <phoneticPr fontId="4" type="Hiragana"/>
  </si>
  <si>
    <t>岡本　太郎☆</t>
    <rPh sb="0" eb="5">
      <t>おかもと　たろう</t>
    </rPh>
    <phoneticPr fontId="4" type="Hiragana"/>
  </si>
  <si>
    <t>フランソワ・ミッテラン☆</t>
    <rPh sb="0" eb="11">
      <t>ふらんそわ・みってらん</t>
    </rPh>
    <phoneticPr fontId="4" type="Hiragana"/>
  </si>
  <si>
    <t>堀之内　まり☆</t>
    <rPh sb="0" eb="6">
      <t>ほりのうち　まり</t>
    </rPh>
    <phoneticPr fontId="4" type="Hiragana"/>
  </si>
  <si>
    <t>ジョンベネ・ラムジー☆</t>
    <rPh sb="0" eb="10">
      <t>じょんべね・らむじー</t>
    </rPh>
    <phoneticPr fontId="4" type="Hiragana"/>
  </si>
  <si>
    <t>明治天皇☆</t>
    <rPh sb="0" eb="4">
      <t>めいじてんのう</t>
    </rPh>
    <phoneticPr fontId="4" type="Hiragana"/>
  </si>
  <si>
    <t>エド・ゲイン☆</t>
    <rPh sb="0" eb="6">
      <t>えど・げいん</t>
    </rPh>
    <phoneticPr fontId="4" type="Hiragana"/>
  </si>
  <si>
    <t>トゥルーズ＝ロートレック</t>
    <phoneticPr fontId="4" type="Hiragana"/>
  </si>
  <si>
    <t>ルドルフ．Ｆ．ヘス</t>
    <phoneticPr fontId="4" type="Hiragana"/>
  </si>
  <si>
    <t>オスカー・ワイルド☆</t>
    <rPh sb="0" eb="9">
      <t>おすかー・わいるど</t>
    </rPh>
    <phoneticPr fontId="4" type="Hiragana"/>
  </si>
  <si>
    <t>植村　直己☆</t>
    <rPh sb="0" eb="5">
      <t>うえむら　なおき</t>
    </rPh>
    <phoneticPr fontId="4" type="Hiragana"/>
  </si>
  <si>
    <t>斎藤　実☆</t>
    <rPh sb="0" eb="4">
      <t>さいとう　まこと</t>
    </rPh>
    <phoneticPr fontId="4" type="Hiragana"/>
  </si>
  <si>
    <t>イワン・パブロフ☆</t>
    <rPh sb="0" eb="8">
      <t>いわん・ぱぶろふ</t>
    </rPh>
    <phoneticPr fontId="4" type="Hiragana"/>
  </si>
  <si>
    <t>夢野　久作☆</t>
    <rPh sb="0" eb="5">
      <t>ゆめの　きゅうさく</t>
    </rPh>
    <phoneticPr fontId="4" type="Hiragana"/>
  </si>
  <si>
    <t>山本　淳一</t>
    <rPh sb="0" eb="2">
      <t>やまもと</t>
    </rPh>
    <rPh sb="3" eb="5">
      <t>じゅんいち</t>
    </rPh>
    <phoneticPr fontId="4" type="Hiragana"/>
  </si>
  <si>
    <t>波瀬　善雄☆</t>
    <rPh sb="0" eb="5">
      <t>はせ　よしお</t>
    </rPh>
    <phoneticPr fontId="4" type="Hiragana"/>
  </si>
  <si>
    <t>ジョン・ロックフェラー２世☆</t>
    <rPh sb="0" eb="13">
      <t>じょん・ろっくふぇらー２せい</t>
    </rPh>
    <phoneticPr fontId="4" type="Hiragana"/>
  </si>
  <si>
    <t>青木　昆陽☆</t>
    <rPh sb="0" eb="5">
      <t>あおき　こんよう</t>
    </rPh>
    <phoneticPr fontId="4" type="Hiragana"/>
  </si>
  <si>
    <t>銀銭花【朝露草】</t>
    <rPh sb="0" eb="3">
      <t>ぎんせんか</t>
    </rPh>
    <rPh sb="4" eb="7">
      <t>ちょうろそう</t>
    </rPh>
    <phoneticPr fontId="4" type="Hiragana" alignment="distributed"/>
  </si>
  <si>
    <t>08/04</t>
  </si>
  <si>
    <t>玉蜀黍</t>
    <rPh sb="0" eb="3">
      <t>とうもろこし</t>
    </rPh>
    <phoneticPr fontId="4" type="Hiragana" alignment="distributed"/>
  </si>
  <si>
    <t>トリトマ【松明百合】</t>
    <rPh sb="5" eb="9">
      <t>たいまつゆり</t>
    </rPh>
    <phoneticPr fontId="4" type="Hiragana" alignment="distributed"/>
  </si>
  <si>
    <t>08/05</t>
  </si>
  <si>
    <t>08/06</t>
  </si>
  <si>
    <t>サルビア【緋衣草】</t>
    <rPh sb="5" eb="8">
      <t>ひごろもそう</t>
    </rPh>
    <phoneticPr fontId="4" type="Hiragana" alignment="distributed"/>
  </si>
  <si>
    <t>08/07</t>
  </si>
  <si>
    <t>布袋葵【ウォーターヒヤシンス】</t>
  </si>
  <si>
    <t>08/08</t>
  </si>
  <si>
    <t>クレオメ【西洋風蝶草】</t>
    <rPh sb="5" eb="10">
      <t>せいようふうちょうそう</t>
    </rPh>
    <phoneticPr fontId="4" type="Hiragana" alignment="distributed"/>
  </si>
  <si>
    <t>小麦</t>
    <rPh sb="0" eb="2">
      <t>こむぎ</t>
    </rPh>
    <phoneticPr fontId="4" type="Hiragana" alignment="distributed"/>
  </si>
  <si>
    <t>河骨</t>
    <rPh sb="0" eb="2">
      <t>こうほね</t>
    </rPh>
    <phoneticPr fontId="4" type="Hiragana" alignment="distributed"/>
  </si>
  <si>
    <t>08/09</t>
  </si>
  <si>
    <t>朝鮮朝顔【曼陀羅華】</t>
    <rPh sb="0" eb="4">
      <t>ちょうせんあさがお</t>
    </rPh>
    <rPh sb="5" eb="8">
      <t>まんだら</t>
    </rPh>
    <rPh sb="8" eb="9">
      <t>げ</t>
    </rPh>
    <phoneticPr fontId="4" type="Hiragana" alignment="distributed"/>
  </si>
  <si>
    <t>シスタス【五時葵】</t>
    <rPh sb="5" eb="8">
      <t>ごじあおい</t>
    </rPh>
    <phoneticPr fontId="4" type="Hiragana" alignment="distributed"/>
  </si>
  <si>
    <t>パンパスグラス【白銀葭】</t>
    <rPh sb="8" eb="11">
      <t>しろがねよし</t>
    </rPh>
    <phoneticPr fontId="4" type="Hiragana" alignment="distributed"/>
  </si>
  <si>
    <t>08/10</t>
  </si>
  <si>
    <t>縷紅草【南瓜朝顔】</t>
    <rPh sb="0" eb="3">
      <t>るこうそう</t>
    </rPh>
    <rPh sb="4" eb="8">
      <t>かぼちゃあさがお</t>
    </rPh>
    <phoneticPr fontId="4" type="Hiragana" alignment="distributed"/>
  </si>
  <si>
    <t>08/11</t>
  </si>
  <si>
    <t>08/12</t>
  </si>
  <si>
    <t>黄花コスモス</t>
    <rPh sb="0" eb="2">
      <t>きばな</t>
    </rPh>
    <phoneticPr fontId="4" type="Hiragana" alignment="distributed"/>
  </si>
  <si>
    <t>08/13</t>
  </si>
  <si>
    <t>麒麟草/黄輪草</t>
    <rPh sb="0" eb="3">
      <t>きりんそう</t>
    </rPh>
    <rPh sb="4" eb="7">
      <t>きりんそう</t>
    </rPh>
    <phoneticPr fontId="4" type="Hiragana" alignment="distributed"/>
  </si>
  <si>
    <t>松虫草</t>
    <rPh sb="0" eb="3">
      <t>まつむしそう</t>
    </rPh>
    <phoneticPr fontId="4" type="Hiragana" alignment="distributed"/>
  </si>
  <si>
    <t>鷺草</t>
    <rPh sb="0" eb="2">
      <t>さぎそう</t>
    </rPh>
    <phoneticPr fontId="4" type="Hiragana" alignment="distributed"/>
  </si>
  <si>
    <t>08/14</t>
  </si>
  <si>
    <t>ジャーマンダー【苦草】</t>
    <rPh sb="8" eb="10">
      <t>にがくさ</t>
    </rPh>
    <phoneticPr fontId="4" type="Hiragana" alignment="distributed"/>
  </si>
  <si>
    <t>08/15</t>
  </si>
  <si>
    <t>姫向日葵【菊芋擬】</t>
    <rPh sb="0" eb="1">
      <t>ひめ</t>
    </rPh>
    <rPh sb="1" eb="4">
      <t>ひまわり</t>
    </rPh>
    <rPh sb="5" eb="7">
      <t>きくいも</t>
    </rPh>
    <rPh sb="7" eb="8">
      <t>もどき</t>
    </rPh>
    <phoneticPr fontId="4" type="Hiragana" alignment="distributed"/>
  </si>
  <si>
    <t>オクラ【陸蓮根】</t>
    <rPh sb="4" eb="7">
      <t>おかれんこん</t>
    </rPh>
    <phoneticPr fontId="4" type="Hiragana" alignment="distributed"/>
  </si>
  <si>
    <t>釣船草</t>
    <rPh sb="0" eb="1">
      <t>つり</t>
    </rPh>
    <rPh sb="1" eb="2">
      <t>ふね</t>
    </rPh>
    <rPh sb="2" eb="3">
      <t>そう</t>
    </rPh>
    <phoneticPr fontId="4" type="Hiragana" alignment="distributed"/>
  </si>
  <si>
    <t>10/28</t>
  </si>
  <si>
    <t>紫蘇</t>
    <rPh sb="0" eb="2">
      <t>しそ</t>
    </rPh>
    <phoneticPr fontId="4" type="Hiragana" alignment="distributed"/>
  </si>
  <si>
    <t>10/29</t>
  </si>
  <si>
    <t>西洋林檎</t>
    <rPh sb="0" eb="4">
      <t>せいようりんご</t>
    </rPh>
    <phoneticPr fontId="4" type="Hiragana" alignment="distributed"/>
  </si>
  <si>
    <t>インディ・ジョーンズ</t>
  </si>
  <si>
    <t>独首相＠女性初</t>
  </si>
  <si>
    <t>小泉純一郎の長男</t>
  </si>
  <si>
    <t>水泳</t>
  </si>
  <si>
    <t>1858/12/02</t>
  </si>
  <si>
    <t>1882/12/10</t>
  </si>
  <si>
    <t>1894/11/27</t>
  </si>
  <si>
    <t>浪花のモーツァルト</t>
  </si>
  <si>
    <t>中国国家主席</t>
  </si>
  <si>
    <t>元マラソン選手</t>
  </si>
  <si>
    <t>1678/03/04</t>
  </si>
  <si>
    <t>四季</t>
  </si>
  <si>
    <t>1786/02/24</t>
  </si>
  <si>
    <t>1810/03/01</t>
  </si>
  <si>
    <t>別れの曲</t>
  </si>
  <si>
    <t>ナチス・ドイツ</t>
  </si>
  <si>
    <t>懸賞生活</t>
  </si>
  <si>
    <t>有島　武郎☆</t>
    <rPh sb="0" eb="5">
      <t>ありしま　たけお</t>
    </rPh>
    <phoneticPr fontId="4" type="Hiragana"/>
  </si>
  <si>
    <t>坂井　泉水☆</t>
    <rPh sb="0" eb="5">
      <t>さかい　いずみ</t>
    </rPh>
    <phoneticPr fontId="4" type="Hiragana"/>
  </si>
  <si>
    <t>松岡　利勝☆</t>
    <rPh sb="0" eb="5">
      <t>まつおか　としかつ</t>
    </rPh>
    <phoneticPr fontId="4" type="Hiragana"/>
  </si>
  <si>
    <t>石立　鉄男☆</t>
    <rPh sb="0" eb="5">
      <t>いしだて　てつお</t>
    </rPh>
    <phoneticPr fontId="4" type="Hiragana"/>
  </si>
  <si>
    <t>ギュスターヴ・エッフェル☆</t>
    <rPh sb="0" eb="12">
      <t>ぎゅすたーヴ・えっふぇる</t>
    </rPh>
    <phoneticPr fontId="4" type="Hiragana"/>
  </si>
  <si>
    <t>寺田　寅彦☆</t>
    <rPh sb="0" eb="5">
      <t>てらだ　とらひこ</t>
    </rPh>
    <phoneticPr fontId="4" type="Hiragana"/>
  </si>
  <si>
    <t>永野　修身☆</t>
    <rPh sb="0" eb="5">
      <t>ながの　おさみ</t>
    </rPh>
    <phoneticPr fontId="4" type="Hiragana"/>
  </si>
  <si>
    <t>友近</t>
    <rPh sb="0" eb="2">
      <t>ともちか</t>
    </rPh>
    <phoneticPr fontId="4" type="Hiragana"/>
  </si>
  <si>
    <t>村上　春樹</t>
    <rPh sb="0" eb="5">
      <t>むらかみ　はるき</t>
    </rPh>
    <phoneticPr fontId="4" type="Hiragana"/>
  </si>
  <si>
    <t>鴨下　一郎</t>
    <rPh sb="0" eb="5">
      <t>かもした　いちろう</t>
    </rPh>
    <phoneticPr fontId="4" type="Hiragana"/>
  </si>
  <si>
    <t>テリー伊藤</t>
    <rPh sb="0" eb="5">
      <t>てりーいとう</t>
    </rPh>
    <phoneticPr fontId="4" type="Hiragana"/>
  </si>
  <si>
    <t>柳葉　敏郎</t>
    <rPh sb="0" eb="5">
      <t>やなぎば　としろう</t>
    </rPh>
    <phoneticPr fontId="4" type="Hiragana"/>
  </si>
  <si>
    <t>ベン・ジョンソン</t>
    <rPh sb="0" eb="8">
      <t>べん・じょんそん</t>
    </rPh>
    <phoneticPr fontId="4" type="Hiragana"/>
  </si>
  <si>
    <t>櫻井　淳子</t>
    <rPh sb="0" eb="5">
      <t>さくらい　あつこ</t>
    </rPh>
    <phoneticPr fontId="4" type="Hiragana"/>
  </si>
  <si>
    <t>市川　染五郎</t>
    <rPh sb="0" eb="6">
      <t>いちかわ　そめごろう</t>
    </rPh>
    <phoneticPr fontId="4" type="Hiragana"/>
  </si>
  <si>
    <t>ココ・シャネル☆</t>
    <rPh sb="0" eb="7">
      <t>ここ・しゃねる</t>
    </rPh>
    <phoneticPr fontId="4" type="Hiragana"/>
  </si>
  <si>
    <t>シブがき隊</t>
    <rPh sb="4" eb="5">
      <t>たい</t>
    </rPh>
    <phoneticPr fontId="4" type="Hiragana"/>
  </si>
  <si>
    <t>布川　敏和</t>
    <rPh sb="0" eb="2">
      <t>ふかわ</t>
    </rPh>
    <rPh sb="3" eb="5">
      <t>としかず</t>
    </rPh>
    <phoneticPr fontId="4" type="Hiragana"/>
  </si>
  <si>
    <t>萩岩　睦美</t>
    <rPh sb="0" eb="1">
      <t>はぎ</t>
    </rPh>
    <rPh sb="1" eb="2">
      <t>いわ</t>
    </rPh>
    <rPh sb="3" eb="5">
      <t>むつみ</t>
    </rPh>
    <phoneticPr fontId="4" type="Hiragana"/>
  </si>
  <si>
    <t>大隈　重信☆</t>
    <rPh sb="0" eb="5">
      <t>おおくま　しげのぶ</t>
    </rPh>
    <phoneticPr fontId="4" type="Hiragana"/>
  </si>
  <si>
    <t>グレート義太夫</t>
    <rPh sb="4" eb="7">
      <t>ぎだゆう</t>
    </rPh>
    <phoneticPr fontId="4" type="Hiragana"/>
  </si>
  <si>
    <t>山崎　まさや</t>
    <rPh sb="0" eb="2">
      <t>やまざき</t>
    </rPh>
    <phoneticPr fontId="4" type="Hiragana"/>
  </si>
  <si>
    <t>野口　英昭☆</t>
    <rPh sb="0" eb="2">
      <t>のぐち</t>
    </rPh>
    <rPh sb="3" eb="5">
      <t>ひであき</t>
    </rPh>
    <phoneticPr fontId="4" type="Hiragana"/>
  </si>
  <si>
    <t>ジェラルド・フォード☆</t>
    <rPh sb="0" eb="10">
      <t>じぇらるど・ふぉーど</t>
    </rPh>
    <phoneticPr fontId="4" type="Hiragana"/>
  </si>
  <si>
    <t>サダム・フセイン☆</t>
    <rPh sb="0" eb="8">
      <t>さだむ・ふせいん</t>
    </rPh>
    <phoneticPr fontId="4" type="Hiragana"/>
  </si>
  <si>
    <t>武藤　亜澄☆</t>
    <rPh sb="0" eb="5">
      <t>むとう　あずみ</t>
    </rPh>
    <phoneticPr fontId="4" type="Hiragana"/>
  </si>
  <si>
    <t>フローレンス・ナイチンゲール☆</t>
    <rPh sb="0" eb="14">
      <t>ふろーれんす・ないちんげーる</t>
    </rPh>
    <phoneticPr fontId="4" type="Hiragana"/>
  </si>
  <si>
    <t>グラハム・ベル☆</t>
    <rPh sb="0" eb="7">
      <t>ぐらはむ・べる</t>
    </rPh>
    <phoneticPr fontId="4" type="Hiragana"/>
  </si>
  <si>
    <t>西條　八十☆</t>
    <rPh sb="0" eb="5">
      <t>さいじょう　やそ</t>
    </rPh>
    <phoneticPr fontId="4" type="Hiragana"/>
  </si>
  <si>
    <t>吉行　淳之介☆</t>
    <rPh sb="0" eb="6">
      <t>よしゆき　じゅんのすけ</t>
    </rPh>
    <phoneticPr fontId="4" type="Hiragana"/>
  </si>
  <si>
    <t>ケビン・カーター☆</t>
    <rPh sb="0" eb="8">
      <t>けびん・かーたー</t>
    </rPh>
    <phoneticPr fontId="4" type="Hiragana"/>
  </si>
  <si>
    <t>ジェームズ・ヴァン・アレン☆</t>
    <rPh sb="0" eb="13">
      <t>じぇーむず・ヴぁん・あれん</t>
    </rPh>
    <phoneticPr fontId="4" type="Hiragana"/>
  </si>
  <si>
    <t>サマセット・モーム</t>
    <phoneticPr fontId="4" type="Hiragana"/>
  </si>
  <si>
    <t>安倍　寛☆</t>
    <rPh sb="0" eb="2">
      <t>あべ</t>
    </rPh>
    <rPh sb="3" eb="4">
      <t>　かん</t>
    </rPh>
    <phoneticPr fontId="4" type="Hiragana"/>
  </si>
  <si>
    <t>セロニアス・モンク☆</t>
    <rPh sb="0" eb="9">
      <t>せろにあす・もんく</t>
    </rPh>
    <phoneticPr fontId="4" type="Hiragana"/>
  </si>
  <si>
    <t>アンドレイ・チカティロ☆</t>
    <rPh sb="0" eb="11">
      <t>あんどれい・ちかてぃろ</t>
    </rPh>
    <phoneticPr fontId="4" type="Hiragana"/>
  </si>
  <si>
    <t>ヘルマン・ゲーリング☆</t>
    <rPh sb="0" eb="10">
      <t>へるまん・げーりんぐ</t>
    </rPh>
    <phoneticPr fontId="4" type="Hiragana"/>
  </si>
  <si>
    <t>アーネスト・シートン☆</t>
    <rPh sb="0" eb="10">
      <t>あーねすと・しーとん</t>
    </rPh>
    <phoneticPr fontId="4" type="Hiragana"/>
  </si>
  <si>
    <t>山田　花子☆</t>
    <rPh sb="0" eb="2">
      <t>やまだ</t>
    </rPh>
    <rPh sb="3" eb="5">
      <t>はなこ</t>
    </rPh>
    <phoneticPr fontId="4" type="Hiragana"/>
  </si>
  <si>
    <t>ロナルド・レーガン☆</t>
    <rPh sb="0" eb="9">
      <t>ろなるど・れーがん</t>
    </rPh>
    <phoneticPr fontId="4" type="Hiragana"/>
  </si>
  <si>
    <t>シモーヌ・ド・ボーヴォワール</t>
    <phoneticPr fontId="4" type="Hiragana"/>
  </si>
  <si>
    <t>片山　豊</t>
    <rPh sb="0" eb="2">
      <t>かたやま</t>
    </rPh>
    <rPh sb="3" eb="4">
      <t>ゆたか</t>
    </rPh>
    <phoneticPr fontId="4" type="Hiragana"/>
  </si>
  <si>
    <t>柏村　武昭</t>
    <rPh sb="0" eb="2">
      <t>かしむら</t>
    </rPh>
    <rPh sb="3" eb="5">
      <t>たけあき</t>
    </rPh>
    <phoneticPr fontId="4" type="Hiragana"/>
  </si>
  <si>
    <t>マルコ・マリ・ド・ロ</t>
    <rPh sb="0" eb="10">
      <t>まるこ・まり・ど・ろ</t>
    </rPh>
    <phoneticPr fontId="4" type="Hiragana"/>
  </si>
  <si>
    <t>二葉　亭四迷</t>
    <rPh sb="0" eb="6">
      <t>ふたば　ていしめい</t>
    </rPh>
    <phoneticPr fontId="4" type="Hiragana"/>
  </si>
  <si>
    <t>高野　辰之</t>
    <rPh sb="0" eb="5">
      <t>たかの　たつゆき</t>
    </rPh>
    <phoneticPr fontId="4" type="Hiragana"/>
  </si>
  <si>
    <t>小林　大輔</t>
    <rPh sb="0" eb="5">
      <t>こばやし　だいすけ</t>
    </rPh>
    <phoneticPr fontId="4" type="Hiragana"/>
  </si>
  <si>
    <t>ジョン・ベナブルズ</t>
    <rPh sb="0" eb="9">
      <t>じょん・べなぶるず</t>
    </rPh>
    <phoneticPr fontId="4" type="Hiragana"/>
  </si>
  <si>
    <t>福田　麻由子</t>
    <rPh sb="0" eb="6">
      <t>ふくだ　まゆこ</t>
    </rPh>
    <phoneticPr fontId="4" type="Hiragana"/>
  </si>
  <si>
    <t>森　鴎外</t>
    <rPh sb="0" eb="4">
      <t>もり　おうがい</t>
    </rPh>
    <phoneticPr fontId="4" type="Hiragana"/>
  </si>
  <si>
    <t>ジョン・ロックフェラー２世</t>
    <rPh sb="0" eb="13">
      <t>じょん・ろっくふぇらー２せい</t>
    </rPh>
    <phoneticPr fontId="4" type="Hiragana"/>
  </si>
  <si>
    <t>安岡　正篤</t>
    <rPh sb="0" eb="5">
      <t>やすおか　まさひろ</t>
    </rPh>
    <phoneticPr fontId="4" type="Hiragana"/>
  </si>
  <si>
    <t>セオドア・カジンスキー</t>
    <rPh sb="0" eb="11">
      <t>せおどあ・かじんすきー</t>
    </rPh>
    <phoneticPr fontId="4" type="Hiragana"/>
  </si>
  <si>
    <t>小沢　一郎</t>
    <rPh sb="0" eb="5">
      <t>おざわ　いちろう</t>
    </rPh>
    <phoneticPr fontId="4" type="Hiragana"/>
  </si>
  <si>
    <t>山崎　正昭</t>
    <rPh sb="0" eb="5">
      <t>やまさき　まさあき</t>
    </rPh>
    <phoneticPr fontId="4" type="Hiragana"/>
  </si>
  <si>
    <t>北野　大</t>
    <rPh sb="0" eb="4">
      <t>きたの　ひろし</t>
    </rPh>
    <phoneticPr fontId="4" type="Hiragana"/>
  </si>
  <si>
    <t>袴田　吉彦</t>
    <rPh sb="0" eb="5">
      <t>はかまだ　よしひこ</t>
    </rPh>
    <phoneticPr fontId="4" type="Hiragana"/>
  </si>
  <si>
    <t>小川　範子</t>
    <rPh sb="0" eb="5">
      <t>おがわ　のりこ</t>
    </rPh>
    <phoneticPr fontId="4" type="Hiragana"/>
  </si>
  <si>
    <t>加藤　ローサ</t>
    <rPh sb="0" eb="6">
      <t>かとう　ろーさ</t>
    </rPh>
    <phoneticPr fontId="4" type="Hiragana"/>
  </si>
  <si>
    <t>ウォルト・ディズニー</t>
    <rPh sb="0" eb="10">
      <t>うぉると・でぃずにー</t>
    </rPh>
    <phoneticPr fontId="4" type="Hiragana"/>
  </si>
  <si>
    <t>金　大中</t>
    <rPh sb="0" eb="4">
      <t>きむ　でじゅん</t>
    </rPh>
    <phoneticPr fontId="4" type="Hiragana"/>
  </si>
  <si>
    <t>江戸家　小猫</t>
    <rPh sb="0" eb="6">
      <t>えどや　こねこ</t>
    </rPh>
    <phoneticPr fontId="4" type="Hiragana"/>
  </si>
  <si>
    <t>森田　健作</t>
    <rPh sb="0" eb="5">
      <t>もりた　けんさく</t>
    </rPh>
    <phoneticPr fontId="4" type="Hiragana"/>
  </si>
  <si>
    <t>浜田　靖一</t>
    <rPh sb="0" eb="2">
      <t>はまだ</t>
    </rPh>
    <rPh sb="3" eb="5">
      <t>やすかず</t>
    </rPh>
    <phoneticPr fontId="4" type="Hiragana"/>
  </si>
  <si>
    <t>佐藤　勉</t>
    <rPh sb="0" eb="2">
      <t>さとう</t>
    </rPh>
    <rPh sb="3" eb="4">
      <t>つとむ</t>
    </rPh>
    <phoneticPr fontId="4" type="Hiragana"/>
  </si>
  <si>
    <t>小柴　昌俊</t>
    <rPh sb="0" eb="2">
      <t>こしば</t>
    </rPh>
    <rPh sb="3" eb="5">
      <t>まさとし</t>
    </rPh>
    <phoneticPr fontId="4" type="Hiragana"/>
  </si>
  <si>
    <t>ニュートリノ/ノーベル賞</t>
    <rPh sb="11" eb="12">
      <t>しょう</t>
    </rPh>
    <phoneticPr fontId="4" type="Hiragana"/>
  </si>
  <si>
    <t>つるの　剛士</t>
    <rPh sb="4" eb="6">
      <t>たけし</t>
    </rPh>
    <phoneticPr fontId="4" type="Hiragana"/>
  </si>
  <si>
    <t>野久保　直樹</t>
    <rPh sb="0" eb="3">
      <t>のくぼ</t>
    </rPh>
    <rPh sb="4" eb="6">
      <t>なおき</t>
    </rPh>
    <phoneticPr fontId="4" type="Hiragana"/>
  </si>
  <si>
    <t>上地　雄輔</t>
    <rPh sb="0" eb="2">
      <t>かみち</t>
    </rPh>
    <rPh sb="3" eb="5">
      <t>ゆうすけ</t>
    </rPh>
    <phoneticPr fontId="4" type="Hiragana"/>
  </si>
  <si>
    <t>里田　まい</t>
    <rPh sb="0" eb="2">
      <t>さとだ</t>
    </rPh>
    <phoneticPr fontId="4" type="Hiragana"/>
  </si>
  <si>
    <t>アラジン/羞恥心「恥」</t>
    <rPh sb="5" eb="8">
      <t>しゅうちしん</t>
    </rPh>
    <rPh sb="9" eb="10">
      <t>ち</t>
    </rPh>
    <phoneticPr fontId="4" type="Hiragana"/>
  </si>
  <si>
    <t>アラジン/羞恥心「心」</t>
    <rPh sb="5" eb="8">
      <t>しゅうちしん</t>
    </rPh>
    <rPh sb="9" eb="10">
      <t>しん</t>
    </rPh>
    <phoneticPr fontId="4" type="Hiragana"/>
  </si>
  <si>
    <t>アラジン/羞恥心「羞」</t>
    <rPh sb="5" eb="8">
      <t>しゅうちしん</t>
    </rPh>
    <rPh sb="9" eb="10">
      <t>しゅう</t>
    </rPh>
    <phoneticPr fontId="4" type="Hiragana"/>
  </si>
  <si>
    <t>たこ八郎☆</t>
    <rPh sb="0" eb="4">
      <t>たこはちろう</t>
    </rPh>
    <phoneticPr fontId="4" type="Hiragana"/>
  </si>
  <si>
    <t>坂本　九☆</t>
    <rPh sb="0" eb="4">
      <t>さかもと　きゅう</t>
    </rPh>
    <phoneticPr fontId="4" type="Hiragana"/>
  </si>
  <si>
    <t>ジャンヌ・カルマン☆</t>
    <rPh sb="0" eb="9">
      <t>じゃんぬ・かるまん</t>
    </rPh>
    <phoneticPr fontId="4" type="Hiragana"/>
  </si>
  <si>
    <t>02/19</t>
  </si>
  <si>
    <t>魚座</t>
  </si>
  <si>
    <t>柏【オーク】</t>
    <rPh sb="0" eb="1">
      <t>かしわ</t>
    </rPh>
    <phoneticPr fontId="4" type="Hiragana" alignment="distributed"/>
  </si>
  <si>
    <t>山下　達郎</t>
    <rPh sb="0" eb="5">
      <t>やました　たつろう</t>
    </rPh>
    <phoneticPr fontId="4" type="Hiragana"/>
  </si>
  <si>
    <t>黒木　香</t>
    <rPh sb="0" eb="4">
      <t>くろき　かおり</t>
    </rPh>
    <phoneticPr fontId="4" type="Hiragana"/>
  </si>
  <si>
    <t>南原　清隆</t>
    <rPh sb="0" eb="5">
      <t>なんばら　きよたか</t>
    </rPh>
    <phoneticPr fontId="4" type="Hiragana"/>
  </si>
  <si>
    <t>ヒロミ</t>
    <rPh sb="0" eb="3">
      <t>ひろみ</t>
    </rPh>
    <phoneticPr fontId="4" type="Hiragana"/>
  </si>
  <si>
    <t>中田　英寿</t>
    <rPh sb="0" eb="5">
      <t>なかだ　ひでとし</t>
    </rPh>
    <phoneticPr fontId="4" type="Hiragana"/>
  </si>
  <si>
    <t>浅見　帆帆子</t>
    <rPh sb="0" eb="6">
      <t>あさみ　ほほこ</t>
    </rPh>
    <phoneticPr fontId="4" type="Hiragana"/>
  </si>
  <si>
    <t>宝生　舞</t>
    <rPh sb="0" eb="4">
      <t>ほうしょう　まい</t>
    </rPh>
    <phoneticPr fontId="4" type="Hiragana"/>
  </si>
  <si>
    <t>香取　慎吾</t>
    <rPh sb="0" eb="5">
      <t>かとり　しんご</t>
    </rPh>
    <phoneticPr fontId="4" type="Hiragana"/>
  </si>
  <si>
    <t>劇団ひとり</t>
    <rPh sb="0" eb="5">
      <t>げきだんひとり</t>
    </rPh>
    <phoneticPr fontId="4" type="Hiragana"/>
  </si>
  <si>
    <t>田中　美里</t>
    <rPh sb="0" eb="5">
      <t>たなか　みさと</t>
    </rPh>
    <phoneticPr fontId="4" type="Hiragana"/>
  </si>
  <si>
    <t>吉良　上野介</t>
    <rPh sb="0" eb="6">
      <t>きら　こうずけのすけ</t>
    </rPh>
    <phoneticPr fontId="4" type="Hiragana"/>
  </si>
  <si>
    <t>ルイ・フィリップ</t>
    <rPh sb="0" eb="8">
      <t>るい・ふぃりっぷ</t>
    </rPh>
    <phoneticPr fontId="4" type="Hiragana"/>
  </si>
  <si>
    <t>アルフレッド・ノーベル</t>
    <rPh sb="0" eb="11">
      <t>あるふれっど・のーべる</t>
    </rPh>
    <phoneticPr fontId="4" type="Hiragana"/>
  </si>
  <si>
    <t>マハトマ・ガンジー</t>
    <rPh sb="0" eb="9">
      <t>まはとま・がんじー</t>
    </rPh>
    <phoneticPr fontId="4" type="Hiragana"/>
  </si>
  <si>
    <t>セロニアス・モンク</t>
    <rPh sb="0" eb="9">
      <t>せろにあす・もんく</t>
    </rPh>
    <phoneticPr fontId="4" type="Hiragana"/>
  </si>
  <si>
    <t>御手洗　怜美☆</t>
    <rPh sb="0" eb="6">
      <t>みたらい　さとみ</t>
    </rPh>
    <phoneticPr fontId="4" type="Hiragana"/>
  </si>
  <si>
    <t>誕生日/命日</t>
    <rPh sb="0" eb="3">
      <t>タンジョウビ</t>
    </rPh>
    <rPh sb="4" eb="6">
      <t>メイニチ</t>
    </rPh>
    <phoneticPr fontId="4"/>
  </si>
  <si>
    <t>生没年月日</t>
    <rPh sb="1" eb="2">
      <t>ボツ</t>
    </rPh>
    <phoneticPr fontId="4"/>
  </si>
  <si>
    <t>生没年</t>
    <rPh sb="0" eb="1">
      <t>ショウ</t>
    </rPh>
    <rPh sb="1" eb="3">
      <t>ボツネン</t>
    </rPh>
    <phoneticPr fontId="4"/>
  </si>
  <si>
    <t>古田　順子☆</t>
    <rPh sb="0" eb="5">
      <t>ふるた　じゅんこ</t>
    </rPh>
    <phoneticPr fontId="4" type="Hiragana"/>
  </si>
  <si>
    <t>アイリス・チャン☆</t>
    <rPh sb="0" eb="8">
      <t>あいりす・ちゃん</t>
    </rPh>
    <phoneticPr fontId="4" type="Hiragana"/>
  </si>
  <si>
    <t>棕櫚竹</t>
    <rPh sb="0" eb="3">
      <t>しゅろちく</t>
    </rPh>
    <phoneticPr fontId="4" type="Hiragana" alignment="distributed"/>
  </si>
  <si>
    <t>02/18</t>
  </si>
  <si>
    <t>蒲公英【鼓草】</t>
    <rPh sb="0" eb="3">
      <t>たんぽぽ</t>
    </rPh>
    <rPh sb="4" eb="6">
      <t>つづみぐさ</t>
    </rPh>
    <phoneticPr fontId="4" type="Hiragana" alignment="distributed"/>
  </si>
  <si>
    <t>戸田　城聖☆</t>
    <rPh sb="0" eb="5">
      <t>とだ　じょうせい</t>
    </rPh>
    <phoneticPr fontId="4" type="Hiragana"/>
  </si>
  <si>
    <t>ジャン・ジャック・ルソー☆</t>
    <rPh sb="0" eb="12">
      <t>じゃん・じゃっく・るそー</t>
    </rPh>
    <phoneticPr fontId="4" type="Hiragana"/>
  </si>
  <si>
    <t>トーマス・ジェファーソン☆</t>
    <rPh sb="0" eb="12">
      <t>とーます・じぇふぁーそん</t>
    </rPh>
    <phoneticPr fontId="4" type="Hiragana"/>
  </si>
  <si>
    <t>ジュゼッペ・ピアッツィ☆</t>
    <phoneticPr fontId="4" type="Hiragana"/>
  </si>
  <si>
    <t>森　鴎外☆</t>
    <rPh sb="0" eb="4">
      <t>もり　おうがい</t>
    </rPh>
    <phoneticPr fontId="4" type="Hiragana"/>
  </si>
  <si>
    <t>マリ・キュリー☆</t>
    <phoneticPr fontId="4" type="Hiragana"/>
  </si>
  <si>
    <t>松岡　洋右☆</t>
    <rPh sb="0" eb="5">
      <t>まつおか　ようすけ</t>
    </rPh>
    <phoneticPr fontId="4" type="Hiragana"/>
  </si>
  <si>
    <t>内藤　良一☆</t>
    <rPh sb="0" eb="5">
      <t>ないとう　りょういち</t>
    </rPh>
    <phoneticPr fontId="4" type="Hiragana"/>
  </si>
  <si>
    <t>金　日成☆</t>
    <rPh sb="0" eb="4">
      <t>きむ　いるそん</t>
    </rPh>
    <phoneticPr fontId="4" type="Hiragana"/>
  </si>
  <si>
    <t>パトリシア・ラムジー☆</t>
    <rPh sb="0" eb="10">
      <t>ぱとりしあ・らむじー</t>
    </rPh>
    <phoneticPr fontId="4" type="Hiragana"/>
  </si>
  <si>
    <t>橋本　龍太郎☆</t>
    <rPh sb="0" eb="6">
      <t>はしもと　りゅうたろう</t>
    </rPh>
    <phoneticPr fontId="4" type="Hiragana"/>
  </si>
  <si>
    <t>甲斐　智枝美☆</t>
    <rPh sb="0" eb="6">
      <t>かい　ちえみ</t>
    </rPh>
    <phoneticPr fontId="4" type="Hiragana"/>
  </si>
  <si>
    <t>松尾　芭蕉☆</t>
    <rPh sb="0" eb="5">
      <t>まつお　ばしょう</t>
    </rPh>
    <phoneticPr fontId="4" type="Hiragana"/>
  </si>
  <si>
    <t>マルキ・ド・サド☆</t>
    <rPh sb="0" eb="8">
      <t>まるき・ど・さど</t>
    </rPh>
    <phoneticPr fontId="4" type="Hiragana"/>
  </si>
  <si>
    <t>エガス・モニス</t>
    <phoneticPr fontId="4" type="Hiragana"/>
  </si>
  <si>
    <t>エリエゼル・ベン・イェフダー☆</t>
    <rPh sb="0" eb="14">
      <t>えりえぜる・べん・いぇふだー</t>
    </rPh>
    <phoneticPr fontId="4" type="Hiragana"/>
  </si>
  <si>
    <t>三島　由紀夫☆</t>
    <rPh sb="0" eb="6">
      <t>みしま　ゆきお</t>
    </rPh>
    <phoneticPr fontId="4" type="Hiragana"/>
  </si>
  <si>
    <t>ジェフリー・ダーマー☆</t>
    <rPh sb="0" eb="10">
      <t>じぇふりー・だーまー</t>
    </rPh>
    <phoneticPr fontId="4" type="Hiragana"/>
  </si>
  <si>
    <t>巻柏/岩松</t>
    <rPh sb="0" eb="2">
      <t>いわひば</t>
    </rPh>
    <rPh sb="3" eb="5">
      <t>いわひば</t>
    </rPh>
    <phoneticPr fontId="4" type="Hiragana" alignment="distributed"/>
  </si>
  <si>
    <t>09/09</t>
  </si>
  <si>
    <t>竹内　まりや</t>
    <rPh sb="0" eb="6">
      <t>たけうち　まりや</t>
    </rPh>
    <phoneticPr fontId="4" type="Hiragana"/>
  </si>
  <si>
    <t>伊藤　つかさ</t>
    <rPh sb="0" eb="6">
      <t>いとう　つかさ</t>
    </rPh>
    <phoneticPr fontId="4" type="Hiragana"/>
  </si>
  <si>
    <t>第５８代横綱</t>
  </si>
  <si>
    <t>漫画家＠自殺</t>
  </si>
  <si>
    <t>佐々木　恭子</t>
    <rPh sb="0" eb="3">
      <t>ささき</t>
    </rPh>
    <rPh sb="4" eb="6">
      <t>きょうこ</t>
    </rPh>
    <phoneticPr fontId="4" type="Hiragana"/>
  </si>
  <si>
    <t>太藺</t>
    <rPh sb="0" eb="2">
      <t>ふとい</t>
    </rPh>
    <phoneticPr fontId="4" type="Hiragana" alignment="distributed"/>
  </si>
  <si>
    <t>竜胆【胃病草】</t>
    <rPh sb="0" eb="2">
      <t>りんどう</t>
    </rPh>
    <rPh sb="3" eb="4">
      <t>い</t>
    </rPh>
    <rPh sb="4" eb="5">
      <t>やみ</t>
    </rPh>
    <rPh sb="5" eb="6">
      <t>ぐさ</t>
    </rPh>
    <phoneticPr fontId="4" type="Hiragana" alignment="distributed"/>
  </si>
  <si>
    <t>09/13</t>
  </si>
  <si>
    <t>ヨーゼフ・メンゲレ</t>
    <rPh sb="0" eb="9">
      <t>よーぜふ・めんげれ</t>
    </rPh>
    <phoneticPr fontId="4" type="Hiragana"/>
  </si>
  <si>
    <t>船越　英二</t>
    <rPh sb="0" eb="5">
      <t>ふなこし　えいじ</t>
    </rPh>
    <phoneticPr fontId="4" type="Hiragana"/>
  </si>
  <si>
    <t>出口　聖子</t>
    <rPh sb="0" eb="5">
      <t>でぐち　せいこ</t>
    </rPh>
    <phoneticPr fontId="4" type="Hiragana"/>
  </si>
  <si>
    <t>朝倉　幸治郎</t>
    <rPh sb="0" eb="6">
      <t>あさくら　こうじろう</t>
    </rPh>
    <phoneticPr fontId="4" type="Hiragana"/>
  </si>
  <si>
    <t>井上　順</t>
    <rPh sb="0" eb="4">
      <t>いのうえ　じゅん</t>
    </rPh>
    <phoneticPr fontId="4" type="Hiragana"/>
  </si>
  <si>
    <t>栗原　はるみ</t>
    <rPh sb="0" eb="6">
      <t>くりはら　はるみ</t>
    </rPh>
    <phoneticPr fontId="4" type="Hiragana"/>
  </si>
  <si>
    <t>宮本　輝</t>
    <rPh sb="0" eb="4">
      <t>みやもと　てる</t>
    </rPh>
    <phoneticPr fontId="4" type="Hiragana"/>
  </si>
  <si>
    <t>景山　民夫</t>
    <rPh sb="0" eb="5">
      <t>かげやま　たみお</t>
    </rPh>
    <phoneticPr fontId="4" type="Hiragana"/>
  </si>
  <si>
    <t>稲田　朋美</t>
    <rPh sb="0" eb="5">
      <t>いなだ　ともみ</t>
    </rPh>
    <phoneticPr fontId="4" type="Hiragana"/>
  </si>
  <si>
    <t>宮台　真司</t>
    <rPh sb="0" eb="5">
      <t>みやだい　しんじ</t>
    </rPh>
    <phoneticPr fontId="4" type="Hiragana"/>
  </si>
  <si>
    <t>やく　みつる</t>
    <rPh sb="0" eb="6">
      <t>やく　みつる</t>
    </rPh>
    <phoneticPr fontId="4" type="Hiragana"/>
  </si>
  <si>
    <t>豊川　悦司</t>
    <rPh sb="0" eb="5">
      <t>とよかわ　えつし</t>
    </rPh>
    <phoneticPr fontId="4" type="Hiragana"/>
  </si>
  <si>
    <t>つぶやきシロー</t>
    <rPh sb="0" eb="7">
      <t>つぶやきしろー</t>
    </rPh>
    <phoneticPr fontId="4" type="Hiragana"/>
  </si>
  <si>
    <t>IKKO</t>
    <rPh sb="0" eb="4">
      <t>いっこう</t>
    </rPh>
    <phoneticPr fontId="4" type="Hiragana"/>
  </si>
  <si>
    <t>加藤　智大</t>
    <rPh sb="0" eb="2">
      <t>かとう</t>
    </rPh>
    <rPh sb="3" eb="5">
      <t>ともひろ</t>
    </rPh>
    <phoneticPr fontId="4" type="Hiragana"/>
  </si>
  <si>
    <t>【殺】通り魔事件＠秋葉原</t>
    <rPh sb="3" eb="4">
      <t>トオ</t>
    </rPh>
    <rPh sb="5" eb="6">
      <t>マ</t>
    </rPh>
    <rPh sb="6" eb="8">
      <t>ジケン</t>
    </rPh>
    <rPh sb="9" eb="12">
      <t>アキハバラ</t>
    </rPh>
    <phoneticPr fontId="4"/>
  </si>
  <si>
    <t>風と共に去りぬ（スカーレット）</t>
    <rPh sb="0" eb="1">
      <t>カゼ</t>
    </rPh>
    <rPh sb="2" eb="3">
      <t>トモ</t>
    </rPh>
    <rPh sb="4" eb="5">
      <t>サ</t>
    </rPh>
    <phoneticPr fontId="4"/>
  </si>
  <si>
    <t>江戸川　乱歩</t>
    <rPh sb="0" eb="6">
      <t>えどがわ　らんぽ</t>
    </rPh>
    <phoneticPr fontId="4" type="Hiragana"/>
  </si>
  <si>
    <t>坂口　安吾</t>
    <rPh sb="0" eb="5">
      <t>さかぐち　あんご</t>
    </rPh>
    <phoneticPr fontId="4" type="Hiragana"/>
  </si>
  <si>
    <t>野坂　昭如</t>
    <rPh sb="0" eb="5">
      <t>のざか　あきゆき</t>
    </rPh>
    <phoneticPr fontId="4" type="Hiragana"/>
  </si>
  <si>
    <t>川久保　玲</t>
    <rPh sb="0" eb="5">
      <t>かわくぼ　れい</t>
    </rPh>
    <phoneticPr fontId="4" type="Hiragana"/>
  </si>
  <si>
    <t>だいた　ひかる</t>
    <phoneticPr fontId="4" type="Hiragana"/>
  </si>
  <si>
    <t>団長</t>
    <rPh sb="0" eb="2">
      <t>だんちょう</t>
    </rPh>
    <phoneticPr fontId="4" type="Hiragana"/>
  </si>
  <si>
    <t>サンジェルマン伯爵</t>
    <rPh sb="7" eb="9">
      <t>はくしゃく</t>
    </rPh>
    <phoneticPr fontId="4" type="Hiragana"/>
  </si>
  <si>
    <t>小さき花のテレジア</t>
  </si>
  <si>
    <t>1897/12/28</t>
  </si>
  <si>
    <t>笑点</t>
  </si>
  <si>
    <t>別所　哲也</t>
    <rPh sb="0" eb="5">
      <t>べっしょ　てつや</t>
    </rPh>
    <phoneticPr fontId="4" type="Hiragana"/>
  </si>
  <si>
    <t>仲村　トオル</t>
    <rPh sb="0" eb="6">
      <t>なかむら　とおる</t>
    </rPh>
    <phoneticPr fontId="4" type="Hiragana"/>
  </si>
  <si>
    <t>四谷　シモン</t>
    <rPh sb="0" eb="2">
      <t>よつや</t>
    </rPh>
    <phoneticPr fontId="4" type="Hiragana"/>
  </si>
  <si>
    <t>人形師</t>
    <rPh sb="0" eb="2">
      <t>にんぎょう</t>
    </rPh>
    <rPh sb="2" eb="3">
      <t>し</t>
    </rPh>
    <phoneticPr fontId="4" type="Hiragana"/>
  </si>
  <si>
    <t>天野　可淡</t>
    <rPh sb="0" eb="2">
      <t>あまの</t>
    </rPh>
    <rPh sb="3" eb="4">
      <t>か</t>
    </rPh>
    <rPh sb="4" eb="5">
      <t>たん</t>
    </rPh>
    <phoneticPr fontId="4" type="Hiragana"/>
  </si>
  <si>
    <t>天野　可淡☆</t>
    <rPh sb="0" eb="2">
      <t>あまの</t>
    </rPh>
    <rPh sb="3" eb="4">
      <t>か</t>
    </rPh>
    <rPh sb="4" eb="5">
      <t>たん</t>
    </rPh>
    <phoneticPr fontId="4" type="Hiragana"/>
  </si>
  <si>
    <t>蒲池　美世</t>
    <rPh sb="0" eb="2">
      <t>かまち</t>
    </rPh>
    <rPh sb="3" eb="5">
      <t>みよ</t>
    </rPh>
    <phoneticPr fontId="4" type="Hiragana"/>
  </si>
  <si>
    <t>西澤　孝</t>
    <rPh sb="0" eb="2">
      <t>にしざわ</t>
    </rPh>
    <rPh sb="3" eb="4">
      <t>たかし</t>
    </rPh>
    <phoneticPr fontId="4" type="Hiragana"/>
  </si>
  <si>
    <t>平沼　騏一郎</t>
    <rPh sb="0" eb="2">
      <t>ひらぬま</t>
    </rPh>
    <rPh sb="3" eb="6">
      <t>きいちろう</t>
    </rPh>
    <phoneticPr fontId="4" type="Hiragana"/>
  </si>
  <si>
    <t>森山　眞弓</t>
    <rPh sb="0" eb="2">
      <t>もりやま</t>
    </rPh>
    <rPh sb="3" eb="5">
      <t>まゆみ</t>
    </rPh>
    <phoneticPr fontId="4" type="Hiragana"/>
  </si>
  <si>
    <t>亀井　久興</t>
    <rPh sb="0" eb="2">
      <t>かめい</t>
    </rPh>
    <rPh sb="3" eb="5">
      <t>ひさおき</t>
    </rPh>
    <phoneticPr fontId="4" type="Hiragana"/>
  </si>
  <si>
    <t>内田　裕也</t>
    <rPh sb="0" eb="2">
      <t>うちだ</t>
    </rPh>
    <rPh sb="3" eb="5">
      <t>ゆうや</t>
    </rPh>
    <phoneticPr fontId="4" type="Hiragana"/>
  </si>
  <si>
    <t>天地　真理</t>
    <rPh sb="0" eb="2">
      <t>あまち</t>
    </rPh>
    <rPh sb="3" eb="5">
      <t>まり</t>
    </rPh>
    <phoneticPr fontId="4" type="Hiragana"/>
  </si>
  <si>
    <t>1684/11/27</t>
  </si>
  <si>
    <t>暴れん坊将軍</t>
  </si>
  <si>
    <t>アウシュビッツ強制収容所所長</t>
  </si>
  <si>
    <t>1883/01/01</t>
  </si>
  <si>
    <t>エルンスト・エンゲル</t>
    <phoneticPr fontId="4" type="Hiragana"/>
  </si>
  <si>
    <t>エルンスト・エンゲル☆</t>
    <phoneticPr fontId="4" type="Hiragana"/>
  </si>
  <si>
    <t>エンゲル係数</t>
    <rPh sb="4" eb="6">
      <t>けいすう</t>
    </rPh>
    <phoneticPr fontId="4" type="Hiragana"/>
  </si>
  <si>
    <t>大阪市長</t>
    <rPh sb="0" eb="4">
      <t>オオサカシチョウ</t>
    </rPh>
    <phoneticPr fontId="4"/>
  </si>
  <si>
    <t>滝　廉太郎☆</t>
    <rPh sb="0" eb="1">
      <t>たき</t>
    </rPh>
    <rPh sb="2" eb="5">
      <t>れんたろう</t>
    </rPh>
    <phoneticPr fontId="4" type="Hiragana"/>
  </si>
  <si>
    <t>ルイス・ウェイン☆</t>
    <rPh sb="0" eb="8">
      <t>るいす・うぇいん</t>
    </rPh>
    <phoneticPr fontId="4" type="Hiragana"/>
  </si>
  <si>
    <t>アルフォンス・ミュシャ☆</t>
    <rPh sb="0" eb="11">
      <t>あるふぉんす・みゅしゃ</t>
    </rPh>
    <phoneticPr fontId="4" type="Hiragana"/>
  </si>
  <si>
    <t>太田　房江</t>
    <rPh sb="0" eb="5">
      <t>おおた　ふさえ</t>
    </rPh>
    <phoneticPr fontId="4" type="Hiragana"/>
  </si>
  <si>
    <t>林　芙美子☆</t>
    <rPh sb="0" eb="1">
      <t>はやし</t>
    </rPh>
    <rPh sb="2" eb="5">
      <t>ふみこ</t>
    </rPh>
    <phoneticPr fontId="4" type="Hiragana"/>
  </si>
  <si>
    <t>石原　裕次郎☆</t>
    <rPh sb="0" eb="6">
      <t>いしはら　ゆうじろう</t>
    </rPh>
    <phoneticPr fontId="4" type="Hiragana"/>
  </si>
  <si>
    <t>ゲイリー・ヘイドニク☆</t>
    <rPh sb="0" eb="10">
      <t>げいりー・へいどにく</t>
    </rPh>
    <phoneticPr fontId="4" type="Hiragana"/>
  </si>
  <si>
    <t>森　且行</t>
    <rPh sb="0" eb="1">
      <t>モリ</t>
    </rPh>
    <rPh sb="2" eb="4">
      <t>カツユキ</t>
    </rPh>
    <phoneticPr fontId="4"/>
  </si>
  <si>
    <t>元ＳＭＡＰ</t>
    <rPh sb="0" eb="1">
      <t>モト</t>
    </rPh>
    <phoneticPr fontId="4"/>
  </si>
  <si>
    <t>龍の子太郎</t>
  </si>
  <si>
    <t>仮面ライダー</t>
  </si>
  <si>
    <t>銀河鉄道９９９</t>
  </si>
  <si>
    <t>雅子妃の母</t>
  </si>
  <si>
    <t>ジャーナリスト</t>
  </si>
  <si>
    <t>民主党</t>
  </si>
  <si>
    <t>エリカ【ヒース】</t>
  </si>
  <si>
    <t>酒鬼薔薇事件被害者</t>
  </si>
  <si>
    <t>1830/09/26</t>
  </si>
  <si>
    <t>明治維新＠暗殺</t>
  </si>
  <si>
    <t>1854/10/15</t>
  </si>
  <si>
    <t>幸福の王子</t>
  </si>
  <si>
    <t>1890/10/14</t>
  </si>
  <si>
    <t>連合軍最高指揮官</t>
  </si>
  <si>
    <t>クラウンヴィッチ【黄金萩】</t>
    <rPh sb="9" eb="12">
      <t>おうごんはぎ</t>
    </rPh>
    <phoneticPr fontId="4" type="Hiragana" alignment="distributed"/>
  </si>
  <si>
    <t>鍾馗水仙【リコリス】</t>
    <rPh sb="0" eb="1">
      <t>しょう</t>
    </rPh>
    <rPh sb="1" eb="2">
      <t>き</t>
    </rPh>
    <rPh sb="2" eb="3">
      <t>ずい</t>
    </rPh>
    <rPh sb="3" eb="4">
      <t>せん</t>
    </rPh>
    <phoneticPr fontId="4" type="Hiragana" alignment="distributed"/>
  </si>
  <si>
    <t>唐橘【百両】</t>
    <rPh sb="0" eb="2">
      <t>からたちばな</t>
    </rPh>
    <rPh sb="3" eb="5">
      <t>ひゃくりょう</t>
    </rPh>
    <phoneticPr fontId="4" type="Hiragana" alignment="distributed"/>
  </si>
  <si>
    <t>11/16</t>
  </si>
  <si>
    <t>石蕗/艶葉蕗</t>
    <rPh sb="0" eb="2">
      <t>つわぶき</t>
    </rPh>
    <rPh sb="3" eb="6">
      <t>つわぶき</t>
    </rPh>
    <phoneticPr fontId="4" type="Hiragana" alignment="distributed"/>
  </si>
  <si>
    <t>プルモナリア【薬用姫紫】</t>
    <rPh sb="7" eb="9">
      <t>やくよう</t>
    </rPh>
    <rPh sb="9" eb="10">
      <t>ひめ</t>
    </rPh>
    <rPh sb="10" eb="11">
      <t>むらさき</t>
    </rPh>
    <phoneticPr fontId="4" type="Hiragana" alignment="distributed"/>
  </si>
  <si>
    <t>冬珊瑚【玉珊瑚】</t>
    <rPh sb="0" eb="3">
      <t>ふゆさんご</t>
    </rPh>
    <rPh sb="4" eb="7">
      <t>たまさんご</t>
    </rPh>
    <phoneticPr fontId="4" type="Hiragana" alignment="distributed"/>
  </si>
  <si>
    <t>櫨の木【蝋の木】</t>
    <rPh sb="0" eb="1">
      <t>はぜ</t>
    </rPh>
    <rPh sb="2" eb="3">
      <t>き</t>
    </rPh>
    <rPh sb="4" eb="5">
      <t>ろう</t>
    </rPh>
    <rPh sb="6" eb="7">
      <t>き</t>
    </rPh>
    <phoneticPr fontId="4" type="Hiragana" alignment="distributed"/>
  </si>
  <si>
    <t>11/17</t>
  </si>
  <si>
    <t>蕗蒲公英</t>
    <rPh sb="0" eb="4">
      <t>ふきたんぽぽ</t>
    </rPh>
    <phoneticPr fontId="4" type="Hiragana" alignment="distributed"/>
  </si>
  <si>
    <t>エレムルス【デザートキャンドル】</t>
  </si>
  <si>
    <t>蔦</t>
    <rPh sb="0" eb="1">
      <t>つた</t>
    </rPh>
    <phoneticPr fontId="4" type="Hiragana" alignment="distributed"/>
  </si>
  <si>
    <t>11/18</t>
  </si>
  <si>
    <t>アゲラタム【大霍香薊】</t>
    <rPh sb="6" eb="10">
      <t>おおかっこうあざみ</t>
    </rPh>
    <phoneticPr fontId="4" type="Hiragana" alignment="distributed"/>
  </si>
  <si>
    <t>10/30</t>
  </si>
  <si>
    <t>10/31</t>
  </si>
  <si>
    <t>鈴木　拓</t>
    <rPh sb="0" eb="2">
      <t>すずき</t>
    </rPh>
    <rPh sb="3" eb="4">
      <t>たく</t>
    </rPh>
    <phoneticPr fontId="4" type="Hiragana"/>
  </si>
  <si>
    <t>セルジュ・ゲンズブールの娘</t>
    <rPh sb="12" eb="13">
      <t>むすめ</t>
    </rPh>
    <phoneticPr fontId="4" type="Hiragana"/>
  </si>
  <si>
    <t>西森　マリー</t>
    <rPh sb="0" eb="2">
      <t>にしもり</t>
    </rPh>
    <phoneticPr fontId="4" type="Hiragana"/>
  </si>
  <si>
    <t>【宗】大本教三代目教主補</t>
    <rPh sb="1" eb="2">
      <t>しゅう</t>
    </rPh>
    <phoneticPr fontId="4" type="Hiragana"/>
  </si>
  <si>
    <t>【宗】創価学会創立者</t>
    <rPh sb="1" eb="2">
      <t>しゅう</t>
    </rPh>
    <phoneticPr fontId="4" type="Hiragana"/>
  </si>
  <si>
    <t>【宗】生長の家２代目総裁</t>
    <rPh sb="1" eb="2">
      <t>しゅう</t>
    </rPh>
    <phoneticPr fontId="4" type="Hiragana"/>
  </si>
  <si>
    <t>【宗】聖神中央教会</t>
    <rPh sb="1" eb="2">
      <t>しゅう</t>
    </rPh>
    <phoneticPr fontId="4" type="Hiragana"/>
  </si>
  <si>
    <t>【宗】オウム真理教教祖</t>
    <rPh sb="1" eb="2">
      <t>しゅう</t>
    </rPh>
    <phoneticPr fontId="4" type="Hiragana"/>
  </si>
  <si>
    <t>【宗】幸福の科学</t>
    <rPh sb="1" eb="2">
      <t>しゅう</t>
    </rPh>
    <phoneticPr fontId="4" type="Hiragana"/>
  </si>
  <si>
    <t>【宗】大本教五代目教主</t>
    <rPh sb="1" eb="2">
      <t>しゅう</t>
    </rPh>
    <phoneticPr fontId="4" type="Hiragana"/>
  </si>
  <si>
    <t>【宗】浄土宗</t>
    <rPh sb="1" eb="2">
      <t>しゅう</t>
    </rPh>
    <phoneticPr fontId="4" type="Hiragana"/>
  </si>
  <si>
    <t>【宗】統一教会</t>
    <rPh sb="1" eb="2">
      <t>しゅう</t>
    </rPh>
    <phoneticPr fontId="4" type="Hiragana"/>
  </si>
  <si>
    <t>【宗】アーレフ反代表派</t>
    <rPh sb="1" eb="2">
      <t>しゅう</t>
    </rPh>
    <phoneticPr fontId="4" type="Hiragana"/>
  </si>
  <si>
    <t>【宗】立正佼成会/脇祖</t>
    <rPh sb="1" eb="2">
      <t>しゅう</t>
    </rPh>
    <phoneticPr fontId="4" type="Hiragana"/>
  </si>
  <si>
    <t>【宗】セックス教団「摂理」</t>
    <rPh sb="1" eb="2">
      <t>しゅう</t>
    </rPh>
    <phoneticPr fontId="4" type="Hiragana"/>
  </si>
  <si>
    <t>【宗】法の華三法行</t>
    <rPh sb="1" eb="2">
      <t>しゅう</t>
    </rPh>
    <phoneticPr fontId="4" type="Hiragana"/>
  </si>
  <si>
    <t>【宗】千乃正法</t>
    <rPh sb="1" eb="2">
      <t>しゅう</t>
    </rPh>
    <phoneticPr fontId="4" type="Hiragana"/>
  </si>
  <si>
    <t>【宗】ラエリアン・ムーヴメント</t>
    <rPh sb="1" eb="2">
      <t>しゅう</t>
    </rPh>
    <phoneticPr fontId="4" type="Hiragana"/>
  </si>
  <si>
    <t>【宗】創価学会二代目会長</t>
    <rPh sb="1" eb="2">
      <t>しゅう</t>
    </rPh>
    <phoneticPr fontId="4" type="Hiragana"/>
  </si>
  <si>
    <t>【宗】日本心霊科学協会</t>
    <rPh sb="1" eb="2">
      <t>しゅう</t>
    </rPh>
    <phoneticPr fontId="4" type="Hiragana"/>
  </si>
  <si>
    <t>【宗】靖国神社宮司</t>
    <rPh sb="1" eb="2">
      <t>しゅう</t>
    </rPh>
    <phoneticPr fontId="4" type="Hiragana"/>
  </si>
  <si>
    <t>【宗】ブランチダビディアン＠米</t>
    <rPh sb="1" eb="2">
      <t>しゅう</t>
    </rPh>
    <phoneticPr fontId="4" type="Hiragana"/>
  </si>
  <si>
    <t>川端　康成</t>
    <rPh sb="0" eb="5">
      <t>かわばた　やすなり</t>
    </rPh>
    <phoneticPr fontId="4" type="Hiragana"/>
  </si>
  <si>
    <t>ヘンリー・キッシンジャー</t>
    <rPh sb="0" eb="12">
      <t>へんりー・きっしんじゃー</t>
    </rPh>
    <phoneticPr fontId="4" type="Hiragana"/>
  </si>
  <si>
    <t>ジェームス三木</t>
    <rPh sb="0" eb="7">
      <t>じぇーむすみき</t>
    </rPh>
    <phoneticPr fontId="4" type="Hiragana"/>
  </si>
  <si>
    <t>小倉　智昭</t>
    <rPh sb="0" eb="5">
      <t>おぐら　ともあき</t>
    </rPh>
    <phoneticPr fontId="4" type="Hiragana"/>
  </si>
  <si>
    <t>サルマン・ラシュディ</t>
    <rPh sb="0" eb="10">
      <t>さるまん・らしゅでぃ</t>
    </rPh>
    <phoneticPr fontId="4" type="Hiragana"/>
  </si>
  <si>
    <t>属国・日本論</t>
  </si>
  <si>
    <t>第７３代英首相</t>
  </si>
  <si>
    <t>ＴＵＢＥ</t>
  </si>
  <si>
    <t>ちびまるこちゃん</t>
  </si>
  <si>
    <t>0921/**/**</t>
  </si>
  <si>
    <t>1858/10/27</t>
  </si>
  <si>
    <t>第２６代米大統領</t>
  </si>
  <si>
    <t>カルミア【アメリカ石楠花】</t>
    <rPh sb="9" eb="12">
      <t>しゃくなげ</t>
    </rPh>
    <phoneticPr fontId="4" type="Hiragana" alignment="distributed"/>
  </si>
  <si>
    <t>02/12</t>
  </si>
  <si>
    <t>プリムラ・マラコイデス【乙女桜】</t>
    <rPh sb="12" eb="15">
      <t>おとめざくら</t>
    </rPh>
    <phoneticPr fontId="4" type="Hiragana" alignment="distributed"/>
  </si>
  <si>
    <t>02/13</t>
  </si>
  <si>
    <t>ローダンセ【広葉の花簪】</t>
    <rPh sb="6" eb="7">
      <t>ひろ</t>
    </rPh>
    <rPh sb="7" eb="8">
      <t>は</t>
    </rPh>
    <rPh sb="9" eb="11">
      <t>はなかんざし</t>
    </rPh>
    <phoneticPr fontId="4" type="Hiragana" alignment="distributed"/>
  </si>
  <si>
    <t>カナリーグラス【草蘆】</t>
    <rPh sb="8" eb="10">
      <t>くさよし</t>
    </rPh>
    <phoneticPr fontId="4" type="Hiragana" alignment="distributed"/>
  </si>
  <si>
    <t>雲竜柳</t>
    <rPh sb="0" eb="3">
      <t>うんりゅうやなぎ</t>
    </rPh>
    <phoneticPr fontId="4" type="Hiragana" alignment="distributed"/>
  </si>
  <si>
    <t>エーデルワイス【薄雪草】</t>
    <rPh sb="8" eb="11">
      <t>うすゆきそう</t>
    </rPh>
    <phoneticPr fontId="4" type="Hiragana" alignment="distributed"/>
  </si>
  <si>
    <t>02/14</t>
  </si>
  <si>
    <t>サイネリア【富貴菊】</t>
    <rPh sb="6" eb="9">
      <t>ふうきぎく</t>
    </rPh>
    <phoneticPr fontId="4" type="Hiragana" alignment="distributed"/>
  </si>
  <si>
    <t>02/15</t>
  </si>
  <si>
    <t>三椏/三又</t>
    <rPh sb="0" eb="2">
      <t>みつまた</t>
    </rPh>
    <rPh sb="3" eb="5">
      <t>みつまた</t>
    </rPh>
    <phoneticPr fontId="4" type="Hiragana" alignment="distributed"/>
  </si>
  <si>
    <t>杉の葉</t>
    <rPh sb="0" eb="1">
      <t>すぎ</t>
    </rPh>
    <rPh sb="2" eb="3">
      <t>は</t>
    </rPh>
    <phoneticPr fontId="4" type="Hiragana" alignment="distributed"/>
  </si>
  <si>
    <t>石化柳【蛇竜柳】</t>
    <rPh sb="0" eb="3">
      <t>せっかやなぎ</t>
    </rPh>
    <rPh sb="4" eb="5">
      <t>じゃ</t>
    </rPh>
    <rPh sb="5" eb="6">
      <t>りゅう</t>
    </rPh>
    <rPh sb="6" eb="7">
      <t>やなぎ</t>
    </rPh>
    <phoneticPr fontId="4" type="Hiragana" alignment="distributed"/>
  </si>
  <si>
    <t>雛菊【デイジー】</t>
    <rPh sb="0" eb="2">
      <t>ひなぎく</t>
    </rPh>
    <phoneticPr fontId="4" type="Hiragana" alignment="distributed"/>
  </si>
  <si>
    <t>02/16</t>
  </si>
  <si>
    <t>蕗の薹</t>
    <rPh sb="0" eb="1">
      <t>ふき</t>
    </rPh>
    <rPh sb="2" eb="3">
      <t>とう</t>
    </rPh>
    <phoneticPr fontId="4" type="Hiragana" alignment="distributed"/>
  </si>
  <si>
    <t>月桂樹【ローリエ】</t>
    <rPh sb="0" eb="3">
      <t>げっけいじゅ</t>
    </rPh>
    <phoneticPr fontId="4" type="Hiragana" alignment="distributed"/>
  </si>
  <si>
    <t>セントポーリア【アフリカ菫】</t>
    <rPh sb="12" eb="13">
      <t>すみれ</t>
    </rPh>
    <phoneticPr fontId="4" type="Hiragana" alignment="distributed"/>
  </si>
  <si>
    <t>02/17</t>
  </si>
  <si>
    <t>胡　錦濤</t>
    <rPh sb="0" eb="4">
      <t>こきんとう</t>
    </rPh>
    <phoneticPr fontId="4" type="Hiragana"/>
  </si>
  <si>
    <t>古舘　伊知郎</t>
    <rPh sb="0" eb="6">
      <t>ふるたち　いちろう</t>
    </rPh>
    <phoneticPr fontId="4" type="Hiragana"/>
  </si>
  <si>
    <t>片岡　鶴太郎</t>
    <rPh sb="0" eb="6">
      <t>かたおか　つるたろう</t>
    </rPh>
    <phoneticPr fontId="4" type="Hiragana"/>
  </si>
  <si>
    <t>伊藤　かずえ</t>
    <rPh sb="0" eb="6">
      <t>いとう　かずえ</t>
    </rPh>
    <phoneticPr fontId="4" type="Hiragana"/>
  </si>
  <si>
    <t>有森　裕子</t>
    <rPh sb="0" eb="5">
      <t>ありもり　ゆうこ</t>
    </rPh>
    <phoneticPr fontId="4" type="Hiragana"/>
  </si>
  <si>
    <t>江角　マキコ</t>
    <rPh sb="0" eb="6">
      <t>えすみ　まきこ</t>
    </rPh>
    <phoneticPr fontId="4" type="Hiragana"/>
  </si>
  <si>
    <t>椎名　林檎</t>
    <rPh sb="0" eb="5">
      <t>しいな　りんご</t>
    </rPh>
    <phoneticPr fontId="4" type="Hiragana"/>
  </si>
  <si>
    <t>アントニオ・ヴィヴァルディ</t>
    <rPh sb="0" eb="13">
      <t>あんとにお・ヴぃヴぁるでぃ</t>
    </rPh>
    <phoneticPr fontId="4" type="Hiragana"/>
  </si>
  <si>
    <t>ヴィルヘルム・グリム</t>
    <rPh sb="0" eb="10">
      <t>ヴぃるへるむ・ぐりむ</t>
    </rPh>
    <phoneticPr fontId="4" type="Hiragana"/>
  </si>
  <si>
    <t>【皇】昭和天皇の皇后</t>
    <rPh sb="1" eb="2">
      <t>こう</t>
    </rPh>
    <phoneticPr fontId="4" type="Hiragana"/>
  </si>
  <si>
    <t>【王】フランス王</t>
    <rPh sb="1" eb="2">
      <t>おう</t>
    </rPh>
    <phoneticPr fontId="4" type="Hiragana"/>
  </si>
  <si>
    <t>【皇】天皇家次男（礼宮）</t>
    <rPh sb="1" eb="2">
      <t>コウ</t>
    </rPh>
    <rPh sb="9" eb="11">
      <t>アヤノミヤ</t>
    </rPh>
    <phoneticPr fontId="4"/>
  </si>
  <si>
    <t>【王】前スペイン王</t>
    <rPh sb="1" eb="2">
      <t>オウ</t>
    </rPh>
    <rPh sb="3" eb="4">
      <t>ゼン</t>
    </rPh>
    <rPh sb="8" eb="9">
      <t>オウ</t>
    </rPh>
    <phoneticPr fontId="4"/>
  </si>
  <si>
    <t>【王】イングランド女王/ブラディ・マリー</t>
    <rPh sb="1" eb="2">
      <t>おう</t>
    </rPh>
    <phoneticPr fontId="4" type="Hiragana"/>
  </si>
  <si>
    <t>【皇】明治天皇の生母</t>
    <rPh sb="1" eb="2">
      <t>こう</t>
    </rPh>
    <phoneticPr fontId="4" type="Hiragana"/>
  </si>
  <si>
    <t>【皇】大正天皇の生母</t>
    <rPh sb="1" eb="2">
      <t>こう</t>
    </rPh>
    <phoneticPr fontId="4" type="Hiragana"/>
  </si>
  <si>
    <t>【皇】大正天皇の皇后</t>
    <rPh sb="1" eb="2">
      <t>こう</t>
    </rPh>
    <phoneticPr fontId="4" type="Hiragana"/>
  </si>
  <si>
    <t>【王】前オランダ女王</t>
    <rPh sb="1" eb="2">
      <t>おう</t>
    </rPh>
    <phoneticPr fontId="4" type="Hiragana"/>
  </si>
  <si>
    <t>【皇】天皇家長女（紀宮）</t>
    <rPh sb="1" eb="2">
      <t>コウ</t>
    </rPh>
    <rPh sb="3" eb="6">
      <t>テンノウケ</t>
    </rPh>
    <rPh sb="6" eb="8">
      <t>チョウジョ</t>
    </rPh>
    <rPh sb="9" eb="11">
      <t>ノリノミヤ</t>
    </rPh>
    <phoneticPr fontId="4"/>
  </si>
  <si>
    <t>【王】イギリス王子</t>
    <rPh sb="1" eb="2">
      <t>おう</t>
    </rPh>
    <phoneticPr fontId="4" type="Hiragana"/>
  </si>
  <si>
    <t>【皇】今上天皇の皇后</t>
    <rPh sb="1" eb="2">
      <t>こう</t>
    </rPh>
    <phoneticPr fontId="4" type="Hiragana"/>
  </si>
  <si>
    <t>【王】フランス王妃</t>
    <rPh sb="1" eb="2">
      <t>おう</t>
    </rPh>
    <phoneticPr fontId="4" type="Hiragana"/>
  </si>
  <si>
    <t>ミッフィー（うさこちゃん）</t>
  </si>
  <si>
    <t>ダウンタウン</t>
  </si>
  <si>
    <t>ロビンちゃん（ロボコン）</t>
  </si>
  <si>
    <t>ヴィルヘルム・グリム☆</t>
    <rPh sb="0" eb="10">
      <t>ヴぃるへるむ・ぐりむ</t>
    </rPh>
    <phoneticPr fontId="4" type="Hiragana"/>
  </si>
  <si>
    <t>ルノワール☆</t>
    <rPh sb="0" eb="5">
      <t>るのわーる</t>
    </rPh>
    <phoneticPr fontId="4" type="Hiragana"/>
  </si>
  <si>
    <t>エガス・モニス☆</t>
    <phoneticPr fontId="4" type="Hiragana"/>
  </si>
  <si>
    <t>リチャード・スペック☆</t>
    <rPh sb="0" eb="10">
      <t>りちゃーど・すぺっく</t>
    </rPh>
    <phoneticPr fontId="4" type="Hiragana"/>
  </si>
  <si>
    <t>蟹江　敬三</t>
    <rPh sb="0" eb="5">
      <t>かにえ　けいぞう</t>
    </rPh>
    <phoneticPr fontId="4" type="Hiragana"/>
  </si>
  <si>
    <t>笑福亭　笑瓶</t>
    <rPh sb="0" eb="6">
      <t>しょうふくてい　しょうへい</t>
    </rPh>
    <phoneticPr fontId="4" type="Hiragana"/>
  </si>
  <si>
    <t>井森　美幸</t>
    <rPh sb="0" eb="5">
      <t>いもり　みゆき</t>
    </rPh>
    <phoneticPr fontId="4" type="Hiragana"/>
  </si>
  <si>
    <t>つんく</t>
    <rPh sb="0" eb="3">
      <t>つんく</t>
    </rPh>
    <phoneticPr fontId="4" type="Hiragana"/>
  </si>
  <si>
    <t>名倉　潤</t>
    <rPh sb="0" eb="4">
      <t>なぐら　じゅん</t>
    </rPh>
    <phoneticPr fontId="4" type="Hiragana"/>
  </si>
  <si>
    <t>小林　泰剛</t>
    <rPh sb="0" eb="5">
      <t>こばやし　やすよし</t>
    </rPh>
    <phoneticPr fontId="4" type="Hiragana"/>
  </si>
  <si>
    <t>鬼束　ちひろ</t>
    <rPh sb="0" eb="6">
      <t>おにつか　ちひろ</t>
    </rPh>
    <phoneticPr fontId="4" type="Hiragana"/>
  </si>
  <si>
    <t>岡田　准一</t>
    <rPh sb="0" eb="5">
      <t>おかだ　じゅんいち</t>
    </rPh>
    <phoneticPr fontId="4" type="Hiragana"/>
  </si>
  <si>
    <t>ＮＥＶＡＤＡ</t>
    <rPh sb="0" eb="6">
      <t>ねばだ</t>
    </rPh>
    <phoneticPr fontId="4" type="Hiragana"/>
  </si>
  <si>
    <t>竹久　夢二</t>
    <rPh sb="0" eb="5">
      <t>たけひさ　ゆめじ</t>
    </rPh>
    <phoneticPr fontId="4" type="Hiragana"/>
  </si>
  <si>
    <t>桜庭　章司</t>
    <rPh sb="0" eb="5">
      <t>さくらば　しょうじ</t>
    </rPh>
    <phoneticPr fontId="4" type="Hiragana"/>
  </si>
  <si>
    <t>キング牧師</t>
    <rPh sb="0" eb="5">
      <t>きんぐぼくし</t>
    </rPh>
    <phoneticPr fontId="4" type="Hiragana"/>
  </si>
  <si>
    <t>岩下　志麻</t>
    <rPh sb="0" eb="5">
      <t>いわした　しま</t>
    </rPh>
    <phoneticPr fontId="4" type="Hiragana"/>
  </si>
  <si>
    <t>横路　孝弘</t>
    <rPh sb="0" eb="5">
      <t>よこみち　たかひろ</t>
    </rPh>
    <phoneticPr fontId="4" type="Hiragana"/>
  </si>
  <si>
    <t>宮崎　駿</t>
    <rPh sb="0" eb="4">
      <t>みやざき　はやお</t>
    </rPh>
    <phoneticPr fontId="4" type="Hiragana"/>
  </si>
  <si>
    <t>多岐川　裕美</t>
    <rPh sb="0" eb="3">
      <t>タキガワ</t>
    </rPh>
    <rPh sb="4" eb="6">
      <t>ユミ</t>
    </rPh>
    <phoneticPr fontId="4"/>
  </si>
  <si>
    <t>多岐川　華子</t>
    <rPh sb="0" eb="3">
      <t>タキガワ</t>
    </rPh>
    <rPh sb="4" eb="6">
      <t>ハナコ</t>
    </rPh>
    <phoneticPr fontId="4"/>
  </si>
  <si>
    <t>米国務長官</t>
  </si>
  <si>
    <t>トラベルミステリー</t>
  </si>
  <si>
    <t>1942/09/**</t>
  </si>
  <si>
    <t>中国首相</t>
  </si>
  <si>
    <t>木下　博勝</t>
    <rPh sb="0" eb="5">
      <t>きのした　ひろかつ</t>
    </rPh>
    <phoneticPr fontId="4" type="Hiragana"/>
  </si>
  <si>
    <t>ＨＥＡＴＨ</t>
    <rPh sb="0" eb="5">
      <t>ひーす</t>
    </rPh>
    <phoneticPr fontId="4" type="Hiragana"/>
  </si>
  <si>
    <t>葉加瀬　太郎</t>
    <rPh sb="0" eb="6">
      <t>はかせ　たろう</t>
    </rPh>
    <phoneticPr fontId="4" type="Hiragana"/>
  </si>
  <si>
    <t>林葉　直子</t>
    <rPh sb="0" eb="5">
      <t>はやしば　なおこ</t>
    </rPh>
    <phoneticPr fontId="4" type="Hiragana"/>
  </si>
  <si>
    <t>1890/05/19</t>
  </si>
  <si>
    <t>ベトナム指導者</t>
  </si>
  <si>
    <t>ムスカリ【グレープヒヤシンス】</t>
  </si>
  <si>
    <t>舞台の魔術師＠英</t>
  </si>
  <si>
    <t>旧石器捏造事件</t>
  </si>
  <si>
    <t>安田大サーカス</t>
  </si>
  <si>
    <t>平塚事件被害者</t>
  </si>
  <si>
    <t>0570/**/**</t>
  </si>
  <si>
    <t>1494/**/**</t>
  </si>
  <si>
    <t>錬金術師</t>
  </si>
  <si>
    <t>小泉純一郎の姉</t>
  </si>
  <si>
    <t>1950/**/**</t>
  </si>
  <si>
    <t>マンション偽装問題＠自殺</t>
  </si>
  <si>
    <t>1974/**/**</t>
  </si>
  <si>
    <t>偽メール問題</t>
  </si>
  <si>
    <t>1483/11/10</t>
  </si>
  <si>
    <t>プロテスタント</t>
  </si>
  <si>
    <t>小宮山　宏</t>
    <rPh sb="0" eb="3">
      <t>こみやま</t>
    </rPh>
    <rPh sb="4" eb="5">
      <t>ひろし</t>
    </rPh>
    <phoneticPr fontId="4" type="Hiragana"/>
  </si>
  <si>
    <t>第28代東京大学総長/工学博士</t>
    <rPh sb="4" eb="6">
      <t>とうきょう</t>
    </rPh>
    <rPh sb="6" eb="8">
      <t>だいがく</t>
    </rPh>
    <rPh sb="8" eb="10">
      <t>そうちょう</t>
    </rPh>
    <rPh sb="11" eb="13">
      <t>こうがく</t>
    </rPh>
    <rPh sb="13" eb="15">
      <t>はかせ</t>
    </rPh>
    <phoneticPr fontId="4" type="Hiragana"/>
  </si>
  <si>
    <t>森　亘</t>
    <rPh sb="0" eb="1">
      <t>もり</t>
    </rPh>
    <rPh sb="2" eb="3">
      <t>わたる</t>
    </rPh>
    <phoneticPr fontId="4" type="Hiragana"/>
  </si>
  <si>
    <t>第23代東京大学総長/医学博士</t>
    <rPh sb="4" eb="6">
      <t>とうきょう</t>
    </rPh>
    <rPh sb="6" eb="8">
      <t>だいがく</t>
    </rPh>
    <rPh sb="8" eb="10">
      <t>そうちょう</t>
    </rPh>
    <rPh sb="11" eb="13">
      <t>いがく</t>
    </rPh>
    <rPh sb="13" eb="15">
      <t>はかせ</t>
    </rPh>
    <phoneticPr fontId="4" type="Hiragana"/>
  </si>
  <si>
    <t>有馬　朗人</t>
    <rPh sb="0" eb="2">
      <t>ありま</t>
    </rPh>
    <rPh sb="3" eb="5">
      <t>あきと</t>
    </rPh>
    <phoneticPr fontId="4" type="Hiragana"/>
  </si>
  <si>
    <t>第24代東京大学総長/物理学者</t>
    <rPh sb="4" eb="6">
      <t>とうきょう</t>
    </rPh>
    <rPh sb="6" eb="8">
      <t>だいがく</t>
    </rPh>
    <rPh sb="8" eb="10">
      <t>そうちょう</t>
    </rPh>
    <rPh sb="11" eb="13">
      <t>ぶつり</t>
    </rPh>
    <rPh sb="13" eb="15">
      <t>がくしゃ</t>
    </rPh>
    <phoneticPr fontId="4" type="Hiragana"/>
  </si>
  <si>
    <t>吉川　弘之</t>
    <rPh sb="0" eb="2">
      <t>よしかわ</t>
    </rPh>
    <rPh sb="3" eb="5">
      <t>ひろゆき</t>
    </rPh>
    <phoneticPr fontId="4" type="Hiragana"/>
  </si>
  <si>
    <t>第25代東京大学総長/ロボット工学者</t>
    <rPh sb="4" eb="6">
      <t>とうきょう</t>
    </rPh>
    <rPh sb="6" eb="8">
      <t>だいがく</t>
    </rPh>
    <rPh sb="8" eb="10">
      <t>そうちょう</t>
    </rPh>
    <rPh sb="15" eb="18">
      <t>こうがくしゃ</t>
    </rPh>
    <phoneticPr fontId="4" type="Hiragana"/>
  </si>
  <si>
    <t>蓮實　重彦</t>
    <rPh sb="0" eb="5">
      <t>はすみ　しげひこ</t>
    </rPh>
    <phoneticPr fontId="4" type="Hiragana"/>
  </si>
  <si>
    <t>第26代東京大学総長/フランス文学者</t>
    <rPh sb="4" eb="6">
      <t>とうきょう</t>
    </rPh>
    <rPh sb="6" eb="8">
      <t>だいがく</t>
    </rPh>
    <rPh sb="8" eb="10">
      <t>そうちょう</t>
    </rPh>
    <rPh sb="15" eb="17">
      <t>ぶんがく</t>
    </rPh>
    <rPh sb="17" eb="18">
      <t>しゃ</t>
    </rPh>
    <phoneticPr fontId="4" type="Hiragana"/>
  </si>
  <si>
    <t>堂本　光一</t>
    <rPh sb="0" eb="5">
      <t>どうもと　こういち</t>
    </rPh>
    <phoneticPr fontId="4" type="Hiragana"/>
  </si>
  <si>
    <t>市橋　達也</t>
    <rPh sb="0" eb="5">
      <t>いちはし　たつや</t>
    </rPh>
    <phoneticPr fontId="4" type="Hiragana"/>
  </si>
  <si>
    <t>元　ちとせ</t>
    <rPh sb="0" eb="5">
      <t>もと　ちとせ</t>
    </rPh>
    <phoneticPr fontId="4" type="Hiragana"/>
  </si>
  <si>
    <t>押切　もえ</t>
    <rPh sb="0" eb="5">
      <t>おしきり　もえ</t>
    </rPh>
    <phoneticPr fontId="4" type="Hiragana"/>
  </si>
  <si>
    <t>はばタン</t>
    <rPh sb="0" eb="4">
      <t>はばたん</t>
    </rPh>
    <phoneticPr fontId="4" type="Hiragana"/>
  </si>
  <si>
    <t>牧口　常三郎</t>
    <rPh sb="0" eb="6">
      <t>まきぐち　じょうざぶろう</t>
    </rPh>
    <phoneticPr fontId="4" type="Hiragana"/>
  </si>
  <si>
    <t>ベニート・ムッソリーニ</t>
    <rPh sb="0" eb="11">
      <t>べにーと・むっそりーに</t>
    </rPh>
    <phoneticPr fontId="4" type="Hiragana"/>
  </si>
  <si>
    <t>土肥原　賢二</t>
    <rPh sb="0" eb="6">
      <t>とひはら　けんじ</t>
    </rPh>
    <phoneticPr fontId="4" type="Hiragana"/>
  </si>
  <si>
    <t>【宗】霊波之光/創始者</t>
    <rPh sb="1" eb="2">
      <t>しゅう</t>
    </rPh>
    <phoneticPr fontId="4" type="Hiragana"/>
  </si>
  <si>
    <t>【宗】日月神示</t>
    <rPh sb="1" eb="2">
      <t>しゅう</t>
    </rPh>
    <phoneticPr fontId="4" type="Hiragana"/>
  </si>
  <si>
    <t>【宗】ワールドメイト</t>
    <rPh sb="1" eb="2">
      <t>しゅう</t>
    </rPh>
    <phoneticPr fontId="4" type="Hiragana"/>
  </si>
  <si>
    <t>【宗】法輪功創始者</t>
    <rPh sb="1" eb="2">
      <t>しゅう</t>
    </rPh>
    <rPh sb="3" eb="5">
      <t>ほうりん</t>
    </rPh>
    <rPh sb="5" eb="6">
      <t>こう</t>
    </rPh>
    <rPh sb="6" eb="9">
      <t>そうししゃ</t>
    </rPh>
    <phoneticPr fontId="4" type="Hiragana"/>
  </si>
  <si>
    <t>【宗】霊友会/創立者</t>
    <rPh sb="1" eb="2">
      <t>しゅう</t>
    </rPh>
    <phoneticPr fontId="4" type="Hiragana"/>
  </si>
  <si>
    <t>【宗】創価学会</t>
    <rPh sb="1" eb="2">
      <t>しゅう</t>
    </rPh>
    <phoneticPr fontId="4" type="Hiragana"/>
  </si>
  <si>
    <t>【宗】大本教二代目教主</t>
    <rPh sb="1" eb="2">
      <t>しゅう</t>
    </rPh>
    <phoneticPr fontId="4" type="Hiragana"/>
  </si>
  <si>
    <t>【宗】全裸ＳＥＸ教団ザイン</t>
    <rPh sb="1" eb="2">
      <t>しゅう</t>
    </rPh>
    <phoneticPr fontId="4" type="Hiragana"/>
  </si>
  <si>
    <t>【宗】真如苑</t>
    <rPh sb="1" eb="2">
      <t>しゅう</t>
    </rPh>
    <phoneticPr fontId="4" type="Hiragana"/>
  </si>
  <si>
    <t>【宗】生長の家初代総裁/フィクサー</t>
    <rPh sb="1" eb="2">
      <t>しゅう</t>
    </rPh>
    <phoneticPr fontId="4" type="Hiragana"/>
  </si>
  <si>
    <t>【宗】イエスの方舟</t>
    <rPh sb="1" eb="2">
      <t>しゅう</t>
    </rPh>
    <phoneticPr fontId="4" type="Hiragana"/>
  </si>
  <si>
    <t>【宗】大本教四代目教主</t>
    <rPh sb="1" eb="2">
      <t>しゅう</t>
    </rPh>
    <phoneticPr fontId="4" type="Hiragana"/>
  </si>
  <si>
    <t>【宗】日蓮宗</t>
    <rPh sb="1" eb="2">
      <t>しゅう</t>
    </rPh>
    <phoneticPr fontId="4" type="Hiragana"/>
  </si>
  <si>
    <t>【宗】大本教開祖</t>
    <rPh sb="1" eb="2">
      <t>しゅう</t>
    </rPh>
    <phoneticPr fontId="4" type="Hiragana"/>
  </si>
  <si>
    <t>【宗】人民寺院＠米</t>
    <rPh sb="1" eb="2">
      <t>しゅう</t>
    </rPh>
    <phoneticPr fontId="4" type="Hiragana"/>
  </si>
  <si>
    <t>【宗】天理教</t>
    <rPh sb="1" eb="2">
      <t>しゅう</t>
    </rPh>
    <phoneticPr fontId="4" type="Hiragana"/>
  </si>
  <si>
    <t>【宗】世界救世教</t>
    <rPh sb="1" eb="2">
      <t>しゅう</t>
    </rPh>
    <phoneticPr fontId="4" type="Hiragana"/>
  </si>
  <si>
    <t>ロバート・デ・ニーロ</t>
    <rPh sb="0" eb="10">
      <t>ろばーと・で・にーろ</t>
    </rPh>
    <phoneticPr fontId="4" type="Hiragana"/>
  </si>
  <si>
    <t>アグネス・チャン</t>
    <rPh sb="0" eb="8">
      <t>あぐねす・ちゃん</t>
    </rPh>
    <phoneticPr fontId="4" type="Hiragana"/>
  </si>
  <si>
    <t>中山　秀征</t>
    <rPh sb="0" eb="5">
      <t>なかやま　ひでゆき</t>
    </rPh>
    <phoneticPr fontId="4" type="Hiragana"/>
  </si>
  <si>
    <t>坂本　九</t>
    <rPh sb="0" eb="4">
      <t>さかもと　きゅう</t>
    </rPh>
    <phoneticPr fontId="4" type="Hiragana"/>
  </si>
  <si>
    <t>大貫　妙子</t>
    <rPh sb="0" eb="5">
      <t>おおぬき　たえこ</t>
    </rPh>
    <phoneticPr fontId="4" type="Hiragana"/>
  </si>
  <si>
    <t>松平　健</t>
    <rPh sb="0" eb="4">
      <t>まつひら　けん</t>
    </rPh>
    <phoneticPr fontId="4" type="Hiragana"/>
  </si>
  <si>
    <t>ローズマリー・ウェスト</t>
    <rPh sb="0" eb="11">
      <t>ろーずまりー・うぇすと</t>
    </rPh>
    <phoneticPr fontId="4" type="Hiragana"/>
  </si>
  <si>
    <t>小林　幸子</t>
    <rPh sb="0" eb="5">
      <t>こばやし　さちこ</t>
    </rPh>
    <phoneticPr fontId="4" type="Hiragana"/>
  </si>
  <si>
    <t>落合　博満</t>
    <rPh sb="0" eb="5">
      <t>おちあい　ひろみつ</t>
    </rPh>
    <phoneticPr fontId="4" type="Hiragana"/>
  </si>
  <si>
    <t>【宗】大本教聖師</t>
    <rPh sb="1" eb="2">
      <t>しゅう</t>
    </rPh>
    <phoneticPr fontId="4" type="Hiragana"/>
  </si>
  <si>
    <t>元ライブドア広報担当</t>
  </si>
  <si>
    <t>1724/04/22</t>
  </si>
  <si>
    <t>純粋理性批判</t>
  </si>
  <si>
    <t>1808/04/20</t>
  </si>
  <si>
    <t>フランス皇帝</t>
  </si>
  <si>
    <t>1820/05/12</t>
  </si>
  <si>
    <t>戦場の天使</t>
  </si>
  <si>
    <t>1856/05/06</t>
  </si>
  <si>
    <t>精神分析学</t>
  </si>
  <si>
    <t>シュールレアリスム</t>
  </si>
  <si>
    <t>森の絵</t>
  </si>
  <si>
    <t>ＳＭ文学翻訳家</t>
  </si>
  <si>
    <t>ゴッドファーザー</t>
  </si>
  <si>
    <t>福井　俊彦</t>
    <rPh sb="0" eb="5">
      <t>ふくい　としひこ</t>
    </rPh>
    <phoneticPr fontId="4" type="Hiragana"/>
  </si>
  <si>
    <t>宮内　義彦</t>
    <rPh sb="0" eb="5">
      <t>みやうち　よしひこ</t>
    </rPh>
    <phoneticPr fontId="4" type="Hiragana"/>
  </si>
  <si>
    <t>赤塚　不二夫</t>
    <rPh sb="0" eb="6">
      <t>あかつか　ふじお</t>
    </rPh>
    <phoneticPr fontId="4" type="Hiragana"/>
  </si>
  <si>
    <t>南部　利昭</t>
    <rPh sb="0" eb="5">
      <t>なんぶ　としあき</t>
    </rPh>
    <phoneticPr fontId="4" type="Hiragana"/>
  </si>
  <si>
    <t>岡田　眞澄</t>
    <rPh sb="0" eb="5">
      <t>おかだ　ますみ</t>
    </rPh>
    <phoneticPr fontId="4" type="Hiragana"/>
  </si>
  <si>
    <t>アニマル浜口</t>
    <rPh sb="0" eb="6">
      <t>あにまるはまぐち</t>
    </rPh>
    <phoneticPr fontId="4" type="Hiragana"/>
  </si>
  <si>
    <t>大島　弓子</t>
    <rPh sb="0" eb="5">
      <t>おおしま　ゆみこ</t>
    </rPh>
    <phoneticPr fontId="4" type="Hiragana"/>
  </si>
  <si>
    <t>グレアム・ヤング</t>
    <rPh sb="0" eb="8">
      <t>ぐれあむ・やんぐ</t>
    </rPh>
    <phoneticPr fontId="4" type="Hiragana"/>
  </si>
  <si>
    <t>藤田　憲子</t>
    <rPh sb="0" eb="5">
      <t>ふじた　のりこ</t>
    </rPh>
    <phoneticPr fontId="4" type="Hiragana"/>
  </si>
  <si>
    <t>泉　ピン子</t>
    <rPh sb="0" eb="5">
      <t>いずみ　ぴんこ</t>
    </rPh>
    <phoneticPr fontId="4" type="Hiragana"/>
  </si>
  <si>
    <t>ちあき　なおみ</t>
    <rPh sb="0" eb="7">
      <t>ちあき　なおみ</t>
    </rPh>
    <phoneticPr fontId="4" type="Hiragana"/>
  </si>
  <si>
    <t>吉田　万三</t>
    <rPh sb="0" eb="5">
      <t>よしだ　まんぞう</t>
    </rPh>
    <phoneticPr fontId="4" type="Hiragana"/>
  </si>
  <si>
    <t>小田　和正</t>
    <rPh sb="0" eb="5">
      <t>おだ　かずまさ</t>
    </rPh>
    <phoneticPr fontId="4" type="Hiragana"/>
  </si>
  <si>
    <t>桂　ざこば</t>
    <rPh sb="0" eb="5">
      <t>かつら　ざこば</t>
    </rPh>
    <phoneticPr fontId="4" type="Hiragana"/>
  </si>
  <si>
    <t>スティーブン・キング</t>
    <rPh sb="0" eb="10">
      <t>すてぃーぶん・きんぐ</t>
    </rPh>
    <phoneticPr fontId="4" type="Hiragana"/>
  </si>
  <si>
    <t>石川　ひとみ</t>
    <rPh sb="0" eb="6">
      <t>いしかわ　ひとみ</t>
    </rPh>
    <phoneticPr fontId="4" type="Hiragana"/>
  </si>
  <si>
    <t>石井　竜也</t>
    <rPh sb="0" eb="5">
      <t>いしい　たつや</t>
    </rPh>
    <phoneticPr fontId="4" type="Hiragana"/>
  </si>
  <si>
    <t>中島　知子</t>
    <rPh sb="0" eb="5">
      <t>なかじま　ともこ</t>
    </rPh>
    <phoneticPr fontId="4" type="Hiragana"/>
  </si>
  <si>
    <t>細川　ふみえ</t>
    <rPh sb="0" eb="6">
      <t>ほそかわ　ふみえ</t>
    </rPh>
    <phoneticPr fontId="4" type="Hiragana"/>
  </si>
  <si>
    <t>若林　志穂</t>
    <rPh sb="0" eb="5">
      <t>わかばやし　しほ</t>
    </rPh>
    <phoneticPr fontId="4" type="Hiragana"/>
  </si>
  <si>
    <t>矢作　兼</t>
    <rPh sb="0" eb="4">
      <t>やはぎ　けん</t>
    </rPh>
    <phoneticPr fontId="4" type="Hiragana"/>
  </si>
  <si>
    <t>山地　悠紀夫</t>
    <rPh sb="0" eb="6">
      <t>やまじ　ゆきお</t>
    </rPh>
    <phoneticPr fontId="4" type="Hiragana"/>
  </si>
  <si>
    <t>ブレーズ・パスカル</t>
    <rPh sb="0" eb="9">
      <t>ぶれーず・ぱすかる</t>
    </rPh>
    <phoneticPr fontId="4" type="Hiragana"/>
  </si>
  <si>
    <t>カリオストロ</t>
    <rPh sb="0" eb="6">
      <t>かりおすとろ</t>
    </rPh>
    <phoneticPr fontId="4" type="Hiragana"/>
  </si>
  <si>
    <t>白鳥　敏夫</t>
    <rPh sb="0" eb="5">
      <t>しらとり　としお</t>
    </rPh>
    <phoneticPr fontId="4" type="Hiragana"/>
  </si>
  <si>
    <t>パタリロ！</t>
  </si>
  <si>
    <t>楽天</t>
  </si>
  <si>
    <t>コブクロ</t>
  </si>
  <si>
    <t>1857/05/11</t>
  </si>
  <si>
    <t>1893/04/20</t>
  </si>
  <si>
    <t>1893/05/15</t>
  </si>
  <si>
    <t>婦人参政権運動</t>
  </si>
  <si>
    <t>1899/04/23</t>
  </si>
  <si>
    <t>ロリータ</t>
  </si>
  <si>
    <t>1899/05/04</t>
  </si>
  <si>
    <t>1899/05/08</t>
  </si>
  <si>
    <t>新自由主義</t>
  </si>
  <si>
    <t>1521/12/01</t>
  </si>
  <si>
    <t>1893/11/22</t>
  </si>
  <si>
    <t>救済人類学者</t>
  </si>
  <si>
    <t>村上　里佳子</t>
    <rPh sb="0" eb="6">
      <t>むらかみ　りかこ</t>
    </rPh>
    <phoneticPr fontId="4" type="Hiragana"/>
  </si>
  <si>
    <t>鈴木　道雄</t>
    <rPh sb="0" eb="2">
      <t>すずき</t>
    </rPh>
    <rPh sb="3" eb="5">
      <t>みちお</t>
    </rPh>
    <phoneticPr fontId="4" type="Hiragana"/>
  </si>
  <si>
    <t>鈴木　道雄☆</t>
    <rPh sb="0" eb="2">
      <t>すずき</t>
    </rPh>
    <rPh sb="3" eb="5">
      <t>みちお</t>
    </rPh>
    <phoneticPr fontId="4" type="Hiragana"/>
  </si>
  <si>
    <t>マルコ・マリ・ド・ロ☆</t>
    <rPh sb="0" eb="10">
      <t>まるこ・まり・ど・ろ</t>
    </rPh>
    <phoneticPr fontId="4" type="Hiragana"/>
  </si>
  <si>
    <t>小磯　國昭☆</t>
    <rPh sb="0" eb="5">
      <t>こいそ　くにあき</t>
    </rPh>
    <phoneticPr fontId="4" type="Hiragana"/>
  </si>
  <si>
    <t>アンゲラ・メルケル</t>
    <rPh sb="0" eb="9">
      <t>あんげら・めるける</t>
    </rPh>
    <phoneticPr fontId="4" type="Hiragana"/>
  </si>
  <si>
    <t>マイク・タイソン</t>
    <rPh sb="0" eb="8">
      <t>まいく・たいそん</t>
    </rPh>
    <phoneticPr fontId="4" type="Hiragana"/>
  </si>
  <si>
    <t>ＴＡＩＪＩ</t>
    <rPh sb="0" eb="5">
      <t>たいじ</t>
    </rPh>
    <phoneticPr fontId="4" type="Hiragana"/>
  </si>
  <si>
    <t>渡辺　美里</t>
    <rPh sb="0" eb="5">
      <t>わたなべ　みさと</t>
    </rPh>
    <phoneticPr fontId="4" type="Hiragana"/>
  </si>
  <si>
    <t>永瀬　正敏</t>
    <rPh sb="0" eb="5">
      <t>ながせ　まさとし</t>
    </rPh>
    <phoneticPr fontId="4" type="Hiragana"/>
  </si>
  <si>
    <t>小泉　孝太郎</t>
    <rPh sb="0" eb="6">
      <t>こいずみ　こうたろう</t>
    </rPh>
    <phoneticPr fontId="4" type="Hiragana"/>
  </si>
  <si>
    <t>岩崎　恭子</t>
    <rPh sb="0" eb="5">
      <t>いわさき　きょうこ</t>
    </rPh>
    <phoneticPr fontId="4" type="Hiragana"/>
  </si>
  <si>
    <t>長谷川　京子</t>
    <rPh sb="0" eb="6">
      <t>はせがわ　きょうこ</t>
    </rPh>
    <phoneticPr fontId="4" type="Hiragana"/>
  </si>
  <si>
    <t>東郷　茂徳</t>
    <rPh sb="0" eb="5">
      <t>とうごう　しげのり</t>
    </rPh>
    <phoneticPr fontId="4" type="Hiragana"/>
  </si>
  <si>
    <t>松下　幸之助</t>
    <rPh sb="0" eb="6">
      <t>まつした　こうのすけ</t>
    </rPh>
    <phoneticPr fontId="4" type="Hiragana"/>
  </si>
  <si>
    <t>いわさき　ちひろ</t>
    <rPh sb="0" eb="8">
      <t>いわさき　ちひろ</t>
    </rPh>
    <phoneticPr fontId="4" type="Hiragana"/>
  </si>
  <si>
    <t>キダタロー</t>
    <rPh sb="0" eb="5">
      <t>きだたろー</t>
    </rPh>
    <phoneticPr fontId="4" type="Hiragana"/>
  </si>
  <si>
    <t>名古屋　章</t>
    <rPh sb="0" eb="5">
      <t>なごや　あきら</t>
    </rPh>
    <phoneticPr fontId="4" type="Hiragana"/>
  </si>
  <si>
    <t>ジミ・ヘンドリックス</t>
    <rPh sb="0" eb="10">
      <t>じみ・へんどりっくす</t>
    </rPh>
    <phoneticPr fontId="4" type="Hiragana"/>
  </si>
  <si>
    <t>スノーフレーク【鈴蘭水仙】</t>
    <rPh sb="8" eb="12">
      <t>すずらんずいせん</t>
    </rPh>
    <phoneticPr fontId="4" type="Hiragana" alignment="distributed"/>
  </si>
  <si>
    <t>井手らっきょ</t>
    <rPh sb="0" eb="6">
      <t>いでらっきょ</t>
    </rPh>
    <phoneticPr fontId="4" type="Hiragana"/>
  </si>
  <si>
    <t>松嶋　尚美</t>
    <rPh sb="0" eb="5">
      <t>まつしま　なおみ</t>
    </rPh>
    <phoneticPr fontId="4" type="Hiragana"/>
  </si>
  <si>
    <t>牧瀬　里穂</t>
    <rPh sb="0" eb="5">
      <t>まきせ　りほ</t>
    </rPh>
    <phoneticPr fontId="4" type="Hiragana"/>
  </si>
  <si>
    <t>大塚　英志</t>
    <rPh sb="0" eb="5">
      <t>おおつか　えいじ</t>
    </rPh>
    <phoneticPr fontId="4" type="Hiragana"/>
  </si>
  <si>
    <t>マイケル・ジャクソン</t>
    <rPh sb="0" eb="10">
      <t>まいける・じゃくそん</t>
    </rPh>
    <phoneticPr fontId="4" type="Hiragana"/>
  </si>
  <si>
    <t>アンナ・ポリトコフスカヤ</t>
    <rPh sb="0" eb="12">
      <t>あんな・ぽりとこふすかや</t>
    </rPh>
    <phoneticPr fontId="4" type="Hiragana"/>
  </si>
  <si>
    <t>玉置　浩二</t>
    <rPh sb="0" eb="5">
      <t>たまき　こうじ</t>
    </rPh>
    <phoneticPr fontId="4" type="Hiragana"/>
  </si>
  <si>
    <t>リバー・フェニックス</t>
    <rPh sb="0" eb="10">
      <t>りばー・ふぇにっくす</t>
    </rPh>
    <phoneticPr fontId="4" type="Hiragana"/>
  </si>
  <si>
    <t>西沢　裕司</t>
    <rPh sb="0" eb="5">
      <t>にしざわ　ゆうじ</t>
    </rPh>
    <phoneticPr fontId="4" type="Hiragana"/>
  </si>
  <si>
    <t>有村　治子</t>
    <rPh sb="0" eb="5">
      <t>ありむら　はるこ</t>
    </rPh>
    <phoneticPr fontId="4" type="Hiragana"/>
  </si>
  <si>
    <t>ロバート・トンプソン</t>
    <rPh sb="0" eb="10">
      <t>ろばーと・とんぷそん</t>
    </rPh>
    <phoneticPr fontId="4" type="Hiragana"/>
  </si>
  <si>
    <t>大塚　愛</t>
    <rPh sb="0" eb="4">
      <t>おおつか　あい</t>
    </rPh>
    <phoneticPr fontId="4" type="Hiragana"/>
  </si>
  <si>
    <t>北島　康介</t>
    <rPh sb="0" eb="5">
      <t>きたじま　こうすけ</t>
    </rPh>
    <phoneticPr fontId="4" type="Hiragana"/>
  </si>
  <si>
    <t>岩谷　松平</t>
    <rPh sb="0" eb="5">
      <t>いわや　まつへい</t>
    </rPh>
    <phoneticPr fontId="4" type="Hiragana"/>
  </si>
  <si>
    <t>赤川　次郎</t>
    <rPh sb="0" eb="5">
      <t>あかがわ　じろう</t>
    </rPh>
    <phoneticPr fontId="4" type="Hiragana"/>
  </si>
  <si>
    <t>安藤　和津</t>
    <rPh sb="0" eb="5">
      <t>あんどう　かづ</t>
    </rPh>
    <phoneticPr fontId="4" type="Hiragana"/>
  </si>
  <si>
    <t>篠　ひろ子</t>
    <rPh sb="0" eb="5">
      <t>しの　ひろこ</t>
    </rPh>
    <phoneticPr fontId="4" type="Hiragana"/>
  </si>
  <si>
    <t>来生　えつこ</t>
    <rPh sb="0" eb="6">
      <t>きすぎ　えつこ</t>
    </rPh>
    <phoneticPr fontId="4" type="Hiragana"/>
  </si>
  <si>
    <t>大和　和紀</t>
    <rPh sb="0" eb="5">
      <t>やまと　わき</t>
    </rPh>
    <phoneticPr fontId="4" type="Hiragana"/>
  </si>
  <si>
    <t>五木　ひろし</t>
    <rPh sb="0" eb="6">
      <t>いつき　ひろし</t>
    </rPh>
    <phoneticPr fontId="4" type="Hiragana"/>
  </si>
  <si>
    <t>リチャード・ラミレス</t>
    <rPh sb="0" eb="10">
      <t>りちゃーど・らみれす</t>
    </rPh>
    <phoneticPr fontId="4" type="Hiragana"/>
  </si>
  <si>
    <t>青山　吉伸</t>
    <rPh sb="0" eb="5">
      <t>あおやま　よしのぶ</t>
    </rPh>
    <phoneticPr fontId="4" type="Hiragana"/>
  </si>
  <si>
    <t>大村　秀章</t>
    <rPh sb="0" eb="5">
      <t>おおむら　ひであき</t>
    </rPh>
    <phoneticPr fontId="4" type="Hiragana"/>
  </si>
  <si>
    <t>銀色　夏生</t>
    <rPh sb="0" eb="5">
      <t>ぎんいろ　なつお</t>
    </rPh>
    <phoneticPr fontId="4" type="Hiragana"/>
  </si>
  <si>
    <t>コロッケ</t>
    <rPh sb="0" eb="4">
      <t>ころっけ</t>
    </rPh>
    <phoneticPr fontId="4" type="Hiragana"/>
  </si>
  <si>
    <t>横峯　良郎</t>
    <rPh sb="0" eb="5">
      <t>よこみね　よしろう</t>
    </rPh>
    <phoneticPr fontId="4" type="Hiragana"/>
  </si>
  <si>
    <t>有野　晋哉</t>
    <rPh sb="0" eb="5">
      <t>ありの　しんや</t>
    </rPh>
    <phoneticPr fontId="4" type="Hiragana"/>
  </si>
  <si>
    <t>魚住　りえ</t>
    <rPh sb="0" eb="5">
      <t>うおずみ　りえ</t>
    </rPh>
    <phoneticPr fontId="4" type="Hiragana"/>
  </si>
  <si>
    <t>菊間　千乃</t>
    <rPh sb="0" eb="5">
      <t>きくま　ちの</t>
    </rPh>
    <phoneticPr fontId="4" type="Hiragana"/>
  </si>
  <si>
    <t>藤井　隆</t>
    <rPh sb="0" eb="4">
      <t>ふじい　たかし</t>
    </rPh>
    <phoneticPr fontId="4" type="Hiragana"/>
  </si>
  <si>
    <t>稲森　いずみ</t>
    <rPh sb="0" eb="6">
      <t>いなもり　いずみ</t>
    </rPh>
    <phoneticPr fontId="4" type="Hiragana"/>
  </si>
  <si>
    <t>ベッキー</t>
    <rPh sb="0" eb="4">
      <t>べっきー</t>
    </rPh>
    <phoneticPr fontId="4" type="Hiragana"/>
  </si>
  <si>
    <t>土屋　アンナ</t>
    <rPh sb="0" eb="6">
      <t>つちや　あんな</t>
    </rPh>
    <phoneticPr fontId="4" type="Hiragana"/>
  </si>
  <si>
    <t>リチャード．Ｔ．チェイス</t>
    <rPh sb="0" eb="12">
      <t>りちゃーど．Ｔ．ちぇいす</t>
    </rPh>
    <phoneticPr fontId="4" type="Hiragana"/>
  </si>
  <si>
    <t>細川　たかし</t>
    <rPh sb="0" eb="6">
      <t>ほそかわ　たかし</t>
    </rPh>
    <phoneticPr fontId="4" type="Hiragana"/>
  </si>
  <si>
    <t>川崎　カイヤ</t>
    <rPh sb="0" eb="6">
      <t>かわさき　かいや</t>
    </rPh>
    <phoneticPr fontId="4" type="Hiragana"/>
  </si>
  <si>
    <t>中尊寺　ゆつこ</t>
    <rPh sb="0" eb="7">
      <t>ちゅうそんじ　ゆつこ</t>
    </rPh>
    <phoneticPr fontId="4" type="Hiragana"/>
  </si>
  <si>
    <t>安倍　昭恵</t>
    <rPh sb="0" eb="5">
      <t>あべ　あきえ</t>
    </rPh>
    <phoneticPr fontId="4" type="Hiragana"/>
  </si>
  <si>
    <t>うすた　京介</t>
    <rPh sb="0" eb="6">
      <t>うすた　きょうすけ</t>
    </rPh>
    <phoneticPr fontId="4" type="Hiragana"/>
  </si>
  <si>
    <t>上田　正昭</t>
    <rPh sb="0" eb="5">
      <t>うえだ　まさあき</t>
    </rPh>
    <phoneticPr fontId="4" type="Hiragana"/>
  </si>
  <si>
    <t>綿貫　民輔</t>
    <rPh sb="0" eb="5">
      <t>わたぬき　たみすけ</t>
    </rPh>
    <phoneticPr fontId="4" type="Hiragana"/>
  </si>
  <si>
    <t>北　杜夫</t>
    <rPh sb="0" eb="4">
      <t>きた　もりお</t>
    </rPh>
    <phoneticPr fontId="4" type="Hiragana"/>
  </si>
  <si>
    <t>麻生　渡</t>
    <rPh sb="0" eb="4">
      <t>あそう　わたる</t>
    </rPh>
    <phoneticPr fontId="4" type="Hiragana"/>
  </si>
  <si>
    <t>三宅　裕司</t>
    <rPh sb="0" eb="5">
      <t>みやけ　ゆうじ</t>
    </rPh>
    <phoneticPr fontId="4" type="Hiragana"/>
  </si>
  <si>
    <t>モト　冬樹</t>
    <rPh sb="0" eb="5">
      <t>もと　ふゆき</t>
    </rPh>
    <phoneticPr fontId="4" type="Hiragana"/>
  </si>
  <si>
    <t>松尾　伴内</t>
    <rPh sb="0" eb="5">
      <t>まつお　ばんない</t>
    </rPh>
    <phoneticPr fontId="4" type="Hiragana"/>
  </si>
  <si>
    <t>池田　貴族</t>
    <rPh sb="0" eb="5">
      <t>いけだ　きぞく</t>
    </rPh>
    <phoneticPr fontId="4" type="Hiragana"/>
  </si>
  <si>
    <t>浜田　雅功</t>
    <rPh sb="0" eb="5">
      <t>はまだ　まさとし</t>
    </rPh>
    <phoneticPr fontId="4" type="Hiragana"/>
  </si>
  <si>
    <t>飯島　真理</t>
    <rPh sb="0" eb="5">
      <t>いいじま　まり</t>
    </rPh>
    <phoneticPr fontId="4" type="Hiragana"/>
  </si>
  <si>
    <t>本上　まなみ</t>
    <rPh sb="0" eb="6">
      <t>ほんじょう　まなみ</t>
    </rPh>
    <phoneticPr fontId="4" type="Hiragana"/>
  </si>
  <si>
    <t>有田　芳生</t>
    <rPh sb="0" eb="5">
      <t>ありた　よしふ</t>
    </rPh>
    <phoneticPr fontId="4" type="Hiragana"/>
  </si>
  <si>
    <t>川俣　軍司</t>
    <rPh sb="0" eb="5">
      <t>かわまた　ぐんじ</t>
    </rPh>
    <phoneticPr fontId="4" type="Hiragana"/>
  </si>
  <si>
    <t>イッセー尾形</t>
    <rPh sb="0" eb="6">
      <t>いっせーおがた</t>
    </rPh>
    <phoneticPr fontId="4" type="Hiragana"/>
  </si>
  <si>
    <t>中島　みゆき</t>
    <rPh sb="0" eb="6">
      <t>なかじま　みゆき</t>
    </rPh>
    <phoneticPr fontId="4" type="Hiragana"/>
  </si>
  <si>
    <t>グッチ裕三</t>
    <rPh sb="0" eb="5">
      <t>ぐっちゆうぞう</t>
    </rPh>
    <phoneticPr fontId="4" type="Hiragana"/>
  </si>
  <si>
    <t>峰　竜太</t>
    <rPh sb="0" eb="4">
      <t>みね　りゅうた</t>
    </rPh>
    <phoneticPr fontId="4" type="Hiragana"/>
  </si>
  <si>
    <t>塩谷　立</t>
    <rPh sb="0" eb="2">
      <t>しおのや</t>
    </rPh>
    <rPh sb="3" eb="4">
      <t>りゅう</t>
    </rPh>
    <phoneticPr fontId="4" type="Hiragana"/>
  </si>
  <si>
    <t>自民党</t>
    <rPh sb="0" eb="3">
      <t>じみんとう</t>
    </rPh>
    <phoneticPr fontId="4" type="Hiragana"/>
  </si>
  <si>
    <t>伊藤　一長</t>
    <rPh sb="0" eb="5">
      <t>いとう　いっちょう</t>
    </rPh>
    <phoneticPr fontId="4" type="Hiragana"/>
  </si>
  <si>
    <t>重信　房子</t>
    <rPh sb="0" eb="5">
      <t>しげのぶ　ふさこ</t>
    </rPh>
    <phoneticPr fontId="4" type="Hiragana"/>
  </si>
  <si>
    <t>平沢　勝栄</t>
    <rPh sb="0" eb="5">
      <t>ひらさわ　かつえい</t>
    </rPh>
    <phoneticPr fontId="4" type="Hiragana"/>
  </si>
  <si>
    <t>永井　豪</t>
    <rPh sb="0" eb="4">
      <t>ながい　ごう</t>
    </rPh>
    <phoneticPr fontId="4" type="Hiragana"/>
  </si>
  <si>
    <t>長井　健司</t>
    <rPh sb="0" eb="5">
      <t>ながい　けんじ</t>
    </rPh>
    <phoneticPr fontId="4" type="Hiragana"/>
  </si>
  <si>
    <t>陰陽師</t>
  </si>
  <si>
    <t>カトレア</t>
  </si>
  <si>
    <t>ゴルフ</t>
  </si>
  <si>
    <t>1831/07/31</t>
  </si>
  <si>
    <t>亀田三兄弟三男</t>
  </si>
  <si>
    <t>1835/11/29</t>
  </si>
  <si>
    <t>1835/11/30</t>
  </si>
  <si>
    <t>不思議な少年</t>
  </si>
  <si>
    <t>ジョンベネ父</t>
  </si>
  <si>
    <t>７代目高砂親方</t>
  </si>
  <si>
    <t>イラク首切り</t>
  </si>
  <si>
    <t>モーグル</t>
  </si>
  <si>
    <t>1475/03/06</t>
  </si>
  <si>
    <t>1847/03/03</t>
  </si>
  <si>
    <t>電話</t>
  </si>
  <si>
    <t>1883/02/20</t>
  </si>
  <si>
    <t>中華料理人</t>
  </si>
  <si>
    <t>アルマゲドン</t>
  </si>
  <si>
    <t>少女人形</t>
  </si>
  <si>
    <t>ライブドア・ショック自殺</t>
  </si>
  <si>
    <t>フランシスコ・ザビエル</t>
    <rPh sb="0" eb="11">
      <t>ふらんしすこ・ざびえる</t>
    </rPh>
    <phoneticPr fontId="4" type="Hiragana"/>
  </si>
  <si>
    <t>フランシスコ・デ・ゴヤ</t>
    <rPh sb="0" eb="11">
      <t>ふらんしすこ・で・ごや</t>
    </rPh>
    <phoneticPr fontId="4" type="Hiragana"/>
  </si>
  <si>
    <t>マシュー・ペリー</t>
    <rPh sb="0" eb="8">
      <t>ましゅー・ぺりー</t>
    </rPh>
    <phoneticPr fontId="4" type="Hiragana"/>
  </si>
  <si>
    <t>島倉　千代子</t>
    <rPh sb="0" eb="6">
      <t>しまくら　ちよこ</t>
    </rPh>
    <phoneticPr fontId="4" type="Hiragana"/>
  </si>
  <si>
    <t>細木　数子</t>
    <rPh sb="0" eb="5">
      <t>ほそき　かずこ</t>
    </rPh>
    <phoneticPr fontId="4" type="Hiragana"/>
  </si>
  <si>
    <t>猪俣　公章</t>
    <rPh sb="0" eb="5">
      <t>いのまた　こうしょう</t>
    </rPh>
    <phoneticPr fontId="4" type="Hiragana"/>
  </si>
  <si>
    <t>舘　ひろし</t>
    <rPh sb="0" eb="5">
      <t>たち　ひろし</t>
    </rPh>
    <phoneticPr fontId="4" type="Hiragana"/>
  </si>
  <si>
    <t>奥谷　禮子</t>
    <rPh sb="0" eb="5">
      <t>おくたに　れいこ</t>
    </rPh>
    <phoneticPr fontId="4" type="Hiragana"/>
  </si>
  <si>
    <t>和田　アキ子</t>
    <rPh sb="0" eb="6">
      <t>わだ　あきこ</t>
    </rPh>
    <phoneticPr fontId="4" type="Hiragana"/>
  </si>
  <si>
    <t>飛鳥　昭雄</t>
    <rPh sb="0" eb="5">
      <t>あすか　あきお</t>
    </rPh>
    <phoneticPr fontId="4" type="Hiragana"/>
  </si>
  <si>
    <t>松村　和子</t>
    <rPh sb="0" eb="5">
      <t>まつむら　かずこ</t>
    </rPh>
    <phoneticPr fontId="4" type="Hiragana"/>
  </si>
  <si>
    <t>後藤　久美子</t>
    <rPh sb="0" eb="6">
      <t>ごとう　くみこ</t>
    </rPh>
    <phoneticPr fontId="4" type="Hiragana"/>
  </si>
  <si>
    <t>千原ジュニア</t>
    <rPh sb="0" eb="6">
      <t>ちはらじゅにあ</t>
    </rPh>
    <phoneticPr fontId="4" type="Hiragana"/>
  </si>
  <si>
    <t>沢尻　エリカ</t>
    <rPh sb="0" eb="6">
      <t>さわじり　えりか</t>
    </rPh>
    <phoneticPr fontId="4" type="Hiragana"/>
  </si>
  <si>
    <t>佐野　洋子</t>
    <rPh sb="0" eb="5">
      <t>さの　ようこ</t>
    </rPh>
    <phoneticPr fontId="4" type="Hiragana"/>
  </si>
  <si>
    <t>トム・クルーズ</t>
    <rPh sb="0" eb="7">
      <t>とむ・くるーず</t>
    </rPh>
    <phoneticPr fontId="4" type="Hiragana"/>
  </si>
  <si>
    <t>藤井　フミヤ</t>
    <rPh sb="0" eb="6">
      <t>ふじい　ふみや</t>
    </rPh>
    <phoneticPr fontId="4" type="Hiragana"/>
  </si>
  <si>
    <t>佐藤　宣行</t>
    <rPh sb="0" eb="5">
      <t>さとう　のぶゆき</t>
    </rPh>
    <phoneticPr fontId="4" type="Hiragana"/>
  </si>
  <si>
    <t>渡嘉敷　奈緒美</t>
    <rPh sb="0" eb="7">
      <t>とかしき　なおみ</t>
    </rPh>
    <phoneticPr fontId="4" type="Hiragana"/>
  </si>
  <si>
    <t>羽賀　研二</t>
    <rPh sb="0" eb="5">
      <t>はが　けんじ</t>
    </rPh>
    <phoneticPr fontId="4" type="Hiragana"/>
  </si>
  <si>
    <t>水野　美紀</t>
    <rPh sb="0" eb="5">
      <t>みずの　みき</t>
    </rPh>
    <phoneticPr fontId="4" type="Hiragana"/>
  </si>
  <si>
    <t>草彅　剛</t>
    <rPh sb="0" eb="4">
      <t>くさなぎ　つよし</t>
    </rPh>
    <phoneticPr fontId="4" type="Hiragana"/>
  </si>
  <si>
    <t>戸田　奈津子</t>
    <rPh sb="0" eb="6">
      <t>とだ　なつこ</t>
    </rPh>
    <phoneticPr fontId="4" type="Hiragana"/>
  </si>
  <si>
    <t>福田　康夫</t>
    <rPh sb="0" eb="5">
      <t>ふくだ　やすお</t>
    </rPh>
    <phoneticPr fontId="4" type="Hiragana"/>
  </si>
  <si>
    <t>沢田　研二</t>
    <rPh sb="0" eb="5">
      <t>さわだ　けんじ</t>
    </rPh>
    <phoneticPr fontId="4" type="Hiragana"/>
  </si>
  <si>
    <t>西村　眞悟</t>
    <rPh sb="0" eb="5">
      <t>にしむら　しんご</t>
    </rPh>
    <phoneticPr fontId="4" type="Hiragana"/>
  </si>
  <si>
    <t>清水　よし子</t>
    <rPh sb="0" eb="6">
      <t>しみず　よしこ</t>
    </rPh>
    <phoneticPr fontId="4" type="Hiragana"/>
  </si>
  <si>
    <t>浅野　ゆう子</t>
    <rPh sb="0" eb="6">
      <t>あさの　ゆうこ</t>
    </rPh>
    <phoneticPr fontId="4" type="Hiragana"/>
  </si>
  <si>
    <t>久本　雅美</t>
    <rPh sb="0" eb="5">
      <t>ひさもと　まさみ</t>
    </rPh>
    <phoneticPr fontId="4" type="Hiragana"/>
  </si>
  <si>
    <t>船越　英一郎</t>
    <rPh sb="0" eb="6">
      <t>ふなこし　えいいちろう</t>
    </rPh>
    <phoneticPr fontId="4" type="Hiragana"/>
  </si>
  <si>
    <t>ジネディーヌ・ジダン</t>
    <rPh sb="0" eb="10">
      <t>じねでぃーぬ・じだん</t>
    </rPh>
    <phoneticPr fontId="4" type="Hiragana"/>
  </si>
  <si>
    <t>山田　優</t>
    <rPh sb="0" eb="4">
      <t>やまだ　ゆう</t>
    </rPh>
    <phoneticPr fontId="4" type="Hiragana"/>
  </si>
  <si>
    <t>徳川　吉宗</t>
    <rPh sb="0" eb="5">
      <t>とくがわ　よしむね</t>
    </rPh>
    <phoneticPr fontId="4" type="Hiragana"/>
  </si>
  <si>
    <t>清川　虹子</t>
    <rPh sb="0" eb="5">
      <t>きよかわ　にじこ</t>
    </rPh>
    <phoneticPr fontId="4" type="Hiragana"/>
  </si>
  <si>
    <t>里見　浩太朗</t>
    <rPh sb="0" eb="6">
      <t>さとみ　こうたろう</t>
    </rPh>
    <phoneticPr fontId="4" type="Hiragana"/>
  </si>
  <si>
    <t>山崎　努</t>
    <rPh sb="0" eb="4">
      <t>やまさき　つとむ</t>
    </rPh>
    <phoneticPr fontId="4" type="Hiragana"/>
  </si>
  <si>
    <t>城内　康光</t>
    <rPh sb="0" eb="5">
      <t>きうち　やすみつ</t>
    </rPh>
    <phoneticPr fontId="4" type="Hiragana"/>
  </si>
  <si>
    <t>野中　広務</t>
    <rPh sb="0" eb="5">
      <t>のなか　ひろむ</t>
    </rPh>
    <phoneticPr fontId="4" type="Hiragana"/>
  </si>
  <si>
    <t>北村　総一朗</t>
    <rPh sb="0" eb="6">
      <t>きたむら　そういちろう</t>
    </rPh>
    <phoneticPr fontId="4" type="Hiragana"/>
  </si>
  <si>
    <t>中川　敬輔</t>
    <rPh sb="0" eb="5">
      <t>なかがわ　けいすけ</t>
    </rPh>
    <phoneticPr fontId="4" type="Hiragana"/>
  </si>
  <si>
    <t>永田　寿康</t>
    <rPh sb="0" eb="5">
      <t>ながた　ひさやす</t>
    </rPh>
    <phoneticPr fontId="4" type="Hiragana"/>
  </si>
  <si>
    <t>横山　めぐみ</t>
    <rPh sb="0" eb="6">
      <t>よこやま　めぐみ</t>
    </rPh>
    <phoneticPr fontId="4" type="Hiragana"/>
  </si>
  <si>
    <t>森下　千里</t>
    <rPh sb="0" eb="5">
      <t>もりした　ちさと</t>
    </rPh>
    <phoneticPr fontId="4" type="Hiragana"/>
  </si>
  <si>
    <t>安達　祐実</t>
    <rPh sb="0" eb="5">
      <t>あだち　ゆみ</t>
    </rPh>
    <phoneticPr fontId="4" type="Hiragana"/>
  </si>
  <si>
    <t>リヒャルト・ワーグナー</t>
    <rPh sb="0" eb="11">
      <t>りひゃると・わーぐなー</t>
    </rPh>
    <phoneticPr fontId="4" type="Hiragana"/>
  </si>
  <si>
    <t>立原　えりか</t>
    <rPh sb="0" eb="6">
      <t>たちはら　えりか</t>
    </rPh>
    <phoneticPr fontId="4" type="Hiragana"/>
  </si>
  <si>
    <t>やしき　たかじん</t>
    <rPh sb="0" eb="8">
      <t>やしき　たかじん</t>
    </rPh>
    <phoneticPr fontId="4" type="Hiragana"/>
  </si>
  <si>
    <t>シガニー・ウィーバー</t>
    <rPh sb="0" eb="10">
      <t>しがにー・うぃーばー</t>
    </rPh>
    <phoneticPr fontId="4" type="Hiragana"/>
  </si>
  <si>
    <t>松田　美由紀</t>
    <rPh sb="0" eb="6">
      <t>まつだ　みゆき</t>
    </rPh>
    <phoneticPr fontId="4" type="Hiragana"/>
  </si>
  <si>
    <t>賀来　千香子</t>
    <rPh sb="0" eb="6">
      <t>かく　ちかこ</t>
    </rPh>
    <phoneticPr fontId="4" type="Hiragana"/>
  </si>
  <si>
    <t>石橋　貴明</t>
    <rPh sb="0" eb="5">
      <t>いしばし　たかあき</t>
    </rPh>
    <phoneticPr fontId="4" type="Hiragana"/>
  </si>
  <si>
    <t>小沢　一敬</t>
    <rPh sb="0" eb="5">
      <t>おざわ　いっけい</t>
    </rPh>
    <phoneticPr fontId="4" type="Hiragana"/>
  </si>
  <si>
    <t>金城　武</t>
    <rPh sb="0" eb="4">
      <t>かねしろ　たけし</t>
    </rPh>
    <phoneticPr fontId="4" type="Hiragana"/>
  </si>
  <si>
    <t>松嶋　菜々子</t>
    <rPh sb="0" eb="6">
      <t>まつしま　ななこ</t>
    </rPh>
    <phoneticPr fontId="4" type="Hiragana"/>
  </si>
  <si>
    <t>安達　有里</t>
    <rPh sb="0" eb="5">
      <t>あだち　ゆり</t>
    </rPh>
    <phoneticPr fontId="4" type="Hiragana"/>
  </si>
  <si>
    <t>増田　恵子</t>
    <rPh sb="0" eb="5">
      <t>ますだ　けいこ</t>
    </rPh>
    <phoneticPr fontId="4" type="Hiragana"/>
  </si>
  <si>
    <t>戸田　恵子</t>
    <rPh sb="0" eb="5">
      <t>とだ　けいこ</t>
    </rPh>
    <phoneticPr fontId="4" type="Hiragana"/>
  </si>
  <si>
    <t>東国原　英夫</t>
    <rPh sb="0" eb="6">
      <t>ひがしこくばる　ひでお</t>
    </rPh>
    <phoneticPr fontId="4" type="Hiragana"/>
  </si>
  <si>
    <t>パントマイムの神様＠仏</t>
  </si>
  <si>
    <t>海と毒薬</t>
  </si>
  <si>
    <t>ムツゴロウ動物王国</t>
  </si>
  <si>
    <t>怨み節</t>
  </si>
  <si>
    <t>三笠宮　寛仁親王</t>
    <rPh sb="0" eb="3">
      <t>みかさのみや　</t>
    </rPh>
    <rPh sb="4" eb="6">
      <t>ともひと</t>
    </rPh>
    <rPh sb="6" eb="8">
      <t>しんのう</t>
    </rPh>
    <phoneticPr fontId="4" type="Hiragana"/>
  </si>
  <si>
    <t>寛仁親王妃　信子</t>
    <rPh sb="0" eb="2">
      <t>ともひと</t>
    </rPh>
    <rPh sb="2" eb="4">
      <t>しんのう</t>
    </rPh>
    <rPh sb="4" eb="5">
      <t>ひ</t>
    </rPh>
    <rPh sb="6" eb="8">
      <t>のぶこ</t>
    </rPh>
    <phoneticPr fontId="4" type="Hiragana"/>
  </si>
  <si>
    <t>秋篠宮　文仁親王</t>
    <rPh sb="0" eb="3">
      <t>あきしののみや</t>
    </rPh>
    <rPh sb="4" eb="6">
      <t>ふみひと</t>
    </rPh>
    <rPh sb="6" eb="8">
      <t>しんのう</t>
    </rPh>
    <phoneticPr fontId="4" type="Hiragana"/>
  </si>
  <si>
    <t>皇太子　徳仁親王</t>
    <rPh sb="0" eb="3">
      <t>こうたいし</t>
    </rPh>
    <rPh sb="4" eb="6">
      <t>なるひと</t>
    </rPh>
    <rPh sb="6" eb="8">
      <t>しんのう</t>
    </rPh>
    <phoneticPr fontId="4" type="Hiragana"/>
  </si>
  <si>
    <t>徳仁親王妃　雅子</t>
    <rPh sb="0" eb="2">
      <t>なるひと</t>
    </rPh>
    <rPh sb="2" eb="4">
      <t>しんのう</t>
    </rPh>
    <rPh sb="4" eb="5">
      <t>ひ</t>
    </rPh>
    <rPh sb="6" eb="8">
      <t>まさこ</t>
    </rPh>
    <phoneticPr fontId="4" type="Hiragana"/>
  </si>
  <si>
    <t>憲仁親王妃　久子</t>
    <rPh sb="0" eb="2">
      <t>のりひと</t>
    </rPh>
    <rPh sb="2" eb="4">
      <t>しんのう</t>
    </rPh>
    <rPh sb="4" eb="5">
      <t>ひ</t>
    </rPh>
    <rPh sb="6" eb="8">
      <t>ひさこ</t>
    </rPh>
    <phoneticPr fontId="4" type="Hiragana"/>
  </si>
  <si>
    <t>常陸宮　正仁親王</t>
    <rPh sb="0" eb="3">
      <t>ひたちのみや</t>
    </rPh>
    <rPh sb="4" eb="6">
      <t>まさひと</t>
    </rPh>
    <rPh sb="6" eb="8">
      <t>しんのう</t>
    </rPh>
    <phoneticPr fontId="4" type="Hiragana"/>
  </si>
  <si>
    <t>正仁親王妃　華子</t>
    <rPh sb="0" eb="2">
      <t>まさひと</t>
    </rPh>
    <rPh sb="2" eb="4">
      <t>しんのう</t>
    </rPh>
    <rPh sb="4" eb="5">
      <t>ひ</t>
    </rPh>
    <rPh sb="6" eb="8">
      <t>はなこ</t>
    </rPh>
    <phoneticPr fontId="4" type="Hiragana"/>
  </si>
  <si>
    <t>文仁親王妃　紀子</t>
    <rPh sb="0" eb="2">
      <t>ふみひと</t>
    </rPh>
    <rPh sb="2" eb="4">
      <t>しんのう</t>
    </rPh>
    <rPh sb="4" eb="5">
      <t>ひ</t>
    </rPh>
    <rPh sb="6" eb="8">
      <t>きこ</t>
    </rPh>
    <phoneticPr fontId="4" type="Hiragana"/>
  </si>
  <si>
    <t>悠仁親王</t>
    <rPh sb="0" eb="2">
      <t>ひさひと</t>
    </rPh>
    <rPh sb="2" eb="4">
      <t>しんのう</t>
    </rPh>
    <phoneticPr fontId="4" type="Hiragana"/>
  </si>
  <si>
    <t>眞子内親王</t>
    <rPh sb="0" eb="2">
      <t>まこ</t>
    </rPh>
    <rPh sb="2" eb="5">
      <t>ないしんのう</t>
    </rPh>
    <phoneticPr fontId="4" type="Hiragana"/>
  </si>
  <si>
    <t>三笠宮　崇仁親王</t>
    <rPh sb="0" eb="3">
      <t>みかさのみや</t>
    </rPh>
    <rPh sb="4" eb="8">
      <t>　たかひとしんのう</t>
    </rPh>
    <phoneticPr fontId="4" type="Hiragana"/>
  </si>
  <si>
    <t>民主党/医師</t>
    <rPh sb="0" eb="3">
      <t>ミンシュトウ</t>
    </rPh>
    <rPh sb="4" eb="6">
      <t>イシ</t>
    </rPh>
    <phoneticPr fontId="4"/>
  </si>
  <si>
    <t>秋野　暢子</t>
    <rPh sb="0" eb="5">
      <t>あきの　ようこ</t>
    </rPh>
    <phoneticPr fontId="4" type="Hiragana"/>
  </si>
  <si>
    <t>柴門　ふみ</t>
    <rPh sb="0" eb="5">
      <t>さいもん　ふみ</t>
    </rPh>
    <phoneticPr fontId="4" type="Hiragana"/>
  </si>
  <si>
    <t>小室　みつ子</t>
    <rPh sb="0" eb="6">
      <t>こむろ　みつこ</t>
    </rPh>
    <phoneticPr fontId="4" type="Hiragana"/>
  </si>
  <si>
    <t>ミハエル・シューマッハ</t>
    <rPh sb="0" eb="11">
      <t>みはえる・しゅーまっは</t>
    </rPh>
    <phoneticPr fontId="4" type="Hiragana"/>
  </si>
  <si>
    <t>吉田　栄作</t>
    <rPh sb="0" eb="5">
      <t>よしだ　えいさく</t>
    </rPh>
    <phoneticPr fontId="4" type="Hiragana"/>
  </si>
  <si>
    <t>マリリン・マンソン</t>
    <rPh sb="0" eb="9">
      <t>まりりん・まんそん</t>
    </rPh>
    <phoneticPr fontId="4" type="Hiragana"/>
  </si>
  <si>
    <t>高見　広春</t>
    <rPh sb="0" eb="5">
      <t>たかみ　ひろはる</t>
    </rPh>
    <phoneticPr fontId="4" type="Hiragana"/>
  </si>
  <si>
    <t>井上　嘉浩</t>
    <rPh sb="0" eb="5">
      <t>いのうえ　よしひろ</t>
    </rPh>
    <phoneticPr fontId="4" type="Hiragana"/>
  </si>
  <si>
    <t>加勢　大周</t>
    <rPh sb="0" eb="5">
      <t>かせ　たいしゅう</t>
    </rPh>
    <phoneticPr fontId="4" type="Hiragana"/>
  </si>
  <si>
    <t>大黒　摩季</t>
    <rPh sb="0" eb="5">
      <t>おおぐろ　まき</t>
    </rPh>
    <phoneticPr fontId="4" type="Hiragana"/>
  </si>
  <si>
    <t>新山　千春</t>
    <rPh sb="0" eb="5">
      <t>にいやま　ちはる</t>
    </rPh>
    <phoneticPr fontId="4" type="Hiragana"/>
  </si>
  <si>
    <t>安　めぐみ</t>
    <rPh sb="0" eb="5">
      <t>やす　めぐみ</t>
    </rPh>
    <phoneticPr fontId="4" type="Hiragana"/>
  </si>
  <si>
    <t>荒川　静香</t>
    <rPh sb="0" eb="5">
      <t>あらかわ　しずか</t>
    </rPh>
    <phoneticPr fontId="4" type="Hiragana"/>
  </si>
  <si>
    <t>ジョン・ヘイグ</t>
    <rPh sb="0" eb="7">
      <t>じょん・へいぐ</t>
    </rPh>
    <phoneticPr fontId="4" type="Hiragana"/>
  </si>
  <si>
    <t>ティファニー社創業者</t>
    <rPh sb="6" eb="7">
      <t>シャ</t>
    </rPh>
    <rPh sb="7" eb="10">
      <t>ソウギョウシャ</t>
    </rPh>
    <phoneticPr fontId="4"/>
  </si>
  <si>
    <t>ティファニー息子</t>
    <rPh sb="6" eb="8">
      <t>ムスコ</t>
    </rPh>
    <phoneticPr fontId="4"/>
  </si>
  <si>
    <t>考える人</t>
    <rPh sb="0" eb="1">
      <t>カンガ</t>
    </rPh>
    <rPh sb="3" eb="4">
      <t>ヒト</t>
    </rPh>
    <phoneticPr fontId="4"/>
  </si>
  <si>
    <t>ヴィーナスの誕生</t>
    <rPh sb="6" eb="8">
      <t>タンジョウ</t>
    </rPh>
    <phoneticPr fontId="4"/>
  </si>
  <si>
    <t>テレサ・テン☆</t>
    <rPh sb="0" eb="6">
      <t>てれさ・てん</t>
    </rPh>
    <phoneticPr fontId="4" type="Hiragana"/>
  </si>
  <si>
    <t>アナウンサー（元テレ朝）</t>
    <rPh sb="7" eb="8">
      <t>モト</t>
    </rPh>
    <rPh sb="10" eb="11">
      <t>アサ</t>
    </rPh>
    <phoneticPr fontId="4"/>
  </si>
  <si>
    <t>コンクリ被害者</t>
  </si>
  <si>
    <t>ＳＰＥＥＤ</t>
  </si>
  <si>
    <t>1875/07/26</t>
  </si>
  <si>
    <t>精神科医・心理学者</t>
  </si>
  <si>
    <t>1875/07/31</t>
  </si>
  <si>
    <t>遠野物語</t>
  </si>
  <si>
    <t>1887/07/28</t>
  </si>
  <si>
    <t>1887/07/29</t>
  </si>
  <si>
    <t>1887/08/12</t>
  </si>
  <si>
    <t>波動力学</t>
  </si>
  <si>
    <t>1899/08/13</t>
  </si>
  <si>
    <t>鳥</t>
  </si>
  <si>
    <t>竜馬がゆく</t>
  </si>
  <si>
    <t>イスラエル大統領</t>
  </si>
  <si>
    <t>唐綿【パンヤ草】</t>
    <rPh sb="0" eb="1">
      <t>とう</t>
    </rPh>
    <rPh sb="1" eb="2">
      <t>わた</t>
    </rPh>
    <rPh sb="6" eb="7">
      <t>そう</t>
    </rPh>
    <phoneticPr fontId="4" type="Hiragana" alignment="distributed"/>
  </si>
  <si>
    <t>柳唐綿【パンヤ草】</t>
    <rPh sb="0" eb="1">
      <t>やなぎ</t>
    </rPh>
    <rPh sb="1" eb="2">
      <t>とう</t>
    </rPh>
    <rPh sb="2" eb="3">
      <t>わた</t>
    </rPh>
    <rPh sb="7" eb="8">
      <t>そう</t>
    </rPh>
    <phoneticPr fontId="4" type="Hiragana" alignment="distributed"/>
  </si>
  <si>
    <t>岡本　真夜</t>
    <rPh sb="0" eb="2">
      <t>おかもと</t>
    </rPh>
    <rPh sb="3" eb="5">
      <t>まよ</t>
    </rPh>
    <phoneticPr fontId="4" type="Hiragana"/>
  </si>
  <si>
    <t>ターミネーター</t>
  </si>
  <si>
    <t>ファザーファッカー</t>
  </si>
  <si>
    <t>村上ファンド＠インサイダー</t>
  </si>
  <si>
    <t>中川　秀直</t>
    <rPh sb="0" eb="5">
      <t>なかがわ　ひでなお</t>
    </rPh>
    <phoneticPr fontId="4" type="Hiragana"/>
  </si>
  <si>
    <t>黒沢　年男</t>
    <rPh sb="0" eb="5">
      <t>くろさわ　としお</t>
    </rPh>
    <phoneticPr fontId="4" type="Hiragana"/>
  </si>
  <si>
    <t>又吉　イエス</t>
    <rPh sb="0" eb="6">
      <t>またよし　いえす</t>
    </rPh>
    <phoneticPr fontId="4" type="Hiragana"/>
  </si>
  <si>
    <t>山本　寛斎</t>
    <rPh sb="0" eb="5">
      <t>やまもと　かんさい</t>
    </rPh>
    <phoneticPr fontId="4" type="Hiragana"/>
  </si>
  <si>
    <t>高橋　英樹</t>
    <rPh sb="0" eb="5">
      <t>たかはし　ひでき</t>
    </rPh>
    <phoneticPr fontId="4" type="Hiragana"/>
  </si>
  <si>
    <t>岡崎　トミ子</t>
    <rPh sb="0" eb="6">
      <t>おかざき　とみこ</t>
    </rPh>
    <phoneticPr fontId="4" type="Hiragana"/>
  </si>
  <si>
    <t>渡辺　正行</t>
    <rPh sb="0" eb="5">
      <t>わたなべ　まさゆき</t>
    </rPh>
    <phoneticPr fontId="4" type="Hiragana"/>
  </si>
  <si>
    <t>大地　真央</t>
    <rPh sb="0" eb="5">
      <t>だいち　まお</t>
    </rPh>
    <phoneticPr fontId="4" type="Hiragana"/>
  </si>
  <si>
    <t>浅田　美代子</t>
    <rPh sb="0" eb="6">
      <t>あさだ　みよこ</t>
    </rPh>
    <phoneticPr fontId="4" type="Hiragana"/>
  </si>
  <si>
    <t>ミッキー・ローク</t>
    <rPh sb="0" eb="8">
      <t>みっきー・ろーく</t>
    </rPh>
    <phoneticPr fontId="4" type="Hiragana"/>
  </si>
  <si>
    <t>鈴木　雅之</t>
    <rPh sb="0" eb="5">
      <t>すずき　まさゆき</t>
    </rPh>
    <phoneticPr fontId="4" type="Hiragana"/>
  </si>
  <si>
    <t>野茂　英雄</t>
    <rPh sb="0" eb="5">
      <t>のも　ひでお</t>
    </rPh>
    <phoneticPr fontId="4" type="Hiragana"/>
  </si>
  <si>
    <t>モンキッキー</t>
    <rPh sb="0" eb="6">
      <t>もんきっきー</t>
    </rPh>
    <phoneticPr fontId="4" type="Hiragana"/>
  </si>
  <si>
    <t>酒井　若菜</t>
    <rPh sb="0" eb="5">
      <t>さかい　わかな</t>
    </rPh>
    <phoneticPr fontId="4" type="Hiragana"/>
  </si>
  <si>
    <t>永井　杏</t>
    <rPh sb="0" eb="4">
      <t>ながい　あんず</t>
    </rPh>
    <phoneticPr fontId="4" type="Hiragana"/>
  </si>
  <si>
    <t>佐々木　毅</t>
    <rPh sb="0" eb="3">
      <t>ささき</t>
    </rPh>
    <rPh sb="4" eb="5">
      <t>たけし</t>
    </rPh>
    <phoneticPr fontId="4" type="Hiragana"/>
  </si>
  <si>
    <t>第27代東京大学総長/政治学者</t>
    <rPh sb="0" eb="1">
      <t>だい</t>
    </rPh>
    <rPh sb="3" eb="4">
      <t>だい</t>
    </rPh>
    <rPh sb="4" eb="6">
      <t>とうきょう</t>
    </rPh>
    <rPh sb="6" eb="8">
      <t>だいがく</t>
    </rPh>
    <rPh sb="8" eb="10">
      <t>そうちょう</t>
    </rPh>
    <rPh sb="11" eb="13">
      <t>せいじ</t>
    </rPh>
    <rPh sb="13" eb="15">
      <t>がくしゃ</t>
    </rPh>
    <phoneticPr fontId="4" type="Hiragana"/>
  </si>
  <si>
    <t>李　洪志</t>
    <rPh sb="0" eb="4">
      <t>り　こうし</t>
    </rPh>
    <phoneticPr fontId="4" type="Hiragana"/>
  </si>
  <si>
    <t>【宗】宣教師/ド・ロさまそうめん</t>
    <rPh sb="1" eb="2">
      <t>しゅう</t>
    </rPh>
    <rPh sb="3" eb="6">
      <t>せんきょうし</t>
    </rPh>
    <phoneticPr fontId="4" type="Hiragana"/>
  </si>
  <si>
    <t>【宗】真言宗（密教）</t>
    <rPh sb="1" eb="2">
      <t>しゅう</t>
    </rPh>
    <phoneticPr fontId="4" type="Hiragana"/>
  </si>
  <si>
    <t>【宗】ライフスペース</t>
    <rPh sb="1" eb="2">
      <t>しゅう</t>
    </rPh>
    <phoneticPr fontId="4" type="Hiragana"/>
  </si>
  <si>
    <t>【宗】カトリック宣教師</t>
    <rPh sb="1" eb="2">
      <t>しゅう</t>
    </rPh>
    <phoneticPr fontId="4" type="Hiragana"/>
  </si>
  <si>
    <t>本田　美奈子</t>
    <rPh sb="0" eb="6">
      <t>ほんだ　みなこ</t>
    </rPh>
    <phoneticPr fontId="4" type="Hiragana"/>
  </si>
  <si>
    <t>天海　祐希</t>
    <rPh sb="0" eb="5">
      <t>あまみ　ゆうき</t>
    </rPh>
    <phoneticPr fontId="4" type="Hiragana"/>
  </si>
  <si>
    <t>樽井　良和</t>
    <rPh sb="0" eb="5">
      <t>たるい　よしかず</t>
    </rPh>
    <phoneticPr fontId="4" type="Hiragana"/>
  </si>
  <si>
    <t>松村　邦洋</t>
    <rPh sb="0" eb="5">
      <t>まつむら　くにひろ</t>
    </rPh>
    <phoneticPr fontId="4" type="Hiragana"/>
  </si>
  <si>
    <t>山下　清</t>
    <rPh sb="0" eb="4">
      <t>やました　きよし</t>
    </rPh>
    <phoneticPr fontId="4" type="Hiragana"/>
  </si>
  <si>
    <t>佐川　清</t>
    <rPh sb="0" eb="4">
      <t>さがわ　きよし</t>
    </rPh>
    <phoneticPr fontId="4" type="Hiragana"/>
  </si>
  <si>
    <t>小野田　寛郎</t>
    <rPh sb="0" eb="6">
      <t>おのだ　ひろお</t>
    </rPh>
    <phoneticPr fontId="4" type="Hiragana"/>
  </si>
  <si>
    <t>ユーリ・ガガーリン</t>
    <rPh sb="0" eb="9">
      <t>ゆーり・ががーりん</t>
    </rPh>
    <phoneticPr fontId="4" type="Hiragana"/>
  </si>
  <si>
    <t>藤子　不二雄Ａ</t>
    <rPh sb="0" eb="7">
      <t>ふじこ　ふじおＡ</t>
    </rPh>
    <phoneticPr fontId="4" type="Hiragana"/>
  </si>
  <si>
    <t>藤岡　弘、</t>
    <rPh sb="0" eb="5">
      <t>ふじおか　ひろし、</t>
    </rPh>
    <phoneticPr fontId="4" type="Hiragana"/>
  </si>
  <si>
    <t>中条　きよし</t>
    <rPh sb="0" eb="6">
      <t>なかじょう　きよし</t>
    </rPh>
    <phoneticPr fontId="4" type="Hiragana"/>
  </si>
  <si>
    <t>小坂　憲次</t>
    <rPh sb="0" eb="5">
      <t>こさか　けんじ</t>
    </rPh>
    <phoneticPr fontId="4" type="Hiragana"/>
  </si>
  <si>
    <t>かとう　かずこ</t>
    <rPh sb="0" eb="7">
      <t>かとう　かずこ</t>
    </rPh>
    <phoneticPr fontId="4" type="Hiragana"/>
  </si>
  <si>
    <t>ＡＳＫＡ</t>
    <rPh sb="0" eb="4">
      <t>あすか</t>
    </rPh>
    <phoneticPr fontId="4" type="Hiragana"/>
  </si>
  <si>
    <t>中村　うさぎ</t>
    <rPh sb="0" eb="6">
      <t>なかむら　うさぎ</t>
    </rPh>
    <phoneticPr fontId="4" type="Hiragana"/>
  </si>
  <si>
    <t>未唯</t>
    <rPh sb="0" eb="2">
      <t>みい</t>
    </rPh>
    <phoneticPr fontId="4" type="Hiragana"/>
  </si>
  <si>
    <t>シャロン・ストーン</t>
    <rPh sb="0" eb="9">
      <t>しゃろん・すとーん</t>
    </rPh>
    <phoneticPr fontId="4" type="Hiragana"/>
  </si>
  <si>
    <t>織田　哲郎</t>
    <rPh sb="0" eb="5">
      <t>おだ　てつろう</t>
    </rPh>
    <phoneticPr fontId="4" type="Hiragana"/>
  </si>
  <si>
    <t>田中　義剛</t>
    <rPh sb="0" eb="5">
      <t>たなか　よしたけ</t>
    </rPh>
    <phoneticPr fontId="4" type="Hiragana"/>
  </si>
  <si>
    <t>相田　翔子</t>
    <rPh sb="0" eb="5">
      <t>あいだ　しょうこ</t>
    </rPh>
    <phoneticPr fontId="4" type="Hiragana"/>
  </si>
  <si>
    <t>中山　美穂</t>
    <rPh sb="0" eb="5">
      <t>なかやま　みほ</t>
    </rPh>
    <phoneticPr fontId="4" type="Hiragana"/>
  </si>
  <si>
    <t>山川　恵里佳</t>
    <rPh sb="0" eb="6">
      <t>やまかわ　えりか</t>
    </rPh>
    <phoneticPr fontId="4" type="Hiragana"/>
  </si>
  <si>
    <t>河井　酔茗</t>
    <rPh sb="0" eb="5">
      <t>かわい　すいめい</t>
    </rPh>
    <phoneticPr fontId="4" type="Hiragana"/>
  </si>
  <si>
    <t>三浦　綾子</t>
    <rPh sb="0" eb="5">
      <t>みうら　あやこ</t>
    </rPh>
    <phoneticPr fontId="4" type="Hiragana"/>
  </si>
  <si>
    <t>瀬戸内　寂聴</t>
    <rPh sb="0" eb="6">
      <t>せとうち　じゃくちょう</t>
    </rPh>
    <phoneticPr fontId="4" type="Hiragana"/>
  </si>
  <si>
    <t>美川　憲一</t>
    <rPh sb="0" eb="5">
      <t>みかわ　けんいち</t>
    </rPh>
    <phoneticPr fontId="4" type="Hiragana"/>
  </si>
  <si>
    <t>鶴田　真由</t>
    <rPh sb="0" eb="5">
      <t>つるた　まゆ</t>
    </rPh>
    <phoneticPr fontId="4" type="Hiragana"/>
  </si>
  <si>
    <t>ユマ・サーマン</t>
    <rPh sb="0" eb="7">
      <t>ゆま・さーまん</t>
    </rPh>
    <phoneticPr fontId="4" type="Hiragana"/>
  </si>
  <si>
    <t>宮野　裕司</t>
    <rPh sb="0" eb="5">
      <t>みやの　ゆうじ</t>
    </rPh>
    <phoneticPr fontId="4" type="Hiragana"/>
  </si>
  <si>
    <t>上田　晋也</t>
    <rPh sb="0" eb="5">
      <t>うえだ　しんや</t>
    </rPh>
    <phoneticPr fontId="4" type="Hiragana"/>
  </si>
  <si>
    <t>島田　珠代</t>
    <rPh sb="0" eb="5">
      <t>しまだ　たまよ</t>
    </rPh>
    <phoneticPr fontId="4" type="Hiragana"/>
  </si>
  <si>
    <t>裕木　奈江</t>
    <rPh sb="0" eb="5">
      <t>ゆうき　なえ</t>
    </rPh>
    <phoneticPr fontId="4" type="Hiragana"/>
  </si>
  <si>
    <t>坂井　真紀</t>
    <rPh sb="0" eb="5">
      <t>さかい　まき</t>
    </rPh>
    <phoneticPr fontId="4" type="Hiragana"/>
  </si>
  <si>
    <t>安田　美沙子</t>
    <rPh sb="0" eb="6">
      <t>やすだ　みさこ</t>
    </rPh>
    <phoneticPr fontId="4" type="Hiragana"/>
  </si>
  <si>
    <t>キルスティン・ダンスト</t>
    <rPh sb="0" eb="11">
      <t>きるすてぃん・だんすと</t>
    </rPh>
    <phoneticPr fontId="4" type="Hiragana"/>
  </si>
  <si>
    <t>熊田　曜子</t>
    <rPh sb="0" eb="5">
      <t>くまだ　ようこ</t>
    </rPh>
    <phoneticPr fontId="4" type="Hiragana"/>
  </si>
  <si>
    <t>吉野　紗香</t>
    <rPh sb="0" eb="5">
      <t>よしの　さやか</t>
    </rPh>
    <phoneticPr fontId="4" type="Hiragana"/>
  </si>
  <si>
    <t>藤村　翔</t>
    <rPh sb="0" eb="4">
      <t>ふじむら　しょう</t>
    </rPh>
    <phoneticPr fontId="4" type="Hiragana"/>
  </si>
  <si>
    <t>三井　高利</t>
    <rPh sb="0" eb="5">
      <t>みつい　たかとし</t>
    </rPh>
    <phoneticPr fontId="4" type="Hiragana"/>
  </si>
  <si>
    <t>浅野　和三郎</t>
    <rPh sb="0" eb="6">
      <t>あさの　わさぶろう</t>
    </rPh>
    <phoneticPr fontId="4" type="Hiragana"/>
  </si>
  <si>
    <t>マリー・アントワネット</t>
    <rPh sb="0" eb="11">
      <t>まりー・あんとわねっと</t>
    </rPh>
    <phoneticPr fontId="4" type="Hiragana"/>
  </si>
  <si>
    <t>石川　啄木</t>
    <rPh sb="0" eb="5">
      <t>いしかわ　たくぼく</t>
    </rPh>
    <phoneticPr fontId="4" type="Hiragana"/>
  </si>
  <si>
    <t>大平　正芳</t>
    <rPh sb="0" eb="5">
      <t>おおひら　まさよし</t>
    </rPh>
    <phoneticPr fontId="4" type="Hiragana"/>
  </si>
  <si>
    <t>水木　しげる</t>
    <rPh sb="0" eb="6">
      <t>みずき　しげる</t>
    </rPh>
    <phoneticPr fontId="4" type="Hiragana"/>
  </si>
  <si>
    <t>田村　英里子</t>
    <rPh sb="0" eb="6">
      <t>たむら　えりこ</t>
    </rPh>
    <phoneticPr fontId="4" type="Hiragana"/>
  </si>
  <si>
    <t>りょう</t>
    <rPh sb="0" eb="3">
      <t>りょう</t>
    </rPh>
    <phoneticPr fontId="4" type="Hiragana"/>
  </si>
  <si>
    <t>石川　梨華</t>
    <rPh sb="0" eb="5">
      <t>いしかわ　りか</t>
    </rPh>
    <phoneticPr fontId="4" type="Hiragana"/>
  </si>
  <si>
    <t>菅原　道真</t>
    <rPh sb="0" eb="5">
      <t>すがわら　みちざね</t>
    </rPh>
    <phoneticPr fontId="4" type="Hiragana"/>
  </si>
  <si>
    <t>ナポレオン・ボナパルト</t>
    <rPh sb="0" eb="11">
      <t>なぽれおん・ぼなぱると</t>
    </rPh>
    <phoneticPr fontId="4" type="Hiragana"/>
  </si>
  <si>
    <t>長岡　半太郎</t>
    <rPh sb="0" eb="6">
      <t>ながおか　はんたろう</t>
    </rPh>
    <phoneticPr fontId="4" type="Hiragana"/>
  </si>
  <si>
    <t>泉　重千代</t>
    <rPh sb="0" eb="5">
      <t>いずみ　しげちよ</t>
    </rPh>
    <phoneticPr fontId="4" type="Hiragana"/>
  </si>
  <si>
    <t>新美　南吉</t>
    <rPh sb="0" eb="5">
      <t>にいみ　なんきち</t>
    </rPh>
    <phoneticPr fontId="4" type="Hiragana"/>
  </si>
  <si>
    <t>橋本　龍太郎</t>
    <rPh sb="0" eb="6">
      <t>はしもと　りゅうたろう</t>
    </rPh>
    <phoneticPr fontId="4" type="Hiragana"/>
  </si>
  <si>
    <t>泉　信也</t>
    <rPh sb="0" eb="4">
      <t>いずみ　しんや</t>
    </rPh>
    <phoneticPr fontId="4" type="Hiragana"/>
  </si>
  <si>
    <t>ダスティン・ホフマン</t>
    <rPh sb="0" eb="10">
      <t>だすてぃん・ほふまん</t>
    </rPh>
    <phoneticPr fontId="4" type="Hiragana"/>
  </si>
  <si>
    <t>ロバート・レッドフォード</t>
    <rPh sb="0" eb="12">
      <t>ろばーと・れっどふぉーど</t>
    </rPh>
    <phoneticPr fontId="4" type="Hiragana"/>
  </si>
  <si>
    <t>つのだ☆ひろ</t>
    <rPh sb="0" eb="6">
      <t>つのだ・ひろ</t>
    </rPh>
    <phoneticPr fontId="4" type="Hiragana"/>
  </si>
  <si>
    <t>林　哲司</t>
    <rPh sb="0" eb="4">
      <t>はやし　てつじ</t>
    </rPh>
    <phoneticPr fontId="4" type="Hiragana"/>
  </si>
  <si>
    <t>ジャガー横田</t>
    <rPh sb="0" eb="6">
      <t>じゃがーよこた</t>
    </rPh>
    <phoneticPr fontId="4" type="Hiragana"/>
  </si>
  <si>
    <t>ローレンス・フィッシュバーン</t>
    <rPh sb="0" eb="14">
      <t>ろーれんす・ふぃっしゅばーん</t>
    </rPh>
    <phoneticPr fontId="4" type="Hiragana"/>
  </si>
  <si>
    <t>ハイヒールリンゴ</t>
    <rPh sb="0" eb="8">
      <t>はいひーるりんご</t>
    </rPh>
    <phoneticPr fontId="4" type="Hiragana"/>
  </si>
  <si>
    <t>佐藤　ゆかり</t>
    <rPh sb="0" eb="6">
      <t>さとう　ゆかり</t>
    </rPh>
    <phoneticPr fontId="4" type="Hiragana"/>
  </si>
  <si>
    <t>モニカ・ルインスキー</t>
    <rPh sb="0" eb="10">
      <t>もにか・るいんすきー</t>
    </rPh>
    <phoneticPr fontId="4" type="Hiragana"/>
  </si>
  <si>
    <t>篠原　涼子</t>
    <rPh sb="0" eb="5">
      <t>しのはら　りょうこ</t>
    </rPh>
    <phoneticPr fontId="4" type="Hiragana"/>
  </si>
  <si>
    <t>石橋　正二郎</t>
    <rPh sb="0" eb="6">
      <t>いしばし　しょうじろう</t>
    </rPh>
    <phoneticPr fontId="4" type="Hiragana"/>
  </si>
  <si>
    <t>藤井　清水</t>
    <rPh sb="0" eb="5">
      <t>ふじい　きよみ</t>
    </rPh>
    <phoneticPr fontId="4" type="Hiragana"/>
  </si>
  <si>
    <t>梶井　基次郎</t>
    <rPh sb="0" eb="6">
      <t>かじい　もとじろう</t>
    </rPh>
    <phoneticPr fontId="4" type="Hiragana"/>
  </si>
  <si>
    <t>ポール・ニューマン</t>
    <rPh sb="0" eb="9">
      <t>ぽーる・にゅーまん</t>
    </rPh>
    <phoneticPr fontId="4" type="Hiragana"/>
  </si>
  <si>
    <t>阿久　悠</t>
    <rPh sb="0" eb="4">
      <t>あく　ゆう</t>
    </rPh>
    <phoneticPr fontId="4" type="Hiragana"/>
  </si>
  <si>
    <t>干支</t>
  </si>
  <si>
    <t>星座</t>
  </si>
  <si>
    <t>月日</t>
  </si>
  <si>
    <t>名前</t>
  </si>
  <si>
    <t>花</t>
  </si>
  <si>
    <t>備考</t>
  </si>
  <si>
    <t/>
  </si>
  <si>
    <t>自民党</t>
  </si>
  <si>
    <t>ジョン・メイナード・ケインズ☆</t>
    <rPh sb="0" eb="14">
      <t>じょん・めいなーど・けいんず</t>
    </rPh>
    <phoneticPr fontId="4" type="Hiragana"/>
  </si>
  <si>
    <t>岩波　茂雄☆</t>
    <rPh sb="0" eb="5">
      <t>いわなみ　しげお</t>
    </rPh>
    <phoneticPr fontId="4" type="Hiragana"/>
  </si>
  <si>
    <t>リチャード・ニクソン☆</t>
    <rPh sb="0" eb="10">
      <t>りちゃーど・にくそん</t>
    </rPh>
    <phoneticPr fontId="4" type="Hiragana"/>
  </si>
  <si>
    <t>ジョン・ウェイン・ゲイシー☆</t>
    <rPh sb="0" eb="13">
      <t>じょん・うぇいん・げいしー</t>
    </rPh>
    <phoneticPr fontId="4" type="Hiragana"/>
  </si>
  <si>
    <t>ニコラ・フラメル☆</t>
    <rPh sb="0" eb="8">
      <t>にこら・ふらめる</t>
    </rPh>
    <phoneticPr fontId="4" type="Hiragana"/>
  </si>
  <si>
    <t>浅野　和三郎☆</t>
    <rPh sb="0" eb="6">
      <t>あさの　わさぶろう</t>
    </rPh>
    <phoneticPr fontId="4" type="Hiragana"/>
  </si>
  <si>
    <t>ユ・ヨンチョル</t>
    <phoneticPr fontId="4" type="Hiragana"/>
  </si>
  <si>
    <t>ヤーコプ・グリム☆</t>
    <rPh sb="0" eb="8">
      <t>やーこぷ・ぐりむ</t>
    </rPh>
    <phoneticPr fontId="4" type="Hiragana"/>
  </si>
  <si>
    <t>ニキータ・フルシチョフ☆</t>
    <rPh sb="0" eb="11">
      <t>にきーた・ふるしちょふ</t>
    </rPh>
    <phoneticPr fontId="4" type="Hiragana"/>
  </si>
  <si>
    <t>ミヒャエル・エンデ☆</t>
    <rPh sb="0" eb="9">
      <t>みひゃえる・えんで</t>
    </rPh>
    <phoneticPr fontId="4" type="Hiragana"/>
  </si>
  <si>
    <t>渡辺　美智雄☆</t>
    <rPh sb="0" eb="6">
      <t>わたなべ　みちお</t>
    </rPh>
    <phoneticPr fontId="4" type="Hiragana"/>
  </si>
  <si>
    <t>西村　寿行☆</t>
    <rPh sb="0" eb="5">
      <t>にしむら　じゅこう</t>
    </rPh>
    <phoneticPr fontId="4" type="Hiragana"/>
  </si>
  <si>
    <t>ハンス・リューシュ☆</t>
    <rPh sb="0" eb="9">
      <t>はんす・りゅーしゅ</t>
    </rPh>
    <phoneticPr fontId="4" type="Hiragana"/>
  </si>
  <si>
    <t>マルセル・マルソー☆</t>
    <rPh sb="0" eb="9">
      <t>まるせる・まるそー</t>
    </rPh>
    <phoneticPr fontId="4" type="Hiragana"/>
  </si>
  <si>
    <t>ジャンヌ・ダルク☆</t>
    <rPh sb="0" eb="8">
      <t>じゃんぬ・だるく</t>
    </rPh>
    <phoneticPr fontId="4" type="Hiragana"/>
  </si>
  <si>
    <t>アルベルト・ホフマン</t>
    <phoneticPr fontId="4" type="Hiragana"/>
  </si>
  <si>
    <t>アルベルト・ホフマン☆</t>
    <phoneticPr fontId="4" type="Hiragana"/>
  </si>
  <si>
    <t>ＬＳＤ開発者</t>
    <rPh sb="3" eb="6">
      <t>かいはつしゃ</t>
    </rPh>
    <phoneticPr fontId="4" type="Hiragana"/>
  </si>
  <si>
    <t>野崎　宏</t>
    <rPh sb="0" eb="2">
      <t>のざき</t>
    </rPh>
    <rPh sb="3" eb="4">
      <t>ひろし</t>
    </rPh>
    <phoneticPr fontId="4" type="Hiragana"/>
  </si>
  <si>
    <t>【殺】お台場バラバラ殺人事件</t>
    <rPh sb="1" eb="2">
      <t>さつ</t>
    </rPh>
    <rPh sb="4" eb="6">
      <t>だいば</t>
    </rPh>
    <rPh sb="10" eb="12">
      <t>さつじん</t>
    </rPh>
    <rPh sb="12" eb="14">
      <t>じけん</t>
    </rPh>
    <phoneticPr fontId="4" type="Hiragana"/>
  </si>
  <si>
    <t>見城　徹</t>
    <rPh sb="0" eb="2">
      <t>けんじょう</t>
    </rPh>
    <rPh sb="3" eb="4">
      <t>とおる</t>
    </rPh>
    <phoneticPr fontId="4" type="Hiragana"/>
  </si>
  <si>
    <t>冬幻舎</t>
    <rPh sb="0" eb="1">
      <t>とう</t>
    </rPh>
    <rPh sb="1" eb="2">
      <t>げん</t>
    </rPh>
    <rPh sb="2" eb="3">
      <t>しゃ</t>
    </rPh>
    <phoneticPr fontId="4" type="Hiragana"/>
  </si>
  <si>
    <t>イチロー</t>
    <rPh sb="0" eb="4">
      <t>いちろー</t>
    </rPh>
    <phoneticPr fontId="4" type="Hiragana"/>
  </si>
  <si>
    <t>はしの　えみ</t>
    <rPh sb="0" eb="6">
      <t>はしの　えみ</t>
    </rPh>
    <phoneticPr fontId="4" type="Hiragana"/>
  </si>
  <si>
    <t>後藤　真希</t>
    <rPh sb="0" eb="5">
      <t>ごとう　まき</t>
    </rPh>
    <phoneticPr fontId="4" type="Hiragana"/>
  </si>
  <si>
    <t>秋山　莉奈</t>
    <rPh sb="0" eb="5">
      <t>あきやま　りな</t>
    </rPh>
    <phoneticPr fontId="4" type="Hiragana"/>
  </si>
  <si>
    <t>ＲＹＯ</t>
    <rPh sb="0" eb="3">
      <t>りょう</t>
    </rPh>
    <phoneticPr fontId="4" type="Hiragana"/>
  </si>
  <si>
    <t>平田　恵里香</t>
    <rPh sb="0" eb="6">
      <t>ひらた　えりか</t>
    </rPh>
    <phoneticPr fontId="4" type="Hiragana"/>
  </si>
  <si>
    <t>ウエンツ瑛士</t>
    <rPh sb="0" eb="6">
      <t>うえんつえいじ</t>
    </rPh>
    <phoneticPr fontId="4" type="Hiragana"/>
  </si>
  <si>
    <t>ヴァン・ゴッホ</t>
    <rPh sb="0" eb="7">
      <t>ヴぁん・ごっほ</t>
    </rPh>
    <phoneticPr fontId="4" type="Hiragana"/>
  </si>
  <si>
    <t>渡邊　恭史</t>
    <rPh sb="0" eb="5">
      <t>わたなべ　やすし</t>
    </rPh>
    <phoneticPr fontId="4" type="Hiragana"/>
  </si>
  <si>
    <t>はな</t>
    <rPh sb="0" eb="2">
      <t>はな</t>
    </rPh>
    <phoneticPr fontId="4" type="Hiragana"/>
  </si>
  <si>
    <t>伊藤　淳史</t>
    <rPh sb="0" eb="5">
      <t>いとう　あつし</t>
    </rPh>
    <phoneticPr fontId="4" type="Hiragana"/>
  </si>
  <si>
    <t>ＹＯＨ</t>
    <rPh sb="0" eb="3">
      <t>よう</t>
    </rPh>
    <phoneticPr fontId="4" type="Hiragana"/>
  </si>
  <si>
    <t>ジャンヌ・カルマン</t>
    <rPh sb="0" eb="9">
      <t>じゃんぬ・かるまん</t>
    </rPh>
    <phoneticPr fontId="4" type="Hiragana"/>
  </si>
  <si>
    <t>岡本　太郎</t>
    <rPh sb="0" eb="5">
      <t>おかもと　たろう</t>
    </rPh>
    <phoneticPr fontId="4" type="Hiragana"/>
  </si>
  <si>
    <t>手の変幻</t>
    <rPh sb="0" eb="1">
      <t>テ</t>
    </rPh>
    <rPh sb="2" eb="4">
      <t>ヘンゲン</t>
    </rPh>
    <phoneticPr fontId="4"/>
  </si>
  <si>
    <t>清岡　卓行☆</t>
    <rPh sb="0" eb="2">
      <t>キヨオカ</t>
    </rPh>
    <rPh sb="3" eb="5">
      <t>タカユキ</t>
    </rPh>
    <phoneticPr fontId="4"/>
  </si>
  <si>
    <t>石原　宏高</t>
    <rPh sb="0" eb="2">
      <t>イシハラ</t>
    </rPh>
    <rPh sb="3" eb="5">
      <t>ヒロタカ</t>
    </rPh>
    <phoneticPr fontId="4"/>
  </si>
  <si>
    <t>自民党/石原慎太郎の三男</t>
    <rPh sb="0" eb="3">
      <t>ジミントウ</t>
    </rPh>
    <rPh sb="4" eb="6">
      <t>イシハラ</t>
    </rPh>
    <rPh sb="6" eb="9">
      <t>シンタロウ</t>
    </rPh>
    <rPh sb="10" eb="12">
      <t>サンナン</t>
    </rPh>
    <phoneticPr fontId="4"/>
  </si>
  <si>
    <t>石原慎太郎の次男</t>
    <rPh sb="0" eb="2">
      <t>イシハラ</t>
    </rPh>
    <rPh sb="2" eb="5">
      <t>シンタロウ</t>
    </rPh>
    <rPh sb="6" eb="8">
      <t>ジナン</t>
    </rPh>
    <phoneticPr fontId="4"/>
  </si>
  <si>
    <t>山井　和則</t>
    <rPh sb="0" eb="2">
      <t>ヤマノイ</t>
    </rPh>
    <rPh sb="3" eb="5">
      <t>カズノリ</t>
    </rPh>
    <phoneticPr fontId="4"/>
  </si>
  <si>
    <t>民主党</t>
    <rPh sb="0" eb="3">
      <t>ミンシュトウ</t>
    </rPh>
    <phoneticPr fontId="4"/>
  </si>
  <si>
    <t>櫻井　充</t>
    <rPh sb="0" eb="2">
      <t>サクライ</t>
    </rPh>
    <rPh sb="3" eb="4">
      <t>ミツル</t>
    </rPh>
    <phoneticPr fontId="4"/>
  </si>
  <si>
    <t>トヨタ自動車創業者</t>
    <rPh sb="3" eb="6">
      <t>ジドウシャ</t>
    </rPh>
    <rPh sb="6" eb="9">
      <t>ソウギョウシャ</t>
    </rPh>
    <phoneticPr fontId="4"/>
  </si>
  <si>
    <t>トヨタ自動車創業者</t>
    <rPh sb="3" eb="6">
      <t>ジドウシャ</t>
    </rPh>
    <phoneticPr fontId="4"/>
  </si>
  <si>
    <t>天文学者/エリス・セドナ発見</t>
    <rPh sb="0" eb="2">
      <t>テンモン</t>
    </rPh>
    <rPh sb="2" eb="4">
      <t>ガクシャ</t>
    </rPh>
    <rPh sb="12" eb="14">
      <t>ハッケン</t>
    </rPh>
    <phoneticPr fontId="4"/>
  </si>
  <si>
    <t>天文学者/冥王星発見</t>
    <rPh sb="0" eb="2">
      <t>テンモン</t>
    </rPh>
    <rPh sb="2" eb="4">
      <t>ガクシャ</t>
    </rPh>
    <rPh sb="5" eb="8">
      <t>メイオウセイ</t>
    </rPh>
    <rPh sb="8" eb="10">
      <t>ハッケン</t>
    </rPh>
    <phoneticPr fontId="4"/>
  </si>
  <si>
    <t>天文学者/ケレス発見</t>
    <rPh sb="0" eb="2">
      <t>テンモン</t>
    </rPh>
    <rPh sb="2" eb="4">
      <t>ガクシャ</t>
    </rPh>
    <rPh sb="8" eb="10">
      <t>ハッケン</t>
    </rPh>
    <phoneticPr fontId="4"/>
  </si>
  <si>
    <t>天文学者/天王星発見</t>
    <rPh sb="0" eb="2">
      <t>テンモン</t>
    </rPh>
    <rPh sb="2" eb="4">
      <t>ガクシャ</t>
    </rPh>
    <rPh sb="5" eb="8">
      <t>テンノウセイ</t>
    </rPh>
    <rPh sb="8" eb="10">
      <t>ハッケン</t>
    </rPh>
    <phoneticPr fontId="4"/>
  </si>
  <si>
    <t>天文学者/海王星発見</t>
    <rPh sb="0" eb="2">
      <t>テンモン</t>
    </rPh>
    <rPh sb="2" eb="4">
      <t>ガクシャ</t>
    </rPh>
    <rPh sb="5" eb="8">
      <t>カイオウセイ</t>
    </rPh>
    <rPh sb="8" eb="10">
      <t>ハッケン</t>
    </rPh>
    <phoneticPr fontId="4"/>
  </si>
  <si>
    <t>出口　直日</t>
    <rPh sb="0" eb="2">
      <t>でぐち</t>
    </rPh>
    <rPh sb="3" eb="5">
      <t>なおひ</t>
    </rPh>
    <phoneticPr fontId="4" type="Hiragana"/>
  </si>
  <si>
    <t>お笑いマンガ道場</t>
    <rPh sb="1" eb="2">
      <t>ワラ</t>
    </rPh>
    <rPh sb="6" eb="8">
      <t>ドウジョウ</t>
    </rPh>
    <phoneticPr fontId="4"/>
  </si>
  <si>
    <t>イワタバコ科</t>
    <rPh sb="5" eb="6">
      <t>カ</t>
    </rPh>
    <phoneticPr fontId="4"/>
  </si>
  <si>
    <t>モチノキ科</t>
    <rPh sb="4" eb="5">
      <t>カ</t>
    </rPh>
    <phoneticPr fontId="4"/>
  </si>
  <si>
    <t>メギ科</t>
    <rPh sb="2" eb="3">
      <t>カ</t>
    </rPh>
    <phoneticPr fontId="4"/>
  </si>
  <si>
    <t>ハナシノブ科</t>
    <rPh sb="5" eb="6">
      <t>カ</t>
    </rPh>
    <phoneticPr fontId="4"/>
  </si>
  <si>
    <t>加藤　正人</t>
    <rPh sb="0" eb="2">
      <t>かとう</t>
    </rPh>
    <rPh sb="3" eb="5">
      <t>まさと</t>
    </rPh>
    <phoneticPr fontId="4" type="Hiragana"/>
  </si>
  <si>
    <t>大木　幸介</t>
    <rPh sb="0" eb="2">
      <t>おおき</t>
    </rPh>
    <rPh sb="3" eb="5">
      <t>こうすけ</t>
    </rPh>
    <phoneticPr fontId="4" type="Hiragana"/>
  </si>
  <si>
    <t>脳科学者</t>
    <rPh sb="0" eb="1">
      <t>のう</t>
    </rPh>
    <rPh sb="1" eb="4">
      <t>かがくしゃ</t>
    </rPh>
    <phoneticPr fontId="4" type="Hiragana"/>
  </si>
  <si>
    <t>レナード・バーンスタイン</t>
    <phoneticPr fontId="4" type="Hiragana"/>
  </si>
  <si>
    <t>指揮者</t>
    <rPh sb="0" eb="3">
      <t>しきしゃ</t>
    </rPh>
    <phoneticPr fontId="4" type="Hiragana"/>
  </si>
  <si>
    <t>ヨハン・シュトラウス２世</t>
    <rPh sb="11" eb="12">
      <t>せい</t>
    </rPh>
    <phoneticPr fontId="4" type="Hiragana"/>
  </si>
  <si>
    <t>ヨハン・シュトラウス２世☆</t>
    <rPh sb="11" eb="12">
      <t>せい</t>
    </rPh>
    <phoneticPr fontId="4" type="Hiragana"/>
  </si>
  <si>
    <t>同居人</t>
  </si>
  <si>
    <t>1537/03/26</t>
  </si>
  <si>
    <t>1657/03/24</t>
  </si>
  <si>
    <t>1837/04/17</t>
  </si>
  <si>
    <t>モルガン財閥</t>
  </si>
  <si>
    <t>1885/04/11</t>
  </si>
  <si>
    <t>京都大学助教授</t>
  </si>
  <si>
    <t>ふかわ　りょう</t>
    <phoneticPr fontId="4" type="Hiragana"/>
  </si>
  <si>
    <t>アンドレ・ヴェイユ☆</t>
    <rPh sb="0" eb="9">
      <t>あんどれ・ヴぇいゆ</t>
    </rPh>
    <phoneticPr fontId="4" type="Hiragana"/>
  </si>
  <si>
    <t>三木谷　浩史</t>
    <rPh sb="0" eb="6">
      <t>みきたに　ひろし</t>
    </rPh>
    <phoneticPr fontId="4" type="Hiragana"/>
  </si>
  <si>
    <t>勝俣　州和</t>
    <rPh sb="0" eb="5">
      <t>かつまた　くにかず</t>
    </rPh>
    <phoneticPr fontId="4" type="Hiragana"/>
  </si>
  <si>
    <t>シモーヌ・ド・ボーヴォワール☆</t>
    <phoneticPr fontId="4" type="Hiragana"/>
  </si>
  <si>
    <t>山本　茂実☆</t>
    <rPh sb="0" eb="5">
      <t>やまもと　しげみ</t>
    </rPh>
    <phoneticPr fontId="4" type="Hiragana"/>
  </si>
  <si>
    <t>最澄☆</t>
    <rPh sb="0" eb="2">
      <t>さいちょう</t>
    </rPh>
    <phoneticPr fontId="4" type="Hiragana"/>
  </si>
  <si>
    <t>ノストラダムス☆</t>
    <rPh sb="0" eb="7">
      <t>のすとらだむす</t>
    </rPh>
    <phoneticPr fontId="4" type="Hiragana"/>
  </si>
  <si>
    <t>ジュゼッペ・ピアッツィ</t>
    <phoneticPr fontId="4" type="Hiragana"/>
  </si>
  <si>
    <t>ベルンハルト・リーマン☆</t>
    <rPh sb="0" eb="11">
      <t>べるんはると・りーまん</t>
    </rPh>
    <phoneticPr fontId="4" type="Hiragana"/>
  </si>
  <si>
    <t>ジョルジュ・バタイユ☆</t>
    <rPh sb="0" eb="10">
      <t>じょるじゅ・ばたいゆ</t>
    </rPh>
    <phoneticPr fontId="4" type="Hiragana"/>
  </si>
  <si>
    <t>クロード・モネ☆</t>
    <rPh sb="0" eb="7">
      <t>くろーど・もね</t>
    </rPh>
    <phoneticPr fontId="4" type="Hiragana"/>
  </si>
  <si>
    <t>ヴィルヘルミナ☆</t>
    <rPh sb="0" eb="7">
      <t>ヴぃるへるみな</t>
    </rPh>
    <phoneticPr fontId="4" type="Hiragana"/>
  </si>
  <si>
    <t>泉　重千代☆</t>
    <rPh sb="0" eb="5">
      <t>いずみ　しげちよ</t>
    </rPh>
    <phoneticPr fontId="4" type="Hiragana"/>
  </si>
  <si>
    <t>クリストファー・コロンブス☆</t>
    <phoneticPr fontId="4" type="Hiragana"/>
  </si>
  <si>
    <t>大久保　利通☆</t>
    <rPh sb="0" eb="6">
      <t>おおくぼ　としみち</t>
    </rPh>
    <phoneticPr fontId="4" type="Hiragana"/>
  </si>
  <si>
    <t>ドミニク・オリー☆</t>
    <rPh sb="0" eb="8">
      <t>どみにく・おりー</t>
    </rPh>
    <phoneticPr fontId="4" type="Hiragana"/>
  </si>
  <si>
    <t>ｈｉｄｅ☆</t>
    <rPh sb="0" eb="4">
      <t>ひで</t>
    </rPh>
    <phoneticPr fontId="4" type="Hiragana"/>
  </si>
  <si>
    <t>ねこぢる☆</t>
    <rPh sb="0" eb="4">
      <t>ねこぢる</t>
    </rPh>
    <phoneticPr fontId="4" type="Hiragana"/>
  </si>
  <si>
    <t>宇野　宗佑☆</t>
    <rPh sb="0" eb="5">
      <t>うの　そうすけ</t>
    </rPh>
    <phoneticPr fontId="4" type="Hiragana"/>
  </si>
  <si>
    <t>マホメット</t>
    <phoneticPr fontId="4" type="Hiragana"/>
  </si>
  <si>
    <t>パラケルスス</t>
    <phoneticPr fontId="4" type="Hiragana"/>
  </si>
  <si>
    <t>マルティン・ルター</t>
    <phoneticPr fontId="4" type="Hiragana"/>
  </si>
  <si>
    <t>セーレン・キルケゴール☆</t>
    <rPh sb="0" eb="11">
      <t>せーれん・きるけごーる</t>
    </rPh>
    <phoneticPr fontId="4" type="Hiragana"/>
  </si>
  <si>
    <t>マリ・キュリー</t>
    <phoneticPr fontId="4" type="Hiragana"/>
  </si>
  <si>
    <t>レフ・トロツキー</t>
    <phoneticPr fontId="4" type="Hiragana"/>
  </si>
  <si>
    <t>田中　智学☆</t>
    <rPh sb="0" eb="5">
      <t>たなか　ちがく</t>
    </rPh>
    <phoneticPr fontId="4" type="Hiragana"/>
  </si>
  <si>
    <t>フランシスコ・フランコ☆</t>
    <phoneticPr fontId="4" type="Hiragana"/>
  </si>
  <si>
    <t>川口　浩☆</t>
    <rPh sb="0" eb="4">
      <t>かわぐち　ひろし</t>
    </rPh>
    <phoneticPr fontId="4" type="Hiragana"/>
  </si>
  <si>
    <t>レオンハルト・オイラー☆</t>
    <phoneticPr fontId="4" type="Hiragana"/>
  </si>
  <si>
    <t>カリオストロ☆</t>
    <rPh sb="0" eb="6">
      <t>かりおすとろ</t>
    </rPh>
    <phoneticPr fontId="4" type="Hiragana"/>
  </si>
  <si>
    <t>シャルル・ボードレール☆</t>
    <rPh sb="0" eb="11">
      <t>しゃるる・ぼーどれーる</t>
    </rPh>
    <phoneticPr fontId="4" type="Hiragana"/>
  </si>
  <si>
    <t>ディック・ブルーナ</t>
    <phoneticPr fontId="4" type="Hiragana"/>
  </si>
  <si>
    <t>泉　鏡花☆</t>
    <rPh sb="0" eb="4">
      <t>いずみ　きょうか</t>
    </rPh>
    <phoneticPr fontId="4" type="Hiragana"/>
  </si>
  <si>
    <t>朝永　三十郎☆</t>
    <rPh sb="0" eb="6">
      <t>ともなが　さんじゅうろう</t>
    </rPh>
    <phoneticPr fontId="4" type="Hiragana"/>
  </si>
  <si>
    <t>志垣　太郎</t>
    <rPh sb="0" eb="2">
      <t>しがき</t>
    </rPh>
    <rPh sb="3" eb="5">
      <t>たろう</t>
    </rPh>
    <phoneticPr fontId="4" type="Hiragana"/>
  </si>
  <si>
    <t>市川　右太衛門☆</t>
    <rPh sb="0" eb="7">
      <t>いちかわ　うたえもん</t>
    </rPh>
    <phoneticPr fontId="4" type="Hiragana"/>
  </si>
  <si>
    <t>なぎら　健壱</t>
    <rPh sb="0" eb="6">
      <t>なぎら　けんいち</t>
    </rPh>
    <phoneticPr fontId="4" type="Hiragana"/>
  </si>
  <si>
    <t>江國　香織</t>
    <rPh sb="0" eb="5">
      <t>えぐに　かおり</t>
    </rPh>
    <phoneticPr fontId="4" type="Hiragana"/>
  </si>
  <si>
    <t>桜庭　あつこ</t>
    <rPh sb="0" eb="6">
      <t>さくらば　あつこ</t>
    </rPh>
    <phoneticPr fontId="4" type="Hiragana"/>
  </si>
  <si>
    <t>乙武　洋匡</t>
    <rPh sb="0" eb="5">
      <t>おとたけ　ひろただ</t>
    </rPh>
    <phoneticPr fontId="4" type="Hiragana"/>
  </si>
  <si>
    <t>木村　佳乃</t>
    <rPh sb="0" eb="5">
      <t>きむら　よしの</t>
    </rPh>
    <phoneticPr fontId="4" type="Hiragana"/>
  </si>
  <si>
    <t>ジャン・ジャック・ルソー</t>
    <rPh sb="0" eb="12">
      <t>じゃん・じゃっく・るそー</t>
    </rPh>
    <phoneticPr fontId="4" type="Hiragana"/>
  </si>
  <si>
    <t>ニコラ・テスラ</t>
    <rPh sb="0" eb="7">
      <t>にこら・てすら</t>
    </rPh>
    <phoneticPr fontId="4" type="Hiragana"/>
  </si>
  <si>
    <t>ヘレン・ケラー</t>
    <rPh sb="0" eb="7">
      <t>へれん・けらー</t>
    </rPh>
    <phoneticPr fontId="4" type="Hiragana"/>
  </si>
  <si>
    <t>石井　四郎</t>
    <rPh sb="0" eb="5">
      <t>いしい　しろう</t>
    </rPh>
    <phoneticPr fontId="4" type="Hiragana"/>
  </si>
  <si>
    <t>弘田　龍太郎</t>
    <rPh sb="0" eb="6">
      <t>ひろた　りゅうたろう</t>
    </rPh>
    <phoneticPr fontId="4" type="Hiragana"/>
  </si>
  <si>
    <t>ドクター中松</t>
    <rPh sb="0" eb="6">
      <t>どくたーなかまつ</t>
    </rPh>
    <phoneticPr fontId="4" type="Hiragana"/>
  </si>
  <si>
    <t>浅丘　ルリ子</t>
    <rPh sb="0" eb="6">
      <t>あさおか　るりこ</t>
    </rPh>
    <phoneticPr fontId="4" type="Hiragana"/>
  </si>
  <si>
    <t>リンゴ・スター</t>
    <rPh sb="0" eb="7">
      <t>りんご・すたー</t>
    </rPh>
    <phoneticPr fontId="4" type="Hiragana"/>
  </si>
  <si>
    <t>Ｃ．Ｗ．ニコル</t>
    <rPh sb="0" eb="7">
      <t>Ｃ．Ｗ．にこる</t>
    </rPh>
    <phoneticPr fontId="4" type="Hiragana"/>
  </si>
  <si>
    <t>田丸　美寿々</t>
    <rPh sb="0" eb="6">
      <t>たまる　みすず</t>
    </rPh>
    <phoneticPr fontId="4" type="Hiragana"/>
  </si>
  <si>
    <t>小柳　ルミ子</t>
    <rPh sb="0" eb="6">
      <t>こやなぎ　るみこ</t>
    </rPh>
    <phoneticPr fontId="4" type="Hiragana"/>
  </si>
  <si>
    <t>山本　拓</t>
    <rPh sb="0" eb="4">
      <t>やまもと　たく</t>
    </rPh>
    <phoneticPr fontId="4" type="Hiragana"/>
  </si>
  <si>
    <t>淡谷　のり子☆</t>
    <rPh sb="0" eb="6">
      <t>あわや　のりこ</t>
    </rPh>
    <phoneticPr fontId="4" type="Hiragana"/>
  </si>
  <si>
    <t>ニコラウス・コペルニクス☆</t>
    <rPh sb="0" eb="12">
      <t>にこらうす・こぺるにくす</t>
    </rPh>
    <phoneticPr fontId="4" type="Hiragana"/>
  </si>
  <si>
    <t>ルイ１７世☆</t>
    <rPh sb="0" eb="5">
      <t>るい１７せい</t>
    </rPh>
    <phoneticPr fontId="4" type="Hiragana"/>
  </si>
  <si>
    <t>リジー・ボーデン☆</t>
    <rPh sb="0" eb="8">
      <t>りじー・ぼーでん</t>
    </rPh>
    <phoneticPr fontId="4" type="Hiragana"/>
  </si>
  <si>
    <t>佐藤　栄作☆</t>
    <rPh sb="0" eb="5">
      <t>さとう　えいさく</t>
    </rPh>
    <phoneticPr fontId="4" type="Hiragana"/>
  </si>
  <si>
    <t>森　茉莉☆</t>
    <rPh sb="0" eb="1">
      <t>もり</t>
    </rPh>
    <rPh sb="2" eb="4">
      <t>まり</t>
    </rPh>
    <phoneticPr fontId="4" type="Hiragana"/>
  </si>
  <si>
    <t>正田　英三郎☆</t>
    <rPh sb="0" eb="2">
      <t>しょうだ</t>
    </rPh>
    <rPh sb="3" eb="6">
      <t>えいさぶろう</t>
    </rPh>
    <phoneticPr fontId="4" type="Hiragana"/>
  </si>
  <si>
    <t>林　芙美子</t>
    <rPh sb="0" eb="1">
      <t>はやし</t>
    </rPh>
    <rPh sb="2" eb="5">
      <t>ふみこ</t>
    </rPh>
    <phoneticPr fontId="4" type="Hiragana"/>
  </si>
  <si>
    <t>ちば　てつや</t>
    <phoneticPr fontId="4" type="Hiragana"/>
  </si>
  <si>
    <t>仁科　芳雄☆</t>
    <rPh sb="0" eb="5">
      <t>にしな　よしお</t>
    </rPh>
    <phoneticPr fontId="4" type="Hiragana"/>
  </si>
  <si>
    <t>フョードル・ドストエフスキー</t>
    <phoneticPr fontId="4" type="Hiragana"/>
  </si>
  <si>
    <t>ピョートル・チャイコフスキー☆</t>
    <rPh sb="0" eb="14">
      <t>ぴょーとる・ちゃいこふすきー</t>
    </rPh>
    <phoneticPr fontId="4" type="Hiragana"/>
  </si>
  <si>
    <t>オーギュスト・ロダン☆</t>
    <phoneticPr fontId="4" type="Hiragana"/>
  </si>
  <si>
    <t>若林　亜紀</t>
    <rPh sb="0" eb="2">
      <t>わかばやし</t>
    </rPh>
    <rPh sb="3" eb="5">
      <t>あき</t>
    </rPh>
    <phoneticPr fontId="4" type="Hiragana"/>
  </si>
  <si>
    <t>サザンオールスターズ</t>
  </si>
  <si>
    <t>おふくろさん</t>
  </si>
  <si>
    <t>元政府税制調査会会長</t>
  </si>
  <si>
    <t>1968/**/**</t>
  </si>
  <si>
    <t>ＳＭレイプ百人斬り</t>
  </si>
  <si>
    <t>1861/11/13</t>
  </si>
  <si>
    <t>1873/11/04</t>
  </si>
  <si>
    <t>伊藤　真乗☆</t>
    <rPh sb="0" eb="5">
      <t>いとう　しんじょう</t>
    </rPh>
    <phoneticPr fontId="4" type="Hiragana"/>
  </si>
  <si>
    <t>ネリネ【ダイヤモンドリリー】</t>
  </si>
  <si>
    <t>ファイナルファンタジー</t>
  </si>
  <si>
    <t>ダチョウ倶楽部</t>
  </si>
  <si>
    <t>1878/03/04</t>
  </si>
  <si>
    <t>生れ出づる悩み＠自殺</t>
  </si>
  <si>
    <t>ミッキーマウス</t>
  </si>
  <si>
    <t>第１５代韓大統領</t>
  </si>
  <si>
    <t>1445/03/01</t>
  </si>
  <si>
    <t>1841/02/25</t>
  </si>
  <si>
    <t>印象派</t>
  </si>
  <si>
    <t>1865/03/09</t>
  </si>
  <si>
    <t>1877/03/18</t>
  </si>
  <si>
    <t>05/06</t>
  </si>
  <si>
    <t>黄花の九輪草</t>
    <rPh sb="0" eb="1">
      <t>き</t>
    </rPh>
    <rPh sb="1" eb="2">
      <t>ばな</t>
    </rPh>
    <rPh sb="3" eb="5">
      <t>くりん</t>
    </rPh>
    <rPh sb="5" eb="6">
      <t>そう</t>
    </rPh>
    <phoneticPr fontId="4" type="Hiragana" alignment="distributed"/>
  </si>
  <si>
    <t>苧環【糸繰草】</t>
    <rPh sb="0" eb="2">
      <t>おだまき</t>
    </rPh>
    <rPh sb="3" eb="4">
      <t>いと</t>
    </rPh>
    <rPh sb="4" eb="5">
      <t>くり</t>
    </rPh>
    <rPh sb="5" eb="6">
      <t>そう</t>
    </rPh>
    <phoneticPr fontId="4" type="Hiragana" alignment="distributed"/>
  </si>
  <si>
    <t>05/07</t>
  </si>
  <si>
    <t>武田　信玄☆</t>
    <rPh sb="0" eb="5">
      <t>たけだ　しんげん</t>
    </rPh>
    <phoneticPr fontId="4" type="Hiragana"/>
  </si>
  <si>
    <t>アントニオ・サリエリ☆</t>
    <rPh sb="0" eb="10">
      <t>あんとにお・さりえり</t>
    </rPh>
    <phoneticPr fontId="4" type="Hiragana"/>
  </si>
  <si>
    <t>二葉　亭四迷☆</t>
    <rPh sb="0" eb="6">
      <t>ふたば　ていしめい</t>
    </rPh>
    <phoneticPr fontId="4" type="Hiragana"/>
  </si>
  <si>
    <t>天野　祐吉</t>
    <rPh sb="0" eb="2">
      <t>あまの</t>
    </rPh>
    <rPh sb="3" eb="5">
      <t>ゆうきち</t>
    </rPh>
    <phoneticPr fontId="4" type="Hiragana"/>
  </si>
  <si>
    <t>ベニート・ムッソリーニ☆</t>
    <rPh sb="0" eb="11">
      <t>べにーと・むっそりーに</t>
    </rPh>
    <phoneticPr fontId="4" type="Hiragana"/>
  </si>
  <si>
    <t>アドルフ・ヒトラー☆</t>
    <rPh sb="0" eb="9">
      <t>あどるふ・ひとらー</t>
    </rPh>
    <phoneticPr fontId="4" type="Hiragana"/>
  </si>
  <si>
    <t>エヴァ・ブラウン☆</t>
    <rPh sb="0" eb="8">
      <t>えヴぁ・ぶらうん</t>
    </rPh>
    <phoneticPr fontId="4" type="Hiragana"/>
  </si>
  <si>
    <t>ヨーゼフ・ゲッベルス☆</t>
    <rPh sb="0" eb="10">
      <t>よーぜふ・げっべるす</t>
    </rPh>
    <phoneticPr fontId="4" type="Hiragana"/>
  </si>
  <si>
    <t>マルティン・ボルマン☆</t>
    <rPh sb="0" eb="10">
      <t>まるてぃん・ぼるまん</t>
    </rPh>
    <phoneticPr fontId="4" type="Hiragana"/>
  </si>
  <si>
    <t>大沢　樹生</t>
    <rPh sb="0" eb="2">
      <t>おおさわ</t>
    </rPh>
    <rPh sb="3" eb="5">
      <t>みきお</t>
    </rPh>
    <phoneticPr fontId="4" type="Hiragana"/>
  </si>
  <si>
    <t>ポール牧☆</t>
    <rPh sb="0" eb="4">
      <t>ぽーるまき</t>
    </rPh>
    <phoneticPr fontId="4" type="Hiragana"/>
  </si>
  <si>
    <t>ジョン万次郎☆</t>
    <rPh sb="0" eb="6">
      <t>じょんまんじろう</t>
    </rPh>
    <phoneticPr fontId="4" type="Hiragana"/>
  </si>
  <si>
    <t>佐藤　寛之</t>
    <rPh sb="0" eb="2">
      <t>さとう</t>
    </rPh>
    <rPh sb="3" eb="5">
      <t>ひろゆき</t>
    </rPh>
    <phoneticPr fontId="4" type="Hiragana"/>
  </si>
  <si>
    <t>1773/10/06</t>
  </si>
  <si>
    <t>【宗】天台宗（大乗仏教）</t>
    <rPh sb="1" eb="2">
      <t>しゅう</t>
    </rPh>
    <phoneticPr fontId="4" type="Hiragana"/>
  </si>
  <si>
    <t>【宗】大本教三代目教主</t>
    <rPh sb="1" eb="2">
      <t>しゅう</t>
    </rPh>
    <phoneticPr fontId="4" type="Hiragana"/>
  </si>
  <si>
    <t>【宗】立正佼成会/会長</t>
    <rPh sb="1" eb="2">
      <t>しゅう</t>
    </rPh>
    <phoneticPr fontId="4" type="Hiragana"/>
  </si>
  <si>
    <t>【宗】イスラム教</t>
    <rPh sb="1" eb="2">
      <t>しゅう</t>
    </rPh>
    <phoneticPr fontId="4" type="Hiragana"/>
  </si>
  <si>
    <t>【宗】プロテスタント</t>
    <rPh sb="1" eb="2">
      <t>しゅう</t>
    </rPh>
    <phoneticPr fontId="4" type="Hiragana"/>
  </si>
  <si>
    <t>【宗】国柱会</t>
    <rPh sb="1" eb="2">
      <t>しゅう</t>
    </rPh>
    <phoneticPr fontId="4" type="Hiragana"/>
  </si>
  <si>
    <t>【宗】生長の家副総裁</t>
    <rPh sb="1" eb="2">
      <t>しゅう</t>
    </rPh>
    <phoneticPr fontId="4" type="Hiragana"/>
  </si>
  <si>
    <t>【宗】立正佼成会/開祖</t>
    <rPh sb="1" eb="2">
      <t>しゅう</t>
    </rPh>
    <phoneticPr fontId="4" type="Hiragana"/>
  </si>
  <si>
    <t>【宗】ローマ教皇</t>
    <rPh sb="1" eb="2">
      <t>しゅう</t>
    </rPh>
    <phoneticPr fontId="4" type="Hiragana"/>
  </si>
  <si>
    <t>渡辺　鐘</t>
    <rPh sb="0" eb="2">
      <t>わたなべ</t>
    </rPh>
    <rPh sb="3" eb="4">
      <t>あつむ</t>
    </rPh>
    <phoneticPr fontId="4" type="Hiragana"/>
  </si>
  <si>
    <t>世界のナベアツ</t>
    <rPh sb="0" eb="2">
      <t>せかい</t>
    </rPh>
    <phoneticPr fontId="4" type="Hiragana"/>
  </si>
  <si>
    <t>花菖蒲</t>
    <rPh sb="0" eb="3">
      <t>はなしょうぶ</t>
    </rPh>
    <phoneticPr fontId="4" type="Hiragana" alignment="distributed"/>
  </si>
  <si>
    <t>05/09</t>
  </si>
  <si>
    <t>八重桜</t>
    <rPh sb="0" eb="3">
      <t>やえざくら</t>
    </rPh>
    <phoneticPr fontId="4" type="Hiragana" alignment="distributed"/>
  </si>
  <si>
    <t>水木</t>
    <rPh sb="0" eb="2">
      <t>みずき</t>
    </rPh>
    <phoneticPr fontId="4" type="Hiragana" alignment="distributed"/>
  </si>
  <si>
    <t>クレマチス【鉄線】</t>
    <rPh sb="6" eb="8">
      <t>てっせん</t>
    </rPh>
    <phoneticPr fontId="4" type="Hiragana" alignment="distributed"/>
  </si>
  <si>
    <t>05/10</t>
  </si>
  <si>
    <t>ダコタ・ブルー・リチャーズ</t>
    <phoneticPr fontId="4" type="Hiragana"/>
  </si>
  <si>
    <t>ライラの冒険</t>
    <rPh sb="4" eb="6">
      <t>ぼうけん</t>
    </rPh>
    <phoneticPr fontId="4" type="Hiragana"/>
  </si>
  <si>
    <t>永田　寿康☆</t>
    <rPh sb="0" eb="2">
      <t>ながた</t>
    </rPh>
    <rPh sb="3" eb="5">
      <t>ひさやす</t>
    </rPh>
    <phoneticPr fontId="4" type="Hiragana"/>
  </si>
  <si>
    <t>元民主党/国会の爆弾男/大蔵省＠自殺</t>
    <rPh sb="16" eb="18">
      <t>じさつ</t>
    </rPh>
    <phoneticPr fontId="4" type="Hiragana"/>
  </si>
  <si>
    <t>黒木　瞳</t>
    <rPh sb="0" eb="4">
      <t>くろき　ひとみ</t>
    </rPh>
    <phoneticPr fontId="4" type="Hiragana"/>
  </si>
  <si>
    <t>氷室　京介</t>
    <rPh sb="0" eb="5">
      <t>ひむろ　きょうすけ</t>
    </rPh>
    <phoneticPr fontId="4" type="Hiragana"/>
  </si>
  <si>
    <t>福田　和也</t>
    <rPh sb="0" eb="5">
      <t>ふくだ　かずや</t>
    </rPh>
    <phoneticPr fontId="4" type="Hiragana"/>
  </si>
  <si>
    <t>真田　広之</t>
    <rPh sb="0" eb="5">
      <t>さなだ　ひろゆき</t>
    </rPh>
    <phoneticPr fontId="4" type="Hiragana"/>
  </si>
  <si>
    <t>クロード・モネ</t>
    <rPh sb="0" eb="7">
      <t>くろーど・もね</t>
    </rPh>
    <phoneticPr fontId="4" type="Hiragana"/>
  </si>
  <si>
    <t>明治天皇</t>
    <rPh sb="0" eb="4">
      <t>めいじてんのう</t>
    </rPh>
    <phoneticPr fontId="4" type="Hiragana"/>
  </si>
  <si>
    <t>野口　英世</t>
    <rPh sb="0" eb="5">
      <t>のぐち　ひでよ</t>
    </rPh>
    <phoneticPr fontId="4" type="Hiragana"/>
  </si>
  <si>
    <t>力道山</t>
    <rPh sb="0" eb="3">
      <t>りきどうざん</t>
    </rPh>
    <phoneticPr fontId="4" type="Hiragana"/>
  </si>
  <si>
    <t>亀井　静香</t>
    <rPh sb="0" eb="5">
      <t>かめい　しずか</t>
    </rPh>
    <phoneticPr fontId="4" type="Hiragana"/>
  </si>
  <si>
    <t>河村　たかし</t>
    <rPh sb="0" eb="6">
      <t>かわむら　たかし</t>
    </rPh>
    <phoneticPr fontId="4" type="Hiragana"/>
  </si>
  <si>
    <t>糸井　重里</t>
    <rPh sb="0" eb="5">
      <t>いとい　しげさと</t>
    </rPh>
    <phoneticPr fontId="4" type="Hiragana"/>
  </si>
  <si>
    <t>チャールズ皇太子</t>
    <rPh sb="0" eb="8">
      <t>ちゃーるずこうたいし</t>
    </rPh>
    <phoneticPr fontId="4" type="Hiragana"/>
  </si>
  <si>
    <t>山村　紅葉</t>
    <rPh sb="0" eb="5">
      <t>やまむら　もみじ</t>
    </rPh>
    <phoneticPr fontId="4" type="Hiragana"/>
  </si>
  <si>
    <t>石田　えり</t>
    <rPh sb="0" eb="5">
      <t>いしだ　えり</t>
    </rPh>
    <phoneticPr fontId="4" type="Hiragana"/>
  </si>
  <si>
    <t>川島　なお美</t>
    <rPh sb="0" eb="6">
      <t>かわしま　なおみ</t>
    </rPh>
    <phoneticPr fontId="4" type="Hiragana"/>
  </si>
  <si>
    <t>ダンプ松本</t>
    <rPh sb="0" eb="5">
      <t>だんぷまつもと</t>
    </rPh>
    <phoneticPr fontId="4" type="Hiragana"/>
  </si>
  <si>
    <t>ＮＩＹ</t>
    <rPh sb="0" eb="3">
      <t>にー</t>
    </rPh>
    <phoneticPr fontId="4" type="Hiragana"/>
  </si>
  <si>
    <t>堀江　貴文</t>
    <rPh sb="0" eb="5">
      <t>ほりえ　たかふみ</t>
    </rPh>
    <phoneticPr fontId="4" type="Hiragana"/>
  </si>
  <si>
    <t>菅　源太郎</t>
    <rPh sb="0" eb="5">
      <t>かん　げんたろう</t>
    </rPh>
    <phoneticPr fontId="4" type="Hiragana"/>
  </si>
  <si>
    <t>飯島　愛</t>
    <rPh sb="0" eb="4">
      <t>いいじま　あい</t>
    </rPh>
    <phoneticPr fontId="4" type="Hiragana"/>
  </si>
  <si>
    <t>Ａ・Ｏ・Ｉ</t>
    <rPh sb="0" eb="5">
      <t>あおい</t>
    </rPh>
    <phoneticPr fontId="4" type="Hiragana"/>
  </si>
  <si>
    <t>木村　拓哉</t>
    <rPh sb="0" eb="5">
      <t>きむら　たくや</t>
    </rPh>
    <phoneticPr fontId="4" type="Hiragana"/>
  </si>
  <si>
    <t>木村　カエラ</t>
    <rPh sb="0" eb="6">
      <t>きむら　かえら</t>
    </rPh>
    <phoneticPr fontId="4" type="Hiragana"/>
  </si>
  <si>
    <t>えなり　かずき</t>
    <rPh sb="0" eb="7">
      <t>えなり　かずき</t>
    </rPh>
    <phoneticPr fontId="4" type="Hiragana"/>
  </si>
  <si>
    <t>杉山　茂丸</t>
    <rPh sb="0" eb="5">
      <t>すぎやま　しげまる</t>
    </rPh>
    <phoneticPr fontId="4" type="Hiragana"/>
  </si>
  <si>
    <t>伊藤　左千夫</t>
    <rPh sb="0" eb="6">
      <t>いとう　さちお</t>
    </rPh>
    <phoneticPr fontId="4" type="Hiragana"/>
  </si>
  <si>
    <t>ヘンリー・リー・ルーカス</t>
    <rPh sb="0" eb="12">
      <t>へんりー・りー・るーかす</t>
    </rPh>
    <phoneticPr fontId="4" type="Hiragana"/>
  </si>
  <si>
    <t>楳図　かずお</t>
    <rPh sb="0" eb="6">
      <t>うめず　かずお</t>
    </rPh>
    <phoneticPr fontId="4" type="Hiragana"/>
  </si>
  <si>
    <t>佐々木　守</t>
    <rPh sb="0" eb="5">
      <t>ささき　まもる</t>
    </rPh>
    <phoneticPr fontId="4" type="Hiragana"/>
  </si>
  <si>
    <t>きたろう</t>
    <rPh sb="0" eb="4">
      <t>きたろう</t>
    </rPh>
    <phoneticPr fontId="4" type="Hiragana"/>
  </si>
  <si>
    <t>勝田　清孝</t>
    <rPh sb="0" eb="5">
      <t>かつた　きよたか</t>
    </rPh>
    <phoneticPr fontId="4" type="Hiragana"/>
  </si>
  <si>
    <t>井上　陽水</t>
    <rPh sb="0" eb="5">
      <t>いのうえ　ようすい</t>
    </rPh>
    <phoneticPr fontId="4" type="Hiragana"/>
  </si>
  <si>
    <t>鳩山　邦夫</t>
    <rPh sb="0" eb="5">
      <t>はとやま　くにお</t>
    </rPh>
    <phoneticPr fontId="4" type="Hiragana"/>
  </si>
  <si>
    <t>馬淵　澄夫</t>
    <rPh sb="0" eb="5">
      <t>まぶち　すみお</t>
    </rPh>
    <phoneticPr fontId="4" type="Hiragana"/>
  </si>
  <si>
    <t>野田　聖子</t>
    <rPh sb="0" eb="5">
      <t>のだ　せいこ</t>
    </rPh>
    <phoneticPr fontId="4" type="Hiragana"/>
  </si>
  <si>
    <t>大江　千里</t>
    <rPh sb="0" eb="5">
      <t>おおえ　せんり</t>
    </rPh>
    <phoneticPr fontId="4" type="Hiragana"/>
  </si>
  <si>
    <t>紺野　美沙子</t>
    <rPh sb="0" eb="6">
      <t>こんの　みさこ</t>
    </rPh>
    <phoneticPr fontId="4" type="Hiragana"/>
  </si>
  <si>
    <t>涼風　真世</t>
    <rPh sb="0" eb="5">
      <t>すずかぜ　まよ</t>
    </rPh>
    <phoneticPr fontId="4" type="Hiragana"/>
  </si>
  <si>
    <t>ケビン・カーター</t>
    <rPh sb="0" eb="8">
      <t>けびん・かーたー</t>
    </rPh>
    <phoneticPr fontId="4" type="Hiragana"/>
  </si>
  <si>
    <t>ペ・ヨンジュン</t>
    <rPh sb="0" eb="7">
      <t>ぺ・よんじゅん</t>
    </rPh>
    <phoneticPr fontId="4" type="Hiragana"/>
  </si>
  <si>
    <t>キャメロン・ディアス</t>
    <rPh sb="0" eb="10">
      <t>きゃめろん・でぃあす</t>
    </rPh>
    <phoneticPr fontId="4" type="Hiragana"/>
  </si>
  <si>
    <t>中村　獅童</t>
    <rPh sb="0" eb="5">
      <t>なかむら　しどう</t>
    </rPh>
    <phoneticPr fontId="4" type="Hiragana"/>
  </si>
  <si>
    <t>ヘンリー王子</t>
    <rPh sb="0" eb="6">
      <t>へんりーおうじ</t>
    </rPh>
    <phoneticPr fontId="4" type="Hiragana"/>
  </si>
  <si>
    <t>マルティン・ボルマン</t>
    <rPh sb="0" eb="10">
      <t>まるてぃん・ぼるまん</t>
    </rPh>
    <phoneticPr fontId="4" type="Hiragana"/>
  </si>
  <si>
    <t>ジョージ・ブッシュ（父）</t>
    <rPh sb="0" eb="12">
      <t>じょーじ・ぶっしゅ</t>
    </rPh>
    <phoneticPr fontId="4" type="Hiragana"/>
  </si>
  <si>
    <t>小野　悦男</t>
    <rPh sb="0" eb="5">
      <t>おの　えつお</t>
    </rPh>
    <phoneticPr fontId="4" type="Hiragana"/>
  </si>
  <si>
    <t>大槻　義彦</t>
    <rPh sb="0" eb="5">
      <t>おおつき　よしひこ</t>
    </rPh>
    <phoneticPr fontId="4" type="Hiragana"/>
  </si>
  <si>
    <t>ヒロ・ヤマガタ</t>
    <rPh sb="0" eb="7">
      <t>ひろ・やまがた</t>
    </rPh>
    <phoneticPr fontId="4" type="Hiragana"/>
  </si>
  <si>
    <t>ショー・コスギ</t>
    <rPh sb="0" eb="7">
      <t>しょー・こすぎ</t>
    </rPh>
    <phoneticPr fontId="4" type="Hiragana"/>
  </si>
  <si>
    <t>ジェフリー・ダーマー</t>
    <rPh sb="0" eb="10">
      <t>じぇふりー・だーまー</t>
    </rPh>
    <phoneticPr fontId="4" type="Hiragana"/>
  </si>
  <si>
    <t>東　ちづる</t>
    <rPh sb="0" eb="5">
      <t>あずま　ちづる</t>
    </rPh>
    <phoneticPr fontId="4" type="Hiragana"/>
  </si>
  <si>
    <t>山田　邦子</t>
    <rPh sb="0" eb="5">
      <t>やまだ　くにこ</t>
    </rPh>
    <phoneticPr fontId="4" type="Hiragana"/>
  </si>
  <si>
    <t>長妻　昭</t>
    <rPh sb="0" eb="4">
      <t>ながつま　あきら</t>
    </rPh>
    <phoneticPr fontId="4" type="Hiragana"/>
  </si>
  <si>
    <t>ゴリ</t>
    <rPh sb="0" eb="2">
      <t>ごり</t>
    </rPh>
    <phoneticPr fontId="4" type="Hiragana"/>
  </si>
  <si>
    <t>石田　ひかり</t>
    <rPh sb="0" eb="6">
      <t>いしだ　ひかり</t>
    </rPh>
    <phoneticPr fontId="4" type="Hiragana"/>
  </si>
  <si>
    <t>若槻　千夏</t>
    <rPh sb="0" eb="5">
      <t>わかつき　ちなつ</t>
    </rPh>
    <phoneticPr fontId="4" type="Hiragana"/>
  </si>
  <si>
    <t>立川　談志</t>
    <rPh sb="0" eb="5">
      <t>たてかわ　だんし</t>
    </rPh>
    <phoneticPr fontId="4" type="Hiragana"/>
  </si>
  <si>
    <t>福田　和子</t>
    <rPh sb="0" eb="5">
      <t>ふくだ　かずこ</t>
    </rPh>
    <phoneticPr fontId="4" type="Hiragana"/>
  </si>
  <si>
    <t>あおい　輝彦</t>
    <rPh sb="0" eb="6">
      <t>あおい　てるひこ</t>
    </rPh>
    <phoneticPr fontId="4" type="Hiragana"/>
  </si>
  <si>
    <t>森山　良子</t>
    <rPh sb="0" eb="5">
      <t>もりやま　りょうこ</t>
    </rPh>
    <phoneticPr fontId="4" type="Hiragana"/>
  </si>
  <si>
    <t>Ｍｒ．マリック</t>
    <rPh sb="0" eb="7">
      <t>みすたー・まりっく</t>
    </rPh>
    <phoneticPr fontId="4" type="Hiragana"/>
  </si>
  <si>
    <t>中森　明夫</t>
    <rPh sb="0" eb="5">
      <t>なかもり　あきお</t>
    </rPh>
    <phoneticPr fontId="4" type="Hiragana"/>
  </si>
  <si>
    <t>浦沢　直樹</t>
    <rPh sb="0" eb="5">
      <t>うらさわ　なおき</t>
    </rPh>
    <phoneticPr fontId="4" type="Hiragana"/>
  </si>
  <si>
    <t>宮部　みゆき</t>
    <rPh sb="0" eb="6">
      <t>みやべ　みゆき</t>
    </rPh>
    <phoneticPr fontId="4" type="Hiragana"/>
  </si>
  <si>
    <t>岸本　加世子</t>
    <rPh sb="0" eb="6">
      <t>きしもと　かよこ</t>
    </rPh>
    <phoneticPr fontId="4" type="Hiragana"/>
  </si>
  <si>
    <t>田村　亮</t>
    <rPh sb="0" eb="4">
      <t>たむら　りょう</t>
    </rPh>
    <phoneticPr fontId="4" type="Hiragana"/>
  </si>
  <si>
    <t>山口　達也</t>
    <rPh sb="0" eb="5">
      <t>やまぐち　たつや</t>
    </rPh>
    <phoneticPr fontId="4" type="Hiragana"/>
  </si>
  <si>
    <t>ヴァネッサ・パラディ</t>
    <rPh sb="0" eb="10">
      <t>ヴぁねっさ・ぱらでぃ</t>
    </rPh>
    <phoneticPr fontId="4" type="Hiragana"/>
  </si>
  <si>
    <t>寺島　しのぶ</t>
    <rPh sb="0" eb="6">
      <t>てらしま　しのぶ</t>
    </rPh>
    <phoneticPr fontId="4" type="Hiragana"/>
  </si>
  <si>
    <t>ＹＡＭＡＴＯ</t>
    <rPh sb="0" eb="6">
      <t>やまと</t>
    </rPh>
    <phoneticPr fontId="4" type="Hiragana"/>
  </si>
  <si>
    <t>チョ・スンヒ</t>
    <rPh sb="0" eb="6">
      <t>ちょ・すんひ</t>
    </rPh>
    <phoneticPr fontId="4" type="Hiragana"/>
  </si>
  <si>
    <t>イヴ・サンローラン</t>
    <rPh sb="0" eb="9">
      <t>いヴ・さんろーらん</t>
    </rPh>
    <phoneticPr fontId="4" type="Hiragana"/>
  </si>
  <si>
    <t>メアリー１世</t>
    <rPh sb="0" eb="6">
      <t>めありー１せい</t>
    </rPh>
    <phoneticPr fontId="4" type="Hiragana"/>
  </si>
  <si>
    <t>西郷　隆盛</t>
    <rPh sb="0" eb="5">
      <t>さいごう　たかもり</t>
    </rPh>
    <phoneticPr fontId="4" type="Hiragana"/>
  </si>
  <si>
    <t>戸田　城聖</t>
    <rPh sb="0" eb="5">
      <t>とだ　じょうせい</t>
    </rPh>
    <phoneticPr fontId="4" type="Hiragana"/>
  </si>
  <si>
    <t>エヴァ・ブラウン</t>
    <rPh sb="0" eb="8">
      <t>えヴぁ・ぶらうん</t>
    </rPh>
    <phoneticPr fontId="4" type="Hiragana"/>
  </si>
  <si>
    <t>市原　悦子</t>
    <rPh sb="0" eb="5">
      <t>いちはら　えつこ</t>
    </rPh>
    <phoneticPr fontId="4" type="Hiragana"/>
  </si>
  <si>
    <t>野際　陽子</t>
    <rPh sb="0" eb="5">
      <t>のぎわ　ようこ</t>
    </rPh>
    <phoneticPr fontId="4" type="Hiragana"/>
  </si>
  <si>
    <t>たかの　友梨</t>
    <rPh sb="0" eb="6">
      <t>たかの　ゆり</t>
    </rPh>
    <phoneticPr fontId="4" type="Hiragana"/>
  </si>
  <si>
    <t>毛利　衛</t>
    <rPh sb="0" eb="4">
      <t>もうり　まもる</t>
    </rPh>
    <phoneticPr fontId="4" type="Hiragana"/>
  </si>
  <si>
    <t>魚谷　哲央</t>
    <rPh sb="0" eb="5">
      <t>うおたに　てつおう</t>
    </rPh>
    <phoneticPr fontId="4" type="Hiragana"/>
  </si>
  <si>
    <t>鈴木　宗男</t>
    <rPh sb="0" eb="5">
      <t>すずき　むねお</t>
    </rPh>
    <phoneticPr fontId="4" type="Hiragana"/>
  </si>
  <si>
    <t>浅野　史郎</t>
    <rPh sb="0" eb="5">
      <t>あさの　しろう</t>
    </rPh>
    <phoneticPr fontId="4" type="Hiragana"/>
  </si>
  <si>
    <t>渡海　紀三朗</t>
    <rPh sb="0" eb="6">
      <t>とかい　きさぶろう</t>
    </rPh>
    <phoneticPr fontId="4" type="Hiragana"/>
  </si>
  <si>
    <t>清水　ミチコ</t>
    <rPh sb="0" eb="6">
      <t>しみず　みちこ</t>
    </rPh>
    <phoneticPr fontId="4" type="Hiragana"/>
  </si>
  <si>
    <t>クララ・ゲマール</t>
    <rPh sb="0" eb="8">
      <t>くらら・げまーる</t>
    </rPh>
    <phoneticPr fontId="4" type="Hiragana"/>
  </si>
  <si>
    <t>光田　康典</t>
    <rPh sb="0" eb="5">
      <t>みつだ　やすのり</t>
    </rPh>
    <phoneticPr fontId="4" type="Hiragana"/>
  </si>
  <si>
    <t>新庄　剛志</t>
    <rPh sb="0" eb="5">
      <t>しんじょう　つよし</t>
    </rPh>
    <phoneticPr fontId="4" type="Hiragana"/>
  </si>
  <si>
    <t>1653/09/01</t>
  </si>
  <si>
    <t>鳩山邦夫の妻</t>
  </si>
  <si>
    <t>ＺＡＲＤ</t>
  </si>
  <si>
    <t>1547/09/29</t>
  </si>
  <si>
    <t>ドン・キホーテ</t>
  </si>
  <si>
    <t>Ｏ嬢の物語</t>
  </si>
  <si>
    <t>エビちゃん</t>
  </si>
  <si>
    <t>第７２代英首相</t>
  </si>
  <si>
    <t>ドラゴンボール</t>
  </si>
  <si>
    <t>黒虎猫（鍵しっぽ）</t>
  </si>
  <si>
    <t>1859/06/26</t>
  </si>
  <si>
    <t>1883/07/03</t>
  </si>
  <si>
    <t>変身</t>
  </si>
  <si>
    <t>岩波書店元社長</t>
  </si>
  <si>
    <t>四川料理人</t>
  </si>
  <si>
    <t>1943/07/**</t>
  </si>
  <si>
    <t>元暴走族特攻隊長・現予備校教師</t>
  </si>
  <si>
    <t>中村　紘子</t>
    <rPh sb="0" eb="5">
      <t>なかむら　ひろこ</t>
    </rPh>
    <phoneticPr fontId="4" type="Hiragana"/>
  </si>
  <si>
    <t>杉　良太郎</t>
    <rPh sb="0" eb="5">
      <t>すぎ　りょうたろう</t>
    </rPh>
    <phoneticPr fontId="4" type="Hiragana"/>
  </si>
  <si>
    <t>みの　もんた</t>
    <rPh sb="0" eb="6">
      <t>みの　もんた</t>
    </rPh>
    <phoneticPr fontId="4" type="Hiragana"/>
  </si>
  <si>
    <t>ガダルカナル・タカ</t>
    <rPh sb="0" eb="9">
      <t>がだるかなる・たか</t>
    </rPh>
    <phoneticPr fontId="4" type="Hiragana"/>
  </si>
  <si>
    <t>小林　薫</t>
    <rPh sb="0" eb="4">
      <t>こばやし　かおる</t>
    </rPh>
    <phoneticPr fontId="4" type="Hiragana"/>
  </si>
  <si>
    <t>荻野目　洋子</t>
    <rPh sb="0" eb="6">
      <t>おぎのめ　ようこ</t>
    </rPh>
    <phoneticPr fontId="4" type="Hiragana"/>
  </si>
  <si>
    <t>保田　圭</t>
    <rPh sb="0" eb="4">
      <t>やすだ　けい</t>
    </rPh>
    <phoneticPr fontId="4" type="Hiragana"/>
  </si>
  <si>
    <t>文　鮮明</t>
    <rPh sb="0" eb="4">
      <t>ぶん　せんめい</t>
    </rPh>
    <phoneticPr fontId="4" type="Hiragana"/>
  </si>
  <si>
    <t>川内　康範</t>
    <rPh sb="0" eb="5">
      <t>かわうち　こうはん</t>
    </rPh>
    <phoneticPr fontId="4" type="Hiragana"/>
  </si>
  <si>
    <t>エリザベス・テイラー</t>
    <rPh sb="0" eb="10">
      <t>えりざべす・ていらー</t>
    </rPh>
    <phoneticPr fontId="4" type="Hiragana"/>
  </si>
  <si>
    <t>木村　盛好</t>
    <rPh sb="0" eb="5">
      <t>きむら　もりよし</t>
    </rPh>
    <phoneticPr fontId="4" type="Hiragana"/>
  </si>
  <si>
    <t>草野　仁</t>
    <rPh sb="0" eb="4">
      <t>くさの　ひとし</t>
    </rPh>
    <phoneticPr fontId="4" type="Hiragana"/>
  </si>
  <si>
    <t>本間　正明</t>
    <rPh sb="0" eb="5">
      <t>ほんま　まさあき</t>
    </rPh>
    <phoneticPr fontId="4" type="Hiragana"/>
  </si>
  <si>
    <t>横山　やすし</t>
    <rPh sb="0" eb="6">
      <t>よこやま　やすし</t>
    </rPh>
    <phoneticPr fontId="4" type="Hiragana"/>
  </si>
  <si>
    <t>桑田　佳祐</t>
    <rPh sb="0" eb="5">
      <t>くわた　けいすけ</t>
    </rPh>
    <phoneticPr fontId="4" type="Hiragana"/>
  </si>
  <si>
    <t>新沼　謙治</t>
    <rPh sb="0" eb="5">
      <t>にいぬま　けんじ</t>
    </rPh>
    <phoneticPr fontId="4" type="Hiragana"/>
  </si>
  <si>
    <t>アイリーン・ウォーノス</t>
    <rPh sb="0" eb="11">
      <t>あいりーん・うぉーのす</t>
    </rPh>
    <phoneticPr fontId="4" type="Hiragana"/>
  </si>
  <si>
    <t>佐野　元春</t>
    <rPh sb="0" eb="5">
      <t>さの　もとはる</t>
    </rPh>
    <phoneticPr fontId="4" type="Hiragana"/>
  </si>
  <si>
    <t>竹中　直人</t>
    <rPh sb="0" eb="5">
      <t>たけなか　なおと</t>
    </rPh>
    <phoneticPr fontId="4" type="Hiragana"/>
  </si>
  <si>
    <t>山本　圭壱</t>
    <rPh sb="0" eb="5">
      <t>やまもと　けいいち</t>
    </rPh>
    <phoneticPr fontId="4" type="Hiragana"/>
  </si>
  <si>
    <t>飯島　直子</t>
    <rPh sb="0" eb="5">
      <t>いいじま　なおこ</t>
    </rPh>
    <phoneticPr fontId="4" type="Hiragana"/>
  </si>
  <si>
    <t>新田　恵利</t>
    <rPh sb="0" eb="5">
      <t>にった　えり</t>
    </rPh>
    <phoneticPr fontId="4" type="Hiragana"/>
  </si>
  <si>
    <t>山田　まりや</t>
    <rPh sb="0" eb="6">
      <t>やまだ　まりや</t>
    </rPh>
    <phoneticPr fontId="4" type="Hiragana"/>
  </si>
  <si>
    <t>ハーマン．Ｗ．マジェット</t>
    <rPh sb="0" eb="12">
      <t>はーまん．Ｗ．まじぇっと</t>
    </rPh>
    <phoneticPr fontId="4" type="Hiragana"/>
  </si>
  <si>
    <t>樋口　一葉</t>
    <rPh sb="0" eb="5">
      <t>ひぐち　いちよう</t>
    </rPh>
    <phoneticPr fontId="4" type="Hiragana"/>
  </si>
  <si>
    <t>ハリー．Ｓ．トルーマン</t>
    <rPh sb="0" eb="11">
      <t>はりー．Ｓ．とるーまん</t>
    </rPh>
    <phoneticPr fontId="4" type="Hiragana"/>
  </si>
  <si>
    <t>森　光子</t>
    <rPh sb="0" eb="4">
      <t>もり　みつこ</t>
    </rPh>
    <phoneticPr fontId="4" type="Hiragana"/>
  </si>
  <si>
    <t>ヨハネ・パウロ２世</t>
    <rPh sb="0" eb="9">
      <t>よはね・ぱうろ２せい</t>
    </rPh>
    <phoneticPr fontId="4" type="Hiragana"/>
  </si>
  <si>
    <t>丹羽　雄哉</t>
    <rPh sb="0" eb="5">
      <t>にわ　ゆうや</t>
    </rPh>
    <phoneticPr fontId="4" type="Hiragana"/>
  </si>
  <si>
    <t>ジョージ・ルーカス</t>
    <rPh sb="0" eb="9">
      <t>じょーじ・るーかす</t>
    </rPh>
    <phoneticPr fontId="4" type="Hiragana"/>
  </si>
  <si>
    <t>森　裕子</t>
    <rPh sb="0" eb="4">
      <t>もり　ゆうこ</t>
    </rPh>
    <phoneticPr fontId="4" type="Hiragana"/>
  </si>
  <si>
    <t>江田　憲司</t>
    <rPh sb="0" eb="5">
      <t>えだ　けんじ</t>
    </rPh>
    <phoneticPr fontId="4" type="Hiragana"/>
  </si>
  <si>
    <t>有森　也実</t>
    <rPh sb="0" eb="5">
      <t>ありもり　なるみ</t>
    </rPh>
    <phoneticPr fontId="4" type="Hiragana"/>
  </si>
  <si>
    <t>織田　裕二</t>
    <rPh sb="0" eb="5">
      <t>おだ　ゆうじ</t>
    </rPh>
    <phoneticPr fontId="4" type="Hiragana"/>
  </si>
  <si>
    <t>草野　マサムネ</t>
    <rPh sb="0" eb="7">
      <t>くさの　まさむね</t>
    </rPh>
    <phoneticPr fontId="4" type="Hiragana"/>
  </si>
  <si>
    <t>香田　証生</t>
    <rPh sb="0" eb="5">
      <t>こうだ　しょうせい</t>
    </rPh>
    <phoneticPr fontId="4" type="Hiragana"/>
  </si>
  <si>
    <t>上村　愛子</t>
    <rPh sb="0" eb="5">
      <t>うえむら　あいこ</t>
    </rPh>
    <phoneticPr fontId="4" type="Hiragana"/>
  </si>
  <si>
    <t>吉川　ひなの</t>
    <rPh sb="0" eb="6">
      <t>よしかわ　ひなの</t>
    </rPh>
    <phoneticPr fontId="4" type="Hiragana"/>
  </si>
  <si>
    <t>ミケランジェロ</t>
    <rPh sb="0" eb="7">
      <t>みけらんじぇろ</t>
    </rPh>
    <phoneticPr fontId="4" type="Hiragana"/>
  </si>
  <si>
    <t>グラハム・ベル</t>
    <rPh sb="0" eb="7">
      <t>ぐらはむ・べる</t>
    </rPh>
    <phoneticPr fontId="4" type="Hiragana"/>
  </si>
  <si>
    <t>志賀　直哉</t>
    <rPh sb="0" eb="5">
      <t>しが　なおや</t>
    </rPh>
    <phoneticPr fontId="4" type="Hiragana"/>
  </si>
  <si>
    <t>市川　右太衛門</t>
    <rPh sb="0" eb="7">
      <t>いちかわ　うたえもん</t>
    </rPh>
    <phoneticPr fontId="4" type="Hiragana"/>
  </si>
  <si>
    <t>三木　武夫</t>
    <rPh sb="0" eb="5">
      <t>みき　たけお</t>
    </rPh>
    <phoneticPr fontId="4" type="Hiragana"/>
  </si>
  <si>
    <t>浅香　光代</t>
    <rPh sb="0" eb="5">
      <t>あさか　みつよ</t>
    </rPh>
    <phoneticPr fontId="4" type="Hiragana"/>
  </si>
  <si>
    <t>ミハイル・ゴルバチョフ</t>
    <rPh sb="0" eb="11">
      <t>みはいる・ごるばちょふ</t>
    </rPh>
    <phoneticPr fontId="4" type="Hiragana"/>
  </si>
  <si>
    <t>アントニオ猪木</t>
    <rPh sb="0" eb="7">
      <t>あんとにおいのき</t>
    </rPh>
    <phoneticPr fontId="4" type="Hiragana"/>
  </si>
  <si>
    <t>ジョージ・ハリスン</t>
    <rPh sb="0" eb="9">
      <t>じょーじ・はりすん</t>
    </rPh>
    <phoneticPr fontId="4" type="Hiragana"/>
  </si>
  <si>
    <t>加藤　茶</t>
    <rPh sb="0" eb="4">
      <t>かとう　ちゃ</t>
    </rPh>
    <phoneticPr fontId="4" type="Hiragana"/>
  </si>
  <si>
    <t>周　富徳</t>
    <rPh sb="0" eb="4">
      <t>しゅう　とみとく</t>
    </rPh>
    <phoneticPr fontId="4" type="Hiragana"/>
  </si>
  <si>
    <t>禹　範坤</t>
    <rPh sb="0" eb="4">
      <t>う　ぽむごん</t>
    </rPh>
    <phoneticPr fontId="4" type="Hiragana"/>
  </si>
  <si>
    <t>麻原　彰晃</t>
    <rPh sb="0" eb="5">
      <t>あさはら　しょうこう</t>
    </rPh>
    <phoneticPr fontId="4" type="Hiragana"/>
  </si>
  <si>
    <t>ケント・デリカット</t>
    <rPh sb="0" eb="9">
      <t>けんと・でりかっと</t>
    </rPh>
    <phoneticPr fontId="4" type="Hiragana"/>
  </si>
  <si>
    <t>佐野　史郎</t>
    <rPh sb="0" eb="5">
      <t>さの　しろう</t>
    </rPh>
    <phoneticPr fontId="4" type="Hiragana"/>
  </si>
  <si>
    <t>葦津　珍彦</t>
    <rPh sb="0" eb="2">
      <t>あしづ</t>
    </rPh>
    <rPh sb="3" eb="5">
      <t>うずひこ</t>
    </rPh>
    <phoneticPr fontId="4" type="Hiragana"/>
  </si>
  <si>
    <t>葦津　珍彦☆</t>
    <rPh sb="0" eb="2">
      <t>あしづ</t>
    </rPh>
    <rPh sb="3" eb="5">
      <t>うずひこ</t>
    </rPh>
    <phoneticPr fontId="4" type="Hiragana"/>
  </si>
  <si>
    <t>神道家・保守思想家</t>
    <rPh sb="0" eb="2">
      <t>しんとう</t>
    </rPh>
    <rPh sb="2" eb="3">
      <t>か</t>
    </rPh>
    <rPh sb="4" eb="6">
      <t>ほしゅ</t>
    </rPh>
    <rPh sb="6" eb="9">
      <t>しそうか</t>
    </rPh>
    <phoneticPr fontId="4" type="Hiragana"/>
  </si>
  <si>
    <t>山口　小夜子☆</t>
    <rPh sb="0" eb="2">
      <t>やまぐち</t>
    </rPh>
    <rPh sb="3" eb="6">
      <t>さよこ</t>
    </rPh>
    <phoneticPr fontId="4" type="Hiragana"/>
  </si>
  <si>
    <t>金　美齢</t>
    <rPh sb="0" eb="1">
      <t>きん　</t>
    </rPh>
    <rPh sb="2" eb="4">
      <t>びれい</t>
    </rPh>
    <phoneticPr fontId="4" type="Hiragana"/>
  </si>
  <si>
    <t>科名</t>
    <rPh sb="0" eb="2">
      <t>カメイ</t>
    </rPh>
    <phoneticPr fontId="4"/>
  </si>
  <si>
    <t>ユリ科</t>
    <rPh sb="2" eb="3">
      <t>カ</t>
    </rPh>
    <phoneticPr fontId="4"/>
  </si>
  <si>
    <t>キク科</t>
    <rPh sb="2" eb="3">
      <t>カ</t>
    </rPh>
    <phoneticPr fontId="4"/>
  </si>
  <si>
    <t>ヒガンバナ科</t>
    <rPh sb="5" eb="6">
      <t>カ</t>
    </rPh>
    <phoneticPr fontId="4"/>
  </si>
  <si>
    <t>バラ科</t>
    <rPh sb="2" eb="3">
      <t>カ</t>
    </rPh>
    <phoneticPr fontId="4"/>
  </si>
  <si>
    <t>ケシ科</t>
    <rPh sb="2" eb="3">
      <t>カ</t>
    </rPh>
    <phoneticPr fontId="4"/>
  </si>
  <si>
    <t>ボタン科</t>
    <rPh sb="3" eb="4">
      <t>カ</t>
    </rPh>
    <phoneticPr fontId="4"/>
  </si>
  <si>
    <t>モクセイ科</t>
    <rPh sb="4" eb="5">
      <t>カ</t>
    </rPh>
    <phoneticPr fontId="4"/>
  </si>
  <si>
    <t>トケイソウ科</t>
    <rPh sb="5" eb="6">
      <t>カ</t>
    </rPh>
    <phoneticPr fontId="4"/>
  </si>
  <si>
    <t>スベリヒユ科</t>
    <rPh sb="5" eb="6">
      <t>カ</t>
    </rPh>
    <phoneticPr fontId="4"/>
  </si>
  <si>
    <t>キョウチクトウ科</t>
    <rPh sb="7" eb="8">
      <t>カ</t>
    </rPh>
    <phoneticPr fontId="4"/>
  </si>
  <si>
    <t>アオイ科</t>
    <rPh sb="3" eb="4">
      <t>カ</t>
    </rPh>
    <phoneticPr fontId="4"/>
  </si>
  <si>
    <t>リンドウ科</t>
    <rPh sb="4" eb="5">
      <t>カ</t>
    </rPh>
    <phoneticPr fontId="4"/>
  </si>
  <si>
    <t>青色発光ダイオード</t>
  </si>
  <si>
    <t>柳澤　伯夫</t>
    <rPh sb="0" eb="5">
      <t>やなぎさわ　はくお</t>
    </rPh>
    <phoneticPr fontId="4" type="Hiragana"/>
  </si>
  <si>
    <t>三浦　和義</t>
    <rPh sb="0" eb="5">
      <t>みうら　かずよし</t>
    </rPh>
    <phoneticPr fontId="4" type="Hiragana"/>
  </si>
  <si>
    <t>アーノルド・シュワルツェネッガー</t>
    <rPh sb="0" eb="16">
      <t>あーのるど・しゅわるつぇねっがー</t>
    </rPh>
    <phoneticPr fontId="4" type="Hiragana"/>
  </si>
  <si>
    <t>稲川　淳二</t>
    <rPh sb="0" eb="5">
      <t>いながわ　じゅんじ</t>
    </rPh>
    <phoneticPr fontId="4" type="Hiragana"/>
  </si>
  <si>
    <t>内田　春菊</t>
    <rPh sb="0" eb="5">
      <t>うちだ　しゅんぎく</t>
    </rPh>
    <phoneticPr fontId="4" type="Hiragana"/>
  </si>
  <si>
    <t>村上　世彰</t>
    <rPh sb="0" eb="5">
      <t>むらかみ　よしあき</t>
    </rPh>
    <phoneticPr fontId="4" type="Hiragana"/>
  </si>
  <si>
    <t>赤井　英和</t>
    <rPh sb="0" eb="5">
      <t>あかい　ひでかず</t>
    </rPh>
    <phoneticPr fontId="4" type="Hiragana"/>
  </si>
  <si>
    <t>デビッド・コレシュ</t>
    <rPh sb="0" eb="9">
      <t>でびっど・これしゅ</t>
    </rPh>
    <phoneticPr fontId="4" type="Hiragana"/>
  </si>
  <si>
    <t>坂本　昌行</t>
    <rPh sb="0" eb="5">
      <t>さかもと　まさゆき</t>
    </rPh>
    <phoneticPr fontId="4" type="Hiragana"/>
  </si>
  <si>
    <t>小木　博明</t>
    <rPh sb="0" eb="5">
      <t>おぎ　ひろあき</t>
    </rPh>
    <phoneticPr fontId="4" type="Hiragana"/>
  </si>
  <si>
    <t>【宗】霊友会/初代会長</t>
    <rPh sb="1" eb="2">
      <t>しゅう</t>
    </rPh>
    <phoneticPr fontId="4" type="Hiragana"/>
  </si>
  <si>
    <t>【宗】チベット仏教</t>
    <rPh sb="1" eb="2">
      <t>しゅう</t>
    </rPh>
    <phoneticPr fontId="4" type="Hiragana"/>
  </si>
  <si>
    <t>【宗】霊波之光/二代目教主</t>
    <rPh sb="1" eb="2">
      <t>しゅう</t>
    </rPh>
    <phoneticPr fontId="4" type="Hiragana"/>
  </si>
  <si>
    <t>【宗】宣教師/ド・ロさまそうめん</t>
    <rPh sb="1" eb="2">
      <t>しゅう</t>
    </rPh>
    <phoneticPr fontId="4" type="Hiragana"/>
  </si>
  <si>
    <t>大西　結花</t>
    <rPh sb="0" eb="2">
      <t>おおにし</t>
    </rPh>
    <rPh sb="3" eb="5">
      <t>ゆか</t>
    </rPh>
    <phoneticPr fontId="4" type="Hiragana"/>
  </si>
  <si>
    <t>1862/02/17</t>
  </si>
  <si>
    <t>舞姫</t>
  </si>
  <si>
    <t>1874/01/29</t>
  </si>
  <si>
    <t>1898/02/13</t>
  </si>
  <si>
    <t>1898/02/15</t>
  </si>
  <si>
    <t>山椒魚</t>
  </si>
  <si>
    <t>ジョン・ムウェテ・ムルアカ</t>
    <phoneticPr fontId="4"/>
  </si>
  <si>
    <t>トビン・ベル</t>
    <phoneticPr fontId="4"/>
  </si>
  <si>
    <t>ウィリアム・ハーシェル</t>
    <phoneticPr fontId="4" type="Hiragana"/>
  </si>
  <si>
    <t>本田　宗一郎</t>
    <rPh sb="0" eb="2">
      <t>ほんだ</t>
    </rPh>
    <rPh sb="3" eb="6">
      <t>そういちろう</t>
    </rPh>
    <phoneticPr fontId="4" type="Hiragana"/>
  </si>
  <si>
    <t>出口　なお☆</t>
    <rPh sb="0" eb="5">
      <t>でぐち　なお</t>
    </rPh>
    <phoneticPr fontId="4" type="Hiragana"/>
  </si>
  <si>
    <t>豊田　佐吉☆</t>
    <rPh sb="0" eb="2">
      <t>とよだ</t>
    </rPh>
    <rPh sb="3" eb="5">
      <t>さきち</t>
    </rPh>
    <phoneticPr fontId="4" type="Hiragana"/>
  </si>
  <si>
    <t>北原　白秋☆</t>
    <rPh sb="0" eb="5">
      <t>きたはら　はくしゅう</t>
    </rPh>
    <phoneticPr fontId="4" type="Hiragana"/>
  </si>
  <si>
    <t xml:space="preserve">11 木 </t>
    <rPh sb="3" eb="4">
      <t>モク</t>
    </rPh>
    <phoneticPr fontId="4"/>
  </si>
  <si>
    <t xml:space="preserve">12 海 </t>
    <rPh sb="3" eb="4">
      <t>カイ</t>
    </rPh>
    <phoneticPr fontId="4"/>
  </si>
  <si>
    <t xml:space="preserve">02 零 </t>
    <rPh sb="3" eb="4">
      <t>レイ</t>
    </rPh>
    <phoneticPr fontId="4"/>
  </si>
  <si>
    <t>赤芽柳【振袖柳】</t>
    <rPh sb="0" eb="3">
      <t>あかめやなぎ</t>
    </rPh>
    <rPh sb="4" eb="6">
      <t>ふりそで</t>
    </rPh>
    <rPh sb="6" eb="7">
      <t>やなぎ</t>
    </rPh>
    <phoneticPr fontId="4" type="Hiragana" alignment="distributed"/>
  </si>
  <si>
    <t>お多福南天</t>
    <rPh sb="0" eb="5">
      <t>おたふくなんてん</t>
    </rPh>
    <phoneticPr fontId="4" type="Hiragana" alignment="distributed"/>
  </si>
  <si>
    <t>02/08</t>
  </si>
  <si>
    <t>雪の下【虎耳草】</t>
    <rPh sb="0" eb="1">
      <t>ゆき</t>
    </rPh>
    <rPh sb="2" eb="3">
      <t>した</t>
    </rPh>
    <rPh sb="4" eb="7">
      <t>こじそう</t>
    </rPh>
    <phoneticPr fontId="4" type="Hiragana" alignment="distributed"/>
  </si>
  <si>
    <t>芍薬【夷草】</t>
    <rPh sb="0" eb="2">
      <t>しゃくやく</t>
    </rPh>
    <rPh sb="3" eb="5">
      <t>えびすぐさ</t>
    </rPh>
    <phoneticPr fontId="4" type="Hiragana" alignment="distributed"/>
  </si>
  <si>
    <t>金盞花【カレンデュラ】</t>
    <rPh sb="0" eb="3">
      <t>きんせんか</t>
    </rPh>
    <phoneticPr fontId="4" type="Hiragana" alignment="distributed"/>
  </si>
  <si>
    <t>02/09</t>
  </si>
  <si>
    <t>銀梅花【マートル】</t>
    <rPh sb="0" eb="3">
      <t>ぎんばいか</t>
    </rPh>
    <phoneticPr fontId="4" type="Hiragana" alignment="distributed"/>
  </si>
  <si>
    <t>薇</t>
    <rPh sb="0" eb="1">
      <t>ぜんまい</t>
    </rPh>
    <phoneticPr fontId="4" type="Hiragana" alignment="distributed"/>
  </si>
  <si>
    <t>ストック【紫羅欄花】</t>
    <rPh sb="5" eb="9">
      <t>あらせいとう</t>
    </rPh>
    <phoneticPr fontId="4" type="Hiragana" alignment="distributed"/>
  </si>
  <si>
    <t>1818/05/05</t>
  </si>
  <si>
    <t>資本論</t>
  </si>
  <si>
    <t>1866/05/17</t>
  </si>
  <si>
    <t>グノシエンヌ</t>
  </si>
  <si>
    <t>景山　民夫☆</t>
    <rPh sb="0" eb="2">
      <t>かげやま</t>
    </rPh>
    <rPh sb="3" eb="5">
      <t>たみお</t>
    </rPh>
    <phoneticPr fontId="4" type="Hiragana"/>
  </si>
  <si>
    <t>鈴木　早智子</t>
    <rPh sb="0" eb="2">
      <t>すずき</t>
    </rPh>
    <rPh sb="3" eb="6">
      <t>さちこ</t>
    </rPh>
    <phoneticPr fontId="4" type="Hiragana"/>
  </si>
  <si>
    <t>宮崎　勤☆</t>
    <rPh sb="0" eb="2">
      <t>みやざき</t>
    </rPh>
    <rPh sb="3" eb="4">
      <t>つとむ</t>
    </rPh>
    <phoneticPr fontId="4" type="Hiragana"/>
  </si>
  <si>
    <t>ナデシコ科</t>
    <rPh sb="4" eb="5">
      <t>カ</t>
    </rPh>
    <phoneticPr fontId="4"/>
  </si>
  <si>
    <t>サクラソウ科</t>
    <rPh sb="5" eb="6">
      <t>カ</t>
    </rPh>
    <phoneticPr fontId="4"/>
  </si>
  <si>
    <t>アヤメ科</t>
    <rPh sb="3" eb="4">
      <t>カ</t>
    </rPh>
    <phoneticPr fontId="4"/>
  </si>
  <si>
    <t>フウロソウ科</t>
    <rPh sb="5" eb="6">
      <t>カ</t>
    </rPh>
    <phoneticPr fontId="4"/>
  </si>
  <si>
    <t>ナス科</t>
    <rPh sb="2" eb="3">
      <t>カ</t>
    </rPh>
    <phoneticPr fontId="4"/>
  </si>
  <si>
    <t>ノウゼンハレン科</t>
    <rPh sb="7" eb="8">
      <t>カ</t>
    </rPh>
    <phoneticPr fontId="4"/>
  </si>
  <si>
    <t>クスノキ科</t>
    <rPh sb="4" eb="5">
      <t>カ</t>
    </rPh>
    <phoneticPr fontId="4"/>
  </si>
  <si>
    <t>第６５代横綱</t>
  </si>
  <si>
    <t>ｂｌｏｂｅ</t>
  </si>
  <si>
    <t>1516/02/18</t>
  </si>
  <si>
    <t>1756/01/27</t>
  </si>
  <si>
    <t>1828/01/23</t>
  </si>
  <si>
    <t>ビューティクリニック</t>
  </si>
  <si>
    <t>新党大地</t>
  </si>
  <si>
    <t>元宮城県知事</t>
  </si>
  <si>
    <t>葛【裏見草】</t>
    <rPh sb="0" eb="1">
      <t>くず</t>
    </rPh>
    <rPh sb="2" eb="5">
      <t>うらみぐさ</t>
    </rPh>
    <phoneticPr fontId="4" type="Hiragana" alignment="distributed"/>
  </si>
  <si>
    <t>川柳【狗児柳】</t>
    <rPh sb="0" eb="1">
      <t>かわ</t>
    </rPh>
    <rPh sb="1" eb="2">
      <t>やなぎ</t>
    </rPh>
    <rPh sb="3" eb="5">
      <t>えのころ</t>
    </rPh>
    <rPh sb="5" eb="6">
      <t>やなぎ</t>
    </rPh>
    <phoneticPr fontId="4" type="Hiragana" alignment="distributed"/>
  </si>
  <si>
    <t>彼岸花【曼珠沙華】</t>
    <rPh sb="0" eb="3">
      <t>ひがんばな</t>
    </rPh>
    <rPh sb="4" eb="8">
      <t>まんじゅしゃげ</t>
    </rPh>
    <phoneticPr fontId="4" type="Hiragana" alignment="distributed"/>
  </si>
  <si>
    <t>ゼフィランサス【玉簾】</t>
    <rPh sb="8" eb="10">
      <t>たますだれ</t>
    </rPh>
    <phoneticPr fontId="4" type="Hiragana" alignment="distributed"/>
  </si>
  <si>
    <t>09/14</t>
  </si>
  <si>
    <t>節黒仙翁</t>
    <rPh sb="0" eb="4">
      <t>ふしぐろせんのう</t>
    </rPh>
    <phoneticPr fontId="4" type="Hiragana" alignment="distributed"/>
  </si>
  <si>
    <t>09/15</t>
  </si>
  <si>
    <t>実蔓【美男蔓】</t>
    <rPh sb="0" eb="1">
      <t>さね</t>
    </rPh>
    <rPh sb="1" eb="2">
      <t>かずら</t>
    </rPh>
    <rPh sb="3" eb="6">
      <t>びなんかずら</t>
    </rPh>
    <phoneticPr fontId="4" type="Hiragana" alignment="distributed"/>
  </si>
  <si>
    <t>薄/芒【尾花】</t>
    <rPh sb="0" eb="1">
      <t>すすき</t>
    </rPh>
    <rPh sb="2" eb="3">
      <t>すすき</t>
    </rPh>
    <rPh sb="4" eb="6">
      <t>おばな</t>
    </rPh>
    <phoneticPr fontId="4" type="Hiragana" alignment="distributed"/>
  </si>
  <si>
    <t>09/16</t>
  </si>
  <si>
    <t>葉鶏頭【雁来紅】</t>
    <rPh sb="0" eb="3">
      <t>はげいとう</t>
    </rPh>
    <rPh sb="4" eb="7">
      <t>がんらいこう</t>
    </rPh>
    <phoneticPr fontId="4" type="Hiragana" alignment="distributed"/>
  </si>
  <si>
    <t>茜</t>
    <rPh sb="0" eb="1">
      <t>あかね</t>
    </rPh>
    <phoneticPr fontId="4" type="Hiragana" alignment="distributed"/>
  </si>
  <si>
    <t>折鶴蘭</t>
    <rPh sb="0" eb="3">
      <t>おりづるらん</t>
    </rPh>
    <phoneticPr fontId="4" type="Hiragana" alignment="distributed"/>
  </si>
  <si>
    <t>09/17</t>
  </si>
  <si>
    <t>09/18</t>
  </si>
  <si>
    <t>09/19</t>
  </si>
  <si>
    <t>釣船草</t>
    <rPh sb="0" eb="3">
      <t>つりふねそう</t>
    </rPh>
    <phoneticPr fontId="4" type="Hiragana" alignment="distributed"/>
  </si>
  <si>
    <t>菅</t>
    <rPh sb="0" eb="1">
      <t>すげ</t>
    </rPh>
    <phoneticPr fontId="4" type="Hiragana" alignment="distributed"/>
  </si>
  <si>
    <t>靫草【夏枯草】</t>
    <rPh sb="0" eb="2">
      <t>うつぼぐさ</t>
    </rPh>
    <rPh sb="3" eb="6">
      <t>かこそう</t>
    </rPh>
    <phoneticPr fontId="4" type="Hiragana" alignment="distributed"/>
  </si>
  <si>
    <t>09/20</t>
  </si>
  <si>
    <t>アマランサス【紐鶏頭】</t>
    <rPh sb="7" eb="8">
      <t>ひも</t>
    </rPh>
    <rPh sb="8" eb="10">
      <t>げいとう</t>
    </rPh>
    <phoneticPr fontId="4" type="Hiragana" alignment="distributed"/>
  </si>
  <si>
    <t>09/21</t>
  </si>
  <si>
    <t>コルチカム【犬サフラン】</t>
    <rPh sb="6" eb="7">
      <t>いぬ</t>
    </rPh>
    <phoneticPr fontId="4" type="Hiragana" alignment="distributed"/>
  </si>
  <si>
    <t>09/22</t>
  </si>
  <si>
    <t>小判草【俵麦】</t>
    <rPh sb="0" eb="3">
      <t>こばんそう</t>
    </rPh>
    <rPh sb="4" eb="6">
      <t>たわらむぎ</t>
    </rPh>
    <phoneticPr fontId="4" type="Hiragana" alignment="distributed"/>
  </si>
  <si>
    <t>09/23</t>
  </si>
  <si>
    <t>天秤座</t>
  </si>
  <si>
    <t>一位/櫟【蘭】</t>
    <rPh sb="0" eb="2">
      <t>いちい</t>
    </rPh>
    <rPh sb="3" eb="4">
      <t>いちい</t>
    </rPh>
    <rPh sb="5" eb="6">
      <t>あららぎ</t>
    </rPh>
    <phoneticPr fontId="4" type="Hiragana" alignment="distributed"/>
  </si>
  <si>
    <t>鵯花</t>
    <rPh sb="0" eb="2">
      <t>ひよどりばな</t>
    </rPh>
    <phoneticPr fontId="4" type="Hiragana" alignment="distributed"/>
  </si>
  <si>
    <t>09/24</t>
  </si>
  <si>
    <t>萩【鹿鳴草】</t>
    <rPh sb="0" eb="1">
      <t>はぎ</t>
    </rPh>
    <rPh sb="2" eb="5">
      <t>しかなぐさ</t>
    </rPh>
    <phoneticPr fontId="4" type="Hiragana" alignment="distributed"/>
  </si>
  <si>
    <t>09/25</t>
  </si>
  <si>
    <t>瑠璃苦菜【カタナンケ】</t>
    <rPh sb="0" eb="2">
      <t>るり</t>
    </rPh>
    <rPh sb="2" eb="3">
      <t>にが</t>
    </rPh>
    <rPh sb="3" eb="4">
      <t>な</t>
    </rPh>
    <phoneticPr fontId="4" type="Hiragana" alignment="distributed"/>
  </si>
  <si>
    <t>鷺草</t>
    <rPh sb="0" eb="1">
      <t>さぎ</t>
    </rPh>
    <rPh sb="1" eb="2">
      <t>そう</t>
    </rPh>
    <phoneticPr fontId="4" type="Hiragana" alignment="distributed"/>
  </si>
  <si>
    <t>小佐野　賢治☆</t>
    <rPh sb="0" eb="6">
      <t>おさの　けんじ</t>
    </rPh>
    <phoneticPr fontId="4" type="Hiragana"/>
  </si>
  <si>
    <t>淀川　長治☆</t>
    <rPh sb="0" eb="5">
      <t>よどがわ　ながはる</t>
    </rPh>
    <phoneticPr fontId="4" type="Hiragana"/>
  </si>
  <si>
    <t>正岡　子規☆</t>
    <rPh sb="0" eb="5">
      <t>まさおか　しき</t>
    </rPh>
    <phoneticPr fontId="4" type="Hiragana"/>
  </si>
  <si>
    <t>黒澤　明☆</t>
    <rPh sb="0" eb="4">
      <t>くろさわ　めい</t>
    </rPh>
    <phoneticPr fontId="4" type="Hiragana"/>
  </si>
  <si>
    <t>アントニ・ガウディ☆</t>
    <phoneticPr fontId="4" type="Hiragana"/>
  </si>
  <si>
    <t>都井　睦雄☆</t>
    <rPh sb="0" eb="5">
      <t>とい　むつお</t>
    </rPh>
    <phoneticPr fontId="4" type="Hiragana"/>
  </si>
  <si>
    <t>アドルフ・アイヒマン☆</t>
    <rPh sb="0" eb="10">
      <t>あどるふ・あいひまん</t>
    </rPh>
    <phoneticPr fontId="4" type="Hiragana"/>
  </si>
  <si>
    <t>大正天皇☆</t>
    <rPh sb="0" eb="4">
      <t>たいしょうてんのう</t>
    </rPh>
    <phoneticPr fontId="4" type="Hiragana"/>
  </si>
  <si>
    <t>フアン・カルロス１世</t>
    <rPh sb="9" eb="10">
      <t>せい</t>
    </rPh>
    <phoneticPr fontId="4" type="Hiragana"/>
  </si>
  <si>
    <t>エリザベート・バートリー☆</t>
    <rPh sb="0" eb="12">
      <t>えりざべーと・ばーとりー</t>
    </rPh>
    <phoneticPr fontId="4" type="Hiragana"/>
  </si>
  <si>
    <t>ブレーズ・パスカル☆</t>
    <rPh sb="0" eb="9">
      <t>ぶれーず・ぱすかる</t>
    </rPh>
    <phoneticPr fontId="4" type="Hiragana"/>
  </si>
  <si>
    <t>松井　石根</t>
    <rPh sb="0" eb="5">
      <t>まつい　いわね</t>
    </rPh>
    <phoneticPr fontId="4" type="Hiragana"/>
  </si>
  <si>
    <t>ヴァン・ゴッホ☆</t>
    <rPh sb="0" eb="7">
      <t>ヴぁん・ごっほ</t>
    </rPh>
    <phoneticPr fontId="4" type="Hiragana"/>
  </si>
  <si>
    <t>東郷　茂徳☆</t>
    <rPh sb="0" eb="5">
      <t>とうごう　しげのり</t>
    </rPh>
    <phoneticPr fontId="4" type="Hiragana"/>
  </si>
  <si>
    <t>桂　銀淑</t>
    <rPh sb="0" eb="1">
      <t>けい</t>
    </rPh>
    <rPh sb="2" eb="4">
      <t>うんすく</t>
    </rPh>
    <phoneticPr fontId="4" type="Hiragana"/>
  </si>
  <si>
    <t>マリリン・モンロー☆</t>
    <rPh sb="0" eb="9">
      <t>まりりん・もんろー</t>
    </rPh>
    <phoneticPr fontId="4" type="Hiragana"/>
  </si>
  <si>
    <t>柳田　國男☆</t>
    <rPh sb="0" eb="5">
      <t>やなぎだ　くにお</t>
    </rPh>
    <phoneticPr fontId="4" type="Hiragana"/>
  </si>
  <si>
    <t>ヘルマン・ヘッセ☆</t>
    <rPh sb="0" eb="8">
      <t>へるまん・へっせ</t>
    </rPh>
    <phoneticPr fontId="4" type="Hiragana"/>
  </si>
  <si>
    <t>水道橋　博士</t>
    <rPh sb="0" eb="3">
      <t>すいどうばし</t>
    </rPh>
    <rPh sb="4" eb="6">
      <t>はかせ</t>
    </rPh>
    <phoneticPr fontId="4" type="Hiragana"/>
  </si>
  <si>
    <t>いわさき　ちひろ☆</t>
    <rPh sb="0" eb="8">
      <t>いわさき　ちひろ</t>
    </rPh>
    <phoneticPr fontId="4" type="Hiragana"/>
  </si>
  <si>
    <t>薬丸　裕英</t>
    <rPh sb="0" eb="5">
      <t>やくまる　ひろひで</t>
    </rPh>
    <phoneticPr fontId="4" type="Hiragana"/>
  </si>
  <si>
    <t>シンディ・クロフォード</t>
    <rPh sb="0" eb="11">
      <t>しんでぃ・くろふぉーど</t>
    </rPh>
    <phoneticPr fontId="4" type="Hiragana"/>
  </si>
  <si>
    <t>今田　耕司</t>
    <rPh sb="0" eb="5">
      <t>いまだ　こうじ</t>
    </rPh>
    <phoneticPr fontId="4" type="Hiragana"/>
  </si>
  <si>
    <t>武内　直子</t>
    <rPh sb="0" eb="5">
      <t>たけうち　なおこ</t>
    </rPh>
    <phoneticPr fontId="4" type="Hiragana"/>
  </si>
  <si>
    <t>菊川　怜</t>
    <rPh sb="0" eb="4">
      <t>きくかわ　れい</t>
    </rPh>
    <phoneticPr fontId="4" type="Hiragana"/>
  </si>
  <si>
    <t>ドラクロワ</t>
    <rPh sb="0" eb="5">
      <t>どらくろわ</t>
    </rPh>
    <phoneticPr fontId="4" type="Hiragana"/>
  </si>
  <si>
    <t>エミール・ガレ</t>
    <rPh sb="0" eb="7">
      <t>えみーる・がれ</t>
    </rPh>
    <phoneticPr fontId="4" type="Hiragana"/>
  </si>
  <si>
    <t>ウラジーミル・レーニン</t>
    <rPh sb="0" eb="11">
      <t>うらじーみる・れーにん</t>
    </rPh>
    <phoneticPr fontId="4" type="Hiragana"/>
  </si>
  <si>
    <t>濱口　雄幸</t>
    <rPh sb="0" eb="5">
      <t>はまぐち　かつゆき</t>
    </rPh>
    <phoneticPr fontId="4" type="Hiragana"/>
  </si>
  <si>
    <t>アルバート・フィッシュ</t>
    <rPh sb="0" eb="11">
      <t>あるばーと・ふぃっしゅ</t>
    </rPh>
    <phoneticPr fontId="4" type="Hiragana"/>
  </si>
  <si>
    <t>アンドレ・ヴェイユ</t>
    <rPh sb="0" eb="9">
      <t>あんどれ・ヴぇいゆ</t>
    </rPh>
    <phoneticPr fontId="4" type="Hiragana"/>
  </si>
  <si>
    <t>田中　角榮</t>
    <rPh sb="0" eb="5">
      <t>たなか　かくえい</t>
    </rPh>
    <phoneticPr fontId="4" type="Hiragana"/>
  </si>
  <si>
    <t>岸田　今日子</t>
    <rPh sb="0" eb="6">
      <t>きしだ　きょうこ</t>
    </rPh>
    <phoneticPr fontId="4" type="Hiragana"/>
  </si>
  <si>
    <t>唐澤　祥人</t>
    <rPh sb="0" eb="5">
      <t>からさわ　よしひと</t>
    </rPh>
    <phoneticPr fontId="4" type="Hiragana"/>
  </si>
  <si>
    <t>地井　武男</t>
    <rPh sb="0" eb="5">
      <t>ちい　たけお</t>
    </rPh>
    <phoneticPr fontId="4" type="Hiragana"/>
  </si>
  <si>
    <t>山東　昭子</t>
    <rPh sb="0" eb="5">
      <t>さんとう　あきこ</t>
    </rPh>
    <phoneticPr fontId="4" type="Hiragana"/>
  </si>
  <si>
    <t>マイケル・ムーア</t>
    <rPh sb="0" eb="8">
      <t>まいける・むーあ</t>
    </rPh>
    <phoneticPr fontId="4" type="Hiragana"/>
  </si>
  <si>
    <t>デーブ・スペクター</t>
    <rPh sb="0" eb="9">
      <t>でーぶ・すぺくたー</t>
    </rPh>
    <phoneticPr fontId="4" type="Hiragana"/>
  </si>
  <si>
    <t>冨樫　義博</t>
    <rPh sb="0" eb="5">
      <t>とがし　よしひろ</t>
    </rPh>
    <phoneticPr fontId="4" type="Hiragana"/>
  </si>
  <si>
    <t>原　沙知絵</t>
    <rPh sb="0" eb="5">
      <t>はら　さちえ</t>
    </rPh>
    <phoneticPr fontId="4" type="Hiragana"/>
  </si>
  <si>
    <t>上運天　きら</t>
    <rPh sb="0" eb="6">
      <t>かみうんてん　きら</t>
    </rPh>
    <phoneticPr fontId="4" type="Hiragana"/>
  </si>
  <si>
    <t>向田　邦子☆</t>
    <rPh sb="0" eb="5">
      <t>むこうだ　くにこ</t>
    </rPh>
    <phoneticPr fontId="4" type="Hiragana"/>
  </si>
  <si>
    <t>永岡　洋治☆</t>
    <rPh sb="0" eb="5">
      <t>ながおか　ようじ</t>
    </rPh>
    <phoneticPr fontId="4" type="Hiragana"/>
  </si>
  <si>
    <t>ピエール・オーギュスト・コット</t>
    <phoneticPr fontId="4" type="Hiragana"/>
  </si>
  <si>
    <t>岩崎　弥太郎☆</t>
    <rPh sb="0" eb="6">
      <t>いわさき　やたろう</t>
    </rPh>
    <phoneticPr fontId="4" type="Hiragana"/>
  </si>
  <si>
    <t>野口　雨情☆</t>
    <rPh sb="0" eb="5">
      <t>のぐち　うじょう</t>
    </rPh>
    <phoneticPr fontId="4" type="Hiragana"/>
  </si>
  <si>
    <t>重光　葵☆</t>
    <rPh sb="0" eb="4">
      <t>しげみつ　まもる</t>
    </rPh>
    <phoneticPr fontId="4" type="Hiragana"/>
  </si>
  <si>
    <t>市川　房枝☆</t>
    <rPh sb="0" eb="5">
      <t>いちかわ　ふさえだ</t>
    </rPh>
    <phoneticPr fontId="4" type="Hiragana"/>
  </si>
  <si>
    <t>オードリー・ヘップバーン☆</t>
    <rPh sb="0" eb="12">
      <t>おーどりー・へっぷばーん</t>
    </rPh>
    <phoneticPr fontId="4" type="Hiragana"/>
  </si>
  <si>
    <t>安部　公房☆</t>
    <rPh sb="0" eb="5">
      <t>あべ　こうぼう</t>
    </rPh>
    <phoneticPr fontId="4" type="Hiragana"/>
  </si>
  <si>
    <t>森　泰吉郎☆</t>
    <rPh sb="0" eb="5">
      <t>もり　たいきちろう</t>
    </rPh>
    <phoneticPr fontId="4" type="Hiragana"/>
  </si>
  <si>
    <t>エドガー・アラン・ポー☆</t>
    <rPh sb="0" eb="11">
      <t>えどがー・あらん・ぽー</t>
    </rPh>
    <phoneticPr fontId="4" type="Hiragana"/>
  </si>
  <si>
    <t>フレデリック・ショパン☆</t>
    <rPh sb="0" eb="11">
      <t>ふれでりっく・しょぱん</t>
    </rPh>
    <phoneticPr fontId="4" type="Hiragana"/>
  </si>
  <si>
    <t>リジューのテレーズ☆</t>
    <rPh sb="0" eb="9">
      <t>りじゅーのてれーず</t>
    </rPh>
    <phoneticPr fontId="4" type="Hiragana"/>
  </si>
  <si>
    <t>新渡戸　稲造☆</t>
    <rPh sb="0" eb="6">
      <t>にとべ　いなぞう</t>
    </rPh>
    <phoneticPr fontId="4" type="Hiragana"/>
  </si>
  <si>
    <t>桑田　真澄</t>
    <rPh sb="0" eb="2">
      <t>くわた</t>
    </rPh>
    <rPh sb="3" eb="5">
      <t>ますみ</t>
    </rPh>
    <phoneticPr fontId="4" type="Hiragana"/>
  </si>
  <si>
    <t>野球選手</t>
    <rPh sb="0" eb="2">
      <t>ヤキュウ</t>
    </rPh>
    <rPh sb="2" eb="4">
      <t>センシュ</t>
    </rPh>
    <phoneticPr fontId="4"/>
  </si>
  <si>
    <t>福島　孝徳</t>
    <rPh sb="0" eb="2">
      <t>ふくしま</t>
    </rPh>
    <rPh sb="3" eb="5">
      <t>たかのり</t>
    </rPh>
    <phoneticPr fontId="4" type="Hiragana"/>
  </si>
  <si>
    <t>脳神経外科医/神の手</t>
    <rPh sb="0" eb="1">
      <t>のう</t>
    </rPh>
    <rPh sb="1" eb="3">
      <t>しんけい</t>
    </rPh>
    <rPh sb="3" eb="6">
      <t>げかい</t>
    </rPh>
    <rPh sb="7" eb="8">
      <t>かみ</t>
    </rPh>
    <rPh sb="9" eb="10">
      <t>て</t>
    </rPh>
    <phoneticPr fontId="4" type="Hiragana"/>
  </si>
  <si>
    <t>世耕　弘一</t>
    <rPh sb="0" eb="2">
      <t>せこう</t>
    </rPh>
    <rPh sb="3" eb="5">
      <t>こういち</t>
    </rPh>
    <phoneticPr fontId="4" type="Hiragana"/>
  </si>
  <si>
    <t>世耕　政隆</t>
    <rPh sb="0" eb="2">
      <t>せこう</t>
    </rPh>
    <rPh sb="3" eb="5">
      <t>まさたか</t>
    </rPh>
    <phoneticPr fontId="4" type="Hiragana"/>
  </si>
  <si>
    <t>医学博士/世耕広成の伯父</t>
    <rPh sb="0" eb="2">
      <t>いがく</t>
    </rPh>
    <rPh sb="2" eb="4">
      <t>はかせ</t>
    </rPh>
    <rPh sb="10" eb="12">
      <t>おじ</t>
    </rPh>
    <phoneticPr fontId="4" type="Hiragana"/>
  </si>
  <si>
    <t>鎌田　實</t>
    <rPh sb="0" eb="2">
      <t>かまた</t>
    </rPh>
    <rPh sb="3" eb="4">
      <t>みのる</t>
    </rPh>
    <phoneticPr fontId="4" type="Hiragana"/>
  </si>
  <si>
    <t>医師</t>
    <rPh sb="0" eb="2">
      <t>いし</t>
    </rPh>
    <phoneticPr fontId="4" type="Hiragana"/>
  </si>
  <si>
    <t>田村　ゆかり</t>
    <rPh sb="0" eb="2">
      <t>たむら</t>
    </rPh>
    <phoneticPr fontId="4" type="Hiragana"/>
  </si>
  <si>
    <t>アウシュビッツ女性看守</t>
  </si>
  <si>
    <t>聖少女</t>
  </si>
  <si>
    <t>生活倉庫</t>
  </si>
  <si>
    <t>1743/04/13</t>
  </si>
  <si>
    <t>第３代米大統領</t>
  </si>
  <si>
    <t>1887/03/22</t>
  </si>
  <si>
    <t>川内　康範☆</t>
    <rPh sb="0" eb="5">
      <t>かわうち　こうはん</t>
    </rPh>
    <phoneticPr fontId="4" type="Hiragana"/>
  </si>
  <si>
    <t>志位　和夫</t>
    <rPh sb="0" eb="5">
      <t>しい　かずお</t>
    </rPh>
    <phoneticPr fontId="4" type="Hiragana"/>
  </si>
  <si>
    <t>内河　健</t>
    <rPh sb="0" eb="4">
      <t>うちかわ　たけし</t>
    </rPh>
    <phoneticPr fontId="4" type="Hiragana"/>
  </si>
  <si>
    <t>今上天皇</t>
    <rPh sb="0" eb="4">
      <t>きんじょうてんのう</t>
    </rPh>
    <phoneticPr fontId="4" type="Hiragana"/>
  </si>
  <si>
    <t>浜四津　敏子</t>
    <rPh sb="0" eb="6">
      <t>はまよつ　としこ</t>
    </rPh>
    <phoneticPr fontId="4" type="Hiragana"/>
  </si>
  <si>
    <t>おすぎとピーコ</t>
    <rPh sb="0" eb="7">
      <t>おすぎとぴーこ</t>
    </rPh>
    <phoneticPr fontId="4" type="Hiragana"/>
  </si>
  <si>
    <t>高木　義明</t>
    <rPh sb="0" eb="5">
      <t>たかぎ　よしあき</t>
    </rPh>
    <phoneticPr fontId="4" type="Hiragana"/>
  </si>
  <si>
    <t>1880/03/04</t>
  </si>
  <si>
    <t>1892/03/01</t>
  </si>
  <si>
    <t>羅生門・蜘蛛の糸＠自殺</t>
  </si>
  <si>
    <t>石立　鉄男</t>
    <rPh sb="0" eb="5">
      <t>いしだて　てつお</t>
    </rPh>
    <phoneticPr fontId="4" type="Hiragana"/>
  </si>
  <si>
    <t>中尾　彬</t>
    <rPh sb="0" eb="4">
      <t>なかお　あきら</t>
    </rPh>
    <phoneticPr fontId="4" type="Hiragana"/>
  </si>
  <si>
    <t>松本　幸四郎</t>
    <rPh sb="0" eb="6">
      <t>まつもと　こうしろう</t>
    </rPh>
    <phoneticPr fontId="4" type="Hiragana"/>
  </si>
  <si>
    <t>秋吉　久美子</t>
    <rPh sb="0" eb="6">
      <t>あきよし　くみこ</t>
    </rPh>
    <phoneticPr fontId="4" type="Hiragana"/>
  </si>
  <si>
    <t>塩川　正十郎</t>
    <rPh sb="0" eb="6">
      <t>しおかわ　まさじゅうろう</t>
    </rPh>
    <phoneticPr fontId="4" type="Hiragana"/>
  </si>
  <si>
    <t>エフォード・オルメルト</t>
    <rPh sb="0" eb="11">
      <t>えふぉーど・おるめると</t>
    </rPh>
    <phoneticPr fontId="4" type="Hiragana"/>
  </si>
  <si>
    <t>西川　京子</t>
    <rPh sb="0" eb="5">
      <t>にしかわ　きょうこ</t>
    </rPh>
    <phoneticPr fontId="4" type="Hiragana"/>
  </si>
  <si>
    <t>太田　昭宏</t>
    <rPh sb="0" eb="5">
      <t>おおた　あきひろ</t>
    </rPh>
    <phoneticPr fontId="4" type="Hiragana"/>
  </si>
  <si>
    <t>水前寺　清子</t>
    <rPh sb="0" eb="6">
      <t>すいぜんじ　きよこ</t>
    </rPh>
    <phoneticPr fontId="4" type="Hiragana"/>
  </si>
  <si>
    <t>飯島　勲</t>
    <rPh sb="0" eb="4">
      <t>いいじま　いさお</t>
    </rPh>
    <phoneticPr fontId="4" type="Hiragana"/>
  </si>
  <si>
    <t>天童　よしみ</t>
    <rPh sb="0" eb="6">
      <t>てんどう　よしみ</t>
    </rPh>
    <phoneticPr fontId="4" type="Hiragana"/>
  </si>
  <si>
    <t>沢田　康彦</t>
    <rPh sb="0" eb="5">
      <t>さわだ　やすひこ</t>
    </rPh>
    <phoneticPr fontId="4" type="Hiragana"/>
  </si>
  <si>
    <t>高橋　留美子</t>
    <rPh sb="0" eb="6">
      <t>たかはし　るみこ</t>
    </rPh>
    <phoneticPr fontId="4" type="Hiragana"/>
  </si>
  <si>
    <t>鈴木　杏樹</t>
    <rPh sb="0" eb="5">
      <t>すずき　あんじゅ</t>
    </rPh>
    <phoneticPr fontId="4" type="Hiragana"/>
  </si>
  <si>
    <t>田原　健一</t>
    <rPh sb="0" eb="5">
      <t>たはら　けんいち</t>
    </rPh>
    <phoneticPr fontId="4" type="Hiragana"/>
  </si>
  <si>
    <t>渡辺　美奈代</t>
    <rPh sb="0" eb="6">
      <t>わたなべ　みなよ</t>
    </rPh>
    <phoneticPr fontId="4" type="Hiragana"/>
  </si>
  <si>
    <t>山瀬　まみ</t>
    <rPh sb="0" eb="5">
      <t>やませ　まみ</t>
    </rPh>
    <phoneticPr fontId="4" type="Hiragana"/>
  </si>
  <si>
    <t>石田　ゆり子</t>
    <rPh sb="0" eb="6">
      <t>いしだ　ゆりこ</t>
    </rPh>
    <phoneticPr fontId="4" type="Hiragana"/>
  </si>
  <si>
    <t>上運天　忍</t>
    <rPh sb="0" eb="5">
      <t>かみうんてん　しのぶ</t>
    </rPh>
    <phoneticPr fontId="4" type="Hiragana"/>
  </si>
  <si>
    <t>内山　信二</t>
    <rPh sb="0" eb="5">
      <t>うちやま　しんじ</t>
    </rPh>
    <phoneticPr fontId="4" type="Hiragana"/>
  </si>
  <si>
    <t>ＭＥＧＵＭＩ</t>
    <rPh sb="0" eb="6">
      <t>めぐみ</t>
    </rPh>
    <phoneticPr fontId="4" type="Hiragana"/>
  </si>
  <si>
    <t>豊臣　秀吉</t>
    <rPh sb="0" eb="5">
      <t>とよとみ　ひでよし</t>
    </rPh>
    <phoneticPr fontId="4" type="Hiragana"/>
  </si>
  <si>
    <t>今井　寿</t>
    <rPh sb="0" eb="2">
      <t>いまい</t>
    </rPh>
    <rPh sb="3" eb="4">
      <t>ひさし</t>
    </rPh>
    <phoneticPr fontId="4" type="Hiragana"/>
  </si>
  <si>
    <t>星野　英彦</t>
    <rPh sb="0" eb="2">
      <t>ほしの</t>
    </rPh>
    <rPh sb="3" eb="5">
      <t>ひでひこ</t>
    </rPh>
    <phoneticPr fontId="4" type="Hiragana"/>
  </si>
  <si>
    <t>樋口　豊</t>
    <rPh sb="0" eb="2">
      <t>ひぐち</t>
    </rPh>
    <rPh sb="3" eb="4">
      <t>ゆたか</t>
    </rPh>
    <phoneticPr fontId="4" type="Hiragana"/>
  </si>
  <si>
    <t>ＳＵＧＩＺＯ</t>
    <rPh sb="0" eb="6">
      <t>すぎぞー</t>
    </rPh>
    <phoneticPr fontId="4" type="Hiragana"/>
  </si>
  <si>
    <t>紅葉葵【紅蜀葵】</t>
    <rPh sb="0" eb="3">
      <t>もみじあおい</t>
    </rPh>
    <rPh sb="4" eb="7">
      <t>こうしょっき</t>
    </rPh>
    <phoneticPr fontId="4" type="Hiragana" alignment="distributed"/>
  </si>
  <si>
    <t>10/02</t>
  </si>
  <si>
    <t>風船唐綿</t>
    <rPh sb="0" eb="2">
      <t>ふうせん</t>
    </rPh>
    <rPh sb="2" eb="3">
      <t>とう</t>
    </rPh>
    <rPh sb="3" eb="4">
      <t>わた</t>
    </rPh>
    <phoneticPr fontId="4" type="Hiragana" alignment="distributed"/>
  </si>
  <si>
    <t>ヘレニウム【団子菊】</t>
    <rPh sb="6" eb="9">
      <t>だんごぎく</t>
    </rPh>
    <phoneticPr fontId="4" type="Hiragana" alignment="distributed"/>
  </si>
  <si>
    <t>コリウス【金襴紫蘇】</t>
    <rPh sb="5" eb="7">
      <t>きんらん</t>
    </rPh>
    <rPh sb="7" eb="9">
      <t>じそ</t>
    </rPh>
    <phoneticPr fontId="4" type="Hiragana" alignment="distributed"/>
  </si>
  <si>
    <t>10/03</t>
  </si>
  <si>
    <t>男郎花【敗醤】</t>
    <rPh sb="0" eb="3">
      <t>おとこえし</t>
    </rPh>
    <rPh sb="4" eb="6">
      <t>はいしょう</t>
    </rPh>
    <phoneticPr fontId="4" type="Hiragana" alignment="distributed"/>
  </si>
  <si>
    <t>紅葉</t>
    <rPh sb="0" eb="2">
      <t>もみじ</t>
    </rPh>
    <phoneticPr fontId="4" type="Hiragana" alignment="distributed"/>
  </si>
  <si>
    <t>楓</t>
    <rPh sb="0" eb="1">
      <t>かえで</t>
    </rPh>
    <phoneticPr fontId="4" type="Hiragana" alignment="distributed"/>
  </si>
  <si>
    <t>10/04</t>
  </si>
  <si>
    <t>ホップ【西洋唐花草】</t>
    <rPh sb="4" eb="9">
      <t>せいようからはなそう</t>
    </rPh>
    <phoneticPr fontId="4" type="Hiragana" alignment="distributed"/>
  </si>
  <si>
    <t>パセリ【和蘭芹】</t>
    <rPh sb="4" eb="7">
      <t>おらんだせり</t>
    </rPh>
    <phoneticPr fontId="4" type="Hiragana" alignment="distributed"/>
  </si>
  <si>
    <t>釣鐘人参【トトキ】</t>
    <rPh sb="0" eb="2">
      <t>つりがね</t>
    </rPh>
    <rPh sb="2" eb="4">
      <t>にんじん</t>
    </rPh>
    <phoneticPr fontId="4" type="Hiragana" alignment="distributed"/>
  </si>
  <si>
    <t>狗児草【猫じゃらし】</t>
    <rPh sb="0" eb="3">
      <t>えのころぐさ</t>
    </rPh>
    <rPh sb="4" eb="5">
      <t>ねこ</t>
    </rPh>
    <phoneticPr fontId="4" type="Hiragana" alignment="distributed"/>
  </si>
  <si>
    <t>10/05</t>
  </si>
  <si>
    <t>棕櫚</t>
    <rPh sb="0" eb="2">
      <t>しゅろ</t>
    </rPh>
    <phoneticPr fontId="4" type="Hiragana" alignment="distributed"/>
  </si>
  <si>
    <t>椰子</t>
    <rPh sb="0" eb="2">
      <t>やし</t>
    </rPh>
    <phoneticPr fontId="4" type="Hiragana" alignment="distributed"/>
  </si>
  <si>
    <t>10/06</t>
  </si>
  <si>
    <t>梅擬</t>
    <rPh sb="0" eb="2">
      <t>うめもどき</t>
    </rPh>
    <phoneticPr fontId="4" type="Hiragana" alignment="distributed"/>
  </si>
  <si>
    <t>榛【ヘーゼルナッツ】</t>
    <rPh sb="0" eb="1">
      <t>はしばみ</t>
    </rPh>
    <phoneticPr fontId="4" type="Hiragana" alignment="distributed"/>
  </si>
  <si>
    <t>金木犀【九里香】</t>
    <rPh sb="0" eb="3">
      <t>きんもくせい</t>
    </rPh>
    <rPh sb="4" eb="7">
      <t>きゅうりこう</t>
    </rPh>
    <phoneticPr fontId="4" type="Hiragana" alignment="distributed"/>
  </si>
  <si>
    <t>10/07</t>
  </si>
  <si>
    <t>樅</t>
    <rPh sb="0" eb="1">
      <t>もみ</t>
    </rPh>
    <phoneticPr fontId="4" type="Hiragana" alignment="distributed"/>
  </si>
  <si>
    <t>長老木/千代呂木/朝露葱</t>
    <rPh sb="0" eb="3">
      <t>ちょろぎ</t>
    </rPh>
    <rPh sb="4" eb="8">
      <t>ちょろぎ</t>
    </rPh>
    <rPh sb="9" eb="12">
      <t>ちょろぎ</t>
    </rPh>
    <phoneticPr fontId="4" type="Hiragana" alignment="distributed"/>
  </si>
  <si>
    <t>キウイ【鬼木天蓼】</t>
    <rPh sb="4" eb="8">
      <t>おにまたたび</t>
    </rPh>
    <phoneticPr fontId="4" type="Hiragana" alignment="distributed"/>
  </si>
  <si>
    <t>10/08</t>
  </si>
  <si>
    <t>1874/05/07</t>
  </si>
  <si>
    <t>ゆずり葉</t>
  </si>
  <si>
    <t>Ｊ．Ｄ．サリンジャー</t>
    <rPh sb="4" eb="10">
      <t>さりんじゃー</t>
    </rPh>
    <phoneticPr fontId="4" type="Hiragana"/>
  </si>
  <si>
    <t>花の命は短くて</t>
    <rPh sb="0" eb="1">
      <t>ハナ</t>
    </rPh>
    <rPh sb="2" eb="3">
      <t>イノチ</t>
    </rPh>
    <rPh sb="4" eb="5">
      <t>ミジカ</t>
    </rPh>
    <phoneticPr fontId="4"/>
  </si>
  <si>
    <t>葉梨　康弘</t>
    <rPh sb="0" eb="5">
      <t>はなし　やすひろ</t>
    </rPh>
    <phoneticPr fontId="4" type="Hiragana"/>
  </si>
  <si>
    <t>渡辺　謙</t>
    <rPh sb="0" eb="4">
      <t>わたなべ　けん</t>
    </rPh>
    <phoneticPr fontId="4" type="Hiragana"/>
  </si>
  <si>
    <t>金原　ひとみ</t>
    <rPh sb="0" eb="6">
      <t>かねはら　ひとみ</t>
    </rPh>
    <phoneticPr fontId="4" type="Hiragana"/>
  </si>
  <si>
    <t>ジョン万次郎</t>
    <rPh sb="0" eb="6">
      <t>じょんまんじろう</t>
    </rPh>
    <phoneticPr fontId="4" type="Hiragana"/>
  </si>
  <si>
    <t>宮本　百合子</t>
    <rPh sb="0" eb="6">
      <t>みやもと　ゆりこ</t>
    </rPh>
    <phoneticPr fontId="4" type="Hiragana"/>
  </si>
  <si>
    <t>ロナルド・レーガン</t>
    <rPh sb="0" eb="9">
      <t>ろなるど・れーがん</t>
    </rPh>
    <phoneticPr fontId="4" type="Hiragana"/>
  </si>
  <si>
    <t>安岡　正篤☆</t>
    <rPh sb="0" eb="5">
      <t>やすおか　まさひろ</t>
    </rPh>
    <phoneticPr fontId="4" type="Hiragana"/>
  </si>
  <si>
    <t>武見　太郎☆</t>
    <rPh sb="0" eb="5">
      <t>たけみ　たろう</t>
    </rPh>
    <phoneticPr fontId="4" type="Hiragana"/>
  </si>
  <si>
    <t>1894/01/08</t>
  </si>
  <si>
    <t>アウシュビッツの聖者</t>
  </si>
  <si>
    <t>海運王</t>
  </si>
  <si>
    <t>芥川　龍之介☆</t>
    <rPh sb="0" eb="6">
      <t>あくたがわ　りゅうのすけ</t>
    </rPh>
    <phoneticPr fontId="4" type="Hiragana"/>
  </si>
  <si>
    <t>ダニエル・キイス</t>
    <phoneticPr fontId="4" type="Hiragana"/>
  </si>
  <si>
    <t>ベンガル</t>
    <phoneticPr fontId="4" type="Hiragana"/>
  </si>
  <si>
    <t>ホイットニー・ヒューストン</t>
    <phoneticPr fontId="4" type="Hiragana"/>
  </si>
  <si>
    <t>なすび</t>
    <phoneticPr fontId="4" type="Hiragana"/>
  </si>
  <si>
    <t>渋澤　龍彦☆</t>
    <rPh sb="0" eb="5">
      <t>しぶさわ　たつひこ</t>
    </rPh>
    <phoneticPr fontId="4" type="Hiragana"/>
  </si>
  <si>
    <t>岸　信介☆</t>
    <rPh sb="0" eb="4">
      <t>きし　のぶすけ</t>
    </rPh>
    <phoneticPr fontId="4" type="Hiragana"/>
  </si>
  <si>
    <t>ルドルフ・ヘス☆</t>
    <phoneticPr fontId="4" type="Hiragana"/>
  </si>
  <si>
    <t>孝明天皇☆</t>
    <rPh sb="0" eb="4">
      <t>こうめいてんのう</t>
    </rPh>
    <phoneticPr fontId="4" type="Hiragana"/>
  </si>
  <si>
    <t>宮本　百合子☆</t>
    <rPh sb="0" eb="6">
      <t>みやもと　ゆりこ</t>
    </rPh>
    <phoneticPr fontId="4" type="Hiragana"/>
  </si>
  <si>
    <t>川合　俊一</t>
    <rPh sb="0" eb="5">
      <t>かわい　しゅんいち</t>
    </rPh>
    <phoneticPr fontId="4" type="Hiragana"/>
  </si>
  <si>
    <t>ジャイアント馬場☆</t>
    <rPh sb="0" eb="8">
      <t>じゃいあんとばば</t>
    </rPh>
    <phoneticPr fontId="4" type="Hiragana"/>
  </si>
  <si>
    <t>ハーマン・メルヴィル☆</t>
    <phoneticPr fontId="4" type="Hiragana"/>
  </si>
  <si>
    <t>金子　賢</t>
    <rPh sb="0" eb="2">
      <t>かねこ</t>
    </rPh>
    <rPh sb="3" eb="4">
      <t>けん</t>
    </rPh>
    <phoneticPr fontId="4" type="Hiragana"/>
  </si>
  <si>
    <t>つのだ　じろう</t>
    <phoneticPr fontId="4" type="Hiragana"/>
  </si>
  <si>
    <t>フランシスコ・ザビエル☆</t>
    <rPh sb="0" eb="11">
      <t>ふらんしすこ・ざびえる</t>
    </rPh>
    <phoneticPr fontId="4" type="Hiragana"/>
  </si>
  <si>
    <t>マリア・テレジア☆</t>
    <rPh sb="0" eb="8">
      <t>まりあ・てれじあ</t>
    </rPh>
    <phoneticPr fontId="4" type="Hiragana"/>
  </si>
  <si>
    <t>ヒヨス【非沃斯】</t>
    <rPh sb="4" eb="7">
      <t>ひよす</t>
    </rPh>
    <phoneticPr fontId="4" type="Hiragana" alignment="distributed"/>
  </si>
  <si>
    <t>07/30</t>
  </si>
  <si>
    <t>火焔木【アフリカンチューリップ】</t>
    <rPh sb="0" eb="2">
      <t>かえん</t>
    </rPh>
    <rPh sb="2" eb="3">
      <t>ぼく</t>
    </rPh>
    <phoneticPr fontId="4" type="Hiragana" alignment="distributed"/>
  </si>
  <si>
    <t>07/31</t>
  </si>
  <si>
    <t>平田　篤胤</t>
    <rPh sb="0" eb="2">
      <t>ひらた</t>
    </rPh>
    <rPh sb="3" eb="5">
      <t>あつたね</t>
    </rPh>
    <phoneticPr fontId="4" type="Hiragana"/>
  </si>
  <si>
    <t>平田　篤胤☆</t>
    <rPh sb="0" eb="2">
      <t>ひらた</t>
    </rPh>
    <rPh sb="3" eb="5">
      <t>あつたね</t>
    </rPh>
    <phoneticPr fontId="4" type="Hiragana"/>
  </si>
  <si>
    <t>国学者/神道家</t>
    <rPh sb="0" eb="3">
      <t>こくがくしゃ</t>
    </rPh>
    <rPh sb="4" eb="6">
      <t>しんとう</t>
    </rPh>
    <rPh sb="6" eb="7">
      <t>か</t>
    </rPh>
    <phoneticPr fontId="4" type="Hiragana"/>
  </si>
  <si>
    <t>斎藤　祐樹</t>
    <rPh sb="0" eb="5">
      <t>さいとう　ゆうき</t>
    </rPh>
    <phoneticPr fontId="4" type="Hiragana"/>
  </si>
  <si>
    <t>新垣　結衣</t>
    <rPh sb="0" eb="5">
      <t>あらがき　ゆい</t>
    </rPh>
    <phoneticPr fontId="4" type="Hiragana"/>
  </si>
  <si>
    <t>ジャンヌ・ダルク</t>
    <rPh sb="0" eb="8">
      <t>じゃんぬ・だるく</t>
    </rPh>
    <phoneticPr fontId="4" type="Hiragana"/>
  </si>
  <si>
    <t>シャルル・ペロー</t>
    <rPh sb="0" eb="8">
      <t>しゃるる・ぺろー</t>
    </rPh>
    <phoneticPr fontId="4" type="Hiragana"/>
  </si>
  <si>
    <t>ジェームズ・ワット</t>
    <rPh sb="0" eb="9">
      <t>じぇーむず・わっと</t>
    </rPh>
    <phoneticPr fontId="4" type="Hiragana"/>
  </si>
  <si>
    <t>ベルナデッタ・スビルー</t>
    <rPh sb="0" eb="11">
      <t>べるなでった・すびるー</t>
    </rPh>
    <phoneticPr fontId="4" type="Hiragana"/>
  </si>
  <si>
    <t>久保　角太郎</t>
    <rPh sb="0" eb="6">
      <t>くぼ　かくたろう</t>
    </rPh>
    <phoneticPr fontId="4" type="Hiragana"/>
  </si>
  <si>
    <t>西條　八十</t>
    <rPh sb="0" eb="5">
      <t>さいじょう　やそ</t>
    </rPh>
    <phoneticPr fontId="4" type="Hiragana"/>
  </si>
  <si>
    <t>中山　慶子</t>
    <rPh sb="0" eb="5">
      <t>なかやま　よしこ</t>
    </rPh>
    <phoneticPr fontId="4" type="Hiragana"/>
  </si>
  <si>
    <t>斎藤　実</t>
    <rPh sb="0" eb="4">
      <t>さいとう　まこと</t>
    </rPh>
    <phoneticPr fontId="4" type="Hiragana"/>
  </si>
  <si>
    <t>柳原　愛子</t>
    <rPh sb="0" eb="5">
      <t>やなぎはら　なるこ</t>
    </rPh>
    <phoneticPr fontId="4" type="Hiragana"/>
  </si>
  <si>
    <t>江頭　安太郎</t>
    <rPh sb="0" eb="6">
      <t>えがしら　やすたろう</t>
    </rPh>
    <phoneticPr fontId="4" type="Hiragana"/>
  </si>
  <si>
    <t>ハンス・アンデルセン</t>
    <rPh sb="4" eb="10">
      <t>あんでるせん</t>
    </rPh>
    <phoneticPr fontId="4" type="Hiragana"/>
  </si>
  <si>
    <t>アメデオ・モディリアーニ</t>
    <rPh sb="5" eb="12">
      <t>もでぃりあーに</t>
    </rPh>
    <phoneticPr fontId="4" type="Hiragana"/>
  </si>
  <si>
    <t>重光　葵</t>
    <rPh sb="0" eb="4">
      <t>しげみつ　まもる</t>
    </rPh>
    <phoneticPr fontId="4" type="Hiragana"/>
  </si>
  <si>
    <t>長沼　妙佼</t>
    <rPh sb="0" eb="5">
      <t>ながぬま　みょうこう</t>
    </rPh>
    <phoneticPr fontId="4" type="Hiragana"/>
  </si>
  <si>
    <t>三浦　義一</t>
    <rPh sb="0" eb="2">
      <t>みうら　</t>
    </rPh>
    <rPh sb="3" eb="5">
      <t>ぎいち</t>
    </rPh>
    <phoneticPr fontId="4" type="Hiragana"/>
  </si>
  <si>
    <t>陸軍軍人＠失踪</t>
    <rPh sb="5" eb="7">
      <t>シッソウ</t>
    </rPh>
    <phoneticPr fontId="4"/>
  </si>
  <si>
    <t>実存主義/女性の解放</t>
    <rPh sb="5" eb="7">
      <t>ジョセイ</t>
    </rPh>
    <rPh sb="8" eb="10">
      <t>カイホウ</t>
    </rPh>
    <phoneticPr fontId="4"/>
  </si>
  <si>
    <t>動物文学</t>
    <rPh sb="0" eb="2">
      <t>ドウブツ</t>
    </rPh>
    <rPh sb="2" eb="4">
      <t>ブンガク</t>
    </rPh>
    <phoneticPr fontId="4"/>
  </si>
  <si>
    <t>江頭　豊</t>
    <rPh sb="0" eb="4">
      <t>えがしら　ゆたか</t>
    </rPh>
    <phoneticPr fontId="4" type="Hiragana"/>
  </si>
  <si>
    <t>淀川　長治</t>
    <rPh sb="0" eb="5">
      <t>よどがわ　ながはる</t>
    </rPh>
    <phoneticPr fontId="4" type="Hiragana"/>
  </si>
  <si>
    <t>河本　敏夫</t>
    <rPh sb="0" eb="2">
      <t>こうもと</t>
    </rPh>
    <rPh sb="3" eb="5">
      <t>　としお</t>
    </rPh>
    <phoneticPr fontId="4" type="Hiragana"/>
  </si>
  <si>
    <t>第３３代米大統領/原爆ぽちっとな</t>
    <rPh sb="0" eb="1">
      <t>ダイ</t>
    </rPh>
    <rPh sb="3" eb="4">
      <t>ダイ</t>
    </rPh>
    <rPh sb="4" eb="5">
      <t>ベイ</t>
    </rPh>
    <rPh sb="5" eb="8">
      <t>ダイトウリョウ</t>
    </rPh>
    <rPh sb="9" eb="11">
      <t>ゲンバク</t>
    </rPh>
    <phoneticPr fontId="4"/>
  </si>
  <si>
    <t>吉行　淳之介</t>
    <rPh sb="0" eb="6">
      <t>よしゆき　じゅんのすけ</t>
    </rPh>
    <phoneticPr fontId="4" type="Hiragana"/>
  </si>
  <si>
    <t>江　沢民</t>
    <rPh sb="0" eb="4">
      <t>こう　たくみん</t>
    </rPh>
    <phoneticPr fontId="4" type="Hiragana"/>
  </si>
  <si>
    <t>ロボトミー考案者＠ノーベル賞</t>
    <rPh sb="5" eb="8">
      <t>コウアンシャ</t>
    </rPh>
    <rPh sb="13" eb="14">
      <t>ショウ</t>
    </rPh>
    <phoneticPr fontId="4"/>
  </si>
  <si>
    <t>近藤　鉄雄</t>
    <rPh sb="0" eb="5">
      <t>こんどう　てつお</t>
    </rPh>
    <phoneticPr fontId="4" type="Hiragana"/>
  </si>
  <si>
    <t>小和田　恒</t>
    <rPh sb="0" eb="5">
      <t>おわだ　　ひさし</t>
    </rPh>
    <phoneticPr fontId="4" type="Hiragana"/>
  </si>
  <si>
    <t>ビートルズ＠暗殺</t>
    <rPh sb="6" eb="8">
      <t>アンサツ</t>
    </rPh>
    <phoneticPr fontId="4"/>
  </si>
  <si>
    <t>カルーセル麻紀</t>
    <rPh sb="5" eb="7">
      <t>まき</t>
    </rPh>
    <phoneticPr fontId="4" type="Hiragana"/>
  </si>
  <si>
    <t>ジャーナリスト/ハゲワシと少女＠自殺</t>
    <rPh sb="16" eb="18">
      <t>ジサツ</t>
    </rPh>
    <phoneticPr fontId="4"/>
  </si>
  <si>
    <t>甲斐　智枝美</t>
    <rPh sb="0" eb="6">
      <t>かい　ちえみ</t>
    </rPh>
    <phoneticPr fontId="4" type="Hiragana"/>
  </si>
  <si>
    <t>石榴</t>
    <rPh sb="0" eb="2">
      <t>ざくろ</t>
    </rPh>
    <phoneticPr fontId="4" type="Hiragana" alignment="distributed"/>
  </si>
  <si>
    <t>06/29</t>
  </si>
  <si>
    <t>薊</t>
    <rPh sb="0" eb="1">
      <t>あざみ</t>
    </rPh>
    <phoneticPr fontId="4" type="Hiragana" alignment="distributed"/>
  </si>
  <si>
    <t>06/30</t>
  </si>
  <si>
    <t>未央柳【美容柳】</t>
    <rPh sb="0" eb="3">
      <t>びょうやなぎ</t>
    </rPh>
    <rPh sb="4" eb="7">
      <t>びようやなぎ</t>
    </rPh>
    <phoneticPr fontId="4" type="Hiragana" alignment="distributed"/>
  </si>
  <si>
    <t>スカビオサ【西洋松虫草】</t>
    <rPh sb="6" eb="8">
      <t>せいよう</t>
    </rPh>
    <rPh sb="8" eb="11">
      <t>まつむしそう</t>
    </rPh>
    <phoneticPr fontId="4" type="Hiragana" alignment="distributed"/>
  </si>
  <si>
    <t>07/01</t>
  </si>
  <si>
    <t>向日葵【日輪草】</t>
    <rPh sb="0" eb="3">
      <t>ひまわり</t>
    </rPh>
    <rPh sb="4" eb="7">
      <t>にちりんそう</t>
    </rPh>
    <phoneticPr fontId="4" type="Hiragana" alignment="distributed"/>
  </si>
  <si>
    <t>07/02</t>
  </si>
  <si>
    <t>ブローディア【姫アガパンサス】</t>
    <rPh sb="7" eb="8">
      <t>ひめ</t>
    </rPh>
    <phoneticPr fontId="4" type="Hiragana" alignment="distributed"/>
  </si>
  <si>
    <t>07/03</t>
  </si>
  <si>
    <t>立浪草</t>
    <rPh sb="0" eb="3">
      <t>たつなみそう</t>
    </rPh>
    <phoneticPr fontId="4" type="Hiragana" alignment="distributed"/>
  </si>
  <si>
    <t>07/04</t>
  </si>
  <si>
    <t>堀　辰雄</t>
    <rPh sb="0" eb="4">
      <t>ほり　たつお</t>
    </rPh>
    <phoneticPr fontId="4" type="Hiragana"/>
  </si>
  <si>
    <t>池田　大作</t>
    <rPh sb="0" eb="5">
      <t>いけだ　たいさく</t>
    </rPh>
    <phoneticPr fontId="4" type="Hiragana"/>
  </si>
  <si>
    <t>津川　雅彦</t>
    <rPh sb="0" eb="5">
      <t>つがわ　まさひこ</t>
    </rPh>
    <phoneticPr fontId="4" type="Hiragana"/>
  </si>
  <si>
    <t>森田　童子</t>
    <rPh sb="0" eb="5">
      <t>もりた　どうじ</t>
    </rPh>
    <phoneticPr fontId="4" type="Hiragana"/>
  </si>
  <si>
    <t>坂本　龍一</t>
    <rPh sb="0" eb="5">
      <t>さかもと　りゅういち</t>
    </rPh>
    <phoneticPr fontId="4" type="Hiragana"/>
  </si>
  <si>
    <t>宮沢　りえ</t>
    <rPh sb="0" eb="5">
      <t>みやざわ　りえ</t>
    </rPh>
    <phoneticPr fontId="4" type="Hiragana"/>
  </si>
  <si>
    <t>吉澤　ひとみ</t>
    <rPh sb="0" eb="6">
      <t>よしざわ　ひとみ</t>
    </rPh>
    <phoneticPr fontId="4" type="Hiragana"/>
  </si>
  <si>
    <t>ルーベンス</t>
    <rPh sb="0" eb="5">
      <t>るーべんす</t>
    </rPh>
    <phoneticPr fontId="4" type="Hiragana"/>
  </si>
  <si>
    <t>ヘルマン・ヘッセ</t>
    <rPh sb="0" eb="8">
      <t>へるまん・へっせ</t>
    </rPh>
    <phoneticPr fontId="4" type="Hiragana"/>
  </si>
  <si>
    <t>ジャン・コクトー</t>
    <rPh sb="0" eb="8">
      <t>じゃん・こくとー</t>
    </rPh>
    <phoneticPr fontId="4" type="Hiragana"/>
  </si>
  <si>
    <t>ジェラルド・フォード</t>
    <rPh sb="0" eb="10">
      <t>じぇらるど・ふぉーど</t>
    </rPh>
    <phoneticPr fontId="4" type="Hiragana"/>
  </si>
  <si>
    <t>高校教師</t>
  </si>
  <si>
    <t>1867/05/18</t>
  </si>
  <si>
    <t>吉沢　秋絵</t>
    <rPh sb="0" eb="5">
      <t>よしざわ　あきえ</t>
    </rPh>
    <phoneticPr fontId="4" type="Hiragana"/>
  </si>
  <si>
    <t>朝青龍　明徳</t>
    <rPh sb="0" eb="6">
      <t>あさしょうりゅう　あきのり</t>
    </rPh>
    <phoneticPr fontId="4" type="Hiragana"/>
  </si>
  <si>
    <t>榎本　加奈子</t>
    <rPh sb="0" eb="6">
      <t>えのもと　かなこ</t>
    </rPh>
    <phoneticPr fontId="4" type="Hiragana"/>
  </si>
  <si>
    <t>レオナルド・ダ・ビンチ</t>
    <rPh sb="0" eb="11">
      <t>れおなるど・だ・びんち</t>
    </rPh>
    <phoneticPr fontId="4" type="Hiragana"/>
  </si>
  <si>
    <t>島崎　藤村</t>
    <rPh sb="0" eb="5">
      <t>しまざき　とうそん</t>
    </rPh>
    <phoneticPr fontId="4" type="Hiragana"/>
  </si>
  <si>
    <t>1963/**/**</t>
  </si>
  <si>
    <t>安倍元首相秘書官</t>
  </si>
  <si>
    <t>1880/11/06</t>
  </si>
  <si>
    <t>第４代仏大統領</t>
  </si>
  <si>
    <t>鉄腕アトム</t>
  </si>
  <si>
    <t>元民主党＠暗殺</t>
  </si>
  <si>
    <t>２ちゃんねる</t>
  </si>
  <si>
    <t>卓球</t>
  </si>
  <si>
    <t>1880/08/31</t>
  </si>
  <si>
    <t>悪党党幹事長</t>
  </si>
  <si>
    <t>戸塚ヨットスクール</t>
  </si>
  <si>
    <t>夏川　りみ</t>
    <rPh sb="0" eb="2">
      <t>なつかわ</t>
    </rPh>
    <phoneticPr fontId="4" type="Hiragana"/>
  </si>
  <si>
    <t>オペラ歌手＠神の歌声</t>
    <rPh sb="3" eb="5">
      <t>かしゅ</t>
    </rPh>
    <rPh sb="6" eb="7">
      <t>かみ</t>
    </rPh>
    <rPh sb="8" eb="10">
      <t>うたごえ</t>
    </rPh>
    <phoneticPr fontId="4" type="Hiragana"/>
  </si>
  <si>
    <t>【殺】月夜の狂人＠米</t>
    <rPh sb="1" eb="2">
      <t>さつ</t>
    </rPh>
    <phoneticPr fontId="4" type="Hiragana"/>
  </si>
  <si>
    <t>西洋菩提樹【リンデンバウム】</t>
    <rPh sb="0" eb="2">
      <t>せいよう</t>
    </rPh>
    <rPh sb="2" eb="5">
      <t>ぼだいじゅ</t>
    </rPh>
    <phoneticPr fontId="4" type="Hiragana" alignment="distributed"/>
  </si>
  <si>
    <t>吾亦紅/吾木香</t>
    <rPh sb="0" eb="3">
      <t>われもこう</t>
    </rPh>
    <rPh sb="4" eb="7">
      <t>われもこう</t>
    </rPh>
    <phoneticPr fontId="4" type="Hiragana" alignment="distributed"/>
  </si>
  <si>
    <t>08/24</t>
  </si>
  <si>
    <t>鶏頭【韓藍】</t>
    <rPh sb="0" eb="2">
      <t>けいとう</t>
    </rPh>
    <rPh sb="3" eb="5">
      <t>からあい</t>
    </rPh>
    <phoneticPr fontId="4" type="Hiragana" alignment="distributed"/>
  </si>
  <si>
    <t>黄蜀葵</t>
    <rPh sb="0" eb="3">
      <t>とろろあおい</t>
    </rPh>
    <phoneticPr fontId="4" type="Hiragana" alignment="distributed"/>
  </si>
  <si>
    <t>08/25</t>
  </si>
  <si>
    <t>檜扇【烏羽玉】</t>
    <rPh sb="0" eb="2">
      <t>ひおうぎ</t>
    </rPh>
    <rPh sb="3" eb="6">
      <t>ぬばたま</t>
    </rPh>
    <phoneticPr fontId="4" type="Hiragana" alignment="distributed"/>
  </si>
  <si>
    <t>08/26</t>
  </si>
  <si>
    <t>小金梅笹</t>
    <rPh sb="0" eb="4">
      <t>こきんばいざさ</t>
    </rPh>
    <phoneticPr fontId="4" type="Hiragana" alignment="distributed"/>
  </si>
  <si>
    <t>ミカエルマス・デージー【友禅菊】</t>
    <rPh sb="12" eb="14">
      <t>ゆうぜん</t>
    </rPh>
    <rPh sb="14" eb="15">
      <t>ぎく</t>
    </rPh>
    <phoneticPr fontId="4" type="Hiragana" alignment="distributed"/>
  </si>
  <si>
    <t>糸瓜</t>
    <rPh sb="0" eb="2">
      <t>へちま</t>
    </rPh>
    <phoneticPr fontId="4" type="Hiragana" alignment="distributed"/>
  </si>
  <si>
    <t>08/27</t>
  </si>
  <si>
    <t>芙蓉</t>
    <rPh sb="0" eb="2">
      <t>ふよう</t>
    </rPh>
    <phoneticPr fontId="4" type="Hiragana" alignment="distributed"/>
  </si>
  <si>
    <t>08/28</t>
  </si>
  <si>
    <t>08/29</t>
  </si>
  <si>
    <t>08/30</t>
  </si>
  <si>
    <t>大犬の陰嚢【天人唐草】</t>
    <rPh sb="0" eb="1">
      <t>おお</t>
    </rPh>
    <rPh sb="1" eb="2">
      <t>いぬ</t>
    </rPh>
    <rPh sb="3" eb="5">
      <t>ふぐり</t>
    </rPh>
    <rPh sb="6" eb="8">
      <t>てんにん</t>
    </rPh>
    <rPh sb="8" eb="10">
      <t>からくさ</t>
    </rPh>
    <phoneticPr fontId="4" type="Hiragana" alignment="distributed"/>
  </si>
  <si>
    <t>蚊帳吊草</t>
    <rPh sb="0" eb="4">
      <t>かやつりぐさ</t>
    </rPh>
    <phoneticPr fontId="4" type="Hiragana" alignment="distributed"/>
  </si>
  <si>
    <t>08/31</t>
  </si>
  <si>
    <t>仏桑華/扶桑華【琉球槿】</t>
    <rPh sb="0" eb="3">
      <t>ぶっそうげ</t>
    </rPh>
    <rPh sb="4" eb="7">
      <t>ぶっそうげ</t>
    </rPh>
    <rPh sb="8" eb="10">
      <t>りゅうきゅう</t>
    </rPh>
    <rPh sb="10" eb="11">
      <t>むくげ</t>
    </rPh>
    <phoneticPr fontId="4" type="Hiragana" alignment="distributed"/>
  </si>
  <si>
    <t>09/01</t>
  </si>
  <si>
    <t>チグリジア【虎百合】</t>
    <rPh sb="6" eb="9">
      <t>とらゆり</t>
    </rPh>
    <phoneticPr fontId="4" type="Hiragana" alignment="distributed"/>
  </si>
  <si>
    <t>鬼百合</t>
    <rPh sb="0" eb="3">
      <t>おにゆり</t>
    </rPh>
    <phoneticPr fontId="4" type="Hiragana" alignment="distributed"/>
  </si>
  <si>
    <t>09/02</t>
  </si>
  <si>
    <t>コバエア【蔓コベア】</t>
    <rPh sb="5" eb="6">
      <t>つる</t>
    </rPh>
    <phoneticPr fontId="4" type="Hiragana" alignment="distributed"/>
  </si>
  <si>
    <t>09/03</t>
  </si>
  <si>
    <t>ブルーサルビア</t>
  </si>
  <si>
    <t>09/04</t>
  </si>
  <si>
    <t>藤袴【蘭草】</t>
    <rPh sb="0" eb="2">
      <t>ふじばかま</t>
    </rPh>
    <rPh sb="3" eb="5">
      <t>らんそう</t>
    </rPh>
    <phoneticPr fontId="4" type="Hiragana" alignment="distributed"/>
  </si>
  <si>
    <t>09/29</t>
  </si>
  <si>
    <t>チトニア【メキシコ向日葵】</t>
    <rPh sb="9" eb="12">
      <t>ひまわり</t>
    </rPh>
    <phoneticPr fontId="4" type="Hiragana" alignment="distributed"/>
  </si>
  <si>
    <t>09/30</t>
  </si>
  <si>
    <t>秋明菊【貴船菊】</t>
    <rPh sb="0" eb="3">
      <t>しゅうめいぎく</t>
    </rPh>
    <rPh sb="4" eb="7">
      <t>きぶねぎく</t>
    </rPh>
    <phoneticPr fontId="4" type="Hiragana" alignment="distributed"/>
  </si>
  <si>
    <t>松浦　亜弥</t>
    <rPh sb="0" eb="5">
      <t>まつうら　あや</t>
    </rPh>
    <phoneticPr fontId="4" type="Hiragana"/>
  </si>
  <si>
    <t>ベートーベン</t>
    <rPh sb="0" eb="6">
      <t>べーとーべん</t>
    </rPh>
    <phoneticPr fontId="4" type="Hiragana"/>
  </si>
  <si>
    <t>寺田　寅彦</t>
    <rPh sb="0" eb="5">
      <t>てらだ　とらひこ</t>
    </rPh>
    <phoneticPr fontId="4" type="Hiragana"/>
  </si>
  <si>
    <t>与謝野　晶子</t>
    <rPh sb="0" eb="6">
      <t>よさの　あきこ</t>
    </rPh>
    <phoneticPr fontId="4" type="Hiragana"/>
  </si>
  <si>
    <t>シャルル・ド・ゴール</t>
    <rPh sb="0" eb="10">
      <t>しゃるる・ど・ごーる</t>
    </rPh>
    <phoneticPr fontId="4" type="Hiragana"/>
  </si>
  <si>
    <t>仁科　芳雄</t>
    <rPh sb="0" eb="5">
      <t>にしな　よしお</t>
    </rPh>
    <phoneticPr fontId="4" type="Hiragana"/>
  </si>
  <si>
    <t>サティア・サイババ</t>
    <rPh sb="0" eb="9">
      <t>さてぃあ・さいばば</t>
    </rPh>
    <phoneticPr fontId="4" type="Hiragana"/>
  </si>
  <si>
    <t>チャールズ・スタークウェザー</t>
    <rPh sb="0" eb="14">
      <t>ちゃーるず・すたーくうぇざー</t>
    </rPh>
    <phoneticPr fontId="4" type="Hiragana"/>
  </si>
  <si>
    <t>浅田　満</t>
    <rPh sb="0" eb="4">
      <t>あさだ　みつる</t>
    </rPh>
    <phoneticPr fontId="4" type="Hiragana"/>
  </si>
  <si>
    <t>夏樹　静子</t>
    <rPh sb="0" eb="5">
      <t>なつき　しずこ</t>
    </rPh>
    <phoneticPr fontId="4" type="Hiragana"/>
  </si>
  <si>
    <t>イルカ</t>
    <rPh sb="0" eb="3">
      <t>いるか</t>
    </rPh>
    <phoneticPr fontId="4" type="Hiragana"/>
  </si>
  <si>
    <t>神田　正輝</t>
    <rPh sb="0" eb="5">
      <t>かんだ　まさき</t>
    </rPh>
    <phoneticPr fontId="4" type="Hiragana"/>
  </si>
  <si>
    <t>柊　あおい</t>
    <rPh sb="0" eb="5">
      <t>ひいらぎ　あおい</t>
    </rPh>
    <phoneticPr fontId="4" type="Hiragana"/>
  </si>
  <si>
    <t>坂口　博信</t>
    <rPh sb="0" eb="5">
      <t>さかぐち　ひろのぶ</t>
    </rPh>
    <phoneticPr fontId="4" type="Hiragana"/>
  </si>
  <si>
    <t>寺門　ジモン</t>
    <rPh sb="0" eb="6">
      <t>てらかど　じもん</t>
    </rPh>
    <phoneticPr fontId="4" type="Hiragana"/>
  </si>
  <si>
    <t>林家　こぶ平</t>
    <rPh sb="0" eb="6">
      <t>はやしや　こぶへい</t>
    </rPh>
    <phoneticPr fontId="4" type="Hiragana"/>
  </si>
  <si>
    <t>桂　正和</t>
    <rPh sb="0" eb="4">
      <t>かつら　まさかず</t>
    </rPh>
    <phoneticPr fontId="4" type="Hiragana"/>
  </si>
  <si>
    <t>保坂　尚輝</t>
    <rPh sb="0" eb="5">
      <t>ほさか　なおき</t>
    </rPh>
    <phoneticPr fontId="4" type="Hiragana"/>
  </si>
  <si>
    <t>上祐　史浩</t>
    <rPh sb="0" eb="5">
      <t>じょうゆう　ふみひろ</t>
    </rPh>
    <phoneticPr fontId="4" type="Hiragana"/>
  </si>
  <si>
    <t>杏里</t>
    <rPh sb="0" eb="2">
      <t>あんり</t>
    </rPh>
    <phoneticPr fontId="4" type="Hiragana"/>
  </si>
  <si>
    <t>中井　貴一</t>
    <rPh sb="0" eb="5">
      <t>なかい　きいち</t>
    </rPh>
    <phoneticPr fontId="4" type="Hiragana"/>
  </si>
  <si>
    <t>山口　美江</t>
    <rPh sb="0" eb="5">
      <t>やまぐち　みえ</t>
    </rPh>
    <phoneticPr fontId="4" type="Hiragana"/>
  </si>
  <si>
    <t>大貫　亜美</t>
    <rPh sb="0" eb="5">
      <t>おおぬき　あみ</t>
    </rPh>
    <phoneticPr fontId="4" type="Hiragana"/>
  </si>
  <si>
    <t>松田　翔太</t>
    <rPh sb="0" eb="5">
      <t>まつだ　しょうた</t>
    </rPh>
    <phoneticPr fontId="4" type="Hiragana"/>
  </si>
  <si>
    <t>鈴木　えみ</t>
    <rPh sb="0" eb="5">
      <t>すずき　えみ</t>
    </rPh>
    <phoneticPr fontId="4" type="Hiragana"/>
  </si>
  <si>
    <t>ジョン・エヴァレット・ミレイ</t>
    <rPh sb="0" eb="14">
      <t>じょん・えヴぁれっと・みれい</t>
    </rPh>
    <phoneticPr fontId="4" type="Hiragana"/>
  </si>
  <si>
    <t>数学者/物理学者/天文学者</t>
    <rPh sb="0" eb="3">
      <t>スウガクシャ</t>
    </rPh>
    <rPh sb="4" eb="6">
      <t>ブツリ</t>
    </rPh>
    <rPh sb="6" eb="8">
      <t>ガクシャ</t>
    </rPh>
    <rPh sb="9" eb="11">
      <t>テンモン</t>
    </rPh>
    <rPh sb="11" eb="13">
      <t>ガクシャ</t>
    </rPh>
    <phoneticPr fontId="4"/>
  </si>
  <si>
    <t>自民党/参議院</t>
  </si>
  <si>
    <t>ゴースト/ＮＹの幻</t>
  </si>
  <si>
    <t>第４５・４８～５１代首相/外務省</t>
  </si>
  <si>
    <t>黄花の九輪桜【カウスリップ】</t>
    <rPh sb="0" eb="2">
      <t>きはな</t>
    </rPh>
    <rPh sb="3" eb="6">
      <t>くりんざくら</t>
    </rPh>
    <phoneticPr fontId="4" type="Hiragana" alignment="distributed"/>
  </si>
  <si>
    <t>鈴蘭【君影草】</t>
    <rPh sb="0" eb="2">
      <t>すずらん</t>
    </rPh>
    <rPh sb="3" eb="6">
      <t>きみかげそう</t>
    </rPh>
    <phoneticPr fontId="4" type="Hiragana" alignment="distributed"/>
  </si>
  <si>
    <t>三ツ葉躑躅</t>
    <rPh sb="0" eb="5">
      <t>みつばつつじ</t>
    </rPh>
    <phoneticPr fontId="4" type="Hiragana" alignment="distributed"/>
  </si>
  <si>
    <t>05/02</t>
  </si>
  <si>
    <t>フクシア【釣浮草】</t>
    <rPh sb="5" eb="8">
      <t>つりうきそう</t>
    </rPh>
    <phoneticPr fontId="4" type="Hiragana" alignment="distributed"/>
  </si>
  <si>
    <t>ライラック【紫丁香花】</t>
    <rPh sb="6" eb="10">
      <t>むらさきはしどい</t>
    </rPh>
    <phoneticPr fontId="4" type="Hiragana" alignment="distributed"/>
  </si>
  <si>
    <t>05/03</t>
  </si>
  <si>
    <t>文目/菖蒲</t>
    <rPh sb="0" eb="2">
      <t>あやめ</t>
    </rPh>
    <rPh sb="3" eb="5">
      <t>あやめ</t>
    </rPh>
    <phoneticPr fontId="4" type="Hiragana" alignment="distributed"/>
  </si>
  <si>
    <t>05/04</t>
  </si>
  <si>
    <t>スターチス【花浜匙】</t>
    <rPh sb="6" eb="9">
      <t>はなはまさじ</t>
    </rPh>
    <phoneticPr fontId="4" type="Hiragana" alignment="distributed"/>
  </si>
  <si>
    <t>百日草【ジニア】</t>
    <rPh sb="0" eb="3">
      <t>ひゃくにちそう</t>
    </rPh>
    <phoneticPr fontId="4" type="Hiragana" alignment="distributed"/>
  </si>
  <si>
    <t>05/05</t>
  </si>
  <si>
    <t>菖蒲</t>
    <rPh sb="0" eb="2">
      <t>しょうぶ</t>
    </rPh>
    <phoneticPr fontId="4" type="Hiragana" alignment="distributed"/>
  </si>
  <si>
    <t>京都大学名誉教授</t>
  </si>
  <si>
    <t>どくとるマンボウ</t>
  </si>
  <si>
    <t>元アニマル梯団コアラ</t>
  </si>
  <si>
    <t>動物の鳴き真似師</t>
  </si>
  <si>
    <t>イスラエル首相</t>
  </si>
  <si>
    <t>小泉元首相秘書官</t>
  </si>
  <si>
    <t>ザ・たっち</t>
    <rPh sb="0" eb="5">
      <t>ざ・たっち</t>
    </rPh>
    <phoneticPr fontId="4" type="Hiragana"/>
  </si>
  <si>
    <t>倖田　來未</t>
    <rPh sb="0" eb="5">
      <t>こうだ　みく</t>
    </rPh>
    <phoneticPr fontId="4" type="Hiragana"/>
  </si>
  <si>
    <t>ルイ１６世</t>
    <rPh sb="0" eb="5">
      <t>るい１６せい</t>
    </rPh>
    <phoneticPr fontId="4" type="Hiragana"/>
  </si>
  <si>
    <t>ベルンハルト・リーマン</t>
    <rPh sb="0" eb="11">
      <t>べるんはると・りーまん</t>
    </rPh>
    <phoneticPr fontId="4" type="Hiragana"/>
  </si>
  <si>
    <t>新渡戸　稲造</t>
    <rPh sb="0" eb="6">
      <t>にとべ　いなぞう</t>
    </rPh>
    <phoneticPr fontId="4" type="Hiragana"/>
  </si>
  <si>
    <t>鷲尾　いさ子</t>
    <rPh sb="0" eb="6">
      <t>わしお　いさこ</t>
    </rPh>
    <phoneticPr fontId="4" type="Hiragana"/>
  </si>
  <si>
    <t>岡平　健治</t>
    <rPh sb="0" eb="5">
      <t>おかひら　けんじ</t>
    </rPh>
    <phoneticPr fontId="4" type="Hiragana"/>
  </si>
  <si>
    <t>篠原　ともえ</t>
    <rPh sb="0" eb="6">
      <t>しのはら　ともえ</t>
    </rPh>
    <phoneticPr fontId="4" type="Hiragana"/>
  </si>
  <si>
    <t>堂本　剛</t>
    <rPh sb="0" eb="4">
      <t>どうもと　つよし</t>
    </rPh>
    <phoneticPr fontId="4" type="Hiragana"/>
  </si>
  <si>
    <t>上運天　くくる</t>
    <rPh sb="0" eb="7">
      <t>かみうんてん　くくる</t>
    </rPh>
    <phoneticPr fontId="4" type="Hiragana"/>
  </si>
  <si>
    <t>鉄腕アトム</t>
    <rPh sb="0" eb="5">
      <t>てつわんあとむ</t>
    </rPh>
    <phoneticPr fontId="4" type="Hiragana"/>
  </si>
  <si>
    <t>フランツ・カフカ</t>
    <rPh sb="0" eb="8">
      <t>ふらんつ・かふか</t>
    </rPh>
    <phoneticPr fontId="4" type="Hiragana"/>
  </si>
  <si>
    <t>原田　芳雄</t>
    <rPh sb="0" eb="5">
      <t>はらだ　よしお</t>
    </rPh>
    <phoneticPr fontId="4" type="Hiragana"/>
  </si>
  <si>
    <t>村上　龍</t>
    <rPh sb="0" eb="4">
      <t>むらかみ　りゅう</t>
    </rPh>
    <phoneticPr fontId="4" type="Hiragana"/>
  </si>
  <si>
    <t>池内　ひろ美</t>
    <rPh sb="0" eb="2">
      <t>いけうち</t>
    </rPh>
    <rPh sb="5" eb="6">
      <t>み</t>
    </rPh>
    <phoneticPr fontId="4" type="Hiragana"/>
  </si>
  <si>
    <t>鼠先輩</t>
    <rPh sb="0" eb="1">
      <t>ねずみ</t>
    </rPh>
    <rPh sb="1" eb="3">
      <t>せんぱい</t>
    </rPh>
    <phoneticPr fontId="4" type="Hiragana"/>
  </si>
  <si>
    <t>不機嫌な果実</t>
  </si>
  <si>
    <t>ＴＨＥ　ＡＬＦＥＥ</t>
  </si>
  <si>
    <t>Ｅｖｅｒｙ　Ｌｉｔｔｌｅ　Ｔｈｉｎｇ</t>
  </si>
  <si>
    <t>愛知万博キャラクター</t>
  </si>
  <si>
    <t>1534/06/23</t>
  </si>
  <si>
    <t>1834/07/19</t>
  </si>
  <si>
    <t>バレリーナの絵</t>
  </si>
  <si>
    <t>1880/06/15</t>
  </si>
  <si>
    <t>安倍晋三の母</t>
  </si>
  <si>
    <t>ゲリラ指導者＠キューバ</t>
  </si>
  <si>
    <t>知の巨人</t>
  </si>
  <si>
    <t>Ｄｒｅａｍｓ　Ｃｏｍｅ　Ｔｒｕｅ</t>
  </si>
  <si>
    <t>山田　耕筰</t>
    <rPh sb="0" eb="5">
      <t>やまだ　こうさく</t>
    </rPh>
    <phoneticPr fontId="4" type="Hiragana"/>
  </si>
  <si>
    <t>東海林　のり子</t>
    <rPh sb="0" eb="7">
      <t>しょうじ　のりこ</t>
    </rPh>
    <phoneticPr fontId="4" type="Hiragana"/>
  </si>
  <si>
    <t>山田　太一</t>
    <rPh sb="0" eb="5">
      <t>やまだ　たいち</t>
    </rPh>
    <phoneticPr fontId="4" type="Hiragana"/>
  </si>
  <si>
    <t>青木　幹雄</t>
    <rPh sb="0" eb="5">
      <t>あおき　みきお</t>
    </rPh>
    <phoneticPr fontId="4" type="Hiragana"/>
  </si>
  <si>
    <t>横山　光輝</t>
    <rPh sb="0" eb="5">
      <t>よこやま　みつてる</t>
    </rPh>
    <phoneticPr fontId="4" type="Hiragana"/>
  </si>
  <si>
    <t>ピーター・サトクリフ</t>
    <rPh sb="0" eb="10">
      <t>ぴーたー・さとくりふ</t>
    </rPh>
    <phoneticPr fontId="4" type="Hiragana"/>
  </si>
  <si>
    <t>堺　正章</t>
    <rPh sb="0" eb="4">
      <t>さかい　まさあき</t>
    </rPh>
    <phoneticPr fontId="4" type="Hiragana"/>
  </si>
  <si>
    <t>中尾　ミエ</t>
    <rPh sb="0" eb="5">
      <t>なかお　みえ</t>
    </rPh>
    <phoneticPr fontId="4" type="Hiragana"/>
  </si>
  <si>
    <t>鈴木　ヒロミツ</t>
    <rPh sb="0" eb="7">
      <t>すずき　ひろみつ</t>
    </rPh>
    <phoneticPr fontId="4" type="Hiragana"/>
  </si>
  <si>
    <t>西川　峰子</t>
    <rPh sb="0" eb="5">
      <t>にしかわ　みねこ</t>
    </rPh>
    <phoneticPr fontId="4" type="Hiragana"/>
  </si>
  <si>
    <t>プリンス</t>
    <rPh sb="0" eb="4">
      <t>ぷりんす</t>
    </rPh>
    <phoneticPr fontId="4" type="Hiragana"/>
  </si>
  <si>
    <t>ナオミ・キャンベル</t>
    <rPh sb="0" eb="9">
      <t>なおみ・きゃんべる</t>
    </rPh>
    <phoneticPr fontId="4" type="Hiragana"/>
  </si>
  <si>
    <t>セーラー・ムーン</t>
  </si>
  <si>
    <t>1798/04/26</t>
  </si>
  <si>
    <t>民衆を導く自由の女神</t>
  </si>
  <si>
    <t>1846/05/04</t>
  </si>
  <si>
    <t>アールヌーヴォー</t>
  </si>
  <si>
    <t>1870/04/22</t>
  </si>
  <si>
    <t>ロシア革命</t>
  </si>
  <si>
    <t>1870/05/01</t>
  </si>
  <si>
    <t>1870/05/19</t>
  </si>
  <si>
    <t>数学者＠仏</t>
  </si>
  <si>
    <t>公明党/選対委員長</t>
    <rPh sb="0" eb="3">
      <t>コウメイトウ</t>
    </rPh>
    <rPh sb="4" eb="6">
      <t>センタイ</t>
    </rPh>
    <rPh sb="6" eb="9">
      <t>イインチョウ</t>
    </rPh>
    <phoneticPr fontId="4"/>
  </si>
  <si>
    <t>清岡　卓行</t>
    <rPh sb="0" eb="2">
      <t>キヨオカ</t>
    </rPh>
    <rPh sb="3" eb="5">
      <t>タカユキ</t>
    </rPh>
    <phoneticPr fontId="4"/>
  </si>
  <si>
    <t>石田　純一</t>
    <rPh sb="0" eb="5">
      <t>いしだ　じゅんいち</t>
    </rPh>
    <phoneticPr fontId="4" type="Hiragana"/>
  </si>
  <si>
    <t>森　雪之丞</t>
    <rPh sb="0" eb="5">
      <t>もり　ゆきのじょう</t>
    </rPh>
    <phoneticPr fontId="4" type="Hiragana"/>
  </si>
  <si>
    <t>ルー大柴</t>
    <rPh sb="0" eb="4">
      <t>るーおおしば</t>
    </rPh>
    <phoneticPr fontId="4" type="Hiragana"/>
  </si>
  <si>
    <t>財前　直見</t>
    <rPh sb="0" eb="5">
      <t>ざいぜん　なおみ</t>
    </rPh>
    <phoneticPr fontId="4" type="Hiragana"/>
  </si>
  <si>
    <t>国生　さゆり</t>
    <rPh sb="0" eb="6">
      <t>こくしょう　さゆり</t>
    </rPh>
    <phoneticPr fontId="4" type="Hiragana"/>
  </si>
  <si>
    <t>高井　麻巳子</t>
    <rPh sb="0" eb="6">
      <t>たかい　まみこ</t>
    </rPh>
    <phoneticPr fontId="4" type="Hiragana"/>
  </si>
  <si>
    <t>矢田　亜希子</t>
    <rPh sb="0" eb="6">
      <t>やだ　あきこ</t>
    </rPh>
    <phoneticPr fontId="4" type="Hiragana"/>
  </si>
  <si>
    <t>アントニオ・サリエリ</t>
    <rPh sb="0" eb="10">
      <t>あんとにお・さりえり</t>
    </rPh>
    <phoneticPr fontId="4" type="Hiragana"/>
  </si>
  <si>
    <t>高島　忠夫</t>
    <rPh sb="0" eb="5">
      <t>たかしま　ただお</t>
    </rPh>
    <phoneticPr fontId="4" type="Hiragana"/>
  </si>
  <si>
    <t>正木　馨</t>
    <rPh sb="0" eb="4">
      <t>まさき　かおる</t>
    </rPh>
    <phoneticPr fontId="4" type="Hiragana"/>
  </si>
  <si>
    <t>ニール・アームストロング</t>
    <rPh sb="0" eb="12">
      <t>にーる・あーむすとろんぐ</t>
    </rPh>
    <phoneticPr fontId="4" type="Hiragana"/>
  </si>
  <si>
    <t>太田　龍</t>
    <rPh sb="0" eb="4">
      <t>おおた　りゅう</t>
    </rPh>
    <phoneticPr fontId="4" type="Hiragana"/>
  </si>
  <si>
    <t>松方　弘樹</t>
    <rPh sb="0" eb="5">
      <t>まつかた　ひろき</t>
    </rPh>
    <phoneticPr fontId="4" type="Hiragana"/>
  </si>
  <si>
    <t>リチャード1世</t>
    <rPh sb="6" eb="7">
      <t>せい</t>
    </rPh>
    <phoneticPr fontId="4" type="Hiragana"/>
  </si>
  <si>
    <t>イングランド王/ライオンハート</t>
    <rPh sb="6" eb="7">
      <t>おう</t>
    </rPh>
    <phoneticPr fontId="4" type="Hiragana"/>
  </si>
  <si>
    <t>リチャード1世☆</t>
    <rPh sb="6" eb="7">
      <t>せい</t>
    </rPh>
    <phoneticPr fontId="4" type="Hiragana"/>
  </si>
  <si>
    <t>渡辺　真知子</t>
    <rPh sb="0" eb="2">
      <t>わたなべ</t>
    </rPh>
    <rPh sb="3" eb="6">
      <t>まちこ</t>
    </rPh>
    <phoneticPr fontId="4" type="Hiragana"/>
  </si>
  <si>
    <t>中川昭一の父/農水省/自民党＠自殺</t>
    <rPh sb="15" eb="17">
      <t>じさつ</t>
    </rPh>
    <phoneticPr fontId="4" type="Hiragana"/>
  </si>
  <si>
    <t>ナチス・ドイツ＠自殺</t>
    <rPh sb="8" eb="10">
      <t>じさつ</t>
    </rPh>
    <phoneticPr fontId="4" type="Hiragana"/>
  </si>
  <si>
    <t>ゲシュタポ＠自殺</t>
    <rPh sb="6" eb="8">
      <t>じさつ</t>
    </rPh>
    <phoneticPr fontId="4" type="Hiragana"/>
  </si>
  <si>
    <t>ヒトラーの妻＠自殺</t>
    <rPh sb="7" eb="9">
      <t>じさつ</t>
    </rPh>
    <phoneticPr fontId="4" type="Hiragana"/>
  </si>
  <si>
    <t>浜木綿【浜万年青】</t>
    <rPh sb="0" eb="3">
      <t>はまゆう</t>
    </rPh>
    <rPh sb="4" eb="8">
      <t>はまおもと</t>
    </rPh>
    <phoneticPr fontId="4" type="Hiragana" alignment="distributed"/>
  </si>
  <si>
    <t>07/07</t>
  </si>
  <si>
    <t>チャーリー・チャップリン</t>
    <rPh sb="0" eb="12">
      <t>ちゃーりー・ちゃっぷりん</t>
    </rPh>
    <phoneticPr fontId="4" type="Hiragana"/>
  </si>
  <si>
    <t>2006年度準ミス・ユニバース</t>
  </si>
  <si>
    <t>1646/07/01</t>
  </si>
  <si>
    <t>モナドロジー</t>
  </si>
  <si>
    <t>1850/06/27</t>
  </si>
  <si>
    <t>怪談</t>
  </si>
  <si>
    <t>1862/07/14</t>
  </si>
  <si>
    <t>接吻</t>
  </si>
  <si>
    <t>ラナンキュラス【花金鳳花】</t>
    <rPh sb="8" eb="12">
      <t>はなきんぽうげ</t>
    </rPh>
    <phoneticPr fontId="4" type="Hiragana" alignment="distributed"/>
  </si>
  <si>
    <t>辛夷【山蘭】</t>
    <rPh sb="0" eb="2">
      <t>こぶし</t>
    </rPh>
    <rPh sb="3" eb="5">
      <t>やまあららぎ</t>
    </rPh>
    <phoneticPr fontId="4" type="Hiragana" alignment="distributed"/>
  </si>
  <si>
    <t>金柑【姫橘】</t>
    <rPh sb="0" eb="2">
      <t>きんかん</t>
    </rPh>
    <rPh sb="3" eb="5">
      <t>ひめたちばな</t>
    </rPh>
    <phoneticPr fontId="4" type="Hiragana" alignment="distributed"/>
  </si>
  <si>
    <t>アイザック・ニュートン☆</t>
    <rPh sb="0" eb="11">
      <t>あいざっく・にゅーとん</t>
    </rPh>
    <phoneticPr fontId="4" type="Hiragana"/>
  </si>
  <si>
    <t>石川　啄木☆</t>
    <rPh sb="0" eb="5">
      <t>いしかわ　たくぼく</t>
    </rPh>
    <phoneticPr fontId="4" type="Hiragana"/>
  </si>
  <si>
    <t>新美　南吉☆</t>
    <rPh sb="0" eb="5">
      <t>にいみ　なんきち</t>
    </rPh>
    <phoneticPr fontId="4" type="Hiragana"/>
  </si>
  <si>
    <t>山本　五十六☆</t>
    <rPh sb="0" eb="6">
      <t>やまもと　いそろく</t>
    </rPh>
    <phoneticPr fontId="4" type="Hiragana"/>
  </si>
  <si>
    <t>アルベルト・アインシュタイン☆</t>
    <rPh sb="0" eb="14">
      <t>あるべると・あいんしゅたいん</t>
    </rPh>
    <phoneticPr fontId="4" type="Hiragana"/>
  </si>
  <si>
    <t>天本　英世☆</t>
    <rPh sb="0" eb="5">
      <t>あまもと　ひでよ</t>
    </rPh>
    <phoneticPr fontId="4" type="Hiragana"/>
  </si>
  <si>
    <t>古尾谷　雅人☆</t>
    <rPh sb="0" eb="3">
      <t>ふるおや</t>
    </rPh>
    <rPh sb="4" eb="6">
      <t>まさと</t>
    </rPh>
    <phoneticPr fontId="4" type="Hiragana"/>
  </si>
  <si>
    <t>徳川　吉宗☆</t>
    <rPh sb="0" eb="5">
      <t>とくがわ　よしむね</t>
    </rPh>
    <phoneticPr fontId="4" type="Hiragana"/>
  </si>
  <si>
    <t>岩倉　具視☆</t>
    <rPh sb="0" eb="5">
      <t>いわくら　ともみ</t>
    </rPh>
    <phoneticPr fontId="4" type="Hiragana"/>
  </si>
  <si>
    <t>月</t>
    <rPh sb="0" eb="1">
      <t>ツキ</t>
    </rPh>
    <phoneticPr fontId="4"/>
  </si>
  <si>
    <t>数値</t>
    <rPh sb="0" eb="2">
      <t>スウチ</t>
    </rPh>
    <phoneticPr fontId="4"/>
  </si>
  <si>
    <t>竜</t>
    <rPh sb="0" eb="1">
      <t>リュウ</t>
    </rPh>
    <phoneticPr fontId="4"/>
  </si>
  <si>
    <t>風</t>
    <rPh sb="0" eb="1">
      <t>カゼ</t>
    </rPh>
    <phoneticPr fontId="4"/>
  </si>
  <si>
    <t>夜</t>
    <rPh sb="0" eb="1">
      <t>ヨル</t>
    </rPh>
    <phoneticPr fontId="4"/>
  </si>
  <si>
    <t>種</t>
    <rPh sb="0" eb="1">
      <t>タネ</t>
    </rPh>
    <phoneticPr fontId="4"/>
  </si>
  <si>
    <t>蛇</t>
    <rPh sb="0" eb="1">
      <t>ヘビ</t>
    </rPh>
    <phoneticPr fontId="4"/>
  </si>
  <si>
    <t>世界の橋渡し</t>
    <rPh sb="0" eb="2">
      <t>セカイ</t>
    </rPh>
    <rPh sb="3" eb="5">
      <t>ハシワタ</t>
    </rPh>
    <phoneticPr fontId="4"/>
  </si>
  <si>
    <t>手</t>
    <rPh sb="0" eb="1">
      <t>テ</t>
    </rPh>
    <phoneticPr fontId="4"/>
  </si>
  <si>
    <t>星</t>
    <rPh sb="0" eb="1">
      <t>ホシ</t>
    </rPh>
    <phoneticPr fontId="4"/>
  </si>
  <si>
    <t>犬</t>
    <rPh sb="0" eb="1">
      <t>イヌ</t>
    </rPh>
    <phoneticPr fontId="4"/>
  </si>
  <si>
    <t>猿</t>
    <rPh sb="0" eb="1">
      <t>サル</t>
    </rPh>
    <phoneticPr fontId="4"/>
  </si>
  <si>
    <t>人</t>
    <rPh sb="0" eb="1">
      <t>ヒト</t>
    </rPh>
    <phoneticPr fontId="4"/>
  </si>
  <si>
    <t>空歩く者</t>
    <rPh sb="0" eb="1">
      <t>ソラ</t>
    </rPh>
    <rPh sb="1" eb="2">
      <t>アル</t>
    </rPh>
    <rPh sb="3" eb="4">
      <t>モノ</t>
    </rPh>
    <phoneticPr fontId="4"/>
  </si>
  <si>
    <t>魔法使い</t>
    <rPh sb="0" eb="2">
      <t>マホウ</t>
    </rPh>
    <rPh sb="2" eb="3">
      <t>ツカ</t>
    </rPh>
    <phoneticPr fontId="4"/>
  </si>
  <si>
    <t>鷲</t>
    <rPh sb="0" eb="1">
      <t>ワシ</t>
    </rPh>
    <phoneticPr fontId="4"/>
  </si>
  <si>
    <t>戦士</t>
    <rPh sb="0" eb="2">
      <t>センシ</t>
    </rPh>
    <phoneticPr fontId="4"/>
  </si>
  <si>
    <t>地球</t>
    <rPh sb="0" eb="2">
      <t>チキュウ</t>
    </rPh>
    <phoneticPr fontId="4"/>
  </si>
  <si>
    <t>鏡</t>
    <rPh sb="0" eb="1">
      <t>カガミ</t>
    </rPh>
    <phoneticPr fontId="4"/>
  </si>
  <si>
    <t>嵐</t>
    <rPh sb="0" eb="1">
      <t>アラシ</t>
    </rPh>
    <phoneticPr fontId="4"/>
  </si>
  <si>
    <t>太陽</t>
    <rPh sb="0" eb="2">
      <t>タイヨウ</t>
    </rPh>
    <phoneticPr fontId="4"/>
  </si>
  <si>
    <t>色</t>
    <rPh sb="0" eb="1">
      <t>イロ</t>
    </rPh>
    <phoneticPr fontId="4"/>
  </si>
  <si>
    <t>黄色い</t>
    <rPh sb="0" eb="2">
      <t>キイロ</t>
    </rPh>
    <phoneticPr fontId="4"/>
  </si>
  <si>
    <t>赤い</t>
    <rPh sb="0" eb="1">
      <t>アカ</t>
    </rPh>
    <phoneticPr fontId="4"/>
  </si>
  <si>
    <t>白い</t>
    <rPh sb="0" eb="1">
      <t>シロ</t>
    </rPh>
    <phoneticPr fontId="4"/>
  </si>
  <si>
    <t>青い</t>
    <rPh sb="0" eb="1">
      <t>アオ</t>
    </rPh>
    <phoneticPr fontId="4"/>
  </si>
  <si>
    <t>【王】太陽王</t>
    <rPh sb="1" eb="2">
      <t>おう</t>
    </rPh>
    <rPh sb="3" eb="5">
      <t>たいよう</t>
    </rPh>
    <rPh sb="5" eb="6">
      <t>おう</t>
    </rPh>
    <phoneticPr fontId="4" type="Hiragana"/>
  </si>
  <si>
    <t>【王】ルイ14世の王妃</t>
    <rPh sb="1" eb="2">
      <t>おう</t>
    </rPh>
    <rPh sb="7" eb="8">
      <t>せい</t>
    </rPh>
    <rPh sb="9" eb="11">
      <t>おうひ</t>
    </rPh>
    <phoneticPr fontId="4" type="Hiragana"/>
  </si>
  <si>
    <t>【王】マリー・アントワネットの次男</t>
    <rPh sb="1" eb="2">
      <t>おう</t>
    </rPh>
    <phoneticPr fontId="4" type="Hiragana"/>
  </si>
  <si>
    <t>【王】ナポレオン1世の弟/オランダ王</t>
    <rPh sb="1" eb="2">
      <t>オウ</t>
    </rPh>
    <rPh sb="9" eb="10">
      <t>セイ</t>
    </rPh>
    <rPh sb="11" eb="12">
      <t>オトウト</t>
    </rPh>
    <rPh sb="17" eb="18">
      <t>オウ</t>
    </rPh>
    <phoneticPr fontId="4"/>
  </si>
  <si>
    <t>色</t>
    <rPh sb="0" eb="1">
      <t>いろ</t>
    </rPh>
    <phoneticPr fontId="4" type="Hiragana"/>
  </si>
  <si>
    <t>銀河の音</t>
    <rPh sb="0" eb="2">
      <t>ぎんが</t>
    </rPh>
    <rPh sb="3" eb="4">
      <t>おと</t>
    </rPh>
    <phoneticPr fontId="4" type="Hiragana"/>
  </si>
  <si>
    <t>太陽の紋章</t>
    <rPh sb="0" eb="2">
      <t>たいよう</t>
    </rPh>
    <rPh sb="3" eb="5">
      <t>もんしょう</t>
    </rPh>
    <phoneticPr fontId="4" type="Hiragana"/>
  </si>
  <si>
    <t>1860/07/19</t>
  </si>
  <si>
    <t>1884/06/25</t>
  </si>
  <si>
    <t>大正天皇の皇后</t>
  </si>
  <si>
    <t>1884/07/12</t>
  </si>
  <si>
    <t>裸婦</t>
  </si>
  <si>
    <t>第４１代米副大統領</t>
  </si>
  <si>
    <t>太田　光代</t>
    <rPh sb="0" eb="2">
      <t>オオタ</t>
    </rPh>
    <rPh sb="3" eb="5">
      <t>ミツヨ</t>
    </rPh>
    <phoneticPr fontId="4"/>
  </si>
  <si>
    <t>城　みちる</t>
    <rPh sb="0" eb="1">
      <t>ジョウ</t>
    </rPh>
    <phoneticPr fontId="4"/>
  </si>
  <si>
    <t>レフ・トルストイ</t>
    <phoneticPr fontId="4"/>
  </si>
  <si>
    <t>レフ・トルストイ☆</t>
    <phoneticPr fontId="4"/>
  </si>
  <si>
    <t>戦争と平和/アンナ・カレーニナ</t>
    <rPh sb="0" eb="2">
      <t>センソウ</t>
    </rPh>
    <rPh sb="3" eb="5">
      <t>ヘイワ</t>
    </rPh>
    <phoneticPr fontId="4"/>
  </si>
  <si>
    <t>宮迫　博之</t>
    <rPh sb="0" eb="1">
      <t>ミヤ</t>
    </rPh>
    <rPh sb="1" eb="2">
      <t>サコ</t>
    </rPh>
    <rPh sb="3" eb="5">
      <t>ヒロユキ</t>
    </rPh>
    <phoneticPr fontId="4"/>
  </si>
  <si>
    <t>蛍原　徹</t>
    <rPh sb="0" eb="2">
      <t>ホトハラ</t>
    </rPh>
    <rPh sb="3" eb="4">
      <t>トオル</t>
    </rPh>
    <phoneticPr fontId="4"/>
  </si>
  <si>
    <t>雨上がり決死隊</t>
    <rPh sb="0" eb="2">
      <t>アメア</t>
    </rPh>
    <rPh sb="4" eb="7">
      <t>ケッシタイ</t>
    </rPh>
    <phoneticPr fontId="4"/>
  </si>
  <si>
    <t>ガッツ石松</t>
    <rPh sb="3" eb="5">
      <t>いしまつ</t>
    </rPh>
    <phoneticPr fontId="4" type="Hiragana"/>
  </si>
  <si>
    <t>レイプサークル・スーフリ</t>
  </si>
  <si>
    <t>アリベルト・ハイム</t>
    <phoneticPr fontId="4" type="Hiragana"/>
  </si>
  <si>
    <t>アリベルト・ハイム☆</t>
    <phoneticPr fontId="4" type="Hiragana"/>
  </si>
  <si>
    <t>ナチス・ドイツ/死の医師</t>
    <rPh sb="8" eb="9">
      <t>し</t>
    </rPh>
    <rPh sb="10" eb="12">
      <t>いし</t>
    </rPh>
    <phoneticPr fontId="4" type="Hiragana"/>
  </si>
  <si>
    <t>五体不満足</t>
  </si>
  <si>
    <t>1712/06/28</t>
  </si>
  <si>
    <t>人間不平等起源論</t>
  </si>
  <si>
    <t>1856/07/10</t>
  </si>
  <si>
    <t>交流電流・ラジオ・蛍光灯</t>
  </si>
  <si>
    <t>天鵞絨葵【マーシュマロウ】</t>
    <rPh sb="0" eb="3">
      <t>びろーど</t>
    </rPh>
    <rPh sb="3" eb="4">
      <t>あおい</t>
    </rPh>
    <phoneticPr fontId="4" type="Hiragana" alignment="distributed"/>
  </si>
  <si>
    <t>鳥居　みゆき</t>
    <rPh sb="0" eb="2">
      <t>とりい</t>
    </rPh>
    <phoneticPr fontId="4" type="Hiragana"/>
  </si>
  <si>
    <t>大待宵草【月見草】</t>
    <rPh sb="0" eb="4">
      <t>おおまつよいぐさ</t>
    </rPh>
    <rPh sb="5" eb="8">
      <t>つきみそう</t>
    </rPh>
    <phoneticPr fontId="4" type="Hiragana" alignment="distributed"/>
  </si>
  <si>
    <t>烏瓜【玉章】</t>
    <rPh sb="0" eb="2">
      <t>からすうり</t>
    </rPh>
    <rPh sb="3" eb="5">
      <t>たまずさ</t>
    </rPh>
    <phoneticPr fontId="4" type="Hiragana" alignment="distributed"/>
  </si>
  <si>
    <t>11/12</t>
  </si>
  <si>
    <t>西川　史子</t>
    <rPh sb="0" eb="5">
      <t>にしかわ　ふみこ</t>
    </rPh>
    <phoneticPr fontId="4" type="Hiragana"/>
  </si>
  <si>
    <t>小川　淳也</t>
    <rPh sb="0" eb="5">
      <t>おがわ　じゅんや</t>
    </rPh>
    <phoneticPr fontId="4" type="Hiragana"/>
  </si>
  <si>
    <t>ネオむぎ茶</t>
    <rPh sb="0" eb="5">
      <t>ねおむぎちゃ</t>
    </rPh>
    <phoneticPr fontId="4" type="Hiragana"/>
  </si>
  <si>
    <t>曲亭　馬琴</t>
    <rPh sb="0" eb="5">
      <t>きょくてい　ばきん</t>
    </rPh>
    <phoneticPr fontId="4" type="Hiragana"/>
  </si>
  <si>
    <t>ジョン．Ｄ．ロックフェラー</t>
    <rPh sb="0" eb="13">
      <t>じょん．Ｄ．ろっくふぇらー</t>
    </rPh>
    <phoneticPr fontId="4" type="Hiragana"/>
  </si>
  <si>
    <t>マルク・シャガール</t>
    <rPh sb="0" eb="9">
      <t>まるく・しゃがーる</t>
    </rPh>
    <phoneticPr fontId="4" type="Hiragana"/>
  </si>
  <si>
    <t>千石　剛賢</t>
    <rPh sb="0" eb="5">
      <t>せんごく　たけよし</t>
    </rPh>
    <phoneticPr fontId="4" type="Hiragana"/>
  </si>
  <si>
    <t>三波　春夫</t>
    <rPh sb="0" eb="5">
      <t>みなみ　はるお</t>
    </rPh>
    <phoneticPr fontId="4" type="Hiragana"/>
  </si>
  <si>
    <t>筑紫　哲也</t>
    <rPh sb="0" eb="5">
      <t>ちくし　てつや</t>
    </rPh>
    <phoneticPr fontId="4" type="Hiragana"/>
  </si>
  <si>
    <t>野村　克也</t>
    <rPh sb="0" eb="5">
      <t>のむら　かつや</t>
    </rPh>
    <phoneticPr fontId="4" type="Hiragana"/>
  </si>
  <si>
    <t>ダライ・ラマ１４世</t>
    <rPh sb="0" eb="9">
      <t>だらい・らま１４せい</t>
    </rPh>
    <phoneticPr fontId="4" type="Hiragana"/>
  </si>
  <si>
    <t>北の将軍様</t>
  </si>
  <si>
    <t>胡蝶蘭【ファレノプシス】</t>
    <rPh sb="0" eb="3">
      <t>こちょうらん</t>
    </rPh>
    <phoneticPr fontId="4" type="Hiragana" alignment="distributed"/>
  </si>
  <si>
    <t>近藤　春菜</t>
    <rPh sb="0" eb="2">
      <t>こんどう</t>
    </rPh>
    <rPh sb="3" eb="5">
      <t>はるな</t>
    </rPh>
    <phoneticPr fontId="4" type="Hiragana"/>
  </si>
  <si>
    <t>ジャム☆</t>
    <rPh sb="0" eb="3">
      <t>じゃむ</t>
    </rPh>
    <phoneticPr fontId="4" type="Hiragana"/>
  </si>
  <si>
    <t>船越　英二☆</t>
    <rPh sb="0" eb="5">
      <t>ふなこし　えいじ</t>
    </rPh>
    <phoneticPr fontId="4" type="Hiragana"/>
  </si>
  <si>
    <t>永井　荷風☆</t>
    <rPh sb="0" eb="5">
      <t>ながい　かふう</t>
    </rPh>
    <phoneticPr fontId="4" type="Hiragana"/>
  </si>
  <si>
    <t>村井　秀夫☆</t>
    <rPh sb="0" eb="5">
      <t>むらい　ひでお</t>
    </rPh>
    <phoneticPr fontId="4" type="Hiragana"/>
  </si>
  <si>
    <t>ボリス・エリツィン☆</t>
    <rPh sb="0" eb="9">
      <t>ぼりす・えりつぃん</t>
    </rPh>
    <phoneticPr fontId="4" type="Hiragana"/>
  </si>
  <si>
    <t>塩沢　とき☆</t>
    <rPh sb="0" eb="5">
      <t>しおざわ　とき</t>
    </rPh>
    <phoneticPr fontId="4" type="Hiragana"/>
  </si>
  <si>
    <t>ジョン・コールマン</t>
    <phoneticPr fontId="4" type="Hiragana"/>
  </si>
  <si>
    <t>フランツ・シューベルト☆</t>
    <rPh sb="0" eb="11">
      <t>ふらんつ・しゅーべると</t>
    </rPh>
    <phoneticPr fontId="4" type="Hiragana"/>
  </si>
  <si>
    <t>オーギュスト・ロダン</t>
    <phoneticPr fontId="4" type="Hiragana"/>
  </si>
  <si>
    <t>平松　邦夫</t>
    <rPh sb="0" eb="5">
      <t>ひらまつ　くにお</t>
    </rPh>
    <phoneticPr fontId="4" type="Hiragana"/>
  </si>
  <si>
    <t>東條　英機☆</t>
    <rPh sb="0" eb="5">
      <t>とうじょう　ひでき</t>
    </rPh>
    <phoneticPr fontId="4" type="Hiragana"/>
  </si>
  <si>
    <t>土肥原　賢二☆</t>
    <rPh sb="0" eb="6">
      <t>とひはら　けんじ</t>
    </rPh>
    <phoneticPr fontId="4" type="Hiragana"/>
  </si>
  <si>
    <t>南瓜【唐茄子】</t>
    <rPh sb="0" eb="2">
      <t>かぼちゃ</t>
    </rPh>
    <rPh sb="3" eb="6">
      <t>とうなす</t>
    </rPh>
    <phoneticPr fontId="4" type="Hiragana" alignment="distributed"/>
  </si>
  <si>
    <t>瓢箪</t>
    <rPh sb="0" eb="2">
      <t>ひょうたん</t>
    </rPh>
    <phoneticPr fontId="4" type="Hiragana" alignment="distributed"/>
  </si>
  <si>
    <t>鬼罌粟【オリエンタルポピー】</t>
    <rPh sb="0" eb="1">
      <t>おに</t>
    </rPh>
    <rPh sb="1" eb="3">
      <t>げし</t>
    </rPh>
    <phoneticPr fontId="4" type="Hiragana" alignment="distributed"/>
  </si>
  <si>
    <t>フロックス【桔梗撫子】</t>
    <rPh sb="6" eb="10">
      <t>ききょうなでしこ</t>
    </rPh>
    <phoneticPr fontId="4" type="Hiragana" alignment="distributed"/>
  </si>
  <si>
    <t>ユーチャリス【擬宝珠水仙】</t>
    <rPh sb="7" eb="10">
      <t>ぎぼうし</t>
    </rPh>
    <rPh sb="10" eb="12">
      <t>ずいせん</t>
    </rPh>
    <phoneticPr fontId="4" type="Hiragana" alignment="distributed"/>
  </si>
  <si>
    <t>有賀　さつき</t>
    <rPh sb="0" eb="6">
      <t>ありが　さつき</t>
    </rPh>
    <phoneticPr fontId="4" type="Hiragana"/>
  </si>
  <si>
    <t>岡本　夏生</t>
    <rPh sb="0" eb="5">
      <t>おかもと　なつき</t>
    </rPh>
    <phoneticPr fontId="4" type="Hiragana"/>
  </si>
  <si>
    <t>高見　華子</t>
    <rPh sb="0" eb="5">
      <t>たかみ　はなこ</t>
    </rPh>
    <phoneticPr fontId="4" type="Hiragana"/>
  </si>
  <si>
    <t>猪口　邦子</t>
    <rPh sb="0" eb="5">
      <t>いのぐち　くにこ</t>
    </rPh>
    <phoneticPr fontId="4" type="Hiragana"/>
  </si>
  <si>
    <t>向井　千秋</t>
    <rPh sb="0" eb="5">
      <t>むかい　ちあき</t>
    </rPh>
    <phoneticPr fontId="4" type="Hiragana"/>
  </si>
  <si>
    <t>山本　有二</t>
    <rPh sb="0" eb="5">
      <t>やまもと　ゆうじ</t>
    </rPh>
    <phoneticPr fontId="4" type="Hiragana"/>
  </si>
  <si>
    <t>小林　温</t>
    <rPh sb="0" eb="4">
      <t>こばやし　ゆたか</t>
    </rPh>
    <phoneticPr fontId="4" type="Hiragana"/>
  </si>
  <si>
    <t>飯島　夕雁</t>
    <rPh sb="0" eb="5">
      <t>いいじま　ゆかり</t>
    </rPh>
    <phoneticPr fontId="4" type="Hiragana"/>
  </si>
  <si>
    <t>菊池　秀規</t>
    <rPh sb="0" eb="5">
      <t>きくち　ひでき</t>
    </rPh>
    <phoneticPr fontId="4" type="Hiragana"/>
  </si>
  <si>
    <t>井ノ原　快彦</t>
    <rPh sb="0" eb="6">
      <t>いのはら　よしひこ</t>
    </rPh>
    <phoneticPr fontId="4" type="Hiragana"/>
  </si>
  <si>
    <t>和田　義彦</t>
    <rPh sb="0" eb="5">
      <t>わだ　よしひこ</t>
    </rPh>
    <phoneticPr fontId="4" type="Hiragana"/>
  </si>
  <si>
    <t>織原　城二（金　聖鐘）</t>
    <rPh sb="0" eb="5">
      <t>おりはら　じょうじ</t>
    </rPh>
    <rPh sb="6" eb="7">
      <t>きむ</t>
    </rPh>
    <rPh sb="8" eb="10">
      <t>すんじょん</t>
    </rPh>
    <rPh sb="10" eb="11">
      <t>）</t>
    </rPh>
    <phoneticPr fontId="4" type="Hiragana"/>
  </si>
  <si>
    <t>パブロ・ピカソ</t>
    <rPh sb="0" eb="7">
      <t>ぱぶろ・ぴかそ</t>
    </rPh>
    <phoneticPr fontId="4" type="Hiragana"/>
  </si>
  <si>
    <t>ミヒャエル・エンデ</t>
    <rPh sb="0" eb="9">
      <t>みひゃえる・えんで</t>
    </rPh>
    <phoneticPr fontId="4" type="Hiragana"/>
  </si>
  <si>
    <t>阿川　佐和子</t>
    <rPh sb="0" eb="6">
      <t>あがわ　さわこ</t>
    </rPh>
    <phoneticPr fontId="4" type="Hiragana"/>
  </si>
  <si>
    <t>ドミニク・ドビルパン</t>
    <rPh sb="0" eb="10">
      <t>どみにく・どびるぱん</t>
    </rPh>
    <phoneticPr fontId="4" type="Hiragana"/>
  </si>
  <si>
    <t>大澄　賢也</t>
    <rPh sb="0" eb="5">
      <t>おおすみ　けんや</t>
    </rPh>
    <phoneticPr fontId="4" type="Hiragana"/>
  </si>
  <si>
    <t>高嶋　政宏</t>
    <rPh sb="0" eb="5">
      <t>たかしま　まさひろ</t>
    </rPh>
    <phoneticPr fontId="4" type="Hiragana"/>
  </si>
  <si>
    <t>ＰＡＴＡ</t>
    <rPh sb="0" eb="4">
      <t>ぱた</t>
    </rPh>
    <phoneticPr fontId="4" type="Hiragana"/>
  </si>
  <si>
    <t>ＹＯＳＨＩＫＩ</t>
    <rPh sb="0" eb="7">
      <t>よしき</t>
    </rPh>
    <phoneticPr fontId="4" type="Hiragana"/>
  </si>
  <si>
    <t>田中　れいな</t>
    <rPh sb="0" eb="6">
      <t>たなか　れいな</t>
    </rPh>
    <phoneticPr fontId="4" type="Hiragana"/>
  </si>
  <si>
    <t>ヨハン・パッヘルベル</t>
    <rPh sb="0" eb="10">
      <t>よはん・ぱっへるべる</t>
    </rPh>
    <phoneticPr fontId="4" type="Hiragana"/>
  </si>
  <si>
    <t>Ｊ．Ｗ．ゲーテ</t>
    <rPh sb="0" eb="7">
      <t>Ｊ．Ｗ．げーて</t>
    </rPh>
    <phoneticPr fontId="4" type="Hiragana"/>
  </si>
  <si>
    <t>麻生　太吉</t>
    <rPh sb="0" eb="5">
      <t>あそう　たきち</t>
    </rPh>
    <phoneticPr fontId="4" type="Hiragana"/>
  </si>
  <si>
    <t>岩波　茂雄</t>
    <rPh sb="0" eb="5">
      <t>いわなみ　しげお</t>
    </rPh>
    <phoneticPr fontId="4" type="Hiragana"/>
  </si>
  <si>
    <t>沓掛　哲男</t>
    <rPh sb="0" eb="5">
      <t>くつかけ　てつお</t>
    </rPh>
    <phoneticPr fontId="4" type="Hiragana"/>
  </si>
  <si>
    <t>成田　豊</t>
    <rPh sb="0" eb="4">
      <t>なりた　ゆたか</t>
    </rPh>
    <phoneticPr fontId="4" type="Hiragana"/>
  </si>
  <si>
    <t>藤　竜也</t>
    <rPh sb="0" eb="4">
      <t>ふじ　たつや</t>
    </rPh>
    <phoneticPr fontId="4" type="Hiragana"/>
  </si>
  <si>
    <t>橋爪　功</t>
    <rPh sb="0" eb="4">
      <t>はしづめ　こう</t>
    </rPh>
    <phoneticPr fontId="4" type="Hiragana"/>
  </si>
  <si>
    <t>小林　よしのり</t>
    <rPh sb="0" eb="7">
      <t>こばやし　よしのり</t>
    </rPh>
    <phoneticPr fontId="4" type="Hiragana"/>
  </si>
  <si>
    <t>ジャン＝ピエール・ジュネ</t>
    <rPh sb="0" eb="12">
      <t>じゃん＝ぴえーる・じゅね</t>
    </rPh>
    <phoneticPr fontId="4" type="Hiragana"/>
  </si>
  <si>
    <t>竹下　景子</t>
    <rPh sb="0" eb="5">
      <t>たけした　けいこ</t>
    </rPh>
    <phoneticPr fontId="4" type="Hiragana"/>
  </si>
  <si>
    <t>セレーヌ・ロワイヤル</t>
    <rPh sb="0" eb="10">
      <t>せれーぬ・ろわいやる</t>
    </rPh>
    <phoneticPr fontId="4" type="Hiragana"/>
  </si>
  <si>
    <t>松村　雄基</t>
    <rPh sb="0" eb="2">
      <t>まつむら</t>
    </rPh>
    <rPh sb="3" eb="5">
      <t>ゆうき</t>
    </rPh>
    <phoneticPr fontId="4" type="Hiragana"/>
  </si>
  <si>
    <t>坂口　憲二</t>
    <rPh sb="0" eb="2">
      <t>さかぐち</t>
    </rPh>
    <rPh sb="3" eb="5">
      <t>けんじ</t>
    </rPh>
    <phoneticPr fontId="4" type="Hiragana"/>
  </si>
  <si>
    <t>戸塚　宏</t>
    <rPh sb="0" eb="4">
      <t>とつか　ひろし</t>
    </rPh>
    <phoneticPr fontId="4" type="Hiragana"/>
  </si>
  <si>
    <t>麻生　太郎</t>
    <rPh sb="0" eb="5">
      <t>あそう　たろう</t>
    </rPh>
    <phoneticPr fontId="4" type="Hiragana"/>
  </si>
  <si>
    <t>草刈　正雄</t>
    <rPh sb="0" eb="5">
      <t>くさかり　まさお</t>
    </rPh>
    <phoneticPr fontId="4" type="Hiragana"/>
  </si>
  <si>
    <t>ＹＯＵ</t>
    <rPh sb="0" eb="3">
      <t>ゆう</t>
    </rPh>
    <phoneticPr fontId="4" type="Hiragana"/>
  </si>
  <si>
    <t>キアヌ・リーブス</t>
    <rPh sb="0" eb="8">
      <t>きあぬ・りーぶす</t>
    </rPh>
    <phoneticPr fontId="4" type="Hiragana"/>
  </si>
  <si>
    <t>荻野目　慶子</t>
    <rPh sb="0" eb="6">
      <t>おぎのめ　けいこ</t>
    </rPh>
    <phoneticPr fontId="4" type="Hiragana"/>
  </si>
  <si>
    <t>アンディ・フグ</t>
    <rPh sb="0" eb="7">
      <t>あんでぃ・ふぐ</t>
    </rPh>
    <phoneticPr fontId="4" type="Hiragana"/>
  </si>
  <si>
    <t>三原　じゅん子</t>
    <rPh sb="0" eb="7">
      <t>みはら　じゅんこ</t>
    </rPh>
    <phoneticPr fontId="4" type="Hiragana"/>
  </si>
  <si>
    <t>中田　宏</t>
    <rPh sb="0" eb="4">
      <t>なかだ　ひろし</t>
    </rPh>
    <phoneticPr fontId="4" type="Hiragana"/>
  </si>
  <si>
    <t>寺田　学</t>
    <rPh sb="0" eb="4">
      <t>てらだ　まなぶ</t>
    </rPh>
    <phoneticPr fontId="4" type="Hiragana"/>
  </si>
  <si>
    <t>一青窈</t>
    <rPh sb="0" eb="3">
      <t>ひととよう</t>
    </rPh>
    <phoneticPr fontId="4" type="Hiragana"/>
  </si>
  <si>
    <t>永野　修身</t>
    <rPh sb="0" eb="5">
      <t>ながの　おさみ</t>
    </rPh>
    <phoneticPr fontId="4" type="Hiragana"/>
  </si>
  <si>
    <t>安倍　洋子</t>
    <rPh sb="0" eb="5">
      <t>あべ　ようこ</t>
    </rPh>
    <phoneticPr fontId="4" type="Hiragana"/>
  </si>
  <si>
    <t>チェ・ゲバラ</t>
    <rPh sb="0" eb="6">
      <t>ちぇ・げばら</t>
    </rPh>
    <phoneticPr fontId="4" type="Hiragana"/>
  </si>
  <si>
    <t>荒木　経惟</t>
    <rPh sb="0" eb="5">
      <t>あらき　のぶよし</t>
    </rPh>
    <phoneticPr fontId="4" type="Hiragana"/>
  </si>
  <si>
    <t>立花　隆</t>
    <rPh sb="0" eb="4">
      <t>たちばな　たかし</t>
    </rPh>
    <phoneticPr fontId="4" type="Hiragana"/>
  </si>
  <si>
    <t>筒美　京平</t>
    <rPh sb="0" eb="5">
      <t>つつみ　きょうへい</t>
    </rPh>
    <phoneticPr fontId="4" type="Hiragana"/>
  </si>
  <si>
    <t>田中　直紀</t>
    <rPh sb="0" eb="5">
      <t>たなか　なおき</t>
    </rPh>
    <phoneticPr fontId="4" type="Hiragana"/>
  </si>
  <si>
    <t>川島　芳子</t>
    <rPh sb="0" eb="5">
      <t>かわしま　よしこ</t>
    </rPh>
    <phoneticPr fontId="4" type="Hiragana"/>
  </si>
  <si>
    <t>芦屋　雁之助</t>
    <rPh sb="0" eb="6">
      <t>あしや　がんのすけ</t>
    </rPh>
    <phoneticPr fontId="4" type="Hiragana"/>
  </si>
  <si>
    <t>中山　成彬</t>
    <rPh sb="0" eb="5">
      <t>なかやま　なりあき</t>
    </rPh>
    <phoneticPr fontId="4" type="Hiragana"/>
  </si>
  <si>
    <t>米長　邦雄</t>
    <rPh sb="0" eb="5">
      <t>よねなが　くにお</t>
    </rPh>
    <phoneticPr fontId="4" type="Hiragana"/>
  </si>
  <si>
    <t>内藤　剛志</t>
    <rPh sb="0" eb="5">
      <t>ないとう　つよし</t>
    </rPh>
    <phoneticPr fontId="4" type="Hiragana"/>
  </si>
  <si>
    <t>村上　ショージ</t>
    <rPh sb="0" eb="7">
      <t>むらかみ　しょーじ</t>
    </rPh>
    <phoneticPr fontId="4" type="Hiragana"/>
  </si>
  <si>
    <t>中村　勘三郎</t>
    <rPh sb="0" eb="6">
      <t>なかむら　かんさぶろう</t>
    </rPh>
    <phoneticPr fontId="4" type="Hiragana"/>
  </si>
  <si>
    <t>千代の富士　貢</t>
    <rPh sb="0" eb="7">
      <t>ちよのふじ　みつぐ</t>
    </rPh>
    <phoneticPr fontId="4" type="Hiragana"/>
  </si>
  <si>
    <t>田村　明浩</t>
    <rPh sb="0" eb="5">
      <t>たむら　あきひろ</t>
    </rPh>
    <phoneticPr fontId="4" type="Hiragana"/>
  </si>
  <si>
    <t>大林　素子</t>
    <rPh sb="0" eb="5">
      <t>おおばやし　もとこ</t>
    </rPh>
    <phoneticPr fontId="4" type="Hiragana"/>
  </si>
  <si>
    <t>コフィー・アナン</t>
    <phoneticPr fontId="4" type="Hiragana"/>
  </si>
  <si>
    <t>児島　未散</t>
    <rPh sb="0" eb="2">
      <t>こじま</t>
    </rPh>
    <rPh sb="3" eb="5">
      <t>みちる</t>
    </rPh>
    <phoneticPr fontId="4" type="Hiragana"/>
  </si>
  <si>
    <t>武見　敬三</t>
    <rPh sb="0" eb="2">
      <t>たけみ</t>
    </rPh>
    <rPh sb="3" eb="5">
      <t>けいぞう</t>
    </rPh>
    <phoneticPr fontId="4" type="Hiragana"/>
  </si>
  <si>
    <t>松任谷　正隆</t>
    <rPh sb="0" eb="3">
      <t>まつとうや</t>
    </rPh>
    <rPh sb="4" eb="6">
      <t>まさたか</t>
    </rPh>
    <phoneticPr fontId="4" type="Hiragana"/>
  </si>
  <si>
    <t>ＮＯＫＫＯ</t>
    <rPh sb="0" eb="5">
      <t>のっこ</t>
    </rPh>
    <phoneticPr fontId="4" type="Hiragana"/>
  </si>
  <si>
    <t>宮崎　勤</t>
    <rPh sb="0" eb="4">
      <t>みやざき　つとむ</t>
    </rPh>
    <phoneticPr fontId="4" type="Hiragana"/>
  </si>
  <si>
    <t>浅野　忠信</t>
    <rPh sb="0" eb="5">
      <t>あさの　ただのぶ</t>
    </rPh>
    <phoneticPr fontId="4" type="Hiragana"/>
  </si>
  <si>
    <t>田村　淳</t>
    <rPh sb="0" eb="4">
      <t>たむら　じゅん</t>
    </rPh>
    <phoneticPr fontId="4" type="Hiragana"/>
  </si>
  <si>
    <t>大久保　清</t>
    <rPh sb="0" eb="5">
      <t>おおくぼ　きよし</t>
    </rPh>
    <phoneticPr fontId="4" type="Hiragana"/>
  </si>
  <si>
    <t>平子　理沙</t>
    <rPh sb="0" eb="2">
      <t>ひらこ</t>
    </rPh>
    <rPh sb="3" eb="5">
      <t>りさ</t>
    </rPh>
    <phoneticPr fontId="4" type="Hiragana"/>
  </si>
  <si>
    <t>稲垣　吾郎</t>
    <rPh sb="0" eb="5">
      <t>いながき　ごろう</t>
    </rPh>
    <phoneticPr fontId="4" type="Hiragana"/>
  </si>
  <si>
    <t>小渕　優子</t>
    <rPh sb="0" eb="5">
      <t>おぶち　ゆうこ</t>
    </rPh>
    <phoneticPr fontId="4" type="Hiragana"/>
  </si>
  <si>
    <t>反町　隆史</t>
    <rPh sb="0" eb="5">
      <t>そりまち　たかし</t>
    </rPh>
    <phoneticPr fontId="4" type="Hiragana"/>
  </si>
  <si>
    <t>桜井　幸子</t>
    <rPh sb="0" eb="5">
      <t>さくらい　さちこ</t>
    </rPh>
    <phoneticPr fontId="4" type="Hiragana"/>
  </si>
  <si>
    <t>宮崎　あおい</t>
    <rPh sb="0" eb="6">
      <t>みやざき　あおい</t>
    </rPh>
    <phoneticPr fontId="4" type="Hiragana"/>
  </si>
  <si>
    <t>横峯　さくら</t>
    <rPh sb="0" eb="6">
      <t>よこみね　さくら</t>
    </rPh>
    <phoneticPr fontId="4" type="Hiragana"/>
  </si>
  <si>
    <t>ボッティチェリ</t>
    <rPh sb="0" eb="7">
      <t>ぼってぃちぇり</t>
    </rPh>
    <phoneticPr fontId="4" type="Hiragana"/>
  </si>
  <si>
    <t>ルノワール</t>
    <rPh sb="0" eb="5">
      <t>るのわーる</t>
    </rPh>
    <phoneticPr fontId="4" type="Hiragana"/>
  </si>
  <si>
    <t>エドガー・ケイシー</t>
    <rPh sb="0" eb="9">
      <t>えどがー・けいしー</t>
    </rPh>
    <phoneticPr fontId="4" type="Hiragana"/>
  </si>
  <si>
    <t>中川　一郎</t>
    <rPh sb="0" eb="5">
      <t>なかがわ　いちろう</t>
    </rPh>
    <phoneticPr fontId="4" type="Hiragana"/>
  </si>
  <si>
    <t>梅原　猛</t>
    <rPh sb="0" eb="4">
      <t>うめはら　たける</t>
    </rPh>
    <phoneticPr fontId="4" type="Hiragana"/>
  </si>
  <si>
    <t>海江田　万里</t>
    <rPh sb="0" eb="6">
      <t>かいえだ　ばんり</t>
    </rPh>
    <phoneticPr fontId="4" type="Hiragana"/>
  </si>
  <si>
    <t>高橋　真梨子</t>
    <rPh sb="0" eb="6">
      <t>たかはし　まりこ</t>
    </rPh>
    <phoneticPr fontId="4" type="Hiragana"/>
  </si>
  <si>
    <t>オスマン・サンコン</t>
    <rPh sb="0" eb="9">
      <t>おすまん・さんこん</t>
    </rPh>
    <phoneticPr fontId="4" type="Hiragana"/>
  </si>
  <si>
    <t>坂東　元</t>
    <rPh sb="0" eb="4">
      <t>ばんどう　げん</t>
    </rPh>
    <phoneticPr fontId="4" type="Hiragana"/>
  </si>
  <si>
    <t>徳永　英明</t>
    <rPh sb="0" eb="5">
      <t>とくなが　ひであき</t>
    </rPh>
    <phoneticPr fontId="4" type="Hiragana"/>
  </si>
  <si>
    <t>田原　俊彦</t>
    <rPh sb="0" eb="5">
      <t>たはら　としひこ</t>
    </rPh>
    <phoneticPr fontId="4" type="Hiragana"/>
  </si>
  <si>
    <t>浅野　温子</t>
    <rPh sb="0" eb="5">
      <t>あさの　あつこ</t>
    </rPh>
    <phoneticPr fontId="4" type="Hiragana"/>
  </si>
  <si>
    <t>高市　早苗</t>
    <rPh sb="0" eb="5">
      <t>たかいち　さなえ</t>
    </rPh>
    <phoneticPr fontId="4" type="Hiragana"/>
  </si>
  <si>
    <t>島田　雅彦</t>
    <rPh sb="0" eb="5">
      <t>しまだ　まさひこ</t>
    </rPh>
    <phoneticPr fontId="4" type="Hiragana"/>
  </si>
  <si>
    <t>島崎　和歌子</t>
    <rPh sb="0" eb="6">
      <t>しまざき　わかこ</t>
    </rPh>
    <phoneticPr fontId="4" type="Hiragana"/>
  </si>
  <si>
    <t>田畑　明子</t>
    <rPh sb="0" eb="5">
      <t>たばた　あきこ</t>
    </rPh>
    <phoneticPr fontId="4" type="Hiragana"/>
  </si>
  <si>
    <t>藤本　美貴</t>
    <rPh sb="0" eb="5">
      <t>ふじもと　みき</t>
    </rPh>
    <phoneticPr fontId="4" type="Hiragana"/>
  </si>
  <si>
    <t>堀之内　まり</t>
    <rPh sb="0" eb="6">
      <t>ほりのうち　まり</t>
    </rPh>
    <phoneticPr fontId="4" type="Hiragana"/>
  </si>
  <si>
    <t>法然</t>
    <rPh sb="0" eb="2">
      <t>ほうねん</t>
    </rPh>
    <phoneticPr fontId="4" type="Hiragana"/>
  </si>
  <si>
    <t>アドルフ・ヒトラー</t>
    <rPh sb="0" eb="9">
      <t>あどるふ・ひとらー</t>
    </rPh>
    <phoneticPr fontId="4" type="Hiragana"/>
  </si>
  <si>
    <t>昭和天皇</t>
    <rPh sb="0" eb="4">
      <t>しょうわてんのう</t>
    </rPh>
    <phoneticPr fontId="4" type="Hiragana"/>
  </si>
  <si>
    <t>森繁　久彌</t>
    <rPh sb="0" eb="5">
      <t>もりしげ　ひさや</t>
    </rPh>
    <phoneticPr fontId="4" type="Hiragana"/>
  </si>
  <si>
    <t>世界医薬産業の犯罪</t>
  </si>
  <si>
    <t>元新党日本</t>
  </si>
  <si>
    <t>パッション</t>
  </si>
  <si>
    <t>ジョンベネ母</t>
  </si>
  <si>
    <t>姉</t>
  </si>
  <si>
    <t>1560/08/07</t>
  </si>
  <si>
    <t>1860/07/24</t>
  </si>
  <si>
    <t>1860/08/05</t>
  </si>
  <si>
    <t>猫の絵</t>
  </si>
  <si>
    <t>1860/08/14</t>
  </si>
  <si>
    <t>シートン動物記</t>
  </si>
  <si>
    <t>1884/07/30</t>
  </si>
  <si>
    <t>ピアニスト</t>
  </si>
  <si>
    <t>手塚　治虫☆</t>
    <rPh sb="0" eb="5">
      <t>てづか　おさむ</t>
    </rPh>
    <phoneticPr fontId="4" type="Hiragana"/>
  </si>
  <si>
    <t>シャルル・グノー☆</t>
    <rPh sb="0" eb="8">
      <t>しゃるる・ぐのー</t>
    </rPh>
    <phoneticPr fontId="4" type="Hiragana"/>
  </si>
  <si>
    <t>エドガー・ドガ☆</t>
    <rPh sb="0" eb="7">
      <t>えどがー・どが</t>
    </rPh>
    <phoneticPr fontId="4" type="Hiragana"/>
  </si>
  <si>
    <t>池上　四郎☆</t>
    <rPh sb="0" eb="5">
      <t>いけがみ　しろう</t>
    </rPh>
    <phoneticPr fontId="4" type="Hiragana"/>
  </si>
  <si>
    <t>三波　春夫☆</t>
    <rPh sb="0" eb="5">
      <t>みなみ　はるお</t>
    </rPh>
    <phoneticPr fontId="4" type="Hiragana"/>
  </si>
  <si>
    <t>レオン（マチルダ）</t>
  </si>
  <si>
    <t>1585/12/31</t>
  </si>
  <si>
    <t>住友財閥</t>
  </si>
  <si>
    <t>1849/12/25</t>
  </si>
  <si>
    <t>陸軍軍人＠自殺</t>
  </si>
  <si>
    <t>1873/01/02</t>
  </si>
  <si>
    <t>茄子</t>
    <rPh sb="0" eb="2">
      <t>なす</t>
    </rPh>
    <phoneticPr fontId="4" type="Hiragana" alignment="distributed"/>
  </si>
  <si>
    <t>07/21</t>
  </si>
  <si>
    <t>渥美　清☆</t>
    <rPh sb="0" eb="4">
      <t>あつみ　きよし</t>
    </rPh>
    <phoneticPr fontId="4" type="Hiragana"/>
  </si>
  <si>
    <t>ミケランジェロ☆</t>
    <rPh sb="0" eb="7">
      <t>みけらんじぇろ</t>
    </rPh>
    <phoneticPr fontId="4" type="Hiragana"/>
  </si>
  <si>
    <t>Ｗ．Ａ．モーツァルト</t>
    <rPh sb="0" eb="10">
      <t>Ｗ．Ａ．もーつぁると</t>
    </rPh>
    <phoneticPr fontId="4" type="Hiragana"/>
  </si>
  <si>
    <t>水谷　豊</t>
    <rPh sb="0" eb="4">
      <t>みずたに　ゆたか</t>
    </rPh>
    <phoneticPr fontId="4" type="Hiragana"/>
  </si>
  <si>
    <t>小池　百合子</t>
    <rPh sb="0" eb="6">
      <t>こいけ　ゆりこ</t>
    </rPh>
    <phoneticPr fontId="4" type="Hiragana"/>
  </si>
  <si>
    <t>松坂　慶子</t>
    <rPh sb="0" eb="5">
      <t>まつざか　けいこ</t>
    </rPh>
    <phoneticPr fontId="4" type="Hiragana"/>
  </si>
  <si>
    <t>阿部　寛</t>
    <rPh sb="0" eb="4">
      <t>あべ　ひろし</t>
    </rPh>
    <phoneticPr fontId="4" type="Hiragana"/>
  </si>
  <si>
    <t>野々村　真</t>
    <rPh sb="0" eb="5">
      <t>ののむら　まこと</t>
    </rPh>
    <phoneticPr fontId="4" type="Hiragana"/>
  </si>
  <si>
    <t>小林　憲司</t>
    <rPh sb="0" eb="5">
      <t>こばやし　けんじ</t>
    </rPh>
    <phoneticPr fontId="4" type="Hiragana"/>
  </si>
  <si>
    <t>高木　陽介</t>
    <rPh sb="0" eb="2">
      <t>タカギ</t>
    </rPh>
    <rPh sb="3" eb="5">
      <t>ヨウスケ</t>
    </rPh>
    <phoneticPr fontId="4"/>
  </si>
  <si>
    <t>キャンディーズ</t>
  </si>
  <si>
    <t>ダンス・ウィズ・ウルブズ</t>
  </si>
  <si>
    <t>Ｋｉｎｋｉ　Ｋｉｄｓ</t>
  </si>
  <si>
    <t>12/15</t>
  </si>
  <si>
    <t>坂本　堤☆</t>
    <rPh sb="0" eb="4">
      <t>さかもと　つつみ</t>
    </rPh>
    <phoneticPr fontId="4" type="Hiragana"/>
  </si>
  <si>
    <t>出口　王仁三郎</t>
    <rPh sb="0" eb="7">
      <t>でぐち　おにざぶろう</t>
    </rPh>
    <phoneticPr fontId="4" type="Hiragana"/>
  </si>
  <si>
    <t>加藤　周一</t>
    <rPh sb="0" eb="5">
      <t>かとう　しゅういち</t>
    </rPh>
    <phoneticPr fontId="4" type="Hiragana"/>
  </si>
  <si>
    <t>アルバート・デサルヴォ</t>
    <rPh sb="0" eb="11">
      <t>あるばーと・でさるヴぉ</t>
    </rPh>
    <phoneticPr fontId="4" type="Hiragana"/>
  </si>
  <si>
    <t>曽野　綾子</t>
    <rPh sb="0" eb="5">
      <t>その　あやこ</t>
    </rPh>
    <phoneticPr fontId="4" type="Hiragana"/>
  </si>
  <si>
    <t>ニール・ドナルド・ウォルシュ</t>
    <rPh sb="0" eb="14">
      <t>にーる・どなるど・うぉるしゅ</t>
    </rPh>
    <phoneticPr fontId="4" type="Hiragana"/>
  </si>
  <si>
    <t>小野寺　昭</t>
    <rPh sb="0" eb="5">
      <t>おのでら　あきら</t>
    </rPh>
    <phoneticPr fontId="4" type="Hiragana"/>
  </si>
  <si>
    <t>宮川　花子</t>
    <rPh sb="0" eb="5">
      <t>みやがわ　はなこ</t>
    </rPh>
    <phoneticPr fontId="4" type="Hiragana"/>
  </si>
  <si>
    <t>田中　美奈子</t>
    <rPh sb="0" eb="6">
      <t>たなか　みなこ</t>
    </rPh>
    <phoneticPr fontId="4" type="Hiragana"/>
  </si>
  <si>
    <t>緒形　直人</t>
    <rPh sb="0" eb="5">
      <t>おがた　なおと</t>
    </rPh>
    <phoneticPr fontId="4" type="Hiragana"/>
  </si>
  <si>
    <t>第６６代横綱</t>
  </si>
  <si>
    <t>1839/09/27</t>
  </si>
  <si>
    <t>1875/10/12</t>
  </si>
  <si>
    <t>法の書</t>
  </si>
  <si>
    <t>1899/10/10</t>
  </si>
  <si>
    <t>千島学説</t>
  </si>
  <si>
    <t>マトリックス（エージェント・スミス）</t>
  </si>
  <si>
    <t>1852/06/25</t>
  </si>
  <si>
    <t>サグラダ・ファミリア</t>
  </si>
  <si>
    <t>第６７代横綱</t>
  </si>
  <si>
    <t>0903/**/**</t>
  </si>
  <si>
    <t>1935/**/**</t>
  </si>
  <si>
    <t>３００人委員会</t>
  </si>
  <si>
    <t>1840/11/14</t>
  </si>
  <si>
    <t>睡蓮の絵</t>
  </si>
  <si>
    <t>1852/11/03</t>
  </si>
  <si>
    <t>1876/11/09</t>
  </si>
  <si>
    <t>黄熱病</t>
  </si>
  <si>
    <t>日本プロレス界の父</t>
  </si>
  <si>
    <t>ワイン女優</t>
  </si>
  <si>
    <t>ＳＨＡＺＮＡ</t>
  </si>
  <si>
    <t>菅直人の息子</t>
  </si>
  <si>
    <t>1864/09/15</t>
  </si>
  <si>
    <t>1864/09/18</t>
  </si>
  <si>
    <t>野菊の墓</t>
  </si>
  <si>
    <t>まことちゃん</t>
  </si>
  <si>
    <t>山茱萸【春黄金花】</t>
    <rPh sb="0" eb="3">
      <t>さんしゅゆ</t>
    </rPh>
    <rPh sb="4" eb="5">
      <t>はる</t>
    </rPh>
    <rPh sb="5" eb="7">
      <t>こがね</t>
    </rPh>
    <rPh sb="7" eb="8">
      <t>ばな</t>
    </rPh>
    <phoneticPr fontId="4" type="Hiragana" alignment="distributed"/>
  </si>
  <si>
    <t>01/19</t>
  </si>
  <si>
    <t>崑崙花【ハンカチの花】</t>
    <rPh sb="0" eb="3">
      <t>こんろんか</t>
    </rPh>
    <rPh sb="9" eb="10">
      <t>はな</t>
    </rPh>
    <phoneticPr fontId="4" type="Hiragana" alignment="distributed"/>
  </si>
  <si>
    <t>雪柳【小米花】</t>
    <rPh sb="0" eb="2">
      <t>ゆきやなぎ</t>
    </rPh>
    <rPh sb="3" eb="6">
      <t>こごめばな</t>
    </rPh>
    <phoneticPr fontId="4" type="Hiragana" alignment="distributed"/>
  </si>
  <si>
    <t>バンダ</t>
  </si>
  <si>
    <t>01/20</t>
  </si>
  <si>
    <t>水瓶座</t>
  </si>
  <si>
    <t>アルフレッド・ノーベル☆</t>
    <rPh sb="0" eb="11">
      <t>あるふれっど・のーべる</t>
    </rPh>
    <phoneticPr fontId="4" type="Hiragana"/>
  </si>
  <si>
    <t>中村　天風☆</t>
    <rPh sb="0" eb="5">
      <t>なかむら　てんふう</t>
    </rPh>
    <phoneticPr fontId="4" type="Hiragana"/>
  </si>
  <si>
    <t>麻生　太賀吉☆</t>
    <rPh sb="0" eb="6">
      <t>あそう　たかきち</t>
    </rPh>
    <phoneticPr fontId="4" type="Hiragana"/>
  </si>
  <si>
    <t>ジョン・レノン☆</t>
    <rPh sb="0" eb="7">
      <t>じょん・れのん</t>
    </rPh>
    <phoneticPr fontId="4" type="Hiragana"/>
  </si>
  <si>
    <t>カーネル・サンダース☆</t>
    <rPh sb="0" eb="10">
      <t>かーねる・さんだーす</t>
    </rPh>
    <phoneticPr fontId="4" type="Hiragana"/>
  </si>
  <si>
    <t>法然☆</t>
    <rPh sb="0" eb="2">
      <t>ほうねん</t>
    </rPh>
    <phoneticPr fontId="4" type="Hiragana"/>
  </si>
  <si>
    <t>エミリー・ブロンテ☆</t>
    <rPh sb="0" eb="9">
      <t>えみりー・ぶろんて</t>
    </rPh>
    <phoneticPr fontId="4" type="Hiragana"/>
  </si>
  <si>
    <t>岩谷　松平☆</t>
    <rPh sb="0" eb="5">
      <t>いわや　まつへい</t>
    </rPh>
    <phoneticPr fontId="4" type="Hiragana"/>
  </si>
  <si>
    <t>いかりや　長介☆</t>
    <rPh sb="0" eb="7">
      <t>いかりや　ちょうすけ</t>
    </rPh>
    <phoneticPr fontId="4" type="Hiragana"/>
  </si>
  <si>
    <t>ユリアナ☆</t>
    <rPh sb="0" eb="4">
      <t>ゆりあな</t>
    </rPh>
    <phoneticPr fontId="4" type="Hiragana"/>
  </si>
  <si>
    <t>仲間　由紀恵</t>
    <rPh sb="0" eb="6">
      <t>なかま　ゆきえ</t>
    </rPh>
    <phoneticPr fontId="4" type="Hiragana"/>
  </si>
  <si>
    <t>真中　瞳</t>
    <rPh sb="0" eb="4">
      <t>まなか　ひとみ</t>
    </rPh>
    <phoneticPr fontId="4" type="Hiragana"/>
  </si>
  <si>
    <t>最澄</t>
    <rPh sb="0" eb="2">
      <t>さいちょう</t>
    </rPh>
    <phoneticPr fontId="4" type="Hiragana"/>
  </si>
  <si>
    <t>黒柳　徹子</t>
    <rPh sb="0" eb="5">
      <t>くろやなぎ　てつこ</t>
    </rPh>
    <phoneticPr fontId="4" type="Hiragana"/>
  </si>
  <si>
    <t>宍戸　錠</t>
    <rPh sb="0" eb="4">
      <t>ししど　じょう</t>
    </rPh>
    <phoneticPr fontId="4" type="Hiragana"/>
  </si>
  <si>
    <t>菅原　文太</t>
    <rPh sb="0" eb="5">
      <t>すがわら　ぶんた</t>
    </rPh>
    <phoneticPr fontId="4" type="Hiragana"/>
  </si>
  <si>
    <t>猪瀬　直樹</t>
    <rPh sb="0" eb="5">
      <t>いのせ　なおき</t>
    </rPh>
    <phoneticPr fontId="4" type="Hiragana"/>
  </si>
  <si>
    <t>安藤　優子</t>
    <rPh sb="0" eb="5">
      <t>あんどう　ゆうこ</t>
    </rPh>
    <phoneticPr fontId="4" type="Hiragana"/>
  </si>
  <si>
    <t>城島　茂</t>
    <rPh sb="0" eb="4">
      <t>じょうしま　しげる</t>
    </rPh>
    <phoneticPr fontId="4" type="Hiragana"/>
  </si>
  <si>
    <t>渡辺　満里奈</t>
    <rPh sb="0" eb="6">
      <t>わたなべ　まりな</t>
    </rPh>
    <phoneticPr fontId="4" type="Hiragana"/>
  </si>
  <si>
    <t>倉木　麻衣</t>
    <rPh sb="0" eb="5">
      <t>くらき　まい</t>
    </rPh>
    <phoneticPr fontId="4" type="Hiragana"/>
  </si>
  <si>
    <t>深田　恭子</t>
    <rPh sb="0" eb="5">
      <t>ふかだ　きょうこ</t>
    </rPh>
    <phoneticPr fontId="4" type="Hiragana"/>
  </si>
  <si>
    <t>モンテスキュー☆</t>
    <rPh sb="0" eb="7">
      <t>もんてすきゅー</t>
    </rPh>
    <phoneticPr fontId="4" type="Hiragana"/>
  </si>
  <si>
    <t>ジャン＝フランソワ・ミレー☆</t>
    <rPh sb="0" eb="13">
      <t>じゃん＝ふらんそわ・みれー</t>
    </rPh>
    <phoneticPr fontId="4" type="Hiragana"/>
  </si>
  <si>
    <t>中山　みき☆</t>
    <rPh sb="0" eb="5">
      <t>なかやま　みき</t>
    </rPh>
    <phoneticPr fontId="4" type="Hiragana"/>
  </si>
  <si>
    <t>幸徳　秋水☆</t>
    <rPh sb="0" eb="5">
      <t>こうとく　しゅうすい</t>
    </rPh>
    <phoneticPr fontId="4" type="Hiragana"/>
  </si>
  <si>
    <t>高野　辰之☆</t>
    <rPh sb="0" eb="5">
      <t>たかの　たつゆき</t>
    </rPh>
    <phoneticPr fontId="4" type="Hiragana"/>
  </si>
  <si>
    <t>小谷　喜美☆</t>
    <rPh sb="0" eb="5">
      <t>こたに　よしみ</t>
    </rPh>
    <phoneticPr fontId="4" type="Hiragana"/>
  </si>
  <si>
    <t>シドニィ・シェルダン☆</t>
    <rPh sb="0" eb="10">
      <t>しどにぃ・しぇるだん</t>
    </rPh>
    <phoneticPr fontId="4" type="Hiragana"/>
  </si>
  <si>
    <t>マリー・テレーズ☆</t>
    <rPh sb="0" eb="8">
      <t>まりー・てれーず</t>
    </rPh>
    <phoneticPr fontId="4" type="Hiragana"/>
  </si>
  <si>
    <t>鳩山　和夫☆</t>
    <rPh sb="0" eb="5">
      <t>はとやま　かずお</t>
    </rPh>
    <phoneticPr fontId="4" type="Hiragana"/>
  </si>
  <si>
    <t>石井　四郎☆</t>
    <rPh sb="0" eb="5">
      <t>いしい　しろう</t>
    </rPh>
    <phoneticPr fontId="4" type="Hiragana"/>
  </si>
  <si>
    <t>志賀　直哉☆</t>
    <rPh sb="0" eb="5">
      <t>しが　なおや</t>
    </rPh>
    <phoneticPr fontId="4" type="Hiragana"/>
  </si>
  <si>
    <t>長井　健司☆</t>
    <rPh sb="0" eb="2">
      <t>ながい</t>
    </rPh>
    <rPh sb="3" eb="5">
      <t>けんじ</t>
    </rPh>
    <phoneticPr fontId="4" type="Hiragana"/>
  </si>
  <si>
    <t>黒川　紀章☆</t>
    <rPh sb="0" eb="5">
      <t>くろかわ　きしょう</t>
    </rPh>
    <phoneticPr fontId="4" type="Hiragana"/>
  </si>
  <si>
    <t>菅原　道真☆</t>
    <rPh sb="0" eb="5">
      <t>すがわら　みちざね</t>
    </rPh>
    <phoneticPr fontId="4" type="Hiragana"/>
  </si>
  <si>
    <t>レオンハルト・オイラー</t>
    <phoneticPr fontId="4" type="Hiragana"/>
  </si>
  <si>
    <t>木下　優樹菜</t>
    <rPh sb="0" eb="2">
      <t>キノシタ</t>
    </rPh>
    <rPh sb="3" eb="6">
      <t>ユキナ</t>
    </rPh>
    <phoneticPr fontId="4"/>
  </si>
  <si>
    <t>椿</t>
    <rPh sb="0" eb="1">
      <t>つばき</t>
    </rPh>
    <phoneticPr fontId="4" type="Hiragana" alignment="distributed"/>
  </si>
  <si>
    <t>烏麦【茶挽草】</t>
    <rPh sb="0" eb="1">
      <t>からす</t>
    </rPh>
    <rPh sb="1" eb="2">
      <t>むぎ</t>
    </rPh>
    <rPh sb="3" eb="6">
      <t>ちゃひきぐさ</t>
    </rPh>
    <phoneticPr fontId="4" type="Hiragana" alignment="distributed"/>
  </si>
  <si>
    <t>蓼</t>
    <rPh sb="0" eb="1">
      <t>たで</t>
    </rPh>
    <phoneticPr fontId="4" type="Hiragana" alignment="distributed"/>
  </si>
  <si>
    <t>09/26</t>
  </si>
  <si>
    <t>柿</t>
    <rPh sb="0" eb="1">
      <t>かき</t>
    </rPh>
    <phoneticPr fontId="4" type="Hiragana" alignment="distributed"/>
  </si>
  <si>
    <t>弁慶草【活草】</t>
    <rPh sb="0" eb="3">
      <t>べんけいそう</t>
    </rPh>
    <rPh sb="4" eb="6">
      <t>いきぐさ</t>
    </rPh>
    <phoneticPr fontId="4" type="Hiragana" alignment="distributed"/>
  </si>
  <si>
    <t>菊芋【エルサレム・アーティチョーク】</t>
    <rPh sb="0" eb="2">
      <t>きくいも</t>
    </rPh>
    <phoneticPr fontId="4" type="Hiragana" alignment="distributed"/>
  </si>
  <si>
    <t>09/27</t>
  </si>
  <si>
    <t>コスモス【秋桜】</t>
    <rPh sb="5" eb="7">
      <t>あきざくら</t>
    </rPh>
    <phoneticPr fontId="4" type="Hiragana" alignment="distributed"/>
  </si>
  <si>
    <t>ヒマラヤ杉</t>
    <rPh sb="4" eb="5">
      <t>すぎ</t>
    </rPh>
    <phoneticPr fontId="4" type="Hiragana" alignment="distributed"/>
  </si>
  <si>
    <t>トレニア【花瓜草】</t>
    <rPh sb="5" eb="8">
      <t>はなうりぐさ</t>
    </rPh>
    <phoneticPr fontId="4" type="Hiragana" alignment="distributed"/>
  </si>
  <si>
    <t>09/28</t>
  </si>
  <si>
    <t>藤川　優里</t>
    <rPh sb="0" eb="2">
      <t>ふじかわ</t>
    </rPh>
    <rPh sb="3" eb="5">
      <t>ゆり</t>
    </rPh>
    <phoneticPr fontId="4" type="Hiragana"/>
  </si>
  <si>
    <t>八戸市議</t>
    <rPh sb="0" eb="2">
      <t>はちのへ</t>
    </rPh>
    <rPh sb="2" eb="4">
      <t>しぎ</t>
    </rPh>
    <phoneticPr fontId="4" type="Hiragana"/>
  </si>
  <si>
    <t>天野　哲夫</t>
    <rPh sb="0" eb="2">
      <t>あまの</t>
    </rPh>
    <rPh sb="3" eb="5">
      <t>てつお</t>
    </rPh>
    <phoneticPr fontId="4" type="Hiragana"/>
  </si>
  <si>
    <t>天野　哲夫☆</t>
    <rPh sb="0" eb="2">
      <t>あまの</t>
    </rPh>
    <rPh sb="3" eb="5">
      <t>てつお</t>
    </rPh>
    <phoneticPr fontId="4" type="Hiragana"/>
  </si>
  <si>
    <t>家畜人ヤプー</t>
    <rPh sb="0" eb="2">
      <t>かちく</t>
    </rPh>
    <rPh sb="2" eb="3">
      <t>じん</t>
    </rPh>
    <phoneticPr fontId="4" type="Hiragana"/>
  </si>
  <si>
    <t>種　ともこ</t>
    <rPh sb="0" eb="1">
      <t>たね</t>
    </rPh>
    <phoneticPr fontId="4" type="Hiragana"/>
  </si>
  <si>
    <t>アーミン・メイウェス</t>
    <phoneticPr fontId="4" type="Hiragana"/>
  </si>
  <si>
    <t>【殺】ローテンブルクの食人鬼＠独</t>
    <rPh sb="1" eb="2">
      <t>さつ</t>
    </rPh>
    <rPh sb="11" eb="12">
      <t>しょく</t>
    </rPh>
    <rPh sb="12" eb="13">
      <t>じん</t>
    </rPh>
    <rPh sb="13" eb="14">
      <t>き</t>
    </rPh>
    <rPh sb="15" eb="16">
      <t>どく</t>
    </rPh>
    <phoneticPr fontId="4" type="Hiragana"/>
  </si>
  <si>
    <t>塚地　武雅</t>
    <rPh sb="0" eb="2">
      <t>つかじ</t>
    </rPh>
    <rPh sb="3" eb="5">
      <t>むが</t>
    </rPh>
    <phoneticPr fontId="4" type="Hiragana"/>
  </si>
  <si>
    <t>三橋　香織</t>
    <rPh sb="0" eb="5">
      <t>みつはし　かおり</t>
    </rPh>
    <phoneticPr fontId="4" type="Hiragana"/>
  </si>
  <si>
    <t>和田　真一郎</t>
    <rPh sb="0" eb="6">
      <t>わだ　しんいちろう</t>
    </rPh>
    <phoneticPr fontId="4" type="Hiragana"/>
  </si>
  <si>
    <t>安岡　優</t>
    <rPh sb="0" eb="4">
      <t>やすおか　ゆう</t>
    </rPh>
    <phoneticPr fontId="4" type="Hiragana"/>
  </si>
  <si>
    <t>北川　和美</t>
    <rPh sb="0" eb="5">
      <t>きたがわ　かずみ</t>
    </rPh>
    <phoneticPr fontId="4" type="Hiragana"/>
  </si>
  <si>
    <t>華原　朋美</t>
    <rPh sb="0" eb="5">
      <t>かはら　ともみ</t>
    </rPh>
    <phoneticPr fontId="4" type="Hiragana"/>
  </si>
  <si>
    <t>ダルビッシュ有</t>
    <rPh sb="0" eb="7">
      <t>だるびっしゅゆう</t>
    </rPh>
    <phoneticPr fontId="4" type="Hiragana"/>
  </si>
  <si>
    <t>広田　弘毅</t>
    <rPh sb="0" eb="5">
      <t>ひろた　こうき</t>
    </rPh>
    <phoneticPr fontId="4" type="Hiragana"/>
  </si>
  <si>
    <t>岡野　貞一</t>
    <rPh sb="0" eb="5">
      <t>おかの　ていいち</t>
    </rPh>
    <phoneticPr fontId="4" type="Hiragana"/>
  </si>
  <si>
    <t>白洲　次郎</t>
    <rPh sb="0" eb="5">
      <t>しらす　じろう</t>
    </rPh>
    <phoneticPr fontId="4" type="Hiragana"/>
  </si>
  <si>
    <t>松谷　みよ子</t>
    <rPh sb="0" eb="6">
      <t>まつたに　みよこ</t>
    </rPh>
    <phoneticPr fontId="4" type="Hiragana"/>
  </si>
  <si>
    <t>鳩山　由紀夫</t>
    <rPh sb="0" eb="6">
      <t>はとやま　ゆきお</t>
    </rPh>
    <phoneticPr fontId="4" type="Hiragana"/>
  </si>
  <si>
    <t>松岡　きっこ</t>
    <rPh sb="0" eb="6">
      <t>まつおか　きっこ</t>
    </rPh>
    <phoneticPr fontId="4" type="Hiragana"/>
  </si>
  <si>
    <t>奥村　チヨ</t>
    <rPh sb="0" eb="5">
      <t>おくむら　ちよ</t>
    </rPh>
    <phoneticPr fontId="4" type="Hiragana"/>
  </si>
  <si>
    <t>京本　政樹</t>
    <rPh sb="0" eb="5">
      <t>きょうもと　まさき</t>
    </rPh>
    <phoneticPr fontId="4" type="Hiragana"/>
  </si>
  <si>
    <t>前田　日明</t>
    <rPh sb="0" eb="5">
      <t>まえだ　あきら</t>
    </rPh>
    <phoneticPr fontId="4" type="Hiragana"/>
  </si>
  <si>
    <t>山田　詠美</t>
    <rPh sb="0" eb="5">
      <t>やまだ　えいみ</t>
    </rPh>
    <phoneticPr fontId="4" type="Hiragana"/>
  </si>
  <si>
    <t>岡田　奈々</t>
    <rPh sb="0" eb="5">
      <t>おかだ　なな</t>
    </rPh>
    <phoneticPr fontId="4" type="Hiragana"/>
  </si>
  <si>
    <t>姫井　由美子</t>
    <rPh sb="0" eb="6">
      <t>ひめい　ゆみこ</t>
    </rPh>
    <phoneticPr fontId="4" type="Hiragana"/>
  </si>
  <si>
    <t>若乃花　勝</t>
    <rPh sb="0" eb="5">
      <t>わかのはな　まさる</t>
    </rPh>
    <phoneticPr fontId="4" type="Hiragana"/>
  </si>
  <si>
    <t>【殺】津山３０人殺し＠岡山＠自殺</t>
  </si>
  <si>
    <t>【殺】サクラメントの吸血鬼＠米</t>
  </si>
  <si>
    <t>【殺】名張毒ぶどう酒事件</t>
  </si>
  <si>
    <t>【殺】ロリオタ殺人鬼＠埼玉</t>
  </si>
  <si>
    <t>【殺】ワインボトル・バラバラ殺人</t>
  </si>
  <si>
    <t>【殺】フューゲート事件＠米</t>
  </si>
  <si>
    <t>【殺】電気ショック・監禁殺人＠北九州</t>
  </si>
  <si>
    <t>【殺】斧殺人＠米</t>
  </si>
  <si>
    <t>【殺】ケネディ暗殺</t>
  </si>
  <si>
    <t>【殺】ＫＩＬＬＥＲ/第一級殺人＠米</t>
  </si>
  <si>
    <t>【殺】実子ら４人殺し＠平塚</t>
  </si>
  <si>
    <t>【殺】産児農場＠米</t>
  </si>
  <si>
    <t>【殺】小学校乱入＠大阪</t>
  </si>
  <si>
    <t>【殺】お受験殺人＠音羽</t>
  </si>
  <si>
    <t>【殺】ナンパ殺人＠群馬</t>
  </si>
  <si>
    <t>【殺】冷血</t>
  </si>
  <si>
    <t>【殺】電波系通り魔＠深川</t>
  </si>
  <si>
    <t>大霊界</t>
  </si>
  <si>
    <t>島崎　俊郎</t>
    <rPh sb="0" eb="5">
      <t>しまざき　としろう</t>
    </rPh>
    <phoneticPr fontId="4" type="Hiragana"/>
  </si>
  <si>
    <t>ブルース・ウィリス</t>
    <rPh sb="0" eb="9">
      <t>ぶるーす・うぃりす</t>
    </rPh>
    <phoneticPr fontId="4" type="Hiragana"/>
  </si>
  <si>
    <t>吉野　公佳</t>
    <rPh sb="0" eb="2">
      <t>よしの</t>
    </rPh>
    <rPh sb="3" eb="5">
      <t>きみか</t>
    </rPh>
    <phoneticPr fontId="4" type="Hiragana"/>
  </si>
  <si>
    <t>たけし軍団</t>
    <rPh sb="3" eb="5">
      <t>グンダン</t>
    </rPh>
    <phoneticPr fontId="4"/>
  </si>
  <si>
    <t>ジョニ・ミッチェル</t>
    <phoneticPr fontId="4" type="Hiragana"/>
  </si>
  <si>
    <t>ココ・シャネル</t>
    <rPh sb="0" eb="7">
      <t>ここ・しゃねる</t>
    </rPh>
    <phoneticPr fontId="4" type="Hiragana"/>
  </si>
  <si>
    <t>江田　三郎</t>
    <rPh sb="0" eb="5">
      <t>えだ　さぶろう</t>
    </rPh>
    <phoneticPr fontId="4" type="Hiragana"/>
  </si>
  <si>
    <t>白鳥　由栄</t>
    <rPh sb="0" eb="5">
      <t>しらとり　よしえ</t>
    </rPh>
    <phoneticPr fontId="4" type="Hiragana"/>
  </si>
  <si>
    <t>淡谷　のり子</t>
    <rPh sb="0" eb="6">
      <t>あわや　のりこ</t>
    </rPh>
    <phoneticPr fontId="4" type="Hiragana"/>
  </si>
  <si>
    <t>ミック・ジャガー</t>
    <rPh sb="0" eb="8">
      <t>みっく・じゃがー</t>
    </rPh>
    <phoneticPr fontId="4" type="Hiragana"/>
  </si>
  <si>
    <t>田村　正和</t>
    <rPh sb="0" eb="5">
      <t>たむら　まさかず</t>
    </rPh>
    <phoneticPr fontId="4" type="Hiragana"/>
  </si>
  <si>
    <t>奇術師</t>
  </si>
  <si>
    <t>第４３代米大統領</t>
  </si>
  <si>
    <t>絵本作家</t>
  </si>
  <si>
    <t>極道の妻たち</t>
  </si>
  <si>
    <t>1778/12/19</t>
  </si>
  <si>
    <t>マリー・アントワネットの長女</t>
  </si>
  <si>
    <t>1838/11/25</t>
  </si>
  <si>
    <t>安田財閥</t>
  </si>
  <si>
    <t>1874/11/30</t>
  </si>
  <si>
    <t>赤毛のアン</t>
  </si>
  <si>
    <t>元祖フレンチロリータ</t>
  </si>
  <si>
    <t>Ｅ．Ｔ．</t>
  </si>
  <si>
    <t>スプーン曲げ</t>
  </si>
  <si>
    <t>フラワーアレンジメント</t>
  </si>
  <si>
    <t>マゾッホ☆</t>
    <rPh sb="0" eb="4">
      <t>まぞっほ</t>
    </rPh>
    <phoneticPr fontId="4" type="Hiragana"/>
  </si>
  <si>
    <t>はら　たいら</t>
    <phoneticPr fontId="4" type="Hiragana"/>
  </si>
  <si>
    <t>ユルバン・ルヴェリエ</t>
    <phoneticPr fontId="4" type="Hiragana"/>
  </si>
  <si>
    <t>カール・マルクス☆</t>
    <rPh sb="0" eb="8">
      <t>かーる・まるくす</t>
    </rPh>
    <phoneticPr fontId="4" type="Hiragana"/>
  </si>
  <si>
    <t>野口　雨情</t>
    <rPh sb="0" eb="5">
      <t>のぐち　うじょう</t>
    </rPh>
    <phoneticPr fontId="4" type="Hiragana"/>
  </si>
  <si>
    <t>中曽根　康弘</t>
    <rPh sb="0" eb="6">
      <t>なかそね　やすひろ</t>
    </rPh>
    <phoneticPr fontId="4" type="Hiragana"/>
  </si>
  <si>
    <t>クリント・イーストウッド</t>
    <rPh sb="0" eb="12">
      <t>くりんと・いーすとうっど</t>
    </rPh>
    <phoneticPr fontId="4" type="Hiragana"/>
  </si>
  <si>
    <t>和田　勉</t>
    <rPh sb="0" eb="4">
      <t>わだ　べん</t>
    </rPh>
    <phoneticPr fontId="4" type="Hiragana"/>
  </si>
  <si>
    <t>星の王子さま</t>
  </si>
  <si>
    <t>エドヴァルド・ムンク☆</t>
    <rPh sb="0" eb="10">
      <t>えどヴぁるど・むんく</t>
    </rPh>
    <phoneticPr fontId="4" type="Hiragana"/>
  </si>
  <si>
    <t>内海　光司</t>
    <rPh sb="0" eb="2">
      <t>うちうみ</t>
    </rPh>
    <rPh sb="3" eb="5">
      <t>こうじ</t>
    </rPh>
    <phoneticPr fontId="4" type="Hiragana"/>
  </si>
  <si>
    <t>箕輪　はるか</t>
    <rPh sb="0" eb="2">
      <t>みのわ</t>
    </rPh>
    <phoneticPr fontId="4" type="Hiragana"/>
  </si>
  <si>
    <t>リチャード．Ｔ．チェイス☆</t>
    <rPh sb="0" eb="12">
      <t>りちゃーど．Ｔ．ちぇいす</t>
    </rPh>
    <phoneticPr fontId="4" type="Hiragana"/>
  </si>
  <si>
    <t>中尊寺　ゆつこ☆</t>
    <rPh sb="0" eb="7">
      <t>ちゅうそんじ　ゆつこ</t>
    </rPh>
    <phoneticPr fontId="4" type="Hiragana"/>
  </si>
  <si>
    <t>コリアンダー【香菜】</t>
    <rPh sb="7" eb="9">
      <t>しゃんさい</t>
    </rPh>
    <phoneticPr fontId="4" type="Hiragana" alignment="distributed"/>
  </si>
  <si>
    <t>12/05</t>
  </si>
  <si>
    <t>南天</t>
    <rPh sb="0" eb="2">
      <t>なんてん</t>
    </rPh>
    <phoneticPr fontId="4" type="Hiragana" alignment="distributed"/>
  </si>
  <si>
    <t>アンブロシア【豚草】</t>
    <rPh sb="7" eb="9">
      <t>ぶたくさ</t>
    </rPh>
    <phoneticPr fontId="4" type="Hiragana" alignment="distributed"/>
  </si>
  <si>
    <t>12/06</t>
  </si>
  <si>
    <t>12/07</t>
  </si>
  <si>
    <t>井の元草</t>
    <rPh sb="0" eb="1">
      <t>い</t>
    </rPh>
    <rPh sb="2" eb="3">
      <t>もと</t>
    </rPh>
    <rPh sb="3" eb="4">
      <t>そう</t>
    </rPh>
    <phoneticPr fontId="4" type="Hiragana" alignment="distributed"/>
  </si>
  <si>
    <t>蕨</t>
    <rPh sb="0" eb="1">
      <t>わらび</t>
    </rPh>
    <phoneticPr fontId="4" type="Hiragana" alignment="distributed"/>
  </si>
  <si>
    <t>12/08</t>
  </si>
  <si>
    <t>藤井　尚之</t>
    <rPh sb="0" eb="2">
      <t>フジイ</t>
    </rPh>
    <rPh sb="3" eb="5">
      <t>ナオユキ</t>
    </rPh>
    <phoneticPr fontId="4"/>
  </si>
  <si>
    <t>武内　亨</t>
    <rPh sb="0" eb="2">
      <t>タケウチ</t>
    </rPh>
    <rPh sb="3" eb="4">
      <t>トオル</t>
    </rPh>
    <phoneticPr fontId="4"/>
  </si>
  <si>
    <t>内田　有紀</t>
    <rPh sb="0" eb="2">
      <t>うちだ</t>
    </rPh>
    <rPh sb="3" eb="5">
      <t>ゆき</t>
    </rPh>
    <phoneticPr fontId="4" type="Hiragana"/>
  </si>
  <si>
    <t>小川　麻琴</t>
    <rPh sb="0" eb="2">
      <t>おがわ</t>
    </rPh>
    <rPh sb="3" eb="5">
      <t>まこと</t>
    </rPh>
    <phoneticPr fontId="4" type="Hiragana"/>
  </si>
  <si>
    <t>伊達　政宗</t>
    <rPh sb="0" eb="2">
      <t>だて</t>
    </rPh>
    <rPh sb="3" eb="5">
      <t>まさむね</t>
    </rPh>
    <phoneticPr fontId="4" type="Hiragana"/>
  </si>
  <si>
    <t>滝　廉太郎</t>
    <rPh sb="0" eb="1">
      <t>たき</t>
    </rPh>
    <rPh sb="2" eb="5">
      <t>れんたろう</t>
    </rPh>
    <phoneticPr fontId="4" type="Hiragana"/>
  </si>
  <si>
    <t>大正天皇</t>
    <rPh sb="0" eb="4">
      <t>たいしょうてんのう</t>
    </rPh>
    <phoneticPr fontId="4" type="Hiragana"/>
  </si>
  <si>
    <t>野田　卯一</t>
    <rPh sb="0" eb="2">
      <t>のだ</t>
    </rPh>
    <rPh sb="3" eb="5">
      <t>ういち</t>
    </rPh>
    <phoneticPr fontId="4" type="Hiragana"/>
  </si>
  <si>
    <t>正田　英三郎</t>
    <rPh sb="0" eb="2">
      <t>しょうだ</t>
    </rPh>
    <rPh sb="3" eb="6">
      <t>えいさぶろう</t>
    </rPh>
    <phoneticPr fontId="4" type="Hiragana"/>
  </si>
  <si>
    <t>中川　泰宏</t>
    <rPh sb="0" eb="2">
      <t>なかがわ</t>
    </rPh>
    <rPh sb="3" eb="5">
      <t>やすひろ</t>
    </rPh>
    <phoneticPr fontId="4" type="Hiragana"/>
  </si>
  <si>
    <t>ローリー寺西</t>
    <rPh sb="4" eb="6">
      <t>てらにし</t>
    </rPh>
    <phoneticPr fontId="4" type="Hiragana"/>
  </si>
  <si>
    <t>松本　人志</t>
    <rPh sb="0" eb="2">
      <t>まつもと</t>
    </rPh>
    <rPh sb="3" eb="5">
      <t>ひとし</t>
    </rPh>
    <phoneticPr fontId="4" type="Hiragana"/>
  </si>
  <si>
    <t>島田　歌穂</t>
    <rPh sb="0" eb="2">
      <t>しまだ</t>
    </rPh>
    <rPh sb="3" eb="5">
      <t>かほ</t>
    </rPh>
    <phoneticPr fontId="4" type="Hiragana"/>
  </si>
  <si>
    <t>谷　亮子</t>
    <rPh sb="0" eb="1">
      <t>たに</t>
    </rPh>
    <rPh sb="2" eb="4">
      <t>りょうこ</t>
    </rPh>
    <phoneticPr fontId="4" type="Hiragana"/>
  </si>
  <si>
    <t>頭山　満</t>
    <rPh sb="0" eb="2">
      <t>とうやま</t>
    </rPh>
    <rPh sb="3" eb="4">
      <t>みつる</t>
    </rPh>
    <phoneticPr fontId="4" type="Hiragana"/>
  </si>
  <si>
    <t>犬養　毅</t>
    <rPh sb="0" eb="2">
      <t>いぬかい</t>
    </rPh>
    <rPh sb="3" eb="4">
      <t>たけし</t>
    </rPh>
    <phoneticPr fontId="4" type="Hiragana"/>
  </si>
  <si>
    <t>山本　晋也</t>
    <rPh sb="0" eb="2">
      <t>やまもと</t>
    </rPh>
    <rPh sb="3" eb="5">
      <t>しんや</t>
    </rPh>
    <phoneticPr fontId="4" type="Hiragana"/>
  </si>
  <si>
    <t>加藤　紘一</t>
    <rPh sb="0" eb="2">
      <t>かとう</t>
    </rPh>
    <rPh sb="3" eb="5">
      <t>こういち</t>
    </rPh>
    <phoneticPr fontId="4" type="Hiragana"/>
  </si>
  <si>
    <t>片山　右京</t>
    <rPh sb="0" eb="2">
      <t>かたやま</t>
    </rPh>
    <rPh sb="3" eb="5">
      <t>うきょう</t>
    </rPh>
    <phoneticPr fontId="4" type="Hiragana"/>
  </si>
  <si>
    <t>唐沢　寿明</t>
    <rPh sb="0" eb="2">
      <t>からさわ</t>
    </rPh>
    <rPh sb="3" eb="5">
      <t>としあき</t>
    </rPh>
    <phoneticPr fontId="4" type="Hiragana"/>
  </si>
  <si>
    <t>ラッシャー板前</t>
    <rPh sb="5" eb="7">
      <t>いたまえ</t>
    </rPh>
    <phoneticPr fontId="4" type="Hiragana"/>
  </si>
  <si>
    <t>河相　我聞</t>
    <rPh sb="0" eb="2">
      <t>かわい</t>
    </rPh>
    <rPh sb="3" eb="5">
      <t>がもん</t>
    </rPh>
    <phoneticPr fontId="4" type="Hiragana"/>
  </si>
  <si>
    <t>波田　陽区</t>
    <rPh sb="0" eb="2">
      <t>はた</t>
    </rPh>
    <rPh sb="3" eb="5">
      <t>ようく</t>
    </rPh>
    <phoneticPr fontId="4" type="Hiragana"/>
  </si>
  <si>
    <t>長澤　まさみ</t>
    <rPh sb="0" eb="2">
      <t>ながさわ</t>
    </rPh>
    <phoneticPr fontId="4" type="Hiragana"/>
  </si>
  <si>
    <t>辻　希美</t>
    <rPh sb="0" eb="1">
      <t>つじ</t>
    </rPh>
    <rPh sb="2" eb="4">
      <t>のぞみ</t>
    </rPh>
    <phoneticPr fontId="4" type="Hiragana"/>
  </si>
  <si>
    <t>中山　マサ</t>
    <rPh sb="0" eb="2">
      <t>なかやま</t>
    </rPh>
    <phoneticPr fontId="4" type="Hiragana"/>
  </si>
  <si>
    <t>森　茉莉</t>
    <rPh sb="0" eb="1">
      <t>もり</t>
    </rPh>
    <rPh sb="2" eb="4">
      <t>まり</t>
    </rPh>
    <phoneticPr fontId="4" type="Hiragana"/>
  </si>
  <si>
    <t>笹川　陽平</t>
    <rPh sb="0" eb="2">
      <t>ささがわ</t>
    </rPh>
    <rPh sb="3" eb="5">
      <t>ようへい</t>
    </rPh>
    <phoneticPr fontId="4" type="Hiragana"/>
  </si>
  <si>
    <t>夢枕　獏</t>
    <rPh sb="0" eb="2">
      <t>ゆめまくら</t>
    </rPh>
    <rPh sb="3" eb="4">
      <t>ばく</t>
    </rPh>
    <phoneticPr fontId="4" type="Hiragana"/>
  </si>
  <si>
    <t>笑福亭　鶴瓶</t>
    <rPh sb="0" eb="3">
      <t>しょうふくてい</t>
    </rPh>
    <rPh sb="4" eb="6">
      <t>つるべ</t>
    </rPh>
    <phoneticPr fontId="4" type="Hiragana"/>
  </si>
  <si>
    <t>荒木　浩</t>
    <rPh sb="0" eb="4">
      <t>あらき　ひろし</t>
    </rPh>
    <phoneticPr fontId="4" type="Hiragana"/>
  </si>
  <si>
    <t>菊池　桃子</t>
    <rPh sb="0" eb="5">
      <t>きくち　ももこ</t>
    </rPh>
    <phoneticPr fontId="4" type="Hiragana"/>
  </si>
  <si>
    <t>渡部　篤郎</t>
    <rPh sb="0" eb="5">
      <t>わたべ　あつろう</t>
    </rPh>
    <phoneticPr fontId="4" type="Hiragana"/>
  </si>
  <si>
    <t>城之内　早苗</t>
    <rPh sb="0" eb="6">
      <t>じょうのうち　さなえ</t>
    </rPh>
    <phoneticPr fontId="4" type="Hiragana"/>
  </si>
  <si>
    <t>井上　和香</t>
    <rPh sb="0" eb="5">
      <t>いのうえ　わか</t>
    </rPh>
    <phoneticPr fontId="4" type="Hiragana"/>
  </si>
  <si>
    <t>御手洗　怜美</t>
    <rPh sb="0" eb="6">
      <t>みたらい　さとみ</t>
    </rPh>
    <phoneticPr fontId="4" type="Hiragana"/>
  </si>
  <si>
    <t>松尾　芭蕉</t>
    <rPh sb="0" eb="5">
      <t>まつお　ばしょう</t>
    </rPh>
    <phoneticPr fontId="4" type="Hiragana"/>
  </si>
  <si>
    <t>与謝　蕪村</t>
    <rPh sb="0" eb="5">
      <t>よさ　ぶそん</t>
    </rPh>
    <phoneticPr fontId="4" type="Hiragana"/>
  </si>
  <si>
    <t>平賀　源内</t>
    <rPh sb="0" eb="5">
      <t>ひらが　げんない</t>
    </rPh>
    <phoneticPr fontId="4" type="Hiragana"/>
  </si>
  <si>
    <t>藤城　康孝</t>
    <rPh sb="0" eb="5">
      <t>ふじしろ　やすたか</t>
    </rPh>
    <phoneticPr fontId="4" type="Hiragana"/>
  </si>
  <si>
    <t>桑田　秀延</t>
    <rPh sb="0" eb="5">
      <t>くわた　ひでのぶ</t>
    </rPh>
    <phoneticPr fontId="4" type="Hiragana"/>
  </si>
  <si>
    <t>田中　智学</t>
    <rPh sb="0" eb="5">
      <t>たなか　ちがく</t>
    </rPh>
    <phoneticPr fontId="4" type="Hiragana"/>
  </si>
  <si>
    <t>泉　鏡花</t>
    <rPh sb="0" eb="4">
      <t>いずみ　きょうか</t>
    </rPh>
    <phoneticPr fontId="4" type="Hiragana"/>
  </si>
  <si>
    <t>ヨーゼフ・ゲッベルス</t>
    <rPh sb="0" eb="10">
      <t>よーぜふ・げっべるす</t>
    </rPh>
    <phoneticPr fontId="4" type="Hiragana"/>
  </si>
  <si>
    <t>フランシス・ベーコン</t>
    <rPh sb="0" eb="10">
      <t>ふらんしす・べーこん</t>
    </rPh>
    <phoneticPr fontId="4" type="Hiragana"/>
  </si>
  <si>
    <t>渡辺　淳一</t>
    <rPh sb="0" eb="5">
      <t>わたなべ　じゅんいち</t>
    </rPh>
    <phoneticPr fontId="4" type="Hiragana"/>
  </si>
  <si>
    <t>若尾　文子</t>
    <rPh sb="0" eb="5">
      <t>わかお　ふみこ</t>
    </rPh>
    <phoneticPr fontId="4" type="Hiragana"/>
  </si>
  <si>
    <t>櫻井　よしこ</t>
    <rPh sb="0" eb="6">
      <t>さくらい　よしこ</t>
    </rPh>
    <phoneticPr fontId="4" type="Hiragana"/>
  </si>
  <si>
    <t>大仁田　厚</t>
    <rPh sb="0" eb="5">
      <t>おおにた　あつし</t>
    </rPh>
    <phoneticPr fontId="4" type="Hiragana"/>
  </si>
  <si>
    <t>中島　啓江</t>
    <rPh sb="0" eb="5">
      <t>なかじま　けいこ</t>
    </rPh>
    <phoneticPr fontId="4" type="Hiragana"/>
  </si>
  <si>
    <t>及川　光博</t>
    <rPh sb="0" eb="5">
      <t>おいかわ　みつひろ</t>
    </rPh>
    <phoneticPr fontId="4" type="Hiragana"/>
  </si>
  <si>
    <t>鈴木　英哉</t>
    <rPh sb="0" eb="5">
      <t>すずき　ひでや</t>
    </rPh>
    <phoneticPr fontId="4" type="Hiragana"/>
  </si>
  <si>
    <t>内山　理名</t>
    <rPh sb="0" eb="5">
      <t>うちやま　りな</t>
    </rPh>
    <phoneticPr fontId="4" type="Hiragana"/>
  </si>
  <si>
    <t>ジョン・メイナード・ケインズ</t>
    <rPh sb="0" eb="14">
      <t>じょん・めいなーど・けいんず</t>
    </rPh>
    <phoneticPr fontId="4" type="Hiragana"/>
  </si>
  <si>
    <t>フレデリック・ウェスト</t>
    <rPh sb="0" eb="11">
      <t>ふれでりっく・うぇすと</t>
    </rPh>
    <phoneticPr fontId="4" type="Hiragana"/>
  </si>
  <si>
    <t>坂田　利夫</t>
    <rPh sb="0" eb="5">
      <t>さかた　としお</t>
    </rPh>
    <phoneticPr fontId="4" type="Hiragana"/>
  </si>
  <si>
    <t>三田　佳子</t>
    <rPh sb="0" eb="5">
      <t>みた　よしこ</t>
    </rPh>
    <phoneticPr fontId="4" type="Hiragana"/>
  </si>
  <si>
    <t>伊藤　公介</t>
    <rPh sb="0" eb="5">
      <t>いとう　こうすけ</t>
    </rPh>
    <phoneticPr fontId="4" type="Hiragana"/>
  </si>
  <si>
    <t>聖母アマチ</t>
    <rPh sb="0" eb="5">
      <t>せいぼあまち</t>
    </rPh>
    <phoneticPr fontId="4" type="Hiragana"/>
  </si>
  <si>
    <t>ジャン・アンリ・ファーブル</t>
    <rPh sb="0" eb="13">
      <t>じゃん・あんり・ふぁーぶる</t>
    </rPh>
    <phoneticPr fontId="4" type="Hiragana"/>
  </si>
  <si>
    <t>岩崎　弥太郎</t>
    <rPh sb="0" eb="6">
      <t>いわさき　やたろう</t>
    </rPh>
    <phoneticPr fontId="4" type="Hiragana"/>
  </si>
  <si>
    <t>福沢　諭吉</t>
    <rPh sb="0" eb="5">
      <t>ふくざわ　ゆきち</t>
    </rPh>
    <phoneticPr fontId="4" type="Hiragana"/>
  </si>
  <si>
    <t>鳩山　一郎</t>
    <rPh sb="0" eb="5">
      <t>はとやま　いちろう</t>
    </rPh>
    <phoneticPr fontId="4" type="Hiragana"/>
  </si>
  <si>
    <t>海部　俊樹</t>
    <rPh sb="0" eb="5">
      <t>かいふ　としき</t>
    </rPh>
    <phoneticPr fontId="4" type="Hiragana"/>
  </si>
  <si>
    <t>道場　六三郎</t>
    <rPh sb="0" eb="6">
      <t>みちば　ろくさぶろう</t>
    </rPh>
    <phoneticPr fontId="4" type="Hiragana"/>
  </si>
  <si>
    <t>樹木　希林</t>
    <rPh sb="0" eb="5">
      <t>きき　きりん</t>
    </rPh>
    <phoneticPr fontId="4" type="Hiragana"/>
  </si>
  <si>
    <t>加藤　登紀子</t>
    <rPh sb="0" eb="6">
      <t>かとう　ときこ</t>
    </rPh>
    <phoneticPr fontId="4" type="Hiragana"/>
  </si>
  <si>
    <t>渡辺　えり子</t>
    <rPh sb="0" eb="6">
      <t>わたなべ　えりこ</t>
    </rPh>
    <phoneticPr fontId="4" type="Hiragana"/>
  </si>
  <si>
    <t>伊藤　蘭</t>
    <rPh sb="0" eb="4">
      <t>いとう　らん</t>
    </rPh>
    <phoneticPr fontId="4" type="Hiragana"/>
  </si>
  <si>
    <t>ケビン・コスナー</t>
    <rPh sb="0" eb="8">
      <t>けびん・こすなー</t>
    </rPh>
    <phoneticPr fontId="4" type="Hiragana"/>
  </si>
  <si>
    <t>福島　瑞穂</t>
    <rPh sb="0" eb="5">
      <t>ふくしま　みずほ</t>
    </rPh>
    <phoneticPr fontId="4" type="Hiragana"/>
  </si>
  <si>
    <t>若村　麻由美</t>
    <rPh sb="0" eb="6">
      <t>わかむら　まゆみ</t>
    </rPh>
    <phoneticPr fontId="4" type="Hiragana"/>
  </si>
  <si>
    <t>ねこぢる</t>
    <rPh sb="0" eb="4">
      <t>ねこぢる</t>
    </rPh>
    <phoneticPr fontId="4" type="Hiragana"/>
  </si>
  <si>
    <t>江口　洋介</t>
    <rPh sb="0" eb="5">
      <t>えぐち　ようすけ</t>
    </rPh>
    <phoneticPr fontId="4" type="Hiragana"/>
  </si>
  <si>
    <t>稲垣　潤一</t>
    <rPh sb="0" eb="5">
      <t>いながき　じゅんいち</t>
    </rPh>
    <phoneticPr fontId="4" type="Hiragana"/>
  </si>
  <si>
    <t>岡田　克也</t>
    <rPh sb="0" eb="5">
      <t>おかだ　かつや</t>
    </rPh>
    <phoneticPr fontId="4" type="Hiragana"/>
  </si>
  <si>
    <t>中川　昭一</t>
    <rPh sb="0" eb="5">
      <t>なかがわ　しょういち</t>
    </rPh>
    <phoneticPr fontId="4" type="Hiragana"/>
  </si>
  <si>
    <t>八木　亜希子</t>
    <rPh sb="0" eb="6">
      <t>やぎ　あきこ</t>
    </rPh>
    <phoneticPr fontId="4" type="Hiragana"/>
  </si>
  <si>
    <t>江頭２：５０</t>
    <rPh sb="0" eb="6">
      <t>えがしら２：５０</t>
    </rPh>
    <phoneticPr fontId="4" type="Hiragana"/>
  </si>
  <si>
    <t>河野　一郎</t>
    <rPh sb="0" eb="5">
      <t>こうの　いちろう</t>
    </rPh>
    <phoneticPr fontId="4" type="Hiragana"/>
  </si>
  <si>
    <t>中森　明菜</t>
    <rPh sb="0" eb="5">
      <t>なかもり　あきな</t>
    </rPh>
    <phoneticPr fontId="4" type="Hiragana"/>
  </si>
  <si>
    <t>杉本　哲太</t>
    <rPh sb="0" eb="5">
      <t>すぎもと　てった</t>
    </rPh>
    <phoneticPr fontId="4" type="Hiragana"/>
  </si>
  <si>
    <t>渡辺　典子</t>
    <rPh sb="0" eb="5">
      <t>わたなべ　のりこ</t>
    </rPh>
    <phoneticPr fontId="4" type="Hiragana"/>
  </si>
  <si>
    <t>リブ・タイラー</t>
    <rPh sb="0" eb="7">
      <t>りぶ・たいらー</t>
    </rPh>
    <phoneticPr fontId="4" type="Hiragana"/>
  </si>
  <si>
    <t>鈴木　紗理奈</t>
    <rPh sb="0" eb="6">
      <t>すずき　さりな</t>
    </rPh>
    <phoneticPr fontId="4" type="Hiragana"/>
  </si>
  <si>
    <t>道重　さゆみ</t>
    <rPh sb="0" eb="6">
      <t>みちしげ　さゆみ</t>
    </rPh>
    <phoneticPr fontId="4" type="Hiragana"/>
  </si>
  <si>
    <t>武田　信玄</t>
    <rPh sb="0" eb="5">
      <t>たけだ　しんげん</t>
    </rPh>
    <phoneticPr fontId="4" type="Hiragana"/>
  </si>
  <si>
    <t>谷口　雅春</t>
    <rPh sb="0" eb="5">
      <t>たにぐち　まさはる</t>
    </rPh>
    <phoneticPr fontId="4" type="Hiragana"/>
  </si>
  <si>
    <t>向田　邦子</t>
    <rPh sb="0" eb="5">
      <t>むこうだ　くにこ</t>
    </rPh>
    <phoneticPr fontId="4" type="Hiragana"/>
  </si>
  <si>
    <t>栗本　慎一郎</t>
    <rPh sb="0" eb="6">
      <t>くりもと　しんいちろう</t>
    </rPh>
    <phoneticPr fontId="4" type="Hiragana"/>
  </si>
  <si>
    <t>林家　ペー</t>
    <rPh sb="0" eb="5">
      <t>はやしや　ぺー</t>
    </rPh>
    <phoneticPr fontId="4" type="Hiragana"/>
  </si>
  <si>
    <t>香里奈</t>
    <rPh sb="0" eb="3">
      <t>かりな</t>
    </rPh>
    <phoneticPr fontId="4" type="Hiragana"/>
  </si>
  <si>
    <t>ブギーマン</t>
    <phoneticPr fontId="4" type="Hiragana"/>
  </si>
  <si>
    <t>映画『ハロウィン』の殺人鬼</t>
    <rPh sb="0" eb="2">
      <t>えいが</t>
    </rPh>
    <rPh sb="10" eb="13">
      <t>さつじんき</t>
    </rPh>
    <phoneticPr fontId="4" type="Hiragana"/>
  </si>
  <si>
    <t>ジェイソン・ボーヒーズ</t>
    <phoneticPr fontId="4" type="Hiragana"/>
  </si>
  <si>
    <t>映画『13日の金曜日』の殺人鬼</t>
    <rPh sb="0" eb="2">
      <t>えいが</t>
    </rPh>
    <rPh sb="5" eb="6">
      <t>にち</t>
    </rPh>
    <rPh sb="7" eb="10">
      <t>きんようび</t>
    </rPh>
    <rPh sb="12" eb="15">
      <t>さつじんき</t>
    </rPh>
    <phoneticPr fontId="4" type="Hiragana"/>
  </si>
  <si>
    <t>エリンギウム【松毬薊】</t>
    <rPh sb="7" eb="10">
      <t>まつかさあざみ</t>
    </rPh>
    <phoneticPr fontId="4" type="Hiragana" alignment="distributed"/>
  </si>
  <si>
    <t>08/16</t>
  </si>
  <si>
    <t>タマリンド【朝鮮藻玉】</t>
    <rPh sb="6" eb="10">
      <t>ちょうせんもだま</t>
    </rPh>
    <phoneticPr fontId="4" type="Hiragana" alignment="distributed"/>
  </si>
  <si>
    <t>08/17</t>
  </si>
  <si>
    <t>大毛蓼【大紅蓼】</t>
    <rPh sb="0" eb="1">
      <t>おお</t>
    </rPh>
    <rPh sb="1" eb="2">
      <t>け</t>
    </rPh>
    <rPh sb="2" eb="3">
      <t>たで</t>
    </rPh>
    <rPh sb="4" eb="5">
      <t>おお</t>
    </rPh>
    <rPh sb="5" eb="6">
      <t>べに</t>
    </rPh>
    <rPh sb="6" eb="7">
      <t>たで</t>
    </rPh>
    <phoneticPr fontId="4" type="Hiragana" alignment="distributed"/>
  </si>
  <si>
    <t>08/18</t>
  </si>
  <si>
    <t>枸杞</t>
    <rPh sb="0" eb="2">
      <t>くこ</t>
    </rPh>
    <phoneticPr fontId="4" type="Hiragana" alignment="distributed"/>
  </si>
  <si>
    <t>紫万年青</t>
    <rPh sb="0" eb="4">
      <t>むらさきおもと</t>
    </rPh>
    <phoneticPr fontId="4" type="Hiragana" alignment="distributed"/>
  </si>
  <si>
    <t>08/19</t>
  </si>
  <si>
    <t>秋の麒麟草【泡立草】</t>
    <rPh sb="0" eb="1">
      <t>あき</t>
    </rPh>
    <rPh sb="2" eb="5">
      <t>きりんそう</t>
    </rPh>
    <rPh sb="6" eb="9">
      <t>あわだちそう</t>
    </rPh>
    <phoneticPr fontId="4" type="Hiragana" alignment="distributed"/>
  </si>
  <si>
    <t>カンナ【美人蕉】</t>
    <rPh sb="4" eb="6">
      <t>びじん</t>
    </rPh>
    <rPh sb="6" eb="7">
      <t>しょう</t>
    </rPh>
    <phoneticPr fontId="4" type="Hiragana" alignment="distributed"/>
  </si>
  <si>
    <t>08/20</t>
  </si>
  <si>
    <t>アーティチョーク【朝鮮薊】</t>
    <rPh sb="9" eb="12">
      <t>ちょうせんあざみ</t>
    </rPh>
    <phoneticPr fontId="4" type="Hiragana" alignment="distributed"/>
  </si>
  <si>
    <t>クロトン【変葉木】</t>
    <rPh sb="5" eb="8">
      <t>へんようぼく</t>
    </rPh>
    <phoneticPr fontId="4" type="Hiragana" alignment="distributed"/>
  </si>
  <si>
    <t>08/21</t>
  </si>
  <si>
    <t>金水引【龍牙草】</t>
    <rPh sb="0" eb="3">
      <t>きんみずひき</t>
    </rPh>
    <rPh sb="4" eb="7">
      <t>りゅうがそう</t>
    </rPh>
    <phoneticPr fontId="4" type="Hiragana" alignment="distributed"/>
  </si>
  <si>
    <t>08/22</t>
  </si>
  <si>
    <t>下野草【繍線花】</t>
    <rPh sb="0" eb="3">
      <t>しもつけそう</t>
    </rPh>
    <rPh sb="4" eb="7">
      <t>しゅうせんか</t>
    </rPh>
    <phoneticPr fontId="4" type="Hiragana" alignment="distributed"/>
  </si>
  <si>
    <t>夕霧草</t>
    <rPh sb="0" eb="2">
      <t>ゆうぎり</t>
    </rPh>
    <rPh sb="2" eb="3">
      <t>そう</t>
    </rPh>
    <phoneticPr fontId="4" type="Hiragana" alignment="distributed"/>
  </si>
  <si>
    <t>08/23</t>
  </si>
  <si>
    <t>乙女座</t>
  </si>
  <si>
    <t>宮崎　美子</t>
    <rPh sb="0" eb="5">
      <t>みやざき　よしこ</t>
    </rPh>
    <phoneticPr fontId="4" type="Hiragana"/>
  </si>
  <si>
    <t>樋口　可南子</t>
    <rPh sb="0" eb="6">
      <t>ひぐち　かなこ</t>
    </rPh>
    <phoneticPr fontId="4" type="Hiragana"/>
  </si>
  <si>
    <t>假屋崎　省吾</t>
    <rPh sb="0" eb="6">
      <t>かしやざき　しょうご</t>
    </rPh>
    <phoneticPr fontId="4" type="Hiragana"/>
  </si>
  <si>
    <t>セイン・カミュ</t>
    <rPh sb="0" eb="7">
      <t>せいん・かみゅ</t>
    </rPh>
    <phoneticPr fontId="4" type="Hiragana"/>
  </si>
  <si>
    <t>和久井　映見</t>
    <rPh sb="0" eb="6">
      <t>わくい　えみ</t>
    </rPh>
    <phoneticPr fontId="4" type="Hiragana"/>
  </si>
  <si>
    <t>西村　知美</t>
    <rPh sb="0" eb="5">
      <t>にしむら　ともみ</t>
    </rPh>
    <phoneticPr fontId="4" type="Hiragana"/>
  </si>
  <si>
    <t>加藤　あい</t>
    <rPh sb="0" eb="5">
      <t>かとう　あい</t>
    </rPh>
    <phoneticPr fontId="4" type="Hiragana"/>
  </si>
  <si>
    <t>徳川　綱吉</t>
    <rPh sb="0" eb="5">
      <t>とくがわ　つなよし</t>
    </rPh>
    <phoneticPr fontId="4" type="Hiragana"/>
  </si>
  <si>
    <t>大隈　重信</t>
    <rPh sb="0" eb="5">
      <t>おおくま　しげのぶ</t>
    </rPh>
    <phoneticPr fontId="4" type="Hiragana"/>
  </si>
  <si>
    <t>高浜　虚子</t>
    <rPh sb="0" eb="5">
      <t>たかはま　きょし</t>
    </rPh>
    <phoneticPr fontId="4" type="Hiragana"/>
  </si>
  <si>
    <t>周防　郁雄</t>
    <rPh sb="0" eb="2">
      <t>すほう</t>
    </rPh>
    <rPh sb="3" eb="5">
      <t>いくお</t>
    </rPh>
    <phoneticPr fontId="4" type="Hiragana"/>
  </si>
  <si>
    <t>麻生　美由樹</t>
    <rPh sb="0" eb="2">
      <t>あそう</t>
    </rPh>
    <rPh sb="3" eb="6">
      <t>みゆき</t>
    </rPh>
    <phoneticPr fontId="4" type="Hiragana"/>
  </si>
  <si>
    <t>麻生　美由樹☆</t>
    <rPh sb="0" eb="2">
      <t>あそう</t>
    </rPh>
    <rPh sb="3" eb="6">
      <t>みゆき</t>
    </rPh>
    <phoneticPr fontId="4" type="Hiragana"/>
  </si>
  <si>
    <t>AV女優＠硫化水素自殺</t>
    <rPh sb="2" eb="4">
      <t>じょゆう</t>
    </rPh>
    <rPh sb="5" eb="7">
      <t>りゅうか</t>
    </rPh>
    <rPh sb="7" eb="9">
      <t>すいそ</t>
    </rPh>
    <rPh sb="9" eb="11">
      <t>じさつ</t>
    </rPh>
    <phoneticPr fontId="4" type="Hiragana"/>
  </si>
  <si>
    <t>康康（カンカン）</t>
    <rPh sb="0" eb="2">
      <t>かんかん</t>
    </rPh>
    <phoneticPr fontId="4" type="Hiragana"/>
  </si>
  <si>
    <t>康康（カンカン）☆</t>
    <rPh sb="0" eb="2">
      <t>かんかん</t>
    </rPh>
    <phoneticPr fontId="4" type="Hiragana"/>
  </si>
  <si>
    <t>初来日パンダ</t>
    <rPh sb="0" eb="3">
      <t>はつらいにち</t>
    </rPh>
    <phoneticPr fontId="4" type="Hiragana"/>
  </si>
  <si>
    <t>蘭蘭（ランラン）</t>
    <rPh sb="0" eb="2">
      <t>らんらん</t>
    </rPh>
    <phoneticPr fontId="4" type="Hiragana"/>
  </si>
  <si>
    <t>蘭蘭（ランラン）☆</t>
    <rPh sb="0" eb="2">
      <t>らんらん</t>
    </rPh>
    <phoneticPr fontId="4" type="Hiragana"/>
  </si>
  <si>
    <t>陵陵（リンリン）</t>
    <rPh sb="0" eb="2">
      <t>りんりん</t>
    </rPh>
    <phoneticPr fontId="4" type="Hiragana"/>
  </si>
  <si>
    <t>陵陵（リンリン）☆</t>
    <rPh sb="0" eb="2">
      <t>りんりん</t>
    </rPh>
    <phoneticPr fontId="4" type="Hiragana"/>
  </si>
  <si>
    <t>来日パンダ</t>
    <rPh sb="0" eb="2">
      <t>らいにち</t>
    </rPh>
    <phoneticPr fontId="4" type="Hiragana"/>
  </si>
  <si>
    <t>赤座　美代子</t>
    <rPh sb="0" eb="2">
      <t>あかざ</t>
    </rPh>
    <rPh sb="3" eb="6">
      <t>みよこ</t>
    </rPh>
    <phoneticPr fontId="4" type="Hiragana"/>
  </si>
  <si>
    <t>スザンヌ</t>
    <phoneticPr fontId="4" type="Hiragana"/>
  </si>
  <si>
    <t>川村　龍夫</t>
    <rPh sb="0" eb="2">
      <t>かわむら</t>
    </rPh>
    <rPh sb="3" eb="5">
      <t>たつお</t>
    </rPh>
    <phoneticPr fontId="4" type="Hiragana"/>
  </si>
  <si>
    <t>田辺　昭知</t>
    <rPh sb="0" eb="2">
      <t>たなべ</t>
    </rPh>
    <rPh sb="3" eb="5">
      <t>しょうち</t>
    </rPh>
    <phoneticPr fontId="4" type="Hiragana"/>
  </si>
  <si>
    <t>田辺エージェンシー</t>
    <rPh sb="0" eb="2">
      <t>たなべ</t>
    </rPh>
    <phoneticPr fontId="4" type="Hiragana"/>
  </si>
  <si>
    <t>小林　麻美</t>
    <rPh sb="0" eb="2">
      <t>こばやし</t>
    </rPh>
    <rPh sb="3" eb="5">
      <t>あさみ</t>
    </rPh>
    <phoneticPr fontId="4" type="Hiragana"/>
  </si>
  <si>
    <t>かまやつ　ひろし</t>
    <phoneticPr fontId="4" type="Hiragana"/>
  </si>
  <si>
    <t>堀　威夫</t>
    <rPh sb="0" eb="1">
      <t>ほり</t>
    </rPh>
    <rPh sb="2" eb="4">
      <t>たけお</t>
    </rPh>
    <phoneticPr fontId="4" type="Hiragana"/>
  </si>
  <si>
    <t>ホリプロ創業者</t>
    <rPh sb="4" eb="7">
      <t>そうぎょうしゃ</t>
    </rPh>
    <phoneticPr fontId="4" type="Hiragana"/>
  </si>
  <si>
    <t>ホリプロ社長</t>
    <rPh sb="4" eb="6">
      <t>しゃちょう</t>
    </rPh>
    <phoneticPr fontId="4" type="Hiragana"/>
  </si>
  <si>
    <t>堀　義貴</t>
    <rPh sb="0" eb="1">
      <t>ほり</t>
    </rPh>
    <rPh sb="2" eb="4">
      <t>よしたか</t>
    </rPh>
    <phoneticPr fontId="4" type="Hiragana"/>
  </si>
  <si>
    <t>渡辺　晋</t>
    <rPh sb="0" eb="2">
      <t>わたなべ</t>
    </rPh>
    <rPh sb="3" eb="4">
      <t>しん</t>
    </rPh>
    <phoneticPr fontId="4" type="Hiragana"/>
  </si>
  <si>
    <t>渡辺　晋☆</t>
    <rPh sb="0" eb="2">
      <t>わたなべ</t>
    </rPh>
    <rPh sb="3" eb="4">
      <t>しん</t>
    </rPh>
    <phoneticPr fontId="4" type="Hiragana"/>
  </si>
  <si>
    <t>渡辺プロ創業者</t>
    <rPh sb="0" eb="2">
      <t>わたなべ</t>
    </rPh>
    <rPh sb="4" eb="7">
      <t>そうぎょうしゃ</t>
    </rPh>
    <phoneticPr fontId="4" type="Hiragana"/>
  </si>
  <si>
    <t>渡辺　美佐</t>
    <rPh sb="0" eb="2">
      <t>わたなべ</t>
    </rPh>
    <rPh sb="3" eb="5">
      <t>みさ</t>
    </rPh>
    <phoneticPr fontId="4" type="Hiragana"/>
  </si>
  <si>
    <t>渡辺プロ社長</t>
    <rPh sb="0" eb="2">
      <t>わたなべ</t>
    </rPh>
    <rPh sb="4" eb="6">
      <t>しゃちょう</t>
    </rPh>
    <phoneticPr fontId="4" type="Hiragana"/>
  </si>
  <si>
    <t>東野　幸治</t>
    <rPh sb="0" eb="2">
      <t>ひがしの</t>
    </rPh>
    <rPh sb="3" eb="5">
      <t>　こうじ</t>
    </rPh>
    <phoneticPr fontId="4" type="Hiragana"/>
  </si>
  <si>
    <t>江頭　豊☆</t>
    <rPh sb="0" eb="4">
      <t>えがしら　ゆたか</t>
    </rPh>
    <phoneticPr fontId="4" type="Hiragana"/>
  </si>
  <si>
    <t>丹波　哲郎☆</t>
    <rPh sb="0" eb="5">
      <t>たんば　てつろう</t>
    </rPh>
    <phoneticPr fontId="4" type="Hiragana"/>
  </si>
  <si>
    <t>アンナ・ポリトコフスカヤ☆</t>
    <rPh sb="0" eb="12">
      <t>あんな・ぽりとこふすかや</t>
    </rPh>
    <phoneticPr fontId="4" type="Hiragana"/>
  </si>
  <si>
    <t>ベンジャミン・フランクリン☆</t>
    <rPh sb="0" eb="13">
      <t>べんじゃみん・ふらんくりん</t>
    </rPh>
    <phoneticPr fontId="4" type="Hiragana"/>
  </si>
  <si>
    <t>日本医師会会長</t>
  </si>
  <si>
    <t>幽々白書</t>
  </si>
  <si>
    <t>雉猫</t>
  </si>
  <si>
    <t>1330/**/**</t>
  </si>
  <si>
    <t>1894/**/**</t>
  </si>
  <si>
    <t>1811/10/25</t>
  </si>
  <si>
    <t>ガロア理論</t>
  </si>
  <si>
    <t>01/24</t>
  </si>
  <si>
    <t>カルダミネ【種漬花】</t>
    <rPh sb="6" eb="9">
      <t>たねつけばな</t>
    </rPh>
    <phoneticPr fontId="4" type="Hiragana" alignment="distributed"/>
  </si>
  <si>
    <t>01/25</t>
  </si>
  <si>
    <t>セラスチウム【白耳菜草】</t>
    <rPh sb="7" eb="8">
      <t>しろ</t>
    </rPh>
    <rPh sb="8" eb="9">
      <t>みみ</t>
    </rPh>
    <rPh sb="9" eb="10">
      <t>な</t>
    </rPh>
    <rPh sb="10" eb="11">
      <t>ぐさ</t>
    </rPh>
    <phoneticPr fontId="4" type="Hiragana" alignment="distributed"/>
  </si>
  <si>
    <t>耳菜草【セラスチウム】</t>
    <rPh sb="0" eb="3">
      <t>みみなぐさ</t>
    </rPh>
    <phoneticPr fontId="4" type="Hiragana" alignment="distributed"/>
  </si>
  <si>
    <t>01/26</t>
  </si>
  <si>
    <t>アマリリス【花水仙】</t>
    <rPh sb="6" eb="9">
      <t>はなずいせん</t>
    </rPh>
    <phoneticPr fontId="4" type="Hiragana" alignment="distributed"/>
  </si>
  <si>
    <t>カロライナジャスミン</t>
  </si>
  <si>
    <t>01/27</t>
  </si>
  <si>
    <t>七竈【山南天】</t>
    <rPh sb="0" eb="2">
      <t>ななかまど</t>
    </rPh>
    <rPh sb="3" eb="6">
      <t>やまなんてん</t>
    </rPh>
    <phoneticPr fontId="4" type="Hiragana" alignment="distributed"/>
  </si>
  <si>
    <t>ホルト草</t>
    <rPh sb="3" eb="4">
      <t>そう</t>
    </rPh>
    <phoneticPr fontId="4" type="Hiragana" alignment="distributed"/>
  </si>
  <si>
    <t>ヘリオトロープ【木立瑠璃草】</t>
    <rPh sb="8" eb="13">
      <t>きだちるりそう</t>
    </rPh>
    <phoneticPr fontId="4" type="Hiragana" alignment="distributed"/>
  </si>
  <si>
    <t>01/28</t>
  </si>
  <si>
    <t>片栗【堅香子】</t>
    <rPh sb="0" eb="2">
      <t>かたくり</t>
    </rPh>
    <rPh sb="3" eb="6">
      <t>かたかご</t>
    </rPh>
    <phoneticPr fontId="4" type="Hiragana" alignment="distributed"/>
  </si>
  <si>
    <t>ポプラ【西洋箱柳】</t>
    <rPh sb="4" eb="8">
      <t>せいようはこやなぎ</t>
    </rPh>
    <phoneticPr fontId="4" type="Hiragana" alignment="distributed"/>
  </si>
  <si>
    <t>ネモフィラ【瑠璃唐草】</t>
    <rPh sb="6" eb="10">
      <t>るりからくさ</t>
    </rPh>
    <phoneticPr fontId="4" type="Hiragana" alignment="distributed"/>
  </si>
  <si>
    <t>レプトスペルマム【御柳梅】</t>
    <rPh sb="9" eb="12">
      <t>ぎょりゅうばい</t>
    </rPh>
    <phoneticPr fontId="4" type="Hiragana" alignment="distributed"/>
  </si>
  <si>
    <t>01/29</t>
  </si>
  <si>
    <t>01/10</t>
  </si>
  <si>
    <t>◇金剛石</t>
    <rPh sb="1" eb="4">
      <t>ダイヤモンド</t>
    </rPh>
    <phoneticPr fontId="4" alignment="distributed"/>
  </si>
  <si>
    <t>フリージア【浅黄水仙】</t>
    <rPh sb="6" eb="8">
      <t>あさぎ</t>
    </rPh>
    <rPh sb="8" eb="10">
      <t>ずいせん</t>
    </rPh>
    <phoneticPr fontId="4" type="Hiragana" alignment="distributed"/>
  </si>
  <si>
    <t>連翹【鼬草】</t>
    <rPh sb="0" eb="2">
      <t>れんぎょう</t>
    </rPh>
    <rPh sb="3" eb="5">
      <t>いたちぐさ</t>
    </rPh>
    <phoneticPr fontId="4" type="Hiragana" alignment="distributed"/>
  </si>
  <si>
    <t>01/11</t>
  </si>
  <si>
    <t>シェフレラ【宿り鱶の木】</t>
    <rPh sb="6" eb="7">
      <t>やど</t>
    </rPh>
    <rPh sb="8" eb="9">
      <t>ふか</t>
    </rPh>
    <rPh sb="10" eb="11">
      <t>き</t>
    </rPh>
    <phoneticPr fontId="4" type="Hiragana" alignment="distributed"/>
  </si>
  <si>
    <t>01/12</t>
  </si>
  <si>
    <t>スイートアリッサム【庭薺】</t>
    <rPh sb="10" eb="12">
      <t>にわなずな</t>
    </rPh>
    <phoneticPr fontId="4" type="Hiragana" alignment="distributed"/>
  </si>
  <si>
    <t>01/13</t>
  </si>
  <si>
    <t>喇叭水仙【雪中花】</t>
    <rPh sb="0" eb="2">
      <t>らっぱ</t>
    </rPh>
    <rPh sb="2" eb="4">
      <t>すいせん</t>
    </rPh>
    <rPh sb="5" eb="7">
      <t>せっちゅう</t>
    </rPh>
    <rPh sb="7" eb="8">
      <t>か</t>
    </rPh>
    <phoneticPr fontId="4" type="Hiragana" alignment="distributed"/>
  </si>
  <si>
    <t>01/14</t>
  </si>
  <si>
    <t>シクラメン【篝火花】</t>
    <rPh sb="6" eb="9">
      <t>かがりびばな</t>
    </rPh>
    <phoneticPr fontId="4" type="Hiragana" alignment="distributed"/>
  </si>
  <si>
    <t>サフラン【番紅花】</t>
    <rPh sb="5" eb="8">
      <t>ばんこうか</t>
    </rPh>
    <phoneticPr fontId="4" type="Hiragana" alignment="distributed"/>
  </si>
  <si>
    <t>忠犬ハチ公☆</t>
    <rPh sb="0" eb="5">
      <t>ちゅうけんはちこう</t>
    </rPh>
    <phoneticPr fontId="4" type="Hiragana"/>
  </si>
  <si>
    <t>鳩山　一郎☆</t>
    <rPh sb="0" eb="5">
      <t>はとやま　いちろう</t>
    </rPh>
    <phoneticPr fontId="4" type="Hiragana"/>
  </si>
  <si>
    <t>ハロルド・ロイド☆</t>
    <rPh sb="0" eb="8">
      <t>はろるど・ろいど</t>
    </rPh>
    <phoneticPr fontId="4" type="Hiragana"/>
  </si>
  <si>
    <t>氷の微笑</t>
  </si>
  <si>
    <t>金雀枝</t>
    <rPh sb="0" eb="3">
      <t>えにしだ</t>
    </rPh>
    <phoneticPr fontId="4" type="Hiragana" alignment="distributed"/>
  </si>
  <si>
    <t>柳【風見草】</t>
    <rPh sb="0" eb="1">
      <t>やなぎ</t>
    </rPh>
    <rPh sb="2" eb="4">
      <t>かざみ</t>
    </rPh>
    <rPh sb="4" eb="5">
      <t>ぐさ</t>
    </rPh>
    <phoneticPr fontId="4" type="Hiragana" alignment="distributed"/>
  </si>
  <si>
    <t>白樺</t>
    <rPh sb="0" eb="2">
      <t>しらかば</t>
    </rPh>
    <phoneticPr fontId="4" type="Hiragana" alignment="distributed"/>
  </si>
  <si>
    <t>03/13</t>
  </si>
  <si>
    <t>野萱草【忘れ草】</t>
    <rPh sb="0" eb="1">
      <t>の</t>
    </rPh>
    <rPh sb="1" eb="3">
      <t>かんぞう</t>
    </rPh>
    <phoneticPr fontId="4" type="Hiragana" alignment="distributed"/>
  </si>
  <si>
    <t>ヘメロカリス【黄萓】</t>
    <rPh sb="7" eb="8">
      <t>き</t>
    </rPh>
    <rPh sb="8" eb="9">
      <t>すげ</t>
    </rPh>
    <phoneticPr fontId="4" type="Hiragana" alignment="distributed"/>
  </si>
  <si>
    <t>甘草【リコリス】</t>
    <rPh sb="0" eb="2">
      <t>かんぞう</t>
    </rPh>
    <phoneticPr fontId="4" type="Hiragana" alignment="distributed"/>
  </si>
  <si>
    <t>03/14</t>
  </si>
  <si>
    <t>アーモンド【扁桃】</t>
    <rPh sb="6" eb="8">
      <t>へんとう</t>
    </rPh>
    <phoneticPr fontId="4" type="Hiragana" alignment="distributed"/>
  </si>
  <si>
    <t>イベリス【常盤薺】</t>
    <rPh sb="5" eb="7">
      <t>ときわ</t>
    </rPh>
    <rPh sb="7" eb="8">
      <t>なずな</t>
    </rPh>
    <phoneticPr fontId="4" type="Hiragana" alignment="distributed"/>
  </si>
  <si>
    <t>03/15</t>
  </si>
  <si>
    <t>山丹花【イクソラ】</t>
    <rPh sb="0" eb="3">
      <t>さんたんか</t>
    </rPh>
    <phoneticPr fontId="4" type="Hiragana" alignment="distributed"/>
  </si>
  <si>
    <t>毒人参【ヘムロック】</t>
    <rPh sb="0" eb="3">
      <t>どくにんじん</t>
    </rPh>
    <phoneticPr fontId="4" type="Hiragana" alignment="distributed"/>
  </si>
  <si>
    <t>レースフラワー【毒芹擬】</t>
    <rPh sb="8" eb="11">
      <t>どくせりもどき</t>
    </rPh>
    <phoneticPr fontId="4" type="Hiragana" alignment="distributed"/>
  </si>
  <si>
    <t>シラー【大蔓穂】</t>
    <rPh sb="4" eb="7">
      <t>おおつるぼ</t>
    </rPh>
    <phoneticPr fontId="4" type="Hiragana" alignment="distributed"/>
  </si>
  <si>
    <t>03/16</t>
  </si>
  <si>
    <t>スペアミント【和蘭薄荷】</t>
    <rPh sb="7" eb="9">
      <t>おらんだ</t>
    </rPh>
    <rPh sb="9" eb="11">
      <t>はっか</t>
    </rPh>
    <phoneticPr fontId="4" type="Hiragana" alignment="distributed"/>
  </si>
  <si>
    <t>薄荷【ミント】</t>
    <rPh sb="0" eb="2">
      <t>はっか</t>
    </rPh>
    <phoneticPr fontId="4" type="Hiragana" alignment="distributed"/>
  </si>
  <si>
    <t>12/16</t>
  </si>
  <si>
    <t>榛の木</t>
    <rPh sb="0" eb="1">
      <t>はん</t>
    </rPh>
    <rPh sb="2" eb="3">
      <t>き</t>
    </rPh>
    <phoneticPr fontId="4" type="Hiragana" alignment="distributed"/>
  </si>
  <si>
    <t>泰山木/大山木</t>
    <rPh sb="0" eb="3">
      <t>たいさんぼく</t>
    </rPh>
    <rPh sb="4" eb="7">
      <t>たいさんぼく</t>
    </rPh>
    <phoneticPr fontId="4" type="Hiragana" alignment="distributed"/>
  </si>
  <si>
    <t>12/17</t>
  </si>
  <si>
    <t>ミムラス【溝酸漿】</t>
    <rPh sb="5" eb="6">
      <t>みぞ</t>
    </rPh>
    <rPh sb="6" eb="8">
      <t>ほおずき</t>
    </rPh>
    <phoneticPr fontId="4" type="Hiragana" alignment="distributed"/>
  </si>
  <si>
    <t>12/18</t>
  </si>
  <si>
    <t>セージ【薬用サルビア】</t>
    <rPh sb="4" eb="6">
      <t>やくよう</t>
    </rPh>
    <phoneticPr fontId="4" type="Hiragana" alignment="distributed"/>
  </si>
  <si>
    <t>12/19</t>
  </si>
  <si>
    <t>黒鉄黐</t>
    <rPh sb="0" eb="3">
      <t>くろがねもち</t>
    </rPh>
    <phoneticPr fontId="4" type="Hiragana" alignment="distributed"/>
  </si>
  <si>
    <t>12/20</t>
  </si>
  <si>
    <t>パイナップル【鳳梨】</t>
    <rPh sb="7" eb="9">
      <t>あななす</t>
    </rPh>
    <phoneticPr fontId="4" type="Hiragana" alignment="distributed"/>
  </si>
  <si>
    <t>石榴の実</t>
    <rPh sb="0" eb="2">
      <t>ざくろ</t>
    </rPh>
    <rPh sb="3" eb="4">
      <t>み</t>
    </rPh>
    <phoneticPr fontId="4" type="Hiragana" alignment="distributed"/>
  </si>
  <si>
    <t>白花蝋梅【白花唐梅】</t>
    <rPh sb="0" eb="4">
      <t>しろばなろうばい</t>
    </rPh>
    <rPh sb="5" eb="9">
      <t>しろばなからうめ</t>
    </rPh>
    <phoneticPr fontId="4" type="Hiragana" alignment="distributed"/>
  </si>
  <si>
    <t>12/21</t>
  </si>
  <si>
    <t>プラタナス【鈴懸の木】</t>
    <rPh sb="6" eb="7">
      <t>すず</t>
    </rPh>
    <rPh sb="7" eb="8">
      <t>かけ</t>
    </rPh>
    <rPh sb="9" eb="10">
      <t>き</t>
    </rPh>
    <phoneticPr fontId="4" type="Hiragana" alignment="distributed"/>
  </si>
  <si>
    <t>12/22</t>
  </si>
  <si>
    <t>12/23</t>
  </si>
  <si>
    <t>トネリコ</t>
  </si>
  <si>
    <t>12/24</t>
  </si>
  <si>
    <t>12/25</t>
  </si>
  <si>
    <t>冬青【膨芝】</t>
    <rPh sb="0" eb="2">
      <t>そよご</t>
    </rPh>
    <rPh sb="3" eb="5">
      <t>ぶくらしば</t>
    </rPh>
    <phoneticPr fontId="4" type="Hiragana" alignment="distributed"/>
  </si>
  <si>
    <t>12/26</t>
  </si>
  <si>
    <t>ディル【イノンド】</t>
  </si>
  <si>
    <t>12/27</t>
  </si>
  <si>
    <t>極楽とんぼ</t>
  </si>
  <si>
    <t>1860/05/16</t>
  </si>
  <si>
    <t>1872/05/02</t>
  </si>
  <si>
    <t>たけくらべ</t>
  </si>
  <si>
    <t>1884/05/08</t>
  </si>
  <si>
    <t>ルバーブ【食用大黄】</t>
    <rPh sb="5" eb="7">
      <t>しょくよう</t>
    </rPh>
    <rPh sb="7" eb="8">
      <t>だい</t>
    </rPh>
    <rPh sb="8" eb="9">
      <t>おう</t>
    </rPh>
    <phoneticPr fontId="4" type="Hiragana" alignment="distributed"/>
  </si>
  <si>
    <t>12/30</t>
  </si>
  <si>
    <t>オールスパイス【百味胡椒】</t>
    <rPh sb="8" eb="9">
      <t>ひゃく</t>
    </rPh>
    <rPh sb="9" eb="10">
      <t>み</t>
    </rPh>
    <rPh sb="10" eb="12">
      <t>こしょう</t>
    </rPh>
    <phoneticPr fontId="4" type="Hiragana" alignment="distributed"/>
  </si>
  <si>
    <t>アニス【茴芹】</t>
    <rPh sb="4" eb="6">
      <t>あにす</t>
    </rPh>
    <phoneticPr fontId="4" type="Hiragana" alignment="distributed"/>
  </si>
  <si>
    <t>藪柑子【十両】</t>
    <rPh sb="0" eb="3">
      <t>やぶこうじ</t>
    </rPh>
    <rPh sb="4" eb="6">
      <t>じゅうりょう</t>
    </rPh>
    <phoneticPr fontId="4" type="Hiragana" alignment="distributed"/>
  </si>
  <si>
    <t>12/31</t>
  </si>
  <si>
    <t>檜</t>
    <rPh sb="0" eb="1">
      <t>ひのき</t>
    </rPh>
    <phoneticPr fontId="4" type="Hiragana" alignment="distributed"/>
  </si>
  <si>
    <t>柚子</t>
    <rPh sb="0" eb="2">
      <t>ゆず</t>
    </rPh>
    <phoneticPr fontId="4" type="Hiragana" alignment="distributed"/>
  </si>
  <si>
    <t>伊藤　博文</t>
    <rPh sb="0" eb="5">
      <t>いとう　ひろふみ</t>
    </rPh>
    <phoneticPr fontId="4" type="Hiragana"/>
  </si>
  <si>
    <t>マーガレット・サッチャー</t>
    <rPh sb="0" eb="12">
      <t>まーがれっと・さっちゃー</t>
    </rPh>
    <phoneticPr fontId="4" type="Hiragana"/>
  </si>
  <si>
    <t>川田　広樹</t>
    <rPh sb="0" eb="5">
      <t>かわた　ひろき</t>
    </rPh>
    <phoneticPr fontId="4" type="Hiragana"/>
  </si>
  <si>
    <t>畠山　鈴香</t>
    <rPh sb="0" eb="5">
      <t>はたけやま　すずか</t>
    </rPh>
    <phoneticPr fontId="4" type="Hiragana"/>
  </si>
  <si>
    <t>谷　佳知</t>
    <rPh sb="0" eb="4">
      <t>たに　よしとも</t>
    </rPh>
    <phoneticPr fontId="4" type="Hiragana"/>
  </si>
  <si>
    <t>杉田　玄白</t>
    <rPh sb="0" eb="5">
      <t>すぎた　げんぱく</t>
    </rPh>
    <phoneticPr fontId="4" type="Hiragana"/>
  </si>
  <si>
    <t>シャルル１０世</t>
    <rPh sb="0" eb="7">
      <t>しゃるる１０せい</t>
    </rPh>
    <phoneticPr fontId="4" type="Hiragana"/>
  </si>
  <si>
    <t>口紅水仙</t>
    <rPh sb="0" eb="2">
      <t>くちべに</t>
    </rPh>
    <rPh sb="2" eb="4">
      <t>すいせん</t>
    </rPh>
    <phoneticPr fontId="4" type="Hiragana" alignment="distributed"/>
  </si>
  <si>
    <t>赤詰草【紫詰草】</t>
    <rPh sb="0" eb="3">
      <t>あかつめくさ</t>
    </rPh>
    <rPh sb="4" eb="7">
      <t>むらさきつめくさ</t>
    </rPh>
    <phoneticPr fontId="4" type="Hiragana" alignment="distributed"/>
  </si>
  <si>
    <t>ディモルフォセカ【アフリカ金盞花】</t>
    <rPh sb="13" eb="16">
      <t>きんせんか</t>
    </rPh>
    <phoneticPr fontId="4" type="Hiragana" alignment="distributed"/>
  </si>
  <si>
    <t>04/08</t>
  </si>
  <si>
    <t>林檎</t>
    <rPh sb="0" eb="2">
      <t>りんご</t>
    </rPh>
    <phoneticPr fontId="4" type="Hiragana" alignment="distributed"/>
  </si>
  <si>
    <t>04/09</t>
  </si>
  <si>
    <t>04/10</t>
  </si>
  <si>
    <t>九輪草【七階草】</t>
    <rPh sb="0" eb="2">
      <t>くりん</t>
    </rPh>
    <rPh sb="2" eb="3">
      <t>そう</t>
    </rPh>
    <rPh sb="4" eb="5">
      <t>しち</t>
    </rPh>
    <rPh sb="5" eb="6">
      <t>がい</t>
    </rPh>
    <rPh sb="6" eb="7">
      <t>そう</t>
    </rPh>
    <phoneticPr fontId="4" type="Hiragana" alignment="distributed"/>
  </si>
  <si>
    <t>04/11</t>
  </si>
  <si>
    <t>有田　哲平</t>
    <rPh sb="0" eb="5">
      <t>ありた　てっぺい</t>
    </rPh>
    <phoneticPr fontId="4" type="Hiragana"/>
  </si>
  <si>
    <t>酒井　法子</t>
    <rPh sb="0" eb="5">
      <t>さかい　のりこ</t>
    </rPh>
    <phoneticPr fontId="4" type="Hiragana"/>
  </si>
  <si>
    <t>矢口　真里</t>
    <rPh sb="0" eb="5">
      <t>やぐち　まり</t>
    </rPh>
    <phoneticPr fontId="4" type="Hiragana"/>
  </si>
  <si>
    <t>高杉　晋作</t>
    <rPh sb="0" eb="5">
      <t>たかすぎ　しんさく</t>
    </rPh>
    <phoneticPr fontId="4" type="Hiragana"/>
  </si>
  <si>
    <t>アレイスター・クロウリー</t>
    <rPh sb="0" eb="12">
      <t>あれいすたー・くろうりー</t>
    </rPh>
    <phoneticPr fontId="4" type="Hiragana"/>
  </si>
  <si>
    <t>千島　喜久男</t>
    <rPh sb="0" eb="6">
      <t>ちしま　きくお</t>
    </rPh>
    <phoneticPr fontId="4" type="Hiragana"/>
  </si>
  <si>
    <t>麻生　太賀吉</t>
    <rPh sb="0" eb="6">
      <t>あそう　たかきち</t>
    </rPh>
    <phoneticPr fontId="4" type="Hiragana"/>
  </si>
  <si>
    <t>イルマ・グレーゼ</t>
    <rPh sb="0" eb="8">
      <t>いるま・ぐれーぜ</t>
    </rPh>
    <phoneticPr fontId="4" type="Hiragana"/>
  </si>
  <si>
    <t>御手洗　冨士夫</t>
    <rPh sb="0" eb="7">
      <t>みたらし　ふじお</t>
    </rPh>
    <phoneticPr fontId="4" type="Hiragana"/>
  </si>
  <si>
    <t>岩見　隆夫</t>
    <rPh sb="0" eb="5">
      <t>いわみ　たかお</t>
    </rPh>
    <phoneticPr fontId="4" type="Hiragana"/>
  </si>
  <si>
    <t>倉橋　由美子</t>
    <rPh sb="0" eb="6">
      <t>くらはし　ゆみこ</t>
    </rPh>
    <phoneticPr fontId="4" type="Hiragana"/>
  </si>
  <si>
    <t>蛭子　能収</t>
    <rPh sb="0" eb="5">
      <t>えびす　よしかず</t>
    </rPh>
    <phoneticPr fontId="4" type="Hiragana"/>
  </si>
  <si>
    <t>田口　ランディ</t>
    <rPh sb="0" eb="7">
      <t>たぐち　らんでぃ</t>
    </rPh>
    <phoneticPr fontId="4" type="Hiragana"/>
  </si>
  <si>
    <t>辻　仁成</t>
    <rPh sb="0" eb="4">
      <t>つじ　じんせい</t>
    </rPh>
    <phoneticPr fontId="4" type="Hiragana"/>
  </si>
  <si>
    <t>松本　善明</t>
    <rPh sb="0" eb="2">
      <t>まつもと　</t>
    </rPh>
    <rPh sb="3" eb="5">
      <t>ぜんめい</t>
    </rPh>
    <phoneticPr fontId="4" type="Hiragana"/>
  </si>
  <si>
    <t>児島　明子</t>
    <rPh sb="0" eb="2">
      <t>こじま</t>
    </rPh>
    <rPh sb="3" eb="5">
      <t>あきこ</t>
    </rPh>
    <phoneticPr fontId="4" type="Hiragana"/>
  </si>
  <si>
    <t>1959年度ミス・ユニバース</t>
    <rPh sb="4" eb="5">
      <t>ねん</t>
    </rPh>
    <rPh sb="5" eb="6">
      <t>ど</t>
    </rPh>
    <phoneticPr fontId="4" type="Hiragana"/>
  </si>
  <si>
    <t>宝田　明</t>
    <rPh sb="0" eb="2">
      <t>たからだ</t>
    </rPh>
    <rPh sb="3" eb="4">
      <t>あきら</t>
    </rPh>
    <phoneticPr fontId="4" type="Hiragana"/>
  </si>
  <si>
    <t>入江　たか子</t>
    <rPh sb="0" eb="6">
      <t>いりえ　たかこ</t>
    </rPh>
    <phoneticPr fontId="4" type="Hiragana"/>
  </si>
  <si>
    <t>児玉　誉士夫</t>
    <rPh sb="0" eb="6">
      <t>こだま　よしお</t>
    </rPh>
    <phoneticPr fontId="4" type="Hiragana"/>
  </si>
  <si>
    <t>三國　連太郎</t>
    <rPh sb="0" eb="6">
      <t>みくに　れんたろう</t>
    </rPh>
    <phoneticPr fontId="4" type="Hiragana"/>
  </si>
  <si>
    <t>萩原　健一</t>
    <rPh sb="0" eb="5">
      <t>はぎわら　けんいち</t>
    </rPh>
    <phoneticPr fontId="4" type="Hiragana"/>
  </si>
  <si>
    <t>姜　尚中</t>
    <rPh sb="0" eb="4">
      <t>かん　さんじゅん</t>
    </rPh>
    <phoneticPr fontId="4" type="Hiragana"/>
  </si>
  <si>
    <t>グラハム・ハンコック</t>
    <rPh sb="0" eb="10">
      <t>ぐらはむ・はんこっく</t>
    </rPh>
    <phoneticPr fontId="4" type="Hiragana"/>
  </si>
  <si>
    <t>三上　博史</t>
    <rPh sb="0" eb="5">
      <t>みかみ　ひろし</t>
    </rPh>
    <phoneticPr fontId="4" type="Hiragana"/>
  </si>
  <si>
    <t>久保田　利伸</t>
    <rPh sb="0" eb="6">
      <t>くぼた　としのぶ</t>
    </rPh>
    <phoneticPr fontId="4" type="Hiragana"/>
  </si>
  <si>
    <t>高木　美保</t>
    <rPh sb="0" eb="5">
      <t>たかぎ　みほ</t>
    </rPh>
    <phoneticPr fontId="4" type="Hiragana"/>
  </si>
  <si>
    <t>風間　トオル</t>
    <rPh sb="0" eb="6">
      <t>かざま　とおる</t>
    </rPh>
    <phoneticPr fontId="4" type="Hiragana"/>
  </si>
  <si>
    <t>宅　八郎</t>
    <rPh sb="0" eb="4">
      <t>たく　はちろう</t>
    </rPh>
    <phoneticPr fontId="4" type="Hiragana"/>
  </si>
  <si>
    <t>新井 将敬</t>
    <rPh sb="0" eb="5">
      <t>あらい　しょうけい</t>
    </rPh>
    <phoneticPr fontId="4" type="Hiragana"/>
  </si>
  <si>
    <t>新井 将敬☆</t>
    <rPh sb="0" eb="5">
      <t>あらい　しょうけい</t>
    </rPh>
    <phoneticPr fontId="4" type="Hiragana"/>
  </si>
  <si>
    <t>世耕広成の祖父</t>
    <rPh sb="0" eb="2">
      <t>せこう</t>
    </rPh>
    <rPh sb="2" eb="4">
      <t>ひろしげ</t>
    </rPh>
    <rPh sb="5" eb="7">
      <t>そふ</t>
    </rPh>
    <phoneticPr fontId="4" type="Hiragana"/>
  </si>
  <si>
    <t>自民党/大蔵省＠自殺</t>
    <rPh sb="0" eb="3">
      <t>じみんとう</t>
    </rPh>
    <rPh sb="4" eb="7">
      <t>おおくらしょう</t>
    </rPh>
    <rPh sb="8" eb="10">
      <t>じさつ</t>
    </rPh>
    <phoneticPr fontId="4" type="Hiragana"/>
  </si>
  <si>
    <t>野村　秋介</t>
    <rPh sb="0" eb="2">
      <t>のむら</t>
    </rPh>
    <rPh sb="3" eb="5">
      <t>しゅうすけ</t>
    </rPh>
    <phoneticPr fontId="4" type="Hiragana"/>
  </si>
  <si>
    <t>野村　秋介☆</t>
    <rPh sb="0" eb="2">
      <t>のむら</t>
    </rPh>
    <rPh sb="3" eb="5">
      <t>しゅうすけ</t>
    </rPh>
    <phoneticPr fontId="4" type="Hiragana"/>
  </si>
  <si>
    <t>右翼活動家＠自殺</t>
    <rPh sb="0" eb="2">
      <t>うよく</t>
    </rPh>
    <rPh sb="2" eb="5">
      <t>かつどうか</t>
    </rPh>
    <rPh sb="6" eb="8">
      <t>じさつ</t>
    </rPh>
    <phoneticPr fontId="4" type="Hiragana"/>
  </si>
  <si>
    <t>モナ・リザ</t>
  </si>
  <si>
    <t>1872/03/25</t>
  </si>
  <si>
    <t>1884/04/04</t>
  </si>
  <si>
    <t>我思う、故に我あり</t>
  </si>
  <si>
    <t>ストップ！ひばりくん！</t>
  </si>
  <si>
    <t>オウム事件被害者</t>
  </si>
  <si>
    <t>読売テレビ</t>
  </si>
  <si>
    <t>月と六ペンス</t>
    <rPh sb="0" eb="1">
      <t>ツキ</t>
    </rPh>
    <rPh sb="2" eb="3">
      <t>ロク</t>
    </rPh>
    <phoneticPr fontId="4"/>
  </si>
  <si>
    <t>夏目　雅子</t>
    <rPh sb="0" eb="5">
      <t>なつめ　まさこ</t>
    </rPh>
    <phoneticPr fontId="4" type="Hiragana"/>
  </si>
  <si>
    <t>堀内　健</t>
    <rPh sb="0" eb="4">
      <t>ほりうち　けん</t>
    </rPh>
    <phoneticPr fontId="4" type="Hiragana"/>
  </si>
  <si>
    <t>浅香　唯</t>
    <rPh sb="0" eb="4">
      <t>あさか　ゆい</t>
    </rPh>
    <phoneticPr fontId="4" type="Hiragana"/>
  </si>
  <si>
    <t>ブリトニー・スピアーズ</t>
    <rPh sb="0" eb="11">
      <t>ぶりとにー・すぴあーず</t>
    </rPh>
    <phoneticPr fontId="4" type="Hiragana"/>
  </si>
  <si>
    <t>佐藤　江梨子</t>
    <rPh sb="0" eb="6">
      <t>さとう　えりこ</t>
    </rPh>
    <phoneticPr fontId="4" type="Hiragana"/>
  </si>
  <si>
    <t>ルドルフ・シュタイナー</t>
    <rPh sb="0" eb="11">
      <t>るどるふ・しゅたいなー</t>
    </rPh>
    <phoneticPr fontId="4" type="Hiragana"/>
  </si>
  <si>
    <t>南田　洋子</t>
    <rPh sb="0" eb="5">
      <t>みなみだ　ようこ</t>
    </rPh>
    <phoneticPr fontId="4" type="Hiragana"/>
  </si>
  <si>
    <t>高木　ブー</t>
    <rPh sb="0" eb="5">
      <t>たかぎ　ぶー</t>
    </rPh>
    <phoneticPr fontId="4" type="Hiragana"/>
  </si>
  <si>
    <t>松岡　利勝</t>
    <rPh sb="0" eb="5">
      <t>まつおか　としかつ</t>
    </rPh>
    <phoneticPr fontId="4" type="Hiragana"/>
  </si>
  <si>
    <t>谷垣　禎一</t>
    <rPh sb="0" eb="5">
      <t>たにがき　さだかず</t>
    </rPh>
    <phoneticPr fontId="4" type="Hiragana"/>
  </si>
  <si>
    <t>デニス・レイダー</t>
    <rPh sb="0" eb="8">
      <t>でにす・れいだー</t>
    </rPh>
    <phoneticPr fontId="4" type="Hiragana"/>
  </si>
  <si>
    <t>吉永　小百合</t>
    <rPh sb="0" eb="6">
      <t>よしなが　さゆり</t>
    </rPh>
    <phoneticPr fontId="4" type="Hiragana"/>
  </si>
  <si>
    <t>オサマ・ビン・ラディン</t>
    <rPh sb="0" eb="11">
      <t>おさま・びん・らでぃん</t>
    </rPh>
    <phoneticPr fontId="4" type="Hiragana"/>
  </si>
  <si>
    <t>尾崎　亜美</t>
    <rPh sb="0" eb="5">
      <t>おざき　あみ</t>
    </rPh>
    <phoneticPr fontId="4" type="Hiragana"/>
  </si>
  <si>
    <t>富田　靖子</t>
    <rPh sb="0" eb="5">
      <t>とみた　やすこ</t>
    </rPh>
    <phoneticPr fontId="4" type="Hiragana"/>
  </si>
  <si>
    <t>中村　江里子</t>
    <rPh sb="0" eb="6">
      <t>なかむら　えりこ</t>
    </rPh>
    <phoneticPr fontId="4" type="Hiragana"/>
  </si>
  <si>
    <t>長谷川　理恵</t>
    <rPh sb="0" eb="3">
      <t>はせがわ</t>
    </rPh>
    <rPh sb="4" eb="6">
      <t>りえ</t>
    </rPh>
    <phoneticPr fontId="4" type="Hiragana"/>
  </si>
  <si>
    <t>ハス科</t>
    <rPh sb="2" eb="3">
      <t>カ</t>
    </rPh>
    <phoneticPr fontId="4"/>
  </si>
  <si>
    <t>フウチョウソウ科</t>
    <rPh sb="7" eb="8">
      <t>カ</t>
    </rPh>
    <phoneticPr fontId="4"/>
  </si>
  <si>
    <t>カキノキ科</t>
    <rPh sb="4" eb="5">
      <t>カ</t>
    </rPh>
    <phoneticPr fontId="4"/>
  </si>
  <si>
    <t>ノボタン科</t>
    <rPh sb="4" eb="5">
      <t>カ</t>
    </rPh>
    <phoneticPr fontId="4"/>
  </si>
  <si>
    <t>マンサク科</t>
    <rPh sb="4" eb="5">
      <t>カ</t>
    </rPh>
    <phoneticPr fontId="4"/>
  </si>
  <si>
    <t>サボテン科</t>
    <rPh sb="4" eb="5">
      <t>カ</t>
    </rPh>
    <phoneticPr fontId="4"/>
  </si>
  <si>
    <t>ノウゼンカズラ科</t>
    <rPh sb="7" eb="8">
      <t>カ</t>
    </rPh>
    <phoneticPr fontId="4"/>
  </si>
  <si>
    <t>花桃</t>
    <rPh sb="0" eb="2">
      <t>はなもも</t>
    </rPh>
    <phoneticPr fontId="4" type="Hiragana" alignment="distributed"/>
  </si>
  <si>
    <t>03/04</t>
  </si>
  <si>
    <t>アザレア【西洋躑躅】</t>
    <rPh sb="5" eb="7">
      <t>せいよう</t>
    </rPh>
    <rPh sb="7" eb="9">
      <t>つつじ</t>
    </rPh>
    <phoneticPr fontId="4" type="Hiragana" alignment="distributed"/>
  </si>
  <si>
    <t>03/05</t>
  </si>
  <si>
    <t>野村　佑香</t>
    <rPh sb="0" eb="5">
      <t>のむら　ゆか</t>
    </rPh>
    <phoneticPr fontId="4" type="Hiragana"/>
  </si>
  <si>
    <t>ウィリアム・シェイクスピア</t>
    <rPh sb="0" eb="13">
      <t>うぃりあむ・しぇいくすぴあ</t>
    </rPh>
    <phoneticPr fontId="4" type="Hiragana"/>
  </si>
  <si>
    <t>シャーロット・ブロンテ</t>
    <rPh sb="0" eb="11">
      <t>しゃーろっと・ぶろんて</t>
    </rPh>
    <phoneticPr fontId="4" type="Hiragana"/>
  </si>
  <si>
    <t>ピョートル・チャイコフスキー</t>
    <rPh sb="0" eb="14">
      <t>ぴょーとる・ちゃいこふすきー</t>
    </rPh>
    <phoneticPr fontId="4" type="Hiragana"/>
  </si>
  <si>
    <t>三浦　和義☆</t>
    <rPh sb="0" eb="2">
      <t>みうら</t>
    </rPh>
    <rPh sb="3" eb="5">
      <t>かずよし</t>
    </rPh>
    <phoneticPr fontId="4" type="Hiragana"/>
  </si>
  <si>
    <t>ロス疑惑/自殺</t>
    <rPh sb="2" eb="4">
      <t>ぎわく</t>
    </rPh>
    <rPh sb="5" eb="7">
      <t>じさつ</t>
    </rPh>
    <phoneticPr fontId="4" type="Hiragana"/>
  </si>
  <si>
    <t>ロス疑惑/自殺</t>
    <rPh sb="5" eb="7">
      <t>じさつ</t>
    </rPh>
    <phoneticPr fontId="4" type="Hiragana"/>
  </si>
  <si>
    <t>吹石　一恵</t>
    <rPh sb="0" eb="2">
      <t>ふきいし</t>
    </rPh>
    <rPh sb="3" eb="5">
      <t>かづえ</t>
    </rPh>
    <phoneticPr fontId="4" type="Hiragana"/>
  </si>
  <si>
    <t>小宮　悦子</t>
    <rPh sb="0" eb="5">
      <t>こみや　えつこ</t>
    </rPh>
    <phoneticPr fontId="4" type="Hiragana"/>
  </si>
  <si>
    <t>天野　ひろゆき</t>
    <rPh sb="0" eb="7">
      <t>あまの　ひろゆき</t>
    </rPh>
    <phoneticPr fontId="4" type="Hiragana"/>
  </si>
  <si>
    <t>ちはる</t>
    <rPh sb="0" eb="3">
      <t>ちはる</t>
    </rPh>
    <phoneticPr fontId="4" type="Hiragana"/>
  </si>
  <si>
    <t>原田　泰造</t>
    <rPh sb="0" eb="5">
      <t>はらだ　たいぞう</t>
    </rPh>
    <phoneticPr fontId="4" type="Hiragana"/>
  </si>
  <si>
    <t>マライア・キャリー</t>
    <rPh sb="0" eb="9">
      <t>まらいあ・きゃりー</t>
    </rPh>
    <phoneticPr fontId="4" type="Hiragana"/>
  </si>
  <si>
    <t>水野　真紀</t>
    <rPh sb="0" eb="5">
      <t>みずの　まき</t>
    </rPh>
    <phoneticPr fontId="4" type="Hiragana"/>
  </si>
  <si>
    <t>工藤　静香</t>
    <rPh sb="0" eb="5">
      <t>くどう　しずか</t>
    </rPh>
    <phoneticPr fontId="4" type="Hiragana"/>
  </si>
  <si>
    <t>知花　くらら</t>
    <rPh sb="0" eb="6">
      <t>ちばな　くらら</t>
    </rPh>
    <phoneticPr fontId="4" type="Hiragana"/>
  </si>
  <si>
    <t>滝沢　秀明</t>
    <rPh sb="0" eb="5">
      <t>たきざわ　ひであき</t>
    </rPh>
    <phoneticPr fontId="4" type="Hiragana"/>
  </si>
  <si>
    <t>ゴットフリート・ライプニッツ</t>
    <rPh sb="0" eb="14">
      <t>ごっとふりーと・らいぷにっつ</t>
    </rPh>
    <phoneticPr fontId="4" type="Hiragana"/>
  </si>
  <si>
    <t>小泉　八雲</t>
    <rPh sb="0" eb="5">
      <t>こいずみ　やくも</t>
    </rPh>
    <phoneticPr fontId="4" type="Hiragana"/>
  </si>
  <si>
    <t>鶴見　俊輔</t>
    <rPh sb="0" eb="5">
      <t>つるみ　しゅんすけ</t>
    </rPh>
    <phoneticPr fontId="4" type="Hiragana"/>
  </si>
  <si>
    <t>丹波　哲郎</t>
    <rPh sb="0" eb="5">
      <t>たんば　てつろう</t>
    </rPh>
    <phoneticPr fontId="4" type="Hiragana"/>
  </si>
  <si>
    <t>愛川　欽也</t>
    <rPh sb="0" eb="5">
      <t>あいかわ　きんや</t>
    </rPh>
    <phoneticPr fontId="4" type="Hiragana"/>
  </si>
  <si>
    <t>引田　天功（初代）</t>
    <rPh sb="0" eb="9">
      <t>ひきた　てんこう</t>
    </rPh>
    <phoneticPr fontId="4" type="Hiragana"/>
  </si>
  <si>
    <t>若林　正俊</t>
    <rPh sb="0" eb="5">
      <t>わかばやし　まさとし</t>
    </rPh>
    <phoneticPr fontId="4" type="Hiragana"/>
  </si>
  <si>
    <t>ジョルジオ・アルマーニ</t>
    <rPh sb="0" eb="11">
      <t>じょるじお・あるまーに</t>
    </rPh>
    <phoneticPr fontId="4" type="Hiragana"/>
  </si>
  <si>
    <t>西川　きよし</t>
    <rPh sb="0" eb="6">
      <t>にしかわ　きよし</t>
    </rPh>
    <phoneticPr fontId="4" type="Hiragana"/>
  </si>
  <si>
    <t>ジョージ・ブッシュＪｒ．</t>
    <rPh sb="0" eb="12">
      <t>じょーじ・ぶっしゅＪｒ．</t>
    </rPh>
    <phoneticPr fontId="4" type="Hiragana"/>
  </si>
  <si>
    <t>シルベスター・スタローン</t>
    <rPh sb="0" eb="12">
      <t>しるべすたー・すたろーん</t>
    </rPh>
    <phoneticPr fontId="4" type="Hiragana"/>
  </si>
  <si>
    <t>葉　祥明</t>
    <rPh sb="0" eb="4">
      <t>よう　しょうめい</t>
    </rPh>
    <phoneticPr fontId="4" type="Hiragana"/>
  </si>
  <si>
    <t>布施　博</t>
    <rPh sb="0" eb="4">
      <t>ふせ　ひろし</t>
    </rPh>
    <phoneticPr fontId="4" type="Hiragana"/>
  </si>
  <si>
    <t>家田　荘子</t>
    <rPh sb="0" eb="5">
      <t>いえだ　しょうこ</t>
    </rPh>
    <phoneticPr fontId="4" type="Hiragana"/>
  </si>
  <si>
    <t>岡村　隆史</t>
    <rPh sb="0" eb="5">
      <t>おかむら　たかし</t>
    </rPh>
    <phoneticPr fontId="4" type="Hiragana"/>
  </si>
  <si>
    <t>酒鬼薔薇聖斗</t>
    <rPh sb="0" eb="6">
      <t>さかきばらせいと</t>
    </rPh>
    <phoneticPr fontId="4" type="Hiragana"/>
  </si>
  <si>
    <t>マリー・テレーズ</t>
    <rPh sb="0" eb="8">
      <t>まりー・てれーず</t>
    </rPh>
    <phoneticPr fontId="4" type="Hiragana"/>
  </si>
  <si>
    <t>安田　善次郎</t>
    <rPh sb="0" eb="6">
      <t>やすだ　ぜんじろう</t>
    </rPh>
    <phoneticPr fontId="4" type="Hiragana"/>
  </si>
  <si>
    <t>ウィンストン・チャーチル</t>
    <rPh sb="0" eb="12">
      <t>うぃんすとん・ちゃーちる</t>
    </rPh>
    <phoneticPr fontId="4" type="Hiragana"/>
  </si>
  <si>
    <t>ルーシー・モンゴメリ</t>
    <rPh sb="0" eb="10">
      <t>るーしー・もんごめり</t>
    </rPh>
    <phoneticPr fontId="4" type="Hiragana"/>
  </si>
  <si>
    <t>藤村　俊二</t>
    <rPh sb="0" eb="5">
      <t>ふじむら　しゅんじ</t>
    </rPh>
    <phoneticPr fontId="4" type="Hiragana"/>
  </si>
  <si>
    <t>倍賞　美津子</t>
    <rPh sb="0" eb="6">
      <t>ばいしょう　みつこ</t>
    </rPh>
    <phoneticPr fontId="4" type="Hiragana"/>
  </si>
  <si>
    <t>テッド・バンディ</t>
    <rPh sb="0" eb="8">
      <t>てっど・ばんでぃ</t>
    </rPh>
    <phoneticPr fontId="4" type="Hiragana"/>
  </si>
  <si>
    <t>ジェーン・バーキン</t>
    <rPh sb="0" eb="9">
      <t>じぇーん・ばーきん</t>
    </rPh>
    <phoneticPr fontId="4" type="Hiragana"/>
  </si>
  <si>
    <t>スティーブン・スピルバーグ</t>
    <rPh sb="0" eb="13">
      <t>すてぃーぶん・すぴるばーぐ</t>
    </rPh>
    <phoneticPr fontId="4" type="Hiragana"/>
  </si>
  <si>
    <t>ユリ・ゲラー</t>
    <rPh sb="0" eb="6">
      <t>ゆり・げらー</t>
    </rPh>
    <phoneticPr fontId="4" type="Hiragana"/>
  </si>
  <si>
    <t>小室　哲哉</t>
    <rPh sb="0" eb="5">
      <t>こむろ　てつや</t>
    </rPh>
    <phoneticPr fontId="4" type="Hiragana"/>
  </si>
  <si>
    <t>村井　秀夫</t>
    <rPh sb="0" eb="5">
      <t>むらい　ひでお</t>
    </rPh>
    <phoneticPr fontId="4" type="Hiragana"/>
  </si>
  <si>
    <t>ねむの木学園</t>
    <rPh sb="3" eb="4">
      <t>キ</t>
    </rPh>
    <rPh sb="4" eb="6">
      <t>ガクエン</t>
    </rPh>
    <phoneticPr fontId="4"/>
  </si>
  <si>
    <t>1871/11/05</t>
  </si>
  <si>
    <t>アナーキスト</t>
  </si>
  <si>
    <t>日本喜劇人協会</t>
  </si>
  <si>
    <t>マイクロソフト</t>
  </si>
  <si>
    <t>宝塚</t>
  </si>
  <si>
    <t>スピッツ</t>
  </si>
  <si>
    <t>プリティー・ウーマン</t>
  </si>
  <si>
    <t>デブ四天王</t>
  </si>
  <si>
    <t>0767/09/19</t>
  </si>
  <si>
    <t>1871/08/27</t>
  </si>
  <si>
    <t>クリスチャン（カトリック）女流作家</t>
  </si>
  <si>
    <t>神との対話</t>
  </si>
  <si>
    <t>ハニカミ王子＠ゴルフ</t>
  </si>
  <si>
    <t>1763/06/15</t>
  </si>
  <si>
    <t>1859/05/22</t>
  </si>
  <si>
    <t>シャーロック・ホームズ</t>
  </si>
  <si>
    <t>1883/05/26</t>
  </si>
  <si>
    <t>1883/06/05</t>
  </si>
  <si>
    <t>マクロ経済学</t>
  </si>
  <si>
    <t>関東軍スパイ</t>
  </si>
  <si>
    <t>裸の大将</t>
  </si>
  <si>
    <t>将棋</t>
  </si>
  <si>
    <t>バレー</t>
  </si>
  <si>
    <t>万有引力</t>
  </si>
  <si>
    <t>1823/12/23</t>
  </si>
  <si>
    <t>ファーブル昆虫記</t>
  </si>
  <si>
    <t>1835/01/09</t>
  </si>
  <si>
    <t>三菱財閥</t>
  </si>
  <si>
    <t>1835/01/10</t>
  </si>
  <si>
    <t>横田　めぐみ</t>
    <rPh sb="0" eb="6">
      <t>よこた　めぐみ</t>
    </rPh>
    <phoneticPr fontId="4" type="Hiragana"/>
  </si>
  <si>
    <t>山口　智子</t>
    <rPh sb="0" eb="5">
      <t>やまぐち　ともこ</t>
    </rPh>
    <phoneticPr fontId="4" type="Hiragana"/>
  </si>
  <si>
    <t>桜塚　やっくん</t>
    <rPh sb="0" eb="7">
      <t>さくらづか　やっくん</t>
    </rPh>
    <phoneticPr fontId="4" type="Hiragana"/>
  </si>
  <si>
    <t>岩沢　厚治</t>
    <rPh sb="0" eb="5">
      <t>いわさわ　こうじ</t>
    </rPh>
    <phoneticPr fontId="4" type="Hiragana"/>
  </si>
  <si>
    <t>堀北　真希</t>
    <rPh sb="0" eb="5">
      <t>ほりきた　まき</t>
    </rPh>
    <phoneticPr fontId="4" type="Hiragana"/>
  </si>
  <si>
    <t>小磯　國昭</t>
    <rPh sb="0" eb="5">
      <t>こいそ　くにあき</t>
    </rPh>
    <phoneticPr fontId="4" type="Hiragana"/>
  </si>
  <si>
    <t>塩沢　とき</t>
    <rPh sb="0" eb="5">
      <t>しおざわ　とき</t>
    </rPh>
    <phoneticPr fontId="4" type="Hiragana"/>
  </si>
  <si>
    <t>セルジュ・ゲンズブール</t>
    <rPh sb="0" eb="11">
      <t>せるじゅ・げんずぶーる</t>
    </rPh>
    <phoneticPr fontId="4" type="Hiragana"/>
  </si>
  <si>
    <t>志茂田　景樹</t>
    <rPh sb="0" eb="6">
      <t>しもた　かげき</t>
    </rPh>
    <phoneticPr fontId="4" type="Hiragana"/>
  </si>
  <si>
    <t>板東　英二</t>
    <rPh sb="0" eb="5">
      <t>ばんどう　えいじ</t>
    </rPh>
    <phoneticPr fontId="4" type="Hiragana"/>
  </si>
  <si>
    <t>猫田　孝</t>
    <rPh sb="0" eb="4">
      <t>ねこだ　たかし</t>
    </rPh>
    <phoneticPr fontId="4" type="Hiragana"/>
  </si>
  <si>
    <t>蒲池　真澄</t>
    <rPh sb="0" eb="5">
      <t>かまち　ますみ</t>
    </rPh>
    <phoneticPr fontId="4" type="Hiragana"/>
  </si>
  <si>
    <t>天野　喜孝</t>
    <rPh sb="0" eb="5">
      <t>あまの　よしたか</t>
    </rPh>
    <phoneticPr fontId="4" type="Hiragana"/>
  </si>
  <si>
    <t>海原　純子</t>
    <rPh sb="0" eb="5">
      <t>うみはら　じゅんこ</t>
    </rPh>
    <phoneticPr fontId="4" type="Hiragana"/>
  </si>
  <si>
    <t>中島　らも</t>
    <rPh sb="0" eb="5">
      <t>なかじま　らも</t>
    </rPh>
    <phoneticPr fontId="4" type="Hiragana"/>
  </si>
  <si>
    <t>桃井　かおり</t>
    <rPh sb="0" eb="6">
      <t>ももい　かおり</t>
    </rPh>
    <phoneticPr fontId="4" type="Hiragana"/>
  </si>
  <si>
    <t>さだ　まさし</t>
    <rPh sb="0" eb="6">
      <t>さだ　まさし</t>
    </rPh>
    <phoneticPr fontId="4" type="Hiragana"/>
  </si>
  <si>
    <t>兵藤　ゆき</t>
    <rPh sb="0" eb="5">
      <t>ひょうどう　ゆき</t>
    </rPh>
    <phoneticPr fontId="4" type="Hiragana"/>
  </si>
  <si>
    <t>和泉　元彌</t>
    <rPh sb="0" eb="5">
      <t>いずみ　もとや</t>
    </rPh>
    <phoneticPr fontId="4" type="Hiragana"/>
  </si>
  <si>
    <t>出渕　誠</t>
    <rPh sb="0" eb="4">
      <t>いずぶち　まこと</t>
    </rPh>
    <phoneticPr fontId="4" type="Hiragana"/>
  </si>
  <si>
    <t>松井　秀喜</t>
    <rPh sb="0" eb="5">
      <t>まつい　ひでき</t>
    </rPh>
    <phoneticPr fontId="4" type="Hiragana"/>
  </si>
  <si>
    <t>鳩山　太郎</t>
    <rPh sb="0" eb="5">
      <t>はとやま　たろう</t>
    </rPh>
    <phoneticPr fontId="4" type="Hiragana"/>
  </si>
  <si>
    <t>武藤　亜澄</t>
    <rPh sb="0" eb="5">
      <t>むとう　あずみ</t>
    </rPh>
    <phoneticPr fontId="4" type="Hiragana"/>
  </si>
  <si>
    <t>ウラジーミル・プーチン</t>
    <rPh sb="0" eb="11">
      <t>うらじーみる・ぷーちん</t>
    </rPh>
    <phoneticPr fontId="4" type="Hiragana"/>
  </si>
  <si>
    <t>稲葉　浩志</t>
    <rPh sb="0" eb="5">
      <t>いなば　ひろし</t>
    </rPh>
    <phoneticPr fontId="4" type="Hiragana"/>
  </si>
  <si>
    <t>岸谷　五朗</t>
    <rPh sb="0" eb="5">
      <t>きしたに　ごろう</t>
    </rPh>
    <phoneticPr fontId="4" type="Hiragana"/>
  </si>
  <si>
    <t>橋本　聖子</t>
    <rPh sb="0" eb="5">
      <t>はしもと　せいこ</t>
    </rPh>
    <phoneticPr fontId="4" type="Hiragana"/>
  </si>
  <si>
    <t>上岡　龍太郎</t>
    <rPh sb="0" eb="6">
      <t>かみおか　りゅうたろう</t>
    </rPh>
    <phoneticPr fontId="4" type="Hiragana"/>
  </si>
  <si>
    <t>フランソワ・フィヨン</t>
    <rPh sb="0" eb="10">
      <t>ふらんそわ・ふぃよん</t>
    </rPh>
    <phoneticPr fontId="4" type="Hiragana"/>
  </si>
  <si>
    <t>マタ・ハリ</t>
    <phoneticPr fontId="4" type="Hiragana"/>
  </si>
  <si>
    <t>マタ・ハリ☆</t>
    <phoneticPr fontId="4" type="Hiragana"/>
  </si>
  <si>
    <t>森　恒夫</t>
    <rPh sb="0" eb="1">
      <t>もり</t>
    </rPh>
    <rPh sb="2" eb="4">
      <t>つねお</t>
    </rPh>
    <phoneticPr fontId="4" type="Hiragana"/>
  </si>
  <si>
    <t>森　恒夫☆</t>
    <rPh sb="0" eb="1">
      <t>もり</t>
    </rPh>
    <rPh sb="2" eb="4">
      <t>つねお</t>
    </rPh>
    <phoneticPr fontId="4" type="Hiragana"/>
  </si>
  <si>
    <t>ハロルド・シップマン☆</t>
    <rPh sb="0" eb="10">
      <t>はろるど・しっぷまん</t>
    </rPh>
    <phoneticPr fontId="4" type="Hiragana"/>
  </si>
  <si>
    <t>岩波　雄二郎</t>
    <rPh sb="0" eb="6">
      <t>いわなみ　ゆうじろう</t>
    </rPh>
    <phoneticPr fontId="4" type="Hiragana"/>
  </si>
  <si>
    <t>陳　建民</t>
    <rPh sb="0" eb="4">
      <t>ちん　けんみん</t>
    </rPh>
    <phoneticPr fontId="4" type="Hiragana"/>
  </si>
  <si>
    <t>水野　晴郎</t>
    <rPh sb="0" eb="5">
      <t>みずの　はるお</t>
    </rPh>
    <phoneticPr fontId="4" type="Hiragana"/>
  </si>
  <si>
    <t>鳩山　幸</t>
    <rPh sb="0" eb="4">
      <t>はとやま　みゆき</t>
    </rPh>
    <phoneticPr fontId="4" type="Hiragana"/>
  </si>
  <si>
    <t>永田　保</t>
    <rPh sb="0" eb="4">
      <t>ながた　たもつ</t>
    </rPh>
    <phoneticPr fontId="4" type="Hiragana"/>
  </si>
  <si>
    <t>池乃　めだか</t>
    <rPh sb="0" eb="6">
      <t>いけの　めだか</t>
    </rPh>
    <phoneticPr fontId="4" type="Hiragana"/>
  </si>
  <si>
    <t>関口　宏</t>
    <rPh sb="0" eb="4">
      <t>せきぐち　ひろし</t>
    </rPh>
    <phoneticPr fontId="4" type="Hiragana"/>
  </si>
  <si>
    <t>神崎　武法</t>
    <rPh sb="0" eb="5">
      <t>かんざき　たけのり</t>
    </rPh>
    <phoneticPr fontId="4" type="Hiragana"/>
  </si>
  <si>
    <t>桂　三枝</t>
    <rPh sb="0" eb="4">
      <t>かつら　さんし</t>
    </rPh>
    <phoneticPr fontId="4" type="Hiragana"/>
  </si>
  <si>
    <t>峰岸　徹</t>
    <rPh sb="0" eb="4">
      <t>みねぎし　とおる</t>
    </rPh>
    <phoneticPr fontId="4" type="Hiragana"/>
  </si>
  <si>
    <t>明石家　さんま</t>
    <rPh sb="0" eb="7">
      <t>あかしや　さんま</t>
    </rPh>
    <phoneticPr fontId="4" type="Hiragana"/>
  </si>
  <si>
    <t>南野　陽子</t>
    <rPh sb="0" eb="5">
      <t>みなみの　ようし</t>
    </rPh>
    <phoneticPr fontId="4" type="Hiragana"/>
  </si>
  <si>
    <t>吉野　敬介</t>
    <rPh sb="0" eb="5">
      <t>よしの　けいすけ</t>
    </rPh>
    <phoneticPr fontId="4" type="Hiragana"/>
  </si>
  <si>
    <t>渡辺　真理</t>
    <rPh sb="0" eb="5">
      <t>わたなべ　まり</t>
    </rPh>
    <phoneticPr fontId="4" type="Hiragana"/>
  </si>
  <si>
    <t>とよた　真帆</t>
    <rPh sb="0" eb="6">
      <t>とよた　まほ</t>
    </rPh>
    <phoneticPr fontId="4" type="Hiragana"/>
  </si>
  <si>
    <t>アンガールズ</t>
  </si>
  <si>
    <t>ハンカチ王子＠野球</t>
  </si>
  <si>
    <t>聖女←→魔女</t>
  </si>
  <si>
    <t>1628/01/12</t>
  </si>
  <si>
    <t>ペロー童話集</t>
  </si>
  <si>
    <t>1736/01/19</t>
  </si>
  <si>
    <t>馬力</t>
  </si>
  <si>
    <t>1844/01/07</t>
  </si>
  <si>
    <t>1892/01/07</t>
  </si>
  <si>
    <t>1892/01/15</t>
  </si>
  <si>
    <t>童謡の作詞家</t>
  </si>
  <si>
    <t>パフィオペディラム</t>
  </si>
  <si>
    <t>聖家族</t>
  </si>
  <si>
    <t>スピリチュアル</t>
  </si>
  <si>
    <t>1892/08/01</t>
  </si>
  <si>
    <t>きんさんぎんさん</t>
  </si>
  <si>
    <t>元日本医師会会長</t>
  </si>
  <si>
    <t>タレント僧侶</t>
  </si>
  <si>
    <t>鳩山由紀夫の長男</t>
  </si>
  <si>
    <t>1688/01/29</t>
  </si>
  <si>
    <t>科学者・神学者</t>
  </si>
  <si>
    <t>クリスチャン・ディオール☆</t>
    <rPh sb="0" eb="12">
      <t>くりすちゃん・でぃおーる</t>
    </rPh>
    <phoneticPr fontId="4" type="Hiragana"/>
  </si>
  <si>
    <t>リバー・フェニックス☆</t>
    <rPh sb="0" eb="10">
      <t>りばー・ふぇにっくす</t>
    </rPh>
    <phoneticPr fontId="4" type="Hiragana"/>
  </si>
  <si>
    <t>赤城　宗徳☆</t>
    <rPh sb="0" eb="5">
      <t>あかぎ　むねのり</t>
    </rPh>
    <phoneticPr fontId="4" type="Hiragana"/>
  </si>
  <si>
    <t>本田　美奈子☆</t>
    <rPh sb="0" eb="6">
      <t>ほんだ　みなこ</t>
    </rPh>
    <phoneticPr fontId="4" type="Hiragana"/>
  </si>
  <si>
    <t>安田　善次郎☆</t>
    <rPh sb="0" eb="6">
      <t>やすだ　ぜんじろう</t>
    </rPh>
    <phoneticPr fontId="4" type="Hiragana"/>
  </si>
  <si>
    <t>宮沢　賢治☆</t>
    <rPh sb="0" eb="5">
      <t>みやざわ　けんじ</t>
    </rPh>
    <phoneticPr fontId="4" type="Hiragana"/>
  </si>
  <si>
    <t>ホー・チ・ミン☆</t>
    <rPh sb="0" eb="7">
      <t>ほー・ち・みん</t>
    </rPh>
    <phoneticPr fontId="4" type="Hiragana"/>
  </si>
  <si>
    <t>湯川　秀樹☆</t>
    <rPh sb="0" eb="5">
      <t>ゆかわ　ひでき</t>
    </rPh>
    <phoneticPr fontId="4" type="Hiragana"/>
  </si>
  <si>
    <t>ハナ　肇☆</t>
    <rPh sb="0" eb="4">
      <t>はな　はじめ</t>
    </rPh>
    <phoneticPr fontId="4" type="Hiragana"/>
  </si>
  <si>
    <t>後藤田　正晴☆</t>
    <rPh sb="0" eb="6">
      <t>ごとうだ　まさはる</t>
    </rPh>
    <phoneticPr fontId="4" type="Hiragana"/>
  </si>
  <si>
    <t>ヴィクトル・ユーゴー☆</t>
    <phoneticPr fontId="4" type="Hiragana"/>
  </si>
  <si>
    <t>ハインリヒ・ヒムラー☆</t>
    <rPh sb="0" eb="10">
      <t>はいんりひ・ひむらー</t>
    </rPh>
    <phoneticPr fontId="4" type="Hiragana"/>
  </si>
  <si>
    <t>猪俣　公章☆</t>
    <rPh sb="0" eb="5">
      <t>いのまた　こうしょう</t>
    </rPh>
    <phoneticPr fontId="4" type="Hiragana"/>
  </si>
  <si>
    <t>川田　亜子</t>
    <rPh sb="0" eb="2">
      <t>かわだ</t>
    </rPh>
    <rPh sb="3" eb="5">
      <t>あこ</t>
    </rPh>
    <phoneticPr fontId="4" type="Hiragana"/>
  </si>
  <si>
    <t>川田　亜子☆</t>
    <rPh sb="0" eb="2">
      <t>かわだ</t>
    </rPh>
    <rPh sb="3" eb="5">
      <t>あこ</t>
    </rPh>
    <phoneticPr fontId="4" type="Hiragana"/>
  </si>
  <si>
    <t>アナウンサー（元TBS）＠自殺</t>
    <rPh sb="7" eb="8">
      <t>モト</t>
    </rPh>
    <rPh sb="13" eb="15">
      <t>ジサツ</t>
    </rPh>
    <phoneticPr fontId="4"/>
  </si>
  <si>
    <t>鳥越　俊太郎</t>
    <rPh sb="0" eb="2">
      <t>とりごえ</t>
    </rPh>
    <rPh sb="3" eb="6">
      <t>しゅんたろう</t>
    </rPh>
    <phoneticPr fontId="4" type="Hiragana"/>
  </si>
  <si>
    <t>小林　麻耶</t>
    <rPh sb="0" eb="2">
      <t>こばやし</t>
    </rPh>
    <rPh sb="3" eb="5">
      <t>まや</t>
    </rPh>
    <phoneticPr fontId="4" type="Hiragana"/>
  </si>
  <si>
    <t>龍円　愛梨</t>
    <rPh sb="0" eb="1">
      <t>りゅう</t>
    </rPh>
    <rPh sb="1" eb="2">
      <t>えん</t>
    </rPh>
    <rPh sb="3" eb="4">
      <t>あい</t>
    </rPh>
    <rPh sb="4" eb="5">
      <t>り</t>
    </rPh>
    <phoneticPr fontId="4" type="Hiragana"/>
  </si>
  <si>
    <t>テレ朝アナウンサー</t>
    <rPh sb="2" eb="3">
      <t>あさ</t>
    </rPh>
    <phoneticPr fontId="4" type="Hiragana"/>
  </si>
  <si>
    <t>軽部　真一</t>
    <rPh sb="0" eb="2">
      <t>かるべ</t>
    </rPh>
    <rPh sb="3" eb="5">
      <t>しんいち</t>
    </rPh>
    <phoneticPr fontId="4" type="Hiragana"/>
  </si>
  <si>
    <t>松宮　一彦</t>
    <rPh sb="0" eb="2">
      <t>まつみや</t>
    </rPh>
    <rPh sb="3" eb="5">
      <t>かずひこ</t>
    </rPh>
    <phoneticPr fontId="4" type="Hiragana"/>
  </si>
  <si>
    <t>松宮　一彦☆</t>
    <rPh sb="0" eb="2">
      <t>まつみや</t>
    </rPh>
    <rPh sb="3" eb="5">
      <t>かずひこ</t>
    </rPh>
    <phoneticPr fontId="4" type="Hiragana"/>
  </si>
  <si>
    <t>アナウンサー（元TBS)＠自殺</t>
    <rPh sb="7" eb="8">
      <t>もと</t>
    </rPh>
    <rPh sb="13" eb="15">
      <t>じさつ</t>
    </rPh>
    <phoneticPr fontId="4" type="Hiragana"/>
  </si>
  <si>
    <t>松下　賢次</t>
    <rPh sb="0" eb="2">
      <t>まつした</t>
    </rPh>
    <rPh sb="3" eb="5">
      <t>けんじ</t>
    </rPh>
    <phoneticPr fontId="4" type="Hiragana"/>
  </si>
  <si>
    <t>登坂　淳一</t>
    <rPh sb="0" eb="2">
      <t>とさか</t>
    </rPh>
    <rPh sb="3" eb="5">
      <t>じゅんいち</t>
    </rPh>
    <phoneticPr fontId="4" type="Hiragana"/>
  </si>
  <si>
    <t>守本　奈美</t>
    <rPh sb="0" eb="2">
      <t>もりもと</t>
    </rPh>
    <rPh sb="3" eb="5">
      <t>なみ</t>
    </rPh>
    <phoneticPr fontId="4" type="Hiragana"/>
  </si>
  <si>
    <t>神田　愛花</t>
    <rPh sb="0" eb="2">
      <t>かんだ</t>
    </rPh>
    <rPh sb="3" eb="4">
      <t>あい</t>
    </rPh>
    <rPh sb="4" eb="5">
      <t>か</t>
    </rPh>
    <phoneticPr fontId="4" type="Hiragana"/>
  </si>
  <si>
    <t>麻丘　めぐみ</t>
    <rPh sb="0" eb="2">
      <t>あさおか</t>
    </rPh>
    <phoneticPr fontId="4" type="Hiragana"/>
  </si>
  <si>
    <t>久保田　智子</t>
    <rPh sb="0" eb="3">
      <t>くぼた</t>
    </rPh>
    <rPh sb="4" eb="6">
      <t>ともこ</t>
    </rPh>
    <phoneticPr fontId="4" type="Hiragana"/>
  </si>
  <si>
    <t>小林　麻央</t>
    <rPh sb="0" eb="2">
      <t>こばやし</t>
    </rPh>
    <rPh sb="3" eb="5">
      <t>まお</t>
    </rPh>
    <phoneticPr fontId="4" type="Hiragana"/>
  </si>
  <si>
    <t>物理学者</t>
    <rPh sb="0" eb="2">
      <t>ぶつり</t>
    </rPh>
    <rPh sb="2" eb="4">
      <t>がくしゃ</t>
    </rPh>
    <phoneticPr fontId="4" type="Hiragana"/>
  </si>
  <si>
    <t>湯木　貞一</t>
    <rPh sb="0" eb="2">
      <t>ゆき</t>
    </rPh>
    <rPh sb="3" eb="5">
      <t>ていいち</t>
    </rPh>
    <phoneticPr fontId="4" type="Hiragana"/>
  </si>
  <si>
    <t>湯木　貞一☆</t>
    <rPh sb="0" eb="2">
      <t>ゆき</t>
    </rPh>
    <rPh sb="3" eb="5">
      <t>ていいち</t>
    </rPh>
    <phoneticPr fontId="4" type="Hiragana"/>
  </si>
  <si>
    <t>吉兆創業者</t>
    <rPh sb="0" eb="2">
      <t>きっちょう</t>
    </rPh>
    <rPh sb="2" eb="5">
      <t>そうぎょうしゃ</t>
    </rPh>
    <phoneticPr fontId="4" type="Hiragana"/>
  </si>
  <si>
    <t>庭石菖</t>
    <rPh sb="0" eb="3">
      <t>にわぜきしょう</t>
    </rPh>
    <phoneticPr fontId="4" type="Hiragana" alignment="distributed"/>
  </si>
  <si>
    <t>04/24</t>
  </si>
  <si>
    <t>群雀</t>
    <rPh sb="0" eb="2">
      <t>むれすずめ</t>
    </rPh>
    <phoneticPr fontId="4" type="Hiragana" alignment="distributed"/>
  </si>
  <si>
    <t>04/25</t>
  </si>
  <si>
    <t>宇宙論</t>
  </si>
  <si>
    <t>山百合【オリエンタルリリー】</t>
    <rPh sb="0" eb="3">
      <t>やまゆり</t>
    </rPh>
    <phoneticPr fontId="4" type="Hiragana" alignment="distributed"/>
  </si>
  <si>
    <t>山百合</t>
    <rPh sb="0" eb="3">
      <t>やまゆり</t>
    </rPh>
    <phoneticPr fontId="4" type="Hiragana" alignment="distributed"/>
  </si>
  <si>
    <t>小楢</t>
    <rPh sb="0" eb="2">
      <t>こなら</t>
    </rPh>
    <phoneticPr fontId="4" type="Hiragana" alignment="distributed"/>
  </si>
  <si>
    <t>11/19</t>
  </si>
  <si>
    <t>パピルス【紙蚊帳釣草】</t>
    <rPh sb="5" eb="6">
      <t>かみ</t>
    </rPh>
    <rPh sb="6" eb="8">
      <t>かや</t>
    </rPh>
    <rPh sb="8" eb="9">
      <t>つり</t>
    </rPh>
    <rPh sb="9" eb="10">
      <t>ぐさ</t>
    </rPh>
    <phoneticPr fontId="4" type="Hiragana" alignment="distributed"/>
  </si>
  <si>
    <t>11/20</t>
  </si>
  <si>
    <t>エンリコ・フェルミ</t>
    <phoneticPr fontId="4" type="Hiragana"/>
  </si>
  <si>
    <t>エンリコ・フェルミ☆</t>
    <phoneticPr fontId="4" type="Hiragana"/>
  </si>
  <si>
    <t>物理学者/ノーベル賞＠伊</t>
    <rPh sb="11" eb="12">
      <t>い</t>
    </rPh>
    <phoneticPr fontId="4" type="Hiragana"/>
  </si>
  <si>
    <t>伏見　康治</t>
    <rPh sb="0" eb="2">
      <t>ふしみ</t>
    </rPh>
    <rPh sb="3" eb="5">
      <t>こうじ</t>
    </rPh>
    <phoneticPr fontId="4" type="Hiragana"/>
  </si>
  <si>
    <t>伏見　康治☆</t>
    <rPh sb="0" eb="2">
      <t>ふしみ</t>
    </rPh>
    <rPh sb="3" eb="5">
      <t>こうじ</t>
    </rPh>
    <phoneticPr fontId="4" type="Hiragana"/>
  </si>
  <si>
    <t>1827/01/27</t>
  </si>
  <si>
    <t>1887/02/11</t>
  </si>
  <si>
    <t>民俗学者</t>
  </si>
  <si>
    <t>1899/02/13</t>
  </si>
  <si>
    <t>プロレタリア作家</t>
  </si>
  <si>
    <t>第４０代米大統領</t>
  </si>
  <si>
    <t>化け猫女優</t>
  </si>
  <si>
    <t>野球監督</t>
  </si>
  <si>
    <t>ゲーム脳</t>
  </si>
  <si>
    <t>恋の奴隷</t>
  </si>
  <si>
    <t>元プロレスラー</t>
  </si>
  <si>
    <t>黒人好き</t>
  </si>
  <si>
    <t>ミドリ十字元社長/厚生省</t>
    <rPh sb="3" eb="5">
      <t>ジュウジ</t>
    </rPh>
    <rPh sb="5" eb="6">
      <t>モト</t>
    </rPh>
    <rPh sb="6" eb="8">
      <t>シャチョウ</t>
    </rPh>
    <rPh sb="9" eb="12">
      <t>コウセイショウ</t>
    </rPh>
    <phoneticPr fontId="4"/>
  </si>
  <si>
    <t>舛添　雅美</t>
    <rPh sb="0" eb="2">
      <t>マスゾエ</t>
    </rPh>
    <rPh sb="3" eb="5">
      <t>マサミ</t>
    </rPh>
    <phoneticPr fontId="4"/>
  </si>
  <si>
    <t>舛添要一の妻</t>
    <rPh sb="0" eb="2">
      <t>マスゾエ</t>
    </rPh>
    <rPh sb="2" eb="4">
      <t>ヨウイチ</t>
    </rPh>
    <rPh sb="5" eb="6">
      <t>ツマ</t>
    </rPh>
    <phoneticPr fontId="4"/>
  </si>
  <si>
    <t>横山　ノック☆</t>
    <rPh sb="0" eb="2">
      <t>ヨコヤマ</t>
    </rPh>
    <phoneticPr fontId="4"/>
  </si>
  <si>
    <t>元大阪府知事</t>
    <rPh sb="0" eb="1">
      <t>モト</t>
    </rPh>
    <rPh sb="1" eb="3">
      <t>オオサカ</t>
    </rPh>
    <rPh sb="3" eb="6">
      <t>フチジ</t>
    </rPh>
    <phoneticPr fontId="4"/>
  </si>
  <si>
    <t>小林　明子</t>
    <rPh sb="0" eb="2">
      <t>コバヤシ</t>
    </rPh>
    <rPh sb="3" eb="5">
      <t>アキコ</t>
    </rPh>
    <phoneticPr fontId="4"/>
  </si>
  <si>
    <t>恋に落ちて</t>
    <rPh sb="0" eb="1">
      <t>コイ</t>
    </rPh>
    <rPh sb="2" eb="3">
      <t>オ</t>
    </rPh>
    <phoneticPr fontId="4"/>
  </si>
  <si>
    <t>王　理恵</t>
    <rPh sb="0" eb="1">
      <t>オウ</t>
    </rPh>
    <rPh sb="2" eb="4">
      <t>リエ</t>
    </rPh>
    <phoneticPr fontId="4"/>
  </si>
  <si>
    <t>王貞治の娘/野菜ソムリエ</t>
    <rPh sb="0" eb="1">
      <t>オウ</t>
    </rPh>
    <rPh sb="1" eb="3">
      <t>サダハル</t>
    </rPh>
    <rPh sb="4" eb="5">
      <t>ムスメ</t>
    </rPh>
    <rPh sb="6" eb="8">
      <t>ヤサイ</t>
    </rPh>
    <phoneticPr fontId="4"/>
  </si>
  <si>
    <t>長谷川　岳</t>
    <rPh sb="0" eb="3">
      <t>ハセガワ</t>
    </rPh>
    <rPh sb="4" eb="5">
      <t>ガク</t>
    </rPh>
    <phoneticPr fontId="4"/>
  </si>
  <si>
    <t>ＹＯＳＡＫＯＩソーラン祭り</t>
    <rPh sb="11" eb="12">
      <t>マツ</t>
    </rPh>
    <phoneticPr fontId="4"/>
  </si>
  <si>
    <t>香椎　由宇</t>
    <rPh sb="0" eb="2">
      <t>カシイ</t>
    </rPh>
    <rPh sb="3" eb="4">
      <t>ユ</t>
    </rPh>
    <rPh sb="4" eb="5">
      <t>ウ</t>
    </rPh>
    <phoneticPr fontId="4"/>
  </si>
  <si>
    <t>タカ</t>
    <phoneticPr fontId="4"/>
  </si>
  <si>
    <t>ケイト・ウィンスレット</t>
    <phoneticPr fontId="4" type="Hiragana"/>
  </si>
  <si>
    <t>ベン・バーナンキ</t>
    <rPh sb="0" eb="8">
      <t>べん・ばーなんき</t>
    </rPh>
    <phoneticPr fontId="4" type="Hiragana"/>
  </si>
  <si>
    <t>尾崎　豊</t>
    <rPh sb="0" eb="4">
      <t>おざき　ゆたか</t>
    </rPh>
    <phoneticPr fontId="4" type="Hiragana"/>
  </si>
  <si>
    <t>古川　元久</t>
    <rPh sb="0" eb="5">
      <t>ふるかわ　もとひさ</t>
    </rPh>
    <phoneticPr fontId="4" type="Hiragana"/>
  </si>
  <si>
    <t>本木　雅弘</t>
    <rPh sb="0" eb="5">
      <t>もとき　まさひろ</t>
    </rPh>
    <phoneticPr fontId="4" type="Hiragana"/>
  </si>
  <si>
    <t>熊谷　史人</t>
    <rPh sb="0" eb="5">
      <t>くまがい　ふみひと</t>
    </rPh>
    <phoneticPr fontId="4" type="Hiragana"/>
  </si>
  <si>
    <t>市川　海老蔵</t>
    <rPh sb="0" eb="6">
      <t>いちかわ　えびぞう</t>
    </rPh>
    <phoneticPr fontId="4" type="Hiragana"/>
  </si>
  <si>
    <t>桃井　はるこ</t>
    <rPh sb="0" eb="6">
      <t>ももい　はるこ</t>
    </rPh>
    <phoneticPr fontId="4" type="Hiragana"/>
  </si>
  <si>
    <t>藤崎　奈々子</t>
    <rPh sb="0" eb="6">
      <t>ふじさき　ななこ</t>
    </rPh>
    <phoneticPr fontId="4" type="Hiragana"/>
  </si>
  <si>
    <t>ニコラウス・コペルニクス</t>
    <rPh sb="0" eb="12">
      <t>にこらうす・こぺるにくす</t>
    </rPh>
    <phoneticPr fontId="4" type="Hiragana"/>
  </si>
  <si>
    <t>山本　茂実</t>
    <rPh sb="0" eb="5">
      <t>やまもと　しげみ</t>
    </rPh>
    <phoneticPr fontId="4" type="Hiragana"/>
  </si>
  <si>
    <t>都井　睦雄</t>
    <rPh sb="0" eb="5">
      <t>とい　むつお</t>
    </rPh>
    <phoneticPr fontId="4" type="Hiragana"/>
  </si>
  <si>
    <t>徳光　和夫</t>
    <rPh sb="0" eb="5">
      <t>とくみつ　かずお</t>
    </rPh>
    <phoneticPr fontId="4" type="Hiragana"/>
  </si>
  <si>
    <t>上川　陽子</t>
    <rPh sb="0" eb="5">
      <t>かみかわ　ようこ</t>
    </rPh>
    <phoneticPr fontId="4" type="Hiragana"/>
  </si>
  <si>
    <t>北側　一雄</t>
    <rPh sb="0" eb="5">
      <t>きたがわ　かずお</t>
    </rPh>
    <phoneticPr fontId="4" type="Hiragana"/>
  </si>
  <si>
    <t>ユリア・ティモシェンコ</t>
    <rPh sb="0" eb="11">
      <t>ゆりあ・てぃもしぇんこ</t>
    </rPh>
    <phoneticPr fontId="4" type="Hiragana"/>
  </si>
  <si>
    <t>勝谷　誠彦</t>
    <rPh sb="0" eb="5">
      <t>かつや　まさひこ</t>
    </rPh>
    <phoneticPr fontId="4" type="Hiragana"/>
  </si>
  <si>
    <t>佐藤　浩市</t>
    <rPh sb="0" eb="5">
      <t>さとう　こういち</t>
    </rPh>
    <phoneticPr fontId="4" type="Hiragana"/>
  </si>
  <si>
    <t>西村　雅彦</t>
    <rPh sb="0" eb="5">
      <t>にしむら　まさひこ</t>
    </rPh>
    <phoneticPr fontId="4" type="Hiragana"/>
  </si>
  <si>
    <t>植草　一秀</t>
    <rPh sb="0" eb="5">
      <t>うえくさ　かずひで</t>
    </rPh>
    <phoneticPr fontId="4" type="Hiragana"/>
  </si>
  <si>
    <t>松雪　泰子</t>
    <rPh sb="0" eb="5">
      <t>まつゆき　やすこ</t>
    </rPh>
    <phoneticPr fontId="4" type="Hiragana"/>
  </si>
  <si>
    <t>高岡　早紀</t>
    <rPh sb="0" eb="5">
      <t>たかおか　さき</t>
    </rPh>
    <phoneticPr fontId="4" type="Hiragana"/>
  </si>
  <si>
    <t>井戸田　潤</t>
    <rPh sb="0" eb="5">
      <t>いとだ　じゅん</t>
    </rPh>
    <phoneticPr fontId="4" type="Hiragana"/>
  </si>
  <si>
    <t>湊　伸治</t>
    <rPh sb="0" eb="4">
      <t>みなと　しんじ</t>
    </rPh>
    <phoneticPr fontId="4" type="Hiragana"/>
  </si>
  <si>
    <t>武田　真治</t>
    <rPh sb="0" eb="5">
      <t>たけだ　しんじ</t>
    </rPh>
    <phoneticPr fontId="4" type="Hiragana"/>
  </si>
  <si>
    <t>ジョージ・ワシントン</t>
    <rPh sb="0" eb="10">
      <t>じょーじ・わしんとん</t>
    </rPh>
    <phoneticPr fontId="4" type="Hiragana"/>
  </si>
  <si>
    <t>マイヤー・ロスチャイルド</t>
    <rPh sb="0" eb="12">
      <t>まいやー・ろすちゃいるど</t>
    </rPh>
    <phoneticPr fontId="4" type="Hiragana"/>
  </si>
  <si>
    <t>ヘンリック・イプセン</t>
    <rPh sb="0" eb="10">
      <t>へんりっく・いぷせん</t>
    </rPh>
    <phoneticPr fontId="4" type="Hiragana"/>
  </si>
  <si>
    <t>渋沢　栄一</t>
    <rPh sb="0" eb="5">
      <t>しぶさわ　えいいち</t>
    </rPh>
    <phoneticPr fontId="4" type="Hiragana"/>
  </si>
  <si>
    <t>竹下　登</t>
    <rPh sb="0" eb="4">
      <t>たけした　のぼる</t>
    </rPh>
    <phoneticPr fontId="4" type="Hiragana"/>
  </si>
  <si>
    <t>村山　富市</t>
    <rPh sb="0" eb="5">
      <t>むらやま　とみいち</t>
    </rPh>
    <phoneticPr fontId="4" type="Hiragana"/>
  </si>
  <si>
    <t>安部　公房</t>
    <rPh sb="0" eb="5">
      <t>あべ　こうぼう</t>
    </rPh>
    <phoneticPr fontId="4" type="Hiragana"/>
  </si>
  <si>
    <t>長嶋　茂雄</t>
    <rPh sb="0" eb="5">
      <t>ながしま　しげお</t>
    </rPh>
    <phoneticPr fontId="4" type="Hiragana"/>
  </si>
  <si>
    <t>財津　和夫</t>
    <rPh sb="0" eb="5">
      <t>ざいつ　かずお</t>
    </rPh>
    <phoneticPr fontId="4" type="Hiragana"/>
  </si>
  <si>
    <t>都　はるみ</t>
    <rPh sb="0" eb="5">
      <t>みやこ　はるみ</t>
    </rPh>
    <phoneticPr fontId="4" type="Hiragana"/>
  </si>
  <si>
    <t>自民党/元財務相</t>
  </si>
  <si>
    <t>警察官僚/読売新聞/フィクサー</t>
  </si>
  <si>
    <t>産業再生機構/片山さつきの夫</t>
  </si>
  <si>
    <t>自民党/農水省/元農水相＠自殺</t>
  </si>
  <si>
    <t>自民党/元参議院議長/元宝塚</t>
  </si>
  <si>
    <t>片山さつきの父/数学者</t>
  </si>
  <si>
    <t>十一ぴきのネコ/九条の会</t>
  </si>
  <si>
    <t>リーマン幾何学/数学者＠独</t>
  </si>
  <si>
    <t>旧五千円札/農学者/外交官</t>
  </si>
  <si>
    <t>第７５代首相/自民党</t>
  </si>
  <si>
    <t>自民党/元法務相</t>
  </si>
  <si>
    <t>陽明学者/フィクサー</t>
  </si>
  <si>
    <t>自民党/参議院/弁護士</t>
  </si>
  <si>
    <t>自民党/ピンクスーツ</t>
  </si>
  <si>
    <t>自民党/ちょんまげ議員</t>
  </si>
  <si>
    <t>文芸評論家/九条の会</t>
  </si>
  <si>
    <t>ジョージ・ハリスン☆</t>
    <rPh sb="0" eb="9">
      <t>じょーじ・はりすん</t>
    </rPh>
    <phoneticPr fontId="4" type="Hiragana"/>
  </si>
  <si>
    <t>江戸家　猫八☆</t>
    <rPh sb="0" eb="6">
      <t>えどや　ねこはち</t>
    </rPh>
    <phoneticPr fontId="4" type="Hiragana"/>
  </si>
  <si>
    <t>千石　剛賢☆</t>
    <rPh sb="0" eb="5">
      <t>せんごく　たけよし</t>
    </rPh>
    <phoneticPr fontId="4" type="Hiragana"/>
  </si>
  <si>
    <t>バールーフ・デ・スピノザ☆</t>
    <phoneticPr fontId="4" type="Hiragana"/>
  </si>
  <si>
    <t>アルフォンソ１３世☆</t>
    <rPh sb="8" eb="9">
      <t>せい</t>
    </rPh>
    <phoneticPr fontId="4" type="Hiragana"/>
  </si>
  <si>
    <t>森　矗昶☆</t>
    <rPh sb="0" eb="4">
      <t>もり　のぶてる</t>
    </rPh>
    <phoneticPr fontId="4" type="Hiragana"/>
  </si>
  <si>
    <t>ヨシフ・スターリン☆</t>
    <rPh sb="0" eb="9">
      <t>よしふ・すたーりん</t>
    </rPh>
    <phoneticPr fontId="4" type="Hiragana"/>
  </si>
  <si>
    <t>マルコムＸ☆</t>
    <rPh sb="0" eb="5">
      <t>まるこむえっくす</t>
    </rPh>
    <phoneticPr fontId="4" type="Hiragana"/>
  </si>
  <si>
    <t>蟹江　ぎん☆</t>
    <rPh sb="0" eb="2">
      <t>かにえ</t>
    </rPh>
    <phoneticPr fontId="4" type="Hiragana"/>
  </si>
  <si>
    <t>ヘンリー・リー・ルーカス☆</t>
    <rPh sb="0" eb="12">
      <t>へんりー・りー・るーかす</t>
    </rPh>
    <phoneticPr fontId="4" type="Hiragana"/>
  </si>
  <si>
    <t>ナポレオン・ボナパルト☆</t>
    <rPh sb="0" eb="11">
      <t>なぽれおん・ぼなぱると</t>
    </rPh>
    <phoneticPr fontId="4" type="Hiragana"/>
  </si>
  <si>
    <t>イビチャ・オシム</t>
    <phoneticPr fontId="4" type="Hiragana"/>
  </si>
  <si>
    <t>松下　幸之助☆</t>
    <rPh sb="0" eb="6">
      <t>まつした　こうのすけ</t>
    </rPh>
    <phoneticPr fontId="4" type="Hiragana"/>
  </si>
  <si>
    <t>出口　聖子☆</t>
    <rPh sb="0" eb="5">
      <t>でぐち　せいこ</t>
    </rPh>
    <phoneticPr fontId="4" type="Hiragana"/>
  </si>
  <si>
    <t>日蓮☆</t>
    <rPh sb="0" eb="2">
      <t>にちれん</t>
    </rPh>
    <phoneticPr fontId="4" type="Hiragana"/>
  </si>
  <si>
    <t>メアリー１世☆</t>
    <rPh sb="0" eb="6">
      <t>めありー１せい</t>
    </rPh>
    <phoneticPr fontId="4" type="Hiragana"/>
  </si>
  <si>
    <t xml:space="preserve">10 龍 </t>
    <rPh sb="3" eb="4">
      <t>リュウ</t>
    </rPh>
    <phoneticPr fontId="4"/>
  </si>
  <si>
    <t xml:space="preserve">05 土 </t>
    <rPh sb="3" eb="4">
      <t>ド</t>
    </rPh>
    <phoneticPr fontId="4"/>
  </si>
  <si>
    <t xml:space="preserve">06 聖 </t>
    <rPh sb="3" eb="4">
      <t>セイ</t>
    </rPh>
    <phoneticPr fontId="4"/>
  </si>
  <si>
    <t>山羊座</t>
    <rPh sb="0" eb="3">
      <t>ヤギザ</t>
    </rPh>
    <phoneticPr fontId="4"/>
  </si>
  <si>
    <t>水瓶座</t>
    <rPh sb="0" eb="3">
      <t>ミズガメザ</t>
    </rPh>
    <phoneticPr fontId="4"/>
  </si>
  <si>
    <t>瘡の王/草の黄</t>
    <rPh sb="0" eb="1">
      <t>くさ</t>
    </rPh>
    <rPh sb="2" eb="3">
      <t>おう</t>
    </rPh>
    <rPh sb="4" eb="5">
      <t>くさ</t>
    </rPh>
    <rPh sb="6" eb="7">
      <t>おう</t>
    </rPh>
    <phoneticPr fontId="4" type="Hiragana" alignment="distributed"/>
  </si>
  <si>
    <t>07/27</t>
  </si>
  <si>
    <t>松葉牡丹【日照草】</t>
    <rPh sb="0" eb="4">
      <t>まつばぼたん</t>
    </rPh>
    <rPh sb="5" eb="8">
      <t>ひでりぐさ</t>
    </rPh>
    <phoneticPr fontId="4" type="Hiragana" alignment="distributed"/>
  </si>
  <si>
    <t>風露草【ゲラニウム】</t>
    <rPh sb="0" eb="1">
      <t>ふう</t>
    </rPh>
    <rPh sb="1" eb="2">
      <t>ろ</t>
    </rPh>
    <rPh sb="2" eb="3">
      <t>そう</t>
    </rPh>
    <phoneticPr fontId="4" type="Hiragana" alignment="distributed"/>
  </si>
  <si>
    <t>07/28</t>
  </si>
  <si>
    <t>更紗満天星【風鈴躑躅】</t>
    <rPh sb="0" eb="2">
      <t>さらさ</t>
    </rPh>
    <rPh sb="2" eb="5">
      <t>どうだん</t>
    </rPh>
    <rPh sb="6" eb="10">
      <t>ふうりんつつじ</t>
    </rPh>
    <phoneticPr fontId="4" type="Hiragana" alignment="distributed"/>
  </si>
  <si>
    <t>白粉花【夕化粧】</t>
    <rPh sb="0" eb="3">
      <t>おしろいばな</t>
    </rPh>
    <rPh sb="4" eb="7">
      <t>ゆうげしょう</t>
    </rPh>
    <phoneticPr fontId="4" type="Hiragana" alignment="distributed"/>
  </si>
  <si>
    <t>07/29</t>
  </si>
  <si>
    <t>仙人掌/覇王樹</t>
    <rPh sb="0" eb="3">
      <t>さぼてん</t>
    </rPh>
    <rPh sb="4" eb="7">
      <t>さぼてん</t>
    </rPh>
    <phoneticPr fontId="4" type="Hiragana" alignment="distributed"/>
  </si>
  <si>
    <t>時任　三郎</t>
    <rPh sb="0" eb="5">
      <t>ときとう　さぶろう</t>
    </rPh>
    <phoneticPr fontId="4" type="Hiragana"/>
  </si>
  <si>
    <t>川条　志嘉</t>
    <rPh sb="0" eb="5">
      <t>かわじょう　しか</t>
    </rPh>
    <phoneticPr fontId="4" type="Hiragana"/>
  </si>
  <si>
    <t>鈴木　亜美</t>
    <rPh sb="0" eb="5">
      <t>すずき　あみ</t>
    </rPh>
    <phoneticPr fontId="4" type="Hiragana"/>
  </si>
  <si>
    <t>ひこにゃん</t>
    <rPh sb="0" eb="5">
      <t>ひこにゃん</t>
    </rPh>
    <phoneticPr fontId="4" type="Hiragana"/>
  </si>
  <si>
    <t>ジャン＝フランソワ・ミレー</t>
    <rPh sb="0" eb="13">
      <t>じゃん＝ふらんそわ・みれー</t>
    </rPh>
    <phoneticPr fontId="4" type="Hiragana"/>
  </si>
  <si>
    <t>筒井　康隆</t>
    <rPh sb="0" eb="5">
      <t>つつい　やすたか</t>
    </rPh>
    <phoneticPr fontId="4" type="Hiragana"/>
  </si>
  <si>
    <t>ブリジット・バルドー</t>
    <rPh sb="0" eb="10">
      <t>ぶりじっと・ばるどー</t>
    </rPh>
    <phoneticPr fontId="4" type="Hiragana"/>
  </si>
  <si>
    <t>クロード．Ｖ．ラエル</t>
    <rPh sb="0" eb="10">
      <t>くろーど．Ｖ．らえる</t>
    </rPh>
    <phoneticPr fontId="4" type="Hiragana"/>
  </si>
  <si>
    <t>菅　直人</t>
    <rPh sb="0" eb="4">
      <t>かん　なおと</t>
    </rPh>
    <phoneticPr fontId="4" type="Hiragana"/>
  </si>
  <si>
    <t>チャールズ・マンソン</t>
    <rPh sb="0" eb="10">
      <t>ちゃーるず・まんそん</t>
    </rPh>
    <phoneticPr fontId="4" type="Hiragana"/>
  </si>
  <si>
    <t>井上　ひさし</t>
    <rPh sb="0" eb="6">
      <t>いのうえ　ひさし</t>
    </rPh>
    <phoneticPr fontId="4" type="Hiragana"/>
  </si>
  <si>
    <t>大原　麗子</t>
    <rPh sb="0" eb="5">
      <t>おおはら　れいこ</t>
    </rPh>
    <phoneticPr fontId="4" type="Hiragana"/>
  </si>
  <si>
    <t>逢坂　誠二</t>
    <rPh sb="0" eb="5">
      <t>おうさか　せいじ</t>
    </rPh>
    <phoneticPr fontId="4" type="Hiragana"/>
  </si>
  <si>
    <t>松本　剛明</t>
    <rPh sb="0" eb="5">
      <t>まつもと　たけあき</t>
    </rPh>
    <phoneticPr fontId="4" type="Hiragana"/>
  </si>
  <si>
    <t>榊原　郁恵</t>
    <rPh sb="0" eb="5">
      <t>さかきばら　いくえ</t>
    </rPh>
    <phoneticPr fontId="4" type="Hiragana"/>
  </si>
  <si>
    <t>片山　さつき</t>
    <rPh sb="0" eb="6">
      <t>かたやま　さつき</t>
    </rPh>
    <phoneticPr fontId="4" type="Hiragana"/>
  </si>
  <si>
    <t>中村　七之助</t>
    <rPh sb="0" eb="6">
      <t>なかむら　しちのすけ</t>
    </rPh>
    <phoneticPr fontId="4" type="Hiragana"/>
  </si>
  <si>
    <t>平　将門</t>
    <rPh sb="0" eb="4">
      <t>たいらのまさかど</t>
    </rPh>
    <phoneticPr fontId="4" type="Hiragana"/>
  </si>
  <si>
    <t>【殺】セックス・キラー＠米</t>
  </si>
  <si>
    <t>【殺】セックス・モンスター＠英</t>
  </si>
  <si>
    <t>【殺】ノッティング・ヒルの怪物＠英</t>
  </si>
  <si>
    <t>【殺】看護婦殺し＠米</t>
  </si>
  <si>
    <t>【殺】セックス・モンスター妻＠英</t>
  </si>
  <si>
    <t>【殺】３６０人殺し＠米</t>
  </si>
  <si>
    <t>【殺】月夜の狂人＠米</t>
  </si>
  <si>
    <t>【殺】ナチス・悪魔の生体実験</t>
  </si>
  <si>
    <t>【殺】ユナボマー＠米</t>
  </si>
  <si>
    <t>【殺】毒殺魔＠英</t>
  </si>
  <si>
    <t>【殺】死の貴婦人＠米</t>
  </si>
  <si>
    <t>【殺】殺人ピエロ＠米</t>
  </si>
  <si>
    <t>【殺】変態のデパート＠米</t>
  </si>
  <si>
    <t>【殺】ボストンの絞殺魔＠米</t>
  </si>
  <si>
    <t>【殺】デュッセルドルフの吸血鬼＠独</t>
  </si>
  <si>
    <t>【殺】オズワルド暗殺＠米</t>
  </si>
  <si>
    <t>【殺】英国人女性殺害</t>
  </si>
  <si>
    <t>【殺】銃乱射大量殺人＠韓</t>
  </si>
  <si>
    <t>【殺】美容師バラバラ殺人＠福岡</t>
  </si>
  <si>
    <t>【殺】ジョン・レノン暗殺</t>
  </si>
  <si>
    <t>【殺】首切り少女＠長崎</t>
  </si>
  <si>
    <t>【殺】殺人医師＠英</t>
  </si>
  <si>
    <t>【殺】血液風呂＠ポーランド</t>
  </si>
  <si>
    <t>【殺】自殺サイト拷問殺人</t>
  </si>
  <si>
    <t>【殺】ＨＨホームズ＠米</t>
  </si>
  <si>
    <t>【殺】男女７人殺物語＠加古川</t>
  </si>
  <si>
    <t>【殺】ロチェスターの殺人鬼＠米</t>
  </si>
  <si>
    <t>【殺】殺人少女＠英</t>
  </si>
  <si>
    <t>【殺】硫酸風呂＠英</t>
  </si>
  <si>
    <t>【殺】ホモ殺人鬼＠英</t>
  </si>
  <si>
    <t>【殺】ＢＴＫ絞殺魔＠米</t>
  </si>
  <si>
    <t>【殺】母子殺害屍姦事件＠山口</t>
  </si>
  <si>
    <t>1646/02/23</t>
  </si>
  <si>
    <t>生類憐れみの令</t>
  </si>
  <si>
    <t>1802/02/26</t>
  </si>
  <si>
    <t>ああ無情</t>
  </si>
  <si>
    <t>1838/03/11</t>
  </si>
  <si>
    <t>第８・１７代首相</t>
  </si>
  <si>
    <t>1874/02/22</t>
  </si>
  <si>
    <t>1886/02/20</t>
  </si>
  <si>
    <t>1898/02/27</t>
  </si>
  <si>
    <t>ゲゲゲの鬼太郎</t>
  </si>
  <si>
    <t>佐川急便初代社長</t>
  </si>
  <si>
    <t>太宰　治☆</t>
    <rPh sb="0" eb="4">
      <t>だざい　おさむ</t>
    </rPh>
    <phoneticPr fontId="4" type="Hiragana"/>
  </si>
  <si>
    <t>和田　秀樹</t>
    <rPh sb="0" eb="2">
      <t>わだ</t>
    </rPh>
    <rPh sb="3" eb="5">
      <t>ひでき</t>
    </rPh>
    <phoneticPr fontId="4" type="Hiragana"/>
  </si>
  <si>
    <t>宇野　千代☆</t>
    <rPh sb="0" eb="5">
      <t>うの　ちよ</t>
    </rPh>
    <phoneticPr fontId="4" type="Hiragana"/>
  </si>
  <si>
    <t>小林　一茶☆</t>
    <rPh sb="0" eb="5">
      <t>こばやし　いっさ</t>
    </rPh>
    <phoneticPr fontId="4" type="Hiragana"/>
  </si>
  <si>
    <t>アルバート・フィッシュ☆</t>
    <rPh sb="0" eb="11">
      <t>あるばーと・ふぃっしゅ</t>
    </rPh>
    <phoneticPr fontId="4" type="Hiragana"/>
  </si>
  <si>
    <t>出口　王仁三郎☆</t>
    <rPh sb="0" eb="7">
      <t>でぐち　おにざぶろう</t>
    </rPh>
    <phoneticPr fontId="4" type="Hiragana"/>
  </si>
  <si>
    <t>板垣　征四郎☆</t>
    <rPh sb="0" eb="6">
      <t>いたがき　せいしろう</t>
    </rPh>
    <phoneticPr fontId="4" type="Hiragana"/>
  </si>
  <si>
    <t>うつみ　宮土里</t>
    <rPh sb="0" eb="7">
      <t>うつみ　みどり</t>
    </rPh>
    <phoneticPr fontId="4" type="Hiragana"/>
  </si>
  <si>
    <t>ハーマン・メルヴィル</t>
    <phoneticPr fontId="4" type="Hiragana"/>
  </si>
  <si>
    <t>ジェームズ・ワット☆</t>
    <rPh sb="0" eb="9">
      <t>じぇーむず・わっと</t>
    </rPh>
    <phoneticPr fontId="4" type="Hiragana"/>
  </si>
  <si>
    <t>立葵【ホリーホック】</t>
    <rPh sb="0" eb="2">
      <t>たちあおい</t>
    </rPh>
    <phoneticPr fontId="4" type="Hiragana" alignment="distributed"/>
  </si>
  <si>
    <t>06/16</t>
  </si>
  <si>
    <t>松葉菊【仙人掌菊】</t>
    <rPh sb="0" eb="3">
      <t>まつばぎく</t>
    </rPh>
    <rPh sb="4" eb="7">
      <t>さぼてん</t>
    </rPh>
    <rPh sb="7" eb="8">
      <t>ぎく</t>
    </rPh>
    <phoneticPr fontId="4" type="Hiragana" alignment="distributed"/>
  </si>
  <si>
    <t>06/17</t>
  </si>
  <si>
    <t>04/13</t>
  </si>
  <si>
    <t>波斯菊【蛇の目草】</t>
    <rPh sb="0" eb="3">
      <t>はるしゃぎく</t>
    </rPh>
    <rPh sb="4" eb="5">
      <t>じゃ</t>
    </rPh>
    <rPh sb="6" eb="7">
      <t>め</t>
    </rPh>
    <rPh sb="7" eb="8">
      <t>そう</t>
    </rPh>
    <phoneticPr fontId="4" type="Hiragana" alignment="distributed"/>
  </si>
  <si>
    <t>04/14</t>
  </si>
  <si>
    <t>コンボルブルス【西洋昼顔】</t>
    <rPh sb="8" eb="10">
      <t>せいよう</t>
    </rPh>
    <rPh sb="10" eb="12">
      <t>ひるがお</t>
    </rPh>
    <phoneticPr fontId="4" type="Hiragana" alignment="distributed"/>
  </si>
  <si>
    <t>空木【卯の花】</t>
    <rPh sb="0" eb="2">
      <t>うつぎ</t>
    </rPh>
    <rPh sb="3" eb="4">
      <t>う</t>
    </rPh>
    <rPh sb="5" eb="6">
      <t>はな</t>
    </rPh>
    <phoneticPr fontId="4" type="Hiragana" alignment="distributed"/>
  </si>
  <si>
    <t>04/15</t>
  </si>
  <si>
    <t>白山千鳥</t>
    <rPh sb="0" eb="4">
      <t>はくさんちどり</t>
    </rPh>
    <phoneticPr fontId="4" type="Hiragana" alignment="distributed"/>
  </si>
  <si>
    <t>小手鞠</t>
    <rPh sb="0" eb="3">
      <t>こでまり</t>
    </rPh>
    <phoneticPr fontId="4" type="Hiragana" alignment="distributed"/>
  </si>
  <si>
    <t>くりぃむしちゅー</t>
  </si>
  <si>
    <t>マリー・アントワネット</t>
  </si>
  <si>
    <t>1622/**/**</t>
  </si>
  <si>
    <t>三井財閥</t>
  </si>
  <si>
    <t>1874/**/**</t>
  </si>
  <si>
    <t>1970/**/**</t>
  </si>
  <si>
    <t>1755/11/02</t>
  </si>
  <si>
    <t>1755/11/17</t>
  </si>
  <si>
    <t>コリン星</t>
  </si>
  <si>
    <t>日本銀行総裁</t>
  </si>
  <si>
    <t>オリックス</t>
  </si>
  <si>
    <t>天才バカボン</t>
  </si>
  <si>
    <t>綿の国星</t>
  </si>
  <si>
    <t>元双子山部屋おかみ</t>
  </si>
  <si>
    <t>歯科医師</t>
  </si>
  <si>
    <t>オフコース</t>
  </si>
  <si>
    <t>ショーシャンクの空に</t>
  </si>
  <si>
    <t>オセロ</t>
  </si>
  <si>
    <t>おぎやはぎ</t>
  </si>
  <si>
    <t>1983/09/**</t>
  </si>
  <si>
    <t>1623/06/19</t>
  </si>
  <si>
    <t>パスカルの原理</t>
  </si>
  <si>
    <t>1743/06/02</t>
  </si>
  <si>
    <t>1887/06/08</t>
  </si>
  <si>
    <t>1899/06/14</t>
  </si>
  <si>
    <t>国際政治学者</t>
  </si>
  <si>
    <t>悪魔の詩</t>
  </si>
  <si>
    <t>ジョジョの奇妙な冒険</t>
  </si>
  <si>
    <t>ＭＹ　ＬＩＴＴＬＥ　ＬＯＶＥＲ</t>
  </si>
  <si>
    <t>カンニング</t>
  </si>
  <si>
    <t>オレンジレンジ</t>
  </si>
  <si>
    <t>1839/01/19</t>
  </si>
  <si>
    <t>永田　雅一</t>
    <rPh sb="0" eb="5">
      <t>ながた　まさいち</t>
    </rPh>
    <phoneticPr fontId="4" type="Hiragana"/>
  </si>
  <si>
    <t>津島　雄二</t>
    <rPh sb="0" eb="5">
      <t>つしま　ゆうじ</t>
    </rPh>
    <phoneticPr fontId="4" type="Hiragana"/>
  </si>
  <si>
    <t>不破　哲三</t>
    <rPh sb="0" eb="5">
      <t>ふわ　てつぞう</t>
    </rPh>
    <phoneticPr fontId="4" type="Hiragana"/>
  </si>
  <si>
    <t>二谷　英明</t>
    <rPh sb="0" eb="5">
      <t>にたに　ひであき</t>
    </rPh>
    <phoneticPr fontId="4" type="Hiragana"/>
  </si>
  <si>
    <t>ハナ　肇</t>
    <rPh sb="0" eb="4">
      <t>はな　はじめ</t>
    </rPh>
    <phoneticPr fontId="4" type="Hiragana"/>
  </si>
  <si>
    <t>福留　功男</t>
    <rPh sb="0" eb="5">
      <t>ふくどめ　いさお</t>
    </rPh>
    <phoneticPr fontId="4" type="Hiragana"/>
  </si>
  <si>
    <t>加納　典明</t>
    <rPh sb="0" eb="5">
      <t>かのう　てんめい</t>
    </rPh>
    <phoneticPr fontId="4" type="Hiragana"/>
  </si>
  <si>
    <t>金　正日</t>
    <rPh sb="0" eb="4">
      <t>きむ　じょんいる</t>
    </rPh>
    <phoneticPr fontId="4" type="Hiragana"/>
  </si>
  <si>
    <t>大田　弘子</t>
    <rPh sb="0" eb="5">
      <t>おおた　ひろこ</t>
    </rPh>
    <phoneticPr fontId="4" type="Hiragana"/>
  </si>
  <si>
    <t>長嶋　一茂</t>
    <rPh sb="0" eb="5">
      <t>ながしま　かずしげ</t>
    </rPh>
    <phoneticPr fontId="4" type="Hiragana"/>
  </si>
  <si>
    <t>三田　寛子</t>
    <rPh sb="0" eb="5">
      <t>みた　ひろこ</t>
    </rPh>
    <phoneticPr fontId="4" type="Hiragana"/>
  </si>
  <si>
    <t>石黒　賢</t>
    <rPh sb="0" eb="4">
      <t>いしぐろ　けん</t>
    </rPh>
    <phoneticPr fontId="4" type="Hiragana"/>
  </si>
  <si>
    <t>小泉　今日子</t>
    <rPh sb="0" eb="6">
      <t>こいずみ　きょうこ</t>
    </rPh>
    <phoneticPr fontId="4" type="Hiragana"/>
  </si>
  <si>
    <t>川上　麻衣子</t>
    <rPh sb="0" eb="6">
      <t>かわかみ　まいこ</t>
    </rPh>
    <phoneticPr fontId="4" type="Hiragana"/>
  </si>
  <si>
    <t>大槻　ケンヂ</t>
    <rPh sb="0" eb="6">
      <t>おおつき　けんぢ</t>
    </rPh>
    <phoneticPr fontId="4" type="Hiragana"/>
  </si>
  <si>
    <t>雛形　あきこ</t>
    <rPh sb="0" eb="6">
      <t>ひながた　あきこ</t>
    </rPh>
    <phoneticPr fontId="4" type="Hiragana"/>
  </si>
  <si>
    <t>インリン・オブ・ジョイトイ</t>
    <rPh sb="0" eb="13">
      <t>いんりん・おぶ・じょいとい</t>
    </rPh>
    <phoneticPr fontId="4" type="Hiragana"/>
  </si>
  <si>
    <t>料理研究家</t>
  </si>
  <si>
    <t>正田　貞一郎</t>
    <rPh sb="0" eb="6">
      <t>しょうだ　ていいちろう</t>
    </rPh>
    <phoneticPr fontId="4" type="Hiragana"/>
  </si>
  <si>
    <t>小川　未明</t>
    <rPh sb="0" eb="5">
      <t>おがわ　みめい</t>
    </rPh>
    <phoneticPr fontId="4" type="Hiragana"/>
  </si>
  <si>
    <t>ニキータ・フルシチョフ</t>
    <rPh sb="0" eb="11">
      <t>にきーた・ふるしちょふ</t>
    </rPh>
    <phoneticPr fontId="4" type="Hiragana"/>
  </si>
  <si>
    <t>伊藤　真乗</t>
    <rPh sb="0" eb="5">
      <t>いとう　しんじょう</t>
    </rPh>
    <phoneticPr fontId="4" type="Hiragana"/>
  </si>
  <si>
    <t>朝永　振一郎</t>
    <rPh sb="0" eb="6">
      <t>ともなが　しんいちろう</t>
    </rPh>
    <phoneticPr fontId="4" type="Hiragana"/>
  </si>
  <si>
    <t>竹村　健一</t>
    <rPh sb="0" eb="5">
      <t>たけむら　けんいち</t>
    </rPh>
    <phoneticPr fontId="4" type="Hiragana"/>
  </si>
  <si>
    <t>坂井　宏行</t>
    <rPh sb="0" eb="5">
      <t>さかい　ひろゆき</t>
    </rPh>
    <phoneticPr fontId="4" type="Hiragana"/>
  </si>
  <si>
    <t>堀之内　博子</t>
    <rPh sb="0" eb="6">
      <t>ほりのうち　ひろこ</t>
    </rPh>
    <phoneticPr fontId="4" type="Hiragana"/>
  </si>
  <si>
    <t>池坊　保子</t>
    <rPh sb="0" eb="5">
      <t>いけのぼう　やすこ</t>
    </rPh>
    <phoneticPr fontId="4" type="Hiragana"/>
  </si>
  <si>
    <t>林　真理子</t>
    <rPh sb="0" eb="5">
      <t>はやし　まりこ</t>
    </rPh>
    <phoneticPr fontId="4" type="Hiragana"/>
  </si>
  <si>
    <t>ジャッキー・チェン</t>
    <rPh sb="0" eb="9">
      <t>じゃっきー・ちぇん</t>
    </rPh>
    <phoneticPr fontId="4" type="Hiragana"/>
  </si>
  <si>
    <t>坂崎　幸之助</t>
    <rPh sb="0" eb="6">
      <t>さかざき　こうのすけ</t>
    </rPh>
    <phoneticPr fontId="4" type="Hiragana"/>
  </si>
  <si>
    <t>高見沢　俊彦</t>
    <rPh sb="0" eb="6">
      <t>たかみざわ　としひこ</t>
    </rPh>
    <phoneticPr fontId="4" type="Hiragana"/>
  </si>
  <si>
    <t>曜日</t>
    <rPh sb="0" eb="2">
      <t>ヨウビ</t>
    </rPh>
    <phoneticPr fontId="4"/>
  </si>
  <si>
    <t>スズキ創始者</t>
    <rPh sb="3" eb="6">
      <t>ソウシシャ</t>
    </rPh>
    <phoneticPr fontId="4"/>
  </si>
  <si>
    <t>折口　信夫☆</t>
    <rPh sb="0" eb="5">
      <t>おりぐち　しのぶ</t>
    </rPh>
    <phoneticPr fontId="4" type="Hiragana"/>
  </si>
  <si>
    <t>折口　信夫</t>
    <rPh sb="0" eb="5">
      <t>おりぐち　しのぶ</t>
    </rPh>
    <phoneticPr fontId="4" type="Hiragana"/>
  </si>
  <si>
    <t>折口　雅博</t>
    <rPh sb="0" eb="5">
      <t>おりぐち　まさひろ</t>
    </rPh>
    <phoneticPr fontId="4" type="Hiragana"/>
  </si>
  <si>
    <t>山葉　寅楠</t>
    <rPh sb="0" eb="5">
      <t>やまは　とらくす</t>
    </rPh>
    <phoneticPr fontId="4" type="Hiragana"/>
  </si>
  <si>
    <t>山葉　寅楠☆</t>
    <rPh sb="0" eb="5">
      <t>やまは　とらくす</t>
    </rPh>
    <phoneticPr fontId="4" type="Hiragana"/>
  </si>
  <si>
    <t>臭木【山空木】</t>
    <rPh sb="0" eb="2">
      <t>くさぎ</t>
    </rPh>
    <rPh sb="3" eb="6">
      <t>やまうつぎ</t>
    </rPh>
    <phoneticPr fontId="4" type="Hiragana" alignment="distributed"/>
  </si>
  <si>
    <t>車　だん吉</t>
    <rPh sb="0" eb="5">
      <t>くるま　だんきち</t>
    </rPh>
    <phoneticPr fontId="4" type="Hiragana"/>
  </si>
  <si>
    <t>ジョン・ベネット・ラムジー</t>
    <rPh sb="0" eb="13">
      <t>じょん・べねっと・らむじー</t>
    </rPh>
    <phoneticPr fontId="4" type="Hiragana"/>
  </si>
  <si>
    <t>加賀　まりこ</t>
    <rPh sb="0" eb="6">
      <t>かが　まりこ</t>
    </rPh>
    <phoneticPr fontId="4" type="Hiragana"/>
  </si>
  <si>
    <t>猪爪　まさみ</t>
    <rPh sb="0" eb="6">
      <t>いのつめ　まさみ</t>
    </rPh>
    <phoneticPr fontId="4" type="Hiragana"/>
  </si>
  <si>
    <t>朝潮　太郎</t>
    <rPh sb="0" eb="5">
      <t>あさしお　たろう</t>
    </rPh>
    <phoneticPr fontId="4" type="Hiragana"/>
  </si>
  <si>
    <t>世良　公則</t>
    <rPh sb="0" eb="5">
      <t>せら　まさのり</t>
    </rPh>
    <phoneticPr fontId="4" type="Hiragana"/>
  </si>
  <si>
    <t>松山　千春</t>
    <rPh sb="0" eb="5">
      <t>まつやま　ちはる</t>
    </rPh>
    <phoneticPr fontId="4" type="Hiragana"/>
  </si>
  <si>
    <t>原田　知世</t>
    <rPh sb="0" eb="5">
      <t>はらだ　ともよ</t>
    </rPh>
    <phoneticPr fontId="4" type="Hiragana"/>
  </si>
  <si>
    <t>笹川　尭</t>
    <rPh sb="0" eb="2">
      <t>ささかわ　</t>
    </rPh>
    <rPh sb="3" eb="4">
      <t>たかし</t>
    </rPh>
    <phoneticPr fontId="4" type="Hiragana"/>
  </si>
  <si>
    <t>保利　耕輔</t>
    <rPh sb="0" eb="5">
      <t>ほり　こうすけ</t>
    </rPh>
    <phoneticPr fontId="4" type="Hiragana"/>
  </si>
  <si>
    <t>作詞家</t>
    <rPh sb="0" eb="3">
      <t>サクシカ</t>
    </rPh>
    <phoneticPr fontId="4"/>
  </si>
  <si>
    <t>第３５代米大統領＠暗殺</t>
  </si>
  <si>
    <t>作曲家</t>
  </si>
  <si>
    <t>亀田三兄弟父</t>
  </si>
  <si>
    <t>小泉純一郎キャラクター</t>
  </si>
  <si>
    <t>1689/01/18</t>
  </si>
  <si>
    <t>法の精神</t>
  </si>
  <si>
    <t>1785/01/04</t>
  </si>
  <si>
    <t>グリム童話</t>
  </si>
  <si>
    <t>1809/01/19</t>
  </si>
  <si>
    <t>黒猫</t>
  </si>
  <si>
    <t>1893/01/12</t>
  </si>
  <si>
    <t>1893/12/26</t>
  </si>
  <si>
    <t>南海キャンディーズ</t>
  </si>
  <si>
    <t>シンクロナイズド・スイミング</t>
  </si>
  <si>
    <t>１９</t>
  </si>
  <si>
    <t>1798/06/02</t>
  </si>
  <si>
    <t>1810/06/08</t>
  </si>
  <si>
    <t>子供の情景</t>
  </si>
  <si>
    <t>1882/05/29</t>
  </si>
  <si>
    <t>ダーティハリー</t>
  </si>
  <si>
    <t>元英首相/ノーベル文学賞</t>
  </si>
  <si>
    <t>第６８・６９代首相/自民党/大蔵省</t>
  </si>
  <si>
    <t>子宮作家/天台宗僧侶</t>
  </si>
  <si>
    <t>自民党/参議院/元厚労相</t>
  </si>
  <si>
    <t>自民党/元厚労相</t>
  </si>
  <si>
    <t>第８０代首相/民主党/最高顧問</t>
  </si>
  <si>
    <t>伊豆の踊り子/ノーベル文学賞＠自殺</t>
  </si>
  <si>
    <t>第７０代首相/自民党</t>
  </si>
  <si>
    <t>自民党/参議院/元テレ朝アナ</t>
  </si>
  <si>
    <t>第４６代首相/社会党</t>
  </si>
  <si>
    <t>Ａ級戦犯/外交官</t>
  </si>
  <si>
    <t>自民党/元参議院幹事長</t>
  </si>
  <si>
    <t>ノーベル文学賞/九条の会</t>
  </si>
  <si>
    <t>民主党/参議院/姫の虎退治</t>
  </si>
  <si>
    <t>袴田　巌</t>
    <rPh sb="0" eb="2">
      <t>ハカマダ</t>
    </rPh>
    <rPh sb="3" eb="4">
      <t>イワオ</t>
    </rPh>
    <phoneticPr fontId="4"/>
  </si>
  <si>
    <t>元プロボクサー/死刑囚</t>
    <rPh sb="0" eb="1">
      <t>モト</t>
    </rPh>
    <rPh sb="8" eb="11">
      <t>シケイシュウ</t>
    </rPh>
    <phoneticPr fontId="4"/>
  </si>
  <si>
    <t>元プロボクサー</t>
    <rPh sb="0" eb="1">
      <t>モト</t>
    </rPh>
    <phoneticPr fontId="4"/>
  </si>
  <si>
    <t>具志堅　用高</t>
    <rPh sb="0" eb="3">
      <t>グシケン</t>
    </rPh>
    <rPh sb="4" eb="5">
      <t>ヨウ</t>
    </rPh>
    <rPh sb="5" eb="6">
      <t>コウ</t>
    </rPh>
    <phoneticPr fontId="4"/>
  </si>
  <si>
    <t>金川　真大</t>
    <rPh sb="0" eb="2">
      <t>カナガワ</t>
    </rPh>
    <rPh sb="3" eb="5">
      <t>マサヒロ</t>
    </rPh>
    <phoneticPr fontId="4"/>
  </si>
  <si>
    <t>聖徳太子☆</t>
    <rPh sb="0" eb="4">
      <t>しょうとくたいし</t>
    </rPh>
    <phoneticPr fontId="4" type="Hiragana"/>
  </si>
  <si>
    <t>チャールズ・ダーウィン☆</t>
    <rPh sb="0" eb="11">
      <t>ちゃーるず・だーうぃん</t>
    </rPh>
    <phoneticPr fontId="4" type="Hiragana"/>
  </si>
  <si>
    <t>明智　光秀☆</t>
    <rPh sb="0" eb="5">
      <t>あけち　みつひで</t>
    </rPh>
    <phoneticPr fontId="4" type="Hiragana"/>
  </si>
  <si>
    <t>アーサー・コナン・ドイル☆</t>
    <rPh sb="0" eb="12">
      <t>あーさー・こなん・どいる</t>
    </rPh>
    <phoneticPr fontId="4" type="Hiragana"/>
  </si>
  <si>
    <t>戸川　京子☆</t>
    <rPh sb="0" eb="5">
      <t>とかわ　きょうこ</t>
    </rPh>
    <phoneticPr fontId="4" type="Hiragana"/>
  </si>
  <si>
    <t>中島　敦☆</t>
    <rPh sb="0" eb="4">
      <t>なかじま　あつし</t>
    </rPh>
    <phoneticPr fontId="4" type="Hiragana"/>
  </si>
  <si>
    <t>ウォルト・ディズニー☆</t>
    <rPh sb="0" eb="10">
      <t>うぉると・でぃずにー</t>
    </rPh>
    <phoneticPr fontId="4" type="Hiragana"/>
  </si>
  <si>
    <t>マシュー・ペリー☆</t>
    <rPh sb="0" eb="8">
      <t>ましゅー・ぺりー</t>
    </rPh>
    <phoneticPr fontId="4" type="Hiragana"/>
  </si>
  <si>
    <t>金子　みすず☆</t>
    <rPh sb="0" eb="6">
      <t>かねこ　みすず</t>
    </rPh>
    <phoneticPr fontId="4" type="Hiragana"/>
  </si>
  <si>
    <t>自民党/参議院/安倍晋三の弟</t>
  </si>
  <si>
    <t>老人と海/ノーベル文学賞</t>
  </si>
  <si>
    <t>旧民主党/海運王</t>
  </si>
  <si>
    <t>矢追　純一</t>
    <rPh sb="0" eb="5">
      <t>やおい　じゅんいち</t>
    </rPh>
    <phoneticPr fontId="4" type="Hiragana"/>
  </si>
  <si>
    <t>元谷　芙美子</t>
    <rPh sb="0" eb="6">
      <t>もとや　ふみこ</t>
    </rPh>
    <phoneticPr fontId="4" type="Hiragana"/>
  </si>
  <si>
    <t>細野　晴臣</t>
    <rPh sb="0" eb="5">
      <t>ほその　はるおみ</t>
    </rPh>
    <phoneticPr fontId="4" type="Hiragana"/>
  </si>
  <si>
    <t>荒俣　宏</t>
    <rPh sb="0" eb="4">
      <t>あらまた　ひろし</t>
    </rPh>
    <phoneticPr fontId="4" type="Hiragana"/>
  </si>
  <si>
    <t>カミラ・パーカー・ボウルズ</t>
    <rPh sb="0" eb="13">
      <t>かみら・ぱーかー・ぼうるず</t>
    </rPh>
    <phoneticPr fontId="4" type="Hiragana"/>
  </si>
  <si>
    <t>安岡　力也</t>
    <rPh sb="0" eb="5">
      <t>やすおか　りきや</t>
    </rPh>
    <phoneticPr fontId="4" type="Hiragana"/>
  </si>
  <si>
    <t>江本　孟紀</t>
    <rPh sb="0" eb="5">
      <t>えもと　たけのり</t>
    </rPh>
    <phoneticPr fontId="4" type="Hiragana"/>
  </si>
  <si>
    <t>原口　一博</t>
    <rPh sb="0" eb="5">
      <t>はらぐち　かずひろ</t>
    </rPh>
    <phoneticPr fontId="4" type="Hiragana"/>
  </si>
  <si>
    <t>片平　なぎさ</t>
    <rPh sb="0" eb="6">
      <t>かたひら　なぎさ</t>
    </rPh>
    <phoneticPr fontId="4" type="Hiragana"/>
  </si>
  <si>
    <t>古手川　祐子</t>
    <rPh sb="0" eb="6">
      <t>こてがわ　ゆうこ</t>
    </rPh>
    <phoneticPr fontId="4" type="Hiragana"/>
  </si>
  <si>
    <t>森　公美子</t>
    <rPh sb="0" eb="5">
      <t>もり　くみこ</t>
    </rPh>
    <phoneticPr fontId="4" type="Hiragana"/>
  </si>
  <si>
    <t>藤原　紀香</t>
    <rPh sb="0" eb="5">
      <t>ふじわら　のりか</t>
    </rPh>
    <phoneticPr fontId="4" type="Hiragana"/>
  </si>
  <si>
    <t>奥田　俊作</t>
    <rPh sb="0" eb="5">
      <t>おくだ　しゅんさく</t>
    </rPh>
    <phoneticPr fontId="4" type="Hiragana"/>
  </si>
  <si>
    <t>遠藤　章造</t>
    <rPh sb="0" eb="5">
      <t>えんどう　しょうぞう</t>
    </rPh>
    <phoneticPr fontId="4" type="Hiragana"/>
  </si>
  <si>
    <t>田中　律子</t>
    <rPh sb="0" eb="5">
      <t>たなか　りつこ</t>
    </rPh>
    <phoneticPr fontId="4" type="Hiragana"/>
  </si>
  <si>
    <t>シャルロット・ゲンズブール</t>
    <rPh sb="0" eb="13">
      <t>しゃるろっと・げんずぶーる</t>
    </rPh>
    <phoneticPr fontId="4" type="Hiragana"/>
  </si>
  <si>
    <t>ＨＩＲＯＫＩ</t>
    <rPh sb="0" eb="6">
      <t>ひろき</t>
    </rPh>
    <phoneticPr fontId="4" type="Hiragana"/>
  </si>
  <si>
    <t>森三中</t>
  </si>
  <si>
    <t>1222/03/30</t>
  </si>
  <si>
    <t>1870/03/29</t>
  </si>
  <si>
    <t>1882/04/07</t>
  </si>
  <si>
    <t>赤いろうそくと人魚</t>
  </si>
  <si>
    <t>1894/04/17</t>
  </si>
  <si>
    <t>フランス料理人</t>
  </si>
  <si>
    <t>エピスシア【紅切草】</t>
    <rPh sb="6" eb="9">
      <t>べにぎりそう</t>
    </rPh>
    <phoneticPr fontId="4" type="Hiragana" alignment="distributed"/>
  </si>
  <si>
    <t>11/13</t>
  </si>
  <si>
    <t>レモンバーベナ【香水木】</t>
    <rPh sb="8" eb="11">
      <t>こうすいぼく</t>
    </rPh>
    <phoneticPr fontId="4" type="Hiragana" alignment="distributed"/>
  </si>
  <si>
    <t>千両/仙蓼【草珊瑚】</t>
    <rPh sb="0" eb="2">
      <t>せんりょう</t>
    </rPh>
    <rPh sb="3" eb="5">
      <t>せんりょう</t>
    </rPh>
    <rPh sb="6" eb="9">
      <t>くささんご</t>
    </rPh>
    <phoneticPr fontId="4" type="Hiragana" alignment="distributed"/>
  </si>
  <si>
    <t>11/14</t>
  </si>
  <si>
    <t>クリスマスローズ【雪起こし】</t>
    <rPh sb="9" eb="13">
      <t>ゆきおこし</t>
    </rPh>
    <phoneticPr fontId="4" type="Hiragana" alignment="distributed"/>
  </si>
  <si>
    <t>野路菊</t>
    <rPh sb="0" eb="2">
      <t>のじ</t>
    </rPh>
    <rPh sb="2" eb="3">
      <t>ぎく</t>
    </rPh>
    <phoneticPr fontId="4" type="Hiragana" alignment="distributed"/>
  </si>
  <si>
    <t>11/15</t>
  </si>
  <si>
    <t>オレガノ【花薄荷】</t>
    <rPh sb="5" eb="6">
      <t>はな</t>
    </rPh>
    <rPh sb="6" eb="8">
      <t>はっか</t>
    </rPh>
    <phoneticPr fontId="4" type="Hiragana" alignment="distributed"/>
  </si>
  <si>
    <t>共産党名誉役員</t>
  </si>
  <si>
    <t>元防衛事務次官</t>
  </si>
  <si>
    <t>第６８代横綱</t>
  </si>
  <si>
    <t>横山　光輝☆</t>
    <rPh sb="0" eb="5">
      <t>よこやま　みつてる</t>
    </rPh>
    <phoneticPr fontId="4" type="Hiragana"/>
  </si>
  <si>
    <t>ペーター・キュルテン☆</t>
    <rPh sb="0" eb="10">
      <t>ぺーたー・きゅるてん</t>
    </rPh>
    <phoneticPr fontId="4" type="Hiragana"/>
  </si>
  <si>
    <t>野沢　尚☆</t>
    <rPh sb="0" eb="2">
      <t>のざわ</t>
    </rPh>
    <rPh sb="3" eb="4">
      <t>ひさし</t>
    </rPh>
    <phoneticPr fontId="4" type="Hiragana"/>
  </si>
  <si>
    <t>鈴木　義司☆</t>
    <rPh sb="0" eb="2">
      <t>すずき</t>
    </rPh>
    <rPh sb="3" eb="5">
      <t>よしじ</t>
    </rPh>
    <phoneticPr fontId="4" type="Hiragana"/>
  </si>
  <si>
    <t>鈴木　善幸☆</t>
    <rPh sb="0" eb="5">
      <t>すずき　ぜんこう</t>
    </rPh>
    <phoneticPr fontId="4" type="Hiragana"/>
  </si>
  <si>
    <t>バールーフ・デ・スピノザ</t>
    <phoneticPr fontId="4" type="Hiragana"/>
  </si>
  <si>
    <t>曲亭　馬琴☆</t>
    <rPh sb="0" eb="5">
      <t>きょくてい　ばきん</t>
    </rPh>
    <phoneticPr fontId="4" type="Hiragana"/>
  </si>
  <si>
    <t>樋口　一葉☆</t>
    <rPh sb="0" eb="5">
      <t>ひぐち　いちよう</t>
    </rPh>
    <phoneticPr fontId="4" type="Hiragana"/>
  </si>
  <si>
    <t>元社保庁長官</t>
  </si>
  <si>
    <t>宇宙飛行士</t>
  </si>
  <si>
    <t>ユダヤ陰謀論</t>
  </si>
  <si>
    <t>アメリ</t>
  </si>
  <si>
    <t>殺人事件被害者＠米</t>
  </si>
  <si>
    <t>0574/02/07</t>
  </si>
  <si>
    <t>長勢　甚遠</t>
    <rPh sb="0" eb="5">
      <t>ながせ　じんえん</t>
    </rPh>
    <phoneticPr fontId="4" type="Hiragana"/>
  </si>
  <si>
    <t>山本　耀司</t>
    <rPh sb="0" eb="5">
      <t>やまもと　ようじ</t>
    </rPh>
    <phoneticPr fontId="4" type="Hiragana"/>
  </si>
  <si>
    <t>郷　ひろみ</t>
    <rPh sb="0" eb="5">
      <t>ごう　ひろみ</t>
    </rPh>
    <phoneticPr fontId="4" type="Hiragana"/>
  </si>
  <si>
    <t>ラサール石井</t>
    <rPh sb="0" eb="6">
      <t>らさーるいしい</t>
    </rPh>
    <phoneticPr fontId="4" type="Hiragana"/>
  </si>
  <si>
    <t>坂口　良子</t>
    <rPh sb="0" eb="5">
      <t>さかぐち　りょうこ</t>
    </rPh>
    <phoneticPr fontId="4" type="Hiragana"/>
  </si>
  <si>
    <t>叶　美香</t>
    <rPh sb="0" eb="4">
      <t>かのう　みか</t>
    </rPh>
    <phoneticPr fontId="4" type="Hiragana"/>
  </si>
  <si>
    <t>青田　典子</t>
    <rPh sb="0" eb="5">
      <t>あおた　のりこ</t>
    </rPh>
    <phoneticPr fontId="4" type="Hiragana"/>
  </si>
  <si>
    <t>田口　浩正</t>
    <rPh sb="0" eb="5">
      <t>たぐち　ひろまさ</t>
    </rPh>
    <phoneticPr fontId="4" type="Hiragana"/>
  </si>
  <si>
    <t>蛯原　友里</t>
    <rPh sb="0" eb="5">
      <t>えびはら　ゆり</t>
    </rPh>
    <phoneticPr fontId="4" type="Hiragana"/>
  </si>
  <si>
    <t>ジャン・アンリ・ファーブル☆</t>
    <rPh sb="0" eb="13">
      <t>じゃん・あんり・ふぁーぶる</t>
    </rPh>
    <phoneticPr fontId="4" type="Hiragana"/>
  </si>
  <si>
    <t>ジグムント・フロイト☆</t>
    <rPh sb="0" eb="10">
      <t>じぐむんと・ふろいと</t>
    </rPh>
    <phoneticPr fontId="4" type="Hiragana"/>
  </si>
  <si>
    <t>小泉　又次郎☆</t>
    <rPh sb="0" eb="6">
      <t>こいずみ　またじろう</t>
    </rPh>
    <phoneticPr fontId="4" type="Hiragana"/>
  </si>
  <si>
    <t>ジャン・コクトー☆</t>
    <rPh sb="0" eb="8">
      <t>じゃん・こくとー</t>
    </rPh>
    <phoneticPr fontId="4" type="Hiragana"/>
  </si>
  <si>
    <t>庭野　日敬☆</t>
    <rPh sb="0" eb="5">
      <t>にわの　にっけい</t>
    </rPh>
    <phoneticPr fontId="4" type="Hiragana"/>
  </si>
  <si>
    <t>三浦　綾子☆</t>
    <rPh sb="0" eb="5">
      <t>みうら　あやこ</t>
    </rPh>
    <phoneticPr fontId="4" type="Hiragana"/>
  </si>
  <si>
    <t>シャーロット・ブロンテ☆</t>
    <rPh sb="0" eb="11">
      <t>しゃーろっと・ぶろんて</t>
    </rPh>
    <phoneticPr fontId="4" type="Hiragana"/>
  </si>
  <si>
    <t>フレンチロリータ仕掛人</t>
  </si>
  <si>
    <t>自民党岐阜県議</t>
  </si>
  <si>
    <t>精神科医</t>
  </si>
  <si>
    <t>12/28</t>
  </si>
  <si>
    <t>アニソドンテア</t>
  </si>
  <si>
    <t>熊笹</t>
    <rPh sb="0" eb="2">
      <t>くまざさ</t>
    </rPh>
    <phoneticPr fontId="4" type="Hiragana" alignment="distributed"/>
  </si>
  <si>
    <t>12/29</t>
  </si>
  <si>
    <t>安倍　晋太郎</t>
    <rPh sb="0" eb="6">
      <t>あべ　しんたろう</t>
    </rPh>
    <phoneticPr fontId="4" type="Hiragana"/>
  </si>
  <si>
    <t>阿部　知子</t>
    <rPh sb="0" eb="5">
      <t>あべ　ともこ</t>
    </rPh>
    <phoneticPr fontId="4" type="Hiragana"/>
  </si>
  <si>
    <t>泉谷　しげる</t>
    <rPh sb="0" eb="6">
      <t>いずみや　しげる</t>
    </rPh>
    <phoneticPr fontId="4" type="Hiragana"/>
  </si>
  <si>
    <t>渡辺　ミキ</t>
    <rPh sb="0" eb="5">
      <t>わたなべ　みき</t>
    </rPh>
    <phoneticPr fontId="4" type="Hiragana"/>
  </si>
  <si>
    <t>辻元　清美</t>
    <rPh sb="0" eb="5">
      <t>つじもと　きよみ</t>
    </rPh>
    <phoneticPr fontId="4" type="Hiragana"/>
  </si>
  <si>
    <t>野沢　尚</t>
    <rPh sb="0" eb="4">
      <t>のざわ　ひさし</t>
    </rPh>
    <phoneticPr fontId="4" type="Hiragana"/>
  </si>
  <si>
    <t>松尾　貴史</t>
    <rPh sb="0" eb="5">
      <t>まつお　たかし</t>
    </rPh>
    <phoneticPr fontId="4" type="Hiragana"/>
  </si>
  <si>
    <t>ＩＺＡＭ</t>
    <rPh sb="0" eb="4">
      <t>いざむ</t>
    </rPh>
    <phoneticPr fontId="4" type="Hiragana"/>
  </si>
  <si>
    <t>ルイ１８世</t>
    <rPh sb="0" eb="5">
      <t>るい１８せい</t>
    </rPh>
    <phoneticPr fontId="4" type="Hiragana"/>
  </si>
  <si>
    <t>忠犬ハチ公</t>
    <rPh sb="0" eb="5">
      <t>ちゅうけんはちこう</t>
    </rPh>
    <phoneticPr fontId="4" type="Hiragana"/>
  </si>
  <si>
    <t>浜　木綿子</t>
    <rPh sb="0" eb="5">
      <t>はま　ゆうこ</t>
    </rPh>
    <phoneticPr fontId="4" type="Hiragana"/>
  </si>
  <si>
    <t>南野　知恵子</t>
    <rPh sb="0" eb="6">
      <t>のおの　ちえこ</t>
    </rPh>
    <phoneticPr fontId="4" type="Hiragana"/>
  </si>
  <si>
    <t>大和田　伸也</t>
    <rPh sb="0" eb="6">
      <t>おおわだ　しんや</t>
    </rPh>
    <phoneticPr fontId="4" type="Hiragana"/>
  </si>
  <si>
    <t>ヒラリー・クリントン</t>
    <rPh sb="0" eb="10">
      <t>ひらりー・くりんとん</t>
    </rPh>
    <phoneticPr fontId="4" type="Hiragana"/>
  </si>
  <si>
    <t>西田　敏行</t>
    <rPh sb="0" eb="5">
      <t>にしだ　としゆき</t>
    </rPh>
    <phoneticPr fontId="4" type="Hiragana"/>
  </si>
  <si>
    <t>川崎　二郎</t>
    <rPh sb="0" eb="5">
      <t>かわさき　じろう</t>
    </rPh>
    <phoneticPr fontId="4" type="Hiragana"/>
  </si>
  <si>
    <t>イワン・パブロフ</t>
    <rPh sb="0" eb="8">
      <t>いわん・ぱぶろふ</t>
    </rPh>
    <phoneticPr fontId="4" type="Hiragana"/>
  </si>
  <si>
    <t>若山　牧水</t>
    <rPh sb="0" eb="5">
      <t>わかやま　ぼくすい</t>
    </rPh>
    <phoneticPr fontId="4" type="Hiragana"/>
  </si>
  <si>
    <t>鈴木　文治</t>
    <rPh sb="0" eb="5">
      <t>すずき　ふみはる</t>
    </rPh>
    <phoneticPr fontId="4" type="Hiragana"/>
  </si>
  <si>
    <t>ジョルジュ・バタイユ</t>
    <rPh sb="0" eb="10">
      <t>じょるじゅ・ばたいゆ</t>
    </rPh>
    <phoneticPr fontId="4" type="Hiragana"/>
  </si>
  <si>
    <t>南　こうせつ</t>
    <rPh sb="0" eb="6">
      <t>みなみ　こうせつ</t>
    </rPh>
    <phoneticPr fontId="4" type="Hiragana"/>
  </si>
  <si>
    <t>ゲーリー・リッジウェイ</t>
    <rPh sb="0" eb="11">
      <t>げーりー・りっじうぇい</t>
    </rPh>
    <phoneticPr fontId="4" type="Hiragana"/>
  </si>
  <si>
    <t>金　賢姫</t>
    <rPh sb="0" eb="4">
      <t>きむ　ひょんひ</t>
    </rPh>
    <phoneticPr fontId="4" type="Hiragana"/>
  </si>
  <si>
    <t>石野　真子</t>
    <rPh sb="0" eb="5">
      <t>いしの　まさこ</t>
    </rPh>
    <phoneticPr fontId="4" type="Hiragana"/>
  </si>
  <si>
    <t>加藤　紀子</t>
    <rPh sb="0" eb="5">
      <t>かとう　のりこ</t>
    </rPh>
    <phoneticPr fontId="4" type="Hiragana"/>
  </si>
  <si>
    <t>ＴＡＷＡＲＡちゃん</t>
  </si>
  <si>
    <t>1819/05/24</t>
  </si>
  <si>
    <t>1855/05/27</t>
  </si>
  <si>
    <t>フィクサー</t>
  </si>
  <si>
    <t>1855/06/04</t>
  </si>
  <si>
    <t>第２９代首相＠暗殺</t>
  </si>
  <si>
    <t>野牡丹【スパイダーフラワー】</t>
    <rPh sb="0" eb="1">
      <t>の</t>
    </rPh>
    <rPh sb="1" eb="3">
      <t>ぼたん</t>
    </rPh>
    <phoneticPr fontId="4" type="Hiragana" alignment="distributed"/>
  </si>
  <si>
    <t>10/09</t>
  </si>
  <si>
    <t>杜鵑草【油点草】</t>
    <rPh sb="0" eb="3">
      <t>ほととぎす</t>
    </rPh>
    <rPh sb="4" eb="7">
      <t>ゆてんそう</t>
    </rPh>
    <phoneticPr fontId="4" type="Hiragana" alignment="distributed"/>
  </si>
  <si>
    <t>10/10</t>
  </si>
  <si>
    <t>■黒縞瑪瑙</t>
    <rPh sb="1" eb="5">
      <t>ブラックオニキス</t>
    </rPh>
    <phoneticPr fontId="4" alignment="distributed"/>
  </si>
  <si>
    <t>メロン【甘瓜】</t>
    <rPh sb="4" eb="5">
      <t>あま</t>
    </rPh>
    <rPh sb="5" eb="6">
      <t>うり</t>
    </rPh>
    <phoneticPr fontId="4" type="Hiragana" alignment="distributed"/>
  </si>
  <si>
    <t>数珠玉【唐麦】</t>
    <rPh sb="0" eb="3">
      <t>じゅずだま</t>
    </rPh>
    <rPh sb="4" eb="6">
      <t>とうむぎ</t>
    </rPh>
    <phoneticPr fontId="4" type="Hiragana" alignment="distributed"/>
  </si>
  <si>
    <t>松茸</t>
    <rPh sb="0" eb="2">
      <t>まつたけ</t>
    </rPh>
    <phoneticPr fontId="4" type="Hiragana" alignment="distributed"/>
  </si>
  <si>
    <t>10/11</t>
  </si>
  <si>
    <t>長沼　妙佼☆</t>
    <rPh sb="0" eb="5">
      <t>ながぬま　みょうこう</t>
    </rPh>
    <phoneticPr fontId="4" type="Hiragana"/>
  </si>
  <si>
    <t>曽野綾子の夫/作家</t>
  </si>
  <si>
    <t>第７９代首相/陶芸家</t>
  </si>
  <si>
    <t>第３２代首相/Ａ級戦犯</t>
  </si>
  <si>
    <t>吉田茂側近/通産省</t>
  </si>
  <si>
    <t>ホンジャマカ/デブ四天王</t>
  </si>
  <si>
    <t>食肉業界のドン/部落開放同盟/フィクサー</t>
  </si>
  <si>
    <t>ウィングマン/Ｉ’’ｓ</t>
  </si>
  <si>
    <t>民主党/レズビアン</t>
  </si>
  <si>
    <t>元共産党員/いわさきちひろの夫</t>
  </si>
  <si>
    <t>福岡市議/民主党/和白病院</t>
  </si>
  <si>
    <t>蒲池真澄の娘/ＳＭ嬢</t>
  </si>
  <si>
    <t>第３５代首相/Ａ級戦犯</t>
  </si>
  <si>
    <t>自民党/労働省</t>
  </si>
  <si>
    <t>自民党/武見太郎の息子</t>
  </si>
  <si>
    <t>荒城の月/花</t>
  </si>
  <si>
    <t>野田聖子の祖父/大蔵省</t>
  </si>
  <si>
    <t>美智子皇后の父/日清製粉</t>
  </si>
  <si>
    <t>自民党/外務省</t>
  </si>
  <si>
    <t>自民党/河野洋平の息子</t>
  </si>
  <si>
    <t>陸軍軍人/フィクサー＠自殺</t>
  </si>
  <si>
    <t>あめりか物語/ふらんす物語</t>
  </si>
  <si>
    <t>イドラの提唱者</t>
  </si>
  <si>
    <t>1837/01/22</t>
  </si>
  <si>
    <t>1885/01/21</t>
  </si>
  <si>
    <t>1885/01/25</t>
  </si>
  <si>
    <t>哲学者＠仏</t>
  </si>
  <si>
    <t>妻夫木　聡</t>
    <rPh sb="0" eb="3">
      <t>つまぶき</t>
    </rPh>
    <rPh sb="4" eb="5">
      <t>　さとし</t>
    </rPh>
    <phoneticPr fontId="4" type="Hiragana"/>
  </si>
  <si>
    <t>天本　英世</t>
    <rPh sb="0" eb="5">
      <t>あまもと　ひでよ</t>
    </rPh>
    <phoneticPr fontId="4" type="Hiragana"/>
  </si>
  <si>
    <t>森　英恵</t>
    <rPh sb="0" eb="4">
      <t>もり　はなえ</t>
    </rPh>
    <phoneticPr fontId="4" type="Hiragana"/>
  </si>
  <si>
    <t>三浦　朱門</t>
    <rPh sb="0" eb="5">
      <t>みうら　しゅもん</t>
    </rPh>
    <phoneticPr fontId="4" type="Hiragana"/>
  </si>
  <si>
    <t>奥西　勝</t>
    <rPh sb="0" eb="4">
      <t>おくにし　まさる</t>
    </rPh>
    <phoneticPr fontId="4" type="Hiragana"/>
  </si>
  <si>
    <t>伊吹　文明</t>
    <rPh sb="0" eb="5">
      <t>いぶき　ぶんめい</t>
    </rPh>
    <phoneticPr fontId="4" type="Hiragana"/>
  </si>
  <si>
    <t>細川　護煕</t>
    <rPh sb="0" eb="5">
      <t>ほそかわ　もりひろ</t>
    </rPh>
    <phoneticPr fontId="4" type="Hiragana"/>
  </si>
  <si>
    <t>生島　ヒロシ</t>
    <rPh sb="0" eb="6">
      <t>いくしま　ひろし</t>
    </rPh>
    <phoneticPr fontId="4" type="Hiragana"/>
  </si>
  <si>
    <t>永岡　洋治</t>
    <rPh sb="0" eb="5">
      <t>ながおか　ようじ</t>
    </rPh>
    <phoneticPr fontId="4" type="Hiragana"/>
  </si>
  <si>
    <t>奈美　悦子</t>
    <rPh sb="0" eb="5">
      <t>なみ　えつこ</t>
    </rPh>
    <phoneticPr fontId="4" type="Hiragana"/>
  </si>
  <si>
    <t>デビル雅美</t>
    <rPh sb="0" eb="5">
      <t>でびるまさみ</t>
    </rPh>
    <phoneticPr fontId="4" type="Hiragana"/>
  </si>
  <si>
    <t>武見　太郎</t>
    <rPh sb="0" eb="5">
      <t>たけみ　たろう</t>
    </rPh>
    <phoneticPr fontId="4" type="Hiragana"/>
  </si>
  <si>
    <t>アンディー・ウォーホル</t>
    <rPh sb="0" eb="11">
      <t>あんでぃー・うぉーほる</t>
    </rPh>
    <phoneticPr fontId="4" type="Hiragana"/>
  </si>
  <si>
    <t>12/04</t>
  </si>
  <si>
    <t>ヘンルーダ【芸香】</t>
    <rPh sb="6" eb="7">
      <t>うん</t>
    </rPh>
    <rPh sb="7" eb="8">
      <t>こう</t>
    </rPh>
    <phoneticPr fontId="4" type="Hiragana" alignment="distributed"/>
  </si>
  <si>
    <t>寒椿【獅子頭】</t>
    <rPh sb="0" eb="2">
      <t>かんつばき</t>
    </rPh>
    <rPh sb="3" eb="6">
      <t>ししがしら</t>
    </rPh>
    <phoneticPr fontId="4" type="Hiragana" alignment="distributed"/>
  </si>
  <si>
    <t>12/09</t>
  </si>
  <si>
    <t>クミン【馬芹】</t>
    <rPh sb="4" eb="6">
      <t>うまぜり</t>
    </rPh>
    <phoneticPr fontId="4" type="Hiragana" alignment="distributed"/>
  </si>
  <si>
    <t>12/10</t>
  </si>
  <si>
    <t>ツルバキア【瑠璃二文字】</t>
    <rPh sb="6" eb="8">
      <t>るり</t>
    </rPh>
    <rPh sb="8" eb="11">
      <t>ふたもじ</t>
    </rPh>
    <phoneticPr fontId="4" type="Hiragana" alignment="distributed"/>
  </si>
  <si>
    <t>コニファー【針葉樹】</t>
    <rPh sb="6" eb="9">
      <t>しんようじゅ</t>
    </rPh>
    <phoneticPr fontId="4" type="Hiragana" alignment="distributed"/>
  </si>
  <si>
    <t>12/11</t>
  </si>
  <si>
    <t>酸葉【スカンポ】</t>
    <rPh sb="0" eb="2">
      <t>すいば</t>
    </rPh>
    <phoneticPr fontId="4" type="Hiragana" alignment="distributed"/>
  </si>
  <si>
    <t>01/18</t>
  </si>
  <si>
    <t>フリードリヒ・ニーチェ☆</t>
    <rPh sb="0" eb="11">
      <t>ふりーどりひ・にーちぇ</t>
    </rPh>
    <phoneticPr fontId="4" type="Hiragana"/>
  </si>
  <si>
    <t>乃木　希典☆</t>
    <rPh sb="0" eb="5">
      <t>のぎ　まれすけ</t>
    </rPh>
    <phoneticPr fontId="4" type="Hiragana"/>
  </si>
  <si>
    <t>トルーマン・カポーティ☆</t>
    <rPh sb="0" eb="11">
      <t>とるーまん・かぽーてぃ</t>
    </rPh>
    <phoneticPr fontId="4" type="Hiragana"/>
  </si>
  <si>
    <t>山村　美紗☆</t>
    <rPh sb="0" eb="5">
      <t>やまむら　みさ</t>
    </rPh>
    <phoneticPr fontId="4" type="Hiragana"/>
  </si>
  <si>
    <t>広田　弘毅☆</t>
    <rPh sb="0" eb="5">
      <t>ひろた　こうき</t>
    </rPh>
    <phoneticPr fontId="4" type="Hiragana"/>
  </si>
  <si>
    <t>松井　石根☆</t>
    <rPh sb="0" eb="5">
      <t>まつい　いわね</t>
    </rPh>
    <phoneticPr fontId="4" type="Hiragana"/>
  </si>
  <si>
    <t>武藤　章☆</t>
    <rPh sb="0" eb="4">
      <t>むとう　あきら</t>
    </rPh>
    <phoneticPr fontId="4" type="Hiragana"/>
  </si>
  <si>
    <t>アルベール・カミュ☆</t>
    <rPh sb="0" eb="9">
      <t>あるべーる・かみゅ</t>
    </rPh>
    <phoneticPr fontId="4" type="Hiragana"/>
  </si>
  <si>
    <t>ハリー．Ｓ．トルーマン☆</t>
    <rPh sb="0" eb="11">
      <t>はりー．Ｓ．とるーまん</t>
    </rPh>
    <phoneticPr fontId="4" type="Hiragana"/>
  </si>
  <si>
    <t>柳蘭</t>
    <rPh sb="0" eb="2">
      <t>やなぎらん</t>
    </rPh>
    <phoneticPr fontId="4" type="Hiragana" alignment="distributed"/>
  </si>
  <si>
    <t>08/01</t>
  </si>
  <si>
    <t>08/02</t>
  </si>
  <si>
    <t>08/03</t>
  </si>
  <si>
    <t>大橋　巨泉</t>
    <rPh sb="0" eb="5">
      <t>おおはし　きょせん</t>
    </rPh>
    <phoneticPr fontId="4" type="Hiragana"/>
  </si>
  <si>
    <t>黒川　紀章</t>
    <rPh sb="0" eb="5">
      <t>くろかわ　きしょう</t>
    </rPh>
    <phoneticPr fontId="4" type="Hiragana"/>
  </si>
  <si>
    <t>田原　総一朗</t>
    <rPh sb="0" eb="6">
      <t>たわら　そういちろう</t>
    </rPh>
    <phoneticPr fontId="4" type="Hiragana"/>
  </si>
  <si>
    <t>坂上　二郎</t>
    <rPh sb="0" eb="5">
      <t>さかがみ　じろう</t>
    </rPh>
    <phoneticPr fontId="4" type="Hiragana"/>
  </si>
  <si>
    <t>吉田　拓郎</t>
    <rPh sb="0" eb="5">
      <t>よしだ　たくろう</t>
    </rPh>
    <phoneticPr fontId="4" type="Hiragana"/>
  </si>
  <si>
    <t>田崎　真也</t>
    <rPh sb="0" eb="5">
      <t>たざき　しんや</t>
    </rPh>
    <phoneticPr fontId="4" type="Hiragana"/>
  </si>
  <si>
    <t>古賀　潤一郎</t>
    <rPh sb="0" eb="6">
      <t>こが　じゅんいちろう</t>
    </rPh>
    <phoneticPr fontId="4" type="Hiragana"/>
  </si>
  <si>
    <t>坂東　眞砂子</t>
    <rPh sb="0" eb="6">
      <t>ばんどう　まさこ</t>
    </rPh>
    <phoneticPr fontId="4" type="Hiragana"/>
  </si>
  <si>
    <t>萬田　久子</t>
    <rPh sb="0" eb="5">
      <t>まんだ　ひさこ</t>
    </rPh>
    <phoneticPr fontId="4" type="Hiragana"/>
  </si>
  <si>
    <t>桜田　淳子</t>
    <rPh sb="0" eb="5">
      <t>さくらだ　じゅんこ</t>
    </rPh>
    <phoneticPr fontId="4" type="Hiragana"/>
  </si>
  <si>
    <t>源　義経</t>
    <rPh sb="0" eb="4">
      <t>みなもとのよしつね</t>
    </rPh>
    <phoneticPr fontId="4" type="Hiragana"/>
  </si>
  <si>
    <t>ヴィルヘルム・ライヒ</t>
    <phoneticPr fontId="4" type="Hiragana"/>
  </si>
  <si>
    <t>ヴィルヘルム・ライヒ☆</t>
    <phoneticPr fontId="4" type="Hiragana"/>
  </si>
  <si>
    <t>ミカ・ハッキネン</t>
    <phoneticPr fontId="4" type="Hiragana"/>
  </si>
  <si>
    <t>松浪　健太</t>
    <rPh sb="0" eb="5">
      <t>まつなみ　けんた</t>
    </rPh>
    <phoneticPr fontId="4" type="Hiragana"/>
  </si>
  <si>
    <t>萩原　聖人</t>
    <rPh sb="0" eb="5">
      <t>はぎわら　まさと</t>
    </rPh>
    <phoneticPr fontId="4" type="Hiragana"/>
  </si>
  <si>
    <t>細野　豪志</t>
    <rPh sb="0" eb="5">
      <t>ほその　ごうし</t>
    </rPh>
    <phoneticPr fontId="4" type="Hiragana"/>
  </si>
  <si>
    <t>ルドベキア【大反魂草】</t>
    <rPh sb="6" eb="10">
      <t>おおはんごんそう</t>
    </rPh>
    <phoneticPr fontId="4" type="Hiragana" alignment="distributed"/>
  </si>
  <si>
    <t>合歓の木/棔</t>
    <rPh sb="0" eb="2">
      <t>ねむ</t>
    </rPh>
    <rPh sb="3" eb="4">
      <t>き</t>
    </rPh>
    <rPh sb="5" eb="6">
      <t>ねむのき</t>
    </rPh>
    <phoneticPr fontId="4" type="Hiragana" alignment="distributed"/>
  </si>
  <si>
    <t>07/22</t>
  </si>
  <si>
    <t>モルセラ【貝殻サルビア】</t>
    <rPh sb="5" eb="7">
      <t>かいがら</t>
    </rPh>
    <phoneticPr fontId="4" type="Hiragana" alignment="distributed"/>
  </si>
  <si>
    <t>沖　雅也☆</t>
    <rPh sb="0" eb="4">
      <t>おき　まさや</t>
    </rPh>
    <phoneticPr fontId="4" type="Hiragana"/>
  </si>
  <si>
    <t>福田　赳夫☆</t>
    <rPh sb="0" eb="5">
      <t>ふくだ　たけお</t>
    </rPh>
    <phoneticPr fontId="4" type="Hiragana"/>
  </si>
  <si>
    <t>ガレッジセール</t>
  </si>
  <si>
    <t>コラムニスト</t>
  </si>
  <si>
    <t>07/26</t>
  </si>
  <si>
    <t>1632/11/24</t>
  </si>
  <si>
    <t>神＝自然の法則</t>
  </si>
  <si>
    <t>松浪　健四郎</t>
    <rPh sb="0" eb="6">
      <t>まつなみ　けんしろう</t>
    </rPh>
    <phoneticPr fontId="4" type="Hiragana"/>
  </si>
  <si>
    <t>ニコール・キッドマン</t>
    <rPh sb="0" eb="10">
      <t>にこーる・きっどまん</t>
    </rPh>
    <phoneticPr fontId="4" type="Hiragana"/>
  </si>
  <si>
    <t>国仲　涼子</t>
    <rPh sb="0" eb="5">
      <t>くになか　りょうこ</t>
    </rPh>
    <phoneticPr fontId="4" type="Hiragana"/>
  </si>
  <si>
    <t>アイザック・ニュートン</t>
    <rPh sb="0" eb="11">
      <t>あいざっく・にゅーとん</t>
    </rPh>
    <phoneticPr fontId="4" type="Hiragana"/>
  </si>
  <si>
    <t>新井　白石</t>
    <rPh sb="0" eb="5">
      <t>あらい　はくせき</t>
    </rPh>
    <phoneticPr fontId="4" type="Hiragana"/>
  </si>
  <si>
    <t>ジョン・モルガン</t>
    <rPh sb="0" eb="8">
      <t>じょん・もるがん</t>
    </rPh>
    <phoneticPr fontId="4" type="Hiragana"/>
  </si>
  <si>
    <t>正力　松太郎</t>
    <rPh sb="0" eb="6">
      <t>しょうりき　まつたろう</t>
    </rPh>
    <phoneticPr fontId="4" type="Hiragana"/>
  </si>
  <si>
    <t>永　六輔</t>
    <rPh sb="0" eb="4">
      <t>えい　ろくすけ</t>
    </rPh>
    <phoneticPr fontId="4" type="Hiragana"/>
  </si>
  <si>
    <t>【殺】金髪狩り</t>
  </si>
  <si>
    <t>【殺】愛のコリーダ</t>
  </si>
  <si>
    <t>【殺】サムの息子＠米</t>
  </si>
  <si>
    <t>【殺】オクラホマビル爆破＠米</t>
  </si>
  <si>
    <t>【殺】ロボトミー殺人事件＠東京</t>
  </si>
  <si>
    <t>【殺】一家５人殺し＠練馬</t>
  </si>
  <si>
    <t>【殺】淫獣</t>
  </si>
  <si>
    <t>ジーコ</t>
    <rPh sb="0" eb="3">
      <t>じーこ</t>
    </rPh>
    <phoneticPr fontId="4" type="Hiragana"/>
  </si>
  <si>
    <t>魔夜　峰央</t>
    <rPh sb="0" eb="5">
      <t>まや　みねお</t>
    </rPh>
    <phoneticPr fontId="4" type="Hiragana"/>
  </si>
  <si>
    <t>白倉　由美</t>
    <rPh sb="0" eb="5">
      <t>しらくら　ゆみ</t>
    </rPh>
    <phoneticPr fontId="4" type="Hiragana"/>
  </si>
  <si>
    <t>中井　美穂</t>
    <rPh sb="0" eb="5">
      <t>なかい　みほ</t>
    </rPh>
    <phoneticPr fontId="4" type="Hiragana"/>
  </si>
  <si>
    <t>リサ・ステッグマイヤー</t>
    <rPh sb="0" eb="11">
      <t>りさ・すてっぐまいやー</t>
    </rPh>
    <phoneticPr fontId="4" type="Hiragana"/>
  </si>
  <si>
    <t>矢部　浩之</t>
    <rPh sb="0" eb="5">
      <t>やべ　ひろゆき</t>
    </rPh>
    <phoneticPr fontId="4" type="Hiragana"/>
  </si>
  <si>
    <t>前田　愛</t>
    <rPh sb="0" eb="4">
      <t>まえだ　あい</t>
    </rPh>
    <phoneticPr fontId="4" type="Hiragana"/>
  </si>
  <si>
    <t>山田　孝之</t>
    <rPh sb="0" eb="5">
      <t>やまだ　たかゆき</t>
    </rPh>
    <phoneticPr fontId="4" type="Hiragana"/>
  </si>
  <si>
    <t>トーマス・ジェファーソン</t>
    <rPh sb="0" eb="12">
      <t>とーます・じぇふぁーそん</t>
    </rPh>
    <phoneticPr fontId="4" type="Hiragana"/>
  </si>
  <si>
    <t>中山　晋平</t>
    <rPh sb="0" eb="5">
      <t>なかやま　しんぺい</t>
    </rPh>
    <phoneticPr fontId="4" type="Hiragana"/>
  </si>
  <si>
    <t>ジャック・ルビー</t>
    <rPh sb="0" eb="8">
      <t>じゃっく・るびー</t>
    </rPh>
    <phoneticPr fontId="4" type="Hiragana"/>
  </si>
  <si>
    <t>マルセル・マルソー</t>
    <rPh sb="0" eb="9">
      <t>まるせる・まるそー</t>
    </rPh>
    <phoneticPr fontId="4" type="Hiragana"/>
  </si>
  <si>
    <t>遠藤　周作</t>
    <rPh sb="0" eb="5">
      <t>えんどう　しゅうさく</t>
    </rPh>
    <phoneticPr fontId="4" type="Hiragana"/>
  </si>
  <si>
    <t>芳村　真理</t>
    <rPh sb="0" eb="5">
      <t>よしむら　まり</t>
    </rPh>
    <phoneticPr fontId="4" type="Hiragana"/>
  </si>
  <si>
    <t>嶋田　正義</t>
    <rPh sb="0" eb="5">
      <t>しまだ　まさよし</t>
    </rPh>
    <phoneticPr fontId="4" type="Hiragana"/>
  </si>
  <si>
    <t>畑　正憲</t>
    <rPh sb="0" eb="4">
      <t>はた　まさのり</t>
    </rPh>
    <phoneticPr fontId="4" type="Hiragana"/>
  </si>
  <si>
    <t>平野　レミ</t>
    <rPh sb="0" eb="5">
      <t>ひらの　れみ</t>
    </rPh>
    <phoneticPr fontId="4" type="Hiragana"/>
  </si>
  <si>
    <t>梶　芽衣子</t>
    <rPh sb="0" eb="5">
      <t>かじ　めいこ</t>
    </rPh>
    <phoneticPr fontId="4" type="Hiragana"/>
  </si>
  <si>
    <t>エルトン・ジョン</t>
    <rPh sb="0" eb="8">
      <t>えるとん・じょん</t>
    </rPh>
    <phoneticPr fontId="4" type="Hiragana"/>
  </si>
  <si>
    <t>千　昌夫</t>
    <rPh sb="0" eb="4">
      <t>せん　まさお</t>
    </rPh>
    <phoneticPr fontId="4" type="Hiragana"/>
  </si>
  <si>
    <t>河原　美代子</t>
    <rPh sb="0" eb="6">
      <t>かわはら　みよこ</t>
    </rPh>
    <phoneticPr fontId="4" type="Hiragana"/>
  </si>
  <si>
    <t>嘉門　達夫</t>
    <rPh sb="0" eb="5">
      <t>かもん　たつお</t>
    </rPh>
    <phoneticPr fontId="4" type="Hiragana"/>
  </si>
  <si>
    <t>岸　信夫</t>
    <rPh sb="0" eb="4">
      <t>きし　のぶお</t>
    </rPh>
    <phoneticPr fontId="4" type="Hiragana"/>
  </si>
  <si>
    <t>赤城　徳彦</t>
    <rPh sb="0" eb="5">
      <t>あかぎ　のりひこ</t>
    </rPh>
    <phoneticPr fontId="4" type="Hiragana"/>
  </si>
  <si>
    <t>筒井　道隆</t>
    <rPh sb="0" eb="5">
      <t>つつい　みちたか</t>
    </rPh>
    <phoneticPr fontId="4" type="Hiragana"/>
  </si>
  <si>
    <t>義家　弘介</t>
    <rPh sb="0" eb="5">
      <t>よしいえ　ひろゆき</t>
    </rPh>
    <phoneticPr fontId="4" type="Hiragana"/>
  </si>
  <si>
    <t>竹山　隆範</t>
    <rPh sb="0" eb="5">
      <t>たけやま　たかのり</t>
    </rPh>
    <phoneticPr fontId="4" type="Hiragana"/>
  </si>
  <si>
    <t>黒沢　薫</t>
    <rPh sb="0" eb="4">
      <t>くろさわ　かおる</t>
    </rPh>
    <phoneticPr fontId="4" type="Hiragana"/>
  </si>
  <si>
    <t>ロベリア【瑠璃蝶々】</t>
    <rPh sb="5" eb="9">
      <t>るりちょうちょう</t>
    </rPh>
    <phoneticPr fontId="4" type="Hiragana" alignment="distributed"/>
  </si>
  <si>
    <t>05/18</t>
  </si>
  <si>
    <t>百合の木【半纏木】</t>
    <rPh sb="0" eb="2">
      <t>ゆり</t>
    </rPh>
    <rPh sb="3" eb="4">
      <t>き</t>
    </rPh>
    <rPh sb="5" eb="8">
      <t>はんてんぼく</t>
    </rPh>
    <phoneticPr fontId="4" type="Hiragana" alignment="distributed"/>
  </si>
  <si>
    <t>倉橋　由美子☆</t>
    <rPh sb="0" eb="6">
      <t>くらはし　ゆみこ</t>
    </rPh>
    <phoneticPr fontId="4" type="Hiragana"/>
  </si>
  <si>
    <t>ナポレオン３世☆</t>
    <rPh sb="0" eb="7">
      <t>なぽれおん３せい</t>
    </rPh>
    <phoneticPr fontId="4" type="Hiragana"/>
  </si>
  <si>
    <t>ルイス．Ｃ．ティファニー☆</t>
    <phoneticPr fontId="4" type="Hiragana"/>
  </si>
  <si>
    <t>エドガー・ケイシー☆</t>
    <rPh sb="0" eb="9">
      <t>えどがー・けいしー</t>
    </rPh>
    <phoneticPr fontId="4" type="Hiragana"/>
  </si>
  <si>
    <t>横溝　正史☆</t>
    <rPh sb="0" eb="5">
      <t>よこみぞ　せいし</t>
    </rPh>
    <phoneticPr fontId="4" type="Hiragana"/>
  </si>
  <si>
    <t>逸見　政孝☆</t>
    <rPh sb="0" eb="5">
      <t>いつみ　まさたか</t>
    </rPh>
    <phoneticPr fontId="4" type="Hiragana"/>
  </si>
  <si>
    <t>アントニオ・ヴィヴァルディ☆</t>
    <rPh sb="0" eb="13">
      <t>あんとにお・ヴぃヴぁるでぃ</t>
    </rPh>
    <phoneticPr fontId="4" type="Hiragana"/>
  </si>
  <si>
    <t>甘粕　正彦☆</t>
    <rPh sb="0" eb="5">
      <t>あまかす　まさひこ</t>
    </rPh>
    <phoneticPr fontId="4" type="Hiragana"/>
  </si>
  <si>
    <t>小泉　純也☆</t>
    <rPh sb="0" eb="5">
      <t>こいずみ　じゅんや</t>
    </rPh>
    <phoneticPr fontId="4" type="Hiragana"/>
  </si>
  <si>
    <t>高杢　禎彦</t>
    <rPh sb="0" eb="1">
      <t>タカ</t>
    </rPh>
    <rPh sb="1" eb="2">
      <t>モク</t>
    </rPh>
    <rPh sb="3" eb="5">
      <t>ヨシヒコ</t>
    </rPh>
    <phoneticPr fontId="4"/>
  </si>
  <si>
    <t>大土井　裕二</t>
    <rPh sb="0" eb="1">
      <t>オオ</t>
    </rPh>
    <rPh sb="1" eb="3">
      <t>ドイ</t>
    </rPh>
    <rPh sb="4" eb="6">
      <t>ユウジ</t>
    </rPh>
    <phoneticPr fontId="4"/>
  </si>
  <si>
    <t>鶴久　政治</t>
    <rPh sb="0" eb="2">
      <t>ツルク</t>
    </rPh>
    <rPh sb="3" eb="5">
      <t>マサハル</t>
    </rPh>
    <phoneticPr fontId="4"/>
  </si>
  <si>
    <t>徳永　善也</t>
    <rPh sb="0" eb="2">
      <t>トクナガ</t>
    </rPh>
    <rPh sb="3" eb="4">
      <t>ヨシ</t>
    </rPh>
    <rPh sb="4" eb="5">
      <t>ヤ</t>
    </rPh>
    <phoneticPr fontId="4"/>
  </si>
  <si>
    <t>サッカー監督</t>
    <rPh sb="4" eb="6">
      <t>カントク</t>
    </rPh>
    <phoneticPr fontId="4"/>
  </si>
  <si>
    <t>天才バカボン</t>
    <rPh sb="0" eb="2">
      <t>てんさい</t>
    </rPh>
    <phoneticPr fontId="4" type="Hiragana"/>
  </si>
  <si>
    <t>ヨハネス・フェルメール</t>
    <phoneticPr fontId="4" type="Hiragana"/>
  </si>
  <si>
    <t>ヨハネス・フェルメール☆</t>
    <phoneticPr fontId="4" type="Hiragana"/>
  </si>
  <si>
    <t>保岡　興治</t>
    <rPh sb="0" eb="2">
      <t>やすおか</t>
    </rPh>
    <rPh sb="3" eb="5">
      <t>おきはる</t>
    </rPh>
    <phoneticPr fontId="4" type="Hiragana"/>
  </si>
  <si>
    <t>自民党/法務相</t>
    <rPh sb="0" eb="3">
      <t>じみんとう</t>
    </rPh>
    <rPh sb="4" eb="7">
      <t>ほうむしょう</t>
    </rPh>
    <phoneticPr fontId="4" type="Hiragana"/>
  </si>
  <si>
    <t>鈴木　恒夫</t>
    <rPh sb="0" eb="2">
      <t>すずき</t>
    </rPh>
    <rPh sb="3" eb="5">
      <t>つねお</t>
    </rPh>
    <phoneticPr fontId="4" type="Hiragana"/>
  </si>
  <si>
    <t>太田　誠一</t>
    <rPh sb="0" eb="2">
      <t>おおた</t>
    </rPh>
    <rPh sb="3" eb="5">
      <t>せいいち</t>
    </rPh>
    <phoneticPr fontId="4" type="Hiragana"/>
  </si>
  <si>
    <t>斉藤　鉄夫</t>
    <rPh sb="0" eb="2">
      <t>さいとう</t>
    </rPh>
    <rPh sb="3" eb="5">
      <t>てつお</t>
    </rPh>
    <phoneticPr fontId="4" type="Hiragana"/>
  </si>
  <si>
    <t>林　芳正</t>
    <rPh sb="0" eb="1">
      <t>はやし</t>
    </rPh>
    <rPh sb="2" eb="4">
      <t>よしまさ</t>
    </rPh>
    <phoneticPr fontId="4" type="Hiragana"/>
  </si>
  <si>
    <t>林　幹雄</t>
    <rPh sb="0" eb="1">
      <t>はやし</t>
    </rPh>
    <rPh sb="2" eb="4">
      <t>もとお</t>
    </rPh>
    <phoneticPr fontId="4" type="Hiragana"/>
  </si>
  <si>
    <t>茂木　敏充</t>
    <rPh sb="0" eb="2">
      <t>もてぎ</t>
    </rPh>
    <rPh sb="3" eb="5">
      <t>としみつ</t>
    </rPh>
    <phoneticPr fontId="4" type="Hiragana"/>
  </si>
  <si>
    <t>見せばや【玉の緒】</t>
    <rPh sb="0" eb="1">
      <t>み</t>
    </rPh>
    <rPh sb="5" eb="6">
      <t>たま</t>
    </rPh>
    <rPh sb="7" eb="8">
      <t>お</t>
    </rPh>
    <phoneticPr fontId="4" type="Hiragana" alignment="distributed"/>
  </si>
  <si>
    <t>10/23</t>
  </si>
  <si>
    <t>フリティラリア【瓔珞百合】</t>
    <rPh sb="8" eb="10">
      <t>ようらく</t>
    </rPh>
    <rPh sb="10" eb="12">
      <t>ゆり</t>
    </rPh>
    <phoneticPr fontId="4" type="Hiragana" alignment="distributed"/>
  </si>
  <si>
    <t>通草/木通</t>
    <rPh sb="0" eb="2">
      <t>あけび</t>
    </rPh>
    <rPh sb="3" eb="5">
      <t>あけび</t>
    </rPh>
    <phoneticPr fontId="4" type="Hiragana" alignment="distributed"/>
  </si>
  <si>
    <t>10/24</t>
  </si>
  <si>
    <t>蠍座</t>
  </si>
  <si>
    <t>杜松</t>
    <rPh sb="0" eb="2">
      <t>ねず</t>
    </rPh>
    <phoneticPr fontId="4" type="Hiragana" alignment="distributed"/>
  </si>
  <si>
    <t>コトネアスター【紅紫檀】</t>
    <rPh sb="8" eb="11">
      <t>べにしたん</t>
    </rPh>
    <phoneticPr fontId="4" type="Hiragana" alignment="distributed"/>
  </si>
  <si>
    <t>10/25</t>
  </si>
  <si>
    <t>猿捕茨【山帰来】</t>
    <rPh sb="0" eb="3">
      <t>さるとりいばら</t>
    </rPh>
    <rPh sb="4" eb="7">
      <t>さんきらい</t>
    </rPh>
    <phoneticPr fontId="4" type="Hiragana" alignment="distributed"/>
  </si>
  <si>
    <t>ユーカリ【有加利樹】</t>
    <rPh sb="5" eb="9">
      <t>ゆーかりのき</t>
    </rPh>
    <phoneticPr fontId="4" type="Hiragana" alignment="distributed"/>
  </si>
  <si>
    <t>10/26</t>
  </si>
  <si>
    <t>エド・はるみ</t>
    <phoneticPr fontId="4" type="Hiragana"/>
  </si>
  <si>
    <t>ルチアーノ・パバロッティ</t>
    <phoneticPr fontId="4" type="Hiragana"/>
  </si>
  <si>
    <t>ルチアーノ・パバロッティ☆</t>
    <phoneticPr fontId="4" type="Hiragana"/>
  </si>
  <si>
    <t>オペラ歌手</t>
    <rPh sb="3" eb="5">
      <t>かしゅ</t>
    </rPh>
    <phoneticPr fontId="4" type="Hiragana"/>
  </si>
  <si>
    <t>アンドレア・ボチェッリ</t>
    <phoneticPr fontId="4" type="Hiragana"/>
  </si>
  <si>
    <t>城之内　ミサ</t>
    <rPh sb="0" eb="1">
      <t>じょう</t>
    </rPh>
    <rPh sb="1" eb="2">
      <t>の</t>
    </rPh>
    <rPh sb="2" eb="3">
      <t>うち</t>
    </rPh>
    <phoneticPr fontId="4" type="Hiragana"/>
  </si>
  <si>
    <t>三宅　健</t>
    <rPh sb="0" eb="4">
      <t>みやけ　けん</t>
    </rPh>
    <phoneticPr fontId="4" type="Hiragana"/>
  </si>
  <si>
    <t>夏帆</t>
    <rPh sb="0" eb="2">
      <t>かほ</t>
    </rPh>
    <phoneticPr fontId="4" type="Hiragana"/>
  </si>
  <si>
    <t>亀田　和毅</t>
    <rPh sb="0" eb="5">
      <t>かめだ　ともき</t>
    </rPh>
    <phoneticPr fontId="4" type="Hiragana"/>
  </si>
  <si>
    <t>西太后</t>
    <rPh sb="0" eb="3">
      <t>せいたいこう</t>
    </rPh>
    <phoneticPr fontId="4" type="Hiragana"/>
  </si>
  <si>
    <t>マーク・トゥエイン</t>
    <rPh sb="0" eb="9">
      <t>まーく・とぅえいん</t>
    </rPh>
    <phoneticPr fontId="4" type="Hiragana"/>
  </si>
  <si>
    <t>勝　新太郎</t>
    <rPh sb="0" eb="5">
      <t>かつ　しんたろう</t>
    </rPh>
    <phoneticPr fontId="4" type="Hiragana"/>
  </si>
  <si>
    <t>谷川　俊太郎</t>
    <rPh sb="0" eb="6">
      <t>たにがわ　しゅんたろう</t>
    </rPh>
    <phoneticPr fontId="4" type="Hiragana"/>
  </si>
  <si>
    <t>エンヤ</t>
    <phoneticPr fontId="4" type="Hiragana"/>
  </si>
  <si>
    <t>泰葉</t>
    <rPh sb="0" eb="1">
      <t>やす</t>
    </rPh>
    <rPh sb="1" eb="2">
      <t>は</t>
    </rPh>
    <phoneticPr fontId="4" type="Hiragana"/>
  </si>
  <si>
    <t>住田　裕子</t>
    <rPh sb="0" eb="2">
      <t>すみた</t>
    </rPh>
    <rPh sb="3" eb="5">
      <t>ひろこ</t>
    </rPh>
    <phoneticPr fontId="4" type="Hiragana"/>
  </si>
  <si>
    <t>弁護士</t>
    <rPh sb="0" eb="3">
      <t>べんごし</t>
    </rPh>
    <phoneticPr fontId="4" type="Hiragana"/>
  </si>
  <si>
    <t>ジェニファー・コネリー</t>
    <phoneticPr fontId="4" type="Hiragana"/>
  </si>
  <si>
    <t>ソフィー・マルソー</t>
    <phoneticPr fontId="4" type="Hiragana"/>
  </si>
  <si>
    <t>マツコ・デラックス</t>
    <phoneticPr fontId="4" type="Hiragana"/>
  </si>
  <si>
    <t>ミカン科</t>
    <rPh sb="3" eb="4">
      <t>カ</t>
    </rPh>
    <phoneticPr fontId="4"/>
  </si>
  <si>
    <t>ロウバイ科</t>
    <rPh sb="4" eb="5">
      <t>カ</t>
    </rPh>
    <phoneticPr fontId="4"/>
  </si>
  <si>
    <t>スミレ科</t>
    <rPh sb="3" eb="4">
      <t>カ</t>
    </rPh>
    <phoneticPr fontId="4"/>
  </si>
  <si>
    <t>アカバナ科</t>
    <rPh sb="4" eb="5">
      <t>カ</t>
    </rPh>
    <phoneticPr fontId="4"/>
  </si>
  <si>
    <t>ヤマモガシ科</t>
    <rPh sb="5" eb="6">
      <t>カ</t>
    </rPh>
    <phoneticPr fontId="4"/>
  </si>
  <si>
    <t>ミズキ科</t>
    <rPh sb="3" eb="4">
      <t>カ</t>
    </rPh>
    <phoneticPr fontId="4"/>
  </si>
  <si>
    <t>ラン科</t>
    <rPh sb="2" eb="3">
      <t>カ</t>
    </rPh>
    <phoneticPr fontId="4"/>
  </si>
  <si>
    <t>ツツジ科</t>
    <rPh sb="3" eb="4">
      <t>カ</t>
    </rPh>
    <phoneticPr fontId="4"/>
  </si>
  <si>
    <t>クワ科</t>
    <rPh sb="2" eb="3">
      <t>カ</t>
    </rPh>
    <phoneticPr fontId="4"/>
  </si>
  <si>
    <t>リュウゼツラン科</t>
    <rPh sb="7" eb="8">
      <t>カ</t>
    </rPh>
    <phoneticPr fontId="4"/>
  </si>
  <si>
    <t>ウリ科</t>
    <rPh sb="2" eb="3">
      <t>カ</t>
    </rPh>
    <phoneticPr fontId="4"/>
  </si>
  <si>
    <t>ザクロ科</t>
    <rPh sb="3" eb="4">
      <t>カ</t>
    </rPh>
    <phoneticPr fontId="4"/>
  </si>
  <si>
    <t>カンナ科</t>
    <rPh sb="3" eb="4">
      <t>カ</t>
    </rPh>
    <phoneticPr fontId="4"/>
  </si>
  <si>
    <t>ヒユ科</t>
    <rPh sb="2" eb="3">
      <t>カ</t>
    </rPh>
    <phoneticPr fontId="4"/>
  </si>
  <si>
    <t>キキョウ科</t>
    <rPh sb="4" eb="5">
      <t>カ</t>
    </rPh>
    <phoneticPr fontId="4"/>
  </si>
  <si>
    <t>オトギリソウ科</t>
    <rPh sb="6" eb="7">
      <t>カ</t>
    </rPh>
    <phoneticPr fontId="4"/>
  </si>
  <si>
    <t>センリョウ科</t>
    <rPh sb="5" eb="6">
      <t>カ</t>
    </rPh>
    <phoneticPr fontId="4"/>
  </si>
  <si>
    <t>フトモモ科</t>
    <rPh sb="4" eb="5">
      <t>カ</t>
    </rPh>
    <phoneticPr fontId="4"/>
  </si>
  <si>
    <t>モクレン科</t>
    <rPh sb="4" eb="5">
      <t>カ</t>
    </rPh>
    <phoneticPr fontId="4"/>
  </si>
  <si>
    <t>ヒルガオ科</t>
    <rPh sb="4" eb="5">
      <t>カ</t>
    </rPh>
    <phoneticPr fontId="4"/>
  </si>
  <si>
    <t>サトイモ科</t>
    <rPh sb="4" eb="5">
      <t>カ</t>
    </rPh>
    <phoneticPr fontId="4"/>
  </si>
  <si>
    <t>マツムシソウ科</t>
    <rPh sb="6" eb="7">
      <t>カ</t>
    </rPh>
    <phoneticPr fontId="4"/>
  </si>
  <si>
    <t>アロエ科</t>
    <rPh sb="3" eb="4">
      <t>カ</t>
    </rPh>
    <phoneticPr fontId="4"/>
  </si>
  <si>
    <t>ツユクサ科</t>
    <rPh sb="4" eb="5">
      <t>カ</t>
    </rPh>
    <phoneticPr fontId="4"/>
  </si>
  <si>
    <t>カタバミ科</t>
    <rPh sb="4" eb="5">
      <t>カ</t>
    </rPh>
    <phoneticPr fontId="4"/>
  </si>
  <si>
    <t>スイレン科</t>
    <rPh sb="4" eb="5">
      <t>カ</t>
    </rPh>
    <phoneticPr fontId="4"/>
  </si>
  <si>
    <t>カエデ科</t>
    <rPh sb="3" eb="4">
      <t>カ</t>
    </rPh>
    <phoneticPr fontId="4"/>
  </si>
  <si>
    <t>ジンチョウゲ科</t>
    <rPh sb="6" eb="7">
      <t>カ</t>
    </rPh>
    <phoneticPr fontId="4"/>
  </si>
  <si>
    <t>ハゼリソウ科</t>
    <rPh sb="5" eb="6">
      <t>カ</t>
    </rPh>
    <phoneticPr fontId="4"/>
  </si>
  <si>
    <t>アカネ科</t>
    <rPh sb="3" eb="4">
      <t>カ</t>
    </rPh>
    <phoneticPr fontId="4"/>
  </si>
  <si>
    <t>ガガイモ科</t>
    <rPh sb="4" eb="5">
      <t>カ</t>
    </rPh>
    <phoneticPr fontId="4"/>
  </si>
  <si>
    <t>イソマツ科</t>
    <rPh sb="4" eb="5">
      <t>カ</t>
    </rPh>
    <phoneticPr fontId="4"/>
  </si>
  <si>
    <t>キツネノマゴ科</t>
    <rPh sb="6" eb="7">
      <t>カ</t>
    </rPh>
    <phoneticPr fontId="4"/>
  </si>
  <si>
    <t>スイカズラ科</t>
    <rPh sb="5" eb="6">
      <t>カ</t>
    </rPh>
    <phoneticPr fontId="4"/>
  </si>
  <si>
    <t>ムクロジ科</t>
    <rPh sb="4" eb="5">
      <t>カ</t>
    </rPh>
    <phoneticPr fontId="4"/>
  </si>
  <si>
    <t>ミソハギ科</t>
    <rPh sb="4" eb="5">
      <t>カ</t>
    </rPh>
    <phoneticPr fontId="4"/>
  </si>
  <si>
    <t>ニシキギ科</t>
    <rPh sb="4" eb="5">
      <t>カ</t>
    </rPh>
    <phoneticPr fontId="4"/>
  </si>
  <si>
    <t>オモダカ科</t>
    <rPh sb="4" eb="5">
      <t>カ</t>
    </rPh>
    <phoneticPr fontId="4"/>
  </si>
  <si>
    <t>ベンケイソウ科</t>
    <rPh sb="6" eb="7">
      <t>カ</t>
    </rPh>
    <phoneticPr fontId="4"/>
  </si>
  <si>
    <t>オシロイバナ科</t>
    <rPh sb="6" eb="7">
      <t>カ</t>
    </rPh>
    <phoneticPr fontId="4"/>
  </si>
  <si>
    <t>ツルナ科</t>
    <rPh sb="3" eb="4">
      <t>カ</t>
    </rPh>
    <phoneticPr fontId="4"/>
  </si>
  <si>
    <t>ヤドリギ科</t>
    <rPh sb="4" eb="5">
      <t>カ</t>
    </rPh>
    <phoneticPr fontId="4"/>
  </si>
  <si>
    <t>アマ科</t>
    <rPh sb="2" eb="3">
      <t>カ</t>
    </rPh>
    <phoneticPr fontId="4"/>
  </si>
  <si>
    <t>アサ科</t>
    <rPh sb="2" eb="3">
      <t>カ</t>
    </rPh>
    <phoneticPr fontId="4"/>
  </si>
  <si>
    <t>ストレリチア科</t>
    <rPh sb="6" eb="7">
      <t>カ</t>
    </rPh>
    <phoneticPr fontId="4"/>
  </si>
  <si>
    <t>パイナップル科</t>
    <rPh sb="6" eb="7">
      <t>カ</t>
    </rPh>
    <phoneticPr fontId="4"/>
  </si>
  <si>
    <t>セリ科</t>
    <rPh sb="2" eb="3">
      <t>カ</t>
    </rPh>
    <phoneticPr fontId="4"/>
  </si>
  <si>
    <t>クルミ科</t>
    <rPh sb="3" eb="4">
      <t>カ</t>
    </rPh>
    <phoneticPr fontId="4"/>
  </si>
  <si>
    <t>フジウツギ科</t>
    <rPh sb="5" eb="6">
      <t>カ</t>
    </rPh>
    <phoneticPr fontId="4"/>
  </si>
  <si>
    <t>オミナエシ科</t>
    <rPh sb="5" eb="6">
      <t>カ</t>
    </rPh>
    <phoneticPr fontId="4"/>
  </si>
  <si>
    <t>ブナ科</t>
    <rPh sb="2" eb="3">
      <t>カ</t>
    </rPh>
    <phoneticPr fontId="4"/>
  </si>
  <si>
    <t>翁草【猫草】</t>
    <rPh sb="0" eb="2">
      <t>おきなぐさ</t>
    </rPh>
    <rPh sb="3" eb="4">
      <t>ねこ</t>
    </rPh>
    <rPh sb="4" eb="5">
      <t>ぐさ</t>
    </rPh>
    <phoneticPr fontId="4" type="Hiragana" alignment="distributed"/>
  </si>
  <si>
    <t>桜草</t>
    <rPh sb="0" eb="2">
      <t>さくらそう</t>
    </rPh>
    <phoneticPr fontId="4" type="Hiragana" alignment="distributed"/>
  </si>
  <si>
    <t>02/06</t>
  </si>
  <si>
    <t>油菜【菜の花】</t>
    <rPh sb="0" eb="2">
      <t>あぶらな</t>
    </rPh>
    <rPh sb="3" eb="4">
      <t>な</t>
    </rPh>
    <rPh sb="5" eb="6">
      <t>はな</t>
    </rPh>
    <phoneticPr fontId="4" type="Hiragana" alignment="distributed"/>
  </si>
  <si>
    <t>岩蓮華</t>
    <rPh sb="0" eb="3">
      <t>いわれんげ</t>
    </rPh>
    <phoneticPr fontId="4" type="Hiragana" alignment="distributed"/>
  </si>
  <si>
    <t>万代草</t>
    <rPh sb="0" eb="2">
      <t>ばんだい</t>
    </rPh>
    <rPh sb="2" eb="3">
      <t>そう</t>
    </rPh>
    <phoneticPr fontId="4" type="Hiragana" alignment="distributed"/>
  </si>
  <si>
    <t>浜弁慶草</t>
    <rPh sb="0" eb="1">
      <t>はま</t>
    </rPh>
    <rPh sb="1" eb="4">
      <t>べんけいそう</t>
    </rPh>
    <phoneticPr fontId="4" type="Hiragana" alignment="distributed"/>
  </si>
  <si>
    <t>02/07</t>
  </si>
  <si>
    <t>小林　千登勢</t>
    <rPh sb="0" eb="2">
      <t>こばやし</t>
    </rPh>
    <rPh sb="3" eb="6">
      <t>ちとせ</t>
    </rPh>
    <phoneticPr fontId="4" type="Hiragana"/>
  </si>
  <si>
    <t>小林　千登勢☆</t>
    <rPh sb="0" eb="2">
      <t>こばやし</t>
    </rPh>
    <rPh sb="3" eb="6">
      <t>ちとせ</t>
    </rPh>
    <phoneticPr fontId="4" type="Hiragana"/>
  </si>
  <si>
    <t>小向　美奈子</t>
    <rPh sb="0" eb="2">
      <t>こむかい</t>
    </rPh>
    <rPh sb="3" eb="6">
      <t>みなこ</t>
    </rPh>
    <phoneticPr fontId="4" type="Hiragana"/>
  </si>
  <si>
    <t>杉/椙</t>
    <rPh sb="0" eb="1">
      <t>すぎ</t>
    </rPh>
    <rPh sb="2" eb="3">
      <t>すぎ</t>
    </rPh>
    <phoneticPr fontId="4" type="Hiragana" alignment="distributed"/>
  </si>
  <si>
    <t>【殺】ホステス殺人・整形逃亡</t>
  </si>
  <si>
    <t>【殺】マンソンファミリー＠米</t>
  </si>
  <si>
    <t>【殺】バルガー事件＠英</t>
  </si>
  <si>
    <t>【殺】ヨークシャー切裂魔＠英</t>
  </si>
  <si>
    <t>【殺】ウェッソンファミリー＠米</t>
  </si>
  <si>
    <t>【殺】ロシアの食人鬼＠露</t>
  </si>
  <si>
    <t>【殺】バモイドオキ神＠神戸</t>
  </si>
  <si>
    <t>【殺】ミルウォーキーの食人鬼＠米</t>
  </si>
  <si>
    <t>【殺】女子高生コンクリ詰め殺人</t>
  </si>
  <si>
    <t>【殺】売春婦殺し＠韓</t>
  </si>
  <si>
    <t>【殺】母撲殺＠山口→姉妹刺殺＠大阪</t>
  </si>
  <si>
    <t>【殺】バスジャック＠佐賀</t>
  </si>
  <si>
    <t>【殺】ロリコン殺人鬼＠英</t>
  </si>
  <si>
    <t>【殺】通り魔事件＠土浦</t>
    <rPh sb="3" eb="4">
      <t>トオ</t>
    </rPh>
    <rPh sb="5" eb="6">
      <t>マ</t>
    </rPh>
    <rPh sb="6" eb="8">
      <t>ジケン</t>
    </rPh>
    <rPh sb="9" eb="11">
      <t>ツチウラ</t>
    </rPh>
    <phoneticPr fontId="4"/>
  </si>
  <si>
    <t>【殺】首都圏女性連続殺人事件</t>
  </si>
  <si>
    <t>【殺】米大学乱射事件＠韓</t>
  </si>
  <si>
    <t>【殺】レッサーパンダ男</t>
  </si>
  <si>
    <t>【殺】女児殺害＠広島</t>
  </si>
  <si>
    <t>【殺】ヒッチハイカー殺人鬼＠米</t>
  </si>
  <si>
    <t>【殺】ナイト・ストーカー＠米</t>
  </si>
  <si>
    <t>【殺】グリーンリバー・キラー＠米</t>
  </si>
  <si>
    <t>【殺】実娘・男児殺害＠秋田</t>
  </si>
  <si>
    <t>【殺】砒素カレー＠和歌山</t>
  </si>
  <si>
    <t>【殺】パリ人肉食事件</t>
  </si>
  <si>
    <t>【殺】妹バラバラ殺人</t>
  </si>
  <si>
    <t>李　明博</t>
    <rPh sb="0" eb="4">
      <t>いみょんばく</t>
    </rPh>
    <phoneticPr fontId="4" type="Hiragana"/>
  </si>
  <si>
    <t>八田　亜矢子</t>
    <rPh sb="0" eb="2">
      <t>はった</t>
    </rPh>
    <rPh sb="3" eb="6">
      <t>あやこ</t>
    </rPh>
    <phoneticPr fontId="4" type="Hiragana"/>
  </si>
  <si>
    <t>桐島　ノエル</t>
    <rPh sb="0" eb="6">
      <t>きりしま　のえる</t>
    </rPh>
    <phoneticPr fontId="4" type="Hiragana"/>
  </si>
  <si>
    <t>小沢　真珠</t>
    <rPh sb="0" eb="5">
      <t>おざわ　まじゅ</t>
    </rPh>
    <phoneticPr fontId="4" type="Hiragana"/>
  </si>
  <si>
    <t>松岡　昌宏</t>
    <rPh sb="0" eb="5">
      <t>まつおか　まさひろ</t>
    </rPh>
    <phoneticPr fontId="4" type="Hiragana"/>
  </si>
  <si>
    <t>北川　悠仁</t>
    <rPh sb="0" eb="5">
      <t>きたがわ　ゆうじん</t>
    </rPh>
    <phoneticPr fontId="4" type="Hiragana"/>
  </si>
  <si>
    <t>亀田　大毅</t>
    <rPh sb="0" eb="5">
      <t>かめだ　だいき</t>
    </rPh>
    <phoneticPr fontId="4" type="Hiragana"/>
  </si>
  <si>
    <t>三木　睦子</t>
    <rPh sb="0" eb="5">
      <t>みき　むつこ</t>
    </rPh>
    <phoneticPr fontId="4" type="Hiragana"/>
  </si>
  <si>
    <t>ヤセル・アラファト</t>
    <rPh sb="0" eb="9">
      <t>やせる・あらふぁと</t>
    </rPh>
    <phoneticPr fontId="4" type="Hiragana"/>
  </si>
  <si>
    <t>ポール牧</t>
    <rPh sb="0" eb="4">
      <t>ぽーるまき</t>
    </rPh>
    <phoneticPr fontId="4" type="Hiragana"/>
  </si>
  <si>
    <t>関根　勤</t>
    <rPh sb="0" eb="4">
      <t>せきね　つとむ</t>
    </rPh>
    <phoneticPr fontId="4" type="Hiragana"/>
  </si>
  <si>
    <t>円　広志</t>
    <rPh sb="0" eb="4">
      <t>まどか　ひろし</t>
    </rPh>
    <phoneticPr fontId="4" type="Hiragana"/>
  </si>
  <si>
    <t>藤田　朋子</t>
    <rPh sb="0" eb="5">
      <t>ふじた　ともこ</t>
    </rPh>
    <phoneticPr fontId="4" type="Hiragana"/>
  </si>
  <si>
    <t>古田　敦也</t>
    <rPh sb="0" eb="5">
      <t>ふるた　あつや</t>
    </rPh>
    <phoneticPr fontId="4" type="Hiragana"/>
  </si>
  <si>
    <t>吉川　晃司</t>
    <rPh sb="0" eb="5">
      <t>きっかわ　こうじ</t>
    </rPh>
    <phoneticPr fontId="4" type="Hiragana"/>
  </si>
  <si>
    <t>堀江　しのぶ</t>
    <rPh sb="0" eb="6">
      <t>ほりえ　しのぶ</t>
    </rPh>
    <phoneticPr fontId="4" type="Hiragana"/>
  </si>
  <si>
    <t>猫　ひろし</t>
    <rPh sb="0" eb="5">
      <t>ねこ　ひろし</t>
    </rPh>
    <phoneticPr fontId="4" type="Hiragana"/>
  </si>
  <si>
    <t>菅野　美穂</t>
    <rPh sb="0" eb="5">
      <t>かんの　みほ</t>
    </rPh>
    <phoneticPr fontId="4" type="Hiragana"/>
  </si>
  <si>
    <t>フランツ・シューベルト</t>
    <rPh sb="0" eb="11">
      <t>ふらんつ・しゅーべると</t>
    </rPh>
    <phoneticPr fontId="4" type="Hiragana"/>
  </si>
  <si>
    <t>エイブラハム・リンカーン</t>
    <rPh sb="0" eb="12">
      <t>えいぶらはむ・りんかーん</t>
    </rPh>
    <phoneticPr fontId="4" type="Hiragana"/>
  </si>
  <si>
    <t>チャールズ・ダーウィン</t>
    <rPh sb="0" eb="11">
      <t>ちゃーるず・だーうぃん</t>
    </rPh>
    <phoneticPr fontId="4" type="Hiragana"/>
  </si>
  <si>
    <t>クリスチャン・ディオール</t>
    <rPh sb="0" eb="12">
      <t>くりすちゃん・でぃおーる</t>
    </rPh>
    <phoneticPr fontId="4" type="Hiragana"/>
  </si>
  <si>
    <t>椋　鳩十</t>
    <rPh sb="0" eb="4">
      <t>むく　はとじゅう</t>
    </rPh>
    <phoneticPr fontId="4" type="Hiragana"/>
  </si>
  <si>
    <t>小平　義雄</t>
    <rPh sb="0" eb="5">
      <t>こだいら　よしお</t>
    </rPh>
    <phoneticPr fontId="4" type="Hiragana"/>
  </si>
  <si>
    <t>シドニィ・シェルダン</t>
    <rPh sb="0" eb="10">
      <t>しどにぃ・しぇるだん</t>
    </rPh>
    <phoneticPr fontId="4" type="Hiragana"/>
  </si>
  <si>
    <t>小佐野　賢治</t>
    <rPh sb="0" eb="6">
      <t>おさの　けんじ</t>
    </rPh>
    <phoneticPr fontId="4" type="Hiragana"/>
  </si>
  <si>
    <t>ディック・チェイニー</t>
    <rPh sb="0" eb="10">
      <t>でぃっく・ちぇいにー</t>
    </rPh>
    <phoneticPr fontId="4" type="Hiragana"/>
  </si>
  <si>
    <t>香山　リカ</t>
    <rPh sb="0" eb="5">
      <t>かやま　りか</t>
    </rPh>
    <phoneticPr fontId="4" type="Hiragana"/>
  </si>
  <si>
    <t>三輪　テツヤ</t>
    <rPh sb="0" eb="6">
      <t>みわ　てつや</t>
    </rPh>
    <phoneticPr fontId="4" type="Hiragana"/>
  </si>
  <si>
    <t>窪塚　洋介</t>
    <rPh sb="0" eb="5">
      <t>くぼづか　ようすけ</t>
    </rPh>
    <phoneticPr fontId="4" type="Hiragana"/>
  </si>
  <si>
    <t>松本　康太</t>
    <rPh sb="0" eb="5">
      <t>まつもと　こうた</t>
    </rPh>
    <phoneticPr fontId="4" type="Hiragana"/>
  </si>
  <si>
    <t>元谷　外志雄　</t>
    <rPh sb="0" eb="6">
      <t>もとや　としお</t>
    </rPh>
    <phoneticPr fontId="4" type="Hiragana"/>
  </si>
  <si>
    <t>岸　信介</t>
    <rPh sb="0" eb="4">
      <t>きし　のぶすけ</t>
    </rPh>
    <phoneticPr fontId="4" type="Hiragana"/>
  </si>
  <si>
    <t>大屋　政子</t>
    <rPh sb="0" eb="5">
      <t>おおや　まさこ</t>
    </rPh>
    <phoneticPr fontId="4" type="Hiragana"/>
  </si>
  <si>
    <t>ヤーコプ・グリム</t>
    <rPh sb="0" eb="8">
      <t>やーこぷ・ぐりむ</t>
    </rPh>
    <phoneticPr fontId="4" type="Hiragana"/>
  </si>
  <si>
    <t>エドガー・アラン・ポー</t>
    <rPh sb="0" eb="11">
      <t>えどがー・あらん・ぽー</t>
    </rPh>
    <phoneticPr fontId="4" type="Hiragana"/>
  </si>
  <si>
    <t>ヘルマン・ゲーリング</t>
    <rPh sb="0" eb="10">
      <t>へるまん・げーりんぐ</t>
    </rPh>
    <phoneticPr fontId="4" type="Hiragana"/>
  </si>
  <si>
    <t>福田　赳夫</t>
    <rPh sb="0" eb="5">
      <t>ふくだ　たけお</t>
    </rPh>
    <phoneticPr fontId="4" type="Hiragana"/>
  </si>
  <si>
    <t>宮崎県知事</t>
  </si>
  <si>
    <t>1813/05/22</t>
  </si>
  <si>
    <t>平山あや</t>
    <rPh sb="0" eb="2">
      <t>ヒラヤマ</t>
    </rPh>
    <phoneticPr fontId="4"/>
  </si>
  <si>
    <t>イースターカクタス【星孔雀】</t>
    <rPh sb="10" eb="11">
      <t>ほし</t>
    </rPh>
    <rPh sb="11" eb="13">
      <t>くじゃく</t>
    </rPh>
    <phoneticPr fontId="4" type="Hiragana" alignment="distributed"/>
  </si>
  <si>
    <t>03/17</t>
  </si>
  <si>
    <t>豆の花</t>
    <rPh sb="0" eb="1">
      <t>まめ</t>
    </rPh>
    <rPh sb="2" eb="3">
      <t>はな</t>
    </rPh>
    <phoneticPr fontId="4" type="Hiragana" alignment="distributed"/>
  </si>
  <si>
    <t>隠元豆</t>
    <rPh sb="0" eb="2">
      <t>いんげん</t>
    </rPh>
    <rPh sb="2" eb="3">
      <t>まめ</t>
    </rPh>
    <phoneticPr fontId="4" type="Hiragana" alignment="distributed"/>
  </si>
  <si>
    <t>03/18</t>
  </si>
  <si>
    <t>花水木【アメリカ山法師】</t>
    <rPh sb="0" eb="1">
      <t>はな</t>
    </rPh>
    <rPh sb="1" eb="3">
      <t>みずき</t>
    </rPh>
    <rPh sb="8" eb="11">
      <t>やまぼうし</t>
    </rPh>
    <phoneticPr fontId="4" type="Hiragana" alignment="distributed"/>
  </si>
  <si>
    <t>アスパラガス【和蘭雉隠し】</t>
    <rPh sb="7" eb="12">
      <t>おらんだきじかくし</t>
    </rPh>
    <phoneticPr fontId="4" type="Hiragana" alignment="distributed"/>
  </si>
  <si>
    <t>アイリス【和蘭菖蒲】</t>
    <rPh sb="5" eb="9">
      <t>おらんだあやめ</t>
    </rPh>
    <phoneticPr fontId="4" type="Hiragana" alignment="distributed"/>
  </si>
  <si>
    <t>土佐水木</t>
    <rPh sb="0" eb="4">
      <t>とさみずき</t>
    </rPh>
    <phoneticPr fontId="4" type="Hiragana" alignment="distributed"/>
  </si>
  <si>
    <t>03/19</t>
  </si>
  <si>
    <t>芥子/罌粟</t>
    <rPh sb="0" eb="2">
      <t>けし</t>
    </rPh>
    <rPh sb="3" eb="5">
      <t>けし</t>
    </rPh>
    <phoneticPr fontId="4" type="Hiragana" alignment="distributed"/>
  </si>
  <si>
    <t>ベロペロネ【小海老草】</t>
    <rPh sb="6" eb="10">
      <t>こえびそう</t>
    </rPh>
    <phoneticPr fontId="4" type="Hiragana" alignment="distributed"/>
  </si>
  <si>
    <t>03/20</t>
  </si>
  <si>
    <t>【皇】昭和天皇の次男（義宮）</t>
    <rPh sb="1" eb="2">
      <t>コウ</t>
    </rPh>
    <rPh sb="3" eb="11">
      <t>ショウワテンノウノジナン</t>
    </rPh>
    <rPh sb="11" eb="13">
      <t>ヨシノミヤ</t>
    </rPh>
    <rPh sb="13" eb="14">
      <t>）</t>
    </rPh>
    <phoneticPr fontId="4"/>
  </si>
  <si>
    <t>【王】イギリス皇太子</t>
    <rPh sb="1" eb="2">
      <t>おう</t>
    </rPh>
    <phoneticPr fontId="4" type="Hiragana"/>
  </si>
  <si>
    <t>【王】イギリス元王妃</t>
    <rPh sb="1" eb="2">
      <t>おう</t>
    </rPh>
    <phoneticPr fontId="4" type="Hiragana"/>
  </si>
  <si>
    <t>【皇】東宮妃/外務省</t>
    <rPh sb="1" eb="2">
      <t>コウ</t>
    </rPh>
    <rPh sb="3" eb="6">
      <t>トウグウヒ</t>
    </rPh>
    <phoneticPr fontId="4"/>
  </si>
  <si>
    <t>【皇】常陸宮妃</t>
    <rPh sb="1" eb="2">
      <t>コウ</t>
    </rPh>
    <rPh sb="3" eb="7">
      <t>ヒタチノミヤヒ</t>
    </rPh>
    <phoneticPr fontId="4"/>
  </si>
  <si>
    <t>【皇】高円宮妃</t>
    <rPh sb="1" eb="2">
      <t>コウ</t>
    </rPh>
    <rPh sb="3" eb="7">
      <t>タカマドノミヤヒ</t>
    </rPh>
    <phoneticPr fontId="4"/>
  </si>
  <si>
    <t>【皇】秋篠宮妃</t>
    <rPh sb="1" eb="2">
      <t>コウ</t>
    </rPh>
    <rPh sb="3" eb="7">
      <t>アキシノノミヤヒ</t>
    </rPh>
    <phoneticPr fontId="4"/>
  </si>
  <si>
    <t>【皇】三笠宮妃</t>
    <rPh sb="1" eb="2">
      <t>コウ</t>
    </rPh>
    <rPh sb="3" eb="7">
      <t>ミカサノミヤヒ</t>
    </rPh>
    <phoneticPr fontId="4"/>
  </si>
  <si>
    <t>【皇】三笠宮家当主</t>
    <rPh sb="1" eb="2">
      <t>コウ</t>
    </rPh>
    <rPh sb="3" eb="9">
      <t>ミカサノミヤケトウシュ</t>
    </rPh>
    <phoneticPr fontId="4"/>
  </si>
  <si>
    <t>【皇】東宮長女（敬宮）</t>
    <rPh sb="1" eb="2">
      <t>コウ</t>
    </rPh>
    <rPh sb="8" eb="10">
      <t>トシノミヤ</t>
    </rPh>
    <phoneticPr fontId="4"/>
  </si>
  <si>
    <t>【皇】三笠宮家三男</t>
    <rPh sb="1" eb="2">
      <t>コウ</t>
    </rPh>
    <rPh sb="3" eb="7">
      <t>ミカサノミヤケ</t>
    </rPh>
    <rPh sb="7" eb="9">
      <t>サンナン</t>
    </rPh>
    <phoneticPr fontId="4"/>
  </si>
  <si>
    <t>【皇】秋篠宮家長女</t>
    <rPh sb="1" eb="2">
      <t>コウ</t>
    </rPh>
    <rPh sb="3" eb="7">
      <t>アキシノノミヤケ</t>
    </rPh>
    <rPh sb="7" eb="9">
      <t>チョウジョ</t>
    </rPh>
    <phoneticPr fontId="4"/>
  </si>
  <si>
    <t>【皇】三笠宮家嫁</t>
    <rPh sb="1" eb="2">
      <t>コウ</t>
    </rPh>
    <rPh sb="3" eb="7">
      <t>ミカサノミヤケ</t>
    </rPh>
    <rPh sb="7" eb="8">
      <t>ヨメ</t>
    </rPh>
    <phoneticPr fontId="4"/>
  </si>
  <si>
    <t>【皇】秋篠宮家長男</t>
    <rPh sb="1" eb="2">
      <t>コウ</t>
    </rPh>
    <rPh sb="3" eb="9">
      <t>アキシノノミヤケチョウナン</t>
    </rPh>
    <phoneticPr fontId="4"/>
  </si>
  <si>
    <t>【皇】三笠宮家長男</t>
    <rPh sb="1" eb="2">
      <t>コウ</t>
    </rPh>
    <rPh sb="3" eb="9">
      <t>ミカサノミヤケチョウナン</t>
    </rPh>
    <phoneticPr fontId="4"/>
  </si>
  <si>
    <t>【皇】秋篠宮家次女</t>
    <rPh sb="1" eb="2">
      <t>コウ</t>
    </rPh>
    <rPh sb="3" eb="9">
      <t>アキシノノミヤケジジョ</t>
    </rPh>
    <phoneticPr fontId="4"/>
  </si>
  <si>
    <t>【皇】三笠宮家次男</t>
    <rPh sb="1" eb="2">
      <t>コウ</t>
    </rPh>
    <rPh sb="3" eb="9">
      <t>ミカサノミヤケジナン</t>
    </rPh>
    <phoneticPr fontId="4"/>
  </si>
  <si>
    <t>【皇】東宮（浩宮）</t>
    <rPh sb="1" eb="2">
      <t>コウ</t>
    </rPh>
    <rPh sb="3" eb="5">
      <t>トウグウ</t>
    </rPh>
    <rPh sb="6" eb="8">
      <t>ヒロノミヤ</t>
    </rPh>
    <phoneticPr fontId="4"/>
  </si>
  <si>
    <t>小渕　恵三</t>
    <rPh sb="0" eb="5">
      <t>おぶち　けいぞう</t>
    </rPh>
    <phoneticPr fontId="4" type="Hiragana"/>
  </si>
  <si>
    <t>國松　孝次</t>
    <rPh sb="0" eb="5">
      <t>くにまつ　たかじ</t>
    </rPh>
    <phoneticPr fontId="4" type="Hiragana"/>
  </si>
  <si>
    <t>森　喜朗</t>
    <rPh sb="0" eb="4">
      <t>もり　よしろう</t>
    </rPh>
    <phoneticPr fontId="4" type="Hiragana"/>
  </si>
  <si>
    <t>加茂　さくら</t>
    <rPh sb="0" eb="6">
      <t>かも　さくら</t>
    </rPh>
    <phoneticPr fontId="4" type="Hiragana"/>
  </si>
  <si>
    <t>緒形　拳</t>
    <rPh sb="0" eb="4">
      <t>おがた　けん</t>
    </rPh>
    <phoneticPr fontId="4" type="Hiragana"/>
  </si>
  <si>
    <t>メリル・ストリープ</t>
    <rPh sb="0" eb="9">
      <t>めりる・すとりーぷ</t>
    </rPh>
    <phoneticPr fontId="4" type="Hiragana"/>
  </si>
  <si>
    <t>諸星　大二郎</t>
    <rPh sb="0" eb="6">
      <t>もろぼし　だいじろう</t>
    </rPh>
    <phoneticPr fontId="4" type="Hiragana"/>
  </si>
  <si>
    <t>早川　紀代秀</t>
    <rPh sb="0" eb="6">
      <t>はやかわ　きよひで</t>
    </rPh>
    <phoneticPr fontId="4" type="Hiragana"/>
  </si>
  <si>
    <t>松本　隆</t>
    <rPh sb="0" eb="4">
      <t>まつもと　たかし</t>
    </rPh>
    <phoneticPr fontId="4" type="Hiragana"/>
  </si>
  <si>
    <t>間　寛平</t>
    <rPh sb="0" eb="4">
      <t>はざま　かんぺい</t>
    </rPh>
    <phoneticPr fontId="4" type="Hiragana"/>
  </si>
  <si>
    <t>【皇】明宮嘉仁</t>
    <rPh sb="1" eb="2">
      <t>コウ</t>
    </rPh>
    <rPh sb="3" eb="5">
      <t>ハルノミヤ</t>
    </rPh>
    <rPh sb="5" eb="7">
      <t>ヨシヒト</t>
    </rPh>
    <phoneticPr fontId="4"/>
  </si>
  <si>
    <t>【皇】高円宮家長女</t>
    <rPh sb="1" eb="2">
      <t>コウ</t>
    </rPh>
    <rPh sb="3" eb="9">
      <t>タカマドノミヤケチョウジョ</t>
    </rPh>
    <phoneticPr fontId="4"/>
  </si>
  <si>
    <t>【皇】煕宮統仁</t>
    <rPh sb="1" eb="2">
      <t>コウ</t>
    </rPh>
    <rPh sb="3" eb="5">
      <t>ヒロノミヤ</t>
    </rPh>
    <rPh sb="5" eb="7">
      <t>オサヒト</t>
    </rPh>
    <phoneticPr fontId="4"/>
  </si>
  <si>
    <t>【皇】迪宮裕仁</t>
    <rPh sb="1" eb="2">
      <t>コウ</t>
    </rPh>
    <rPh sb="3" eb="5">
      <t>ミチノミヤ</t>
    </rPh>
    <rPh sb="5" eb="7">
      <t>ヒロヒト</t>
    </rPh>
    <phoneticPr fontId="4"/>
  </si>
  <si>
    <t>【皇】継宮明仁</t>
    <rPh sb="1" eb="2">
      <t>コウ</t>
    </rPh>
    <rPh sb="3" eb="5">
      <t>ツグノミヤ</t>
    </rPh>
    <rPh sb="5" eb="7">
      <t>アキヒト</t>
    </rPh>
    <phoneticPr fontId="4"/>
  </si>
  <si>
    <t>【皇】祐宮睦仁</t>
    <rPh sb="1" eb="2">
      <t>コウ</t>
    </rPh>
    <rPh sb="3" eb="5">
      <t>サチノミヤ</t>
    </rPh>
    <rPh sb="5" eb="7">
      <t>ムツヒト</t>
    </rPh>
    <phoneticPr fontId="4"/>
  </si>
  <si>
    <t>【宗】前々・ローマ教皇</t>
    <rPh sb="1" eb="2">
      <t>しゅう</t>
    </rPh>
    <phoneticPr fontId="4" type="Hiragana"/>
  </si>
  <si>
    <t>【宗】前・ローマ教皇</t>
    <rPh sb="1" eb="2">
      <t>しゅう</t>
    </rPh>
    <phoneticPr fontId="4" type="Hiragana"/>
  </si>
  <si>
    <t>華鬘草【鯛釣草】</t>
    <rPh sb="0" eb="3">
      <t>けまんそう</t>
    </rPh>
    <rPh sb="4" eb="5">
      <t>たい</t>
    </rPh>
    <rPh sb="5" eb="6">
      <t>つり</t>
    </rPh>
    <rPh sb="6" eb="7">
      <t>そう</t>
    </rPh>
    <phoneticPr fontId="4" type="Hiragana" alignment="distributed"/>
  </si>
  <si>
    <t>06/27</t>
  </si>
  <si>
    <t>06/28</t>
  </si>
  <si>
    <t>エノテラ【昼咲月見草】</t>
    <rPh sb="5" eb="6">
      <t>ひる</t>
    </rPh>
    <rPh sb="6" eb="7">
      <t>ざき</t>
    </rPh>
    <rPh sb="7" eb="10">
      <t>つきみそう</t>
    </rPh>
    <phoneticPr fontId="4" type="Hiragana" alignment="distributed"/>
  </si>
  <si>
    <t>エスカロニア</t>
  </si>
  <si>
    <t>リチャード・スペック</t>
    <rPh sb="0" eb="10">
      <t>りちゃーど・すぺっく</t>
    </rPh>
    <phoneticPr fontId="4" type="Hiragana"/>
  </si>
  <si>
    <t>森脇　健児</t>
    <rPh sb="0" eb="5">
      <t>もりわき　けんじ</t>
    </rPh>
    <phoneticPr fontId="4" type="Hiragana"/>
  </si>
  <si>
    <t>坂井　泉水</t>
    <rPh sb="0" eb="5">
      <t>さかい　いずみ</t>
    </rPh>
    <phoneticPr fontId="4" type="Hiragana"/>
  </si>
  <si>
    <t>堀　ちえみ</t>
    <rPh sb="0" eb="5">
      <t>ほり　ちえみ</t>
    </rPh>
    <phoneticPr fontId="4" type="Hiragana"/>
  </si>
  <si>
    <t>高田　純次</t>
    <rPh sb="0" eb="5">
      <t>たかだ　じゅんじ</t>
    </rPh>
    <phoneticPr fontId="4" type="Hiragana"/>
  </si>
  <si>
    <t>星野　仙一</t>
    <rPh sb="0" eb="5">
      <t>ほしの　せんいち</t>
    </rPh>
    <phoneticPr fontId="4" type="Hiragana"/>
  </si>
  <si>
    <t>林　郁夫</t>
    <rPh sb="0" eb="4">
      <t>はやし　いくお</t>
    </rPh>
    <phoneticPr fontId="4" type="Hiragana"/>
  </si>
  <si>
    <t>西郷　輝彦</t>
    <rPh sb="0" eb="5">
      <t>さいごう　てるひこ</t>
    </rPh>
    <phoneticPr fontId="4" type="Hiragana"/>
  </si>
  <si>
    <t>森　昭雄</t>
    <rPh sb="0" eb="4">
      <t>もり　あきお</t>
    </rPh>
    <phoneticPr fontId="4" type="Hiragana"/>
  </si>
  <si>
    <t>椋　鳩十☆</t>
    <rPh sb="0" eb="4">
      <t>むく　はとじゅう</t>
    </rPh>
    <phoneticPr fontId="4" type="Hiragana"/>
  </si>
  <si>
    <t>大屋　政子☆</t>
    <rPh sb="0" eb="5">
      <t>おおや　まさこ</t>
    </rPh>
    <phoneticPr fontId="4" type="Hiragana"/>
  </si>
  <si>
    <t>12/13</t>
  </si>
  <si>
    <t>12/14</t>
  </si>
  <si>
    <t>綿の実</t>
    <rPh sb="0" eb="1">
      <t>わた</t>
    </rPh>
    <rPh sb="2" eb="3">
      <t>み</t>
    </rPh>
    <phoneticPr fontId="4" type="Hiragana" alignment="distributed"/>
  </si>
  <si>
    <t>棚橋　泰文</t>
    <rPh sb="0" eb="2">
      <t>たなはし</t>
    </rPh>
    <rPh sb="3" eb="5">
      <t>やすふみ</t>
    </rPh>
    <phoneticPr fontId="4" type="Hiragana"/>
  </si>
  <si>
    <t>自民党/通産省</t>
    <rPh sb="0" eb="3">
      <t>じみんとう</t>
    </rPh>
    <rPh sb="4" eb="7">
      <t>つうさんしょう</t>
    </rPh>
    <phoneticPr fontId="4" type="Hiragana"/>
  </si>
  <si>
    <t>棚橋　祐治</t>
    <rPh sb="0" eb="2">
      <t>たなはし</t>
    </rPh>
    <rPh sb="3" eb="5">
      <t>ゆうじ</t>
    </rPh>
    <phoneticPr fontId="4" type="Hiragana"/>
  </si>
  <si>
    <t>通産省/棚橋泰文の父</t>
    <rPh sb="0" eb="3">
      <t>つうさんしょう</t>
    </rPh>
    <rPh sb="4" eb="6">
      <t>たなはし</t>
    </rPh>
    <rPh sb="6" eb="8">
      <t>やすふみ</t>
    </rPh>
    <rPh sb="9" eb="10">
      <t>ちち</t>
    </rPh>
    <phoneticPr fontId="4" type="Hiragana"/>
  </si>
  <si>
    <t>チャールズ．M．シュルツ</t>
    <phoneticPr fontId="4" type="Hiragana"/>
  </si>
  <si>
    <t>チャールズ．M．シュルツ☆</t>
    <phoneticPr fontId="4" type="Hiragana"/>
  </si>
  <si>
    <t>笹川　良一☆</t>
    <rPh sb="0" eb="5">
      <t>ささかわ　りょういち</t>
    </rPh>
    <phoneticPr fontId="4" type="Hiragana"/>
  </si>
  <si>
    <t>蛇の目菊</t>
    <rPh sb="0" eb="1">
      <t>じゃ</t>
    </rPh>
    <rPh sb="2" eb="3">
      <t>め</t>
    </rPh>
    <rPh sb="3" eb="4">
      <t>ぎく</t>
    </rPh>
    <phoneticPr fontId="4" type="Hiragana" alignment="distributed"/>
  </si>
  <si>
    <t>07/23</t>
  </si>
  <si>
    <t>獅子座</t>
  </si>
  <si>
    <t>女郎花【粟花】</t>
    <rPh sb="0" eb="3">
      <t>おみなえし</t>
    </rPh>
    <rPh sb="4" eb="6">
      <t>あわばな</t>
    </rPh>
    <phoneticPr fontId="4" type="Hiragana" alignment="distributed"/>
  </si>
  <si>
    <t>07/24</t>
  </si>
  <si>
    <t>07/25</t>
  </si>
  <si>
    <t>接骨木/庭常</t>
    <rPh sb="0" eb="3">
      <t>にわとこ</t>
    </rPh>
    <rPh sb="4" eb="6">
      <t>にわとこ</t>
    </rPh>
    <phoneticPr fontId="4" type="Hiragana" alignment="distributed"/>
  </si>
  <si>
    <t>ブーゲンビリア【筏蔓】</t>
    <rPh sb="8" eb="10">
      <t>いかだかずら</t>
    </rPh>
    <phoneticPr fontId="4" type="Hiragana" alignment="distributed"/>
  </si>
  <si>
    <t>イラク人質</t>
  </si>
  <si>
    <t>キャイ～ン</t>
  </si>
  <si>
    <t>1850/08/05</t>
  </si>
  <si>
    <t>女の一生</t>
  </si>
  <si>
    <t>1886/07/24</t>
  </si>
  <si>
    <t>痴人の愛</t>
  </si>
  <si>
    <t>イリュージョニスト</t>
  </si>
  <si>
    <t>スカルノ</t>
    <phoneticPr fontId="4" type="Hiragana"/>
  </si>
  <si>
    <t>スカルノ☆</t>
    <phoneticPr fontId="4" type="Hiragana"/>
  </si>
  <si>
    <t>インドネシア初代大統領</t>
    <rPh sb="6" eb="8">
      <t>しょだい</t>
    </rPh>
    <rPh sb="8" eb="11">
      <t>だいとうりょう</t>
    </rPh>
    <phoneticPr fontId="4" type="Hiragana"/>
  </si>
  <si>
    <t>エロテロリスト</t>
  </si>
  <si>
    <t>1894/10/21</t>
  </si>
  <si>
    <t>明智小五郎</t>
  </si>
  <si>
    <t>堕落論</t>
  </si>
  <si>
    <t>火垂るの墓</t>
  </si>
  <si>
    <t>ともさか　りえ</t>
    <rPh sb="0" eb="7">
      <t>ともさか　りえ</t>
    </rPh>
    <phoneticPr fontId="4" type="Hiragana"/>
  </si>
  <si>
    <t>ジョン・メージャー</t>
    <rPh sb="0" eb="9">
      <t>じょん・めーじゃー</t>
    </rPh>
    <phoneticPr fontId="4" type="Hiragana"/>
  </si>
  <si>
    <t>鳥山　明</t>
    <rPh sb="0" eb="4">
      <t>とりやま　あきら</t>
    </rPh>
    <phoneticPr fontId="4" type="Hiragana"/>
  </si>
  <si>
    <t>上沼　恵美子</t>
    <rPh sb="0" eb="6">
      <t>かみぬま　えみこ</t>
    </rPh>
    <phoneticPr fontId="4" type="Hiragana"/>
  </si>
  <si>
    <t>西城　秀樹</t>
    <rPh sb="0" eb="5">
      <t>さいじょう　ひでき</t>
    </rPh>
    <phoneticPr fontId="4" type="Hiragana"/>
  </si>
  <si>
    <t>七瀬　なつみ</t>
    <rPh sb="0" eb="6">
      <t>ななせ　なつみ</t>
    </rPh>
    <phoneticPr fontId="4" type="Hiragana"/>
  </si>
  <si>
    <t>森ビル創業者</t>
  </si>
  <si>
    <t>元イスラエル首相</t>
  </si>
  <si>
    <t>フーテンの寅さん</t>
  </si>
  <si>
    <t>限りなく透明に近いブルー</t>
  </si>
  <si>
    <t>オウムウォッチャー</t>
  </si>
  <si>
    <t>ＩＮＯＲＡＮ</t>
    <rPh sb="0" eb="6">
      <t>いのらん</t>
    </rPh>
    <phoneticPr fontId="4" type="Hiragana"/>
  </si>
  <si>
    <t>Ｊ</t>
    <rPh sb="0" eb="1">
      <t>じぇい</t>
    </rPh>
    <phoneticPr fontId="4" type="Hiragana"/>
  </si>
  <si>
    <t>真矢</t>
    <rPh sb="0" eb="1">
      <t>しん</t>
    </rPh>
    <rPh sb="1" eb="2">
      <t>や</t>
    </rPh>
    <phoneticPr fontId="4" type="Hiragana"/>
  </si>
  <si>
    <t>河村　隆一（ＲＹＵＩＣＨＩ）</t>
    <rPh sb="0" eb="5">
      <t>かわむら　りゅういち</t>
    </rPh>
    <phoneticPr fontId="4" type="Hiragana"/>
  </si>
  <si>
    <t>聖飢魔Ⅱ</t>
    <rPh sb="0" eb="1">
      <t>せい</t>
    </rPh>
    <rPh sb="1" eb="2">
      <t>き</t>
    </rPh>
    <rPh sb="2" eb="3">
      <t>ま</t>
    </rPh>
    <phoneticPr fontId="4" type="Hiragana"/>
  </si>
  <si>
    <t>陸軍軍人</t>
  </si>
  <si>
    <t>バック・トゥ・ザ・フューチャー（ドク）</t>
  </si>
  <si>
    <t>叶姉妹</t>
  </si>
  <si>
    <t>共同体主義者</t>
  </si>
  <si>
    <t>ソニー研究員＠クオリア・アハ体験</t>
  </si>
  <si>
    <t>ＡＫＫＯ</t>
    <rPh sb="0" eb="4">
      <t>あっこ</t>
    </rPh>
    <phoneticPr fontId="4" type="Hiragana"/>
  </si>
  <si>
    <t>深津　絵里</t>
    <rPh sb="0" eb="5">
      <t>ふかつ　えり</t>
    </rPh>
    <phoneticPr fontId="4" type="Hiragana"/>
  </si>
  <si>
    <t>東京ラブストーリー</t>
  </si>
  <si>
    <t>バトル・ロワイヤル</t>
  </si>
  <si>
    <t>養老　孟司</t>
    <rPh sb="0" eb="2">
      <t>ようろう</t>
    </rPh>
    <rPh sb="3" eb="5">
      <t>たけし</t>
    </rPh>
    <phoneticPr fontId="4" type="Hiragana"/>
  </si>
  <si>
    <t>解剖学者/東京大学名誉教授</t>
    <rPh sb="0" eb="2">
      <t>かいぼう</t>
    </rPh>
    <rPh sb="2" eb="4">
      <t>がくしゃ</t>
    </rPh>
    <rPh sb="5" eb="7">
      <t>とうきょう</t>
    </rPh>
    <rPh sb="7" eb="9">
      <t>だいがく</t>
    </rPh>
    <rPh sb="9" eb="11">
      <t>めいよ</t>
    </rPh>
    <rPh sb="11" eb="13">
      <t>きょうじゅ</t>
    </rPh>
    <phoneticPr fontId="4" type="Hiragana"/>
  </si>
  <si>
    <t>グンター・フォン・ハーゲンス</t>
    <phoneticPr fontId="4" type="Hiragana"/>
  </si>
  <si>
    <t>解剖学者/プラスティネーション</t>
    <rPh sb="0" eb="2">
      <t>かいぼう</t>
    </rPh>
    <rPh sb="2" eb="4">
      <t>がくしゃ</t>
    </rPh>
    <phoneticPr fontId="4" type="Hiragana"/>
  </si>
  <si>
    <t>禊萩【盆花】</t>
    <rPh sb="0" eb="2">
      <t>みそはぎ</t>
    </rPh>
    <rPh sb="3" eb="5">
      <t>ぼんばな</t>
    </rPh>
    <phoneticPr fontId="4" type="Hiragana" alignment="distributed"/>
  </si>
  <si>
    <t>09/07</t>
  </si>
  <si>
    <t>ヘリアンサス【柳葉向日葵】</t>
    <rPh sb="7" eb="12">
      <t>やなぎばひまわり</t>
    </rPh>
    <phoneticPr fontId="4" type="Hiragana" alignment="distributed"/>
  </si>
  <si>
    <t>棗</t>
    <rPh sb="0" eb="1">
      <t>なつめ</t>
    </rPh>
    <phoneticPr fontId="4" type="Hiragana" alignment="distributed"/>
  </si>
  <si>
    <t>09/08</t>
  </si>
  <si>
    <t>シェレッシュ・レジェー</t>
    <phoneticPr fontId="4" type="Hiragana"/>
  </si>
  <si>
    <t>シェレッシュ・レジェー☆</t>
    <phoneticPr fontId="4" type="Hiragana"/>
  </si>
  <si>
    <t>暗い日曜日</t>
    <rPh sb="0" eb="1">
      <t>くら</t>
    </rPh>
    <rPh sb="2" eb="5">
      <t>にちようび</t>
    </rPh>
    <phoneticPr fontId="4" type="Hiragana"/>
  </si>
  <si>
    <t>ビョーク</t>
    <phoneticPr fontId="4" type="Hiragana"/>
  </si>
  <si>
    <t>田中　雅之</t>
    <rPh sb="0" eb="2">
      <t>たなか</t>
    </rPh>
    <rPh sb="3" eb="5">
      <t>まさゆき</t>
    </rPh>
    <phoneticPr fontId="4" type="Hiragana"/>
  </si>
  <si>
    <t>ムッシュ吉崎</t>
    <rPh sb="4" eb="6">
      <t>よしざき</t>
    </rPh>
    <phoneticPr fontId="4" type="Hiragana"/>
  </si>
  <si>
    <t>ジャネット・ジャクソン</t>
    <phoneticPr fontId="4" type="Hiragana"/>
  </si>
  <si>
    <t>大友　康平</t>
    <rPh sb="0" eb="2">
      <t>おおとも</t>
    </rPh>
    <rPh sb="3" eb="5">
      <t>こうへい</t>
    </rPh>
    <phoneticPr fontId="4" type="Hiragana"/>
  </si>
  <si>
    <t>八島　順一</t>
    <rPh sb="0" eb="2">
      <t>やしま</t>
    </rPh>
    <rPh sb="3" eb="5">
      <t>じゅんいち</t>
    </rPh>
    <phoneticPr fontId="4" type="Hiragana"/>
  </si>
  <si>
    <t>蓑輪　単司</t>
    <rPh sb="0" eb="2">
      <t>みのわ</t>
    </rPh>
    <rPh sb="3" eb="5">
      <t>ひとし</t>
    </rPh>
    <phoneticPr fontId="4" type="Hiragana"/>
  </si>
  <si>
    <t>鮫島　秀樹</t>
    <rPh sb="0" eb="2">
      <t>さめじま</t>
    </rPh>
    <rPh sb="3" eb="5">
      <t>ひでき</t>
    </rPh>
    <phoneticPr fontId="4" type="Hiragana"/>
  </si>
  <si>
    <t>旭山動物園副園長</t>
  </si>
  <si>
    <t>自称サヨク</t>
  </si>
  <si>
    <t>妹</t>
  </si>
  <si>
    <t>三毛猫</t>
  </si>
  <si>
    <t>1133/05/13</t>
  </si>
  <si>
    <t>1889/04/20</t>
  </si>
  <si>
    <t>バック・トゥ・ザ・フューチャー</t>
  </si>
  <si>
    <t>空海</t>
    <rPh sb="0" eb="2">
      <t>くうかい</t>
    </rPh>
    <phoneticPr fontId="4" type="Hiragana"/>
  </si>
  <si>
    <t>ハイビスカス【仏桑華】</t>
    <rPh sb="7" eb="10">
      <t>ぶっそうげ</t>
    </rPh>
    <phoneticPr fontId="4" type="Hiragana" alignment="distributed"/>
  </si>
  <si>
    <t>07/15</t>
  </si>
  <si>
    <t>河原撫子【大和撫子】</t>
    <rPh sb="0" eb="4">
      <t>かわらなでしこ</t>
    </rPh>
    <rPh sb="5" eb="9">
      <t>やまとなでしこ</t>
    </rPh>
    <phoneticPr fontId="4" type="Hiragana" alignment="distributed"/>
  </si>
  <si>
    <t>凌霄花</t>
    <rPh sb="0" eb="3">
      <t>のうぜんかずら</t>
    </rPh>
    <phoneticPr fontId="4" type="Hiragana" alignment="distributed"/>
  </si>
  <si>
    <t>07/16</t>
  </si>
  <si>
    <t>浜昼顔</t>
    <rPh sb="0" eb="3">
      <t>はまひるがお</t>
    </rPh>
    <phoneticPr fontId="4" type="Hiragana" alignment="distributed"/>
  </si>
  <si>
    <t>07/17</t>
  </si>
  <si>
    <t>07/18</t>
  </si>
  <si>
    <t>モナルダ【矢車薄荷】</t>
    <rPh sb="5" eb="7">
      <t>やぐるま</t>
    </rPh>
    <rPh sb="7" eb="9">
      <t>はっか</t>
    </rPh>
    <phoneticPr fontId="4" type="Hiragana" alignment="distributed"/>
  </si>
  <si>
    <t>苔薔薇【モスローズ】</t>
    <rPh sb="0" eb="3">
      <t>こけばら</t>
    </rPh>
    <phoneticPr fontId="4" type="Hiragana" alignment="distributed"/>
  </si>
  <si>
    <t>07/19</t>
  </si>
  <si>
    <t>07/20</t>
  </si>
  <si>
    <t>白鳥　由栄☆</t>
    <rPh sb="0" eb="5">
      <t>しらとり　よしえ</t>
    </rPh>
    <phoneticPr fontId="4" type="Hiragana"/>
  </si>
  <si>
    <t>セルジュ・ゲンズブール☆</t>
    <rPh sb="0" eb="11">
      <t>せるじゅ・げんずぶーる</t>
    </rPh>
    <phoneticPr fontId="4" type="Hiragana"/>
  </si>
  <si>
    <t>シャルル・ペロー☆</t>
    <rPh sb="0" eb="8">
      <t>しゃるる・ぺろー</t>
    </rPh>
    <phoneticPr fontId="4" type="Hiragana"/>
  </si>
  <si>
    <t>エドワール・マネ☆</t>
    <rPh sb="0" eb="8">
      <t>えどわーる・まね</t>
    </rPh>
    <phoneticPr fontId="4" type="Hiragana"/>
  </si>
  <si>
    <t>安倍　晋太郎☆</t>
    <rPh sb="0" eb="6">
      <t>あべ　しんたろう</t>
    </rPh>
    <phoneticPr fontId="4" type="Hiragana"/>
  </si>
  <si>
    <t>大谷　貴義☆</t>
    <rPh sb="0" eb="5">
      <t>おおたに　たかよし</t>
    </rPh>
    <phoneticPr fontId="4" type="Hiragana"/>
  </si>
  <si>
    <t>宜保　愛子☆</t>
    <rPh sb="0" eb="5">
      <t>ぎぼ　あいこ</t>
    </rPh>
    <phoneticPr fontId="4" type="Hiragana"/>
  </si>
  <si>
    <t>プリムラ【西洋桜草】</t>
    <rPh sb="5" eb="7">
      <t>せいよう</t>
    </rPh>
    <rPh sb="7" eb="9">
      <t>さくらそう</t>
    </rPh>
    <phoneticPr fontId="4" type="Hiragana" alignment="distributed"/>
  </si>
  <si>
    <t>神智学</t>
  </si>
  <si>
    <t>寄生虫博士</t>
  </si>
  <si>
    <t>1812/02/07</t>
  </si>
  <si>
    <t>1837/05/21</t>
  </si>
  <si>
    <t>自由民権運動</t>
  </si>
  <si>
    <t>人間失格＠自殺</t>
  </si>
  <si>
    <t>エディンバラ公</t>
  </si>
  <si>
    <t>非暴力民主化運動＠ミャンマー</t>
  </si>
  <si>
    <t>マンション偽装問題</t>
  </si>
  <si>
    <t>ジョン・エヴァレット・ミレイ☆</t>
    <rPh sb="0" eb="14">
      <t>じょん・えヴぁれっと・みれい</t>
    </rPh>
    <phoneticPr fontId="4" type="Hiragana"/>
  </si>
  <si>
    <t>サンテグジュペリ☆</t>
    <rPh sb="0" eb="8">
      <t>さんてぐじゅぺり</t>
    </rPh>
    <phoneticPr fontId="4" type="Hiragana"/>
  </si>
  <si>
    <t>松本　清張☆</t>
    <rPh sb="0" eb="5">
      <t>まつもと　せいちょう</t>
    </rPh>
    <phoneticPr fontId="4" type="Hiragana"/>
  </si>
  <si>
    <t>チャールズ．Ｌ．ティファニー</t>
    <phoneticPr fontId="4" type="Hiragana"/>
  </si>
  <si>
    <t>ルイス．Ｃ．ティファニー</t>
    <phoneticPr fontId="4" type="Hiragana"/>
  </si>
  <si>
    <t>アメデオ・モディリアーニ☆</t>
    <rPh sb="5" eb="12">
      <t>もでぃりあーに</t>
    </rPh>
    <phoneticPr fontId="4" type="Hiragana"/>
  </si>
  <si>
    <t>頭山　満☆</t>
    <rPh sb="0" eb="2">
      <t>とうやま</t>
    </rPh>
    <rPh sb="3" eb="4">
      <t>みつる</t>
    </rPh>
    <phoneticPr fontId="4" type="Hiragana"/>
  </si>
  <si>
    <t>クリストファー・リーブ☆</t>
    <rPh sb="0" eb="11">
      <t>くりすとふぁー・りーぶ</t>
    </rPh>
    <phoneticPr fontId="4" type="Hiragana"/>
  </si>
  <si>
    <t>井伊　直弼☆</t>
    <rPh sb="0" eb="5">
      <t>いい　なおすけ</t>
    </rPh>
    <phoneticPr fontId="4" type="Hiragana"/>
  </si>
  <si>
    <t>井深　大</t>
    <rPh sb="0" eb="2">
      <t>いぶか</t>
    </rPh>
    <rPh sb="3" eb="4">
      <t>まさる</t>
    </rPh>
    <phoneticPr fontId="4" type="Hiragana"/>
  </si>
  <si>
    <t>梶井　基次郎☆</t>
    <rPh sb="0" eb="6">
      <t>かじい　もとじろう</t>
    </rPh>
    <phoneticPr fontId="4" type="Hiragana"/>
  </si>
  <si>
    <t>藤井　清水☆</t>
    <rPh sb="0" eb="5">
      <t>ふじい　きよみ</t>
    </rPh>
    <phoneticPr fontId="4" type="Hiragana"/>
  </si>
  <si>
    <t>ユーリ・ガガーリン☆</t>
    <rPh sb="0" eb="9">
      <t>ゆーり・ががーりん</t>
    </rPh>
    <phoneticPr fontId="4" type="Hiragana"/>
  </si>
  <si>
    <t>キング牧師☆</t>
    <rPh sb="0" eb="5">
      <t>きんぐぼくし</t>
    </rPh>
    <phoneticPr fontId="4" type="Hiragana"/>
  </si>
  <si>
    <t>ジャン・ポール・サルトル☆</t>
    <rPh sb="0" eb="12">
      <t>じゃん・ぽーる・さるとる</t>
    </rPh>
    <phoneticPr fontId="4" type="Hiragana"/>
  </si>
  <si>
    <t>フリードリヒ・ハイエク☆</t>
    <rPh sb="0" eb="11">
      <t>ふりーどりひ・はいえく</t>
    </rPh>
    <phoneticPr fontId="4" type="Hiragana"/>
  </si>
  <si>
    <t>芦屋　雁之助☆</t>
    <rPh sb="0" eb="6">
      <t>あしや　がんのすけ</t>
    </rPh>
    <phoneticPr fontId="4" type="Hiragana"/>
  </si>
  <si>
    <t>高部　知子</t>
    <rPh sb="0" eb="2">
      <t>タカベ</t>
    </rPh>
    <rPh sb="3" eb="5">
      <t>トモコ</t>
    </rPh>
    <phoneticPr fontId="4"/>
  </si>
  <si>
    <t>倉沢　淳美</t>
    <rPh sb="0" eb="2">
      <t>クラサワ</t>
    </rPh>
    <rPh sb="3" eb="5">
      <t>アツミ</t>
    </rPh>
    <phoneticPr fontId="4"/>
  </si>
  <si>
    <t>高橋　真美</t>
    <rPh sb="0" eb="2">
      <t>タカハシ</t>
    </rPh>
    <rPh sb="3" eb="5">
      <t>マミ</t>
    </rPh>
    <phoneticPr fontId="4"/>
  </si>
  <si>
    <t>河合　奈保子</t>
    <rPh sb="0" eb="2">
      <t>カワイ</t>
    </rPh>
    <rPh sb="3" eb="6">
      <t>ナホコ</t>
    </rPh>
    <phoneticPr fontId="4"/>
  </si>
  <si>
    <t>相本　久美子</t>
    <rPh sb="0" eb="2">
      <t>アイモト</t>
    </rPh>
    <rPh sb="3" eb="6">
      <t>クミコ</t>
    </rPh>
    <phoneticPr fontId="4"/>
  </si>
  <si>
    <t>ボビー・ジョー・ロング</t>
    <rPh sb="0" eb="11">
      <t>ぼびー・じょー・ろんぐ</t>
    </rPh>
    <phoneticPr fontId="4" type="Hiragana"/>
  </si>
  <si>
    <t>三田村　邦彦</t>
    <rPh sb="0" eb="6">
      <t>みたむら　くにひこ</t>
    </rPh>
    <phoneticPr fontId="4" type="Hiragana"/>
  </si>
  <si>
    <t>柏原　芳恵</t>
    <rPh sb="0" eb="5">
      <t>かしわばら　よしえ</t>
    </rPh>
    <phoneticPr fontId="4" type="Hiragana"/>
  </si>
  <si>
    <t>ＴＯＳＨＩ</t>
    <rPh sb="0" eb="5">
      <t>とし</t>
    </rPh>
    <phoneticPr fontId="4" type="Hiragana"/>
  </si>
  <si>
    <t>谷村　有美</t>
    <rPh sb="0" eb="5">
      <t>たにむら　ゆみ</t>
    </rPh>
    <phoneticPr fontId="4" type="Hiragana"/>
  </si>
  <si>
    <t>大平　光代</t>
    <rPh sb="0" eb="5">
      <t>おおひら　みつよ</t>
    </rPh>
    <phoneticPr fontId="4" type="Hiragana"/>
  </si>
  <si>
    <t>佐藤　藍子</t>
    <rPh sb="0" eb="5">
      <t>さとう　あいこ</t>
    </rPh>
    <phoneticPr fontId="4" type="Hiragana"/>
  </si>
  <si>
    <t>滝川　クリステル</t>
    <rPh sb="0" eb="8">
      <t>たきがわ　くりすてる</t>
    </rPh>
    <phoneticPr fontId="4" type="Hiragana"/>
  </si>
  <si>
    <t>時太山　俊</t>
    <rPh sb="0" eb="5">
      <t>ときたいざん　たかし</t>
    </rPh>
    <phoneticPr fontId="4" type="Hiragana"/>
  </si>
  <si>
    <t>パン君</t>
    <rPh sb="0" eb="3">
      <t>ぱんくん</t>
    </rPh>
    <phoneticPr fontId="4" type="Hiragana"/>
  </si>
  <si>
    <t>ルイ１７世</t>
    <rPh sb="0" eb="5">
      <t>るい１７せい</t>
    </rPh>
    <phoneticPr fontId="4" type="Hiragana"/>
  </si>
  <si>
    <t>シャルル・ボードレール</t>
    <rPh sb="0" eb="11">
      <t>しゃるる・ぼーどれーる</t>
    </rPh>
    <phoneticPr fontId="4" type="Hiragana"/>
  </si>
  <si>
    <t>田嶋　陽子</t>
    <rPh sb="0" eb="5">
      <t>たじま　ようこ</t>
    </rPh>
    <phoneticPr fontId="4" type="Hiragana"/>
  </si>
  <si>
    <t>高中　正義</t>
    <rPh sb="0" eb="5">
      <t>たかなか　まさよし</t>
    </rPh>
    <phoneticPr fontId="4" type="Hiragana"/>
  </si>
  <si>
    <t>甲斐　よしひろ</t>
    <rPh sb="0" eb="7">
      <t>かい　よしひろ</t>
    </rPh>
    <phoneticPr fontId="4" type="Hiragana"/>
  </si>
  <si>
    <t>萩原　流行</t>
    <rPh sb="0" eb="5">
      <t>はぎわら　ながれ</t>
    </rPh>
    <phoneticPr fontId="4" type="Hiragana"/>
  </si>
  <si>
    <t>篠原　英明</t>
    <rPh sb="0" eb="5">
      <t>しのはら　ひであき</t>
    </rPh>
    <phoneticPr fontId="4" type="Hiragana"/>
  </si>
  <si>
    <t>黒田　慶樹</t>
    <rPh sb="0" eb="5">
      <t>くろだ　よしき</t>
    </rPh>
    <phoneticPr fontId="4" type="Hiragana"/>
  </si>
  <si>
    <t>城内　実</t>
    <rPh sb="0" eb="4">
      <t>きうち　みのる</t>
    </rPh>
    <phoneticPr fontId="4" type="Hiragana"/>
  </si>
  <si>
    <t>上原　さくら</t>
    <rPh sb="0" eb="6">
      <t>うえはら　さくら</t>
    </rPh>
    <phoneticPr fontId="4" type="Hiragana"/>
  </si>
  <si>
    <t>山里　亮太</t>
    <rPh sb="0" eb="5">
      <t>やまざと　りょうた</t>
    </rPh>
    <phoneticPr fontId="4" type="Hiragana"/>
  </si>
  <si>
    <t>倍賞　千恵子</t>
    <rPh sb="0" eb="6">
      <t>ばいしょう　ちえこ</t>
    </rPh>
    <phoneticPr fontId="4" type="Hiragana"/>
  </si>
  <si>
    <t>康　珍化</t>
    <rPh sb="0" eb="4">
      <t>かん　ちんふぁ</t>
    </rPh>
    <phoneticPr fontId="4" type="Hiragana"/>
  </si>
  <si>
    <t>研　ナオコ</t>
    <rPh sb="0" eb="5">
      <t>けん　なおこ</t>
    </rPh>
    <phoneticPr fontId="4" type="Hiragana"/>
  </si>
  <si>
    <t>ルイ・パスツール☆</t>
    <rPh sb="0" eb="8">
      <t>るい・ぱすつーる</t>
    </rPh>
    <phoneticPr fontId="4" type="Hiragana"/>
  </si>
  <si>
    <t>三木　武夫☆</t>
    <rPh sb="0" eb="5">
      <t>みき　たけお</t>
    </rPh>
    <phoneticPr fontId="4" type="Hiragana"/>
  </si>
  <si>
    <t>若山　牧水☆</t>
    <rPh sb="0" eb="5">
      <t>わかやま　ぼくすい</t>
    </rPh>
    <phoneticPr fontId="4" type="Hiragana"/>
  </si>
  <si>
    <t>三浦　徳子</t>
    <rPh sb="0" eb="2">
      <t>みうら</t>
    </rPh>
    <rPh sb="3" eb="5">
      <t>よしこ</t>
    </rPh>
    <phoneticPr fontId="4" type="Hiragana"/>
  </si>
  <si>
    <t>毛　沢東☆</t>
    <rPh sb="0" eb="1">
      <t>もう</t>
    </rPh>
    <rPh sb="2" eb="4">
      <t>　たくとう</t>
    </rPh>
    <phoneticPr fontId="4" type="Hiragana"/>
  </si>
  <si>
    <t>石橋　正二郎☆</t>
    <rPh sb="0" eb="6">
      <t>いしばし　しょうじろう</t>
    </rPh>
    <phoneticPr fontId="4" type="Hiragana"/>
  </si>
  <si>
    <t>堀江　しのぶ☆</t>
    <rPh sb="0" eb="2">
      <t>ほりえ</t>
    </rPh>
    <phoneticPr fontId="4" type="Hiragana"/>
  </si>
  <si>
    <t>ネロ☆</t>
    <rPh sb="0" eb="2">
      <t>ねろ</t>
    </rPh>
    <phoneticPr fontId="4" type="Hiragana"/>
  </si>
  <si>
    <t>徳川　家康☆</t>
    <rPh sb="0" eb="5">
      <t>とくがわ　いえやす</t>
    </rPh>
    <phoneticPr fontId="4" type="Hiragana"/>
  </si>
  <si>
    <t>ルーベンス☆</t>
    <rPh sb="0" eb="5">
      <t>るーべんす</t>
    </rPh>
    <phoneticPr fontId="4" type="Hiragana"/>
  </si>
  <si>
    <t>エヴァリスト・ガロア☆</t>
    <rPh sb="0" eb="10">
      <t>えヴぁりすと・がろあ</t>
    </rPh>
    <phoneticPr fontId="4" type="Hiragana"/>
  </si>
  <si>
    <t>アンリ・ルソー</t>
    <phoneticPr fontId="4" type="Hiragana"/>
  </si>
  <si>
    <t>野口　英世☆</t>
    <rPh sb="0" eb="5">
      <t>のぐち　ひでよ</t>
    </rPh>
    <phoneticPr fontId="4" type="Hiragana"/>
  </si>
  <si>
    <t>竹下　登☆</t>
    <rPh sb="0" eb="4">
      <t>たけした　のぼる</t>
    </rPh>
    <phoneticPr fontId="4" type="Hiragana"/>
  </si>
  <si>
    <t>与謝　蕪村☆</t>
    <rPh sb="0" eb="5">
      <t>よさ　ぶそん</t>
    </rPh>
    <phoneticPr fontId="4" type="Hiragana"/>
  </si>
  <si>
    <t>グリゴリー・ラスプーチン☆</t>
    <rPh sb="0" eb="12">
      <t>ぐりごりー・らすぷーちん</t>
    </rPh>
    <phoneticPr fontId="4" type="Hiragana"/>
  </si>
  <si>
    <t>中山　晋平☆</t>
    <rPh sb="0" eb="5">
      <t>なかやま　しんぺい</t>
    </rPh>
    <phoneticPr fontId="4" type="Hiragana"/>
  </si>
  <si>
    <t>アガサ・クリスティ☆</t>
    <rPh sb="0" eb="9">
      <t>あがさ・くりすてぃ</t>
    </rPh>
    <phoneticPr fontId="4" type="Hiragana"/>
  </si>
  <si>
    <t>ロベルト・シューマン☆</t>
    <rPh sb="0" eb="10">
      <t>ろべると・しゅーまん</t>
    </rPh>
    <phoneticPr fontId="4" type="Hiragana"/>
  </si>
  <si>
    <t>レフ・トロツキー☆</t>
    <phoneticPr fontId="4" type="Hiragana"/>
  </si>
  <si>
    <t>平沼　騏一郎☆</t>
    <rPh sb="0" eb="2">
      <t>ひらぬま</t>
    </rPh>
    <rPh sb="3" eb="6">
      <t>きいちろう</t>
    </rPh>
    <phoneticPr fontId="4" type="Hiragana"/>
  </si>
  <si>
    <t>エマヌエル・スウェーデンボルグ</t>
    <phoneticPr fontId="4" type="Hiragana"/>
  </si>
  <si>
    <t>Ｐ．Ｆ．シーボルト</t>
    <phoneticPr fontId="4" type="Hiragana"/>
  </si>
  <si>
    <t>大久保　清☆</t>
    <rPh sb="0" eb="5">
      <t>おおくぼ　きよし</t>
    </rPh>
    <phoneticPr fontId="4" type="Hiragana"/>
  </si>
  <si>
    <t>成田　きん☆</t>
    <rPh sb="0" eb="2">
      <t>なりた</t>
    </rPh>
    <phoneticPr fontId="4" type="Hiragana"/>
  </si>
  <si>
    <t>エミール・ガレ☆</t>
    <rPh sb="0" eb="7">
      <t>えみーる・がれ</t>
    </rPh>
    <phoneticPr fontId="4" type="Hiragana"/>
  </si>
  <si>
    <t>エキナセア【紫馬簾菊】</t>
    <rPh sb="6" eb="10">
      <t>むらさきばれんぎく</t>
    </rPh>
    <phoneticPr fontId="4" type="Hiragana" alignment="distributed"/>
  </si>
  <si>
    <t>10/14</t>
  </si>
  <si>
    <t>テランセラ【模様びゆ】</t>
    <rPh sb="6" eb="8">
      <t>もよう</t>
    </rPh>
    <phoneticPr fontId="4" type="Hiragana" alignment="distributed"/>
  </si>
  <si>
    <t>10/15</t>
  </si>
  <si>
    <t>エヴァリスト・ガロア</t>
    <rPh sb="0" eb="10">
      <t>えヴぁりすと・がろあ</t>
    </rPh>
    <phoneticPr fontId="4" type="Hiragana"/>
  </si>
  <si>
    <t>幸徳　秋水</t>
    <rPh sb="0" eb="5">
      <t>こうとく　しゅうすい</t>
    </rPh>
    <phoneticPr fontId="4" type="Hiragana"/>
  </si>
  <si>
    <t>宇津井　健</t>
    <rPh sb="0" eb="5">
      <t>うつい　けん</t>
    </rPh>
    <phoneticPr fontId="4" type="Hiragana"/>
  </si>
  <si>
    <t>いかりや　長介</t>
    <rPh sb="0" eb="7">
      <t>いかりや　ちょうすけ</t>
    </rPh>
    <phoneticPr fontId="4" type="Hiragana"/>
  </si>
  <si>
    <t>大村　崑</t>
    <rPh sb="0" eb="4">
      <t>おおむら　こん</t>
    </rPh>
    <phoneticPr fontId="4" type="Hiragana"/>
  </si>
  <si>
    <t>横光　克彦</t>
    <rPh sb="0" eb="5">
      <t>よこみつ　かつひこ</t>
    </rPh>
    <phoneticPr fontId="4" type="Hiragana"/>
  </si>
  <si>
    <t>ゲイリー・ヘイドニク</t>
    <rPh sb="0" eb="10">
      <t>げいりー・へいどにく</t>
    </rPh>
    <phoneticPr fontId="4" type="Hiragana"/>
  </si>
  <si>
    <t>ビル・ゲイツ</t>
    <rPh sb="0" eb="6">
      <t>びる・げいつ</t>
    </rPh>
    <phoneticPr fontId="4" type="Hiragana"/>
  </si>
  <si>
    <t>志穂美　悦子</t>
    <rPh sb="0" eb="6">
      <t>しほみ　えつこ</t>
    </rPh>
    <phoneticPr fontId="4" type="Hiragana"/>
  </si>
  <si>
    <t>堤　幸彦</t>
    <rPh sb="0" eb="4">
      <t>つつみ　ゆきひこ</t>
    </rPh>
    <phoneticPr fontId="4" type="Hiragana"/>
  </si>
  <si>
    <t>遥　くらら</t>
    <rPh sb="0" eb="5">
      <t>はるか　くらら</t>
    </rPh>
    <phoneticPr fontId="4" type="Hiragana"/>
  </si>
  <si>
    <t>崎山　龍男</t>
    <rPh sb="0" eb="5">
      <t>さきやま　たつお</t>
    </rPh>
    <phoneticPr fontId="4" type="Hiragana"/>
  </si>
  <si>
    <t>ジュリア・ロバーツ</t>
    <rPh sb="0" eb="9">
      <t>じゅりあ・ろばーつ</t>
    </rPh>
    <phoneticPr fontId="4" type="Hiragana"/>
  </si>
  <si>
    <t>伊集院　光</t>
    <rPh sb="0" eb="5">
      <t>いじゅういん　ひかり</t>
    </rPh>
    <phoneticPr fontId="4" type="Hiragana"/>
  </si>
  <si>
    <t>トシ</t>
    <phoneticPr fontId="4"/>
  </si>
  <si>
    <t>ルドルフ・ジュリアーニ</t>
    <phoneticPr fontId="4"/>
  </si>
  <si>
    <t>元ＮＹ市長</t>
    <rPh sb="0" eb="1">
      <t>モト</t>
    </rPh>
    <rPh sb="3" eb="5">
      <t>シチョウ</t>
    </rPh>
    <phoneticPr fontId="4"/>
  </si>
  <si>
    <t>マイケル・ブルームバーグ</t>
    <phoneticPr fontId="4"/>
  </si>
  <si>
    <t>ＮＹ市長</t>
    <rPh sb="2" eb="4">
      <t>シチョウ</t>
    </rPh>
    <phoneticPr fontId="4"/>
  </si>
  <si>
    <t>鈴木　ヒロミツ☆</t>
    <rPh sb="0" eb="2">
      <t>スズキ</t>
    </rPh>
    <phoneticPr fontId="4"/>
  </si>
  <si>
    <t>小田　実☆</t>
    <rPh sb="0" eb="2">
      <t>オダ</t>
    </rPh>
    <rPh sb="3" eb="4">
      <t>マコト</t>
    </rPh>
    <phoneticPr fontId="4"/>
  </si>
  <si>
    <t>ヴィヴィアン・リー</t>
    <phoneticPr fontId="4"/>
  </si>
  <si>
    <t>ヴィヴィアン・リー☆</t>
    <phoneticPr fontId="4"/>
  </si>
  <si>
    <t>国民新党/亀井久興の娘</t>
  </si>
  <si>
    <t>鳩山父/大蔵省</t>
  </si>
  <si>
    <t>沖縄市長/元社民党</t>
  </si>
  <si>
    <t>作家/九条の会</t>
  </si>
  <si>
    <t>第７１～７３代首相/自民党</t>
  </si>
  <si>
    <t>マンション偽装問題/日本ＥＲＩ社長</t>
  </si>
  <si>
    <t>自民党/松下政経塾</t>
  </si>
  <si>
    <t>第８７～８９代首相/自民党</t>
  </si>
  <si>
    <t>共産党/参議院/書記局長</t>
  </si>
  <si>
    <t>ユースケ・サンタマリア</t>
    <rPh sb="0" eb="11">
      <t>ゆーすけ・さんたまりあ</t>
    </rPh>
    <phoneticPr fontId="4" type="Hiragana"/>
  </si>
  <si>
    <t>純名　りさ</t>
    <rPh sb="0" eb="5">
      <t>じゅんな　りさ</t>
    </rPh>
    <phoneticPr fontId="4" type="Hiragana"/>
  </si>
  <si>
    <t>木村　多江</t>
    <rPh sb="0" eb="5">
      <t>きむら　たえ</t>
    </rPh>
    <phoneticPr fontId="4" type="Hiragana"/>
  </si>
  <si>
    <t>中島　美嘉</t>
    <rPh sb="0" eb="5">
      <t>なかじま　みか</t>
    </rPh>
    <phoneticPr fontId="4" type="Hiragana"/>
  </si>
  <si>
    <t>ソニン</t>
    <rPh sb="0" eb="3">
      <t>そにん</t>
    </rPh>
    <phoneticPr fontId="4" type="Hiragana"/>
  </si>
  <si>
    <t>ウラジミール・ナボコフ</t>
    <rPh sb="0" eb="11">
      <t>うらじみーる・なぼこふ</t>
    </rPh>
    <phoneticPr fontId="4" type="Hiragana"/>
  </si>
  <si>
    <t>笹川　良一</t>
    <rPh sb="0" eb="5">
      <t>ささかわ　りょういち</t>
    </rPh>
    <phoneticPr fontId="4" type="Hiragana"/>
  </si>
  <si>
    <t>フリードリヒ・ハイエク</t>
    <rPh sb="0" eb="11">
      <t>ふりーどりひ・はいえく</t>
    </rPh>
    <phoneticPr fontId="4" type="Hiragana"/>
  </si>
  <si>
    <t>美輪　明宏</t>
    <rPh sb="0" eb="5">
      <t>みわ　あきひろ</t>
    </rPh>
    <phoneticPr fontId="4" type="Hiragana"/>
  </si>
  <si>
    <t>ロバート・ブラック</t>
    <rPh sb="0" eb="9">
      <t>ろばーと・ぶらっく</t>
    </rPh>
    <phoneticPr fontId="4" type="Hiragana"/>
  </si>
  <si>
    <t>Ｄｒ．コパ</t>
    <rPh sb="0" eb="5">
      <t>どくたー・こぱ</t>
    </rPh>
    <phoneticPr fontId="4" type="Hiragana"/>
  </si>
  <si>
    <t>寺尾　聰</t>
    <rPh sb="0" eb="4">
      <t>てらお　あきら</t>
    </rPh>
    <phoneticPr fontId="4" type="Hiragana"/>
  </si>
  <si>
    <t>多部　未華子</t>
    <rPh sb="0" eb="2">
      <t>たべ</t>
    </rPh>
    <rPh sb="3" eb="6">
      <t>みかこ</t>
    </rPh>
    <phoneticPr fontId="4" type="Hiragana"/>
  </si>
  <si>
    <t>十干</t>
    <rPh sb="0" eb="2">
      <t>じっかん</t>
    </rPh>
    <phoneticPr fontId="4" type="Hiragana"/>
  </si>
  <si>
    <t>岩垂　邦彦</t>
    <rPh sb="0" eb="2">
      <t>いわだれ</t>
    </rPh>
    <rPh sb="3" eb="5">
      <t>くにひこ</t>
    </rPh>
    <phoneticPr fontId="4" type="Hiragana"/>
  </si>
  <si>
    <t>NEC創業者</t>
    <rPh sb="3" eb="6">
      <t>そうぎょうしゃ</t>
    </rPh>
    <phoneticPr fontId="4" type="Hiragana"/>
  </si>
  <si>
    <t>岩垂　邦彦☆</t>
    <rPh sb="0" eb="2">
      <t>いわだれ</t>
    </rPh>
    <rPh sb="3" eb="5">
      <t>くにひこ</t>
    </rPh>
    <phoneticPr fontId="4" type="Hiragana"/>
  </si>
  <si>
    <t>シルヴィオ・ベルルスコーニ</t>
    <phoneticPr fontId="4" type="Hiragana"/>
  </si>
  <si>
    <t>第74・79・81代伊首相</t>
    <rPh sb="10" eb="11">
      <t>い</t>
    </rPh>
    <rPh sb="11" eb="13">
      <t>しゅしょう</t>
    </rPh>
    <phoneticPr fontId="4" type="Hiragana"/>
  </si>
  <si>
    <t>清水　由貴子</t>
    <rPh sb="0" eb="2">
      <t>しみず</t>
    </rPh>
    <rPh sb="3" eb="6">
      <t>ゆきこ</t>
    </rPh>
    <phoneticPr fontId="4" type="Hiragana"/>
  </si>
  <si>
    <t>清水　由貴子☆</t>
    <rPh sb="0" eb="2">
      <t>しみず</t>
    </rPh>
    <rPh sb="3" eb="6">
      <t>ゆきこ</t>
    </rPh>
    <phoneticPr fontId="4" type="Hiragana"/>
  </si>
  <si>
    <t>自殺</t>
    <rPh sb="0" eb="2">
      <t>じさつ</t>
    </rPh>
    <phoneticPr fontId="4" type="Hiragana"/>
  </si>
  <si>
    <t>アシュリー・ヘギ</t>
    <phoneticPr fontId="4" type="Hiragana"/>
  </si>
  <si>
    <t>アシュリー・ヘギ☆</t>
    <phoneticPr fontId="4" type="Hiragana"/>
  </si>
  <si>
    <t>プロジェリア患者</t>
    <rPh sb="6" eb="8">
      <t>かんじゃ</t>
    </rPh>
    <phoneticPr fontId="4" type="Hiragana"/>
  </si>
  <si>
    <t>【殺】ロリオタ殺人鬼＠埼玉</t>
    <phoneticPr fontId="4" type="Hiragana"/>
  </si>
  <si>
    <t>【殺】KILLER/第一級殺人＠米</t>
    <phoneticPr fontId="4" type="Hiragana"/>
  </si>
  <si>
    <t>マンション偽装問題/シノケン社長</t>
    <phoneticPr fontId="4" type="Hiragana"/>
  </si>
  <si>
    <t>永遠の妖精</t>
    <phoneticPr fontId="4"/>
  </si>
  <si>
    <t>少女漫画家</t>
    <phoneticPr fontId="4" type="Hiragana"/>
  </si>
  <si>
    <t>フジTVアナウンサー</t>
    <phoneticPr fontId="4" type="Hiragana"/>
  </si>
  <si>
    <t>アナーキスト</t>
    <phoneticPr fontId="4"/>
  </si>
  <si>
    <t>イラストレーター</t>
    <phoneticPr fontId="4"/>
  </si>
  <si>
    <t>バレー</t>
    <phoneticPr fontId="4"/>
  </si>
  <si>
    <t>イラストレーター</t>
    <phoneticPr fontId="4"/>
  </si>
  <si>
    <t>ドランクドラゴン</t>
    <phoneticPr fontId="4" type="Hiragana"/>
  </si>
  <si>
    <t>ジャーナリスト</t>
    <phoneticPr fontId="4" type="Hiragana"/>
  </si>
  <si>
    <t>ジャーナリスト</t>
    <phoneticPr fontId="4"/>
  </si>
  <si>
    <t>バーニングプロダクション</t>
    <phoneticPr fontId="4" type="Hiragana"/>
  </si>
  <si>
    <t>ケイダッシュ</t>
    <phoneticPr fontId="4" type="Hiragana"/>
  </si>
  <si>
    <t>TBSアナウンサー</t>
    <phoneticPr fontId="4" type="Hiragana"/>
  </si>
  <si>
    <t>フジＴＶアナウンサー</t>
    <phoneticPr fontId="4"/>
  </si>
  <si>
    <t>TBSアナウンサー</t>
    <phoneticPr fontId="4" type="Hiragana"/>
  </si>
  <si>
    <t>ジャーナリスト</t>
    <phoneticPr fontId="4" type="Hiragana"/>
  </si>
  <si>
    <t>テニス</t>
    <phoneticPr fontId="4" type="Hiragana"/>
  </si>
  <si>
    <t>ネットジャーナリスト</t>
    <phoneticPr fontId="4"/>
  </si>
  <si>
    <t>サッカー</t>
    <phoneticPr fontId="4" type="Hiragana"/>
  </si>
  <si>
    <t>自殺</t>
    <phoneticPr fontId="4"/>
  </si>
  <si>
    <t>TBSアナウンサー</t>
    <phoneticPr fontId="4" type="Hiragana"/>
  </si>
  <si>
    <t>NHKアナウンサー</t>
    <phoneticPr fontId="4" type="Hiragana"/>
  </si>
  <si>
    <t>Ｆ１レーサー</t>
    <phoneticPr fontId="4" type="Hiragana"/>
  </si>
  <si>
    <t>野球選手</t>
    <phoneticPr fontId="4" type="Hiragana"/>
  </si>
  <si>
    <t>ジャーナリスト</t>
    <phoneticPr fontId="4" type="Hiragana"/>
  </si>
  <si>
    <t>オルゴン</t>
    <phoneticPr fontId="4" type="Hiragana"/>
  </si>
  <si>
    <t>小さき花のテレジア</t>
    <phoneticPr fontId="4" type="Hiragana"/>
  </si>
  <si>
    <t>アナーキスト</t>
    <phoneticPr fontId="4"/>
  </si>
  <si>
    <t>NHKアナウンサー</t>
    <phoneticPr fontId="4" type="Hiragana"/>
  </si>
  <si>
    <t>オルゴン</t>
    <phoneticPr fontId="4" type="Hiragana"/>
  </si>
  <si>
    <t>フジＴＶアナウンサー</t>
    <phoneticPr fontId="4"/>
  </si>
  <si>
    <t>コラムニスト</t>
    <phoneticPr fontId="4"/>
  </si>
  <si>
    <t>アナーキスト</t>
    <phoneticPr fontId="4"/>
  </si>
  <si>
    <t>NHKアナウンサー</t>
    <phoneticPr fontId="4" type="Hiragana"/>
  </si>
  <si>
    <t>ドランクドラゴン</t>
    <phoneticPr fontId="4" type="Hiragana"/>
  </si>
  <si>
    <t>アナウンサー（フジTV)</t>
    <phoneticPr fontId="4" type="Hiragana"/>
  </si>
  <si>
    <t>アナウンサー</t>
    <phoneticPr fontId="4"/>
  </si>
  <si>
    <t>第４１代首相/Ａ級戦犯</t>
    <phoneticPr fontId="4" type="Hiragana"/>
  </si>
  <si>
    <t>自民党</t>
    <phoneticPr fontId="4"/>
  </si>
  <si>
    <t>自民党/参議院</t>
    <phoneticPr fontId="4"/>
  </si>
  <si>
    <t>自民党/参議院</t>
    <phoneticPr fontId="4" type="Hiragana"/>
  </si>
  <si>
    <t>ナチス・ドイツ</t>
    <phoneticPr fontId="4"/>
  </si>
  <si>
    <t>元岩手県知事</t>
    <phoneticPr fontId="4" type="Hiragana"/>
  </si>
  <si>
    <t>自民党/元防衛相</t>
    <phoneticPr fontId="4" type="Hiragana"/>
  </si>
  <si>
    <t>自民党</t>
    <phoneticPr fontId="4" type="Hiragana"/>
  </si>
  <si>
    <t>フランス皇帝</t>
    <phoneticPr fontId="4" type="Hiragana"/>
  </si>
  <si>
    <t>第１７代韓大統領</t>
    <phoneticPr fontId="4" type="Hiragana"/>
  </si>
  <si>
    <t>経済学者</t>
    <phoneticPr fontId="4" type="Hiragana"/>
  </si>
  <si>
    <t>自民党</t>
    <phoneticPr fontId="4" type="Hiragana"/>
  </si>
  <si>
    <t>ナチス・ドイツ</t>
    <phoneticPr fontId="4"/>
  </si>
  <si>
    <t>自民党/元外務相</t>
    <phoneticPr fontId="4" type="Hiragana"/>
  </si>
  <si>
    <t>自民党/参議院</t>
    <phoneticPr fontId="4" type="Hiragana"/>
  </si>
  <si>
    <t>自民党</t>
    <phoneticPr fontId="4" type="Hiragana"/>
  </si>
  <si>
    <t>自民党/農水省</t>
    <phoneticPr fontId="4" type="Hiragana"/>
  </si>
  <si>
    <t>コーンウォール公妃</t>
    <phoneticPr fontId="4" type="Hiragana"/>
  </si>
  <si>
    <t>公明党</t>
    <phoneticPr fontId="4" type="Hiragana"/>
  </si>
  <si>
    <t>自民党/参議院</t>
    <phoneticPr fontId="4" type="Hiragana"/>
  </si>
  <si>
    <t>自民党/松下政経塾</t>
    <phoneticPr fontId="4" type="Hiragana"/>
  </si>
  <si>
    <t>ピーターラビット</t>
    <phoneticPr fontId="4" type="Hiragana"/>
  </si>
  <si>
    <t>わちふぃーるど</t>
    <phoneticPr fontId="4" type="Hiragana"/>
  </si>
  <si>
    <t>タイタニック（ローズ）</t>
    <phoneticPr fontId="4" type="Hiragana"/>
  </si>
  <si>
    <t>クロノトリガー、クロノクロス</t>
    <phoneticPr fontId="4" type="Hiragana"/>
  </si>
  <si>
    <t>スヌーピー</t>
    <phoneticPr fontId="4" type="Hiragana"/>
  </si>
  <si>
    <t>ハリーポッター</t>
    <phoneticPr fontId="4" type="Hiragana"/>
  </si>
  <si>
    <t>せんとくん</t>
    <phoneticPr fontId="4" type="Hiragana"/>
  </si>
  <si>
    <t>ＳＡＷ（ジグソウ）</t>
    <phoneticPr fontId="4"/>
  </si>
  <si>
    <t>ピーターラビット</t>
    <phoneticPr fontId="4" type="Hiragana"/>
  </si>
  <si>
    <t>ジプシー</t>
    <phoneticPr fontId="4" type="Hiragana"/>
  </si>
  <si>
    <t>The Storm/Springtime</t>
    <phoneticPr fontId="4"/>
  </si>
  <si>
    <t>ピーターパン</t>
    <phoneticPr fontId="4" type="Hiragana"/>
  </si>
  <si>
    <t>The Storm/Springtime</t>
    <phoneticPr fontId="4"/>
  </si>
  <si>
    <t>スターウォーズ（アナキン）</t>
    <phoneticPr fontId="4" type="Hiragana"/>
  </si>
  <si>
    <t>スヌーピー</t>
    <phoneticPr fontId="4" type="Hiragana"/>
  </si>
  <si>
    <t>スターウォーズ（オビ＝ワン）</t>
    <phoneticPr fontId="4" type="Hiragana"/>
  </si>
  <si>
    <t>おふくろさん</t>
    <phoneticPr fontId="4" type="Hiragana"/>
  </si>
  <si>
    <t>ちびまるこちゃん</t>
    <phoneticPr fontId="4" type="Hiragana"/>
  </si>
  <si>
    <t>ピーターパン</t>
    <phoneticPr fontId="4" type="Hiragana"/>
  </si>
  <si>
    <t>チェッカーズ</t>
    <phoneticPr fontId="4"/>
  </si>
  <si>
    <t>チェッカーズ</t>
    <phoneticPr fontId="4"/>
  </si>
  <si>
    <t>Carpenters</t>
    <phoneticPr fontId="4" type="Hiragana"/>
  </si>
  <si>
    <t>THE BLUE HEARTS</t>
    <phoneticPr fontId="4"/>
  </si>
  <si>
    <t>マナカナ</t>
    <phoneticPr fontId="4"/>
  </si>
  <si>
    <t>クリスタルキング</t>
    <phoneticPr fontId="4" type="Hiragana"/>
  </si>
  <si>
    <t>アラジン/Pabo</t>
    <phoneticPr fontId="4" type="Hiragana"/>
  </si>
  <si>
    <t>Perfume</t>
    <phoneticPr fontId="4" type="Hiragana"/>
  </si>
  <si>
    <t>チェッカーズ</t>
    <phoneticPr fontId="4"/>
  </si>
  <si>
    <t>タカアンドトシ</t>
    <phoneticPr fontId="4"/>
  </si>
  <si>
    <t>Perfume</t>
    <phoneticPr fontId="4" type="Hiragana"/>
  </si>
  <si>
    <t>ＢＵＣＫ－ＴＩＣＫ</t>
    <phoneticPr fontId="4" type="Hiragana"/>
  </si>
  <si>
    <t>ＢＵＣＫ－ＴＩＣＫ</t>
    <phoneticPr fontId="4" type="Hiragana"/>
  </si>
  <si>
    <t>わらべ</t>
    <phoneticPr fontId="4"/>
  </si>
  <si>
    <t>ジョーダンズ</t>
    <phoneticPr fontId="4"/>
  </si>
  <si>
    <t>HOUND DOG</t>
    <phoneticPr fontId="4" type="Hiragana"/>
  </si>
  <si>
    <t>わらべ</t>
    <phoneticPr fontId="4"/>
  </si>
  <si>
    <t>ハリセンボン</t>
    <phoneticPr fontId="4"/>
  </si>
  <si>
    <t>HOUND DOG</t>
    <phoneticPr fontId="4" type="Hiragana"/>
  </si>
  <si>
    <t>ＬＵＮＡ　ＳＥＡ</t>
    <phoneticPr fontId="4" type="Hiragana"/>
  </si>
  <si>
    <t>ＡＫＢ４８</t>
    <phoneticPr fontId="4" type="Hiragana"/>
  </si>
  <si>
    <t>Ｗｉｎｋ</t>
    <phoneticPr fontId="4" type="Hiragana"/>
  </si>
  <si>
    <t>Carpenters</t>
    <phoneticPr fontId="4" type="Hiragana"/>
  </si>
  <si>
    <t>ピンクフロイド</t>
    <phoneticPr fontId="4" type="Hiragana"/>
  </si>
  <si>
    <t>Carpenters</t>
    <phoneticPr fontId="4" type="Hiragana"/>
  </si>
  <si>
    <t>HOUND DOG</t>
    <phoneticPr fontId="4" type="Hiragana"/>
  </si>
  <si>
    <t>ハリセンボン</t>
    <phoneticPr fontId="4"/>
  </si>
  <si>
    <t>クリスタルキング</t>
    <phoneticPr fontId="4" type="Hiragana"/>
  </si>
  <si>
    <t>アラジン/Pabo</t>
    <phoneticPr fontId="4" type="Hiragana"/>
  </si>
  <si>
    <t>THE BLUE HEARTS</t>
    <phoneticPr fontId="4"/>
  </si>
  <si>
    <t>カート・コバーン</t>
    <phoneticPr fontId="4" type="Hiragana"/>
  </si>
  <si>
    <t>カート・コバーン☆</t>
    <phoneticPr fontId="4" type="Hiragana"/>
  </si>
  <si>
    <t>ニルヴァーナ＠自殺</t>
    <rPh sb="7" eb="9">
      <t>じさつ</t>
    </rPh>
    <phoneticPr fontId="4" type="Hiragana"/>
  </si>
  <si>
    <t>クリス・ノヴォセリック</t>
    <phoneticPr fontId="4" type="Hiragana"/>
  </si>
  <si>
    <t>ニルヴァーナ</t>
    <phoneticPr fontId="4" type="Hiragana"/>
  </si>
  <si>
    <t>ニルヴァーナ</t>
    <phoneticPr fontId="4" type="Hiragana"/>
  </si>
  <si>
    <t>デイヴ・グロール</t>
    <phoneticPr fontId="4" type="Hiragana"/>
  </si>
  <si>
    <t>スティング</t>
    <phoneticPr fontId="4" type="Hiragana"/>
  </si>
  <si>
    <t>ローリング・ストーンズ</t>
    <phoneticPr fontId="4" type="Hiragana"/>
  </si>
  <si>
    <t>ローリング・ストーンズ</t>
    <phoneticPr fontId="4" type="Hiragana"/>
  </si>
  <si>
    <t>ブライアン・ジョーンズ</t>
    <phoneticPr fontId="4" type="Hiragana"/>
  </si>
  <si>
    <t>ブライアン・ジョーンズ☆</t>
    <phoneticPr fontId="4" type="Hiragana"/>
  </si>
  <si>
    <t>ローリング・ストーンズ</t>
    <phoneticPr fontId="4" type="Hiragana"/>
  </si>
  <si>
    <t>キース・リチャーズ</t>
    <phoneticPr fontId="4" type="Hiragana"/>
  </si>
  <si>
    <t>チャーリー・ワッツ</t>
    <phoneticPr fontId="4" type="Hiragana"/>
  </si>
  <si>
    <t>ビル・ワイマン</t>
    <phoneticPr fontId="4" type="Hiragana"/>
  </si>
  <si>
    <t>ミック・テイラー</t>
    <phoneticPr fontId="4" type="Hiragana"/>
  </si>
  <si>
    <t>ロン・ウッド</t>
    <phoneticPr fontId="4" type="Hiragana"/>
  </si>
  <si>
    <t>ローリング・ストーンズ＠OD死</t>
    <rPh sb="14" eb="15">
      <t>し</t>
    </rPh>
    <phoneticPr fontId="4" type="Hiragana"/>
  </si>
  <si>
    <t>ルーシー・ゴードン</t>
    <phoneticPr fontId="4" type="Hiragana"/>
  </si>
  <si>
    <t>ルーシー・ゴードン☆</t>
    <phoneticPr fontId="4" type="Hiragana"/>
  </si>
  <si>
    <t>自殺</t>
    <rPh sb="0" eb="2">
      <t>じさつ</t>
    </rPh>
    <phoneticPr fontId="4" type="Hiragana"/>
  </si>
  <si>
    <t>ユダヤ陰謀論</t>
    <rPh sb="3" eb="5">
      <t>いんぼう</t>
    </rPh>
    <rPh sb="5" eb="6">
      <t>ろん</t>
    </rPh>
    <phoneticPr fontId="4" type="Hiragana"/>
  </si>
  <si>
    <t>民主党</t>
    <phoneticPr fontId="4"/>
  </si>
  <si>
    <t>ヨゼフ・フリッツ</t>
    <phoneticPr fontId="4" type="Hiragana"/>
  </si>
  <si>
    <t>実の娘を監禁レイプ＠オーストリア</t>
    <rPh sb="0" eb="1">
      <t>じつ</t>
    </rPh>
    <rPh sb="2" eb="3">
      <t>むすめ</t>
    </rPh>
    <rPh sb="4" eb="6">
      <t>かんきん</t>
    </rPh>
    <phoneticPr fontId="4" type="Hiragana"/>
  </si>
  <si>
    <t>伊藤　一朗</t>
    <rPh sb="0" eb="2">
      <t>いとう</t>
    </rPh>
    <rPh sb="3" eb="5">
      <t>いちろう</t>
    </rPh>
    <phoneticPr fontId="4" type="Hiragana"/>
  </si>
  <si>
    <t>北出　菜奈</t>
    <rPh sb="0" eb="2">
      <t>きたで</t>
    </rPh>
    <rPh sb="3" eb="5">
      <t>なな</t>
    </rPh>
    <phoneticPr fontId="4" type="Hiragana"/>
  </si>
  <si>
    <t>水樹　奈々</t>
    <rPh sb="0" eb="2">
      <t>みずき</t>
    </rPh>
    <rPh sb="3" eb="5">
      <t>なな</t>
    </rPh>
    <phoneticPr fontId="4" type="Hiragana"/>
  </si>
  <si>
    <t>平野　綾</t>
    <rPh sb="0" eb="2">
      <t>ひらの</t>
    </rPh>
    <rPh sb="3" eb="4">
      <t>あや</t>
    </rPh>
    <phoneticPr fontId="4" type="Hiragana"/>
  </si>
  <si>
    <t>ナコ</t>
    <phoneticPr fontId="4" type="Hiragana"/>
  </si>
  <si>
    <t>【殺】奈良女児誘拐殺人事件</t>
    <rPh sb="1" eb="2">
      <t>さつ</t>
    </rPh>
    <rPh sb="3" eb="5">
      <t>なら</t>
    </rPh>
    <rPh sb="5" eb="7">
      <t>じょじ</t>
    </rPh>
    <rPh sb="7" eb="9">
      <t>ゆうかい</t>
    </rPh>
    <rPh sb="9" eb="11">
      <t>さつじん</t>
    </rPh>
    <rPh sb="11" eb="13">
      <t>じけん</t>
    </rPh>
    <phoneticPr fontId="4" type="Hiragana"/>
  </si>
  <si>
    <t>ライマン・フランク・ボーム</t>
    <phoneticPr fontId="4" type="Hiragana"/>
  </si>
  <si>
    <t>ライマン・フランク・ボーム☆</t>
    <phoneticPr fontId="4" type="Hiragana"/>
  </si>
  <si>
    <t>オズの魔法使い</t>
    <rPh sb="3" eb="5">
      <t>まほう</t>
    </rPh>
    <rPh sb="5" eb="6">
      <t>つか</t>
    </rPh>
    <phoneticPr fontId="4" type="Hiragana"/>
  </si>
  <si>
    <t>三沢　光晴</t>
    <rPh sb="0" eb="2">
      <t>みさわ</t>
    </rPh>
    <rPh sb="3" eb="5">
      <t>みつはる</t>
    </rPh>
    <phoneticPr fontId="4" type="Hiragana"/>
  </si>
  <si>
    <t>三沢　光晴☆</t>
    <rPh sb="0" eb="2">
      <t>みさわ</t>
    </rPh>
    <rPh sb="3" eb="5">
      <t>みつはる</t>
    </rPh>
    <phoneticPr fontId="4" type="Hiragana"/>
  </si>
  <si>
    <t>2代目タイガーマスク</t>
    <rPh sb="1" eb="3">
      <t>だいめ</t>
    </rPh>
    <phoneticPr fontId="4" type="Hiragana"/>
  </si>
  <si>
    <t>ネバーランド</t>
    <phoneticPr fontId="4" type="Hiragana"/>
  </si>
  <si>
    <t>マイケル・ジャクソン☆</t>
    <phoneticPr fontId="4" type="Hiragana"/>
  </si>
  <si>
    <t>忌野　清志郎☆</t>
    <rPh sb="0" eb="2">
      <t>いまわの</t>
    </rPh>
    <rPh sb="3" eb="6">
      <t>きよしろう</t>
    </rPh>
    <phoneticPr fontId="4" type="Hiragana"/>
  </si>
  <si>
    <t>太田　龍☆</t>
    <rPh sb="0" eb="2">
      <t>おおた</t>
    </rPh>
    <rPh sb="3" eb="4">
      <t>りゅう</t>
    </rPh>
    <phoneticPr fontId="4" type="Hiragana"/>
  </si>
  <si>
    <t>ファラ・フォーセット</t>
    <phoneticPr fontId="4" type="Hiragana"/>
  </si>
  <si>
    <t>ファラ・フォーセット☆</t>
    <phoneticPr fontId="4" type="Hiragana"/>
  </si>
  <si>
    <t>盛田　昭夫</t>
    <rPh sb="0" eb="2">
      <t>もりた</t>
    </rPh>
    <rPh sb="3" eb="5">
      <t>あきお</t>
    </rPh>
    <phoneticPr fontId="4" type="Hiragana"/>
  </si>
  <si>
    <t>盛田　昭夫☆</t>
    <rPh sb="0" eb="2">
      <t>もりた</t>
    </rPh>
    <rPh sb="3" eb="5">
      <t>あきお</t>
    </rPh>
    <phoneticPr fontId="4" type="Hiragana"/>
  </si>
  <si>
    <t>ソニー創業者</t>
    <rPh sb="3" eb="6">
      <t>そうぎょうしゃ</t>
    </rPh>
    <phoneticPr fontId="4" type="Hiragana"/>
  </si>
  <si>
    <t>本居　宣長</t>
    <rPh sb="0" eb="2">
      <t>もとおり</t>
    </rPh>
    <rPh sb="3" eb="5">
      <t>のりなが</t>
    </rPh>
    <phoneticPr fontId="4" type="Hiragana"/>
  </si>
  <si>
    <t>本居　宣長☆</t>
    <rPh sb="0" eb="2">
      <t>もとおり</t>
    </rPh>
    <rPh sb="3" eb="5">
      <t>のりなが</t>
    </rPh>
    <phoneticPr fontId="4" type="Hiragana"/>
  </si>
  <si>
    <t>古事記伝</t>
    <rPh sb="0" eb="4">
      <t>こじきでん</t>
    </rPh>
    <phoneticPr fontId="4" type="Hiragana"/>
  </si>
  <si>
    <t>中田　ヤスタカ</t>
    <rPh sb="0" eb="2">
      <t>なかた</t>
    </rPh>
    <phoneticPr fontId="4" type="Hiragana"/>
  </si>
  <si>
    <t>寺田　恵子</t>
    <rPh sb="0" eb="2">
      <t>てらだ</t>
    </rPh>
    <rPh sb="3" eb="5">
      <t>けいこ</t>
    </rPh>
    <phoneticPr fontId="4" type="Hiragana"/>
  </si>
  <si>
    <t>中村　美紀</t>
    <rPh sb="0" eb="2">
      <t>なかむら</t>
    </rPh>
    <rPh sb="3" eb="5">
      <t>みき</t>
    </rPh>
    <phoneticPr fontId="4" type="Hiragana"/>
  </si>
  <si>
    <t>五十嵐　美貴</t>
    <rPh sb="0" eb="3">
      <t>いがらし</t>
    </rPh>
    <rPh sb="4" eb="6">
      <t>みき</t>
    </rPh>
    <phoneticPr fontId="4" type="Hiragana"/>
  </si>
  <si>
    <t>角田　美喜</t>
    <rPh sb="0" eb="2">
      <t>つのだ</t>
    </rPh>
    <rPh sb="3" eb="5">
      <t>みき</t>
    </rPh>
    <phoneticPr fontId="4" type="Hiragana"/>
  </si>
  <si>
    <t>仙波　さとみ</t>
    <rPh sb="0" eb="2">
      <t>せんば</t>
    </rPh>
    <phoneticPr fontId="4" type="Hiragana"/>
  </si>
  <si>
    <t>SHOW-YA</t>
    <phoneticPr fontId="4" type="Hiragana"/>
  </si>
  <si>
    <t>奥居　香</t>
    <rPh sb="0" eb="2">
      <t>おくい</t>
    </rPh>
    <rPh sb="3" eb="4">
      <t>かおり</t>
    </rPh>
    <phoneticPr fontId="4" type="Hiragana"/>
  </si>
  <si>
    <t>中山　加奈子</t>
    <rPh sb="0" eb="2">
      <t>なかやま</t>
    </rPh>
    <rPh sb="3" eb="6">
      <t>かなこ</t>
    </rPh>
    <phoneticPr fontId="4" type="Hiragana"/>
  </si>
  <si>
    <t>渡辺　敦子</t>
    <rPh sb="0" eb="2">
      <t>わたなべ</t>
    </rPh>
    <rPh sb="3" eb="5">
      <t>あつこ</t>
    </rPh>
    <phoneticPr fontId="4" type="Hiragana"/>
  </si>
  <si>
    <t>富田　京子</t>
    <rPh sb="0" eb="2">
      <t>とみた</t>
    </rPh>
    <rPh sb="3" eb="5">
      <t>きょうこ</t>
    </rPh>
    <phoneticPr fontId="4" type="Hiragana"/>
  </si>
  <si>
    <t>今野　登茂子</t>
    <rPh sb="0" eb="2">
      <t>こんの</t>
    </rPh>
    <rPh sb="3" eb="6">
      <t>ともこ</t>
    </rPh>
    <phoneticPr fontId="4" type="Hiragana"/>
  </si>
  <si>
    <t>PRINCESS PRINCESS</t>
    <phoneticPr fontId="4" type="Hiragana"/>
  </si>
  <si>
    <t>スティーヴィー・ワンダー</t>
    <phoneticPr fontId="4" type="Hiragana"/>
  </si>
  <si>
    <t>関口　和之</t>
    <rPh sb="0" eb="2">
      <t>せきぐち</t>
    </rPh>
    <rPh sb="3" eb="5">
      <t>かずゆき</t>
    </rPh>
    <phoneticPr fontId="4" type="Hiragana"/>
  </si>
  <si>
    <t>松田　弘</t>
    <rPh sb="0" eb="2">
      <t>まつだ</t>
    </rPh>
    <rPh sb="3" eb="4">
      <t>ひろし</t>
    </rPh>
    <phoneticPr fontId="4" type="Hiragana"/>
  </si>
  <si>
    <t>野沢　秀行</t>
    <rPh sb="0" eb="2">
      <t>のざわ</t>
    </rPh>
    <rPh sb="3" eb="5">
      <t>ひでゆき</t>
    </rPh>
    <phoneticPr fontId="4" type="Hiragana"/>
  </si>
  <si>
    <t>サザンオールスターズ</t>
    <phoneticPr fontId="4" type="Hiragana"/>
  </si>
  <si>
    <t>つげ　義春</t>
    <rPh sb="3" eb="5">
      <t>よしはる</t>
    </rPh>
    <phoneticPr fontId="4" type="Hiragana"/>
  </si>
  <si>
    <t>榊　いずみ</t>
    <rPh sb="0" eb="1">
      <t>さかき</t>
    </rPh>
    <phoneticPr fontId="4" type="Hiragana"/>
  </si>
  <si>
    <t>橘いずみ</t>
    <rPh sb="0" eb="1">
      <t>たちばな</t>
    </rPh>
    <phoneticPr fontId="4" type="Hiragana"/>
  </si>
  <si>
    <t>ビヨンセ</t>
    <phoneticPr fontId="4" type="Hiragana"/>
  </si>
  <si>
    <t>鳥兜【附子】</t>
    <rPh sb="0" eb="2">
      <t>とりかぶと</t>
    </rPh>
    <rPh sb="3" eb="5">
      <t>ぶし</t>
    </rPh>
    <phoneticPr fontId="4" type="Hiragana" alignment="distributed"/>
  </si>
  <si>
    <t>河本　三郎</t>
    <rPh sb="0" eb="2">
      <t>こうもと</t>
    </rPh>
    <rPh sb="3" eb="5">
      <t>さぶろう</t>
    </rPh>
    <phoneticPr fontId="4" type="Hiragana"/>
  </si>
  <si>
    <t xml:space="preserve">06 聖 </t>
  </si>
  <si>
    <t>大原　麗子☆</t>
    <rPh sb="0" eb="2">
      <t>おおはら</t>
    </rPh>
    <rPh sb="3" eb="5">
      <t>れいこ</t>
    </rPh>
    <phoneticPr fontId="4" type="Hiragana"/>
  </si>
  <si>
    <t>畠田　理恵</t>
    <rPh sb="0" eb="2">
      <t>はただ</t>
    </rPh>
    <rPh sb="3" eb="5">
      <t>りえ</t>
    </rPh>
    <phoneticPr fontId="4" type="Hiragana"/>
  </si>
  <si>
    <t>押尾　学</t>
    <rPh sb="0" eb="2">
      <t>おしお</t>
    </rPh>
    <rPh sb="3" eb="4">
      <t>まなぶ</t>
    </rPh>
    <phoneticPr fontId="4" type="Hiragana"/>
  </si>
  <si>
    <t>山城　新伍☆</t>
    <rPh sb="0" eb="5">
      <t>やましろ　しんご</t>
    </rPh>
    <phoneticPr fontId="4" type="Hiragana"/>
  </si>
  <si>
    <t>盧　武鉉☆</t>
    <rPh sb="0" eb="1">
      <t>ろ</t>
    </rPh>
    <rPh sb="2" eb="3">
      <t>たけし</t>
    </rPh>
    <rPh sb="3" eb="4">
      <t>けん</t>
    </rPh>
    <phoneticPr fontId="4" type="Hiragana"/>
  </si>
  <si>
    <t>時東　ぁみ</t>
    <rPh sb="0" eb="2">
      <t>ときとう</t>
    </rPh>
    <phoneticPr fontId="4" type="Hiragana"/>
  </si>
  <si>
    <t>第15代韓大統領</t>
    <rPh sb="0" eb="1">
      <t>だい</t>
    </rPh>
    <rPh sb="3" eb="4">
      <t>だい</t>
    </rPh>
    <rPh sb="4" eb="5">
      <t>はん</t>
    </rPh>
    <rPh sb="5" eb="8">
      <t>だいとうりょう</t>
    </rPh>
    <phoneticPr fontId="4" type="Hiragana"/>
  </si>
  <si>
    <t>金　大中☆</t>
    <rPh sb="0" eb="1">
      <t>きむ</t>
    </rPh>
    <rPh sb="2" eb="4">
      <t>でじゅん</t>
    </rPh>
    <phoneticPr fontId="4" type="Hiragana"/>
  </si>
  <si>
    <t>浜田　翔子</t>
    <rPh sb="0" eb="2">
      <t>はまだ</t>
    </rPh>
    <rPh sb="3" eb="5">
      <t>しょうこ</t>
    </rPh>
    <phoneticPr fontId="4" type="Hiragana"/>
  </si>
  <si>
    <t>栗原　たお</t>
    <rPh sb="0" eb="2">
      <t>くりはら</t>
    </rPh>
    <phoneticPr fontId="4" type="Hiragana"/>
  </si>
  <si>
    <t>孫　正義</t>
    <rPh sb="0" eb="1">
      <t>そん</t>
    </rPh>
    <rPh sb="2" eb="4">
      <t>まさよし</t>
    </rPh>
    <phoneticPr fontId="4" type="Hiragana"/>
  </si>
  <si>
    <t>ソフトバンク</t>
    <phoneticPr fontId="4" type="Hiragana"/>
  </si>
  <si>
    <t>TM NETWORK</t>
    <phoneticPr fontId="4" type="Hiragana"/>
  </si>
  <si>
    <t>TM NETWORK</t>
    <phoneticPr fontId="4" type="Hiragana"/>
  </si>
  <si>
    <t>宇都宮　隆</t>
    <rPh sb="0" eb="3">
      <t>うつのみや</t>
    </rPh>
    <rPh sb="4" eb="5">
      <t>たかし</t>
    </rPh>
    <phoneticPr fontId="4" type="Hiragana"/>
  </si>
  <si>
    <t>木根　尚登</t>
    <rPh sb="0" eb="2">
      <t>きね</t>
    </rPh>
    <rPh sb="3" eb="5">
      <t>なおと</t>
    </rPh>
    <phoneticPr fontId="4" type="Hiragana"/>
  </si>
  <si>
    <t>フローレンス・ジョイナー</t>
    <phoneticPr fontId="4" type="Hiragana"/>
  </si>
  <si>
    <t>フローレンス・ジョイナー☆</t>
    <phoneticPr fontId="4" type="Hiragana"/>
  </si>
  <si>
    <t>シャーリー・テンプル</t>
    <phoneticPr fontId="4" type="Hiragana"/>
  </si>
  <si>
    <t>ジュディ・ガーランド</t>
    <phoneticPr fontId="4" type="Hiragana"/>
  </si>
  <si>
    <t>ジュディ・ガーランド☆</t>
    <phoneticPr fontId="4" type="Hiragana"/>
  </si>
  <si>
    <t>自民党/元経産相</t>
    <rPh sb="4" eb="5">
      <t>もと</t>
    </rPh>
    <rPh sb="5" eb="8">
      <t>けいさんしょう</t>
    </rPh>
    <phoneticPr fontId="4" type="Hiragana"/>
  </si>
  <si>
    <t>公明党</t>
    <rPh sb="0" eb="3">
      <t>こうめいとう</t>
    </rPh>
    <phoneticPr fontId="4" type="Hiragana"/>
  </si>
  <si>
    <t>自民党/元農水相＠酒</t>
    <rPh sb="9" eb="10">
      <t>さけ</t>
    </rPh>
    <phoneticPr fontId="4" type="Hiragana"/>
  </si>
  <si>
    <t>自民党/大蔵省</t>
    <rPh sb="4" eb="7">
      <t>おおくらしょう</t>
    </rPh>
    <phoneticPr fontId="4" type="Hiragana"/>
  </si>
  <si>
    <t>自民党/中曽根康弘の長男</t>
    <rPh sb="0" eb="3">
      <t>じみんとう</t>
    </rPh>
    <rPh sb="4" eb="7">
      <t>なかそね</t>
    </rPh>
    <rPh sb="7" eb="9">
      <t>やすひろ</t>
    </rPh>
    <rPh sb="10" eb="12">
      <t>ちょうなん</t>
    </rPh>
    <phoneticPr fontId="4" type="Hiragana"/>
  </si>
  <si>
    <t>自民党/小渕恵三の娘</t>
    <phoneticPr fontId="4" type="Hiragana"/>
  </si>
  <si>
    <t>千葉　景子</t>
    <rPh sb="0" eb="2">
      <t>ちば</t>
    </rPh>
    <rPh sb="3" eb="5">
      <t>けいこ</t>
    </rPh>
    <phoneticPr fontId="4" type="Hiragana"/>
  </si>
  <si>
    <t>藤井　裕久</t>
    <rPh sb="0" eb="2">
      <t>ふじい</t>
    </rPh>
    <rPh sb="3" eb="5">
      <t>ひろひさ</t>
    </rPh>
    <phoneticPr fontId="4" type="Hiragana"/>
  </si>
  <si>
    <t>川端　達夫</t>
    <rPh sb="0" eb="2">
      <t>かわばた</t>
    </rPh>
    <rPh sb="3" eb="5">
      <t>たつお</t>
    </rPh>
    <phoneticPr fontId="4" type="Hiragana"/>
  </si>
  <si>
    <t>赤松　広隆</t>
    <rPh sb="0" eb="2">
      <t>あかまつ</t>
    </rPh>
    <rPh sb="3" eb="5">
      <t>ひろたか</t>
    </rPh>
    <phoneticPr fontId="4" type="Hiragana"/>
  </si>
  <si>
    <t>直嶋　正行</t>
    <rPh sb="0" eb="2">
      <t>なおしま</t>
    </rPh>
    <rPh sb="3" eb="5">
      <t>まさゆき</t>
    </rPh>
    <phoneticPr fontId="4" type="Hiragana"/>
  </si>
  <si>
    <t>北澤　俊美</t>
    <rPh sb="0" eb="2">
      <t>きたざわ</t>
    </rPh>
    <rPh sb="3" eb="5">
      <t>としみ</t>
    </rPh>
    <phoneticPr fontId="4" type="Hiragana"/>
  </si>
  <si>
    <t>平野　博文</t>
    <rPh sb="0" eb="2">
      <t>ひらの</t>
    </rPh>
    <rPh sb="3" eb="5">
      <t>ひろふみ</t>
    </rPh>
    <phoneticPr fontId="4" type="Hiragana"/>
  </si>
  <si>
    <t>中井　洽</t>
    <rPh sb="0" eb="2">
      <t>なかい</t>
    </rPh>
    <rPh sb="3" eb="4">
      <t>ひろし</t>
    </rPh>
    <phoneticPr fontId="4" type="Hiragana"/>
  </si>
  <si>
    <t>国民新党/最高顧問</t>
    <rPh sb="5" eb="7">
      <t>さいこう</t>
    </rPh>
    <rPh sb="7" eb="9">
      <t>こもん</t>
    </rPh>
    <phoneticPr fontId="4" type="Hiragana"/>
  </si>
  <si>
    <t>亀井　郁夫</t>
    <rPh sb="0" eb="2">
      <t>かめい</t>
    </rPh>
    <rPh sb="3" eb="5">
      <t>いくお</t>
    </rPh>
    <phoneticPr fontId="4" type="Hiragana"/>
  </si>
  <si>
    <t>国民新党/副代表</t>
    <rPh sb="0" eb="2">
      <t>こくみん</t>
    </rPh>
    <rPh sb="2" eb="4">
      <t>しんとう</t>
    </rPh>
    <rPh sb="5" eb="8">
      <t>ふくだいひょう</t>
    </rPh>
    <phoneticPr fontId="4" type="Hiragana"/>
  </si>
  <si>
    <t>国民新党/顧問</t>
    <rPh sb="5" eb="7">
      <t>こもん</t>
    </rPh>
    <phoneticPr fontId="4" type="Hiragana"/>
  </si>
  <si>
    <t>KREVA</t>
    <rPh sb="0" eb="5">
      <t>くれば</t>
    </rPh>
    <phoneticPr fontId="4" type="Hiragana"/>
  </si>
  <si>
    <t>MISIA</t>
    <rPh sb="0" eb="5">
      <t>みーしゃ</t>
    </rPh>
    <phoneticPr fontId="4" type="Hiragana"/>
  </si>
  <si>
    <t>Sowelu</t>
    <rPh sb="0" eb="6">
      <t>そえる</t>
    </rPh>
    <phoneticPr fontId="4" type="Hiragana"/>
  </si>
  <si>
    <t>YUI</t>
    <rPh sb="0" eb="3">
      <t>ゆい</t>
    </rPh>
    <phoneticPr fontId="4" type="Hiragana"/>
  </si>
  <si>
    <t>コシノ　ジュンコ</t>
    <phoneticPr fontId="4" type="Hiragana"/>
  </si>
  <si>
    <t>コシノ　ミチコ</t>
    <phoneticPr fontId="4" type="Hiragana"/>
  </si>
  <si>
    <t>臼井　義人</t>
    <rPh sb="0" eb="2">
      <t>うすい</t>
    </rPh>
    <rPh sb="3" eb="5">
      <t>よしと</t>
    </rPh>
    <phoneticPr fontId="4" type="Hiragana"/>
  </si>
  <si>
    <t>臼井　義人☆</t>
    <rPh sb="0" eb="2">
      <t>うすい</t>
    </rPh>
    <rPh sb="3" eb="5">
      <t>よしと</t>
    </rPh>
    <phoneticPr fontId="4" type="Hiragana"/>
  </si>
  <si>
    <t>クレヨンしんちゃん</t>
    <phoneticPr fontId="4" type="Hiragana"/>
  </si>
  <si>
    <t>渡辺　淳弥</t>
    <rPh sb="0" eb="2">
      <t>わたなべ</t>
    </rPh>
    <rPh sb="3" eb="5">
      <t>じゅんや</t>
    </rPh>
    <phoneticPr fontId="4" type="Hiragana"/>
  </si>
  <si>
    <t>NIGO</t>
    <rPh sb="0" eb="4">
      <t>にごー</t>
    </rPh>
    <phoneticPr fontId="4" type="Hiragana"/>
  </si>
  <si>
    <t>純恋</t>
    <rPh sb="0" eb="2">
      <t>すみれ</t>
    </rPh>
    <phoneticPr fontId="4" type="Hiragana"/>
  </si>
  <si>
    <t>純恋☆</t>
    <rPh sb="0" eb="2">
      <t>すみれ</t>
    </rPh>
    <phoneticPr fontId="4" type="Hiragana"/>
  </si>
  <si>
    <t>小悪魔ageha</t>
    <rPh sb="0" eb="3">
      <t>こあくま</t>
    </rPh>
    <phoneticPr fontId="4" type="Hiragana"/>
  </si>
  <si>
    <t>八神　純子</t>
    <rPh sb="0" eb="2">
      <t>やがみ</t>
    </rPh>
    <rPh sb="3" eb="5">
      <t>じゅんこ</t>
    </rPh>
    <phoneticPr fontId="4" type="Hiragana"/>
  </si>
  <si>
    <t>八千草　薫</t>
    <rPh sb="0" eb="3">
      <t>やちぐさ</t>
    </rPh>
    <rPh sb="4" eb="5">
      <t>かおる</t>
    </rPh>
    <phoneticPr fontId="4" type="Hiragana"/>
  </si>
  <si>
    <t>ケイト・モス</t>
    <phoneticPr fontId="4" type="Hiragana"/>
  </si>
  <si>
    <t>大野　智</t>
    <rPh sb="0" eb="2">
      <t>おおの</t>
    </rPh>
    <rPh sb="3" eb="4">
      <t>さとし</t>
    </rPh>
    <phoneticPr fontId="4" type="Hiragana"/>
  </si>
  <si>
    <t>櫻井　翔</t>
    <rPh sb="0" eb="2">
      <t>さくらい</t>
    </rPh>
    <rPh sb="3" eb="4">
      <t>しょう</t>
    </rPh>
    <phoneticPr fontId="4" type="Hiragana"/>
  </si>
  <si>
    <t>相葉　雅紀</t>
    <rPh sb="0" eb="2">
      <t>あいば</t>
    </rPh>
    <rPh sb="3" eb="5">
      <t>まさき</t>
    </rPh>
    <phoneticPr fontId="4" type="Hiragana"/>
  </si>
  <si>
    <t>二宮　和也</t>
    <rPh sb="0" eb="2">
      <t>にのみや</t>
    </rPh>
    <rPh sb="3" eb="5">
      <t>かずなり</t>
    </rPh>
    <phoneticPr fontId="4" type="Hiragana"/>
  </si>
  <si>
    <t>松本　潤</t>
    <rPh sb="0" eb="2">
      <t>まつもと</t>
    </rPh>
    <rPh sb="3" eb="4">
      <t>じゅん</t>
    </rPh>
    <phoneticPr fontId="4" type="Hiragana"/>
  </si>
  <si>
    <t>嵐</t>
    <rPh sb="0" eb="1">
      <t>あらし</t>
    </rPh>
    <phoneticPr fontId="4" type="Hiragana"/>
  </si>
  <si>
    <t>山口　二矢</t>
    <rPh sb="0" eb="2">
      <t>やまぐち</t>
    </rPh>
    <rPh sb="3" eb="5">
      <t>おとや</t>
    </rPh>
    <phoneticPr fontId="4" type="Hiragana"/>
  </si>
  <si>
    <t>山口　二矢☆</t>
    <rPh sb="0" eb="2">
      <t>やまぐち</t>
    </rPh>
    <rPh sb="3" eb="5">
      <t>おとや</t>
    </rPh>
    <phoneticPr fontId="4" type="Hiragana"/>
  </si>
  <si>
    <t>ゴスロリ右翼</t>
    <rPh sb="4" eb="6">
      <t>うよく</t>
    </rPh>
    <phoneticPr fontId="4" type="Hiragana"/>
  </si>
  <si>
    <t>【殺】右翼活動家/浅沼稲次郎暗殺＠自殺</t>
    <rPh sb="1" eb="2">
      <t>さつ</t>
    </rPh>
    <rPh sb="3" eb="5">
      <t>うよく</t>
    </rPh>
    <rPh sb="5" eb="8">
      <t>かつどうか</t>
    </rPh>
    <rPh sb="9" eb="11">
      <t>あさぬま</t>
    </rPh>
    <rPh sb="11" eb="12">
      <t>いね</t>
    </rPh>
    <rPh sb="12" eb="14">
      <t>じろう</t>
    </rPh>
    <rPh sb="14" eb="16">
      <t>あんさつ</t>
    </rPh>
    <rPh sb="17" eb="19">
      <t>じさつ</t>
    </rPh>
    <phoneticPr fontId="4" type="Hiragana"/>
  </si>
  <si>
    <t>中川　昭一☆</t>
    <rPh sb="0" eb="2">
      <t>なかがわ</t>
    </rPh>
    <rPh sb="3" eb="5">
      <t>しょういち</t>
    </rPh>
    <phoneticPr fontId="4" type="Hiragana"/>
  </si>
  <si>
    <t>湯浅　利夫</t>
    <rPh sb="0" eb="2">
      <t>ゆあさ</t>
    </rPh>
    <rPh sb="3" eb="5">
      <t>としお</t>
    </rPh>
    <phoneticPr fontId="4" type="Hiragana"/>
  </si>
  <si>
    <t>元宮内庁長官</t>
    <rPh sb="0" eb="1">
      <t>もと</t>
    </rPh>
    <rPh sb="1" eb="4">
      <t>くないちょう</t>
    </rPh>
    <rPh sb="4" eb="6">
      <t>ちょうかん</t>
    </rPh>
    <phoneticPr fontId="4" type="Hiragana"/>
  </si>
  <si>
    <t>宮内庁長官</t>
    <rPh sb="0" eb="3">
      <t>くないちょう</t>
    </rPh>
    <rPh sb="3" eb="5">
      <t>ちょうかん</t>
    </rPh>
    <phoneticPr fontId="4" type="Hiragana"/>
  </si>
  <si>
    <t>羽毛田　信吾</t>
    <rPh sb="0" eb="3">
      <t>はけた</t>
    </rPh>
    <rPh sb="4" eb="6">
      <t>しんご</t>
    </rPh>
    <phoneticPr fontId="4" type="Hiragana"/>
  </si>
  <si>
    <t>春川　玲子</t>
    <rPh sb="0" eb="2">
      <t>はるかわ</t>
    </rPh>
    <rPh sb="3" eb="5">
      <t>れいこ</t>
    </rPh>
    <phoneticPr fontId="4" type="Hiragana"/>
  </si>
  <si>
    <t>JITTERIN'JINN</t>
  </si>
  <si>
    <t>破矢　ジンタ</t>
    <rPh sb="0" eb="1">
      <t>は</t>
    </rPh>
    <rPh sb="1" eb="2">
      <t>や</t>
    </rPh>
    <phoneticPr fontId="4" type="Hiragana"/>
  </si>
  <si>
    <t>入江　美由紀</t>
    <rPh sb="0" eb="2">
      <t>いりえ</t>
    </rPh>
    <rPh sb="3" eb="6">
      <t>みゆき</t>
    </rPh>
    <phoneticPr fontId="4" type="Hiragana"/>
  </si>
  <si>
    <t>蒲田　松蔵</t>
    <rPh sb="0" eb="2">
      <t>かまた</t>
    </rPh>
    <rPh sb="3" eb="5">
      <t>まつぞう</t>
    </rPh>
    <phoneticPr fontId="4" type="Hiragana"/>
  </si>
  <si>
    <t>JITTERIN'JINN</t>
    <phoneticPr fontId="4" type="Hiragana"/>
  </si>
  <si>
    <t>分島　花音</t>
    <rPh sb="0" eb="2">
      <t>わけしま</t>
    </rPh>
    <rPh sb="3" eb="5">
      <t>かのん</t>
    </rPh>
    <phoneticPr fontId="4" type="Hiragana"/>
  </si>
  <si>
    <t>野崎　研一郎</t>
    <rPh sb="0" eb="2">
      <t>のざき</t>
    </rPh>
    <rPh sb="3" eb="6">
      <t>けんいちろう</t>
    </rPh>
    <phoneticPr fontId="4" type="Hiragana"/>
  </si>
  <si>
    <t>研音</t>
    <rPh sb="0" eb="2">
      <t>けんおん</t>
    </rPh>
    <phoneticPr fontId="4" type="Hiragana"/>
  </si>
  <si>
    <t>上島　竜兵</t>
    <rPh sb="0" eb="5">
      <t>うえしま　りゅうへい</t>
    </rPh>
    <phoneticPr fontId="4" type="Hiragana"/>
  </si>
  <si>
    <t>上戸　彩</t>
    <rPh sb="0" eb="4">
      <t>うえと　あや</t>
    </rPh>
    <phoneticPr fontId="4" type="Hiragana"/>
  </si>
  <si>
    <t>小池　聰行</t>
    <rPh sb="0" eb="2">
      <t>こいけ</t>
    </rPh>
    <rPh sb="3" eb="5">
      <t>そうこう</t>
    </rPh>
    <phoneticPr fontId="4" type="Hiragana"/>
  </si>
  <si>
    <t>小池　聰行☆</t>
    <rPh sb="0" eb="2">
      <t>こいけ</t>
    </rPh>
    <rPh sb="3" eb="5">
      <t>そうこう</t>
    </rPh>
    <phoneticPr fontId="4" type="Hiragana"/>
  </si>
  <si>
    <t>オリコン創業者</t>
    <rPh sb="4" eb="7">
      <t>そうぎょうしゃ</t>
    </rPh>
    <phoneticPr fontId="4" type="Hiragana"/>
  </si>
  <si>
    <t>相続・長寿・母性愛・崇高な精神</t>
    <rPh sb="0" eb="2">
      <t>そうぞく</t>
    </rPh>
    <rPh sb="3" eb="5">
      <t>ちょうじゅ</t>
    </rPh>
    <rPh sb="6" eb="9">
      <t>ぼせいあい</t>
    </rPh>
    <rPh sb="10" eb="12">
      <t>すうこう</t>
    </rPh>
    <rPh sb="13" eb="15">
      <t>せいしん</t>
    </rPh>
    <phoneticPr fontId="4" type="Hiragana"/>
  </si>
  <si>
    <t>恋占い・真実の愛・心に秘めた愛・誠実</t>
    <rPh sb="0" eb="1">
      <t>こい</t>
    </rPh>
    <rPh sb="1" eb="2">
      <t>うらな</t>
    </rPh>
    <rPh sb="4" eb="6">
      <t>しんじつ</t>
    </rPh>
    <rPh sb="7" eb="8">
      <t>あい</t>
    </rPh>
    <rPh sb="9" eb="10">
      <t>こころ</t>
    </rPh>
    <rPh sb="11" eb="12">
      <t>ひ</t>
    </rPh>
    <rPh sb="14" eb="15">
      <t>あい</t>
    </rPh>
    <rPh sb="16" eb="18">
      <t>せいじつ</t>
    </rPh>
    <phoneticPr fontId="4" type="Hiragana"/>
  </si>
  <si>
    <t>乙女の誇り・慈愛・美・記憶</t>
    <rPh sb="0" eb="2">
      <t>おとめ</t>
    </rPh>
    <rPh sb="3" eb="4">
      <t>ほこ</t>
    </rPh>
    <rPh sb="6" eb="8">
      <t>じあい</t>
    </rPh>
    <rPh sb="9" eb="10">
      <t>び</t>
    </rPh>
    <rPh sb="11" eb="13">
      <t>きおく</t>
    </rPh>
    <phoneticPr fontId="4" type="Hiragana"/>
  </si>
  <si>
    <t>心の扉・可憐・無邪気・親思い</t>
    <rPh sb="0" eb="1">
      <t>こころ</t>
    </rPh>
    <rPh sb="2" eb="3">
      <t>とびら</t>
    </rPh>
    <rPh sb="4" eb="6">
      <t>かれん</t>
    </rPh>
    <rPh sb="7" eb="10">
      <t>むじゃき</t>
    </rPh>
    <rPh sb="11" eb="13">
      <t>おやおも</t>
    </rPh>
    <phoneticPr fontId="4" type="Hiragana"/>
  </si>
  <si>
    <t>繊細な美・淑やかな恋人</t>
    <rPh sb="0" eb="2">
      <t>せんさい</t>
    </rPh>
    <rPh sb="3" eb="4">
      <t>び</t>
    </rPh>
    <rPh sb="5" eb="6">
      <t>しと</t>
    </rPh>
    <rPh sb="9" eb="11">
      <t>こいびと</t>
    </rPh>
    <phoneticPr fontId="4" type="Hiragana"/>
  </si>
  <si>
    <t>栄華・華麗・移り気・不安定</t>
    <rPh sb="0" eb="2">
      <t>えいが</t>
    </rPh>
    <rPh sb="3" eb="5">
      <t>かれい</t>
    </rPh>
    <rPh sb="6" eb="7">
      <t>うつ</t>
    </rPh>
    <rPh sb="8" eb="9">
      <t>ぎ</t>
    </rPh>
    <rPh sb="10" eb="13">
      <t>ふあんてい</t>
    </rPh>
    <phoneticPr fontId="4" type="Hiragana"/>
  </si>
  <si>
    <t>純白の恋・潔白な愛・期待・あなたを愛し続けます</t>
    <rPh sb="0" eb="2">
      <t>じゅんぱく</t>
    </rPh>
    <rPh sb="3" eb="4">
      <t>こい</t>
    </rPh>
    <rPh sb="5" eb="7">
      <t>けっぱく</t>
    </rPh>
    <rPh sb="8" eb="9">
      <t>あい</t>
    </rPh>
    <rPh sb="10" eb="12">
      <t>きたい</t>
    </rPh>
    <rPh sb="17" eb="18">
      <t>あい</t>
    </rPh>
    <rPh sb="19" eb="20">
      <t>つづ</t>
    </rPh>
    <phoneticPr fontId="4" type="Hiragana"/>
  </si>
  <si>
    <t>信頼・陶酔・慈善・酔狂</t>
    <rPh sb="0" eb="2">
      <t>しんらい</t>
    </rPh>
    <rPh sb="3" eb="5">
      <t>とうすい</t>
    </rPh>
    <rPh sb="6" eb="8">
      <t>じぜん</t>
    </rPh>
    <rPh sb="9" eb="11">
      <t>すいきょう</t>
    </rPh>
    <phoneticPr fontId="4" type="Hiragana"/>
  </si>
  <si>
    <t>永遠の美・逆境の忠節・愛の結合・豊かな愛</t>
    <rPh sb="0" eb="2">
      <t>えいえん</t>
    </rPh>
    <rPh sb="3" eb="4">
      <t>び</t>
    </rPh>
    <rPh sb="5" eb="7">
      <t>ぎゃっきょう</t>
    </rPh>
    <rPh sb="8" eb="10">
      <t>ちゅうせつ</t>
    </rPh>
    <rPh sb="11" eb="12">
      <t>あい</t>
    </rPh>
    <rPh sb="13" eb="15">
      <t>けつごう</t>
    </rPh>
    <rPh sb="16" eb="17">
      <t>ゆた</t>
    </rPh>
    <rPh sb="19" eb="20">
      <t>あい</t>
    </rPh>
    <phoneticPr fontId="4" type="Hiragana"/>
  </si>
  <si>
    <t>安楽・詩的な愛・心を休める・期待</t>
    <rPh sb="0" eb="2">
      <t>あんらく</t>
    </rPh>
    <rPh sb="3" eb="5">
      <t>してき</t>
    </rPh>
    <rPh sb="6" eb="7">
      <t>あい</t>
    </rPh>
    <rPh sb="8" eb="9">
      <t>こころ</t>
    </rPh>
    <rPh sb="10" eb="11">
      <t>やす</t>
    </rPh>
    <rPh sb="14" eb="16">
      <t>きたい</t>
    </rPh>
    <phoneticPr fontId="4" type="Hiragana"/>
  </si>
  <si>
    <t>自信・内証・忍耐・信頼</t>
    <rPh sb="0" eb="2">
      <t>じしん</t>
    </rPh>
    <rPh sb="3" eb="5">
      <t>ないしょう</t>
    </rPh>
    <rPh sb="6" eb="8">
      <t>にんたい</t>
    </rPh>
    <rPh sb="9" eb="11">
      <t>しんらい</t>
    </rPh>
    <phoneticPr fontId="4" type="Hiragana"/>
  </si>
  <si>
    <t>同情・共感・思いやり</t>
    <rPh sb="0" eb="2">
      <t>どうじょう</t>
    </rPh>
    <rPh sb="3" eb="5">
      <t>きょうかん</t>
    </rPh>
    <rPh sb="6" eb="7">
      <t>おも</t>
    </rPh>
    <phoneticPr fontId="4" type="Hiragana"/>
  </si>
  <si>
    <t>再生・憂いを忘れる・宣告・とりとめのない空想</t>
    <rPh sb="0" eb="2">
      <t>さいせい</t>
    </rPh>
    <rPh sb="3" eb="4">
      <t>うれ</t>
    </rPh>
    <rPh sb="6" eb="7">
      <t>わす</t>
    </rPh>
    <rPh sb="10" eb="12">
      <t>せんこく</t>
    </rPh>
    <rPh sb="20" eb="22">
      <t>くうそう</t>
    </rPh>
    <phoneticPr fontId="4" type="Hiragana"/>
  </si>
  <si>
    <t>自力・才能・威厳・努力</t>
    <rPh sb="0" eb="2">
      <t>じりき</t>
    </rPh>
    <rPh sb="3" eb="5">
      <t>さいのう</t>
    </rPh>
    <rPh sb="6" eb="8">
      <t>いげん</t>
    </rPh>
    <rPh sb="9" eb="11">
      <t>どりょく</t>
    </rPh>
    <phoneticPr fontId="4" type="Hiragana"/>
  </si>
  <si>
    <t>個性の強さ・運命・治療</t>
    <rPh sb="0" eb="2">
      <t>こせい</t>
    </rPh>
    <rPh sb="3" eb="4">
      <t>つよ</t>
    </rPh>
    <rPh sb="6" eb="8">
      <t>うんめい</t>
    </rPh>
    <rPh sb="9" eb="11">
      <t>ちりょう</t>
    </rPh>
    <phoneticPr fontId="4" type="Hiragana"/>
  </si>
  <si>
    <t>戦い・治療・指導・隠れた功績</t>
    <rPh sb="0" eb="1">
      <t>たたか</t>
    </rPh>
    <rPh sb="3" eb="5">
      <t>ちりょう</t>
    </rPh>
    <rPh sb="6" eb="8">
      <t>しどう</t>
    </rPh>
    <rPh sb="9" eb="10">
      <t>かく</t>
    </rPh>
    <rPh sb="12" eb="14">
      <t>こうせき</t>
    </rPh>
    <phoneticPr fontId="4" type="Hiragana"/>
  </si>
  <si>
    <t>祝福・聖なる願い・私の心は燃えている</t>
    <rPh sb="0" eb="2">
      <t>しゅくふく</t>
    </rPh>
    <rPh sb="3" eb="4">
      <t>せい</t>
    </rPh>
    <rPh sb="6" eb="7">
      <t>ねが</t>
    </rPh>
    <rPh sb="9" eb="10">
      <t>わたし</t>
    </rPh>
    <rPh sb="11" eb="12">
      <t>こころ</t>
    </rPh>
    <rPh sb="13" eb="14">
      <t>も</t>
    </rPh>
    <phoneticPr fontId="4" type="Hiragana"/>
  </si>
  <si>
    <t>憧れ・崇拝・光輝・敬慕</t>
    <rPh sb="0" eb="1">
      <t>あこが</t>
    </rPh>
    <rPh sb="3" eb="5">
      <t>すうはい</t>
    </rPh>
    <rPh sb="6" eb="8">
      <t>みつてる</t>
    </rPh>
    <rPh sb="9" eb="11">
      <t>けいぼ</t>
    </rPh>
    <phoneticPr fontId="4" type="Hiragana"/>
  </si>
  <si>
    <t>愛嬌・敬愛・ひたむきな愛・困難に打ち勝つ</t>
    <rPh sb="0" eb="2">
      <t>あいきょう</t>
    </rPh>
    <rPh sb="3" eb="5">
      <t>けいあい</t>
    </rPh>
    <rPh sb="11" eb="12">
      <t>あい</t>
    </rPh>
    <rPh sb="13" eb="15">
      <t>こんなん</t>
    </rPh>
    <rPh sb="16" eb="17">
      <t>う</t>
    </rPh>
    <rPh sb="18" eb="19">
      <t>か</t>
    </rPh>
    <phoneticPr fontId="4" type="Hiragana"/>
  </si>
  <si>
    <t>恋心・切実な愛情・軽口・無駄</t>
    <rPh sb="0" eb="2">
      <t>こいごころ</t>
    </rPh>
    <rPh sb="3" eb="5">
      <t>せつじつ</t>
    </rPh>
    <rPh sb="6" eb="8">
      <t>あいじょう</t>
    </rPh>
    <rPh sb="9" eb="11">
      <t>かるくち</t>
    </rPh>
    <rPh sb="12" eb="14">
      <t>むだ</t>
    </rPh>
    <phoneticPr fontId="4" type="Hiragana"/>
  </si>
  <si>
    <t>無分別・永遠の優しさ・希望・真心の愛</t>
    <rPh sb="0" eb="3">
      <t>むふんべつ</t>
    </rPh>
    <rPh sb="4" eb="6">
      <t>えいえん</t>
    </rPh>
    <rPh sb="7" eb="8">
      <t>やさ</t>
    </rPh>
    <rPh sb="11" eb="13">
      <t>きぼう</t>
    </rPh>
    <rPh sb="14" eb="16">
      <t>まごころ</t>
    </rPh>
    <rPh sb="17" eb="18">
      <t>あい</t>
    </rPh>
    <phoneticPr fontId="4" type="Hiragana"/>
  </si>
  <si>
    <t>あなたに私の財産を捧げます・援助・わが伴侶</t>
    <rPh sb="4" eb="5">
      <t>わたし</t>
    </rPh>
    <rPh sb="6" eb="8">
      <t>ざいさん</t>
    </rPh>
    <rPh sb="9" eb="10">
      <t>ささ</t>
    </rPh>
    <rPh sb="14" eb="16">
      <t>えんじょ</t>
    </rPh>
    <rPh sb="19" eb="21">
      <t>はんりょ</t>
    </rPh>
    <phoneticPr fontId="4" type="Hiragana"/>
  </si>
  <si>
    <t>敬愛・甘い香り・幸福な家庭・誘惑</t>
    <rPh sb="0" eb="2">
      <t>けいあい</t>
    </rPh>
    <rPh sb="3" eb="4">
      <t>あま</t>
    </rPh>
    <rPh sb="5" eb="6">
      <t>かお</t>
    </rPh>
    <rPh sb="8" eb="10">
      <t>こうふく</t>
    </rPh>
    <rPh sb="11" eb="13">
      <t>かてい</t>
    </rPh>
    <rPh sb="14" eb="16">
      <t>ゆうわく</t>
    </rPh>
    <phoneticPr fontId="4" type="Hiragana"/>
  </si>
  <si>
    <t>育ちのよさ・情緒・自然を好む・気持ちがなびく</t>
    <rPh sb="0" eb="1">
      <t>そだ</t>
    </rPh>
    <rPh sb="6" eb="8">
      <t>じょうちょ</t>
    </rPh>
    <rPh sb="9" eb="11">
      <t>しぜん</t>
    </rPh>
    <rPh sb="12" eb="13">
      <t>この</t>
    </rPh>
    <rPh sb="15" eb="17">
      <t>きも</t>
    </rPh>
    <phoneticPr fontId="4" type="Hiragana"/>
  </si>
  <si>
    <t>燃える想い・豊満・情熱・恋の便り</t>
    <rPh sb="0" eb="1">
      <t>も</t>
    </rPh>
    <rPh sb="3" eb="4">
      <t>おも</t>
    </rPh>
    <rPh sb="6" eb="8">
      <t>とよみつ</t>
    </rPh>
    <rPh sb="9" eb="11">
      <t>じょうねつ</t>
    </rPh>
    <rPh sb="12" eb="13">
      <t>こい</t>
    </rPh>
    <rPh sb="14" eb="15">
      <t>たよ</t>
    </rPh>
    <phoneticPr fontId="4" type="Hiragana"/>
  </si>
  <si>
    <t>決心・決意・あなたあっての幸せ・愉快</t>
    <rPh sb="0" eb="2">
      <t>けっしん</t>
    </rPh>
    <rPh sb="3" eb="5">
      <t>けつい</t>
    </rPh>
    <rPh sb="13" eb="14">
      <t>しあわ</t>
    </rPh>
    <rPh sb="16" eb="18">
      <t>ゆかい</t>
    </rPh>
    <phoneticPr fontId="4" type="Hiragana"/>
  </si>
  <si>
    <t>誘惑・選択・名声・評判</t>
    <rPh sb="0" eb="2">
      <t>ゆうわく</t>
    </rPh>
    <rPh sb="3" eb="5">
      <t>せんたく</t>
    </rPh>
    <rPh sb="6" eb="8">
      <t>めいせい</t>
    </rPh>
    <rPh sb="9" eb="11">
      <t>ひょうばん</t>
    </rPh>
    <phoneticPr fontId="4" type="Hiragana"/>
  </si>
  <si>
    <t>勝利の誓い・負けず嫌い・不義・愚劣</t>
    <rPh sb="0" eb="2">
      <t>しょうり</t>
    </rPh>
    <rPh sb="3" eb="4">
      <t>ちか</t>
    </rPh>
    <rPh sb="6" eb="7">
      <t>ま</t>
    </rPh>
    <rPh sb="9" eb="10">
      <t>ぎら</t>
    </rPh>
    <rPh sb="12" eb="14">
      <t>ふぎ</t>
    </rPh>
    <rPh sb="15" eb="17">
      <t>ぐれつ</t>
    </rPh>
    <phoneticPr fontId="4" type="Hiragana"/>
  </si>
  <si>
    <t>欺瞞・偽りの恋・自然美・不思議</t>
    <rPh sb="0" eb="2">
      <t>ぎまん</t>
    </rPh>
    <rPh sb="3" eb="4">
      <t>いつわ</t>
    </rPh>
    <rPh sb="6" eb="7">
      <t>こい</t>
    </rPh>
    <rPh sb="8" eb="10">
      <t>しぜん</t>
    </rPh>
    <rPh sb="10" eb="11">
      <t>び</t>
    </rPh>
    <rPh sb="12" eb="15">
      <t>ふしぎ</t>
    </rPh>
    <phoneticPr fontId="4" type="Hiragana"/>
  </si>
  <si>
    <t>深い思いやり・変わらぬ美・よい語らい・優美</t>
    <rPh sb="0" eb="1">
      <t>ふか</t>
    </rPh>
    <rPh sb="2" eb="3">
      <t>おも</t>
    </rPh>
    <rPh sb="7" eb="8">
      <t>か</t>
    </rPh>
    <rPh sb="11" eb="12">
      <t>び</t>
    </rPh>
    <rPh sb="15" eb="16">
      <t>かた</t>
    </rPh>
    <rPh sb="19" eb="21">
      <t>ゆうび</t>
    </rPh>
    <phoneticPr fontId="4" type="Hiragana"/>
  </si>
  <si>
    <t>常に新しい美・勇敢・大胆な美・あなたを信じます</t>
    <rPh sb="0" eb="1">
      <t>つね</t>
    </rPh>
    <rPh sb="2" eb="3">
      <t>あたら</t>
    </rPh>
    <rPh sb="5" eb="6">
      <t>び</t>
    </rPh>
    <rPh sb="7" eb="9">
      <t>ゆうかん</t>
    </rPh>
    <rPh sb="10" eb="12">
      <t>だいたん</t>
    </rPh>
    <rPh sb="13" eb="14">
      <t>び</t>
    </rPh>
    <rPh sb="19" eb="20">
      <t>しん</t>
    </rPh>
    <phoneticPr fontId="4" type="Hiragana"/>
  </si>
  <si>
    <t>陶酔・謙遜・初恋・思い出の輝き</t>
    <rPh sb="0" eb="2">
      <t>とうすい</t>
    </rPh>
    <rPh sb="3" eb="5">
      <t>けんそん</t>
    </rPh>
    <rPh sb="6" eb="8">
      <t>はつこい</t>
    </rPh>
    <rPh sb="9" eb="10">
      <t>おも</t>
    </rPh>
    <rPh sb="11" eb="12">
      <t>で</t>
    </rPh>
    <rPh sb="13" eb="14">
      <t>かがや</t>
    </rPh>
    <phoneticPr fontId="4" type="Hiragana"/>
  </si>
  <si>
    <t>機知に富む・福をなす・よき家庭・つのる愛</t>
    <rPh sb="0" eb="2">
      <t>きち</t>
    </rPh>
    <rPh sb="3" eb="4">
      <t>と</t>
    </rPh>
    <rPh sb="6" eb="7">
      <t>ふく</t>
    </rPh>
    <rPh sb="13" eb="15">
      <t>かてい</t>
    </rPh>
    <rPh sb="19" eb="20">
      <t>あい</t>
    </rPh>
    <phoneticPr fontId="4" type="Hiragana"/>
  </si>
  <si>
    <t>栄誉・勝利・輝ける未来</t>
    <rPh sb="0" eb="2">
      <t>えいよ</t>
    </rPh>
    <rPh sb="3" eb="5">
      <t>しょうり</t>
    </rPh>
    <rPh sb="6" eb="7">
      <t>かがや</t>
    </rPh>
    <rPh sb="9" eb="11">
      <t>みらい</t>
    </rPh>
    <phoneticPr fontId="4" type="Hiragana"/>
  </si>
  <si>
    <t>高潔・澄んだ心・忠義・独立</t>
    <rPh sb="0" eb="2">
      <t>こうけつ</t>
    </rPh>
    <rPh sb="3" eb="4">
      <t>す</t>
    </rPh>
    <rPh sb="6" eb="7">
      <t>こころ</t>
    </rPh>
    <rPh sb="8" eb="10">
      <t>ただよし</t>
    </rPh>
    <rPh sb="11" eb="13">
      <t>どくりつ</t>
    </rPh>
    <phoneticPr fontId="4" type="Hiragana"/>
  </si>
  <si>
    <t>屈従・耐える愛・変わらぬ愛・いらだち</t>
    <rPh sb="0" eb="2">
      <t>くつじゅう</t>
    </rPh>
    <rPh sb="3" eb="4">
      <t>た</t>
    </rPh>
    <rPh sb="6" eb="7">
      <t>あい</t>
    </rPh>
    <rPh sb="8" eb="9">
      <t>か</t>
    </rPh>
    <rPh sb="12" eb="13">
      <t>あい</t>
    </rPh>
    <phoneticPr fontId="4" type="Hiragana"/>
  </si>
  <si>
    <t>儚い恋・恋の苦しみ・期待・薄れゆく希望</t>
    <rPh sb="0" eb="1">
      <t>はかな</t>
    </rPh>
    <rPh sb="2" eb="3">
      <t>こい</t>
    </rPh>
    <rPh sb="4" eb="5">
      <t>こい</t>
    </rPh>
    <rPh sb="6" eb="7">
      <t>くる</t>
    </rPh>
    <rPh sb="10" eb="12">
      <t>きたい</t>
    </rPh>
    <rPh sb="13" eb="14">
      <t>うす</t>
    </rPh>
    <rPh sb="17" eb="19">
      <t>きぼう</t>
    </rPh>
    <phoneticPr fontId="4" type="Hiragana"/>
  </si>
  <si>
    <t>先見の明・不滅の輝き・洞察力・清廉潔白</t>
    <rPh sb="0" eb="2">
      <t>せんけん</t>
    </rPh>
    <rPh sb="3" eb="4">
      <t>めい</t>
    </rPh>
    <rPh sb="5" eb="7">
      <t>ふめつ</t>
    </rPh>
    <rPh sb="8" eb="9">
      <t>かがや</t>
    </rPh>
    <rPh sb="11" eb="14">
      <t>どうさつりょく</t>
    </rPh>
    <rPh sb="15" eb="19">
      <t>せいれんけっぱく</t>
    </rPh>
    <phoneticPr fontId="4" type="Hiragana"/>
  </si>
  <si>
    <t>よき便り・信じる者の幸福・あなたを大切にします</t>
    <rPh sb="2" eb="3">
      <t>たよ</t>
    </rPh>
    <rPh sb="5" eb="6">
      <t>しん</t>
    </rPh>
    <rPh sb="8" eb="9">
      <t>もの</t>
    </rPh>
    <rPh sb="10" eb="12">
      <t>こうふく</t>
    </rPh>
    <rPh sb="17" eb="19">
      <t>たいせつ</t>
    </rPh>
    <phoneticPr fontId="4" type="Hiragana"/>
  </si>
  <si>
    <t>幸福・名もなき寂寥・幸せな恋</t>
    <rPh sb="0" eb="2">
      <t>こうふく</t>
    </rPh>
    <rPh sb="3" eb="4">
      <t>な</t>
    </rPh>
    <rPh sb="7" eb="9">
      <t>せきりょう</t>
    </rPh>
    <rPh sb="10" eb="11">
      <t>しあわ</t>
    </rPh>
    <rPh sb="13" eb="14">
      <t>こい</t>
    </rPh>
    <phoneticPr fontId="4" type="Hiragana"/>
  </si>
  <si>
    <t>歓迎・恋に酔う・決して離れない・至福のひととき</t>
    <rPh sb="0" eb="2">
      <t>かんげい</t>
    </rPh>
    <rPh sb="3" eb="4">
      <t>こい</t>
    </rPh>
    <rPh sb="5" eb="6">
      <t>よ</t>
    </rPh>
    <rPh sb="8" eb="9">
      <t>けっ</t>
    </rPh>
    <rPh sb="11" eb="12">
      <t>はな</t>
    </rPh>
    <rPh sb="16" eb="18">
      <t>しふく</t>
    </rPh>
    <phoneticPr fontId="4" type="Hiragana"/>
  </si>
  <si>
    <t>大志・熱烈な恋・豊かな実り・飾らない愛</t>
    <rPh sb="0" eb="2">
      <t>たいし</t>
    </rPh>
    <rPh sb="3" eb="5">
      <t>ねつれつ</t>
    </rPh>
    <rPh sb="6" eb="7">
      <t>こい</t>
    </rPh>
    <rPh sb="8" eb="9">
      <t>ゆた</t>
    </rPh>
    <rPh sb="11" eb="12">
      <t>みの</t>
    </rPh>
    <rPh sb="14" eb="15">
      <t>かざ</t>
    </rPh>
    <rPh sb="18" eb="19">
      <t>あい</t>
    </rPh>
    <phoneticPr fontId="4" type="Hiragana"/>
  </si>
  <si>
    <t>変転・噂の人</t>
    <rPh sb="0" eb="2">
      <t>へんてん</t>
    </rPh>
    <rPh sb="3" eb="4">
      <t>うわさ</t>
    </rPh>
    <rPh sb="5" eb="6">
      <t>ひと</t>
    </rPh>
    <phoneticPr fontId="4" type="Hiragana"/>
  </si>
  <si>
    <t>常に愛らしい・世話好き・おせっかい・多忙</t>
    <rPh sb="0" eb="1">
      <t>つね</t>
    </rPh>
    <rPh sb="2" eb="3">
      <t>あい</t>
    </rPh>
    <rPh sb="7" eb="9">
      <t>せわ</t>
    </rPh>
    <rPh sb="9" eb="10">
      <t>ず</t>
    </rPh>
    <rPh sb="18" eb="20">
      <t>たぼう</t>
    </rPh>
    <phoneticPr fontId="4" type="Hiragana"/>
  </si>
  <si>
    <t>あなたを愛します・清純・幸福が飛んでくる</t>
    <rPh sb="4" eb="5">
      <t>あい</t>
    </rPh>
    <rPh sb="9" eb="11">
      <t>せいじゅん</t>
    </rPh>
    <rPh sb="12" eb="14">
      <t>こうふく</t>
    </rPh>
    <rPh sb="15" eb="16">
      <t>と</t>
    </rPh>
    <phoneticPr fontId="4" type="Hiragana"/>
  </si>
  <si>
    <t>多産・豊富・実りある恋・証明</t>
    <rPh sb="0" eb="2">
      <t>たさん</t>
    </rPh>
    <rPh sb="3" eb="5">
      <t>ほうふ</t>
    </rPh>
    <rPh sb="6" eb="7">
      <t>みの</t>
    </rPh>
    <rPh sb="10" eb="11">
      <t>こい</t>
    </rPh>
    <rPh sb="12" eb="14">
      <t>しょうめい</t>
    </rPh>
    <phoneticPr fontId="4" type="Hiragana"/>
  </si>
  <si>
    <t>美しい姿・互いに忘れない・不吉な予感</t>
    <rPh sb="0" eb="1">
      <t>うつく</t>
    </rPh>
    <rPh sb="3" eb="4">
      <t>すがた</t>
    </rPh>
    <rPh sb="5" eb="6">
      <t>たが</t>
    </rPh>
    <rPh sb="8" eb="9">
      <t>わす</t>
    </rPh>
    <rPh sb="13" eb="15">
      <t>ふきつ</t>
    </rPh>
    <rPh sb="16" eb="18">
      <t>よかん</t>
    </rPh>
    <phoneticPr fontId="4" type="Hiragana"/>
  </si>
  <si>
    <t>好みのよさ・激しい心・趣味・信頼した恋</t>
    <rPh sb="0" eb="1">
      <t>この</t>
    </rPh>
    <rPh sb="6" eb="7">
      <t>はげ</t>
    </rPh>
    <rPh sb="9" eb="10">
      <t>こころ</t>
    </rPh>
    <rPh sb="11" eb="13">
      <t>しゅみ</t>
    </rPh>
    <rPh sb="14" eb="16">
      <t>しんらい</t>
    </rPh>
    <rPh sb="18" eb="19">
      <t>こい</t>
    </rPh>
    <phoneticPr fontId="4" type="Hiragana"/>
  </si>
  <si>
    <t>志操堅固・辛抱強さ・静寂</t>
    <rPh sb="0" eb="4">
      <t>しそうけんご</t>
    </rPh>
    <rPh sb="5" eb="8">
      <t>しんぼうづよ</t>
    </rPh>
    <rPh sb="10" eb="12">
      <t>せいじゃく</t>
    </rPh>
    <phoneticPr fontId="4" type="Hiragana"/>
  </si>
  <si>
    <t>危険な快楽・冒険</t>
    <rPh sb="0" eb="2">
      <t>きけん</t>
    </rPh>
    <rPh sb="3" eb="5">
      <t>かいらく</t>
    </rPh>
    <rPh sb="6" eb="8">
      <t>ぼうけん</t>
    </rPh>
    <phoneticPr fontId="4" type="Hiragana"/>
  </si>
  <si>
    <t>期待・疑惑・沈黙・いつまでも待っています</t>
    <rPh sb="0" eb="2">
      <t>きたい</t>
    </rPh>
    <rPh sb="3" eb="5">
      <t>ぎわく</t>
    </rPh>
    <rPh sb="6" eb="8">
      <t>ちんもく</t>
    </rPh>
    <rPh sb="14" eb="15">
      <t>ま</t>
    </rPh>
    <phoneticPr fontId="4" type="Hiragana"/>
  </si>
  <si>
    <t>正義・公平・選択眼・あなたを見つめる</t>
    <rPh sb="0" eb="2">
      <t>せいぎ</t>
    </rPh>
    <rPh sb="3" eb="5">
      <t>こうへい</t>
    </rPh>
    <rPh sb="6" eb="9">
      <t>せんたくがん</t>
    </rPh>
    <rPh sb="14" eb="15">
      <t>み</t>
    </rPh>
    <phoneticPr fontId="4" type="Hiragana"/>
  </si>
  <si>
    <t>広大・包容</t>
    <rPh sb="0" eb="2">
      <t>こうだい</t>
    </rPh>
    <rPh sb="3" eb="5">
      <t>ほうよう</t>
    </rPh>
    <phoneticPr fontId="4" type="Hiragana"/>
  </si>
  <si>
    <t>名誉・名声・女らしい・華のある人生</t>
    <rPh sb="0" eb="2">
      <t>めいよ</t>
    </rPh>
    <rPh sb="3" eb="5">
      <t>めいせい</t>
    </rPh>
    <rPh sb="6" eb="7">
      <t>おんな</t>
    </rPh>
    <rPh sb="11" eb="12">
      <t>はな</t>
    </rPh>
    <rPh sb="15" eb="17">
      <t>じんせい</t>
    </rPh>
    <phoneticPr fontId="4" type="Hiragana"/>
  </si>
  <si>
    <t>夢・利得・手に負えない重さ</t>
    <rPh sb="0" eb="1">
      <t>ゆめ</t>
    </rPh>
    <rPh sb="2" eb="4">
      <t>りとく</t>
    </rPh>
    <rPh sb="5" eb="6">
      <t>て</t>
    </rPh>
    <rPh sb="7" eb="8">
      <t>お</t>
    </rPh>
    <rPh sb="11" eb="12">
      <t>おも</t>
    </rPh>
    <phoneticPr fontId="4" type="Hiragana"/>
  </si>
  <si>
    <t>私の心を慰めて・中毒・スキャンダル・発狂</t>
    <rPh sb="0" eb="1">
      <t>わたし</t>
    </rPh>
    <rPh sb="2" eb="3">
      <t>こころ</t>
    </rPh>
    <rPh sb="4" eb="5">
      <t>なぐさ</t>
    </rPh>
    <rPh sb="8" eb="10">
      <t>ちゅうどく</t>
    </rPh>
    <rPh sb="18" eb="20">
      <t>はっきょう</t>
    </rPh>
    <phoneticPr fontId="4" type="Hiragana"/>
  </si>
  <si>
    <t>富貴・可憐・裕福・恵まれた才能</t>
    <rPh sb="0" eb="2">
      <t>ふうき</t>
    </rPh>
    <rPh sb="3" eb="5">
      <t>かれん</t>
    </rPh>
    <rPh sb="6" eb="8">
      <t>ゆうふく</t>
    </rPh>
    <rPh sb="9" eb="10">
      <t>めぐ</t>
    </rPh>
    <rPh sb="13" eb="15">
      <t>さいのう</t>
    </rPh>
    <phoneticPr fontId="4" type="Hiragana"/>
  </si>
  <si>
    <t>愛のささやき・高貴な美しさ</t>
    <rPh sb="0" eb="1">
      <t>あい</t>
    </rPh>
    <rPh sb="7" eb="9">
      <t>こうき</t>
    </rPh>
    <rPh sb="10" eb="11">
      <t>うつく</t>
    </rPh>
    <phoneticPr fontId="4" type="Hiragana"/>
  </si>
  <si>
    <t>自然への愛・持続性・気高さ・慈悲心</t>
    <rPh sb="0" eb="2">
      <t>しぜん</t>
    </rPh>
    <rPh sb="4" eb="5">
      <t>あい</t>
    </rPh>
    <rPh sb="6" eb="9">
      <t>じぞくせい</t>
    </rPh>
    <rPh sb="10" eb="12">
      <t>けだか</t>
    </rPh>
    <rPh sb="14" eb="16">
      <t>じひ</t>
    </rPh>
    <rPh sb="16" eb="17">
      <t>ごころ</t>
    </rPh>
    <phoneticPr fontId="4" type="Hiragana"/>
  </si>
  <si>
    <t>友情・友愛・信頼・歓迎</t>
    <rPh sb="0" eb="2">
      <t>ゆうじょう</t>
    </rPh>
    <rPh sb="3" eb="5">
      <t>ゆうあい</t>
    </rPh>
    <rPh sb="6" eb="8">
      <t>しんらい</t>
    </rPh>
    <rPh sb="9" eb="11">
      <t>かんげい</t>
    </rPh>
    <phoneticPr fontId="4" type="Hiragana"/>
  </si>
  <si>
    <t>優しい思い出・永遠の喜び・門出・繊細</t>
    <rPh sb="0" eb="1">
      <t>やさ</t>
    </rPh>
    <rPh sb="3" eb="4">
      <t>おも</t>
    </rPh>
    <rPh sb="5" eb="6">
      <t>で</t>
    </rPh>
    <rPh sb="7" eb="9">
      <t>えいえん</t>
    </rPh>
    <rPh sb="10" eb="11">
      <t>よろこ</t>
    </rPh>
    <rPh sb="13" eb="15">
      <t>かどで</t>
    </rPh>
    <rPh sb="16" eb="18">
      <t>せんさい</t>
    </rPh>
    <phoneticPr fontId="4" type="Hiragana"/>
  </si>
  <si>
    <t>煩悩・情熱・恋に悶える心・強い印象</t>
    <rPh sb="0" eb="2">
      <t>ぼんのう</t>
    </rPh>
    <rPh sb="3" eb="5">
      <t>じょうねつ</t>
    </rPh>
    <rPh sb="6" eb="7">
      <t>こい</t>
    </rPh>
    <rPh sb="8" eb="9">
      <t>もだ</t>
    </rPh>
    <rPh sb="11" eb="12">
      <t>こころ</t>
    </rPh>
    <rPh sb="13" eb="14">
      <t>つよ</t>
    </rPh>
    <rPh sb="15" eb="17">
      <t>いんしょう</t>
    </rPh>
    <phoneticPr fontId="4" type="Hiragana"/>
  </si>
  <si>
    <t>どこか遠くへ・汚れのない</t>
    <rPh sb="3" eb="4">
      <t>とお</t>
    </rPh>
    <rPh sb="7" eb="8">
      <t>よご</t>
    </rPh>
    <phoneticPr fontId="4" type="Hiragana"/>
  </si>
  <si>
    <t>健康・万能・苦痛・迷信</t>
    <rPh sb="0" eb="2">
      <t>けんこう</t>
    </rPh>
    <rPh sb="3" eb="5">
      <t>ばんのう</t>
    </rPh>
    <rPh sb="6" eb="8">
      <t>くつう</t>
    </rPh>
    <rPh sb="9" eb="11">
      <t>めいしん</t>
    </rPh>
    <phoneticPr fontId="4" type="Hiragana"/>
  </si>
  <si>
    <t>成熟した魅力・優雅な女性・魔力</t>
    <rPh sb="0" eb="2">
      <t>せいじゅく</t>
    </rPh>
    <rPh sb="4" eb="6">
      <t>みりょく</t>
    </rPh>
    <rPh sb="7" eb="9">
      <t>ゆうが</t>
    </rPh>
    <rPh sb="10" eb="12">
      <t>じょせい</t>
    </rPh>
    <rPh sb="13" eb="15">
      <t>まりょく</t>
    </rPh>
    <phoneticPr fontId="4" type="Hiragana"/>
  </si>
  <si>
    <t>変装・偽りの魅力・愛嬌・遠くから私を想って</t>
    <rPh sb="0" eb="2">
      <t>へんそう</t>
    </rPh>
    <rPh sb="3" eb="4">
      <t>いつわ</t>
    </rPh>
    <rPh sb="6" eb="8">
      <t>みりょく</t>
    </rPh>
    <rPh sb="9" eb="11">
      <t>あいきょう</t>
    </rPh>
    <rPh sb="12" eb="13">
      <t>とお</t>
    </rPh>
    <rPh sb="16" eb="17">
      <t>わたし</t>
    </rPh>
    <rPh sb="18" eb="19">
      <t>おも</t>
    </rPh>
    <phoneticPr fontId="4" type="Hiragana"/>
  </si>
  <si>
    <t>天分・華麗・栄光・頑強</t>
    <rPh sb="0" eb="2">
      <t>てんぶん</t>
    </rPh>
    <rPh sb="3" eb="5">
      <t>かれい</t>
    </rPh>
    <rPh sb="6" eb="8">
      <t>えいこう</t>
    </rPh>
    <rPh sb="9" eb="11">
      <t>がんきょう</t>
    </rPh>
    <phoneticPr fontId="4" type="Hiragana"/>
  </si>
  <si>
    <t>教育・独身生活・繊細・優雅</t>
    <rPh sb="0" eb="2">
      <t>きょういく</t>
    </rPh>
    <rPh sb="3" eb="5">
      <t>どくしん</t>
    </rPh>
    <rPh sb="5" eb="7">
      <t>せいかつ</t>
    </rPh>
    <rPh sb="8" eb="10">
      <t>せんさい</t>
    </rPh>
    <rPh sb="11" eb="13">
      <t>ゆうが</t>
    </rPh>
    <phoneticPr fontId="4" type="Hiragana"/>
  </si>
  <si>
    <t>懐かしい関係・尊敬・恋の心変わり・小夜曲</t>
    <rPh sb="0" eb="1">
      <t>なつ</t>
    </rPh>
    <rPh sb="4" eb="6">
      <t>かんけい</t>
    </rPh>
    <rPh sb="7" eb="9">
      <t>そんけい</t>
    </rPh>
    <rPh sb="10" eb="11">
      <t>こい</t>
    </rPh>
    <rPh sb="12" eb="13">
      <t>こころ</t>
    </rPh>
    <rPh sb="13" eb="14">
      <t>が</t>
    </rPh>
    <rPh sb="17" eb="20">
      <t>さよきょく</t>
    </rPh>
    <phoneticPr fontId="4" type="Hiragana"/>
  </si>
  <si>
    <t>清明・自由・底抜けに陽気・野の喜び</t>
    <rPh sb="0" eb="2">
      <t>せいめい</t>
    </rPh>
    <rPh sb="3" eb="5">
      <t>じゆう</t>
    </rPh>
    <rPh sb="6" eb="8">
      <t>そこぬ</t>
    </rPh>
    <rPh sb="10" eb="12">
      <t>ようき</t>
    </rPh>
    <rPh sb="13" eb="14">
      <t>の</t>
    </rPh>
    <rPh sb="15" eb="16">
      <t>よろこ</t>
    </rPh>
    <phoneticPr fontId="4" type="Hiragana"/>
  </si>
  <si>
    <t>輝く心・喜び・あなたと共に生きる</t>
    <rPh sb="0" eb="1">
      <t>かがや</t>
    </rPh>
    <rPh sb="2" eb="3">
      <t>こころ</t>
    </rPh>
    <rPh sb="4" eb="5">
      <t>よろこ</t>
    </rPh>
    <rPh sb="11" eb="12">
      <t>とも</t>
    </rPh>
    <rPh sb="13" eb="14">
      <t>い</t>
    </rPh>
    <phoneticPr fontId="4" type="Hiragana"/>
  </si>
  <si>
    <t>愛よ永遠なれ・余韻・献身的な愛・熱望</t>
    <rPh sb="0" eb="1">
      <t>あい</t>
    </rPh>
    <rPh sb="2" eb="4">
      <t>えいえん</t>
    </rPh>
    <rPh sb="7" eb="9">
      <t>よいん</t>
    </rPh>
    <rPh sb="10" eb="13">
      <t>けんしんてき</t>
    </rPh>
    <rPh sb="14" eb="15">
      <t>あい</t>
    </rPh>
    <rPh sb="16" eb="18">
      <t>ねつぼう</t>
    </rPh>
    <phoneticPr fontId="4" type="Hiragana"/>
  </si>
  <si>
    <t>愛らしさ・素直・あなたは私のもの・誘惑</t>
    <rPh sb="0" eb="1">
      <t>あい</t>
    </rPh>
    <rPh sb="5" eb="7">
      <t>すなお</t>
    </rPh>
    <rPh sb="12" eb="13">
      <t>わたし</t>
    </rPh>
    <rPh sb="17" eb="19">
      <t>ゆうわく</t>
    </rPh>
    <phoneticPr fontId="4" type="Hiragana"/>
  </si>
  <si>
    <t>約束・感化・豊潤・私を想って</t>
    <rPh sb="0" eb="2">
      <t>やくそく</t>
    </rPh>
    <rPh sb="3" eb="5">
      <t>かんか</t>
    </rPh>
    <rPh sb="6" eb="8">
      <t>ほうじゅん</t>
    </rPh>
    <rPh sb="9" eb="10">
      <t>わたし</t>
    </rPh>
    <rPh sb="11" eb="12">
      <t>おも</t>
    </rPh>
    <phoneticPr fontId="4" type="Hiragana"/>
  </si>
  <si>
    <t>熱情・不誠実・健康的・熱い胸の想い</t>
    <rPh sb="0" eb="2">
      <t>ねつじょう</t>
    </rPh>
    <rPh sb="3" eb="6">
      <t>ふせいじつ</t>
    </rPh>
    <rPh sb="7" eb="10">
      <t>けんこうてき</t>
    </rPh>
    <rPh sb="11" eb="12">
      <t>あつ</t>
    </rPh>
    <rPh sb="13" eb="14">
      <t>むね</t>
    </rPh>
    <rPh sb="15" eb="16">
      <t>おも</t>
    </rPh>
    <phoneticPr fontId="4" type="Hiragana"/>
  </si>
  <si>
    <t>豊かな心・無駄なこと・あなたを信頼します</t>
    <rPh sb="0" eb="1">
      <t>ゆた</t>
    </rPh>
    <rPh sb="3" eb="4">
      <t>こころ</t>
    </rPh>
    <rPh sb="5" eb="7">
      <t>むだ</t>
    </rPh>
    <rPh sb="15" eb="17">
      <t>しんらい</t>
    </rPh>
    <phoneticPr fontId="4" type="Hiragana"/>
  </si>
  <si>
    <t>心は思いのまま・揺れる心</t>
    <rPh sb="0" eb="1">
      <t>こころ</t>
    </rPh>
    <rPh sb="2" eb="3">
      <t>おも</t>
    </rPh>
    <rPh sb="8" eb="9">
      <t>ゆ</t>
    </rPh>
    <rPh sb="11" eb="12">
      <t>こころ</t>
    </rPh>
    <phoneticPr fontId="4" type="Hiragana"/>
  </si>
  <si>
    <t>多様性・変化を好む・信じる心・追想</t>
    <rPh sb="0" eb="3">
      <t>たようせい</t>
    </rPh>
    <rPh sb="4" eb="6">
      <t>へんか</t>
    </rPh>
    <rPh sb="7" eb="8">
      <t>この</t>
    </rPh>
    <rPh sb="10" eb="11">
      <t>しん</t>
    </rPh>
    <rPh sb="13" eb="14">
      <t>こころ</t>
    </rPh>
    <rPh sb="15" eb="17">
      <t>ついそう</t>
    </rPh>
    <phoneticPr fontId="4" type="Hiragana"/>
  </si>
  <si>
    <t>財産・富・実質・輝き</t>
    <rPh sb="0" eb="2">
      <t>ざいさん</t>
    </rPh>
    <rPh sb="3" eb="4">
      <t>とみ</t>
    </rPh>
    <rPh sb="5" eb="7">
      <t>じっしつ</t>
    </rPh>
    <rPh sb="8" eb="9">
      <t>かがや</t>
    </rPh>
    <phoneticPr fontId="4" type="Hiragana"/>
  </si>
  <si>
    <t>箱入り娘・幸せな思い出・若返り・また会う日まで</t>
    <rPh sb="0" eb="2">
      <t>はこい</t>
    </rPh>
    <rPh sb="3" eb="4">
      <t>むすめ</t>
    </rPh>
    <rPh sb="5" eb="6">
      <t>しあわ</t>
    </rPh>
    <rPh sb="8" eb="9">
      <t>おも</t>
    </rPh>
    <rPh sb="10" eb="11">
      <t>で</t>
    </rPh>
    <rPh sb="12" eb="14">
      <t>わかがえ</t>
    </rPh>
    <rPh sb="18" eb="19">
      <t>あ</t>
    </rPh>
    <rPh sb="20" eb="21">
      <t>ひ</t>
    </rPh>
    <phoneticPr fontId="4" type="Hiragana"/>
  </si>
  <si>
    <t>追憶・純愛</t>
    <rPh sb="0" eb="2">
      <t>ついおく</t>
    </rPh>
    <rPh sb="3" eb="5">
      <t>じゅんあい</t>
    </rPh>
    <phoneticPr fontId="4" type="Hiragana"/>
  </si>
  <si>
    <t>孤独・裏切り・休息・博愛</t>
    <rPh sb="0" eb="2">
      <t>こどく</t>
    </rPh>
    <rPh sb="3" eb="5">
      <t>うらぎ</t>
    </rPh>
    <rPh sb="7" eb="9">
      <t>きゅうそく</t>
    </rPh>
    <rPh sb="10" eb="12">
      <t>はくあい</t>
    </rPh>
    <phoneticPr fontId="4" type="Hiragana"/>
  </si>
  <si>
    <t>優しい温もり・変わらぬ愛・清楚・気品</t>
    <rPh sb="0" eb="1">
      <t>やさ</t>
    </rPh>
    <rPh sb="3" eb="4">
      <t>ぬく</t>
    </rPh>
    <rPh sb="7" eb="8">
      <t>か</t>
    </rPh>
    <rPh sb="11" eb="12">
      <t>あい</t>
    </rPh>
    <rPh sb="13" eb="15">
      <t>せいそ</t>
    </rPh>
    <rPh sb="16" eb="18">
      <t>きひん</t>
    </rPh>
    <phoneticPr fontId="4" type="Hiragana"/>
  </si>
  <si>
    <t>自制・秘蔵の宝・非凡な才能・隠退</t>
    <rPh sb="0" eb="2">
      <t>じせい</t>
    </rPh>
    <rPh sb="3" eb="5">
      <t>ひぞう</t>
    </rPh>
    <rPh sb="6" eb="7">
      <t>たから</t>
    </rPh>
    <rPh sb="8" eb="10">
      <t>ひぼん</t>
    </rPh>
    <rPh sb="11" eb="13">
      <t>さいのう</t>
    </rPh>
    <rPh sb="14" eb="16">
      <t>いんたい</t>
    </rPh>
    <phoneticPr fontId="4" type="Hiragana"/>
  </si>
  <si>
    <t>親愛の情・純潔・無邪気・憧れ</t>
    <rPh sb="0" eb="2">
      <t>しんあい</t>
    </rPh>
    <rPh sb="3" eb="4">
      <t>じょう</t>
    </rPh>
    <rPh sb="5" eb="7">
      <t>じゅんけつ</t>
    </rPh>
    <rPh sb="8" eb="11">
      <t>むじゃき</t>
    </rPh>
    <rPh sb="12" eb="13">
      <t>あこが</t>
    </rPh>
    <phoneticPr fontId="4" type="Hiragana"/>
  </si>
  <si>
    <t>早熟・妖精の輝き・熱情・退屈</t>
    <rPh sb="0" eb="2">
      <t>そうじゅく</t>
    </rPh>
    <rPh sb="3" eb="5">
      <t>ようせい</t>
    </rPh>
    <rPh sb="6" eb="7">
      <t>かがや</t>
    </rPh>
    <rPh sb="9" eb="11">
      <t>ねつじょう</t>
    </rPh>
    <rPh sb="12" eb="14">
      <t>たいくつ</t>
    </rPh>
    <phoneticPr fontId="4" type="Hiragana"/>
  </si>
  <si>
    <t>謙遜・きれい好き・卑下・恋の苦しみ</t>
    <rPh sb="0" eb="2">
      <t>けんそん</t>
    </rPh>
    <rPh sb="6" eb="7">
      <t>ず</t>
    </rPh>
    <rPh sb="9" eb="11">
      <t>ひげ</t>
    </rPh>
    <rPh sb="12" eb="13">
      <t>こい</t>
    </rPh>
    <rPh sb="14" eb="15">
      <t>くる</t>
    </rPh>
    <phoneticPr fontId="4" type="Hiragana"/>
  </si>
  <si>
    <t>謹厳・張り切る・熱き想い・喜び</t>
    <rPh sb="0" eb="2">
      <t>きんげん</t>
    </rPh>
    <rPh sb="3" eb="4">
      <t>は</t>
    </rPh>
    <rPh sb="5" eb="6">
      <t>き</t>
    </rPh>
    <rPh sb="8" eb="9">
      <t>あつ</t>
    </rPh>
    <rPh sb="10" eb="11">
      <t>おも</t>
    </rPh>
    <rPh sb="13" eb="14">
      <t>よろこ</t>
    </rPh>
    <phoneticPr fontId="4" type="Hiragana"/>
  </si>
  <si>
    <t>元気・豊富・無邪気・健やかな人</t>
    <rPh sb="0" eb="2">
      <t>げんき</t>
    </rPh>
    <rPh sb="3" eb="5">
      <t>ほうふ</t>
    </rPh>
    <rPh sb="6" eb="9">
      <t>むじゃき</t>
    </rPh>
    <rPh sb="10" eb="11">
      <t>すこ</t>
    </rPh>
    <rPh sb="14" eb="15">
      <t>ひと</t>
    </rPh>
    <phoneticPr fontId="4" type="Hiragana"/>
  </si>
  <si>
    <t>憂鬱・失望・寛大な愛・通じ合う心</t>
    <rPh sb="0" eb="2">
      <t>ゆううつ</t>
    </rPh>
    <rPh sb="3" eb="5">
      <t>しつぼう</t>
    </rPh>
    <rPh sb="6" eb="8">
      <t>かんだい</t>
    </rPh>
    <rPh sb="9" eb="10">
      <t>あい</t>
    </rPh>
    <rPh sb="11" eb="12">
      <t>つう</t>
    </rPh>
    <rPh sb="13" eb="14">
      <t>あ</t>
    </rPh>
    <rPh sb="15" eb="16">
      <t>こころ</t>
    </rPh>
    <phoneticPr fontId="4" type="Hiragana"/>
  </si>
  <si>
    <t>永久不変・いたずら心・知識・淑やか</t>
    <rPh sb="0" eb="4">
      <t>えいきゅうふへん</t>
    </rPh>
    <rPh sb="9" eb="10">
      <t>ごころ</t>
    </rPh>
    <rPh sb="11" eb="13">
      <t>ちしき</t>
    </rPh>
    <rPh sb="14" eb="15">
      <t>しと</t>
    </rPh>
    <phoneticPr fontId="4" type="Hiragana"/>
  </si>
  <si>
    <t>理知に富む・豊かな教養・善良な教育・淑やか</t>
    <rPh sb="0" eb="2">
      <t>りち</t>
    </rPh>
    <rPh sb="3" eb="4">
      <t>と</t>
    </rPh>
    <rPh sb="6" eb="7">
      <t>ゆた</t>
    </rPh>
    <rPh sb="9" eb="11">
      <t>きょうよう</t>
    </rPh>
    <rPh sb="12" eb="14">
      <t>ぜんりょう</t>
    </rPh>
    <rPh sb="15" eb="17">
      <t>きょういく</t>
    </rPh>
    <rPh sb="18" eb="19">
      <t>しと</t>
    </rPh>
    <phoneticPr fontId="4" type="Hiragana"/>
  </si>
  <si>
    <t>勤勉・実直・善良で陽気</t>
    <rPh sb="0" eb="2">
      <t>きんべん</t>
    </rPh>
    <rPh sb="3" eb="5">
      <t>じっちょく</t>
    </rPh>
    <rPh sb="6" eb="8">
      <t>ぜんりょう</t>
    </rPh>
    <rPh sb="9" eb="11">
      <t>ようき</t>
    </rPh>
    <phoneticPr fontId="4" type="Hiragana"/>
  </si>
  <si>
    <t>勇気・行動力・活発・支配力</t>
    <rPh sb="0" eb="2">
      <t>ゆうき</t>
    </rPh>
    <rPh sb="3" eb="6">
      <t>こうどうりょく</t>
    </rPh>
    <rPh sb="7" eb="9">
      <t>かっぱつ</t>
    </rPh>
    <rPh sb="10" eb="13">
      <t>しはいりょく</t>
    </rPh>
    <phoneticPr fontId="4" type="Hiragana"/>
  </si>
  <si>
    <t>芸術・技巧・離れない結び目・不死</t>
    <rPh sb="0" eb="2">
      <t>げいじゅつ</t>
    </rPh>
    <rPh sb="3" eb="5">
      <t>ぎこう</t>
    </rPh>
    <rPh sb="6" eb="7">
      <t>はな</t>
    </rPh>
    <rPh sb="10" eb="11">
      <t>むす</t>
    </rPh>
    <rPh sb="12" eb="13">
      <t>め</t>
    </rPh>
    <rPh sb="14" eb="16">
      <t>ふし</t>
    </rPh>
    <phoneticPr fontId="4" type="Hiragana"/>
  </si>
  <si>
    <t>熱心・憐れみ・私の苦しみを癒す人</t>
    <rPh sb="0" eb="2">
      <t>ねっしん</t>
    </rPh>
    <rPh sb="3" eb="4">
      <t>あわ</t>
    </rPh>
    <rPh sb="7" eb="8">
      <t>わたし</t>
    </rPh>
    <rPh sb="9" eb="10">
      <t>くる</t>
    </rPh>
    <rPh sb="13" eb="14">
      <t>いや</t>
    </rPh>
    <rPh sb="15" eb="16">
      <t>ひと</t>
    </rPh>
    <phoneticPr fontId="4" type="Hiragana"/>
  </si>
  <si>
    <t>信頼・逆境と繁栄・行かせてください・心変わり</t>
    <rPh sb="0" eb="2">
      <t>しんらい</t>
    </rPh>
    <rPh sb="3" eb="5">
      <t>ぎゃっきょう</t>
    </rPh>
    <rPh sb="6" eb="8">
      <t>はんえい</t>
    </rPh>
    <rPh sb="9" eb="10">
      <t>い</t>
    </rPh>
    <rPh sb="18" eb="19">
      <t>こころ</t>
    </rPh>
    <rPh sb="19" eb="20">
      <t>が</t>
    </rPh>
    <phoneticPr fontId="4" type="Hiragana"/>
  </si>
  <si>
    <t>夢でもあなたを想う・神秘・芯の強さ・発展</t>
    <rPh sb="0" eb="1">
      <t>ゆめ</t>
    </rPh>
    <rPh sb="7" eb="8">
      <t>おも</t>
    </rPh>
    <rPh sb="10" eb="12">
      <t>しんぴ</t>
    </rPh>
    <rPh sb="13" eb="14">
      <t>しん</t>
    </rPh>
    <rPh sb="15" eb="16">
      <t>つよ</t>
    </rPh>
    <rPh sb="18" eb="20">
      <t>はってん</t>
    </rPh>
    <phoneticPr fontId="4" type="Hiragana"/>
  </si>
  <si>
    <t>熱情・偉大・内気・温かい心</t>
    <rPh sb="0" eb="2">
      <t>ねつじょう</t>
    </rPh>
    <rPh sb="3" eb="5">
      <t>いだい</t>
    </rPh>
    <rPh sb="6" eb="8">
      <t>うちき</t>
    </rPh>
    <rPh sb="9" eb="10">
      <t>あたた</t>
    </rPh>
    <rPh sb="12" eb="13">
      <t>こころ</t>
    </rPh>
    <phoneticPr fontId="4" type="Hiragana"/>
  </si>
  <si>
    <t>献身・別れの悲しみ・悲嘆・慈愛</t>
    <rPh sb="0" eb="2">
      <t>けんしん</t>
    </rPh>
    <rPh sb="3" eb="4">
      <t>わか</t>
    </rPh>
    <rPh sb="6" eb="7">
      <t>かな</t>
    </rPh>
    <rPh sb="10" eb="12">
      <t>ひたん</t>
    </rPh>
    <rPh sb="13" eb="15">
      <t>じあい</t>
    </rPh>
    <phoneticPr fontId="4" type="Hiragana"/>
  </si>
  <si>
    <t>乙女の真心・少女の純潔・調和・美麗</t>
    <rPh sb="0" eb="2">
      <t>おとめ</t>
    </rPh>
    <rPh sb="3" eb="5">
      <t>まごころ</t>
    </rPh>
    <rPh sb="6" eb="8">
      <t>しょうじょ</t>
    </rPh>
    <rPh sb="9" eb="11">
      <t>じゅんけつ</t>
    </rPh>
    <rPh sb="12" eb="14">
      <t>ちょうわ</t>
    </rPh>
    <rPh sb="15" eb="17">
      <t>びれい</t>
    </rPh>
    <phoneticPr fontId="4" type="Hiragana"/>
  </si>
  <si>
    <t>悲哀・慈悲・純真な愛情・確固たる意志</t>
    <rPh sb="0" eb="2">
      <t>ひあい</t>
    </rPh>
    <rPh sb="3" eb="5">
      <t>じひ</t>
    </rPh>
    <rPh sb="6" eb="8">
      <t>じゅんしん</t>
    </rPh>
    <rPh sb="9" eb="11">
      <t>あいじょう</t>
    </rPh>
    <rPh sb="12" eb="14">
      <t>かっこ</t>
    </rPh>
    <rPh sb="16" eb="18">
      <t>いし</t>
    </rPh>
    <phoneticPr fontId="4" type="Hiragana"/>
  </si>
  <si>
    <t>危険な遊び・あなたの定め・あなたの魅力を心に刻む</t>
    <rPh sb="0" eb="2">
      <t>きけん</t>
    </rPh>
    <rPh sb="3" eb="4">
      <t>あそ</t>
    </rPh>
    <rPh sb="10" eb="11">
      <t>さだ</t>
    </rPh>
    <rPh sb="17" eb="19">
      <t>みりょく</t>
    </rPh>
    <rPh sb="20" eb="21">
      <t>こころ</t>
    </rPh>
    <rPh sb="22" eb="23">
      <t>きざ</t>
    </rPh>
    <phoneticPr fontId="4" type="Hiragana"/>
  </si>
  <si>
    <t>平穏無事・大切なあなた・静寂・憧れ</t>
    <rPh sb="0" eb="4">
      <t>へいおんぶじ</t>
    </rPh>
    <rPh sb="5" eb="7">
      <t>たいせつ</t>
    </rPh>
    <rPh sb="12" eb="14">
      <t>せいじゃく</t>
    </rPh>
    <rPh sb="15" eb="16">
      <t>あこが</t>
    </rPh>
    <phoneticPr fontId="4" type="Hiragana"/>
  </si>
  <si>
    <t>夢想家・交わり・幸福な愛・恩知らず</t>
    <rPh sb="0" eb="2">
      <t>むそう</t>
    </rPh>
    <rPh sb="2" eb="3">
      <t>いえ</t>
    </rPh>
    <rPh sb="4" eb="5">
      <t>まじ</t>
    </rPh>
    <rPh sb="8" eb="10">
      <t>こうふく</t>
    </rPh>
    <rPh sb="11" eb="12">
      <t>あい</t>
    </rPh>
    <rPh sb="13" eb="15">
      <t>おんし</t>
    </rPh>
    <phoneticPr fontId="4" type="Hiragana"/>
  </si>
  <si>
    <t>常に快活・元気・悩める思い出・望みある悩み</t>
    <rPh sb="0" eb="1">
      <t>つね</t>
    </rPh>
    <rPh sb="2" eb="4">
      <t>かいかつ</t>
    </rPh>
    <rPh sb="5" eb="7">
      <t>げんき</t>
    </rPh>
    <rPh sb="8" eb="9">
      <t>なや</t>
    </rPh>
    <rPh sb="11" eb="12">
      <t>おも</t>
    </rPh>
    <rPh sb="13" eb="14">
      <t>で</t>
    </rPh>
    <rPh sb="15" eb="16">
      <t>のぞ</t>
    </rPh>
    <rPh sb="19" eb="20">
      <t>なや</t>
    </rPh>
    <phoneticPr fontId="4" type="Hiragana"/>
  </si>
  <si>
    <t>安心立命・満足・人生の出発・同感</t>
    <rPh sb="0" eb="4">
      <t>あんしんりつめい</t>
    </rPh>
    <rPh sb="5" eb="7">
      <t>まんぞく</t>
    </rPh>
    <rPh sb="8" eb="10">
      <t>じんせい</t>
    </rPh>
    <rPh sb="11" eb="13">
      <t>しゅっぱつ</t>
    </rPh>
    <rPh sb="14" eb="16">
      <t>どうかん</t>
    </rPh>
    <phoneticPr fontId="4" type="Hiragana"/>
  </si>
  <si>
    <t>競争・快活・豊かな財力</t>
    <rPh sb="0" eb="2">
      <t>きょうそう</t>
    </rPh>
    <rPh sb="3" eb="5">
      <t>かいかつ</t>
    </rPh>
    <rPh sb="6" eb="7">
      <t>ゆた</t>
    </rPh>
    <rPh sb="9" eb="11">
      <t>ざいりょく</t>
    </rPh>
    <phoneticPr fontId="4" type="Hiragana"/>
  </si>
  <si>
    <t>嫉妬・後悔・愛情・謙遜</t>
    <rPh sb="0" eb="2">
      <t>しっと</t>
    </rPh>
    <rPh sb="3" eb="5">
      <t>こうかい</t>
    </rPh>
    <rPh sb="6" eb="8">
      <t>あいじょう</t>
    </rPh>
    <rPh sb="9" eb="11">
      <t>けんそん</t>
    </rPh>
    <phoneticPr fontId="4" type="Hiragana"/>
  </si>
  <si>
    <t>心の安らぎ・感化・あなたは私の苦痛を和らげる</t>
    <rPh sb="0" eb="1">
      <t>こころ</t>
    </rPh>
    <rPh sb="2" eb="3">
      <t>やす</t>
    </rPh>
    <rPh sb="6" eb="8">
      <t>かんか</t>
    </rPh>
    <rPh sb="13" eb="14">
      <t>わたし</t>
    </rPh>
    <rPh sb="15" eb="17">
      <t>くつう</t>
    </rPh>
    <rPh sb="18" eb="19">
      <t>やわ</t>
    </rPh>
    <phoneticPr fontId="4" type="Hiragana"/>
  </si>
  <si>
    <t>希望・厳格・唯一の恋</t>
    <rPh sb="0" eb="2">
      <t>きぼう</t>
    </rPh>
    <rPh sb="3" eb="5">
      <t>げんかく</t>
    </rPh>
    <rPh sb="6" eb="8">
      <t>ゆいいつ</t>
    </rPh>
    <rPh sb="9" eb="10">
      <t>こい</t>
    </rPh>
    <phoneticPr fontId="4" type="Hiragana"/>
  </si>
  <si>
    <t>純潔・甘美・威厳・淑女</t>
    <rPh sb="0" eb="2">
      <t>じゅんけつ</t>
    </rPh>
    <rPh sb="3" eb="5">
      <t>かんび</t>
    </rPh>
    <rPh sb="6" eb="8">
      <t>いげん</t>
    </rPh>
    <rPh sb="9" eb="11">
      <t>しゅくじょ</t>
    </rPh>
    <phoneticPr fontId="4" type="Hiragana"/>
  </si>
  <si>
    <t>雄弁・愛嬌・世話好き・活動</t>
    <rPh sb="0" eb="2">
      <t>ゆうべん</t>
    </rPh>
    <rPh sb="3" eb="5">
      <t>あいきょう</t>
    </rPh>
    <rPh sb="6" eb="8">
      <t>せわ</t>
    </rPh>
    <rPh sb="8" eb="9">
      <t>ず</t>
    </rPh>
    <rPh sb="11" eb="13">
      <t>かつどう</t>
    </rPh>
    <phoneticPr fontId="4" type="Hiragana"/>
  </si>
  <si>
    <t>詩・才能・素朴な可愛らしさ・無意識の美</t>
    <rPh sb="0" eb="1">
      <t>し</t>
    </rPh>
    <rPh sb="2" eb="4">
      <t>さいのう</t>
    </rPh>
    <rPh sb="5" eb="7">
      <t>そぼく</t>
    </rPh>
    <rPh sb="8" eb="10">
      <t>かわい</t>
    </rPh>
    <rPh sb="14" eb="17">
      <t>むいしき</t>
    </rPh>
    <rPh sb="18" eb="19">
      <t>び</t>
    </rPh>
    <phoneticPr fontId="4" type="Hiragana"/>
  </si>
  <si>
    <t>唯一の恋・可能性がある・努力・豊麗</t>
    <rPh sb="0" eb="2">
      <t>ゆいいつ</t>
    </rPh>
    <rPh sb="3" eb="4">
      <t>こい</t>
    </rPh>
    <rPh sb="5" eb="8">
      <t>かのうせい</t>
    </rPh>
    <rPh sb="12" eb="14">
      <t>どりょく</t>
    </rPh>
    <rPh sb="15" eb="17">
      <t>ほうれい</t>
    </rPh>
    <phoneticPr fontId="4" type="Hiragana"/>
  </si>
  <si>
    <t>愛よ蘇れ・困難にめげない・謙譲</t>
    <rPh sb="0" eb="1">
      <t>あい</t>
    </rPh>
    <rPh sb="2" eb="3">
      <t>よみがえ</t>
    </rPh>
    <rPh sb="5" eb="7">
      <t>こんなん</t>
    </rPh>
    <rPh sb="13" eb="15">
      <t>けんじょう</t>
    </rPh>
    <phoneticPr fontId="4" type="Hiragana"/>
  </si>
  <si>
    <t>大器晩成・強運・真実</t>
    <rPh sb="0" eb="4">
      <t>たいきばんせい</t>
    </rPh>
    <rPh sb="5" eb="7">
      <t>きょううん</t>
    </rPh>
    <rPh sb="8" eb="10">
      <t>しんじつ</t>
    </rPh>
    <phoneticPr fontId="4" type="Hiragana"/>
  </si>
  <si>
    <t>晴れやかな魅力・溢れんばかりの魅力</t>
    <rPh sb="0" eb="1">
      <t>は</t>
    </rPh>
    <rPh sb="5" eb="7">
      <t>みりょく</t>
    </rPh>
    <rPh sb="8" eb="9">
      <t>あふ</t>
    </rPh>
    <rPh sb="15" eb="17">
      <t>みりょく</t>
    </rPh>
    <phoneticPr fontId="4" type="Hiragana"/>
  </si>
  <si>
    <t>逆境の中の活力・親交・仲直り・忍耐</t>
    <rPh sb="0" eb="2">
      <t>ぎゃっきょう</t>
    </rPh>
    <rPh sb="3" eb="4">
      <t>なか</t>
    </rPh>
    <rPh sb="5" eb="7">
      <t>かつりょく</t>
    </rPh>
    <rPh sb="8" eb="10">
      <t>しんこう</t>
    </rPh>
    <rPh sb="11" eb="13">
      <t>なかなお</t>
    </rPh>
    <rPh sb="15" eb="17">
      <t>にんたい</t>
    </rPh>
    <phoneticPr fontId="4" type="Hiragana"/>
  </si>
  <si>
    <t>情熱・溢れる向上心・堅実・節制</t>
    <rPh sb="0" eb="2">
      <t>じょうねつ</t>
    </rPh>
    <rPh sb="3" eb="4">
      <t>あふ</t>
    </rPh>
    <rPh sb="6" eb="9">
      <t>こうじょうしん</t>
    </rPh>
    <rPh sb="10" eb="12">
      <t>けんじつ</t>
    </rPh>
    <rPh sb="13" eb="15">
      <t>せっせい</t>
    </rPh>
    <phoneticPr fontId="4" type="Hiragana"/>
  </si>
  <si>
    <t>愛を信じる・熱愛・あらゆる試練に耐えた誠実</t>
    <rPh sb="0" eb="1">
      <t>あい</t>
    </rPh>
    <rPh sb="2" eb="3">
      <t>しん</t>
    </rPh>
    <rPh sb="6" eb="8">
      <t>ねつあい</t>
    </rPh>
    <rPh sb="13" eb="15">
      <t>しれん</t>
    </rPh>
    <rPh sb="16" eb="17">
      <t>た</t>
    </rPh>
    <rPh sb="19" eb="21">
      <t>せいじつ</t>
    </rPh>
    <phoneticPr fontId="4" type="Hiragana"/>
  </si>
  <si>
    <t>愛の絆・献身的な愛・友愛</t>
    <rPh sb="0" eb="1">
      <t>あい</t>
    </rPh>
    <rPh sb="2" eb="3">
      <t>きずな</t>
    </rPh>
    <rPh sb="4" eb="7">
      <t>けんしんてき</t>
    </rPh>
    <rPh sb="8" eb="9">
      <t>あい</t>
    </rPh>
    <rPh sb="10" eb="12">
      <t>ゆうあい</t>
    </rPh>
    <phoneticPr fontId="4" type="Hiragana"/>
  </si>
  <si>
    <t>愛情の絆・愛着・愛されたい・儚い恋</t>
    <rPh sb="0" eb="2">
      <t>あいじょう</t>
    </rPh>
    <rPh sb="3" eb="4">
      <t>きずな</t>
    </rPh>
    <rPh sb="5" eb="7">
      <t>あいちゃく</t>
    </rPh>
    <rPh sb="8" eb="9">
      <t>あい</t>
    </rPh>
    <rPh sb="14" eb="15">
      <t>はかな</t>
    </rPh>
    <rPh sb="16" eb="17">
      <t>こい</t>
    </rPh>
    <phoneticPr fontId="4" type="Hiragana"/>
  </si>
  <si>
    <t>燃える想い・家族愛・知恵・すべてよし</t>
    <rPh sb="0" eb="1">
      <t>も</t>
    </rPh>
    <rPh sb="3" eb="4">
      <t>おも</t>
    </rPh>
    <rPh sb="6" eb="9">
      <t>かぞくあい</t>
    </rPh>
    <rPh sb="10" eb="12">
      <t>ちえ</t>
    </rPh>
    <phoneticPr fontId="4" type="Hiragana"/>
  </si>
  <si>
    <t>明朗・知恵・深い愛情</t>
    <rPh sb="0" eb="2">
      <t>めいろう</t>
    </rPh>
    <rPh sb="3" eb="5">
      <t>ちえ</t>
    </rPh>
    <rPh sb="6" eb="7">
      <t>ぶか</t>
    </rPh>
    <rPh sb="8" eb="10">
      <t>あいじょう</t>
    </rPh>
    <phoneticPr fontId="4" type="Hiragana"/>
  </si>
  <si>
    <t>燃える想い・防衛・傷つけないで・慈悲心</t>
    <rPh sb="0" eb="1">
      <t>も</t>
    </rPh>
    <rPh sb="3" eb="4">
      <t>おも</t>
    </rPh>
    <rPh sb="6" eb="8">
      <t>ぼうえい</t>
    </rPh>
    <rPh sb="9" eb="10">
      <t>きず</t>
    </rPh>
    <rPh sb="16" eb="18">
      <t>じひ</t>
    </rPh>
    <rPh sb="18" eb="19">
      <t>ごころ</t>
    </rPh>
    <phoneticPr fontId="4" type="Hiragana"/>
  </si>
  <si>
    <t>征服・困難の克服・私にキスして・危険な関係</t>
    <rPh sb="0" eb="2">
      <t>せいふく</t>
    </rPh>
    <rPh sb="3" eb="5">
      <t>こんなん</t>
    </rPh>
    <rPh sb="6" eb="8">
      <t>こくふく</t>
    </rPh>
    <rPh sb="9" eb="10">
      <t>わたし</t>
    </rPh>
    <rPh sb="16" eb="18">
      <t>きけん</t>
    </rPh>
    <rPh sb="19" eb="21">
      <t>かんけい</t>
    </rPh>
    <phoneticPr fontId="4" type="Hiragana"/>
  </si>
  <si>
    <t>先見性・用心深さ・歓迎・機知</t>
    <rPh sb="0" eb="3">
      <t>せんけんせい</t>
    </rPh>
    <rPh sb="4" eb="7">
      <t>ようじんぶか</t>
    </rPh>
    <rPh sb="9" eb="11">
      <t>かんげい</t>
    </rPh>
    <rPh sb="12" eb="14">
      <t>きち</t>
    </rPh>
    <phoneticPr fontId="4" type="Hiragana"/>
  </si>
  <si>
    <t>思慮分別・賢明・私と一緒にいれば安心</t>
    <rPh sb="0" eb="4">
      <t>しりょぶんべつ</t>
    </rPh>
    <rPh sb="5" eb="7">
      <t>けんめい</t>
    </rPh>
    <rPh sb="8" eb="9">
      <t>わたし</t>
    </rPh>
    <rPh sb="10" eb="12">
      <t>いっしょ</t>
    </rPh>
    <rPh sb="16" eb="18">
      <t>あんしん</t>
    </rPh>
    <phoneticPr fontId="4" type="Hiragana"/>
  </si>
  <si>
    <t>虚栄・おしゃべり・誇り・すばらしく美しい</t>
    <rPh sb="0" eb="2">
      <t>きょえい</t>
    </rPh>
    <rPh sb="9" eb="10">
      <t>ほこ</t>
    </rPh>
    <rPh sb="17" eb="18">
      <t>うつく</t>
    </rPh>
    <phoneticPr fontId="4" type="Hiragana"/>
  </si>
  <si>
    <t>博愛・和やかな愛情・恋心・慰安</t>
    <rPh sb="0" eb="2">
      <t>はくあい</t>
    </rPh>
    <rPh sb="3" eb="4">
      <t>なご</t>
    </rPh>
    <rPh sb="7" eb="9">
      <t>あいじょう</t>
    </rPh>
    <rPh sb="10" eb="12">
      <t>こいごころ</t>
    </rPh>
    <rPh sb="13" eb="15">
      <t>いあん</t>
    </rPh>
    <phoneticPr fontId="4" type="Hiragana"/>
  </si>
  <si>
    <t>親切が身にしみる・感謝</t>
    <rPh sb="0" eb="2">
      <t>しんせつ</t>
    </rPh>
    <rPh sb="3" eb="4">
      <t>み</t>
    </rPh>
    <rPh sb="9" eb="11">
      <t>かんしゃ</t>
    </rPh>
    <phoneticPr fontId="4" type="Hiragana"/>
  </si>
  <si>
    <t>美しい輝き・人嫌い・復讐・騎士道</t>
    <rPh sb="0" eb="1">
      <t>うつく</t>
    </rPh>
    <rPh sb="3" eb="4">
      <t>かがや</t>
    </rPh>
    <rPh sb="6" eb="7">
      <t>ひと</t>
    </rPh>
    <rPh sb="7" eb="8">
      <t>ぎら</t>
    </rPh>
    <rPh sb="10" eb="12">
      <t>ふくしゅう</t>
    </rPh>
    <rPh sb="13" eb="16">
      <t>きしどう</t>
    </rPh>
    <phoneticPr fontId="4" type="Hiragana"/>
  </si>
  <si>
    <t>君あれば淋しからず・ふれあい・孤独を愛する</t>
    <rPh sb="0" eb="1">
      <t>きみ</t>
    </rPh>
    <rPh sb="4" eb="5">
      <t>さみ</t>
    </rPh>
    <rPh sb="15" eb="17">
      <t>こどく</t>
    </rPh>
    <rPh sb="18" eb="19">
      <t>あい</t>
    </rPh>
    <phoneticPr fontId="4" type="Hiragana"/>
  </si>
  <si>
    <t>運命・宿命・結果</t>
    <rPh sb="0" eb="2">
      <t>うんめい</t>
    </rPh>
    <rPh sb="3" eb="5">
      <t>しゅくめい</t>
    </rPh>
    <rPh sb="6" eb="8">
      <t>けっか</t>
    </rPh>
    <phoneticPr fontId="4" type="Hiragana"/>
  </si>
  <si>
    <t>気取った恋・輝かしい未来・すべてを手に入れる</t>
    <rPh sb="0" eb="2">
      <t>きど</t>
    </rPh>
    <rPh sb="4" eb="5">
      <t>こい</t>
    </rPh>
    <rPh sb="6" eb="7">
      <t>かがや</t>
    </rPh>
    <rPh sb="10" eb="12">
      <t>みらい</t>
    </rPh>
    <rPh sb="17" eb="18">
      <t>て</t>
    </rPh>
    <rPh sb="19" eb="20">
      <t>い</t>
    </rPh>
    <phoneticPr fontId="4" type="Hiragana"/>
  </si>
  <si>
    <t>勇壮・すべてを持つ</t>
    <rPh sb="0" eb="2">
      <t>ゆうそう</t>
    </rPh>
    <rPh sb="7" eb="8">
      <t>も</t>
    </rPh>
    <phoneticPr fontId="4" type="Hiragana"/>
  </si>
  <si>
    <t>貞節・純愛・思慕・大胆</t>
    <rPh sb="0" eb="2">
      <t>ていせつ</t>
    </rPh>
    <rPh sb="3" eb="5">
      <t>じゅんあい</t>
    </rPh>
    <rPh sb="6" eb="8">
      <t>しぼ</t>
    </rPh>
    <rPh sb="9" eb="11">
      <t>だいたん</t>
    </rPh>
    <phoneticPr fontId="4" type="Hiragana"/>
  </si>
  <si>
    <t>女の意地・熱狂・几帳面・包容力</t>
    <rPh sb="0" eb="1">
      <t>おんな</t>
    </rPh>
    <rPh sb="2" eb="4">
      <t>いじ</t>
    </rPh>
    <rPh sb="5" eb="7">
      <t>ねっきょう</t>
    </rPh>
    <rPh sb="8" eb="11">
      <t>きちょうめん</t>
    </rPh>
    <rPh sb="12" eb="15">
      <t>ほうようりょく</t>
    </rPh>
    <phoneticPr fontId="4" type="Hiragana"/>
  </si>
  <si>
    <t>神話</t>
    <rPh sb="0" eb="2">
      <t>しんわ</t>
    </rPh>
    <phoneticPr fontId="4" type="Hiragana"/>
  </si>
  <si>
    <t>恋の予感・魅力・深い信仰心</t>
    <rPh sb="0" eb="1">
      <t>こい</t>
    </rPh>
    <rPh sb="2" eb="4">
      <t>よかん</t>
    </rPh>
    <rPh sb="5" eb="7">
      <t>みりょく</t>
    </rPh>
    <rPh sb="8" eb="9">
      <t>ぶか</t>
    </rPh>
    <rPh sb="10" eb="13">
      <t>しんこうしん</t>
    </rPh>
    <phoneticPr fontId="4" type="Hiragana"/>
  </si>
  <si>
    <t>親切・適応力・真実の愛情</t>
    <rPh sb="0" eb="2">
      <t>しんせつ</t>
    </rPh>
    <rPh sb="3" eb="6">
      <t>てきおうりょく</t>
    </rPh>
    <rPh sb="7" eb="9">
      <t>しんじつ</t>
    </rPh>
    <rPh sb="10" eb="12">
      <t>あいじょう</t>
    </rPh>
    <phoneticPr fontId="4" type="Hiragana"/>
  </si>
  <si>
    <t>善良な家風・健康・絶望の恋・恋の望み</t>
    <rPh sb="0" eb="2">
      <t>ぜんりょう</t>
    </rPh>
    <rPh sb="3" eb="5">
      <t>かふう</t>
    </rPh>
    <rPh sb="6" eb="8">
      <t>けんこう</t>
    </rPh>
    <rPh sb="9" eb="11">
      <t>ぜつぼう</t>
    </rPh>
    <rPh sb="12" eb="13">
      <t>こい</t>
    </rPh>
    <rPh sb="14" eb="15">
      <t>こい</t>
    </rPh>
    <rPh sb="16" eb="17">
      <t>のぞ</t>
    </rPh>
    <phoneticPr fontId="4" type="Hiragana"/>
  </si>
  <si>
    <t>ためらい・遅延・あの日のことを思い出す</t>
    <rPh sb="5" eb="7">
      <t>ちえん</t>
    </rPh>
    <rPh sb="10" eb="11">
      <t>ひ</t>
    </rPh>
    <rPh sb="15" eb="16">
      <t>おも</t>
    </rPh>
    <rPh sb="17" eb="18">
      <t>だ</t>
    </rPh>
    <phoneticPr fontId="4" type="Hiragana"/>
  </si>
  <si>
    <t>豪華・贅沢・真心・公平であれ</t>
    <rPh sb="0" eb="2">
      <t>ごうか</t>
    </rPh>
    <rPh sb="3" eb="5">
      <t>ぜいたく</t>
    </rPh>
    <rPh sb="6" eb="8">
      <t>まごころ</t>
    </rPh>
    <rPh sb="9" eb="11">
      <t>こうへい</t>
    </rPh>
    <phoneticPr fontId="4" type="Hiragana"/>
  </si>
  <si>
    <t>古風な美人・温和・恩恵・母性愛</t>
    <rPh sb="0" eb="2">
      <t>こふう</t>
    </rPh>
    <rPh sb="3" eb="5">
      <t>びじん</t>
    </rPh>
    <rPh sb="6" eb="8">
      <t>おんわ</t>
    </rPh>
    <rPh sb="9" eb="11">
      <t>おんけい</t>
    </rPh>
    <rPh sb="12" eb="15">
      <t>ぼせいあい</t>
    </rPh>
    <phoneticPr fontId="4" type="Hiragana"/>
  </si>
  <si>
    <t>思いやり・歓待・同情・滞在</t>
    <rPh sb="0" eb="1">
      <t>おも</t>
    </rPh>
    <rPh sb="5" eb="7">
      <t>かんたい</t>
    </rPh>
    <rPh sb="8" eb="10">
      <t>どうじょう</t>
    </rPh>
    <rPh sb="11" eb="13">
      <t>たいざい</t>
    </rPh>
    <phoneticPr fontId="4" type="Hiragana"/>
  </si>
  <si>
    <t>無限の悲しみ・正しい主張・挫けぬ心</t>
    <rPh sb="0" eb="2">
      <t>むげん</t>
    </rPh>
    <rPh sb="3" eb="4">
      <t>かな</t>
    </rPh>
    <rPh sb="7" eb="8">
      <t>ただ</t>
    </rPh>
    <rPh sb="10" eb="12">
      <t>しゅちょう</t>
    </rPh>
    <rPh sb="13" eb="14">
      <t>くじ</t>
    </rPh>
    <rPh sb="16" eb="17">
      <t>こころ</t>
    </rPh>
    <phoneticPr fontId="4" type="Hiragana"/>
  </si>
  <si>
    <t>約束・変化・恋の出会い・変わり身</t>
    <rPh sb="0" eb="2">
      <t>やくそく</t>
    </rPh>
    <rPh sb="3" eb="5">
      <t>へんか</t>
    </rPh>
    <rPh sb="6" eb="7">
      <t>こい</t>
    </rPh>
    <rPh sb="8" eb="10">
      <t>であ</t>
    </rPh>
    <rPh sb="12" eb="13">
      <t>か</t>
    </rPh>
    <rPh sb="15" eb="16">
      <t>み</t>
    </rPh>
    <phoneticPr fontId="4" type="Hiragana"/>
  </si>
  <si>
    <t>光を求める・無言の愛・秘密の愛情</t>
    <rPh sb="0" eb="1">
      <t>ひかり</t>
    </rPh>
    <rPh sb="2" eb="3">
      <t>もと</t>
    </rPh>
    <rPh sb="6" eb="8">
      <t>むごん</t>
    </rPh>
    <rPh sb="9" eb="10">
      <t>あい</t>
    </rPh>
    <rPh sb="11" eb="13">
      <t>ひみつ</t>
    </rPh>
    <rPh sb="14" eb="16">
      <t>あいじょう</t>
    </rPh>
    <phoneticPr fontId="4" type="Hiragana"/>
  </si>
  <si>
    <t>私に触れないで・せっかち・快活・心を開く</t>
    <rPh sb="0" eb="1">
      <t>わたし</t>
    </rPh>
    <rPh sb="2" eb="3">
      <t>ふ</t>
    </rPh>
    <rPh sb="13" eb="15">
      <t>かいかつ</t>
    </rPh>
    <rPh sb="16" eb="17">
      <t>こころ</t>
    </rPh>
    <rPh sb="18" eb="19">
      <t>ひら</t>
    </rPh>
    <phoneticPr fontId="4" type="Hiragana"/>
  </si>
  <si>
    <t>慎重・臆病・内気・小心</t>
    <rPh sb="0" eb="2">
      <t>しんちょう</t>
    </rPh>
    <rPh sb="3" eb="5">
      <t>おくびょう</t>
    </rPh>
    <rPh sb="6" eb="8">
      <t>うちき</t>
    </rPh>
    <rPh sb="9" eb="11">
      <t>しょうしん</t>
    </rPh>
    <phoneticPr fontId="4" type="Hiragana"/>
  </si>
  <si>
    <t>自然・平静・ひたむきな愛情</t>
    <rPh sb="0" eb="2">
      <t>しぜん</t>
    </rPh>
    <rPh sb="3" eb="5">
      <t>へいせい</t>
    </rPh>
    <rPh sb="11" eb="13">
      <t>あいじょう</t>
    </rPh>
    <phoneticPr fontId="4" type="Hiragana"/>
  </si>
  <si>
    <t>薄れゆく愛・忍耐・多感なとき</t>
    <rPh sb="0" eb="1">
      <t>うす</t>
    </rPh>
    <rPh sb="4" eb="5">
      <t>あい</t>
    </rPh>
    <rPh sb="6" eb="8">
      <t>にんたい</t>
    </rPh>
    <rPh sb="9" eb="11">
      <t>たかん</t>
    </rPh>
    <phoneticPr fontId="4" type="Hiragana"/>
  </si>
  <si>
    <t>同情・深窓の美女・小さな愛</t>
    <rPh sb="0" eb="2">
      <t>どうじょう</t>
    </rPh>
    <rPh sb="3" eb="5">
      <t>しんそう</t>
    </rPh>
    <rPh sb="6" eb="8">
      <t>びじょ</t>
    </rPh>
    <rPh sb="9" eb="10">
      <t>ちい</t>
    </rPh>
    <rPh sb="12" eb="13">
      <t>あい</t>
    </rPh>
    <phoneticPr fontId="4" type="Hiragana"/>
  </si>
  <si>
    <t>私を無視しないで・結合・愛は死より強し</t>
    <rPh sb="0" eb="1">
      <t>わたし</t>
    </rPh>
    <rPh sb="2" eb="4">
      <t>むし</t>
    </rPh>
    <rPh sb="9" eb="11">
      <t>けつごう</t>
    </rPh>
    <rPh sb="12" eb="13">
      <t>あい</t>
    </rPh>
    <rPh sb="14" eb="15">
      <t>し</t>
    </rPh>
    <rPh sb="17" eb="18">
      <t>つよ</t>
    </rPh>
    <phoneticPr fontId="4" type="Hiragana"/>
  </si>
  <si>
    <t>あなたを守る・おおらかな心・たくさんの小さな思い出</t>
    <rPh sb="4" eb="5">
      <t>まも</t>
    </rPh>
    <rPh sb="12" eb="13">
      <t>こころ</t>
    </rPh>
    <rPh sb="19" eb="20">
      <t>ちい</t>
    </rPh>
    <rPh sb="22" eb="23">
      <t>おも</t>
    </rPh>
    <rPh sb="24" eb="25">
      <t>で</t>
    </rPh>
    <phoneticPr fontId="4" type="Hiragana"/>
  </si>
  <si>
    <t>平和・知恵</t>
    <rPh sb="0" eb="2">
      <t>へいわ</t>
    </rPh>
    <rPh sb="3" eb="5">
      <t>ちえ</t>
    </rPh>
    <phoneticPr fontId="4" type="Hiragana"/>
  </si>
  <si>
    <t>恋のため息・治療・根気・努力</t>
    <rPh sb="0" eb="1">
      <t>こい</t>
    </rPh>
    <rPh sb="4" eb="5">
      <t>いき</t>
    </rPh>
    <rPh sb="6" eb="8">
      <t>ちりょう</t>
    </rPh>
    <rPh sb="9" eb="11">
      <t>こんき</t>
    </rPh>
    <rPh sb="12" eb="14">
      <t>どりょく</t>
    </rPh>
    <phoneticPr fontId="4" type="Hiragana"/>
  </si>
  <si>
    <t>清廉潔白・清貧</t>
    <rPh sb="0" eb="4">
      <t>せいれんけっぱく</t>
    </rPh>
    <rPh sb="5" eb="7">
      <t>せいひん</t>
    </rPh>
    <phoneticPr fontId="4" type="Hiragana"/>
  </si>
  <si>
    <t>幸福の再来・無意識の美・純潔・純愛</t>
    <rPh sb="0" eb="2">
      <t>こうふく</t>
    </rPh>
    <rPh sb="3" eb="5">
      <t>さいらい</t>
    </rPh>
    <rPh sb="6" eb="9">
      <t>むいしき</t>
    </rPh>
    <rPh sb="10" eb="11">
      <t>び</t>
    </rPh>
    <rPh sb="12" eb="14">
      <t>じゅんけつ</t>
    </rPh>
    <rPh sb="15" eb="17">
      <t>じゅんあい</t>
    </rPh>
    <phoneticPr fontId="4" type="Hiragana"/>
  </si>
  <si>
    <t>可憐な心・感謝・静寂・悲哀</t>
    <rPh sb="0" eb="2">
      <t>かれん</t>
    </rPh>
    <rPh sb="3" eb="4">
      <t>こころ</t>
    </rPh>
    <rPh sb="5" eb="7">
      <t>かんしゃ</t>
    </rPh>
    <rPh sb="8" eb="10">
      <t>せいじゃく</t>
    </rPh>
    <rPh sb="11" eb="13">
      <t>ひあい</t>
    </rPh>
    <phoneticPr fontId="4" type="Hiragana"/>
  </si>
  <si>
    <t>霊感・魔力・幸福の再来・ひらめき</t>
    <rPh sb="0" eb="2">
      <t>れいかん</t>
    </rPh>
    <rPh sb="3" eb="5">
      <t>まりょく</t>
    </rPh>
    <rPh sb="6" eb="8">
      <t>こうふく</t>
    </rPh>
    <rPh sb="9" eb="11">
      <t>さいらい</t>
    </rPh>
    <phoneticPr fontId="4" type="Hiragana"/>
  </si>
  <si>
    <t>美人薄命・儚い恋・繊細・快楽</t>
    <rPh sb="0" eb="4">
      <t>びじんはくめい</t>
    </rPh>
    <rPh sb="5" eb="6">
      <t>はかな</t>
    </rPh>
    <rPh sb="7" eb="8">
      <t>こい</t>
    </rPh>
    <rPh sb="9" eb="11">
      <t>せんさい</t>
    </rPh>
    <rPh sb="12" eb="14">
      <t>かいらく</t>
    </rPh>
    <phoneticPr fontId="4" type="Hiragana"/>
  </si>
  <si>
    <t>崇高・偉大・繊細・優秀</t>
    <rPh sb="0" eb="2">
      <t>すうこう</t>
    </rPh>
    <rPh sb="3" eb="5">
      <t>いだい</t>
    </rPh>
    <rPh sb="6" eb="8">
      <t>せんさい</t>
    </rPh>
    <rPh sb="9" eb="11">
      <t>ゆうしゅう</t>
    </rPh>
    <phoneticPr fontId="4" type="Hiragana"/>
  </si>
  <si>
    <t>乙女の無邪気・お人よし・平和・明朗</t>
    <rPh sb="0" eb="2">
      <t>おとめ</t>
    </rPh>
    <rPh sb="3" eb="6">
      <t>むじゃき</t>
    </rPh>
    <rPh sb="8" eb="9">
      <t>ひと</t>
    </rPh>
    <rPh sb="12" eb="14">
      <t>へいわ</t>
    </rPh>
    <rPh sb="15" eb="17">
      <t>あきお</t>
    </rPh>
    <phoneticPr fontId="4" type="Hiragana"/>
  </si>
  <si>
    <t>きれい好き・清潔・浄化</t>
    <rPh sb="3" eb="4">
      <t>ず</t>
    </rPh>
    <rPh sb="6" eb="8">
      <t>せいけつ</t>
    </rPh>
    <rPh sb="9" eb="11">
      <t>じょうか</t>
    </rPh>
    <phoneticPr fontId="4" type="Hiragana"/>
  </si>
  <si>
    <t>遠くの友を思う・幸福・いつまでも変わらぬ心</t>
    <rPh sb="0" eb="1">
      <t>とお</t>
    </rPh>
    <rPh sb="3" eb="4">
      <t>とも</t>
    </rPh>
    <rPh sb="5" eb="6">
      <t>おも</t>
    </rPh>
    <rPh sb="8" eb="10">
      <t>こうふく</t>
    </rPh>
    <rPh sb="16" eb="17">
      <t>か</t>
    </rPh>
    <rPh sb="20" eb="21">
      <t>こころ</t>
    </rPh>
    <phoneticPr fontId="4" type="Hiragana"/>
  </si>
  <si>
    <t>金欠病・親しみやすい</t>
    <rPh sb="0" eb="2">
      <t>きんけつ</t>
    </rPh>
    <rPh sb="2" eb="3">
      <t>びょう</t>
    </rPh>
    <rPh sb="4" eb="5">
      <t>した</t>
    </rPh>
    <phoneticPr fontId="4" type="Hiragana"/>
  </si>
  <si>
    <t>無邪気・無意識・夢見心地・清らかな心</t>
    <rPh sb="0" eb="3">
      <t>むじゃき</t>
    </rPh>
    <rPh sb="4" eb="7">
      <t>むいしき</t>
    </rPh>
    <rPh sb="8" eb="10">
      <t>ゆめみ</t>
    </rPh>
    <rPh sb="10" eb="12">
      <t>ここち</t>
    </rPh>
    <rPh sb="13" eb="14">
      <t>きよ</t>
    </rPh>
    <rPh sb="17" eb="18">
      <t>こころ</t>
    </rPh>
    <phoneticPr fontId="4" type="Hiragana"/>
  </si>
  <si>
    <t>気品ある精神・謙譲の美・芳香・素敵な思い出</t>
    <rPh sb="0" eb="2">
      <t>きひん</t>
    </rPh>
    <rPh sb="4" eb="6">
      <t>せいしん</t>
    </rPh>
    <rPh sb="7" eb="9">
      <t>けんじょう</t>
    </rPh>
    <rPh sb="10" eb="11">
      <t>び</t>
    </rPh>
    <rPh sb="12" eb="14">
      <t>ほうこう</t>
    </rPh>
    <rPh sb="15" eb="17">
      <t>すてき</t>
    </rPh>
    <rPh sb="18" eb="19">
      <t>おも</t>
    </rPh>
    <rPh sb="20" eb="21">
      <t>で</t>
    </rPh>
    <phoneticPr fontId="4" type="Hiragana"/>
  </si>
  <si>
    <t>栄光・不滅・永遠・人工美</t>
    <rPh sb="0" eb="2">
      <t>えいこう</t>
    </rPh>
    <rPh sb="3" eb="5">
      <t>ふめつ</t>
    </rPh>
    <rPh sb="6" eb="8">
      <t>えいえん</t>
    </rPh>
    <rPh sb="9" eb="12">
      <t>じんこうび</t>
    </rPh>
    <phoneticPr fontId="4" type="Hiragana"/>
  </si>
  <si>
    <t>中川　勝彦</t>
    <rPh sb="0" eb="2">
      <t>なかがわ</t>
    </rPh>
    <rPh sb="3" eb="5">
      <t>かつひこ</t>
    </rPh>
    <phoneticPr fontId="4" type="Hiragana"/>
  </si>
  <si>
    <t>中川　勝彦☆</t>
    <rPh sb="0" eb="2">
      <t>なかがわ</t>
    </rPh>
    <rPh sb="3" eb="5">
      <t>かつひこ</t>
    </rPh>
    <phoneticPr fontId="4" type="Hiragana"/>
  </si>
  <si>
    <t>中川翔子の父</t>
    <rPh sb="0" eb="2">
      <t>なかがわ</t>
    </rPh>
    <rPh sb="2" eb="4">
      <t>しょうこ</t>
    </rPh>
    <rPh sb="5" eb="6">
      <t>ちち</t>
    </rPh>
    <phoneticPr fontId="4" type="Hiragana"/>
  </si>
  <si>
    <t>本田　恭章</t>
    <rPh sb="0" eb="2">
      <t>ほんだ</t>
    </rPh>
    <rPh sb="3" eb="5">
      <t>やすあき</t>
    </rPh>
    <phoneticPr fontId="4" type="Hiragana"/>
  </si>
  <si>
    <t>加藤　和彦</t>
    <rPh sb="0" eb="2">
      <t>かとう</t>
    </rPh>
    <rPh sb="3" eb="5">
      <t>かずひこ</t>
    </rPh>
    <phoneticPr fontId="4" type="Hiragana"/>
  </si>
  <si>
    <t>加藤　和彦☆</t>
    <rPh sb="0" eb="2">
      <t>かとう</t>
    </rPh>
    <rPh sb="3" eb="5">
      <t>かずひこ</t>
    </rPh>
    <phoneticPr fontId="4" type="Hiragana"/>
  </si>
  <si>
    <t>サディスティック・ミカ・バンド</t>
    <phoneticPr fontId="4" type="Hiragana"/>
  </si>
  <si>
    <t>サディスティック・ミカ・バンド</t>
    <phoneticPr fontId="4" type="Hiragana"/>
  </si>
  <si>
    <t>小原　礼</t>
    <rPh sb="0" eb="2">
      <t>おはら</t>
    </rPh>
    <rPh sb="3" eb="4">
      <t>れい</t>
    </rPh>
    <phoneticPr fontId="4" type="Hiragana"/>
  </si>
  <si>
    <t>高橋　幸宏</t>
    <rPh sb="0" eb="2">
      <t>たかはし</t>
    </rPh>
    <rPh sb="3" eb="5">
      <t>ゆきひろ</t>
    </rPh>
    <phoneticPr fontId="4" type="Hiragana"/>
  </si>
  <si>
    <t>南田　洋子☆</t>
    <rPh sb="0" eb="2">
      <t>みなみだ</t>
    </rPh>
    <rPh sb="3" eb="5">
      <t>ようこ</t>
    </rPh>
    <phoneticPr fontId="4" type="Hiragana"/>
  </si>
  <si>
    <t>永遠の悲しみ・約束</t>
    <rPh sb="0" eb="2">
      <t>えいえん</t>
    </rPh>
    <rPh sb="3" eb="4">
      <t>かな</t>
    </rPh>
    <rPh sb="7" eb="9">
      <t>やくそく</t>
    </rPh>
    <phoneticPr fontId="4" type="Hiragana"/>
  </si>
  <si>
    <t>横山　やすし☆</t>
    <rPh sb="0" eb="2">
      <t>よこやま</t>
    </rPh>
    <phoneticPr fontId="4" type="Hiragana"/>
  </si>
  <si>
    <t>小栗　旬</t>
    <rPh sb="0" eb="2">
      <t>おぐり</t>
    </rPh>
    <rPh sb="3" eb="4">
      <t>しゅん</t>
    </rPh>
    <phoneticPr fontId="4" type="Hiragana"/>
  </si>
  <si>
    <t>瑛太</t>
    <rPh sb="0" eb="2">
      <t>えいた</t>
    </rPh>
    <phoneticPr fontId="4" type="Hiragana"/>
  </si>
  <si>
    <t>三浦　春馬</t>
    <rPh sb="0" eb="2">
      <t>みうら</t>
    </rPh>
    <rPh sb="3" eb="5">
      <t>はるま</t>
    </rPh>
    <phoneticPr fontId="4" type="Hiragana"/>
  </si>
  <si>
    <t>中野　裕通</t>
    <rPh sb="0" eb="2">
      <t>なかの</t>
    </rPh>
    <rPh sb="3" eb="5">
      <t>ひろみち</t>
    </rPh>
    <phoneticPr fontId="4" type="Hiragana"/>
  </si>
  <si>
    <t>徳井　義実</t>
    <rPh sb="0" eb="2">
      <t>とくい</t>
    </rPh>
    <rPh sb="3" eb="5">
      <t>よしみ</t>
    </rPh>
    <phoneticPr fontId="4" type="Hiragana"/>
  </si>
  <si>
    <t>チュートリアル</t>
    <phoneticPr fontId="4" type="Hiragana"/>
  </si>
  <si>
    <t>福田　充徳</t>
    <rPh sb="0" eb="2">
      <t>ふくだ</t>
    </rPh>
    <rPh sb="3" eb="5">
      <t>みつのり</t>
    </rPh>
    <phoneticPr fontId="4" type="Hiragana"/>
  </si>
  <si>
    <t>チュートリアル</t>
    <phoneticPr fontId="4" type="Hiragana"/>
  </si>
  <si>
    <t>狩野　英孝</t>
    <rPh sb="0" eb="2">
      <t>かの</t>
    </rPh>
    <rPh sb="3" eb="5">
      <t>えいこう</t>
    </rPh>
    <phoneticPr fontId="4" type="Hiragana"/>
  </si>
  <si>
    <t>僕イケメン</t>
    <rPh sb="0" eb="1">
      <t>ぼく</t>
    </rPh>
    <phoneticPr fontId="4" type="Hiragana"/>
  </si>
  <si>
    <t>アジャ・コング</t>
    <phoneticPr fontId="4" type="Hiragana"/>
  </si>
  <si>
    <t>三遊亭　圓楽</t>
    <rPh sb="0" eb="3">
      <t>さんゆうてい</t>
    </rPh>
    <rPh sb="4" eb="5">
      <t>えん</t>
    </rPh>
    <rPh sb="5" eb="6">
      <t>がく</t>
    </rPh>
    <phoneticPr fontId="4" type="Hiragana"/>
  </si>
  <si>
    <t>三遊亭　圓楽☆</t>
    <rPh sb="0" eb="3">
      <t>さんゆうてい</t>
    </rPh>
    <rPh sb="4" eb="5">
      <t>えん</t>
    </rPh>
    <rPh sb="5" eb="6">
      <t>がく</t>
    </rPh>
    <phoneticPr fontId="4" type="Hiragana"/>
  </si>
  <si>
    <t>桂　歌丸</t>
    <rPh sb="0" eb="1">
      <t>かつら</t>
    </rPh>
    <rPh sb="2" eb="4">
      <t>うたまる</t>
    </rPh>
    <phoneticPr fontId="4" type="Hiragana"/>
  </si>
  <si>
    <t>優木　まおみ</t>
    <rPh sb="0" eb="2">
      <t>ゆうき</t>
    </rPh>
    <phoneticPr fontId="4" type="Hiragana"/>
  </si>
  <si>
    <t>神戸　蘭子</t>
    <rPh sb="0" eb="2">
      <t>かんべ</t>
    </rPh>
    <rPh sb="3" eb="5">
      <t>らんこ</t>
    </rPh>
    <phoneticPr fontId="4" type="Hiragana"/>
  </si>
  <si>
    <t>森繁　久彌☆</t>
    <rPh sb="0" eb="2">
      <t>もりしげ</t>
    </rPh>
    <rPh sb="3" eb="5">
      <t>ひさや</t>
    </rPh>
    <phoneticPr fontId="4" type="Hiragana"/>
  </si>
  <si>
    <t>カール・ラガーフェルド</t>
    <phoneticPr fontId="4" type="Hiragana"/>
  </si>
  <si>
    <t>CHANEL、FENDIのデザイナー</t>
    <phoneticPr fontId="4" type="Hiragana"/>
  </si>
  <si>
    <t>CHANEL</t>
    <phoneticPr fontId="4" type="Hiragana"/>
  </si>
  <si>
    <t>CHANEL</t>
    <phoneticPr fontId="4" type="Hiragana"/>
  </si>
  <si>
    <t>hiromichi nakano</t>
    <phoneticPr fontId="4" type="Hiragana"/>
  </si>
  <si>
    <t>DKNY</t>
    <phoneticPr fontId="4" type="Hiragana"/>
  </si>
  <si>
    <t>ARMANI</t>
    <phoneticPr fontId="4" type="Hiragana"/>
  </si>
  <si>
    <t>COMME des GARCONS</t>
    <phoneticPr fontId="4" type="Hiragana"/>
  </si>
  <si>
    <t>Yohji Yamamoto</t>
    <phoneticPr fontId="4" type="Hiragana"/>
  </si>
  <si>
    <t>ハナエモリ</t>
    <phoneticPr fontId="4" type="Hiragana"/>
  </si>
  <si>
    <t>ISSEY MIYAKE</t>
    <phoneticPr fontId="4" type="Hiragana"/>
  </si>
  <si>
    <t>Dior</t>
    <phoneticPr fontId="4" type="Hiragana"/>
  </si>
  <si>
    <t>LVMH</t>
    <phoneticPr fontId="4" type="Hiragana"/>
  </si>
  <si>
    <t>LVMH</t>
    <phoneticPr fontId="4" type="Hiragana"/>
  </si>
  <si>
    <t>イヴ・サンローラン☆</t>
    <phoneticPr fontId="4" type="Hiragana"/>
  </si>
  <si>
    <t>YSL</t>
    <phoneticPr fontId="4" type="Hiragana"/>
  </si>
  <si>
    <t>YSL</t>
    <phoneticPr fontId="4" type="Hiragana"/>
  </si>
  <si>
    <t>ミウッチャ・プラダ</t>
    <phoneticPr fontId="4" type="Hiragana"/>
  </si>
  <si>
    <t>PRADA、Miu Miu</t>
    <phoneticPr fontId="4" type="Hiragana"/>
  </si>
  <si>
    <t>クリストバル・バレンシアガ</t>
    <phoneticPr fontId="4" type="Hiragana"/>
  </si>
  <si>
    <t>Balenciaga</t>
    <phoneticPr fontId="4" type="Hiragana"/>
  </si>
  <si>
    <t>Balenciaga</t>
    <phoneticPr fontId="4" type="Hiragana"/>
  </si>
  <si>
    <t>クリストバル・バレンシアガ☆</t>
    <phoneticPr fontId="4" type="Hiragana"/>
  </si>
  <si>
    <t>グッチョ・グッチ</t>
    <phoneticPr fontId="4" type="Hiragana"/>
  </si>
  <si>
    <t>グッチョ・グッチ☆</t>
    <phoneticPr fontId="4" type="Hiragana"/>
  </si>
  <si>
    <t>GUCCI</t>
    <phoneticPr fontId="4" type="Hiragana"/>
  </si>
  <si>
    <t>アナ・スイ</t>
    <phoneticPr fontId="4" type="Hiragana"/>
  </si>
  <si>
    <t>Anna Sui</t>
    <phoneticPr fontId="4" type="Hiragana"/>
  </si>
  <si>
    <t>高橋　盾</t>
    <rPh sb="0" eb="2">
      <t>たかはし</t>
    </rPh>
    <rPh sb="3" eb="4">
      <t>じゅん</t>
    </rPh>
    <phoneticPr fontId="4" type="Hiragana"/>
  </si>
  <si>
    <t>UNDERCOVER</t>
    <phoneticPr fontId="4" type="Hiragana"/>
  </si>
  <si>
    <t>Calvin Klein</t>
    <phoneticPr fontId="4" type="Hiragana"/>
  </si>
  <si>
    <t>金子　功</t>
    <rPh sb="0" eb="2">
      <t>かねこ</t>
    </rPh>
    <rPh sb="3" eb="4">
      <t>いさお</t>
    </rPh>
    <phoneticPr fontId="4" type="Hiragana"/>
  </si>
  <si>
    <t>PINK HOUSE</t>
    <phoneticPr fontId="4" type="Hiragana"/>
  </si>
  <si>
    <t>キャサリン・ハムネット</t>
    <phoneticPr fontId="4" type="Hiragana"/>
  </si>
  <si>
    <t>KATHARINE HAMNETT</t>
    <phoneticPr fontId="4" type="Hiragana"/>
  </si>
  <si>
    <t>サルヴァトーレ・フェラガモ</t>
    <phoneticPr fontId="4" type="Hiragana"/>
  </si>
  <si>
    <t>サルヴァトーレ・フェラガモ☆</t>
    <phoneticPr fontId="4" type="Hiragana"/>
  </si>
  <si>
    <t>Ferragamo</t>
    <phoneticPr fontId="4" type="Hiragana"/>
  </si>
  <si>
    <t>Jean-Paul GAULTIER</t>
    <phoneticPr fontId="4" type="Hiragana"/>
  </si>
  <si>
    <t>ジャンニ・ヴェルサーチ</t>
    <phoneticPr fontId="4" type="Hiragana"/>
  </si>
  <si>
    <t>ジャンニ・ヴェルサーチ☆</t>
    <phoneticPr fontId="4" type="Hiragana"/>
  </si>
  <si>
    <t>Versace</t>
    <phoneticPr fontId="4" type="Hiragana"/>
  </si>
  <si>
    <t>ソニア・リキエル</t>
    <phoneticPr fontId="4" type="Hiragana"/>
  </si>
  <si>
    <t>Sonia Rykiel</t>
    <phoneticPr fontId="4" type="Hiragana"/>
  </si>
  <si>
    <t>菊池　武夫</t>
    <rPh sb="0" eb="2">
      <t>きくち</t>
    </rPh>
    <rPh sb="3" eb="5">
      <t>たけお</t>
    </rPh>
    <phoneticPr fontId="4" type="Hiragana"/>
  </si>
  <si>
    <t>TAKEO KIKUCHI</t>
    <phoneticPr fontId="4" type="Hiragana"/>
  </si>
  <si>
    <t>ニナ・リッチ</t>
    <phoneticPr fontId="4" type="Hiragana"/>
  </si>
  <si>
    <t>ニナ・リッチ☆</t>
    <phoneticPr fontId="4" type="Hiragana"/>
  </si>
  <si>
    <t>NINA RICCI</t>
    <phoneticPr fontId="4" type="Hiragana"/>
  </si>
  <si>
    <t>ピエール・カルダン</t>
    <phoneticPr fontId="4" type="Hiragana"/>
  </si>
  <si>
    <t>Pierre Cardin</t>
    <phoneticPr fontId="4" type="Hiragana"/>
  </si>
  <si>
    <t>ラルフ・ローレン</t>
    <phoneticPr fontId="4" type="Hiragana"/>
  </si>
  <si>
    <t>Ralph Lauren</t>
    <phoneticPr fontId="4" type="Hiragana"/>
  </si>
  <si>
    <t>岸田　劉生</t>
    <rPh sb="0" eb="2">
      <t>きしだ</t>
    </rPh>
    <rPh sb="3" eb="5">
      <t>りゅうせい</t>
    </rPh>
    <phoneticPr fontId="4" type="Hiragana"/>
  </si>
  <si>
    <t>岸田　劉生☆</t>
    <rPh sb="0" eb="2">
      <t>きしだ</t>
    </rPh>
    <rPh sb="3" eb="5">
      <t>りゅうせい</t>
    </rPh>
    <phoneticPr fontId="4" type="Hiragana"/>
  </si>
  <si>
    <t>麗子肖像</t>
    <rPh sb="0" eb="2">
      <t>れいこ</t>
    </rPh>
    <rPh sb="2" eb="4">
      <t>しょうぞう</t>
    </rPh>
    <phoneticPr fontId="4" type="Hiragana"/>
  </si>
  <si>
    <t>若林　正恭</t>
    <rPh sb="0" eb="2">
      <t>わかばやし</t>
    </rPh>
    <rPh sb="3" eb="5">
      <t>まさやす</t>
    </rPh>
    <phoneticPr fontId="4" type="Hiragana"/>
  </si>
  <si>
    <t>春日　俊彰</t>
    <rPh sb="0" eb="2">
      <t>かすが</t>
    </rPh>
    <rPh sb="3" eb="5">
      <t>としあき</t>
    </rPh>
    <phoneticPr fontId="4" type="Hiragana"/>
  </si>
  <si>
    <t>オードリー</t>
    <phoneticPr fontId="4" type="Hiragana"/>
  </si>
  <si>
    <t>川村　カオリ</t>
    <rPh sb="0" eb="2">
      <t>かわむら</t>
    </rPh>
    <phoneticPr fontId="4" type="Hiragana"/>
  </si>
  <si>
    <t>川村　カオリ☆</t>
    <rPh sb="0" eb="2">
      <t>かわむら</t>
    </rPh>
    <phoneticPr fontId="4" type="Hiragana"/>
  </si>
  <si>
    <t>キム・ピーク</t>
    <phoneticPr fontId="4" type="Hiragana"/>
  </si>
  <si>
    <t>キム・ピーク☆</t>
    <phoneticPr fontId="4" type="Hiragana"/>
  </si>
  <si>
    <t>サヴァン症候群</t>
    <rPh sb="4" eb="7">
      <t>しょうこうぐん</t>
    </rPh>
    <phoneticPr fontId="4" type="Hiragana"/>
  </si>
  <si>
    <t>白柳　誠一</t>
    <rPh sb="0" eb="2">
      <t>しらやなぎ</t>
    </rPh>
    <rPh sb="3" eb="5">
      <t>せいいち</t>
    </rPh>
    <phoneticPr fontId="4" type="Hiragana"/>
  </si>
  <si>
    <t>白柳　誠一☆</t>
    <rPh sb="0" eb="2">
      <t>しらやなぎ</t>
    </rPh>
    <rPh sb="3" eb="5">
      <t>せいいち</t>
    </rPh>
    <phoneticPr fontId="4" type="Hiragana"/>
  </si>
  <si>
    <t>【宗】カトリック教会枢機卿</t>
    <rPh sb="1" eb="2">
      <t>しゅう</t>
    </rPh>
    <rPh sb="8" eb="10">
      <t>きょうかい</t>
    </rPh>
    <rPh sb="10" eb="13">
      <t>すうききょう</t>
    </rPh>
    <phoneticPr fontId="4" type="Hiragana"/>
  </si>
  <si>
    <t>ヨハネス・ブラームス</t>
    <phoneticPr fontId="4" type="Hiragana"/>
  </si>
  <si>
    <t>ヨハネス・ブラームス☆</t>
    <phoneticPr fontId="4" type="Hiragana"/>
  </si>
  <si>
    <t>アントニン・ドヴォルザーク</t>
    <phoneticPr fontId="4" type="Hiragana"/>
  </si>
  <si>
    <t>アントニン・ドヴォルザーク☆</t>
    <phoneticPr fontId="4" type="Hiragana"/>
  </si>
  <si>
    <t>藤田　まこと☆</t>
    <rPh sb="0" eb="2">
      <t>ふじた</t>
    </rPh>
    <phoneticPr fontId="4" type="Hiragana"/>
  </si>
  <si>
    <t>Ｊ．Ｄ．サリンジャー☆</t>
    <rPh sb="4" eb="10">
      <t>さりんじゃー</t>
    </rPh>
    <phoneticPr fontId="4" type="Hiragana"/>
  </si>
  <si>
    <t>満島　ひかり</t>
    <rPh sb="0" eb="2">
      <t>みつしま</t>
    </rPh>
    <phoneticPr fontId="4" type="Hiragana"/>
  </si>
  <si>
    <t>佐々木　希</t>
    <rPh sb="0" eb="3">
      <t>ささき</t>
    </rPh>
    <rPh sb="4" eb="5">
      <t>のぞみ</t>
    </rPh>
    <phoneticPr fontId="4" type="Hiragana"/>
  </si>
  <si>
    <t>井上　真央</t>
    <rPh sb="0" eb="2">
      <t>いのうえ</t>
    </rPh>
    <rPh sb="3" eb="5">
      <t>まお</t>
    </rPh>
    <phoneticPr fontId="4" type="Hiragana"/>
  </si>
  <si>
    <t>勝間　和代</t>
    <rPh sb="0" eb="2">
      <t>かつま</t>
    </rPh>
    <rPh sb="3" eb="5">
      <t>かずよ</t>
    </rPh>
    <phoneticPr fontId="4" type="Hiragana"/>
  </si>
  <si>
    <t>刺草/蕁麻【ネトル】</t>
    <rPh sb="0" eb="2">
      <t>いらくさ</t>
    </rPh>
    <rPh sb="3" eb="5">
      <t>いらくさ</t>
    </rPh>
    <phoneticPr fontId="4" type="Hiragana" alignment="distributed"/>
  </si>
  <si>
    <t>古風・風情・秘密・謙虚</t>
    <rPh sb="0" eb="2">
      <t>こふう</t>
    </rPh>
    <rPh sb="3" eb="5">
      <t>ふぜい</t>
    </rPh>
    <rPh sb="6" eb="8">
      <t>ひみつ</t>
    </rPh>
    <rPh sb="9" eb="11">
      <t>けんきょ</t>
    </rPh>
    <phoneticPr fontId="4" type="Hiragana"/>
  </si>
  <si>
    <t>知恵・知性・謀略・野心</t>
    <rPh sb="0" eb="2">
      <t>ちえ</t>
    </rPh>
    <rPh sb="3" eb="5">
      <t>ちせい</t>
    </rPh>
    <rPh sb="6" eb="8">
      <t>ぼうりゃく</t>
    </rPh>
    <rPh sb="9" eb="11">
      <t>やしん</t>
    </rPh>
    <phoneticPr fontId="4" type="Hiragana"/>
  </si>
  <si>
    <t>山本　有三</t>
    <rPh sb="0" eb="2">
      <t>やまもと</t>
    </rPh>
    <rPh sb="3" eb="5">
      <t>ゆうぞう</t>
    </rPh>
    <phoneticPr fontId="4" type="Hiragana"/>
  </si>
  <si>
    <t>山本　有三☆</t>
    <rPh sb="0" eb="2">
      <t>やまもと</t>
    </rPh>
    <rPh sb="3" eb="5">
      <t>ゆうぞう</t>
    </rPh>
    <phoneticPr fontId="4" type="Hiragana"/>
  </si>
  <si>
    <t>路傍の石</t>
    <rPh sb="0" eb="2">
      <t>ろぼう</t>
    </rPh>
    <rPh sb="3" eb="4">
      <t>いし</t>
    </rPh>
    <phoneticPr fontId="4" type="Hiragana"/>
  </si>
  <si>
    <t>たま</t>
    <phoneticPr fontId="4" type="Hiragana"/>
  </si>
  <si>
    <t>猫の駅長</t>
    <rPh sb="0" eb="1">
      <t>ねこ</t>
    </rPh>
    <rPh sb="2" eb="4">
      <t>えきちょう</t>
    </rPh>
    <phoneticPr fontId="4" type="Hiragana"/>
  </si>
  <si>
    <t>ナインチェ・プラウス</t>
    <phoneticPr fontId="4" type="Hiragana"/>
  </si>
  <si>
    <t>うさこちゃん/ミッフィー</t>
    <phoneticPr fontId="4" type="Hiragana"/>
  </si>
  <si>
    <t>昼顔【雨降り花】</t>
    <rPh sb="0" eb="2">
      <t>ひるがお</t>
    </rPh>
    <rPh sb="3" eb="5">
      <t>あめふ</t>
    </rPh>
    <rPh sb="6" eb="7">
      <t>ばな</t>
    </rPh>
    <phoneticPr fontId="4" type="Hiragana" alignment="distributed"/>
  </si>
  <si>
    <t>紫陽花【七変化】</t>
    <rPh sb="0" eb="3">
      <t>あじさい</t>
    </rPh>
    <rPh sb="4" eb="7">
      <t>しちへんげ</t>
    </rPh>
    <phoneticPr fontId="4" type="Hiragana" alignment="distributed"/>
  </si>
  <si>
    <t>梔子【ガーデニア】</t>
    <rPh sb="0" eb="2">
      <t>くちなし</t>
    </rPh>
    <phoneticPr fontId="4" type="Hiragana" alignment="distributed"/>
  </si>
  <si>
    <t>ロニー・ジェイムス・ディオ</t>
    <phoneticPr fontId="4" type="Hiragana"/>
  </si>
  <si>
    <t>ロニー・ジェイムス・ディオ☆</t>
    <phoneticPr fontId="4" type="Hiragana"/>
  </si>
  <si>
    <t>ブラックサバス</t>
    <phoneticPr fontId="4" type="Hiragana"/>
  </si>
  <si>
    <t>梅【春告げ草】</t>
    <rPh sb="0" eb="1">
      <t>うめ</t>
    </rPh>
    <rPh sb="2" eb="3">
      <t>はる</t>
    </rPh>
    <rPh sb="3" eb="4">
      <t>つ</t>
    </rPh>
    <rPh sb="5" eb="6">
      <t>ぐさ</t>
    </rPh>
    <phoneticPr fontId="4" type="Hiragana" alignment="distributed"/>
  </si>
  <si>
    <t>万年青【老母草】</t>
    <rPh sb="0" eb="3">
      <t>おもと</t>
    </rPh>
    <rPh sb="4" eb="6">
      <t>ろうぼ</t>
    </rPh>
    <rPh sb="6" eb="7">
      <t>そう</t>
    </rPh>
    <phoneticPr fontId="4" type="Hiragana" alignment="distributed"/>
  </si>
  <si>
    <t>菊【齢草】</t>
    <rPh sb="0" eb="1">
      <t>きく</t>
    </rPh>
    <rPh sb="2" eb="4">
      <t>よわいぐさ</t>
    </rPh>
    <phoneticPr fontId="4" type="Hiragana" alignment="distributed"/>
  </si>
  <si>
    <t>藤【二季草】</t>
    <rPh sb="0" eb="1">
      <t>ふじ</t>
    </rPh>
    <rPh sb="2" eb="5">
      <t>ふたきぐさ</t>
    </rPh>
    <phoneticPr fontId="4" type="Hiragana" alignment="distributed"/>
  </si>
  <si>
    <t>菫【一夜草】</t>
    <rPh sb="0" eb="1">
      <t>すみれ</t>
    </rPh>
    <rPh sb="2" eb="5">
      <t>ひとよぐさ</t>
    </rPh>
    <phoneticPr fontId="4" type="Hiragana" alignment="distributed"/>
  </si>
  <si>
    <t>紫式部【実紫】</t>
    <rPh sb="0" eb="3">
      <t>むらさきしきぶ</t>
    </rPh>
    <rPh sb="4" eb="6">
      <t>みむらさき</t>
    </rPh>
    <phoneticPr fontId="4" type="Hiragana" alignment="distributed"/>
  </si>
  <si>
    <t>アロエ【蘆薈】</t>
    <rPh sb="4" eb="6">
      <t>ろかい</t>
    </rPh>
    <phoneticPr fontId="4" type="Hiragana" alignment="distributed"/>
  </si>
  <si>
    <t>千日紅【千日草】</t>
    <rPh sb="0" eb="3">
      <t>せんにちこう</t>
    </rPh>
    <rPh sb="4" eb="7">
      <t>せんにちそう</t>
    </rPh>
    <phoneticPr fontId="4" type="Hiragana" alignment="distributed"/>
  </si>
  <si>
    <t>錦木【剃刀の木】</t>
    <rPh sb="0" eb="1">
      <t>にしき</t>
    </rPh>
    <rPh sb="1" eb="2">
      <t>ぎ</t>
    </rPh>
    <rPh sb="3" eb="5">
      <t>かみそり</t>
    </rPh>
    <rPh sb="6" eb="7">
      <t>き</t>
    </rPh>
    <phoneticPr fontId="4" type="Hiragana" alignment="distributed"/>
  </si>
  <si>
    <t>蔓梅擬【蔓擬】</t>
    <rPh sb="0" eb="3">
      <t>つるうめもどき</t>
    </rPh>
    <rPh sb="4" eb="5">
      <t>つる</t>
    </rPh>
    <rPh sb="5" eb="6">
      <t>もどき</t>
    </rPh>
    <phoneticPr fontId="4" type="Hiragana" alignment="distributed"/>
  </si>
  <si>
    <t>錨草/碇草【三枝九葉草】</t>
    <rPh sb="0" eb="2">
      <t>いかりそう</t>
    </rPh>
    <rPh sb="3" eb="5">
      <t>いかりそう</t>
    </rPh>
    <rPh sb="6" eb="8">
      <t>さんし</t>
    </rPh>
    <rPh sb="8" eb="11">
      <t>くようそう</t>
    </rPh>
    <phoneticPr fontId="4" type="Hiragana" alignment="distributed"/>
  </si>
  <si>
    <t>日日草【日日花】</t>
    <rPh sb="0" eb="3">
      <t>にちにちそう</t>
    </rPh>
    <rPh sb="4" eb="6">
      <t>にちにち</t>
    </rPh>
    <rPh sb="6" eb="7">
      <t>か</t>
    </rPh>
    <phoneticPr fontId="4" type="Hiragana" alignment="distributed"/>
  </si>
  <si>
    <t>亜麻【滑胡麻】</t>
    <rPh sb="0" eb="2">
      <t>あま</t>
    </rPh>
    <rPh sb="3" eb="4">
      <t>ぬめ</t>
    </rPh>
    <rPh sb="4" eb="6">
      <t>ごま</t>
    </rPh>
    <phoneticPr fontId="4" type="Hiragana" alignment="distributed"/>
  </si>
  <si>
    <t>葉牡丹【花キャベツ】</t>
    <rPh sb="0" eb="3">
      <t>はぼたん</t>
    </rPh>
    <rPh sb="4" eb="5">
      <t>はな</t>
    </rPh>
    <phoneticPr fontId="4" type="Hiragana" alignment="distributed"/>
  </si>
  <si>
    <t>月下美人【月来香】</t>
    <rPh sb="0" eb="4">
      <t>げっかびじん</t>
    </rPh>
    <rPh sb="5" eb="6">
      <t>げつ</t>
    </rPh>
    <rPh sb="6" eb="7">
      <t>らい</t>
    </rPh>
    <rPh sb="7" eb="8">
      <t>こう</t>
    </rPh>
    <phoneticPr fontId="4" type="Hiragana" alignment="distributed"/>
  </si>
  <si>
    <t>朮【宇家良】</t>
    <rPh sb="0" eb="1">
      <t>おけら</t>
    </rPh>
    <rPh sb="2" eb="3">
      <t>う</t>
    </rPh>
    <rPh sb="3" eb="4">
      <t>け</t>
    </rPh>
    <rPh sb="4" eb="5">
      <t>ら</t>
    </rPh>
    <phoneticPr fontId="4" type="Hiragana" alignment="distributed"/>
  </si>
  <si>
    <t>松【常磐草】</t>
    <rPh sb="0" eb="1">
      <t>まつ</t>
    </rPh>
    <rPh sb="2" eb="4">
      <t>ときわ</t>
    </rPh>
    <rPh sb="4" eb="5">
      <t>ぐさ</t>
    </rPh>
    <phoneticPr fontId="4" type="Hiragana" alignment="distributed"/>
  </si>
  <si>
    <t>牡丹【富貴草】</t>
    <rPh sb="0" eb="2">
      <t>ぼたん</t>
    </rPh>
    <rPh sb="3" eb="5">
      <t>ふうき</t>
    </rPh>
    <rPh sb="5" eb="6">
      <t>ぐさ</t>
    </rPh>
    <phoneticPr fontId="4" type="Hiragana" alignment="distributed"/>
  </si>
  <si>
    <t>夾竹桃【半年紅】</t>
    <rPh sb="0" eb="3">
      <t>きょうちくとう</t>
    </rPh>
    <rPh sb="4" eb="6">
      <t>はんとし</t>
    </rPh>
    <rPh sb="6" eb="7">
      <t>こう</t>
    </rPh>
    <phoneticPr fontId="4" type="Hiragana" alignment="distributed"/>
  </si>
  <si>
    <t>狐の孫【神楽草】</t>
    <rPh sb="0" eb="1">
      <t>きつね</t>
    </rPh>
    <rPh sb="2" eb="3">
      <t>まご</t>
    </rPh>
    <rPh sb="4" eb="6">
      <t>かぐら</t>
    </rPh>
    <rPh sb="6" eb="7">
      <t>そう</t>
    </rPh>
    <phoneticPr fontId="4" type="Hiragana" alignment="distributed"/>
  </si>
  <si>
    <t>一人静【吉野静】</t>
    <rPh sb="0" eb="3">
      <t>ひとりしずか</t>
    </rPh>
    <rPh sb="4" eb="6">
      <t>よしの</t>
    </rPh>
    <rPh sb="6" eb="7">
      <t>しずか</t>
    </rPh>
    <phoneticPr fontId="4" type="Hiragana" alignment="distributed"/>
  </si>
  <si>
    <t>シシリー・メアリー・バーカー</t>
    <phoneticPr fontId="4" type="Hiragana"/>
  </si>
  <si>
    <t>シシリー・メアリー・バーカー☆</t>
    <phoneticPr fontId="4" type="Hiragana"/>
  </si>
  <si>
    <t>花の妖精画</t>
    <rPh sb="0" eb="1">
      <t>はな</t>
    </rPh>
    <rPh sb="2" eb="4">
      <t>ようせい</t>
    </rPh>
    <rPh sb="4" eb="5">
      <t>が</t>
    </rPh>
    <phoneticPr fontId="4" type="Hiragana"/>
  </si>
  <si>
    <t>繁縷【ひよこ草】</t>
    <rPh sb="0" eb="2">
      <t>はこべ</t>
    </rPh>
    <rPh sb="6" eb="7">
      <t>ぐさ</t>
    </rPh>
    <phoneticPr fontId="4" type="Hiragana" alignment="distributed"/>
  </si>
  <si>
    <t>初雪草【ユーフォルビア】</t>
    <rPh sb="0" eb="2">
      <t>はつゆき</t>
    </rPh>
    <rPh sb="2" eb="3">
      <t>そう</t>
    </rPh>
    <phoneticPr fontId="4" type="Hiragana" alignment="distributed"/>
  </si>
  <si>
    <t>金竜花【山羊角夾竹桃】</t>
    <rPh sb="0" eb="1">
      <t>きん</t>
    </rPh>
    <rPh sb="1" eb="2">
      <t>りゅう</t>
    </rPh>
    <rPh sb="2" eb="3">
      <t>か</t>
    </rPh>
    <rPh sb="4" eb="6">
      <t>やぎ</t>
    </rPh>
    <rPh sb="6" eb="7">
      <t>つの</t>
    </rPh>
    <rPh sb="7" eb="10">
      <t>きょうちくとう</t>
    </rPh>
    <phoneticPr fontId="4" type="Hiragana" alignment="distributed"/>
  </si>
  <si>
    <t>匂い紫羅欄花【チェイランサス】</t>
    <rPh sb="0" eb="1">
      <t>にお</t>
    </rPh>
    <rPh sb="2" eb="6">
      <t>あらせいとう</t>
    </rPh>
    <phoneticPr fontId="4" type="Hiragana" alignment="distributed"/>
  </si>
  <si>
    <t>匂いイリス</t>
    <rPh sb="0" eb="1">
      <t>にお</t>
    </rPh>
    <phoneticPr fontId="4" type="Hiragana" alignment="distributed"/>
  </si>
  <si>
    <t>匂い檜葉</t>
    <rPh sb="0" eb="1">
      <t>にお</t>
    </rPh>
    <rPh sb="2" eb="4">
      <t>ひば</t>
    </rPh>
    <phoneticPr fontId="4" type="Hiragana" alignment="distributed"/>
  </si>
  <si>
    <t>静謐・隠された美</t>
    <rPh sb="0" eb="2">
      <t>せいひつ</t>
    </rPh>
    <rPh sb="3" eb="4">
      <t>かく</t>
    </rPh>
    <rPh sb="7" eb="8">
      <t>び</t>
    </rPh>
    <phoneticPr fontId="4" type="Hiragana"/>
  </si>
  <si>
    <t>青春の始まりと悲しみ・運命を開く・初恋・神秘な心</t>
    <rPh sb="0" eb="2">
      <t>せいしゅん</t>
    </rPh>
    <rPh sb="3" eb="4">
      <t>はじ</t>
    </rPh>
    <rPh sb="7" eb="8">
      <t>かな</t>
    </rPh>
    <rPh sb="11" eb="13">
      <t>うんめい</t>
    </rPh>
    <rPh sb="14" eb="15">
      <t>ひら</t>
    </rPh>
    <rPh sb="17" eb="19">
      <t>はつこい</t>
    </rPh>
    <rPh sb="20" eb="22">
      <t>しんぴ</t>
    </rPh>
    <rPh sb="23" eb="24">
      <t>こころ</t>
    </rPh>
    <phoneticPr fontId="4" type="Hiragana"/>
  </si>
  <si>
    <t>貴ぶ・尊敬しています・尊厳・ひとときの幸せ</t>
    <rPh sb="0" eb="1">
      <t>たっと</t>
    </rPh>
    <rPh sb="3" eb="5">
      <t>そんけい</t>
    </rPh>
    <rPh sb="11" eb="13">
      <t>そんげん</t>
    </rPh>
    <rPh sb="19" eb="20">
      <t>しあわ</t>
    </rPh>
    <phoneticPr fontId="4" type="Hiragana"/>
  </si>
  <si>
    <t>知恵の泉・優秀・熱狂・仁愛</t>
    <rPh sb="0" eb="2">
      <t>ちえ</t>
    </rPh>
    <rPh sb="3" eb="4">
      <t>いずみ</t>
    </rPh>
    <rPh sb="5" eb="7">
      <t>ゆうしゅう</t>
    </rPh>
    <rPh sb="8" eb="10">
      <t>ねっきょう</t>
    </rPh>
    <rPh sb="11" eb="13">
      <t>じんあい</t>
    </rPh>
    <phoneticPr fontId="4" type="Hiragana"/>
  </si>
  <si>
    <t>露草【月草】</t>
    <rPh sb="0" eb="2">
      <t>つゆくさ</t>
    </rPh>
    <rPh sb="3" eb="4">
      <t>つき</t>
    </rPh>
    <rPh sb="4" eb="5">
      <t>くさ</t>
    </rPh>
    <phoneticPr fontId="4" type="Hiragana" alignment="distributed"/>
  </si>
  <si>
    <t>メリッサ【レモンバーム】</t>
  </si>
  <si>
    <t>瑠璃繁縷【アナガリス】</t>
    <rPh sb="0" eb="4">
      <t>るりはこべ</t>
    </rPh>
    <phoneticPr fontId="4" type="Hiragana" alignment="distributed"/>
  </si>
  <si>
    <t>照り映える容色・美しい悲しみ・香り豊か</t>
    <rPh sb="0" eb="1">
      <t>て</t>
    </rPh>
    <rPh sb="2" eb="3">
      <t>は</t>
    </rPh>
    <rPh sb="5" eb="7">
      <t>ようしょく</t>
    </rPh>
    <rPh sb="8" eb="9">
      <t>うつく</t>
    </rPh>
    <rPh sb="11" eb="12">
      <t>かな</t>
    </rPh>
    <rPh sb="15" eb="16">
      <t>かお</t>
    </rPh>
    <rPh sb="17" eb="18">
      <t>ゆた</t>
    </rPh>
    <phoneticPr fontId="4" type="Hiragana"/>
  </si>
  <si>
    <t>お気に召すまま・同意・合意・一致</t>
    <rPh sb="1" eb="2">
      <t>き</t>
    </rPh>
    <rPh sb="3" eb="4">
      <t>め</t>
    </rPh>
    <rPh sb="8" eb="10">
      <t>どうい</t>
    </rPh>
    <rPh sb="11" eb="13">
      <t>ごうい</t>
    </rPh>
    <rPh sb="14" eb="16">
      <t>いっち</t>
    </rPh>
    <phoneticPr fontId="4" type="Hiragana"/>
  </si>
  <si>
    <t>芝桜【花詰草】</t>
    <rPh sb="0" eb="2">
      <t>しばざくら</t>
    </rPh>
    <rPh sb="3" eb="4">
      <t>はな</t>
    </rPh>
    <rPh sb="4" eb="5">
      <t>つめ</t>
    </rPh>
    <rPh sb="5" eb="6">
      <t>くさ</t>
    </rPh>
    <phoneticPr fontId="4" type="Hiragana" alignment="distributed"/>
  </si>
  <si>
    <t>臆病な心・忍耐・合意・燃える恋</t>
    <rPh sb="0" eb="2">
      <t>おくびょう</t>
    </rPh>
    <rPh sb="3" eb="4">
      <t>こころ</t>
    </rPh>
    <rPh sb="5" eb="7">
      <t>にんたい</t>
    </rPh>
    <rPh sb="8" eb="10">
      <t>ごうい</t>
    </rPh>
    <rPh sb="11" eb="12">
      <t>も</t>
    </rPh>
    <rPh sb="14" eb="15">
      <t>こい</t>
    </rPh>
    <phoneticPr fontId="4" type="Hiragana"/>
  </si>
  <si>
    <t>薺【ぺんぺん草】</t>
    <rPh sb="0" eb="1">
      <t>なずな</t>
    </rPh>
    <rPh sb="6" eb="7">
      <t>ぐさ</t>
    </rPh>
    <phoneticPr fontId="4" type="Hiragana" alignment="distributed"/>
  </si>
  <si>
    <t>あなたに私のすべてを捧げます</t>
    <rPh sb="4" eb="5">
      <t>わたし</t>
    </rPh>
    <rPh sb="10" eb="11">
      <t>ささ</t>
    </rPh>
    <phoneticPr fontId="4" type="Hiragana"/>
  </si>
  <si>
    <t>キンポウゲ科</t>
  </si>
  <si>
    <t>ランデブー・密会・愛らしい</t>
    <rPh sb="6" eb="8">
      <t>ミッカイ</t>
    </rPh>
    <rPh sb="9" eb="10">
      <t>アイ</t>
    </rPh>
    <phoneticPr fontId="4"/>
  </si>
  <si>
    <t>ヒヤシンス【錦百合】</t>
    <rPh sb="6" eb="9">
      <t>にしきゆり</t>
    </rPh>
    <phoneticPr fontId="4" type="Hiragana" alignment="distributed"/>
  </si>
  <si>
    <t>美徳・貞淑・温厚・もう一度愛して</t>
    <rPh sb="0" eb="2">
      <t>びとく</t>
    </rPh>
    <rPh sb="1" eb="2">
      <t>まみ</t>
    </rPh>
    <rPh sb="3" eb="5">
      <t>ていしゅく</t>
    </rPh>
    <rPh sb="6" eb="8">
      <t>おんこう</t>
    </rPh>
    <rPh sb="11" eb="13">
      <t>いちど</t>
    </rPh>
    <rPh sb="13" eb="14">
      <t>あい</t>
    </rPh>
    <phoneticPr fontId="4" type="Hiragana"/>
  </si>
  <si>
    <t>花蘇芳【ユダの木】</t>
    <rPh sb="0" eb="3">
      <t>はなずおう</t>
    </rPh>
    <rPh sb="7" eb="8">
      <t>き</t>
    </rPh>
    <phoneticPr fontId="4" type="Hiragana" alignment="distributed"/>
  </si>
  <si>
    <t>朝霧草【アルテミシア】</t>
    <rPh sb="0" eb="3">
      <t>あさぎりそう</t>
    </rPh>
    <phoneticPr fontId="4" type="Hiragana" alignment="distributed"/>
  </si>
  <si>
    <t>クマツヅラ科</t>
  </si>
  <si>
    <t>オトギリソウ科</t>
  </si>
  <si>
    <t>ウルシ科</t>
    <rPh sb="3" eb="4">
      <t>カ</t>
    </rPh>
    <phoneticPr fontId="4"/>
  </si>
  <si>
    <t>真心・賢明</t>
    <rPh sb="0" eb="2">
      <t>マゴコロ</t>
    </rPh>
    <rPh sb="3" eb="5">
      <t>ケンメイ</t>
    </rPh>
    <phoneticPr fontId="4"/>
  </si>
  <si>
    <t>記憶・思い出・静かな力強さ・あなたは私を蘇らせる</t>
    <rPh sb="0" eb="2">
      <t>きおく</t>
    </rPh>
    <rPh sb="3" eb="4">
      <t>おも</t>
    </rPh>
    <rPh sb="5" eb="6">
      <t>で</t>
    </rPh>
    <rPh sb="7" eb="8">
      <t>しず</t>
    </rPh>
    <rPh sb="10" eb="12">
      <t>ちからづよ</t>
    </rPh>
    <rPh sb="18" eb="19">
      <t>わたし</t>
    </rPh>
    <rPh sb="20" eb="21">
      <t>よみがえ</t>
    </rPh>
    <phoneticPr fontId="4" type="Hiragana"/>
  </si>
  <si>
    <t>永遠の幸福・思い出・回想・幸せを招く</t>
    <rPh sb="0" eb="2">
      <t>えいえん</t>
    </rPh>
    <rPh sb="3" eb="5">
      <t>こうふく</t>
    </rPh>
    <rPh sb="6" eb="7">
      <t>おも</t>
    </rPh>
    <rPh sb="8" eb="9">
      <t>で</t>
    </rPh>
    <rPh sb="10" eb="12">
      <t>かいそう</t>
    </rPh>
    <rPh sb="13" eb="14">
      <t>しあわ</t>
    </rPh>
    <rPh sb="16" eb="17">
      <t>まね</t>
    </rPh>
    <phoneticPr fontId="4" type="Hiragana"/>
  </si>
  <si>
    <t>誠実な愛・心からの思慕・熱意・香気</t>
    <rPh sb="0" eb="2">
      <t>せいじつ</t>
    </rPh>
    <rPh sb="3" eb="4">
      <t>あい</t>
    </rPh>
    <rPh sb="5" eb="6">
      <t>こころ</t>
    </rPh>
    <rPh sb="9" eb="11">
      <t>しぼ</t>
    </rPh>
    <rPh sb="12" eb="14">
      <t>ねつい</t>
    </rPh>
    <rPh sb="15" eb="17">
      <t>こうき</t>
    </rPh>
    <phoneticPr fontId="4" type="Hiragana"/>
  </si>
  <si>
    <t>優しさ・積極的・あなたの痛みを癒します</t>
    <rPh sb="0" eb="1">
      <t>やさ</t>
    </rPh>
    <rPh sb="4" eb="7">
      <t>せっきょくてき</t>
    </rPh>
    <rPh sb="12" eb="13">
      <t>いた</t>
    </rPh>
    <rPh sb="15" eb="16">
      <t>いや</t>
    </rPh>
    <phoneticPr fontId="4" type="Hiragana"/>
  </si>
  <si>
    <t>よき便り・誠実・男嫌い</t>
    <rPh sb="2" eb="3">
      <t>たよ</t>
    </rPh>
    <rPh sb="5" eb="7">
      <t>せいじつ</t>
    </rPh>
    <rPh sb="8" eb="9">
      <t>おとこ</t>
    </rPh>
    <rPh sb="9" eb="10">
      <t>ぎら</t>
    </rPh>
    <phoneticPr fontId="4" type="Hiragana"/>
  </si>
  <si>
    <t>民主党</t>
    <rPh sb="0" eb="3">
      <t>みんしゅとう</t>
    </rPh>
    <phoneticPr fontId="4" type="Hiragana"/>
  </si>
  <si>
    <t>三宅　雪子</t>
    <rPh sb="0" eb="2">
      <t>みやけ</t>
    </rPh>
    <rPh sb="3" eb="5">
      <t>ゆきこ</t>
    </rPh>
    <phoneticPr fontId="4" type="Hiragana"/>
  </si>
  <si>
    <t>民主党/小沢ガールズ</t>
    <rPh sb="0" eb="3">
      <t>みんしゅとう</t>
    </rPh>
    <rPh sb="4" eb="6">
      <t>おざわ</t>
    </rPh>
    <phoneticPr fontId="4" type="Hiragana"/>
  </si>
  <si>
    <t>福田　衣里子</t>
    <rPh sb="0" eb="2">
      <t>ふくだ</t>
    </rPh>
    <rPh sb="3" eb="6">
      <t>えりこ</t>
    </rPh>
    <phoneticPr fontId="4" type="Hiragana"/>
  </si>
  <si>
    <t>青木　愛</t>
    <rPh sb="0" eb="2">
      <t>あおき</t>
    </rPh>
    <rPh sb="3" eb="4">
      <t>あい</t>
    </rPh>
    <phoneticPr fontId="4" type="Hiragana"/>
  </si>
  <si>
    <t>民主党/小沢ガールズ</t>
    <rPh sb="4" eb="6">
      <t>おざわ</t>
    </rPh>
    <phoneticPr fontId="4" type="Hiragana"/>
  </si>
  <si>
    <t>姫萩</t>
    <rPh sb="0" eb="1">
      <t>ひめ</t>
    </rPh>
    <rPh sb="1" eb="2">
      <t>はぎ</t>
    </rPh>
    <phoneticPr fontId="4" type="Hiragana" alignment="distributed"/>
  </si>
  <si>
    <t>自己愛・自尊心・うぬぼれ・神秘</t>
    <rPh sb="0" eb="3">
      <t>じこあい</t>
    </rPh>
    <rPh sb="4" eb="7">
      <t>じそんしん</t>
    </rPh>
    <rPh sb="13" eb="15">
      <t>しんぴ</t>
    </rPh>
    <phoneticPr fontId="4" type="Hiragana"/>
  </si>
  <si>
    <t>隠者・浄化・信じる恋</t>
    <rPh sb="0" eb="2">
      <t>インジャ</t>
    </rPh>
    <rPh sb="3" eb="5">
      <t>ジョウカ</t>
    </rPh>
    <rPh sb="6" eb="7">
      <t>シン</t>
    </rPh>
    <rPh sb="9" eb="10">
      <t>コイ</t>
    </rPh>
    <phoneticPr fontId="4"/>
  </si>
  <si>
    <t>ヒメハギ科</t>
    <rPh sb="4" eb="5">
      <t>カ</t>
    </rPh>
    <phoneticPr fontId="4"/>
  </si>
  <si>
    <t>不老長寿・慈悲・憐れみ・勇敢</t>
    <rPh sb="0" eb="4">
      <t>フロウチョウジュ</t>
    </rPh>
    <rPh sb="5" eb="7">
      <t>ジヒ</t>
    </rPh>
    <rPh sb="8" eb="9">
      <t>アワ</t>
    </rPh>
    <rPh sb="12" eb="14">
      <t>ユウカン</t>
    </rPh>
    <phoneticPr fontId="4"/>
  </si>
  <si>
    <t>イネ科</t>
    <rPh sb="2" eb="3">
      <t>カ</t>
    </rPh>
    <phoneticPr fontId="4"/>
  </si>
  <si>
    <t>マツ科</t>
    <rPh sb="2" eb="3">
      <t>カ</t>
    </rPh>
    <phoneticPr fontId="4"/>
  </si>
  <si>
    <t>栄光・子供らしさ・中傷・恩知らず</t>
    <rPh sb="0" eb="2">
      <t>えいこう</t>
    </rPh>
    <rPh sb="3" eb="5">
      <t>こども</t>
    </rPh>
    <rPh sb="9" eb="11">
      <t>ちゅうしょう</t>
    </rPh>
    <rPh sb="12" eb="14">
      <t>おんし</t>
    </rPh>
    <phoneticPr fontId="4" type="Hiragana"/>
  </si>
  <si>
    <t>八手【天狗の羽団扇】</t>
    <rPh sb="0" eb="2">
      <t>やつで</t>
    </rPh>
    <rPh sb="3" eb="5">
      <t>てんぐ</t>
    </rPh>
    <rPh sb="6" eb="7">
      <t>は</t>
    </rPh>
    <rPh sb="7" eb="9">
      <t>うちわ</t>
    </rPh>
    <phoneticPr fontId="4" type="Hiragana" alignment="distributed"/>
  </si>
  <si>
    <t>夢のように美しい・乙女の淑やかさ・清浄</t>
    <rPh sb="0" eb="1">
      <t>ゆめ</t>
    </rPh>
    <rPh sb="5" eb="6">
      <t>うつく</t>
    </rPh>
    <rPh sb="9" eb="11">
      <t>おとめ</t>
    </rPh>
    <rPh sb="12" eb="13">
      <t>しと</t>
    </rPh>
    <rPh sb="17" eb="19">
      <t>しょうじょう</t>
    </rPh>
    <phoneticPr fontId="4" type="Hiragana"/>
  </si>
  <si>
    <t>高潔・信頼・秘めたる慕情</t>
    <rPh sb="0" eb="2">
      <t>コウケツ</t>
    </rPh>
    <rPh sb="3" eb="5">
      <t>シンライ</t>
    </rPh>
    <rPh sb="6" eb="7">
      <t>ヒ</t>
    </rPh>
    <rPh sb="10" eb="12">
      <t>ボジョウ</t>
    </rPh>
    <phoneticPr fontId="4"/>
  </si>
  <si>
    <t>優れた才能・変わらぬ思い</t>
    <rPh sb="0" eb="1">
      <t>スグ</t>
    </rPh>
    <rPh sb="3" eb="5">
      <t>サイノウ</t>
    </rPh>
    <rPh sb="6" eb="7">
      <t>カ</t>
    </rPh>
    <rPh sb="10" eb="11">
      <t>オモ</t>
    </rPh>
    <phoneticPr fontId="4"/>
  </si>
  <si>
    <t>切ない想い・未亡人・喪失・風情</t>
    <rPh sb="0" eb="1">
      <t>せつ</t>
    </rPh>
    <rPh sb="3" eb="4">
      <t>おも</t>
    </rPh>
    <rPh sb="6" eb="9">
      <t>みぼうじん</t>
    </rPh>
    <rPh sb="10" eb="12">
      <t>そうしつ</t>
    </rPh>
    <rPh sb="13" eb="15">
      <t>ふぜい</t>
    </rPh>
    <phoneticPr fontId="4" type="Hiragana"/>
  </si>
  <si>
    <t>繊細な感受性・敏感・デリケート</t>
    <rPh sb="0" eb="2">
      <t>せんさい</t>
    </rPh>
    <rPh sb="3" eb="6">
      <t>かんじゅせい</t>
    </rPh>
    <rPh sb="7" eb="9">
      <t>びんかん</t>
    </rPh>
    <phoneticPr fontId="4" type="Hiragana"/>
  </si>
  <si>
    <t>アジサイ科</t>
    <rPh sb="4" eb="5">
      <t>カ</t>
    </rPh>
    <phoneticPr fontId="4"/>
  </si>
  <si>
    <t>レモン【檸檬】</t>
    <rPh sb="4" eb="6">
      <t>れもん</t>
    </rPh>
    <phoneticPr fontId="4" type="Hiragana" alignment="distributed"/>
  </si>
  <si>
    <t>勿忘草/忘れな草</t>
    <rPh sb="0" eb="3">
      <t>わすれなぐさ</t>
    </rPh>
    <rPh sb="4" eb="5">
      <t>わす</t>
    </rPh>
    <rPh sb="7" eb="8">
      <t>ぐさ</t>
    </rPh>
    <phoneticPr fontId="4" type="Hiragana" alignment="distributed"/>
  </si>
  <si>
    <t>活力・心が通じる・隠退・悔いなき青春</t>
    <rPh sb="0" eb="2">
      <t>カツリョク</t>
    </rPh>
    <rPh sb="3" eb="4">
      <t>ココロ</t>
    </rPh>
    <rPh sb="5" eb="6">
      <t>ツウ</t>
    </rPh>
    <rPh sb="9" eb="11">
      <t>インタイ</t>
    </rPh>
    <rPh sb="12" eb="13">
      <t>ク</t>
    </rPh>
    <rPh sb="16" eb="18">
      <t>セイシュン</t>
    </rPh>
    <phoneticPr fontId="4"/>
  </si>
  <si>
    <t>小さな幸せ・無関心・私は傷ついている</t>
    <rPh sb="0" eb="1">
      <t>ちい</t>
    </rPh>
    <rPh sb="3" eb="4">
      <t>しあわ</t>
    </rPh>
    <rPh sb="6" eb="9">
      <t>むかんしん</t>
    </rPh>
    <rPh sb="10" eb="11">
      <t>わたし</t>
    </rPh>
    <rPh sb="12" eb="13">
      <t>きず</t>
    </rPh>
    <phoneticPr fontId="4" type="Hiragana"/>
  </si>
  <si>
    <t>賢者</t>
    <rPh sb="0" eb="2">
      <t>ケンジャ</t>
    </rPh>
    <phoneticPr fontId="4"/>
  </si>
  <si>
    <t>含羞草/御辞儀草【眠り草】</t>
    <rPh sb="0" eb="3">
      <t>おじぎそう</t>
    </rPh>
    <rPh sb="4" eb="8">
      <t>おじぎそう</t>
    </rPh>
    <rPh sb="9" eb="12">
      <t>ねむりぐさ</t>
    </rPh>
    <phoneticPr fontId="4" type="Hiragana" alignment="distributed"/>
  </si>
  <si>
    <t>イチョウ科</t>
    <rPh sb="4" eb="5">
      <t>カ</t>
    </rPh>
    <phoneticPr fontId="4"/>
  </si>
  <si>
    <t>鎮魂・長寿・淑やか・荘厳</t>
    <rPh sb="0" eb="2">
      <t>チンコン</t>
    </rPh>
    <rPh sb="3" eb="5">
      <t>チョウジュ</t>
    </rPh>
    <rPh sb="6" eb="7">
      <t>シト</t>
    </rPh>
    <rPh sb="10" eb="12">
      <t>ソウゴン</t>
    </rPh>
    <phoneticPr fontId="4"/>
  </si>
  <si>
    <t>博愛・永遠の愛・名誉・美しい瞳</t>
    <rPh sb="0" eb="2">
      <t>はくあい</t>
    </rPh>
    <rPh sb="3" eb="5">
      <t>えいえん</t>
    </rPh>
    <rPh sb="6" eb="7">
      <t>あい</t>
    </rPh>
    <rPh sb="8" eb="10">
      <t>めいよ</t>
    </rPh>
    <rPh sb="11" eb="12">
      <t>うつく</t>
    </rPh>
    <rPh sb="14" eb="15">
      <t>ひとみ</t>
    </rPh>
    <phoneticPr fontId="4" type="Hiragana"/>
  </si>
  <si>
    <t>カンパニュラ【釣鐘草】</t>
    <rPh sb="7" eb="10">
      <t>つりがねそう</t>
    </rPh>
    <phoneticPr fontId="4" type="Hiragana" alignment="distributed"/>
  </si>
  <si>
    <t>感謝・誠実・貞節・忠実</t>
    <rPh sb="0" eb="2">
      <t>かんしゃ</t>
    </rPh>
    <rPh sb="3" eb="5">
      <t>せいじつ</t>
    </rPh>
    <rPh sb="6" eb="8">
      <t>ていせつ</t>
    </rPh>
    <rPh sb="9" eb="11">
      <t>ちゅうじつ</t>
    </rPh>
    <phoneticPr fontId="4" type="Hiragana"/>
  </si>
  <si>
    <t>あなたの悲しみに寄り添う・正義感・的確・誠実</t>
    <rPh sb="4" eb="5">
      <t>かな</t>
    </rPh>
    <rPh sb="8" eb="9">
      <t>よ</t>
    </rPh>
    <rPh sb="10" eb="11">
      <t>そ</t>
    </rPh>
    <rPh sb="13" eb="16">
      <t>せいぎかん</t>
    </rPh>
    <rPh sb="17" eb="19">
      <t>てきかく</t>
    </rPh>
    <rPh sb="20" eb="22">
      <t>せいじつ</t>
    </rPh>
    <phoneticPr fontId="4" type="Hiragana"/>
  </si>
  <si>
    <t>いつも美しい・愛・無邪気・爽やか</t>
    <rPh sb="3" eb="4">
      <t>ウツク</t>
    </rPh>
    <rPh sb="7" eb="8">
      <t>アイ</t>
    </rPh>
    <rPh sb="9" eb="12">
      <t>ムジャキ</t>
    </rPh>
    <rPh sb="13" eb="14">
      <t>サワ</t>
    </rPh>
    <phoneticPr fontId="4"/>
  </si>
  <si>
    <t>あなたを愛します・美・熱烈な恋・恥じらい</t>
    <rPh sb="4" eb="5">
      <t>あい</t>
    </rPh>
    <rPh sb="9" eb="10">
      <t>び</t>
    </rPh>
    <rPh sb="11" eb="13">
      <t>ねつれつ</t>
    </rPh>
    <rPh sb="14" eb="15">
      <t>こい</t>
    </rPh>
    <rPh sb="16" eb="17">
      <t>は</t>
    </rPh>
    <phoneticPr fontId="4" type="Hiragana"/>
  </si>
  <si>
    <t>物覚えのよさ・物思い・幸せを重ねる</t>
    <rPh sb="0" eb="2">
      <t>ものおぼ</t>
    </rPh>
    <rPh sb="7" eb="9">
      <t>ものおも</t>
    </rPh>
    <rPh sb="11" eb="12">
      <t>しあわ</t>
    </rPh>
    <rPh sb="14" eb="15">
      <t>かさ</t>
    </rPh>
    <phoneticPr fontId="4" type="Hiragana"/>
  </si>
  <si>
    <t>気品・崇高・旺盛・待ちかねる</t>
    <rPh sb="0" eb="2">
      <t>きひん</t>
    </rPh>
    <rPh sb="3" eb="5">
      <t>すうこう</t>
    </rPh>
    <rPh sb="6" eb="8">
      <t>おうせい</t>
    </rPh>
    <rPh sb="9" eb="10">
      <t>ま</t>
    </rPh>
    <phoneticPr fontId="4" type="Hiragana"/>
  </si>
  <si>
    <t>西野　カナ</t>
    <rPh sb="0" eb="2">
      <t>にしの</t>
    </rPh>
    <phoneticPr fontId="4" type="Hiragana"/>
  </si>
  <si>
    <t>誕生日花</t>
    <phoneticPr fontId="4"/>
  </si>
  <si>
    <t>水嶋　ヒロ</t>
    <rPh sb="0" eb="2">
      <t>みずしま</t>
    </rPh>
    <phoneticPr fontId="4" type="Hiragana"/>
  </si>
  <si>
    <t>自民党/小泉純一郎の次男</t>
    <rPh sb="0" eb="3">
      <t>じみんとう</t>
    </rPh>
    <phoneticPr fontId="4" type="Hiragana"/>
  </si>
  <si>
    <t>北川　景子</t>
    <rPh sb="0" eb="2">
      <t>きたがわ</t>
    </rPh>
    <rPh sb="3" eb="5">
      <t>けいこ</t>
    </rPh>
    <phoneticPr fontId="4" type="Hiragana"/>
  </si>
  <si>
    <t>tao COMME des GARCONS</t>
    <phoneticPr fontId="4" type="Hiragana"/>
  </si>
  <si>
    <t>Junya Watanabe COMME des GARCONS</t>
    <phoneticPr fontId="4" type="Hiragana"/>
  </si>
  <si>
    <t>フランキー堺</t>
    <rPh sb="5" eb="6">
      <t>さかい</t>
    </rPh>
    <phoneticPr fontId="4" type="Hiragana"/>
  </si>
  <si>
    <t>フランキー堺☆</t>
    <rPh sb="5" eb="6">
      <t>さかい</t>
    </rPh>
    <phoneticPr fontId="4" type="Hiragana"/>
  </si>
  <si>
    <t>井上　ひさし☆</t>
    <rPh sb="0" eb="2">
      <t>いのうえ</t>
    </rPh>
    <phoneticPr fontId="4" type="Hiragana"/>
  </si>
  <si>
    <t>田野瀬　良太郎</t>
    <rPh sb="0" eb="3">
      <t>たのせ</t>
    </rPh>
    <rPh sb="4" eb="7">
      <t>りょうたろう</t>
    </rPh>
    <phoneticPr fontId="4" type="Hiragana"/>
  </si>
  <si>
    <t>自民党/第９１代首相</t>
    <phoneticPr fontId="4" type="Hiragana"/>
  </si>
  <si>
    <t>自民党/元幹事長</t>
    <rPh sb="4" eb="5">
      <t>もと</t>
    </rPh>
    <rPh sb="5" eb="8">
      <t>かんじちょう</t>
    </rPh>
    <phoneticPr fontId="4" type="Hiragana"/>
  </si>
  <si>
    <t>谷川　秀善</t>
    <rPh sb="0" eb="2">
      <t>たにがわ</t>
    </rPh>
    <rPh sb="3" eb="5">
      <t>しゅうぜん</t>
    </rPh>
    <phoneticPr fontId="4" type="Hiragana"/>
  </si>
  <si>
    <t>自民党</t>
    <phoneticPr fontId="4" type="Hiragana"/>
  </si>
  <si>
    <t>自民党</t>
    <phoneticPr fontId="4" type="Hiragana"/>
  </si>
  <si>
    <t>自民党</t>
    <phoneticPr fontId="4" type="Hiragana"/>
  </si>
  <si>
    <t>自民党/参議院</t>
    <phoneticPr fontId="4" type="Hiragana"/>
  </si>
  <si>
    <t>自民党/参議院</t>
    <phoneticPr fontId="4" type="Hiragana"/>
  </si>
  <si>
    <t>自民党</t>
    <phoneticPr fontId="4" type="Hiragana"/>
  </si>
  <si>
    <t>自民党</t>
    <phoneticPr fontId="4" type="Hiragana"/>
  </si>
  <si>
    <t>自民党/参議院</t>
    <phoneticPr fontId="4" type="Hiragana"/>
  </si>
  <si>
    <t>自民党★参議院幹事長</t>
    <rPh sb="0" eb="3">
      <t>じみんとう</t>
    </rPh>
    <rPh sb="4" eb="7">
      <t>さんぎいん</t>
    </rPh>
    <rPh sb="7" eb="10">
      <t>かんじちょう</t>
    </rPh>
    <phoneticPr fontId="4" type="Hiragana"/>
  </si>
  <si>
    <t>河村　建夫</t>
    <rPh sb="0" eb="2">
      <t>かわむら</t>
    </rPh>
    <rPh sb="3" eb="5">
      <t>たけお</t>
    </rPh>
    <phoneticPr fontId="4" type="Hiragana"/>
  </si>
  <si>
    <t>民主党/第93代首相</t>
    <rPh sb="4" eb="5">
      <t>だい</t>
    </rPh>
    <rPh sb="7" eb="8">
      <t>だい</t>
    </rPh>
    <rPh sb="8" eb="10">
      <t>しゅしょう</t>
    </rPh>
    <phoneticPr fontId="4" type="Hiragana"/>
  </si>
  <si>
    <t>山田　正彦</t>
    <rPh sb="0" eb="2">
      <t>やまだ</t>
    </rPh>
    <rPh sb="3" eb="5">
      <t>まさひこ</t>
    </rPh>
    <phoneticPr fontId="4" type="Hiragana"/>
  </si>
  <si>
    <t>仙谷　由人</t>
    <rPh sb="0" eb="2">
      <t>せんごく</t>
    </rPh>
    <rPh sb="3" eb="5">
      <t>よしと</t>
    </rPh>
    <phoneticPr fontId="4" type="Hiragana"/>
  </si>
  <si>
    <t>社民党★党首/参議院</t>
    <rPh sb="7" eb="10">
      <t>さんぎいん</t>
    </rPh>
    <phoneticPr fontId="4" type="Hiragana"/>
  </si>
  <si>
    <t>荒井　聰</t>
    <rPh sb="0" eb="2">
      <t>あらい</t>
    </rPh>
    <rPh sb="3" eb="4">
      <t>さとし</t>
    </rPh>
    <phoneticPr fontId="4" type="Hiragana"/>
  </si>
  <si>
    <t>玄葉　光一郎</t>
    <rPh sb="0" eb="2">
      <t>げんば</t>
    </rPh>
    <rPh sb="3" eb="6">
      <t>こういちろう</t>
    </rPh>
    <phoneticPr fontId="4" type="Hiragana"/>
  </si>
  <si>
    <t>民主党</t>
    <phoneticPr fontId="4" type="Hiragana"/>
  </si>
  <si>
    <t>村田　蓮舫</t>
    <rPh sb="0" eb="2">
      <t>むらた</t>
    </rPh>
    <rPh sb="3" eb="5">
      <t>れんほう</t>
    </rPh>
    <phoneticPr fontId="4" type="Hiragana"/>
  </si>
  <si>
    <t>情熱的な恋・愛の祈り・密会・堅固</t>
    <rPh sb="0" eb="3">
      <t>じょうねつてき</t>
    </rPh>
    <rPh sb="4" eb="5">
      <t>こい</t>
    </rPh>
    <rPh sb="6" eb="7">
      <t>あい</t>
    </rPh>
    <rPh sb="8" eb="9">
      <t>いの</t>
    </rPh>
    <rPh sb="11" eb="13">
      <t>みっかい</t>
    </rPh>
    <rPh sb="14" eb="16">
      <t>けんご</t>
    </rPh>
    <phoneticPr fontId="4" type="Hiragana"/>
  </si>
  <si>
    <t>石井　一</t>
    <rPh sb="0" eb="2">
      <t>いしい</t>
    </rPh>
    <rPh sb="3" eb="4">
      <t>はじめ</t>
    </rPh>
    <phoneticPr fontId="4" type="Hiragana"/>
  </si>
  <si>
    <t>山岡　賢次</t>
    <rPh sb="0" eb="2">
      <t>やまおか</t>
    </rPh>
    <rPh sb="3" eb="5">
      <t>けんじ</t>
    </rPh>
    <phoneticPr fontId="4" type="Hiragana"/>
  </si>
  <si>
    <t>高貴・高尚・高潔・清浄</t>
    <rPh sb="0" eb="2">
      <t>こうき</t>
    </rPh>
    <rPh sb="3" eb="5">
      <t>たかなお</t>
    </rPh>
    <rPh sb="6" eb="8">
      <t>こうけつ</t>
    </rPh>
    <rPh sb="9" eb="11">
      <t>しょうじょう</t>
    </rPh>
    <phoneticPr fontId="4" type="Hiragana"/>
  </si>
  <si>
    <t>穏やか・努力・余裕・遊び</t>
    <rPh sb="0" eb="1">
      <t>おだ</t>
    </rPh>
    <rPh sb="4" eb="6">
      <t>どりょく</t>
    </rPh>
    <rPh sb="7" eb="9">
      <t>よゆう</t>
    </rPh>
    <rPh sb="10" eb="11">
      <t>あそ</t>
    </rPh>
    <phoneticPr fontId="4" type="Hiragana"/>
  </si>
  <si>
    <t>広瀬　香美</t>
    <rPh sb="0" eb="2">
      <t>ひろせ</t>
    </rPh>
    <rPh sb="3" eb="5">
      <t>こうみ</t>
    </rPh>
    <phoneticPr fontId="4" type="Hiragana"/>
  </si>
  <si>
    <t>ロマンスの神様</t>
    <rPh sb="5" eb="7">
      <t>かみさま</t>
    </rPh>
    <phoneticPr fontId="4" type="Hiragana"/>
  </si>
  <si>
    <t>竜脳菊</t>
    <rPh sb="0" eb="1">
      <t>りゅう</t>
    </rPh>
    <rPh sb="1" eb="2">
      <t>のう</t>
    </rPh>
    <rPh sb="2" eb="3">
      <t>ぎく</t>
    </rPh>
    <phoneticPr fontId="4" type="Hiragana" alignment="distributed"/>
  </si>
  <si>
    <t>無常の美・忠誠心・真実・障害</t>
    <rPh sb="0" eb="2">
      <t>むじょう</t>
    </rPh>
    <rPh sb="3" eb="4">
      <t>び</t>
    </rPh>
    <rPh sb="5" eb="8">
      <t>ちゅうせいしん</t>
    </rPh>
    <rPh sb="9" eb="11">
      <t>しんじつ</t>
    </rPh>
    <rPh sb="12" eb="14">
      <t>しょうがい</t>
    </rPh>
    <phoneticPr fontId="4" type="Hiragana"/>
  </si>
  <si>
    <t>グロキシニア【大岩桐草】</t>
    <rPh sb="7" eb="11">
      <t>おおいわぎりそう</t>
    </rPh>
    <phoneticPr fontId="4" type="Hiragana" alignment="distributed"/>
  </si>
  <si>
    <t>樺太比翼草【スピードウェル】</t>
    <rPh sb="0" eb="2">
      <t>からふと</t>
    </rPh>
    <rPh sb="2" eb="4">
      <t>ひよく</t>
    </rPh>
    <rPh sb="4" eb="5">
      <t>そう</t>
    </rPh>
    <phoneticPr fontId="4" type="Hiragana" alignment="distributed"/>
  </si>
  <si>
    <t>貞操・忠実・人の良さ・名誉</t>
    <rPh sb="0" eb="2">
      <t>ていそう</t>
    </rPh>
    <rPh sb="3" eb="5">
      <t>ちゅうじつ</t>
    </rPh>
    <rPh sb="6" eb="7">
      <t>ひと</t>
    </rPh>
    <rPh sb="8" eb="9">
      <t>よ</t>
    </rPh>
    <rPh sb="11" eb="13">
      <t>めいよ</t>
    </rPh>
    <phoneticPr fontId="4" type="Hiragana"/>
  </si>
  <si>
    <t>艶麗・欲望・コケティッシュ</t>
    <rPh sb="0" eb="2">
      <t>えんれい</t>
    </rPh>
    <rPh sb="3" eb="5">
      <t>よくぼう</t>
    </rPh>
    <phoneticPr fontId="4" type="Hiragana"/>
  </si>
  <si>
    <t>スピードリオン【麝香草擬】</t>
    <rPh sb="8" eb="10">
      <t>じゃこう</t>
    </rPh>
    <rPh sb="10" eb="11">
      <t>そう</t>
    </rPh>
    <rPh sb="11" eb="12">
      <t>もどき</t>
    </rPh>
    <phoneticPr fontId="4" type="Hiragana" alignment="distributed"/>
  </si>
  <si>
    <t>枇杷【大薬王樹】</t>
    <rPh sb="0" eb="2">
      <t>びわ</t>
    </rPh>
    <rPh sb="3" eb="4">
      <t>だい</t>
    </rPh>
    <rPh sb="4" eb="5">
      <t>やく</t>
    </rPh>
    <rPh sb="5" eb="6">
      <t>おう</t>
    </rPh>
    <rPh sb="6" eb="7">
      <t>じゅ</t>
    </rPh>
    <phoneticPr fontId="4" type="Hiragana" alignment="distributed"/>
  </si>
  <si>
    <t>家族の和合・忍耐・私のために祈って・魅了する</t>
    <rPh sb="18" eb="20">
      <t>ミリョウ</t>
    </rPh>
    <phoneticPr fontId="4"/>
  </si>
  <si>
    <t>ランタナ【七変化】</t>
    <rPh sb="5" eb="8">
      <t>しちへんげ</t>
    </rPh>
    <phoneticPr fontId="4" type="Hiragana" alignment="distributed"/>
  </si>
  <si>
    <t>協力・合意・厳格・確かな計画性</t>
    <rPh sb="0" eb="2">
      <t>キョウリョク</t>
    </rPh>
    <rPh sb="3" eb="5">
      <t>ゴウイ</t>
    </rPh>
    <rPh sb="6" eb="8">
      <t>ゲンカク</t>
    </rPh>
    <rPh sb="9" eb="10">
      <t>タシ</t>
    </rPh>
    <rPh sb="12" eb="15">
      <t>ケイカクセイ</t>
    </rPh>
    <phoneticPr fontId="4"/>
  </si>
  <si>
    <t>独立・厳格・復讐・満足</t>
    <rPh sb="0" eb="2">
      <t>どくりつ</t>
    </rPh>
    <rPh sb="3" eb="5">
      <t>げんかく</t>
    </rPh>
    <rPh sb="6" eb="8">
      <t>ふくしゅう</t>
    </rPh>
    <rPh sb="9" eb="11">
      <t>まんぞく</t>
    </rPh>
    <phoneticPr fontId="4" type="Hiragana"/>
  </si>
  <si>
    <t>高貴な美人・誠実な愛情・飾らない心・素朴</t>
    <rPh sb="0" eb="2">
      <t>こうき</t>
    </rPh>
    <rPh sb="3" eb="5">
      <t>びじん</t>
    </rPh>
    <rPh sb="6" eb="8">
      <t>せいじつ</t>
    </rPh>
    <rPh sb="9" eb="11">
      <t>あいじょう</t>
    </rPh>
    <rPh sb="12" eb="13">
      <t>かざ</t>
    </rPh>
    <rPh sb="16" eb="17">
      <t>こころ</t>
    </rPh>
    <rPh sb="18" eb="20">
      <t>そぼく</t>
    </rPh>
    <phoneticPr fontId="4" type="Hiragana"/>
  </si>
  <si>
    <t>義侠・勇敢・器用・丁寧</t>
    <rPh sb="0" eb="2">
      <t>ぎきょう</t>
    </rPh>
    <rPh sb="3" eb="5">
      <t>ゆうかん</t>
    </rPh>
    <rPh sb="6" eb="8">
      <t>きよう</t>
    </rPh>
    <rPh sb="9" eb="11">
      <t>ていねい</t>
    </rPh>
    <phoneticPr fontId="4" type="Hiragana"/>
  </si>
  <si>
    <t>傷つく恋・傷心・警告・私に触れないで</t>
    <rPh sb="0" eb="1">
      <t>きず</t>
    </rPh>
    <rPh sb="3" eb="4">
      <t>こい</t>
    </rPh>
    <rPh sb="5" eb="7">
      <t>しょうしん</t>
    </rPh>
    <rPh sb="8" eb="10">
      <t>けいこく</t>
    </rPh>
    <rPh sb="11" eb="12">
      <t>わたし</t>
    </rPh>
    <rPh sb="13" eb="14">
      <t>ふ</t>
    </rPh>
    <phoneticPr fontId="4" type="Hiragana"/>
  </si>
  <si>
    <t>愛される喜び・満ち足りた心</t>
    <rPh sb="0" eb="1">
      <t>あい</t>
    </rPh>
    <rPh sb="4" eb="5">
      <t>よろこ</t>
    </rPh>
    <rPh sb="7" eb="8">
      <t>み</t>
    </rPh>
    <rPh sb="9" eb="10">
      <t>た</t>
    </rPh>
    <rPh sb="12" eb="13">
      <t>こころ</t>
    </rPh>
    <phoneticPr fontId="4" type="Hiragana"/>
  </si>
  <si>
    <t>威厳・荘厳・警戒・危険</t>
    <rPh sb="0" eb="2">
      <t>いげん</t>
    </rPh>
    <rPh sb="3" eb="5">
      <t>そうごん</t>
    </rPh>
    <rPh sb="6" eb="8">
      <t>けいかい</t>
    </rPh>
    <rPh sb="9" eb="11">
      <t>きけん</t>
    </rPh>
    <phoneticPr fontId="4" type="Hiragana"/>
  </si>
  <si>
    <t>反抗・私を認めて・決心・自由</t>
    <rPh sb="0" eb="2">
      <t>はんこう</t>
    </rPh>
    <rPh sb="3" eb="4">
      <t>わたし</t>
    </rPh>
    <rPh sb="5" eb="6">
      <t>みと</t>
    </rPh>
    <rPh sb="9" eb="11">
      <t>けっしん</t>
    </rPh>
    <rPh sb="12" eb="14">
      <t>じゆう</t>
    </rPh>
    <phoneticPr fontId="4" type="Hiragana"/>
  </si>
  <si>
    <t>神秘・崇高美・常に前進・辛抱強さ</t>
    <rPh sb="0" eb="2">
      <t>しんぴ</t>
    </rPh>
    <rPh sb="3" eb="4">
      <t>たかし</t>
    </rPh>
    <rPh sb="4" eb="6">
      <t>たかみ</t>
    </rPh>
    <rPh sb="7" eb="8">
      <t>つね</t>
    </rPh>
    <rPh sb="9" eb="11">
      <t>ぜんしん</t>
    </rPh>
    <rPh sb="12" eb="15">
      <t>しんぼうづよ</t>
    </rPh>
    <phoneticPr fontId="4" type="Hiragana"/>
  </si>
  <si>
    <t>吉岡　聖恵</t>
    <rPh sb="0" eb="2">
      <t>よしおか</t>
    </rPh>
    <rPh sb="3" eb="5">
      <t>きよえ</t>
    </rPh>
    <phoneticPr fontId="4" type="Hiragana"/>
  </si>
  <si>
    <t>いきものがかり</t>
    <phoneticPr fontId="4" type="Hiragana"/>
  </si>
  <si>
    <t>いきものがかり</t>
    <phoneticPr fontId="4" type="Hiragana"/>
  </si>
  <si>
    <t>水野　良樹</t>
    <rPh sb="0" eb="2">
      <t>みずの</t>
    </rPh>
    <rPh sb="3" eb="5">
      <t>よしき</t>
    </rPh>
    <phoneticPr fontId="4" type="Hiragana"/>
  </si>
  <si>
    <t>山下　穂尊</t>
    <rPh sb="0" eb="2">
      <t>やました</t>
    </rPh>
    <rPh sb="3" eb="4">
      <t>ほ</t>
    </rPh>
    <rPh sb="4" eb="5">
      <t>たかし</t>
    </rPh>
    <phoneticPr fontId="4" type="Hiragana"/>
  </si>
  <si>
    <t>私はあなたを許す・どこでも成功・愛国心・可憐</t>
    <rPh sb="0" eb="1">
      <t>わたし</t>
    </rPh>
    <rPh sb="6" eb="7">
      <t>ゆる</t>
    </rPh>
    <rPh sb="13" eb="15">
      <t>せいこう</t>
    </rPh>
    <rPh sb="16" eb="19">
      <t>あいこくしん</t>
    </rPh>
    <rPh sb="20" eb="22">
      <t>かれん</t>
    </rPh>
    <phoneticPr fontId="4" type="Hiragana"/>
  </si>
  <si>
    <t>慈愛・自然美・広大な自然の中で永眠したい</t>
    <rPh sb="0" eb="2">
      <t>じあい</t>
    </rPh>
    <rPh sb="3" eb="5">
      <t>しぜん</t>
    </rPh>
    <rPh sb="5" eb="6">
      <t>び</t>
    </rPh>
    <rPh sb="15" eb="17">
      <t>えいみん</t>
    </rPh>
    <phoneticPr fontId="4" type="Hiragana"/>
  </si>
  <si>
    <t>柊【鬼の目突き】</t>
    <rPh sb="0" eb="1">
      <t>ひいらぎ</t>
    </rPh>
    <rPh sb="2" eb="3">
      <t>おに</t>
    </rPh>
    <rPh sb="4" eb="5">
      <t>め</t>
    </rPh>
    <rPh sb="5" eb="6">
      <t>つ</t>
    </rPh>
    <phoneticPr fontId="4" type="Hiragana" alignment="distributed"/>
  </si>
  <si>
    <t>西洋柊【ホーリー】</t>
    <rPh sb="0" eb="2">
      <t>せいよう</t>
    </rPh>
    <rPh sb="2" eb="3">
      <t>ひいらぎ</t>
    </rPh>
    <phoneticPr fontId="4" type="Hiragana" alignment="distributed"/>
  </si>
  <si>
    <t>私の最良の時は過ぎた・悔いなき青春・華美</t>
    <rPh sb="0" eb="1">
      <t>わたし</t>
    </rPh>
    <rPh sb="2" eb="4">
      <t>さいりょう</t>
    </rPh>
    <rPh sb="5" eb="6">
      <t>とき</t>
    </rPh>
    <rPh sb="7" eb="8">
      <t>す</t>
    </rPh>
    <rPh sb="11" eb="12">
      <t>く</t>
    </rPh>
    <rPh sb="15" eb="17">
      <t>せいしゅん</t>
    </rPh>
    <rPh sb="18" eb="20">
      <t>かび</t>
    </rPh>
    <phoneticPr fontId="4" type="Hiragana"/>
  </si>
  <si>
    <t>金糸梅【ヒペリカム】</t>
    <rPh sb="0" eb="3">
      <t>きんしばい</t>
    </rPh>
    <phoneticPr fontId="4" type="Hiragana" alignment="distributed"/>
  </si>
  <si>
    <t>弟切草【セントジョーンズワート】</t>
    <rPh sb="0" eb="3">
      <t>おとぎりそう</t>
    </rPh>
    <phoneticPr fontId="4" type="Hiragana" alignment="distributed"/>
  </si>
  <si>
    <t>悲しみを止める・きらめき・私は幸せです</t>
    <rPh sb="0" eb="1">
      <t>カナ</t>
    </rPh>
    <rPh sb="4" eb="5">
      <t>ト</t>
    </rPh>
    <rPh sb="13" eb="14">
      <t>ワタシ</t>
    </rPh>
    <rPh sb="15" eb="16">
      <t>シアワ</t>
    </rPh>
    <phoneticPr fontId="4"/>
  </si>
  <si>
    <t>シンビジウム【春蘭】</t>
    <rPh sb="7" eb="9">
      <t>しゅんらん</t>
    </rPh>
    <phoneticPr fontId="4" type="Hiragana" alignment="distributed"/>
  </si>
  <si>
    <t>北乃　きい</t>
    <rPh sb="0" eb="2">
      <t>きたの</t>
    </rPh>
    <phoneticPr fontId="4" type="Hiragana"/>
  </si>
  <si>
    <t>つか　こうへい</t>
    <phoneticPr fontId="4" type="Hiragana"/>
  </si>
  <si>
    <t>つか　こうへい☆</t>
    <phoneticPr fontId="4" type="Hiragana"/>
  </si>
  <si>
    <t>みんなの党/幹事長</t>
    <rPh sb="4" eb="5">
      <t>トウ</t>
    </rPh>
    <rPh sb="6" eb="9">
      <t>カンジチョウ</t>
    </rPh>
    <phoneticPr fontId="4"/>
  </si>
  <si>
    <t>みんなの党/代表</t>
    <rPh sb="4" eb="5">
      <t>とう</t>
    </rPh>
    <rPh sb="6" eb="8">
      <t>だいひょう</t>
    </rPh>
    <phoneticPr fontId="4" type="Hiragana"/>
  </si>
  <si>
    <t>みんなの党</t>
    <rPh sb="4" eb="5">
      <t>とう</t>
    </rPh>
    <phoneticPr fontId="4" type="Hiragana"/>
  </si>
  <si>
    <t>みんなの党/参議院/薬害エイズ</t>
    <rPh sb="4" eb="5">
      <t>トウ</t>
    </rPh>
    <rPh sb="6" eb="9">
      <t>サンギイン</t>
    </rPh>
    <phoneticPr fontId="4"/>
  </si>
  <si>
    <t>たちあがれ日本/共同代表</t>
    <rPh sb="5" eb="7">
      <t>にっぽん</t>
    </rPh>
    <rPh sb="8" eb="10">
      <t>きょうどう</t>
    </rPh>
    <rPh sb="10" eb="12">
      <t>だいひょう</t>
    </rPh>
    <phoneticPr fontId="4" type="Hiragana"/>
  </si>
  <si>
    <t>たちあがれ日本/代表</t>
    <rPh sb="5" eb="7">
      <t>にっぽん</t>
    </rPh>
    <rPh sb="8" eb="10">
      <t>だいひょう</t>
    </rPh>
    <phoneticPr fontId="4" type="Hiragana"/>
  </si>
  <si>
    <t>園田　博之</t>
    <rPh sb="0" eb="2">
      <t>そのだ</t>
    </rPh>
    <rPh sb="3" eb="5">
      <t>ひろゆき</t>
    </rPh>
    <phoneticPr fontId="4" type="Hiragana"/>
  </si>
  <si>
    <t>たちあがれ日本/幹事長</t>
    <rPh sb="5" eb="7">
      <t>にっぽん</t>
    </rPh>
    <rPh sb="8" eb="11">
      <t>かんじちょう</t>
    </rPh>
    <phoneticPr fontId="4" type="Hiragana"/>
  </si>
  <si>
    <t>たちあがれ日本/参議院/外務省・大蔵省</t>
    <rPh sb="5" eb="7">
      <t>にっぽん</t>
    </rPh>
    <phoneticPr fontId="4" type="Hiragana"/>
  </si>
  <si>
    <t>たちあがれ日本</t>
    <rPh sb="5" eb="7">
      <t>にっぽん</t>
    </rPh>
    <phoneticPr fontId="4" type="Hiragana"/>
  </si>
  <si>
    <t>自民党/参議院/大蔵省/ＥＮＡ</t>
    <rPh sb="4" eb="7">
      <t>サンギイン</t>
    </rPh>
    <phoneticPr fontId="4"/>
  </si>
  <si>
    <t>自民党/参議院/エコノミスト</t>
    <rPh sb="4" eb="7">
      <t>さんぎいん</t>
    </rPh>
    <phoneticPr fontId="4" type="Hiragana"/>
  </si>
  <si>
    <t>無所属/死に神</t>
    <rPh sb="0" eb="3">
      <t>むしょぞく</t>
    </rPh>
    <rPh sb="4" eb="5">
      <t>し</t>
    </rPh>
    <rPh sb="6" eb="7">
      <t>がみ</t>
    </rPh>
    <phoneticPr fontId="4" type="Hiragana"/>
  </si>
  <si>
    <t>新党改革代表/参議院/国際政治学者</t>
    <rPh sb="0" eb="2">
      <t>しんとう</t>
    </rPh>
    <rPh sb="2" eb="4">
      <t>かいかく</t>
    </rPh>
    <rPh sb="4" eb="6">
      <t>だいひょう</t>
    </rPh>
    <phoneticPr fontId="4" type="Hiragana"/>
  </si>
  <si>
    <t>自民党/参議院/外交官</t>
    <rPh sb="4" eb="7">
      <t>さんぎいん</t>
    </rPh>
    <phoneticPr fontId="4" type="Hiragana"/>
  </si>
  <si>
    <t>無所属/外務省</t>
    <rPh sb="0" eb="3">
      <t>むしょぞく</t>
    </rPh>
    <phoneticPr fontId="4" type="Hiragana"/>
  </si>
  <si>
    <t>自民党/参議院</t>
    <rPh sb="0" eb="3">
      <t>じみんとう</t>
    </rPh>
    <rPh sb="4" eb="7">
      <t>さんぎいん</t>
    </rPh>
    <phoneticPr fontId="4" type="Hiragana"/>
  </si>
  <si>
    <t>谷　まさる</t>
    <rPh sb="0" eb="1">
      <t>たに</t>
    </rPh>
    <phoneticPr fontId="4" type="Hiragana"/>
  </si>
  <si>
    <t>モード学園学長</t>
    <rPh sb="3" eb="5">
      <t>がくえん</t>
    </rPh>
    <rPh sb="5" eb="7">
      <t>がくちょう</t>
    </rPh>
    <phoneticPr fontId="4" type="Hiragana"/>
  </si>
  <si>
    <t>森園　みるく</t>
    <rPh sb="0" eb="2">
      <t>もりぞの</t>
    </rPh>
    <phoneticPr fontId="4" type="Hiragana"/>
  </si>
  <si>
    <t>村崎　百郎☆</t>
    <rPh sb="0" eb="2">
      <t>むらさき</t>
    </rPh>
    <rPh sb="3" eb="5">
      <t>ひゃくろう</t>
    </rPh>
    <phoneticPr fontId="4" type="Hiragana"/>
  </si>
  <si>
    <t>鬼畜ライター＠刺殺</t>
    <rPh sb="0" eb="2">
      <t>きちく</t>
    </rPh>
    <rPh sb="7" eb="9">
      <t>しさつ</t>
    </rPh>
    <phoneticPr fontId="4" type="Hiragana"/>
  </si>
  <si>
    <t>鬼畜ライター＠刺殺</t>
    <rPh sb="0" eb="2">
      <t>キチク</t>
    </rPh>
    <rPh sb="7" eb="9">
      <t>シサツ</t>
    </rPh>
    <phoneticPr fontId="4"/>
  </si>
  <si>
    <t>阿部　定</t>
    <rPh sb="0" eb="2">
      <t>あべ</t>
    </rPh>
    <rPh sb="3" eb="4">
      <t>さだ</t>
    </rPh>
    <phoneticPr fontId="4" type="Hiragana"/>
  </si>
  <si>
    <t>大林　宣彦</t>
    <rPh sb="0" eb="2">
      <t>おおばやし</t>
    </rPh>
    <rPh sb="3" eb="5">
      <t>のぶひこ</t>
    </rPh>
    <phoneticPr fontId="4" type="Hiragana"/>
  </si>
  <si>
    <t>森　毅</t>
    <rPh sb="0" eb="1">
      <t>もり</t>
    </rPh>
    <rPh sb="2" eb="3">
      <t>つよし</t>
    </rPh>
    <phoneticPr fontId="4" type="Hiragana"/>
  </si>
  <si>
    <t>森　毅☆</t>
    <rPh sb="0" eb="1">
      <t>もり</t>
    </rPh>
    <rPh sb="2" eb="3">
      <t>つよし</t>
    </rPh>
    <phoneticPr fontId="4" type="Hiragana"/>
  </si>
  <si>
    <t>数学者</t>
    <rPh sb="0" eb="3">
      <t>すうがくしゃ</t>
    </rPh>
    <phoneticPr fontId="4" type="Hiragana"/>
  </si>
  <si>
    <t>菊池　凛子</t>
    <rPh sb="0" eb="2">
      <t>きくち</t>
    </rPh>
    <rPh sb="3" eb="5">
      <t>りんこ</t>
    </rPh>
    <phoneticPr fontId="4" type="Hiragana"/>
  </si>
  <si>
    <t>松山　ケンイチ</t>
    <rPh sb="0" eb="2">
      <t>まつやま</t>
    </rPh>
    <phoneticPr fontId="4" type="Hiragana"/>
  </si>
  <si>
    <t>水原　希子</t>
    <rPh sb="0" eb="2">
      <t>みずはら</t>
    </rPh>
    <rPh sb="3" eb="5">
      <t>きこ</t>
    </rPh>
    <phoneticPr fontId="4" type="Hiragana"/>
  </si>
  <si>
    <t>高良　健吾</t>
    <rPh sb="0" eb="2">
      <t>こうら</t>
    </rPh>
    <rPh sb="3" eb="5">
      <t>けんご</t>
    </rPh>
    <phoneticPr fontId="4" type="Hiragana"/>
  </si>
  <si>
    <t>生瀬　勝久</t>
    <rPh sb="0" eb="2">
      <t>なませ</t>
    </rPh>
    <rPh sb="3" eb="5">
      <t>かつひさ</t>
    </rPh>
    <phoneticPr fontId="4" type="Hiragana"/>
  </si>
  <si>
    <t>玉山　鉄二</t>
    <rPh sb="0" eb="2">
      <t>たまやま</t>
    </rPh>
    <rPh sb="3" eb="5">
      <t>てつじ</t>
    </rPh>
    <phoneticPr fontId="4" type="Hiragana"/>
  </si>
  <si>
    <t>霧島　れいか</t>
    <rPh sb="0" eb="2">
      <t>きりしま</t>
    </rPh>
    <phoneticPr fontId="4" type="Hiragana"/>
  </si>
  <si>
    <t>池谷　幸雄</t>
    <rPh sb="0" eb="2">
      <t>いけたに</t>
    </rPh>
    <rPh sb="3" eb="5">
      <t>ゆきお</t>
    </rPh>
    <phoneticPr fontId="4" type="Hiragana"/>
  </si>
  <si>
    <t>【殺】婚活殺人</t>
    <rPh sb="1" eb="2">
      <t>さつ</t>
    </rPh>
    <rPh sb="3" eb="5">
      <t>こんかつ</t>
    </rPh>
    <rPh sb="5" eb="7">
      <t>さつじん</t>
    </rPh>
    <phoneticPr fontId="4" type="Hiragana"/>
  </si>
  <si>
    <t>木嶋　佳苗</t>
    <rPh sb="0" eb="2">
      <t>きじま</t>
    </rPh>
    <rPh sb="3" eb="5">
      <t>かなえ</t>
    </rPh>
    <phoneticPr fontId="4" type="Hiragana"/>
  </si>
  <si>
    <t>戸田　恵梨香</t>
    <rPh sb="0" eb="2">
      <t>とだ</t>
    </rPh>
    <rPh sb="3" eb="6">
      <t>えりか</t>
    </rPh>
    <phoneticPr fontId="4" type="Hiragana"/>
  </si>
  <si>
    <t>梨本　勝</t>
    <rPh sb="0" eb="2">
      <t>なしもと</t>
    </rPh>
    <rPh sb="3" eb="4">
      <t>まさる</t>
    </rPh>
    <phoneticPr fontId="4" type="Hiragana"/>
  </si>
  <si>
    <t>梨本　勝☆</t>
    <rPh sb="0" eb="2">
      <t>なしもと</t>
    </rPh>
    <rPh sb="3" eb="4">
      <t>まさる</t>
    </rPh>
    <phoneticPr fontId="4" type="Hiragana"/>
  </si>
  <si>
    <t>未女子日女</t>
    <rPh sb="0" eb="5">
      <t>みめこひめ</t>
    </rPh>
    <phoneticPr fontId="4" type="Hiragana"/>
  </si>
  <si>
    <t>ぷりんてぃん</t>
    <phoneticPr fontId="4" type="Hiragana"/>
  </si>
  <si>
    <t>エリザベス・ショート</t>
    <phoneticPr fontId="4" type="Hiragana"/>
  </si>
  <si>
    <t>エリザベス・ショート☆</t>
    <phoneticPr fontId="4" type="Hiragana"/>
  </si>
  <si>
    <t>ブラック・ダリア事件被害者</t>
    <rPh sb="8" eb="10">
      <t>じけん</t>
    </rPh>
    <rPh sb="10" eb="13">
      <t>ひがいしゃ</t>
    </rPh>
    <phoneticPr fontId="4" type="Hiragana"/>
  </si>
  <si>
    <t>ウィラード・スコット</t>
    <phoneticPr fontId="4" type="Hiragana"/>
  </si>
  <si>
    <t>初代ドナルド・マクドナルド</t>
    <rPh sb="0" eb="2">
      <t>しょだい</t>
    </rPh>
    <phoneticPr fontId="4" type="Hiragana"/>
  </si>
  <si>
    <t>下村　早苗</t>
    <rPh sb="0" eb="2">
      <t>しもむら</t>
    </rPh>
    <rPh sb="3" eb="5">
      <t>さなえ</t>
    </rPh>
    <phoneticPr fontId="4" type="Hiragana"/>
  </si>
  <si>
    <t>【殺】二児遺棄致死</t>
    <rPh sb="1" eb="2">
      <t>さつ</t>
    </rPh>
    <rPh sb="3" eb="5">
      <t>にじ</t>
    </rPh>
    <rPh sb="5" eb="7">
      <t>いき</t>
    </rPh>
    <rPh sb="7" eb="9">
      <t>ちし</t>
    </rPh>
    <phoneticPr fontId="4" type="Hiragana"/>
  </si>
  <si>
    <t>ドクターキリコ事件＠自殺</t>
    <rPh sb="7" eb="9">
      <t>じけん</t>
    </rPh>
    <rPh sb="10" eb="12">
      <t>じさつ</t>
    </rPh>
    <phoneticPr fontId="4" type="Hiragana"/>
  </si>
  <si>
    <t>スタンリー・キューブリック</t>
    <phoneticPr fontId="4" type="Hiragana"/>
  </si>
  <si>
    <t>スタンリー・キューブリック☆</t>
    <phoneticPr fontId="4" type="Hiragana"/>
  </si>
  <si>
    <t>加藤　ミリヤ</t>
    <rPh sb="0" eb="2">
      <t>かとう</t>
    </rPh>
    <phoneticPr fontId="4" type="Hiragana"/>
  </si>
  <si>
    <t>青山　テルマ</t>
    <rPh sb="0" eb="2">
      <t>あおやま</t>
    </rPh>
    <phoneticPr fontId="4" type="Hiragana"/>
  </si>
  <si>
    <t>フルカワ　ミキ</t>
    <rPh sb="0" eb="7">
      <t>ふるかわ　みき</t>
    </rPh>
    <phoneticPr fontId="4" type="Hiragana"/>
  </si>
  <si>
    <t>東山　魁夷</t>
    <rPh sb="0" eb="2">
      <t>ひがしやま</t>
    </rPh>
    <rPh sb="3" eb="5">
      <t>かいい</t>
    </rPh>
    <phoneticPr fontId="4" type="Hiragana"/>
  </si>
  <si>
    <t>東山　魁夷☆</t>
    <rPh sb="0" eb="2">
      <t>ひがしやま</t>
    </rPh>
    <rPh sb="3" eb="5">
      <t>かいい</t>
    </rPh>
    <phoneticPr fontId="4" type="Hiragana"/>
  </si>
  <si>
    <t>葛飾　北斎</t>
    <rPh sb="0" eb="2">
      <t>かつしか</t>
    </rPh>
    <rPh sb="3" eb="5">
      <t>ほくさい</t>
    </rPh>
    <phoneticPr fontId="4" type="Hiragana"/>
  </si>
  <si>
    <t>葛飾　北斎☆</t>
    <rPh sb="0" eb="2">
      <t>かつしか</t>
    </rPh>
    <rPh sb="3" eb="5">
      <t>ほくさい</t>
    </rPh>
    <phoneticPr fontId="4" type="Hiragana"/>
  </si>
  <si>
    <t>円山　応挙</t>
    <rPh sb="0" eb="2">
      <t>まるやま</t>
    </rPh>
    <rPh sb="3" eb="5">
      <t>おうきょ</t>
    </rPh>
    <phoneticPr fontId="4" type="Hiragana"/>
  </si>
  <si>
    <t>円山　応挙☆</t>
    <rPh sb="0" eb="2">
      <t>まるやま</t>
    </rPh>
    <rPh sb="3" eb="5">
      <t>おうきょ</t>
    </rPh>
    <phoneticPr fontId="4" type="Hiragana"/>
  </si>
  <si>
    <t>尾形　光琳</t>
    <rPh sb="0" eb="2">
      <t>おがた</t>
    </rPh>
    <rPh sb="3" eb="5">
      <t>こうりん</t>
    </rPh>
    <phoneticPr fontId="4" type="Hiragana"/>
  </si>
  <si>
    <t>尾形　光琳☆</t>
    <rPh sb="0" eb="2">
      <t>おがた</t>
    </rPh>
    <rPh sb="3" eb="5">
      <t>こうりん</t>
    </rPh>
    <phoneticPr fontId="4" type="Hiragana"/>
  </si>
  <si>
    <t>AKATUKI</t>
    <rPh sb="0" eb="7">
      <t>あかつき</t>
    </rPh>
    <phoneticPr fontId="4" type="Hiragana"/>
  </si>
  <si>
    <t>AKATUKI☆</t>
    <rPh sb="0" eb="7">
      <t>あかつき</t>
    </rPh>
    <phoneticPr fontId="4" type="Hiragana"/>
  </si>
  <si>
    <t>ISSA</t>
    <rPh sb="0" eb="4">
      <t>いっさ</t>
    </rPh>
    <phoneticPr fontId="4" type="Hiragana"/>
  </si>
  <si>
    <t>DA PUMP</t>
    <phoneticPr fontId="4" type="Hiragana"/>
  </si>
  <si>
    <t>吉田　敬</t>
    <rPh sb="0" eb="2">
      <t>よしだ</t>
    </rPh>
    <rPh sb="3" eb="4">
      <t>たかし</t>
    </rPh>
    <phoneticPr fontId="4" type="Hiragana"/>
  </si>
  <si>
    <t>小杉　竜一</t>
    <rPh sb="0" eb="2">
      <t>こすぎ</t>
    </rPh>
    <rPh sb="3" eb="5">
      <t>りゅういち</t>
    </rPh>
    <phoneticPr fontId="4" type="Hiragana"/>
  </si>
  <si>
    <t>チャカ・カーン</t>
    <phoneticPr fontId="4" type="Hiragana"/>
  </si>
  <si>
    <t>ブラックマヨネーズ</t>
    <phoneticPr fontId="4" type="Hiragana"/>
  </si>
  <si>
    <t>アイベン・アール☆</t>
    <phoneticPr fontId="4" type="Hiragana"/>
  </si>
  <si>
    <t>アイベン・アール</t>
    <phoneticPr fontId="4" type="Hiragana"/>
  </si>
  <si>
    <t>君島　十和子</t>
    <rPh sb="0" eb="2">
      <t>きみじま</t>
    </rPh>
    <rPh sb="3" eb="6">
      <t>とわこ</t>
    </rPh>
    <phoneticPr fontId="4" type="Hiragana"/>
  </si>
  <si>
    <t>クリスチャン・ラッセン</t>
    <phoneticPr fontId="4" type="Hiragana"/>
  </si>
  <si>
    <t>イルカの絵</t>
    <rPh sb="4" eb="5">
      <t>え</t>
    </rPh>
    <phoneticPr fontId="4" type="Hiragana"/>
  </si>
  <si>
    <t>松苗　あけみ</t>
    <rPh sb="0" eb="2">
      <t>まつなえ</t>
    </rPh>
    <phoneticPr fontId="4" type="Hiragana"/>
  </si>
  <si>
    <t>少女漫画家</t>
    <rPh sb="0" eb="2">
      <t>しょうじょ</t>
    </rPh>
    <rPh sb="2" eb="5">
      <t>まんがか</t>
    </rPh>
    <phoneticPr fontId="4" type="Hiragana"/>
  </si>
  <si>
    <t>西川　貴教</t>
    <rPh sb="0" eb="2">
      <t>にしかわ</t>
    </rPh>
    <rPh sb="3" eb="5">
      <t>たかのり</t>
    </rPh>
    <phoneticPr fontId="4" type="Hiragana"/>
  </si>
  <si>
    <t>T.M.Revolution</t>
    <phoneticPr fontId="4" type="Hiragana"/>
  </si>
  <si>
    <t>GLAY</t>
    <phoneticPr fontId="4" type="Hiragana"/>
  </si>
  <si>
    <t>TERU</t>
    <rPh sb="0" eb="4">
      <t>てる</t>
    </rPh>
    <phoneticPr fontId="4" type="Hiragana"/>
  </si>
  <si>
    <t>TAKURO</t>
    <rPh sb="0" eb="6">
      <t>たくろう</t>
    </rPh>
    <phoneticPr fontId="4" type="Hiragana"/>
  </si>
  <si>
    <t>HISASHI</t>
    <rPh sb="0" eb="7">
      <t>ひさし</t>
    </rPh>
    <phoneticPr fontId="4" type="Hiragana"/>
  </si>
  <si>
    <t>JIRO</t>
    <rPh sb="0" eb="4">
      <t>じろう</t>
    </rPh>
    <phoneticPr fontId="4" type="Hiragana"/>
  </si>
  <si>
    <t>佐野　洋子☆</t>
    <rPh sb="0" eb="5">
      <t>さの　ようこ</t>
    </rPh>
    <phoneticPr fontId="4" type="Hiragana"/>
  </si>
  <si>
    <t>百万回生きたねこ</t>
    <rPh sb="0" eb="2">
      <t>ひゃくまん</t>
    </rPh>
    <rPh sb="2" eb="3">
      <t>かい</t>
    </rPh>
    <rPh sb="3" eb="4">
      <t>い</t>
    </rPh>
    <phoneticPr fontId="4" type="Hiragana"/>
  </si>
  <si>
    <t>田母神　俊雄</t>
    <rPh sb="0" eb="3">
      <t>たもがみ</t>
    </rPh>
    <rPh sb="4" eb="6">
      <t>としお</t>
    </rPh>
    <phoneticPr fontId="4" type="Hiragana"/>
  </si>
  <si>
    <t>軍事評論家</t>
    <rPh sb="0" eb="2">
      <t>ぐんじ</t>
    </rPh>
    <rPh sb="2" eb="5">
      <t>ひょうろんか</t>
    </rPh>
    <phoneticPr fontId="4" type="Hiragana"/>
  </si>
  <si>
    <t>山口　裕子</t>
    <rPh sb="0" eb="2">
      <t>やまぐち</t>
    </rPh>
    <rPh sb="3" eb="5">
      <t>ゆうこ</t>
    </rPh>
    <phoneticPr fontId="4" type="Hiragana"/>
  </si>
  <si>
    <t>ハローキティ3代目デザイナー</t>
    <rPh sb="7" eb="9">
      <t>だいめ</t>
    </rPh>
    <phoneticPr fontId="4" type="Hiragana"/>
  </si>
  <si>
    <t>小野　リサ</t>
    <rPh sb="0" eb="2">
      <t>おの</t>
    </rPh>
    <phoneticPr fontId="4" type="Hiragana"/>
  </si>
  <si>
    <t>ボサノヴァ</t>
    <phoneticPr fontId="4" type="Hiragana"/>
  </si>
  <si>
    <t>はるな　愛</t>
    <rPh sb="4" eb="5">
      <t>あい</t>
    </rPh>
    <phoneticPr fontId="4" type="Hiragana"/>
  </si>
  <si>
    <t>椿姫　彩菜</t>
    <rPh sb="0" eb="2">
      <t>つばき</t>
    </rPh>
    <rPh sb="3" eb="5">
      <t>あやな</t>
    </rPh>
    <phoneticPr fontId="4" type="Hiragana"/>
  </si>
  <si>
    <t>ベアトリーチェ・チェンチ</t>
    <phoneticPr fontId="4" type="Hiragana"/>
  </si>
  <si>
    <t>ベアトリーチェ・チェンチ☆</t>
    <phoneticPr fontId="4" type="Hiragana"/>
  </si>
  <si>
    <t>辻井　伸行</t>
    <rPh sb="0" eb="2">
      <t>つじい</t>
    </rPh>
    <rPh sb="3" eb="5">
      <t>のぶゆき</t>
    </rPh>
    <phoneticPr fontId="4" type="Hiragana"/>
  </si>
  <si>
    <t>盲目のピアニスト</t>
    <rPh sb="0" eb="2">
      <t>もうもく</t>
    </rPh>
    <phoneticPr fontId="4" type="Hiragana"/>
  </si>
  <si>
    <t>横山　幸雄</t>
    <rPh sb="0" eb="2">
      <t>よこやま</t>
    </rPh>
    <rPh sb="3" eb="5">
      <t>ゆきお</t>
    </rPh>
    <phoneticPr fontId="4" type="Hiragana"/>
  </si>
  <si>
    <t>ピアニスト</t>
    <phoneticPr fontId="4" type="Hiragana"/>
  </si>
  <si>
    <t>火野　正平</t>
    <rPh sb="0" eb="2">
      <t>ひの</t>
    </rPh>
    <rPh sb="3" eb="5">
      <t>しょうへい</t>
    </rPh>
    <phoneticPr fontId="4" type="Hiragana"/>
  </si>
  <si>
    <t>スティーブ・ジョブズ</t>
    <phoneticPr fontId="4" type="Hiragana"/>
  </si>
  <si>
    <t>アップル社設立者</t>
    <rPh sb="4" eb="5">
      <t>しゃ</t>
    </rPh>
    <rPh sb="5" eb="8">
      <t>せつりつしゃ</t>
    </rPh>
    <phoneticPr fontId="4" type="Hiragana"/>
  </si>
  <si>
    <t>レディー・ガガ</t>
    <phoneticPr fontId="4" type="Hiragana"/>
  </si>
  <si>
    <t>高村　智恵子</t>
    <rPh sb="0" eb="2">
      <t>たかむら</t>
    </rPh>
    <rPh sb="3" eb="6">
      <t>ちえこ</t>
    </rPh>
    <phoneticPr fontId="4" type="Hiragana"/>
  </si>
  <si>
    <t>高村　智恵子☆</t>
    <rPh sb="0" eb="2">
      <t>たかむら</t>
    </rPh>
    <rPh sb="3" eb="6">
      <t>ちえこ</t>
    </rPh>
    <phoneticPr fontId="4" type="Hiragana"/>
  </si>
  <si>
    <t>高村　光太郎</t>
    <rPh sb="0" eb="2">
      <t>たかむら</t>
    </rPh>
    <rPh sb="3" eb="6">
      <t>こうたろう</t>
    </rPh>
    <phoneticPr fontId="4" type="Hiragana"/>
  </si>
  <si>
    <t>高村　光太郎☆</t>
    <rPh sb="0" eb="2">
      <t>たかむら</t>
    </rPh>
    <rPh sb="3" eb="6">
      <t>こうたろう</t>
    </rPh>
    <phoneticPr fontId="4" type="Hiragana"/>
  </si>
  <si>
    <t>智恵子抄</t>
    <rPh sb="0" eb="4">
      <t>ちえこしょう</t>
    </rPh>
    <phoneticPr fontId="4" type="Hiragana"/>
  </si>
  <si>
    <t>惑星ニビル提唱者</t>
    <rPh sb="0" eb="2">
      <t>わくせい</t>
    </rPh>
    <rPh sb="5" eb="8">
      <t>ていしょうしゃ</t>
    </rPh>
    <phoneticPr fontId="4" type="Hiragana"/>
  </si>
  <si>
    <t>ゼカリア・シッチン</t>
    <phoneticPr fontId="4" type="Hiragana"/>
  </si>
  <si>
    <t>ゼカリア・シッチン☆</t>
    <phoneticPr fontId="4" type="Hiragana"/>
  </si>
  <si>
    <t>アヴリル・ラヴィーン</t>
    <phoneticPr fontId="4" type="Hiragana"/>
  </si>
  <si>
    <t>永田　洋子</t>
    <rPh sb="0" eb="2">
      <t>ながた</t>
    </rPh>
    <rPh sb="3" eb="5">
      <t>ひろこ</t>
    </rPh>
    <phoneticPr fontId="4" type="Hiragana"/>
  </si>
  <si>
    <t>永田　洋子☆</t>
    <rPh sb="0" eb="2">
      <t>ながた</t>
    </rPh>
    <rPh sb="3" eb="5">
      <t>ひろこ</t>
    </rPh>
    <phoneticPr fontId="4" type="Hiragana"/>
  </si>
  <si>
    <t>楠田　枝里子</t>
    <rPh sb="0" eb="2">
      <t>くすだ</t>
    </rPh>
    <rPh sb="3" eb="6">
      <t>えりこ</t>
    </rPh>
    <phoneticPr fontId="4" type="Hiragana"/>
  </si>
  <si>
    <t>マリエ・ディグビー</t>
    <phoneticPr fontId="4" type="Hiragana"/>
  </si>
  <si>
    <t>島田　正路☆</t>
    <rPh sb="0" eb="2">
      <t>しまだ</t>
    </rPh>
    <rPh sb="3" eb="5">
      <t>まさみち</t>
    </rPh>
    <phoneticPr fontId="4" type="Hiragana"/>
  </si>
  <si>
    <t>言霊学</t>
    <rPh sb="0" eb="3">
      <t>ことだまがく</t>
    </rPh>
    <phoneticPr fontId="4" type="Hiragana"/>
  </si>
  <si>
    <t>田辺　聖子</t>
    <rPh sb="0" eb="2">
      <t>たなべ</t>
    </rPh>
    <rPh sb="3" eb="5">
      <t>せいこ</t>
    </rPh>
    <phoneticPr fontId="4" type="Hiragana"/>
  </si>
  <si>
    <t>ジョン・ガリアーノ</t>
    <phoneticPr fontId="4" type="Hiragana"/>
  </si>
  <si>
    <t>John Galliano</t>
    <phoneticPr fontId="4" type="Hiragana"/>
  </si>
  <si>
    <t>柳井　正</t>
    <rPh sb="0" eb="2">
      <t>やない</t>
    </rPh>
    <rPh sb="3" eb="4">
      <t>ただし</t>
    </rPh>
    <phoneticPr fontId="4" type="Hiragana"/>
  </si>
  <si>
    <t>ユニクロ</t>
    <phoneticPr fontId="4" type="Hiragana"/>
  </si>
  <si>
    <t>島村　恒俊</t>
    <rPh sb="0" eb="2">
      <t>しまむら</t>
    </rPh>
    <rPh sb="3" eb="5">
      <t>のぶとし</t>
    </rPh>
    <phoneticPr fontId="4" type="Hiragana"/>
  </si>
  <si>
    <t>しまむら</t>
    <phoneticPr fontId="4" type="Hiragana"/>
  </si>
  <si>
    <t>愛知県知事/元自民党</t>
    <rPh sb="0" eb="3">
      <t>あいちけん</t>
    </rPh>
    <rPh sb="3" eb="5">
      <t>ちじ</t>
    </rPh>
    <rPh sb="6" eb="7">
      <t>もと</t>
    </rPh>
    <phoneticPr fontId="4" type="Hiragana"/>
  </si>
  <si>
    <t>名古屋市長/元民主党</t>
    <rPh sb="0" eb="3">
      <t>なごや</t>
    </rPh>
    <rPh sb="3" eb="5">
      <t>しちょう</t>
    </rPh>
    <rPh sb="6" eb="7">
      <t>もと</t>
    </rPh>
    <rPh sb="7" eb="10">
      <t>みんしゅとう</t>
    </rPh>
    <phoneticPr fontId="4" type="Hiragana"/>
  </si>
  <si>
    <t>氏家　齊一郎</t>
    <rPh sb="0" eb="2">
      <t>うじいえ</t>
    </rPh>
    <rPh sb="3" eb="6">
      <t>せいいちろう</t>
    </rPh>
    <phoneticPr fontId="4" type="Hiragana"/>
  </si>
  <si>
    <t>日本テレビ会長</t>
    <rPh sb="0" eb="2">
      <t>にほん</t>
    </rPh>
    <rPh sb="5" eb="7">
      <t>かいちょう</t>
    </rPh>
    <phoneticPr fontId="4" type="Hiragana"/>
  </si>
  <si>
    <t>氏家　齊一郎☆</t>
    <rPh sb="0" eb="2">
      <t>うじいえ</t>
    </rPh>
    <rPh sb="3" eb="6">
      <t>せいいちろう</t>
    </rPh>
    <phoneticPr fontId="4" type="Hiragana"/>
  </si>
  <si>
    <t>エリザベス・テイラー☆</t>
    <phoneticPr fontId="4" type="Hiragana"/>
  </si>
  <si>
    <t>坂上　二郎☆</t>
    <rPh sb="0" eb="2">
      <t>さかがみ</t>
    </rPh>
    <rPh sb="3" eb="5">
      <t>じろう</t>
    </rPh>
    <phoneticPr fontId="4" type="Hiragana"/>
  </si>
  <si>
    <t>松永　安左エ門</t>
    <rPh sb="0" eb="2">
      <t>まつなが</t>
    </rPh>
    <rPh sb="3" eb="7">
      <t>やすざえもん</t>
    </rPh>
    <phoneticPr fontId="4" type="Hiragana"/>
  </si>
  <si>
    <t>松永　安左エ門☆</t>
    <rPh sb="0" eb="2">
      <t>まつなが</t>
    </rPh>
    <rPh sb="3" eb="7">
      <t>やすざえもん</t>
    </rPh>
    <phoneticPr fontId="4" type="Hiragana"/>
  </si>
  <si>
    <t>電力王</t>
    <rPh sb="0" eb="2">
      <t>でんりょく</t>
    </rPh>
    <rPh sb="2" eb="3">
      <t>おう</t>
    </rPh>
    <phoneticPr fontId="4" type="Hiragana"/>
  </si>
  <si>
    <t>戸松　遥</t>
    <rPh sb="0" eb="2">
      <t>とまつ</t>
    </rPh>
    <rPh sb="3" eb="4">
      <t>はるか</t>
    </rPh>
    <phoneticPr fontId="4" type="Hiragana"/>
  </si>
  <si>
    <t>サティア・サイババ☆</t>
    <rPh sb="0" eb="9">
      <t>さてぃあ・さいばば</t>
    </rPh>
    <phoneticPr fontId="4" type="Hiragana"/>
  </si>
  <si>
    <t>田中　好子☆</t>
    <rPh sb="0" eb="2">
      <t>たなか</t>
    </rPh>
    <rPh sb="3" eb="5">
      <t>よしこ</t>
    </rPh>
    <phoneticPr fontId="4" type="Hiragana"/>
  </si>
  <si>
    <t>キャンディーズ</t>
    <phoneticPr fontId="4" type="Hiragana"/>
  </si>
  <si>
    <t>オサマ・ビン・ラディン☆</t>
    <phoneticPr fontId="4" type="Hiragana"/>
  </si>
  <si>
    <t>イスラム過激派</t>
    <rPh sb="4" eb="7">
      <t>かげきは</t>
    </rPh>
    <phoneticPr fontId="4" type="Hiragana"/>
  </si>
  <si>
    <t>【宗】インドの霊能者</t>
    <rPh sb="1" eb="2">
      <t>しゅう</t>
    </rPh>
    <rPh sb="7" eb="10">
      <t>れいのうしゃ</t>
    </rPh>
    <phoneticPr fontId="4" type="Hiragana"/>
  </si>
  <si>
    <t>アリス・リデル</t>
    <phoneticPr fontId="4" type="Hiragana"/>
  </si>
  <si>
    <t>アリス・リデル☆</t>
    <phoneticPr fontId="4" type="Hiragana"/>
  </si>
  <si>
    <t>『不思議の国のアリス』のモデル</t>
    <rPh sb="1" eb="4">
      <t>ふしぎ</t>
    </rPh>
    <rPh sb="5" eb="6">
      <t>くに</t>
    </rPh>
    <phoneticPr fontId="4" type="Hiragana"/>
  </si>
  <si>
    <t>上原　美優</t>
    <rPh sb="0" eb="2">
      <t>うえはら</t>
    </rPh>
    <rPh sb="3" eb="5">
      <t>みゆ</t>
    </rPh>
    <phoneticPr fontId="4" type="Hiragana"/>
  </si>
  <si>
    <t>上原　美優☆</t>
    <rPh sb="0" eb="2">
      <t>うえはら</t>
    </rPh>
    <rPh sb="3" eb="5">
      <t>みゆ</t>
    </rPh>
    <phoneticPr fontId="4" type="Hiragana"/>
  </si>
  <si>
    <t>貧乏アイドル＠自殺</t>
    <rPh sb="0" eb="2">
      <t>びんぼう</t>
    </rPh>
    <rPh sb="7" eb="9">
      <t>じさつ</t>
    </rPh>
    <phoneticPr fontId="4" type="Hiragana"/>
  </si>
  <si>
    <t>神戸　みゆき</t>
    <rPh sb="0" eb="2">
      <t>かんべ</t>
    </rPh>
    <phoneticPr fontId="4" type="Hiragana"/>
  </si>
  <si>
    <t>神戸　みゆき☆</t>
    <rPh sb="0" eb="2">
      <t>かんべ</t>
    </rPh>
    <phoneticPr fontId="4" type="Hiragana"/>
  </si>
  <si>
    <t>団　鬼六</t>
    <rPh sb="0" eb="1">
      <t>だん</t>
    </rPh>
    <rPh sb="2" eb="3">
      <t>おに</t>
    </rPh>
    <rPh sb="3" eb="4">
      <t>ろく</t>
    </rPh>
    <phoneticPr fontId="4" type="Hiragana"/>
  </si>
  <si>
    <t>団　鬼六☆</t>
    <rPh sb="0" eb="1">
      <t>だん</t>
    </rPh>
    <rPh sb="2" eb="3">
      <t>おに</t>
    </rPh>
    <rPh sb="3" eb="4">
      <t>ろく</t>
    </rPh>
    <phoneticPr fontId="4" type="Hiragana"/>
  </si>
  <si>
    <t>児玉　清</t>
    <rPh sb="0" eb="2">
      <t>こだま</t>
    </rPh>
    <rPh sb="3" eb="4">
      <t>きよし</t>
    </rPh>
    <phoneticPr fontId="4" type="Hiragana"/>
  </si>
  <si>
    <t>児玉　清☆</t>
    <rPh sb="0" eb="2">
      <t>こだま</t>
    </rPh>
    <rPh sb="3" eb="4">
      <t>きよし</t>
    </rPh>
    <phoneticPr fontId="4" type="Hiragana"/>
  </si>
  <si>
    <t>花と蛇</t>
    <rPh sb="0" eb="1">
      <t>はな</t>
    </rPh>
    <rPh sb="2" eb="3">
      <t>へび</t>
    </rPh>
    <phoneticPr fontId="4" type="Hiragana"/>
  </si>
  <si>
    <t>Lily Chou-Chou</t>
    <phoneticPr fontId="4" type="Hiragana"/>
  </si>
  <si>
    <t>長門　裕之☆</t>
    <rPh sb="0" eb="2">
      <t>ながと</t>
    </rPh>
    <rPh sb="3" eb="5">
      <t>ひろゆき</t>
    </rPh>
    <phoneticPr fontId="4" type="Hiragana"/>
  </si>
  <si>
    <t>アデル</t>
    <phoneticPr fontId="4" type="Hiragana"/>
  </si>
  <si>
    <t>市川　美織</t>
    <rPh sb="0" eb="2">
      <t>いちかわ</t>
    </rPh>
    <rPh sb="3" eb="5">
      <t>みおり</t>
    </rPh>
    <phoneticPr fontId="4" type="Hiragana"/>
  </si>
  <si>
    <t>AKB48</t>
    <phoneticPr fontId="4" type="Hiragana"/>
  </si>
  <si>
    <t>サヨナラおじさん</t>
    <phoneticPr fontId="4" type="Hiragana"/>
  </si>
  <si>
    <t>池野　恋</t>
    <rPh sb="0" eb="2">
      <t>いけの</t>
    </rPh>
    <rPh sb="3" eb="4">
      <t>こい</t>
    </rPh>
    <phoneticPr fontId="4" type="Hiragana"/>
  </si>
  <si>
    <t>少女漫画家</t>
    <rPh sb="0" eb="2">
      <t>しょうじょ</t>
    </rPh>
    <rPh sb="2" eb="5">
      <t>まんがか</t>
    </rPh>
    <phoneticPr fontId="4" type="Hiragana"/>
  </si>
  <si>
    <t>矢沢　あい</t>
    <rPh sb="0" eb="2">
      <t>やざわ</t>
    </rPh>
    <phoneticPr fontId="4" type="Hiragana"/>
  </si>
  <si>
    <t>紡木　たく</t>
    <rPh sb="0" eb="2">
      <t>つむぎ</t>
    </rPh>
    <phoneticPr fontId="4" type="Hiragana"/>
  </si>
  <si>
    <t>いくえみ　綾</t>
    <rPh sb="5" eb="6">
      <t>りょう</t>
    </rPh>
    <phoneticPr fontId="4" type="Hiragana"/>
  </si>
  <si>
    <t>多田　かおる</t>
    <rPh sb="0" eb="2">
      <t>ただ</t>
    </rPh>
    <phoneticPr fontId="4" type="Hiragana"/>
  </si>
  <si>
    <t>多田　かおる☆</t>
    <rPh sb="0" eb="2">
      <t>ただ</t>
    </rPh>
    <phoneticPr fontId="4" type="Hiragana"/>
  </si>
  <si>
    <t>トニー谷</t>
    <rPh sb="3" eb="4">
      <t>たに</t>
    </rPh>
    <phoneticPr fontId="4" type="Hiragana"/>
  </si>
  <si>
    <t>トニー谷☆</t>
    <rPh sb="3" eb="4">
      <t>たに</t>
    </rPh>
    <phoneticPr fontId="4" type="Hiragana"/>
  </si>
  <si>
    <t>秋本　治</t>
    <rPh sb="0" eb="2">
      <t>あきもと</t>
    </rPh>
    <rPh sb="3" eb="4">
      <t>おさむ</t>
    </rPh>
    <phoneticPr fontId="4" type="Hiragana"/>
  </si>
  <si>
    <t>こち亀</t>
    <rPh sb="2" eb="3">
      <t>かめ</t>
    </rPh>
    <phoneticPr fontId="4" type="Hiragana"/>
  </si>
  <si>
    <t>せんだ　みつお</t>
    <phoneticPr fontId="4" type="Hiragana"/>
  </si>
  <si>
    <t>益若　つばさ</t>
    <rPh sb="0" eb="2">
      <t>ますわか</t>
    </rPh>
    <phoneticPr fontId="4" type="Hiragana"/>
  </si>
  <si>
    <t>AMO</t>
    <rPh sb="0" eb="3">
      <t>あも</t>
    </rPh>
    <phoneticPr fontId="4" type="Hiragana"/>
  </si>
  <si>
    <t>ベッキー・クルーエル</t>
    <phoneticPr fontId="4" type="Hiragana"/>
  </si>
  <si>
    <t>杉原　千畝</t>
    <rPh sb="0" eb="2">
      <t>すぎはら</t>
    </rPh>
    <rPh sb="3" eb="5">
      <t>ちうね</t>
    </rPh>
    <phoneticPr fontId="4" type="Hiragana"/>
  </si>
  <si>
    <t>杉原　千畝☆</t>
    <rPh sb="0" eb="2">
      <t>すぎはら</t>
    </rPh>
    <rPh sb="3" eb="5">
      <t>ちうね</t>
    </rPh>
    <phoneticPr fontId="4" type="Hiragana"/>
  </si>
  <si>
    <t>外交官</t>
    <rPh sb="0" eb="3">
      <t>がいこうかん</t>
    </rPh>
    <phoneticPr fontId="4" type="Hiragana"/>
  </si>
  <si>
    <t>希望・慰め・恋の最初のまなざし・まさかのときの友</t>
    <rPh sb="0" eb="2">
      <t>きぼう</t>
    </rPh>
    <rPh sb="3" eb="4">
      <t>なぐさ</t>
    </rPh>
    <rPh sb="23" eb="24">
      <t>とも</t>
    </rPh>
    <phoneticPr fontId="4" type="Hiragana"/>
  </si>
  <si>
    <t>和田　慎二</t>
    <rPh sb="0" eb="2">
      <t>わだ</t>
    </rPh>
    <rPh sb="3" eb="5">
      <t>しんじ</t>
    </rPh>
    <phoneticPr fontId="4" type="Hiragana"/>
  </si>
  <si>
    <t>和田　慎二☆</t>
    <rPh sb="0" eb="2">
      <t>わだ</t>
    </rPh>
    <rPh sb="3" eb="5">
      <t>しんじ</t>
    </rPh>
    <phoneticPr fontId="4" type="Hiragana"/>
  </si>
  <si>
    <t>スケバン刑事</t>
    <rPh sb="4" eb="6">
      <t>けいじ</t>
    </rPh>
    <phoneticPr fontId="4" type="Hiragana"/>
  </si>
  <si>
    <t>Salyu</t>
    <rPh sb="0" eb="5">
      <t>さりゅ</t>
    </rPh>
    <phoneticPr fontId="4" type="Hiragana"/>
  </si>
  <si>
    <t>宮尾　すすむ</t>
    <rPh sb="0" eb="2">
      <t>みやお</t>
    </rPh>
    <phoneticPr fontId="4" type="Hiragana"/>
  </si>
  <si>
    <t>宮尾　すすむ☆</t>
    <rPh sb="0" eb="2">
      <t>みやお</t>
    </rPh>
    <phoneticPr fontId="4" type="Hiragana"/>
  </si>
  <si>
    <t>デビッド・ベッカム</t>
    <phoneticPr fontId="4" type="Hiragana"/>
  </si>
  <si>
    <t>サッカー</t>
    <phoneticPr fontId="4" type="Hiragana"/>
  </si>
  <si>
    <t>鈴木　慶一</t>
    <rPh sb="0" eb="2">
      <t>すずき</t>
    </rPh>
    <rPh sb="3" eb="5">
      <t>けいいち</t>
    </rPh>
    <phoneticPr fontId="4" type="Hiragana"/>
  </si>
  <si>
    <t>原田　芳雄☆</t>
    <rPh sb="0" eb="2">
      <t>はらだ</t>
    </rPh>
    <rPh sb="3" eb="5">
      <t>よしお</t>
    </rPh>
    <phoneticPr fontId="4" type="Hiragana"/>
  </si>
  <si>
    <t>X JAPAN</t>
    <phoneticPr fontId="4" type="Hiragana"/>
  </si>
  <si>
    <t>TAIJI☆</t>
    <rPh sb="0" eb="5">
      <t>たいじ</t>
    </rPh>
    <phoneticPr fontId="4" type="Hiragana"/>
  </si>
  <si>
    <t>X JAPAN＠自殺</t>
    <phoneticPr fontId="4" type="Hiragana"/>
  </si>
  <si>
    <t>鹿ノ子百合</t>
    <rPh sb="0" eb="5">
      <t>かのこゆり</t>
    </rPh>
    <phoneticPr fontId="4" type="Hiragana" alignment="distributed"/>
  </si>
  <si>
    <t>シナノキ科</t>
    <rPh sb="4" eb="5">
      <t>カ</t>
    </rPh>
    <phoneticPr fontId="4"/>
  </si>
  <si>
    <t>夫婦愛・熱愛・結婚・結ばれる</t>
    <rPh sb="0" eb="3">
      <t>フウフアイ</t>
    </rPh>
    <rPh sb="4" eb="6">
      <t>ネツアイ</t>
    </rPh>
    <rPh sb="7" eb="9">
      <t>ケッコン</t>
    </rPh>
    <rPh sb="10" eb="11">
      <t>ムス</t>
    </rPh>
    <phoneticPr fontId="4"/>
  </si>
  <si>
    <t>日本沈没</t>
    <rPh sb="0" eb="2">
      <t>にっぽん</t>
    </rPh>
    <rPh sb="2" eb="4">
      <t>ちんぼつ</t>
    </rPh>
    <phoneticPr fontId="4" type="Hiragana"/>
  </si>
  <si>
    <t>小松　左京☆</t>
    <rPh sb="0" eb="2">
      <t>こまつ</t>
    </rPh>
    <rPh sb="3" eb="5">
      <t>さきょう</t>
    </rPh>
    <phoneticPr fontId="4" type="Hiragana"/>
  </si>
  <si>
    <t>森　祐喜</t>
    <rPh sb="0" eb="1">
      <t>もり</t>
    </rPh>
    <rPh sb="2" eb="4">
      <t>ゆうき</t>
    </rPh>
    <phoneticPr fontId="4" type="Hiragana"/>
  </si>
  <si>
    <t>森　祐喜☆</t>
    <rPh sb="0" eb="1">
      <t>もり</t>
    </rPh>
    <rPh sb="2" eb="4">
      <t>ゆうき</t>
    </rPh>
    <phoneticPr fontId="4" type="Hiragana"/>
  </si>
  <si>
    <t>森喜朗の長男</t>
    <rPh sb="0" eb="1">
      <t>もり</t>
    </rPh>
    <rPh sb="1" eb="3">
      <t>よしろう</t>
    </rPh>
    <rPh sb="4" eb="6">
      <t>ちょうなん</t>
    </rPh>
    <phoneticPr fontId="4" type="Hiragana"/>
  </si>
  <si>
    <t>伊良部　秀輝</t>
    <rPh sb="0" eb="3">
      <t>いらぶ</t>
    </rPh>
    <rPh sb="4" eb="6">
      <t>ひでき</t>
    </rPh>
    <phoneticPr fontId="4" type="Hiragana"/>
  </si>
  <si>
    <t>伊良部　秀輝☆</t>
    <rPh sb="0" eb="3">
      <t>いらぶ</t>
    </rPh>
    <rPh sb="4" eb="6">
      <t>ひでき</t>
    </rPh>
    <phoneticPr fontId="4" type="Hiragana"/>
  </si>
  <si>
    <t>大リーグ</t>
    <rPh sb="0" eb="1">
      <t>だい</t>
    </rPh>
    <phoneticPr fontId="4" type="Hiragana"/>
  </si>
  <si>
    <t>高岡　蒼甫</t>
    <rPh sb="0" eb="2">
      <t>たかおか</t>
    </rPh>
    <rPh sb="3" eb="5">
      <t>そうすけ</t>
    </rPh>
    <phoneticPr fontId="4" type="Hiragana"/>
  </si>
  <si>
    <t>菅　伸子</t>
    <rPh sb="0" eb="1">
      <t>かん</t>
    </rPh>
    <rPh sb="2" eb="4">
      <t>のぶこ</t>
    </rPh>
    <phoneticPr fontId="4" type="Hiragana"/>
  </si>
  <si>
    <t>菅直人の妻</t>
    <rPh sb="0" eb="1">
      <t>かん</t>
    </rPh>
    <rPh sb="1" eb="3">
      <t>なおと</t>
    </rPh>
    <rPh sb="4" eb="5">
      <t>つま</t>
    </rPh>
    <phoneticPr fontId="4" type="Hiragana"/>
  </si>
  <si>
    <t>松本　小雪</t>
    <rPh sb="0" eb="2">
      <t>まつもと</t>
    </rPh>
    <rPh sb="3" eb="5">
      <t>こゆき</t>
    </rPh>
    <phoneticPr fontId="4" type="Hiragana"/>
  </si>
  <si>
    <t>山梨　鐐平</t>
    <rPh sb="0" eb="2">
      <t>やまなし</t>
    </rPh>
    <rPh sb="3" eb="5">
      <t>りょうへい</t>
    </rPh>
    <phoneticPr fontId="4" type="Hiragana"/>
  </si>
  <si>
    <t>新倉　イワオ</t>
    <rPh sb="0" eb="2">
      <t>にいくら</t>
    </rPh>
    <phoneticPr fontId="4" type="Hiragana"/>
  </si>
  <si>
    <t>あなたの知らない世界</t>
    <rPh sb="4" eb="5">
      <t>し</t>
    </rPh>
    <rPh sb="8" eb="10">
      <t>せかい</t>
    </rPh>
    <phoneticPr fontId="4" type="Hiragana"/>
  </si>
  <si>
    <t>民主党/第94代首相/お遍路さん</t>
    <rPh sb="4" eb="5">
      <t>だい</t>
    </rPh>
    <rPh sb="7" eb="8">
      <t>だい</t>
    </rPh>
    <rPh sb="8" eb="10">
      <t>しゅしょう</t>
    </rPh>
    <phoneticPr fontId="4" type="Hiragana"/>
  </si>
  <si>
    <t>民主党★代表/第95代首相/松下政経塾</t>
    <rPh sb="4" eb="6">
      <t>だいひょう</t>
    </rPh>
    <rPh sb="7" eb="8">
      <t>だい</t>
    </rPh>
    <rPh sb="10" eb="11">
      <t>だい</t>
    </rPh>
    <rPh sb="11" eb="13">
      <t>しゅしょう</t>
    </rPh>
    <phoneticPr fontId="4" type="Hiragana"/>
  </si>
  <si>
    <t>平岡　秀夫</t>
    <rPh sb="0" eb="2">
      <t>ひらおか</t>
    </rPh>
    <rPh sb="3" eb="5">
      <t>ひでお</t>
    </rPh>
    <phoneticPr fontId="4" type="Hiragana"/>
  </si>
  <si>
    <t>安住　淳</t>
    <rPh sb="0" eb="2">
      <t>あずみ</t>
    </rPh>
    <rPh sb="3" eb="4">
      <t>じゅん</t>
    </rPh>
    <phoneticPr fontId="4" type="Hiragana"/>
  </si>
  <si>
    <t>中川　正春</t>
    <rPh sb="0" eb="2">
      <t>なかがわ</t>
    </rPh>
    <rPh sb="3" eb="5">
      <t>まさはる</t>
    </rPh>
    <phoneticPr fontId="4" type="Hiragana"/>
  </si>
  <si>
    <t>小宮山　洋子</t>
    <rPh sb="0" eb="3">
      <t>こみやま</t>
    </rPh>
    <rPh sb="4" eb="6">
      <t>ようこ</t>
    </rPh>
    <phoneticPr fontId="4" type="Hiragana"/>
  </si>
  <si>
    <t>鹿野　道彦</t>
    <rPh sb="0" eb="2">
      <t>かの</t>
    </rPh>
    <rPh sb="3" eb="5">
      <t>みちひこ</t>
    </rPh>
    <phoneticPr fontId="4" type="Hiragana"/>
  </si>
  <si>
    <t>鉢呂　吉雄</t>
    <rPh sb="0" eb="1">
      <t>はち</t>
    </rPh>
    <rPh sb="1" eb="2">
      <t>ろ</t>
    </rPh>
    <rPh sb="3" eb="5">
      <t>よしお</t>
    </rPh>
    <phoneticPr fontId="4" type="Hiragana"/>
  </si>
  <si>
    <t>前田　武志</t>
    <rPh sb="0" eb="2">
      <t>まえだ</t>
    </rPh>
    <rPh sb="3" eb="5">
      <t>たけし</t>
    </rPh>
    <phoneticPr fontId="4" type="Hiragana"/>
  </si>
  <si>
    <t>一川　保夫</t>
    <rPh sb="0" eb="2">
      <t>いちかわ</t>
    </rPh>
    <rPh sb="3" eb="5">
      <t>やすお</t>
    </rPh>
    <phoneticPr fontId="4" type="Hiragana"/>
  </si>
  <si>
    <t>藤村　修</t>
    <rPh sb="0" eb="2">
      <t>ふじむら</t>
    </rPh>
    <rPh sb="3" eb="4">
      <t>おさむ</t>
    </rPh>
    <phoneticPr fontId="4" type="Hiragana"/>
  </si>
  <si>
    <t>自見　庄三郎</t>
    <rPh sb="0" eb="2">
      <t>じみ</t>
    </rPh>
    <rPh sb="3" eb="6">
      <t>しょうざぶろう</t>
    </rPh>
    <phoneticPr fontId="4" type="Hiragana"/>
  </si>
  <si>
    <t>平野　達男</t>
    <rPh sb="0" eb="2">
      <t>ひらの</t>
    </rPh>
    <rPh sb="3" eb="5">
      <t>たつお</t>
    </rPh>
    <phoneticPr fontId="4" type="Hiragana"/>
  </si>
  <si>
    <t>民主党/参議院</t>
    <rPh sb="0" eb="3">
      <t>みんしゅとう</t>
    </rPh>
    <rPh sb="4" eb="7">
      <t>さんぎいん</t>
    </rPh>
    <phoneticPr fontId="4" type="Hiragana"/>
  </si>
  <si>
    <t>民主党/松下政経塾</t>
    <phoneticPr fontId="4" type="Hiragana"/>
  </si>
  <si>
    <t>民主党</t>
    <phoneticPr fontId="4" type="Hiragana"/>
  </si>
  <si>
    <t>民主党/松下政経塾</t>
    <phoneticPr fontId="4" type="Hiragana"/>
  </si>
  <si>
    <t>民主党</t>
    <phoneticPr fontId="4" type="Hiragana"/>
  </si>
  <si>
    <t>民主党/参議院</t>
    <rPh sb="0" eb="3">
      <t>ミンシュトウ</t>
    </rPh>
    <rPh sb="4" eb="7">
      <t>サンギイン</t>
    </rPh>
    <phoneticPr fontId="4"/>
  </si>
  <si>
    <t>民主党/鳥類保護連盟</t>
    <phoneticPr fontId="4" type="Hiragana"/>
  </si>
  <si>
    <t>西岡　武夫</t>
    <rPh sb="0" eb="2">
      <t>にしおか</t>
    </rPh>
    <rPh sb="3" eb="5">
      <t>たけお</t>
    </rPh>
    <phoneticPr fontId="4" type="Hiragana"/>
  </si>
  <si>
    <t>希望・信じる心・天真爛漫・不公平</t>
    <rPh sb="0" eb="2">
      <t>キボウ</t>
    </rPh>
    <rPh sb="3" eb="4">
      <t>シン</t>
    </rPh>
    <rPh sb="6" eb="7">
      <t>ココロ</t>
    </rPh>
    <rPh sb="8" eb="12">
      <t>テンシンランマン</t>
    </rPh>
    <rPh sb="13" eb="16">
      <t>フコウヘイ</t>
    </rPh>
    <phoneticPr fontId="4"/>
  </si>
  <si>
    <t>高橋　悦史</t>
    <rPh sb="0" eb="2">
      <t>たかはし</t>
    </rPh>
    <rPh sb="3" eb="5">
      <t>えつし</t>
    </rPh>
    <phoneticPr fontId="4" type="Hiragana"/>
  </si>
  <si>
    <t>高橋　悦史☆</t>
    <rPh sb="0" eb="2">
      <t>たかはし</t>
    </rPh>
    <rPh sb="3" eb="5">
      <t>えつし</t>
    </rPh>
    <phoneticPr fontId="4" type="Hiragana"/>
  </si>
  <si>
    <t>大橋　のぞみ</t>
    <rPh sb="0" eb="2">
      <t>おおはし</t>
    </rPh>
    <phoneticPr fontId="4" type="Hiragana"/>
  </si>
  <si>
    <t>木之内　みどり</t>
    <rPh sb="0" eb="3">
      <t>きのうち</t>
    </rPh>
    <phoneticPr fontId="4" type="Hiragana"/>
  </si>
  <si>
    <t>木内　みどり</t>
    <rPh sb="0" eb="2">
      <t>きうち</t>
    </rPh>
    <phoneticPr fontId="4" type="Hiragana"/>
  </si>
  <si>
    <t>デイヴィッド・ドゥカヴニー</t>
    <phoneticPr fontId="4" type="Hiragana"/>
  </si>
  <si>
    <t>X-ファイル（モルダー）</t>
    <phoneticPr fontId="4" type="Hiragana"/>
  </si>
  <si>
    <t>ジリアン・アンダーソン</t>
    <phoneticPr fontId="4" type="Hiragana"/>
  </si>
  <si>
    <t>X-ファイル（スカリー）</t>
    <phoneticPr fontId="4" type="Hiragana"/>
  </si>
  <si>
    <t>物言わぬ恋・湯上がり美人・移ろいやすさ</t>
    <rPh sb="0" eb="2">
      <t>ものい</t>
    </rPh>
    <rPh sb="4" eb="5">
      <t>こい</t>
    </rPh>
    <rPh sb="6" eb="8">
      <t>ゆあ</t>
    </rPh>
    <rPh sb="10" eb="12">
      <t>びじん</t>
    </rPh>
    <rPh sb="13" eb="14">
      <t>うつ</t>
    </rPh>
    <phoneticPr fontId="4" type="Hiragana"/>
  </si>
  <si>
    <t>新しい恋人・自由な心</t>
    <rPh sb="0" eb="1">
      <t>あたら</t>
    </rPh>
    <rPh sb="3" eb="5">
      <t>こいびと</t>
    </rPh>
    <rPh sb="6" eb="8">
      <t>じゆう</t>
    </rPh>
    <rPh sb="9" eb="10">
      <t>こころ</t>
    </rPh>
    <phoneticPr fontId="4" type="Hiragana"/>
  </si>
  <si>
    <t>洞庭藍【秋咲きベロニカ】</t>
    <rPh sb="0" eb="3">
      <t>とうていらん</t>
    </rPh>
    <rPh sb="4" eb="5">
      <t>あき</t>
    </rPh>
    <rPh sb="5" eb="6">
      <t>ざ</t>
    </rPh>
    <phoneticPr fontId="4" type="Hiragana" alignment="distributed"/>
  </si>
  <si>
    <t>私の命を捧げます</t>
    <rPh sb="0" eb="1">
      <t>ワタシ</t>
    </rPh>
    <rPh sb="2" eb="3">
      <t>イノチ</t>
    </rPh>
    <rPh sb="4" eb="5">
      <t>ササ</t>
    </rPh>
    <phoneticPr fontId="4"/>
  </si>
  <si>
    <t>七色の恋・乙女らしさ・慰め・眠り</t>
    <rPh sb="0" eb="2">
      <t>ナナイロ</t>
    </rPh>
    <rPh sb="3" eb="4">
      <t>コイ</t>
    </rPh>
    <rPh sb="5" eb="7">
      <t>オトメ</t>
    </rPh>
    <rPh sb="11" eb="12">
      <t>ナグサ</t>
    </rPh>
    <rPh sb="14" eb="15">
      <t>ネム</t>
    </rPh>
    <phoneticPr fontId="4"/>
  </si>
  <si>
    <t>忍耐強い愛情・移り気・あなたは美しいが冷淡だ</t>
    <rPh sb="0" eb="3">
      <t>にんたいづよ</t>
    </rPh>
    <rPh sb="4" eb="6">
      <t>あいじょう</t>
    </rPh>
    <rPh sb="7" eb="8">
      <t>うつ</t>
    </rPh>
    <rPh sb="9" eb="10">
      <t>ぎ</t>
    </rPh>
    <rPh sb="15" eb="16">
      <t>うつく</t>
    </rPh>
    <rPh sb="19" eb="21">
      <t>れいたん</t>
    </rPh>
    <phoneticPr fontId="4" type="Hiragana"/>
  </si>
  <si>
    <t>慈悲深さ・荘厳・上品</t>
    <rPh sb="0" eb="3">
      <t>じひぶか</t>
    </rPh>
    <rPh sb="5" eb="7">
      <t>そうごん</t>
    </rPh>
    <rPh sb="8" eb="10">
      <t>じょうひん</t>
    </rPh>
    <phoneticPr fontId="4" type="Hiragana"/>
  </si>
  <si>
    <t>香淳皇太后☆</t>
    <rPh sb="0" eb="2">
      <t>こうじゅん</t>
    </rPh>
    <rPh sb="2" eb="5">
      <t>こうたいごう</t>
    </rPh>
    <phoneticPr fontId="4" type="Hiragana"/>
  </si>
  <si>
    <t>香淳皇太后</t>
    <rPh sb="0" eb="2">
      <t>こうじゅん</t>
    </rPh>
    <rPh sb="2" eb="5">
      <t>こうたいごう</t>
    </rPh>
    <phoneticPr fontId="4" type="Hiragana"/>
  </si>
  <si>
    <t>アベリア【衝羽根空木】</t>
    <rPh sb="5" eb="10">
      <t>つくばねうつぎ</t>
    </rPh>
    <phoneticPr fontId="4" type="Hiragana" alignment="distributed"/>
  </si>
  <si>
    <t>強運・謙譲</t>
    <rPh sb="0" eb="2">
      <t>キョウウン</t>
    </rPh>
    <rPh sb="3" eb="5">
      <t>ケンジョウ</t>
    </rPh>
    <phoneticPr fontId="4"/>
  </si>
  <si>
    <t>乙女百合【姫小百合】</t>
    <rPh sb="0" eb="2">
      <t>おとめ</t>
    </rPh>
    <rPh sb="2" eb="4">
      <t>ゆり</t>
    </rPh>
    <rPh sb="5" eb="6">
      <t>ひめ</t>
    </rPh>
    <rPh sb="6" eb="9">
      <t>さゆり</t>
    </rPh>
    <phoneticPr fontId="4" type="Hiragana" alignment="distributed"/>
  </si>
  <si>
    <t>好奇心の芽生え・飾らぬ美・私の心の姿</t>
    <rPh sb="0" eb="3">
      <t>こうきしん</t>
    </rPh>
    <rPh sb="4" eb="6">
      <t>めば</t>
    </rPh>
    <rPh sb="8" eb="9">
      <t>かざ</t>
    </rPh>
    <rPh sb="11" eb="12">
      <t>び</t>
    </rPh>
    <rPh sb="13" eb="14">
      <t>わたし</t>
    </rPh>
    <rPh sb="15" eb="16">
      <t>こころ</t>
    </rPh>
    <rPh sb="17" eb="18">
      <t>すがた</t>
    </rPh>
    <phoneticPr fontId="4" type="Hiragana"/>
  </si>
  <si>
    <t>勝俣　恒久</t>
    <rPh sb="0" eb="2">
      <t>かつまた</t>
    </rPh>
    <rPh sb="3" eb="5">
      <t>つねひさ</t>
    </rPh>
    <phoneticPr fontId="4" type="Hiragana"/>
  </si>
  <si>
    <t>東京電力会長</t>
    <rPh sb="0" eb="2">
      <t>とうきょう</t>
    </rPh>
    <rPh sb="2" eb="4">
      <t>でんりょく</t>
    </rPh>
    <rPh sb="4" eb="6">
      <t>かいちょう</t>
    </rPh>
    <phoneticPr fontId="4" type="Hiragana"/>
  </si>
  <si>
    <t>清水　正孝</t>
    <rPh sb="0" eb="2">
      <t>しみず</t>
    </rPh>
    <rPh sb="3" eb="5">
      <t>まさたか</t>
    </rPh>
    <phoneticPr fontId="4" type="Hiragana"/>
  </si>
  <si>
    <t>東京電力前社長</t>
    <rPh sb="0" eb="2">
      <t>とうきょう</t>
    </rPh>
    <rPh sb="2" eb="4">
      <t>でんりょく</t>
    </rPh>
    <rPh sb="4" eb="5">
      <t>ぜん</t>
    </rPh>
    <rPh sb="5" eb="7">
      <t>しゃちょう</t>
    </rPh>
    <phoneticPr fontId="4" type="Hiragana"/>
  </si>
  <si>
    <t>西沢　俊夫</t>
    <rPh sb="0" eb="2">
      <t>にしざわ</t>
    </rPh>
    <rPh sb="3" eb="5">
      <t>としお</t>
    </rPh>
    <phoneticPr fontId="4" type="Hiragana"/>
  </si>
  <si>
    <t>東京電力社長</t>
    <rPh sb="0" eb="2">
      <t>とうきょう</t>
    </rPh>
    <rPh sb="2" eb="4">
      <t>でんりょく</t>
    </rPh>
    <rPh sb="4" eb="6">
      <t>しゃちょう</t>
    </rPh>
    <phoneticPr fontId="4" type="Hiragana"/>
  </si>
  <si>
    <t>木村　一八</t>
    <rPh sb="0" eb="2">
      <t>きむら</t>
    </rPh>
    <rPh sb="3" eb="5">
      <t>かずや</t>
    </rPh>
    <phoneticPr fontId="4" type="Hiragana"/>
  </si>
  <si>
    <t>つボイ　ノリオ</t>
    <phoneticPr fontId="4" type="Hiragana"/>
  </si>
  <si>
    <t>サイト１</t>
    <phoneticPr fontId="4" type="Hiragana" alignment="distributed"/>
  </si>
  <si>
    <t>ムスカリ【グレープヒヤシンス】</t>
    <phoneticPr fontId="4" type="Hiragana" alignment="distributed"/>
  </si>
  <si>
    <t>タラゴン【エストラゴン】</t>
    <phoneticPr fontId="4"/>
  </si>
  <si>
    <t>プロテア</t>
    <phoneticPr fontId="4" type="Hiragana" alignment="distributed"/>
  </si>
  <si>
    <r>
      <t>●</t>
    </r>
    <r>
      <rPr>
        <sz val="11"/>
        <rFont val="Meiryo UI"/>
        <family val="3"/>
        <charset val="128"/>
      </rPr>
      <t>蛋白石</t>
    </r>
    <rPh sb="1" eb="4">
      <t>オパール</t>
    </rPh>
    <phoneticPr fontId="4" alignment="distributed"/>
  </si>
  <si>
    <r>
      <t>■</t>
    </r>
    <r>
      <rPr>
        <sz val="11"/>
        <rFont val="Meiryo UI"/>
        <family val="3"/>
        <charset val="128"/>
      </rPr>
      <t>赤縞瑪瑙</t>
    </r>
    <rPh sb="1" eb="5">
      <t>サードニクス</t>
    </rPh>
    <phoneticPr fontId="4" alignment="distributed"/>
  </si>
  <si>
    <r>
      <t>■</t>
    </r>
    <r>
      <rPr>
        <sz val="11"/>
        <rFont val="Meiryo UI"/>
        <family val="3"/>
        <charset val="128"/>
      </rPr>
      <t>紫水晶</t>
    </r>
    <rPh sb="1" eb="4">
      <t>アメジスト</t>
    </rPh>
    <phoneticPr fontId="4" alignment="distributed"/>
  </si>
  <si>
    <r>
      <t>◆</t>
    </r>
    <r>
      <rPr>
        <sz val="11"/>
        <rFont val="Meiryo UI"/>
        <family val="3"/>
        <charset val="128"/>
      </rPr>
      <t>菫青石</t>
    </r>
    <rPh sb="1" eb="4">
      <t>アイオライト</t>
    </rPh>
    <phoneticPr fontId="4" alignment="distributed"/>
  </si>
  <si>
    <r>
      <t>◆</t>
    </r>
    <r>
      <rPr>
        <sz val="11"/>
        <rFont val="Meiryo UI"/>
        <family val="3"/>
        <charset val="128"/>
      </rPr>
      <t>猫目石</t>
    </r>
    <rPh sb="1" eb="4">
      <t>キャッツアイ</t>
    </rPh>
    <phoneticPr fontId="4" alignment="distributed"/>
  </si>
  <si>
    <r>
      <t>◆</t>
    </r>
    <r>
      <rPr>
        <sz val="11"/>
        <rFont val="Meiryo UI"/>
        <family val="3"/>
        <charset val="128"/>
      </rPr>
      <t>黄玉</t>
    </r>
    <rPh sb="1" eb="3">
      <t>トパーズ</t>
    </rPh>
    <phoneticPr fontId="4" alignment="distributed"/>
  </si>
  <si>
    <r>
      <t>■</t>
    </r>
    <r>
      <rPr>
        <sz val="11"/>
        <rFont val="Meiryo UI"/>
        <family val="3"/>
        <charset val="128"/>
      </rPr>
      <t>血碧玉</t>
    </r>
    <rPh sb="1" eb="4">
      <t>ブラッドストーン</t>
    </rPh>
    <phoneticPr fontId="4" alignment="distributed"/>
  </si>
  <si>
    <r>
      <t>◆</t>
    </r>
    <r>
      <rPr>
        <sz val="11"/>
        <rFont val="Meiryo UI"/>
        <family val="3"/>
        <charset val="128"/>
      </rPr>
      <t>青玉</t>
    </r>
    <rPh sb="1" eb="3">
      <t>サファイア</t>
    </rPh>
    <phoneticPr fontId="4" alignment="distributed"/>
  </si>
  <si>
    <r>
      <t>◆</t>
    </r>
    <r>
      <rPr>
        <sz val="11"/>
        <rFont val="Meiryo UI"/>
        <family val="3"/>
        <charset val="128"/>
      </rPr>
      <t>翠玉</t>
    </r>
    <rPh sb="1" eb="3">
      <t>エメラルド</t>
    </rPh>
    <phoneticPr fontId="4" alignment="distributed"/>
  </si>
  <si>
    <r>
      <t>●</t>
    </r>
    <r>
      <rPr>
        <sz val="11"/>
        <rFont val="Meiryo UI"/>
        <family val="3"/>
        <charset val="128"/>
      </rPr>
      <t>土耳古石</t>
    </r>
    <rPh sb="1" eb="5">
      <t>ターコイズ</t>
    </rPh>
    <phoneticPr fontId="4" alignment="distributed"/>
  </si>
  <si>
    <r>
      <t>◆</t>
    </r>
    <r>
      <rPr>
        <sz val="11"/>
        <rFont val="Meiryo UI"/>
        <family val="3"/>
        <charset val="128"/>
      </rPr>
      <t>紅玉</t>
    </r>
    <rPh sb="1" eb="3">
      <t>ルビー</t>
    </rPh>
    <phoneticPr fontId="4" alignment="distributed"/>
  </si>
  <si>
    <r>
      <t>◆</t>
    </r>
    <r>
      <rPr>
        <sz val="11"/>
        <rFont val="Meiryo UI"/>
        <family val="3"/>
        <charset val="128"/>
      </rPr>
      <t>藍玉</t>
    </r>
    <rPh sb="1" eb="3">
      <t>アクアマリン</t>
    </rPh>
    <phoneticPr fontId="4" alignment="distributed"/>
  </si>
  <si>
    <r>
      <t>▲</t>
    </r>
    <r>
      <rPr>
        <sz val="11"/>
        <rFont val="Meiryo UI"/>
        <family val="3"/>
        <charset val="128"/>
      </rPr>
      <t>白金</t>
    </r>
    <rPh sb="1" eb="3">
      <t>プラチナ</t>
    </rPh>
    <phoneticPr fontId="4" alignment="distributed"/>
  </si>
  <si>
    <r>
      <t>◆</t>
    </r>
    <r>
      <rPr>
        <sz val="11"/>
        <rFont val="Meiryo UI"/>
        <family val="3"/>
        <charset val="128"/>
      </rPr>
      <t>橄欖石</t>
    </r>
    <rPh sb="1" eb="4">
      <t>ペリドット</t>
    </rPh>
    <phoneticPr fontId="4" alignment="distributed"/>
  </si>
  <si>
    <r>
      <t>■</t>
    </r>
    <r>
      <rPr>
        <sz val="11"/>
        <rFont val="Meiryo UI"/>
        <family val="3"/>
        <charset val="128"/>
      </rPr>
      <t>紅水晶</t>
    </r>
    <rPh sb="1" eb="4">
      <t>ローズクォーツ</t>
    </rPh>
    <phoneticPr fontId="4" alignment="distributed"/>
  </si>
  <si>
    <r>
      <t>◆</t>
    </r>
    <r>
      <rPr>
        <sz val="11"/>
        <rFont val="Meiryo UI"/>
        <family val="3"/>
        <charset val="128"/>
      </rPr>
      <t>星条青玉</t>
    </r>
    <rPh sb="1" eb="5">
      <t>スターサファイア</t>
    </rPh>
    <phoneticPr fontId="4" alignment="distributed"/>
  </si>
  <si>
    <r>
      <t>◆</t>
    </r>
    <r>
      <rPr>
        <sz val="11"/>
        <rFont val="Meiryo UI"/>
        <family val="3"/>
        <charset val="128"/>
      </rPr>
      <t>星条紅玉</t>
    </r>
    <rPh sb="1" eb="5">
      <t>スタールビー</t>
    </rPh>
    <phoneticPr fontId="4" alignment="distributed"/>
  </si>
  <si>
    <t>女性の美徳・平和・挑戦・抵抗</t>
    <rPh sb="0" eb="2">
      <t>じょせい</t>
    </rPh>
    <rPh sb="3" eb="5">
      <t>びとく</t>
    </rPh>
    <rPh sb="6" eb="8">
      <t>へいわ</t>
    </rPh>
    <rPh sb="9" eb="11">
      <t>ちょうせん</t>
    </rPh>
    <rPh sb="12" eb="14">
      <t>ていこう</t>
    </rPh>
    <phoneticPr fontId="4" type="Hiragana"/>
  </si>
  <si>
    <t>08/23</t>
    <phoneticPr fontId="4" type="Hiragana" alignment="distributed"/>
  </si>
  <si>
    <t>歓喜・創造力・夢想・胸のときめき</t>
    <rPh sb="0" eb="2">
      <t>かんき</t>
    </rPh>
    <rPh sb="3" eb="6">
      <t>そうぞうりょく</t>
    </rPh>
    <rPh sb="7" eb="9">
      <t>むそう</t>
    </rPh>
    <rPh sb="10" eb="11">
      <t>むね</t>
    </rPh>
    <phoneticPr fontId="4" type="Hiragana"/>
  </si>
  <si>
    <t>私を拒まないで・私の希望を叶えてください・和解</t>
    <rPh sb="0" eb="1">
      <t>わたし</t>
    </rPh>
    <rPh sb="2" eb="3">
      <t>こば</t>
    </rPh>
    <rPh sb="8" eb="9">
      <t>わたし</t>
    </rPh>
    <rPh sb="10" eb="12">
      <t>きぼう</t>
    </rPh>
    <rPh sb="13" eb="14">
      <t>かな</t>
    </rPh>
    <rPh sb="21" eb="23">
      <t>わかい</t>
    </rPh>
    <phoneticPr fontId="4" type="Hiragana"/>
  </si>
  <si>
    <t>別れ・しばしの憩い・また会う日まで・強い意志</t>
    <rPh sb="0" eb="1">
      <t>わか</t>
    </rPh>
    <rPh sb="7" eb="8">
      <t>いこ</t>
    </rPh>
    <rPh sb="12" eb="13">
      <t>あ</t>
    </rPh>
    <rPh sb="14" eb="15">
      <t>ひ</t>
    </rPh>
    <rPh sb="18" eb="19">
      <t>つよ</t>
    </rPh>
    <rPh sb="20" eb="22">
      <t>いし</t>
    </rPh>
    <phoneticPr fontId="4" type="Hiragana"/>
  </si>
  <si>
    <t>恥じらい・富貴・王者の風格・壮麗</t>
    <rPh sb="0" eb="1">
      <t>は</t>
    </rPh>
    <rPh sb="5" eb="7">
      <t>ふき</t>
    </rPh>
    <rPh sb="8" eb="10">
      <t>おうじゃ</t>
    </rPh>
    <rPh sb="11" eb="13">
      <t>ふうかく</t>
    </rPh>
    <rPh sb="14" eb="16">
      <t>そうれい</t>
    </rPh>
    <phoneticPr fontId="4" type="Hiragana"/>
  </si>
  <si>
    <t>神聖な愛・信仰・宗教的情熱・受難</t>
    <rPh sb="0" eb="2">
      <t>しんせい</t>
    </rPh>
    <rPh sb="3" eb="4">
      <t>あい</t>
    </rPh>
    <rPh sb="5" eb="7">
      <t>しんこう</t>
    </rPh>
    <rPh sb="8" eb="11">
      <t>しゅうきょうてき</t>
    </rPh>
    <rPh sb="11" eb="13">
      <t>じょうねつ</t>
    </rPh>
    <rPh sb="14" eb="16">
      <t>じゅなん</t>
    </rPh>
    <phoneticPr fontId="4" type="Hiragana"/>
  </si>
  <si>
    <t>私を忘れないで・真実の愛・真の友情</t>
    <rPh sb="0" eb="1">
      <t>わたし</t>
    </rPh>
    <rPh sb="2" eb="3">
      <t>わす</t>
    </rPh>
    <rPh sb="8" eb="10">
      <t>しんじつ</t>
    </rPh>
    <rPh sb="11" eb="12">
      <t>あい</t>
    </rPh>
    <rPh sb="13" eb="14">
      <t>しん</t>
    </rPh>
    <rPh sb="15" eb="17">
      <t>ゆうじょう</t>
    </rPh>
    <phoneticPr fontId="4" type="Hiragana"/>
  </si>
  <si>
    <t>団結して当たろう・誇り高い・秘めた恋</t>
    <rPh sb="0" eb="2">
      <t>だんけつ</t>
    </rPh>
    <rPh sb="4" eb="5">
      <t>あ</t>
    </rPh>
    <rPh sb="9" eb="10">
      <t>ほこ</t>
    </rPh>
    <rPh sb="11" eb="12">
      <t>たか</t>
    </rPh>
    <rPh sb="14" eb="15">
      <t>ひ</t>
    </rPh>
    <rPh sb="17" eb="18">
      <t>こい</t>
    </rPh>
    <phoneticPr fontId="4" type="Hiragana"/>
  </si>
  <si>
    <t>一目惚れ・いつも愉快・可憐・飾り気のない人</t>
    <rPh sb="0" eb="3">
      <t>ひとめぼ</t>
    </rPh>
    <rPh sb="8" eb="10">
      <t>ゆかい</t>
    </rPh>
    <rPh sb="11" eb="13">
      <t>かれん</t>
    </rPh>
    <rPh sb="14" eb="15">
      <t>かざ</t>
    </rPh>
    <rPh sb="16" eb="17">
      <t>け</t>
    </rPh>
    <rPh sb="20" eb="21">
      <t>ひと</t>
    </rPh>
    <phoneticPr fontId="4" type="Hiragana"/>
  </si>
  <si>
    <t>家庭の徳・知識・尊敬・家族愛</t>
    <rPh sb="0" eb="2">
      <t>かてい</t>
    </rPh>
    <rPh sb="3" eb="4">
      <t>とく</t>
    </rPh>
    <rPh sb="5" eb="7">
      <t>ちしき</t>
    </rPh>
    <rPh sb="8" eb="10">
      <t>そんけい</t>
    </rPh>
    <rPh sb="11" eb="14">
      <t>かぞくあい</t>
    </rPh>
    <phoneticPr fontId="4" type="Hiragana"/>
  </si>
  <si>
    <t>花嫁の喜び・純粋・寛容・豊富</t>
    <rPh sb="0" eb="2">
      <t>はなよめ</t>
    </rPh>
    <rPh sb="3" eb="4">
      <t>よろこ</t>
    </rPh>
    <rPh sb="6" eb="8">
      <t>じゅんすい</t>
    </rPh>
    <rPh sb="9" eb="11">
      <t>かんよう</t>
    </rPh>
    <rPh sb="12" eb="14">
      <t>ほうふ</t>
    </rPh>
    <phoneticPr fontId="4" type="Hiragana"/>
  </si>
  <si>
    <t>初恋・嫉妬・淋しさに耐える</t>
    <rPh sb="0" eb="2">
      <t>はつこい</t>
    </rPh>
    <rPh sb="3" eb="5">
      <t>しっと</t>
    </rPh>
    <rPh sb="6" eb="7">
      <t>さび</t>
    </rPh>
    <rPh sb="10" eb="11">
      <t>た</t>
    </rPh>
    <phoneticPr fontId="4" type="Hiragana"/>
  </si>
  <si>
    <t>純真・幸福・才能・思いがけない出会い</t>
    <rPh sb="0" eb="2">
      <t>じゅんしん</t>
    </rPh>
    <rPh sb="3" eb="5">
      <t>こうふく</t>
    </rPh>
    <rPh sb="6" eb="8">
      <t>さいのう</t>
    </rPh>
    <rPh sb="9" eb="10">
      <t>おも</t>
    </rPh>
    <rPh sb="15" eb="17">
      <t>であ</t>
    </rPh>
    <phoneticPr fontId="4" type="Hiragana"/>
  </si>
  <si>
    <t>私の想いを受けて・返礼・公平にする・華やかな恋</t>
    <rPh sb="0" eb="1">
      <t>わたし</t>
    </rPh>
    <rPh sb="2" eb="3">
      <t>おも</t>
    </rPh>
    <rPh sb="5" eb="6">
      <t>う</t>
    </rPh>
    <rPh sb="9" eb="11">
      <t>へんれい</t>
    </rPh>
    <rPh sb="12" eb="14">
      <t>こうへい</t>
    </rPh>
    <rPh sb="18" eb="19">
      <t>はな</t>
    </rPh>
    <rPh sb="22" eb="23">
      <t>こい</t>
    </rPh>
    <phoneticPr fontId="4" type="Hiragana"/>
  </si>
  <si>
    <t>大志を抱く・野望・優美な女性・爽やかな笑顔</t>
    <rPh sb="0" eb="2">
      <t>たいし</t>
    </rPh>
    <rPh sb="3" eb="4">
      <t>いだ</t>
    </rPh>
    <rPh sb="6" eb="8">
      <t>やぼう</t>
    </rPh>
    <rPh sb="9" eb="11">
      <t>ゆうび</t>
    </rPh>
    <rPh sb="12" eb="14">
      <t>じょせい</t>
    </rPh>
    <rPh sb="15" eb="16">
      <t>さわ</t>
    </rPh>
    <rPh sb="19" eb="21">
      <t>えがお</t>
    </rPh>
    <phoneticPr fontId="4" type="Hiragana"/>
  </si>
  <si>
    <t>永遠の記憶・常に記憶せよ・真実・献身</t>
    <rPh sb="0" eb="2">
      <t>えいえん</t>
    </rPh>
    <rPh sb="3" eb="5">
      <t>きおく</t>
    </rPh>
    <rPh sb="6" eb="7">
      <t>つね</t>
    </rPh>
    <rPh sb="8" eb="10">
      <t>きおく</t>
    </rPh>
    <rPh sb="13" eb="15">
      <t>しんじつ</t>
    </rPh>
    <rPh sb="16" eb="18">
      <t>けんしん</t>
    </rPh>
    <phoneticPr fontId="4" type="Hiragana"/>
  </si>
  <si>
    <t>尊い記憶・貴重な思い出・勇気・忍耐</t>
    <rPh sb="0" eb="1">
      <t>とうと</t>
    </rPh>
    <rPh sb="2" eb="4">
      <t>きおく</t>
    </rPh>
    <rPh sb="5" eb="7">
      <t>きちょう</t>
    </rPh>
    <rPh sb="8" eb="9">
      <t>おも</t>
    </rPh>
    <rPh sb="10" eb="11">
      <t>で</t>
    </rPh>
    <rPh sb="12" eb="14">
      <t>ゆうき</t>
    </rPh>
    <rPh sb="15" eb="17">
      <t>にんたい</t>
    </rPh>
    <phoneticPr fontId="4" type="Hiragana"/>
  </si>
  <si>
    <t>優しい心・優雅・嬉しい知らせ・心意気</t>
    <rPh sb="0" eb="1">
      <t>やさ</t>
    </rPh>
    <rPh sb="3" eb="4">
      <t>こころ</t>
    </rPh>
    <rPh sb="5" eb="7">
      <t>ゆうが</t>
    </rPh>
    <rPh sb="8" eb="9">
      <t>うれ</t>
    </rPh>
    <rPh sb="11" eb="12">
      <t>し</t>
    </rPh>
    <rPh sb="15" eb="18">
      <t>こころいき</t>
    </rPh>
    <phoneticPr fontId="4" type="Hiragana"/>
  </si>
  <si>
    <t>自尊心・円熟の美・優美・子孫の守護</t>
    <rPh sb="0" eb="3">
      <t>じそんしん</t>
    </rPh>
    <rPh sb="4" eb="6">
      <t>えんじゅく</t>
    </rPh>
    <rPh sb="7" eb="8">
      <t>び</t>
    </rPh>
    <rPh sb="9" eb="11">
      <t>ゆうび</t>
    </rPh>
    <rPh sb="12" eb="14">
      <t>しそん</t>
    </rPh>
    <rPh sb="15" eb="17">
      <t>しゅご</t>
    </rPh>
    <phoneticPr fontId="4" type="Hiragana"/>
  </si>
  <si>
    <t>情熱・永続・堅実な未来・妄想</t>
    <rPh sb="0" eb="2">
      <t>じょうねつ</t>
    </rPh>
    <rPh sb="3" eb="5">
      <t>えいぞく</t>
    </rPh>
    <rPh sb="6" eb="8">
      <t>けんじつ</t>
    </rPh>
    <rPh sb="9" eb="11">
      <t>みらい</t>
    </rPh>
    <rPh sb="12" eb="14">
      <t>もうそう</t>
    </rPh>
    <phoneticPr fontId="4" type="Hiragana"/>
  </si>
  <si>
    <t>聡明な女性・愛され上手・知性・上品</t>
    <rPh sb="0" eb="2">
      <t>そうめい</t>
    </rPh>
    <rPh sb="3" eb="5">
      <t>じょせい</t>
    </rPh>
    <rPh sb="6" eb="7">
      <t>あい</t>
    </rPh>
    <rPh sb="9" eb="11">
      <t>じょうず</t>
    </rPh>
    <rPh sb="12" eb="14">
      <t>ちせい</t>
    </rPh>
    <rPh sb="15" eb="17">
      <t>じょうひん</t>
    </rPh>
    <phoneticPr fontId="4" type="Hiragana"/>
  </si>
  <si>
    <t>情愛・絶望・色あせぬ恋・見栄っ張り</t>
    <rPh sb="0" eb="2">
      <t>じょうあい</t>
    </rPh>
    <rPh sb="3" eb="5">
      <t>ぜつぼう</t>
    </rPh>
    <rPh sb="6" eb="7">
      <t>いろ</t>
    </rPh>
    <rPh sb="10" eb="11">
      <t>こい</t>
    </rPh>
    <rPh sb="12" eb="14">
      <t>みえ</t>
    </rPh>
    <rPh sb="15" eb="16">
      <t>ぱ</t>
    </rPh>
    <phoneticPr fontId="4" type="Hiragana"/>
  </si>
  <si>
    <t>人目につく・いつも可愛らしい・謙遜・悪意</t>
    <rPh sb="0" eb="1">
      <t>ひと</t>
    </rPh>
    <rPh sb="1" eb="2">
      <t>め</t>
    </rPh>
    <rPh sb="9" eb="11">
      <t>かわい</t>
    </rPh>
    <phoneticPr fontId="4" type="Hiragana"/>
  </si>
  <si>
    <t>陽気・歓喜・楽しみ・節度ある態度</t>
    <rPh sb="0" eb="2">
      <t>ようき</t>
    </rPh>
    <rPh sb="3" eb="5">
      <t>かんき</t>
    </rPh>
    <rPh sb="6" eb="7">
      <t>たの</t>
    </rPh>
    <rPh sb="10" eb="12">
      <t>せつど</t>
    </rPh>
    <rPh sb="14" eb="16">
      <t>たいど</t>
    </rPh>
    <phoneticPr fontId="4" type="Hiragana"/>
  </si>
  <si>
    <t>なんという幸運・祝福・好意・憎しみ</t>
    <rPh sb="5" eb="7">
      <t>こううん</t>
    </rPh>
    <rPh sb="8" eb="10">
      <t>しゅくふく</t>
    </rPh>
    <rPh sb="11" eb="13">
      <t>こうい</t>
    </rPh>
    <rPh sb="14" eb="15">
      <t>にく</t>
    </rPh>
    <phoneticPr fontId="4" type="Hiragana"/>
  </si>
  <si>
    <t>祈り・愛嬌・共感・意地っ張り</t>
    <rPh sb="0" eb="1">
      <t>いの</t>
    </rPh>
    <rPh sb="3" eb="5">
      <t>あいきょう</t>
    </rPh>
    <rPh sb="6" eb="8">
      <t>きょうかん</t>
    </rPh>
    <rPh sb="9" eb="11">
      <t>いじ</t>
    </rPh>
    <rPh sb="12" eb="13">
      <t>ぱ</t>
    </rPh>
    <phoneticPr fontId="4" type="Hiragana"/>
  </si>
  <si>
    <t>恥じらい・慎ましやか・天性の素質</t>
    <rPh sb="0" eb="1">
      <t>は</t>
    </rPh>
    <rPh sb="5" eb="6">
      <t>つつ</t>
    </rPh>
    <rPh sb="11" eb="13">
      <t>てんせい</t>
    </rPh>
    <rPh sb="14" eb="16">
      <t>そしつ</t>
    </rPh>
    <phoneticPr fontId="4" type="Hiragana"/>
  </si>
  <si>
    <t>ここに来て・君を待つ・落ちぶれる・情けを待つ</t>
    <rPh sb="3" eb="4">
      <t>き</t>
    </rPh>
    <rPh sb="6" eb="7">
      <t>きみ</t>
    </rPh>
    <rPh sb="8" eb="9">
      <t>ま</t>
    </rPh>
    <rPh sb="11" eb="12">
      <t>お</t>
    </rPh>
    <rPh sb="17" eb="18">
      <t>なさ</t>
    </rPh>
    <rPh sb="20" eb="21">
      <t>ま</t>
    </rPh>
    <phoneticPr fontId="4" type="Hiragana"/>
  </si>
  <si>
    <t>個性的な美・誠意・静かな愛</t>
    <rPh sb="0" eb="3">
      <t>こせいてき</t>
    </rPh>
    <rPh sb="4" eb="5">
      <t>び</t>
    </rPh>
    <rPh sb="6" eb="8">
      <t>せいい</t>
    </rPh>
    <rPh sb="9" eb="10">
      <t>しず</t>
    </rPh>
    <rPh sb="12" eb="13">
      <t>あい</t>
    </rPh>
    <phoneticPr fontId="4" type="Hiragana"/>
  </si>
  <si>
    <t>悲しい思い出・消えない記憶・愛の深さ</t>
    <rPh sb="0" eb="1">
      <t>かな</t>
    </rPh>
    <rPh sb="3" eb="4">
      <t>おも</t>
    </rPh>
    <rPh sb="5" eb="6">
      <t>で</t>
    </rPh>
    <rPh sb="7" eb="8">
      <t>き</t>
    </rPh>
    <rPh sb="11" eb="13">
      <t>きおく</t>
    </rPh>
    <rPh sb="14" eb="15">
      <t>あい</t>
    </rPh>
    <rPh sb="16" eb="17">
      <t>ふか</t>
    </rPh>
    <phoneticPr fontId="4" type="Hiragana"/>
  </si>
  <si>
    <t>尊敬・あなたを待つ・報われぬ恋</t>
    <rPh sb="0" eb="2">
      <t>そんけい</t>
    </rPh>
    <rPh sb="7" eb="8">
      <t>ま</t>
    </rPh>
    <rPh sb="10" eb="11">
      <t>むく</t>
    </rPh>
    <rPh sb="14" eb="15">
      <t>こい</t>
    </rPh>
    <phoneticPr fontId="4" type="Hiragana"/>
  </si>
  <si>
    <t>幸せな人・安心・予防・奨励</t>
    <rPh sb="0" eb="1">
      <t>しあわ</t>
    </rPh>
    <rPh sb="3" eb="4">
      <t>ひと</t>
    </rPh>
    <rPh sb="5" eb="7">
      <t>あんしん</t>
    </rPh>
    <rPh sb="8" eb="10">
      <t>よぼう</t>
    </rPh>
    <rPh sb="11" eb="13">
      <t>しょうれい</t>
    </rPh>
    <phoneticPr fontId="4" type="Hiragana"/>
  </si>
  <si>
    <t>強靭・意外な想い・肉親の絆・豊かな力</t>
    <rPh sb="0" eb="2">
      <t>きょうじん</t>
    </rPh>
    <rPh sb="3" eb="5">
      <t>いがい</t>
    </rPh>
    <rPh sb="6" eb="7">
      <t>おも</t>
    </rPh>
    <rPh sb="9" eb="11">
      <t>にくしん</t>
    </rPh>
    <rPh sb="12" eb="13">
      <t>きずな</t>
    </rPh>
    <rPh sb="14" eb="15">
      <t>ゆた</t>
    </rPh>
    <rPh sb="17" eb="18">
      <t>ちから</t>
    </rPh>
    <phoneticPr fontId="4" type="Hiragana"/>
  </si>
  <si>
    <t>上機嫌・陽気・競争心・一目惚れ</t>
    <rPh sb="0" eb="3">
      <t>じょうきげん</t>
    </rPh>
    <rPh sb="4" eb="6">
      <t>ようき</t>
    </rPh>
    <rPh sb="7" eb="10">
      <t>きょうそうしん</t>
    </rPh>
    <rPh sb="11" eb="13">
      <t>ひとめ</t>
    </rPh>
    <rPh sb="13" eb="14">
      <t>ぼ</t>
    </rPh>
    <phoneticPr fontId="4" type="Hiragana"/>
  </si>
  <si>
    <t>哀愁の美・栄誉</t>
    <rPh sb="0" eb="2">
      <t>あいしゅう</t>
    </rPh>
    <rPh sb="3" eb="4">
      <t>び</t>
    </rPh>
    <rPh sb="5" eb="7">
      <t>えいよ</t>
    </rPh>
    <phoneticPr fontId="4" type="Hiragana"/>
  </si>
  <si>
    <t>恋の訪れ・知的な装い・誠実な愛・実直</t>
    <rPh sb="0" eb="1">
      <t>こい</t>
    </rPh>
    <rPh sb="2" eb="3">
      <t>おとず</t>
    </rPh>
    <rPh sb="5" eb="7">
      <t>ちてき</t>
    </rPh>
    <rPh sb="8" eb="9">
      <t>よそお</t>
    </rPh>
    <rPh sb="11" eb="13">
      <t>せいじつ</t>
    </rPh>
    <rPh sb="14" eb="15">
      <t>あい</t>
    </rPh>
    <rPh sb="16" eb="18">
      <t>じっちょく</t>
    </rPh>
    <phoneticPr fontId="4" type="Hiragana"/>
  </si>
  <si>
    <t>お洒落・奇抜・警戒・博愛</t>
    <rPh sb="1" eb="3">
      <t>しゃれ</t>
    </rPh>
    <rPh sb="4" eb="6">
      <t>きばつ</t>
    </rPh>
    <rPh sb="7" eb="9">
      <t>けいかい</t>
    </rPh>
    <rPh sb="10" eb="12">
      <t>はくあい</t>
    </rPh>
    <phoneticPr fontId="4" type="Hiragana"/>
  </si>
  <si>
    <t>あなたを忘れない・遠くの人を思う・追憶</t>
    <rPh sb="4" eb="5">
      <t>わす</t>
    </rPh>
    <rPh sb="9" eb="10">
      <t>とお</t>
    </rPh>
    <rPh sb="12" eb="13">
      <t>ひと</t>
    </rPh>
    <rPh sb="14" eb="15">
      <t>おも</t>
    </rPh>
    <rPh sb="17" eb="19">
      <t>ついおく</t>
    </rPh>
    <phoneticPr fontId="4" type="Hiragana"/>
  </si>
  <si>
    <t>あなたと飛び立ちたい・多忙・人気者</t>
    <rPh sb="4" eb="5">
      <t>と</t>
    </rPh>
    <rPh sb="6" eb="7">
      <t>た</t>
    </rPh>
    <rPh sb="11" eb="13">
      <t>たぼう</t>
    </rPh>
    <rPh sb="14" eb="17">
      <t>にんきもの</t>
    </rPh>
    <phoneticPr fontId="4" type="Hiragana"/>
  </si>
  <si>
    <t>永遠の命・不老不死・変わらぬ愛</t>
    <rPh sb="0" eb="2">
      <t>えいえん</t>
    </rPh>
    <rPh sb="3" eb="4">
      <t>いのち</t>
    </rPh>
    <rPh sb="5" eb="7">
      <t>ふろう</t>
    </rPh>
    <rPh sb="7" eb="9">
      <t>ふし</t>
    </rPh>
    <rPh sb="10" eb="11">
      <t>か</t>
    </rPh>
    <rPh sb="14" eb="15">
      <t>あい</t>
    </rPh>
    <phoneticPr fontId="4" type="Hiragana"/>
  </si>
  <si>
    <t>薄情・情熱・秘められた想い</t>
    <rPh sb="0" eb="2">
      <t>はくじょう</t>
    </rPh>
    <rPh sb="3" eb="5">
      <t>じょうねつ</t>
    </rPh>
    <rPh sb="6" eb="7">
      <t>ひ</t>
    </rPh>
    <rPh sb="11" eb="12">
      <t>おも</t>
    </rPh>
    <phoneticPr fontId="4" type="Hiragana"/>
  </si>
  <si>
    <t>あなたを捕らえる・君を放さない・人生の出発</t>
    <rPh sb="4" eb="5">
      <t>と</t>
    </rPh>
    <rPh sb="9" eb="10">
      <t>きみ</t>
    </rPh>
    <rPh sb="11" eb="12">
      <t>はな</t>
    </rPh>
    <rPh sb="16" eb="18">
      <t>じんせい</t>
    </rPh>
    <rPh sb="19" eb="21">
      <t>しゅっぱつ</t>
    </rPh>
    <phoneticPr fontId="4" type="Hiragana"/>
  </si>
  <si>
    <t>忍冬/吸葛【ハニーサックル】</t>
    <rPh sb="0" eb="2">
      <t>すいかずら</t>
    </rPh>
    <rPh sb="3" eb="5">
      <t>すいかずら</t>
    </rPh>
    <phoneticPr fontId="4" type="Hiragana" alignment="distributed"/>
  </si>
  <si>
    <t>奥ゆかしさ・叡智・熱心</t>
    <rPh sb="0" eb="1">
      <t>おく</t>
    </rPh>
    <rPh sb="6" eb="8">
      <t>えいち</t>
    </rPh>
    <rPh sb="9" eb="11">
      <t>ねっしん</t>
    </rPh>
    <phoneticPr fontId="4" type="Hiragana"/>
  </si>
  <si>
    <t>生命の輝き・勇者・濃厚な愛情・信頼</t>
    <rPh sb="0" eb="2">
      <t>せいめい</t>
    </rPh>
    <rPh sb="3" eb="4">
      <t>かがや</t>
    </rPh>
    <rPh sb="6" eb="8">
      <t>ゆうしゃ</t>
    </rPh>
    <rPh sb="9" eb="11">
      <t>のうこう</t>
    </rPh>
    <rPh sb="12" eb="14">
      <t>あいじょう</t>
    </rPh>
    <rPh sb="15" eb="17">
      <t>しんらい</t>
    </rPh>
    <phoneticPr fontId="4" type="Hiragana"/>
  </si>
  <si>
    <t>思案・想い・物思い・柔軟な精神</t>
    <rPh sb="0" eb="2">
      <t>しあん</t>
    </rPh>
    <rPh sb="3" eb="4">
      <t>おも</t>
    </rPh>
    <rPh sb="6" eb="8">
      <t>ものおも</t>
    </rPh>
    <rPh sb="10" eb="12">
      <t>じゅうなん</t>
    </rPh>
    <rPh sb="13" eb="15">
      <t>せいしん</t>
    </rPh>
    <phoneticPr fontId="4" type="Hiragana"/>
  </si>
  <si>
    <t>完全無欠・あなたは完璧・貯蓄</t>
    <rPh sb="0" eb="4">
      <t>かんぜんむけつ</t>
    </rPh>
    <rPh sb="9" eb="11">
      <t>かんぺき</t>
    </rPh>
    <rPh sb="12" eb="14">
      <t>ちょちく</t>
    </rPh>
    <phoneticPr fontId="4" type="Hiragana"/>
  </si>
  <si>
    <t>賞賛に値する・強い精神力・勇気</t>
    <rPh sb="0" eb="2">
      <t>しょうさん</t>
    </rPh>
    <rPh sb="3" eb="4">
      <t>あたい</t>
    </rPh>
    <rPh sb="7" eb="8">
      <t>つよ</t>
    </rPh>
    <rPh sb="9" eb="12">
      <t>せいしんりょく</t>
    </rPh>
    <rPh sb="13" eb="15">
      <t>ゆうき</t>
    </rPh>
    <phoneticPr fontId="4" type="Hiragana"/>
  </si>
  <si>
    <t>愛慕・移ろいゆく日々・変化・物思い</t>
    <rPh sb="0" eb="2">
      <t>あいぼ</t>
    </rPh>
    <rPh sb="3" eb="4">
      <t>うつ</t>
    </rPh>
    <rPh sb="8" eb="10">
      <t>ひび</t>
    </rPh>
    <rPh sb="11" eb="13">
      <t>へんか</t>
    </rPh>
    <rPh sb="14" eb="16">
      <t>ものおも</t>
    </rPh>
    <phoneticPr fontId="4" type="Hiragana"/>
  </si>
  <si>
    <t>祝福・利益・物事に動じない・慈愛</t>
    <rPh sb="0" eb="2">
      <t>しゅくふく</t>
    </rPh>
    <rPh sb="3" eb="5">
      <t>りえき</t>
    </rPh>
    <rPh sb="6" eb="8">
      <t>ものごと</t>
    </rPh>
    <rPh sb="9" eb="10">
      <t>どう</t>
    </rPh>
    <rPh sb="14" eb="16">
      <t>じあい</t>
    </rPh>
    <phoneticPr fontId="4" type="Hiragana"/>
  </si>
  <si>
    <t>純粋・潔白・無垢</t>
    <rPh sb="0" eb="2">
      <t>じゅんすい</t>
    </rPh>
    <rPh sb="3" eb="5">
      <t>けっぱく</t>
    </rPh>
    <rPh sb="6" eb="8">
      <t>むく</t>
    </rPh>
    <phoneticPr fontId="4" type="Hiragana"/>
  </si>
  <si>
    <t>あなたの容姿に酔う・秘密のひととき・小さな愛</t>
    <rPh sb="4" eb="6">
      <t>ようし</t>
    </rPh>
    <rPh sb="7" eb="8">
      <t>よ</t>
    </rPh>
    <rPh sb="10" eb="12">
      <t>ひみつ</t>
    </rPh>
    <rPh sb="18" eb="19">
      <t>ちい</t>
    </rPh>
    <rPh sb="21" eb="22">
      <t>あい</t>
    </rPh>
    <phoneticPr fontId="4" type="Hiragana"/>
  </si>
  <si>
    <t>誘惑・魅惑・魅力</t>
    <rPh sb="0" eb="2">
      <t>ゆうわく</t>
    </rPh>
    <rPh sb="3" eb="5">
      <t>みわく</t>
    </rPh>
    <rPh sb="6" eb="8">
      <t>みりょく</t>
    </rPh>
    <phoneticPr fontId="4" type="Hiragana"/>
  </si>
  <si>
    <t>清純・気品・爽快・清々しい日々</t>
    <rPh sb="0" eb="2">
      <t>せいじゅん</t>
    </rPh>
    <rPh sb="3" eb="5">
      <t>きひん</t>
    </rPh>
    <rPh sb="6" eb="8">
      <t>そうかい</t>
    </rPh>
    <rPh sb="9" eb="11">
      <t>すがすが</t>
    </rPh>
    <rPh sb="13" eb="15">
      <t>ひび</t>
    </rPh>
    <phoneticPr fontId="4" type="Hiragana"/>
  </si>
  <si>
    <t>三浦　理恵子</t>
    <rPh sb="0" eb="2">
      <t>みうら</t>
    </rPh>
    <rPh sb="3" eb="6">
      <t>りえこ</t>
    </rPh>
    <phoneticPr fontId="4" type="Hiragana"/>
  </si>
  <si>
    <t>羽田　恵理香</t>
    <rPh sb="0" eb="2">
      <t>はねだ</t>
    </rPh>
    <rPh sb="3" eb="6">
      <t>えりか</t>
    </rPh>
    <phoneticPr fontId="4" type="Hiragana"/>
  </si>
  <si>
    <t>大杉　漣</t>
    <rPh sb="0" eb="2">
      <t>おおすぎ</t>
    </rPh>
    <rPh sb="3" eb="4">
      <t>れん</t>
    </rPh>
    <phoneticPr fontId="4" type="Hiragana"/>
  </si>
  <si>
    <t>美しさに勝る値打ち・優美・飛躍</t>
    <rPh sb="0" eb="1">
      <t>うつく</t>
    </rPh>
    <rPh sb="4" eb="5">
      <t>まさ</t>
    </rPh>
    <rPh sb="6" eb="8">
      <t>ねう</t>
    </rPh>
    <rPh sb="10" eb="12">
      <t>ゆうび</t>
    </rPh>
    <rPh sb="13" eb="15">
      <t>ひやく</t>
    </rPh>
    <phoneticPr fontId="4" type="Hiragana"/>
  </si>
  <si>
    <t>来るべき喜び・あなたに会える幸せ</t>
    <rPh sb="11" eb="12">
      <t>ア</t>
    </rPh>
    <rPh sb="14" eb="15">
      <t>シアワ</t>
    </rPh>
    <phoneticPr fontId="4"/>
  </si>
  <si>
    <t>満願成就・達成・輝かしい実績・素直さ</t>
    <rPh sb="0" eb="2">
      <t>まんがん</t>
    </rPh>
    <rPh sb="2" eb="4">
      <t>じょうじゅ</t>
    </rPh>
    <rPh sb="5" eb="7">
      <t>たっせい</t>
    </rPh>
    <rPh sb="8" eb="9">
      <t>かがや</t>
    </rPh>
    <rPh sb="12" eb="14">
      <t>じっせき</t>
    </rPh>
    <rPh sb="15" eb="17">
      <t>すなお</t>
    </rPh>
    <phoneticPr fontId="4" type="Hiragana"/>
  </si>
  <si>
    <t>寿ぎ・陰徳・徳のある人</t>
    <rPh sb="0" eb="1">
      <t>ことほ</t>
    </rPh>
    <rPh sb="3" eb="5">
      <t>いんとく</t>
    </rPh>
    <rPh sb="6" eb="7">
      <t>とく</t>
    </rPh>
    <rPh sb="10" eb="11">
      <t>ひと</t>
    </rPh>
    <phoneticPr fontId="4" type="Hiragana"/>
  </si>
  <si>
    <t>危険な愛・ご用心・美しき善良・恵まれた人</t>
    <rPh sb="6" eb="8">
      <t>ようじん</t>
    </rPh>
    <rPh sb="9" eb="10">
      <t>うつく</t>
    </rPh>
    <rPh sb="12" eb="14">
      <t>ぜんりょう</t>
    </rPh>
    <rPh sb="15" eb="16">
      <t>めぐ</t>
    </rPh>
    <rPh sb="19" eb="20">
      <t>ひと</t>
    </rPh>
    <phoneticPr fontId="4" type="Hiragana"/>
  </si>
  <si>
    <t>初恋の感激・愛の芽生え・青春の思い出・友情</t>
    <rPh sb="0" eb="2">
      <t>はつこい</t>
    </rPh>
    <rPh sb="3" eb="5">
      <t>かんげき</t>
    </rPh>
    <rPh sb="6" eb="7">
      <t>あい</t>
    </rPh>
    <rPh sb="8" eb="10">
      <t>めば</t>
    </rPh>
    <rPh sb="12" eb="14">
      <t>せいしゅん</t>
    </rPh>
    <rPh sb="15" eb="16">
      <t>おも</t>
    </rPh>
    <rPh sb="17" eb="18">
      <t>で</t>
    </rPh>
    <rPh sb="19" eb="21">
      <t>ゆうじょう</t>
    </rPh>
    <phoneticPr fontId="4" type="Hiragana"/>
  </si>
  <si>
    <t>秘密の愛・プラトニックな愛・友情・優雅</t>
    <rPh sb="0" eb="2">
      <t>ひみつ</t>
    </rPh>
    <rPh sb="3" eb="4">
      <t>あい</t>
    </rPh>
    <rPh sb="12" eb="13">
      <t>あい</t>
    </rPh>
    <rPh sb="14" eb="16">
      <t>ゆうじょう</t>
    </rPh>
    <rPh sb="17" eb="19">
      <t>ゆうが</t>
    </rPh>
    <phoneticPr fontId="4" type="Hiragana"/>
  </si>
  <si>
    <t>東原　亜希</t>
    <rPh sb="0" eb="2">
      <t>ひがしはら</t>
    </rPh>
    <rPh sb="3" eb="5">
      <t>あき</t>
    </rPh>
    <phoneticPr fontId="4" type="Hiragana"/>
  </si>
  <si>
    <t>世耕　弘昭</t>
    <rPh sb="0" eb="2">
      <t>せこう</t>
    </rPh>
    <rPh sb="3" eb="5">
      <t>ひろあき</t>
    </rPh>
    <phoneticPr fontId="4" type="Hiragana"/>
  </si>
  <si>
    <t>世耕　弘昭☆</t>
    <rPh sb="0" eb="2">
      <t>せこう</t>
    </rPh>
    <rPh sb="3" eb="5">
      <t>ひろあき</t>
    </rPh>
    <phoneticPr fontId="4" type="Hiragana"/>
  </si>
  <si>
    <t>近畿大理事長/世耕弘成の父</t>
    <rPh sb="0" eb="2">
      <t>きんき</t>
    </rPh>
    <rPh sb="2" eb="3">
      <t>だい</t>
    </rPh>
    <rPh sb="3" eb="6">
      <t>りじちょう</t>
    </rPh>
    <rPh sb="7" eb="9">
      <t>せこう</t>
    </rPh>
    <rPh sb="9" eb="11">
      <t>ひろしげ</t>
    </rPh>
    <rPh sb="12" eb="13">
      <t>ちち</t>
    </rPh>
    <phoneticPr fontId="4" type="Hiragana"/>
  </si>
  <si>
    <t>慎み深さ・誠実・小さな幸せ・貞淑</t>
    <rPh sb="0" eb="1">
      <t>つつし</t>
    </rPh>
    <rPh sb="2" eb="3">
      <t>ぶか</t>
    </rPh>
    <rPh sb="5" eb="7">
      <t>せいじつ</t>
    </rPh>
    <rPh sb="8" eb="9">
      <t>ちい</t>
    </rPh>
    <rPh sb="11" eb="12">
      <t>しあわ</t>
    </rPh>
    <rPh sb="14" eb="16">
      <t>ていしゅく</t>
    </rPh>
    <phoneticPr fontId="4" type="Hiragana"/>
  </si>
  <si>
    <t>理想の愛・謙譲の美徳・高潔な理性</t>
    <rPh sb="0" eb="2">
      <t>りそう</t>
    </rPh>
    <rPh sb="3" eb="4">
      <t>あい</t>
    </rPh>
    <rPh sb="5" eb="7">
      <t>けんじょう</t>
    </rPh>
    <rPh sb="8" eb="10">
      <t>びとく</t>
    </rPh>
    <rPh sb="11" eb="13">
      <t>こうけつ</t>
    </rPh>
    <rPh sb="14" eb="16">
      <t>りせい</t>
    </rPh>
    <phoneticPr fontId="4" type="Hiragana"/>
  </si>
  <si>
    <t>贅沢・おしゃれ・至上の愛らしさ</t>
    <rPh sb="0" eb="2">
      <t>ぜいたく</t>
    </rPh>
    <rPh sb="8" eb="10">
      <t>しじょう</t>
    </rPh>
    <rPh sb="11" eb="12">
      <t>あい</t>
    </rPh>
    <phoneticPr fontId="4" type="Hiragana"/>
  </si>
  <si>
    <t>悲しみを超えた愛・心静かな愛・悲哀・遊び</t>
    <rPh sb="0" eb="1">
      <t>かな</t>
    </rPh>
    <rPh sb="4" eb="5">
      <t>こ</t>
    </rPh>
    <rPh sb="7" eb="8">
      <t>あい</t>
    </rPh>
    <rPh sb="9" eb="11">
      <t>こころしず</t>
    </rPh>
    <rPh sb="13" eb="14">
      <t>あい</t>
    </rPh>
    <rPh sb="15" eb="17">
      <t>ひあい</t>
    </rPh>
    <rPh sb="18" eb="19">
      <t>あそ</t>
    </rPh>
    <phoneticPr fontId="4" type="Hiragana"/>
  </si>
  <si>
    <t>榮倉　奈々</t>
    <rPh sb="0" eb="2">
      <t>えいくら</t>
    </rPh>
    <rPh sb="3" eb="5">
      <t>なな</t>
    </rPh>
    <phoneticPr fontId="4" type="Hiragana"/>
  </si>
  <si>
    <t>南部　虎弾</t>
    <rPh sb="0" eb="2">
      <t>なんぶ</t>
    </rPh>
    <rPh sb="3" eb="5">
      <t>とらた</t>
    </rPh>
    <phoneticPr fontId="4" type="Hiragana"/>
  </si>
  <si>
    <t>電撃ネットワーク</t>
    <rPh sb="0" eb="2">
      <t>でんげき</t>
    </rPh>
    <phoneticPr fontId="4" type="Hiragana"/>
  </si>
  <si>
    <t>三五　十五</t>
    <rPh sb="0" eb="2">
      <t>さんご</t>
    </rPh>
    <rPh sb="3" eb="5">
      <t>じゅうご</t>
    </rPh>
    <phoneticPr fontId="4" type="Hiragana"/>
  </si>
  <si>
    <t>ギュウゾウ</t>
    <phoneticPr fontId="4" type="Hiragana"/>
  </si>
  <si>
    <t>ダンナ小柳</t>
    <rPh sb="3" eb="5">
      <t>こやなぎ</t>
    </rPh>
    <phoneticPr fontId="4" type="Hiragana"/>
  </si>
  <si>
    <t>柳　ジョージ</t>
    <rPh sb="0" eb="1">
      <t>やなぎ</t>
    </rPh>
    <phoneticPr fontId="4" type="Hiragana"/>
  </si>
  <si>
    <t>柳　ジョージ☆</t>
    <rPh sb="0" eb="1">
      <t>やなぎ</t>
    </rPh>
    <phoneticPr fontId="4" type="Hiragana"/>
  </si>
  <si>
    <t>エドワード・O・ウィルソン</t>
    <phoneticPr fontId="4" type="Hiragana"/>
  </si>
  <si>
    <t>昆虫学者・生態学者</t>
    <rPh sb="0" eb="2">
      <t>こんちゅう</t>
    </rPh>
    <rPh sb="2" eb="4">
      <t>がくしゃ</t>
    </rPh>
    <rPh sb="5" eb="7">
      <t>せいたい</t>
    </rPh>
    <rPh sb="7" eb="9">
      <t>がくしゃ</t>
    </rPh>
    <phoneticPr fontId="4" type="Hiragana"/>
  </si>
  <si>
    <t>福永　恵規</t>
    <rPh sb="0" eb="2">
      <t>ふくなが</t>
    </rPh>
    <rPh sb="3" eb="5">
      <t>さとみ</t>
    </rPh>
    <phoneticPr fontId="4" type="Hiragana"/>
  </si>
  <si>
    <t>内海　和子</t>
    <rPh sb="0" eb="2">
      <t>うつみ</t>
    </rPh>
    <rPh sb="3" eb="5">
      <t>かずこ</t>
    </rPh>
    <phoneticPr fontId="4" type="Hiragana"/>
  </si>
  <si>
    <t>中島　美春</t>
    <rPh sb="0" eb="2">
      <t>なかじま</t>
    </rPh>
    <rPh sb="3" eb="5">
      <t>みはる</t>
    </rPh>
    <phoneticPr fontId="4" type="Hiragana"/>
  </si>
  <si>
    <t>名越　美香</t>
    <rPh sb="0" eb="2">
      <t>なごや</t>
    </rPh>
    <rPh sb="3" eb="5">
      <t>みか</t>
    </rPh>
    <phoneticPr fontId="4" type="Hiragana"/>
  </si>
  <si>
    <t>樹原　亜紀</t>
    <rPh sb="0" eb="2">
      <t>きはら</t>
    </rPh>
    <rPh sb="3" eb="5">
      <t>あき</t>
    </rPh>
    <phoneticPr fontId="4" type="Hiragana"/>
  </si>
  <si>
    <t>富川　春美</t>
    <rPh sb="0" eb="2">
      <t>とみかわ</t>
    </rPh>
    <rPh sb="3" eb="5">
      <t>はるみ</t>
    </rPh>
    <phoneticPr fontId="4" type="Hiragana"/>
  </si>
  <si>
    <t>立見　里歌</t>
    <rPh sb="0" eb="2">
      <t>たつみ</t>
    </rPh>
    <rPh sb="3" eb="5">
      <t>りか</t>
    </rPh>
    <phoneticPr fontId="4" type="Hiragana"/>
  </si>
  <si>
    <t>永田　ルリ子</t>
    <rPh sb="0" eb="2">
      <t>ながた</t>
    </rPh>
    <rPh sb="5" eb="6">
      <t>こ</t>
    </rPh>
    <phoneticPr fontId="4" type="Hiragana"/>
  </si>
  <si>
    <t>白石　麻子</t>
    <rPh sb="0" eb="2">
      <t>しらいし</t>
    </rPh>
    <rPh sb="3" eb="5">
      <t>まこ</t>
    </rPh>
    <phoneticPr fontId="4" type="Hiragana"/>
  </si>
  <si>
    <t>横田　睦美</t>
    <rPh sb="0" eb="2">
      <t>よこた</t>
    </rPh>
    <rPh sb="3" eb="5">
      <t>むつみ</t>
    </rPh>
    <phoneticPr fontId="4" type="Hiragana"/>
  </si>
  <si>
    <t>山本スーザン久美子</t>
    <rPh sb="0" eb="2">
      <t>やまもと</t>
    </rPh>
    <rPh sb="6" eb="9">
      <t>くみこ</t>
    </rPh>
    <phoneticPr fontId="4" type="Hiragana"/>
  </si>
  <si>
    <t>布川　智子</t>
    <rPh sb="0" eb="2">
      <t>ふかわ</t>
    </rPh>
    <rPh sb="3" eb="5">
      <t>ともこ</t>
    </rPh>
    <phoneticPr fontId="4" type="Hiragana"/>
  </si>
  <si>
    <t>斉藤　満喜子</t>
    <rPh sb="0" eb="2">
      <t>さいとう</t>
    </rPh>
    <rPh sb="3" eb="6">
      <t>まきこ</t>
    </rPh>
    <phoneticPr fontId="4" type="Hiragana"/>
  </si>
  <si>
    <t>我妻　佳代</t>
    <rPh sb="0" eb="2">
      <t>あがつま</t>
    </rPh>
    <rPh sb="3" eb="5">
      <t>かよ</t>
    </rPh>
    <phoneticPr fontId="4" type="Hiragana"/>
  </si>
  <si>
    <t>前田　敦子</t>
    <rPh sb="0" eb="2">
      <t>まえだ</t>
    </rPh>
    <rPh sb="3" eb="5">
      <t>あつこ</t>
    </rPh>
    <phoneticPr fontId="4" type="Hiragana"/>
  </si>
  <si>
    <t>AKB48</t>
    <phoneticPr fontId="4" type="Hiragana"/>
  </si>
  <si>
    <t>トン・コープマン</t>
    <phoneticPr fontId="4" type="Hiragana"/>
  </si>
  <si>
    <t>オルガニスト</t>
    <phoneticPr fontId="4" type="Hiragana"/>
  </si>
  <si>
    <t>ヘルムート・ヴァルヒャ</t>
    <phoneticPr fontId="4" type="Hiragana"/>
  </si>
  <si>
    <t>ヘルムート・ヴァルヒャ☆</t>
    <phoneticPr fontId="4" type="Hiragana"/>
  </si>
  <si>
    <t>盲目のオルガニスト</t>
    <rPh sb="0" eb="2">
      <t>もうもく</t>
    </rPh>
    <phoneticPr fontId="4" type="Hiragana"/>
  </si>
  <si>
    <t>ハインリッヒ・G・トロースト</t>
    <phoneticPr fontId="4" type="Hiragana"/>
  </si>
  <si>
    <t>ハインリッヒ・G・トロースト☆</t>
    <phoneticPr fontId="4" type="Hiragana"/>
  </si>
  <si>
    <t>アルプ・シュニットガー</t>
    <phoneticPr fontId="4" type="Hiragana"/>
  </si>
  <si>
    <t>アルプ・シュニットガー☆</t>
    <phoneticPr fontId="4" type="Hiragana"/>
  </si>
  <si>
    <t>バロックオルガン制作者</t>
    <rPh sb="8" eb="11">
      <t>せいさくしゃ</t>
    </rPh>
    <phoneticPr fontId="4" type="Hiragana"/>
  </si>
  <si>
    <t>Ｅ．Ｆ．ヴァルカー</t>
    <phoneticPr fontId="4" type="Hiragana"/>
  </si>
  <si>
    <t>Ｅ．Ｆ．ヴァルカー☆</t>
    <phoneticPr fontId="4" type="Hiragana"/>
  </si>
  <si>
    <t>パイプオルガン制作者</t>
    <rPh sb="7" eb="10">
      <t>せいさくしゃ</t>
    </rPh>
    <phoneticPr fontId="4" type="Hiragana"/>
  </si>
  <si>
    <t>ゴットフリート・ジルバーマン</t>
    <phoneticPr fontId="4" type="Hiragana"/>
  </si>
  <si>
    <t>ゴットフリート・ジルバーマン☆</t>
    <phoneticPr fontId="4" type="Hiragana"/>
  </si>
  <si>
    <t>アンドレアス・ジルバーマン</t>
    <phoneticPr fontId="4" type="Hiragana"/>
  </si>
  <si>
    <t>アンドレアス・ジルバーマン☆</t>
    <phoneticPr fontId="4" type="Hiragana"/>
  </si>
  <si>
    <t>北　杜夫☆</t>
    <rPh sb="0" eb="1">
      <t>きた</t>
    </rPh>
    <rPh sb="2" eb="4">
      <t>もりお</t>
    </rPh>
    <phoneticPr fontId="4" type="Hiragana"/>
  </si>
  <si>
    <t>どくとるマンボウ</t>
    <phoneticPr fontId="4" type="Hiragana"/>
  </si>
  <si>
    <t>沢田　知可子</t>
    <rPh sb="0" eb="2">
      <t>さわだ</t>
    </rPh>
    <rPh sb="3" eb="6">
      <t>ちかこ</t>
    </rPh>
    <phoneticPr fontId="4" type="Hiragana"/>
  </si>
  <si>
    <t>パープルタウン</t>
    <phoneticPr fontId="4" type="Hiragana"/>
  </si>
  <si>
    <t>会いたい</t>
    <rPh sb="0" eb="1">
      <t>あ</t>
    </rPh>
    <phoneticPr fontId="4" type="Hiragana"/>
  </si>
  <si>
    <t>藤原　基央</t>
    <rPh sb="0" eb="2">
      <t>ふじわら</t>
    </rPh>
    <rPh sb="3" eb="5">
      <t>もとお</t>
    </rPh>
    <phoneticPr fontId="4" type="Hiragana"/>
  </si>
  <si>
    <t>増川　弘明</t>
    <rPh sb="0" eb="2">
      <t>ますかわ</t>
    </rPh>
    <rPh sb="3" eb="5">
      <t>ひろあき</t>
    </rPh>
    <phoneticPr fontId="4" type="Hiragana"/>
  </si>
  <si>
    <t>直井　由文</t>
    <rPh sb="0" eb="2">
      <t>なおい</t>
    </rPh>
    <rPh sb="3" eb="5">
      <t>よしふみ</t>
    </rPh>
    <phoneticPr fontId="4" type="Hiragana"/>
  </si>
  <si>
    <t>升　秀夫</t>
    <rPh sb="0" eb="1">
      <t>ます</t>
    </rPh>
    <rPh sb="2" eb="4">
      <t>ひでお</t>
    </rPh>
    <phoneticPr fontId="4" type="Hiragana"/>
  </si>
  <si>
    <t>BUMP OF CHICKEN</t>
    <phoneticPr fontId="4" type="Hiragana"/>
  </si>
  <si>
    <t>音楽・従順・神の信頼・深い愛情</t>
    <rPh sb="0" eb="2">
      <t>おんがく</t>
    </rPh>
    <rPh sb="3" eb="5">
      <t>じゅうじゅん</t>
    </rPh>
    <rPh sb="6" eb="7">
      <t>かみ</t>
    </rPh>
    <rPh sb="8" eb="10">
      <t>しんらい</t>
    </rPh>
    <rPh sb="11" eb="12">
      <t>ふか</t>
    </rPh>
    <rPh sb="13" eb="15">
      <t>あいじょう</t>
    </rPh>
    <phoneticPr fontId="4" type="Hiragana"/>
  </si>
  <si>
    <t>金蓮花【ナスタチウム】</t>
    <rPh sb="0" eb="3">
      <t>きんれんか</t>
    </rPh>
    <phoneticPr fontId="4" type="Hiragana" alignment="distributed"/>
  </si>
  <si>
    <t>勝利・愛国心・恋の火・あざけり</t>
    <rPh sb="0" eb="2">
      <t>しょうり</t>
    </rPh>
    <rPh sb="3" eb="6">
      <t>あいこくしん</t>
    </rPh>
    <rPh sb="7" eb="8">
      <t>こい</t>
    </rPh>
    <rPh sb="9" eb="10">
      <t>ひ</t>
    </rPh>
    <phoneticPr fontId="4" type="Hiragana"/>
  </si>
  <si>
    <t>子供の愛・私を見て・注目を浴びる</t>
    <rPh sb="0" eb="2">
      <t>こども</t>
    </rPh>
    <rPh sb="3" eb="4">
      <t>あい</t>
    </rPh>
    <rPh sb="5" eb="6">
      <t>わたし</t>
    </rPh>
    <rPh sb="7" eb="8">
      <t>み</t>
    </rPh>
    <rPh sb="10" eb="12">
      <t>ちゅうもく</t>
    </rPh>
    <rPh sb="13" eb="14">
      <t>あ</t>
    </rPh>
    <phoneticPr fontId="4" type="Hiragana"/>
  </si>
  <si>
    <t>あなたに夢中・恋の虜・気立てのよさ・魅力的</t>
    <rPh sb="4" eb="6">
      <t>むちゅう</t>
    </rPh>
    <rPh sb="7" eb="8">
      <t>こい</t>
    </rPh>
    <rPh sb="9" eb="10">
      <t>とりこ</t>
    </rPh>
    <rPh sb="11" eb="13">
      <t>きだ</t>
    </rPh>
    <rPh sb="18" eb="21">
      <t>みりょくてき</t>
    </rPh>
    <phoneticPr fontId="4" type="Hiragana"/>
  </si>
  <si>
    <t>節約・質素・待ちぼうけ・私のために生きて</t>
    <rPh sb="0" eb="2">
      <t>せつやく</t>
    </rPh>
    <rPh sb="3" eb="5">
      <t>しっそ</t>
    </rPh>
    <rPh sb="6" eb="7">
      <t>ま</t>
    </rPh>
    <rPh sb="12" eb="13">
      <t>わたし</t>
    </rPh>
    <rPh sb="17" eb="18">
      <t>い</t>
    </rPh>
    <phoneticPr fontId="4" type="Hiragana"/>
  </si>
  <si>
    <t>辻　宏</t>
    <rPh sb="0" eb="1">
      <t>つじ</t>
    </rPh>
    <rPh sb="2" eb="3">
      <t>ひろし</t>
    </rPh>
    <phoneticPr fontId="4" type="Hiragana"/>
  </si>
  <si>
    <t>辻　宏☆</t>
    <rPh sb="0" eb="1">
      <t>つじ</t>
    </rPh>
    <rPh sb="2" eb="3">
      <t>ひろし</t>
    </rPh>
    <phoneticPr fontId="4" type="Hiragana"/>
  </si>
  <si>
    <t>パイプオルガン制作者</t>
    <rPh sb="7" eb="10">
      <t>せいさくしゃ</t>
    </rPh>
    <phoneticPr fontId="4" type="Hiragana"/>
  </si>
  <si>
    <t>豊田　英二</t>
    <rPh sb="0" eb="2">
      <t>とよた</t>
    </rPh>
    <rPh sb="3" eb="5">
      <t>えいじ</t>
    </rPh>
    <phoneticPr fontId="4" type="Hiragana"/>
  </si>
  <si>
    <t>トヨタ最高顧問</t>
    <rPh sb="3" eb="5">
      <t>さいこう</t>
    </rPh>
    <rPh sb="5" eb="7">
      <t>こもん</t>
    </rPh>
    <phoneticPr fontId="4" type="Hiragana"/>
  </si>
  <si>
    <t>トヨタ名誉会長</t>
    <rPh sb="3" eb="5">
      <t>めいよ</t>
    </rPh>
    <rPh sb="5" eb="7">
      <t>かいちょう</t>
    </rPh>
    <phoneticPr fontId="4" type="Hiragana"/>
  </si>
  <si>
    <t>豊田　章一郎</t>
    <rPh sb="0" eb="2">
      <t>とよた</t>
    </rPh>
    <rPh sb="3" eb="6">
      <t>しょういちろう</t>
    </rPh>
    <phoneticPr fontId="4" type="Hiragana"/>
  </si>
  <si>
    <t>トヨタ会長（3代目）/経団連前会長</t>
    <rPh sb="3" eb="5">
      <t>かいちょう</t>
    </rPh>
    <rPh sb="7" eb="9">
      <t>だいめ</t>
    </rPh>
    <phoneticPr fontId="4" type="Hiragana"/>
  </si>
  <si>
    <t>張　富士夫</t>
    <rPh sb="0" eb="1">
      <t>ちょう</t>
    </rPh>
    <rPh sb="2" eb="5">
      <t>ふじお</t>
    </rPh>
    <phoneticPr fontId="4" type="Hiragana"/>
  </si>
  <si>
    <t>トヨタ会長（4代目）</t>
    <rPh sb="3" eb="5">
      <t>かいちょう</t>
    </rPh>
    <rPh sb="7" eb="9">
      <t>だいめ</t>
    </rPh>
    <phoneticPr fontId="4" type="Hiragana"/>
  </si>
  <si>
    <t>和田　勉☆</t>
    <rPh sb="0" eb="2">
      <t>わだ</t>
    </rPh>
    <rPh sb="3" eb="4">
      <t>べん</t>
    </rPh>
    <phoneticPr fontId="4" type="Hiragana"/>
  </si>
  <si>
    <t>来生　たかお</t>
    <rPh sb="0" eb="2">
      <t>きすぎ</t>
    </rPh>
    <phoneticPr fontId="4" type="Hiragana"/>
  </si>
  <si>
    <t>小田　裕一郎</t>
    <rPh sb="0" eb="2">
      <t>おだ</t>
    </rPh>
    <rPh sb="3" eb="6">
      <t>ゆういちろう</t>
    </rPh>
    <phoneticPr fontId="4" type="Hiragana"/>
  </si>
  <si>
    <t>原田　真二</t>
    <rPh sb="0" eb="2">
      <t>はらだ</t>
    </rPh>
    <rPh sb="3" eb="5">
      <t>しんじ</t>
    </rPh>
    <phoneticPr fontId="4" type="Hiragana"/>
  </si>
  <si>
    <t>大村　雅朗</t>
    <rPh sb="0" eb="2">
      <t>おおむら</t>
    </rPh>
    <rPh sb="3" eb="5">
      <t>まさあき</t>
    </rPh>
    <phoneticPr fontId="4" type="Hiragana"/>
  </si>
  <si>
    <t>大村　雅朗☆</t>
    <rPh sb="0" eb="2">
      <t>おおむら</t>
    </rPh>
    <rPh sb="3" eb="5">
      <t>まさあき</t>
    </rPh>
    <phoneticPr fontId="4" type="Hiragana"/>
  </si>
  <si>
    <t>大沢　誉志幸</t>
    <rPh sb="0" eb="2">
      <t>おおさわ</t>
    </rPh>
    <rPh sb="3" eb="6">
      <t>よしゆき</t>
    </rPh>
    <phoneticPr fontId="4" type="Hiragana"/>
  </si>
  <si>
    <t>売野　雅勇</t>
    <rPh sb="0" eb="2">
      <t>うりの</t>
    </rPh>
    <rPh sb="3" eb="5">
      <t>まさお</t>
    </rPh>
    <phoneticPr fontId="4" type="Hiragana"/>
  </si>
  <si>
    <t>麻生　圭子</t>
    <rPh sb="0" eb="2">
      <t>あそう</t>
    </rPh>
    <rPh sb="3" eb="5">
      <t>けいこ</t>
    </rPh>
    <phoneticPr fontId="4" type="Hiragana"/>
  </si>
  <si>
    <t>桜井　和寿</t>
    <rPh sb="0" eb="5">
      <t>さくらい　かずとし</t>
    </rPh>
    <phoneticPr fontId="4" type="Hiragana"/>
  </si>
  <si>
    <t>トータス松本</t>
    <rPh sb="4" eb="6">
      <t>まつもと</t>
    </rPh>
    <phoneticPr fontId="4" type="Hiragana"/>
  </si>
  <si>
    <t>ウルフルズ</t>
    <phoneticPr fontId="4" type="Hiragana"/>
  </si>
  <si>
    <t>ウルフル　ケイスケ</t>
    <phoneticPr fontId="4" type="Hiragana"/>
  </si>
  <si>
    <t>ジョン・B・チョッパー</t>
    <phoneticPr fontId="4" type="Hiragana"/>
  </si>
  <si>
    <t>サンコンJr.</t>
    <phoneticPr fontId="4" type="Hiragana"/>
  </si>
  <si>
    <t>エレファントカシマシ</t>
    <phoneticPr fontId="4" type="Hiragana"/>
  </si>
  <si>
    <t>宮本　浩次</t>
    <rPh sb="0" eb="2">
      <t>みやもと</t>
    </rPh>
    <rPh sb="3" eb="5">
      <t>ひろじ</t>
    </rPh>
    <phoneticPr fontId="4" type="Hiragana"/>
  </si>
  <si>
    <t>岩井　俊二</t>
    <rPh sb="0" eb="2">
      <t>いわい</t>
    </rPh>
    <rPh sb="3" eb="5">
      <t>しゅんじ</t>
    </rPh>
    <phoneticPr fontId="4" type="Hiragana"/>
  </si>
  <si>
    <t>土橋　安騎夫</t>
    <rPh sb="0" eb="2">
      <t>どばし</t>
    </rPh>
    <rPh sb="3" eb="6">
      <t>あきお</t>
    </rPh>
    <phoneticPr fontId="4" type="Hiragana"/>
  </si>
  <si>
    <t>レベッカ</t>
    <phoneticPr fontId="4" type="Hiragana"/>
  </si>
  <si>
    <t>澤　穂希</t>
    <rPh sb="0" eb="1">
      <t>さわ</t>
    </rPh>
    <rPh sb="2" eb="4">
      <t>ほまれ</t>
    </rPh>
    <phoneticPr fontId="4" type="Hiragana"/>
  </si>
  <si>
    <t>なでしこジャパン</t>
    <phoneticPr fontId="4" type="Hiragana"/>
  </si>
  <si>
    <t>永遠の栄え・片思い・親切・丁寧</t>
    <rPh sb="0" eb="2">
      <t>えいえん</t>
    </rPh>
    <rPh sb="3" eb="4">
      <t>さか</t>
    </rPh>
    <rPh sb="6" eb="8">
      <t>かたおも</t>
    </rPh>
    <rPh sb="10" eb="12">
      <t>しんせつ</t>
    </rPh>
    <rPh sb="13" eb="15">
      <t>ていねい</t>
    </rPh>
    <phoneticPr fontId="4" type="Hiragana"/>
  </si>
  <si>
    <t>幼なじみ・朋友・優しい思い出</t>
    <rPh sb="0" eb="1">
      <t>おさな</t>
    </rPh>
    <rPh sb="5" eb="7">
      <t>ほうゆう</t>
    </rPh>
    <rPh sb="8" eb="9">
      <t>やさ</t>
    </rPh>
    <rPh sb="11" eb="12">
      <t>おも</t>
    </rPh>
    <rPh sb="13" eb="14">
      <t>で</t>
    </rPh>
    <phoneticPr fontId="4" type="Hiragana"/>
  </si>
  <si>
    <t>楽しい思い出・若い友情・生涯の友情</t>
    <rPh sb="0" eb="1">
      <t>たの</t>
    </rPh>
    <rPh sb="3" eb="4">
      <t>おも</t>
    </rPh>
    <rPh sb="5" eb="6">
      <t>で</t>
    </rPh>
    <rPh sb="7" eb="8">
      <t>わか</t>
    </rPh>
    <rPh sb="9" eb="11">
      <t>ゆうじょう</t>
    </rPh>
    <rPh sb="12" eb="14">
      <t>しょうがい</t>
    </rPh>
    <rPh sb="15" eb="17">
      <t>ゆうじょう</t>
    </rPh>
    <phoneticPr fontId="4" type="Hiragana"/>
  </si>
  <si>
    <t>ユッカ【君が代蘭】</t>
    <rPh sb="4" eb="5">
      <t>きみ</t>
    </rPh>
    <rPh sb="6" eb="7">
      <t>よ</t>
    </rPh>
    <rPh sb="7" eb="8">
      <t>らん</t>
    </rPh>
    <phoneticPr fontId="4" type="Hiragana" alignment="distributed"/>
  </si>
  <si>
    <r>
      <rPr>
        <sz val="11"/>
        <color rgb="FF008000"/>
        <rFont val="Meiryo UI"/>
        <family val="3"/>
        <charset val="128"/>
      </rPr>
      <t>■</t>
    </r>
    <r>
      <rPr>
        <sz val="11"/>
        <rFont val="Meiryo UI"/>
        <family val="3"/>
        <charset val="128"/>
      </rPr>
      <t>砂金水晶</t>
    </r>
    <rPh sb="1" eb="5">
      <t>アベンチュリン</t>
    </rPh>
    <phoneticPr fontId="4" alignment="distributed"/>
  </si>
  <si>
    <r>
      <rPr>
        <sz val="11"/>
        <color rgb="FF9900CC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杉石</t>
    </r>
    <rPh sb="1" eb="3">
      <t>スギライト</t>
    </rPh>
    <phoneticPr fontId="4" alignment="distributed"/>
  </si>
  <si>
    <r>
      <rPr>
        <sz val="11"/>
        <color rgb="FFA50021"/>
        <rFont val="Meiryo UI"/>
        <family val="3"/>
        <charset val="128"/>
      </rPr>
      <t>◆</t>
    </r>
    <r>
      <rPr>
        <sz val="11"/>
        <rFont val="Meiryo UI"/>
        <family val="3"/>
        <charset val="128"/>
      </rPr>
      <t>柘榴石</t>
    </r>
    <rPh sb="1" eb="4">
      <t>ガーネット</t>
    </rPh>
    <phoneticPr fontId="4" alignment="distributed"/>
  </si>
  <si>
    <r>
      <rPr>
        <sz val="11"/>
        <color rgb="FF00CCFF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土耳古石</t>
    </r>
    <rPh sb="1" eb="5">
      <t>ターコイズ</t>
    </rPh>
    <phoneticPr fontId="4" alignment="distributed"/>
  </si>
  <si>
    <r>
      <rPr>
        <sz val="11"/>
        <color rgb="FF993300"/>
        <rFont val="Meiryo UI"/>
        <family val="3"/>
        <charset val="128"/>
      </rPr>
      <t>◆</t>
    </r>
    <r>
      <rPr>
        <sz val="11"/>
        <rFont val="Meiryo UI"/>
        <family val="3"/>
        <charset val="128"/>
      </rPr>
      <t>風信子石</t>
    </r>
    <rPh sb="1" eb="5">
      <t>ジルコン</t>
    </rPh>
    <phoneticPr fontId="4" alignment="distributed"/>
  </si>
  <si>
    <t>冷淡・反抗心・不実・不信</t>
    <rPh sb="0" eb="2">
      <t>レイタン</t>
    </rPh>
    <rPh sb="3" eb="6">
      <t>ハンコウシン</t>
    </rPh>
    <rPh sb="7" eb="9">
      <t>フジツ</t>
    </rPh>
    <rPh sb="10" eb="12">
      <t>フシン</t>
    </rPh>
    <phoneticPr fontId="4"/>
  </si>
  <si>
    <r>
      <rPr>
        <sz val="11"/>
        <color rgb="FFFF33CC"/>
        <rFont val="Meiryo UI"/>
        <family val="3"/>
        <charset val="128"/>
      </rPr>
      <t>◆</t>
    </r>
    <r>
      <rPr>
        <sz val="11"/>
        <rFont val="Meiryo UI"/>
        <family val="3"/>
        <charset val="128"/>
      </rPr>
      <t>電気石</t>
    </r>
    <rPh sb="1" eb="4">
      <t>トルマリン</t>
    </rPh>
    <phoneticPr fontId="4" alignment="distributed"/>
  </si>
  <si>
    <r>
      <rPr>
        <sz val="11"/>
        <color rgb="FF000099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藍銅鉱</t>
    </r>
    <rPh sb="1" eb="4">
      <t>アズライト</t>
    </rPh>
    <phoneticPr fontId="4" alignment="distributed"/>
  </si>
  <si>
    <r>
      <rPr>
        <sz val="11"/>
        <color rgb="FFCC9900"/>
        <rFont val="Meiryo UI"/>
        <family val="3"/>
        <charset val="128"/>
      </rPr>
      <t>▲</t>
    </r>
    <r>
      <rPr>
        <sz val="11"/>
        <rFont val="Meiryo UI"/>
        <family val="3"/>
        <charset val="128"/>
      </rPr>
      <t>黄金</t>
    </r>
    <rPh sb="1" eb="3">
      <t>ゴールド</t>
    </rPh>
    <phoneticPr fontId="4" alignment="distributed"/>
  </si>
  <si>
    <t>雛芥子/雛罌粟【ポピー】</t>
    <rPh sb="0" eb="3">
      <t>ひなげし</t>
    </rPh>
    <rPh sb="4" eb="7">
      <t>ひなげし</t>
    </rPh>
    <phoneticPr fontId="4" type="Hiragana" alignment="distributed"/>
  </si>
  <si>
    <r>
      <rPr>
        <sz val="11"/>
        <color rgb="FFFF3300"/>
        <rFont val="Meiryo UI"/>
        <family val="3"/>
        <charset val="128"/>
      </rPr>
      <t>■</t>
    </r>
    <r>
      <rPr>
        <sz val="11"/>
        <rFont val="Meiryo UI"/>
        <family val="3"/>
        <charset val="128"/>
      </rPr>
      <t>紅玉髄</t>
    </r>
    <rPh sb="1" eb="4">
      <t>カーネリアン</t>
    </rPh>
    <phoneticPr fontId="4" alignment="distributed"/>
  </si>
  <si>
    <r>
      <rPr>
        <sz val="11"/>
        <color rgb="FF00FF99"/>
        <rFont val="Meiryo UI"/>
        <family val="3"/>
        <charset val="128"/>
      </rPr>
      <t>■</t>
    </r>
    <r>
      <rPr>
        <sz val="11"/>
        <rFont val="Meiryo UI"/>
        <family val="3"/>
        <charset val="128"/>
      </rPr>
      <t>緑玉髄</t>
    </r>
    <rPh sb="1" eb="4">
      <t>クリソプレーズ</t>
    </rPh>
    <phoneticPr fontId="4" alignment="distributed"/>
  </si>
  <si>
    <r>
      <rPr>
        <sz val="11"/>
        <color rgb="FFFFC000"/>
        <rFont val="Meiryo UI"/>
        <family val="3"/>
        <charset val="128"/>
      </rPr>
      <t>■</t>
    </r>
    <r>
      <rPr>
        <sz val="11"/>
        <rFont val="Meiryo UI"/>
        <family val="3"/>
        <charset val="128"/>
      </rPr>
      <t>黄水晶</t>
    </r>
    <rPh sb="1" eb="4">
      <t>シトリン</t>
    </rPh>
    <phoneticPr fontId="4" alignment="distributed"/>
  </si>
  <si>
    <r>
      <rPr>
        <sz val="11"/>
        <color rgb="FF009900"/>
        <rFont val="Meiryo UI"/>
        <family val="3"/>
        <charset val="128"/>
      </rPr>
      <t>◆</t>
    </r>
    <r>
      <rPr>
        <sz val="11"/>
        <rFont val="Meiryo UI"/>
        <family val="3"/>
        <charset val="128"/>
      </rPr>
      <t>電気石</t>
    </r>
    <rPh sb="1" eb="4">
      <t>トルマリン</t>
    </rPh>
    <phoneticPr fontId="4" alignment="distributed"/>
  </si>
  <si>
    <r>
      <rPr>
        <sz val="11"/>
        <color rgb="FF00CC99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天河石</t>
    </r>
    <rPh sb="1" eb="4">
      <t>アマゾナイト</t>
    </rPh>
    <phoneticPr fontId="4" alignment="distributed"/>
  </si>
  <si>
    <r>
      <rPr>
        <sz val="11"/>
        <color rgb="FFFF0066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薔薇色石</t>
    </r>
    <rPh sb="1" eb="5">
      <t>インカローズ</t>
    </rPh>
    <phoneticPr fontId="4" alignment="distributed"/>
  </si>
  <si>
    <r>
      <rPr>
        <sz val="11"/>
        <color rgb="FFFF7C80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珊瑚</t>
    </r>
    <rPh sb="1" eb="3">
      <t>コーラル</t>
    </rPh>
    <phoneticPr fontId="4" alignment="distributed"/>
  </si>
  <si>
    <r>
      <rPr>
        <sz val="11"/>
        <color rgb="FF006600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孔雀石</t>
    </r>
    <rPh sb="1" eb="4">
      <t>マラカイト</t>
    </rPh>
    <phoneticPr fontId="4" alignment="distributed"/>
  </si>
  <si>
    <r>
      <rPr>
        <sz val="11"/>
        <color rgb="FF99CCFF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月長石</t>
    </r>
    <rPh sb="1" eb="4">
      <t>ムーンストーン</t>
    </rPh>
    <phoneticPr fontId="4" alignment="distributed"/>
  </si>
  <si>
    <r>
      <rPr>
        <sz val="11"/>
        <color rgb="FF0000CC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瑠璃</t>
    </r>
    <rPh sb="1" eb="3">
      <t>ラピスラズリ</t>
    </rPh>
    <phoneticPr fontId="4" alignment="distributed"/>
  </si>
  <si>
    <r>
      <rPr>
        <sz val="11"/>
        <color rgb="FF00CC00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翡翠</t>
    </r>
    <rPh sb="1" eb="3">
      <t>ヒスイ</t>
    </rPh>
    <phoneticPr fontId="4" alignment="distributed"/>
  </si>
  <si>
    <t>向井　理</t>
    <rPh sb="0" eb="2">
      <t>むかい</t>
    </rPh>
    <rPh sb="3" eb="4">
      <t>おさむ</t>
    </rPh>
    <phoneticPr fontId="4" type="Hiragana"/>
  </si>
  <si>
    <r>
      <rPr>
        <sz val="11"/>
        <color rgb="FFFF9900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琥珀</t>
    </r>
    <rPh sb="1" eb="3">
      <t>アンバー</t>
    </rPh>
    <phoneticPr fontId="4" alignment="distributed"/>
  </si>
  <si>
    <r>
      <rPr>
        <sz val="11"/>
        <color rgb="FFCC6600"/>
        <rFont val="Meiryo UI"/>
        <family val="3"/>
        <charset val="128"/>
      </rPr>
      <t>■</t>
    </r>
    <r>
      <rPr>
        <sz val="11"/>
        <rFont val="Meiryo UI"/>
        <family val="3"/>
        <charset val="128"/>
      </rPr>
      <t>碧玉</t>
    </r>
    <rPh sb="1" eb="3">
      <t>ジャスパー</t>
    </rPh>
    <phoneticPr fontId="4" alignment="distributed"/>
  </si>
  <si>
    <t>ドラセナ【竜血樹】</t>
    <rPh sb="5" eb="6">
      <t>りゅう</t>
    </rPh>
    <rPh sb="6" eb="7">
      <t>けつ</t>
    </rPh>
    <rPh sb="7" eb="8">
      <t>じゅ</t>
    </rPh>
    <phoneticPr fontId="4" type="Hiragana" alignment="distributed"/>
  </si>
  <si>
    <t>ドラセナ【竜血樹】</t>
    <rPh sb="5" eb="7">
      <t>りゅうけつ</t>
    </rPh>
    <rPh sb="7" eb="8">
      <t>じゅ</t>
    </rPh>
    <phoneticPr fontId="4" type="Hiragana" alignment="distributed"/>
  </si>
  <si>
    <t>竜田草【糸巻き草】</t>
    <rPh sb="0" eb="3">
      <t>たつたそう</t>
    </rPh>
    <rPh sb="4" eb="6">
      <t>いとま</t>
    </rPh>
    <rPh sb="7" eb="8">
      <t>ぐさ</t>
    </rPh>
    <phoneticPr fontId="4" type="Hiragana" alignment="distributed"/>
  </si>
  <si>
    <t>電通会長</t>
    <rPh sb="0" eb="2">
      <t>でんつう</t>
    </rPh>
    <rPh sb="2" eb="4">
      <t>かいちょう</t>
    </rPh>
    <phoneticPr fontId="4" type="Hiragana"/>
  </si>
  <si>
    <t>成田　豊☆</t>
    <rPh sb="0" eb="2">
      <t>なりた</t>
    </rPh>
    <rPh sb="3" eb="4">
      <t>ゆたか</t>
    </rPh>
    <phoneticPr fontId="4" type="Hiragana"/>
  </si>
  <si>
    <t>設楽　統</t>
    <rPh sb="0" eb="2">
      <t>したら</t>
    </rPh>
    <rPh sb="3" eb="4">
      <t>おさむ</t>
    </rPh>
    <phoneticPr fontId="4" type="Hiragana"/>
  </si>
  <si>
    <t>日村　勇紀</t>
    <rPh sb="0" eb="2">
      <t>ひむら</t>
    </rPh>
    <rPh sb="3" eb="5">
      <t>ゆうき</t>
    </rPh>
    <phoneticPr fontId="4" type="Hiragana"/>
  </si>
  <si>
    <t>バナナマン</t>
    <phoneticPr fontId="4" type="Hiragana"/>
  </si>
  <si>
    <r>
      <rPr>
        <sz val="11"/>
        <color rgb="FF008080"/>
        <rFont val="Meiryo UI"/>
        <family val="3"/>
        <charset val="128"/>
      </rPr>
      <t>◆</t>
    </r>
    <r>
      <rPr>
        <sz val="11"/>
        <rFont val="Meiryo UI"/>
        <family val="3"/>
        <charset val="128"/>
      </rPr>
      <t>金緑石</t>
    </r>
    <rPh sb="1" eb="4">
      <t>アレキサンドライト</t>
    </rPh>
    <phoneticPr fontId="4" alignment="distributed"/>
  </si>
  <si>
    <t>柳【風見草】</t>
    <rPh sb="0" eb="1">
      <t>やなぎ</t>
    </rPh>
    <rPh sb="2" eb="4">
      <t>かざみ</t>
    </rPh>
    <rPh sb="4" eb="5">
      <t>ぐさ</t>
    </rPh>
    <phoneticPr fontId="4" type="Hiragana" alignment="distributed"/>
  </si>
  <si>
    <t>ヤナギ科</t>
    <rPh sb="3" eb="4">
      <t>カ</t>
    </rPh>
    <phoneticPr fontId="4"/>
  </si>
  <si>
    <t>終わりのない友情・情に厚い・光輝・飛翔</t>
    <rPh sb="0" eb="1">
      <t>お</t>
    </rPh>
    <rPh sb="6" eb="8">
      <t>ゆうじょう</t>
    </rPh>
    <rPh sb="9" eb="10">
      <t>じょう</t>
    </rPh>
    <rPh sb="11" eb="12">
      <t>あつ</t>
    </rPh>
    <rPh sb="14" eb="16">
      <t>こうき</t>
    </rPh>
    <rPh sb="17" eb="19">
      <t>ひしょう</t>
    </rPh>
    <phoneticPr fontId="4" type="Hiragana"/>
  </si>
  <si>
    <t>尊敬・信念・柔和・説法</t>
    <rPh sb="0" eb="2">
      <t>ソンケイ</t>
    </rPh>
    <rPh sb="3" eb="5">
      <t>シンネン</t>
    </rPh>
    <rPh sb="6" eb="8">
      <t>ニュウワ</t>
    </rPh>
    <rPh sb="9" eb="11">
      <t>セッポウ</t>
    </rPh>
    <phoneticPr fontId="4"/>
  </si>
  <si>
    <t>親切・心づくし・美人・忍耐</t>
    <rPh sb="0" eb="2">
      <t>シンセツ</t>
    </rPh>
    <rPh sb="3" eb="4">
      <t>ココロ</t>
    </rPh>
    <rPh sb="8" eb="10">
      <t>ビジン</t>
    </rPh>
    <rPh sb="11" eb="13">
      <t>ニンタイ</t>
    </rPh>
    <phoneticPr fontId="4"/>
  </si>
  <si>
    <t>コケ類</t>
    <rPh sb="2" eb="3">
      <t>ルイ</t>
    </rPh>
    <phoneticPr fontId="4"/>
  </si>
  <si>
    <t>シダ植物</t>
    <rPh sb="2" eb="4">
      <t>ショクブツ</t>
    </rPh>
    <phoneticPr fontId="4"/>
  </si>
  <si>
    <t>愛らしさ・誠実・魅惑・夢</t>
    <rPh sb="0" eb="1">
      <t>あい</t>
    </rPh>
    <rPh sb="5" eb="7">
      <t>せいじつ</t>
    </rPh>
    <rPh sb="8" eb="10">
      <t>みわく</t>
    </rPh>
    <rPh sb="11" eb="12">
      <t>ゆめ</t>
    </rPh>
    <phoneticPr fontId="4" type="Hiragana"/>
  </si>
  <si>
    <t>母性愛・信頼・孤独・物思い</t>
    <rPh sb="0" eb="3">
      <t>ぼせいあい</t>
    </rPh>
    <rPh sb="4" eb="6">
      <t>しんらい</t>
    </rPh>
    <rPh sb="7" eb="9">
      <t>こどく</t>
    </rPh>
    <rPh sb="10" eb="12">
      <t>ものおも</t>
    </rPh>
    <phoneticPr fontId="4" type="Hiragana"/>
  </si>
  <si>
    <t>いつも思う・優しい人・永遠の思い・温かい気持ち</t>
    <rPh sb="3" eb="4">
      <t>おも</t>
    </rPh>
    <rPh sb="6" eb="7">
      <t>やさ</t>
    </rPh>
    <rPh sb="9" eb="10">
      <t>ひと</t>
    </rPh>
    <rPh sb="11" eb="13">
      <t>えいえん</t>
    </rPh>
    <rPh sb="14" eb="15">
      <t>おも</t>
    </rPh>
    <rPh sb="17" eb="18">
      <t>あたた</t>
    </rPh>
    <rPh sb="20" eb="22">
      <t>きも</t>
    </rPh>
    <phoneticPr fontId="4" type="Hiragana"/>
  </si>
  <si>
    <t>羊歯【忍ぶ草】</t>
    <rPh sb="0" eb="2">
      <t>しだ</t>
    </rPh>
    <rPh sb="3" eb="4">
      <t>しの</t>
    </rPh>
    <rPh sb="5" eb="6">
      <t>ぐさ</t>
    </rPh>
    <phoneticPr fontId="4" type="Hiragana" alignment="distributed"/>
  </si>
  <si>
    <t>ヘメロカリス【忘れ草】</t>
    <phoneticPr fontId="4" type="Hiragana" alignment="distributed"/>
  </si>
  <si>
    <t>チューリップ【鬱金香】(白)</t>
    <rPh sb="7" eb="10">
      <t>うっこんこう</t>
    </rPh>
    <phoneticPr fontId="4" type="Hiragana" alignment="distributed"/>
  </si>
  <si>
    <t>椿(白)</t>
    <rPh sb="0" eb="1">
      <t>つばき</t>
    </rPh>
    <phoneticPr fontId="4" type="Hiragana" alignment="distributed"/>
  </si>
  <si>
    <t>ヒヤシンス【錦百合】(白)</t>
    <rPh sb="6" eb="9">
      <t>にしきゆり</t>
    </rPh>
    <phoneticPr fontId="4" type="Hiragana" alignment="distributed"/>
  </si>
  <si>
    <t>椿(赤)</t>
    <rPh sb="0" eb="1">
      <t>つばき</t>
    </rPh>
    <phoneticPr fontId="4" type="Hiragana" alignment="distributed"/>
  </si>
  <si>
    <t>雛菊【デイジー】(白)</t>
    <rPh sb="0" eb="2">
      <t>ひなぎく</t>
    </rPh>
    <phoneticPr fontId="4" type="Hiragana" alignment="distributed"/>
  </si>
  <si>
    <t>菫【一夜草】(白)</t>
    <rPh sb="0" eb="1">
      <t>すみれ</t>
    </rPh>
    <rPh sb="2" eb="5">
      <t>ひとよぐさ</t>
    </rPh>
    <phoneticPr fontId="4" type="Hiragana" alignment="distributed"/>
  </si>
  <si>
    <t>菫【一夜草】(桃)</t>
    <rPh sb="0" eb="1">
      <t>すみれ</t>
    </rPh>
    <rPh sb="2" eb="5">
      <t>ひとよぐさ</t>
    </rPh>
    <phoneticPr fontId="4" type="Hiragana" alignment="distributed"/>
  </si>
  <si>
    <t>ヒヤシンス【錦百合】(赤)</t>
    <rPh sb="6" eb="9">
      <t>にしきゆり</t>
    </rPh>
    <phoneticPr fontId="4" type="Hiragana" alignment="distributed"/>
  </si>
  <si>
    <t>菫【一夜草】(紫)</t>
    <rPh sb="0" eb="1">
      <t>すみれ</t>
    </rPh>
    <rPh sb="2" eb="5">
      <t>ひとよぐさ</t>
    </rPh>
    <phoneticPr fontId="4" type="Hiragana" alignment="distributed"/>
  </si>
  <si>
    <t>菫【一夜草】(黄)</t>
    <rPh sb="0" eb="1">
      <t>すみれ</t>
    </rPh>
    <rPh sb="2" eb="5">
      <t>ひとよぐさ</t>
    </rPh>
    <phoneticPr fontId="4" type="Hiragana" alignment="distributed"/>
  </si>
  <si>
    <t>カーネーション【麝香撫子】(桃)</t>
    <rPh sb="8" eb="12">
      <t>じゃこうなでしこ</t>
    </rPh>
    <phoneticPr fontId="4" type="Hiragana" alignment="distributed"/>
  </si>
  <si>
    <t>金盞花【カレンデュラ】(黄)</t>
    <rPh sb="0" eb="3">
      <t>きんせんか</t>
    </rPh>
    <phoneticPr fontId="4" type="Hiragana" alignment="distributed"/>
  </si>
  <si>
    <t>ヒヤシンス【錦百合】(紫)</t>
    <rPh sb="6" eb="9">
      <t>にしきゆり</t>
    </rPh>
    <phoneticPr fontId="4" type="Hiragana" alignment="distributed"/>
  </si>
  <si>
    <t>水仙【雪中花】(白)</t>
    <rPh sb="0" eb="2">
      <t>すいせん</t>
    </rPh>
    <rPh sb="3" eb="6">
      <t>せっちゅうか</t>
    </rPh>
    <phoneticPr fontId="4" type="Hiragana" alignment="distributed"/>
  </si>
  <si>
    <t>ヒヤシンス【錦百合】(黄)</t>
    <rPh sb="6" eb="9">
      <t>にしきゆり</t>
    </rPh>
    <phoneticPr fontId="4" type="Hiragana" alignment="distributed"/>
  </si>
  <si>
    <t>クロッカス【花サフラン】(黄)</t>
    <rPh sb="6" eb="7">
      <t>はな</t>
    </rPh>
    <phoneticPr fontId="4" type="Hiragana" alignment="distributed"/>
  </si>
  <si>
    <t>雛菊【デイジー】(紫)</t>
    <rPh sb="0" eb="2">
      <t>ひなぎく</t>
    </rPh>
    <phoneticPr fontId="4" type="Hiragana" alignment="distributed"/>
  </si>
  <si>
    <t>チューリップ【鬱金香】(赤)</t>
    <rPh sb="7" eb="10">
      <t>うっこんこう</t>
    </rPh>
    <phoneticPr fontId="4" type="Hiragana" alignment="distributed"/>
  </si>
  <si>
    <t>フリージア【浅黄水仙】(白)</t>
    <rPh sb="6" eb="8">
      <t>あさぎ</t>
    </rPh>
    <rPh sb="8" eb="10">
      <t>ずいせん</t>
    </rPh>
    <phoneticPr fontId="4" type="Hiragana" alignment="distributed"/>
  </si>
  <si>
    <t>桜草(紅)</t>
    <rPh sb="0" eb="2">
      <t>さくらそう</t>
    </rPh>
    <phoneticPr fontId="4" type="Hiragana" alignment="distributed"/>
  </si>
  <si>
    <t>ヒヤシンス【錦百合】(青)</t>
    <rPh sb="6" eb="9">
      <t>にしきゆり</t>
    </rPh>
    <phoneticPr fontId="4" type="Hiragana" alignment="distributed"/>
  </si>
  <si>
    <t>ストック【紫羅欄花】(桃)</t>
    <rPh sb="5" eb="9">
      <t>あらせいとう</t>
    </rPh>
    <phoneticPr fontId="4" type="Hiragana" alignment="distributed"/>
  </si>
  <si>
    <t>フリージア【浅黄水仙】(黄)</t>
    <rPh sb="6" eb="8">
      <t>あさぎ</t>
    </rPh>
    <rPh sb="8" eb="10">
      <t>ずいせん</t>
    </rPh>
    <phoneticPr fontId="4" type="Hiragana" alignment="distributed"/>
  </si>
  <si>
    <t>アルストロメリア【百合水仙】(黄)</t>
    <rPh sb="9" eb="13">
      <t>ゆりずいせん</t>
    </rPh>
    <phoneticPr fontId="4" type="Hiragana" alignment="distributed"/>
  </si>
  <si>
    <t>カラー【和蘭海芋】(白)</t>
    <rPh sb="4" eb="8">
      <t>おらんだかいう</t>
    </rPh>
    <phoneticPr fontId="4" type="Hiragana" alignment="distributed"/>
  </si>
  <si>
    <t>ストック【紫羅欄花】(紫)</t>
    <rPh sb="5" eb="9">
      <t>あらせいとう</t>
    </rPh>
    <phoneticPr fontId="4" type="Hiragana" alignment="distributed"/>
  </si>
  <si>
    <t>フリージア【浅黄水仙】(赤)</t>
    <rPh sb="6" eb="8">
      <t>あさぎ</t>
    </rPh>
    <rPh sb="8" eb="10">
      <t>ずいせん</t>
    </rPh>
    <phoneticPr fontId="4" type="Hiragana" alignment="distributed"/>
  </si>
  <si>
    <t>ストック【紫羅欄花】(紅)</t>
    <rPh sb="5" eb="9">
      <t>あらせいとう</t>
    </rPh>
    <phoneticPr fontId="4" type="Hiragana" alignment="distributed"/>
  </si>
  <si>
    <t>桃(桃)</t>
    <rPh sb="0" eb="1">
      <t>もも</t>
    </rPh>
    <phoneticPr fontId="4" type="Hiragana" alignment="distributed"/>
  </si>
  <si>
    <t>喇叭水仙【雪中花】(八重)</t>
    <rPh sb="0" eb="2">
      <t>らっぱ</t>
    </rPh>
    <rPh sb="2" eb="4">
      <t>すいせん</t>
    </rPh>
    <rPh sb="5" eb="7">
      <t>せっちゅう</t>
    </rPh>
    <rPh sb="7" eb="8">
      <t>か</t>
    </rPh>
    <phoneticPr fontId="4" type="Hiragana" alignment="distributed"/>
  </si>
  <si>
    <t>桃(白)</t>
    <rPh sb="0" eb="1">
      <t>もも</t>
    </rPh>
    <phoneticPr fontId="4" type="Hiragana" alignment="distributed"/>
  </si>
  <si>
    <t>ストック【紫羅欄花】(白)</t>
    <rPh sb="5" eb="9">
      <t>あらせいとう</t>
    </rPh>
    <phoneticPr fontId="4" type="Hiragana" alignment="distributed"/>
  </si>
  <si>
    <t>アザレア【西洋躑躅】(白)</t>
    <rPh sb="5" eb="7">
      <t>せいよう</t>
    </rPh>
    <rPh sb="7" eb="9">
      <t>つつじ</t>
    </rPh>
    <phoneticPr fontId="4" type="Hiragana" alignment="distributed"/>
  </si>
  <si>
    <t>チューリップ【鬱金香】(黄)</t>
    <rPh sb="7" eb="10">
      <t>うっこんこう</t>
    </rPh>
    <phoneticPr fontId="4" type="Hiragana" alignment="distributed"/>
  </si>
  <si>
    <t>チューリップ【鬱金香】(斑)</t>
    <rPh sb="7" eb="10">
      <t>うっこんこう</t>
    </rPh>
    <phoneticPr fontId="4" type="Hiragana" alignment="distributed"/>
  </si>
  <si>
    <t>スイートピー【麝香連理草】(白)</t>
    <rPh sb="7" eb="12">
      <t>じゃこうれんりそう</t>
    </rPh>
    <phoneticPr fontId="4" type="Hiragana" alignment="distributed"/>
  </si>
  <si>
    <t>雛菊【デイジー】(赤)</t>
    <rPh sb="0" eb="2">
      <t>ひなぎく</t>
    </rPh>
    <phoneticPr fontId="4" type="Hiragana" alignment="distributed"/>
  </si>
  <si>
    <t>アザレア【西洋躑躅】(桃)</t>
    <rPh sb="5" eb="7">
      <t>せいよう</t>
    </rPh>
    <rPh sb="7" eb="9">
      <t>つつじ</t>
    </rPh>
    <phoneticPr fontId="4" type="Hiragana" alignment="distributed"/>
  </si>
  <si>
    <t>チューリップ【鬱金香】(紫)</t>
    <rPh sb="7" eb="10">
      <t>うっこんこう</t>
    </rPh>
    <phoneticPr fontId="4" type="Hiragana" alignment="distributed"/>
  </si>
  <si>
    <t>スイートピー【麝香連理草】(桃)</t>
    <rPh sb="7" eb="12">
      <t>じゃこうれんりそう</t>
    </rPh>
    <phoneticPr fontId="4" type="Hiragana" alignment="distributed"/>
  </si>
  <si>
    <t>アザレア【西洋躑躅】(赤)</t>
    <rPh sb="5" eb="7">
      <t>せいよう</t>
    </rPh>
    <rPh sb="7" eb="9">
      <t>つつじ</t>
    </rPh>
    <phoneticPr fontId="4" type="Hiragana" alignment="distributed"/>
  </si>
  <si>
    <t>桜草(白)</t>
    <rPh sb="0" eb="2">
      <t>さくらそう</t>
    </rPh>
    <phoneticPr fontId="4" type="Hiragana" alignment="distributed"/>
  </si>
  <si>
    <t>金盞花【カレンデュラ】(橙)</t>
    <rPh sb="0" eb="3">
      <t>きんせんか</t>
    </rPh>
    <phoneticPr fontId="4" type="Hiragana" alignment="distributed"/>
  </si>
  <si>
    <t>グラジオラス【唐菖蒲】(桃)</t>
    <rPh sb="7" eb="10">
      <t>とうしょうぶ</t>
    </rPh>
    <phoneticPr fontId="4" type="Hiragana" alignment="distributed"/>
  </si>
  <si>
    <t>アネモネ【牡丹一華】(白)</t>
    <rPh sb="5" eb="9">
      <t>ぼたんいちげ</t>
    </rPh>
    <phoneticPr fontId="4" type="Hiragana" alignment="distributed"/>
  </si>
  <si>
    <t>アネモネ【牡丹一華】(赤)</t>
    <rPh sb="5" eb="9">
      <t>ぼたんいちげ</t>
    </rPh>
    <phoneticPr fontId="4" type="Hiragana" alignment="distributed"/>
  </si>
  <si>
    <t>霞草【群撫子】(白)</t>
    <rPh sb="0" eb="2">
      <t>かすみそう</t>
    </rPh>
    <rPh sb="3" eb="6">
      <t>むれなでしこ</t>
    </rPh>
    <phoneticPr fontId="4" type="Hiragana" alignment="distributed"/>
  </si>
  <si>
    <t>勿忘草/忘れな草(青)</t>
    <rPh sb="0" eb="3">
      <t>わすれなぐさ</t>
    </rPh>
    <rPh sb="4" eb="5">
      <t>わす</t>
    </rPh>
    <rPh sb="7" eb="8">
      <t>ぐさ</t>
    </rPh>
    <phoneticPr fontId="4" type="Hiragana" alignment="distributed"/>
  </si>
  <si>
    <t>蔓日日草【蔓桔梗】(白)</t>
    <rPh sb="0" eb="4">
      <t>つるにちにちそう</t>
    </rPh>
    <rPh sb="5" eb="8">
      <t>つるききょう</t>
    </rPh>
    <phoneticPr fontId="4" type="Hiragana" alignment="distributed"/>
  </si>
  <si>
    <t>朝顔【牽牛花】(白)</t>
    <rPh sb="0" eb="2">
      <t>あさがお</t>
    </rPh>
    <rPh sb="3" eb="6">
      <t>けんぎゅうか</t>
    </rPh>
    <phoneticPr fontId="4" type="Hiragana" alignment="distributed"/>
  </si>
  <si>
    <t>霞草【群撫子】(桃)</t>
    <rPh sb="0" eb="2">
      <t>かすみそう</t>
    </rPh>
    <rPh sb="3" eb="6">
      <t>むれなでしこ</t>
    </rPh>
    <phoneticPr fontId="4" type="Hiragana" alignment="distributed"/>
  </si>
  <si>
    <t>ゼラニウム【天竺葵】(桃)</t>
    <rPh sb="6" eb="9">
      <t>てんじくあおい</t>
    </rPh>
    <phoneticPr fontId="4" type="Hiragana" alignment="distributed"/>
  </si>
  <si>
    <t>勿忘草/忘れな草(白)</t>
    <rPh sb="0" eb="3">
      <t>わすれなぐさ</t>
    </rPh>
    <rPh sb="4" eb="5">
      <t>わす</t>
    </rPh>
    <rPh sb="7" eb="8">
      <t>ぐさ</t>
    </rPh>
    <phoneticPr fontId="4" type="Hiragana" alignment="distributed"/>
  </si>
  <si>
    <t>スターチス【花浜匙】(桃)</t>
    <rPh sb="6" eb="9">
      <t>はなはまさじ</t>
    </rPh>
    <phoneticPr fontId="4" type="Hiragana" alignment="distributed"/>
  </si>
  <si>
    <t>睡蓮【未草】(白)</t>
    <rPh sb="0" eb="2">
      <t>すいれん</t>
    </rPh>
    <rPh sb="3" eb="5">
      <t>ひつじぐさ</t>
    </rPh>
    <phoneticPr fontId="4" type="Hiragana" alignment="distributed"/>
  </si>
  <si>
    <t>スターチス【花浜匙】(黄)</t>
    <rPh sb="6" eb="9">
      <t>はなはまさじ</t>
    </rPh>
    <phoneticPr fontId="4" type="Hiragana" alignment="distributed"/>
  </si>
  <si>
    <t>デルフィニウム【大飛燕草】(青)</t>
    <rPh sb="8" eb="9">
      <t>おお</t>
    </rPh>
    <rPh sb="9" eb="12">
      <t>ひえんそう</t>
    </rPh>
    <phoneticPr fontId="4" type="Hiragana" alignment="distributed"/>
  </si>
  <si>
    <t>スターチス【花浜匙】(紫)</t>
    <rPh sb="6" eb="9">
      <t>はなはまさじ</t>
    </rPh>
    <phoneticPr fontId="4" type="Hiragana" alignment="distributed"/>
  </si>
  <si>
    <t>カラー【和蘭海芋】(黄)</t>
    <rPh sb="4" eb="8">
      <t>おだんだかいう</t>
    </rPh>
    <phoneticPr fontId="4" type="Hiragana" alignment="distributed"/>
  </si>
  <si>
    <t>蓮(黄)</t>
    <rPh sb="0" eb="1">
      <t>はす</t>
    </rPh>
    <phoneticPr fontId="4" type="Hiragana" alignment="distributed"/>
  </si>
  <si>
    <t>カーネーション【麝香撫子】(白)</t>
    <rPh sb="8" eb="12">
      <t>じゃこうなでしこ</t>
    </rPh>
    <phoneticPr fontId="4" type="Hiragana" alignment="distributed"/>
  </si>
  <si>
    <t>苧環【糸繰草】(紫)</t>
    <rPh sb="0" eb="2">
      <t>おだまき</t>
    </rPh>
    <rPh sb="3" eb="4">
      <t>いと</t>
    </rPh>
    <rPh sb="4" eb="5">
      <t>くり</t>
    </rPh>
    <rPh sb="5" eb="6">
      <t>そう</t>
    </rPh>
    <phoneticPr fontId="4" type="Hiragana" alignment="distributed"/>
  </si>
  <si>
    <t>ペチュニア【衝羽根朝顔】(白)</t>
    <rPh sb="6" eb="11">
      <t>つくばねあさがお</t>
    </rPh>
    <phoneticPr fontId="4" type="Hiragana" alignment="distributed"/>
  </si>
  <si>
    <t>カーネーション【麝香撫子】(赤)</t>
    <rPh sb="8" eb="12">
      <t>じゃこうなでしこ</t>
    </rPh>
    <phoneticPr fontId="4" type="Hiragana" alignment="distributed"/>
  </si>
  <si>
    <t>ライラック【紫丁香花】(白)</t>
    <rPh sb="6" eb="10">
      <t>むらさきはしどい</t>
    </rPh>
    <phoneticPr fontId="4" type="Hiragana" alignment="distributed"/>
  </si>
  <si>
    <t>ペチュニア【衝羽根朝顔】(桃)</t>
    <rPh sb="6" eb="11">
      <t>つくばねあさがお</t>
    </rPh>
    <phoneticPr fontId="4" type="Hiragana" alignment="distributed"/>
  </si>
  <si>
    <t>皐月/五月(桃)</t>
    <rPh sb="0" eb="2">
      <t>さつき</t>
    </rPh>
    <rPh sb="3" eb="5">
      <t>さつき</t>
    </rPh>
    <phoneticPr fontId="4" type="Hiragana" alignment="distributed"/>
  </si>
  <si>
    <t>カーネーション【麝香撫子】(斑)</t>
    <rPh sb="8" eb="12">
      <t>じゃこうなでしこ</t>
    </rPh>
    <phoneticPr fontId="4" type="Hiragana" alignment="distributed"/>
  </si>
  <si>
    <t>ラークスパー【飛燕草】(桃)</t>
    <rPh sb="7" eb="9">
      <t>ひえん</t>
    </rPh>
    <rPh sb="9" eb="10">
      <t>そう</t>
    </rPh>
    <phoneticPr fontId="4" type="Hiragana" alignment="distributed"/>
  </si>
  <si>
    <t>デルフィニウム【大飛燕草】(桃)</t>
    <rPh sb="8" eb="9">
      <t>おお</t>
    </rPh>
    <rPh sb="9" eb="11">
      <t>ひえん</t>
    </rPh>
    <rPh sb="11" eb="12">
      <t>そう</t>
    </rPh>
    <phoneticPr fontId="4" type="Hiragana" alignment="distributed"/>
  </si>
  <si>
    <t>薔薇(赤)</t>
    <rPh sb="0" eb="2">
      <t>ばら</t>
    </rPh>
    <phoneticPr fontId="4" type="Hiragana" alignment="distributed"/>
  </si>
  <si>
    <t>ライラック【紫丁香花】(紫)</t>
    <rPh sb="6" eb="10">
      <t>むらさきはしどい</t>
    </rPh>
    <phoneticPr fontId="4" type="Hiragana" alignment="distributed"/>
  </si>
  <si>
    <t>苧環【糸繰草】(赤)</t>
    <rPh sb="0" eb="2">
      <t>おだまき</t>
    </rPh>
    <rPh sb="3" eb="4">
      <t>いと</t>
    </rPh>
    <rPh sb="4" eb="5">
      <t>くり</t>
    </rPh>
    <rPh sb="5" eb="6">
      <t>そう</t>
    </rPh>
    <phoneticPr fontId="4" type="Hiragana" alignment="distributed"/>
  </si>
  <si>
    <t>紫陽花【七変化】(青)</t>
    <rPh sb="0" eb="3">
      <t>あじさい</t>
    </rPh>
    <rPh sb="4" eb="7">
      <t>しちへんげ</t>
    </rPh>
    <phoneticPr fontId="4" type="Hiragana" alignment="distributed"/>
  </si>
  <si>
    <t>薔薇(桃)</t>
    <rPh sb="0" eb="2">
      <t>ばら</t>
    </rPh>
    <phoneticPr fontId="4" type="Hiragana" alignment="distributed"/>
  </si>
  <si>
    <t>マリーゴールド【万寿菊】(八重)</t>
    <rPh sb="8" eb="11">
      <t>まんじゅぎく</t>
    </rPh>
    <rPh sb="13" eb="15">
      <t>やえ</t>
    </rPh>
    <phoneticPr fontId="4" type="Hiragana" alignment="distributed"/>
  </si>
  <si>
    <t>薔薇(黄)</t>
    <rPh sb="0" eb="2">
      <t>ばら</t>
    </rPh>
    <phoneticPr fontId="4" type="Hiragana" alignment="distributed"/>
  </si>
  <si>
    <t>雛罌粟【虞美人草】(桃)</t>
    <rPh sb="0" eb="3">
      <t>ひなげし</t>
    </rPh>
    <rPh sb="4" eb="8">
      <t>ぐびじんそう</t>
    </rPh>
    <phoneticPr fontId="4" type="Hiragana" alignment="distributed"/>
  </si>
  <si>
    <t>薔薇(一重咲き)(白)</t>
    <rPh sb="0" eb="2">
      <t>ばら</t>
    </rPh>
    <rPh sb="3" eb="5">
      <t>ひとえ</t>
    </rPh>
    <rPh sb="5" eb="6">
      <t>ざ</t>
    </rPh>
    <phoneticPr fontId="4" type="Hiragana" alignment="distributed"/>
  </si>
  <si>
    <t>薔薇(蕾)</t>
    <rPh sb="0" eb="2">
      <t>ばら</t>
    </rPh>
    <rPh sb="3" eb="4">
      <t>つぼみ</t>
    </rPh>
    <phoneticPr fontId="4" type="Hiragana" alignment="distributed"/>
  </si>
  <si>
    <t>カーネーション【麝香撫子】(深紅)</t>
    <rPh sb="8" eb="12">
      <t>じゃこうなでしこ</t>
    </rPh>
    <phoneticPr fontId="4" type="Hiragana" alignment="distributed"/>
  </si>
  <si>
    <t>ネリネ【ダイヤモンドリリー】(桃)</t>
  </si>
  <si>
    <t>グラジオラス【唐菖蒲】(紫)</t>
    <rPh sb="7" eb="10">
      <t>とうしょうぶ</t>
    </rPh>
    <phoneticPr fontId="4" type="Hiragana" alignment="distributed"/>
  </si>
  <si>
    <t>昼顔【雨降り花】(桃)</t>
    <rPh sb="0" eb="2">
      <t>ひるがお</t>
    </rPh>
    <rPh sb="3" eb="5">
      <t>あめふ</t>
    </rPh>
    <rPh sb="6" eb="7">
      <t>ばな</t>
    </rPh>
    <phoneticPr fontId="4" type="Hiragana" alignment="distributed"/>
  </si>
  <si>
    <t>クレマチス【鉄線】(白)</t>
    <rPh sb="6" eb="8">
      <t>てっせん</t>
    </rPh>
    <phoneticPr fontId="4" type="Hiragana" alignment="distributed"/>
  </si>
  <si>
    <t>ゼラニウム【天竺葵】(赤)</t>
    <rPh sb="6" eb="9">
      <t>てんじくあおい</t>
    </rPh>
    <phoneticPr fontId="4" type="Hiragana" alignment="distributed"/>
  </si>
  <si>
    <t>グラジオラス【唐菖蒲】(赤)</t>
    <rPh sb="7" eb="10">
      <t>とうしょうぶ</t>
    </rPh>
    <phoneticPr fontId="4" type="Hiragana" alignment="distributed"/>
  </si>
  <si>
    <t>ライラック【紫丁香花】(桃)</t>
    <rPh sb="6" eb="10">
      <t>むらさきはしどい</t>
    </rPh>
    <phoneticPr fontId="4" type="Hiragana" alignment="distributed"/>
  </si>
  <si>
    <t>芥子/罌粟(赤)</t>
    <rPh sb="0" eb="2">
      <t>けし</t>
    </rPh>
    <rPh sb="3" eb="5">
      <t>けし</t>
    </rPh>
    <phoneticPr fontId="4" type="Hiragana" alignment="distributed"/>
  </si>
  <si>
    <t>芥子/罌粟(白)</t>
    <rPh sb="0" eb="2">
      <t>けし</t>
    </rPh>
    <rPh sb="3" eb="5">
      <t>けし</t>
    </rPh>
    <phoneticPr fontId="4" type="Hiragana" alignment="distributed"/>
  </si>
  <si>
    <t>木蓮【マグノリア】(紫)</t>
    <rPh sb="0" eb="2">
      <t>もくれん</t>
    </rPh>
    <phoneticPr fontId="4" type="Hiragana" alignment="distributed"/>
  </si>
  <si>
    <t>ラベンダー(紫)</t>
  </si>
  <si>
    <t>ユーストマ【トルコ桔梗】(桃)</t>
    <rPh sb="9" eb="11">
      <t>ききょう</t>
    </rPh>
    <phoneticPr fontId="4" type="Hiragana" alignment="distributed"/>
  </si>
  <si>
    <t>薔薇(白)</t>
    <rPh sb="0" eb="2">
      <t>ばら</t>
    </rPh>
    <phoneticPr fontId="4" type="Hiragana" alignment="distributed"/>
  </si>
  <si>
    <t>百合(白)</t>
    <rPh sb="0" eb="2">
      <t>ゆり</t>
    </rPh>
    <phoneticPr fontId="4" type="Hiragana" alignment="distributed"/>
  </si>
  <si>
    <t>ハイビスカス【仏桑華】(赤)</t>
    <rPh sb="7" eb="10">
      <t>ぶっそうげ</t>
    </rPh>
    <phoneticPr fontId="4" type="Hiragana" alignment="distributed"/>
  </si>
  <si>
    <t>ブーゲンビリア【筏蔓】(桃)</t>
    <rPh sb="8" eb="10">
      <t>いかだかずら</t>
    </rPh>
    <phoneticPr fontId="4" type="Hiragana" alignment="distributed"/>
  </si>
  <si>
    <t>百合(黄)</t>
    <rPh sb="0" eb="2">
      <t>ゆり</t>
    </rPh>
    <phoneticPr fontId="4" type="Hiragana" alignment="distributed"/>
  </si>
  <si>
    <t>ガーベラ【大千本槍】(橙)</t>
    <rPh sb="5" eb="6">
      <t>おお</t>
    </rPh>
    <rPh sb="6" eb="8">
      <t>せんぼん</t>
    </rPh>
    <rPh sb="8" eb="9">
      <t>やり</t>
    </rPh>
    <phoneticPr fontId="4" type="Hiragana" alignment="distributed"/>
  </si>
  <si>
    <t>撫子(八重)</t>
    <rPh sb="0" eb="2">
      <t>なでしこ</t>
    </rPh>
    <rPh sb="3" eb="5">
      <t>やえ</t>
    </rPh>
    <phoneticPr fontId="4" type="Hiragana" alignment="distributed"/>
  </si>
  <si>
    <t>朝顔【牽牛花】(紫)</t>
    <rPh sb="0" eb="2">
      <t>あさがお</t>
    </rPh>
    <rPh sb="3" eb="6">
      <t>けんぎゅうか</t>
    </rPh>
    <phoneticPr fontId="4" type="Hiragana" alignment="distributed"/>
  </si>
  <si>
    <t>アンスリウム【大紅団扇】(赤)</t>
    <rPh sb="7" eb="11">
      <t>おおべにうちわ</t>
    </rPh>
    <phoneticPr fontId="4" type="Hiragana" alignment="distributed"/>
  </si>
  <si>
    <t>ブーゲンビリア【筏蔓】(白)</t>
    <rPh sb="8" eb="10">
      <t>いかだかずら</t>
    </rPh>
    <phoneticPr fontId="4" type="Hiragana" alignment="distributed"/>
  </si>
  <si>
    <t>ユーストマ【トルコ桔梗】(白)</t>
    <rPh sb="9" eb="11">
      <t>ききょう</t>
    </rPh>
    <phoneticPr fontId="4" type="Hiragana" alignment="distributed"/>
  </si>
  <si>
    <t>百合(桃)</t>
    <rPh sb="0" eb="2">
      <t>ゆり</t>
    </rPh>
    <phoneticPr fontId="4" type="Hiragana" alignment="distributed"/>
  </si>
  <si>
    <t>エリカ【ヒース】(紫)</t>
  </si>
  <si>
    <t>日日草【日日花】(桃)</t>
    <rPh sb="0" eb="3">
      <t>にちにちそう</t>
    </rPh>
    <rPh sb="4" eb="7">
      <t>にちにちか</t>
    </rPh>
    <phoneticPr fontId="4" type="Hiragana" alignment="distributed"/>
  </si>
  <si>
    <t>アルストロメリア【百合水仙】(赤)</t>
    <rPh sb="9" eb="13">
      <t>ゆりずいせん</t>
    </rPh>
    <phoneticPr fontId="4" type="Hiragana" alignment="distributed"/>
  </si>
  <si>
    <t>ゼラニウム【天竺葵】(真紅)</t>
    <rPh sb="6" eb="9">
      <t>てんじくあおい</t>
    </rPh>
    <phoneticPr fontId="4" type="Hiragana" alignment="distributed"/>
  </si>
  <si>
    <t>アンスリウム【大紅団扇】(白)</t>
    <rPh sb="7" eb="11">
      <t>おおべにうちわ</t>
    </rPh>
    <phoneticPr fontId="4" type="Hiragana" alignment="distributed"/>
  </si>
  <si>
    <t>ハイビスカス【仏桑華】(白)</t>
    <rPh sb="7" eb="10">
      <t>ぶっそうげ</t>
    </rPh>
    <phoneticPr fontId="4" type="Hiragana" alignment="distributed"/>
  </si>
  <si>
    <t>マリーゴールド【万寿菊】(黄)</t>
    <rPh sb="8" eb="11">
      <t>まんじゅぎく</t>
    </rPh>
    <phoneticPr fontId="4" type="Hiragana" alignment="distributed"/>
  </si>
  <si>
    <t>薊(白)</t>
    <rPh sb="0" eb="1">
      <t>あざみ</t>
    </rPh>
    <phoneticPr fontId="4" type="Hiragana" alignment="distributed"/>
  </si>
  <si>
    <t>コスモス【秋桜】(桃)</t>
    <rPh sb="5" eb="7">
      <t>あきざくら</t>
    </rPh>
    <phoneticPr fontId="4" type="Hiragana" alignment="distributed"/>
  </si>
  <si>
    <t>菊【齢草】(黄)</t>
    <rPh sb="0" eb="1">
      <t>きく</t>
    </rPh>
    <rPh sb="2" eb="4">
      <t>よわいぐさ</t>
    </rPh>
    <phoneticPr fontId="4" type="Hiragana" alignment="distributed"/>
  </si>
  <si>
    <t>菊【齢草】(白)</t>
    <rPh sb="0" eb="1">
      <t>きく</t>
    </rPh>
    <rPh sb="2" eb="4">
      <t>よわいぐさ</t>
    </rPh>
    <phoneticPr fontId="4" type="Hiragana" alignment="distributed"/>
  </si>
  <si>
    <t>アスター【蝦夷菊】(白)</t>
    <rPh sb="5" eb="8">
      <t>えぞぎく</t>
    </rPh>
    <phoneticPr fontId="4" type="Hiragana" alignment="distributed"/>
  </si>
  <si>
    <t>ダリア【天竺牡丹】(赤)</t>
    <rPh sb="4" eb="8">
      <t>てんじくぼたん</t>
    </rPh>
    <phoneticPr fontId="4" type="Hiragana" alignment="distributed"/>
  </si>
  <si>
    <t>クレマチス【鉄線】(紫)</t>
    <rPh sb="6" eb="8">
      <t>てっせん</t>
    </rPh>
    <phoneticPr fontId="4" type="Hiragana" alignment="distributed"/>
  </si>
  <si>
    <t>薊(紅)</t>
    <rPh sb="0" eb="1">
      <t>あざみ</t>
    </rPh>
    <phoneticPr fontId="4" type="Hiragana" alignment="distributed"/>
  </si>
  <si>
    <t>竜胆【胃病草】(白)</t>
    <rPh sb="0" eb="2">
      <t>りんどう</t>
    </rPh>
    <rPh sb="3" eb="4">
      <t>い</t>
    </rPh>
    <rPh sb="4" eb="5">
      <t>やみ</t>
    </rPh>
    <rPh sb="5" eb="6">
      <t>ぐさ</t>
    </rPh>
    <phoneticPr fontId="4" type="Hiragana" alignment="distributed"/>
  </si>
  <si>
    <t>竜胆【胃病草】(紫)</t>
    <rPh sb="0" eb="2">
      <t>りんどう</t>
    </rPh>
    <rPh sb="3" eb="4">
      <t>い</t>
    </rPh>
    <rPh sb="4" eb="5">
      <t>やみ</t>
    </rPh>
    <rPh sb="5" eb="6">
      <t>ぐさ</t>
    </rPh>
    <phoneticPr fontId="4" type="Hiragana" alignment="distributed"/>
  </si>
  <si>
    <t>サルビア【緋衣草】(赤)</t>
    <rPh sb="5" eb="8">
      <t>ひごろもそう</t>
    </rPh>
    <phoneticPr fontId="4" type="Hiragana" alignment="distributed"/>
  </si>
  <si>
    <t>コスモス【秋桜】(白)</t>
    <rPh sb="5" eb="7">
      <t>あきざくら</t>
    </rPh>
    <phoneticPr fontId="4" type="Hiragana" alignment="distributed"/>
  </si>
  <si>
    <t>ダリア【天竺牡丹】(黄)</t>
    <rPh sb="4" eb="8">
      <t>てんじくぼたん</t>
    </rPh>
    <phoneticPr fontId="4" type="Hiragana" alignment="distributed"/>
  </si>
  <si>
    <t>エリカ【ヒース】(白)</t>
  </si>
  <si>
    <t>菊【齢草】(紅)</t>
    <rPh sb="0" eb="1">
      <t>きく</t>
    </rPh>
    <rPh sb="2" eb="4">
      <t>よわいぐさ</t>
    </rPh>
    <phoneticPr fontId="4" type="Hiragana" alignment="distributed"/>
  </si>
  <si>
    <t>紅花【末摘花】(橙)</t>
    <rPh sb="0" eb="2">
      <t>べにばな</t>
    </rPh>
    <rPh sb="3" eb="6">
      <t>すえつむばな</t>
    </rPh>
    <phoneticPr fontId="4" type="Hiragana" alignment="distributed"/>
  </si>
  <si>
    <t>コスモス【秋桜】(紅)</t>
    <rPh sb="5" eb="7">
      <t>あきざくら</t>
    </rPh>
    <phoneticPr fontId="4" type="Hiragana" alignment="distributed"/>
  </si>
  <si>
    <t>ガーベラ【大千本槍】(黄)</t>
    <rPh sb="5" eb="6">
      <t>おお</t>
    </rPh>
    <rPh sb="6" eb="8">
      <t>せんぼん</t>
    </rPh>
    <rPh sb="8" eb="9">
      <t>やり</t>
    </rPh>
    <phoneticPr fontId="4" type="Hiragana" alignment="distributed"/>
  </si>
  <si>
    <t>マリーゴールド【万寿菊】(橙)</t>
    <rPh sb="8" eb="11">
      <t>まんじゅぎく</t>
    </rPh>
    <phoneticPr fontId="4" type="Hiragana" alignment="distributed"/>
  </si>
  <si>
    <t>鳳仙花【爪紅】(赤)</t>
    <rPh sb="0" eb="3">
      <t>ほうせんか</t>
    </rPh>
    <rPh sb="4" eb="6">
      <t>つまべに</t>
    </rPh>
    <phoneticPr fontId="4" type="Hiragana" alignment="distributed"/>
  </si>
  <si>
    <t>ガーベラ【大千本槍】(桃)</t>
    <rPh sb="5" eb="6">
      <t>おお</t>
    </rPh>
    <rPh sb="6" eb="8">
      <t>せんぼん</t>
    </rPh>
    <rPh sb="8" eb="9">
      <t>やり</t>
    </rPh>
    <phoneticPr fontId="4" type="Hiragana" alignment="distributed"/>
  </si>
  <si>
    <t>カラー【和蘭海芋】(紫)</t>
    <rPh sb="4" eb="8">
      <t>おらんだかいう</t>
    </rPh>
    <phoneticPr fontId="4" type="Hiragana" alignment="distributed"/>
  </si>
  <si>
    <t>山茶花【姫椿】(白)</t>
    <rPh sb="0" eb="3">
      <t>さざんか</t>
    </rPh>
    <rPh sb="4" eb="6">
      <t>ひめつばき</t>
    </rPh>
    <phoneticPr fontId="4" type="Hiragana" alignment="distributed"/>
  </si>
  <si>
    <t>ブバルディア【管丁字】(白)</t>
    <rPh sb="7" eb="10">
      <t>かんちょうじ</t>
    </rPh>
    <phoneticPr fontId="4" type="Hiragana" alignment="distributed"/>
  </si>
  <si>
    <t>ブバルディア【管丁字】(桃)</t>
    <rPh sb="7" eb="10">
      <t>かんちょうじ</t>
    </rPh>
    <phoneticPr fontId="4" type="Hiragana" alignment="distributed"/>
  </si>
  <si>
    <t>山茶花【姫椿】(赤)</t>
    <rPh sb="0" eb="3">
      <t>さざんか</t>
    </rPh>
    <rPh sb="4" eb="6">
      <t>ひめつばき</t>
    </rPh>
    <phoneticPr fontId="4" type="Hiragana" alignment="distributed"/>
  </si>
  <si>
    <t>ベゴニア(赤)</t>
  </si>
  <si>
    <t>ベゴニア(白)</t>
  </si>
  <si>
    <t>ラベンダー(白)</t>
  </si>
  <si>
    <t>シクラメン【篝火花】(白)</t>
    <rPh sb="6" eb="9">
      <t>かがりびばな</t>
    </rPh>
    <phoneticPr fontId="4" type="Hiragana" alignment="distributed"/>
  </si>
  <si>
    <t>菊【齢草】(薄紫)</t>
    <rPh sb="0" eb="1">
      <t>きく</t>
    </rPh>
    <rPh sb="2" eb="4">
      <t>よわいぐさ</t>
    </rPh>
    <phoneticPr fontId="4" type="Hiragana" alignment="distributed"/>
  </si>
  <si>
    <t>サイネリア【富貴菊】(紫)</t>
    <rPh sb="6" eb="9">
      <t>ふうきぎく</t>
    </rPh>
    <phoneticPr fontId="4" type="Hiragana" alignment="distributed"/>
  </si>
  <si>
    <t>カトレア(白)</t>
  </si>
  <si>
    <t>サイネリア【富貴菊】(白)</t>
    <rPh sb="6" eb="9">
      <t>ふうきぎく</t>
    </rPh>
    <phoneticPr fontId="4" type="Hiragana" alignment="distributed"/>
  </si>
  <si>
    <t>シクラメン【篝火花】(赤)</t>
    <rPh sb="6" eb="9">
      <t>かがりびばな</t>
    </rPh>
    <phoneticPr fontId="4" type="Hiragana" alignment="distributed"/>
  </si>
  <si>
    <t>カトレア(紫)</t>
  </si>
  <si>
    <t>沈丁花【瑞香】(白)</t>
    <rPh sb="0" eb="3">
      <t>じんちょうげ</t>
    </rPh>
    <rPh sb="4" eb="6">
      <t>ずいこう</t>
    </rPh>
    <phoneticPr fontId="4" type="Hiragana" alignment="distributed"/>
  </si>
  <si>
    <t>ポインセチア【猩々木】(赤)</t>
    <rPh sb="7" eb="10">
      <t>しょうじょうぼく</t>
    </rPh>
    <phoneticPr fontId="4" type="Hiragana" alignment="distributed"/>
  </si>
  <si>
    <t>サイネリア【富貴菊】(青)</t>
    <rPh sb="6" eb="9">
      <t>ふうきぎく</t>
    </rPh>
    <phoneticPr fontId="4" type="Hiragana" alignment="distributed"/>
  </si>
  <si>
    <t>ポインセチア【猩々木】(白)</t>
    <rPh sb="7" eb="10">
      <t>しょうじょうぼく</t>
    </rPh>
    <phoneticPr fontId="4" type="Hiragana" alignment="distributed"/>
  </si>
  <si>
    <t>美しい装い・あなた次第</t>
    <rPh sb="0" eb="1">
      <t>ウツク</t>
    </rPh>
    <rPh sb="3" eb="4">
      <t>ヨソオ</t>
    </rPh>
    <rPh sb="9" eb="11">
      <t>シダイ</t>
    </rPh>
    <phoneticPr fontId="4"/>
  </si>
  <si>
    <t>タデ科</t>
    <rPh sb="2" eb="3">
      <t>カ</t>
    </rPh>
    <phoneticPr fontId="4"/>
  </si>
  <si>
    <t>神聖・清らか・汚れなき心</t>
    <rPh sb="0" eb="2">
      <t>しんせい</t>
    </rPh>
    <rPh sb="3" eb="4">
      <t>きよ</t>
    </rPh>
    <rPh sb="7" eb="8">
      <t>けが</t>
    </rPh>
    <rPh sb="11" eb="12">
      <t>こころ</t>
    </rPh>
    <phoneticPr fontId="4" type="Hiragana"/>
  </si>
  <si>
    <t>荘厳・純潔・人生の楽しみ・あなたは正直者</t>
    <rPh sb="0" eb="2">
      <t>そうごん</t>
    </rPh>
    <rPh sb="3" eb="5">
      <t>じゅんけつ</t>
    </rPh>
    <rPh sb="6" eb="8">
      <t>じんせい</t>
    </rPh>
    <rPh sb="9" eb="10">
      <t>たの</t>
    </rPh>
    <rPh sb="17" eb="20">
      <t>しょうじきもの</t>
    </rPh>
    <phoneticPr fontId="4" type="Hiragana"/>
  </si>
  <si>
    <t>沈静・静かな人・静寂</t>
    <rPh sb="0" eb="2">
      <t>ちんせい</t>
    </rPh>
    <rPh sb="3" eb="4">
      <t>しず</t>
    </rPh>
    <rPh sb="6" eb="7">
      <t>ひと</t>
    </rPh>
    <rPh sb="8" eb="10">
      <t>せいじゃく</t>
    </rPh>
    <phoneticPr fontId="4" type="Hiragana"/>
  </si>
  <si>
    <t>気まぐれな美人・私を射止めて・君を忘れない</t>
    <rPh sb="0" eb="1">
      <t>き</t>
    </rPh>
    <rPh sb="5" eb="7">
      <t>びじん</t>
    </rPh>
    <rPh sb="8" eb="9">
      <t>わたし</t>
    </rPh>
    <rPh sb="10" eb="12">
      <t>いと</t>
    </rPh>
    <rPh sb="15" eb="16">
      <t>きみ</t>
    </rPh>
    <rPh sb="17" eb="18">
      <t>わす</t>
    </rPh>
    <phoneticPr fontId="4" type="Hiragana"/>
  </si>
  <si>
    <t>物思い・純愛・私を想って・思慮深い</t>
    <rPh sb="0" eb="2">
      <t>ものおも</t>
    </rPh>
    <rPh sb="4" eb="6">
      <t>じゅんあい</t>
    </rPh>
    <rPh sb="7" eb="8">
      <t>わたし</t>
    </rPh>
    <rPh sb="9" eb="10">
      <t>おも</t>
    </rPh>
    <rPh sb="13" eb="16">
      <t>しりょぶか</t>
    </rPh>
    <phoneticPr fontId="4" type="Hiragana"/>
  </si>
  <si>
    <t>あなたは私の安らぎ・母性愛・貪欲・空想</t>
    <rPh sb="4" eb="5">
      <t>わたし</t>
    </rPh>
    <rPh sb="6" eb="7">
      <t>やす</t>
    </rPh>
    <rPh sb="10" eb="13">
      <t>ぼせいあい</t>
    </rPh>
    <rPh sb="14" eb="16">
      <t>どんよく</t>
    </rPh>
    <rPh sb="17" eb="19">
      <t>くうそう</t>
    </rPh>
    <phoneticPr fontId="4" type="Hiragana"/>
  </si>
  <si>
    <t>気まぐれな美人・優雅な装い・私を勝ち取って・思慮深さ</t>
    <rPh sb="0" eb="1">
      <t>き</t>
    </rPh>
    <rPh sb="5" eb="7">
      <t>びじん</t>
    </rPh>
    <rPh sb="8" eb="10">
      <t>ゆうが</t>
    </rPh>
    <rPh sb="11" eb="12">
      <t>よそお</t>
    </rPh>
    <rPh sb="14" eb="15">
      <t>わたし</t>
    </rPh>
    <rPh sb="16" eb="17">
      <t>か</t>
    </rPh>
    <rPh sb="18" eb="19">
      <t>と</t>
    </rPh>
    <rPh sb="22" eb="25">
      <t>しりょぶか</t>
    </rPh>
    <phoneticPr fontId="4" type="Hiragana"/>
  </si>
  <si>
    <t>わが胸の悲しみ・愛の悲しみ・哀悼・憂い</t>
    <rPh sb="2" eb="3">
      <t>ムネ</t>
    </rPh>
    <rPh sb="4" eb="5">
      <t>カナ</t>
    </rPh>
    <rPh sb="8" eb="9">
      <t>アイ</t>
    </rPh>
    <rPh sb="10" eb="11">
      <t>カナ</t>
    </rPh>
    <rPh sb="14" eb="16">
      <t>アイトウ</t>
    </rPh>
    <rPh sb="17" eb="18">
      <t>ウレ</t>
    </rPh>
    <phoneticPr fontId="4"/>
  </si>
  <si>
    <t>高貴・清明・慈悲・あなたは幸福をふりまく</t>
    <rPh sb="0" eb="2">
      <t>こうき</t>
    </rPh>
    <rPh sb="3" eb="5">
      <t>きよあき</t>
    </rPh>
    <rPh sb="6" eb="8">
      <t>じひ</t>
    </rPh>
    <rPh sb="13" eb="15">
      <t>こうふく</t>
    </rPh>
    <phoneticPr fontId="4" type="Hiragana"/>
  </si>
  <si>
    <t>内気・はにかみ・嫉妬・思慮深さ</t>
    <rPh sb="0" eb="2">
      <t>うちき</t>
    </rPh>
    <rPh sb="8" eb="10">
      <t>しっと</t>
    </rPh>
    <rPh sb="11" eb="14">
      <t>しりょぶか</t>
    </rPh>
    <phoneticPr fontId="4" type="Hiragana"/>
  </si>
  <si>
    <t>援助・持続・機敏・エキゾチック</t>
    <rPh sb="0" eb="2">
      <t>えんじょ</t>
    </rPh>
    <rPh sb="3" eb="5">
      <t>じぞく</t>
    </rPh>
    <rPh sb="6" eb="8">
      <t>きびん</t>
    </rPh>
    <phoneticPr fontId="4" type="Hiragana"/>
  </si>
  <si>
    <t>名誉・機知・機転・恋のときめき</t>
    <rPh sb="0" eb="2">
      <t>めいよ</t>
    </rPh>
    <rPh sb="3" eb="5">
      <t>きち</t>
    </rPh>
    <rPh sb="6" eb="8">
      <t>きてん</t>
    </rPh>
    <rPh sb="9" eb="10">
      <t>こい</t>
    </rPh>
    <phoneticPr fontId="4" type="Hiragana"/>
  </si>
  <si>
    <t>乙女のはにかみ・慎み深さ・誘惑・疑い</t>
    <rPh sb="0" eb="2">
      <t>おとめ</t>
    </rPh>
    <rPh sb="8" eb="9">
      <t>つつし</t>
    </rPh>
    <rPh sb="10" eb="11">
      <t>ぶか</t>
    </rPh>
    <rPh sb="13" eb="15">
      <t>ゆうわく</t>
    </rPh>
    <rPh sb="16" eb="17">
      <t>うたが</t>
    </rPh>
    <phoneticPr fontId="4" type="Hiragana"/>
  </si>
  <si>
    <t>先導・先見・慈愛・優しい心</t>
    <rPh sb="0" eb="2">
      <t>せんどう</t>
    </rPh>
    <rPh sb="3" eb="5">
      <t>せんけん</t>
    </rPh>
    <rPh sb="6" eb="8">
      <t>じあい</t>
    </rPh>
    <rPh sb="9" eb="10">
      <t>やさ</t>
    </rPh>
    <rPh sb="12" eb="13">
      <t>こころ</t>
    </rPh>
    <phoneticPr fontId="4" type="Hiragana"/>
  </si>
  <si>
    <t>苦蓬/苦艾</t>
    <rPh sb="0" eb="2">
      <t>にがよもぎ</t>
    </rPh>
    <rPh sb="3" eb="4">
      <t>にが</t>
    </rPh>
    <rPh sb="4" eb="5">
      <t>よもぎ</t>
    </rPh>
    <phoneticPr fontId="4" type="Hiragana" alignment="distributed"/>
  </si>
  <si>
    <t>王者の風格・自由自在・豊かな心・甘い恋</t>
    <rPh sb="0" eb="2">
      <t>おうじゃ</t>
    </rPh>
    <rPh sb="3" eb="5">
      <t>ふうかく</t>
    </rPh>
    <rPh sb="6" eb="10">
      <t>じゆうじざい</t>
    </rPh>
    <rPh sb="11" eb="12">
      <t>ゆた</t>
    </rPh>
    <rPh sb="14" eb="15">
      <t>こころ</t>
    </rPh>
    <rPh sb="16" eb="17">
      <t>あま</t>
    </rPh>
    <rPh sb="18" eb="19">
      <t>こい</t>
    </rPh>
    <phoneticPr fontId="4" type="Hiragana"/>
  </si>
  <si>
    <t>グロリオサ【狐百合】</t>
    <rPh sb="6" eb="9">
      <t>きつねゆり</t>
    </rPh>
    <phoneticPr fontId="4" type="Hiragana" alignment="distributed"/>
  </si>
  <si>
    <t>オレンジ【甘橙】</t>
    <rPh sb="5" eb="6">
      <t>あま</t>
    </rPh>
    <rPh sb="6" eb="7">
      <t>だいだい</t>
    </rPh>
    <phoneticPr fontId="4" type="Hiragana" alignment="distributed"/>
  </si>
  <si>
    <t>ルネ・ヴァン・ダール・ワタナベ</t>
    <phoneticPr fontId="4" type="Hiragana"/>
  </si>
  <si>
    <t>ルネ・ヴァン・ダール・ワタナベ☆</t>
    <phoneticPr fontId="4" type="Hiragana"/>
  </si>
  <si>
    <t>占星術師</t>
    <rPh sb="0" eb="3">
      <t>せんせいじゅつ</t>
    </rPh>
    <rPh sb="3" eb="4">
      <t>し</t>
    </rPh>
    <phoneticPr fontId="4" type="Hiragana"/>
  </si>
  <si>
    <t>カール・セーガン</t>
    <phoneticPr fontId="4" type="Hiragana"/>
  </si>
  <si>
    <t>カール・セーガン☆</t>
    <phoneticPr fontId="4" type="Hiragana"/>
  </si>
  <si>
    <t>天文学者</t>
    <rPh sb="0" eb="2">
      <t>てんもん</t>
    </rPh>
    <rPh sb="2" eb="4">
      <t>がくしゃ</t>
    </rPh>
    <phoneticPr fontId="4" type="Hiragana"/>
  </si>
  <si>
    <t>天文学者</t>
    <rPh sb="0" eb="4">
      <t>てんもんがくしゃ</t>
    </rPh>
    <phoneticPr fontId="4" type="Hiragana"/>
  </si>
  <si>
    <t>ヨハネス・ケプラー</t>
    <phoneticPr fontId="4" type="Hiragana"/>
  </si>
  <si>
    <t>ヨハネス・ケプラー☆</t>
    <phoneticPr fontId="4" type="Hiragana"/>
  </si>
  <si>
    <t>あなたといると心が和む・決してあきらめない・変化に富む</t>
    <rPh sb="7" eb="8">
      <t>こころ</t>
    </rPh>
    <rPh sb="9" eb="10">
      <t>なご</t>
    </rPh>
    <rPh sb="12" eb="13">
      <t>けっ</t>
    </rPh>
    <rPh sb="22" eb="24">
      <t>へんか</t>
    </rPh>
    <rPh sb="25" eb="26">
      <t>と</t>
    </rPh>
    <phoneticPr fontId="4" type="Hiragana"/>
  </si>
  <si>
    <t>悲しい思い出・あきらめ・情念・妖艶</t>
    <rPh sb="0" eb="1">
      <t>かな</t>
    </rPh>
    <rPh sb="3" eb="4">
      <t>おも</t>
    </rPh>
    <rPh sb="5" eb="6">
      <t>で</t>
    </rPh>
    <rPh sb="12" eb="14">
      <t>じょうねん</t>
    </rPh>
    <rPh sb="15" eb="17">
      <t>ようえん</t>
    </rPh>
    <phoneticPr fontId="4" type="Hiragana"/>
  </si>
  <si>
    <t>夢で会いましょう・ひそかな喜び・とまどい・不屈の精神</t>
    <rPh sb="0" eb="1">
      <t>ゆめ</t>
    </rPh>
    <rPh sb="2" eb="3">
      <t>あ</t>
    </rPh>
    <rPh sb="13" eb="14">
      <t>よろこ</t>
    </rPh>
    <rPh sb="21" eb="23">
      <t>ふくつ</t>
    </rPh>
    <rPh sb="24" eb="26">
      <t>せいしん</t>
    </rPh>
    <phoneticPr fontId="4" type="Hiragana"/>
  </si>
  <si>
    <t>叶えられた希望・集中力・とまどい・深情け</t>
    <rPh sb="0" eb="1">
      <t>かな</t>
    </rPh>
    <rPh sb="5" eb="7">
      <t>きぼう</t>
    </rPh>
    <rPh sb="8" eb="11">
      <t>しゅうちゅうりょく</t>
    </rPh>
    <rPh sb="17" eb="19">
      <t>ふかなさ</t>
    </rPh>
    <phoneticPr fontId="4" type="Hiragana"/>
  </si>
  <si>
    <t>高志　健一</t>
    <rPh sb="0" eb="2">
      <t>たかし</t>
    </rPh>
    <rPh sb="3" eb="5">
      <t>けんいち</t>
    </rPh>
    <phoneticPr fontId="4" type="Hiragana"/>
  </si>
  <si>
    <t>小島　茂夫</t>
    <rPh sb="0" eb="2">
      <t>こじま</t>
    </rPh>
    <rPh sb="3" eb="5">
      <t>しげお</t>
    </rPh>
    <phoneticPr fontId="4" type="Hiragana"/>
  </si>
  <si>
    <t>龍造寺　リエ</t>
    <rPh sb="0" eb="3">
      <t>りゅうぞうじ</t>
    </rPh>
    <phoneticPr fontId="4" type="Hiragana"/>
  </si>
  <si>
    <t>【殺】名古屋アベック殺人事件</t>
    <rPh sb="1" eb="2">
      <t>さつ</t>
    </rPh>
    <rPh sb="3" eb="6">
      <t>なごや</t>
    </rPh>
    <rPh sb="10" eb="12">
      <t>さつじん</t>
    </rPh>
    <rPh sb="12" eb="14">
      <t>じけん</t>
    </rPh>
    <phoneticPr fontId="4" type="Hiragana"/>
  </si>
  <si>
    <t>筒井　良枝</t>
    <rPh sb="0" eb="2">
      <t>つつい</t>
    </rPh>
    <rPh sb="3" eb="5">
      <t>よしえ</t>
    </rPh>
    <phoneticPr fontId="4" type="Hiragana"/>
  </si>
  <si>
    <t>近藤　浩之</t>
    <rPh sb="0" eb="2">
      <t>こんどう</t>
    </rPh>
    <rPh sb="3" eb="5">
      <t>ひろゆき</t>
    </rPh>
    <phoneticPr fontId="4" type="Hiragana"/>
  </si>
  <si>
    <t>徳丸　信久</t>
    <rPh sb="0" eb="2">
      <t>とくまる</t>
    </rPh>
    <rPh sb="3" eb="5">
      <t>のぶひさ</t>
    </rPh>
    <phoneticPr fontId="4" type="Hiragana"/>
  </si>
  <si>
    <t>お互いに忘れよう・誠実・長寿・楽天</t>
    <rPh sb="1" eb="2">
      <t>たが</t>
    </rPh>
    <rPh sb="4" eb="5">
      <t>わす</t>
    </rPh>
    <rPh sb="9" eb="11">
      <t>せいじつ</t>
    </rPh>
    <rPh sb="12" eb="14">
      <t>ちょうじゅ</t>
    </rPh>
    <rPh sb="15" eb="17">
      <t>らくてん</t>
    </rPh>
    <phoneticPr fontId="4" type="Hiragana"/>
  </si>
  <si>
    <t>神のお告げ・思わせぶり・別離・解きがたい謎</t>
    <rPh sb="0" eb="1">
      <t>かみ</t>
    </rPh>
    <rPh sb="3" eb="4">
      <t>つ</t>
    </rPh>
    <rPh sb="6" eb="7">
      <t>おも</t>
    </rPh>
    <rPh sb="12" eb="14">
      <t>べつり</t>
    </rPh>
    <rPh sb="15" eb="16">
      <t>と</t>
    </rPh>
    <rPh sb="20" eb="21">
      <t>なぞ</t>
    </rPh>
    <phoneticPr fontId="4" type="Hiragana"/>
  </si>
  <si>
    <t>待望・愛嬌・私を認めて・公正な裁き</t>
    <rPh sb="0" eb="2">
      <t>たいぼう</t>
    </rPh>
    <rPh sb="3" eb="5">
      <t>あいきょう</t>
    </rPh>
    <rPh sb="6" eb="7">
      <t>わたし</t>
    </rPh>
    <rPh sb="8" eb="9">
      <t>みと</t>
    </rPh>
    <rPh sb="12" eb="14">
      <t>こうせい</t>
    </rPh>
    <rPh sb="15" eb="16">
      <t>さば</t>
    </rPh>
    <phoneticPr fontId="4" type="Hiragana"/>
  </si>
  <si>
    <t>節度・節操のある・神秘</t>
    <rPh sb="0" eb="2">
      <t>セツド</t>
    </rPh>
    <rPh sb="3" eb="5">
      <t>セッソウ</t>
    </rPh>
    <rPh sb="9" eb="11">
      <t>シンピ</t>
    </rPh>
    <phoneticPr fontId="4"/>
  </si>
  <si>
    <t>冗談・からかい・平和・不在</t>
    <rPh sb="0" eb="2">
      <t>じょうだん</t>
    </rPh>
    <rPh sb="8" eb="10">
      <t>へいわ</t>
    </rPh>
    <rPh sb="11" eb="13">
      <t>ふざい</t>
    </rPh>
    <phoneticPr fontId="4" type="Hiragana"/>
  </si>
  <si>
    <t>私はあまりにも幸せです・洗練・喜びを運ぶ・優雅</t>
    <rPh sb="0" eb="1">
      <t>わたし</t>
    </rPh>
    <rPh sb="7" eb="8">
      <t>しあわ</t>
    </rPh>
    <rPh sb="12" eb="14">
      <t>せんれん</t>
    </rPh>
    <rPh sb="15" eb="16">
      <t>よろこ</t>
    </rPh>
    <rPh sb="18" eb="19">
      <t>はこ</t>
    </rPh>
    <rPh sb="21" eb="23">
      <t>ゆうが</t>
    </rPh>
    <phoneticPr fontId="4" type="Hiragana"/>
  </si>
  <si>
    <t>シソ科</t>
    <rPh sb="2" eb="3">
      <t>カ</t>
    </rPh>
    <phoneticPr fontId="4"/>
  </si>
  <si>
    <t>精神の美・策略・旅人の喜び・安全</t>
    <phoneticPr fontId="4"/>
  </si>
  <si>
    <t>背徳の恋・何も求めない・清純な心・華麗</t>
    <rPh sb="0" eb="2">
      <t>ハイトク</t>
    </rPh>
    <rPh sb="3" eb="4">
      <t>コイ</t>
    </rPh>
    <rPh sb="5" eb="6">
      <t>ナニ</t>
    </rPh>
    <rPh sb="7" eb="8">
      <t>モト</t>
    </rPh>
    <rPh sb="12" eb="14">
      <t>セイジュン</t>
    </rPh>
    <rPh sb="15" eb="16">
      <t>ココロ</t>
    </rPh>
    <rPh sb="17" eb="19">
      <t>カレイ</t>
    </rPh>
    <phoneticPr fontId="4"/>
  </si>
  <si>
    <t>青春の喜び・切望・あなたを待っています・私を信じて</t>
    <rPh sb="0" eb="2">
      <t>せいしゅん</t>
    </rPh>
    <rPh sb="3" eb="4">
      <t>よろこ</t>
    </rPh>
    <rPh sb="6" eb="8">
      <t>せつぼう</t>
    </rPh>
    <rPh sb="13" eb="14">
      <t>ま</t>
    </rPh>
    <rPh sb="20" eb="21">
      <t>わたし</t>
    </rPh>
    <rPh sb="22" eb="23">
      <t>しん</t>
    </rPh>
    <phoneticPr fontId="4" type="Hiragana"/>
  </si>
  <si>
    <t>灯台躑躅/満天星</t>
    <rPh sb="0" eb="4">
      <t>どうだんつつじ</t>
    </rPh>
    <rPh sb="5" eb="8">
      <t>どうだんつつじ</t>
    </rPh>
    <phoneticPr fontId="4" type="Hiragana" alignment="distributed"/>
  </si>
  <si>
    <t>清純な心・信仰・甘美・純情</t>
    <rPh sb="0" eb="2">
      <t>せいじゅん</t>
    </rPh>
    <rPh sb="3" eb="4">
      <t>こころ</t>
    </rPh>
    <rPh sb="5" eb="7">
      <t>しんこう</t>
    </rPh>
    <rPh sb="8" eb="10">
      <t>かんび</t>
    </rPh>
    <rPh sb="11" eb="13">
      <t>じゅんじょう</t>
    </rPh>
    <phoneticPr fontId="4" type="Hiragana"/>
  </si>
  <si>
    <t>神聖・雄弁・清らかな心・遠ざかった愛</t>
    <rPh sb="0" eb="2">
      <t>しんせい</t>
    </rPh>
    <rPh sb="3" eb="5">
      <t>ゆうべん</t>
    </rPh>
    <rPh sb="6" eb="7">
      <t>きよ</t>
    </rPh>
    <rPh sb="10" eb="11">
      <t>こころ</t>
    </rPh>
    <rPh sb="12" eb="13">
      <t>とお</t>
    </rPh>
    <rPh sb="17" eb="18">
      <t>あい</t>
    </rPh>
    <phoneticPr fontId="4" type="Hiragana"/>
  </si>
  <si>
    <t>怨み・秘密・迷信・盲信</t>
    <rPh sb="0" eb="1">
      <t>ウラ</t>
    </rPh>
    <rPh sb="6" eb="8">
      <t>メイシン</t>
    </rPh>
    <rPh sb="9" eb="11">
      <t>モウシン</t>
    </rPh>
    <phoneticPr fontId="4"/>
  </si>
  <si>
    <t>別れの悲しみ・耐える愛・卑劣・怨み</t>
    <rPh sb="0" eb="1">
      <t>ワカ</t>
    </rPh>
    <rPh sb="3" eb="4">
      <t>カナ</t>
    </rPh>
    <rPh sb="7" eb="8">
      <t>タ</t>
    </rPh>
    <rPh sb="10" eb="11">
      <t>アイ</t>
    </rPh>
    <rPh sb="12" eb="14">
      <t>ヒレツ</t>
    </rPh>
    <rPh sb="15" eb="16">
      <t>ウラ</t>
    </rPh>
    <phoneticPr fontId="4"/>
  </si>
  <si>
    <t>藍【蓼藍】</t>
    <rPh sb="0" eb="1">
      <t>あい</t>
    </rPh>
    <rPh sb="2" eb="3">
      <t>たで</t>
    </rPh>
    <rPh sb="3" eb="4">
      <t>あい</t>
    </rPh>
    <phoneticPr fontId="4" type="Hiragana" alignment="distributed"/>
  </si>
  <si>
    <t>愛国心・勲功・心広い愛情・のんびり気分</t>
    <rPh sb="0" eb="3">
      <t>あいこくしん</t>
    </rPh>
    <rPh sb="4" eb="6">
      <t>くんこう</t>
    </rPh>
    <rPh sb="7" eb="8">
      <t>こころ</t>
    </rPh>
    <rPh sb="8" eb="9">
      <t>ひろ</t>
    </rPh>
    <rPh sb="10" eb="12">
      <t>あいじょう</t>
    </rPh>
    <rPh sb="17" eb="19">
      <t>きぶん</t>
    </rPh>
    <phoneticPr fontId="4" type="Hiragana"/>
  </si>
  <si>
    <t>二人で東方に旅を・清らかな祈り・幸せな花嫁</t>
    <rPh sb="0" eb="2">
      <t>ふたり</t>
    </rPh>
    <rPh sb="3" eb="5">
      <t>とうほう</t>
    </rPh>
    <rPh sb="6" eb="7">
      <t>たび</t>
    </rPh>
    <rPh sb="9" eb="10">
      <t>きよ</t>
    </rPh>
    <rPh sb="13" eb="14">
      <t>いの</t>
    </rPh>
    <rPh sb="16" eb="17">
      <t>しあわ</t>
    </rPh>
    <rPh sb="19" eb="21">
      <t>はなよめ</t>
    </rPh>
    <phoneticPr fontId="4" type="Hiragana"/>
  </si>
  <si>
    <t>犠牲・献身・この身を捧げます・二人で旅をしよう</t>
    <rPh sb="0" eb="2">
      <t>ぎせい</t>
    </rPh>
    <rPh sb="3" eb="5">
      <t>けんしん</t>
    </rPh>
    <rPh sb="8" eb="9">
      <t>み</t>
    </rPh>
    <rPh sb="10" eb="11">
      <t>ささ</t>
    </rPh>
    <rPh sb="15" eb="17">
      <t>ふたり</t>
    </rPh>
    <rPh sb="18" eb="19">
      <t>たび</t>
    </rPh>
    <phoneticPr fontId="4" type="Hiragana"/>
  </si>
  <si>
    <t>精神の美・優美な女性・純潔・高尚</t>
    <rPh sb="0" eb="2">
      <t>せいしん</t>
    </rPh>
    <rPh sb="3" eb="4">
      <t>び</t>
    </rPh>
    <rPh sb="5" eb="7">
      <t>ゆうび</t>
    </rPh>
    <rPh sb="8" eb="10">
      <t>じょせい</t>
    </rPh>
    <rPh sb="11" eb="13">
      <t>じゅんけつ</t>
    </rPh>
    <rPh sb="14" eb="16">
      <t>こうしょう</t>
    </rPh>
    <phoneticPr fontId="4" type="Hiragana"/>
  </si>
  <si>
    <t>誠実・忠実・謙虚な恋</t>
    <rPh sb="0" eb="2">
      <t>せいじつ</t>
    </rPh>
    <rPh sb="3" eb="5">
      <t>ちゅうじつ</t>
    </rPh>
    <rPh sb="6" eb="8">
      <t>けんきょ</t>
    </rPh>
    <rPh sb="9" eb="10">
      <t>こい</t>
    </rPh>
    <phoneticPr fontId="4" type="Hiragana"/>
  </si>
  <si>
    <t>ショウガ科</t>
    <rPh sb="4" eb="5">
      <t>カ</t>
    </rPh>
    <phoneticPr fontId="4"/>
  </si>
  <si>
    <t>ジンジャー【花縮砂】</t>
    <rPh sb="6" eb="7">
      <t>はな</t>
    </rPh>
    <rPh sb="7" eb="8">
      <t>しゅく</t>
    </rPh>
    <rPh sb="8" eb="9">
      <t>しゃ</t>
    </rPh>
    <phoneticPr fontId="4" type="Hiragana" alignment="distributed"/>
  </si>
  <si>
    <t>唐辛子</t>
    <rPh sb="0" eb="3">
      <t>とうがらし</t>
    </rPh>
    <phoneticPr fontId="4" type="Hiragana" alignment="distributed"/>
  </si>
  <si>
    <t>芥子菜/辛子菜</t>
    <rPh sb="0" eb="2">
      <t>からし</t>
    </rPh>
    <rPh sb="2" eb="3">
      <t>な</t>
    </rPh>
    <rPh sb="4" eb="6">
      <t>からし</t>
    </rPh>
    <rPh sb="6" eb="7">
      <t>な</t>
    </rPh>
    <phoneticPr fontId="4" type="Hiragana" alignment="distributed"/>
  </si>
  <si>
    <t>小町草【虫取撫子】</t>
    <rPh sb="0" eb="2">
      <t>こまち</t>
    </rPh>
    <rPh sb="2" eb="3">
      <t>そう</t>
    </rPh>
    <rPh sb="4" eb="6">
      <t>むしとり</t>
    </rPh>
    <rPh sb="6" eb="8">
      <t>なでしこ</t>
    </rPh>
    <phoneticPr fontId="4" type="Hiragana" alignment="distributed"/>
  </si>
  <si>
    <t>罠・未練・裏切り・偽りの愛</t>
    <rPh sb="0" eb="1">
      <t>わな</t>
    </rPh>
    <rPh sb="2" eb="4">
      <t>みれん</t>
    </rPh>
    <rPh sb="5" eb="7">
      <t>うらぎ</t>
    </rPh>
    <rPh sb="9" eb="10">
      <t>いつわ</t>
    </rPh>
    <rPh sb="12" eb="13">
      <t>あい</t>
    </rPh>
    <phoneticPr fontId="4" type="Hiragana"/>
  </si>
  <si>
    <t>喜びあふれ・明るい未来・可愛い人・節制</t>
    <rPh sb="0" eb="1">
      <t>よろこ</t>
    </rPh>
    <rPh sb="6" eb="7">
      <t>あか</t>
    </rPh>
    <rPh sb="9" eb="11">
      <t>みらい</t>
    </rPh>
    <rPh sb="12" eb="14">
      <t>かわい</t>
    </rPh>
    <rPh sb="15" eb="16">
      <t>ひと</t>
    </rPh>
    <rPh sb="17" eb="19">
      <t>せっせい</t>
    </rPh>
    <phoneticPr fontId="4" type="Hiragana"/>
  </si>
  <si>
    <t>優しい愛情・情事・絆・縁</t>
    <rPh sb="0" eb="1">
      <t>やさ</t>
    </rPh>
    <rPh sb="3" eb="5">
      <t>あいじょう</t>
    </rPh>
    <rPh sb="6" eb="8">
      <t>じょうじ</t>
    </rPh>
    <rPh sb="9" eb="10">
      <t>きずな</t>
    </rPh>
    <rPh sb="11" eb="12">
      <t>えん</t>
    </rPh>
    <phoneticPr fontId="4" type="Hiragana"/>
  </si>
  <si>
    <t>節制・節約・自制心・協力を得る</t>
    <rPh sb="0" eb="2">
      <t>せっせい</t>
    </rPh>
    <rPh sb="3" eb="5">
      <t>せつやく</t>
    </rPh>
    <rPh sb="6" eb="9">
      <t>じせいしん</t>
    </rPh>
    <rPh sb="10" eb="12">
      <t>きょうりょく</t>
    </rPh>
    <rPh sb="13" eb="14">
      <t>え</t>
    </rPh>
    <phoneticPr fontId="4" type="Hiragana"/>
  </si>
  <si>
    <t>きゃりーぱみゅぱみゅ</t>
    <phoneticPr fontId="4" type="Hiragana"/>
  </si>
  <si>
    <t>capsule</t>
    <phoneticPr fontId="4" type="Hiragana"/>
  </si>
  <si>
    <t>capsule</t>
    <phoneticPr fontId="4" type="Hiragana"/>
  </si>
  <si>
    <t>こしじま　としこ</t>
    <phoneticPr fontId="4" type="Hiragana"/>
  </si>
  <si>
    <t>松井　玲奈</t>
    <rPh sb="0" eb="2">
      <t>まつい</t>
    </rPh>
    <rPh sb="3" eb="5">
      <t>れな</t>
    </rPh>
    <phoneticPr fontId="4" type="Hiragana"/>
  </si>
  <si>
    <t>SKE48</t>
    <phoneticPr fontId="4" type="Hiragana"/>
  </si>
  <si>
    <t>松井　珠理奈</t>
    <rPh sb="0" eb="2">
      <t>まつい</t>
    </rPh>
    <rPh sb="3" eb="6">
      <t>じゅりな</t>
    </rPh>
    <phoneticPr fontId="4" type="Hiragana"/>
  </si>
  <si>
    <t>SKE48</t>
    <phoneticPr fontId="4" type="Hiragana"/>
  </si>
  <si>
    <t>前田　耕陽</t>
    <rPh sb="0" eb="2">
      <t>まえだ</t>
    </rPh>
    <rPh sb="3" eb="5">
      <t>こうよう</t>
    </rPh>
    <phoneticPr fontId="4" type="Hiragana"/>
  </si>
  <si>
    <t>男闘呼組</t>
    <rPh sb="0" eb="3">
      <t>おとこ</t>
    </rPh>
    <rPh sb="3" eb="4">
      <t>ぐみ</t>
    </rPh>
    <phoneticPr fontId="4" type="Hiragana"/>
  </si>
  <si>
    <t>成田　昭次</t>
    <rPh sb="0" eb="2">
      <t>なりた</t>
    </rPh>
    <rPh sb="3" eb="5">
      <t>しょうじ</t>
    </rPh>
    <phoneticPr fontId="4" type="Hiragana"/>
  </si>
  <si>
    <t>高橋　和也</t>
    <rPh sb="0" eb="2">
      <t>たかはし</t>
    </rPh>
    <rPh sb="3" eb="5">
      <t>かずや</t>
    </rPh>
    <phoneticPr fontId="4" type="Hiragana"/>
  </si>
  <si>
    <t>岡本　健一</t>
    <rPh sb="0" eb="2">
      <t>おかもと</t>
    </rPh>
    <rPh sb="3" eb="5">
      <t>けんいち</t>
    </rPh>
    <phoneticPr fontId="4" type="Hiragana"/>
  </si>
  <si>
    <t>ポール・ワトソン</t>
    <phoneticPr fontId="4" type="Hiragana"/>
  </si>
  <si>
    <t>シーシェパード</t>
    <phoneticPr fontId="4" type="Hiragana"/>
  </si>
  <si>
    <t>空知　英秋</t>
    <rPh sb="0" eb="2">
      <t>そらち</t>
    </rPh>
    <rPh sb="3" eb="5">
      <t>ひであき</t>
    </rPh>
    <phoneticPr fontId="4" type="Hiragana"/>
  </si>
  <si>
    <t>銀魂</t>
    <rPh sb="0" eb="2">
      <t>ぎんたま</t>
    </rPh>
    <phoneticPr fontId="4" type="Hiragana"/>
  </si>
  <si>
    <t>misono</t>
    <rPh sb="0" eb="6">
      <t>みその</t>
    </rPh>
    <phoneticPr fontId="4" type="Hiragana"/>
  </si>
  <si>
    <t>芹【白根草】</t>
    <rPh sb="0" eb="1">
      <t>せり</t>
    </rPh>
    <rPh sb="2" eb="4">
      <t>しろね</t>
    </rPh>
    <rPh sb="4" eb="5">
      <t>ぐさ</t>
    </rPh>
    <phoneticPr fontId="4" type="Hiragana" alignment="distributed"/>
  </si>
  <si>
    <t>茶【茶の木】</t>
    <rPh sb="0" eb="1">
      <t>ちゃ</t>
    </rPh>
    <rPh sb="2" eb="3">
      <t>ちゃ</t>
    </rPh>
    <rPh sb="4" eb="5">
      <t>き</t>
    </rPh>
    <phoneticPr fontId="4" type="Hiragana" alignment="distributed"/>
  </si>
  <si>
    <t>透かし百合【岩百合】</t>
    <rPh sb="0" eb="1">
      <t>す</t>
    </rPh>
    <rPh sb="3" eb="5">
      <t>ゆり</t>
    </rPh>
    <rPh sb="6" eb="7">
      <t>いわ</t>
    </rPh>
    <rPh sb="7" eb="9">
      <t>ゆり</t>
    </rPh>
    <phoneticPr fontId="4" type="Hiragana" alignment="distributed"/>
  </si>
  <si>
    <t>傲慢な欲望・推測・騒々しさ・大胆不敵</t>
    <rPh sb="0" eb="2">
      <t>ゴウマン</t>
    </rPh>
    <rPh sb="3" eb="5">
      <t>ヨクボウ</t>
    </rPh>
    <rPh sb="6" eb="8">
      <t>スイソク</t>
    </rPh>
    <rPh sb="9" eb="11">
      <t>ソウゾウ</t>
    </rPh>
    <rPh sb="14" eb="18">
      <t>ダイタンフテキ</t>
    </rPh>
    <phoneticPr fontId="4"/>
  </si>
  <si>
    <t>植村　花菜</t>
    <rPh sb="0" eb="2">
      <t>うえむら</t>
    </rPh>
    <rPh sb="3" eb="5">
      <t>かな</t>
    </rPh>
    <phoneticPr fontId="4" type="Hiragana"/>
  </si>
  <si>
    <t>トイレの神様</t>
    <rPh sb="4" eb="6">
      <t>かみさま</t>
    </rPh>
    <phoneticPr fontId="4" type="Hiragana"/>
  </si>
  <si>
    <t>北の将軍様</t>
    <rPh sb="0" eb="1">
      <t>きた</t>
    </rPh>
    <rPh sb="2" eb="4">
      <t>しょうぐん</t>
    </rPh>
    <rPh sb="4" eb="5">
      <t>さま</t>
    </rPh>
    <phoneticPr fontId="4" type="Hiragana"/>
  </si>
  <si>
    <t>金　正日☆</t>
    <rPh sb="0" eb="1">
      <t>きむ</t>
    </rPh>
    <rPh sb="2" eb="4">
      <t>じょんいる</t>
    </rPh>
    <phoneticPr fontId="4" type="Hiragana"/>
  </si>
  <si>
    <t>深沢　邦之</t>
    <rPh sb="0" eb="2">
      <t>ふかさわ</t>
    </rPh>
    <rPh sb="3" eb="5">
      <t>くにゆき</t>
    </rPh>
    <phoneticPr fontId="4" type="Hiragana"/>
  </si>
  <si>
    <t>東　貴博</t>
    <rPh sb="0" eb="1">
      <t>あずま</t>
    </rPh>
    <rPh sb="2" eb="4">
      <t>たかひろ</t>
    </rPh>
    <phoneticPr fontId="4" type="Hiragana"/>
  </si>
  <si>
    <t>Take3</t>
  </si>
  <si>
    <t>Take2</t>
    <phoneticPr fontId="4" type="Hiragana"/>
  </si>
  <si>
    <t>デヴィッド・デ・ロスチャイルド</t>
    <phoneticPr fontId="4" type="Hiragana"/>
  </si>
  <si>
    <t>デヴィッド・レネ・ロスチャイルド</t>
    <phoneticPr fontId="4" type="Hiragana"/>
  </si>
  <si>
    <t>ベンジャミン・ロスチャイルド</t>
    <phoneticPr fontId="4" type="Hiragana"/>
  </si>
  <si>
    <t>デイヴィッド・ロックフェラー</t>
    <phoneticPr fontId="4" type="Hiragana"/>
  </si>
  <si>
    <t>篠田　麻里子</t>
    <rPh sb="0" eb="2">
      <t>しのだ</t>
    </rPh>
    <rPh sb="3" eb="6">
      <t>まりこ</t>
    </rPh>
    <phoneticPr fontId="4" type="Hiragana"/>
  </si>
  <si>
    <t>AKB48</t>
    <phoneticPr fontId="4" type="Hiragana"/>
  </si>
  <si>
    <t>斉藤　和義</t>
    <rPh sb="0" eb="2">
      <t>さいとう</t>
    </rPh>
    <rPh sb="3" eb="5">
      <t>かずよし</t>
    </rPh>
    <phoneticPr fontId="4" type="Hiragana"/>
  </si>
  <si>
    <t>吉高　由里子</t>
    <rPh sb="0" eb="2">
      <t>よしたか</t>
    </rPh>
    <rPh sb="3" eb="6">
      <t>ゆりこ</t>
    </rPh>
    <phoneticPr fontId="4" type="Hiragana"/>
  </si>
  <si>
    <t>大賀　典雄</t>
    <rPh sb="0" eb="2">
      <t>おおが</t>
    </rPh>
    <rPh sb="3" eb="5">
      <t>のりお</t>
    </rPh>
    <phoneticPr fontId="4" type="Hiragana"/>
  </si>
  <si>
    <t>大賀　典雄☆</t>
    <rPh sb="0" eb="2">
      <t>おおが</t>
    </rPh>
    <rPh sb="3" eb="5">
      <t>のりお</t>
    </rPh>
    <phoneticPr fontId="4" type="Hiragana"/>
  </si>
  <si>
    <t>ソニー元会長</t>
    <rPh sb="3" eb="6">
      <t>もとかいちょう</t>
    </rPh>
    <phoneticPr fontId="4" type="Hiragana"/>
  </si>
  <si>
    <t>ハワード・ストリンガー</t>
    <phoneticPr fontId="4" type="Hiragana"/>
  </si>
  <si>
    <t>ソニー会長</t>
    <rPh sb="3" eb="5">
      <t>かいちょう</t>
    </rPh>
    <phoneticPr fontId="4" type="Hiragana"/>
  </si>
  <si>
    <t>デーブ大久保</t>
    <rPh sb="3" eb="6">
      <t>おおくぼ</t>
    </rPh>
    <phoneticPr fontId="4" type="Hiragana"/>
  </si>
  <si>
    <t>アジアンタム【孔雀羊歯】</t>
    <rPh sb="7" eb="9">
      <t>くじゃく</t>
    </rPh>
    <rPh sb="9" eb="11">
      <t>しだ</t>
    </rPh>
    <phoneticPr fontId="4" type="Hiragana" alignment="distributed"/>
  </si>
  <si>
    <t>小嶋　陽菜</t>
    <rPh sb="0" eb="2">
      <t>こじま</t>
    </rPh>
    <rPh sb="3" eb="5">
      <t>はるな</t>
    </rPh>
    <phoneticPr fontId="4" type="Hiragana"/>
  </si>
  <si>
    <t>AKB48</t>
    <phoneticPr fontId="4" type="Hiragana"/>
  </si>
  <si>
    <t>大島　優子</t>
    <rPh sb="0" eb="2">
      <t>おおしま</t>
    </rPh>
    <rPh sb="3" eb="5">
      <t>ゆうこ</t>
    </rPh>
    <phoneticPr fontId="4" type="Hiragana"/>
  </si>
  <si>
    <t>AKB48</t>
    <phoneticPr fontId="4" type="Hiragana"/>
  </si>
  <si>
    <t>宇梶　剛士</t>
    <rPh sb="0" eb="2">
      <t>うかじ</t>
    </rPh>
    <rPh sb="3" eb="5">
      <t>たかし</t>
    </rPh>
    <phoneticPr fontId="4" type="Hiragana"/>
  </si>
  <si>
    <t>蜷川　実花</t>
    <rPh sb="0" eb="2">
      <t>にながわ</t>
    </rPh>
    <rPh sb="3" eb="5">
      <t>みか</t>
    </rPh>
    <phoneticPr fontId="4" type="Hiragana"/>
  </si>
  <si>
    <t>蜷川　幸雄</t>
    <rPh sb="0" eb="2">
      <t>にながわ</t>
    </rPh>
    <rPh sb="3" eb="5">
      <t>ゆきお</t>
    </rPh>
    <phoneticPr fontId="4" type="Hiragana"/>
  </si>
  <si>
    <t>柏木　由紀</t>
    <rPh sb="0" eb="2">
      <t>かしわぎ</t>
    </rPh>
    <rPh sb="3" eb="5">
      <t>ゆき</t>
    </rPh>
    <phoneticPr fontId="4" type="Hiragana"/>
  </si>
  <si>
    <t>AKB48</t>
    <phoneticPr fontId="4" type="Hiragana"/>
  </si>
  <si>
    <t>板野　友美</t>
    <rPh sb="0" eb="2">
      <t>いたの</t>
    </rPh>
    <rPh sb="3" eb="5">
      <t>ともみ</t>
    </rPh>
    <phoneticPr fontId="4" type="Hiragana"/>
  </si>
  <si>
    <t>秋元　才加</t>
    <rPh sb="0" eb="2">
      <t>あきもと</t>
    </rPh>
    <rPh sb="3" eb="5">
      <t>さやか</t>
    </rPh>
    <phoneticPr fontId="4" type="Hiragana"/>
  </si>
  <si>
    <t>渡辺　麻友</t>
    <rPh sb="0" eb="2">
      <t>わたなべ</t>
    </rPh>
    <rPh sb="3" eb="5">
      <t>まゆ</t>
    </rPh>
    <phoneticPr fontId="4" type="Hiragana"/>
  </si>
  <si>
    <t>やまぐち　りこ</t>
    <phoneticPr fontId="4" type="Hiragana"/>
  </si>
  <si>
    <t>笠井　信輔</t>
    <rPh sb="0" eb="2">
      <t>かさい</t>
    </rPh>
    <rPh sb="3" eb="5">
      <t>しんすけ</t>
    </rPh>
    <phoneticPr fontId="4" type="Hiragana"/>
  </si>
  <si>
    <t>ほっしゃん。</t>
    <phoneticPr fontId="4" type="Hiragana"/>
  </si>
  <si>
    <t>穂のか</t>
    <rPh sb="0" eb="1">
      <t>ほ</t>
    </rPh>
    <phoneticPr fontId="4" type="Hiragana"/>
  </si>
  <si>
    <t>IMALU</t>
    <rPh sb="0" eb="5">
      <t>いまる</t>
    </rPh>
    <phoneticPr fontId="4" type="Hiragana"/>
  </si>
  <si>
    <t>明石家さんまの娘</t>
    <rPh sb="0" eb="3">
      <t>あかしや</t>
    </rPh>
    <rPh sb="7" eb="8">
      <t>むすめ</t>
    </rPh>
    <phoneticPr fontId="4" type="Hiragana"/>
  </si>
  <si>
    <t>石橋貴明の娘</t>
    <rPh sb="0" eb="2">
      <t>いしばし</t>
    </rPh>
    <rPh sb="2" eb="4">
      <t>たかあき</t>
    </rPh>
    <rPh sb="5" eb="6">
      <t>むすめ</t>
    </rPh>
    <phoneticPr fontId="4" type="Hiragana"/>
  </si>
  <si>
    <t>おニャン子クラブ（32）</t>
    <rPh sb="4" eb="5">
      <t>こ</t>
    </rPh>
    <phoneticPr fontId="4" type="Hiragana"/>
  </si>
  <si>
    <t>おニャン子クラブ（11）</t>
    <rPh sb="4" eb="5">
      <t>こ</t>
    </rPh>
    <phoneticPr fontId="4" type="Hiragana"/>
  </si>
  <si>
    <t>おニャン子クラブ（13）＠ニャンギラス</t>
    <rPh sb="4" eb="5">
      <t>こ</t>
    </rPh>
    <phoneticPr fontId="4" type="Hiragana"/>
  </si>
  <si>
    <t>おニャン子クラブ（28）</t>
    <rPh sb="4" eb="5">
      <t>こ</t>
    </rPh>
    <phoneticPr fontId="4" type="Hiragana"/>
  </si>
  <si>
    <t>おニャン子クラブ（18）</t>
    <rPh sb="4" eb="5">
      <t>こ</t>
    </rPh>
    <phoneticPr fontId="4" type="Hiragana"/>
  </si>
  <si>
    <t>おニャン子クラブ（33）</t>
    <rPh sb="4" eb="5">
      <t>こ</t>
    </rPh>
    <phoneticPr fontId="4" type="Hiragana"/>
  </si>
  <si>
    <t>おニャン子クラブ（48）</t>
    <rPh sb="4" eb="5">
      <t>こ</t>
    </rPh>
    <phoneticPr fontId="4" type="Hiragana"/>
  </si>
  <si>
    <t>おニャン子クラブ（14）</t>
    <rPh sb="4" eb="5">
      <t>こ</t>
    </rPh>
    <phoneticPr fontId="4" type="Hiragana"/>
  </si>
  <si>
    <t>おニャン子クラブ（22）＠ニャンギラス</t>
    <rPh sb="4" eb="5">
      <t>こ</t>
    </rPh>
    <phoneticPr fontId="4" type="Hiragana"/>
  </si>
  <si>
    <t>おニャン子クラブ（36）</t>
    <rPh sb="4" eb="5">
      <t>こ</t>
    </rPh>
    <phoneticPr fontId="4" type="Hiragana"/>
  </si>
  <si>
    <t>おニャン子クラブ（42）＠うしろ髪ひかれ隊</t>
    <rPh sb="4" eb="5">
      <t>こ</t>
    </rPh>
    <rPh sb="16" eb="17">
      <t>がみ</t>
    </rPh>
    <rPh sb="20" eb="21">
      <t>たい</t>
    </rPh>
    <phoneticPr fontId="4" type="Hiragana"/>
  </si>
  <si>
    <t>おニャン子クラブ（38）＠うしろ髪ひかれ隊</t>
    <rPh sb="4" eb="5">
      <t>こ</t>
    </rPh>
    <rPh sb="16" eb="17">
      <t>がみ</t>
    </rPh>
    <rPh sb="20" eb="21">
      <t>たい</t>
    </rPh>
    <phoneticPr fontId="4" type="Hiragana"/>
  </si>
  <si>
    <t>奥田　美香</t>
    <rPh sb="0" eb="2">
      <t>おくだ</t>
    </rPh>
    <rPh sb="3" eb="5">
      <t>みか</t>
    </rPh>
    <phoneticPr fontId="4" type="Hiragana"/>
  </si>
  <si>
    <t>榎田　道子</t>
    <rPh sb="0" eb="2">
      <t>えのきだ</t>
    </rPh>
    <rPh sb="3" eb="5">
      <t>みちこ</t>
    </rPh>
    <phoneticPr fontId="4" type="Hiragana"/>
  </si>
  <si>
    <t>吉野　佳代子</t>
    <rPh sb="0" eb="2">
      <t>よしの</t>
    </rPh>
    <rPh sb="3" eb="6">
      <t>かよこ</t>
    </rPh>
    <phoneticPr fontId="4" type="Hiragana"/>
  </si>
  <si>
    <t>友田　麻美子</t>
    <rPh sb="0" eb="2">
      <t>ともだ</t>
    </rPh>
    <rPh sb="3" eb="6">
      <t>まみこ</t>
    </rPh>
    <phoneticPr fontId="4" type="Hiragana"/>
  </si>
  <si>
    <t>佐藤　真由美</t>
    <rPh sb="0" eb="2">
      <t>さとう</t>
    </rPh>
    <rPh sb="3" eb="6">
      <t>まゆみ</t>
    </rPh>
    <phoneticPr fontId="4" type="Hiragana"/>
  </si>
  <si>
    <t>寺本　容子</t>
    <rPh sb="0" eb="2">
      <t>てらもと</t>
    </rPh>
    <rPh sb="3" eb="5">
      <t>ようこ</t>
    </rPh>
    <phoneticPr fontId="4" type="Hiragana"/>
  </si>
  <si>
    <t>五味岡　たまき</t>
    <rPh sb="0" eb="2">
      <t>ごみ</t>
    </rPh>
    <rPh sb="2" eb="3">
      <t>おか</t>
    </rPh>
    <phoneticPr fontId="4" type="Hiragana"/>
  </si>
  <si>
    <t>林　香織</t>
    <rPh sb="0" eb="1">
      <t>はやし</t>
    </rPh>
    <rPh sb="2" eb="4">
      <t>かおり</t>
    </rPh>
    <phoneticPr fontId="4" type="Hiragana"/>
  </si>
  <si>
    <t>三田　文代</t>
    <rPh sb="0" eb="2">
      <t>みた</t>
    </rPh>
    <rPh sb="3" eb="5">
      <t>ふみよ</t>
    </rPh>
    <phoneticPr fontId="4" type="Hiragana"/>
  </si>
  <si>
    <t>赤坂　芳恵</t>
    <rPh sb="0" eb="2">
      <t>あかさか</t>
    </rPh>
    <rPh sb="3" eb="5">
      <t>よしえ</t>
    </rPh>
    <phoneticPr fontId="4" type="Hiragana"/>
  </si>
  <si>
    <t>松本　亜紀</t>
    <rPh sb="0" eb="2">
      <t>まつもと</t>
    </rPh>
    <rPh sb="3" eb="5">
      <t>あき</t>
    </rPh>
    <phoneticPr fontId="4" type="Hiragana"/>
  </si>
  <si>
    <t>三上　千晶</t>
    <rPh sb="0" eb="2">
      <t>みかみ</t>
    </rPh>
    <rPh sb="3" eb="5">
      <t>ちあき</t>
    </rPh>
    <phoneticPr fontId="4" type="Hiragana"/>
  </si>
  <si>
    <t>矢島　裕子</t>
    <rPh sb="0" eb="2">
      <t>やじま</t>
    </rPh>
    <rPh sb="3" eb="5">
      <t>ゆうこ</t>
    </rPh>
    <phoneticPr fontId="4" type="Hiragana"/>
  </si>
  <si>
    <t>弓岡　真美</t>
    <rPh sb="0" eb="2">
      <t>ゆみおか</t>
    </rPh>
    <rPh sb="3" eb="5">
      <t>まみ</t>
    </rPh>
    <phoneticPr fontId="4" type="Hiragana"/>
  </si>
  <si>
    <t>岡本　貴子</t>
    <rPh sb="0" eb="2">
      <t>おかもと</t>
    </rPh>
    <rPh sb="3" eb="5">
      <t>たかこ</t>
    </rPh>
    <phoneticPr fontId="4" type="Hiragana"/>
  </si>
  <si>
    <t>大貫　かおり</t>
    <rPh sb="0" eb="2">
      <t>おおぬき</t>
    </rPh>
    <phoneticPr fontId="4" type="Hiragana"/>
  </si>
  <si>
    <t>高畠　真紀</t>
    <rPh sb="0" eb="2">
      <t>たかばたけ</t>
    </rPh>
    <rPh sb="3" eb="5">
      <t>まき</t>
    </rPh>
    <phoneticPr fontId="4" type="Hiragana"/>
  </si>
  <si>
    <t>貝瀬　典子</t>
    <rPh sb="0" eb="2">
      <t>かいせ</t>
    </rPh>
    <rPh sb="3" eb="5">
      <t>のりこ</t>
    </rPh>
    <phoneticPr fontId="4" type="Hiragana"/>
  </si>
  <si>
    <t>守屋　寿恵</t>
    <rPh sb="0" eb="2">
      <t>もりや</t>
    </rPh>
    <rPh sb="3" eb="5">
      <t>としえ</t>
    </rPh>
    <phoneticPr fontId="4" type="Hiragana"/>
  </si>
  <si>
    <t>高田　尚子</t>
    <rPh sb="0" eb="2">
      <t>たかだ</t>
    </rPh>
    <rPh sb="3" eb="5">
      <t>なおこ</t>
    </rPh>
    <phoneticPr fontId="4" type="Hiragana"/>
  </si>
  <si>
    <t>吉田　裕美子</t>
    <rPh sb="0" eb="2">
      <t>よしだ</t>
    </rPh>
    <rPh sb="3" eb="6">
      <t>ゆみこ</t>
    </rPh>
    <phoneticPr fontId="4" type="Hiragana"/>
  </si>
  <si>
    <t>中島　早苗</t>
    <rPh sb="0" eb="2">
      <t>なかじま</t>
    </rPh>
    <rPh sb="3" eb="5">
      <t>さなえ</t>
    </rPh>
    <phoneticPr fontId="4" type="Hiragana"/>
  </si>
  <si>
    <t>山森　由里子</t>
    <rPh sb="0" eb="2">
      <t>やまもり</t>
    </rPh>
    <rPh sb="3" eb="6">
      <t>ゆりこ</t>
    </rPh>
    <phoneticPr fontId="4" type="Hiragana"/>
  </si>
  <si>
    <t>吉見　美津子</t>
    <rPh sb="0" eb="2">
      <t>よしみ</t>
    </rPh>
    <rPh sb="3" eb="6">
      <t>みつこ</t>
    </rPh>
    <phoneticPr fontId="4" type="Hiragana"/>
  </si>
  <si>
    <t>杉浦　美雪</t>
    <rPh sb="0" eb="2">
      <t>すぎうら</t>
    </rPh>
    <rPh sb="3" eb="5">
      <t>みゆき</t>
    </rPh>
    <phoneticPr fontId="4" type="Hiragana"/>
  </si>
  <si>
    <t>宮野　久美子</t>
    <rPh sb="0" eb="2">
      <t>みやの</t>
    </rPh>
    <rPh sb="3" eb="6">
      <t>くみこ</t>
    </rPh>
    <phoneticPr fontId="4" type="Hiragana"/>
  </si>
  <si>
    <t>鈴木　和佳子</t>
    <rPh sb="0" eb="2">
      <t>すずき</t>
    </rPh>
    <rPh sb="3" eb="6">
      <t>わかこ</t>
    </rPh>
    <phoneticPr fontId="4" type="Hiragana"/>
  </si>
  <si>
    <t>おニャン子クラブ（52）</t>
    <rPh sb="4" eb="5">
      <t>こ</t>
    </rPh>
    <phoneticPr fontId="4" type="Hiragana"/>
  </si>
  <si>
    <t>おニャン子クラブ（51）</t>
    <rPh sb="4" eb="5">
      <t>こ</t>
    </rPh>
    <phoneticPr fontId="4" type="Hiragana"/>
  </si>
  <si>
    <t>おニャン子クラブ（50）</t>
    <rPh sb="4" eb="5">
      <t>こ</t>
    </rPh>
    <phoneticPr fontId="4" type="Hiragana"/>
  </si>
  <si>
    <t>おニャン子クラブ（49）</t>
    <rPh sb="4" eb="5">
      <t>こ</t>
    </rPh>
    <phoneticPr fontId="4" type="Hiragana"/>
  </si>
  <si>
    <t>おニャン子クラブ（47）</t>
    <rPh sb="4" eb="5">
      <t>こ</t>
    </rPh>
    <phoneticPr fontId="4" type="Hiragana"/>
  </si>
  <si>
    <t>おニャン子クラブ（46）</t>
    <rPh sb="4" eb="5">
      <t>こ</t>
    </rPh>
    <phoneticPr fontId="4" type="Hiragana"/>
  </si>
  <si>
    <t>おニャン子クラブ（44）</t>
    <rPh sb="4" eb="5">
      <t>こ</t>
    </rPh>
    <phoneticPr fontId="4" type="Hiragana"/>
  </si>
  <si>
    <t>おニャン子クラブ（45）</t>
    <rPh sb="4" eb="5">
      <t>こ</t>
    </rPh>
    <phoneticPr fontId="4" type="Hiragana"/>
  </si>
  <si>
    <t>おニャン子クラブ（43）</t>
    <rPh sb="4" eb="5">
      <t>こ</t>
    </rPh>
    <phoneticPr fontId="4" type="Hiragana"/>
  </si>
  <si>
    <t>おニャン子クラブ（41）</t>
    <rPh sb="4" eb="5">
      <t>こ</t>
    </rPh>
    <phoneticPr fontId="4" type="Hiragana"/>
  </si>
  <si>
    <t>おニャン子クラブ（39）</t>
    <rPh sb="4" eb="5">
      <t>こ</t>
    </rPh>
    <phoneticPr fontId="4" type="Hiragana"/>
  </si>
  <si>
    <t>おニャン子クラブ（37）</t>
    <rPh sb="4" eb="5">
      <t>こ</t>
    </rPh>
    <phoneticPr fontId="4" type="Hiragana"/>
  </si>
  <si>
    <t>おニャン子クラブ（35）</t>
    <rPh sb="4" eb="5">
      <t>こ</t>
    </rPh>
    <phoneticPr fontId="4" type="Hiragana"/>
  </si>
  <si>
    <t>おニャン子クラブ（34）</t>
    <rPh sb="4" eb="5">
      <t>こ</t>
    </rPh>
    <phoneticPr fontId="4" type="Hiragana"/>
  </si>
  <si>
    <t>おニャン子クラブ（31）</t>
    <rPh sb="4" eb="5">
      <t>こ</t>
    </rPh>
    <phoneticPr fontId="4" type="Hiragana"/>
  </si>
  <si>
    <t>おニャン子クラブ（30）</t>
    <rPh sb="4" eb="5">
      <t>こ</t>
    </rPh>
    <phoneticPr fontId="4" type="Hiragana"/>
  </si>
  <si>
    <t>おニャン子クラブ（27）</t>
    <rPh sb="4" eb="5">
      <t>こ</t>
    </rPh>
    <phoneticPr fontId="4" type="Hiragana"/>
  </si>
  <si>
    <t>おニャン子クラブ（26）</t>
    <rPh sb="4" eb="5">
      <t>こ</t>
    </rPh>
    <phoneticPr fontId="4" type="Hiragana"/>
  </si>
  <si>
    <t>おニャン子クラブ（23）</t>
    <rPh sb="4" eb="5">
      <t>こ</t>
    </rPh>
    <phoneticPr fontId="4" type="Hiragana"/>
  </si>
  <si>
    <t>おニャン子クラブ（24）</t>
    <rPh sb="4" eb="5">
      <t>こ</t>
    </rPh>
    <phoneticPr fontId="4" type="Hiragana"/>
  </si>
  <si>
    <t>おニャン子クラブ（21）</t>
    <rPh sb="4" eb="5">
      <t>こ</t>
    </rPh>
    <phoneticPr fontId="4" type="Hiragana"/>
  </si>
  <si>
    <t>おニャン子クラブ（20）</t>
    <rPh sb="4" eb="5">
      <t>こ</t>
    </rPh>
    <phoneticPr fontId="4" type="Hiragana"/>
  </si>
  <si>
    <t>おニャン子クラブ（10）</t>
    <rPh sb="4" eb="5">
      <t>こ</t>
    </rPh>
    <phoneticPr fontId="4" type="Hiragana"/>
  </si>
  <si>
    <t>おニャン子クラブ（01）</t>
    <rPh sb="4" eb="5">
      <t>こ</t>
    </rPh>
    <phoneticPr fontId="4" type="Hiragana"/>
  </si>
  <si>
    <t>おニャン子クラブ（02）</t>
    <rPh sb="4" eb="5">
      <t>こ</t>
    </rPh>
    <phoneticPr fontId="4" type="Hiragana"/>
  </si>
  <si>
    <t>おニャン子クラブ（03）</t>
    <rPh sb="4" eb="5">
      <t>こ</t>
    </rPh>
    <phoneticPr fontId="4" type="Hiragana"/>
  </si>
  <si>
    <t>おニャン子クラブ（05）</t>
    <rPh sb="4" eb="5">
      <t>こ</t>
    </rPh>
    <phoneticPr fontId="4" type="Hiragana"/>
  </si>
  <si>
    <t>おニャン子クラブ（06）＠ニャンギラス</t>
    <rPh sb="4" eb="5">
      <t>こ</t>
    </rPh>
    <phoneticPr fontId="4" type="Hiragana"/>
  </si>
  <si>
    <t>おニャン子クラブ（07）</t>
    <rPh sb="4" eb="5">
      <t>こ</t>
    </rPh>
    <phoneticPr fontId="4" type="Hiragana"/>
  </si>
  <si>
    <t>おニャン子クラブ（09）＠ニャンギラス</t>
    <rPh sb="4" eb="5">
      <t>こ</t>
    </rPh>
    <phoneticPr fontId="4" type="Hiragana"/>
  </si>
  <si>
    <t>おニャン子クラブ（40）＠うしろ髪ひかれ隊</t>
    <rPh sb="4" eb="5">
      <t>こ</t>
    </rPh>
    <rPh sb="16" eb="17">
      <t>がみ</t>
    </rPh>
    <rPh sb="20" eb="21">
      <t>たい</t>
    </rPh>
    <phoneticPr fontId="4" type="Hiragana"/>
  </si>
  <si>
    <t>おニャン子クラブ（12）</t>
    <rPh sb="4" eb="5">
      <t>こ</t>
    </rPh>
    <phoneticPr fontId="4" type="Hiragana"/>
  </si>
  <si>
    <t>おニャン子クラブ（15）＠ニャンギラス</t>
    <rPh sb="4" eb="5">
      <t>こ</t>
    </rPh>
    <phoneticPr fontId="4" type="Hiragana"/>
  </si>
  <si>
    <t>おニャン子クラブ（16）＠うしろゆびさされ組</t>
    <rPh sb="4" eb="5">
      <t>こ</t>
    </rPh>
    <phoneticPr fontId="4" type="Hiragana"/>
  </si>
  <si>
    <t>おニャン子クラブ（17）</t>
    <rPh sb="4" eb="5">
      <t>こ</t>
    </rPh>
    <phoneticPr fontId="4" type="Hiragana"/>
  </si>
  <si>
    <t>おニャン子クラブ（19）＠うしろゆびさされ組</t>
    <rPh sb="4" eb="5">
      <t>こ</t>
    </rPh>
    <phoneticPr fontId="4" type="Hiragana"/>
  </si>
  <si>
    <t>おニャン子クラブ（25）</t>
    <rPh sb="4" eb="5">
      <t>こ</t>
    </rPh>
    <phoneticPr fontId="4" type="Hiragana"/>
  </si>
  <si>
    <t>おニャン子クラブ（29）</t>
    <rPh sb="4" eb="5">
      <t>こ</t>
    </rPh>
    <phoneticPr fontId="4" type="Hiragana"/>
  </si>
  <si>
    <t>おニャン子クラブ（04）</t>
    <rPh sb="4" eb="5">
      <t>こ</t>
    </rPh>
    <phoneticPr fontId="4" type="Hiragana"/>
  </si>
  <si>
    <t>おニャン子クラブ（08）</t>
    <rPh sb="4" eb="5">
      <t>こ</t>
    </rPh>
    <phoneticPr fontId="4" type="Hiragana"/>
  </si>
  <si>
    <t>小澤　征爾</t>
    <rPh sb="0" eb="2">
      <t>おざわ</t>
    </rPh>
    <rPh sb="3" eb="5">
      <t>せいじ</t>
    </rPh>
    <phoneticPr fontId="4" type="Hiragana"/>
  </si>
  <si>
    <t>神崎　かおり</t>
    <rPh sb="0" eb="2">
      <t>かんざき</t>
    </rPh>
    <phoneticPr fontId="4" type="Hiragana"/>
  </si>
  <si>
    <t>ソフマップアイドル</t>
    <phoneticPr fontId="4" type="Hiragana"/>
  </si>
  <si>
    <t>竜　鉄也</t>
    <rPh sb="0" eb="1">
      <t>りゅう</t>
    </rPh>
    <rPh sb="2" eb="4">
      <t>てつや</t>
    </rPh>
    <phoneticPr fontId="4" type="Hiragana"/>
  </si>
  <si>
    <t>竜　鉄也☆</t>
    <rPh sb="0" eb="1">
      <t>りゅう</t>
    </rPh>
    <rPh sb="2" eb="4">
      <t>てつや</t>
    </rPh>
    <phoneticPr fontId="4" type="Hiragana"/>
  </si>
  <si>
    <t>盲目の演歌歌手</t>
    <rPh sb="0" eb="2">
      <t>もうもく</t>
    </rPh>
    <rPh sb="3" eb="5">
      <t>えんか</t>
    </rPh>
    <rPh sb="5" eb="7">
      <t>かしゅ</t>
    </rPh>
    <phoneticPr fontId="4" type="Hiragana"/>
  </si>
  <si>
    <t>コーネリアス</t>
    <phoneticPr fontId="4" type="Hiragana"/>
  </si>
  <si>
    <t>ネットアイドル</t>
    <phoneticPr fontId="4" type="Hiragana"/>
  </si>
  <si>
    <t>塚越　苑子</t>
    <rPh sb="0" eb="2">
      <t>つかごし</t>
    </rPh>
    <rPh sb="3" eb="5">
      <t>そのこ</t>
    </rPh>
    <phoneticPr fontId="4" type="Hiragana"/>
  </si>
  <si>
    <t>ネットアイドル</t>
    <phoneticPr fontId="4" type="Hiragana"/>
  </si>
  <si>
    <t>川合　千春</t>
    <rPh sb="0" eb="2">
      <t>かわい</t>
    </rPh>
    <rPh sb="3" eb="5">
      <t>ちはる</t>
    </rPh>
    <phoneticPr fontId="4" type="Hiragana"/>
  </si>
  <si>
    <t>西野　妙子</t>
    <rPh sb="0" eb="2">
      <t>にしの</t>
    </rPh>
    <rPh sb="3" eb="5">
      <t>たえこ</t>
    </rPh>
    <phoneticPr fontId="4" type="Hiragana"/>
  </si>
  <si>
    <t>りりィ</t>
    <rPh sb="0" eb="3">
      <t>りりぃ</t>
    </rPh>
    <phoneticPr fontId="4" type="Hiragana"/>
  </si>
  <si>
    <t>高橋　みなみ</t>
    <rPh sb="0" eb="2">
      <t>たかはし</t>
    </rPh>
    <phoneticPr fontId="4" type="Hiragana"/>
  </si>
  <si>
    <t>AKB48</t>
    <phoneticPr fontId="4" type="Hiragana"/>
  </si>
  <si>
    <t>指原　莉乃</t>
    <rPh sb="0" eb="2">
      <t>さしはら</t>
    </rPh>
    <rPh sb="3" eb="5">
      <t>りの</t>
    </rPh>
    <phoneticPr fontId="4" type="Hiragana"/>
  </si>
  <si>
    <t>石</t>
    <phoneticPr fontId="4" type="Hiragana"/>
  </si>
  <si>
    <t>小林　星蘭</t>
    <rPh sb="0" eb="2">
      <t>こばやし</t>
    </rPh>
    <rPh sb="3" eb="5">
      <t>せいらん</t>
    </rPh>
    <phoneticPr fontId="4" type="Hiragana"/>
  </si>
  <si>
    <t>広井　王子</t>
    <rPh sb="0" eb="2">
      <t>ひろい</t>
    </rPh>
    <rPh sb="3" eb="5">
      <t>おうじ</t>
    </rPh>
    <phoneticPr fontId="4" type="Hiragana"/>
  </si>
  <si>
    <t>杉山　清貴</t>
    <rPh sb="0" eb="2">
      <t>すぎやま</t>
    </rPh>
    <rPh sb="3" eb="5">
      <t>きよたか</t>
    </rPh>
    <phoneticPr fontId="4" type="Hiragana"/>
  </si>
  <si>
    <t>カルロス・トシキ</t>
    <phoneticPr fontId="4" type="Hiragana"/>
  </si>
  <si>
    <t>オメガドライブ</t>
    <phoneticPr fontId="4" type="Hiragana"/>
  </si>
  <si>
    <t>小川　真奈</t>
    <rPh sb="0" eb="2">
      <t>おがわ</t>
    </rPh>
    <rPh sb="3" eb="5">
      <t>まな</t>
    </rPh>
    <phoneticPr fontId="4" type="Hiragana"/>
  </si>
  <si>
    <t>西川　哲</t>
    <rPh sb="0" eb="2">
      <t>にしかわ</t>
    </rPh>
    <rPh sb="3" eb="4">
      <t>てつ</t>
    </rPh>
    <phoneticPr fontId="4" type="Hiragana"/>
  </si>
  <si>
    <t>ゴルフ</t>
    <phoneticPr fontId="4" type="Hiragana"/>
  </si>
  <si>
    <t>芦田　愛菜</t>
    <rPh sb="0" eb="2">
      <t>あしだ</t>
    </rPh>
    <rPh sb="3" eb="5">
      <t>まな</t>
    </rPh>
    <phoneticPr fontId="4" type="Hiragana"/>
  </si>
  <si>
    <t>L'Arc～en～Ciel</t>
    <phoneticPr fontId="4" type="Hiragana"/>
  </si>
  <si>
    <t>hyde</t>
    <rPh sb="0" eb="4">
      <t>はいど</t>
    </rPh>
    <phoneticPr fontId="4" type="Hiragana"/>
  </si>
  <si>
    <t>ken</t>
    <rPh sb="0" eb="3">
      <t>けん</t>
    </rPh>
    <phoneticPr fontId="4" type="Hiragana"/>
  </si>
  <si>
    <t>tetsuya</t>
    <rPh sb="0" eb="7">
      <t>てつや</t>
    </rPh>
    <phoneticPr fontId="4" type="Hiragana"/>
  </si>
  <si>
    <t>yukihiro</t>
    <rPh sb="0" eb="8">
      <t>ゆきひろ</t>
    </rPh>
    <phoneticPr fontId="4" type="Hiragana"/>
  </si>
  <si>
    <t>sakura</t>
    <rPh sb="0" eb="6">
      <t>さくら</t>
    </rPh>
    <phoneticPr fontId="4" type="Hiragana"/>
  </si>
  <si>
    <t>冨永　浩子</t>
    <rPh sb="0" eb="2">
      <t>とみなが</t>
    </rPh>
    <rPh sb="3" eb="5">
      <t>ひろこ</t>
    </rPh>
    <phoneticPr fontId="4" type="Hiragana"/>
  </si>
  <si>
    <t>おニャン子クラブ（B組4番）</t>
    <rPh sb="4" eb="5">
      <t>こ</t>
    </rPh>
    <rPh sb="10" eb="11">
      <t>ぐみ</t>
    </rPh>
    <rPh sb="12" eb="13">
      <t>ばん</t>
    </rPh>
    <phoneticPr fontId="4" type="Hiragana"/>
  </si>
  <si>
    <t>おニャン子クラブ（B組5番）</t>
    <rPh sb="4" eb="5">
      <t>こ</t>
    </rPh>
    <rPh sb="10" eb="11">
      <t>ぐみ</t>
    </rPh>
    <rPh sb="12" eb="13">
      <t>ばん</t>
    </rPh>
    <phoneticPr fontId="4" type="Hiragana"/>
  </si>
  <si>
    <t>おニャン子クラブ（研修生）</t>
    <rPh sb="4" eb="5">
      <t>こ</t>
    </rPh>
    <rPh sb="9" eb="12">
      <t>けんしゅうせい</t>
    </rPh>
    <phoneticPr fontId="4" type="Hiragana"/>
  </si>
  <si>
    <t>山崎　真由美</t>
    <rPh sb="0" eb="2">
      <t>やまざき</t>
    </rPh>
    <rPh sb="3" eb="6">
      <t>まゆみ</t>
    </rPh>
    <phoneticPr fontId="4" type="Hiragana"/>
  </si>
  <si>
    <t>ヨリンダ・ヤン</t>
    <phoneticPr fontId="4" type="Hiragana"/>
  </si>
  <si>
    <t>エリイ</t>
    <phoneticPr fontId="4" type="Hiragana"/>
  </si>
  <si>
    <t>Chim↑Pom</t>
    <phoneticPr fontId="4" type="Hiragana"/>
  </si>
  <si>
    <t>千石　正一☆</t>
    <rPh sb="0" eb="2">
      <t>せんごく</t>
    </rPh>
    <rPh sb="3" eb="5">
      <t>しょういち</t>
    </rPh>
    <phoneticPr fontId="4" type="Hiragana"/>
  </si>
  <si>
    <t>爬虫類博士</t>
    <rPh sb="0" eb="3">
      <t>はちゅうるい</t>
    </rPh>
    <rPh sb="3" eb="5">
      <t>はかせ</t>
    </rPh>
    <phoneticPr fontId="4" type="Hiragana"/>
  </si>
  <si>
    <t>二谷　秀明☆</t>
    <rPh sb="0" eb="2">
      <t>にたに</t>
    </rPh>
    <rPh sb="3" eb="5">
      <t>ひであき</t>
    </rPh>
    <phoneticPr fontId="4" type="Hiragana"/>
  </si>
  <si>
    <t>二谷　友里恵</t>
    <rPh sb="0" eb="2">
      <t>にたに</t>
    </rPh>
    <rPh sb="3" eb="6">
      <t>ゆりえ</t>
    </rPh>
    <phoneticPr fontId="4" type="Hiragana"/>
  </si>
  <si>
    <t>白川　由美</t>
    <rPh sb="0" eb="2">
      <t>しらかわ</t>
    </rPh>
    <rPh sb="3" eb="5">
      <t>ゆみ</t>
    </rPh>
    <phoneticPr fontId="4" type="Hiragana"/>
  </si>
  <si>
    <t>二谷英明の娘</t>
    <rPh sb="0" eb="2">
      <t>にたに</t>
    </rPh>
    <rPh sb="2" eb="4">
      <t>ひであき</t>
    </rPh>
    <rPh sb="5" eb="6">
      <t>むすめ</t>
    </rPh>
    <phoneticPr fontId="4" type="Hiragana"/>
  </si>
  <si>
    <t>茅/血茅</t>
    <rPh sb="0" eb="1">
      <t>ちがや</t>
    </rPh>
    <rPh sb="2" eb="4">
      <t>ちがや</t>
    </rPh>
    <phoneticPr fontId="4" type="Hiragana" alignment="distributed"/>
  </si>
  <si>
    <t>中西　里菜</t>
    <rPh sb="0" eb="2">
      <t>なかにし</t>
    </rPh>
    <rPh sb="3" eb="5">
      <t>りな</t>
    </rPh>
    <phoneticPr fontId="4" type="Hiragana"/>
  </si>
  <si>
    <t>元AKB48</t>
    <rPh sb="0" eb="1">
      <t>もと</t>
    </rPh>
    <phoneticPr fontId="4" type="Hiragana"/>
  </si>
  <si>
    <t>AV女優＠元AKB48（中西里菜）</t>
    <rPh sb="2" eb="4">
      <t>じょゆう</t>
    </rPh>
    <rPh sb="5" eb="6">
      <t>もと</t>
    </rPh>
    <rPh sb="12" eb="14">
      <t>なかにし</t>
    </rPh>
    <rPh sb="14" eb="16">
      <t>りな</t>
    </rPh>
    <phoneticPr fontId="4" type="Hiragana"/>
  </si>
  <si>
    <t>やまぐち　りく</t>
    <phoneticPr fontId="4" type="Hiragana"/>
  </si>
  <si>
    <t>AV女優</t>
    <rPh sb="2" eb="4">
      <t>じょゆう</t>
    </rPh>
    <phoneticPr fontId="4" type="Hiragana"/>
  </si>
  <si>
    <t>ホイットニー・ヒューストン☆</t>
    <phoneticPr fontId="4" type="Hiragana"/>
  </si>
  <si>
    <t>谷　啓☆</t>
    <rPh sb="0" eb="1">
      <t>たに</t>
    </rPh>
    <rPh sb="2" eb="3">
      <t>けい</t>
    </rPh>
    <phoneticPr fontId="4" type="Hiragana"/>
  </si>
  <si>
    <t>立川　談志☆</t>
    <rPh sb="0" eb="2">
      <t>たてかわ</t>
    </rPh>
    <rPh sb="3" eb="5">
      <t>だんし</t>
    </rPh>
    <phoneticPr fontId="4" type="Hiragana"/>
  </si>
  <si>
    <t>田中　みな実</t>
    <rPh sb="0" eb="2">
      <t>たなか</t>
    </rPh>
    <rPh sb="5" eb="6">
      <t>み</t>
    </rPh>
    <phoneticPr fontId="4" type="Hiragana"/>
  </si>
  <si>
    <t>TBSアナウンサー</t>
    <phoneticPr fontId="4" type="Hiragana"/>
  </si>
  <si>
    <t>宮崎　美穂</t>
    <rPh sb="0" eb="2">
      <t>みやざき</t>
    </rPh>
    <rPh sb="3" eb="5">
      <t>みほ</t>
    </rPh>
    <phoneticPr fontId="4" type="Hiragana"/>
  </si>
  <si>
    <t>AKB48</t>
    <phoneticPr fontId="4" type="Hiragana"/>
  </si>
  <si>
    <t>奥　真奈美</t>
    <rPh sb="0" eb="1">
      <t>おく</t>
    </rPh>
    <rPh sb="2" eb="5">
      <t>まなみ</t>
    </rPh>
    <phoneticPr fontId="4" type="Hiragana"/>
  </si>
  <si>
    <t>元AKB48</t>
    <rPh sb="0" eb="1">
      <t>もと</t>
    </rPh>
    <phoneticPr fontId="4" type="Hiragana"/>
  </si>
  <si>
    <t>ギャル曽根</t>
    <rPh sb="3" eb="5">
      <t>そね</t>
    </rPh>
    <phoneticPr fontId="4" type="Hiragana"/>
  </si>
  <si>
    <t>ボクシング</t>
    <phoneticPr fontId="4" type="Hiragana"/>
  </si>
  <si>
    <t>マイク・ベルナルド</t>
    <phoneticPr fontId="4" type="Hiragana"/>
  </si>
  <si>
    <t>マイク・ベルナルド☆</t>
    <phoneticPr fontId="4" type="Hiragana"/>
  </si>
  <si>
    <t>キックボクシング</t>
    <phoneticPr fontId="4" type="Hiragana"/>
  </si>
  <si>
    <t>金　正男</t>
    <rPh sb="0" eb="1">
      <t>きむ</t>
    </rPh>
    <rPh sb="2" eb="4">
      <t>じょんなむ</t>
    </rPh>
    <phoneticPr fontId="4" type="Hiragana"/>
  </si>
  <si>
    <t>金正日の長男</t>
    <rPh sb="0" eb="3">
      <t>きむじょんいる</t>
    </rPh>
    <rPh sb="4" eb="6">
      <t>ちょうなん</t>
    </rPh>
    <phoneticPr fontId="4" type="Hiragana"/>
  </si>
  <si>
    <t>淡島　千景</t>
    <rPh sb="0" eb="2">
      <t>あわしま</t>
    </rPh>
    <rPh sb="3" eb="5">
      <t>ちかげ</t>
    </rPh>
    <phoneticPr fontId="4" type="Hiragana"/>
  </si>
  <si>
    <t>淡島　千景☆</t>
    <rPh sb="0" eb="2">
      <t>あわしま</t>
    </rPh>
    <rPh sb="3" eb="5">
      <t>ちかげ</t>
    </rPh>
    <phoneticPr fontId="4" type="Hiragana"/>
  </si>
  <si>
    <t>三池　崇史</t>
    <rPh sb="0" eb="2">
      <t>みいけ</t>
    </rPh>
    <rPh sb="3" eb="5">
      <t>たかし</t>
    </rPh>
    <phoneticPr fontId="4" type="Hiragana"/>
  </si>
  <si>
    <t>映画監督</t>
    <rPh sb="0" eb="2">
      <t>えいが</t>
    </rPh>
    <rPh sb="2" eb="4">
      <t>かんとく</t>
    </rPh>
    <phoneticPr fontId="4" type="Hiragana"/>
  </si>
  <si>
    <t>光宗　薫</t>
    <rPh sb="0" eb="2">
      <t>みつむね</t>
    </rPh>
    <rPh sb="3" eb="4">
      <t>かおる</t>
    </rPh>
    <phoneticPr fontId="4" type="Hiragana"/>
  </si>
  <si>
    <t>AKB48</t>
    <phoneticPr fontId="4" type="Hiragana"/>
  </si>
  <si>
    <t>山査子【メイフラワー】</t>
    <rPh sb="0" eb="1">
      <t>やま</t>
    </rPh>
    <rPh sb="1" eb="2">
      <t>にしやま</t>
    </rPh>
    <phoneticPr fontId="4" type="Hiragana" alignment="distributed"/>
  </si>
  <si>
    <t>篠崎　愛</t>
    <rPh sb="0" eb="2">
      <t>しのざき</t>
    </rPh>
    <rPh sb="3" eb="4">
      <t>あい</t>
    </rPh>
    <phoneticPr fontId="4" type="Hiragana"/>
  </si>
  <si>
    <t>武井　咲</t>
    <rPh sb="0" eb="2">
      <t>たけい</t>
    </rPh>
    <rPh sb="3" eb="4">
      <t>えみ</t>
    </rPh>
    <phoneticPr fontId="4" type="Hiragana"/>
  </si>
  <si>
    <t>松下　奈緒</t>
    <rPh sb="0" eb="2">
      <t>まつした</t>
    </rPh>
    <rPh sb="3" eb="5">
      <t>なお</t>
    </rPh>
    <phoneticPr fontId="4" type="Hiragana"/>
  </si>
  <si>
    <t>吉木　りさ</t>
    <rPh sb="0" eb="2">
      <t>よしき</t>
    </rPh>
    <phoneticPr fontId="4" type="Hiragana"/>
  </si>
  <si>
    <t>六本木ヒルズ森ビル社長</t>
    <rPh sb="0" eb="3">
      <t>ろっぽんぎ</t>
    </rPh>
    <rPh sb="6" eb="7">
      <t>もり</t>
    </rPh>
    <rPh sb="9" eb="11">
      <t>しゃちょう</t>
    </rPh>
    <phoneticPr fontId="4" type="Hiragana"/>
  </si>
  <si>
    <t>森　稔☆</t>
    <rPh sb="0" eb="1">
      <t>もり</t>
    </rPh>
    <rPh sb="2" eb="3">
      <t>みのる</t>
    </rPh>
    <phoneticPr fontId="4" type="Hiragana"/>
  </si>
  <si>
    <t>山口　美江☆</t>
    <rPh sb="0" eb="2">
      <t>やまぐち</t>
    </rPh>
    <rPh sb="3" eb="5">
      <t>みえ</t>
    </rPh>
    <phoneticPr fontId="4" type="Hiragana"/>
  </si>
  <si>
    <t>綾瀬　はるか</t>
    <rPh sb="0" eb="2">
      <t>あやせ</t>
    </rPh>
    <phoneticPr fontId="4" type="Hiragana"/>
  </si>
  <si>
    <t>有吉　弘行</t>
    <rPh sb="0" eb="2">
      <t>ありよし</t>
    </rPh>
    <rPh sb="3" eb="5">
      <t>ひろいき</t>
    </rPh>
    <phoneticPr fontId="4" type="Hiragana"/>
  </si>
  <si>
    <t>森脇　和成</t>
    <rPh sb="0" eb="2">
      <t>もりわき</t>
    </rPh>
    <rPh sb="3" eb="5">
      <t>かずなり</t>
    </rPh>
    <phoneticPr fontId="4" type="Hiragana"/>
  </si>
  <si>
    <t>猿岩石</t>
    <rPh sb="0" eb="3">
      <t>さるがんせき</t>
    </rPh>
    <phoneticPr fontId="4" type="Hiragana"/>
  </si>
  <si>
    <t>吉本　隆明☆</t>
    <rPh sb="0" eb="2">
      <t>よしもと</t>
    </rPh>
    <rPh sb="3" eb="5">
      <t>たかあき</t>
    </rPh>
    <phoneticPr fontId="4" type="Hiragana"/>
  </si>
  <si>
    <t>小澤　開作</t>
    <rPh sb="0" eb="2">
      <t>おざわ</t>
    </rPh>
    <rPh sb="3" eb="5">
      <t>かいさく</t>
    </rPh>
    <phoneticPr fontId="4" type="Hiragana"/>
  </si>
  <si>
    <t>小沢健二の祖父</t>
    <rPh sb="0" eb="2">
      <t>おざわ</t>
    </rPh>
    <rPh sb="2" eb="4">
      <t>けんじ</t>
    </rPh>
    <rPh sb="5" eb="7">
      <t>そふ</t>
    </rPh>
    <phoneticPr fontId="4" type="Hiragana"/>
  </si>
  <si>
    <t>小澤　開作☆</t>
    <rPh sb="0" eb="2">
      <t>おざわ</t>
    </rPh>
    <rPh sb="3" eb="5">
      <t>かいさく</t>
    </rPh>
    <phoneticPr fontId="4" type="Hiragana"/>
  </si>
  <si>
    <t>小澤　俊夫</t>
    <rPh sb="0" eb="2">
      <t>おざわ</t>
    </rPh>
    <rPh sb="3" eb="5">
      <t>としお</t>
    </rPh>
    <phoneticPr fontId="4" type="Hiragana"/>
  </si>
  <si>
    <t>ドイツ文学者＠小沢健二の父</t>
    <rPh sb="3" eb="6">
      <t>ぶんがくしゃ</t>
    </rPh>
    <rPh sb="7" eb="9">
      <t>おざわ</t>
    </rPh>
    <rPh sb="9" eb="11">
      <t>けんじ</t>
    </rPh>
    <rPh sb="12" eb="13">
      <t>ちち</t>
    </rPh>
    <phoneticPr fontId="4" type="Hiragana"/>
  </si>
  <si>
    <t>指揮者＠小沢健二の叔父</t>
    <rPh sb="0" eb="3">
      <t>しきしゃ</t>
    </rPh>
    <rPh sb="4" eb="6">
      <t>おざわ</t>
    </rPh>
    <rPh sb="6" eb="8">
      <t>けんじ</t>
    </rPh>
    <rPh sb="9" eb="11">
      <t>おじ</t>
    </rPh>
    <phoneticPr fontId="4" type="Hiragana"/>
  </si>
  <si>
    <t>谷　花音</t>
    <rPh sb="0" eb="1">
      <t>たに</t>
    </rPh>
    <rPh sb="2" eb="4">
      <t>かのん</t>
    </rPh>
    <phoneticPr fontId="4" type="Hiragana"/>
  </si>
  <si>
    <t>虎猫</t>
    <rPh sb="0" eb="2">
      <t>とらねこ</t>
    </rPh>
    <phoneticPr fontId="4" type="Hiragana"/>
  </si>
  <si>
    <t>母</t>
    <phoneticPr fontId="4" type="Hiragana"/>
  </si>
  <si>
    <t>モーリス・メーテルリンク☆</t>
    <phoneticPr fontId="4" type="Hiragana"/>
  </si>
  <si>
    <t>モーリス・メーテルリンク</t>
    <phoneticPr fontId="4" type="Hiragana"/>
  </si>
  <si>
    <t>青い鳥</t>
    <rPh sb="0" eb="1">
      <t>あお</t>
    </rPh>
    <rPh sb="2" eb="3">
      <t>とり</t>
    </rPh>
    <phoneticPr fontId="4" type="Hiragana"/>
  </si>
  <si>
    <t>浜田　麻里</t>
    <rPh sb="0" eb="2">
      <t>はまだ</t>
    </rPh>
    <rPh sb="3" eb="5">
      <t>まり</t>
    </rPh>
    <phoneticPr fontId="4" type="Hiragana"/>
  </si>
  <si>
    <t>□水晶</t>
    <rPh sb="1" eb="3">
      <t>すいしょう</t>
    </rPh>
    <phoneticPr fontId="4" type="Hiragana" alignment="distributed"/>
  </si>
  <si>
    <r>
      <rPr>
        <sz val="11"/>
        <color rgb="FF00CC00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翡翠</t>
    </r>
    <rPh sb="1" eb="3">
      <t>ひすい</t>
    </rPh>
    <phoneticPr fontId="4" type="Hiragana" alignment="distributed"/>
  </si>
  <si>
    <r>
      <rPr>
        <sz val="11"/>
        <color rgb="FF6699FF"/>
        <rFont val="Meiryo UI"/>
        <family val="3"/>
        <charset val="128"/>
      </rPr>
      <t>■</t>
    </r>
    <r>
      <rPr>
        <sz val="11"/>
        <rFont val="Meiryo UI"/>
        <family val="3"/>
        <charset val="128"/>
      </rPr>
      <t>瑪瑙</t>
    </r>
    <rPh sb="1" eb="3">
      <t>めのう</t>
    </rPh>
    <phoneticPr fontId="4" type="Hiragana" alignment="distributed"/>
  </si>
  <si>
    <r>
      <rPr>
        <sz val="11"/>
        <color rgb="FFFF9900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琥珀</t>
    </r>
    <rPh sb="1" eb="3">
      <t>こはく</t>
    </rPh>
    <phoneticPr fontId="4" type="Hiragana" alignment="distributed"/>
  </si>
  <si>
    <t>○真珠</t>
    <rPh sb="1" eb="3">
      <t>しんじゅ</t>
    </rPh>
    <phoneticPr fontId="4" type="Hiragana" alignment="distributed"/>
  </si>
  <si>
    <r>
      <rPr>
        <sz val="11"/>
        <color rgb="FFFF7C80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珊瑚</t>
    </r>
    <rPh sb="1" eb="3">
      <t>さんご</t>
    </rPh>
    <phoneticPr fontId="4" type="Hiragana" alignment="distributed"/>
  </si>
  <si>
    <t>森　亘☆</t>
    <rPh sb="0" eb="1">
      <t>もり</t>
    </rPh>
    <rPh sb="2" eb="3">
      <t>わたる</t>
    </rPh>
    <phoneticPr fontId="4" type="Hiragana"/>
  </si>
  <si>
    <r>
      <rPr>
        <sz val="11"/>
        <color rgb="FF33CCCC"/>
        <rFont val="Meiryo UI"/>
        <family val="3"/>
        <charset val="128"/>
      </rPr>
      <t>●</t>
    </r>
    <r>
      <rPr>
        <sz val="11"/>
        <rFont val="Meiryo UI"/>
        <family val="3"/>
        <charset val="128"/>
      </rPr>
      <t>珪孔雀石</t>
    </r>
    <rPh sb="1" eb="5">
      <t>クリソコラ</t>
    </rPh>
    <phoneticPr fontId="4" alignment="distributed"/>
  </si>
  <si>
    <t>ローラ</t>
    <phoneticPr fontId="4" type="Hiragana"/>
  </si>
  <si>
    <t>道端　ジェシカ</t>
    <rPh sb="0" eb="2">
      <t>みちばた</t>
    </rPh>
    <phoneticPr fontId="4" type="Hiragana"/>
  </si>
  <si>
    <t>山本　美月</t>
    <rPh sb="0" eb="2">
      <t>やまもと</t>
    </rPh>
    <rPh sb="3" eb="5">
      <t>みづき</t>
    </rPh>
    <phoneticPr fontId="4" type="Hiragana"/>
  </si>
  <si>
    <t>藤井　リナ</t>
    <rPh sb="0" eb="2">
      <t>ふじい</t>
    </rPh>
    <phoneticPr fontId="4" type="Hiragana"/>
  </si>
  <si>
    <t>峰岸　みなみ</t>
    <rPh sb="0" eb="2">
      <t>みねぎし</t>
    </rPh>
    <phoneticPr fontId="4" type="Hiragana"/>
  </si>
  <si>
    <t>AKB48</t>
    <phoneticPr fontId="4" type="Hiragana"/>
  </si>
  <si>
    <t>上運天　春</t>
    <rPh sb="0" eb="3">
      <t>かみうんてん</t>
    </rPh>
    <rPh sb="4" eb="5">
      <t>はる</t>
    </rPh>
    <phoneticPr fontId="4" type="Hiragana"/>
  </si>
  <si>
    <t>虎猫</t>
    <rPh sb="0" eb="2">
      <t>とらねこ</t>
    </rPh>
    <phoneticPr fontId="4" type="Hiragana"/>
  </si>
  <si>
    <t>安岡　力也☆</t>
    <rPh sb="0" eb="2">
      <t>やすおか</t>
    </rPh>
    <rPh sb="3" eb="5">
      <t>りきや</t>
    </rPh>
    <phoneticPr fontId="4" type="Hiragana"/>
  </si>
  <si>
    <t>嶺川　貴子</t>
    <rPh sb="0" eb="2">
      <t>みねかわ</t>
    </rPh>
    <rPh sb="3" eb="5">
      <t>たかこ</t>
    </rPh>
    <phoneticPr fontId="4" type="Hiragana"/>
  </si>
  <si>
    <t>小山田圭吾の妻</t>
    <rPh sb="0" eb="3">
      <t>おやまだ</t>
    </rPh>
    <rPh sb="3" eb="5">
      <t>けいご</t>
    </rPh>
    <rPh sb="6" eb="7">
      <t>つま</t>
    </rPh>
    <phoneticPr fontId="4" type="Hiragana"/>
  </si>
  <si>
    <t>盗作された画家</t>
    <rPh sb="0" eb="2">
      <t>とうさく</t>
    </rPh>
    <rPh sb="5" eb="7">
      <t>がか</t>
    </rPh>
    <phoneticPr fontId="4" type="Hiragana"/>
  </si>
  <si>
    <t>アルベルト・スギ☆</t>
    <phoneticPr fontId="4" type="Hiragana"/>
  </si>
  <si>
    <t>鈴木　福</t>
    <rPh sb="0" eb="2">
      <t>すずき</t>
    </rPh>
    <rPh sb="3" eb="4">
      <t>ふく</t>
    </rPh>
    <phoneticPr fontId="4" type="Hiragana"/>
  </si>
  <si>
    <t>本田　望結</t>
    <rPh sb="0" eb="2">
      <t>ほんだ</t>
    </rPh>
    <rPh sb="3" eb="5">
      <t>みゆ</t>
    </rPh>
    <phoneticPr fontId="4" type="Hiragana"/>
  </si>
  <si>
    <t>山崎　ハコ</t>
    <rPh sb="0" eb="2">
      <t>やまざき</t>
    </rPh>
    <phoneticPr fontId="4" type="Hiragana"/>
  </si>
  <si>
    <t>デビッド・ファイロ</t>
    <phoneticPr fontId="4" type="Hiragana"/>
  </si>
  <si>
    <t>ジェリー・ヤン</t>
    <phoneticPr fontId="4" type="Hiragana"/>
  </si>
  <si>
    <t>ラリー・ペイジ</t>
    <phoneticPr fontId="4" type="Hiragana"/>
  </si>
  <si>
    <t>セルゲイ・ブリン</t>
    <phoneticPr fontId="4" type="Hiragana"/>
  </si>
  <si>
    <t>Google創業者</t>
    <rPh sb="6" eb="9">
      <t>そうぎょうしゃ</t>
    </rPh>
    <phoneticPr fontId="4" type="Hiragana"/>
  </si>
  <si>
    <t>Yahoo!創業者</t>
    <rPh sb="6" eb="9">
      <t>そうぎょうしゃ</t>
    </rPh>
    <phoneticPr fontId="4" type="Hiragana"/>
  </si>
  <si>
    <t>岩井　小百合</t>
    <rPh sb="0" eb="2">
      <t>いわい</t>
    </rPh>
    <rPh sb="3" eb="6">
      <t>さゆり</t>
    </rPh>
    <phoneticPr fontId="4" type="Hiragana"/>
  </si>
  <si>
    <t>松本　典子</t>
    <rPh sb="0" eb="2">
      <t>まつもと</t>
    </rPh>
    <rPh sb="3" eb="5">
      <t>のりこ</t>
    </rPh>
    <phoneticPr fontId="4" type="Hiragana"/>
  </si>
  <si>
    <t>北原　佐和子</t>
    <rPh sb="0" eb="2">
      <t>きたはら</t>
    </rPh>
    <rPh sb="3" eb="6">
      <t>さわこ</t>
    </rPh>
    <phoneticPr fontId="4" type="Hiragana"/>
  </si>
  <si>
    <t>宮原　学</t>
    <rPh sb="0" eb="2">
      <t>みやはら</t>
    </rPh>
    <rPh sb="3" eb="4">
      <t>まなぶ</t>
    </rPh>
    <phoneticPr fontId="4" type="Hiragana"/>
  </si>
  <si>
    <t>岡村　靖幸</t>
    <rPh sb="0" eb="2">
      <t>おかむら</t>
    </rPh>
    <rPh sb="3" eb="5">
      <t>やすゆき</t>
    </rPh>
    <phoneticPr fontId="4" type="Hiragana"/>
  </si>
  <si>
    <t>川本　真琴</t>
    <rPh sb="0" eb="2">
      <t>かわもと</t>
    </rPh>
    <rPh sb="3" eb="5">
      <t>まこと</t>
    </rPh>
    <phoneticPr fontId="4" type="Hiragana"/>
  </si>
  <si>
    <t>小田原　豊</t>
    <rPh sb="0" eb="3">
      <t>おだわら</t>
    </rPh>
    <rPh sb="4" eb="5">
      <t>ゆたか</t>
    </rPh>
    <phoneticPr fontId="4" type="Hiragana"/>
  </si>
  <si>
    <t>レベッカ</t>
    <phoneticPr fontId="4" type="Hiragana"/>
  </si>
  <si>
    <t>池田　貴族☆</t>
    <rPh sb="0" eb="2">
      <t>いけだ</t>
    </rPh>
    <rPh sb="3" eb="5">
      <t>きぞく</t>
    </rPh>
    <phoneticPr fontId="4" type="Hiragana"/>
  </si>
  <si>
    <t>宍戸　開</t>
    <rPh sb="0" eb="2">
      <t>ししど</t>
    </rPh>
    <rPh sb="3" eb="4">
      <t>かい</t>
    </rPh>
    <phoneticPr fontId="4" type="Hiragana"/>
  </si>
  <si>
    <t>秋川　リサ</t>
    <rPh sb="0" eb="2">
      <t>あきかわ</t>
    </rPh>
    <phoneticPr fontId="4" type="Hiragana"/>
  </si>
  <si>
    <t>寿美　花代</t>
    <rPh sb="0" eb="2">
      <t>すみ</t>
    </rPh>
    <rPh sb="3" eb="5">
      <t>はなよ</t>
    </rPh>
    <phoneticPr fontId="4" type="Hiragana"/>
  </si>
  <si>
    <t>池内　淳子</t>
    <rPh sb="0" eb="2">
      <t>いけうち</t>
    </rPh>
    <rPh sb="3" eb="5">
      <t>じゅんこ</t>
    </rPh>
    <phoneticPr fontId="4" type="Hiragana"/>
  </si>
  <si>
    <t>池内　淳子☆</t>
    <rPh sb="0" eb="2">
      <t>いけうち</t>
    </rPh>
    <rPh sb="3" eb="5">
      <t>じゅんこ</t>
    </rPh>
    <phoneticPr fontId="4" type="Hiragana"/>
  </si>
  <si>
    <t>ヴィダル・サスーン</t>
    <phoneticPr fontId="4" type="Hiragana"/>
  </si>
  <si>
    <t>ヴィダル・サスーン☆</t>
    <phoneticPr fontId="4" type="Hiragana"/>
  </si>
  <si>
    <t>マーク・ザッカーバーグ</t>
    <phoneticPr fontId="4" type="Hiragana"/>
  </si>
  <si>
    <t>Facebook創業者</t>
    <rPh sb="8" eb="11">
      <t>そうぎょうしゃ</t>
    </rPh>
    <phoneticPr fontId="4" type="Hiragana"/>
  </si>
  <si>
    <t>エドゥアルド・サベリン</t>
    <phoneticPr fontId="4" type="Hiragana"/>
  </si>
  <si>
    <t>ダスティン・モスコヴィッツ</t>
    <phoneticPr fontId="4" type="Hiragana"/>
  </si>
  <si>
    <t>クリス・ヒューズ</t>
    <phoneticPr fontId="4" type="Hiragana"/>
  </si>
  <si>
    <t>園山　真希絵</t>
    <rPh sb="0" eb="2">
      <t>そのやま</t>
    </rPh>
    <rPh sb="3" eb="5">
      <t>まき</t>
    </rPh>
    <rPh sb="5" eb="6">
      <t>え</t>
    </rPh>
    <phoneticPr fontId="4" type="Hiragana"/>
  </si>
  <si>
    <t>料理研究家</t>
    <rPh sb="0" eb="2">
      <t>りょうり</t>
    </rPh>
    <rPh sb="2" eb="5">
      <t>けんきゅうか</t>
    </rPh>
    <phoneticPr fontId="4" type="Hiragana"/>
  </si>
  <si>
    <t>穂積　由香里</t>
    <rPh sb="0" eb="2">
      <t>ほづみ</t>
    </rPh>
    <rPh sb="3" eb="6">
      <t>ゆかり</t>
    </rPh>
    <phoneticPr fontId="4" type="Hiragana"/>
  </si>
  <si>
    <t>穂積　由香里☆</t>
    <rPh sb="0" eb="2">
      <t>ほづみ</t>
    </rPh>
    <rPh sb="3" eb="6">
      <t>ゆかり</t>
    </rPh>
    <phoneticPr fontId="4" type="Hiragana"/>
  </si>
  <si>
    <t>積み木くずし</t>
    <rPh sb="0" eb="1">
      <t>つ</t>
    </rPh>
    <rPh sb="2" eb="3">
      <t>き</t>
    </rPh>
    <phoneticPr fontId="4" type="Hiragana"/>
  </si>
  <si>
    <t>穂積　隆信</t>
    <rPh sb="0" eb="2">
      <t>ほづみ</t>
    </rPh>
    <rPh sb="3" eb="5">
      <t>たかのぶ</t>
    </rPh>
    <phoneticPr fontId="4" type="Hiragana"/>
  </si>
  <si>
    <t>池上　季実子</t>
    <rPh sb="0" eb="2">
      <t>いけがみ</t>
    </rPh>
    <rPh sb="3" eb="6">
      <t>きみこ</t>
    </rPh>
    <phoneticPr fontId="4" type="Hiragana"/>
  </si>
  <si>
    <t>河本　準一</t>
    <rPh sb="0" eb="2">
      <t>こうもと</t>
    </rPh>
    <rPh sb="3" eb="5">
      <t>じゅんいち</t>
    </rPh>
    <phoneticPr fontId="4" type="Hiragana"/>
  </si>
  <si>
    <t>次長課長</t>
    <rPh sb="0" eb="2">
      <t>じちょう</t>
    </rPh>
    <rPh sb="2" eb="4">
      <t>かちょう</t>
    </rPh>
    <phoneticPr fontId="4" type="Hiragana"/>
  </si>
  <si>
    <t>井上　聡</t>
    <rPh sb="0" eb="2">
      <t>いのうえ</t>
    </rPh>
    <rPh sb="3" eb="4">
      <t>さとし</t>
    </rPh>
    <phoneticPr fontId="4" type="Hiragana"/>
  </si>
  <si>
    <t>千原　せいじ</t>
    <rPh sb="0" eb="2">
      <t>ちはら</t>
    </rPh>
    <phoneticPr fontId="4" type="Hiragana"/>
  </si>
  <si>
    <t>草間　彌生</t>
    <rPh sb="0" eb="2">
      <t>くさま</t>
    </rPh>
    <rPh sb="3" eb="5">
      <t>やよい</t>
    </rPh>
    <phoneticPr fontId="4" type="Hiragana"/>
  </si>
  <si>
    <t>中田　敦彦</t>
    <rPh sb="0" eb="2">
      <t>なかだ</t>
    </rPh>
    <rPh sb="3" eb="5">
      <t>あつひこ</t>
    </rPh>
    <phoneticPr fontId="4" type="Hiragana"/>
  </si>
  <si>
    <t>藤森　慎吾</t>
    <rPh sb="0" eb="2">
      <t>ふじもり</t>
    </rPh>
    <rPh sb="3" eb="5">
      <t>しんご</t>
    </rPh>
    <phoneticPr fontId="4" type="Hiragana"/>
  </si>
  <si>
    <t>福田　萌</t>
    <rPh sb="0" eb="2">
      <t>ふくだ</t>
    </rPh>
    <rPh sb="3" eb="4">
      <t>もえ</t>
    </rPh>
    <phoneticPr fontId="4" type="Hiragana"/>
  </si>
  <si>
    <t>西野　亮廣</t>
    <rPh sb="0" eb="2">
      <t>にしの</t>
    </rPh>
    <rPh sb="3" eb="5">
      <t>あきひろ</t>
    </rPh>
    <phoneticPr fontId="4" type="Hiragana"/>
  </si>
  <si>
    <t>梶原　雄太</t>
    <rPh sb="0" eb="2">
      <t>かじわら</t>
    </rPh>
    <rPh sb="3" eb="5">
      <t>ゆうた</t>
    </rPh>
    <phoneticPr fontId="4" type="Hiragana"/>
  </si>
  <si>
    <t>キングコング</t>
    <phoneticPr fontId="4" type="Hiragana"/>
  </si>
  <si>
    <t>オリエンタルラジオ</t>
    <phoneticPr fontId="4" type="Hiragana"/>
  </si>
  <si>
    <t>なかやまきんに君</t>
    <rPh sb="7" eb="8">
      <t>くん</t>
    </rPh>
    <phoneticPr fontId="4" type="Hiragana"/>
  </si>
  <si>
    <t>浅草キッド</t>
    <rPh sb="0" eb="2">
      <t>アサクサ</t>
    </rPh>
    <phoneticPr fontId="4"/>
  </si>
  <si>
    <t>大竹　一樹</t>
    <rPh sb="0" eb="2">
      <t>おおたけ</t>
    </rPh>
    <rPh sb="3" eb="5">
      <t>かずき</t>
    </rPh>
    <phoneticPr fontId="4" type="Hiragana"/>
  </si>
  <si>
    <t>三村　マサカズ</t>
    <rPh sb="0" eb="2">
      <t>みむら</t>
    </rPh>
    <phoneticPr fontId="4" type="Hiragana"/>
  </si>
  <si>
    <t>さまぁ～ず</t>
    <phoneticPr fontId="4" type="Hiragana"/>
  </si>
  <si>
    <t>山崎　邦正</t>
    <rPh sb="0" eb="2">
      <t>やまさき</t>
    </rPh>
    <rPh sb="3" eb="5">
      <t>ほうせい</t>
    </rPh>
    <phoneticPr fontId="4" type="Hiragana"/>
  </si>
  <si>
    <t>ナインティナイン</t>
    <phoneticPr fontId="4" type="Hiragana"/>
  </si>
  <si>
    <t>【宗】オウム真理教</t>
    <rPh sb="1" eb="2">
      <t>しゅう</t>
    </rPh>
    <rPh sb="6" eb="9">
      <t>しんりきょう</t>
    </rPh>
    <phoneticPr fontId="4" type="Hiragana"/>
  </si>
  <si>
    <t>【宗】アーレフ代表・オウム真理教幹部</t>
    <rPh sb="1" eb="2">
      <t>しゅう</t>
    </rPh>
    <rPh sb="13" eb="16">
      <t>しんりきょう</t>
    </rPh>
    <phoneticPr fontId="4" type="Hiragana"/>
  </si>
  <si>
    <t>【宗】オウム真理教幹部</t>
    <rPh sb="1" eb="2">
      <t>しゅう</t>
    </rPh>
    <rPh sb="6" eb="9">
      <t>しんりきょう</t>
    </rPh>
    <phoneticPr fontId="4" type="Hiragana"/>
  </si>
  <si>
    <t>【宗】オウム真理教幹部＠暗殺</t>
    <rPh sb="1" eb="2">
      <t>しゅう</t>
    </rPh>
    <rPh sb="6" eb="9">
      <t>しんりきょう</t>
    </rPh>
    <phoneticPr fontId="4" type="Hiragana"/>
  </si>
  <si>
    <t>【宗】オウム真理教幹部/医師</t>
    <rPh sb="1" eb="2">
      <t>しゅう</t>
    </rPh>
    <rPh sb="6" eb="9">
      <t>しんりきょう</t>
    </rPh>
    <phoneticPr fontId="4" type="Hiragana"/>
  </si>
  <si>
    <t>【宗】オウム真理教幹部/弁護士</t>
    <rPh sb="1" eb="2">
      <t>しゅう</t>
    </rPh>
    <rPh sb="6" eb="9">
      <t>しんりきょう</t>
    </rPh>
    <phoneticPr fontId="4" type="Hiragana"/>
  </si>
  <si>
    <t>平田　信</t>
    <rPh sb="0" eb="2">
      <t>ひらた</t>
    </rPh>
    <rPh sb="3" eb="4">
      <t>まこと</t>
    </rPh>
    <phoneticPr fontId="4" type="Hiragana"/>
  </si>
  <si>
    <t>菊地　直子</t>
    <rPh sb="0" eb="2">
      <t>きくち</t>
    </rPh>
    <rPh sb="3" eb="5">
      <t>なおこ</t>
    </rPh>
    <phoneticPr fontId="4" type="Hiragana"/>
  </si>
  <si>
    <t>松本　知子</t>
    <rPh sb="0" eb="2">
      <t>まつもと</t>
    </rPh>
    <rPh sb="3" eb="5">
      <t>ともこ</t>
    </rPh>
    <phoneticPr fontId="4" type="Hiragana"/>
  </si>
  <si>
    <t>遠藤　誠一</t>
    <rPh sb="0" eb="2">
      <t>えんどう</t>
    </rPh>
    <rPh sb="3" eb="5">
      <t>せいいち</t>
    </rPh>
    <phoneticPr fontId="4" type="Hiragana"/>
  </si>
  <si>
    <t>【宗】オウム真理教幹部</t>
    <rPh sb="1" eb="2">
      <t>しゅう</t>
    </rPh>
    <rPh sb="6" eb="9">
      <t>しんりきょう</t>
    </rPh>
    <rPh sb="9" eb="11">
      <t>かんぶ</t>
    </rPh>
    <phoneticPr fontId="4" type="Hiragana"/>
  </si>
  <si>
    <t>【宗】オウム真理教幹部/麻原彰晃の妻</t>
    <rPh sb="1" eb="2">
      <t>しゅう</t>
    </rPh>
    <rPh sb="6" eb="9">
      <t>しんりきょう</t>
    </rPh>
    <rPh sb="9" eb="11">
      <t>かんぶ</t>
    </rPh>
    <rPh sb="12" eb="14">
      <t>あさはら</t>
    </rPh>
    <rPh sb="14" eb="16">
      <t>しょうこう</t>
    </rPh>
    <rPh sb="17" eb="18">
      <t>つま</t>
    </rPh>
    <phoneticPr fontId="4" type="Hiragana"/>
  </si>
  <si>
    <t>中川　智正</t>
    <rPh sb="0" eb="2">
      <t>なかがわ</t>
    </rPh>
    <rPh sb="3" eb="5">
      <t>ともまさ</t>
    </rPh>
    <phoneticPr fontId="4" type="Hiragana"/>
  </si>
  <si>
    <t>土谷　正実</t>
    <rPh sb="0" eb="2">
      <t>つちや</t>
    </rPh>
    <rPh sb="3" eb="5">
      <t>まさみ</t>
    </rPh>
    <phoneticPr fontId="4" type="Hiragana"/>
  </si>
  <si>
    <t>林　泰男</t>
    <rPh sb="0" eb="1">
      <t>はやし</t>
    </rPh>
    <rPh sb="2" eb="4">
      <t>やすお</t>
    </rPh>
    <phoneticPr fontId="4" type="Hiragana"/>
  </si>
  <si>
    <t>岡﨑　一明</t>
    <rPh sb="0" eb="2">
      <t>おかざき</t>
    </rPh>
    <rPh sb="3" eb="5">
      <t>かずあき</t>
    </rPh>
    <phoneticPr fontId="4" type="Hiragana"/>
  </si>
  <si>
    <t>【宗】オウム真理教幹部</t>
    <rPh sb="1" eb="2">
      <t>しゅう</t>
    </rPh>
    <rPh sb="6" eb="11">
      <t>しんりきょうかんぶ</t>
    </rPh>
    <phoneticPr fontId="4" type="Hiragana"/>
  </si>
  <si>
    <t>第19代仏首相/ＥＮＡ</t>
    <rPh sb="0" eb="1">
      <t>だい</t>
    </rPh>
    <rPh sb="3" eb="4">
      <t>だい</t>
    </rPh>
    <phoneticPr fontId="4" type="Hiragana"/>
  </si>
  <si>
    <t>第18代仏首相/ＥＮＡ</t>
    <rPh sb="0" eb="1">
      <t>だい</t>
    </rPh>
    <rPh sb="3" eb="4">
      <t>だい</t>
    </rPh>
    <phoneticPr fontId="4" type="Hiragana"/>
  </si>
  <si>
    <t>ジャン＝マルク・エロ―</t>
    <phoneticPr fontId="4" type="Hiragana"/>
  </si>
  <si>
    <t>第20代仏首相</t>
    <rPh sb="0" eb="1">
      <t>だい</t>
    </rPh>
    <rPh sb="3" eb="4">
      <t>だい</t>
    </rPh>
    <rPh sb="4" eb="5">
      <t>ふつ</t>
    </rPh>
    <rPh sb="5" eb="7">
      <t>しゅしょう</t>
    </rPh>
    <phoneticPr fontId="4" type="Hiragana"/>
  </si>
  <si>
    <t>フランソワ・オランド</t>
    <phoneticPr fontId="4" type="Hiragana"/>
  </si>
  <si>
    <t>第7代仏大統領/ENA</t>
    <rPh sb="0" eb="1">
      <t>だい</t>
    </rPh>
    <rPh sb="2" eb="3">
      <t>だい</t>
    </rPh>
    <rPh sb="3" eb="4">
      <t>ふつ</t>
    </rPh>
    <rPh sb="4" eb="7">
      <t>だいとうりょう</t>
    </rPh>
    <phoneticPr fontId="4" type="Hiragana"/>
  </si>
  <si>
    <t>大阪維新の会代表/大阪市長</t>
    <rPh sb="0" eb="2">
      <t>オオサカ</t>
    </rPh>
    <rPh sb="2" eb="4">
      <t>イシン</t>
    </rPh>
    <rPh sb="5" eb="6">
      <t>カイ</t>
    </rPh>
    <rPh sb="6" eb="8">
      <t>ダイヒョウ</t>
    </rPh>
    <rPh sb="9" eb="11">
      <t>オオサカ</t>
    </rPh>
    <rPh sb="11" eb="13">
      <t>シチョウ</t>
    </rPh>
    <phoneticPr fontId="4"/>
  </si>
  <si>
    <t>【皇】三笠宮家長男</t>
    <rPh sb="1" eb="2">
      <t>こう</t>
    </rPh>
    <rPh sb="3" eb="6">
      <t>みかさのみや</t>
    </rPh>
    <rPh sb="6" eb="7">
      <t>け</t>
    </rPh>
    <rPh sb="7" eb="9">
      <t>ちょうなん</t>
    </rPh>
    <phoneticPr fontId="4" type="Hiragana"/>
  </si>
  <si>
    <t>三笠宮　寛仁親王☆</t>
    <rPh sb="0" eb="3">
      <t>みかさのみや</t>
    </rPh>
    <rPh sb="4" eb="6">
      <t>ともひと</t>
    </rPh>
    <rPh sb="6" eb="8">
      <t>しんのう</t>
    </rPh>
    <phoneticPr fontId="4" type="Hiragana"/>
  </si>
  <si>
    <t>岩明　均</t>
    <rPh sb="0" eb="2">
      <t>いわあき</t>
    </rPh>
    <rPh sb="3" eb="4">
      <t>ひとし</t>
    </rPh>
    <phoneticPr fontId="4" type="Hiragana"/>
  </si>
  <si>
    <t>寄生獣</t>
    <rPh sb="0" eb="2">
      <t>きせい</t>
    </rPh>
    <rPh sb="2" eb="3">
      <t>じゅう</t>
    </rPh>
    <phoneticPr fontId="4" type="Hiragana"/>
  </si>
  <si>
    <t>日野　日出志</t>
    <rPh sb="0" eb="2">
      <t>ひの</t>
    </rPh>
    <rPh sb="3" eb="6">
      <t>ひでし</t>
    </rPh>
    <phoneticPr fontId="4" type="Hiragana"/>
  </si>
  <si>
    <t>毒虫小僧</t>
    <rPh sb="0" eb="2">
      <t>どくむし</t>
    </rPh>
    <rPh sb="2" eb="4">
      <t>こぞう</t>
    </rPh>
    <phoneticPr fontId="4" type="Hiragana"/>
  </si>
  <si>
    <t>田島　昭宇</t>
    <rPh sb="0" eb="2">
      <t>たじま</t>
    </rPh>
    <rPh sb="3" eb="5">
      <t>しょうう</t>
    </rPh>
    <phoneticPr fontId="4" type="Hiragana"/>
  </si>
  <si>
    <t>多重人格探偵サイコ</t>
    <rPh sb="0" eb="2">
      <t>たじゅう</t>
    </rPh>
    <rPh sb="2" eb="4">
      <t>じんかく</t>
    </rPh>
    <rPh sb="4" eb="6">
      <t>たんてい</t>
    </rPh>
    <phoneticPr fontId="4" type="Hiragana"/>
  </si>
  <si>
    <t>辛酸　なめ子</t>
    <rPh sb="0" eb="2">
      <t>しんさん</t>
    </rPh>
    <rPh sb="5" eb="6">
      <t>こ</t>
    </rPh>
    <phoneticPr fontId="4" type="Hiragana"/>
  </si>
  <si>
    <t>鈴木　おさむ</t>
    <rPh sb="0" eb="2">
      <t>すずき</t>
    </rPh>
    <phoneticPr fontId="4" type="Hiragana"/>
  </si>
  <si>
    <t>ブスの瞳に恋してる</t>
    <rPh sb="3" eb="4">
      <t>ひとみ</t>
    </rPh>
    <rPh sb="5" eb="6">
      <t>こい</t>
    </rPh>
    <phoneticPr fontId="4" type="Hiragana"/>
  </si>
  <si>
    <t>小阪　由佳</t>
    <rPh sb="0" eb="2">
      <t>こさか</t>
    </rPh>
    <rPh sb="3" eb="5">
      <t>ゆか</t>
    </rPh>
    <phoneticPr fontId="4" type="Hiragana"/>
  </si>
  <si>
    <t>ニガヨモギ</t>
    <phoneticPr fontId="4" type="Hiragana"/>
  </si>
  <si>
    <t>鈴木　光司</t>
    <rPh sb="0" eb="2">
      <t>すずき</t>
    </rPh>
    <rPh sb="3" eb="5">
      <t>こうじ</t>
    </rPh>
    <phoneticPr fontId="4" type="Hiragana"/>
  </si>
  <si>
    <t>リング/らせん</t>
    <phoneticPr fontId="4" type="Hiragana"/>
  </si>
  <si>
    <t>Ｄ暦年（KIN）</t>
    <rPh sb="1" eb="2">
      <t>れき</t>
    </rPh>
    <rPh sb="2" eb="3">
      <t>ねん</t>
    </rPh>
    <phoneticPr fontId="4" type="Hiragana"/>
  </si>
  <si>
    <t>中島　らも☆</t>
    <rPh sb="0" eb="2">
      <t>なかじま</t>
    </rPh>
    <phoneticPr fontId="4" type="Hiragana"/>
  </si>
  <si>
    <t>KIN</t>
    <phoneticPr fontId="4" type="Hiragana"/>
  </si>
  <si>
    <t>AYAMO</t>
    <rPh sb="0" eb="5">
      <t>あやも</t>
    </rPh>
    <phoneticPr fontId="4" type="Hiragana"/>
  </si>
  <si>
    <t>米米CLUB</t>
    <rPh sb="0" eb="6">
      <t>こめこめくらぶ</t>
    </rPh>
    <phoneticPr fontId="4" type="Hiragana"/>
  </si>
  <si>
    <t>ジェームス小野田</t>
    <rPh sb="5" eb="8">
      <t>おのだ</t>
    </rPh>
    <phoneticPr fontId="4" type="Hiragana"/>
  </si>
  <si>
    <t>大久保　謙作</t>
    <rPh sb="0" eb="3">
      <t>おおくぼ</t>
    </rPh>
    <rPh sb="4" eb="6">
      <t>けんさく</t>
    </rPh>
    <phoneticPr fontId="4" type="Hiragana"/>
  </si>
  <si>
    <t>林部　直樹</t>
    <rPh sb="0" eb="2">
      <t>はやしべ</t>
    </rPh>
    <rPh sb="3" eb="5">
      <t>なおき</t>
    </rPh>
    <phoneticPr fontId="4" type="Hiragana"/>
  </si>
  <si>
    <t>得能　律郎</t>
    <rPh sb="0" eb="2">
      <t>とくのう</t>
    </rPh>
    <rPh sb="3" eb="5">
      <t>りつろう</t>
    </rPh>
    <phoneticPr fontId="4" type="Hiragana"/>
  </si>
  <si>
    <t>坂口　良治</t>
    <rPh sb="0" eb="2">
      <t>さかぐち</t>
    </rPh>
    <rPh sb="3" eb="5">
      <t>りょうじ</t>
    </rPh>
    <phoneticPr fontId="4" type="Hiragana"/>
  </si>
  <si>
    <t>野田　義治</t>
    <rPh sb="0" eb="2">
      <t>のだ</t>
    </rPh>
    <rPh sb="3" eb="5">
      <t>よしはる</t>
    </rPh>
    <phoneticPr fontId="4" type="Hiragana"/>
  </si>
  <si>
    <t>元イエローキャブ社長</t>
    <rPh sb="0" eb="1">
      <t>もと</t>
    </rPh>
    <rPh sb="8" eb="10">
      <t>しゃちょう</t>
    </rPh>
    <phoneticPr fontId="4" type="Hiragana"/>
  </si>
  <si>
    <t>小津　安二郎</t>
    <rPh sb="0" eb="2">
      <t>おづ</t>
    </rPh>
    <rPh sb="3" eb="6">
      <t>やすじろう</t>
    </rPh>
    <phoneticPr fontId="4" type="Hiragana"/>
  </si>
  <si>
    <t>小津　安二郎☆</t>
    <rPh sb="0" eb="2">
      <t>おづ</t>
    </rPh>
    <rPh sb="3" eb="6">
      <t>やすじろう</t>
    </rPh>
    <phoneticPr fontId="4" type="Hiragana"/>
  </si>
  <si>
    <t>溝口　健二</t>
    <rPh sb="0" eb="2">
      <t>みぞぐち</t>
    </rPh>
    <rPh sb="3" eb="5">
      <t>けんじ</t>
    </rPh>
    <phoneticPr fontId="4" type="Hiragana"/>
  </si>
  <si>
    <t>溝口　健二☆</t>
    <rPh sb="0" eb="2">
      <t>みぞぐち</t>
    </rPh>
    <rPh sb="3" eb="5">
      <t>けんじ</t>
    </rPh>
    <phoneticPr fontId="4" type="Hiragana"/>
  </si>
  <si>
    <t>東京物語</t>
    <rPh sb="0" eb="2">
      <t>とうきょう</t>
    </rPh>
    <rPh sb="2" eb="4">
      <t>ものがたり</t>
    </rPh>
    <phoneticPr fontId="4" type="Hiragana"/>
  </si>
  <si>
    <t>東京物語</t>
    <rPh sb="0" eb="4">
      <t>とうきょうものがたり</t>
    </rPh>
    <phoneticPr fontId="4" type="Hiragana"/>
  </si>
  <si>
    <t>雨月物語</t>
    <rPh sb="0" eb="2">
      <t>うげつ</t>
    </rPh>
    <rPh sb="2" eb="4">
      <t>ものがたり</t>
    </rPh>
    <phoneticPr fontId="4" type="Hiragana"/>
  </si>
  <si>
    <t>成瀬　巳喜男</t>
    <rPh sb="0" eb="2">
      <t>なるせ</t>
    </rPh>
    <rPh sb="3" eb="6">
      <t>みきお</t>
    </rPh>
    <phoneticPr fontId="4" type="Hiragana"/>
  </si>
  <si>
    <t>成瀬　巳喜男☆</t>
    <rPh sb="0" eb="2">
      <t>なるせ</t>
    </rPh>
    <rPh sb="3" eb="6">
      <t>みきお</t>
    </rPh>
    <phoneticPr fontId="4" type="Hiragana"/>
  </si>
  <si>
    <t>浮雲</t>
    <rPh sb="0" eb="2">
      <t>うきぐも</t>
    </rPh>
    <phoneticPr fontId="4" type="Hiragana"/>
  </si>
  <si>
    <t>七人の侍</t>
    <rPh sb="0" eb="2">
      <t>しちにん</t>
    </rPh>
    <rPh sb="3" eb="4">
      <t>さむらい</t>
    </rPh>
    <phoneticPr fontId="4" type="Hiragana"/>
  </si>
  <si>
    <t>小野　ヤスシ</t>
    <rPh sb="0" eb="2">
      <t>おの</t>
    </rPh>
    <phoneticPr fontId="4" type="Hiragana"/>
  </si>
  <si>
    <t>小野　ヤスシ☆</t>
    <rPh sb="0" eb="2">
      <t>おの</t>
    </rPh>
    <phoneticPr fontId="4" type="Hiragana"/>
  </si>
  <si>
    <t>紗栄子</t>
    <rPh sb="0" eb="3">
      <t>さえこ</t>
    </rPh>
    <phoneticPr fontId="4" type="Hiragana"/>
  </si>
  <si>
    <t>地井　武男☆</t>
    <rPh sb="0" eb="2">
      <t>ちい</t>
    </rPh>
    <rPh sb="3" eb="5">
      <t>たけお</t>
    </rPh>
    <phoneticPr fontId="4" type="Hiragana"/>
  </si>
  <si>
    <t>成田　梨紗</t>
    <rPh sb="0" eb="2">
      <t>なりた</t>
    </rPh>
    <rPh sb="3" eb="5">
      <t>りさ</t>
    </rPh>
    <phoneticPr fontId="4" type="Hiragana"/>
  </si>
  <si>
    <t>元AKB48</t>
    <rPh sb="0" eb="1">
      <t>もと</t>
    </rPh>
    <phoneticPr fontId="4" type="Hiragana"/>
  </si>
  <si>
    <t>大島　麻衣</t>
    <rPh sb="0" eb="2">
      <t>おおしま</t>
    </rPh>
    <rPh sb="3" eb="5">
      <t>まい</t>
    </rPh>
    <phoneticPr fontId="4" type="Hiragana"/>
  </si>
  <si>
    <t>剛力　彩芽</t>
    <rPh sb="0" eb="2">
      <t>ごうりき</t>
    </rPh>
    <rPh sb="3" eb="5">
      <t>あやめ</t>
    </rPh>
    <phoneticPr fontId="4" type="Hiragana"/>
  </si>
  <si>
    <t>吉瀬　美智子</t>
    <rPh sb="0" eb="2">
      <t>きせ</t>
    </rPh>
    <rPh sb="3" eb="6">
      <t>みちこ</t>
    </rPh>
    <phoneticPr fontId="4" type="Hiragana"/>
  </si>
  <si>
    <t>伊藤　エミ・ユミ</t>
    <rPh sb="0" eb="2">
      <t>いとう</t>
    </rPh>
    <phoneticPr fontId="4" type="Hiragana"/>
  </si>
  <si>
    <t>ザ・ピーナッツ</t>
    <phoneticPr fontId="4" type="Hiragana"/>
  </si>
  <si>
    <t>ザ・ピーナッツ</t>
    <phoneticPr fontId="4" type="Hiragana"/>
  </si>
  <si>
    <t>伊藤　エミ☆</t>
    <rPh sb="0" eb="2">
      <t>いとう</t>
    </rPh>
    <phoneticPr fontId="4" type="Hiragana"/>
  </si>
  <si>
    <t>檀　れい</t>
    <rPh sb="0" eb="1">
      <t>だん</t>
    </rPh>
    <phoneticPr fontId="4" type="Hiragana"/>
  </si>
  <si>
    <t>成田きん・蟹江ぎん</t>
    <rPh sb="0" eb="2">
      <t>なりた</t>
    </rPh>
    <rPh sb="5" eb="7">
      <t>かにえ</t>
    </rPh>
    <phoneticPr fontId="4" type="Hiragana"/>
  </si>
  <si>
    <t>鈴木　聖美</t>
    <rPh sb="0" eb="2">
      <t>すずき</t>
    </rPh>
    <rPh sb="3" eb="5">
      <t>きよみ</t>
    </rPh>
    <phoneticPr fontId="4" type="Hiragana"/>
  </si>
  <si>
    <t>井上　大輔</t>
    <rPh sb="0" eb="2">
      <t>いのうえ</t>
    </rPh>
    <rPh sb="3" eb="5">
      <t>だいすけ</t>
    </rPh>
    <phoneticPr fontId="4" type="Hiragana"/>
  </si>
  <si>
    <t>井上　大輔☆</t>
    <rPh sb="0" eb="2">
      <t>いのうえ</t>
    </rPh>
    <rPh sb="3" eb="5">
      <t>だいすけ</t>
    </rPh>
    <phoneticPr fontId="4" type="Hiragana"/>
  </si>
  <si>
    <t>木の実　ナナ</t>
    <rPh sb="0" eb="1">
      <t>こ</t>
    </rPh>
    <rPh sb="2" eb="3">
      <t>み</t>
    </rPh>
    <phoneticPr fontId="4" type="Hiragana"/>
  </si>
  <si>
    <t>ラッツ＆スター</t>
    <phoneticPr fontId="4" type="Hiragana"/>
  </si>
  <si>
    <t>ラッツ＆スター</t>
    <phoneticPr fontId="4" type="Hiragana"/>
  </si>
  <si>
    <t>桑野　信義</t>
    <rPh sb="0" eb="2">
      <t>くわの</t>
    </rPh>
    <rPh sb="3" eb="5">
      <t>のぶよし</t>
    </rPh>
    <phoneticPr fontId="4" type="Hiragana"/>
  </si>
  <si>
    <t>山田　五十鈴</t>
    <rPh sb="0" eb="2">
      <t>やまだ</t>
    </rPh>
    <rPh sb="3" eb="6">
      <t>いすず</t>
    </rPh>
    <phoneticPr fontId="4" type="Hiragana"/>
  </si>
  <si>
    <t>山田　五十鈴☆</t>
    <rPh sb="0" eb="2">
      <t>やまだ</t>
    </rPh>
    <rPh sb="3" eb="6">
      <t>いすず</t>
    </rPh>
    <phoneticPr fontId="4" type="Hiragana"/>
  </si>
  <si>
    <t>芹澤　廣明</t>
    <rPh sb="0" eb="2">
      <t>せりざわ</t>
    </rPh>
    <rPh sb="3" eb="5">
      <t>ひろあき</t>
    </rPh>
    <phoneticPr fontId="4" type="Hiragana"/>
  </si>
  <si>
    <t>松下　正治</t>
    <rPh sb="0" eb="2">
      <t>まつした</t>
    </rPh>
    <rPh sb="3" eb="5">
      <t>まさはる</t>
    </rPh>
    <phoneticPr fontId="4" type="Hiragana"/>
  </si>
  <si>
    <t>松下　正治☆</t>
    <rPh sb="0" eb="2">
      <t>まつした</t>
    </rPh>
    <rPh sb="3" eb="5">
      <t>まさはる</t>
    </rPh>
    <phoneticPr fontId="4" type="Hiragana"/>
  </si>
  <si>
    <t>パナソニック名誉会長</t>
    <rPh sb="6" eb="8">
      <t>めいよ</t>
    </rPh>
    <rPh sb="8" eb="10">
      <t>かいちょう</t>
    </rPh>
    <phoneticPr fontId="4" type="Hiragana"/>
  </si>
  <si>
    <t>平井　理央</t>
    <rPh sb="0" eb="2">
      <t>ひらい</t>
    </rPh>
    <rPh sb="3" eb="5">
      <t>りお</t>
    </rPh>
    <phoneticPr fontId="4" type="Hiragana"/>
  </si>
  <si>
    <t>デビッド・キャラダイン</t>
    <phoneticPr fontId="4" type="Hiragana"/>
  </si>
  <si>
    <t>デビッド・キャラダイン☆</t>
    <phoneticPr fontId="4" type="Hiragana"/>
  </si>
  <si>
    <t>桜井　秀俊</t>
    <rPh sb="0" eb="2">
      <t>さくらい</t>
    </rPh>
    <rPh sb="3" eb="5">
      <t>ひでとし</t>
    </rPh>
    <phoneticPr fontId="4" type="Hiragana"/>
  </si>
  <si>
    <t>真心ブラザーズ</t>
    <rPh sb="0" eb="2">
      <t>まごころ</t>
    </rPh>
    <phoneticPr fontId="4" type="Hiragana"/>
  </si>
  <si>
    <t>JUDY AND MARY</t>
    <phoneticPr fontId="4" type="Hiragana"/>
  </si>
  <si>
    <t>恩田　快人</t>
    <rPh sb="0" eb="2">
      <t>おんだ</t>
    </rPh>
    <rPh sb="3" eb="5">
      <t>よしひと</t>
    </rPh>
    <phoneticPr fontId="4" type="Hiragana"/>
  </si>
  <si>
    <t>五十嵐　公太</t>
    <rPh sb="0" eb="3">
      <t>いがらし</t>
    </rPh>
    <rPh sb="4" eb="6">
      <t>こうた</t>
    </rPh>
    <phoneticPr fontId="4" type="Hiragana"/>
  </si>
  <si>
    <t>JUDY AND MARY</t>
    <phoneticPr fontId="4" type="Hiragana"/>
  </si>
  <si>
    <t>川畑　要</t>
    <rPh sb="0" eb="2">
      <t>かわばた</t>
    </rPh>
    <rPh sb="3" eb="4">
      <t>かなめ</t>
    </rPh>
    <phoneticPr fontId="4" type="Hiragana"/>
  </si>
  <si>
    <t>堂珍　嘉邦</t>
    <rPh sb="0" eb="1">
      <t>どう</t>
    </rPh>
    <rPh sb="1" eb="2">
      <t>ちん</t>
    </rPh>
    <rPh sb="3" eb="5">
      <t>よしくに</t>
    </rPh>
    <phoneticPr fontId="4" type="Hiragana"/>
  </si>
  <si>
    <t>CHEMISTRY</t>
    <phoneticPr fontId="4" type="Hiragana"/>
  </si>
  <si>
    <t>ユニコーン</t>
    <phoneticPr fontId="4" type="Hiragana"/>
  </si>
  <si>
    <t>川西　幸一</t>
    <rPh sb="0" eb="2">
      <t>かわにし</t>
    </rPh>
    <rPh sb="3" eb="5">
      <t>こういち</t>
    </rPh>
    <phoneticPr fontId="4" type="Hiragana"/>
  </si>
  <si>
    <t>手島　いさむ</t>
    <rPh sb="0" eb="2">
      <t>てしま</t>
    </rPh>
    <phoneticPr fontId="4" type="Hiragana"/>
  </si>
  <si>
    <t>EBI</t>
    <rPh sb="0" eb="3">
      <t>えび</t>
    </rPh>
    <phoneticPr fontId="4" type="Hiragana"/>
  </si>
  <si>
    <t>YUKI</t>
    <rPh sb="0" eb="4">
      <t>ゆき</t>
    </rPh>
    <phoneticPr fontId="4" type="Hiragana"/>
  </si>
  <si>
    <t>阿部　義晴</t>
    <rPh sb="0" eb="2">
      <t>あべ</t>
    </rPh>
    <rPh sb="3" eb="5">
      <t>よしはる</t>
    </rPh>
    <phoneticPr fontId="4" type="Hiragana"/>
  </si>
  <si>
    <t>ユニコーン</t>
    <phoneticPr fontId="4" type="Hiragana"/>
  </si>
  <si>
    <t>BOØWY</t>
    <phoneticPr fontId="4" type="Hiragana"/>
  </si>
  <si>
    <t>松井　常松</t>
    <rPh sb="0" eb="2">
      <t>まつい</t>
    </rPh>
    <rPh sb="3" eb="5">
      <t>つねまつ</t>
    </rPh>
    <phoneticPr fontId="4" type="Hiragana"/>
  </si>
  <si>
    <t>高橋　まこと</t>
    <rPh sb="0" eb="2">
      <t>たかはし</t>
    </rPh>
    <phoneticPr fontId="4" type="Hiragana"/>
  </si>
  <si>
    <t>BOØWY</t>
    <phoneticPr fontId="4" type="Hiragana"/>
  </si>
  <si>
    <t>松井　五郎</t>
    <rPh sb="0" eb="2">
      <t>まつい</t>
    </rPh>
    <rPh sb="3" eb="5">
      <t>ごろう</t>
    </rPh>
    <phoneticPr fontId="4" type="Hiragana"/>
  </si>
  <si>
    <t>RCサクセション</t>
    <phoneticPr fontId="4" type="Hiragana"/>
  </si>
  <si>
    <t>RCサクセション</t>
    <phoneticPr fontId="4" type="Hiragana"/>
  </si>
  <si>
    <t>藤巻　亮太</t>
    <rPh sb="0" eb="2">
      <t>ふじまき</t>
    </rPh>
    <rPh sb="3" eb="5">
      <t>りょうた</t>
    </rPh>
    <phoneticPr fontId="4" type="Hiragana"/>
  </si>
  <si>
    <t>前田　啓介</t>
    <rPh sb="0" eb="2">
      <t>まえだ</t>
    </rPh>
    <rPh sb="3" eb="5">
      <t>けいすけ</t>
    </rPh>
    <phoneticPr fontId="4" type="Hiragana"/>
  </si>
  <si>
    <t>神宮司　治</t>
    <rPh sb="0" eb="3">
      <t>じんぐうじ</t>
    </rPh>
    <rPh sb="4" eb="5">
      <t>おさむ</t>
    </rPh>
    <phoneticPr fontId="4" type="Hiragana"/>
  </si>
  <si>
    <t>レミオロメン</t>
    <phoneticPr fontId="4" type="Hiragana"/>
  </si>
  <si>
    <t>ウィルバー・ライト</t>
    <phoneticPr fontId="4" type="Hiragana"/>
  </si>
  <si>
    <t>ウィルバー・ライト☆</t>
    <phoneticPr fontId="4" type="Hiragana"/>
  </si>
  <si>
    <t>オーヴィル・ライト</t>
    <phoneticPr fontId="4" type="Hiragana"/>
  </si>
  <si>
    <t>オーヴィル・ライト☆</t>
    <phoneticPr fontId="4" type="Hiragana"/>
  </si>
  <si>
    <t>ライト兄弟</t>
    <rPh sb="3" eb="5">
      <t>きょうだい</t>
    </rPh>
    <phoneticPr fontId="4" type="Hiragana"/>
  </si>
  <si>
    <t>大堀　恵</t>
    <rPh sb="0" eb="2">
      <t>おおほり</t>
    </rPh>
    <rPh sb="3" eb="4">
      <t>めぐみ</t>
    </rPh>
    <phoneticPr fontId="4" type="Hiragana"/>
  </si>
  <si>
    <t>AKB48　大堀めしべ</t>
    <rPh sb="6" eb="8">
      <t>おおほり</t>
    </rPh>
    <phoneticPr fontId="4" type="Hiragana"/>
  </si>
  <si>
    <t>河西　智美</t>
    <rPh sb="0" eb="2">
      <t>かさい</t>
    </rPh>
    <rPh sb="3" eb="5">
      <t>ともみ</t>
    </rPh>
    <phoneticPr fontId="4" type="Hiragana"/>
  </si>
  <si>
    <t>AKB48</t>
    <phoneticPr fontId="4" type="Hiragana"/>
  </si>
  <si>
    <t>尾崎　紀世彦</t>
    <rPh sb="0" eb="2">
      <t>おざき</t>
    </rPh>
    <rPh sb="3" eb="6">
      <t>きよひこ</t>
    </rPh>
    <phoneticPr fontId="4" type="Hiragana"/>
  </si>
  <si>
    <t>尾崎　紀世彦☆</t>
    <rPh sb="0" eb="2">
      <t>おざき</t>
    </rPh>
    <rPh sb="3" eb="6">
      <t>きよひこ</t>
    </rPh>
    <phoneticPr fontId="4" type="Hiragana"/>
  </si>
  <si>
    <t>YO-KING</t>
    <rPh sb="0" eb="7">
      <t>よーきんぐ</t>
    </rPh>
    <phoneticPr fontId="4" type="Hiragana"/>
  </si>
  <si>
    <t>桃井　望</t>
    <rPh sb="0" eb="2">
      <t>ももい</t>
    </rPh>
    <rPh sb="3" eb="4">
      <t>のぞみ</t>
    </rPh>
    <phoneticPr fontId="4" type="Hiragana"/>
  </si>
  <si>
    <t>桃井　望☆</t>
    <rPh sb="0" eb="2">
      <t>ももい</t>
    </rPh>
    <rPh sb="3" eb="4">
      <t>のぞみ</t>
    </rPh>
    <phoneticPr fontId="4" type="Hiragana"/>
  </si>
  <si>
    <t>AV女優＠殺害</t>
    <rPh sb="2" eb="4">
      <t>じょゆう</t>
    </rPh>
    <rPh sb="5" eb="7">
      <t>さつがい</t>
    </rPh>
    <phoneticPr fontId="4" type="Hiragana"/>
  </si>
  <si>
    <t>山崎　弘也</t>
    <rPh sb="0" eb="2">
      <t>やまざき</t>
    </rPh>
    <rPh sb="3" eb="5">
      <t>ひろなり</t>
    </rPh>
    <phoneticPr fontId="4" type="Hiragana"/>
  </si>
  <si>
    <t>アンタッチャブル</t>
    <phoneticPr fontId="4" type="Hiragana"/>
  </si>
  <si>
    <t>柴田　英嗣</t>
    <rPh sb="0" eb="2">
      <t>しばた</t>
    </rPh>
    <rPh sb="3" eb="5">
      <t>ひでつぐ</t>
    </rPh>
    <phoneticPr fontId="4" type="Hiragana"/>
  </si>
  <si>
    <t>ローワン・アトキンソン</t>
    <phoneticPr fontId="4" type="Hiragana"/>
  </si>
  <si>
    <t>Mr.ビーン</t>
    <phoneticPr fontId="4" type="Hiragana"/>
  </si>
  <si>
    <t>ロバート・プラント</t>
    <phoneticPr fontId="4" type="Hiragana"/>
  </si>
  <si>
    <t>ジョン・ポール・ジョーンズ</t>
    <phoneticPr fontId="4" type="Hiragana"/>
  </si>
  <si>
    <t>ジョン・ボーナム</t>
    <phoneticPr fontId="4" type="Hiragana"/>
  </si>
  <si>
    <t>ジョン・ボーナム☆</t>
    <phoneticPr fontId="4" type="Hiragana"/>
  </si>
  <si>
    <t>レッド・ツェッペリン</t>
    <phoneticPr fontId="4" type="Hiragana"/>
  </si>
  <si>
    <t>石原　さとみ</t>
    <rPh sb="0" eb="2">
      <t>いしはら</t>
    </rPh>
    <phoneticPr fontId="4" type="Hiragana"/>
  </si>
  <si>
    <t>チャールズ・イング</t>
    <phoneticPr fontId="4" type="Hiragana"/>
  </si>
  <si>
    <t>レナード・レイク</t>
    <phoneticPr fontId="4" type="Hiragana"/>
  </si>
  <si>
    <t>レナード・レイク☆</t>
    <phoneticPr fontId="4" type="Hiragana"/>
  </si>
  <si>
    <t>【殺】シリアルキラー</t>
    <rPh sb="1" eb="2">
      <t>さつ</t>
    </rPh>
    <phoneticPr fontId="4" type="Hiragana"/>
  </si>
  <si>
    <t>津久井　克行</t>
    <rPh sb="0" eb="3">
      <t>つくい</t>
    </rPh>
    <rPh sb="4" eb="6">
      <t>かつゆき</t>
    </rPh>
    <phoneticPr fontId="4" type="Hiragana"/>
  </si>
  <si>
    <t>class</t>
    <phoneticPr fontId="4" type="Hiragana"/>
  </si>
  <si>
    <t>津久井　克行☆</t>
    <rPh sb="0" eb="3">
      <t>つくい</t>
    </rPh>
    <rPh sb="4" eb="6">
      <t>かつゆき</t>
    </rPh>
    <phoneticPr fontId="4" type="Hiragana"/>
  </si>
  <si>
    <t>日浦　孝則</t>
    <rPh sb="0" eb="2">
      <t>ひうら</t>
    </rPh>
    <rPh sb="3" eb="5">
      <t>たかのり</t>
    </rPh>
    <phoneticPr fontId="4" type="Hiragana"/>
  </si>
  <si>
    <t>ケネス・ビアンキ</t>
    <phoneticPr fontId="4" type="Hiragana"/>
  </si>
  <si>
    <t>【殺】ヒルサイド・ストラングラー</t>
    <rPh sb="1" eb="2">
      <t>さつ</t>
    </rPh>
    <phoneticPr fontId="4" type="Hiragana"/>
  </si>
  <si>
    <t>アンドレイ・チカチーロ</t>
    <phoneticPr fontId="4" type="Hiragana"/>
  </si>
  <si>
    <t>アンジェロ・ブオーノ</t>
    <phoneticPr fontId="4" type="Hiragana"/>
  </si>
  <si>
    <t>アンジェロ・ブオーノ☆</t>
    <phoneticPr fontId="4" type="Hiragana"/>
  </si>
  <si>
    <t>ハーバート・マリン</t>
    <phoneticPr fontId="4" type="Hiragana"/>
  </si>
  <si>
    <t>【殺】サイコキラー</t>
    <rPh sb="1" eb="2">
      <t>さつ</t>
    </rPh>
    <phoneticPr fontId="4" type="Hiragana"/>
  </si>
  <si>
    <t>相原　勇</t>
    <rPh sb="0" eb="2">
      <t>あいはら</t>
    </rPh>
    <rPh sb="3" eb="4">
      <t>ゆう</t>
    </rPh>
    <phoneticPr fontId="4" type="Hiragana"/>
  </si>
  <si>
    <t>宮川　大輔</t>
    <rPh sb="0" eb="2">
      <t>みやがわ</t>
    </rPh>
    <rPh sb="3" eb="5">
      <t>だいすけ</t>
    </rPh>
    <phoneticPr fontId="4" type="Hiragana"/>
  </si>
  <si>
    <t>トニー・スコット</t>
    <phoneticPr fontId="4" type="Hiragana"/>
  </si>
  <si>
    <t>トップガン</t>
    <phoneticPr fontId="4" type="Hiragana"/>
  </si>
  <si>
    <t>トニー・スコット☆</t>
    <phoneticPr fontId="4" type="Hiragana"/>
  </si>
  <si>
    <t>トップガン</t>
    <phoneticPr fontId="4" type="Hiragana"/>
  </si>
  <si>
    <t>松下　忠洋</t>
    <rPh sb="0" eb="2">
      <t>まつした</t>
    </rPh>
    <rPh sb="3" eb="5">
      <t>ただひろ</t>
    </rPh>
    <phoneticPr fontId="4" type="Hiragana"/>
  </si>
  <si>
    <t>民主党/自殺</t>
    <rPh sb="0" eb="3">
      <t>みんしゅとう</t>
    </rPh>
    <rPh sb="4" eb="6">
      <t>じさつ</t>
    </rPh>
    <phoneticPr fontId="4" type="Hiragana"/>
  </si>
  <si>
    <t>松下　忠洋☆</t>
    <rPh sb="0" eb="2">
      <t>まつした</t>
    </rPh>
    <rPh sb="3" eb="5">
      <t>ただひろ</t>
    </rPh>
    <phoneticPr fontId="4" type="Hiragana"/>
  </si>
  <si>
    <t>文　鮮明☆</t>
    <rPh sb="0" eb="1">
      <t>ぶん</t>
    </rPh>
    <rPh sb="2" eb="4">
      <t>せんめい</t>
    </rPh>
    <phoneticPr fontId="4" type="Hiragana"/>
  </si>
  <si>
    <t>【宗】統一教会</t>
    <rPh sb="1" eb="2">
      <t>しゅう</t>
    </rPh>
    <rPh sb="3" eb="5">
      <t>とういつ</t>
    </rPh>
    <rPh sb="5" eb="7">
      <t>きょうかい</t>
    </rPh>
    <phoneticPr fontId="4" type="Hiragana"/>
  </si>
  <si>
    <t>ニール・アームストロング☆</t>
    <phoneticPr fontId="4" type="Hiragana"/>
  </si>
  <si>
    <t>宇宙飛行士</t>
    <rPh sb="0" eb="2">
      <t>うちゅう</t>
    </rPh>
    <rPh sb="2" eb="5">
      <t>ひこうし</t>
    </rPh>
    <phoneticPr fontId="4" type="Hiragana"/>
  </si>
  <si>
    <t>山本　美香</t>
    <rPh sb="0" eb="2">
      <t>やまもと</t>
    </rPh>
    <rPh sb="3" eb="5">
      <t>みか</t>
    </rPh>
    <phoneticPr fontId="4" type="Hiragana"/>
  </si>
  <si>
    <t>山本　美香☆</t>
    <rPh sb="0" eb="2">
      <t>やまもと</t>
    </rPh>
    <rPh sb="3" eb="5">
      <t>みか</t>
    </rPh>
    <phoneticPr fontId="4" type="Hiragana"/>
  </si>
  <si>
    <t>ジャーナリスト/シリア＠銃殺</t>
    <rPh sb="12" eb="14">
      <t>じゅうさつ</t>
    </rPh>
    <phoneticPr fontId="4" type="Hiragana"/>
  </si>
  <si>
    <t>シャキーラ</t>
    <phoneticPr fontId="4" type="Hiragana"/>
  </si>
  <si>
    <t>フジテレビ</t>
    <phoneticPr fontId="4" type="Hiragana"/>
  </si>
  <si>
    <t>中村　メイコ</t>
    <rPh sb="0" eb="2">
      <t>なかむら</t>
    </rPh>
    <phoneticPr fontId="4" type="Hiragana"/>
  </si>
  <si>
    <t>野上　ふさ子</t>
    <rPh sb="0" eb="2">
      <t>のがみ</t>
    </rPh>
    <rPh sb="5" eb="6">
      <t>こ</t>
    </rPh>
    <phoneticPr fontId="4" type="Hiragana"/>
  </si>
  <si>
    <t>野上　ふさ子☆</t>
    <rPh sb="0" eb="2">
      <t>のがみ</t>
    </rPh>
    <rPh sb="5" eb="6">
      <t>こ</t>
    </rPh>
    <phoneticPr fontId="4" type="Hiragana"/>
  </si>
  <si>
    <t>地球生物会議ALIVE代表</t>
    <rPh sb="0" eb="2">
      <t>ちきゅう</t>
    </rPh>
    <rPh sb="2" eb="4">
      <t>せいぶつ</t>
    </rPh>
    <rPh sb="4" eb="6">
      <t>かいぎ</t>
    </rPh>
    <rPh sb="11" eb="13">
      <t>だいひょう</t>
    </rPh>
    <phoneticPr fontId="4" type="Hiragana"/>
  </si>
  <si>
    <t>森　光子☆</t>
    <rPh sb="0" eb="1">
      <t>もり</t>
    </rPh>
    <rPh sb="2" eb="4">
      <t>みつこ</t>
    </rPh>
    <phoneticPr fontId="4" type="Hiragana"/>
  </si>
  <si>
    <t>三宅　久之☆</t>
    <rPh sb="0" eb="2">
      <t>みやけ</t>
    </rPh>
    <rPh sb="3" eb="5">
      <t>ひさゆき</t>
    </rPh>
    <phoneticPr fontId="4" type="Hiragana"/>
  </si>
  <si>
    <t>1638/09/05</t>
  </si>
  <si>
    <t>1638/09/10</t>
  </si>
  <si>
    <t>1830/09/20</t>
  </si>
  <si>
    <t>1614/08/21</t>
  </si>
  <si>
    <t>1662/08/19</t>
  </si>
  <si>
    <t>1866/07/28</t>
  </si>
  <si>
    <t>1890/07/29</t>
  </si>
  <si>
    <t>1650/02/11</t>
  </si>
  <si>
    <t>1866/10/18</t>
  </si>
  <si>
    <t>1614/04/07</t>
  </si>
  <si>
    <t>1626/04/09</t>
  </si>
  <si>
    <t>1638/04/12</t>
  </si>
  <si>
    <t>0822/06/26</t>
  </si>
  <si>
    <t>1566/07/02</t>
  </si>
  <si>
    <t>1746/07/07</t>
  </si>
  <si>
    <t>1794/07/03</t>
  </si>
  <si>
    <t>1866/07/20</t>
  </si>
  <si>
    <t>1842/12/09</t>
  </si>
  <si>
    <t>1734/03/16</t>
  </si>
  <si>
    <t>1506/05/20</t>
  </si>
  <si>
    <t>1878/05/14</t>
  </si>
  <si>
    <t>1938/**/**</t>
  </si>
  <si>
    <t>1843/11/02</t>
  </si>
  <si>
    <t>1855/11/11</t>
  </si>
  <si>
    <t>1879/11/07</t>
  </si>
  <si>
    <t>1783/09/18</t>
  </si>
  <si>
    <t>1795/08/26</t>
  </si>
  <si>
    <t>1795/08/31</t>
  </si>
  <si>
    <t>1867/08/31</t>
  </si>
  <si>
    <t>1543/05/24</t>
  </si>
  <si>
    <t>1795/06/08</t>
  </si>
  <si>
    <t>1759/08/12</t>
  </si>
  <si>
    <t>1819/08/01</t>
  </si>
  <si>
    <t>1819/08/19</t>
  </si>
  <si>
    <t>1867/01/30</t>
  </si>
  <si>
    <t>1891/09/28</t>
  </si>
  <si>
    <t>1855/03/31</t>
  </si>
  <si>
    <t>1867/04/16</t>
  </si>
  <si>
    <t>1879/04/16</t>
  </si>
  <si>
    <t>1891/06/23</t>
  </si>
  <si>
    <t>1675/12/15</t>
  </si>
  <si>
    <t>1867/12/10</t>
  </si>
  <si>
    <t>1867/03/19</t>
  </si>
  <si>
    <t>0835/04/22</t>
  </si>
  <si>
    <t>1519/05/02</t>
  </si>
  <si>
    <t>1867/05/17</t>
  </si>
  <si>
    <t>1891/05/08</t>
  </si>
  <si>
    <t>1159/**/**</t>
  </si>
  <si>
    <t>1760/10/31</t>
  </si>
  <si>
    <t>0068/06/09</t>
  </si>
  <si>
    <t>1616/06/01</t>
  </si>
  <si>
    <t>1640/05/30</t>
  </si>
  <si>
    <t>1832/05/31</t>
  </si>
  <si>
    <t>1844/05/21</t>
  </si>
  <si>
    <t>1412/01/06</t>
  </si>
  <si>
    <t>1784/01/17</t>
  </si>
  <si>
    <t>1856/07/29</t>
  </si>
  <si>
    <t>1640/10/05</t>
  </si>
  <si>
    <t>1520/04/06</t>
  </si>
  <si>
    <t>1772/03/29</t>
  </si>
  <si>
    <t>1832/03/22</t>
  </si>
  <si>
    <t>1820/11/28</t>
  </si>
  <si>
    <t>1892/12/14</t>
  </si>
  <si>
    <t>1184/03/20</t>
  </si>
  <si>
    <t>1892/02/28</t>
  </si>
  <si>
    <t>1616/04/23</t>
  </si>
  <si>
    <t>1616/05/03</t>
  </si>
  <si>
    <t>1856/05/15</t>
  </si>
  <si>
    <t>0632/**/**</t>
  </si>
  <si>
    <t>1652/**/**</t>
  </si>
  <si>
    <t>1005/10/31</t>
  </si>
  <si>
    <t>1821/11/11</t>
  </si>
  <si>
    <t>1893/11/06</t>
  </si>
  <si>
    <t>1809/01/15</t>
  </si>
  <si>
    <t>1809/08/08</t>
  </si>
  <si>
    <t>1821/08/04</t>
  </si>
  <si>
    <t>1965/08/**</t>
  </si>
  <si>
    <t>1881/02/09</t>
  </si>
  <si>
    <t>1857/10/02</t>
  </si>
  <si>
    <t>1893/10/18</t>
  </si>
  <si>
    <t>1821/03/26</t>
  </si>
  <si>
    <t>1893/03/30</t>
  </si>
  <si>
    <t>1725/06/29</t>
  </si>
  <si>
    <t>1893/07/06</t>
  </si>
  <si>
    <t>1677/02/21</t>
  </si>
  <si>
    <t>1821/05/05</t>
  </si>
  <si>
    <t>1833/05/07</t>
  </si>
  <si>
    <t>1881/**/**</t>
  </si>
  <si>
    <t>1953/**/**</t>
  </si>
  <si>
    <t>1282/11/21</t>
  </si>
  <si>
    <t>1558/11/17</t>
  </si>
  <si>
    <t>1630/11/15</t>
  </si>
  <si>
    <t>1738/11/15</t>
  </si>
  <si>
    <t>1822/08/25</t>
  </si>
  <si>
    <t>1582/06/21</t>
  </si>
  <si>
    <t>1870/06/09</t>
  </si>
  <si>
    <t>1894/06/11</t>
  </si>
  <si>
    <t>1642/01/08</t>
  </si>
  <si>
    <t>1750/07/28</t>
  </si>
  <si>
    <t>1846/07/25</t>
  </si>
  <si>
    <t>1546/02/18</t>
  </si>
  <si>
    <t>0622/04/08</t>
  </si>
  <si>
    <t>1882/04/19</t>
  </si>
  <si>
    <t>1582/07/02</t>
  </si>
  <si>
    <t>1858/03/04</t>
  </si>
  <si>
    <t>1942/03/**</t>
  </si>
  <si>
    <t>1510/05/17</t>
  </si>
  <si>
    <t>1678/05/16</t>
  </si>
  <si>
    <t>1894/04/26</t>
  </si>
  <si>
    <t>1942/**/**</t>
  </si>
  <si>
    <t>1847/11/04</t>
  </si>
  <si>
    <t>1859/11/21</t>
  </si>
  <si>
    <t>1715/09/01</t>
  </si>
  <si>
    <t>1571/12/27</t>
  </si>
  <si>
    <t>1643/01/04</t>
  </si>
  <si>
    <t>1883/01/14</t>
  </si>
  <si>
    <t>1871/08/19</t>
  </si>
  <si>
    <t>1895/08/05</t>
  </si>
  <si>
    <t>1703/01/30</t>
  </si>
  <si>
    <t>1799/02/14</t>
  </si>
  <si>
    <t>1847/02/03</t>
  </si>
  <si>
    <t>1883/02/13</t>
  </si>
  <si>
    <t>1895/01/21</t>
  </si>
  <si>
    <t>1823/09/28</t>
  </si>
  <si>
    <t>1895/09/28</t>
  </si>
  <si>
    <t>1199/04/06</t>
  </si>
  <si>
    <t>1727/03/31</t>
  </si>
  <si>
    <t>1751/07/12</t>
  </si>
  <si>
    <t>1883/07/20</t>
  </si>
  <si>
    <t>1895/06/28</t>
  </si>
  <si>
    <t>1859/12/16</t>
  </si>
  <si>
    <t>1811/03/11</t>
  </si>
  <si>
    <t>1883/03/13</t>
  </si>
  <si>
    <t>1883/03/14</t>
  </si>
  <si>
    <t>1895/03/09</t>
  </si>
  <si>
    <t>1703/05/16</t>
  </si>
  <si>
    <t>1883/04/30</t>
  </si>
  <si>
    <t>1883/**/**</t>
  </si>
  <si>
    <t>1632/10/31</t>
  </si>
  <si>
    <t>1716/11/14</t>
  </si>
  <si>
    <t>1836/11/06</t>
  </si>
  <si>
    <t>1968/11/**</t>
  </si>
  <si>
    <t>1812/09/19</t>
  </si>
  <si>
    <t>1824/09/16</t>
  </si>
  <si>
    <t>1896/08/09</t>
  </si>
  <si>
    <t>1896/08/13</t>
  </si>
  <si>
    <t>1812/02/15</t>
  </si>
  <si>
    <t>1848/02/18</t>
  </si>
  <si>
    <t>1776/10/06</t>
  </si>
  <si>
    <t>1872/10/02</t>
  </si>
  <si>
    <t>1596/03/31</t>
  </si>
  <si>
    <t>1860/03/24</t>
  </si>
  <si>
    <t>1716/07/20</t>
  </si>
  <si>
    <t>1848/12/01</t>
  </si>
  <si>
    <t>1896/11/23</t>
  </si>
  <si>
    <t>1896/12/08</t>
  </si>
  <si>
    <t>1896/12/10</t>
  </si>
  <si>
    <t>1944/12/**</t>
  </si>
  <si>
    <t>1848/02/19</t>
  </si>
  <si>
    <t>1860/05/09</t>
  </si>
  <si>
    <t>1896/05/07</t>
  </si>
  <si>
    <t>1680/**/**</t>
  </si>
  <si>
    <t>1825/10/25</t>
  </si>
  <si>
    <t>1825/10/26</t>
  </si>
  <si>
    <t>1189/06/15</t>
  </si>
  <si>
    <t>1885/05/22</t>
  </si>
  <si>
    <t>1873/01/09</t>
  </si>
  <si>
    <t>1885/01/17</t>
  </si>
  <si>
    <t>1741/07/28</t>
  </si>
  <si>
    <t>1753/08/04</t>
  </si>
  <si>
    <t>1561/01/22</t>
  </si>
  <si>
    <t>1837/02/17</t>
  </si>
  <si>
    <t>1885/02/07</t>
  </si>
  <si>
    <t>1801/09/29</t>
  </si>
  <si>
    <t>1849/10/07</t>
  </si>
  <si>
    <t>1849/10/17</t>
  </si>
  <si>
    <t>1897/09/30</t>
  </si>
  <si>
    <t>1585/04/10</t>
  </si>
  <si>
    <t>1897/03/24</t>
  </si>
  <si>
    <t>1897/04/03</t>
  </si>
  <si>
    <t>1825/11/30</t>
  </si>
  <si>
    <t>1885/02/19</t>
  </si>
  <si>
    <t>1573/05/13</t>
  </si>
  <si>
    <t>1825/05/07</t>
  </si>
  <si>
    <t>1849/05/10</t>
  </si>
  <si>
    <t>1561/**/**</t>
  </si>
  <si>
    <t>1898/11/12</t>
  </si>
  <si>
    <t>1970/11/**</t>
  </si>
  <si>
    <t>1598/09/18</t>
  </si>
  <si>
    <t>1778/09/02</t>
  </si>
  <si>
    <t>1850/08/26</t>
  </si>
  <si>
    <t>1862/08/29</t>
  </si>
  <si>
    <t>1694/05/29</t>
  </si>
  <si>
    <t>1778/05/30</t>
  </si>
  <si>
    <t>1814/05/30</t>
  </si>
  <si>
    <t>1898/06/05</t>
  </si>
  <si>
    <t>1898/01/14</t>
  </si>
  <si>
    <t>1898/12/25</t>
  </si>
  <si>
    <t>1874/01/25</t>
  </si>
  <si>
    <t>1790/04/17</t>
  </si>
  <si>
    <t>1874/03/24</t>
  </si>
  <si>
    <t>1778/07/02</t>
  </si>
  <si>
    <t>1826/07/04</t>
  </si>
  <si>
    <t>1826/07/22</t>
  </si>
  <si>
    <t>1982/07/**</t>
  </si>
  <si>
    <t>1694/11/28</t>
  </si>
  <si>
    <t>1814/12/02</t>
  </si>
  <si>
    <t>1874/11/29</t>
  </si>
  <si>
    <t>1706/03/03</t>
  </si>
  <si>
    <t>1730/05/07</t>
  </si>
  <si>
    <t>1886/05/17</t>
  </si>
  <si>
    <t>1886/05/20</t>
  </si>
  <si>
    <t>1898/05/16</t>
  </si>
  <si>
    <t>1418/**/**</t>
  </si>
  <si>
    <t>1658/**/**</t>
  </si>
  <si>
    <t>1934/**/**</t>
  </si>
  <si>
    <t>1899/11/03</t>
  </si>
  <si>
    <t>1599/09/11</t>
  </si>
  <si>
    <t>1863/09/20</t>
  </si>
  <si>
    <t>1431/05/30</t>
  </si>
  <si>
    <t>1707/05/26</t>
  </si>
  <si>
    <t>1899/06/03</t>
  </si>
  <si>
    <t>1683/01/14</t>
  </si>
  <si>
    <t>1683/07/30</t>
  </si>
  <si>
    <t>1719/07/26</t>
  </si>
  <si>
    <t>1863/08/13</t>
  </si>
  <si>
    <t>1875/08/04</t>
  </si>
  <si>
    <t>1887/07/27</t>
  </si>
  <si>
    <t>1755/02/10</t>
  </si>
  <si>
    <t>1875/01/20</t>
  </si>
  <si>
    <t>1887/02/18</t>
  </si>
  <si>
    <t>1851/10/19</t>
  </si>
  <si>
    <t>0903/03/26</t>
  </si>
  <si>
    <t>1707/04/15</t>
  </si>
  <si>
    <t>1827/03/26</t>
  </si>
  <si>
    <t>1791/12/05</t>
  </si>
  <si>
    <t>1803/11/30</t>
  </si>
  <si>
    <t>1875/12/01</t>
  </si>
  <si>
    <t>1851/05/20</t>
  </si>
  <si>
    <t>1983/**/**</t>
  </si>
  <si>
    <t>1828/11/19</t>
  </si>
  <si>
    <t>1840/11/12</t>
  </si>
  <si>
    <t>1828/09/09</t>
  </si>
  <si>
    <t>1828/01/05</t>
  </si>
  <si>
    <t>1876/07/30</t>
  </si>
  <si>
    <t>1876/08/07</t>
  </si>
  <si>
    <t>1564/02/15</t>
  </si>
  <si>
    <t>1564/02/18</t>
  </si>
  <si>
    <t>1780/01/24</t>
  </si>
  <si>
    <t>1804/02/12</t>
  </si>
  <si>
    <t>0940/03/25</t>
  </si>
  <si>
    <t>1828/04/16</t>
  </si>
  <si>
    <t>1636/06/27</t>
  </si>
  <si>
    <t>1876/07/01</t>
  </si>
  <si>
    <t>1552/12/02</t>
  </si>
  <si>
    <t>1780/11/29</t>
  </si>
  <si>
    <t>1864/11/24</t>
  </si>
  <si>
    <t>1936/12/**</t>
  </si>
  <si>
    <t>2008/12/**</t>
  </si>
  <si>
    <t>1852/05/04</t>
  </si>
  <si>
    <t>1648/**/**</t>
  </si>
  <si>
    <t>1769/11/09</t>
  </si>
  <si>
    <t>1157/09/08</t>
  </si>
  <si>
    <t>1841/09/08</t>
  </si>
  <si>
    <t>1733/06/12</t>
  </si>
  <si>
    <t>1817/06/01</t>
  </si>
  <si>
    <t>1877/05/26</t>
  </si>
  <si>
    <t>1865/01/19</t>
  </si>
  <si>
    <t>2009/07/**</t>
  </si>
  <si>
    <t>1577/02/06</t>
  </si>
  <si>
    <t>1793/01/21</t>
  </si>
  <si>
    <t>1889/01/23</t>
  </si>
  <si>
    <t>1541/09/24</t>
  </si>
  <si>
    <t>1793/10/16</t>
  </si>
  <si>
    <t>1877/09/23</t>
  </si>
  <si>
    <t>1877/09/24</t>
  </si>
  <si>
    <t>1865/04/15</t>
  </si>
  <si>
    <t>1709/02/19</t>
  </si>
  <si>
    <t>1949/**/**</t>
  </si>
  <si>
    <t>1961/**/**</t>
  </si>
  <si>
    <t>角田　美代子☆</t>
    <rPh sb="0" eb="2">
      <t>すみだ</t>
    </rPh>
    <rPh sb="3" eb="6">
      <t>みよこ</t>
    </rPh>
    <phoneticPr fontId="4" type="Hiragana"/>
  </si>
  <si>
    <t>1948/**/**</t>
    <phoneticPr fontId="4" type="Hiragana"/>
  </si>
  <si>
    <t>角田　美代子</t>
    <rPh sb="0" eb="2">
      <t>すみだ</t>
    </rPh>
    <rPh sb="3" eb="6">
      <t>みよこ</t>
    </rPh>
    <phoneticPr fontId="4" type="Hiragana"/>
  </si>
  <si>
    <t>【殺】尼崎連続殺人事件</t>
    <rPh sb="1" eb="2">
      <t>さつ</t>
    </rPh>
    <rPh sb="3" eb="5">
      <t>あまがさき</t>
    </rPh>
    <rPh sb="5" eb="7">
      <t>れんぞく</t>
    </rPh>
    <rPh sb="7" eb="9">
      <t>さつじん</t>
    </rPh>
    <rPh sb="9" eb="11">
      <t>じけん</t>
    </rPh>
    <phoneticPr fontId="4" type="Hiragana"/>
  </si>
  <si>
    <t>大島　渚☆</t>
    <rPh sb="0" eb="2">
      <t>おおしま</t>
    </rPh>
    <rPh sb="3" eb="4">
      <t>なぎさ</t>
    </rPh>
    <phoneticPr fontId="4" type="Hiragana"/>
  </si>
  <si>
    <t>1212/02/29</t>
    <phoneticPr fontId="4" type="Hiragana"/>
  </si>
  <si>
    <t>バディ・ホリー</t>
    <phoneticPr fontId="4" type="Hiragana"/>
  </si>
  <si>
    <t>バディ・ホリー☆</t>
    <phoneticPr fontId="4" type="Hiragana"/>
  </si>
  <si>
    <t>キンタロー。</t>
    <phoneticPr fontId="4" type="Hiragana"/>
  </si>
  <si>
    <t>内館　牧子</t>
    <rPh sb="0" eb="2">
      <t>うちだて</t>
    </rPh>
    <rPh sb="3" eb="5">
      <t>まきこ</t>
    </rPh>
    <phoneticPr fontId="4" type="Hiragana"/>
  </si>
  <si>
    <t>自民党★参議院議員会長</t>
    <phoneticPr fontId="4" type="Hiragana"/>
  </si>
  <si>
    <t>民主党/松下政経塾</t>
    <rPh sb="0" eb="3">
      <t>みんしゅとう</t>
    </rPh>
    <rPh sb="4" eb="6">
      <t>まつした</t>
    </rPh>
    <rPh sb="6" eb="9">
      <t>せいけいじゅく</t>
    </rPh>
    <phoneticPr fontId="4" type="Hiragana"/>
  </si>
  <si>
    <t>民主党</t>
    <phoneticPr fontId="4" type="Hiragana"/>
  </si>
  <si>
    <t>民主党/大蔵省/パチンコ</t>
    <rPh sb="0" eb="3">
      <t>みんしゅとう</t>
    </rPh>
    <rPh sb="4" eb="7">
      <t>おおくらしょう</t>
    </rPh>
    <phoneticPr fontId="4" type="Hiragana"/>
  </si>
  <si>
    <t>自民党</t>
    <phoneticPr fontId="4" type="Hiragana"/>
  </si>
  <si>
    <t>自民党★副総理/第９２代首相</t>
    <rPh sb="4" eb="7">
      <t>ふくそうり</t>
    </rPh>
    <rPh sb="8" eb="9">
      <t>だい</t>
    </rPh>
    <rPh sb="11" eb="12">
      <t>だい</t>
    </rPh>
    <rPh sb="12" eb="14">
      <t>しゅしょう</t>
    </rPh>
    <phoneticPr fontId="4" type="Hiragana"/>
  </si>
  <si>
    <t>自民党★第90代・96代首相</t>
    <rPh sb="0" eb="3">
      <t>ジミントウ</t>
    </rPh>
    <rPh sb="11" eb="12">
      <t>ダイ</t>
    </rPh>
    <phoneticPr fontId="4"/>
  </si>
  <si>
    <t>民主党/参議院</t>
    <phoneticPr fontId="4" type="Hiragana"/>
  </si>
  <si>
    <t>自民党/元防衛相</t>
    <rPh sb="4" eb="5">
      <t>もと</t>
    </rPh>
    <phoneticPr fontId="4" type="Hiragana"/>
  </si>
  <si>
    <t>自民党★法務相</t>
    <rPh sb="4" eb="7">
      <t>ほうむしょう</t>
    </rPh>
    <phoneticPr fontId="4" type="Hiragana"/>
  </si>
  <si>
    <t>国民新党★代表</t>
    <phoneticPr fontId="4" type="Hiragana"/>
  </si>
  <si>
    <t>民主党/元NHK</t>
    <rPh sb="0" eb="3">
      <t>みんしゅとう</t>
    </rPh>
    <rPh sb="4" eb="5">
      <t>もと</t>
    </rPh>
    <phoneticPr fontId="4" type="Hiragana"/>
  </si>
  <si>
    <t>民主党/参議院</t>
    <rPh sb="4" eb="7">
      <t>さんぎいん</t>
    </rPh>
    <phoneticPr fontId="4" type="Hiragana"/>
  </si>
  <si>
    <t>新藤　義孝</t>
    <rPh sb="0" eb="2">
      <t>しんどう</t>
    </rPh>
    <rPh sb="3" eb="5">
      <t>よしたか</t>
    </rPh>
    <phoneticPr fontId="4" type="Hiragana"/>
  </si>
  <si>
    <t>自民党★総務相</t>
    <rPh sb="0" eb="3">
      <t>じみんとう</t>
    </rPh>
    <rPh sb="4" eb="7">
      <t>そうむしょう</t>
    </rPh>
    <phoneticPr fontId="4" type="Hiragana"/>
  </si>
  <si>
    <t>自民党★外務相</t>
    <rPh sb="4" eb="7">
      <t>がいむしょう</t>
    </rPh>
    <phoneticPr fontId="4" type="Hiragana"/>
  </si>
  <si>
    <t>下村　博文</t>
    <rPh sb="0" eb="2">
      <t>しもむら</t>
    </rPh>
    <rPh sb="3" eb="5">
      <t>はくぶん</t>
    </rPh>
    <phoneticPr fontId="4" type="Hiragana"/>
  </si>
  <si>
    <t>自民党★文科相</t>
    <rPh sb="0" eb="3">
      <t>じみんとう</t>
    </rPh>
    <rPh sb="4" eb="7">
      <t>もんかしょう</t>
    </rPh>
    <phoneticPr fontId="4" type="Hiragana"/>
  </si>
  <si>
    <t>田村　憲久</t>
    <rPh sb="0" eb="2">
      <t>たむら</t>
    </rPh>
    <rPh sb="3" eb="5">
      <t>のりひさ</t>
    </rPh>
    <phoneticPr fontId="4" type="Hiragana"/>
  </si>
  <si>
    <t>自民党★厚労相</t>
    <rPh sb="0" eb="3">
      <t>じみんとう</t>
    </rPh>
    <rPh sb="4" eb="7">
      <t>こうろうしょう</t>
    </rPh>
    <phoneticPr fontId="4" type="Hiragana"/>
  </si>
  <si>
    <t>自民党★農水相/参議院</t>
    <rPh sb="0" eb="3">
      <t>じみんとう</t>
    </rPh>
    <rPh sb="4" eb="7">
      <t>のうすいしょう</t>
    </rPh>
    <rPh sb="8" eb="11">
      <t>さんぎいん</t>
    </rPh>
    <phoneticPr fontId="4" type="Hiragana"/>
  </si>
  <si>
    <t>自民党★経産相</t>
    <rPh sb="0" eb="3">
      <t>じみんとう</t>
    </rPh>
    <rPh sb="4" eb="7">
      <t>けいさんしょう</t>
    </rPh>
    <phoneticPr fontId="4" type="Hiragana"/>
  </si>
  <si>
    <t>公明党/元代表★国交相</t>
    <rPh sb="4" eb="5">
      <t>もと</t>
    </rPh>
    <rPh sb="5" eb="7">
      <t>だいひょう</t>
    </rPh>
    <rPh sb="8" eb="11">
      <t>こっこうしょう</t>
    </rPh>
    <phoneticPr fontId="4" type="Hiragana"/>
  </si>
  <si>
    <t>公明党/常任顧問</t>
    <phoneticPr fontId="4" type="Hiragana"/>
  </si>
  <si>
    <t>山口　那津男</t>
    <rPh sb="0" eb="2">
      <t>やまぐち</t>
    </rPh>
    <rPh sb="3" eb="6">
      <t>なつお</t>
    </rPh>
    <phoneticPr fontId="4" type="Hiragana"/>
  </si>
  <si>
    <t>公明党★代表</t>
    <rPh sb="0" eb="3">
      <t>こうめいとう</t>
    </rPh>
    <rPh sb="4" eb="6">
      <t>だいひょう</t>
    </rPh>
    <phoneticPr fontId="4" type="Hiragana"/>
  </si>
  <si>
    <t>自民党★環境相/石原慎太郎の長男</t>
    <rPh sb="4" eb="7">
      <t>カンキョウショウ</t>
    </rPh>
    <rPh sb="8" eb="10">
      <t>イシハラ</t>
    </rPh>
    <rPh sb="10" eb="13">
      <t>シンタロウ</t>
    </rPh>
    <rPh sb="14" eb="16">
      <t>チョウナン</t>
    </rPh>
    <phoneticPr fontId="4"/>
  </si>
  <si>
    <t>小野寺　五典</t>
    <rPh sb="0" eb="3">
      <t>おのでら</t>
    </rPh>
    <rPh sb="4" eb="6">
      <t>いつのり</t>
    </rPh>
    <phoneticPr fontId="4" type="Hiragana"/>
  </si>
  <si>
    <t>自民党★防衛相</t>
    <rPh sb="0" eb="3">
      <t>じみんとう</t>
    </rPh>
    <rPh sb="4" eb="7">
      <t>ぼうえいしょう</t>
    </rPh>
    <phoneticPr fontId="4" type="Hiragana"/>
  </si>
  <si>
    <t>自民党★内閣官房長官</t>
    <rPh sb="4" eb="6">
      <t>ないかく</t>
    </rPh>
    <rPh sb="6" eb="8">
      <t>かんぼう</t>
    </rPh>
    <rPh sb="8" eb="10">
      <t>ちょうかん</t>
    </rPh>
    <phoneticPr fontId="4" type="Hiragana"/>
  </si>
  <si>
    <t>根本　匠</t>
    <rPh sb="0" eb="2">
      <t>ねもと</t>
    </rPh>
    <rPh sb="3" eb="4">
      <t>たくみ</t>
    </rPh>
    <phoneticPr fontId="4" type="Hiragana"/>
  </si>
  <si>
    <t>自民党★内閣官房長官</t>
    <rPh sb="0" eb="3">
      <t>じみんとう</t>
    </rPh>
    <rPh sb="4" eb="6">
      <t>ないかく</t>
    </rPh>
    <rPh sb="6" eb="8">
      <t>かんぼう</t>
    </rPh>
    <rPh sb="8" eb="10">
      <t>ちょうかん</t>
    </rPh>
    <phoneticPr fontId="4" type="Hiragana"/>
  </si>
  <si>
    <t>古屋　圭司</t>
    <rPh sb="0" eb="2">
      <t>ふるや</t>
    </rPh>
    <rPh sb="3" eb="5">
      <t>けいじ</t>
    </rPh>
    <phoneticPr fontId="4" type="Hiragana"/>
  </si>
  <si>
    <t>自民党★国家公安委員会委員長</t>
    <rPh sb="0" eb="3">
      <t>じみんとう</t>
    </rPh>
    <rPh sb="4" eb="6">
      <t>こっか</t>
    </rPh>
    <rPh sb="6" eb="8">
      <t>こうあん</t>
    </rPh>
    <rPh sb="8" eb="11">
      <t>いいんかい</t>
    </rPh>
    <rPh sb="11" eb="14">
      <t>いいんちょう</t>
    </rPh>
    <phoneticPr fontId="4" type="Hiragana"/>
  </si>
  <si>
    <t>自民党★特命大臣/参議院</t>
    <rPh sb="4" eb="6">
      <t>とくめい</t>
    </rPh>
    <rPh sb="6" eb="8">
      <t>だいじん</t>
    </rPh>
    <phoneticPr fontId="4" type="Hiragana"/>
  </si>
  <si>
    <t>森　まさこ</t>
    <rPh sb="0" eb="1">
      <t>もり</t>
    </rPh>
    <phoneticPr fontId="4" type="Hiragana"/>
  </si>
  <si>
    <t>自民党★特命大臣</t>
    <rPh sb="4" eb="6">
      <t>とくめい</t>
    </rPh>
    <rPh sb="6" eb="8">
      <t>だいじん</t>
    </rPh>
    <phoneticPr fontId="4" type="Hiragana"/>
  </si>
  <si>
    <t>自民党★特命大臣/弁護士</t>
    <rPh sb="4" eb="6">
      <t>とくめい</t>
    </rPh>
    <rPh sb="6" eb="8">
      <t>だいじん</t>
    </rPh>
    <phoneticPr fontId="4" type="Hiragana"/>
  </si>
  <si>
    <t>自民党★特命大臣/参議院</t>
    <rPh sb="0" eb="3">
      <t>じみんとう</t>
    </rPh>
    <rPh sb="4" eb="6">
      <t>とくめい</t>
    </rPh>
    <rPh sb="6" eb="8">
      <t>だいじん</t>
    </rPh>
    <rPh sb="9" eb="12">
      <t>さんぎいん</t>
    </rPh>
    <phoneticPr fontId="4" type="Hiragana"/>
  </si>
  <si>
    <t>自民党★総務会長</t>
    <rPh sb="4" eb="6">
      <t>ソウム</t>
    </rPh>
    <rPh sb="6" eb="8">
      <t>カイチョウ</t>
    </rPh>
    <phoneticPr fontId="4"/>
  </si>
  <si>
    <t>自民党★衆議院議長/大蔵省</t>
    <rPh sb="4" eb="7">
      <t>しゅうぎいん</t>
    </rPh>
    <rPh sb="7" eb="9">
      <t>ぎちょう</t>
    </rPh>
    <phoneticPr fontId="4" type="Hiragana"/>
  </si>
  <si>
    <t>金　正恩</t>
    <rPh sb="0" eb="1">
      <t>きむ</t>
    </rPh>
    <rPh sb="2" eb="4">
      <t>じょんうん</t>
    </rPh>
    <phoneticPr fontId="4" type="Hiragana"/>
  </si>
  <si>
    <t>新・北の将軍様</t>
    <rPh sb="0" eb="1">
      <t>しん</t>
    </rPh>
    <rPh sb="2" eb="3">
      <t>きた</t>
    </rPh>
    <rPh sb="4" eb="6">
      <t>しょうぐん</t>
    </rPh>
    <rPh sb="6" eb="7">
      <t>さま</t>
    </rPh>
    <phoneticPr fontId="4" type="Hiragana"/>
  </si>
  <si>
    <t>秦　佐和子</t>
    <rPh sb="0" eb="1">
      <t>はた</t>
    </rPh>
    <rPh sb="2" eb="5">
      <t>さわこ</t>
    </rPh>
    <phoneticPr fontId="4" type="Hiragana"/>
  </si>
  <si>
    <t>SKE48</t>
    <phoneticPr fontId="4" type="Hiragana"/>
  </si>
  <si>
    <t>島崎　遥香</t>
    <rPh sb="0" eb="2">
      <t>しまざき</t>
    </rPh>
    <rPh sb="3" eb="5">
      <t>はるか</t>
    </rPh>
    <phoneticPr fontId="4" type="Hiragana"/>
  </si>
  <si>
    <t>AKB48</t>
    <phoneticPr fontId="4" type="Hiragana"/>
  </si>
  <si>
    <t>飯野　賢治</t>
    <rPh sb="0" eb="2">
      <t>いいの</t>
    </rPh>
    <rPh sb="3" eb="5">
      <t>けんじ</t>
    </rPh>
    <phoneticPr fontId="4" type="Hiragana"/>
  </si>
  <si>
    <t>飯野　賢治☆</t>
    <rPh sb="0" eb="2">
      <t>いいの</t>
    </rPh>
    <rPh sb="3" eb="5">
      <t>けんじ</t>
    </rPh>
    <phoneticPr fontId="4" type="Hiragana"/>
  </si>
  <si>
    <t>鳩山　安子</t>
    <rPh sb="0" eb="2">
      <t>はとやま</t>
    </rPh>
    <rPh sb="3" eb="5">
      <t>やすこ</t>
    </rPh>
    <phoneticPr fontId="4" type="Hiragana"/>
  </si>
  <si>
    <t>鳩山　安子☆</t>
    <rPh sb="0" eb="2">
      <t>はとやま</t>
    </rPh>
    <rPh sb="3" eb="5">
      <t>やすこ</t>
    </rPh>
    <phoneticPr fontId="4" type="Hiragana"/>
  </si>
  <si>
    <t>鳩山由紀夫・邦夫の母</t>
    <rPh sb="0" eb="2">
      <t>はとやま</t>
    </rPh>
    <rPh sb="2" eb="5">
      <t>ゆきお</t>
    </rPh>
    <rPh sb="6" eb="8">
      <t>くにお</t>
    </rPh>
    <rPh sb="9" eb="10">
      <t>はは</t>
    </rPh>
    <phoneticPr fontId="4" type="Hiragana"/>
  </si>
  <si>
    <t>東條　由布子</t>
    <rPh sb="0" eb="2">
      <t>とうじょう</t>
    </rPh>
    <rPh sb="3" eb="6">
      <t>ゆうこ</t>
    </rPh>
    <phoneticPr fontId="4" type="Hiragana"/>
  </si>
  <si>
    <t>東條英機の孫</t>
    <rPh sb="0" eb="2">
      <t>とうじょう</t>
    </rPh>
    <rPh sb="2" eb="4">
      <t>ひでき</t>
    </rPh>
    <rPh sb="5" eb="6">
      <t>まご</t>
    </rPh>
    <phoneticPr fontId="4" type="Hiragana"/>
  </si>
  <si>
    <t>東條　由布子☆</t>
    <rPh sb="0" eb="2">
      <t>とうじょう</t>
    </rPh>
    <rPh sb="3" eb="6">
      <t>ゆうこ</t>
    </rPh>
    <phoneticPr fontId="4" type="Hiragana"/>
  </si>
  <si>
    <t>市川　團十郎</t>
    <rPh sb="0" eb="2">
      <t>いちかわ</t>
    </rPh>
    <rPh sb="3" eb="6">
      <t>だんじゅうろう</t>
    </rPh>
    <phoneticPr fontId="4" type="Hiragana"/>
  </si>
  <si>
    <t>市川　團十郎☆</t>
    <rPh sb="0" eb="2">
      <t>いちかわ</t>
    </rPh>
    <rPh sb="3" eb="6">
      <t>だんじゅうろう</t>
    </rPh>
    <phoneticPr fontId="4" type="Hiragana"/>
  </si>
  <si>
    <t>寺山　修司</t>
    <rPh sb="0" eb="2">
      <t>てらやま</t>
    </rPh>
    <rPh sb="3" eb="5">
      <t>しゅうじ</t>
    </rPh>
    <phoneticPr fontId="4" type="Hiragana"/>
  </si>
  <si>
    <t>寺山　修司☆</t>
    <rPh sb="0" eb="2">
      <t>てらやま</t>
    </rPh>
    <rPh sb="3" eb="5">
      <t>しゅうじ</t>
    </rPh>
    <phoneticPr fontId="4" type="Hiragana"/>
  </si>
  <si>
    <t>ドン・マクリーン</t>
    <phoneticPr fontId="4" type="Hiragana"/>
  </si>
  <si>
    <t>ロバータ・フラック</t>
    <phoneticPr fontId="4" type="Hiragana"/>
  </si>
  <si>
    <t>ブライアン・ウィルソン</t>
    <phoneticPr fontId="4" type="Hiragana"/>
  </si>
  <si>
    <t>ビーチボーイズ</t>
    <phoneticPr fontId="4" type="Hiragana"/>
  </si>
  <si>
    <t>マイク・ラヴ</t>
    <phoneticPr fontId="4" type="Hiragana"/>
  </si>
  <si>
    <t>アル・ジャーディン</t>
    <phoneticPr fontId="4" type="Hiragana"/>
  </si>
  <si>
    <t>ブルース・ジョンストン</t>
    <phoneticPr fontId="4" type="Hiragana"/>
  </si>
  <si>
    <t>デニス・ウィルソン</t>
    <phoneticPr fontId="4" type="Hiragana"/>
  </si>
  <si>
    <t>カール・ウィルソン</t>
    <phoneticPr fontId="4" type="Hiragana"/>
  </si>
  <si>
    <t>萩尾　望都</t>
    <rPh sb="0" eb="2">
      <t>はぎお</t>
    </rPh>
    <rPh sb="3" eb="5">
      <t>もと</t>
    </rPh>
    <phoneticPr fontId="4" type="Hiragana"/>
  </si>
  <si>
    <t>少女漫画家</t>
    <rPh sb="0" eb="2">
      <t>しょうじょ</t>
    </rPh>
    <rPh sb="2" eb="5">
      <t>まんがか</t>
    </rPh>
    <phoneticPr fontId="4" type="Hiragana"/>
  </si>
  <si>
    <t>竹宮　恵子</t>
    <rPh sb="0" eb="2">
      <t>たけみや</t>
    </rPh>
    <rPh sb="3" eb="5">
      <t>けいこ</t>
    </rPh>
    <phoneticPr fontId="4" type="Hiragana"/>
  </si>
  <si>
    <t>坂口　良子☆</t>
    <rPh sb="0" eb="2">
      <t>さかぐち</t>
    </rPh>
    <rPh sb="3" eb="5">
      <t>りょうこ</t>
    </rPh>
    <phoneticPr fontId="4" type="Hiragana"/>
  </si>
  <si>
    <t>Dの食卓</t>
    <rPh sb="2" eb="4">
      <t>しょくたく</t>
    </rPh>
    <phoneticPr fontId="4" type="Hiragana"/>
  </si>
  <si>
    <t>三國　連太郎☆</t>
    <rPh sb="0" eb="2">
      <t>みくに</t>
    </rPh>
    <rPh sb="3" eb="6">
      <t>れんたろう</t>
    </rPh>
    <phoneticPr fontId="4" type="Hiragana"/>
  </si>
  <si>
    <t>マーガレット・サッチャー☆</t>
    <phoneticPr fontId="4" type="Hiragana"/>
  </si>
  <si>
    <t>伊藤　俊人</t>
    <rPh sb="0" eb="2">
      <t>いとう</t>
    </rPh>
    <rPh sb="3" eb="5">
      <t>としひと</t>
    </rPh>
    <phoneticPr fontId="4" type="Hiragana"/>
  </si>
  <si>
    <t>伊藤　俊人☆</t>
    <rPh sb="0" eb="2">
      <t>いとう</t>
    </rPh>
    <rPh sb="3" eb="5">
      <t>としひと</t>
    </rPh>
    <phoneticPr fontId="4" type="Hiragana"/>
  </si>
  <si>
    <t>祈り・恩恵・成し遂げられる思い</t>
    <rPh sb="0" eb="1">
      <t>いの</t>
    </rPh>
    <rPh sb="3" eb="5">
      <t>おんけい</t>
    </rPh>
    <rPh sb="6" eb="7">
      <t>な</t>
    </rPh>
    <rPh sb="8" eb="9">
      <t>と</t>
    </rPh>
    <rPh sb="13" eb="14">
      <t>おも</t>
    </rPh>
    <phoneticPr fontId="4" type="Hiragana"/>
  </si>
  <si>
    <t>徳永　善也☆</t>
    <rPh sb="0" eb="2">
      <t>とくなが</t>
    </rPh>
    <rPh sb="3" eb="5">
      <t>よしや</t>
    </rPh>
    <phoneticPr fontId="4" type="Hiragana"/>
  </si>
  <si>
    <t>黒夢</t>
    <rPh sb="0" eb="2">
      <t>くろゆめ</t>
    </rPh>
    <phoneticPr fontId="4" type="Hiragana"/>
  </si>
  <si>
    <t>清春</t>
    <rPh sb="0" eb="2">
      <t>きよはる</t>
    </rPh>
    <phoneticPr fontId="4" type="Hiragana"/>
  </si>
  <si>
    <t>人時</t>
    <rPh sb="0" eb="2">
      <t>ひとき</t>
    </rPh>
    <phoneticPr fontId="4" type="Hiragana"/>
  </si>
  <si>
    <t>ＬＵＮＡ　ＳＥＡ</t>
    <phoneticPr fontId="4" type="Hiragana"/>
  </si>
  <si>
    <t>第16代韓大統領＠自殺</t>
    <rPh sb="0" eb="1">
      <t>だい</t>
    </rPh>
    <rPh sb="3" eb="4">
      <t>だい</t>
    </rPh>
    <rPh sb="4" eb="5">
      <t>はん</t>
    </rPh>
    <rPh sb="5" eb="8">
      <t>だいとうりょう</t>
    </rPh>
    <rPh sb="9" eb="11">
      <t>じさつ</t>
    </rPh>
    <phoneticPr fontId="4" type="Hiragana"/>
  </si>
  <si>
    <t>朴　槿恵</t>
    <rPh sb="0" eb="1">
      <t>ぱく</t>
    </rPh>
    <rPh sb="2" eb="4">
      <t>くね</t>
    </rPh>
    <phoneticPr fontId="4" type="Hiragana"/>
  </si>
  <si>
    <t>第18代韓大統領</t>
    <rPh sb="0" eb="1">
      <t>だい</t>
    </rPh>
    <rPh sb="3" eb="4">
      <t>だい</t>
    </rPh>
    <rPh sb="4" eb="5">
      <t>はん</t>
    </rPh>
    <rPh sb="5" eb="8">
      <t>だいとうりょう</t>
    </rPh>
    <phoneticPr fontId="4" type="Hiragana"/>
  </si>
  <si>
    <t>丸尾　末広</t>
    <rPh sb="0" eb="2">
      <t>まるお</t>
    </rPh>
    <rPh sb="3" eb="5">
      <t>すえひろ</t>
    </rPh>
    <phoneticPr fontId="4" type="Hiragana"/>
  </si>
  <si>
    <t>無惨絵</t>
    <rPh sb="0" eb="2">
      <t>むざん</t>
    </rPh>
    <rPh sb="2" eb="3">
      <t>え</t>
    </rPh>
    <phoneticPr fontId="4" type="Hiragana"/>
  </si>
  <si>
    <t>橋本　愛</t>
    <rPh sb="0" eb="2">
      <t>はしもと</t>
    </rPh>
    <rPh sb="3" eb="4">
      <t>あい</t>
    </rPh>
    <phoneticPr fontId="4" type="Hiragana"/>
  </si>
  <si>
    <t>元MALICE MIZER</t>
    <phoneticPr fontId="4" type="Hiragana"/>
  </si>
  <si>
    <t>MALICE MIZER</t>
    <phoneticPr fontId="4" type="Hiragana"/>
  </si>
  <si>
    <t>Mana</t>
    <rPh sb="0" eb="4">
      <t>まな</t>
    </rPh>
    <phoneticPr fontId="4" type="Hiragana"/>
  </si>
  <si>
    <t>GACKT</t>
    <rPh sb="0" eb="5">
      <t>がくと</t>
    </rPh>
    <phoneticPr fontId="4" type="Hiragana"/>
  </si>
  <si>
    <t>TAKUYA</t>
    <rPh sb="0" eb="6">
      <t>たくや</t>
    </rPh>
    <phoneticPr fontId="4" type="Hiragana"/>
  </si>
  <si>
    <t>岩城　滉一</t>
    <rPh sb="0" eb="2">
      <t>いわき</t>
    </rPh>
    <rPh sb="3" eb="5">
      <t>こういち</t>
    </rPh>
    <phoneticPr fontId="4" type="Hiragana"/>
  </si>
  <si>
    <t>マダガスカルジャスミン</t>
    <phoneticPr fontId="4" type="Hiragana" alignment="distributed"/>
  </si>
  <si>
    <t>マダガスカルジャスミン</t>
    <phoneticPr fontId="4" type="Hiragana" alignment="distributed"/>
  </si>
  <si>
    <t>あなたは私を元気づける・わがままな美人・天性の華やかさ</t>
    <rPh sb="4" eb="5">
      <t>ワタシ</t>
    </rPh>
    <rPh sb="6" eb="8">
      <t>ゲンキ</t>
    </rPh>
    <phoneticPr fontId="4"/>
  </si>
  <si>
    <t>MASAYA</t>
    <rPh sb="0" eb="6">
      <t>まさや</t>
    </rPh>
    <phoneticPr fontId="4" type="Hiragana"/>
  </si>
  <si>
    <t>TOSHI洗脳事件</t>
    <rPh sb="5" eb="7">
      <t>せんのう</t>
    </rPh>
    <rPh sb="7" eb="9">
      <t>じけん</t>
    </rPh>
    <phoneticPr fontId="4" type="Hiragana"/>
  </si>
  <si>
    <t>相澤　秀禎</t>
    <rPh sb="0" eb="2">
      <t>あいざわ</t>
    </rPh>
    <rPh sb="3" eb="5">
      <t>ひでよし</t>
    </rPh>
    <phoneticPr fontId="4" type="Hiragana"/>
  </si>
  <si>
    <t>相澤　秀禎☆</t>
    <rPh sb="0" eb="2">
      <t>あいざわ</t>
    </rPh>
    <rPh sb="3" eb="5">
      <t>ひでよし</t>
    </rPh>
    <phoneticPr fontId="4" type="Hiragana"/>
  </si>
  <si>
    <t>サンミュージック会長</t>
    <rPh sb="8" eb="10">
      <t>かいちょう</t>
    </rPh>
    <phoneticPr fontId="4" type="Hiragana"/>
  </si>
  <si>
    <t>石元　太一</t>
    <rPh sb="0" eb="2">
      <t>いしもと</t>
    </rPh>
    <rPh sb="3" eb="5">
      <t>たいち</t>
    </rPh>
    <phoneticPr fontId="4" type="Hiragana"/>
  </si>
  <si>
    <t>瓜田　純士</t>
    <rPh sb="0" eb="2">
      <t>うりた</t>
    </rPh>
    <rPh sb="3" eb="5">
      <t>じゅんし</t>
    </rPh>
    <phoneticPr fontId="4" type="Hiragana"/>
  </si>
  <si>
    <t>アウトローのカリスマ</t>
    <phoneticPr fontId="4" type="Hiragana"/>
  </si>
  <si>
    <t>見立　真一</t>
    <rPh sb="0" eb="2">
      <t>みたて</t>
    </rPh>
    <rPh sb="3" eb="5">
      <t>しんいち</t>
    </rPh>
    <phoneticPr fontId="4" type="Hiragana"/>
  </si>
  <si>
    <t>関東連合</t>
    <rPh sb="0" eb="2">
      <t>かんとう</t>
    </rPh>
    <rPh sb="2" eb="4">
      <t>れんごう</t>
    </rPh>
    <phoneticPr fontId="4" type="Hiragana"/>
  </si>
  <si>
    <t>松本　裕士</t>
    <rPh sb="0" eb="2">
      <t>まつもと</t>
    </rPh>
    <rPh sb="3" eb="5">
      <t>ひろし</t>
    </rPh>
    <phoneticPr fontId="4" type="Hiragana"/>
  </si>
  <si>
    <t>hideの弟</t>
    <rPh sb="5" eb="6">
      <t>おとうと</t>
    </rPh>
    <phoneticPr fontId="4" type="Hiragana"/>
  </si>
  <si>
    <t>地獄のミサワ</t>
    <rPh sb="0" eb="2">
      <t>じごく</t>
    </rPh>
    <phoneticPr fontId="4" type="Hiragana"/>
  </si>
  <si>
    <t>ニック・メイスン</t>
    <phoneticPr fontId="4" type="Hiragana"/>
  </si>
  <si>
    <t>ピンクフロイド</t>
    <phoneticPr fontId="4" type="Hiragana"/>
  </si>
  <si>
    <t>アン・ノーラン</t>
    <phoneticPr fontId="4" type="Hiragana"/>
  </si>
  <si>
    <t>モリーン・ノーラン</t>
    <phoneticPr fontId="4" type="Hiragana"/>
  </si>
  <si>
    <t>リンダ・ノーラン</t>
    <phoneticPr fontId="4" type="Hiragana"/>
  </si>
  <si>
    <t>バーニー・ノーラン</t>
    <phoneticPr fontId="4" type="Hiragana"/>
  </si>
  <si>
    <t>バーニー・ノーラン☆</t>
    <phoneticPr fontId="4" type="Hiragana"/>
  </si>
  <si>
    <t>コリーン・ノーラン</t>
    <phoneticPr fontId="4" type="Hiragana"/>
  </si>
  <si>
    <t>ノーランズ</t>
    <phoneticPr fontId="4" type="Hiragana"/>
  </si>
  <si>
    <t>アグネッタ・フォルツコグ</t>
    <phoneticPr fontId="4" type="Hiragana"/>
  </si>
  <si>
    <t>ビョーン・ウルヴァース</t>
    <phoneticPr fontId="4" type="Hiragana"/>
  </si>
  <si>
    <t>ベニー・アンダーソン</t>
    <phoneticPr fontId="4" type="Hiragana"/>
  </si>
  <si>
    <t>フリーダ・リングスタッド</t>
    <phoneticPr fontId="4" type="Hiragana"/>
  </si>
  <si>
    <t>ABBA</t>
    <phoneticPr fontId="4" type="Hiragana"/>
  </si>
  <si>
    <t>1970/07/**</t>
    <phoneticPr fontId="4" type="Hiragana"/>
  </si>
  <si>
    <t>金子　勇</t>
    <rPh sb="0" eb="2">
      <t>かねこ</t>
    </rPh>
    <rPh sb="3" eb="4">
      <t>いさむ</t>
    </rPh>
    <phoneticPr fontId="4" type="Hiragana"/>
  </si>
  <si>
    <t>Winny</t>
    <phoneticPr fontId="4" type="Hiragana"/>
  </si>
  <si>
    <t>金子　勇☆</t>
    <rPh sb="0" eb="2">
      <t>かねこ</t>
    </rPh>
    <rPh sb="3" eb="4">
      <t>いさむ</t>
    </rPh>
    <phoneticPr fontId="4" type="Hiragana"/>
  </si>
  <si>
    <t>キャサリン・ナイト</t>
    <phoneticPr fontId="4" type="Hiragana"/>
  </si>
  <si>
    <t>【殺】夫惨殺・調理</t>
    <rPh sb="1" eb="2">
      <t>さつ</t>
    </rPh>
    <rPh sb="3" eb="4">
      <t>おっと</t>
    </rPh>
    <rPh sb="4" eb="6">
      <t>ざんさつ</t>
    </rPh>
    <rPh sb="7" eb="9">
      <t>ちょうり</t>
    </rPh>
    <phoneticPr fontId="4" type="Hiragana"/>
  </si>
  <si>
    <t>清水　健太郎</t>
    <rPh sb="0" eb="2">
      <t>しみず</t>
    </rPh>
    <rPh sb="3" eb="6">
      <t>けんたろう</t>
    </rPh>
    <phoneticPr fontId="4" type="Hiragana"/>
  </si>
  <si>
    <t>ルディ・ユージーン</t>
    <phoneticPr fontId="4" type="Hiragana"/>
  </si>
  <si>
    <t>ルディ・ユージーン☆</t>
    <phoneticPr fontId="4" type="Hiragana"/>
  </si>
  <si>
    <t>ロナルド・ポッポ</t>
    <phoneticPr fontId="4" type="Hiragana"/>
  </si>
  <si>
    <t>顔を食べられた男</t>
    <rPh sb="0" eb="1">
      <t>かお</t>
    </rPh>
    <rPh sb="2" eb="3">
      <t>た</t>
    </rPh>
    <rPh sb="7" eb="8">
      <t>おとこ</t>
    </rPh>
    <phoneticPr fontId="4" type="Hiragana"/>
  </si>
  <si>
    <t>マイアミ・カニバル・アタック犯人</t>
    <rPh sb="14" eb="16">
      <t>はんにん</t>
    </rPh>
    <phoneticPr fontId="4" type="Hiragana"/>
  </si>
  <si>
    <t>キャットマン＠自殺</t>
    <rPh sb="7" eb="9">
      <t>じさつ</t>
    </rPh>
    <phoneticPr fontId="4" type="Hiragana"/>
  </si>
  <si>
    <t>デニス・アヴナー</t>
    <phoneticPr fontId="4" type="Hiragana"/>
  </si>
  <si>
    <t>デニス・アヴナー☆</t>
    <phoneticPr fontId="4" type="Hiragana"/>
  </si>
  <si>
    <t>レッドツェッペリン</t>
    <phoneticPr fontId="4" type="Hiragana"/>
  </si>
  <si>
    <t>ジミー・ペイジ</t>
    <phoneticPr fontId="4" type="Hiragana"/>
  </si>
  <si>
    <t>ロバート・プラント</t>
    <phoneticPr fontId="4" type="Hiragana"/>
  </si>
  <si>
    <t>ジョン・ポール・ジョーンズ</t>
    <phoneticPr fontId="4" type="Hiragana"/>
  </si>
  <si>
    <t>ジョン・ボーナム</t>
    <phoneticPr fontId="4" type="Hiragana"/>
  </si>
  <si>
    <t>ジョン・ボーナム☆</t>
    <phoneticPr fontId="4" type="Hiragana"/>
  </si>
  <si>
    <t>ブルース・ディッキンソン</t>
    <phoneticPr fontId="4" type="Hiragana"/>
  </si>
  <si>
    <t>デイヴ・マーレイ</t>
    <phoneticPr fontId="4" type="Hiragana"/>
  </si>
  <si>
    <t>エイドリアン・スミス</t>
    <phoneticPr fontId="4" type="Hiragana"/>
  </si>
  <si>
    <t>ヤニック・ガーズ</t>
    <phoneticPr fontId="4" type="Hiragana"/>
  </si>
  <si>
    <t>スティーヴ・ハリス</t>
    <phoneticPr fontId="4" type="Hiragana"/>
  </si>
  <si>
    <t>ニコ・マクブレイン</t>
    <phoneticPr fontId="4" type="Hiragana"/>
  </si>
  <si>
    <t>アイアンメイデン</t>
    <phoneticPr fontId="4" type="Hiragana"/>
  </si>
  <si>
    <t>ポール・スタンレー</t>
    <phoneticPr fontId="4" type="Hiragana"/>
  </si>
  <si>
    <t>ジーン・シモンズ</t>
    <phoneticPr fontId="4" type="Hiragana"/>
  </si>
  <si>
    <t>エース・フレイリー</t>
    <phoneticPr fontId="4" type="Hiragana"/>
  </si>
  <si>
    <t>ピーター・クリス</t>
    <phoneticPr fontId="4" type="Hiragana"/>
  </si>
  <si>
    <t>エリック・シンガー</t>
    <phoneticPr fontId="4" type="Hiragana"/>
  </si>
  <si>
    <t>トミー・セイヤー</t>
    <phoneticPr fontId="4" type="Hiragana"/>
  </si>
  <si>
    <t>キッス</t>
    <phoneticPr fontId="4" type="Hiragana"/>
  </si>
  <si>
    <t>クロコスミア【姫檜扇水仙】</t>
    <rPh sb="7" eb="8">
      <t>ひめ</t>
    </rPh>
    <rPh sb="8" eb="10">
      <t>ひおうぎ</t>
    </rPh>
    <rPh sb="10" eb="12">
      <t>ずいせん</t>
    </rPh>
    <phoneticPr fontId="4" type="Hiragana" alignment="distributed"/>
  </si>
  <si>
    <t>カルロス・ザ・ジャッカル</t>
    <phoneticPr fontId="4" type="Hiragana"/>
  </si>
  <si>
    <t>【殺】テロリスト＠仏</t>
    <rPh sb="1" eb="2">
      <t>さつ</t>
    </rPh>
    <rPh sb="9" eb="10">
      <t>ふつ</t>
    </rPh>
    <phoneticPr fontId="4" type="Hiragana"/>
  </si>
  <si>
    <t>BOØWY</t>
    <phoneticPr fontId="4" type="Hiragana"/>
  </si>
  <si>
    <t>フレディ・マーキュリー</t>
    <phoneticPr fontId="4" type="Hiragana"/>
  </si>
  <si>
    <t>フレディ・マーキュリー☆</t>
    <phoneticPr fontId="4" type="Hiragana"/>
  </si>
  <si>
    <t>ブライアン・メイ</t>
    <phoneticPr fontId="4" type="Hiragana"/>
  </si>
  <si>
    <t>ロジャー・テイラー</t>
    <phoneticPr fontId="4" type="Hiragana"/>
  </si>
  <si>
    <t>ジョン・ディーコン</t>
    <phoneticPr fontId="4" type="Hiragana"/>
  </si>
  <si>
    <t>QUEEN</t>
    <phoneticPr fontId="4" type="Hiragana"/>
  </si>
  <si>
    <t>長与　千種</t>
    <rPh sb="0" eb="2">
      <t>ながよ</t>
    </rPh>
    <rPh sb="3" eb="5">
      <t>ちぐさ</t>
    </rPh>
    <phoneticPr fontId="4" type="Hiragana"/>
  </si>
  <si>
    <t>ライオネス飛鳥</t>
    <rPh sb="5" eb="7">
      <t>あすか</t>
    </rPh>
    <phoneticPr fontId="4" type="Hiragana"/>
  </si>
  <si>
    <t>つみき　みほ</t>
    <phoneticPr fontId="4" type="Hiragana"/>
  </si>
  <si>
    <t>【殺】連合赤軍</t>
    <rPh sb="1" eb="2">
      <t>さつ</t>
    </rPh>
    <rPh sb="3" eb="5">
      <t>れんごう</t>
    </rPh>
    <rPh sb="5" eb="7">
      <t>せきぐん</t>
    </rPh>
    <phoneticPr fontId="4" type="Hiragana"/>
  </si>
  <si>
    <t>【殺】連合赤軍＠自殺</t>
    <rPh sb="1" eb="2">
      <t>さつ</t>
    </rPh>
    <rPh sb="3" eb="5">
      <t>れんごう</t>
    </rPh>
    <rPh sb="5" eb="7">
      <t>せきぐん</t>
    </rPh>
    <rPh sb="8" eb="10">
      <t>じさつ</t>
    </rPh>
    <phoneticPr fontId="4" type="Hiragana"/>
  </si>
  <si>
    <t>【殺】連合赤軍</t>
    <rPh sb="1" eb="2">
      <t>さつ</t>
    </rPh>
    <phoneticPr fontId="4" type="Hiragana"/>
  </si>
  <si>
    <t>オリバー・ストーン</t>
    <phoneticPr fontId="4" type="Hiragana"/>
  </si>
  <si>
    <t>JFK</t>
    <phoneticPr fontId="4" type="Hiragana"/>
  </si>
  <si>
    <t>オリビア・ニュートン＝ジョン</t>
    <phoneticPr fontId="4" type="Hiragana"/>
  </si>
  <si>
    <t>藤　圭子</t>
    <rPh sb="0" eb="1">
      <t>ふじ</t>
    </rPh>
    <rPh sb="2" eb="4">
      <t>けいこ</t>
    </rPh>
    <phoneticPr fontId="4" type="Hiragana"/>
  </si>
  <si>
    <t>藤　圭子☆</t>
    <rPh sb="0" eb="1">
      <t>ふじ</t>
    </rPh>
    <rPh sb="2" eb="4">
      <t>けいこ</t>
    </rPh>
    <phoneticPr fontId="4" type="Hiragana"/>
  </si>
  <si>
    <t>自殺</t>
    <rPh sb="0" eb="2">
      <t>じさつ</t>
    </rPh>
    <phoneticPr fontId="4" type="Hiragana"/>
  </si>
  <si>
    <t>サディスティック・ミカ・バンド</t>
    <phoneticPr fontId="4" type="Hiragana"/>
  </si>
  <si>
    <t>福井　ミカ</t>
    <rPh sb="0" eb="2">
      <t>ふくい</t>
    </rPh>
    <phoneticPr fontId="4" type="Hiragana"/>
  </si>
  <si>
    <t>今井　裕</t>
    <rPh sb="0" eb="2">
      <t>いまい</t>
    </rPh>
    <rPh sb="3" eb="4">
      <t>ゆう</t>
    </rPh>
    <phoneticPr fontId="4" type="Hiragana"/>
  </si>
  <si>
    <t>フロリン・チョアバ</t>
    <phoneticPr fontId="4" type="Hiragana"/>
  </si>
  <si>
    <t>フロリン・チョアバ☆</t>
    <phoneticPr fontId="4" type="Hiragana"/>
  </si>
  <si>
    <t>ロマ民族の王</t>
    <rPh sb="2" eb="4">
      <t>みんぞく</t>
    </rPh>
    <rPh sb="5" eb="6">
      <t>おう</t>
    </rPh>
    <phoneticPr fontId="4" type="Hiragana"/>
  </si>
  <si>
    <t>サディスティック・ミカ・バンド/YMO</t>
    <phoneticPr fontId="4" type="Hiragana"/>
  </si>
  <si>
    <t>YMO</t>
    <phoneticPr fontId="4" type="Hiragana"/>
  </si>
  <si>
    <t>YMO</t>
    <phoneticPr fontId="4" type="Hiragana"/>
  </si>
  <si>
    <t>押切　蓮介</t>
    <rPh sb="0" eb="2">
      <t>おしきり</t>
    </rPh>
    <rPh sb="3" eb="4">
      <t>れん</t>
    </rPh>
    <rPh sb="4" eb="5">
      <t>すけ</t>
    </rPh>
    <phoneticPr fontId="4" type="Hiragana"/>
  </si>
  <si>
    <t>ミスミソウ</t>
    <phoneticPr fontId="4" type="Hiragana"/>
  </si>
  <si>
    <t>山本　英夫</t>
    <rPh sb="0" eb="2">
      <t>やまもと</t>
    </rPh>
    <rPh sb="3" eb="5">
      <t>ひでお</t>
    </rPh>
    <phoneticPr fontId="4" type="Hiragana"/>
  </si>
  <si>
    <t>雁屋　哲</t>
    <rPh sb="0" eb="2">
      <t>かりや</t>
    </rPh>
    <rPh sb="3" eb="4">
      <t>てつ</t>
    </rPh>
    <phoneticPr fontId="4" type="Hiragana"/>
  </si>
  <si>
    <t>美味しんぼ</t>
    <rPh sb="0" eb="2">
      <t>おい</t>
    </rPh>
    <phoneticPr fontId="4" type="Hiragana"/>
  </si>
  <si>
    <t>嶋田　隆司</t>
    <rPh sb="0" eb="2">
      <t>しまだ</t>
    </rPh>
    <rPh sb="3" eb="5">
      <t>たかし</t>
    </rPh>
    <phoneticPr fontId="4" type="Hiragana"/>
  </si>
  <si>
    <t>キン肉マン</t>
    <rPh sb="2" eb="3">
      <t>にく</t>
    </rPh>
    <phoneticPr fontId="4" type="Hiragana"/>
  </si>
  <si>
    <t>ホムンクルス</t>
    <phoneticPr fontId="4" type="Hiragana"/>
  </si>
  <si>
    <t>福原　遥</t>
    <rPh sb="0" eb="2">
      <t>ふくはら</t>
    </rPh>
    <rPh sb="3" eb="4">
      <t>はるか</t>
    </rPh>
    <phoneticPr fontId="4" type="Hiragana"/>
  </si>
  <si>
    <t>千野　志麻</t>
    <rPh sb="0" eb="2">
      <t>ちの</t>
    </rPh>
    <rPh sb="3" eb="5">
      <t>しお</t>
    </rPh>
    <phoneticPr fontId="4" type="Hiragana"/>
  </si>
  <si>
    <t>楽しんご</t>
    <rPh sb="0" eb="1">
      <t>たの</t>
    </rPh>
    <phoneticPr fontId="4" type="Hiragana"/>
  </si>
  <si>
    <t>日南　響子</t>
    <rPh sb="0" eb="2">
      <t>ひなみ</t>
    </rPh>
    <rPh sb="3" eb="5">
      <t>きょおこ</t>
    </rPh>
    <phoneticPr fontId="4" type="Hiragana"/>
  </si>
  <si>
    <t>能年　玲奈</t>
    <rPh sb="0" eb="2">
      <t>のうねん</t>
    </rPh>
    <rPh sb="3" eb="5">
      <t>れな</t>
    </rPh>
    <phoneticPr fontId="4" type="Hiragana"/>
  </si>
  <si>
    <t>壇蜜</t>
    <rPh sb="0" eb="2">
      <t>だんみつ</t>
    </rPh>
    <phoneticPr fontId="4" type="Hiragana"/>
  </si>
  <si>
    <t>ジム・モリソン</t>
    <phoneticPr fontId="4" type="Hiragana"/>
  </si>
  <si>
    <t>ジム・モリソン☆</t>
    <phoneticPr fontId="4" type="Hiragana"/>
  </si>
  <si>
    <t>ジャニス・ジョプリン</t>
    <phoneticPr fontId="4" type="Hiragana"/>
  </si>
  <si>
    <t>ジャニス・ジョプリン☆</t>
    <phoneticPr fontId="4" type="Hiragana"/>
  </si>
  <si>
    <t>OD死</t>
    <rPh sb="2" eb="3">
      <t>し</t>
    </rPh>
    <phoneticPr fontId="4" type="Hiragana"/>
  </si>
  <si>
    <t>チェッカーズ</t>
    <phoneticPr fontId="4"/>
  </si>
  <si>
    <t>市原　隼人</t>
    <rPh sb="0" eb="2">
      <t>いちはら</t>
    </rPh>
    <rPh sb="3" eb="5">
      <t>はやと</t>
    </rPh>
    <phoneticPr fontId="4" type="Hiragana"/>
  </si>
  <si>
    <t>山崎　豊子</t>
    <rPh sb="0" eb="2">
      <t>やまざき</t>
    </rPh>
    <rPh sb="3" eb="5">
      <t>とよこ</t>
    </rPh>
    <phoneticPr fontId="4" type="Hiragana"/>
  </si>
  <si>
    <t>山崎　豊子☆</t>
    <rPh sb="0" eb="2">
      <t>やまざき</t>
    </rPh>
    <rPh sb="3" eb="5">
      <t>とよこ</t>
    </rPh>
    <phoneticPr fontId="4" type="Hiragana"/>
  </si>
  <si>
    <t>白い巨塔</t>
    <rPh sb="0" eb="1">
      <t>しろ</t>
    </rPh>
    <rPh sb="2" eb="4">
      <t>きょとう</t>
    </rPh>
    <phoneticPr fontId="4" type="Hiragana"/>
  </si>
  <si>
    <t>山崎　まさよし</t>
    <rPh sb="0" eb="2">
      <t>やまざき</t>
    </rPh>
    <phoneticPr fontId="4" type="Hiragana"/>
  </si>
  <si>
    <t>桜塚　やっくん☆</t>
    <rPh sb="0" eb="2">
      <t>さくらづか</t>
    </rPh>
    <phoneticPr fontId="4" type="Hiragana"/>
  </si>
  <si>
    <t>X JAPAN＠自殺</t>
    <rPh sb="8" eb="10">
      <t>じさつ</t>
    </rPh>
    <phoneticPr fontId="4" type="Hiragana"/>
  </si>
  <si>
    <t>鶴見　辰吾</t>
    <rPh sb="0" eb="2">
      <t>つるみ</t>
    </rPh>
    <rPh sb="3" eb="5">
      <t>しんご</t>
    </rPh>
    <phoneticPr fontId="4" type="Hiragana"/>
  </si>
  <si>
    <t>【殺】三鷹女子高生刺殺事件被害者</t>
    <rPh sb="1" eb="2">
      <t>さつ</t>
    </rPh>
    <rPh sb="3" eb="5">
      <t>みたか</t>
    </rPh>
    <rPh sb="5" eb="9">
      <t>じょしこうせい</t>
    </rPh>
    <rPh sb="9" eb="11">
      <t>しさつ</t>
    </rPh>
    <rPh sb="11" eb="13">
      <t>じけん</t>
    </rPh>
    <rPh sb="13" eb="16">
      <t>ひがいしゃ</t>
    </rPh>
    <phoneticPr fontId="4" type="Hiragana"/>
  </si>
  <si>
    <t>鈴木　沙彩</t>
    <rPh sb="0" eb="2">
      <t>すずき</t>
    </rPh>
    <rPh sb="3" eb="5">
      <t>さあや</t>
    </rPh>
    <phoneticPr fontId="4" type="Hiragana"/>
  </si>
  <si>
    <t>鈴木　沙彩☆</t>
    <rPh sb="0" eb="2">
      <t>すずき</t>
    </rPh>
    <rPh sb="3" eb="5">
      <t>さあや</t>
    </rPh>
    <phoneticPr fontId="4" type="Hiragana"/>
  </si>
  <si>
    <t>なだいなだ</t>
    <phoneticPr fontId="4" type="Hiragana"/>
  </si>
  <si>
    <t>なだいなだ☆</t>
    <phoneticPr fontId="4" type="Hiragana"/>
  </si>
  <si>
    <t>やなせ　たかし☆</t>
    <phoneticPr fontId="4" type="Hiragana"/>
  </si>
  <si>
    <t>梶原　一騎</t>
    <rPh sb="0" eb="2">
      <t>かじわら</t>
    </rPh>
    <rPh sb="3" eb="5">
      <t>いっき</t>
    </rPh>
    <phoneticPr fontId="4" type="Hiragana"/>
  </si>
  <si>
    <t>梶原　一騎☆</t>
    <rPh sb="0" eb="2">
      <t>かじわら</t>
    </rPh>
    <rPh sb="3" eb="5">
      <t>いっき</t>
    </rPh>
    <phoneticPr fontId="4" type="Hiragana"/>
  </si>
  <si>
    <t>タイガーマスク/巨人の星/あしたのジョー</t>
    <rPh sb="8" eb="10">
      <t>きょじん</t>
    </rPh>
    <rPh sb="11" eb="12">
      <t>ほし</t>
    </rPh>
    <phoneticPr fontId="4" type="Hiragana"/>
  </si>
  <si>
    <t>東城　瑠理香</t>
    <rPh sb="0" eb="2">
      <t>とうじょう</t>
    </rPh>
    <rPh sb="3" eb="6">
      <t>るりか</t>
    </rPh>
    <phoneticPr fontId="4" type="Hiragana"/>
  </si>
  <si>
    <t>東城　瑠理香☆</t>
    <rPh sb="0" eb="2">
      <t>とうじょう</t>
    </rPh>
    <rPh sb="3" eb="5">
      <t>るり</t>
    </rPh>
    <rPh sb="5" eb="6">
      <t>か</t>
    </rPh>
    <phoneticPr fontId="4" type="Hiragana"/>
  </si>
  <si>
    <t>【殺】神隠し殺人事件被害者＠東京</t>
    <rPh sb="1" eb="2">
      <t>さつ</t>
    </rPh>
    <rPh sb="3" eb="5">
      <t>かみかく</t>
    </rPh>
    <rPh sb="6" eb="8">
      <t>さつじん</t>
    </rPh>
    <rPh sb="8" eb="10">
      <t>じけん</t>
    </rPh>
    <rPh sb="10" eb="13">
      <t>ひがいしゃ</t>
    </rPh>
    <rPh sb="14" eb="16">
      <t>とうきょう</t>
    </rPh>
    <phoneticPr fontId="4" type="Hiragana"/>
  </si>
  <si>
    <t>【殺】神隠し殺人事件＠東京</t>
    <rPh sb="1" eb="2">
      <t>さつ</t>
    </rPh>
    <rPh sb="3" eb="5">
      <t>かみかく</t>
    </rPh>
    <rPh sb="6" eb="8">
      <t>さつじん</t>
    </rPh>
    <rPh sb="8" eb="10">
      <t>じけん</t>
    </rPh>
    <rPh sb="11" eb="13">
      <t>とうきょう</t>
    </rPh>
    <phoneticPr fontId="4" type="Hiragana"/>
  </si>
  <si>
    <t>【宗】千乃正法</t>
    <rPh sb="1" eb="2">
      <t>しゅう</t>
    </rPh>
    <phoneticPr fontId="4" type="Hiragana"/>
  </si>
  <si>
    <t>山本　太郎</t>
    <rPh sb="0" eb="2">
      <t>やまもと</t>
    </rPh>
    <rPh sb="3" eb="5">
      <t>たろう</t>
    </rPh>
    <phoneticPr fontId="4" type="Hiragana"/>
  </si>
  <si>
    <t>参議院/無所属</t>
    <rPh sb="0" eb="3">
      <t>さんぎいん</t>
    </rPh>
    <rPh sb="4" eb="7">
      <t>むしょぞく</t>
    </rPh>
    <phoneticPr fontId="4" type="Hiragana"/>
  </si>
  <si>
    <t>由紀　さおり</t>
    <rPh sb="0" eb="2">
      <t>ゆき</t>
    </rPh>
    <phoneticPr fontId="4" type="Hiragana"/>
  </si>
  <si>
    <t>1992/**/**</t>
    <phoneticPr fontId="4" type="Hiragana"/>
  </si>
  <si>
    <t>池永チャールストーマス</t>
    <rPh sb="0" eb="2">
      <t>いけなが</t>
    </rPh>
    <phoneticPr fontId="4" type="Hiragana"/>
  </si>
  <si>
    <t>【殺】三鷹女子高生刺殺事件</t>
    <rPh sb="1" eb="2">
      <t>さつ</t>
    </rPh>
    <rPh sb="3" eb="5">
      <t>みたか</t>
    </rPh>
    <rPh sb="5" eb="9">
      <t>じょしこうせい</t>
    </rPh>
    <rPh sb="9" eb="11">
      <t>しさつ</t>
    </rPh>
    <rPh sb="11" eb="13">
      <t>じけん</t>
    </rPh>
    <phoneticPr fontId="4" type="Hiragana"/>
  </si>
  <si>
    <t>hide with Spread Beaver</t>
    <phoneticPr fontId="4" type="Hiragana"/>
  </si>
  <si>
    <t>hide with Spread Beaver</t>
    <phoneticPr fontId="4" type="Hiragana"/>
  </si>
  <si>
    <t>Chirolyn</t>
    <rPh sb="0" eb="8">
      <t>ちろりん</t>
    </rPh>
    <phoneticPr fontId="4" type="Hiragana"/>
  </si>
  <si>
    <t>I.N.A</t>
    <rPh sb="0" eb="5">
      <t>いな</t>
    </rPh>
    <phoneticPr fontId="4" type="Hiragana"/>
  </si>
  <si>
    <t>D.I.E.</t>
    <rPh sb="0" eb="6">
      <t>だい</t>
    </rPh>
    <phoneticPr fontId="4" type="Hiragana"/>
  </si>
  <si>
    <t>宮脇 “JOE” 知史</t>
    <rPh sb="0" eb="2">
      <t>みやわき</t>
    </rPh>
    <rPh sb="4" eb="7">
      <t>じょー</t>
    </rPh>
    <rPh sb="9" eb="11">
      <t>さとし</t>
    </rPh>
    <phoneticPr fontId="4" type="Hiragana"/>
  </si>
  <si>
    <t>L'Arc～en～Ciel / VAMPS</t>
    <phoneticPr fontId="4" type="Hiragana"/>
  </si>
  <si>
    <t>VAMPS</t>
    <phoneticPr fontId="4" type="Hiragana"/>
  </si>
  <si>
    <t>AMOYAMO</t>
    <phoneticPr fontId="4" type="Hiragana"/>
  </si>
  <si>
    <t>AMOYAMO</t>
    <phoneticPr fontId="4" type="Hiragana"/>
  </si>
  <si>
    <t>爆風スランプ</t>
    <rPh sb="0" eb="2">
      <t>ばくふう</t>
    </rPh>
    <phoneticPr fontId="4" type="Hiragana"/>
  </si>
  <si>
    <t>パッパラー河合</t>
    <rPh sb="5" eb="7">
      <t>かわい</t>
    </rPh>
    <phoneticPr fontId="4" type="Hiragana"/>
  </si>
  <si>
    <t>ファンキー末吉</t>
    <rPh sb="5" eb="7">
      <t>すえよし</t>
    </rPh>
    <phoneticPr fontId="4" type="Hiragana"/>
  </si>
  <si>
    <t>ファンキー加藤</t>
    <rPh sb="5" eb="7">
      <t>かとう</t>
    </rPh>
    <phoneticPr fontId="4" type="Hiragana"/>
  </si>
  <si>
    <t>モン吉</t>
    <rPh sb="2" eb="3">
      <t>きち</t>
    </rPh>
    <phoneticPr fontId="4" type="Hiragana"/>
  </si>
  <si>
    <t>バーベQ和佐田</t>
    <rPh sb="0" eb="4">
      <t>ばーべきゅー</t>
    </rPh>
    <rPh sb="4" eb="7">
      <t>わさだ</t>
    </rPh>
    <phoneticPr fontId="4" type="Hiragana"/>
  </si>
  <si>
    <t>DJケミカル</t>
    <rPh sb="0" eb="2">
      <t>でぃーじぇい</t>
    </rPh>
    <phoneticPr fontId="4" type="Hiragana"/>
  </si>
  <si>
    <t>FUNKY MONKEY BABYS</t>
    <phoneticPr fontId="4" type="Hiragana"/>
  </si>
  <si>
    <t>FUNKY MONKEY BABYS</t>
    <phoneticPr fontId="4" type="Hiragana"/>
  </si>
  <si>
    <t>元東京都知事</t>
    <rPh sb="0" eb="1">
      <t>もと</t>
    </rPh>
    <phoneticPr fontId="4" type="Hiragana"/>
  </si>
  <si>
    <t>東京都知事</t>
    <rPh sb="0" eb="3">
      <t>とうきょうと</t>
    </rPh>
    <rPh sb="3" eb="5">
      <t>ちじ</t>
    </rPh>
    <phoneticPr fontId="4" type="Hiragana"/>
  </si>
  <si>
    <t>守谷　香</t>
    <rPh sb="0" eb="2">
      <t>もりたに</t>
    </rPh>
    <rPh sb="3" eb="4">
      <t>かおり</t>
    </rPh>
    <phoneticPr fontId="4" type="Hiragana"/>
  </si>
  <si>
    <t>TOSHIの元妻</t>
    <rPh sb="6" eb="7">
      <t>もと</t>
    </rPh>
    <rPh sb="7" eb="8">
      <t>つま</t>
    </rPh>
    <phoneticPr fontId="4" type="Hiragana"/>
  </si>
  <si>
    <t>大瀧　詠一☆</t>
    <rPh sb="0" eb="2">
      <t>おおたき</t>
    </rPh>
    <rPh sb="3" eb="5">
      <t>えいいち</t>
    </rPh>
    <phoneticPr fontId="4" type="Hiragana"/>
  </si>
  <si>
    <t>やしき　たかじん</t>
    <phoneticPr fontId="4" type="Hiragana"/>
  </si>
  <si>
    <t>渡辺　有三</t>
    <rPh sb="0" eb="2">
      <t>わたなべ</t>
    </rPh>
    <rPh sb="3" eb="5">
      <t>ゆうぞう</t>
    </rPh>
    <phoneticPr fontId="4" type="Hiragana"/>
  </si>
  <si>
    <t>渡辺　有三☆</t>
    <rPh sb="0" eb="2">
      <t>わたなべ</t>
    </rPh>
    <rPh sb="3" eb="5">
      <t>ゆうぞう</t>
    </rPh>
    <phoneticPr fontId="4" type="Hiragana"/>
  </si>
  <si>
    <t>ポニーキャニオン顧問</t>
    <rPh sb="8" eb="10">
      <t>こもん</t>
    </rPh>
    <phoneticPr fontId="4" type="Hiragana"/>
  </si>
  <si>
    <t>ブライアン・イーノ</t>
    <phoneticPr fontId="4" type="Hiragana"/>
  </si>
  <si>
    <t>岩見　隆夫☆</t>
    <rPh sb="0" eb="2">
      <t>いわみ</t>
    </rPh>
    <rPh sb="3" eb="5">
      <t>たかお</t>
    </rPh>
    <phoneticPr fontId="4" type="Hiragana"/>
  </si>
  <si>
    <t>アリエル・シャロン☆</t>
    <phoneticPr fontId="4" type="Hiragana"/>
  </si>
  <si>
    <t>元イスラエル首相</t>
    <rPh sb="0" eb="1">
      <t>もと</t>
    </rPh>
    <rPh sb="6" eb="8">
      <t>しゅしょう</t>
    </rPh>
    <phoneticPr fontId="4" type="Hiragana"/>
  </si>
  <si>
    <t>鬼龍院　翔</t>
    <rPh sb="0" eb="3">
      <t>きりゅういん</t>
    </rPh>
    <rPh sb="4" eb="5">
      <t>しょう</t>
    </rPh>
    <phoneticPr fontId="4" type="Hiragana"/>
  </si>
  <si>
    <t>喜矢武　豊</t>
    <rPh sb="0" eb="3">
      <t>きゃん</t>
    </rPh>
    <rPh sb="4" eb="5">
      <t>ゆたか</t>
    </rPh>
    <phoneticPr fontId="4" type="Hiragana"/>
  </si>
  <si>
    <t>歌広場　淳</t>
    <rPh sb="0" eb="3">
      <t>うたひろば</t>
    </rPh>
    <rPh sb="4" eb="5">
      <t>じゅん</t>
    </rPh>
    <phoneticPr fontId="4" type="Hiragana"/>
  </si>
  <si>
    <t>樽美酒　研二</t>
    <rPh sb="0" eb="3">
      <t>だるびっしゅ</t>
    </rPh>
    <rPh sb="4" eb="6">
      <t>けんじ</t>
    </rPh>
    <phoneticPr fontId="4" type="Hiragana"/>
  </si>
  <si>
    <t>ゴールデンボンバー</t>
    <phoneticPr fontId="4" type="Hiragana"/>
  </si>
  <si>
    <t>くらもち　ふさこ</t>
    <phoneticPr fontId="4" type="Hiragana"/>
  </si>
  <si>
    <t>天然コケッコー</t>
    <rPh sb="0" eb="2">
      <t>てんねん</t>
    </rPh>
    <phoneticPr fontId="4" type="Hiragana"/>
  </si>
  <si>
    <t>動物の権利</t>
    <rPh sb="0" eb="2">
      <t>どうぶつ</t>
    </rPh>
    <rPh sb="3" eb="5">
      <t>けんり</t>
    </rPh>
    <phoneticPr fontId="4" type="Hiragana"/>
  </si>
  <si>
    <t>ピーター・シンガー</t>
    <phoneticPr fontId="4" type="Hiragana"/>
  </si>
  <si>
    <t>小林　カツ代☆</t>
    <rPh sb="0" eb="2">
      <t>こばやし</t>
    </rPh>
    <rPh sb="5" eb="6">
      <t>よ</t>
    </rPh>
    <phoneticPr fontId="4" type="Hiragana"/>
  </si>
  <si>
    <t>料理研究家</t>
    <rPh sb="0" eb="2">
      <t>りょうり</t>
    </rPh>
    <rPh sb="2" eb="5">
      <t>けんきゅうか</t>
    </rPh>
    <phoneticPr fontId="4" type="Hiragana"/>
  </si>
  <si>
    <t>山田　洋次</t>
    <rPh sb="0" eb="2">
      <t>やまだ</t>
    </rPh>
    <rPh sb="3" eb="5">
      <t>ようじ</t>
    </rPh>
    <phoneticPr fontId="4" type="Hiragana"/>
  </si>
  <si>
    <t>男はつらいよ</t>
    <rPh sb="0" eb="1">
      <t>おとこ</t>
    </rPh>
    <phoneticPr fontId="4" type="Hiragana"/>
  </si>
  <si>
    <t>マキシマムザ亮君</t>
    <rPh sb="6" eb="7">
      <t>りょう</t>
    </rPh>
    <rPh sb="7" eb="8">
      <t>くん</t>
    </rPh>
    <phoneticPr fontId="4" type="Hiragana"/>
  </si>
  <si>
    <t>マキシマム ザ ホルモン</t>
    <phoneticPr fontId="4" type="Hiragana"/>
  </si>
  <si>
    <t>ダイスケはん</t>
    <phoneticPr fontId="4" type="Hiragana"/>
  </si>
  <si>
    <t>上ちゃん</t>
    <rPh sb="0" eb="1">
      <t>うえ</t>
    </rPh>
    <phoneticPr fontId="4" type="Hiragana"/>
  </si>
  <si>
    <t>ナヲ</t>
    <phoneticPr fontId="4" type="Hiragana"/>
  </si>
  <si>
    <t>SEKAI NO OWARI</t>
    <phoneticPr fontId="4" type="Hiragana"/>
  </si>
  <si>
    <t>佐村河内　守</t>
    <rPh sb="0" eb="4">
      <t>さむらごうち</t>
    </rPh>
    <rPh sb="5" eb="6">
      <t>まもる</t>
    </rPh>
    <phoneticPr fontId="4" type="Hiragana"/>
  </si>
  <si>
    <t>ゴーストライター問題</t>
    <rPh sb="8" eb="10">
      <t>もんだい</t>
    </rPh>
    <phoneticPr fontId="4" type="Hiragana"/>
  </si>
  <si>
    <t>新垣　隆</t>
    <rPh sb="0" eb="2">
      <t>にいがき</t>
    </rPh>
    <rPh sb="3" eb="4">
      <t>たかし</t>
    </rPh>
    <phoneticPr fontId="4" type="Hiragana"/>
  </si>
  <si>
    <t>トム・ヨーク</t>
    <phoneticPr fontId="4" type="Hiragana"/>
  </si>
  <si>
    <t>レディオヘッド</t>
    <phoneticPr fontId="4" type="Hiragana"/>
  </si>
  <si>
    <t>山中　伸弥</t>
    <rPh sb="0" eb="2">
      <t>やまなか</t>
    </rPh>
    <rPh sb="3" eb="5">
      <t>しんや</t>
    </rPh>
    <phoneticPr fontId="4" type="Hiragana"/>
  </si>
  <si>
    <t>小保方　晴子</t>
    <rPh sb="0" eb="3">
      <t>おぼかた</t>
    </rPh>
    <rPh sb="4" eb="6">
      <t>はるこ</t>
    </rPh>
    <phoneticPr fontId="4" type="Hiragana"/>
  </si>
  <si>
    <t>iPS細胞/ノーベル生理学・医学賞</t>
    <rPh sb="3" eb="5">
      <t>さいぼう</t>
    </rPh>
    <rPh sb="10" eb="13">
      <t>せいりがく</t>
    </rPh>
    <rPh sb="14" eb="17">
      <t>いがくしょう</t>
    </rPh>
    <phoneticPr fontId="4" type="Hiragana"/>
  </si>
  <si>
    <t>STAP細胞</t>
    <rPh sb="4" eb="6">
      <t>さいぼう</t>
    </rPh>
    <phoneticPr fontId="4" type="Hiragana"/>
  </si>
  <si>
    <t>DJ LOVE</t>
    <rPh sb="0" eb="7">
      <t>でぃーじぇいらぶ</t>
    </rPh>
    <phoneticPr fontId="4" type="Hiragana"/>
  </si>
  <si>
    <t>Fukase</t>
    <rPh sb="0" eb="6">
      <t>ふかせ</t>
    </rPh>
    <phoneticPr fontId="4" type="Hiragana"/>
  </si>
  <si>
    <t>K.A.Z</t>
    <rPh sb="0" eb="5">
      <t>かず</t>
    </rPh>
    <phoneticPr fontId="4" type="Hiragana"/>
  </si>
  <si>
    <t>KIYOSHI</t>
    <rPh sb="0" eb="7">
      <t>きよし</t>
    </rPh>
    <phoneticPr fontId="4" type="Hiragana"/>
  </si>
  <si>
    <t>Nakajin</t>
    <rPh sb="0" eb="7">
      <t>なかじん</t>
    </rPh>
    <phoneticPr fontId="4" type="Hiragana"/>
  </si>
  <si>
    <t>Saori</t>
    <rPh sb="0" eb="5">
      <t>さおり</t>
    </rPh>
    <phoneticPr fontId="4" type="Hiragana"/>
  </si>
  <si>
    <t>元TBSアナウンサー</t>
    <rPh sb="0" eb="1">
      <t>もと</t>
    </rPh>
    <phoneticPr fontId="4" type="Hiragana"/>
  </si>
  <si>
    <t>羽生　結弦</t>
    <rPh sb="0" eb="2">
      <t>はにゅう</t>
    </rPh>
    <rPh sb="3" eb="5">
      <t>ゆづる</t>
    </rPh>
    <phoneticPr fontId="4" type="Hiragana"/>
  </si>
  <si>
    <t>フィギュアスケート</t>
    <phoneticPr fontId="4" type="Hiragana"/>
  </si>
  <si>
    <t>高橋　大輔</t>
    <rPh sb="0" eb="2">
      <t>たかはし</t>
    </rPh>
    <rPh sb="3" eb="5">
      <t>だいすけ</t>
    </rPh>
    <phoneticPr fontId="4" type="Hiragana"/>
  </si>
  <si>
    <t>フィギュアスケート</t>
    <phoneticPr fontId="4" type="Hiragana"/>
  </si>
  <si>
    <t>ヘルベルト・フォン・カラヤン</t>
    <phoneticPr fontId="4" type="Hiragana"/>
  </si>
  <si>
    <t>ヘルベルト・フォン・カラヤン☆</t>
    <phoneticPr fontId="4" type="Hiragana"/>
  </si>
  <si>
    <t>指揮者</t>
    <rPh sb="0" eb="3">
      <t>しきしゃ</t>
    </rPh>
    <phoneticPr fontId="4" type="Hiragana"/>
  </si>
  <si>
    <t>井口　基成</t>
    <rPh sb="0" eb="2">
      <t>いぐち</t>
    </rPh>
    <rPh sb="3" eb="5">
      <t>もとなり</t>
    </rPh>
    <phoneticPr fontId="4" type="Hiragana"/>
  </si>
  <si>
    <t>井口　基成☆</t>
    <rPh sb="0" eb="2">
      <t>いぐち</t>
    </rPh>
    <rPh sb="3" eb="5">
      <t>もとなり</t>
    </rPh>
    <phoneticPr fontId="4" type="Hiragana"/>
  </si>
  <si>
    <t>ピアニスト/桐朋学園初代学長</t>
    <rPh sb="6" eb="8">
      <t>とうほう</t>
    </rPh>
    <rPh sb="8" eb="10">
      <t>がくえん</t>
    </rPh>
    <rPh sb="10" eb="12">
      <t>しょだい</t>
    </rPh>
    <rPh sb="12" eb="14">
      <t>がくちょう</t>
    </rPh>
    <phoneticPr fontId="4" type="Hiragana"/>
  </si>
  <si>
    <t>アルトゥール・ルービンシュタイン</t>
    <phoneticPr fontId="4" type="Hiragana"/>
  </si>
  <si>
    <t>アルトゥール・ルービンシュタイン☆</t>
    <phoneticPr fontId="4" type="Hiragana"/>
  </si>
  <si>
    <t>1887/01/28</t>
    <phoneticPr fontId="4" type="Hiragana"/>
  </si>
  <si>
    <t>ピアニスト</t>
    <phoneticPr fontId="4" type="Hiragana"/>
  </si>
  <si>
    <t>フジ子・ヘミング</t>
    <rPh sb="2" eb="3">
      <t>こ</t>
    </rPh>
    <phoneticPr fontId="4" type="Hiragana"/>
  </si>
  <si>
    <t>西原　理恵子</t>
    <rPh sb="0" eb="2">
      <t>さいばら</t>
    </rPh>
    <rPh sb="3" eb="6">
      <t>りえこ</t>
    </rPh>
    <phoneticPr fontId="4" type="Hiragana"/>
  </si>
  <si>
    <t>漫画家</t>
    <phoneticPr fontId="4" type="Hiragana"/>
  </si>
  <si>
    <t>岡田　光玉</t>
    <rPh sb="0" eb="2">
      <t>おかだ</t>
    </rPh>
    <rPh sb="3" eb="4">
      <t>こう</t>
    </rPh>
    <rPh sb="4" eb="5">
      <t>たま</t>
    </rPh>
    <phoneticPr fontId="4" type="Hiragana"/>
  </si>
  <si>
    <t>【宗】崇教真光開祖</t>
    <rPh sb="1" eb="2">
      <t>しゅう</t>
    </rPh>
    <rPh sb="3" eb="4">
      <t>すう</t>
    </rPh>
    <rPh sb="4" eb="5">
      <t>きょう</t>
    </rPh>
    <rPh sb="5" eb="7">
      <t>まひかり</t>
    </rPh>
    <rPh sb="7" eb="9">
      <t>かいそ</t>
    </rPh>
    <phoneticPr fontId="4" type="Hiragana"/>
  </si>
  <si>
    <t>岡田　光玉☆</t>
    <rPh sb="0" eb="2">
      <t>おかだ</t>
    </rPh>
    <rPh sb="3" eb="4">
      <t>こう</t>
    </rPh>
    <rPh sb="4" eb="5">
      <t>たま</t>
    </rPh>
    <phoneticPr fontId="4" type="Hiragana"/>
  </si>
  <si>
    <t>ヤガミトール</t>
    <phoneticPr fontId="4" type="Hiragana"/>
  </si>
  <si>
    <t>BUCK-TICK</t>
    <phoneticPr fontId="4" type="Hiragana"/>
  </si>
  <si>
    <t>トリンドル玲奈</t>
    <rPh sb="5" eb="7">
      <t>れな</t>
    </rPh>
    <phoneticPr fontId="4" type="Hiragana"/>
  </si>
  <si>
    <t>やくしまる　えつこ</t>
    <phoneticPr fontId="4" type="Hiragana"/>
  </si>
  <si>
    <t>遠野　なぎこ</t>
    <rPh sb="0" eb="2">
      <t>とおの</t>
    </rPh>
    <phoneticPr fontId="4" type="Hiragana"/>
  </si>
  <si>
    <t>安西　水丸</t>
    <rPh sb="0" eb="2">
      <t>あんざい</t>
    </rPh>
    <rPh sb="3" eb="5">
      <t>みずまる</t>
    </rPh>
    <phoneticPr fontId="4" type="Hiragana"/>
  </si>
  <si>
    <t>安西　水丸☆</t>
    <rPh sb="0" eb="2">
      <t>あんざい</t>
    </rPh>
    <rPh sb="3" eb="5">
      <t>みずまる</t>
    </rPh>
    <phoneticPr fontId="4" type="Hiragana"/>
  </si>
  <si>
    <t>橋本　環奈</t>
    <rPh sb="0" eb="2">
      <t>はしもと</t>
    </rPh>
    <rPh sb="3" eb="5">
      <t>かんな</t>
    </rPh>
    <phoneticPr fontId="4" type="Hiragana"/>
  </si>
  <si>
    <t>上運天　さくら・ぴか</t>
    <rPh sb="0" eb="3">
      <t>かみうんてん</t>
    </rPh>
    <phoneticPr fontId="4" type="Hiragana"/>
  </si>
  <si>
    <t>リカルド・ロペス</t>
    <phoneticPr fontId="4" type="Hiragana"/>
  </si>
  <si>
    <t>リカルド・ロペス☆</t>
    <phoneticPr fontId="4" type="Hiragana"/>
  </si>
  <si>
    <t>ビョークのストーカー＠自殺</t>
    <rPh sb="11" eb="13">
      <t>じさつ</t>
    </rPh>
    <phoneticPr fontId="4" type="Hiragana"/>
  </si>
  <si>
    <t>周　富徳☆</t>
    <rPh sb="0" eb="1">
      <t>しゅう</t>
    </rPh>
    <rPh sb="2" eb="4">
      <t>とみとく</t>
    </rPh>
    <phoneticPr fontId="4" type="Hiragana"/>
  </si>
  <si>
    <t>中華料理人</t>
    <rPh sb="0" eb="2">
      <t>ちゅうか</t>
    </rPh>
    <rPh sb="2" eb="5">
      <t>りょうりにん</t>
    </rPh>
    <phoneticPr fontId="4" type="Hiragana"/>
  </si>
  <si>
    <t>宇津井　健☆</t>
    <rPh sb="0" eb="3">
      <t>うつい</t>
    </rPh>
    <rPh sb="4" eb="5">
      <t>けん</t>
    </rPh>
    <phoneticPr fontId="4" type="Hiragana"/>
  </si>
  <si>
    <t>渡辺　淳一</t>
    <rPh sb="0" eb="2">
      <t>わたなべ</t>
    </rPh>
    <rPh sb="3" eb="5">
      <t>じゅんいち</t>
    </rPh>
    <phoneticPr fontId="4" type="Hiragana"/>
  </si>
  <si>
    <t>失楽園</t>
    <rPh sb="0" eb="3">
      <t>しつらくえん</t>
    </rPh>
    <phoneticPr fontId="4" type="Hiragana"/>
  </si>
  <si>
    <t>Ｈ．Ｒ．ギーガー</t>
    <phoneticPr fontId="4" type="Hiragana"/>
  </si>
  <si>
    <t>Ｈ．Ｒ．ギーガー☆</t>
    <phoneticPr fontId="4" type="Hiragana"/>
  </si>
  <si>
    <t>エイリアン</t>
    <phoneticPr fontId="4" type="Hiragana"/>
  </si>
  <si>
    <t>朝長　康郎☆</t>
    <rPh sb="0" eb="2">
      <t>ともなが</t>
    </rPh>
    <rPh sb="3" eb="5">
      <t>やすろう</t>
    </rPh>
    <phoneticPr fontId="4" type="Hiragana"/>
  </si>
  <si>
    <t>片山さつきの父/数学者</t>
    <rPh sb="0" eb="2">
      <t>かたやま</t>
    </rPh>
    <rPh sb="6" eb="7">
      <t>ちち</t>
    </rPh>
    <rPh sb="8" eb="11">
      <t>すうがくしゃ</t>
    </rPh>
    <phoneticPr fontId="4" type="Hiragana"/>
  </si>
  <si>
    <t>19日</t>
    <rPh sb="2" eb="3">
      <t>ニチ</t>
    </rPh>
    <phoneticPr fontId="82"/>
  </si>
  <si>
    <t>律動の月</t>
    <rPh sb="0" eb="2">
      <t>リツドウ</t>
    </rPh>
    <rPh sb="3" eb="4">
      <t>ツキ</t>
    </rPh>
    <phoneticPr fontId="82"/>
  </si>
  <si>
    <t>18日</t>
    <rPh sb="2" eb="3">
      <t>ニチ</t>
    </rPh>
    <phoneticPr fontId="82"/>
  </si>
  <si>
    <t>17日</t>
    <rPh sb="2" eb="3">
      <t>ニチ</t>
    </rPh>
    <phoneticPr fontId="82"/>
  </si>
  <si>
    <t>16日</t>
    <rPh sb="2" eb="3">
      <t>ニチ</t>
    </rPh>
    <phoneticPr fontId="82"/>
  </si>
  <si>
    <t>15日</t>
    <rPh sb="2" eb="3">
      <t>ニチ</t>
    </rPh>
    <phoneticPr fontId="82"/>
  </si>
  <si>
    <t>14日</t>
    <rPh sb="2" eb="3">
      <t>ニチ</t>
    </rPh>
    <phoneticPr fontId="82"/>
  </si>
  <si>
    <t>13日</t>
    <rPh sb="2" eb="3">
      <t>ニチ</t>
    </rPh>
    <phoneticPr fontId="82"/>
  </si>
  <si>
    <t>12日</t>
    <rPh sb="2" eb="3">
      <t>ニチ</t>
    </rPh>
    <phoneticPr fontId="82"/>
  </si>
  <si>
    <t>11日</t>
    <rPh sb="2" eb="3">
      <t>ニチ</t>
    </rPh>
    <phoneticPr fontId="82"/>
  </si>
  <si>
    <t>10日</t>
    <rPh sb="2" eb="3">
      <t>ニチ</t>
    </rPh>
    <phoneticPr fontId="82"/>
  </si>
  <si>
    <t>9日</t>
    <rPh sb="1" eb="2">
      <t>ニチ</t>
    </rPh>
    <phoneticPr fontId="82"/>
  </si>
  <si>
    <t>8日</t>
    <rPh sb="1" eb="2">
      <t>ニチ</t>
    </rPh>
    <phoneticPr fontId="82"/>
  </si>
  <si>
    <t>7日</t>
    <rPh sb="1" eb="2">
      <t>ニチ</t>
    </rPh>
    <phoneticPr fontId="82"/>
  </si>
  <si>
    <t>6日</t>
    <rPh sb="1" eb="2">
      <t>ニチ</t>
    </rPh>
    <phoneticPr fontId="82"/>
  </si>
  <si>
    <t>5日</t>
    <rPh sb="1" eb="2">
      <t>ニチ</t>
    </rPh>
    <phoneticPr fontId="82"/>
  </si>
  <si>
    <t>4日</t>
    <rPh sb="1" eb="2">
      <t>ニチ</t>
    </rPh>
    <phoneticPr fontId="82"/>
  </si>
  <si>
    <t>3日</t>
    <rPh sb="1" eb="2">
      <t>ニチ</t>
    </rPh>
    <phoneticPr fontId="82"/>
  </si>
  <si>
    <t>2日</t>
    <rPh sb="1" eb="2">
      <t>ニチ</t>
    </rPh>
    <phoneticPr fontId="82"/>
  </si>
  <si>
    <t>1日</t>
    <rPh sb="1" eb="2">
      <t>ニチ</t>
    </rPh>
    <phoneticPr fontId="82"/>
  </si>
  <si>
    <t>28日</t>
    <rPh sb="2" eb="3">
      <t>ニチ</t>
    </rPh>
    <phoneticPr fontId="82"/>
  </si>
  <si>
    <t>倍音の月</t>
    <rPh sb="0" eb="2">
      <t>バイオン</t>
    </rPh>
    <rPh sb="3" eb="4">
      <t>ツキ</t>
    </rPh>
    <phoneticPr fontId="82"/>
  </si>
  <si>
    <t>27日</t>
    <rPh sb="2" eb="3">
      <t>ニチ</t>
    </rPh>
    <phoneticPr fontId="82"/>
  </si>
  <si>
    <t>26日</t>
    <rPh sb="2" eb="3">
      <t>ニチ</t>
    </rPh>
    <phoneticPr fontId="82"/>
  </si>
  <si>
    <t>25日</t>
    <rPh sb="2" eb="3">
      <t>ニチ</t>
    </rPh>
    <phoneticPr fontId="82"/>
  </si>
  <si>
    <t>24日</t>
    <rPh sb="2" eb="3">
      <t>ニチ</t>
    </rPh>
    <phoneticPr fontId="82"/>
  </si>
  <si>
    <t>23日</t>
    <rPh sb="2" eb="3">
      <t>ニチ</t>
    </rPh>
    <phoneticPr fontId="82"/>
  </si>
  <si>
    <t>22日</t>
    <rPh sb="2" eb="3">
      <t>ニチ</t>
    </rPh>
    <phoneticPr fontId="82"/>
  </si>
  <si>
    <t>21日</t>
    <rPh sb="2" eb="3">
      <t>ニチ</t>
    </rPh>
    <phoneticPr fontId="82"/>
  </si>
  <si>
    <t>20日</t>
    <rPh sb="2" eb="3">
      <t>ニチ</t>
    </rPh>
    <phoneticPr fontId="82"/>
  </si>
  <si>
    <t>自己存在の月</t>
    <rPh sb="0" eb="2">
      <t>ジコ</t>
    </rPh>
    <rPh sb="2" eb="4">
      <t>ソンザイ</t>
    </rPh>
    <rPh sb="5" eb="6">
      <t>ツキ</t>
    </rPh>
    <phoneticPr fontId="82"/>
  </si>
  <si>
    <t>電気の月</t>
    <rPh sb="0" eb="2">
      <t>デンキ</t>
    </rPh>
    <rPh sb="3" eb="4">
      <t>ツキ</t>
    </rPh>
    <phoneticPr fontId="82"/>
  </si>
  <si>
    <t>月の月</t>
    <rPh sb="0" eb="1">
      <t>ツキ</t>
    </rPh>
    <rPh sb="2" eb="3">
      <t>ツキ</t>
    </rPh>
    <phoneticPr fontId="82"/>
  </si>
  <si>
    <t>磁気の月</t>
    <rPh sb="0" eb="2">
      <t>ジキ</t>
    </rPh>
    <rPh sb="3" eb="4">
      <t>ツキ</t>
    </rPh>
    <phoneticPr fontId="82"/>
  </si>
  <si>
    <t>時間をはずした日</t>
    <rPh sb="0" eb="2">
      <t>ジカン</t>
    </rPh>
    <rPh sb="7" eb="8">
      <t>ヒ</t>
    </rPh>
    <phoneticPr fontId="82"/>
  </si>
  <si>
    <t>宇宙の月</t>
    <rPh sb="0" eb="2">
      <t>ウチュウ</t>
    </rPh>
    <rPh sb="3" eb="4">
      <t>ツキ</t>
    </rPh>
    <phoneticPr fontId="82"/>
  </si>
  <si>
    <t>水晶の月</t>
    <rPh sb="0" eb="2">
      <t>スイショウ</t>
    </rPh>
    <rPh sb="3" eb="4">
      <t>ツキ</t>
    </rPh>
    <phoneticPr fontId="82"/>
  </si>
  <si>
    <t>スペクトルの月</t>
    <rPh sb="6" eb="7">
      <t>ツキ</t>
    </rPh>
    <phoneticPr fontId="82"/>
  </si>
  <si>
    <t>惑星の月</t>
    <rPh sb="0" eb="2">
      <t>ワクセイ</t>
    </rPh>
    <rPh sb="3" eb="4">
      <t>ツキ</t>
    </rPh>
    <phoneticPr fontId="82"/>
  </si>
  <si>
    <t>太陽の月</t>
    <rPh sb="0" eb="2">
      <t>タイヨウ</t>
    </rPh>
    <rPh sb="3" eb="4">
      <t>ツキ</t>
    </rPh>
    <phoneticPr fontId="82"/>
  </si>
  <si>
    <t>銀河の月</t>
    <rPh sb="0" eb="2">
      <t>ギンガ</t>
    </rPh>
    <rPh sb="3" eb="4">
      <t>ツキ</t>
    </rPh>
    <phoneticPr fontId="82"/>
  </si>
  <si>
    <t>共振の月</t>
    <rPh sb="0" eb="2">
      <t>キョウシン</t>
    </rPh>
    <rPh sb="3" eb="4">
      <t>ツキ</t>
    </rPh>
    <phoneticPr fontId="82"/>
  </si>
  <si>
    <t>日</t>
    <rPh sb="0" eb="1">
      <t>ヒ</t>
    </rPh>
    <phoneticPr fontId="82"/>
  </si>
  <si>
    <t>D暦月</t>
    <rPh sb="1" eb="2">
      <t>コヨミ</t>
    </rPh>
    <rPh sb="2" eb="3">
      <t>ツキ</t>
    </rPh>
    <phoneticPr fontId="82"/>
  </si>
  <si>
    <t>G暦月日</t>
    <rPh sb="1" eb="2">
      <t>コヨミ</t>
    </rPh>
    <phoneticPr fontId="82"/>
  </si>
  <si>
    <t>誕生日花</t>
    <rPh sb="3" eb="4">
      <t>ハナ</t>
    </rPh>
    <phoneticPr fontId="4"/>
  </si>
  <si>
    <t>シャ乱Q</t>
    <rPh sb="2" eb="4">
      <t>らんきゅー</t>
    </rPh>
    <phoneticPr fontId="4" type="Hiragana"/>
  </si>
  <si>
    <t>はたけ</t>
    <phoneticPr fontId="4" type="Hiragana"/>
  </si>
  <si>
    <t>まこと</t>
    <phoneticPr fontId="4" type="Hiragana"/>
  </si>
  <si>
    <t>たいせい</t>
    <phoneticPr fontId="4" type="Hiragana"/>
  </si>
  <si>
    <t>倉田　真由美</t>
    <rPh sb="0" eb="2">
      <t>くらた</t>
    </rPh>
    <rPh sb="3" eb="6">
      <t>まゆみ</t>
    </rPh>
    <phoneticPr fontId="4" type="Hiragana"/>
  </si>
  <si>
    <t>だめんず・うぉ～か～</t>
    <phoneticPr fontId="4" type="Hiragana"/>
  </si>
  <si>
    <t>丸山　茂樹</t>
    <rPh sb="0" eb="2">
      <t>まるやま</t>
    </rPh>
    <rPh sb="3" eb="5">
      <t>しげき</t>
    </rPh>
    <phoneticPr fontId="4" type="Hiragana"/>
  </si>
  <si>
    <t>プロゴルファー</t>
    <phoneticPr fontId="4" type="Hiragana"/>
  </si>
  <si>
    <t>相武　紗季</t>
    <rPh sb="0" eb="2">
      <t>あいぶ</t>
    </rPh>
    <rPh sb="3" eb="5">
      <t>さき</t>
    </rPh>
    <phoneticPr fontId="4" type="Hiragana"/>
  </si>
  <si>
    <t>二井原　実</t>
    <rPh sb="0" eb="3">
      <t>にいはら</t>
    </rPh>
    <rPh sb="4" eb="5">
      <t>みのる</t>
    </rPh>
    <phoneticPr fontId="4" type="Hiragana"/>
  </si>
  <si>
    <t>LOUDNESS</t>
    <phoneticPr fontId="4" type="Hiragana"/>
  </si>
  <si>
    <t>高崎　晃</t>
    <rPh sb="0" eb="2">
      <t>たかさき</t>
    </rPh>
    <rPh sb="3" eb="4">
      <t>あきら</t>
    </rPh>
    <phoneticPr fontId="4" type="Hiragana"/>
  </si>
  <si>
    <t>山下　昌良</t>
    <rPh sb="0" eb="2">
      <t>やました</t>
    </rPh>
    <rPh sb="3" eb="5">
      <t>まさよし</t>
    </rPh>
    <phoneticPr fontId="4" type="Hiragana"/>
  </si>
  <si>
    <t>樋口　宗孝</t>
    <rPh sb="0" eb="2">
      <t>ひぐち</t>
    </rPh>
    <rPh sb="3" eb="5">
      <t>むねたか</t>
    </rPh>
    <phoneticPr fontId="4" type="Hiragana"/>
  </si>
  <si>
    <t>樋口　宗孝☆</t>
    <rPh sb="0" eb="2">
      <t>ひぐち</t>
    </rPh>
    <rPh sb="3" eb="5">
      <t>むねたか</t>
    </rPh>
    <phoneticPr fontId="4" type="Hiragana"/>
  </si>
  <si>
    <t>鈴木　政行</t>
    <rPh sb="0" eb="2">
      <t>すずき</t>
    </rPh>
    <rPh sb="3" eb="5">
      <t>まさゆき</t>
    </rPh>
    <phoneticPr fontId="4" type="Hiragana"/>
  </si>
  <si>
    <t>大島　こうすけ</t>
    <rPh sb="0" eb="2">
      <t>おおしま</t>
    </rPh>
    <phoneticPr fontId="4" type="Hiragana"/>
  </si>
  <si>
    <t>上杉　昇</t>
    <rPh sb="0" eb="2">
      <t>うえすぎ</t>
    </rPh>
    <rPh sb="3" eb="4">
      <t>しょう</t>
    </rPh>
    <phoneticPr fontId="4" type="Hiragana"/>
  </si>
  <si>
    <t>WANDS</t>
    <phoneticPr fontId="4" type="Hiragana"/>
  </si>
  <si>
    <t>柴崎　浩</t>
    <rPh sb="0" eb="2">
      <t>しばざき</t>
    </rPh>
    <rPh sb="3" eb="4">
      <t>ひろし</t>
    </rPh>
    <phoneticPr fontId="4" type="Hiragana"/>
  </si>
  <si>
    <t>木村　真也</t>
    <rPh sb="0" eb="2">
      <t>きむら</t>
    </rPh>
    <rPh sb="3" eb="5">
      <t>しんや</t>
    </rPh>
    <phoneticPr fontId="4" type="Hiragana"/>
  </si>
  <si>
    <t>松本　治郎</t>
    <rPh sb="0" eb="2">
      <t>まつもと</t>
    </rPh>
    <rPh sb="3" eb="5">
      <t>じろう</t>
    </rPh>
    <phoneticPr fontId="4" type="Hiragana"/>
  </si>
  <si>
    <t>安保　一生</t>
    <rPh sb="0" eb="2">
      <t>あんぽ</t>
    </rPh>
    <rPh sb="3" eb="5">
      <t>いっせい</t>
    </rPh>
    <phoneticPr fontId="4" type="Hiragana"/>
  </si>
  <si>
    <t>WANDS</t>
    <phoneticPr fontId="4" type="Hiragana"/>
  </si>
  <si>
    <t>イディナ・メンゼル</t>
    <phoneticPr fontId="4" type="Hiragana"/>
  </si>
  <si>
    <t>Let it go</t>
    <phoneticPr fontId="4" type="Hiragana"/>
  </si>
  <si>
    <t>ダニエル・キイス☆</t>
    <phoneticPr fontId="4" type="Hiragana"/>
  </si>
  <si>
    <t>アルジャーノンに花束を</t>
    <rPh sb="8" eb="10">
      <t>はなたば</t>
    </rPh>
    <phoneticPr fontId="4" type="Hiragana"/>
  </si>
  <si>
    <t>中島　忠幸☆</t>
    <rPh sb="0" eb="2">
      <t>なかじま</t>
    </rPh>
    <rPh sb="3" eb="5">
      <t>ただゆき</t>
    </rPh>
    <phoneticPr fontId="4" type="Hiragana"/>
  </si>
  <si>
    <t>カンニング</t>
    <phoneticPr fontId="4" type="Hiragana"/>
  </si>
  <si>
    <t>尚玄</t>
    <rPh sb="0" eb="2">
      <t>しょうげん</t>
    </rPh>
    <phoneticPr fontId="4" type="Hiragana"/>
  </si>
  <si>
    <t>マリエ</t>
    <phoneticPr fontId="4" type="Hiragana"/>
  </si>
  <si>
    <t>要　潤</t>
    <rPh sb="0" eb="1">
      <t>かなめ</t>
    </rPh>
    <rPh sb="2" eb="3">
      <t>じゅん</t>
    </rPh>
    <phoneticPr fontId="4" type="Hiragana"/>
  </si>
  <si>
    <t>桂宮　宜仁親王</t>
    <rPh sb="0" eb="2">
      <t>かつらのみや</t>
    </rPh>
    <rPh sb="3" eb="5">
      <t>よしひと</t>
    </rPh>
    <rPh sb="5" eb="7">
      <t>しんのう</t>
    </rPh>
    <phoneticPr fontId="4" type="Hiragana"/>
  </si>
  <si>
    <t>桂宮　宜仁親王☆</t>
    <rPh sb="0" eb="2">
      <t>かつらのみや</t>
    </rPh>
    <rPh sb="3" eb="5">
      <t>よしひと</t>
    </rPh>
    <rPh sb="5" eb="7">
      <t>しんのう</t>
    </rPh>
    <phoneticPr fontId="4" type="Hiragana"/>
  </si>
  <si>
    <t>山本　文郎☆</t>
    <rPh sb="0" eb="2">
      <t>やまもと</t>
    </rPh>
    <rPh sb="3" eb="5">
      <t>ふみお</t>
    </rPh>
    <phoneticPr fontId="4" type="Hiragana"/>
  </si>
  <si>
    <t>山本　文郎</t>
    <rPh sb="0" eb="2">
      <t>やまもと</t>
    </rPh>
    <rPh sb="3" eb="5">
      <t>ふみお</t>
    </rPh>
    <phoneticPr fontId="4" type="Hiragana"/>
  </si>
  <si>
    <t>蟹江　敬三☆</t>
    <rPh sb="0" eb="2">
      <t>かにえ</t>
    </rPh>
    <rPh sb="3" eb="5">
      <t>けいぞう</t>
    </rPh>
    <phoneticPr fontId="4" type="Hiragana"/>
  </si>
  <si>
    <t>小野田　寛郎☆</t>
    <rPh sb="0" eb="3">
      <t>おのだ</t>
    </rPh>
    <rPh sb="4" eb="6">
      <t>ひろお</t>
    </rPh>
    <phoneticPr fontId="4" type="Hiragana"/>
  </si>
  <si>
    <t>植田　まさし</t>
    <rPh sb="0" eb="2">
      <t>うえだ</t>
    </rPh>
    <phoneticPr fontId="4" type="Hiragana"/>
  </si>
  <si>
    <t>コボちゃん</t>
    <phoneticPr fontId="4" type="Hiragana"/>
  </si>
  <si>
    <t>May J.</t>
    <rPh sb="0" eb="6">
      <t>めいじぇい</t>
    </rPh>
    <phoneticPr fontId="4" type="Hiragana"/>
  </si>
  <si>
    <t>高倉　健☆</t>
    <rPh sb="0" eb="2">
      <t>たかくら</t>
    </rPh>
    <rPh sb="3" eb="4">
      <t>けん</t>
    </rPh>
    <phoneticPr fontId="4" type="Hiragana"/>
  </si>
  <si>
    <t>miwa</t>
    <rPh sb="0" eb="4">
      <t>みわ</t>
    </rPh>
    <phoneticPr fontId="4" type="Hiragana"/>
  </si>
  <si>
    <t>Ami</t>
    <rPh sb="0" eb="3">
      <t>あみ</t>
    </rPh>
    <phoneticPr fontId="4" type="Hiragana"/>
  </si>
  <si>
    <t>E-girls</t>
    <phoneticPr fontId="4" type="Hiragana"/>
  </si>
  <si>
    <t>最上　もが</t>
    <rPh sb="0" eb="2">
      <t>もがみ</t>
    </rPh>
    <phoneticPr fontId="4" type="Hiragana"/>
  </si>
  <si>
    <t>でんぱ組.inc</t>
    <rPh sb="3" eb="5">
      <t>ぐみ</t>
    </rPh>
    <phoneticPr fontId="4" type="Hiragana"/>
  </si>
  <si>
    <t>中元　すず香</t>
    <rPh sb="0" eb="2">
      <t>なかもと</t>
    </rPh>
    <rPh sb="5" eb="6">
      <t>か</t>
    </rPh>
    <phoneticPr fontId="4" type="Hiragana"/>
  </si>
  <si>
    <t>水野　由結</t>
    <rPh sb="0" eb="2">
      <t>みずの</t>
    </rPh>
    <rPh sb="3" eb="5">
      <t>ゆい</t>
    </rPh>
    <phoneticPr fontId="4" type="Hiragana"/>
  </si>
  <si>
    <t>菊地　最愛</t>
    <rPh sb="0" eb="2">
      <t>きくち</t>
    </rPh>
    <rPh sb="3" eb="5">
      <t>もあ</t>
    </rPh>
    <phoneticPr fontId="4" type="Hiragana"/>
  </si>
  <si>
    <t>BABYMETAL</t>
    <phoneticPr fontId="4" type="Hiragana"/>
  </si>
  <si>
    <t>中島　啓江☆</t>
    <rPh sb="0" eb="2">
      <t>なかじま</t>
    </rPh>
    <rPh sb="3" eb="5">
      <t>けいこ</t>
    </rPh>
    <phoneticPr fontId="4" type="Hiragana"/>
  </si>
  <si>
    <t>中野　聡子</t>
    <rPh sb="0" eb="2">
      <t>なかの</t>
    </rPh>
    <rPh sb="3" eb="5">
      <t>そうこ</t>
    </rPh>
    <phoneticPr fontId="4" type="Hiragana"/>
  </si>
  <si>
    <t>橋本　小雪</t>
    <rPh sb="0" eb="2">
      <t>はしもと</t>
    </rPh>
    <rPh sb="3" eb="5">
      <t>こゆき</t>
    </rPh>
    <phoneticPr fontId="4" type="Hiragana"/>
  </si>
  <si>
    <t>日本エレキテル連合</t>
    <rPh sb="0" eb="2">
      <t>にっぽん</t>
    </rPh>
    <rPh sb="7" eb="9">
      <t>れんごう</t>
    </rPh>
    <phoneticPr fontId="4" type="Hiragana"/>
  </si>
  <si>
    <t>菅原　文太☆</t>
    <rPh sb="0" eb="2">
      <t>すがわら</t>
    </rPh>
    <rPh sb="3" eb="5">
      <t>ぶんた</t>
    </rPh>
    <phoneticPr fontId="4" type="Hiragana"/>
  </si>
  <si>
    <t>ビリー・ミリガン</t>
    <phoneticPr fontId="4" type="Hiragana"/>
  </si>
  <si>
    <t>ビリー・ミリガン☆</t>
    <phoneticPr fontId="4" type="Hiragana"/>
  </si>
  <si>
    <t>解離性同一性障害</t>
    <rPh sb="0" eb="3">
      <t>かいりせい</t>
    </rPh>
    <rPh sb="3" eb="6">
      <t>どういつせい</t>
    </rPh>
    <rPh sb="6" eb="8">
      <t>しょうがい</t>
    </rPh>
    <phoneticPr fontId="4" type="Hiragana"/>
  </si>
  <si>
    <t>萩原　流行☆</t>
    <rPh sb="0" eb="2">
      <t>はぎわら</t>
    </rPh>
    <rPh sb="3" eb="5">
      <t>ながれ</t>
    </rPh>
    <phoneticPr fontId="4" type="Hiragana"/>
  </si>
  <si>
    <t>ZEEBRA</t>
    <rPh sb="0" eb="6">
      <t>じぶら</t>
    </rPh>
    <phoneticPr fontId="4" type="Hiragana"/>
  </si>
  <si>
    <t>西内　まりや</t>
    <rPh sb="0" eb="2">
      <t>にしうち</t>
    </rPh>
    <phoneticPr fontId="4" type="Hiragana"/>
  </si>
  <si>
    <t>大原　櫻子</t>
    <rPh sb="0" eb="2">
      <t>おおはら</t>
    </rPh>
    <rPh sb="3" eb="5">
      <t>さくらこ</t>
    </rPh>
    <phoneticPr fontId="4" type="Hiragana"/>
  </si>
  <si>
    <t>デミ・ロバート</t>
    <phoneticPr fontId="4" type="Hiragana"/>
  </si>
  <si>
    <t>リチャード・アッテンボロー</t>
    <phoneticPr fontId="4" type="Hiragana"/>
  </si>
  <si>
    <t>リチャード・アッテンボロー☆</t>
    <phoneticPr fontId="4" type="Hiragana"/>
  </si>
  <si>
    <t>デイビッド・アッテンボロー</t>
    <phoneticPr fontId="4" type="Hiragana"/>
  </si>
  <si>
    <t>松谷　みよ子☆</t>
    <rPh sb="0" eb="6">
      <t>まつたに　みよこ</t>
    </rPh>
    <phoneticPr fontId="4" type="Hiragana"/>
  </si>
  <si>
    <t>愛川　欽也☆</t>
    <rPh sb="0" eb="2">
      <t>あいかわ</t>
    </rPh>
    <rPh sb="3" eb="5">
      <t>きんや</t>
    </rPh>
    <phoneticPr fontId="4" type="Hiragana"/>
  </si>
  <si>
    <t>B.B.キング</t>
    <phoneticPr fontId="4" type="Hiragana"/>
  </si>
  <si>
    <t>B.B.キング☆</t>
    <phoneticPr fontId="4" type="Hiragana"/>
  </si>
  <si>
    <t>今　いくよ☆</t>
    <rPh sb="0" eb="1">
      <t>いま</t>
    </rPh>
    <phoneticPr fontId="4" type="Hiragana"/>
  </si>
  <si>
    <t>今　いくよ</t>
    <rPh sb="0" eb="1">
      <t>いま</t>
    </rPh>
    <phoneticPr fontId="4" type="Hiragana"/>
  </si>
  <si>
    <t>今　くるよ</t>
    <rPh sb="0" eb="1">
      <t>いま</t>
    </rPh>
    <phoneticPr fontId="4" type="Hiragana"/>
  </si>
  <si>
    <t>町村　信孝☆</t>
    <rPh sb="0" eb="2">
      <t>まちむら</t>
    </rPh>
    <rPh sb="3" eb="5">
      <t>のぶたか</t>
    </rPh>
    <phoneticPr fontId="4" type="Hiragana"/>
  </si>
  <si>
    <t>片山　豊☆</t>
    <rPh sb="0" eb="2">
      <t>かたやま</t>
    </rPh>
    <rPh sb="3" eb="4">
      <t>ゆたか</t>
    </rPh>
    <phoneticPr fontId="4" type="Hiragana"/>
  </si>
  <si>
    <t>米国日産初代社長</t>
    <rPh sb="0" eb="2">
      <t>べいこく</t>
    </rPh>
    <rPh sb="2" eb="4">
      <t>にっさん</t>
    </rPh>
    <rPh sb="4" eb="6">
      <t>しょだい</t>
    </rPh>
    <rPh sb="6" eb="8">
      <t>しゃちょう</t>
    </rPh>
    <phoneticPr fontId="4" type="Hiragana"/>
  </si>
  <si>
    <t>シャーロット・ケイト・フォックス</t>
    <phoneticPr fontId="4" type="Hiragana"/>
  </si>
  <si>
    <t>アリアナ・グランデ</t>
    <phoneticPr fontId="4" type="Hiragana"/>
  </si>
  <si>
    <t>生駒　里奈</t>
    <rPh sb="0" eb="2">
      <t>いこま</t>
    </rPh>
    <rPh sb="3" eb="5">
      <t>りな</t>
    </rPh>
    <phoneticPr fontId="4" type="Hiragana"/>
  </si>
  <si>
    <t>乃木坂46</t>
    <rPh sb="0" eb="5">
      <t>のぎざかふぉーてぃーしっくす</t>
    </rPh>
    <phoneticPr fontId="4" type="Hiragana"/>
  </si>
  <si>
    <t>白石　麻衣</t>
    <rPh sb="0" eb="2">
      <t>しらいし</t>
    </rPh>
    <rPh sb="3" eb="5">
      <t>まい</t>
    </rPh>
    <phoneticPr fontId="4" type="Hiragana"/>
  </si>
  <si>
    <t>増田　未亜</t>
    <rPh sb="0" eb="2">
      <t>ますだ</t>
    </rPh>
    <rPh sb="3" eb="5">
      <t>みあ</t>
    </rPh>
    <phoneticPr fontId="4" type="Hiragana"/>
  </si>
  <si>
    <t>ダレノガレ明美</t>
    <rPh sb="5" eb="7">
      <t>あけみ</t>
    </rPh>
    <phoneticPr fontId="4" type="Hiragana"/>
  </si>
  <si>
    <t>Superfly</t>
    <phoneticPr fontId="4" type="Hiragana"/>
  </si>
  <si>
    <t>越智　志帆</t>
    <rPh sb="0" eb="2">
      <t>おち</t>
    </rPh>
    <rPh sb="3" eb="5">
      <t>しほ</t>
    </rPh>
    <phoneticPr fontId="4" type="Hiragana"/>
  </si>
  <si>
    <t>多保　孝一</t>
    <rPh sb="0" eb="2">
      <t>たぼ</t>
    </rPh>
    <rPh sb="3" eb="5">
      <t>こういち</t>
    </rPh>
    <phoneticPr fontId="4" type="Hiragana"/>
  </si>
  <si>
    <t>BENI</t>
    <rPh sb="0" eb="4">
      <t>べに</t>
    </rPh>
    <phoneticPr fontId="4" type="Hiragana"/>
  </si>
  <si>
    <t>小柳　ゆき</t>
    <rPh sb="0" eb="2">
      <t>こやなぎ</t>
    </rPh>
    <phoneticPr fontId="4" type="Hiragana"/>
  </si>
  <si>
    <t>JUJU</t>
    <rPh sb="0" eb="4">
      <t>じゅじゅ</t>
    </rPh>
    <phoneticPr fontId="4" type="Hiragana"/>
  </si>
  <si>
    <t>Cocco</t>
    <rPh sb="0" eb="5">
      <t>こっこ</t>
    </rPh>
    <phoneticPr fontId="4" type="Hiragana"/>
  </si>
  <si>
    <t>シェネル</t>
    <phoneticPr fontId="4" type="Hiragana"/>
  </si>
  <si>
    <t>AI</t>
    <rPh sb="0" eb="2">
      <t>あい</t>
    </rPh>
    <phoneticPr fontId="4" type="Hiragana"/>
  </si>
  <si>
    <t>KUMI</t>
    <rPh sb="0" eb="4">
      <t>くみ</t>
    </rPh>
    <phoneticPr fontId="4" type="Hiragana"/>
  </si>
  <si>
    <t>NAOKI</t>
    <rPh sb="0" eb="5">
      <t>なおき</t>
    </rPh>
    <phoneticPr fontId="4" type="Hiragana"/>
  </si>
  <si>
    <t>LOVE PSYCHEDELICO</t>
    <phoneticPr fontId="4" type="Hiragana"/>
  </si>
</sst>
</file>

<file path=xl/styles.xml><?xml version="1.0" encoding="utf-8"?>
<styleSheet xmlns="http://schemas.openxmlformats.org/spreadsheetml/2006/main">
  <numFmts count="3">
    <numFmt numFmtId="6" formatCode="&quot;¥&quot;#,##0;[Red]&quot;¥&quot;\-#,##0"/>
    <numFmt numFmtId="8" formatCode="&quot;¥&quot;#,##0.00;[Red]&quot;¥&quot;\-#,##0.00"/>
    <numFmt numFmtId="176" formatCode="yyyy/mm/dd"/>
  </numFmts>
  <fonts count="83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color theme="2" tint="-0.499984740745262"/>
      <name val="ＭＳ Ｐゴシック"/>
      <family val="3"/>
      <charset val="128"/>
    </font>
    <font>
      <sz val="11"/>
      <color rgb="FF666633"/>
      <name val="ＭＳ Ｐゴシック"/>
      <family val="3"/>
      <charset val="128"/>
    </font>
    <font>
      <sz val="11"/>
      <color rgb="FF808080"/>
      <name val="ＭＳ Ｐゴシック"/>
      <family val="3"/>
      <charset val="128"/>
    </font>
    <font>
      <sz val="11"/>
      <color theme="5"/>
      <name val="ＭＳ Ｐゴシック"/>
      <family val="3"/>
      <charset val="128"/>
    </font>
    <font>
      <sz val="11"/>
      <color theme="4"/>
      <name val="ＭＳ Ｐゴシック"/>
      <family val="3"/>
      <charset val="128"/>
    </font>
    <font>
      <sz val="11"/>
      <color theme="6"/>
      <name val="ＭＳ Ｐゴシック"/>
      <family val="3"/>
      <charset val="128"/>
    </font>
    <font>
      <sz val="11"/>
      <color theme="7"/>
      <name val="ＭＳ Ｐゴシック"/>
      <family val="3"/>
      <charset val="128"/>
    </font>
    <font>
      <sz val="11"/>
      <color theme="8"/>
      <name val="ＭＳ Ｐゴシック"/>
      <family val="3"/>
      <charset val="128"/>
    </font>
    <font>
      <sz val="11"/>
      <color theme="9"/>
      <name val="ＭＳ Ｐゴシック"/>
      <family val="3"/>
      <charset val="128"/>
    </font>
    <font>
      <sz val="11"/>
      <color theme="0" tint="-0.34998626667073579"/>
      <name val="ＭＳ Ｐゴシック"/>
      <family val="3"/>
      <charset val="128"/>
    </font>
    <font>
      <sz val="11"/>
      <color rgb="FF336699"/>
      <name val="ＭＳ Ｐゴシック"/>
      <family val="3"/>
      <charset val="128"/>
    </font>
    <font>
      <sz val="11"/>
      <color rgb="FFA13535"/>
      <name val="ＭＳ Ｐゴシック"/>
      <family val="3"/>
      <charset val="128"/>
    </font>
    <font>
      <b/>
      <sz val="11"/>
      <color rgb="FF336600"/>
      <name val="ＭＳ Ｐゴシック"/>
      <family val="3"/>
      <charset val="128"/>
    </font>
    <font>
      <b/>
      <sz val="11"/>
      <color rgb="FF336600"/>
      <name val="Meiryo UI"/>
      <family val="3"/>
      <charset val="128"/>
    </font>
    <font>
      <sz val="11"/>
      <color rgb="FF336600"/>
      <name val="Meiryo UI"/>
      <family val="3"/>
      <charset val="128"/>
    </font>
    <font>
      <sz val="11"/>
      <color indexed="9"/>
      <name val="Meiryo UI"/>
      <family val="3"/>
      <charset val="128"/>
    </font>
    <font>
      <sz val="11"/>
      <name val="Meiryo UI"/>
      <family val="3"/>
      <charset val="128"/>
    </font>
    <font>
      <sz val="11"/>
      <color indexed="46"/>
      <name val="Meiryo UI"/>
      <family val="3"/>
      <charset val="128"/>
    </font>
    <font>
      <sz val="11"/>
      <color indexed="51"/>
      <name val="Meiryo UI"/>
      <family val="3"/>
      <charset val="128"/>
    </font>
    <font>
      <sz val="11"/>
      <color indexed="53"/>
      <name val="Meiryo UI"/>
      <family val="3"/>
      <charset val="128"/>
    </font>
    <font>
      <sz val="11"/>
      <color indexed="20"/>
      <name val="Meiryo UI"/>
      <family val="3"/>
      <charset val="128"/>
    </font>
    <font>
      <sz val="11"/>
      <color indexed="62"/>
      <name val="Meiryo UI"/>
      <family val="3"/>
      <charset val="128"/>
    </font>
    <font>
      <sz val="11"/>
      <color indexed="11"/>
      <name val="Meiryo UI"/>
      <family val="3"/>
      <charset val="128"/>
    </font>
    <font>
      <sz val="11"/>
      <color indexed="19"/>
      <name val="Meiryo UI"/>
      <family val="3"/>
      <charset val="128"/>
    </font>
    <font>
      <sz val="11"/>
      <color indexed="58"/>
      <name val="Meiryo UI"/>
      <family val="3"/>
      <charset val="128"/>
    </font>
    <font>
      <sz val="11"/>
      <color indexed="12"/>
      <name val="Meiryo UI"/>
      <family val="3"/>
      <charset val="128"/>
    </font>
    <font>
      <sz val="11"/>
      <color indexed="40"/>
      <name val="Meiryo UI"/>
      <family val="3"/>
      <charset val="128"/>
    </font>
    <font>
      <sz val="11"/>
      <color indexed="10"/>
      <name val="Meiryo UI"/>
      <family val="3"/>
      <charset val="128"/>
    </font>
    <font>
      <sz val="11"/>
      <color indexed="15"/>
      <name val="Meiryo UI"/>
      <family val="3"/>
      <charset val="128"/>
    </font>
    <font>
      <sz val="11"/>
      <color indexed="22"/>
      <name val="Meiryo UI"/>
      <family val="3"/>
      <charset val="128"/>
    </font>
    <font>
      <sz val="11"/>
      <color indexed="50"/>
      <name val="Meiryo UI"/>
      <family val="3"/>
      <charset val="128"/>
    </font>
    <font>
      <sz val="11"/>
      <color indexed="45"/>
      <name val="Meiryo UI"/>
      <family val="3"/>
      <charset val="128"/>
    </font>
    <font>
      <sz val="11"/>
      <color indexed="8"/>
      <name val="Meiryo UI"/>
      <family val="3"/>
      <charset val="128"/>
    </font>
    <font>
      <sz val="11"/>
      <color rgb="FF008000"/>
      <name val="Meiryo UI"/>
      <family val="3"/>
      <charset val="128"/>
    </font>
    <font>
      <sz val="11"/>
      <color rgb="FF9900CC"/>
      <name val="Meiryo UI"/>
      <family val="3"/>
      <charset val="128"/>
    </font>
    <font>
      <sz val="11"/>
      <color rgb="FFA50021"/>
      <name val="Meiryo UI"/>
      <family val="3"/>
      <charset val="128"/>
    </font>
    <font>
      <sz val="11"/>
      <color rgb="FFFFC000"/>
      <name val="Meiryo UI"/>
      <family val="3"/>
      <charset val="128"/>
    </font>
    <font>
      <sz val="11"/>
      <color rgb="FF33CCCC"/>
      <name val="Meiryo UI"/>
      <family val="3"/>
      <charset val="128"/>
    </font>
    <font>
      <sz val="11"/>
      <color rgb="FF00CCFF"/>
      <name val="Meiryo UI"/>
      <family val="3"/>
      <charset val="128"/>
    </font>
    <font>
      <sz val="11"/>
      <color theme="0"/>
      <name val="Meiryo UI"/>
      <family val="3"/>
      <charset val="128"/>
    </font>
    <font>
      <sz val="11"/>
      <color rgb="FF993300"/>
      <name val="Meiryo UI"/>
      <family val="3"/>
      <charset val="128"/>
    </font>
    <font>
      <sz val="11"/>
      <color rgb="FFFF33CC"/>
      <name val="Meiryo UI"/>
      <family val="3"/>
      <charset val="128"/>
    </font>
    <font>
      <sz val="11"/>
      <color rgb="FF000099"/>
      <name val="Meiryo UI"/>
      <family val="3"/>
      <charset val="128"/>
    </font>
    <font>
      <sz val="11"/>
      <color rgb="FFCC9900"/>
      <name val="Meiryo UI"/>
      <family val="3"/>
      <charset val="128"/>
    </font>
    <font>
      <sz val="11"/>
      <color rgb="FFFF3300"/>
      <name val="Meiryo UI"/>
      <family val="3"/>
      <charset val="128"/>
    </font>
    <font>
      <sz val="11"/>
      <color rgb="FF00FF99"/>
      <name val="Meiryo UI"/>
      <family val="3"/>
      <charset val="128"/>
    </font>
    <font>
      <sz val="11"/>
      <color rgb="FF009900"/>
      <name val="Meiryo UI"/>
      <family val="3"/>
      <charset val="128"/>
    </font>
    <font>
      <sz val="11"/>
      <color rgb="FF99CCFF"/>
      <name val="Meiryo UI"/>
      <family val="3"/>
      <charset val="128"/>
    </font>
    <font>
      <sz val="11"/>
      <color rgb="FF00CC99"/>
      <name val="Meiryo UI"/>
      <family val="3"/>
      <charset val="128"/>
    </font>
    <font>
      <sz val="11"/>
      <color rgb="FFCC6600"/>
      <name val="Meiryo UI"/>
      <family val="3"/>
      <charset val="128"/>
    </font>
    <font>
      <sz val="11"/>
      <color rgb="FFFF0066"/>
      <name val="Meiryo UI"/>
      <family val="3"/>
      <charset val="128"/>
    </font>
    <font>
      <sz val="11"/>
      <color rgb="FFFF7C80"/>
      <name val="Meiryo UI"/>
      <family val="3"/>
      <charset val="128"/>
    </font>
    <font>
      <sz val="11"/>
      <color rgb="FF006600"/>
      <name val="Meiryo UI"/>
      <family val="3"/>
      <charset val="128"/>
    </font>
    <font>
      <sz val="11"/>
      <color rgb="FF0000CC"/>
      <name val="Meiryo UI"/>
      <family val="3"/>
      <charset val="128"/>
    </font>
    <font>
      <sz val="11"/>
      <color rgb="FF00CC00"/>
      <name val="Meiryo UI"/>
      <family val="3"/>
      <charset val="128"/>
    </font>
    <font>
      <sz val="11"/>
      <color rgb="FF6699FF"/>
      <name val="Meiryo UI"/>
      <family val="3"/>
      <charset val="128"/>
    </font>
    <font>
      <sz val="11"/>
      <color rgb="FFFF9900"/>
      <name val="Meiryo UI"/>
      <family val="3"/>
      <charset val="128"/>
    </font>
    <font>
      <sz val="11"/>
      <color rgb="FF008080"/>
      <name val="Meiryo UI"/>
      <family val="3"/>
      <charset val="128"/>
    </font>
    <font>
      <b/>
      <sz val="11"/>
      <color theme="0" tint="-0.34998626667073579"/>
      <name val="ＭＳ Ｐゴシック"/>
      <family val="3"/>
      <charset val="128"/>
    </font>
    <font>
      <sz val="11"/>
      <color theme="1"/>
      <name val="Meiryo UI"/>
      <family val="3"/>
      <charset val="128"/>
    </font>
    <font>
      <sz val="6"/>
      <name val="ＭＳ Ｐゴシック"/>
      <family val="2"/>
      <charset val="128"/>
      <scheme val="minor"/>
    </font>
  </fonts>
  <fills count="7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gradientFill degree="90">
        <stop position="0">
          <color theme="0"/>
        </stop>
        <stop position="1">
          <color theme="0" tint="-0.1490218817712943"/>
        </stop>
      </gradientFill>
    </fill>
    <fill>
      <gradientFill degree="90">
        <stop position="0">
          <color rgb="FFFF99CC"/>
        </stop>
        <stop position="1">
          <color rgb="FFFF6699"/>
        </stop>
      </gradientFill>
    </fill>
    <fill>
      <gradientFill degree="90">
        <stop position="0">
          <color rgb="FF99CCFF"/>
        </stop>
        <stop position="1">
          <color rgb="FF6699FF"/>
        </stop>
      </gradientFill>
    </fill>
    <fill>
      <gradientFill degree="90">
        <stop position="0">
          <color rgb="FFFFFF99"/>
        </stop>
        <stop position="1">
          <color rgb="FFFFCC66"/>
        </stop>
      </gradientFill>
    </fill>
    <fill>
      <gradientFill degree="45">
        <stop position="0">
          <color theme="0"/>
        </stop>
        <stop position="1">
          <color theme="0" tint="-0.1490218817712943"/>
        </stop>
      </gradientFill>
    </fill>
    <fill>
      <patternFill patternType="solid">
        <fgColor rgb="FFFF808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3333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9999"/>
        <bgColor indexed="64"/>
      </patternFill>
    </fill>
  </fills>
  <borders count="83">
    <border>
      <left/>
      <right/>
      <top/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8"/>
      </bottom>
      <diagonal/>
    </border>
    <border>
      <left style="thin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8"/>
      </left>
      <right style="thin">
        <color indexed="22"/>
      </right>
      <top/>
      <bottom/>
      <diagonal/>
    </border>
    <border>
      <left style="thin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8"/>
      </bottom>
      <diagonal/>
    </border>
    <border>
      <left/>
      <right style="thin">
        <color auto="1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auto="1"/>
      </bottom>
      <diagonal/>
    </border>
    <border>
      <left/>
      <right style="thin">
        <color auto="1"/>
      </right>
      <top style="thin">
        <color indexed="55"/>
      </top>
      <bottom style="thin">
        <color auto="1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auto="1"/>
      </bottom>
      <diagonal/>
    </border>
    <border>
      <left style="thin">
        <color rgb="FF969696"/>
      </left>
      <right style="thin">
        <color rgb="FF969696"/>
      </right>
      <top/>
      <bottom style="thin">
        <color rgb="FF969696"/>
      </bottom>
      <diagonal/>
    </border>
    <border>
      <left style="thin">
        <color auto="1"/>
      </left>
      <right style="thin">
        <color auto="1"/>
      </right>
      <top style="thin">
        <color rgb="FF969696"/>
      </top>
      <bottom style="thin">
        <color rgb="FF969696"/>
      </bottom>
      <diagonal/>
    </border>
    <border>
      <left/>
      <right/>
      <top/>
      <bottom style="thin">
        <color indexed="55"/>
      </bottom>
      <diagonal/>
    </border>
    <border>
      <left/>
      <right style="thin">
        <color auto="1"/>
      </right>
      <top/>
      <bottom style="thin">
        <color indexed="55"/>
      </bottom>
      <diagonal/>
    </border>
    <border>
      <left/>
      <right/>
      <top style="thin">
        <color rgb="FF969696"/>
      </top>
      <bottom style="thin">
        <color rgb="FF969696"/>
      </bottom>
      <diagonal/>
    </border>
    <border>
      <left/>
      <right style="thin">
        <color auto="1"/>
      </right>
      <top style="thin">
        <color rgb="FF969696"/>
      </top>
      <bottom style="thin">
        <color rgb="FF969696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auto="1"/>
      </left>
      <right style="thin">
        <color auto="1"/>
      </right>
      <top/>
      <bottom style="thin">
        <color rgb="FF969696"/>
      </bottom>
      <diagonal/>
    </border>
    <border>
      <left/>
      <right/>
      <top/>
      <bottom style="thin">
        <color rgb="FF969696"/>
      </bottom>
      <diagonal/>
    </border>
    <border>
      <left/>
      <right style="thin">
        <color auto="1"/>
      </right>
      <top/>
      <bottom style="thin">
        <color rgb="FF969696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64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40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8" fontId="3" fillId="0" borderId="0" applyFont="0" applyFill="0" applyBorder="0" applyAlignment="0" applyProtection="0">
      <alignment vertical="center"/>
    </xf>
    <xf numFmtId="6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29" applyNumberFormat="0" applyFill="0" applyAlignment="0" applyProtection="0">
      <alignment vertical="center"/>
    </xf>
    <xf numFmtId="0" fontId="11" fillId="0" borderId="30" applyNumberFormat="0" applyFill="0" applyAlignment="0" applyProtection="0">
      <alignment vertical="center"/>
    </xf>
    <xf numFmtId="0" fontId="12" fillId="0" borderId="31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24" borderId="32" applyNumberFormat="0" applyAlignment="0" applyProtection="0">
      <alignment vertical="center"/>
    </xf>
    <xf numFmtId="0" fontId="14" fillId="25" borderId="33" applyNumberFormat="0" applyAlignment="0" applyProtection="0">
      <alignment vertical="center"/>
    </xf>
    <xf numFmtId="0" fontId="15" fillId="25" borderId="32" applyNumberFormat="0" applyAlignment="0" applyProtection="0">
      <alignment vertical="center"/>
    </xf>
    <xf numFmtId="0" fontId="16" fillId="0" borderId="34" applyNumberFormat="0" applyFill="0" applyAlignment="0" applyProtection="0">
      <alignment vertical="center"/>
    </xf>
    <xf numFmtId="0" fontId="17" fillId="26" borderId="35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" fillId="27" borderId="36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37" applyNumberFormat="0" applyFill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1" fillId="51" borderId="0" applyNumberFormat="0" applyBorder="0" applyAlignment="0" applyProtection="0">
      <alignment vertical="center"/>
    </xf>
    <xf numFmtId="0" fontId="3" fillId="70" borderId="0" applyNumberFormat="0" applyFont="0" applyBorder="0" applyAlignment="0" applyProtection="0">
      <alignment vertical="center"/>
    </xf>
    <xf numFmtId="0" fontId="33" fillId="53" borderId="0" applyBorder="0" applyAlignment="0">
      <alignment vertical="center"/>
    </xf>
    <xf numFmtId="0" fontId="24" fillId="52" borderId="0" applyBorder="0" applyAlignment="0">
      <alignment vertical="center"/>
    </xf>
    <xf numFmtId="0" fontId="23" fillId="55" borderId="0" applyBorder="0" applyAlignment="0">
      <alignment vertical="center"/>
    </xf>
    <xf numFmtId="0" fontId="32" fillId="54" borderId="0" applyBorder="0" applyAlignment="0">
      <alignment vertical="center"/>
    </xf>
    <xf numFmtId="49" fontId="37" fillId="66" borderId="41" applyNumberFormat="0" applyBorder="0" applyAlignment="0" applyProtection="0">
      <alignment horizontal="center" vertical="center"/>
    </xf>
    <xf numFmtId="49" fontId="38" fillId="58" borderId="41" applyNumberFormat="0" applyBorder="0" applyAlignment="0" applyProtection="0">
      <alignment horizontal="center" vertical="center"/>
    </xf>
    <xf numFmtId="49" fontId="61" fillId="59" borderId="41" applyNumberFormat="0" applyBorder="0" applyAlignment="0" applyProtection="0">
      <alignment horizontal="center" vertical="center"/>
    </xf>
    <xf numFmtId="49" fontId="38" fillId="23" borderId="41" applyNumberFormat="0" applyBorder="0" applyAlignment="0" applyProtection="0">
      <alignment horizontal="center" vertical="center"/>
    </xf>
    <xf numFmtId="49" fontId="38" fillId="60" borderId="41" applyNumberFormat="0" applyBorder="0" applyAlignment="0" applyProtection="0">
      <alignment horizontal="center" vertical="center"/>
    </xf>
    <xf numFmtId="49" fontId="38" fillId="63" borderId="41" applyNumberFormat="0" applyBorder="0" applyAlignment="0" applyProtection="0">
      <alignment horizontal="center" vertical="center"/>
    </xf>
    <xf numFmtId="49" fontId="38" fillId="67" borderId="41" applyNumberFormat="0" applyBorder="0" applyAlignment="0" applyProtection="0">
      <alignment horizontal="center" vertical="center"/>
    </xf>
    <xf numFmtId="49" fontId="38" fillId="57" borderId="41" applyNumberFormat="0" applyBorder="0" applyAlignment="0" applyProtection="0">
      <alignment horizontal="center" vertical="center"/>
    </xf>
    <xf numFmtId="49" fontId="38" fillId="61" borderId="41" applyNumberFormat="0" applyBorder="0" applyAlignment="0" applyProtection="0">
      <alignment horizontal="center" vertical="center"/>
    </xf>
    <xf numFmtId="49" fontId="38" fillId="62" borderId="41" applyNumberFormat="0" applyBorder="0" applyAlignment="0" applyProtection="0">
      <alignment horizontal="center" vertical="center"/>
    </xf>
    <xf numFmtId="49" fontId="37" fillId="68" borderId="41" applyNumberFormat="0" applyBorder="0" applyAlignment="0" applyProtection="0">
      <alignment horizontal="center" vertical="center"/>
    </xf>
    <xf numFmtId="49" fontId="37" fillId="69" borderId="41" applyNumberFormat="0" applyBorder="0" applyAlignment="0" applyProtection="0">
      <alignment horizontal="center" vertical="center"/>
    </xf>
    <xf numFmtId="0" fontId="38" fillId="56" borderId="10" applyNumberFormat="0" applyBorder="0" applyAlignment="0" applyProtection="0">
      <alignment horizontal="center" vertical="center"/>
    </xf>
    <xf numFmtId="0" fontId="1" fillId="0" borderId="0">
      <alignment vertical="center"/>
    </xf>
  </cellStyleXfs>
  <cellXfs count="663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5" fillId="15" borderId="9" xfId="0" applyFont="1" applyFill="1" applyBorder="1" applyAlignment="1">
      <alignment horizontal="center" vertical="center"/>
    </xf>
    <xf numFmtId="0" fontId="5" fillId="15" borderId="10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5" fillId="16" borderId="10" xfId="0" applyFont="1" applyFill="1" applyBorder="1" applyAlignment="1">
      <alignment horizontal="center" vertical="center"/>
    </xf>
    <xf numFmtId="0" fontId="5" fillId="16" borderId="9" xfId="0" applyFont="1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0" fillId="8" borderId="13" xfId="0" applyFill="1" applyBorder="1" applyAlignment="1">
      <alignment horizontal="center" vertical="center"/>
    </xf>
    <xf numFmtId="0" fontId="0" fillId="9" borderId="11" xfId="0" applyFill="1" applyBorder="1" applyAlignment="1">
      <alignment horizontal="center" vertical="center"/>
    </xf>
    <xf numFmtId="0" fontId="0" fillId="9" borderId="13" xfId="0" applyFill="1" applyBorder="1" applyAlignment="1">
      <alignment horizontal="center" vertical="center"/>
    </xf>
    <xf numFmtId="0" fontId="0" fillId="10" borderId="11" xfId="0" applyFill="1" applyBorder="1" applyAlignment="1">
      <alignment horizontal="center" vertical="center"/>
    </xf>
    <xf numFmtId="0" fontId="0" fillId="10" borderId="13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6" fillId="11" borderId="11" xfId="0" applyFont="1" applyFill="1" applyBorder="1" applyAlignment="1">
      <alignment horizontal="center" vertical="center"/>
    </xf>
    <xf numFmtId="0" fontId="6" fillId="11" borderId="13" xfId="0" applyFont="1" applyFill="1" applyBorder="1" applyAlignment="1">
      <alignment horizontal="center" vertical="center"/>
    </xf>
    <xf numFmtId="0" fontId="6" fillId="12" borderId="11" xfId="0" applyFont="1" applyFill="1" applyBorder="1" applyAlignment="1">
      <alignment horizontal="center" vertical="center"/>
    </xf>
    <xf numFmtId="0" fontId="6" fillId="12" borderId="13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0" fillId="13" borderId="11" xfId="0" applyFill="1" applyBorder="1" applyAlignment="1">
      <alignment horizontal="center" vertical="center"/>
    </xf>
    <xf numFmtId="0" fontId="0" fillId="13" borderId="13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5" fillId="17" borderId="10" xfId="0" applyFont="1" applyFill="1" applyBorder="1" applyAlignment="1">
      <alignment horizontal="center" vertical="center"/>
    </xf>
    <xf numFmtId="49" fontId="0" fillId="0" borderId="11" xfId="0" applyNumberFormat="1" applyFill="1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0" fontId="3" fillId="10" borderId="11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3" fillId="6" borderId="12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14" xfId="0" applyFont="1" applyFill="1" applyBorder="1" applyAlignment="1">
      <alignment horizontal="center" vertical="center"/>
    </xf>
    <xf numFmtId="0" fontId="0" fillId="0" borderId="14" xfId="0" applyNumberFormat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3" xfId="0" applyFont="1" applyFill="1" applyBorder="1">
      <alignment vertical="center"/>
    </xf>
    <xf numFmtId="0" fontId="5" fillId="2" borderId="10" xfId="0" applyFont="1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0" xfId="0" applyFont="1" applyFill="1">
      <alignment vertical="center"/>
    </xf>
    <xf numFmtId="0" fontId="3" fillId="0" borderId="11" xfId="0" applyFont="1" applyFill="1" applyBorder="1" applyAlignment="1">
      <alignment horizontal="center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9" borderId="11" xfId="0" applyFill="1" applyBorder="1">
      <alignment vertical="center"/>
    </xf>
    <xf numFmtId="0" fontId="0" fillId="14" borderId="11" xfId="0" applyFill="1" applyBorder="1">
      <alignment vertical="center"/>
    </xf>
    <xf numFmtId="0" fontId="6" fillId="3" borderId="11" xfId="0" applyFont="1" applyFill="1" applyBorder="1">
      <alignment vertical="center"/>
    </xf>
    <xf numFmtId="0" fontId="0" fillId="6" borderId="11" xfId="0" applyFill="1" applyBorder="1">
      <alignment vertical="center"/>
    </xf>
    <xf numFmtId="0" fontId="0" fillId="0" borderId="11" xfId="0" applyFill="1" applyBorder="1">
      <alignment vertical="center"/>
    </xf>
    <xf numFmtId="0" fontId="3" fillId="0" borderId="13" xfId="0" applyFont="1" applyFill="1" applyBorder="1" applyAlignment="1">
      <alignment horizontal="center" vertical="center"/>
    </xf>
    <xf numFmtId="0" fontId="0" fillId="19" borderId="11" xfId="0" applyFill="1" applyBorder="1">
      <alignment vertical="center"/>
    </xf>
    <xf numFmtId="0" fontId="3" fillId="0" borderId="11" xfId="0" applyFont="1" applyFill="1" applyBorder="1">
      <alignment vertical="center"/>
    </xf>
    <xf numFmtId="0" fontId="6" fillId="20" borderId="11" xfId="0" applyFont="1" applyFill="1" applyBorder="1">
      <alignment vertical="center"/>
    </xf>
    <xf numFmtId="0" fontId="3" fillId="19" borderId="11" xfId="0" applyFont="1" applyFill="1" applyBorder="1">
      <alignment vertical="center"/>
    </xf>
    <xf numFmtId="0" fontId="5" fillId="21" borderId="10" xfId="0" applyFont="1" applyFill="1" applyBorder="1" applyAlignment="1">
      <alignment horizontal="center" vertical="center"/>
    </xf>
    <xf numFmtId="0" fontId="5" fillId="22" borderId="10" xfId="0" applyFont="1" applyFill="1" applyBorder="1" applyAlignment="1">
      <alignment horizontal="center" vertical="center"/>
    </xf>
    <xf numFmtId="0" fontId="0" fillId="6" borderId="12" xfId="0" applyFill="1" applyBorder="1">
      <alignment vertical="center"/>
    </xf>
    <xf numFmtId="0" fontId="5" fillId="18" borderId="10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0" fontId="0" fillId="0" borderId="0" xfId="0" applyNumberFormat="1">
      <alignment vertical="center"/>
    </xf>
    <xf numFmtId="0" fontId="0" fillId="0" borderId="0" xfId="0" applyFill="1">
      <alignment vertical="center"/>
    </xf>
    <xf numFmtId="0" fontId="0" fillId="0" borderId="0" xfId="0" applyNumberFormat="1" applyFill="1">
      <alignment vertical="center"/>
    </xf>
    <xf numFmtId="0" fontId="6" fillId="3" borderId="12" xfId="0" applyFont="1" applyFill="1" applyBorder="1">
      <alignment vertical="center"/>
    </xf>
    <xf numFmtId="0" fontId="0" fillId="14" borderId="12" xfId="0" applyFill="1" applyBorder="1">
      <alignment vertical="center"/>
    </xf>
    <xf numFmtId="0" fontId="0" fillId="0" borderId="10" xfId="0" applyBorder="1">
      <alignment vertical="center"/>
    </xf>
    <xf numFmtId="0" fontId="0" fillId="0" borderId="16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3" xfId="0" applyFont="1" applyFill="1" applyBorder="1">
      <alignment vertical="center"/>
    </xf>
    <xf numFmtId="0" fontId="0" fillId="0" borderId="6" xfId="0" applyFont="1" applyFill="1" applyBorder="1">
      <alignment vertical="center"/>
    </xf>
    <xf numFmtId="0" fontId="0" fillId="0" borderId="0" xfId="0" applyFont="1" applyFill="1">
      <alignment vertical="center"/>
    </xf>
    <xf numFmtId="0" fontId="0" fillId="0" borderId="14" xfId="0" applyFont="1" applyFill="1" applyBorder="1" applyAlignment="1">
      <alignment horizontal="center" vertical="center"/>
    </xf>
    <xf numFmtId="0" fontId="0" fillId="70" borderId="3" xfId="45" applyFont="1" applyBorder="1">
      <alignment vertical="center"/>
    </xf>
    <xf numFmtId="0" fontId="3" fillId="70" borderId="1" xfId="45" applyFont="1" applyBorder="1" applyAlignment="1">
      <alignment horizontal="center" vertical="center"/>
    </xf>
    <xf numFmtId="0" fontId="3" fillId="70" borderId="3" xfId="45" applyFont="1" applyBorder="1">
      <alignment vertical="center"/>
    </xf>
    <xf numFmtId="0" fontId="0" fillId="70" borderId="1" xfId="45" applyFont="1" applyBorder="1" applyAlignment="1">
      <alignment horizontal="center" vertical="center"/>
    </xf>
    <xf numFmtId="0" fontId="0" fillId="70" borderId="1" xfId="45" applyNumberFormat="1" applyFont="1" applyBorder="1" applyAlignment="1">
      <alignment horizontal="center" vertical="center"/>
    </xf>
    <xf numFmtId="0" fontId="0" fillId="70" borderId="2" xfId="45" applyFont="1" applyBorder="1">
      <alignment vertical="center"/>
    </xf>
    <xf numFmtId="0" fontId="3" fillId="70" borderId="14" xfId="45" applyFont="1" applyBorder="1" applyAlignment="1">
      <alignment horizontal="center" vertical="center"/>
    </xf>
    <xf numFmtId="0" fontId="0" fillId="70" borderId="14" xfId="45" applyFont="1" applyBorder="1" applyAlignment="1">
      <alignment horizontal="center" vertical="center"/>
    </xf>
    <xf numFmtId="0" fontId="0" fillId="70" borderId="14" xfId="45" applyNumberFormat="1" applyFont="1" applyBorder="1" applyAlignment="1">
      <alignment horizontal="center" vertical="center"/>
    </xf>
    <xf numFmtId="0" fontId="0" fillId="70" borderId="6" xfId="45" applyFont="1" applyBorder="1">
      <alignment vertical="center"/>
    </xf>
    <xf numFmtId="0" fontId="25" fillId="70" borderId="6" xfId="45" applyFont="1" applyBorder="1">
      <alignment vertical="center"/>
    </xf>
    <xf numFmtId="0" fontId="25" fillId="0" borderId="6" xfId="0" applyFont="1" applyBorder="1">
      <alignment vertical="center"/>
    </xf>
    <xf numFmtId="0" fontId="25" fillId="0" borderId="6" xfId="0" applyFont="1" applyFill="1" applyBorder="1">
      <alignment vertical="center"/>
    </xf>
    <xf numFmtId="0" fontId="26" fillId="70" borderId="6" xfId="45" applyFont="1" applyBorder="1">
      <alignment vertical="center"/>
    </xf>
    <xf numFmtId="0" fontId="26" fillId="0" borderId="6" xfId="0" applyFont="1" applyFill="1" applyBorder="1">
      <alignment vertical="center"/>
    </xf>
    <xf numFmtId="0" fontId="26" fillId="0" borderId="6" xfId="0" applyFont="1" applyBorder="1">
      <alignment vertical="center"/>
    </xf>
    <xf numFmtId="0" fontId="0" fillId="0" borderId="6" xfId="0" applyFont="1" applyBorder="1">
      <alignment vertical="center"/>
    </xf>
    <xf numFmtId="0" fontId="27" fillId="0" borderId="6" xfId="0" applyFont="1" applyBorder="1">
      <alignment vertical="center"/>
    </xf>
    <xf numFmtId="0" fontId="27" fillId="70" borderId="6" xfId="45" applyFont="1" applyBorder="1">
      <alignment vertical="center"/>
    </xf>
    <xf numFmtId="0" fontId="27" fillId="0" borderId="6" xfId="0" applyFont="1" applyFill="1" applyBorder="1">
      <alignment vertical="center"/>
    </xf>
    <xf numFmtId="0" fontId="28" fillId="70" borderId="6" xfId="45" applyFont="1" applyBorder="1">
      <alignment vertical="center"/>
    </xf>
    <xf numFmtId="0" fontId="28" fillId="0" borderId="6" xfId="0" applyFont="1" applyBorder="1">
      <alignment vertical="center"/>
    </xf>
    <xf numFmtId="0" fontId="28" fillId="0" borderId="6" xfId="0" applyFont="1" applyFill="1" applyBorder="1">
      <alignment vertical="center"/>
    </xf>
    <xf numFmtId="0" fontId="29" fillId="0" borderId="6" xfId="0" applyFont="1" applyBorder="1">
      <alignment vertical="center"/>
    </xf>
    <xf numFmtId="0" fontId="30" fillId="0" borderId="6" xfId="0" applyFont="1" applyBorder="1">
      <alignment vertical="center"/>
    </xf>
    <xf numFmtId="0" fontId="30" fillId="0" borderId="6" xfId="0" applyFont="1" applyFill="1" applyBorder="1">
      <alignment vertical="center"/>
    </xf>
    <xf numFmtId="0" fontId="30" fillId="70" borderId="6" xfId="45" applyFont="1" applyBorder="1">
      <alignment vertical="center"/>
    </xf>
    <xf numFmtId="0" fontId="29" fillId="70" borderId="6" xfId="45" applyFont="1" applyBorder="1">
      <alignment vertical="center"/>
    </xf>
    <xf numFmtId="0" fontId="31" fillId="0" borderId="6" xfId="0" applyFont="1" applyFill="1" applyBorder="1">
      <alignment vertical="center"/>
    </xf>
    <xf numFmtId="0" fontId="31" fillId="0" borderId="6" xfId="0" applyFont="1" applyBorder="1">
      <alignment vertical="center"/>
    </xf>
    <xf numFmtId="0" fontId="31" fillId="70" borderId="6" xfId="45" applyFont="1" applyBorder="1">
      <alignment vertical="center"/>
    </xf>
    <xf numFmtId="0" fontId="22" fillId="0" borderId="6" xfId="0" applyFont="1" applyBorder="1">
      <alignment vertical="center"/>
    </xf>
    <xf numFmtId="0" fontId="22" fillId="70" borderId="6" xfId="45" applyFont="1" applyBorder="1">
      <alignment vertical="center"/>
    </xf>
    <xf numFmtId="0" fontId="0" fillId="0" borderId="20" xfId="0" applyFont="1" applyBorder="1">
      <alignment vertical="center"/>
    </xf>
    <xf numFmtId="0" fontId="0" fillId="0" borderId="1" xfId="45" applyFont="1" applyFill="1" applyBorder="1" applyAlignment="1">
      <alignment horizontal="center" vertical="center"/>
    </xf>
    <xf numFmtId="0" fontId="0" fillId="0" borderId="3" xfId="45" applyFont="1" applyFill="1" applyBorder="1">
      <alignment vertical="center"/>
    </xf>
    <xf numFmtId="0" fontId="0" fillId="0" borderId="6" xfId="45" applyFont="1" applyFill="1" applyBorder="1">
      <alignment vertical="center"/>
    </xf>
    <xf numFmtId="0" fontId="31" fillId="0" borderId="6" xfId="45" applyFont="1" applyFill="1" applyBorder="1">
      <alignment vertical="center"/>
    </xf>
    <xf numFmtId="0" fontId="0" fillId="0" borderId="14" xfId="45" applyFont="1" applyFill="1" applyBorder="1" applyAlignment="1">
      <alignment horizontal="center" vertical="center"/>
    </xf>
    <xf numFmtId="0" fontId="0" fillId="0" borderId="2" xfId="45" applyFont="1" applyFill="1" applyBorder="1">
      <alignment vertical="center"/>
    </xf>
    <xf numFmtId="0" fontId="0" fillId="63" borderId="12" xfId="0" applyFill="1" applyBorder="1" applyAlignment="1">
      <alignment horizontal="center" vertical="center"/>
    </xf>
    <xf numFmtId="0" fontId="0" fillId="63" borderId="8" xfId="0" applyFill="1" applyBorder="1" applyAlignment="1">
      <alignment horizontal="center" vertical="center"/>
    </xf>
    <xf numFmtId="0" fontId="3" fillId="63" borderId="11" xfId="0" applyFont="1" applyFill="1" applyBorder="1" applyAlignment="1">
      <alignment horizontal="center" vertical="center"/>
    </xf>
    <xf numFmtId="0" fontId="0" fillId="63" borderId="11" xfId="0" applyFill="1" applyBorder="1" applyAlignment="1">
      <alignment horizontal="center" vertical="center"/>
    </xf>
    <xf numFmtId="0" fontId="26" fillId="0" borderId="6" xfId="45" applyFont="1" applyFill="1" applyBorder="1">
      <alignment vertical="center"/>
    </xf>
    <xf numFmtId="0" fontId="25" fillId="0" borderId="6" xfId="45" applyFont="1" applyFill="1" applyBorder="1">
      <alignment vertical="center"/>
    </xf>
    <xf numFmtId="0" fontId="28" fillId="0" borderId="6" xfId="45" applyFont="1" applyFill="1" applyBorder="1">
      <alignment vertical="center"/>
    </xf>
    <xf numFmtId="0" fontId="27" fillId="0" borderId="6" xfId="45" applyFont="1" applyFill="1" applyBorder="1">
      <alignment vertical="center"/>
    </xf>
    <xf numFmtId="0" fontId="29" fillId="0" borderId="6" xfId="0" applyFont="1" applyFill="1" applyBorder="1">
      <alignment vertical="center"/>
    </xf>
    <xf numFmtId="0" fontId="3" fillId="0" borderId="1" xfId="45" applyFont="1" applyFill="1" applyBorder="1" applyAlignment="1">
      <alignment horizontal="center" vertical="center"/>
    </xf>
    <xf numFmtId="0" fontId="3" fillId="0" borderId="3" xfId="45" applyFont="1" applyFill="1" applyBorder="1">
      <alignment vertical="center"/>
    </xf>
    <xf numFmtId="0" fontId="3" fillId="0" borderId="14" xfId="45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29" fillId="0" borderId="6" xfId="45" applyFont="1" applyFill="1" applyBorder="1">
      <alignment vertical="center"/>
    </xf>
    <xf numFmtId="0" fontId="3" fillId="0" borderId="6" xfId="45" applyFont="1" applyFill="1" applyBorder="1">
      <alignment vertical="center"/>
    </xf>
    <xf numFmtId="0" fontId="3" fillId="70" borderId="6" xfId="45" applyBorder="1" applyAlignment="1">
      <alignment vertical="center"/>
    </xf>
    <xf numFmtId="0" fontId="0" fillId="70" borderId="6" xfId="45" applyFont="1" applyBorder="1" applyAlignment="1">
      <alignment vertical="center"/>
    </xf>
    <xf numFmtId="0" fontId="26" fillId="70" borderId="6" xfId="45" applyFont="1" applyBorder="1" applyAlignment="1">
      <alignment vertical="center"/>
    </xf>
    <xf numFmtId="0" fontId="35" fillId="2" borderId="38" xfId="0" applyFont="1" applyFill="1" applyBorder="1" applyAlignment="1">
      <alignment horizontal="center" vertical="center"/>
    </xf>
    <xf numFmtId="0" fontId="35" fillId="2" borderId="39" xfId="0" applyFont="1" applyFill="1" applyBorder="1" applyAlignment="1">
      <alignment horizontal="center" vertical="center"/>
    </xf>
    <xf numFmtId="0" fontId="38" fillId="0" borderId="10" xfId="0" applyFont="1" applyBorder="1">
      <alignment vertical="center"/>
    </xf>
    <xf numFmtId="0" fontId="39" fillId="0" borderId="10" xfId="0" applyFont="1" applyBorder="1">
      <alignment vertical="center"/>
    </xf>
    <xf numFmtId="0" fontId="40" fillId="0" borderId="10" xfId="0" applyFont="1" applyBorder="1">
      <alignment vertical="center"/>
    </xf>
    <xf numFmtId="0" fontId="38" fillId="0" borderId="10" xfId="0" applyFont="1" applyFill="1" applyBorder="1">
      <alignment vertical="center"/>
    </xf>
    <xf numFmtId="0" fontId="41" fillId="0" borderId="10" xfId="0" applyFont="1" applyBorder="1">
      <alignment vertical="center"/>
    </xf>
    <xf numFmtId="0" fontId="42" fillId="0" borderId="10" xfId="0" applyFont="1" applyBorder="1">
      <alignment vertical="center"/>
    </xf>
    <xf numFmtId="0" fontId="43" fillId="0" borderId="10" xfId="0" applyFont="1" applyBorder="1">
      <alignment vertical="center"/>
    </xf>
    <xf numFmtId="0" fontId="44" fillId="0" borderId="10" xfId="0" applyFont="1" applyBorder="1">
      <alignment vertical="center"/>
    </xf>
    <xf numFmtId="0" fontId="45" fillId="0" borderId="10" xfId="0" applyFont="1" applyBorder="1">
      <alignment vertical="center"/>
    </xf>
    <xf numFmtId="0" fontId="46" fillId="0" borderId="10" xfId="0" applyFont="1" applyBorder="1">
      <alignment vertical="center"/>
    </xf>
    <xf numFmtId="0" fontId="47" fillId="0" borderId="10" xfId="0" applyFont="1" applyBorder="1">
      <alignment vertical="center"/>
    </xf>
    <xf numFmtId="0" fontId="49" fillId="0" borderId="10" xfId="0" applyFont="1" applyBorder="1">
      <alignment vertical="center"/>
    </xf>
    <xf numFmtId="0" fontId="50" fillId="0" borderId="10" xfId="0" applyFont="1" applyBorder="1">
      <alignment vertical="center"/>
    </xf>
    <xf numFmtId="0" fontId="51" fillId="0" borderId="10" xfId="0" applyFont="1" applyBorder="1">
      <alignment vertical="center"/>
    </xf>
    <xf numFmtId="0" fontId="52" fillId="0" borderId="10" xfId="0" applyFont="1" applyBorder="1">
      <alignment vertical="center"/>
    </xf>
    <xf numFmtId="0" fontId="53" fillId="0" borderId="10" xfId="0" applyFont="1" applyBorder="1">
      <alignment vertical="center"/>
    </xf>
    <xf numFmtId="0" fontId="54" fillId="0" borderId="10" xfId="0" applyFont="1" applyBorder="1">
      <alignment vertical="center"/>
    </xf>
    <xf numFmtId="0" fontId="44" fillId="0" borderId="44" xfId="0" applyFont="1" applyBorder="1">
      <alignment vertical="center"/>
    </xf>
    <xf numFmtId="0" fontId="35" fillId="2" borderId="10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38" fillId="0" borderId="12" xfId="0" applyFont="1" applyBorder="1">
      <alignment vertical="center"/>
    </xf>
    <xf numFmtId="0" fontId="49" fillId="0" borderId="12" xfId="0" applyFont="1" applyBorder="1">
      <alignment vertical="center"/>
    </xf>
    <xf numFmtId="0" fontId="47" fillId="0" borderId="12" xfId="0" applyFont="1" applyBorder="1">
      <alignment vertical="center"/>
    </xf>
    <xf numFmtId="0" fontId="38" fillId="65" borderId="12" xfId="0" applyFont="1" applyFill="1" applyBorder="1" applyAlignment="1">
      <alignment horizontal="center" vertical="center"/>
    </xf>
    <xf numFmtId="0" fontId="42" fillId="0" borderId="12" xfId="0" applyFont="1" applyBorder="1">
      <alignment vertical="center"/>
    </xf>
    <xf numFmtId="0" fontId="44" fillId="0" borderId="12" xfId="0" applyFont="1" applyBorder="1">
      <alignment vertical="center"/>
    </xf>
    <xf numFmtId="0" fontId="48" fillId="0" borderId="12" xfId="0" applyFont="1" applyBorder="1">
      <alignment vertical="center"/>
    </xf>
    <xf numFmtId="49" fontId="38" fillId="65" borderId="47" xfId="0" applyNumberFormat="1" applyFont="1" applyFill="1" applyBorder="1" applyAlignment="1">
      <alignment horizontal="center" vertical="center"/>
    </xf>
    <xf numFmtId="0" fontId="38" fillId="65" borderId="46" xfId="0" applyFont="1" applyFill="1" applyBorder="1" applyAlignment="1">
      <alignment horizontal="center" vertical="center"/>
    </xf>
    <xf numFmtId="0" fontId="38" fillId="0" borderId="46" xfId="0" applyFont="1" applyBorder="1">
      <alignment vertical="center"/>
    </xf>
    <xf numFmtId="0" fontId="42" fillId="0" borderId="46" xfId="0" applyFont="1" applyBorder="1">
      <alignment vertical="center"/>
    </xf>
    <xf numFmtId="0" fontId="46" fillId="0" borderId="46" xfId="0" applyFont="1" applyBorder="1">
      <alignment vertical="center"/>
    </xf>
    <xf numFmtId="0" fontId="44" fillId="0" borderId="46" xfId="0" applyFont="1" applyBorder="1">
      <alignment vertical="center"/>
    </xf>
    <xf numFmtId="0" fontId="49" fillId="0" borderId="46" xfId="0" applyFont="1" applyBorder="1">
      <alignment vertical="center"/>
    </xf>
    <xf numFmtId="0" fontId="41" fillId="0" borderId="46" xfId="0" applyFont="1" applyBorder="1">
      <alignment vertical="center"/>
    </xf>
    <xf numFmtId="0" fontId="47" fillId="0" borderId="46" xfId="0" applyFont="1" applyBorder="1">
      <alignment vertical="center"/>
    </xf>
    <xf numFmtId="0" fontId="39" fillId="0" borderId="46" xfId="0" applyFont="1" applyBorder="1">
      <alignment vertical="center"/>
    </xf>
    <xf numFmtId="0" fontId="40" fillId="0" borderId="46" xfId="0" applyFont="1" applyBorder="1">
      <alignment vertical="center"/>
    </xf>
    <xf numFmtId="0" fontId="38" fillId="65" borderId="53" xfId="0" applyFont="1" applyFill="1" applyBorder="1" applyAlignment="1">
      <alignment horizontal="center" vertical="center"/>
    </xf>
    <xf numFmtId="0" fontId="44" fillId="0" borderId="53" xfId="0" applyFont="1" applyBorder="1">
      <alignment vertical="center"/>
    </xf>
    <xf numFmtId="0" fontId="38" fillId="0" borderId="53" xfId="0" applyFont="1" applyBorder="1">
      <alignment vertical="center"/>
    </xf>
    <xf numFmtId="0" fontId="48" fillId="0" borderId="46" xfId="0" applyFont="1" applyBorder="1">
      <alignment vertical="center"/>
    </xf>
    <xf numFmtId="0" fontId="53" fillId="0" borderId="46" xfId="0" applyFont="1" applyBorder="1">
      <alignment vertical="center"/>
    </xf>
    <xf numFmtId="0" fontId="52" fillId="0" borderId="12" xfId="0" applyFont="1" applyBorder="1">
      <alignment vertical="center"/>
    </xf>
    <xf numFmtId="0" fontId="50" fillId="0" borderId="12" xfId="0" applyFont="1" applyBorder="1">
      <alignment vertical="center"/>
    </xf>
    <xf numFmtId="49" fontId="38" fillId="65" borderId="50" xfId="0" applyNumberFormat="1" applyFont="1" applyFill="1" applyBorder="1" applyAlignment="1">
      <alignment horizontal="center" vertical="center"/>
    </xf>
    <xf numFmtId="0" fontId="45" fillId="0" borderId="53" xfId="0" applyFont="1" applyBorder="1">
      <alignment vertical="center"/>
    </xf>
    <xf numFmtId="49" fontId="38" fillId="65" borderId="52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0" fontId="3" fillId="0" borderId="14" xfId="0" applyFont="1" applyFill="1" applyBorder="1" applyAlignment="1">
      <alignment horizontal="right" vertical="center"/>
    </xf>
    <xf numFmtId="0" fontId="3" fillId="0" borderId="7" xfId="0" applyFont="1" applyFill="1" applyBorder="1" applyAlignment="1">
      <alignment horizontal="right" vertical="center"/>
    </xf>
    <xf numFmtId="0" fontId="0" fillId="0" borderId="2" xfId="0" applyFont="1" applyBorder="1">
      <alignment vertical="center"/>
    </xf>
    <xf numFmtId="0" fontId="0" fillId="0" borderId="2" xfId="0" applyFont="1" applyFill="1" applyBorder="1">
      <alignment vertical="center"/>
    </xf>
    <xf numFmtId="0" fontId="0" fillId="0" borderId="0" xfId="0" applyFont="1">
      <alignment vertical="center"/>
    </xf>
    <xf numFmtId="0" fontId="0" fillId="0" borderId="3" xfId="0" applyBorder="1">
      <alignment vertical="center"/>
    </xf>
    <xf numFmtId="49" fontId="38" fillId="58" borderId="41" xfId="51" applyNumberFormat="1" applyBorder="1" applyAlignment="1">
      <alignment horizontal="center" vertical="center"/>
    </xf>
    <xf numFmtId="49" fontId="37" fillId="66" borderId="41" xfId="50" applyNumberFormat="1" applyBorder="1" applyAlignment="1">
      <alignment horizontal="center" vertical="center"/>
    </xf>
    <xf numFmtId="49" fontId="61" fillId="59" borderId="41" xfId="52" applyNumberFormat="1" applyBorder="1" applyAlignment="1">
      <alignment horizontal="center" vertical="center"/>
    </xf>
    <xf numFmtId="49" fontId="38" fillId="62" borderId="41" xfId="59" applyNumberFormat="1" applyBorder="1" applyAlignment="1">
      <alignment horizontal="center" vertical="center"/>
    </xf>
    <xf numFmtId="49" fontId="38" fillId="23" borderId="41" xfId="53" applyNumberFormat="1" applyBorder="1" applyAlignment="1">
      <alignment horizontal="center" vertical="center"/>
    </xf>
    <xf numFmtId="49" fontId="37" fillId="68" borderId="41" xfId="60" applyNumberFormat="1" applyBorder="1" applyAlignment="1">
      <alignment horizontal="center" vertical="center"/>
    </xf>
    <xf numFmtId="49" fontId="38" fillId="60" borderId="41" xfId="54" applyNumberFormat="1" applyBorder="1" applyAlignment="1">
      <alignment horizontal="center" vertical="center"/>
    </xf>
    <xf numFmtId="49" fontId="37" fillId="69" borderId="41" xfId="61" applyNumberFormat="1" applyBorder="1" applyAlignment="1">
      <alignment horizontal="center" vertical="center"/>
    </xf>
    <xf numFmtId="49" fontId="38" fillId="63" borderId="41" xfId="55" applyNumberFormat="1" applyBorder="1" applyAlignment="1">
      <alignment horizontal="center" vertical="center"/>
    </xf>
    <xf numFmtId="49" fontId="38" fillId="67" borderId="41" xfId="56" applyNumberFormat="1" applyBorder="1" applyAlignment="1">
      <alignment horizontal="center" vertical="center"/>
    </xf>
    <xf numFmtId="49" fontId="38" fillId="57" borderId="41" xfId="57" applyNumberFormat="1" applyBorder="1" applyAlignment="1">
      <alignment horizontal="center" vertical="center"/>
    </xf>
    <xf numFmtId="49" fontId="38" fillId="61" borderId="41" xfId="58" applyNumberFormat="1" applyBorder="1" applyAlignment="1">
      <alignment horizontal="center" vertical="center"/>
    </xf>
    <xf numFmtId="0" fontId="37" fillId="68" borderId="10" xfId="60" applyNumberFormat="1" applyBorder="1" applyAlignment="1">
      <alignment horizontal="center" vertical="center"/>
    </xf>
    <xf numFmtId="0" fontId="38" fillId="60" borderId="10" xfId="54" applyNumberFormat="1" applyBorder="1" applyAlignment="1">
      <alignment horizontal="center" vertical="center"/>
    </xf>
    <xf numFmtId="0" fontId="37" fillId="66" borderId="10" xfId="50" applyNumberFormat="1" applyBorder="1" applyAlignment="1">
      <alignment horizontal="center" vertical="center"/>
    </xf>
    <xf numFmtId="0" fontId="38" fillId="67" borderId="10" xfId="56" applyNumberFormat="1" applyBorder="1" applyAlignment="1">
      <alignment horizontal="center" vertical="center"/>
    </xf>
    <xf numFmtId="0" fontId="37" fillId="69" borderId="10" xfId="61" applyNumberFormat="1" applyBorder="1" applyAlignment="1">
      <alignment horizontal="center" vertical="center"/>
    </xf>
    <xf numFmtId="0" fontId="61" fillId="59" borderId="10" xfId="52" applyNumberFormat="1" applyBorder="1" applyAlignment="1">
      <alignment horizontal="center" vertical="center"/>
    </xf>
    <xf numFmtId="0" fontId="38" fillId="61" borderId="10" xfId="58" applyNumberFormat="1" applyBorder="1" applyAlignment="1">
      <alignment horizontal="center" vertical="center"/>
    </xf>
    <xf numFmtId="0" fontId="38" fillId="56" borderId="10" xfId="62" applyBorder="1" applyAlignment="1">
      <alignment horizontal="center" vertical="center"/>
    </xf>
    <xf numFmtId="0" fontId="38" fillId="62" borderId="10" xfId="59" applyNumberFormat="1" applyBorder="1" applyAlignment="1">
      <alignment horizontal="center" vertical="center"/>
    </xf>
    <xf numFmtId="0" fontId="38" fillId="63" borderId="10" xfId="55" applyNumberFormat="1" applyBorder="1" applyAlignment="1">
      <alignment horizontal="center" vertical="center"/>
    </xf>
    <xf numFmtId="0" fontId="38" fillId="58" borderId="10" xfId="51" applyNumberFormat="1" applyBorder="1" applyAlignment="1">
      <alignment horizontal="center" vertical="center"/>
    </xf>
    <xf numFmtId="0" fontId="38" fillId="57" borderId="10" xfId="57" applyNumberFormat="1" applyBorder="1" applyAlignment="1">
      <alignment horizontal="center" vertical="center"/>
    </xf>
    <xf numFmtId="49" fontId="37" fillId="69" borderId="43" xfId="61" applyNumberFormat="1" applyBorder="1" applyAlignment="1">
      <alignment horizontal="center" vertical="center"/>
    </xf>
    <xf numFmtId="0" fontId="38" fillId="60" borderId="44" xfId="54" applyNumberFormat="1" applyBorder="1" applyAlignment="1">
      <alignment horizontal="center" vertical="center"/>
    </xf>
    <xf numFmtId="49" fontId="37" fillId="66" borderId="50" xfId="50" applyNumberFormat="1" applyBorder="1" applyAlignment="1">
      <alignment horizontal="center" vertical="center"/>
    </xf>
    <xf numFmtId="49" fontId="37" fillId="66" borderId="47" xfId="50" applyNumberFormat="1" applyBorder="1" applyAlignment="1">
      <alignment horizontal="center" vertical="center"/>
    </xf>
    <xf numFmtId="49" fontId="38" fillId="58" borderId="50" xfId="51" applyNumberFormat="1" applyBorder="1" applyAlignment="1">
      <alignment horizontal="center" vertical="center"/>
    </xf>
    <xf numFmtId="49" fontId="38" fillId="58" borderId="47" xfId="51" applyNumberFormat="1" applyBorder="1" applyAlignment="1">
      <alignment horizontal="center" vertical="center"/>
    </xf>
    <xf numFmtId="49" fontId="61" fillId="59" borderId="50" xfId="52" applyNumberFormat="1" applyBorder="1" applyAlignment="1">
      <alignment horizontal="center" vertical="center"/>
    </xf>
    <xf numFmtId="49" fontId="61" fillId="59" borderId="47" xfId="52" applyNumberFormat="1" applyBorder="1" applyAlignment="1">
      <alignment horizontal="center" vertical="center"/>
    </xf>
    <xf numFmtId="49" fontId="38" fillId="23" borderId="50" xfId="53" applyNumberFormat="1" applyBorder="1" applyAlignment="1">
      <alignment horizontal="center" vertical="center"/>
    </xf>
    <xf numFmtId="49" fontId="38" fillId="23" borderId="47" xfId="53" applyNumberFormat="1" applyBorder="1" applyAlignment="1">
      <alignment horizontal="center" vertical="center"/>
    </xf>
    <xf numFmtId="49" fontId="38" fillId="62" borderId="50" xfId="59" applyNumberFormat="1" applyBorder="1" applyAlignment="1">
      <alignment horizontal="center" vertical="center"/>
    </xf>
    <xf numFmtId="49" fontId="38" fillId="62" borderId="47" xfId="59" applyNumberFormat="1" applyBorder="1" applyAlignment="1">
      <alignment horizontal="center" vertical="center"/>
    </xf>
    <xf numFmtId="49" fontId="37" fillId="68" borderId="50" xfId="60" applyNumberFormat="1" applyBorder="1" applyAlignment="1">
      <alignment horizontal="center" vertical="center"/>
    </xf>
    <xf numFmtId="49" fontId="37" fillId="68" borderId="47" xfId="60" applyNumberFormat="1" applyBorder="1" applyAlignment="1">
      <alignment horizontal="center" vertical="center"/>
    </xf>
    <xf numFmtId="49" fontId="38" fillId="60" borderId="50" xfId="54" applyNumberFormat="1" applyBorder="1" applyAlignment="1">
      <alignment horizontal="center" vertical="center"/>
    </xf>
    <xf numFmtId="49" fontId="38" fillId="60" borderId="47" xfId="54" applyNumberFormat="1" applyBorder="1" applyAlignment="1">
      <alignment horizontal="center" vertical="center"/>
    </xf>
    <xf numFmtId="49" fontId="37" fillId="69" borderId="50" xfId="61" applyNumberFormat="1" applyBorder="1" applyAlignment="1">
      <alignment horizontal="center" vertical="center"/>
    </xf>
    <xf numFmtId="49" fontId="38" fillId="63" borderId="50" xfId="55" applyNumberFormat="1" applyBorder="1" applyAlignment="1">
      <alignment horizontal="center" vertical="center"/>
    </xf>
    <xf numFmtId="49" fontId="38" fillId="63" borderId="47" xfId="55" applyNumberFormat="1" applyBorder="1" applyAlignment="1">
      <alignment horizontal="center" vertical="center"/>
    </xf>
    <xf numFmtId="49" fontId="38" fillId="67" borderId="50" xfId="56" applyNumberFormat="1" applyBorder="1" applyAlignment="1">
      <alignment horizontal="center" vertical="center"/>
    </xf>
    <xf numFmtId="49" fontId="38" fillId="67" borderId="47" xfId="56" applyNumberFormat="1" applyBorder="1" applyAlignment="1">
      <alignment horizontal="center" vertical="center"/>
    </xf>
    <xf numFmtId="49" fontId="38" fillId="57" borderId="50" xfId="57" applyNumberFormat="1" applyBorder="1" applyAlignment="1">
      <alignment horizontal="center" vertical="center"/>
    </xf>
    <xf numFmtId="49" fontId="38" fillId="57" borderId="47" xfId="57" applyNumberFormat="1" applyBorder="1" applyAlignment="1">
      <alignment horizontal="center" vertical="center"/>
    </xf>
    <xf numFmtId="49" fontId="38" fillId="61" borderId="50" xfId="58" applyNumberFormat="1" applyBorder="1" applyAlignment="1">
      <alignment horizontal="center" vertical="center"/>
    </xf>
    <xf numFmtId="49" fontId="38" fillId="61" borderId="47" xfId="58" applyNumberFormat="1" applyBorder="1" applyAlignment="1">
      <alignment horizontal="center" vertical="center"/>
    </xf>
    <xf numFmtId="49" fontId="37" fillId="69" borderId="52" xfId="61" applyNumberFormat="1" applyBorder="1" applyAlignment="1">
      <alignment horizontal="center" vertical="center"/>
    </xf>
    <xf numFmtId="0" fontId="38" fillId="58" borderId="46" xfId="51" applyNumberFormat="1" applyBorder="1" applyAlignment="1">
      <alignment horizontal="center" vertical="center"/>
    </xf>
    <xf numFmtId="0" fontId="38" fillId="58" borderId="12" xfId="51" applyNumberFormat="1" applyBorder="1" applyAlignment="1">
      <alignment horizontal="center" vertical="center"/>
    </xf>
    <xf numFmtId="0" fontId="38" fillId="61" borderId="46" xfId="58" applyNumberFormat="1" applyBorder="1" applyAlignment="1">
      <alignment horizontal="center" vertical="center"/>
    </xf>
    <xf numFmtId="0" fontId="38" fillId="61" borderId="12" xfId="58" applyNumberFormat="1" applyBorder="1" applyAlignment="1">
      <alignment horizontal="center" vertical="center"/>
    </xf>
    <xf numFmtId="0" fontId="61" fillId="59" borderId="46" xfId="52" applyNumberFormat="1" applyBorder="1" applyAlignment="1">
      <alignment horizontal="center" vertical="center"/>
    </xf>
    <xf numFmtId="0" fontId="61" fillId="59" borderId="12" xfId="52" applyNumberFormat="1" applyBorder="1" applyAlignment="1">
      <alignment horizontal="center" vertical="center"/>
    </xf>
    <xf numFmtId="0" fontId="38" fillId="56" borderId="46" xfId="62" applyBorder="1" applyAlignment="1">
      <alignment horizontal="center" vertical="center"/>
    </xf>
    <xf numFmtId="0" fontId="38" fillId="56" borderId="12" xfId="62" applyBorder="1" applyAlignment="1">
      <alignment horizontal="center" vertical="center"/>
    </xf>
    <xf numFmtId="0" fontId="38" fillId="62" borderId="46" xfId="59" applyNumberFormat="1" applyBorder="1" applyAlignment="1">
      <alignment horizontal="center" vertical="center"/>
    </xf>
    <xf numFmtId="0" fontId="38" fillId="62" borderId="12" xfId="59" applyNumberFormat="1" applyBorder="1" applyAlignment="1">
      <alignment horizontal="center" vertical="center"/>
    </xf>
    <xf numFmtId="0" fontId="38" fillId="60" borderId="46" xfId="54" applyNumberFormat="1" applyBorder="1" applyAlignment="1">
      <alignment horizontal="center" vertical="center"/>
    </xf>
    <xf numFmtId="0" fontId="38" fillId="60" borderId="12" xfId="54" applyNumberFormat="1" applyBorder="1" applyAlignment="1">
      <alignment horizontal="center" vertical="center"/>
    </xf>
    <xf numFmtId="0" fontId="38" fillId="63" borderId="46" xfId="55" applyNumberFormat="1" applyBorder="1" applyAlignment="1">
      <alignment horizontal="center" vertical="center"/>
    </xf>
    <xf numFmtId="0" fontId="38" fillId="63" borderId="12" xfId="55" applyNumberFormat="1" applyBorder="1" applyAlignment="1">
      <alignment horizontal="center" vertical="center"/>
    </xf>
    <xf numFmtId="0" fontId="37" fillId="66" borderId="46" xfId="50" applyNumberFormat="1" applyBorder="1" applyAlignment="1">
      <alignment horizontal="center" vertical="center"/>
    </xf>
    <xf numFmtId="0" fontId="37" fillId="66" borderId="12" xfId="50" applyNumberFormat="1" applyBorder="1" applyAlignment="1">
      <alignment horizontal="center" vertical="center"/>
    </xf>
    <xf numFmtId="0" fontId="38" fillId="67" borderId="46" xfId="56" applyNumberFormat="1" applyBorder="1" applyAlignment="1">
      <alignment horizontal="center" vertical="center"/>
    </xf>
    <xf numFmtId="0" fontId="38" fillId="67" borderId="12" xfId="56" applyNumberFormat="1" applyBorder="1" applyAlignment="1">
      <alignment horizontal="center" vertical="center"/>
    </xf>
    <xf numFmtId="0" fontId="38" fillId="57" borderId="46" xfId="57" applyNumberFormat="1" applyBorder="1" applyAlignment="1">
      <alignment horizontal="center" vertical="center"/>
    </xf>
    <xf numFmtId="0" fontId="38" fillId="57" borderId="12" xfId="57" applyNumberFormat="1" applyBorder="1" applyAlignment="1">
      <alignment horizontal="center" vertical="center"/>
    </xf>
    <xf numFmtId="0" fontId="37" fillId="68" borderId="46" xfId="60" applyNumberFormat="1" applyBorder="1" applyAlignment="1">
      <alignment horizontal="center" vertical="center"/>
    </xf>
    <xf numFmtId="0" fontId="37" fillId="68" borderId="12" xfId="60" applyNumberFormat="1" applyBorder="1" applyAlignment="1">
      <alignment horizontal="center" vertical="center"/>
    </xf>
    <xf numFmtId="0" fontId="37" fillId="69" borderId="46" xfId="61" applyNumberFormat="1" applyBorder="1" applyAlignment="1">
      <alignment horizontal="center" vertical="center"/>
    </xf>
    <xf numFmtId="0" fontId="37" fillId="69" borderId="53" xfId="61" applyNumberFormat="1" applyBorder="1" applyAlignment="1">
      <alignment horizontal="center" vertical="center"/>
    </xf>
    <xf numFmtId="0" fontId="0" fillId="0" borderId="1" xfId="0" applyFont="1" applyFill="1" applyBorder="1" applyAlignment="1">
      <alignment horizontal="right" vertical="center"/>
    </xf>
    <xf numFmtId="0" fontId="0" fillId="0" borderId="7" xfId="0" applyFont="1" applyFill="1" applyBorder="1" applyAlignment="1">
      <alignment horizontal="right" vertical="center"/>
    </xf>
    <xf numFmtId="0" fontId="8" fillId="70" borderId="16" xfId="45" applyFont="1" applyBorder="1" applyAlignment="1">
      <alignment horizontal="center" vertical="center"/>
    </xf>
    <xf numFmtId="0" fontId="3" fillId="70" borderId="1" xfId="45" applyFont="1" applyBorder="1" applyAlignment="1">
      <alignment horizontal="right" vertical="center"/>
    </xf>
    <xf numFmtId="0" fontId="3" fillId="70" borderId="14" xfId="45" applyFont="1" applyBorder="1" applyAlignment="1">
      <alignment horizontal="right" vertical="center"/>
    </xf>
    <xf numFmtId="0" fontId="3" fillId="70" borderId="16" xfId="45" applyFont="1" applyBorder="1" applyAlignment="1">
      <alignment horizontal="center" vertical="center"/>
    </xf>
    <xf numFmtId="0" fontId="0" fillId="70" borderId="16" xfId="45" applyFont="1" applyBorder="1" applyAlignment="1">
      <alignment horizontal="center" vertical="center"/>
    </xf>
    <xf numFmtId="0" fontId="3" fillId="70" borderId="7" xfId="45" applyFont="1" applyBorder="1" applyAlignment="1">
      <alignment horizontal="right" vertical="center"/>
    </xf>
    <xf numFmtId="0" fontId="0" fillId="0" borderId="0" xfId="0" applyAlignment="1">
      <alignment vertical="center" shrinkToFit="1"/>
    </xf>
    <xf numFmtId="0" fontId="3" fillId="70" borderId="21" xfId="45" applyFont="1" applyBorder="1" applyAlignment="1">
      <alignment vertical="center" shrinkToFit="1"/>
    </xf>
    <xf numFmtId="0" fontId="3" fillId="0" borderId="21" xfId="46" applyFont="1" applyFill="1" applyBorder="1" applyAlignment="1">
      <alignment vertical="center" shrinkToFit="1"/>
    </xf>
    <xf numFmtId="0" fontId="3" fillId="0" borderId="21" xfId="48" applyFont="1" applyFill="1" applyBorder="1" applyAlignment="1">
      <alignment vertical="center" shrinkToFit="1"/>
    </xf>
    <xf numFmtId="0" fontId="3" fillId="0" borderId="21" xfId="49" applyFont="1" applyFill="1" applyBorder="1" applyAlignment="1">
      <alignment vertical="center" shrinkToFit="1"/>
    </xf>
    <xf numFmtId="0" fontId="3" fillId="0" borderId="21" xfId="47" applyFont="1" applyFill="1" applyBorder="1" applyAlignment="1">
      <alignment vertical="center" shrinkToFit="1"/>
    </xf>
    <xf numFmtId="0" fontId="3" fillId="0" borderId="21" xfId="0" applyFont="1" applyFill="1" applyBorder="1" applyAlignment="1">
      <alignment vertical="center" shrinkToFit="1"/>
    </xf>
    <xf numFmtId="0" fontId="0" fillId="0" borderId="21" xfId="46" applyFont="1" applyFill="1" applyBorder="1" applyAlignment="1">
      <alignment vertical="center" shrinkToFit="1"/>
    </xf>
    <xf numFmtId="0" fontId="3" fillId="70" borderId="3" xfId="45" applyFont="1" applyBorder="1" applyAlignment="1">
      <alignment vertical="center" shrinkToFit="1"/>
    </xf>
    <xf numFmtId="0" fontId="0" fillId="0" borderId="3" xfId="0" applyBorder="1" applyAlignment="1">
      <alignment vertical="center" shrinkToFit="1"/>
    </xf>
    <xf numFmtId="0" fontId="3" fillId="0" borderId="3" xfId="0" applyFont="1" applyFill="1" applyBorder="1" applyAlignment="1">
      <alignment vertical="center" shrinkToFit="1"/>
    </xf>
    <xf numFmtId="0" fontId="0" fillId="0" borderId="3" xfId="45" applyFont="1" applyFill="1" applyBorder="1" applyAlignment="1">
      <alignment vertical="center" shrinkToFit="1"/>
    </xf>
    <xf numFmtId="0" fontId="0" fillId="70" borderId="3" xfId="45" applyFont="1" applyBorder="1" applyAlignment="1">
      <alignment vertical="center" shrinkToFit="1"/>
    </xf>
    <xf numFmtId="0" fontId="0" fillId="0" borderId="3" xfId="0" applyFont="1" applyFill="1" applyBorder="1" applyAlignment="1">
      <alignment vertical="center" shrinkToFit="1"/>
    </xf>
    <xf numFmtId="0" fontId="3" fillId="0" borderId="3" xfId="45" applyFont="1" applyFill="1" applyBorder="1" applyAlignment="1">
      <alignment vertical="center" shrinkToFit="1"/>
    </xf>
    <xf numFmtId="0" fontId="3" fillId="70" borderId="1" xfId="45" applyFont="1" applyBorder="1" applyAlignment="1">
      <alignment vertical="center" shrinkToFit="1"/>
    </xf>
    <xf numFmtId="0" fontId="0" fillId="0" borderId="1" xfId="0" applyBorder="1" applyAlignment="1">
      <alignment vertical="center" shrinkToFit="1"/>
    </xf>
    <xf numFmtId="0" fontId="3" fillId="0" borderId="1" xfId="0" applyFont="1" applyFill="1" applyBorder="1" applyAlignment="1">
      <alignment vertical="center" shrinkToFit="1"/>
    </xf>
    <xf numFmtId="0" fontId="0" fillId="0" borderId="1" xfId="45" applyFont="1" applyFill="1" applyBorder="1" applyAlignment="1">
      <alignment vertical="center" shrinkToFit="1"/>
    </xf>
    <xf numFmtId="0" fontId="0" fillId="0" borderId="1" xfId="0" applyFill="1" applyBorder="1" applyAlignment="1">
      <alignment vertical="center" shrinkToFit="1"/>
    </xf>
    <xf numFmtId="0" fontId="0" fillId="70" borderId="1" xfId="45" applyFont="1" applyBorder="1" applyAlignment="1">
      <alignment vertical="center" shrinkToFit="1"/>
    </xf>
    <xf numFmtId="0" fontId="0" fillId="0" borderId="1" xfId="0" applyFont="1" applyFill="1" applyBorder="1" applyAlignment="1">
      <alignment vertical="center" shrinkToFit="1"/>
    </xf>
    <xf numFmtId="0" fontId="35" fillId="2" borderId="40" xfId="0" applyFont="1" applyFill="1" applyBorder="1" applyAlignment="1">
      <alignment horizontal="center" vertical="center" shrinkToFit="1"/>
    </xf>
    <xf numFmtId="0" fontId="38" fillId="0" borderId="42" xfId="0" applyFont="1" applyBorder="1" applyAlignment="1">
      <alignment vertical="center" shrinkToFit="1"/>
    </xf>
    <xf numFmtId="0" fontId="38" fillId="64" borderId="42" xfId="0" applyFont="1" applyFill="1" applyBorder="1" applyAlignment="1">
      <alignment vertical="center" shrinkToFit="1"/>
    </xf>
    <xf numFmtId="0" fontId="38" fillId="0" borderId="42" xfId="0" applyFont="1" applyFill="1" applyBorder="1" applyAlignment="1">
      <alignment vertical="center" shrinkToFit="1"/>
    </xf>
    <xf numFmtId="0" fontId="38" fillId="64" borderId="42" xfId="45" applyFont="1" applyFill="1" applyBorder="1" applyAlignment="1">
      <alignment vertical="center" shrinkToFit="1"/>
    </xf>
    <xf numFmtId="0" fontId="38" fillId="0" borderId="45" xfId="0" applyFont="1" applyBorder="1" applyAlignment="1">
      <alignment vertical="center" shrinkToFit="1"/>
    </xf>
    <xf numFmtId="0" fontId="36" fillId="2" borderId="9" xfId="0" applyFont="1" applyFill="1" applyBorder="1" applyAlignment="1" applyProtection="1">
      <alignment horizontal="center" vertical="center" shrinkToFit="1"/>
    </xf>
    <xf numFmtId="0" fontId="38" fillId="0" borderId="9" xfId="0" applyFont="1" applyFill="1" applyBorder="1" applyAlignment="1">
      <alignment vertical="center" shrinkToFit="1"/>
    </xf>
    <xf numFmtId="0" fontId="38" fillId="0" borderId="9" xfId="0" applyFont="1" applyBorder="1" applyAlignment="1">
      <alignment vertical="center" shrinkToFit="1"/>
    </xf>
    <xf numFmtId="0" fontId="38" fillId="64" borderId="9" xfId="0" applyFont="1" applyFill="1" applyBorder="1" applyAlignment="1">
      <alignment vertical="center" shrinkToFit="1"/>
    </xf>
    <xf numFmtId="0" fontId="38" fillId="64" borderId="9" xfId="45" applyFont="1" applyFill="1" applyBorder="1" applyAlignment="1">
      <alignment vertical="center" shrinkToFit="1"/>
    </xf>
    <xf numFmtId="0" fontId="38" fillId="0" borderId="9" xfId="45" applyFont="1" applyFill="1" applyBorder="1" applyAlignment="1">
      <alignment vertical="center" shrinkToFit="1"/>
    </xf>
    <xf numFmtId="0" fontId="36" fillId="2" borderId="10" xfId="0" applyFont="1" applyFill="1" applyBorder="1" applyAlignment="1" applyProtection="1">
      <alignment horizontal="center" vertical="center" shrinkToFit="1"/>
    </xf>
    <xf numFmtId="0" fontId="38" fillId="0" borderId="10" xfId="0" applyFont="1" applyBorder="1" applyAlignment="1" applyProtection="1">
      <alignment vertical="center" shrinkToFit="1"/>
    </xf>
    <xf numFmtId="0" fontId="38" fillId="0" borderId="10" xfId="0" applyFont="1" applyBorder="1" applyAlignment="1">
      <alignment vertical="center" shrinkToFit="1"/>
    </xf>
    <xf numFmtId="0" fontId="38" fillId="64" borderId="10" xfId="0" applyFont="1" applyFill="1" applyBorder="1" applyAlignment="1">
      <alignment vertical="center" shrinkToFit="1"/>
    </xf>
    <xf numFmtId="0" fontId="38" fillId="64" borderId="10" xfId="45" applyFont="1" applyFill="1" applyBorder="1" applyAlignment="1">
      <alignment vertical="center" shrinkToFit="1"/>
    </xf>
    <xf numFmtId="0" fontId="38" fillId="0" borderId="10" xfId="0" applyFont="1" applyFill="1" applyBorder="1" applyAlignment="1">
      <alignment vertical="center" shrinkToFit="1"/>
    </xf>
    <xf numFmtId="0" fontId="38" fillId="0" borderId="10" xfId="0" applyFont="1" applyFill="1" applyBorder="1" applyAlignment="1" applyProtection="1">
      <alignment vertical="center" shrinkToFit="1"/>
    </xf>
    <xf numFmtId="0" fontId="3" fillId="0" borderId="0" xfId="0" applyFont="1" applyFill="1">
      <alignment vertical="center"/>
    </xf>
    <xf numFmtId="0" fontId="3" fillId="70" borderId="2" xfId="45" applyFont="1" applyBorder="1">
      <alignment vertical="center"/>
    </xf>
    <xf numFmtId="0" fontId="3" fillId="0" borderId="1" xfId="45" applyFont="1" applyFill="1" applyBorder="1" applyAlignment="1">
      <alignment horizontal="right" vertical="center"/>
    </xf>
    <xf numFmtId="0" fontId="3" fillId="0" borderId="14" xfId="45" applyFont="1" applyFill="1" applyBorder="1" applyAlignment="1">
      <alignment horizontal="right" vertical="center"/>
    </xf>
    <xf numFmtId="0" fontId="3" fillId="0" borderId="21" xfId="45" applyFont="1" applyFill="1" applyBorder="1" applyAlignment="1">
      <alignment vertical="center" shrinkToFit="1"/>
    </xf>
    <xf numFmtId="0" fontId="3" fillId="0" borderId="16" xfId="45" applyFont="1" applyFill="1" applyBorder="1" applyAlignment="1">
      <alignment horizontal="center" vertical="center"/>
    </xf>
    <xf numFmtId="0" fontId="3" fillId="0" borderId="2" xfId="45" applyFont="1" applyFill="1" applyBorder="1">
      <alignment vertical="center"/>
    </xf>
    <xf numFmtId="0" fontId="3" fillId="0" borderId="7" xfId="45" applyFont="1" applyFill="1" applyBorder="1" applyAlignment="1">
      <alignment horizontal="right" vertical="center"/>
    </xf>
    <xf numFmtId="0" fontId="35" fillId="2" borderId="10" xfId="0" applyFont="1" applyFill="1" applyBorder="1" applyAlignment="1">
      <alignment horizontal="center" vertical="center" shrinkToFit="1"/>
    </xf>
    <xf numFmtId="0" fontId="3" fillId="70" borderId="6" xfId="45" applyFont="1" applyBorder="1">
      <alignment vertical="center"/>
    </xf>
    <xf numFmtId="0" fontId="38" fillId="0" borderId="10" xfId="45" applyFont="1" applyFill="1" applyBorder="1" applyAlignment="1">
      <alignment vertical="center" shrinkToFit="1"/>
    </xf>
    <xf numFmtId="0" fontId="38" fillId="0" borderId="0" xfId="0" applyFont="1" applyAlignment="1">
      <alignment vertical="center" shrinkToFit="1"/>
    </xf>
    <xf numFmtId="49" fontId="37" fillId="66" borderId="10" xfId="50" applyNumberFormat="1" applyFont="1" applyBorder="1" applyAlignment="1">
      <alignment horizontal="center" vertical="center"/>
    </xf>
    <xf numFmtId="0" fontId="38" fillId="67" borderId="10" xfId="56" applyNumberFormat="1" applyFont="1" applyBorder="1" applyAlignment="1">
      <alignment horizontal="center" vertical="center"/>
    </xf>
    <xf numFmtId="0" fontId="38" fillId="60" borderId="10" xfId="54" applyNumberFormat="1" applyFont="1" applyBorder="1" applyAlignment="1">
      <alignment horizontal="center" vertical="center"/>
    </xf>
    <xf numFmtId="49" fontId="38" fillId="58" borderId="10" xfId="51" applyNumberFormat="1" applyFont="1" applyBorder="1" applyAlignment="1">
      <alignment horizontal="center" vertical="center"/>
    </xf>
    <xf numFmtId="49" fontId="61" fillId="59" borderId="10" xfId="52" applyNumberFormat="1" applyFont="1" applyBorder="1" applyAlignment="1">
      <alignment horizontal="center" vertical="center"/>
    </xf>
    <xf numFmtId="0" fontId="37" fillId="69" borderId="10" xfId="61" applyNumberFormat="1" applyFont="1" applyBorder="1" applyAlignment="1">
      <alignment horizontal="center" vertical="center"/>
    </xf>
    <xf numFmtId="0" fontId="38" fillId="61" borderId="10" xfId="58" applyNumberFormat="1" applyFont="1" applyBorder="1" applyAlignment="1">
      <alignment horizontal="center" vertical="center"/>
    </xf>
    <xf numFmtId="49" fontId="38" fillId="23" borderId="10" xfId="53" applyNumberFormat="1" applyFont="1" applyBorder="1" applyAlignment="1">
      <alignment horizontal="center" vertical="center"/>
    </xf>
    <xf numFmtId="49" fontId="38" fillId="60" borderId="10" xfId="54" applyNumberFormat="1" applyFont="1" applyBorder="1" applyAlignment="1">
      <alignment horizontal="center" vertical="center"/>
    </xf>
    <xf numFmtId="0" fontId="38" fillId="56" borderId="10" xfId="62" applyFont="1" applyBorder="1" applyAlignment="1">
      <alignment horizontal="center" vertical="center"/>
    </xf>
    <xf numFmtId="0" fontId="61" fillId="59" borderId="10" xfId="52" applyNumberFormat="1" applyFont="1" applyBorder="1" applyAlignment="1">
      <alignment horizontal="center" vertical="center"/>
    </xf>
    <xf numFmtId="49" fontId="38" fillId="63" borderId="10" xfId="55" applyNumberFormat="1" applyFont="1" applyBorder="1" applyAlignment="1">
      <alignment horizontal="center" vertical="center"/>
    </xf>
    <xf numFmtId="0" fontId="38" fillId="62" borderId="10" xfId="59" applyNumberFormat="1" applyFont="1" applyBorder="1" applyAlignment="1">
      <alignment horizontal="center" vertical="center"/>
    </xf>
    <xf numFmtId="49" fontId="38" fillId="67" borderId="10" xfId="56" applyNumberFormat="1" applyFont="1" applyBorder="1" applyAlignment="1">
      <alignment horizontal="center" vertical="center"/>
    </xf>
    <xf numFmtId="0" fontId="38" fillId="63" borderId="10" xfId="55" applyNumberFormat="1" applyFont="1" applyBorder="1" applyAlignment="1">
      <alignment horizontal="center" vertical="center"/>
    </xf>
    <xf numFmtId="49" fontId="38" fillId="57" borderId="10" xfId="57" applyNumberFormat="1" applyFont="1" applyBorder="1" applyAlignment="1">
      <alignment horizontal="center" vertical="center"/>
    </xf>
    <xf numFmtId="0" fontId="38" fillId="58" borderId="10" xfId="51" applyNumberFormat="1" applyFont="1" applyBorder="1" applyAlignment="1">
      <alignment horizontal="center" vertical="center"/>
    </xf>
    <xf numFmtId="49" fontId="38" fillId="61" borderId="10" xfId="58" applyNumberFormat="1" applyFont="1" applyBorder="1" applyAlignment="1">
      <alignment horizontal="center" vertical="center"/>
    </xf>
    <xf numFmtId="49" fontId="38" fillId="62" borderId="10" xfId="59" applyNumberFormat="1" applyFont="1" applyBorder="1" applyAlignment="1">
      <alignment horizontal="center" vertical="center"/>
    </xf>
    <xf numFmtId="0" fontId="38" fillId="57" borderId="10" xfId="57" applyNumberFormat="1" applyFont="1" applyBorder="1" applyAlignment="1">
      <alignment horizontal="center" vertical="center"/>
    </xf>
    <xf numFmtId="49" fontId="37" fillId="68" borderId="10" xfId="60" applyNumberFormat="1" applyFont="1" applyBorder="1" applyAlignment="1">
      <alignment horizontal="center" vertical="center"/>
    </xf>
    <xf numFmtId="0" fontId="37" fillId="66" borderId="10" xfId="50" applyNumberFormat="1" applyFont="1" applyBorder="1" applyAlignment="1">
      <alignment horizontal="center" vertical="center"/>
    </xf>
    <xf numFmtId="49" fontId="37" fillId="69" borderId="10" xfId="61" applyNumberFormat="1" applyFont="1" applyBorder="1" applyAlignment="1">
      <alignment horizontal="center" vertical="center"/>
    </xf>
    <xf numFmtId="0" fontId="37" fillId="68" borderId="10" xfId="60" applyNumberFormat="1" applyFont="1" applyBorder="1" applyAlignment="1">
      <alignment horizontal="center" vertical="center"/>
    </xf>
    <xf numFmtId="0" fontId="38" fillId="0" borderId="51" xfId="0" applyFont="1" applyBorder="1" applyAlignment="1">
      <alignment vertical="center" shrinkToFit="1"/>
    </xf>
    <xf numFmtId="0" fontId="38" fillId="0" borderId="48" xfId="0" applyFont="1" applyBorder="1" applyAlignment="1">
      <alignment vertical="center" shrinkToFit="1"/>
    </xf>
    <xf numFmtId="0" fontId="38" fillId="0" borderId="49" xfId="0" applyFont="1" applyBorder="1" applyAlignment="1">
      <alignment vertical="center" shrinkToFit="1"/>
    </xf>
    <xf numFmtId="0" fontId="0" fillId="0" borderId="0" xfId="0" applyBorder="1" applyAlignment="1">
      <alignment vertical="center" shrinkToFit="1"/>
    </xf>
    <xf numFmtId="0" fontId="3" fillId="70" borderId="6" xfId="45" applyFont="1" applyBorder="1" applyAlignment="1">
      <alignment vertical="center"/>
    </xf>
    <xf numFmtId="0" fontId="22" fillId="0" borderId="6" xfId="45" applyFont="1" applyFill="1" applyBorder="1">
      <alignment vertical="center"/>
    </xf>
    <xf numFmtId="0" fontId="3" fillId="70" borderId="21" xfId="45" applyFont="1" applyBorder="1">
      <alignment vertical="center"/>
    </xf>
    <xf numFmtId="0" fontId="3" fillId="0" borderId="21" xfId="46" applyFont="1" applyFill="1" applyBorder="1">
      <alignment vertical="center"/>
    </xf>
    <xf numFmtId="0" fontId="3" fillId="0" borderId="21" xfId="48" applyFont="1" applyFill="1" applyBorder="1">
      <alignment vertical="center"/>
    </xf>
    <xf numFmtId="0" fontId="3" fillId="0" borderId="21" xfId="49" applyFont="1" applyFill="1" applyBorder="1">
      <alignment vertical="center"/>
    </xf>
    <xf numFmtId="0" fontId="3" fillId="0" borderId="21" xfId="47" applyFont="1" applyFill="1" applyBorder="1">
      <alignment vertical="center"/>
    </xf>
    <xf numFmtId="0" fontId="3" fillId="0" borderId="21" xfId="45" applyFont="1" applyFill="1" applyBorder="1">
      <alignment vertical="center"/>
    </xf>
    <xf numFmtId="0" fontId="3" fillId="0" borderId="21" xfId="0" applyFont="1" applyFill="1" applyBorder="1">
      <alignment vertical="center"/>
    </xf>
    <xf numFmtId="0" fontId="3" fillId="0" borderId="21" xfId="47" applyFont="1" applyFill="1" applyBorder="1" applyAlignment="1">
      <alignment vertical="center"/>
    </xf>
    <xf numFmtId="0" fontId="3" fillId="0" borderId="21" xfId="48" applyFont="1" applyFill="1" applyBorder="1" applyAlignment="1">
      <alignment vertical="center"/>
    </xf>
    <xf numFmtId="0" fontId="0" fillId="0" borderId="21" xfId="46" applyFont="1" applyFill="1" applyBorder="1">
      <alignment vertical="center"/>
    </xf>
    <xf numFmtId="0" fontId="3" fillId="70" borderId="21" xfId="45" applyFont="1" applyBorder="1" applyAlignment="1">
      <alignment vertical="center"/>
    </xf>
    <xf numFmtId="0" fontId="3" fillId="70" borderId="56" xfId="45" applyFont="1" applyBorder="1" applyAlignment="1">
      <alignment vertical="center" shrinkToFit="1"/>
    </xf>
    <xf numFmtId="0" fontId="3" fillId="0" borderId="56" xfId="46" applyFont="1" applyFill="1" applyBorder="1" applyAlignment="1">
      <alignment vertical="center" shrinkToFit="1"/>
    </xf>
    <xf numFmtId="0" fontId="3" fillId="0" borderId="56" xfId="48" applyFont="1" applyFill="1" applyBorder="1" applyAlignment="1">
      <alignment vertical="center" shrinkToFit="1"/>
    </xf>
    <xf numFmtId="0" fontId="3" fillId="0" borderId="56" xfId="49" applyFont="1" applyFill="1" applyBorder="1" applyAlignment="1">
      <alignment vertical="center" shrinkToFit="1"/>
    </xf>
    <xf numFmtId="0" fontId="3" fillId="0" borderId="56" xfId="47" applyFont="1" applyFill="1" applyBorder="1" applyAlignment="1">
      <alignment vertical="center" shrinkToFit="1"/>
    </xf>
    <xf numFmtId="0" fontId="3" fillId="0" borderId="56" xfId="45" applyFont="1" applyFill="1" applyBorder="1" applyAlignment="1">
      <alignment vertical="center" shrinkToFit="1"/>
    </xf>
    <xf numFmtId="0" fontId="3" fillId="0" borderId="56" xfId="0" applyFont="1" applyFill="1" applyBorder="1" applyAlignment="1">
      <alignment vertical="center" shrinkToFit="1"/>
    </xf>
    <xf numFmtId="0" fontId="0" fillId="0" borderId="56" xfId="46" applyFont="1" applyFill="1" applyBorder="1" applyAlignment="1">
      <alignment vertical="center" shrinkToFit="1"/>
    </xf>
    <xf numFmtId="0" fontId="0" fillId="0" borderId="2" xfId="0" applyBorder="1">
      <alignment vertical="center"/>
    </xf>
    <xf numFmtId="0" fontId="3" fillId="0" borderId="2" xfId="0" applyFont="1" applyFill="1" applyBorder="1">
      <alignment vertical="center"/>
    </xf>
    <xf numFmtId="0" fontId="3" fillId="70" borderId="59" xfId="45" applyFont="1" applyBorder="1" applyAlignment="1">
      <alignment vertical="center"/>
    </xf>
    <xf numFmtId="0" fontId="0" fillId="0" borderId="59" xfId="0" applyBorder="1" applyAlignment="1">
      <alignment vertical="center"/>
    </xf>
    <xf numFmtId="0" fontId="3" fillId="0" borderId="59" xfId="0" applyFont="1" applyFill="1" applyBorder="1" applyAlignment="1">
      <alignment vertical="center"/>
    </xf>
    <xf numFmtId="0" fontId="0" fillId="0" borderId="59" xfId="45" applyFont="1" applyFill="1" applyBorder="1" applyAlignment="1">
      <alignment vertical="center"/>
    </xf>
    <xf numFmtId="0" fontId="3" fillId="0" borderId="59" xfId="45" applyFont="1" applyFill="1" applyBorder="1" applyAlignment="1">
      <alignment vertical="center"/>
    </xf>
    <xf numFmtId="0" fontId="0" fillId="70" borderId="59" xfId="45" applyFont="1" applyBorder="1" applyAlignment="1">
      <alignment vertical="center"/>
    </xf>
    <xf numFmtId="0" fontId="0" fillId="0" borderId="59" xfId="0" applyFont="1" applyFill="1" applyBorder="1" applyAlignment="1">
      <alignment vertical="center"/>
    </xf>
    <xf numFmtId="0" fontId="3" fillId="70" borderId="63" xfId="45" applyFont="1" applyBorder="1" applyAlignment="1">
      <alignment vertical="center"/>
    </xf>
    <xf numFmtId="0" fontId="3" fillId="0" borderId="63" xfId="45" applyFont="1" applyFill="1" applyBorder="1" applyAlignment="1">
      <alignment vertical="center"/>
    </xf>
    <xf numFmtId="0" fontId="0" fillId="0" borderId="63" xfId="0" applyBorder="1" applyAlignment="1">
      <alignment vertical="center"/>
    </xf>
    <xf numFmtId="0" fontId="0" fillId="0" borderId="63" xfId="45" applyFont="1" applyFill="1" applyBorder="1" applyAlignment="1">
      <alignment vertical="center"/>
    </xf>
    <xf numFmtId="0" fontId="3" fillId="0" borderId="63" xfId="0" applyFont="1" applyFill="1" applyBorder="1" applyAlignment="1">
      <alignment vertical="center"/>
    </xf>
    <xf numFmtId="0" fontId="3" fillId="0" borderId="64" xfId="45" applyFont="1" applyFill="1" applyBorder="1">
      <alignment vertical="center"/>
    </xf>
    <xf numFmtId="0" fontId="3" fillId="70" borderId="64" xfId="45" applyFont="1" applyBorder="1">
      <alignment vertical="center"/>
    </xf>
    <xf numFmtId="0" fontId="0" fillId="0" borderId="64" xfId="0" applyBorder="1">
      <alignment vertical="center"/>
    </xf>
    <xf numFmtId="0" fontId="3" fillId="0" borderId="64" xfId="0" applyFont="1" applyFill="1" applyBorder="1">
      <alignment vertical="center"/>
    </xf>
    <xf numFmtId="0" fontId="0" fillId="0" borderId="64" xfId="45" applyFont="1" applyFill="1" applyBorder="1">
      <alignment vertical="center"/>
    </xf>
    <xf numFmtId="0" fontId="0" fillId="70" borderId="64" xfId="45" applyFont="1" applyBorder="1">
      <alignment vertical="center"/>
    </xf>
    <xf numFmtId="0" fontId="0" fillId="0" borderId="64" xfId="0" applyFont="1" applyFill="1" applyBorder="1">
      <alignment vertical="center"/>
    </xf>
    <xf numFmtId="0" fontId="3" fillId="0" borderId="67" xfId="49" applyFont="1" applyFill="1" applyBorder="1">
      <alignment vertical="center"/>
    </xf>
    <xf numFmtId="0" fontId="3" fillId="0" borderId="67" xfId="49" applyFont="1" applyFill="1" applyBorder="1" applyAlignment="1">
      <alignment vertical="center" shrinkToFit="1"/>
    </xf>
    <xf numFmtId="0" fontId="3" fillId="0" borderId="68" xfId="49" applyFont="1" applyFill="1" applyBorder="1" applyAlignment="1">
      <alignment vertical="center" shrinkToFit="1"/>
    </xf>
    <xf numFmtId="0" fontId="8" fillId="70" borderId="71" xfId="45" applyFont="1" applyBorder="1" applyAlignment="1">
      <alignment horizontal="center" vertical="center"/>
    </xf>
    <xf numFmtId="0" fontId="3" fillId="70" borderId="72" xfId="45" applyFont="1" applyBorder="1" applyAlignment="1">
      <alignment horizontal="right" vertical="center"/>
    </xf>
    <xf numFmtId="0" fontId="3" fillId="70" borderId="73" xfId="45" applyFont="1" applyBorder="1" applyAlignment="1">
      <alignment horizontal="right" vertical="center"/>
    </xf>
    <xf numFmtId="0" fontId="3" fillId="70" borderId="72" xfId="45" applyFont="1" applyBorder="1" applyAlignment="1">
      <alignment horizontal="center" vertical="center"/>
    </xf>
    <xf numFmtId="0" fontId="3" fillId="70" borderId="72" xfId="45" applyFont="1" applyBorder="1" applyAlignment="1">
      <alignment vertical="center" shrinkToFit="1"/>
    </xf>
    <xf numFmtId="0" fontId="0" fillId="70" borderId="74" xfId="45" applyFont="1" applyBorder="1">
      <alignment vertical="center"/>
    </xf>
    <xf numFmtId="0" fontId="3" fillId="70" borderId="75" xfId="45" applyFont="1" applyBorder="1" applyAlignment="1">
      <alignment vertical="center" shrinkToFit="1"/>
    </xf>
    <xf numFmtId="0" fontId="3" fillId="70" borderId="74" xfId="45" applyFont="1" applyBorder="1">
      <alignment vertical="center"/>
    </xf>
    <xf numFmtId="0" fontId="3" fillId="70" borderId="75" xfId="45" applyFont="1" applyBorder="1">
      <alignment vertical="center"/>
    </xf>
    <xf numFmtId="0" fontId="3" fillId="70" borderId="76" xfId="45" applyFont="1" applyBorder="1">
      <alignment vertical="center"/>
    </xf>
    <xf numFmtId="0" fontId="3" fillId="70" borderId="77" xfId="45" applyFont="1" applyBorder="1">
      <alignment vertical="center"/>
    </xf>
    <xf numFmtId="0" fontId="3" fillId="70" borderId="77" xfId="45" applyFont="1" applyBorder="1" applyAlignment="1">
      <alignment vertical="center" shrinkToFit="1"/>
    </xf>
    <xf numFmtId="0" fontId="3" fillId="70" borderId="78" xfId="45" applyFont="1" applyBorder="1" applyAlignment="1">
      <alignment vertical="center" shrinkToFit="1"/>
    </xf>
    <xf numFmtId="0" fontId="29" fillId="70" borderId="79" xfId="45" applyFont="1" applyBorder="1">
      <alignment vertical="center"/>
    </xf>
    <xf numFmtId="0" fontId="34" fillId="2" borderId="70" xfId="0" applyFont="1" applyFill="1" applyBorder="1" applyAlignment="1">
      <alignment horizontal="center" vertical="center"/>
    </xf>
    <xf numFmtId="0" fontId="34" fillId="2" borderId="70" xfId="0" applyFont="1" applyFill="1" applyBorder="1" applyAlignment="1">
      <alignment vertical="center"/>
    </xf>
    <xf numFmtId="0" fontId="34" fillId="2" borderId="70" xfId="0" applyFont="1" applyFill="1" applyBorder="1" applyAlignment="1">
      <alignment horizontal="center" vertical="center" shrinkToFit="1"/>
    </xf>
    <xf numFmtId="0" fontId="5" fillId="2" borderId="70" xfId="0" applyFont="1" applyFill="1" applyBorder="1" applyAlignment="1">
      <alignment horizontal="center" vertical="center"/>
    </xf>
    <xf numFmtId="0" fontId="3" fillId="0" borderId="72" xfId="45" applyFont="1" applyFill="1" applyBorder="1" applyAlignment="1">
      <alignment horizontal="right" vertical="center"/>
    </xf>
    <xf numFmtId="0" fontId="3" fillId="0" borderId="73" xfId="45" applyFont="1" applyFill="1" applyBorder="1" applyAlignment="1">
      <alignment horizontal="right" vertical="center"/>
    </xf>
    <xf numFmtId="0" fontId="3" fillId="0" borderId="72" xfId="45" applyFont="1" applyFill="1" applyBorder="1" applyAlignment="1">
      <alignment horizontal="center" vertical="center"/>
    </xf>
    <xf numFmtId="0" fontId="3" fillId="0" borderId="75" xfId="45" applyFont="1" applyFill="1" applyBorder="1" applyAlignment="1">
      <alignment vertical="center" shrinkToFit="1"/>
    </xf>
    <xf numFmtId="0" fontId="3" fillId="0" borderId="74" xfId="45" applyFont="1" applyFill="1" applyBorder="1">
      <alignment vertical="center"/>
    </xf>
    <xf numFmtId="0" fontId="3" fillId="0" borderId="75" xfId="45" applyFont="1" applyFill="1" applyBorder="1">
      <alignment vertical="center"/>
    </xf>
    <xf numFmtId="0" fontId="3" fillId="0" borderId="76" xfId="45" applyFont="1" applyFill="1" applyBorder="1">
      <alignment vertical="center"/>
    </xf>
    <xf numFmtId="0" fontId="3" fillId="0" borderId="77" xfId="45" applyFont="1" applyFill="1" applyBorder="1">
      <alignment vertical="center"/>
    </xf>
    <xf numFmtId="0" fontId="3" fillId="0" borderId="77" xfId="45" applyFont="1" applyFill="1" applyBorder="1" applyAlignment="1">
      <alignment vertical="center" shrinkToFit="1"/>
    </xf>
    <xf numFmtId="0" fontId="3" fillId="0" borderId="78" xfId="45" applyFont="1" applyFill="1" applyBorder="1" applyAlignment="1">
      <alignment vertical="center" shrinkToFit="1"/>
    </xf>
    <xf numFmtId="0" fontId="3" fillId="0" borderId="71" xfId="45" applyFont="1" applyFill="1" applyBorder="1" applyAlignment="1">
      <alignment horizontal="center" vertical="center"/>
    </xf>
    <xf numFmtId="0" fontId="0" fillId="0" borderId="72" xfId="45" applyFont="1" applyFill="1" applyBorder="1" applyAlignment="1">
      <alignment vertical="center" shrinkToFit="1"/>
    </xf>
    <xf numFmtId="0" fontId="3" fillId="70" borderId="71" xfId="45" applyFont="1" applyBorder="1" applyAlignment="1">
      <alignment horizontal="center" vertical="center"/>
    </xf>
    <xf numFmtId="0" fontId="8" fillId="0" borderId="71" xfId="0" applyFont="1" applyFill="1" applyBorder="1" applyAlignment="1">
      <alignment horizontal="center" vertical="center"/>
    </xf>
    <xf numFmtId="0" fontId="0" fillId="0" borderId="71" xfId="0" applyFont="1" applyFill="1" applyBorder="1" applyAlignment="1">
      <alignment horizontal="center" vertical="center"/>
    </xf>
    <xf numFmtId="0" fontId="3" fillId="0" borderId="72" xfId="0" applyFont="1" applyFill="1" applyBorder="1" applyAlignment="1">
      <alignment horizontal="right" vertical="center"/>
    </xf>
    <xf numFmtId="0" fontId="3" fillId="0" borderId="73" xfId="0" applyFont="1" applyFill="1" applyBorder="1" applyAlignment="1">
      <alignment horizontal="right" vertical="center"/>
    </xf>
    <xf numFmtId="0" fontId="0" fillId="0" borderId="72" xfId="0" applyBorder="1" applyAlignment="1">
      <alignment horizontal="center" vertical="center"/>
    </xf>
    <xf numFmtId="0" fontId="3" fillId="0" borderId="72" xfId="0" applyFont="1" applyFill="1" applyBorder="1" applyAlignment="1">
      <alignment horizontal="center" vertical="center"/>
    </xf>
    <xf numFmtId="0" fontId="0" fillId="0" borderId="72" xfId="45" applyFont="1" applyFill="1" applyBorder="1" applyAlignment="1">
      <alignment horizontal="center" vertical="center"/>
    </xf>
    <xf numFmtId="0" fontId="0" fillId="0" borderId="72" xfId="0" applyNumberFormat="1" applyBorder="1" applyAlignment="1">
      <alignment horizontal="center" vertical="center"/>
    </xf>
    <xf numFmtId="0" fontId="0" fillId="0" borderId="72" xfId="0" applyBorder="1" applyAlignment="1">
      <alignment vertical="center" shrinkToFit="1"/>
    </xf>
    <xf numFmtId="0" fontId="3" fillId="0" borderId="72" xfId="0" applyFont="1" applyFill="1" applyBorder="1" applyAlignment="1">
      <alignment vertical="center" shrinkToFit="1"/>
    </xf>
    <xf numFmtId="0" fontId="0" fillId="0" borderId="74" xfId="0" applyFont="1" applyBorder="1">
      <alignment vertical="center"/>
    </xf>
    <xf numFmtId="0" fontId="0" fillId="0" borderId="74" xfId="0" applyFont="1" applyFill="1" applyBorder="1">
      <alignment vertical="center"/>
    </xf>
    <xf numFmtId="0" fontId="0" fillId="0" borderId="75" xfId="0" applyBorder="1" applyAlignment="1">
      <alignment vertical="center" shrinkToFit="1"/>
    </xf>
    <xf numFmtId="0" fontId="3" fillId="0" borderId="75" xfId="0" applyFont="1" applyFill="1" applyBorder="1" applyAlignment="1">
      <alignment vertical="center" shrinkToFit="1"/>
    </xf>
    <xf numFmtId="0" fontId="0" fillId="0" borderId="75" xfId="45" applyFont="1" applyFill="1" applyBorder="1" applyAlignment="1">
      <alignment vertical="center" shrinkToFit="1"/>
    </xf>
    <xf numFmtId="0" fontId="3" fillId="0" borderId="77" xfId="48" applyFont="1" applyFill="1" applyBorder="1">
      <alignment vertical="center"/>
    </xf>
    <xf numFmtId="0" fontId="3" fillId="0" borderId="77" xfId="47" applyFont="1" applyFill="1" applyBorder="1">
      <alignment vertical="center"/>
    </xf>
    <xf numFmtId="0" fontId="3" fillId="0" borderId="77" xfId="49" applyFont="1" applyFill="1" applyBorder="1">
      <alignment vertical="center"/>
    </xf>
    <xf numFmtId="0" fontId="3" fillId="0" borderId="77" xfId="46" applyFont="1" applyFill="1" applyBorder="1">
      <alignment vertical="center"/>
    </xf>
    <xf numFmtId="0" fontId="3" fillId="0" borderId="77" xfId="48" applyFont="1" applyFill="1" applyBorder="1" applyAlignment="1">
      <alignment vertical="center" shrinkToFit="1"/>
    </xf>
    <xf numFmtId="0" fontId="3" fillId="0" borderId="77" xfId="47" applyFont="1" applyFill="1" applyBorder="1" applyAlignment="1">
      <alignment vertical="center" shrinkToFit="1"/>
    </xf>
    <xf numFmtId="0" fontId="3" fillId="0" borderId="77" xfId="49" applyFont="1" applyFill="1" applyBorder="1" applyAlignment="1">
      <alignment vertical="center" shrinkToFit="1"/>
    </xf>
    <xf numFmtId="0" fontId="3" fillId="0" borderId="77" xfId="46" applyFont="1" applyFill="1" applyBorder="1" applyAlignment="1">
      <alignment vertical="center" shrinkToFit="1"/>
    </xf>
    <xf numFmtId="0" fontId="3" fillId="0" borderId="78" xfId="48" applyFont="1" applyFill="1" applyBorder="1" applyAlignment="1">
      <alignment vertical="center" shrinkToFit="1"/>
    </xf>
    <xf numFmtId="0" fontId="3" fillId="0" borderId="78" xfId="47" applyFont="1" applyFill="1" applyBorder="1" applyAlignment="1">
      <alignment vertical="center" shrinkToFit="1"/>
    </xf>
    <xf numFmtId="0" fontId="3" fillId="0" borderId="78" xfId="49" applyFont="1" applyFill="1" applyBorder="1" applyAlignment="1">
      <alignment vertical="center" shrinkToFit="1"/>
    </xf>
    <xf numFmtId="0" fontId="3" fillId="0" borderId="78" xfId="46" applyFont="1" applyFill="1" applyBorder="1" applyAlignment="1">
      <alignment vertical="center" shrinkToFit="1"/>
    </xf>
    <xf numFmtId="0" fontId="27" fillId="0" borderId="79" xfId="0" applyFont="1" applyBorder="1">
      <alignment vertical="center"/>
    </xf>
    <xf numFmtId="0" fontId="26" fillId="70" borderId="79" xfId="45" applyFont="1" applyBorder="1">
      <alignment vertical="center"/>
    </xf>
    <xf numFmtId="0" fontId="26" fillId="0" borderId="79" xfId="0" applyFont="1" applyBorder="1">
      <alignment vertical="center"/>
    </xf>
    <xf numFmtId="0" fontId="27" fillId="70" borderId="79" xfId="45" applyFont="1" applyBorder="1">
      <alignment vertical="center"/>
    </xf>
    <xf numFmtId="0" fontId="0" fillId="0" borderId="79" xfId="45" applyFont="1" applyFill="1" applyBorder="1">
      <alignment vertical="center"/>
    </xf>
    <xf numFmtId="0" fontId="26" fillId="0" borderId="79" xfId="0" applyFont="1" applyFill="1" applyBorder="1">
      <alignment vertical="center"/>
    </xf>
    <xf numFmtId="0" fontId="3" fillId="0" borderId="5" xfId="0" applyFont="1" applyFill="1" applyBorder="1" applyAlignment="1">
      <alignment horizontal="right" vertical="center"/>
    </xf>
    <xf numFmtId="0" fontId="3" fillId="0" borderId="23" xfId="0" applyFont="1" applyFill="1" applyBorder="1" applyAlignment="1">
      <alignment horizontal="right" vertical="center"/>
    </xf>
    <xf numFmtId="0" fontId="0" fillId="0" borderId="72" xfId="0" applyFill="1" applyBorder="1" applyAlignment="1">
      <alignment vertical="center" shrinkToFit="1"/>
    </xf>
    <xf numFmtId="0" fontId="0" fillId="70" borderId="63" xfId="45" applyFont="1" applyBorder="1" applyAlignment="1">
      <alignment vertical="center"/>
    </xf>
    <xf numFmtId="0" fontId="31" fillId="0" borderId="79" xfId="0" applyFont="1" applyBorder="1">
      <alignment vertical="center"/>
    </xf>
    <xf numFmtId="0" fontId="0" fillId="0" borderId="79" xfId="0" applyFont="1" applyBorder="1">
      <alignment vertical="center"/>
    </xf>
    <xf numFmtId="0" fontId="28" fillId="0" borderId="79" xfId="0" applyFont="1" applyBorder="1">
      <alignment vertical="center"/>
    </xf>
    <xf numFmtId="0" fontId="31" fillId="0" borderId="79" xfId="0" applyFont="1" applyFill="1" applyBorder="1">
      <alignment vertical="center"/>
    </xf>
    <xf numFmtId="0" fontId="3" fillId="0" borderId="71" xfId="0" applyFont="1" applyFill="1" applyBorder="1" applyAlignment="1">
      <alignment horizontal="center" vertical="center"/>
    </xf>
    <xf numFmtId="0" fontId="31" fillId="0" borderId="79" xfId="45" applyFont="1" applyFill="1" applyBorder="1">
      <alignment vertical="center"/>
    </xf>
    <xf numFmtId="0" fontId="0" fillId="0" borderId="79" xfId="0" applyFont="1" applyFill="1" applyBorder="1">
      <alignment vertical="center"/>
    </xf>
    <xf numFmtId="0" fontId="0" fillId="0" borderId="74" xfId="45" applyFont="1" applyFill="1" applyBorder="1">
      <alignment vertical="center"/>
    </xf>
    <xf numFmtId="0" fontId="0" fillId="70" borderId="71" xfId="45" applyFont="1" applyBorder="1" applyAlignment="1">
      <alignment horizontal="center" vertical="center"/>
    </xf>
    <xf numFmtId="0" fontId="0" fillId="70" borderId="72" xfId="45" applyFont="1" applyBorder="1" applyAlignment="1">
      <alignment horizontal="center" vertical="center"/>
    </xf>
    <xf numFmtId="0" fontId="0" fillId="70" borderId="72" xfId="45" applyFont="1" applyBorder="1" applyAlignment="1">
      <alignment vertical="center" shrinkToFit="1"/>
    </xf>
    <xf numFmtId="0" fontId="0" fillId="70" borderId="75" xfId="45" applyFont="1" applyBorder="1" applyAlignment="1">
      <alignment vertical="center" shrinkToFit="1"/>
    </xf>
    <xf numFmtId="0" fontId="0" fillId="0" borderId="74" xfId="0" applyBorder="1">
      <alignment vertical="center"/>
    </xf>
    <xf numFmtId="0" fontId="3" fillId="0" borderId="74" xfId="0" applyFont="1" applyFill="1" applyBorder="1">
      <alignment vertical="center"/>
    </xf>
    <xf numFmtId="0" fontId="0" fillId="0" borderId="75" xfId="0" applyBorder="1">
      <alignment vertical="center"/>
    </xf>
    <xf numFmtId="0" fontId="3" fillId="0" borderId="75" xfId="0" applyFont="1" applyFill="1" applyBorder="1">
      <alignment vertical="center"/>
    </xf>
    <xf numFmtId="0" fontId="0" fillId="0" borderId="75" xfId="45" applyFont="1" applyFill="1" applyBorder="1">
      <alignment vertical="center"/>
    </xf>
    <xf numFmtId="0" fontId="0" fillId="0" borderId="76" xfId="0" applyBorder="1">
      <alignment vertical="center"/>
    </xf>
    <xf numFmtId="0" fontId="3" fillId="0" borderId="76" xfId="0" applyFont="1" applyFill="1" applyBorder="1">
      <alignment vertical="center"/>
    </xf>
    <xf numFmtId="0" fontId="0" fillId="0" borderId="76" xfId="45" applyFont="1" applyFill="1" applyBorder="1">
      <alignment vertical="center"/>
    </xf>
    <xf numFmtId="0" fontId="28" fillId="70" borderId="79" xfId="45" applyFont="1" applyBorder="1">
      <alignment vertical="center"/>
    </xf>
    <xf numFmtId="0" fontId="0" fillId="70" borderId="79" xfId="45" applyFont="1" applyBorder="1">
      <alignment vertical="center"/>
    </xf>
    <xf numFmtId="0" fontId="30" fillId="0" borderId="79" xfId="0" applyFont="1" applyFill="1" applyBorder="1">
      <alignment vertical="center"/>
    </xf>
    <xf numFmtId="0" fontId="28" fillId="0" borderId="79" xfId="45" applyFont="1" applyFill="1" applyBorder="1">
      <alignment vertical="center"/>
    </xf>
    <xf numFmtId="0" fontId="0" fillId="70" borderId="75" xfId="45" applyFont="1" applyBorder="1">
      <alignment vertical="center"/>
    </xf>
    <xf numFmtId="0" fontId="0" fillId="70" borderId="76" xfId="45" applyFont="1" applyBorder="1">
      <alignment vertical="center"/>
    </xf>
    <xf numFmtId="0" fontId="25" fillId="0" borderId="79" xfId="0" applyFont="1" applyBorder="1">
      <alignment vertical="center"/>
    </xf>
    <xf numFmtId="0" fontId="25" fillId="70" borderId="79" xfId="45" applyFont="1" applyBorder="1">
      <alignment vertical="center"/>
    </xf>
    <xf numFmtId="0" fontId="26" fillId="0" borderId="79" xfId="45" applyFont="1" applyFill="1" applyBorder="1">
      <alignment vertical="center"/>
    </xf>
    <xf numFmtId="0" fontId="27" fillId="0" borderId="79" xfId="45" applyFont="1" applyFill="1" applyBorder="1">
      <alignment vertical="center"/>
    </xf>
    <xf numFmtId="0" fontId="8" fillId="0" borderId="22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0" fillId="0" borderId="17" xfId="0" applyBorder="1" applyAlignment="1">
      <alignment vertical="center" shrinkToFit="1"/>
    </xf>
    <xf numFmtId="0" fontId="0" fillId="0" borderId="5" xfId="0" applyFont="1" applyBorder="1">
      <alignment vertical="center"/>
    </xf>
    <xf numFmtId="0" fontId="0" fillId="0" borderId="60" xfId="0" applyBorder="1" applyAlignment="1">
      <alignment vertical="center" shrinkToFit="1"/>
    </xf>
    <xf numFmtId="0" fontId="0" fillId="0" borderId="62" xfId="0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0" fillId="0" borderId="61" xfId="0" applyBorder="1">
      <alignment vertical="center"/>
    </xf>
    <xf numFmtId="0" fontId="0" fillId="0" borderId="54" xfId="0" applyBorder="1">
      <alignment vertical="center"/>
    </xf>
    <xf numFmtId="0" fontId="30" fillId="70" borderId="79" xfId="45" applyFont="1" applyBorder="1">
      <alignment vertical="center"/>
    </xf>
    <xf numFmtId="0" fontId="3" fillId="0" borderId="69" xfId="0" applyFont="1" applyFill="1" applyBorder="1">
      <alignment vertical="center"/>
    </xf>
    <xf numFmtId="0" fontId="3" fillId="0" borderId="57" xfId="0" applyFont="1" applyFill="1" applyBorder="1">
      <alignment vertical="center"/>
    </xf>
    <xf numFmtId="0" fontId="3" fillId="0" borderId="57" xfId="0" applyFont="1" applyFill="1" applyBorder="1" applyAlignment="1">
      <alignment vertical="center" shrinkToFit="1"/>
    </xf>
    <xf numFmtId="0" fontId="3" fillId="0" borderId="58" xfId="0" applyFont="1" applyFill="1" applyBorder="1" applyAlignment="1">
      <alignment vertical="center" shrinkToFit="1"/>
    </xf>
    <xf numFmtId="0" fontId="25" fillId="0" borderId="55" xfId="0" applyFont="1" applyBorder="1">
      <alignment vertical="center"/>
    </xf>
    <xf numFmtId="0" fontId="3" fillId="70" borderId="72" xfId="45" applyNumberFormat="1" applyFont="1" applyBorder="1" applyAlignment="1">
      <alignment horizontal="center" vertical="center"/>
    </xf>
    <xf numFmtId="176" fontId="0" fillId="70" borderId="72" xfId="45" applyNumberFormat="1" applyFont="1" applyBorder="1" applyAlignment="1">
      <alignment horizontal="center" vertical="center"/>
    </xf>
    <xf numFmtId="176" fontId="0" fillId="0" borderId="72" xfId="0" applyNumberFormat="1" applyBorder="1" applyAlignment="1">
      <alignment horizontal="center" vertical="center"/>
    </xf>
    <xf numFmtId="176" fontId="0" fillId="0" borderId="72" xfId="0" applyNumberFormat="1" applyFill="1" applyBorder="1" applyAlignment="1">
      <alignment horizontal="center" vertical="center"/>
    </xf>
    <xf numFmtId="176" fontId="3" fillId="70" borderId="72" xfId="45" applyNumberFormat="1" applyFont="1" applyBorder="1" applyAlignment="1">
      <alignment horizontal="center" vertical="center"/>
    </xf>
    <xf numFmtId="176" fontId="0" fillId="0" borderId="72" xfId="45" applyNumberFormat="1" applyFont="1" applyFill="1" applyBorder="1" applyAlignment="1">
      <alignment horizontal="center" vertical="center"/>
    </xf>
    <xf numFmtId="176" fontId="3" fillId="0" borderId="72" xfId="0" applyNumberFormat="1" applyFont="1" applyFill="1" applyBorder="1" applyAlignment="1">
      <alignment horizontal="center" vertical="center"/>
    </xf>
    <xf numFmtId="176" fontId="0" fillId="0" borderId="72" xfId="0" applyNumberFormat="1" applyFont="1" applyBorder="1" applyAlignment="1">
      <alignment horizontal="center" vertical="center"/>
    </xf>
    <xf numFmtId="176" fontId="0" fillId="0" borderId="5" xfId="0" applyNumberFormat="1" applyBorder="1" applyAlignment="1">
      <alignment horizontal="center" vertical="center"/>
    </xf>
    <xf numFmtId="0" fontId="3" fillId="0" borderId="1" xfId="45" applyNumberFormat="1" applyFont="1" applyFill="1" applyBorder="1" applyAlignment="1">
      <alignment horizontal="center" vertical="center"/>
    </xf>
    <xf numFmtId="0" fontId="3" fillId="70" borderId="1" xfId="45" applyNumberFormat="1" applyFont="1" applyBorder="1" applyAlignment="1">
      <alignment horizontal="center" vertical="center"/>
    </xf>
    <xf numFmtId="176" fontId="3" fillId="0" borderId="72" xfId="45" applyNumberFormat="1" applyFont="1" applyFill="1" applyBorder="1" applyAlignment="1">
      <alignment horizontal="center" vertical="center"/>
    </xf>
    <xf numFmtId="0" fontId="27" fillId="0" borderId="79" xfId="0" applyFont="1" applyFill="1" applyBorder="1">
      <alignment vertical="center"/>
    </xf>
    <xf numFmtId="0" fontId="0" fillId="0" borderId="1" xfId="0" applyFill="1" applyBorder="1" applyAlignment="1">
      <alignment horizontal="center" vertical="center"/>
    </xf>
    <xf numFmtId="0" fontId="3" fillId="0" borderId="79" xfId="45" applyFont="1" applyFill="1" applyBorder="1">
      <alignment vertical="center"/>
    </xf>
    <xf numFmtId="0" fontId="29" fillId="0" borderId="79" xfId="0" applyFont="1" applyBorder="1">
      <alignment vertical="center"/>
    </xf>
    <xf numFmtId="0" fontId="3" fillId="0" borderId="67" xfId="47" applyFont="1" applyFill="1" applyBorder="1">
      <alignment vertical="center"/>
    </xf>
    <xf numFmtId="0" fontId="3" fillId="0" borderId="67" xfId="47" applyFont="1" applyFill="1" applyBorder="1" applyAlignment="1">
      <alignment vertical="center" shrinkToFit="1"/>
    </xf>
    <xf numFmtId="0" fontId="3" fillId="0" borderId="68" xfId="47" applyFont="1" applyFill="1" applyBorder="1" applyAlignment="1">
      <alignment vertical="center" shrinkToFit="1"/>
    </xf>
    <xf numFmtId="0" fontId="3" fillId="0" borderId="72" xfId="45" applyNumberFormat="1" applyFont="1" applyFill="1" applyBorder="1" applyAlignment="1">
      <alignment horizontal="center" vertical="center"/>
    </xf>
    <xf numFmtId="0" fontId="28" fillId="0" borderId="79" xfId="0" applyFont="1" applyFill="1" applyBorder="1">
      <alignment vertical="center"/>
    </xf>
    <xf numFmtId="176" fontId="0" fillId="0" borderId="72" xfId="0" applyNumberFormat="1" applyFont="1" applyFill="1" applyBorder="1" applyAlignment="1">
      <alignment horizontal="center" vertical="center"/>
    </xf>
    <xf numFmtId="0" fontId="0" fillId="70" borderId="1" xfId="45" applyFont="1" applyBorder="1" applyAlignment="1">
      <alignment horizontal="right" vertical="center"/>
    </xf>
    <xf numFmtId="0" fontId="0" fillId="0" borderId="14" xfId="0" applyFont="1" applyFill="1" applyBorder="1" applyAlignment="1">
      <alignment horizontal="right" vertical="center"/>
    </xf>
    <xf numFmtId="0" fontId="0" fillId="70" borderId="7" xfId="45" applyFont="1" applyBorder="1" applyAlignment="1">
      <alignment horizontal="right" vertical="center"/>
    </xf>
    <xf numFmtId="0" fontId="0" fillId="0" borderId="14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3" fillId="0" borderId="77" xfId="0" applyFont="1" applyFill="1" applyBorder="1">
      <alignment vertical="center"/>
    </xf>
    <xf numFmtId="0" fontId="0" fillId="70" borderId="21" xfId="45" applyFont="1" applyBorder="1">
      <alignment vertical="center"/>
    </xf>
    <xf numFmtId="0" fontId="3" fillId="0" borderId="77" xfId="0" applyFont="1" applyFill="1" applyBorder="1" applyAlignment="1">
      <alignment vertical="center" shrinkToFit="1"/>
    </xf>
    <xf numFmtId="0" fontId="0" fillId="70" borderId="21" xfId="45" applyFont="1" applyBorder="1" applyAlignment="1">
      <alignment vertical="center" shrinkToFit="1"/>
    </xf>
    <xf numFmtId="0" fontId="3" fillId="0" borderId="78" xfId="0" applyFont="1" applyFill="1" applyBorder="1" applyAlignment="1">
      <alignment vertical="center" shrinkToFit="1"/>
    </xf>
    <xf numFmtId="0" fontId="0" fillId="70" borderId="56" xfId="45" applyFont="1" applyBorder="1" applyAlignment="1">
      <alignment vertical="center" shrinkToFit="1"/>
    </xf>
    <xf numFmtId="0" fontId="30" fillId="0" borderId="79" xfId="0" applyFont="1" applyBorder="1">
      <alignment vertical="center"/>
    </xf>
    <xf numFmtId="0" fontId="0" fillId="70" borderId="14" xfId="45" applyFont="1" applyBorder="1" applyAlignment="1">
      <alignment horizontal="right" vertical="center"/>
    </xf>
    <xf numFmtId="0" fontId="80" fillId="70" borderId="6" xfId="45" applyFont="1" applyBorder="1">
      <alignment vertical="center"/>
    </xf>
    <xf numFmtId="0" fontId="3" fillId="70" borderId="79" xfId="45" applyFont="1" applyBorder="1">
      <alignment vertical="center"/>
    </xf>
    <xf numFmtId="0" fontId="26" fillId="70" borderId="20" xfId="45" applyFont="1" applyBorder="1">
      <alignment vertical="center"/>
    </xf>
    <xf numFmtId="0" fontId="25" fillId="0" borderId="79" xfId="45" applyFont="1" applyFill="1" applyBorder="1">
      <alignment vertical="center"/>
    </xf>
    <xf numFmtId="0" fontId="1" fillId="0" borderId="0" xfId="63">
      <alignment vertical="center"/>
    </xf>
    <xf numFmtId="0" fontId="81" fillId="71" borderId="9" xfId="63" applyFont="1" applyFill="1" applyBorder="1">
      <alignment vertical="center"/>
    </xf>
    <xf numFmtId="0" fontId="81" fillId="71" borderId="80" xfId="63" applyFont="1" applyFill="1" applyBorder="1" applyAlignment="1">
      <alignment horizontal="center" vertical="center"/>
    </xf>
    <xf numFmtId="0" fontId="38" fillId="60" borderId="80" xfId="54" applyNumberFormat="1" applyBorder="1" applyAlignment="1">
      <alignment horizontal="center" vertical="center"/>
    </xf>
    <xf numFmtId="0" fontId="37" fillId="68" borderId="80" xfId="60" applyNumberFormat="1" applyBorder="1" applyAlignment="1">
      <alignment horizontal="center" vertical="center"/>
    </xf>
    <xf numFmtId="0" fontId="38" fillId="60" borderId="9" xfId="63" applyFont="1" applyFill="1" applyBorder="1">
      <alignment vertical="center"/>
    </xf>
    <xf numFmtId="0" fontId="81" fillId="60" borderId="80" xfId="63" applyFont="1" applyFill="1" applyBorder="1" applyAlignment="1">
      <alignment horizontal="center" vertical="center"/>
    </xf>
    <xf numFmtId="0" fontId="37" fillId="66" borderId="80" xfId="50" applyNumberFormat="1" applyBorder="1" applyAlignment="1">
      <alignment horizontal="center" vertical="center"/>
    </xf>
    <xf numFmtId="0" fontId="38" fillId="23" borderId="9" xfId="63" applyFont="1" applyFill="1" applyBorder="1">
      <alignment vertical="center"/>
    </xf>
    <xf numFmtId="0" fontId="81" fillId="23" borderId="80" xfId="63" applyFont="1" applyFill="1" applyBorder="1" applyAlignment="1">
      <alignment horizontal="center" vertical="center" shrinkToFit="1"/>
    </xf>
    <xf numFmtId="0" fontId="61" fillId="59" borderId="9" xfId="63" applyFont="1" applyFill="1" applyBorder="1">
      <alignment vertical="center"/>
    </xf>
    <xf numFmtId="0" fontId="61" fillId="59" borderId="80" xfId="63" applyFont="1" applyFill="1" applyBorder="1" applyAlignment="1">
      <alignment horizontal="center" vertical="center"/>
    </xf>
    <xf numFmtId="0" fontId="38" fillId="58" borderId="80" xfId="51" applyNumberFormat="1" applyBorder="1" applyAlignment="1">
      <alignment horizontal="center" vertical="center"/>
    </xf>
    <xf numFmtId="0" fontId="38" fillId="58" borderId="9" xfId="63" applyFont="1" applyFill="1" applyBorder="1">
      <alignment vertical="center"/>
    </xf>
    <xf numFmtId="0" fontId="81" fillId="58" borderId="80" xfId="63" applyFont="1" applyFill="1" applyBorder="1" applyAlignment="1">
      <alignment horizontal="center" vertical="center"/>
    </xf>
    <xf numFmtId="0" fontId="61" fillId="66" borderId="9" xfId="63" applyFont="1" applyFill="1" applyBorder="1">
      <alignment vertical="center"/>
    </xf>
    <xf numFmtId="0" fontId="61" fillId="66" borderId="80" xfId="63" applyFont="1" applyFill="1" applyBorder="1" applyAlignment="1">
      <alignment horizontal="center" vertical="center"/>
    </xf>
    <xf numFmtId="0" fontId="38" fillId="73" borderId="9" xfId="63" applyFont="1" applyFill="1" applyBorder="1">
      <alignment vertical="center"/>
    </xf>
    <xf numFmtId="0" fontId="81" fillId="73" borderId="80" xfId="63" applyFont="1" applyFill="1" applyBorder="1" applyAlignment="1">
      <alignment horizontal="center" vertical="center"/>
    </xf>
    <xf numFmtId="0" fontId="38" fillId="62" borderId="80" xfId="59" applyNumberFormat="1" applyBorder="1" applyAlignment="1">
      <alignment horizontal="center" vertical="center"/>
    </xf>
    <xf numFmtId="0" fontId="61" fillId="69" borderId="9" xfId="63" applyFont="1" applyFill="1" applyBorder="1">
      <alignment vertical="center"/>
    </xf>
    <xf numFmtId="0" fontId="61" fillId="69" borderId="80" xfId="63" applyFont="1" applyFill="1" applyBorder="1" applyAlignment="1">
      <alignment horizontal="center" vertical="center"/>
    </xf>
    <xf numFmtId="0" fontId="61" fillId="59" borderId="80" xfId="52" applyNumberFormat="1" applyBorder="1" applyAlignment="1">
      <alignment horizontal="center" vertical="center"/>
    </xf>
    <xf numFmtId="0" fontId="61" fillId="68" borderId="9" xfId="63" applyFont="1" applyFill="1" applyBorder="1">
      <alignment vertical="center"/>
    </xf>
    <xf numFmtId="0" fontId="61" fillId="68" borderId="80" xfId="63" applyFont="1" applyFill="1" applyBorder="1" applyAlignment="1">
      <alignment horizontal="center" vertical="center" shrinkToFit="1"/>
    </xf>
    <xf numFmtId="0" fontId="38" fillId="56" borderId="80" xfId="62" applyBorder="1" applyAlignment="1">
      <alignment horizontal="center" vertical="center"/>
    </xf>
    <xf numFmtId="0" fontId="81" fillId="62" borderId="9" xfId="63" applyFont="1" applyFill="1" applyBorder="1">
      <alignment vertical="center"/>
    </xf>
    <xf numFmtId="0" fontId="81" fillId="62" borderId="80" xfId="63" applyFont="1" applyFill="1" applyBorder="1" applyAlignment="1">
      <alignment horizontal="center" vertical="center"/>
    </xf>
    <xf numFmtId="0" fontId="38" fillId="61" borderId="80" xfId="58" applyNumberFormat="1" applyBorder="1" applyAlignment="1">
      <alignment horizontal="center" vertical="center"/>
    </xf>
    <xf numFmtId="0" fontId="81" fillId="61" borderId="9" xfId="63" applyFont="1" applyFill="1" applyBorder="1">
      <alignment vertical="center"/>
    </xf>
    <xf numFmtId="0" fontId="81" fillId="61" borderId="80" xfId="63" applyFont="1" applyFill="1" applyBorder="1" applyAlignment="1">
      <alignment horizontal="center" vertical="center"/>
    </xf>
    <xf numFmtId="0" fontId="37" fillId="69" borderId="80" xfId="61" applyNumberFormat="1" applyBorder="1" applyAlignment="1">
      <alignment horizontal="center" vertical="center"/>
    </xf>
    <xf numFmtId="0" fontId="81" fillId="74" borderId="9" xfId="63" applyFont="1" applyFill="1" applyBorder="1">
      <alignment vertical="center"/>
    </xf>
    <xf numFmtId="0" fontId="81" fillId="74" borderId="80" xfId="63" applyFont="1" applyFill="1" applyBorder="1" applyAlignment="1">
      <alignment horizontal="center" vertical="center"/>
    </xf>
    <xf numFmtId="0" fontId="38" fillId="67" borderId="80" xfId="56" applyNumberFormat="1" applyBorder="1" applyAlignment="1">
      <alignment horizontal="center" vertical="center"/>
    </xf>
    <xf numFmtId="0" fontId="81" fillId="67" borderId="9" xfId="63" applyFont="1" applyFill="1" applyBorder="1">
      <alignment vertical="center"/>
    </xf>
    <xf numFmtId="0" fontId="81" fillId="67" borderId="80" xfId="63" applyFont="1" applyFill="1" applyBorder="1" applyAlignment="1">
      <alignment horizontal="center" vertical="center"/>
    </xf>
    <xf numFmtId="0" fontId="35" fillId="2" borderId="81" xfId="63" applyFont="1" applyFill="1" applyBorder="1" applyAlignment="1">
      <alignment horizontal="center" vertical="center"/>
    </xf>
    <xf numFmtId="0" fontId="35" fillId="2" borderId="82" xfId="63" applyFont="1" applyFill="1" applyBorder="1" applyAlignment="1">
      <alignment horizontal="center" vertical="center"/>
    </xf>
    <xf numFmtId="0" fontId="35" fillId="2" borderId="39" xfId="63" applyFont="1" applyFill="1" applyBorder="1" applyAlignment="1">
      <alignment horizontal="center" vertical="center"/>
    </xf>
    <xf numFmtId="0" fontId="35" fillId="2" borderId="38" xfId="63" applyFont="1" applyFill="1" applyBorder="1" applyAlignment="1">
      <alignment horizontal="center" vertical="center"/>
    </xf>
    <xf numFmtId="0" fontId="81" fillId="0" borderId="10" xfId="63" applyFont="1" applyBorder="1">
      <alignment vertical="center"/>
    </xf>
    <xf numFmtId="49" fontId="38" fillId="71" borderId="41" xfId="55" applyNumberFormat="1" applyFill="1" applyBorder="1" applyAlignment="1">
      <alignment horizontal="center" vertical="center"/>
    </xf>
    <xf numFmtId="0" fontId="38" fillId="71" borderId="80" xfId="55" applyNumberFormat="1" applyFill="1" applyBorder="1" applyAlignment="1">
      <alignment horizontal="center" vertical="center"/>
    </xf>
    <xf numFmtId="0" fontId="38" fillId="74" borderId="80" xfId="57" applyNumberFormat="1" applyFill="1" applyBorder="1" applyAlignment="1">
      <alignment horizontal="center" vertical="center"/>
    </xf>
    <xf numFmtId="49" fontId="38" fillId="74" borderId="41" xfId="57" applyNumberFormat="1" applyFill="1" applyBorder="1" applyAlignment="1">
      <alignment horizontal="center" vertical="center"/>
    </xf>
    <xf numFmtId="0" fontId="26" fillId="0" borderId="20" xfId="0" applyFont="1" applyBorder="1">
      <alignment vertical="center"/>
    </xf>
    <xf numFmtId="0" fontId="3" fillId="70" borderId="67" xfId="45" applyFont="1" applyBorder="1">
      <alignment vertical="center"/>
    </xf>
    <xf numFmtId="0" fontId="3" fillId="70" borderId="67" xfId="45" applyFont="1" applyBorder="1" applyAlignment="1">
      <alignment vertical="center" shrinkToFit="1"/>
    </xf>
    <xf numFmtId="0" fontId="3" fillId="70" borderId="68" xfId="45" applyFont="1" applyBorder="1" applyAlignment="1">
      <alignment vertical="center" shrinkToFit="1"/>
    </xf>
    <xf numFmtId="0" fontId="0" fillId="0" borderId="20" xfId="45" applyFont="1" applyFill="1" applyBorder="1">
      <alignment vertical="center"/>
    </xf>
    <xf numFmtId="0" fontId="27" fillId="70" borderId="20" xfId="45" applyFont="1" applyBorder="1">
      <alignment vertical="center"/>
    </xf>
    <xf numFmtId="0" fontId="27" fillId="0" borderId="20" xfId="0" applyFont="1" applyBorder="1">
      <alignment vertical="center"/>
    </xf>
    <xf numFmtId="0" fontId="28" fillId="70" borderId="20" xfId="45" applyFont="1" applyBorder="1">
      <alignment vertical="center"/>
    </xf>
    <xf numFmtId="0" fontId="0" fillId="0" borderId="6" xfId="0" applyBorder="1">
      <alignment vertical="center"/>
    </xf>
    <xf numFmtId="0" fontId="29" fillId="70" borderId="20" xfId="45" applyFont="1" applyBorder="1">
      <alignment vertical="center"/>
    </xf>
    <xf numFmtId="0" fontId="8" fillId="0" borderId="19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right" vertical="center"/>
    </xf>
    <xf numFmtId="0" fontId="26" fillId="0" borderId="79" xfId="45" applyFont="1" applyFill="1" applyBorder="1" applyAlignment="1">
      <alignment vertical="center"/>
    </xf>
    <xf numFmtId="0" fontId="31" fillId="0" borderId="20" xfId="45" applyFont="1" applyFill="1" applyBorder="1">
      <alignment vertical="center"/>
    </xf>
    <xf numFmtId="0" fontId="26" fillId="0" borderId="20" xfId="0" applyFont="1" applyFill="1" applyBorder="1">
      <alignment vertical="center"/>
    </xf>
    <xf numFmtId="0" fontId="3" fillId="70" borderId="0" xfId="45" applyFont="1">
      <alignment vertical="center"/>
    </xf>
    <xf numFmtId="0" fontId="3" fillId="0" borderId="0" xfId="45" applyFont="1" applyFill="1">
      <alignment vertical="center"/>
    </xf>
    <xf numFmtId="0" fontId="3" fillId="0" borderId="67" xfId="48" applyFont="1" applyFill="1" applyBorder="1">
      <alignment vertical="center"/>
    </xf>
    <xf numFmtId="0" fontId="3" fillId="0" borderId="67" xfId="48" applyFont="1" applyFill="1" applyBorder="1" applyAlignment="1">
      <alignment vertical="center" shrinkToFit="1"/>
    </xf>
    <xf numFmtId="0" fontId="3" fillId="0" borderId="68" xfId="48" applyFont="1" applyFill="1" applyBorder="1" applyAlignment="1">
      <alignment vertical="center" shrinkToFit="1"/>
    </xf>
    <xf numFmtId="0" fontId="0" fillId="0" borderId="28" xfId="0" applyBorder="1">
      <alignment vertical="center"/>
    </xf>
    <xf numFmtId="0" fontId="0" fillId="70" borderId="20" xfId="45" applyFont="1" applyBorder="1">
      <alignment vertical="center"/>
    </xf>
    <xf numFmtId="0" fontId="31" fillId="70" borderId="79" xfId="45" applyFont="1" applyBorder="1">
      <alignment vertical="center"/>
    </xf>
    <xf numFmtId="0" fontId="0" fillId="0" borderId="4" xfId="0" applyBorder="1" applyAlignment="1">
      <alignment vertical="center" shrinkToFit="1"/>
    </xf>
    <xf numFmtId="0" fontId="25" fillId="0" borderId="20" xfId="0" applyFont="1" applyBorder="1">
      <alignment vertical="center"/>
    </xf>
    <xf numFmtId="0" fontId="28" fillId="0" borderId="20" xfId="45" applyFont="1" applyFill="1" applyBorder="1">
      <alignment vertical="center"/>
    </xf>
    <xf numFmtId="0" fontId="3" fillId="0" borderId="67" xfId="46" applyFont="1" applyFill="1" applyBorder="1">
      <alignment vertical="center"/>
    </xf>
    <xf numFmtId="0" fontId="3" fillId="0" borderId="67" xfId="46" applyFont="1" applyFill="1" applyBorder="1" applyAlignment="1">
      <alignment vertical="center" shrinkToFit="1"/>
    </xf>
    <xf numFmtId="0" fontId="3" fillId="0" borderId="68" xfId="46" applyFont="1" applyFill="1" applyBorder="1" applyAlignment="1">
      <alignment vertical="center" shrinkToFit="1"/>
    </xf>
    <xf numFmtId="0" fontId="3" fillId="0" borderId="20" xfId="45" applyFont="1" applyFill="1" applyBorder="1">
      <alignment vertical="center"/>
    </xf>
    <xf numFmtId="0" fontId="26" fillId="0" borderId="13" xfId="0" applyFont="1" applyBorder="1">
      <alignment vertical="center"/>
    </xf>
    <xf numFmtId="0" fontId="61" fillId="72" borderId="80" xfId="63" applyFont="1" applyFill="1" applyBorder="1" applyAlignment="1">
      <alignment horizontal="center" vertical="center" shrinkToFit="1"/>
    </xf>
    <xf numFmtId="0" fontId="61" fillId="72" borderId="9" xfId="63" applyFont="1" applyFill="1" applyBorder="1" applyAlignment="1">
      <alignment horizontal="center" vertical="center" shrinkToFit="1"/>
    </xf>
    <xf numFmtId="0" fontId="3" fillId="0" borderId="77" xfId="47" applyFont="1" applyFill="1" applyBorder="1" applyAlignment="1">
      <alignment vertical="center"/>
    </xf>
    <xf numFmtId="0" fontId="29" fillId="0" borderId="20" xfId="0" applyFont="1" applyBorder="1">
      <alignment vertical="center"/>
    </xf>
    <xf numFmtId="0" fontId="28" fillId="0" borderId="20" xfId="0" applyFont="1" applyBorder="1">
      <alignment vertical="center"/>
    </xf>
    <xf numFmtId="0" fontId="8" fillId="0" borderId="18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right" vertical="center"/>
    </xf>
    <xf numFmtId="0" fontId="3" fillId="0" borderId="26" xfId="0" applyFont="1" applyFill="1" applyBorder="1" applyAlignment="1">
      <alignment horizontal="right" vertical="center"/>
    </xf>
    <xf numFmtId="176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vertical="center" shrinkToFit="1"/>
    </xf>
    <xf numFmtId="0" fontId="0" fillId="0" borderId="27" xfId="0" applyFont="1" applyBorder="1">
      <alignment vertical="center"/>
    </xf>
    <xf numFmtId="0" fontId="0" fillId="0" borderId="24" xfId="0" applyBorder="1" applyAlignment="1">
      <alignment vertical="center" shrinkToFit="1"/>
    </xf>
    <xf numFmtId="0" fontId="0" fillId="0" borderId="27" xfId="0" applyBorder="1">
      <alignment vertical="center"/>
    </xf>
    <xf numFmtId="0" fontId="0" fillId="0" borderId="24" xfId="0" applyBorder="1">
      <alignment vertical="center"/>
    </xf>
    <xf numFmtId="0" fontId="3" fillId="70" borderId="65" xfId="45" applyFont="1" applyBorder="1">
      <alignment vertical="center"/>
    </xf>
    <xf numFmtId="0" fontId="3" fillId="70" borderId="65" xfId="45" applyFont="1" applyBorder="1" applyAlignment="1">
      <alignment vertical="center" shrinkToFit="1"/>
    </xf>
    <xf numFmtId="0" fontId="3" fillId="70" borderId="66" xfId="45" applyFont="1" applyBorder="1" applyAlignment="1">
      <alignment vertical="center" shrinkToFit="1"/>
    </xf>
    <xf numFmtId="0" fontId="30" fillId="0" borderId="20" xfId="0" applyFont="1" applyBorder="1">
      <alignment vertical="center"/>
    </xf>
  </cellXfs>
  <cellStyles count="64">
    <cellStyle name="01 冥" xfId="50"/>
    <cellStyle name="02 零" xfId="51"/>
    <cellStyle name="03 水" xfId="52"/>
    <cellStyle name="04 地" xfId="53"/>
    <cellStyle name="05 土" xfId="54"/>
    <cellStyle name="06 聖" xfId="55"/>
    <cellStyle name="07 天" xfId="56"/>
    <cellStyle name="08 軍" xfId="57"/>
    <cellStyle name="09 火" xfId="58"/>
    <cellStyle name="10 龍" xfId="59"/>
    <cellStyle name="11 木" xfId="60"/>
    <cellStyle name="12 海" xfId="61"/>
    <cellStyle name="13 金" xfId="62"/>
    <cellStyle name="20% - アクセント 1" xfId="22" builtinId="30" hidden="1"/>
    <cellStyle name="20% - アクセント 2" xfId="26" builtinId="34" hidden="1"/>
    <cellStyle name="20% - アクセント 3" xfId="30" builtinId="38" hidden="1"/>
    <cellStyle name="20% - アクセント 4" xfId="34" builtinId="42" hidden="1"/>
    <cellStyle name="20% - アクセント 5" xfId="38" builtinId="46" hidden="1"/>
    <cellStyle name="20% - アクセント 6" xfId="42" builtinId="50" hidden="1"/>
    <cellStyle name="40% - アクセント 1" xfId="23" builtinId="31" hidden="1"/>
    <cellStyle name="40% - アクセント 2" xfId="27" builtinId="35" hidden="1"/>
    <cellStyle name="40% - アクセント 3" xfId="31" builtinId="39" hidden="1"/>
    <cellStyle name="40% - アクセント 4" xfId="35" builtinId="43" hidden="1"/>
    <cellStyle name="40% - アクセント 5" xfId="39" builtinId="47" hidden="1"/>
    <cellStyle name="40% - アクセント 6" xfId="43" builtinId="51" hidden="1"/>
    <cellStyle name="60% - アクセント 1" xfId="24" builtinId="32" hidden="1"/>
    <cellStyle name="60% - アクセント 2" xfId="28" builtinId="36" hidden="1"/>
    <cellStyle name="60% - アクセント 3" xfId="32" builtinId="40" hidden="1"/>
    <cellStyle name="60% - アクセント 4" xfId="36" builtinId="44" hidden="1"/>
    <cellStyle name="60% - アクセント 5" xfId="40" builtinId="48" hidden="1"/>
    <cellStyle name="60% - アクセント 6" xfId="44" builtinId="52" hidden="1"/>
    <cellStyle name="アクセント 1" xfId="21" builtinId="29" hidden="1"/>
    <cellStyle name="アクセント 2" xfId="25" builtinId="33" hidden="1"/>
    <cellStyle name="アクセント 3" xfId="29" builtinId="37" hidden="1"/>
    <cellStyle name="アクセント 4" xfId="33" builtinId="41" hidden="1"/>
    <cellStyle name="アクセント 5" xfId="37" builtinId="45" hidden="1"/>
    <cellStyle name="アクセント 6" xfId="41" builtinId="49" hidden="1"/>
    <cellStyle name="タイトル" xfId="7" builtinId="15" hidden="1"/>
    <cellStyle name="チェック セル" xfId="16" builtinId="23" hidden="1"/>
    <cellStyle name="パーセント" xfId="6" builtinId="5" hidden="1"/>
    <cellStyle name="ハイパーリンク" xfId="1" builtinId="8" hidden="1"/>
    <cellStyle name="メモ" xfId="18" builtinId="10" hidden="1"/>
    <cellStyle name="リンク セル" xfId="15" builtinId="24" hidden="1"/>
    <cellStyle name="黄色の紋章" xfId="48"/>
    <cellStyle name="計算" xfId="14" builtinId="22" hidden="1"/>
    <cellStyle name="警告文" xfId="17" builtinId="11" hidden="1"/>
    <cellStyle name="桁区切り" xfId="3" builtinId="6" hidden="1"/>
    <cellStyle name="桁区切り [0.00]" xfId="2" builtinId="3" hidden="1"/>
    <cellStyle name="見出し 1" xfId="8" builtinId="16" hidden="1"/>
    <cellStyle name="見出し 2" xfId="9" builtinId="17" hidden="1"/>
    <cellStyle name="見出し 3" xfId="10" builtinId="18" hidden="1"/>
    <cellStyle name="見出し 4" xfId="11" builtinId="19" hidden="1"/>
    <cellStyle name="集計" xfId="20" builtinId="25" hidden="1"/>
    <cellStyle name="出力" xfId="13" builtinId="21" hidden="1"/>
    <cellStyle name="青の紋章" xfId="49"/>
    <cellStyle name="赤の紋章" xfId="46"/>
    <cellStyle name="説明文" xfId="19" builtinId="53" hidden="1"/>
    <cellStyle name="通貨" xfId="5" builtinId="7" hidden="1"/>
    <cellStyle name="通貨 [0.00]" xfId="4" builtinId="4" hidden="1"/>
    <cellStyle name="入力" xfId="12" builtinId="20" hidden="1"/>
    <cellStyle name="白の紋章" xfId="47"/>
    <cellStyle name="標準" xfId="0" builtinId="0"/>
    <cellStyle name="標準 2" xfId="63"/>
    <cellStyle name="命日" xfId="45"/>
  </cellStyles>
  <dxfs count="75">
    <dxf>
      <font>
        <color rgb="FFA13535"/>
      </font>
      <fill>
        <gradientFill degree="90">
          <stop position="0">
            <color rgb="FFFF99CC"/>
          </stop>
          <stop position="1">
            <color rgb="FFFF6699"/>
          </stop>
        </gradientFill>
      </fill>
    </dxf>
    <dxf>
      <font>
        <color rgb="FF808080"/>
      </font>
      <fill>
        <gradientFill degree="90">
          <stop position="0">
            <color theme="0"/>
          </stop>
          <stop position="1">
            <color theme="0" tint="-0.1490218817712943"/>
          </stop>
        </gradientFill>
      </fill>
    </dxf>
    <dxf>
      <font>
        <color rgb="FF336699"/>
      </font>
      <fill>
        <gradientFill degree="90">
          <stop position="0">
            <color rgb="FF99CCFF"/>
          </stop>
          <stop position="1">
            <color rgb="FF6699FF"/>
          </stop>
        </gradientFill>
      </fill>
    </dxf>
    <dxf>
      <font>
        <color rgb="FF797600"/>
      </font>
      <fill>
        <gradientFill degree="90">
          <stop position="0">
            <color rgb="FFFFFF99"/>
          </stop>
          <stop position="1">
            <color rgb="FFFFCC66"/>
          </stop>
        </gradientFill>
      </fill>
    </dxf>
    <dxf>
      <font>
        <strike/>
      </font>
    </dxf>
    <dxf>
      <font>
        <b/>
        <i val="0"/>
        <color rgb="FFA13535"/>
      </font>
      <fill>
        <gradientFill degree="90">
          <stop position="0">
            <color rgb="FFFF99CC"/>
          </stop>
          <stop position="1">
            <color rgb="FFFF6699"/>
          </stop>
        </gradientFill>
      </fill>
    </dxf>
    <dxf>
      <font>
        <b/>
        <i val="0"/>
        <color rgb="FF808080"/>
      </font>
      <fill>
        <gradientFill degree="90">
          <stop position="0">
            <color theme="0"/>
          </stop>
          <stop position="1">
            <color theme="0" tint="-0.1490218817712943"/>
          </stop>
        </gradientFill>
      </fill>
    </dxf>
    <dxf>
      <font>
        <b/>
        <i val="0"/>
        <color rgb="FF336699"/>
      </font>
      <fill>
        <gradientFill degree="90">
          <stop position="0">
            <color rgb="FF99CCFF"/>
          </stop>
          <stop position="1">
            <color rgb="FF6699FF"/>
          </stop>
        </gradientFill>
      </fill>
    </dxf>
    <dxf>
      <font>
        <b/>
        <i val="0"/>
        <color rgb="FF797600"/>
      </font>
      <fill>
        <gradientFill degree="90">
          <stop position="0">
            <color rgb="FFFFFF99"/>
          </stop>
          <stop position="1">
            <color rgb="FFFFCC66"/>
          </stop>
        </gradientFill>
      </fill>
    </dxf>
    <dxf>
      <font>
        <strike val="0"/>
        <color theme="0"/>
      </font>
    </dxf>
    <dxf>
      <font>
        <strike val="0"/>
        <color theme="0"/>
      </font>
    </dxf>
    <dxf>
      <font>
        <color rgb="FFA13535"/>
      </font>
      <fill>
        <gradientFill degree="90">
          <stop position="0">
            <color rgb="FFFF99CC"/>
          </stop>
          <stop position="1">
            <color rgb="FFFF6699"/>
          </stop>
        </gradientFill>
      </fill>
    </dxf>
    <dxf>
      <font>
        <color rgb="FF808080"/>
      </font>
      <fill>
        <gradientFill degree="90">
          <stop position="0">
            <color theme="0"/>
          </stop>
          <stop position="1">
            <color theme="0" tint="-0.1490218817712943"/>
          </stop>
        </gradientFill>
      </fill>
    </dxf>
    <dxf>
      <font>
        <color rgb="FF336699"/>
      </font>
      <fill>
        <gradientFill degree="90">
          <stop position="0">
            <color rgb="FF99CCFF"/>
          </stop>
          <stop position="1">
            <color rgb="FF6699FF"/>
          </stop>
        </gradientFill>
      </fill>
    </dxf>
    <dxf>
      <font>
        <color rgb="FF797600"/>
      </font>
      <fill>
        <gradientFill degree="90">
          <stop position="0">
            <color rgb="FFFFFF99"/>
          </stop>
          <stop position="1">
            <color rgb="FFFFCC66"/>
          </stop>
        </gradientFill>
      </fill>
    </dxf>
    <dxf>
      <font>
        <color rgb="FFA13535"/>
      </font>
      <fill>
        <gradientFill degree="90">
          <stop position="0">
            <color rgb="FFFF99CC"/>
          </stop>
          <stop position="1">
            <color rgb="FFFF6699"/>
          </stop>
        </gradientFill>
      </fill>
    </dxf>
    <dxf>
      <font>
        <color rgb="FF808080"/>
      </font>
      <fill>
        <gradientFill degree="90">
          <stop position="0">
            <color theme="0"/>
          </stop>
          <stop position="1">
            <color theme="0" tint="-0.1490218817712943"/>
          </stop>
        </gradientFill>
      </fill>
    </dxf>
    <dxf>
      <font>
        <color rgb="FF336699"/>
      </font>
      <fill>
        <gradientFill degree="90">
          <stop position="0">
            <color rgb="FF99CCFF"/>
          </stop>
          <stop position="1">
            <color rgb="FF6699FF"/>
          </stop>
        </gradientFill>
      </fill>
    </dxf>
    <dxf>
      <font>
        <color rgb="FF797600"/>
      </font>
      <fill>
        <gradientFill degree="90">
          <stop position="0">
            <color rgb="FFFFFF99"/>
          </stop>
          <stop position="1">
            <color rgb="FFFFCC66"/>
          </stop>
        </gradientFill>
      </fill>
    </dxf>
    <dxf>
      <font>
        <color rgb="FFA13535"/>
      </font>
      <fill>
        <gradientFill degree="90">
          <stop position="0">
            <color rgb="FFFF99CC"/>
          </stop>
          <stop position="1">
            <color rgb="FFFF6699"/>
          </stop>
        </gradientFill>
      </fill>
    </dxf>
    <dxf>
      <font>
        <color rgb="FF808080"/>
      </font>
      <fill>
        <gradientFill degree="90">
          <stop position="0">
            <color theme="0"/>
          </stop>
          <stop position="1">
            <color theme="0" tint="-0.1490218817712943"/>
          </stop>
        </gradientFill>
      </fill>
    </dxf>
    <dxf>
      <font>
        <color rgb="FF336699"/>
      </font>
      <fill>
        <gradientFill degree="90">
          <stop position="0">
            <color rgb="FF99CCFF"/>
          </stop>
          <stop position="1">
            <color rgb="FF6699FF"/>
          </stop>
        </gradientFill>
      </fill>
    </dxf>
    <dxf>
      <font>
        <color rgb="FF797600"/>
      </font>
      <fill>
        <gradientFill degree="90">
          <stop position="0">
            <color rgb="FFFFFF99"/>
          </stop>
          <stop position="1">
            <color rgb="FFFFCC66"/>
          </stop>
        </gradientFill>
      </fill>
    </dxf>
    <dxf>
      <font>
        <color rgb="FF6699FF"/>
      </font>
    </dxf>
    <dxf>
      <font>
        <color rgb="FF99CCFF"/>
      </font>
    </dxf>
    <dxf>
      <font>
        <color rgb="FFB2B2B2"/>
      </font>
    </dxf>
    <dxf>
      <font>
        <color rgb="FF000000"/>
      </font>
    </dxf>
    <dxf>
      <font>
        <color rgb="FF993300"/>
      </font>
    </dxf>
    <dxf>
      <font>
        <color rgb="FFCC6600"/>
      </font>
    </dxf>
    <dxf>
      <font>
        <color rgb="FFFF9900"/>
      </font>
    </dxf>
    <dxf>
      <font>
        <color rgb="FFCC9900"/>
      </font>
    </dxf>
    <dxf>
      <font>
        <color rgb="FFFFC000"/>
      </font>
    </dxf>
    <dxf>
      <font>
        <color rgb="FFFFCC00"/>
      </font>
    </dxf>
    <dxf>
      <font>
        <color rgb="FF808000"/>
      </font>
    </dxf>
    <dxf>
      <font>
        <color rgb="FF99CC00"/>
      </font>
    </dxf>
    <dxf>
      <font>
        <color rgb="FF009900"/>
      </font>
    </dxf>
    <dxf>
      <font>
        <color rgb="FF008000"/>
      </font>
    </dxf>
    <dxf>
      <font>
        <color rgb="FF003300"/>
      </font>
    </dxf>
    <dxf>
      <font>
        <color rgb="FF006600"/>
      </font>
    </dxf>
    <dxf>
      <font>
        <color rgb="FF00CC00"/>
      </font>
    </dxf>
    <dxf>
      <font>
        <color rgb="FF00FF00"/>
      </font>
    </dxf>
    <dxf>
      <font>
        <color rgb="FF00FF99"/>
      </font>
    </dxf>
    <dxf>
      <font>
        <color rgb="FF008080"/>
      </font>
    </dxf>
    <dxf>
      <font>
        <color rgb="FF00CC99"/>
      </font>
    </dxf>
    <dxf>
      <font>
        <color rgb="FF33CCCC"/>
      </font>
    </dxf>
    <dxf>
      <font>
        <color rgb="FF00CCFF"/>
      </font>
    </dxf>
    <dxf>
      <font>
        <color rgb="FF00FFFF"/>
      </font>
    </dxf>
    <dxf>
      <font>
        <color rgb="FF0000FF"/>
      </font>
    </dxf>
    <dxf>
      <font>
        <color rgb="FF0000CC"/>
      </font>
    </dxf>
    <dxf>
      <font>
        <color rgb="FF000099"/>
      </font>
    </dxf>
    <dxf>
      <font>
        <color rgb="FF333399"/>
      </font>
    </dxf>
    <dxf>
      <font>
        <color rgb="FF800080"/>
      </font>
    </dxf>
    <dxf>
      <font>
        <color rgb="FF9900CC"/>
      </font>
    </dxf>
    <dxf>
      <font>
        <color rgb="FFCC99FF"/>
      </font>
    </dxf>
    <dxf>
      <font>
        <color rgb="FFFF00FF"/>
      </font>
    </dxf>
    <dxf>
      <font>
        <color rgb="FFFF99CC"/>
      </font>
    </dxf>
    <dxf>
      <font>
        <color rgb="FFFF0066"/>
      </font>
    </dxf>
    <dxf>
      <font>
        <color rgb="FFA50021"/>
      </font>
    </dxf>
    <dxf>
      <font>
        <color rgb="FFFF0000"/>
      </font>
    </dxf>
    <dxf>
      <font>
        <color rgb="FFFF7C80"/>
      </font>
    </dxf>
    <dxf>
      <font>
        <color rgb="FFFF6600"/>
      </font>
    </dxf>
    <dxf>
      <font>
        <color rgb="FFFF3300"/>
      </font>
    </dxf>
    <dxf>
      <font>
        <color theme="0"/>
      </font>
      <fill>
        <patternFill>
          <bgColor rgb="FF0000FF"/>
        </patternFill>
      </fill>
    </dxf>
    <dxf>
      <font>
        <color auto="1"/>
      </font>
      <fill>
        <patternFill>
          <bgColor rgb="FF00FFFF"/>
        </patternFill>
      </fill>
    </dxf>
    <dxf>
      <font>
        <color theme="0"/>
      </font>
      <fill>
        <patternFill>
          <bgColor rgb="FF008000"/>
        </patternFill>
      </fill>
    </dxf>
    <dxf>
      <fill>
        <patternFill>
          <bgColor rgb="FF99CC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6600"/>
        </patternFill>
      </fill>
    </dxf>
    <dxf>
      <fill>
        <patternFill>
          <bgColor rgb="FFFF8080"/>
        </patternFill>
      </fill>
    </dxf>
    <dxf>
      <fill>
        <patternFill>
          <bgColor rgb="FFFF0000"/>
        </patternFill>
      </fill>
    </dxf>
    <dxf>
      <fill>
        <patternFill>
          <bgColor rgb="FFFF00FF"/>
        </patternFill>
      </fill>
    </dxf>
    <dxf>
      <font>
        <color theme="0"/>
      </font>
      <fill>
        <patternFill>
          <bgColor rgb="FF800080"/>
        </patternFill>
      </fill>
    </dxf>
    <dxf>
      <font>
        <color theme="0"/>
      </font>
      <fill>
        <patternFill>
          <bgColor rgb="FF333399"/>
        </patternFill>
      </fill>
    </dxf>
    <dxf>
      <fill>
        <gradientFill degree="45">
          <stop position="0">
            <color theme="0"/>
          </stop>
          <stop position="1">
            <color theme="0" tint="-0.1490218817712943"/>
          </stop>
        </gradientFill>
      </fill>
    </dxf>
  </dxfs>
  <tableStyles count="0" defaultTableStyle="TableStyleMedium9" defaultPivotStyle="PivotStyleLight16"/>
  <colors>
    <mruColors>
      <color rgb="FFFF9999"/>
      <color rgb="FFFF7C80"/>
      <color rgb="FFFF8080"/>
      <color rgb="FFCC9900"/>
      <color rgb="FFCCFFFF"/>
      <color rgb="FF969696"/>
      <color rgb="FF797600"/>
      <color rgb="FF808000"/>
      <color rgb="FFFFFF99"/>
      <color rgb="FFFFCC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hukumusume.com/366/hana/index.html" TargetMode="External"/><Relationship Id="rId2" Type="http://schemas.openxmlformats.org/officeDocument/2006/relationships/hyperlink" Target="http://www.amazon.co.jp/gp/product/4042427243" TargetMode="External"/><Relationship Id="rId1" Type="http://schemas.openxmlformats.org/officeDocument/2006/relationships/hyperlink" Target="http://www.amazon.co.jp/gp/product/4883200566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ww.ehimeflower.jp/hanakotoba.html" TargetMode="External"/><Relationship Id="rId4" Type="http://schemas.openxmlformats.org/officeDocument/2006/relationships/hyperlink" Target="http://www.web-sanin.jp/co/tsk-enterprise/flower/hana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M367"/>
  <sheetViews>
    <sheetView showGridLines="0" zoomScaleNormal="100" workbookViewId="0">
      <pane xSplit="4" ySplit="1" topLeftCell="E2" activePane="bottomRight" state="frozen"/>
      <selection pane="topRight" activeCell="E1" sqref="E1"/>
      <selection pane="bottomLeft" activeCell="A2" sqref="A2"/>
      <selection pane="bottomRight"/>
    </sheetView>
  </sheetViews>
  <sheetFormatPr defaultRowHeight="13.5"/>
  <cols>
    <col min="1" max="1" width="6.625" customWidth="1"/>
    <col min="2" max="2" width="7.125" customWidth="1"/>
    <col min="3" max="3" width="11.625" customWidth="1"/>
    <col min="4" max="9" width="22.625" style="288" customWidth="1"/>
    <col min="10" max="13" width="0" hidden="1" customWidth="1"/>
  </cols>
  <sheetData>
    <row r="1" spans="1:13" ht="15.75">
      <c r="A1" s="149" t="s">
        <v>3732</v>
      </c>
      <c r="B1" s="150" t="s">
        <v>3731</v>
      </c>
      <c r="C1" s="150" t="s">
        <v>1651</v>
      </c>
      <c r="D1" s="310" t="s">
        <v>1652</v>
      </c>
      <c r="E1" s="316" t="s">
        <v>1653</v>
      </c>
      <c r="F1" s="316" t="s">
        <v>1654</v>
      </c>
      <c r="G1" s="316" t="s">
        <v>1655</v>
      </c>
      <c r="H1" s="322" t="s">
        <v>1656</v>
      </c>
      <c r="I1" s="322" t="s">
        <v>7672</v>
      </c>
    </row>
    <row r="2" spans="1:13" ht="23.25" customHeight="1">
      <c r="A2" s="207" t="s">
        <v>1657</v>
      </c>
      <c r="B2" s="219" t="s">
        <v>1658</v>
      </c>
      <c r="C2" s="151" t="s" ph="1">
        <v>7863</v>
      </c>
      <c r="D2" s="311" t="s" ph="1">
        <v>7252</v>
      </c>
      <c r="E2" s="317" t="s" ph="1">
        <v>49</v>
      </c>
      <c r="F2" s="323" t="s" ph="1">
        <v>7906</v>
      </c>
      <c r="G2" s="324" t="s" ph="1">
        <v>50</v>
      </c>
      <c r="H2" s="324" t="s" ph="1">
        <v>7907</v>
      </c>
      <c r="I2" s="326" t="s" ph="1">
        <v>7252</v>
      </c>
      <c r="L2" ph="1"/>
      <c r="M2" ph="1"/>
    </row>
    <row r="3" spans="1:13" ht="23.25" customHeight="1">
      <c r="A3" s="207" t="s">
        <v>51</v>
      </c>
      <c r="B3" s="219" t="s">
        <v>1658</v>
      </c>
      <c r="C3" s="152" t="s" ph="1">
        <v>7676</v>
      </c>
      <c r="D3" s="311" t="s" ph="1">
        <v>1051</v>
      </c>
      <c r="E3" s="317" t="s" ph="1">
        <v>52</v>
      </c>
      <c r="F3" s="323" t="s" ph="1">
        <v>7908</v>
      </c>
      <c r="G3" s="324" t="s" ph="1">
        <v>1050</v>
      </c>
      <c r="H3" s="324" t="s" ph="1">
        <v>7909</v>
      </c>
      <c r="I3" s="326" t="s" ph="1">
        <v>1051</v>
      </c>
      <c r="L3" ph="1"/>
      <c r="M3" ph="1"/>
    </row>
    <row r="4" spans="1:13" ht="23.25" customHeight="1">
      <c r="A4" s="207" t="s">
        <v>1052</v>
      </c>
      <c r="B4" s="219" t="s">
        <v>1658</v>
      </c>
      <c r="C4" s="151" t="s" ph="1">
        <v>7869</v>
      </c>
      <c r="D4" s="311" t="s" ph="1">
        <v>50</v>
      </c>
      <c r="E4" s="318" t="s" ph="1">
        <v>1053</v>
      </c>
      <c r="F4" s="324" t="s" ph="1">
        <v>1053</v>
      </c>
      <c r="G4" s="324" t="s" ph="1">
        <v>7252</v>
      </c>
      <c r="H4" s="324" t="s" ph="1">
        <v>1054</v>
      </c>
      <c r="I4" s="325" t="s" ph="1">
        <v>50</v>
      </c>
      <c r="L4" ph="1"/>
      <c r="M4" ph="1"/>
    </row>
    <row r="5" spans="1:13" ht="23.25" customHeight="1">
      <c r="A5" s="207" t="s">
        <v>1055</v>
      </c>
      <c r="B5" s="219" t="s">
        <v>1658</v>
      </c>
      <c r="C5" s="151" t="s" ph="1">
        <v>8371</v>
      </c>
      <c r="D5" s="312" t="s" ph="1">
        <v>1053</v>
      </c>
      <c r="E5" s="317" t="s" ph="1">
        <v>7908</v>
      </c>
      <c r="F5" s="323" t="s" ph="1">
        <v>52</v>
      </c>
      <c r="G5" s="324" t="s" ph="1">
        <v>7910</v>
      </c>
      <c r="H5" s="327" t="s" ph="1">
        <v>7908</v>
      </c>
      <c r="I5" s="324" t="s" ph="1">
        <v>1054</v>
      </c>
      <c r="L5" ph="1"/>
      <c r="M5" ph="1"/>
    </row>
    <row r="6" spans="1:13" ht="23.25" customHeight="1">
      <c r="A6" s="207" t="s">
        <v>1057</v>
      </c>
      <c r="B6" s="219" t="s">
        <v>1658</v>
      </c>
      <c r="C6" s="155" t="s" ph="1">
        <v>7677</v>
      </c>
      <c r="D6" s="311" t="s" ph="1">
        <v>1058</v>
      </c>
      <c r="E6" s="319" t="s" ph="1">
        <v>1058</v>
      </c>
      <c r="F6" s="325" t="s" ph="1">
        <v>1058</v>
      </c>
      <c r="G6" s="324" t="s" ph="1">
        <v>1053</v>
      </c>
      <c r="H6" s="325" t="s" ph="1">
        <v>1058</v>
      </c>
      <c r="I6" s="324" t="s" ph="1">
        <v>1059</v>
      </c>
      <c r="L6" ph="1"/>
      <c r="M6" ph="1"/>
    </row>
    <row r="7" spans="1:13" ht="23.25" customHeight="1">
      <c r="A7" s="207" t="s">
        <v>1060</v>
      </c>
      <c r="B7" s="219" t="s">
        <v>1658</v>
      </c>
      <c r="C7" s="151" t="s" ph="1">
        <v>8375</v>
      </c>
      <c r="D7" s="312" t="s" ph="1">
        <v>875</v>
      </c>
      <c r="E7" s="319" t="s" ph="1">
        <v>7911</v>
      </c>
      <c r="F7" s="323" t="s" ph="1">
        <v>1062</v>
      </c>
      <c r="G7" s="325" t="s" ph="1">
        <v>7912</v>
      </c>
      <c r="H7" s="324" t="s" ph="1">
        <v>1063</v>
      </c>
      <c r="I7" s="324" t="s" ph="1">
        <v>871</v>
      </c>
      <c r="L7" ph="1"/>
      <c r="M7" ph="1"/>
    </row>
    <row r="8" spans="1:13" ht="23.25" customHeight="1">
      <c r="A8" s="207" t="s">
        <v>872</v>
      </c>
      <c r="B8" s="219" t="s">
        <v>1658</v>
      </c>
      <c r="C8" s="156" t="s" ph="1">
        <v>7678</v>
      </c>
      <c r="D8" s="311" t="s" ph="1">
        <v>49</v>
      </c>
      <c r="E8" s="317" t="s" ph="1">
        <v>7906</v>
      </c>
      <c r="F8" s="326" t="s" ph="1">
        <v>49</v>
      </c>
      <c r="G8" s="324" t="s" ph="1">
        <v>7913</v>
      </c>
      <c r="H8" s="324" t="s" ph="1">
        <v>873</v>
      </c>
      <c r="I8" s="324" t="s" ph="1">
        <v>8146</v>
      </c>
      <c r="L8" ph="1"/>
      <c r="M8" ph="1"/>
    </row>
    <row r="9" spans="1:13" ht="23.25" customHeight="1">
      <c r="A9" s="207" t="s">
        <v>874</v>
      </c>
      <c r="B9" s="219" t="s">
        <v>1658</v>
      </c>
      <c r="C9" s="151" t="s" ph="1">
        <v>8376</v>
      </c>
      <c r="D9" s="313" t="s" ph="1">
        <v>878</v>
      </c>
      <c r="E9" s="317" t="s" ph="1">
        <v>7914</v>
      </c>
      <c r="F9" s="327" t="s" ph="1">
        <v>7914</v>
      </c>
      <c r="G9" s="324" t="s" ph="1">
        <v>876</v>
      </c>
      <c r="H9" s="324" t="s" ph="1">
        <v>877</v>
      </c>
      <c r="I9" s="325" t="s" ph="1">
        <v>878</v>
      </c>
      <c r="L9" ph="1"/>
      <c r="M9" ph="1"/>
    </row>
    <row r="10" spans="1:13" ht="23.25" customHeight="1">
      <c r="A10" s="207" t="s">
        <v>879</v>
      </c>
      <c r="B10" s="219" t="s">
        <v>1658</v>
      </c>
      <c r="C10" s="157" t="s" ph="1">
        <v>7679</v>
      </c>
      <c r="D10" s="311" t="s" ph="1">
        <v>7240</v>
      </c>
      <c r="E10" s="319" t="s" ph="1">
        <v>7915</v>
      </c>
      <c r="F10" s="323" t="s" ph="1">
        <v>880</v>
      </c>
      <c r="G10" s="324" t="s" ph="1">
        <v>7256</v>
      </c>
      <c r="H10" s="325" t="s" ph="1">
        <v>7240</v>
      </c>
      <c r="I10" s="324" t="s" ph="1">
        <v>881</v>
      </c>
      <c r="L10" ph="1"/>
      <c r="M10" ph="1"/>
    </row>
    <row r="11" spans="1:13" ht="23.25" customHeight="1">
      <c r="A11" s="207" t="s">
        <v>5243</v>
      </c>
      <c r="B11" s="219" t="s">
        <v>1658</v>
      </c>
      <c r="C11" s="151" t="s" ph="1">
        <v>5244</v>
      </c>
      <c r="D11" s="311" t="s" ph="1">
        <v>5245</v>
      </c>
      <c r="E11" s="318" t="s" ph="1">
        <v>1062</v>
      </c>
      <c r="F11" s="323" t="s" ph="1">
        <v>7911</v>
      </c>
      <c r="G11" s="324" t="s" ph="1">
        <v>5246</v>
      </c>
      <c r="H11" s="325" t="s" ph="1">
        <v>5245</v>
      </c>
      <c r="I11" s="324" t="s" ph="1">
        <v>5288</v>
      </c>
      <c r="L11" ph="1"/>
      <c r="M11" ph="1"/>
    </row>
    <row r="12" spans="1:13" ht="23.25" customHeight="1">
      <c r="A12" s="207" t="s">
        <v>5247</v>
      </c>
      <c r="B12" s="219" t="s">
        <v>1658</v>
      </c>
      <c r="C12" s="151" t="s" ph="1">
        <v>7878</v>
      </c>
      <c r="D12" s="311" t="s" ph="1">
        <v>8146</v>
      </c>
      <c r="E12" s="318" t="s" ph="1">
        <v>7265</v>
      </c>
      <c r="F12" s="325" t="s" ph="1">
        <v>8146</v>
      </c>
      <c r="G12" s="324" t="s" ph="1">
        <v>1058</v>
      </c>
      <c r="H12" s="324" t="s" ph="1">
        <v>7916</v>
      </c>
      <c r="I12" s="324" t="s" ph="1">
        <v>5248</v>
      </c>
      <c r="L12" ph="1"/>
      <c r="M12" ph="1"/>
    </row>
    <row r="13" spans="1:13" ht="23.25" customHeight="1">
      <c r="A13" s="207" t="s">
        <v>5249</v>
      </c>
      <c r="B13" s="219" t="s">
        <v>1658</v>
      </c>
      <c r="C13" s="151" t="s" ph="1">
        <v>8372</v>
      </c>
      <c r="D13" s="311" t="s" ph="1">
        <v>5250</v>
      </c>
      <c r="E13" s="320" t="s" ph="1">
        <v>5250</v>
      </c>
      <c r="F13" s="326" t="s" ph="1">
        <v>5250</v>
      </c>
      <c r="G13" s="324" t="s" ph="1">
        <v>7917</v>
      </c>
      <c r="H13" s="324" t="s" ph="1">
        <v>50</v>
      </c>
      <c r="I13" s="327" t="s" ph="1">
        <v>913</v>
      </c>
      <c r="L13" ph="1"/>
      <c r="M13" ph="1"/>
    </row>
    <row r="14" spans="1:13" ht="23.25" customHeight="1">
      <c r="A14" s="207" t="s">
        <v>5251</v>
      </c>
      <c r="B14" s="219" t="s">
        <v>1658</v>
      </c>
      <c r="C14" s="159" t="s" ph="1">
        <v>7680</v>
      </c>
      <c r="D14" s="311" t="s" ph="1">
        <v>1054</v>
      </c>
      <c r="E14" s="319" t="s" ph="1">
        <v>1054</v>
      </c>
      <c r="F14" s="323" t="s" ph="1">
        <v>7918</v>
      </c>
      <c r="G14" s="325" t="s" ph="1">
        <v>7919</v>
      </c>
      <c r="H14" s="324" t="s" ph="1">
        <v>5252</v>
      </c>
      <c r="I14" s="324" t="s" ph="1">
        <v>3505</v>
      </c>
      <c r="L14" ph="1"/>
      <c r="M14" ph="1"/>
    </row>
    <row r="15" spans="1:13" ht="23.25" customHeight="1">
      <c r="A15" s="207" t="s">
        <v>5253</v>
      </c>
      <c r="B15" s="219" t="s">
        <v>1658</v>
      </c>
      <c r="C15" s="153" t="s" ph="1">
        <v>7681</v>
      </c>
      <c r="D15" s="311" t="s" ph="1">
        <v>7402</v>
      </c>
      <c r="E15" s="318" t="s" ph="1">
        <v>5254</v>
      </c>
      <c r="F15" s="324" t="s" ph="1">
        <v>5254</v>
      </c>
      <c r="G15" s="324" t="s" ph="1">
        <v>5255</v>
      </c>
      <c r="H15" s="324" t="s" ph="1">
        <v>5254</v>
      </c>
      <c r="I15" s="325" t="s" ph="1">
        <v>7402</v>
      </c>
      <c r="L15" ph="1"/>
      <c r="M15" ph="1"/>
    </row>
    <row r="16" spans="1:13" ht="23.25" customHeight="1">
      <c r="A16" s="207" t="s">
        <v>2538</v>
      </c>
      <c r="B16" s="219" t="s">
        <v>1658</v>
      </c>
      <c r="C16" s="160" t="s" ph="1">
        <v>7682</v>
      </c>
      <c r="D16" s="311" t="s" ph="1">
        <v>2539</v>
      </c>
      <c r="E16" s="318" t="s" ph="1">
        <v>2540</v>
      </c>
      <c r="F16" s="325" t="s" ph="1">
        <v>2539</v>
      </c>
      <c r="G16" s="324" t="s" ph="1">
        <v>7911</v>
      </c>
      <c r="H16" s="325" t="s" ph="1">
        <v>2539</v>
      </c>
      <c r="I16" s="324" t="s" ph="1">
        <v>2541</v>
      </c>
      <c r="L16" ph="1"/>
      <c r="M16" ph="1"/>
    </row>
    <row r="17" spans="1:13" ht="23.25" customHeight="1">
      <c r="A17" s="207" t="s">
        <v>2542</v>
      </c>
      <c r="B17" s="219" t="s">
        <v>1658</v>
      </c>
      <c r="C17" s="161" t="s" ph="1">
        <v>7683</v>
      </c>
      <c r="D17" s="311" t="s" ph="1">
        <v>2545</v>
      </c>
      <c r="E17" s="318" t="s" ph="1">
        <v>7920</v>
      </c>
      <c r="F17" s="323" t="s" ph="1">
        <v>5252</v>
      </c>
      <c r="G17" s="324" t="s" ph="1">
        <v>2544</v>
      </c>
      <c r="H17" s="325" t="s" ph="1">
        <v>2545</v>
      </c>
      <c r="I17" s="327" t="s" ph="1">
        <v>2543</v>
      </c>
      <c r="L17" ph="1"/>
      <c r="M17" ph="1"/>
    </row>
    <row r="18" spans="1:13" ht="23.25" customHeight="1">
      <c r="A18" s="207" t="s">
        <v>2546</v>
      </c>
      <c r="B18" s="219" t="s">
        <v>1658</v>
      </c>
      <c r="C18" s="158" t="s" ph="1">
        <v>7684</v>
      </c>
      <c r="D18" s="311" t="s" ph="1">
        <v>4711</v>
      </c>
      <c r="E18" s="318" t="s" ph="1">
        <v>6083</v>
      </c>
      <c r="F18" s="324" t="s" ph="1">
        <v>7253</v>
      </c>
      <c r="G18" s="324" t="s" ph="1">
        <v>7402</v>
      </c>
      <c r="H18" s="324" t="s" ph="1">
        <v>6083</v>
      </c>
      <c r="I18" s="325" t="s" ph="1">
        <v>4711</v>
      </c>
      <c r="L18" ph="1"/>
      <c r="M18" ph="1"/>
    </row>
    <row r="19" spans="1:13" ht="23.25" customHeight="1">
      <c r="A19" s="207" t="s">
        <v>6084</v>
      </c>
      <c r="B19" s="219" t="s">
        <v>1658</v>
      </c>
      <c r="C19" s="151" t="s" ph="1">
        <v>5244</v>
      </c>
      <c r="D19" s="311" t="s" ph="1">
        <v>6528</v>
      </c>
      <c r="E19" s="318" t="s" ph="1">
        <v>880</v>
      </c>
      <c r="F19" s="323" t="s" ph="1">
        <v>7915</v>
      </c>
      <c r="G19" s="324" t="s" ph="1">
        <v>4907</v>
      </c>
      <c r="H19" s="325" t="s" ph="1">
        <v>6528</v>
      </c>
      <c r="I19" s="324" t="s" ph="1">
        <v>5538</v>
      </c>
    </row>
    <row r="20" spans="1:13" ht="23.25" customHeight="1">
      <c r="A20" s="207" t="s">
        <v>4908</v>
      </c>
      <c r="B20" s="219" t="s">
        <v>1658</v>
      </c>
      <c r="C20" s="151" t="s" ph="1">
        <v>7864</v>
      </c>
      <c r="D20" s="311" t="s" ph="1">
        <v>4909</v>
      </c>
      <c r="E20" s="318" t="s" ph="1">
        <v>7252</v>
      </c>
      <c r="F20" s="324" t="s" ph="1">
        <v>4910</v>
      </c>
      <c r="G20" s="324" t="s" ph="1">
        <v>52</v>
      </c>
      <c r="H20" s="325" t="s" ph="1">
        <v>4909</v>
      </c>
      <c r="I20" s="324" t="s" ph="1">
        <v>4911</v>
      </c>
      <c r="L20" ph="1"/>
      <c r="M20" ph="1"/>
    </row>
    <row r="21" spans="1:13" ht="23.25" customHeight="1">
      <c r="A21" s="207" t="s">
        <v>4912</v>
      </c>
      <c r="B21" s="221" t="s">
        <v>4913</v>
      </c>
      <c r="C21" s="162" t="s" ph="1">
        <v>7686</v>
      </c>
      <c r="D21" s="311" t="s" ph="1">
        <v>24</v>
      </c>
      <c r="E21" s="320" t="s" ph="1">
        <v>24</v>
      </c>
      <c r="F21" s="326" t="s" ph="1">
        <v>24</v>
      </c>
      <c r="G21" s="324" t="s" ph="1">
        <v>1058</v>
      </c>
      <c r="H21" s="327" t="s" ph="1">
        <v>23</v>
      </c>
      <c r="I21" s="324" t="s" ph="1">
        <v>25</v>
      </c>
      <c r="L21" ph="1"/>
      <c r="M21" ph="1"/>
    </row>
    <row r="22" spans="1:13" ht="23.25" customHeight="1">
      <c r="A22" s="207" t="s">
        <v>26</v>
      </c>
      <c r="B22" s="221" t="s">
        <v>4913</v>
      </c>
      <c r="C22" s="163" t="s" ph="1">
        <v>7687</v>
      </c>
      <c r="D22" s="311" t="s" ph="1">
        <v>27</v>
      </c>
      <c r="E22" s="318" t="s" ph="1">
        <v>28</v>
      </c>
      <c r="F22" s="324" t="s" ph="1">
        <v>28</v>
      </c>
      <c r="G22" s="324" t="s" ph="1">
        <v>4910</v>
      </c>
      <c r="H22" s="325" t="s" ph="1">
        <v>27</v>
      </c>
      <c r="I22" s="324" t="s" ph="1">
        <v>1050</v>
      </c>
      <c r="L22" ph="1"/>
      <c r="M22" ph="1"/>
    </row>
    <row r="23" spans="1:13" ht="23.25" customHeight="1">
      <c r="A23" s="207" t="s">
        <v>29</v>
      </c>
      <c r="B23" s="221" t="s">
        <v>4913</v>
      </c>
      <c r="C23" s="151" t="s" ph="1">
        <v>7880</v>
      </c>
      <c r="D23" s="311" t="s" ph="1">
        <v>31</v>
      </c>
      <c r="E23" s="319" t="s" ph="1">
        <v>31</v>
      </c>
      <c r="F23" s="324" t="s" ph="1">
        <v>32</v>
      </c>
      <c r="G23" s="324" t="s" ph="1">
        <v>33</v>
      </c>
      <c r="H23" s="327" t="s" ph="1">
        <v>30</v>
      </c>
      <c r="I23" s="324" t="s" ph="1">
        <v>34</v>
      </c>
    </row>
    <row r="24" spans="1:13" ht="23.25" customHeight="1">
      <c r="A24" s="207" t="s">
        <v>35</v>
      </c>
      <c r="B24" s="221" t="s">
        <v>4913</v>
      </c>
      <c r="C24" s="151" t="s" ph="1">
        <v>7871</v>
      </c>
      <c r="D24" s="311" t="s" ph="1">
        <v>36</v>
      </c>
      <c r="E24" s="318" t="s" ph="1">
        <v>1046</v>
      </c>
      <c r="F24" s="324" t="s" ph="1">
        <v>1046</v>
      </c>
      <c r="G24" s="324" t="s" ph="1">
        <v>1047</v>
      </c>
      <c r="H24" s="324" t="s" ph="1">
        <v>3440</v>
      </c>
      <c r="I24" s="325" t="s" ph="1">
        <v>36</v>
      </c>
      <c r="L24" ph="1"/>
      <c r="M24" ph="1"/>
    </row>
    <row r="25" spans="1:13" ht="23.25" customHeight="1">
      <c r="A25" s="207" t="s">
        <v>5225</v>
      </c>
      <c r="B25" s="221" t="s">
        <v>4913</v>
      </c>
      <c r="C25" s="151" t="s" ph="1">
        <v>7861</v>
      </c>
      <c r="D25" s="311" t="s" ph="1">
        <v>7237</v>
      </c>
      <c r="E25" s="318" t="s" ph="1">
        <v>5255</v>
      </c>
      <c r="F25" s="324" t="s" ph="1">
        <v>5255</v>
      </c>
      <c r="G25" s="324" t="s" ph="1">
        <v>5226</v>
      </c>
      <c r="H25" s="324" t="s" ph="1">
        <v>5255</v>
      </c>
      <c r="I25" s="325" t="s" ph="1">
        <v>7237</v>
      </c>
      <c r="L25" ph="1"/>
      <c r="M25" ph="1"/>
    </row>
    <row r="26" spans="1:13" ht="23.25" customHeight="1">
      <c r="A26" s="207" t="s">
        <v>5227</v>
      </c>
      <c r="B26" s="221" t="s">
        <v>4913</v>
      </c>
      <c r="C26" s="151" t="s" ph="1">
        <v>7893</v>
      </c>
      <c r="D26" s="312" t="s" ph="1">
        <v>5228</v>
      </c>
      <c r="E26" s="319" t="s" ph="1">
        <v>5229</v>
      </c>
      <c r="F26" s="323" t="s" ph="1">
        <v>24</v>
      </c>
      <c r="G26" s="324" t="s" ph="1">
        <v>4952</v>
      </c>
      <c r="H26" s="324" t="s" ph="1">
        <v>7260</v>
      </c>
      <c r="I26" s="324" t="s" ph="1">
        <v>6528</v>
      </c>
      <c r="L26" ph="1"/>
      <c r="M26" ph="1"/>
    </row>
    <row r="27" spans="1:13" ht="23.25" customHeight="1">
      <c r="A27" s="207" t="s">
        <v>5230</v>
      </c>
      <c r="B27" s="221" t="s">
        <v>4913</v>
      </c>
      <c r="C27" s="151" t="s" ph="1">
        <v>7876</v>
      </c>
      <c r="D27" s="311" t="s" ph="1">
        <v>5231</v>
      </c>
      <c r="E27" s="318" t="s" ph="1">
        <v>7320</v>
      </c>
      <c r="F27" s="323" t="s" ph="1">
        <v>7921</v>
      </c>
      <c r="G27" s="324" t="s" ph="1">
        <v>7281</v>
      </c>
      <c r="H27" s="325" t="s" ph="1">
        <v>5231</v>
      </c>
      <c r="I27" s="324" t="s" ph="1">
        <v>5232</v>
      </c>
      <c r="L27" ph="1"/>
      <c r="M27" ph="1"/>
    </row>
    <row r="28" spans="1:13" ht="23.25" customHeight="1">
      <c r="A28" s="207" t="s">
        <v>5233</v>
      </c>
      <c r="B28" s="221" t="s">
        <v>4913</v>
      </c>
      <c r="C28" s="151" t="s" ph="1">
        <v>8374</v>
      </c>
      <c r="D28" s="311" t="s" ph="1">
        <v>5234</v>
      </c>
      <c r="E28" s="319" t="s" ph="1">
        <v>5234</v>
      </c>
      <c r="F28" s="325" t="s" ph="1">
        <v>5234</v>
      </c>
      <c r="G28" s="324" t="s" ph="1">
        <v>7922</v>
      </c>
      <c r="H28" s="324" t="s" ph="1">
        <v>5235</v>
      </c>
      <c r="I28" s="324" t="s" ph="1">
        <v>5236</v>
      </c>
      <c r="L28" ph="1"/>
      <c r="M28" ph="1"/>
    </row>
    <row r="29" spans="1:13" ht="23.25" customHeight="1">
      <c r="A29" s="207" t="s">
        <v>5237</v>
      </c>
      <c r="B29" s="221" t="s">
        <v>4913</v>
      </c>
      <c r="C29" s="164" t="s" ph="1">
        <v>7688</v>
      </c>
      <c r="D29" s="311" t="s" ph="1">
        <v>5238</v>
      </c>
      <c r="E29" s="318" t="s" ph="1">
        <v>5239</v>
      </c>
      <c r="F29" s="325" t="s" ph="1">
        <v>5238</v>
      </c>
      <c r="G29" s="324" t="s" ph="1">
        <v>5240</v>
      </c>
      <c r="H29" s="324" t="s" ph="1">
        <v>7261</v>
      </c>
      <c r="I29" s="324" t="s" ph="1">
        <v>5241</v>
      </c>
      <c r="L29" ph="1"/>
      <c r="M29" ph="1"/>
    </row>
    <row r="30" spans="1:13" ht="23.25" customHeight="1">
      <c r="A30" s="207" t="s">
        <v>5242</v>
      </c>
      <c r="B30" s="221" t="s">
        <v>4913</v>
      </c>
      <c r="C30" s="151" t="s" ph="1">
        <v>7874</v>
      </c>
      <c r="D30" s="311" t="s" ph="1">
        <v>4625</v>
      </c>
      <c r="E30" s="318" t="s" ph="1">
        <v>31</v>
      </c>
      <c r="F30" s="324" t="s" ph="1">
        <v>31</v>
      </c>
      <c r="G30" s="324" t="s" ph="1">
        <v>4626</v>
      </c>
      <c r="H30" s="325" t="s" ph="1">
        <v>4625</v>
      </c>
      <c r="I30" s="324" t="s" ph="1">
        <v>4627</v>
      </c>
      <c r="L30" ph="1"/>
      <c r="M30" ph="1"/>
    </row>
    <row r="31" spans="1:13" ht="23.25" customHeight="1">
      <c r="A31" s="207" t="s">
        <v>2751</v>
      </c>
      <c r="B31" s="221" t="s">
        <v>4913</v>
      </c>
      <c r="C31" s="151" t="s" ph="1">
        <v>7884</v>
      </c>
      <c r="D31" s="311" t="s" ph="1">
        <v>7260</v>
      </c>
      <c r="E31" s="318" t="s" ph="1">
        <v>2752</v>
      </c>
      <c r="F31" s="326" t="s" ph="1">
        <v>7260</v>
      </c>
      <c r="G31" s="324" t="s" ph="1">
        <v>3308</v>
      </c>
      <c r="H31" s="324" t="s" ph="1">
        <v>7262</v>
      </c>
      <c r="I31" s="324" t="s" ph="1">
        <v>2753</v>
      </c>
      <c r="L31" ph="1"/>
      <c r="M31" ph="1"/>
    </row>
    <row r="32" spans="1:13" ht="23.25" customHeight="1">
      <c r="A32" s="207" t="s">
        <v>2754</v>
      </c>
      <c r="B32" s="221" t="s">
        <v>4913</v>
      </c>
      <c r="C32" s="151" t="s" ph="1">
        <v>7879</v>
      </c>
      <c r="D32" s="311" t="s" ph="1">
        <v>877</v>
      </c>
      <c r="E32" s="318" t="s" ph="1">
        <v>7921</v>
      </c>
      <c r="F32" s="323" t="s" ph="1">
        <v>7320</v>
      </c>
      <c r="G32" s="325" t="s" ph="1">
        <v>877</v>
      </c>
      <c r="H32" s="324" t="s" ph="1">
        <v>7923</v>
      </c>
      <c r="I32" s="324" t="s" ph="1">
        <v>2755</v>
      </c>
      <c r="L32" ph="1"/>
      <c r="M32" ph="1"/>
    </row>
    <row r="33" spans="1:13" ht="23.25" customHeight="1">
      <c r="A33" s="206" t="s">
        <v>2756</v>
      </c>
      <c r="B33" s="221" t="s">
        <v>4913</v>
      </c>
      <c r="C33" s="156" t="s" ph="1">
        <v>7678</v>
      </c>
      <c r="D33" s="311" t="s" ph="1">
        <v>2757</v>
      </c>
      <c r="E33" s="318" t="s" ph="1">
        <v>2758</v>
      </c>
      <c r="F33" s="324" t="s" ph="1">
        <v>6528</v>
      </c>
      <c r="G33" s="325" t="s" ph="1">
        <v>2757</v>
      </c>
      <c r="H33" s="324" t="s" ph="1">
        <v>7236</v>
      </c>
      <c r="I33" s="324" t="s" ph="1">
        <v>7236</v>
      </c>
      <c r="L33" ph="1"/>
      <c r="M33" ph="1"/>
    </row>
    <row r="34" spans="1:13" ht="23.25" customHeight="1">
      <c r="A34" s="206" t="s">
        <v>2759</v>
      </c>
      <c r="B34" s="221" t="s">
        <v>4913</v>
      </c>
      <c r="C34" s="151" t="s" ph="1">
        <v>5244</v>
      </c>
      <c r="D34" s="311" t="s" ph="1">
        <v>2760</v>
      </c>
      <c r="E34" s="319" t="s" ph="1">
        <v>2760</v>
      </c>
      <c r="F34" s="325" t="s" ph="1">
        <v>2760</v>
      </c>
      <c r="G34" s="324" t="s" ph="1">
        <v>7924</v>
      </c>
      <c r="H34" s="324" t="s" ph="1">
        <v>49</v>
      </c>
      <c r="I34" s="324" t="s" ph="1">
        <v>875</v>
      </c>
      <c r="L34" ph="1"/>
      <c r="M34" ph="1"/>
    </row>
    <row r="35" spans="1:13" ht="23.25" customHeight="1">
      <c r="A35" s="206" t="s">
        <v>2761</v>
      </c>
      <c r="B35" s="221" t="s">
        <v>4913</v>
      </c>
      <c r="C35" s="151" t="s" ph="1">
        <v>7875</v>
      </c>
      <c r="D35" s="311" t="s" ph="1">
        <v>7396</v>
      </c>
      <c r="E35" s="318" t="s" ph="1">
        <v>2762</v>
      </c>
      <c r="F35" s="324" t="s" ph="1">
        <v>2762</v>
      </c>
      <c r="G35" s="324" t="s" ph="1">
        <v>7909</v>
      </c>
      <c r="H35" s="324" t="s" ph="1">
        <v>2763</v>
      </c>
      <c r="I35" s="325" t="s" ph="1">
        <v>7396</v>
      </c>
      <c r="L35" ph="1"/>
      <c r="M35" ph="1"/>
    </row>
    <row r="36" spans="1:13" ht="23.25" customHeight="1">
      <c r="A36" s="206" t="s">
        <v>2764</v>
      </c>
      <c r="B36" s="221" t="s">
        <v>4913</v>
      </c>
      <c r="C36" s="151" t="s" ph="1">
        <v>8375</v>
      </c>
      <c r="D36" s="313" t="s" ph="1">
        <v>7256</v>
      </c>
      <c r="E36" s="317" t="s" ph="1">
        <v>7925</v>
      </c>
      <c r="F36" s="327" t="s" ph="1">
        <v>7925</v>
      </c>
      <c r="G36" s="324" t="s" ph="1">
        <v>2760</v>
      </c>
      <c r="H36" s="326" t="s" ph="1">
        <v>7256</v>
      </c>
      <c r="I36" s="324" t="s" ph="1">
        <v>4952</v>
      </c>
      <c r="L36" ph="1"/>
      <c r="M36" ph="1"/>
    </row>
    <row r="37" spans="1:13" ht="23.25" customHeight="1">
      <c r="A37" s="206" t="s">
        <v>2765</v>
      </c>
      <c r="B37" s="221" t="s">
        <v>4913</v>
      </c>
      <c r="C37" s="151" t="s" ph="1">
        <v>7868</v>
      </c>
      <c r="D37" s="311" t="s" ph="1">
        <v>7904</v>
      </c>
      <c r="E37" s="319" t="s" ph="1">
        <v>7904</v>
      </c>
      <c r="F37" s="325" t="s" ph="1">
        <v>7904</v>
      </c>
      <c r="G37" s="324" t="s" ph="1">
        <v>6281</v>
      </c>
      <c r="H37" s="327" t="s" ph="1">
        <v>6280</v>
      </c>
      <c r="I37" s="324" t="s" ph="1">
        <v>2760</v>
      </c>
      <c r="L37" ph="1"/>
      <c r="M37" ph="1"/>
    </row>
    <row r="38" spans="1:13" ht="23.25" customHeight="1">
      <c r="A38" s="206" t="s">
        <v>6282</v>
      </c>
      <c r="B38" s="221" t="s">
        <v>4913</v>
      </c>
      <c r="C38" s="153" t="s" ph="1">
        <v>7681</v>
      </c>
      <c r="D38" s="311" t="s" ph="1">
        <v>6283</v>
      </c>
      <c r="E38" s="318" t="s" ph="1">
        <v>6284</v>
      </c>
      <c r="F38" s="324" t="s" ph="1">
        <v>6285</v>
      </c>
      <c r="G38" s="324" t="s" ph="1">
        <v>7915</v>
      </c>
      <c r="H38" s="324" t="s" ph="1">
        <v>6286</v>
      </c>
      <c r="I38" s="325" t="s" ph="1">
        <v>6283</v>
      </c>
      <c r="L38" ph="1"/>
      <c r="M38" ph="1"/>
    </row>
    <row r="39" spans="1:13" ht="23.25" customHeight="1">
      <c r="A39" s="206" t="s">
        <v>6287</v>
      </c>
      <c r="B39" s="221" t="s">
        <v>4913</v>
      </c>
      <c r="C39" s="151" t="s" ph="1">
        <v>8373</v>
      </c>
      <c r="D39" s="311" t="s" ph="1">
        <v>7281</v>
      </c>
      <c r="E39" s="318" t="s" ph="1">
        <v>7316</v>
      </c>
      <c r="F39" s="324" t="s" ph="1">
        <v>7316</v>
      </c>
      <c r="G39" s="324" t="s" ph="1">
        <v>4144</v>
      </c>
      <c r="H39" s="325" t="s" ph="1">
        <v>7926</v>
      </c>
      <c r="I39" s="324" t="s" ph="1">
        <v>4145</v>
      </c>
      <c r="J39" ph="1"/>
      <c r="L39" ph="1"/>
      <c r="M39" ph="1"/>
    </row>
    <row r="40" spans="1:13" ht="23.25" customHeight="1">
      <c r="A40" s="206" t="s">
        <v>4146</v>
      </c>
      <c r="B40" s="221" t="s">
        <v>4913</v>
      </c>
      <c r="C40" s="151" t="s" ph="1">
        <v>8371</v>
      </c>
      <c r="D40" s="311" t="s" ph="1">
        <v>4147</v>
      </c>
      <c r="E40" s="319" t="s" ph="1">
        <v>4147</v>
      </c>
      <c r="F40" s="324" t="s" ph="1">
        <v>4148</v>
      </c>
      <c r="G40" s="324" t="s" ph="1">
        <v>7927</v>
      </c>
      <c r="H40" s="325" t="s" ph="1">
        <v>4147</v>
      </c>
      <c r="I40" s="324" t="s" ph="1">
        <v>4149</v>
      </c>
      <c r="L40" ph="1"/>
      <c r="M40" ph="1"/>
    </row>
    <row r="41" spans="1:13" ht="23.25" customHeight="1">
      <c r="A41" s="206" t="s">
        <v>4150</v>
      </c>
      <c r="B41" s="221" t="s">
        <v>4913</v>
      </c>
      <c r="C41" s="151" t="s" ph="1">
        <v>7863</v>
      </c>
      <c r="D41" s="311" t="s" ph="1">
        <v>4151</v>
      </c>
      <c r="E41" s="319" t="s" ph="1">
        <v>4151</v>
      </c>
      <c r="F41" s="324" t="s" ph="1">
        <v>4149</v>
      </c>
      <c r="G41" s="324" t="s" ph="1">
        <v>4152</v>
      </c>
      <c r="H41" s="325" t="s" ph="1">
        <v>4151</v>
      </c>
      <c r="I41" s="324" t="s" ph="1">
        <v>4153</v>
      </c>
      <c r="L41" ph="1"/>
      <c r="M41" ph="1"/>
    </row>
    <row r="42" spans="1:13" ht="23.25" customHeight="1">
      <c r="A42" s="206" t="s">
        <v>2044</v>
      </c>
      <c r="B42" s="221" t="s">
        <v>4913</v>
      </c>
      <c r="C42" s="151" t="s" ph="1">
        <v>7865</v>
      </c>
      <c r="D42" s="311" t="s" ph="1">
        <v>3174</v>
      </c>
      <c r="E42" s="318" t="s" ph="1">
        <v>2544</v>
      </c>
      <c r="F42" s="324" t="s" ph="1">
        <v>2544</v>
      </c>
      <c r="G42" s="325" t="s" ph="1">
        <v>3174</v>
      </c>
      <c r="H42" s="324" t="s" ph="1">
        <v>2544</v>
      </c>
      <c r="I42" s="324" t="s" ph="1">
        <v>2045</v>
      </c>
      <c r="L42" ph="1"/>
      <c r="M42" ph="1"/>
    </row>
    <row r="43" spans="1:13" ht="23.25" customHeight="1">
      <c r="A43" s="206" t="s">
        <v>2046</v>
      </c>
      <c r="B43" s="221" t="s">
        <v>4913</v>
      </c>
      <c r="C43" s="155" t="s" ph="1">
        <v>7677</v>
      </c>
      <c r="D43" s="311" t="s" ph="1">
        <v>7271</v>
      </c>
      <c r="E43" s="319" t="s" ph="1">
        <v>7271</v>
      </c>
      <c r="F43" s="325" t="s" ph="1">
        <v>7271</v>
      </c>
      <c r="G43" s="324" t="s" ph="1">
        <v>2047</v>
      </c>
      <c r="H43" s="324" t="s" ph="1">
        <v>2048</v>
      </c>
      <c r="I43" s="324" t="s" ph="1">
        <v>5245</v>
      </c>
      <c r="L43" ph="1"/>
      <c r="M43" ph="1"/>
    </row>
    <row r="44" spans="1:13" ht="23.25" customHeight="1">
      <c r="A44" s="206" t="s">
        <v>3233</v>
      </c>
      <c r="B44" s="221" t="s">
        <v>4913</v>
      </c>
      <c r="C44" s="151" t="s" ph="1">
        <v>7871</v>
      </c>
      <c r="D44" s="311" t="s" ph="1">
        <v>5246</v>
      </c>
      <c r="E44" s="318" t="s" ph="1">
        <v>7255</v>
      </c>
      <c r="F44" s="324" t="s" ph="1">
        <v>7255</v>
      </c>
      <c r="G44" s="324" t="s" ph="1">
        <v>3234</v>
      </c>
      <c r="H44" s="325" t="s" ph="1">
        <v>5246</v>
      </c>
      <c r="I44" s="324" t="s" ph="1">
        <v>1047</v>
      </c>
      <c r="L44" ph="1"/>
      <c r="M44" ph="1"/>
    </row>
    <row r="45" spans="1:13" ht="23.25" customHeight="1">
      <c r="A45" s="206" t="s">
        <v>3235</v>
      </c>
      <c r="B45" s="221" t="s">
        <v>4913</v>
      </c>
      <c r="C45" s="165" t="s" ph="1">
        <v>7689</v>
      </c>
      <c r="D45" s="312" t="s" ph="1">
        <v>7894</v>
      </c>
      <c r="E45" s="318" t="s" ph="1">
        <v>3237</v>
      </c>
      <c r="F45" s="324" t="s" ph="1">
        <v>3237</v>
      </c>
      <c r="G45" s="325" t="s" ph="1">
        <v>3238</v>
      </c>
      <c r="H45" s="324" t="s" ph="1">
        <v>3239</v>
      </c>
      <c r="I45" s="327" t="s" ph="1">
        <v>3236</v>
      </c>
      <c r="L45" ph="1"/>
      <c r="M45" ph="1"/>
    </row>
    <row r="46" spans="1:13" ht="23.25" customHeight="1">
      <c r="A46" s="206" t="s">
        <v>3240</v>
      </c>
      <c r="B46" s="221" t="s">
        <v>4913</v>
      </c>
      <c r="C46" s="162" t="s" ph="1">
        <v>7686</v>
      </c>
      <c r="D46" s="311" t="s" ph="1">
        <v>2479</v>
      </c>
      <c r="E46" s="319" t="s" ph="1">
        <v>2479</v>
      </c>
      <c r="F46" s="325" t="s" ph="1">
        <v>2479</v>
      </c>
      <c r="G46" s="324" t="s" ph="1">
        <v>7928</v>
      </c>
      <c r="H46" s="324" t="s" ph="1">
        <v>1724</v>
      </c>
      <c r="I46" s="324" t="s" ph="1">
        <v>3241</v>
      </c>
    </row>
    <row r="47" spans="1:13" ht="23.25" customHeight="1">
      <c r="A47" s="206" t="s">
        <v>3242</v>
      </c>
      <c r="B47" s="221" t="s">
        <v>4913</v>
      </c>
      <c r="C47" s="151" t="s" ph="1">
        <v>5244</v>
      </c>
      <c r="D47" s="311" t="s" ph="1">
        <v>3243</v>
      </c>
      <c r="E47" s="318" t="s" ph="1">
        <v>3244</v>
      </c>
      <c r="F47" s="324" t="s" ph="1">
        <v>3244</v>
      </c>
      <c r="G47" s="324" t="s" ph="1">
        <v>3245</v>
      </c>
      <c r="H47" s="325" t="s" ph="1">
        <v>3243</v>
      </c>
      <c r="I47" s="324" t="s" ph="1">
        <v>3246</v>
      </c>
      <c r="L47" ph="1"/>
      <c r="M47" ph="1"/>
    </row>
    <row r="48" spans="1:13" ht="23.25" customHeight="1">
      <c r="A48" s="206" t="s">
        <v>3247</v>
      </c>
      <c r="B48" s="221" t="s">
        <v>4913</v>
      </c>
      <c r="C48" s="153" t="s" ph="1">
        <v>7681</v>
      </c>
      <c r="D48" s="311" t="s" ph="1">
        <v>3248</v>
      </c>
      <c r="E48" s="318" t="s" ph="1">
        <v>3249</v>
      </c>
      <c r="F48" s="324" t="s" ph="1">
        <v>3249</v>
      </c>
      <c r="G48" s="324" t="s" ph="1">
        <v>5252</v>
      </c>
      <c r="H48" s="324" t="s" ph="1">
        <v>3250</v>
      </c>
      <c r="I48" s="325" t="s" ph="1">
        <v>3248</v>
      </c>
      <c r="L48" ph="1"/>
      <c r="M48" ph="1"/>
    </row>
    <row r="49" spans="1:13" ht="23.25" customHeight="1">
      <c r="A49" s="206" t="s">
        <v>3251</v>
      </c>
      <c r="B49" s="221" t="s">
        <v>4913</v>
      </c>
      <c r="C49" s="156" t="s" ph="1">
        <v>7678</v>
      </c>
      <c r="D49" s="311" t="s" ph="1">
        <v>3440</v>
      </c>
      <c r="E49" s="318" t="s" ph="1">
        <v>1347</v>
      </c>
      <c r="F49" s="324" t="s" ph="1">
        <v>1347</v>
      </c>
      <c r="G49" s="325" t="s" ph="1">
        <v>3440</v>
      </c>
      <c r="H49" s="324" t="s" ph="1">
        <v>2760</v>
      </c>
      <c r="I49" s="324" t="s" ph="1">
        <v>3080</v>
      </c>
      <c r="L49" ph="1"/>
      <c r="M49" ph="1"/>
    </row>
    <row r="50" spans="1:13" ht="23.25" customHeight="1">
      <c r="A50" s="206" t="s">
        <v>3081</v>
      </c>
      <c r="B50" s="221" t="s">
        <v>4913</v>
      </c>
      <c r="C50" s="151" t="s" ph="1">
        <v>8372</v>
      </c>
      <c r="D50" s="311" t="s" ph="1">
        <v>2752</v>
      </c>
      <c r="E50" s="317" t="s" ph="1">
        <v>24</v>
      </c>
      <c r="F50" s="324" t="s" ph="1">
        <v>7929</v>
      </c>
      <c r="G50" s="326" t="s" ph="1">
        <v>2752</v>
      </c>
      <c r="H50" s="327" t="s" ph="1">
        <v>24</v>
      </c>
      <c r="I50" s="324" t="s" ph="1">
        <v>3082</v>
      </c>
      <c r="L50" ph="1"/>
      <c r="M50" ph="1"/>
    </row>
    <row r="51" spans="1:13" ht="23.25" customHeight="1">
      <c r="A51" s="206" t="s">
        <v>3056</v>
      </c>
      <c r="B51" s="222" t="s">
        <v>3057</v>
      </c>
      <c r="C51" s="151" t="s" ph="1">
        <v>7863</v>
      </c>
      <c r="D51" s="311" t="s" ph="1">
        <v>876</v>
      </c>
      <c r="E51" s="318" t="s" ph="1">
        <v>3058</v>
      </c>
      <c r="F51" s="324" t="s" ph="1">
        <v>7930</v>
      </c>
      <c r="G51" s="324" t="s" ph="1">
        <v>1891</v>
      </c>
      <c r="H51" s="325" t="s" ph="1">
        <v>876</v>
      </c>
      <c r="I51" s="324" t="s" ph="1">
        <v>7240</v>
      </c>
      <c r="L51" ph="1"/>
      <c r="M51" ph="1"/>
    </row>
    <row r="52" spans="1:13" ht="23.25" customHeight="1">
      <c r="A52" s="206" t="s">
        <v>1892</v>
      </c>
      <c r="B52" s="222" t="s">
        <v>3057</v>
      </c>
      <c r="C52" s="158" t="s" ph="1">
        <v>7684</v>
      </c>
      <c r="D52" s="311" t="s" ph="1">
        <v>3232</v>
      </c>
      <c r="E52" s="319" t="s" ph="1">
        <v>3232</v>
      </c>
      <c r="F52" s="325" t="s" ph="1">
        <v>3232</v>
      </c>
      <c r="G52" s="324" t="s" ph="1">
        <v>7931</v>
      </c>
      <c r="H52" s="325" t="s" ph="1">
        <v>3232</v>
      </c>
      <c r="I52" s="324" t="s" ph="1">
        <v>32</v>
      </c>
      <c r="L52" ph="1"/>
      <c r="M52" ph="1"/>
    </row>
    <row r="53" spans="1:13" ht="23.25" customHeight="1">
      <c r="A53" s="206" t="s">
        <v>1893</v>
      </c>
      <c r="B53" s="222" t="s">
        <v>3057</v>
      </c>
      <c r="C53" s="151" t="s" ph="1">
        <v>5244</v>
      </c>
      <c r="D53" s="311" t="s" ph="1">
        <v>5240</v>
      </c>
      <c r="E53" s="319" t="s" ph="1">
        <v>5240</v>
      </c>
      <c r="F53" s="325" t="s" ph="1">
        <v>5240</v>
      </c>
      <c r="G53" s="324" t="s" ph="1">
        <v>7914</v>
      </c>
      <c r="H53" s="325" t="s" ph="1">
        <v>5240</v>
      </c>
      <c r="I53" s="324" t="s" ph="1">
        <v>1894</v>
      </c>
      <c r="L53" ph="1"/>
      <c r="M53" ph="1"/>
    </row>
    <row r="54" spans="1:13" ht="23.25" customHeight="1">
      <c r="A54" s="206" t="s">
        <v>1895</v>
      </c>
      <c r="B54" s="222" t="s">
        <v>3057</v>
      </c>
      <c r="C54" s="161" t="s" ph="1">
        <v>7683</v>
      </c>
      <c r="D54" s="311" t="s" ph="1">
        <v>3236</v>
      </c>
      <c r="E54" s="317" t="s" ph="1">
        <v>1896</v>
      </c>
      <c r="F54" s="327" t="s" ph="1">
        <v>1896</v>
      </c>
      <c r="G54" s="324" t="s" ph="1">
        <v>7932</v>
      </c>
      <c r="H54" s="325" t="s" ph="1">
        <v>3236</v>
      </c>
      <c r="I54" s="324" t="s" ph="1">
        <v>1897</v>
      </c>
      <c r="L54" ph="1"/>
      <c r="M54" ph="1"/>
    </row>
    <row r="55" spans="1:13" ht="23.25" customHeight="1">
      <c r="A55" s="206" t="s">
        <v>1898</v>
      </c>
      <c r="B55" s="222" t="s">
        <v>3057</v>
      </c>
      <c r="C55" s="151" t="s" ph="1">
        <v>7863</v>
      </c>
      <c r="D55" s="311" t="s" ph="1">
        <v>4626</v>
      </c>
      <c r="E55" s="318" t="s" ph="1">
        <v>1899</v>
      </c>
      <c r="F55" s="324" t="s" ph="1">
        <v>1899</v>
      </c>
      <c r="G55" s="324" t="s" ph="1">
        <v>1900</v>
      </c>
      <c r="H55" s="325" t="s" ph="1">
        <v>4626</v>
      </c>
      <c r="I55" s="324" t="s" ph="1">
        <v>2544</v>
      </c>
      <c r="L55" ph="1"/>
      <c r="M55" ph="1"/>
    </row>
    <row r="56" spans="1:13" ht="23.25" customHeight="1">
      <c r="A56" s="206" t="s">
        <v>1901</v>
      </c>
      <c r="B56" s="222" t="s">
        <v>3057</v>
      </c>
      <c r="C56" s="151" t="s" ph="1">
        <v>5244</v>
      </c>
      <c r="D56" s="311" t="s" ph="1">
        <v>1902</v>
      </c>
      <c r="E56" s="319" t="s" ph="1">
        <v>1902</v>
      </c>
      <c r="F56" s="325" t="s" ph="1">
        <v>1902</v>
      </c>
      <c r="G56" s="324" t="s" ph="1">
        <v>5231</v>
      </c>
      <c r="H56" s="324" t="s" ph="1">
        <v>6281</v>
      </c>
      <c r="I56" s="324" t="s" ph="1">
        <v>1053</v>
      </c>
      <c r="L56" ph="1"/>
      <c r="M56" ph="1"/>
    </row>
    <row r="57" spans="1:13" ht="23.25" customHeight="1">
      <c r="A57" s="206" t="s">
        <v>1903</v>
      </c>
      <c r="B57" s="222" t="s">
        <v>3057</v>
      </c>
      <c r="C57" s="151" t="s" ph="1">
        <v>8372</v>
      </c>
      <c r="D57" s="311" t="s" ph="1">
        <v>1904</v>
      </c>
      <c r="E57" s="318" t="s" ph="1">
        <v>1905</v>
      </c>
      <c r="F57" s="324" t="s" ph="1">
        <v>1905</v>
      </c>
      <c r="G57" s="324" t="s" ph="1">
        <v>4625</v>
      </c>
      <c r="H57" s="324" t="s" ph="1">
        <v>7860</v>
      </c>
      <c r="I57" s="325" t="s" ph="1">
        <v>1904</v>
      </c>
      <c r="L57" ph="1"/>
      <c r="M57" ph="1"/>
    </row>
    <row r="58" spans="1:13" ht="23.25" customHeight="1">
      <c r="A58" s="206" t="s">
        <v>2580</v>
      </c>
      <c r="B58" s="222" t="s">
        <v>3057</v>
      </c>
      <c r="C58" s="161" t="s" ph="1">
        <v>7683</v>
      </c>
      <c r="D58" s="311" t="s" ph="1">
        <v>2581</v>
      </c>
      <c r="E58" s="318" t="s" ph="1">
        <v>50</v>
      </c>
      <c r="F58" s="324" t="s" ph="1">
        <v>50</v>
      </c>
      <c r="G58" s="324" t="s" ph="1">
        <v>3236</v>
      </c>
      <c r="H58" s="325" t="s" ph="1">
        <v>2581</v>
      </c>
      <c r="I58" s="324" t="s" ph="1">
        <v>49</v>
      </c>
    </row>
    <row r="59" spans="1:13" ht="23.25" customHeight="1">
      <c r="A59" s="206" t="s">
        <v>2582</v>
      </c>
      <c r="B59" s="222" t="s">
        <v>3057</v>
      </c>
      <c r="C59" s="151" t="s" ph="1">
        <v>8375</v>
      </c>
      <c r="D59" s="311" t="s" ph="1">
        <v>2583</v>
      </c>
      <c r="E59" s="319" t="s" ph="1">
        <v>2583</v>
      </c>
      <c r="F59" s="325" t="s" ph="1">
        <v>2583</v>
      </c>
      <c r="G59" s="324" t="s" ph="1">
        <v>2584</v>
      </c>
      <c r="H59" s="324" t="s" ph="1">
        <v>2585</v>
      </c>
      <c r="I59" s="324" t="s" ph="1">
        <v>2586</v>
      </c>
      <c r="L59" ph="1"/>
      <c r="M59" ph="1"/>
    </row>
    <row r="60" spans="1:13" ht="23.25" customHeight="1">
      <c r="A60" s="206" t="s">
        <v>2587</v>
      </c>
      <c r="B60" s="222" t="s">
        <v>3057</v>
      </c>
      <c r="C60" s="158" t="s" ph="1">
        <v>7684</v>
      </c>
      <c r="D60" s="311" t="s" ph="1">
        <v>2588</v>
      </c>
      <c r="E60" s="318" t="s" ph="1">
        <v>2589</v>
      </c>
      <c r="F60" s="324" t="s" ph="1">
        <v>2589</v>
      </c>
      <c r="G60" s="324" t="s" ph="1">
        <v>3249</v>
      </c>
      <c r="H60" s="325" t="s" ph="1">
        <v>2588</v>
      </c>
      <c r="I60" s="324" t="s" ph="1">
        <v>1058</v>
      </c>
      <c r="L60" ph="1"/>
      <c r="M60" ph="1"/>
    </row>
    <row r="61" spans="1:13" ht="23.25" customHeight="1">
      <c r="A61" s="206" t="s">
        <v>2590</v>
      </c>
      <c r="B61" s="222" t="s">
        <v>3057</v>
      </c>
      <c r="C61" s="151" t="s" ph="1">
        <v>8371</v>
      </c>
      <c r="D61" s="311" t="s" ph="1">
        <v>7316</v>
      </c>
      <c r="E61" s="318" t="s" ph="1">
        <v>2591</v>
      </c>
      <c r="F61" s="324" t="s" ph="1">
        <v>2591</v>
      </c>
      <c r="G61" s="324" t="s" ph="1">
        <v>2592</v>
      </c>
      <c r="H61" s="325" t="s" ph="1">
        <v>7316</v>
      </c>
      <c r="I61" s="324" t="s" ph="1">
        <v>2593</v>
      </c>
      <c r="L61" ph="1"/>
      <c r="M61" ph="1"/>
    </row>
    <row r="62" spans="1:13" ht="23.25" customHeight="1">
      <c r="A62" s="208" t="s">
        <v>2594</v>
      </c>
      <c r="B62" s="222" t="s">
        <v>3057</v>
      </c>
      <c r="C62" s="160" t="s" ph="1">
        <v>7682</v>
      </c>
      <c r="D62" s="311" t="s" ph="1">
        <v>1899</v>
      </c>
      <c r="E62" s="318" t="s" ph="1">
        <v>2595</v>
      </c>
      <c r="F62" s="323" t="s" ph="1">
        <v>2596</v>
      </c>
      <c r="G62" s="324" t="s" ph="1">
        <v>2597</v>
      </c>
      <c r="H62" s="325" t="s" ph="1">
        <v>1899</v>
      </c>
      <c r="I62" s="324" t="s" ph="1">
        <v>3174</v>
      </c>
      <c r="L62" ph="1"/>
      <c r="M62" ph="1"/>
    </row>
    <row r="63" spans="1:13" ht="23.25" customHeight="1">
      <c r="A63" s="208" t="s">
        <v>2598</v>
      </c>
      <c r="B63" s="222" t="s">
        <v>3057</v>
      </c>
      <c r="C63" s="158" t="s" ph="1">
        <v>7684</v>
      </c>
      <c r="D63" s="312" t="s" ph="1">
        <v>2599</v>
      </c>
      <c r="E63" s="318" t="s" ph="1">
        <v>4625</v>
      </c>
      <c r="F63" s="324" t="s" ph="1">
        <v>4625</v>
      </c>
      <c r="G63" s="325" t="s" ph="1">
        <v>7933</v>
      </c>
      <c r="H63" s="325" t="s" ph="1">
        <v>4153</v>
      </c>
      <c r="I63" s="324" t="s" ph="1">
        <v>2600</v>
      </c>
      <c r="L63" ph="1"/>
      <c r="M63" ph="1"/>
    </row>
    <row r="64" spans="1:13" ht="23.25" customHeight="1">
      <c r="A64" s="208" t="s">
        <v>2601</v>
      </c>
      <c r="B64" s="222" t="s">
        <v>3057</v>
      </c>
      <c r="C64" s="156" t="s" ph="1">
        <v>7678</v>
      </c>
      <c r="D64" s="311" t="s" ph="1">
        <v>2602</v>
      </c>
      <c r="E64" s="318" t="s" ph="1">
        <v>2603</v>
      </c>
      <c r="F64" s="324" t="s" ph="1">
        <v>2604</v>
      </c>
      <c r="G64" s="325" t="s" ph="1">
        <v>7934</v>
      </c>
      <c r="H64" s="325" t="s" ph="1">
        <v>2602</v>
      </c>
      <c r="I64" s="325" t="s" ph="1">
        <v>5399</v>
      </c>
      <c r="L64" ph="1"/>
      <c r="M64" ph="1"/>
    </row>
    <row r="65" spans="1:13" ht="23.25" customHeight="1">
      <c r="A65" s="208" t="s">
        <v>5400</v>
      </c>
      <c r="B65" s="222" t="s">
        <v>3057</v>
      </c>
      <c r="C65" s="153" t="s" ph="1">
        <v>7681</v>
      </c>
      <c r="D65" s="311" t="s" ph="1">
        <v>2584</v>
      </c>
      <c r="E65" s="319" t="s" ph="1">
        <v>2584</v>
      </c>
      <c r="F65" s="325" t="s" ph="1">
        <v>2584</v>
      </c>
      <c r="G65" s="324" t="s" ph="1">
        <v>2600</v>
      </c>
      <c r="H65" s="325" t="s" ph="1">
        <v>2584</v>
      </c>
      <c r="I65" s="324" t="s" ph="1">
        <v>5401</v>
      </c>
      <c r="L65" ph="1"/>
      <c r="M65" ph="1"/>
    </row>
    <row r="66" spans="1:13" ht="23.25" customHeight="1">
      <c r="A66" s="208" t="s">
        <v>5402</v>
      </c>
      <c r="B66" s="222" t="s">
        <v>3057</v>
      </c>
      <c r="C66" s="161" t="s" ph="1">
        <v>7683</v>
      </c>
      <c r="D66" s="311" t="s" ph="1">
        <v>2596</v>
      </c>
      <c r="E66" s="319" t="s" ph="1">
        <v>2596</v>
      </c>
      <c r="F66" s="323" t="s" ph="1">
        <v>7935</v>
      </c>
      <c r="G66" s="324" t="s" ph="1">
        <v>7936</v>
      </c>
      <c r="H66" s="325" t="s" ph="1">
        <v>2596</v>
      </c>
      <c r="I66" s="324" t="s" ph="1">
        <v>2506</v>
      </c>
      <c r="L66" ph="1"/>
      <c r="M66" ph="1"/>
    </row>
    <row r="67" spans="1:13" ht="23.25" customHeight="1">
      <c r="A67" s="208" t="s">
        <v>2507</v>
      </c>
      <c r="B67" s="222" t="s">
        <v>3057</v>
      </c>
      <c r="C67" s="151" t="s" ph="1">
        <v>7880</v>
      </c>
      <c r="D67" s="311" t="s" ph="1">
        <v>3246</v>
      </c>
      <c r="E67" s="319" t="s" ph="1">
        <v>3246</v>
      </c>
      <c r="F67" s="325" t="s" ph="1">
        <v>3246</v>
      </c>
      <c r="G67" s="324" t="s" ph="1">
        <v>7923</v>
      </c>
      <c r="H67" s="325" t="s" ph="1">
        <v>3246</v>
      </c>
      <c r="I67" s="324" t="s" ph="1">
        <v>2508</v>
      </c>
      <c r="L67" ph="1"/>
      <c r="M67" ph="1"/>
    </row>
    <row r="68" spans="1:13" ht="23.25" customHeight="1">
      <c r="A68" s="208" t="s">
        <v>2510</v>
      </c>
      <c r="B68" s="222" t="s">
        <v>3057</v>
      </c>
      <c r="C68" s="151" t="s" ph="1">
        <v>8373</v>
      </c>
      <c r="D68" s="314" t="s" ph="1">
        <v>7277</v>
      </c>
      <c r="E68" s="319" t="s" ph="1">
        <v>2762</v>
      </c>
      <c r="F68" s="324" t="s" ph="1">
        <v>2511</v>
      </c>
      <c r="G68" s="324" t="s" ph="1">
        <v>7937</v>
      </c>
      <c r="H68" s="324" t="s" ph="1">
        <v>2512</v>
      </c>
      <c r="I68" s="324" t="s" ph="1">
        <v>7324</v>
      </c>
      <c r="L68" ph="1"/>
      <c r="M68" ph="1"/>
    </row>
    <row r="69" spans="1:13" ht="23.25" customHeight="1">
      <c r="A69" s="208" t="s">
        <v>2517</v>
      </c>
      <c r="B69" s="222" t="s">
        <v>3057</v>
      </c>
      <c r="C69" s="151" t="s" ph="1">
        <v>8375</v>
      </c>
      <c r="D69" s="311" t="s" ph="1">
        <v>2516</v>
      </c>
      <c r="E69" s="319" t="s" ph="1">
        <v>2516</v>
      </c>
      <c r="F69" s="325" t="s" ph="1">
        <v>2516</v>
      </c>
      <c r="G69" s="324" t="s" ph="1">
        <v>7906</v>
      </c>
      <c r="H69" s="325" t="s" ph="1">
        <v>2516</v>
      </c>
      <c r="I69" s="324" t="s" ph="1">
        <v>2518</v>
      </c>
      <c r="L69" ph="1"/>
      <c r="M69" ph="1"/>
    </row>
    <row r="70" spans="1:13" ht="23.25" customHeight="1">
      <c r="A70" s="208" t="s">
        <v>2519</v>
      </c>
      <c r="B70" s="222" t="s">
        <v>3057</v>
      </c>
      <c r="C70" s="159" t="s" ph="1">
        <v>7680</v>
      </c>
      <c r="D70" s="311" t="s" ph="1">
        <v>2520</v>
      </c>
      <c r="E70" s="318" t="s" ph="1">
        <v>2521</v>
      </c>
      <c r="F70" s="324" t="s" ph="1">
        <v>2521</v>
      </c>
      <c r="G70" s="324" t="s" ph="1">
        <v>7938</v>
      </c>
      <c r="H70" s="325" t="s" ph="1">
        <v>2520</v>
      </c>
      <c r="I70" s="325" t="s" ph="1">
        <v>2520</v>
      </c>
      <c r="L70" ph="1"/>
      <c r="M70" ph="1"/>
    </row>
    <row r="71" spans="1:13" ht="23.25" customHeight="1">
      <c r="A71" s="208" t="s">
        <v>2522</v>
      </c>
      <c r="B71" s="222" t="s">
        <v>3057</v>
      </c>
      <c r="C71" s="152" t="s" ph="1">
        <v>7676</v>
      </c>
      <c r="D71" s="311" t="s" ph="1">
        <v>2523</v>
      </c>
      <c r="E71" s="318" t="s" ph="1">
        <v>1161</v>
      </c>
      <c r="F71" s="324" t="s" ph="1">
        <v>7220</v>
      </c>
      <c r="G71" s="324" t="s" ph="1">
        <v>1162</v>
      </c>
      <c r="H71" s="324" t="s" ph="1">
        <v>1161</v>
      </c>
      <c r="I71" s="325" t="s" ph="1">
        <v>2523</v>
      </c>
      <c r="L71" ph="1"/>
      <c r="M71" ph="1"/>
    </row>
    <row r="72" spans="1:13" ht="23.25" customHeight="1">
      <c r="A72" s="208" t="s">
        <v>1163</v>
      </c>
      <c r="B72" s="222" t="s">
        <v>3057</v>
      </c>
      <c r="C72" s="162" t="s" ph="1">
        <v>7686</v>
      </c>
      <c r="D72" s="311" t="s" ph="1">
        <v>1164</v>
      </c>
      <c r="E72" s="319" t="s" ph="1">
        <v>1164</v>
      </c>
      <c r="F72" s="325" t="s" ph="1">
        <v>1164</v>
      </c>
      <c r="G72" s="324" t="s" ph="1">
        <v>1165</v>
      </c>
      <c r="H72" s="325" t="s" ph="1">
        <v>1164</v>
      </c>
      <c r="I72" s="324" t="s" ph="1">
        <v>4910</v>
      </c>
      <c r="L72" ph="1"/>
      <c r="M72" ph="1"/>
    </row>
    <row r="73" spans="1:13" ht="23.25" customHeight="1">
      <c r="A73" s="208" t="s">
        <v>1166</v>
      </c>
      <c r="B73" s="222" t="s">
        <v>3057</v>
      </c>
      <c r="C73" s="151" t="s" ph="1">
        <v>5244</v>
      </c>
      <c r="D73" s="311" t="s" ph="1">
        <v>5260</v>
      </c>
      <c r="E73" s="318" t="s" ph="1">
        <v>5261</v>
      </c>
      <c r="F73" s="324" t="s" ph="1">
        <v>2509</v>
      </c>
      <c r="G73" s="325" t="s" ph="1">
        <v>5260</v>
      </c>
      <c r="H73" s="324" t="s" ph="1">
        <v>5262</v>
      </c>
      <c r="I73" s="324" t="s" ph="1">
        <v>2603</v>
      </c>
      <c r="L73" ph="1"/>
      <c r="M73" ph="1"/>
    </row>
    <row r="74" spans="1:13" ht="23.25" customHeight="1">
      <c r="A74" s="208" t="s">
        <v>5263</v>
      </c>
      <c r="B74" s="222" t="s">
        <v>3057</v>
      </c>
      <c r="C74" s="155" t="s" ph="1">
        <v>7677</v>
      </c>
      <c r="D74" s="311" t="s" ph="1">
        <v>7905</v>
      </c>
      <c r="E74" s="319" t="s" ph="1">
        <v>5264</v>
      </c>
      <c r="F74" s="325" t="s" ph="1">
        <v>5265</v>
      </c>
      <c r="G74" s="324" t="s" ph="1">
        <v>7939</v>
      </c>
      <c r="H74" s="324" t="s" ph="1">
        <v>5266</v>
      </c>
      <c r="I74" s="324" t="s" ph="1">
        <v>33</v>
      </c>
      <c r="L74" ph="1"/>
      <c r="M74" ph="1"/>
    </row>
    <row r="75" spans="1:13" ht="23.25" customHeight="1">
      <c r="A75" s="208" t="s">
        <v>5267</v>
      </c>
      <c r="B75" s="222" t="s">
        <v>3057</v>
      </c>
      <c r="C75" s="151" t="s" ph="1">
        <v>8371</v>
      </c>
      <c r="D75" s="311" t="s" ph="1">
        <v>5268</v>
      </c>
      <c r="E75" s="319" t="s" ph="1">
        <v>5268</v>
      </c>
      <c r="F75" s="325" t="s" ph="1">
        <v>5268</v>
      </c>
      <c r="G75" s="324" t="s" ph="1">
        <v>5269</v>
      </c>
      <c r="H75" s="324" t="s" ph="1">
        <v>7940</v>
      </c>
      <c r="I75" s="324" t="s" ph="1">
        <v>2479</v>
      </c>
      <c r="L75" ph="1"/>
      <c r="M75" ph="1"/>
    </row>
    <row r="76" spans="1:13" ht="23.25" customHeight="1">
      <c r="A76" s="208" t="s">
        <v>5270</v>
      </c>
      <c r="B76" s="222" t="s">
        <v>3057</v>
      </c>
      <c r="C76" s="151" t="s" ph="1">
        <v>5244</v>
      </c>
      <c r="D76" s="311" t="s" ph="1">
        <v>5271</v>
      </c>
      <c r="E76" s="318" t="s" ph="1">
        <v>5272</v>
      </c>
      <c r="F76" s="324" t="s" ph="1">
        <v>2520</v>
      </c>
      <c r="G76" s="324" t="s" ph="1">
        <v>7941</v>
      </c>
      <c r="H76" s="324" t="s" ph="1">
        <v>5273</v>
      </c>
      <c r="I76" s="325" t="s" ph="1">
        <v>5271</v>
      </c>
      <c r="L76" ph="1"/>
      <c r="M76" ph="1"/>
    </row>
    <row r="77" spans="1:13" ht="23.25" customHeight="1">
      <c r="A77" s="208" t="s">
        <v>5275</v>
      </c>
      <c r="B77" s="222" t="s">
        <v>3057</v>
      </c>
      <c r="C77" s="163" t="s" ph="1">
        <v>7687</v>
      </c>
      <c r="D77" s="311" t="s" ph="1">
        <v>5277</v>
      </c>
      <c r="E77" s="319" t="s" ph="1">
        <v>5277</v>
      </c>
      <c r="F77" s="323" t="s" ph="1">
        <v>7232</v>
      </c>
      <c r="G77" s="339" t="s" ph="1">
        <v>7283</v>
      </c>
      <c r="H77" s="325" t="s" ph="1">
        <v>5276</v>
      </c>
      <c r="I77" s="324" t="s" ph="1">
        <v>6358</v>
      </c>
      <c r="L77" ph="1"/>
      <c r="M77" ph="1"/>
    </row>
    <row r="78" spans="1:13" ht="23.25" customHeight="1">
      <c r="A78" s="208" t="s">
        <v>6359</v>
      </c>
      <c r="B78" s="222" t="s">
        <v>3057</v>
      </c>
      <c r="C78" s="158" t="s" ph="1">
        <v>7684</v>
      </c>
      <c r="D78" s="312" t="s" ph="1">
        <v>2045</v>
      </c>
      <c r="E78" s="319" t="s" ph="1">
        <v>6360</v>
      </c>
      <c r="F78" s="324" t="s" ph="1">
        <v>6361</v>
      </c>
      <c r="G78" s="324" t="s" ph="1">
        <v>7942</v>
      </c>
      <c r="H78" s="324" t="s" ph="1">
        <v>2523</v>
      </c>
      <c r="I78" s="324" t="s" ph="1">
        <v>4907</v>
      </c>
      <c r="L78" ph="1"/>
      <c r="M78" ph="1"/>
    </row>
    <row r="79" spans="1:13" ht="23.25" customHeight="1">
      <c r="A79" s="208" t="s">
        <v>6362</v>
      </c>
      <c r="B79" s="222" t="s">
        <v>3057</v>
      </c>
      <c r="C79" s="151" t="s" ph="1">
        <v>7893</v>
      </c>
      <c r="D79" s="311" t="s" ph="1">
        <v>6363</v>
      </c>
      <c r="E79" s="318" t="s" ph="1">
        <v>6364</v>
      </c>
      <c r="F79" s="324" t="s" ph="1">
        <v>6364</v>
      </c>
      <c r="G79" s="324" t="s" ph="1">
        <v>6365</v>
      </c>
      <c r="H79" s="325" t="s" ph="1">
        <v>6363</v>
      </c>
      <c r="I79" s="324" t="s" ph="1">
        <v>6366</v>
      </c>
      <c r="L79" ph="1"/>
      <c r="M79" ph="1"/>
    </row>
    <row r="80" spans="1:13" ht="23.25" customHeight="1">
      <c r="A80" s="208" t="s">
        <v>6367</v>
      </c>
      <c r="B80" s="222" t="s">
        <v>3057</v>
      </c>
      <c r="C80" s="151" t="s" ph="1">
        <v>8375</v>
      </c>
      <c r="D80" s="312" t="s" ph="1">
        <v>7870</v>
      </c>
      <c r="E80" s="317" t="s" ph="1">
        <v>7232</v>
      </c>
      <c r="F80" s="323" t="s" ph="1">
        <v>5277</v>
      </c>
      <c r="G80" s="324" t="s" ph="1">
        <v>7943</v>
      </c>
      <c r="H80" s="325" t="s" ph="1">
        <v>6368</v>
      </c>
      <c r="I80" s="327" t="s" ph="1">
        <v>6369</v>
      </c>
      <c r="L80" ph="1"/>
      <c r="M80" ph="1"/>
    </row>
    <row r="81" spans="1:13" ht="23.25" customHeight="1">
      <c r="A81" s="208" t="s">
        <v>6370</v>
      </c>
      <c r="B81" s="222" t="s">
        <v>3057</v>
      </c>
      <c r="C81" s="159" t="s" ph="1">
        <v>7680</v>
      </c>
      <c r="D81" s="311" t="s" ph="1">
        <v>275</v>
      </c>
      <c r="E81" s="319" t="s" ph="1">
        <v>7944</v>
      </c>
      <c r="F81" s="323" t="s" ph="1">
        <v>2330</v>
      </c>
      <c r="G81" s="324" t="s" ph="1">
        <v>7945</v>
      </c>
      <c r="H81" s="325" t="s" ph="1">
        <v>7939</v>
      </c>
      <c r="I81" s="324" t="s" ph="1">
        <v>3243</v>
      </c>
      <c r="L81" ph="1"/>
      <c r="M81" ph="1"/>
    </row>
    <row r="82" spans="1:13" ht="23.25" customHeight="1">
      <c r="A82" s="208" t="s">
        <v>2331</v>
      </c>
      <c r="B82" s="224" t="s">
        <v>2332</v>
      </c>
      <c r="C82" s="151" t="s" ph="1">
        <v>5244</v>
      </c>
      <c r="D82" s="311" t="s" ph="1">
        <v>9018</v>
      </c>
      <c r="E82" s="318" t="s" ph="1">
        <v>2333</v>
      </c>
      <c r="F82" s="324" t="s" ph="1">
        <v>7945</v>
      </c>
      <c r="G82" s="324" t="s" ph="1">
        <v>2334</v>
      </c>
      <c r="H82" s="325" t="s" ph="1">
        <v>9019</v>
      </c>
      <c r="I82" s="324" t="s" ph="1">
        <v>877</v>
      </c>
    </row>
    <row r="83" spans="1:13" ht="23.25" customHeight="1">
      <c r="A83" s="208" t="s">
        <v>2335</v>
      </c>
      <c r="B83" s="224" t="s">
        <v>2332</v>
      </c>
      <c r="C83" s="151" t="s" ph="1">
        <v>8375</v>
      </c>
      <c r="D83" s="311" t="s" ph="1">
        <v>2330</v>
      </c>
      <c r="E83" s="319" t="s" ph="1">
        <v>2330</v>
      </c>
      <c r="F83" s="323" t="s" ph="1">
        <v>7944</v>
      </c>
      <c r="G83" s="324" t="s" ph="1">
        <v>7946</v>
      </c>
      <c r="H83" s="324" t="s" ph="1">
        <v>275</v>
      </c>
      <c r="I83" s="324" t="s" ph="1">
        <v>5246</v>
      </c>
      <c r="L83" ph="1"/>
      <c r="M83" ph="1"/>
    </row>
    <row r="84" spans="1:13" ht="23.25" customHeight="1">
      <c r="A84" s="208" t="s">
        <v>276</v>
      </c>
      <c r="B84" s="224" t="s">
        <v>2332</v>
      </c>
      <c r="C84" s="151" t="s" ph="1">
        <v>7876</v>
      </c>
      <c r="D84" s="311" t="s" ph="1">
        <v>277</v>
      </c>
      <c r="E84" s="319" t="s" ph="1">
        <v>277</v>
      </c>
      <c r="F84" s="323" t="s" ph="1">
        <v>9019</v>
      </c>
      <c r="G84" s="324" t="s" ph="1">
        <v>3082</v>
      </c>
      <c r="H84" s="324" t="s" ph="1">
        <v>278</v>
      </c>
      <c r="I84" s="324" t="s" ph="1">
        <v>279</v>
      </c>
      <c r="L84" ph="1"/>
      <c r="M84" ph="1"/>
    </row>
    <row r="85" spans="1:13" ht="23.25" customHeight="1">
      <c r="A85" s="208" t="s">
        <v>280</v>
      </c>
      <c r="B85" s="224" t="s">
        <v>2332</v>
      </c>
      <c r="C85" s="156" t="s" ph="1">
        <v>7678</v>
      </c>
      <c r="D85" s="311" t="s" ph="1">
        <v>1165</v>
      </c>
      <c r="E85" s="319" t="s" ph="1">
        <v>1165</v>
      </c>
      <c r="F85" s="325" t="s" ph="1">
        <v>1165</v>
      </c>
      <c r="G85" s="324" t="s" ph="1">
        <v>2521</v>
      </c>
      <c r="H85" s="325" t="s" ph="1">
        <v>1165</v>
      </c>
      <c r="I85" s="324" t="s" ph="1">
        <v>5238</v>
      </c>
      <c r="L85" ph="1"/>
      <c r="M85" ph="1"/>
    </row>
    <row r="86" spans="1:13" ht="23.25" customHeight="1">
      <c r="A86" s="208" t="s">
        <v>281</v>
      </c>
      <c r="B86" s="224" t="s">
        <v>2332</v>
      </c>
      <c r="C86" s="162" t="s" ph="1">
        <v>7686</v>
      </c>
      <c r="D86" s="311" t="s" ph="1">
        <v>285</v>
      </c>
      <c r="E86" s="318" t="s" ph="1">
        <v>283</v>
      </c>
      <c r="F86" s="323" t="s" ph="1">
        <v>284</v>
      </c>
      <c r="G86" s="327" t="s" ph="1">
        <v>282</v>
      </c>
      <c r="H86" s="325" t="s" ph="1">
        <v>285</v>
      </c>
      <c r="I86" s="324" t="s" ph="1">
        <v>286</v>
      </c>
      <c r="L86" ph="1"/>
      <c r="M86" ph="1"/>
    </row>
    <row r="87" spans="1:13" ht="23.25" customHeight="1">
      <c r="A87" s="208" t="s">
        <v>287</v>
      </c>
      <c r="B87" s="224" t="s">
        <v>2332</v>
      </c>
      <c r="C87" s="153" t="s" ph="1">
        <v>7681</v>
      </c>
      <c r="D87" s="311" t="s" ph="1">
        <v>290</v>
      </c>
      <c r="E87" s="318" t="s" ph="1">
        <v>7947</v>
      </c>
      <c r="F87" s="324" t="s" ph="1">
        <v>289</v>
      </c>
      <c r="G87" s="324" t="s" ph="1">
        <v>7948</v>
      </c>
      <c r="H87" s="326" t="s" ph="1">
        <v>290</v>
      </c>
      <c r="I87" s="327" t="s" ph="1">
        <v>288</v>
      </c>
      <c r="L87" ph="1"/>
      <c r="M87" ph="1"/>
    </row>
    <row r="88" spans="1:13" ht="23.25" customHeight="1">
      <c r="A88" s="208" t="s">
        <v>291</v>
      </c>
      <c r="B88" s="224" t="s">
        <v>2332</v>
      </c>
      <c r="C88" s="151" t="s" ph="1">
        <v>8371</v>
      </c>
      <c r="D88" s="311" t="s" ph="1">
        <v>292</v>
      </c>
      <c r="E88" s="319" t="s" ph="1">
        <v>292</v>
      </c>
      <c r="F88" s="325" t="s" ph="1">
        <v>292</v>
      </c>
      <c r="G88" s="324" t="s" ph="1">
        <v>5239</v>
      </c>
      <c r="H88" s="324" t="s" ph="1">
        <v>293</v>
      </c>
      <c r="I88" s="324" t="s" ph="1">
        <v>294</v>
      </c>
      <c r="L88" ph="1"/>
      <c r="M88" ph="1"/>
    </row>
    <row r="89" spans="1:13" ht="23.25" customHeight="1">
      <c r="A89" s="208" t="s">
        <v>295</v>
      </c>
      <c r="B89" s="224" t="s">
        <v>2332</v>
      </c>
      <c r="C89" s="151" t="s" ph="1">
        <v>7869</v>
      </c>
      <c r="D89" s="311" t="s" ph="1">
        <v>296</v>
      </c>
      <c r="E89" s="318" t="s" ph="1">
        <v>297</v>
      </c>
      <c r="F89" s="324" t="s" ph="1">
        <v>298</v>
      </c>
      <c r="G89" s="324" t="s" ph="1">
        <v>1062</v>
      </c>
      <c r="H89" s="325" t="s" ph="1">
        <v>296</v>
      </c>
      <c r="I89" s="324" t="s" ph="1">
        <v>7887</v>
      </c>
      <c r="L89" ph="1"/>
      <c r="M89" ph="1"/>
    </row>
    <row r="90" spans="1:13" ht="23.25" customHeight="1">
      <c r="A90" s="208" t="s">
        <v>299</v>
      </c>
      <c r="B90" s="224" t="s">
        <v>2332</v>
      </c>
      <c r="C90" s="158" t="s" ph="1">
        <v>7684</v>
      </c>
      <c r="D90" s="311" t="s" ph="1">
        <v>300</v>
      </c>
      <c r="E90" s="318" t="s" ph="1">
        <v>284</v>
      </c>
      <c r="F90" s="323" t="s" ph="1">
        <v>7949</v>
      </c>
      <c r="G90" s="326" t="s" ph="1">
        <v>300</v>
      </c>
      <c r="H90" s="324" t="s" ph="1">
        <v>3082</v>
      </c>
      <c r="I90" s="327" t="s" ph="1">
        <v>5250</v>
      </c>
      <c r="L90" ph="1"/>
      <c r="M90" ph="1"/>
    </row>
    <row r="91" spans="1:13" ht="23.25" customHeight="1">
      <c r="A91" s="208" t="s">
        <v>301</v>
      </c>
      <c r="B91" s="224" t="s">
        <v>2332</v>
      </c>
      <c r="C91" s="151" t="s" ph="1">
        <v>8375</v>
      </c>
      <c r="D91" s="311" t="s" ph="1">
        <v>2591</v>
      </c>
      <c r="E91" s="318" t="s" ph="1">
        <v>5260</v>
      </c>
      <c r="F91" s="324" t="s" ph="1">
        <v>5260</v>
      </c>
      <c r="G91" s="324" t="s" ph="1">
        <v>302</v>
      </c>
      <c r="H91" s="325" t="s" ph="1">
        <v>2591</v>
      </c>
      <c r="I91" s="324" t="s" ph="1">
        <v>292</v>
      </c>
      <c r="L91" ph="1"/>
      <c r="M91" ph="1"/>
    </row>
    <row r="92" spans="1:13" ht="23.25" customHeight="1">
      <c r="A92" s="208" t="s">
        <v>303</v>
      </c>
      <c r="B92" s="224" t="s">
        <v>2332</v>
      </c>
      <c r="C92" s="151" t="s" ph="1">
        <v>8371</v>
      </c>
      <c r="D92" s="311" t="s" ph="1">
        <v>304</v>
      </c>
      <c r="E92" s="318" t="s" ph="1">
        <v>2518</v>
      </c>
      <c r="F92" s="324" t="s" ph="1">
        <v>2518</v>
      </c>
      <c r="G92" s="325" t="s" ph="1">
        <v>304</v>
      </c>
      <c r="H92" s="324" t="s" ph="1">
        <v>2787</v>
      </c>
      <c r="I92" s="324" t="s" ph="1">
        <v>2591</v>
      </c>
      <c r="L92" ph="1"/>
      <c r="M92" ph="1"/>
    </row>
    <row r="93" spans="1:13" ht="23.25" customHeight="1">
      <c r="A93" s="210" t="s">
        <v>2788</v>
      </c>
      <c r="B93" s="224" t="s">
        <v>2332</v>
      </c>
      <c r="C93" s="151" t="s" ph="1">
        <v>5244</v>
      </c>
      <c r="D93" s="311" t="s" ph="1">
        <v>2789</v>
      </c>
      <c r="E93" s="318" t="s" ph="1">
        <v>5268</v>
      </c>
      <c r="F93" s="324" t="s" ph="1">
        <v>5268</v>
      </c>
      <c r="G93" s="325" t="s" ph="1">
        <v>2790</v>
      </c>
      <c r="H93" s="325" t="s" ph="1">
        <v>2789</v>
      </c>
      <c r="I93" s="324" t="s" ph="1">
        <v>2757</v>
      </c>
      <c r="L93" ph="1"/>
      <c r="M93" ph="1"/>
    </row>
    <row r="94" spans="1:13" ht="23.25" customHeight="1">
      <c r="A94" s="210" t="s">
        <v>2791</v>
      </c>
      <c r="B94" s="224" t="s">
        <v>2332</v>
      </c>
      <c r="C94" s="156" t="s" ph="1">
        <v>7678</v>
      </c>
      <c r="D94" s="311" t="s" ph="1">
        <v>2792</v>
      </c>
      <c r="E94" s="318" t="s" ph="1">
        <v>7950</v>
      </c>
      <c r="F94" s="324" t="s" ph="1">
        <v>7950</v>
      </c>
      <c r="G94" s="325" t="s" ph="1">
        <v>2792</v>
      </c>
      <c r="H94" s="324" t="s" ph="1">
        <v>432</v>
      </c>
      <c r="I94" s="324" t="s" ph="1">
        <v>2789</v>
      </c>
      <c r="L94" ph="1"/>
      <c r="M94" ph="1"/>
    </row>
    <row r="95" spans="1:13" ht="23.25" customHeight="1">
      <c r="A95" s="210" t="s">
        <v>433</v>
      </c>
      <c r="B95" s="224" t="s">
        <v>2332</v>
      </c>
      <c r="C95" s="161" t="s" ph="1">
        <v>7683</v>
      </c>
      <c r="D95" s="311" t="s" ph="1">
        <v>5252</v>
      </c>
      <c r="E95" s="319" t="s" ph="1">
        <v>5252</v>
      </c>
      <c r="F95" s="323" t="s" ph="1">
        <v>8172</v>
      </c>
      <c r="G95" s="324" t="s" ph="1">
        <v>434</v>
      </c>
      <c r="H95" s="324" t="s" ph="1">
        <v>52</v>
      </c>
      <c r="I95" s="324" t="s" ph="1">
        <v>435</v>
      </c>
      <c r="L95" ph="1"/>
      <c r="M95" ph="1"/>
    </row>
    <row r="96" spans="1:13" ht="23.25" customHeight="1">
      <c r="A96" s="210" t="s">
        <v>436</v>
      </c>
      <c r="B96" s="224" t="s">
        <v>2332</v>
      </c>
      <c r="C96" s="151" t="s" ph="1">
        <v>8371</v>
      </c>
      <c r="D96" s="311" t="s" ph="1">
        <v>437</v>
      </c>
      <c r="E96" s="318" t="s" ph="1">
        <v>7951</v>
      </c>
      <c r="F96" s="324" t="s" ph="1">
        <v>7951</v>
      </c>
      <c r="G96" s="324" t="s" ph="1">
        <v>7952</v>
      </c>
      <c r="H96" s="325" t="s" ph="1">
        <v>437</v>
      </c>
      <c r="I96" s="324" t="s" ph="1">
        <v>438</v>
      </c>
      <c r="L96" ph="1"/>
      <c r="M96" ph="1"/>
    </row>
    <row r="97" spans="1:13" ht="23.25" customHeight="1">
      <c r="A97" s="210" t="s">
        <v>439</v>
      </c>
      <c r="B97" s="224" t="s">
        <v>2332</v>
      </c>
      <c r="C97" s="158" t="s" ph="1">
        <v>7684</v>
      </c>
      <c r="D97" s="311" t="s" ph="1">
        <v>440</v>
      </c>
      <c r="E97" s="319" t="s" ph="1">
        <v>440</v>
      </c>
      <c r="F97" s="325" t="s" ph="1">
        <v>440</v>
      </c>
      <c r="G97" s="324" t="s" ph="1">
        <v>7953</v>
      </c>
      <c r="H97" s="325" t="s" ph="1">
        <v>440</v>
      </c>
      <c r="I97" s="324" t="s" ph="1">
        <v>2599</v>
      </c>
      <c r="L97" ph="1"/>
      <c r="M97" ph="1"/>
    </row>
    <row r="98" spans="1:13" ht="23.25" customHeight="1">
      <c r="A98" s="210" t="s">
        <v>441</v>
      </c>
      <c r="B98" s="224" t="s">
        <v>2332</v>
      </c>
      <c r="C98" s="160" t="s" ph="1">
        <v>7682</v>
      </c>
      <c r="D98" s="311" t="s" ph="1">
        <v>33</v>
      </c>
      <c r="E98" s="318" t="s" ph="1">
        <v>50</v>
      </c>
      <c r="F98" s="323" t="s" ph="1">
        <v>442</v>
      </c>
      <c r="G98" s="324" t="s" ph="1">
        <v>7820</v>
      </c>
      <c r="H98" s="325" t="s" ph="1">
        <v>33</v>
      </c>
      <c r="I98" s="324" t="s" ph="1">
        <v>443</v>
      </c>
      <c r="L98" ph="1"/>
      <c r="M98" ph="1"/>
    </row>
    <row r="99" spans="1:13" ht="23.25" customHeight="1">
      <c r="A99" s="210" t="s">
        <v>444</v>
      </c>
      <c r="B99" s="224" t="s">
        <v>2332</v>
      </c>
      <c r="C99" s="151" t="s" ph="1">
        <v>5244</v>
      </c>
      <c r="D99" s="311" t="s" ph="1">
        <v>5324</v>
      </c>
      <c r="E99" s="318" t="s" ph="1">
        <v>8172</v>
      </c>
      <c r="F99" s="323" t="s" ph="1">
        <v>5322</v>
      </c>
      <c r="G99" s="324" t="s" ph="1">
        <v>5323</v>
      </c>
      <c r="H99" s="327" t="s" ph="1">
        <v>1053</v>
      </c>
      <c r="I99" s="325" t="s" ph="1">
        <v>5324</v>
      </c>
      <c r="L99" ph="1"/>
      <c r="M99" ph="1"/>
    </row>
    <row r="100" spans="1:13" ht="23.25" customHeight="1">
      <c r="A100" s="210" t="s">
        <v>5325</v>
      </c>
      <c r="B100" s="224" t="s">
        <v>2332</v>
      </c>
      <c r="C100" s="162" t="s" ph="1">
        <v>7686</v>
      </c>
      <c r="D100" s="311" t="s" ph="1">
        <v>7246</v>
      </c>
      <c r="E100" s="318" t="s" ph="1">
        <v>5260</v>
      </c>
      <c r="F100" s="324" t="s" ph="1">
        <v>5246</v>
      </c>
      <c r="G100" s="324" t="s" ph="1">
        <v>5326</v>
      </c>
      <c r="H100" s="324" t="s" ph="1">
        <v>5260</v>
      </c>
      <c r="I100" s="325" t="s" ph="1">
        <v>7246</v>
      </c>
      <c r="L100" ph="1"/>
      <c r="M100" ph="1"/>
    </row>
    <row r="101" spans="1:13" ht="23.25" customHeight="1">
      <c r="A101" s="210" t="s">
        <v>5327</v>
      </c>
      <c r="B101" s="224" t="s">
        <v>2332</v>
      </c>
      <c r="C101" s="155" t="s" ph="1">
        <v>7677</v>
      </c>
      <c r="D101" s="311" t="s" ph="1">
        <v>1724</v>
      </c>
      <c r="E101" s="318" t="s" ph="1">
        <v>2789</v>
      </c>
      <c r="F101" s="324" t="s" ph="1">
        <v>2789</v>
      </c>
      <c r="G101" s="324" t="s" ph="1">
        <v>296</v>
      </c>
      <c r="H101" s="324" t="s" ph="1">
        <v>875</v>
      </c>
      <c r="I101" s="325" t="s" ph="1">
        <v>1724</v>
      </c>
    </row>
    <row r="102" spans="1:13" ht="23.25" customHeight="1">
      <c r="A102" s="210" t="s">
        <v>5328</v>
      </c>
      <c r="B102" s="224" t="s">
        <v>2332</v>
      </c>
      <c r="C102" s="151" t="s" ph="1">
        <v>8371</v>
      </c>
      <c r="D102" s="311" t="s" ph="1">
        <v>5329</v>
      </c>
      <c r="E102" s="318" t="s" ph="1">
        <v>1902</v>
      </c>
      <c r="F102" s="324" t="s" ph="1">
        <v>7954</v>
      </c>
      <c r="G102" s="324" t="s" ph="1">
        <v>440</v>
      </c>
      <c r="H102" s="325" t="s" ph="1">
        <v>5329</v>
      </c>
      <c r="I102" s="324" t="s" ph="1">
        <v>275</v>
      </c>
      <c r="L102" ph="1"/>
      <c r="M102" ph="1"/>
    </row>
    <row r="103" spans="1:13" ht="23.25" customHeight="1">
      <c r="A103" s="210" t="s">
        <v>5330</v>
      </c>
      <c r="B103" s="224" t="s">
        <v>2332</v>
      </c>
      <c r="C103" s="151" t="s" ph="1">
        <v>7863</v>
      </c>
      <c r="D103" s="311" t="s" ph="1">
        <v>442</v>
      </c>
      <c r="E103" s="319" t="s" ph="1">
        <v>442</v>
      </c>
      <c r="F103" s="323" t="s" ph="1">
        <v>2581</v>
      </c>
      <c r="G103" s="324" t="s" ph="1">
        <v>2596</v>
      </c>
      <c r="H103" s="324" t="s" ph="1">
        <v>2757</v>
      </c>
      <c r="I103" s="324" t="s" ph="1">
        <v>7281</v>
      </c>
      <c r="L103" ph="1"/>
      <c r="M103" ph="1"/>
    </row>
    <row r="104" spans="1:13" ht="23.25" customHeight="1">
      <c r="A104" s="210" t="s">
        <v>2905</v>
      </c>
      <c r="B104" s="224" t="s">
        <v>2332</v>
      </c>
      <c r="C104" s="161" t="s" ph="1">
        <v>7683</v>
      </c>
      <c r="D104" s="311" t="s" ph="1">
        <v>7270</v>
      </c>
      <c r="E104" s="318" t="s" ph="1">
        <v>2602</v>
      </c>
      <c r="F104" s="323" t="s" ph="1">
        <v>7955</v>
      </c>
      <c r="G104" s="324" t="s" ph="1">
        <v>7956</v>
      </c>
      <c r="H104" s="325" t="s" ph="1">
        <v>7270</v>
      </c>
      <c r="I104" s="324" t="s" ph="1">
        <v>1899</v>
      </c>
      <c r="L104" ph="1"/>
      <c r="M104" ph="1"/>
    </row>
    <row r="105" spans="1:13" ht="23.25" customHeight="1">
      <c r="A105" s="210" t="s">
        <v>5780</v>
      </c>
      <c r="B105" s="224" t="s">
        <v>2332</v>
      </c>
      <c r="C105" s="151" t="s" ph="1">
        <v>5244</v>
      </c>
      <c r="D105" s="311" t="s" ph="1">
        <v>5781</v>
      </c>
      <c r="E105" s="319" t="s" ph="1">
        <v>5781</v>
      </c>
      <c r="F105" s="323" t="s" ph="1">
        <v>7957</v>
      </c>
      <c r="G105" s="324" t="s" ph="1">
        <v>2603</v>
      </c>
      <c r="H105" s="325" t="s" ph="1">
        <v>5781</v>
      </c>
      <c r="I105" s="324" t="s" ph="1">
        <v>304</v>
      </c>
      <c r="L105" ph="1"/>
      <c r="M105" ph="1"/>
    </row>
    <row r="106" spans="1:13" ht="23.25" customHeight="1">
      <c r="A106" s="210" t="s">
        <v>5782</v>
      </c>
      <c r="B106" s="224" t="s">
        <v>2332</v>
      </c>
      <c r="C106" s="152" t="s" ph="1">
        <v>7676</v>
      </c>
      <c r="D106" s="311" t="s" ph="1">
        <v>8108</v>
      </c>
      <c r="E106" s="318" t="s" ph="1">
        <v>7955</v>
      </c>
      <c r="F106" s="323" t="s" ph="1">
        <v>2602</v>
      </c>
      <c r="G106" s="324" t="s" ph="1">
        <v>5784</v>
      </c>
      <c r="H106" s="327" t="s" ph="1">
        <v>5783</v>
      </c>
      <c r="I106" s="325" t="s" ph="1">
        <v>8108</v>
      </c>
      <c r="J106" ph="1"/>
      <c r="K106" ph="1"/>
      <c r="L106" ph="1"/>
      <c r="M106" ph="1"/>
    </row>
    <row r="107" spans="1:13" ht="23.25" customHeight="1">
      <c r="A107" s="210" t="s">
        <v>5785</v>
      </c>
      <c r="B107" s="224" t="s">
        <v>2332</v>
      </c>
      <c r="C107" s="151" t="s" ph="1">
        <v>8375</v>
      </c>
      <c r="D107" s="311" t="s" ph="1">
        <v>7320</v>
      </c>
      <c r="E107" s="318" t="s" ph="1">
        <v>5786</v>
      </c>
      <c r="F107" s="324" t="s" ph="1">
        <v>5787</v>
      </c>
      <c r="G107" s="324" t="s" ph="1">
        <v>7958</v>
      </c>
      <c r="H107" s="325" t="s" ph="1">
        <v>7320</v>
      </c>
      <c r="I107" s="324" t="s" ph="1">
        <v>2545</v>
      </c>
      <c r="L107" ph="1"/>
      <c r="M107" ph="1"/>
    </row>
    <row r="108" spans="1:13" ht="23.25" customHeight="1">
      <c r="A108" s="210" t="s">
        <v>754</v>
      </c>
      <c r="B108" s="224" t="s">
        <v>2332</v>
      </c>
      <c r="C108" s="162" t="s" ph="1">
        <v>7686</v>
      </c>
      <c r="D108" s="311" t="s" ph="1">
        <v>755</v>
      </c>
      <c r="E108" s="318" t="s" ph="1">
        <v>275</v>
      </c>
      <c r="F108" s="324" t="s" ph="1">
        <v>7940</v>
      </c>
      <c r="G108" s="325" t="s" ph="1">
        <v>755</v>
      </c>
      <c r="H108" s="324" t="s" ph="1">
        <v>8076</v>
      </c>
      <c r="I108" s="324" t="s" ph="1">
        <v>3440</v>
      </c>
      <c r="L108" ph="1"/>
      <c r="M108" ph="1"/>
    </row>
    <row r="109" spans="1:13" ht="23.25" customHeight="1">
      <c r="A109" s="210" t="s">
        <v>756</v>
      </c>
      <c r="B109" s="224" t="s">
        <v>2332</v>
      </c>
      <c r="C109" s="151" t="s" ph="1">
        <v>8371</v>
      </c>
      <c r="D109" s="311" t="s" ph="1">
        <v>757</v>
      </c>
      <c r="E109" s="319" t="s" ph="1">
        <v>757</v>
      </c>
      <c r="F109" s="325" t="s" ph="1">
        <v>757</v>
      </c>
      <c r="G109" s="324" t="s" ph="1">
        <v>758</v>
      </c>
      <c r="H109" s="324" t="s" ph="1">
        <v>759</v>
      </c>
      <c r="I109" s="324" t="s" ph="1">
        <v>760</v>
      </c>
      <c r="L109" ph="1"/>
      <c r="M109" ph="1"/>
    </row>
    <row r="110" spans="1:13" ht="23.25" customHeight="1">
      <c r="A110" s="210" t="s">
        <v>761</v>
      </c>
      <c r="B110" s="224" t="s">
        <v>2332</v>
      </c>
      <c r="C110" s="153" t="s" ph="1">
        <v>7681</v>
      </c>
      <c r="D110" s="311" t="s" ph="1">
        <v>2603</v>
      </c>
      <c r="E110" s="319" t="s" ph="1">
        <v>2603</v>
      </c>
      <c r="F110" s="324" t="s" ph="1">
        <v>5323</v>
      </c>
      <c r="G110" s="324" t="s" ph="1">
        <v>7959</v>
      </c>
      <c r="H110" s="324" t="s" ph="1">
        <v>5323</v>
      </c>
      <c r="I110" s="324" t="s" ph="1">
        <v>282</v>
      </c>
      <c r="L110" ph="1"/>
      <c r="M110" ph="1"/>
    </row>
    <row r="111" spans="1:13" ht="23.25" customHeight="1">
      <c r="A111" s="210" t="s">
        <v>762</v>
      </c>
      <c r="B111" s="224" t="s">
        <v>2332</v>
      </c>
      <c r="C111" s="161" t="s" ph="1">
        <v>7683</v>
      </c>
      <c r="D111" s="311" t="s" ph="1">
        <v>763</v>
      </c>
      <c r="E111" s="319" t="s" ph="1">
        <v>763</v>
      </c>
      <c r="F111" s="325" t="s" ph="1">
        <v>763</v>
      </c>
      <c r="G111" s="324" t="s" ph="1">
        <v>759</v>
      </c>
      <c r="H111" s="325" t="s" ph="1">
        <v>763</v>
      </c>
      <c r="I111" s="324" t="s" ph="1">
        <v>764</v>
      </c>
      <c r="L111" ph="1"/>
      <c r="M111" ph="1"/>
    </row>
    <row r="112" spans="1:13" ht="23.25" customHeight="1">
      <c r="A112" s="210" t="s">
        <v>765</v>
      </c>
      <c r="B112" s="225" t="s">
        <v>766</v>
      </c>
      <c r="C112" s="151" t="s" ph="1">
        <v>7876</v>
      </c>
      <c r="D112" s="311" t="s" ph="1">
        <v>767</v>
      </c>
      <c r="E112" s="319" t="s" ph="1">
        <v>767</v>
      </c>
      <c r="F112" s="325" t="s" ph="1">
        <v>768</v>
      </c>
      <c r="G112" s="324" t="s" ph="1">
        <v>769</v>
      </c>
      <c r="H112" s="325" t="s" ph="1">
        <v>767</v>
      </c>
      <c r="I112" s="324" t="s" ph="1">
        <v>770</v>
      </c>
      <c r="L112" ph="1"/>
      <c r="M112" ph="1"/>
    </row>
    <row r="113" spans="1:13" ht="23.25" customHeight="1">
      <c r="A113" s="210" t="s">
        <v>2471</v>
      </c>
      <c r="B113" s="225" t="s">
        <v>766</v>
      </c>
      <c r="C113" s="151" t="s" ph="1">
        <v>8371</v>
      </c>
      <c r="D113" s="311" t="s" ph="1">
        <v>2518</v>
      </c>
      <c r="E113" s="318" t="s" ph="1">
        <v>5261</v>
      </c>
      <c r="F113" s="324" t="s" ph="1">
        <v>5261</v>
      </c>
      <c r="G113" s="325" t="s" ph="1">
        <v>2518</v>
      </c>
      <c r="H113" s="324" t="s" ph="1">
        <v>7253</v>
      </c>
      <c r="I113" s="324" t="s" ph="1">
        <v>2472</v>
      </c>
      <c r="L113" ph="1"/>
      <c r="M113" ph="1"/>
    </row>
    <row r="114" spans="1:13" ht="23.25" customHeight="1">
      <c r="A114" s="210" t="s">
        <v>2473</v>
      </c>
      <c r="B114" s="225" t="s">
        <v>766</v>
      </c>
      <c r="C114" s="151" t="s" ph="1">
        <v>5244</v>
      </c>
      <c r="D114" s="311" t="s" ph="1">
        <v>7673</v>
      </c>
      <c r="E114" s="318" t="s" ph="1">
        <v>434</v>
      </c>
      <c r="F114" s="324" t="s" ph="1">
        <v>434</v>
      </c>
      <c r="G114" s="324" t="s" ph="1">
        <v>2474</v>
      </c>
      <c r="H114" s="325" t="s" ph="1">
        <v>3308</v>
      </c>
      <c r="I114" s="324" t="s" ph="1">
        <v>5787</v>
      </c>
      <c r="L114" ph="1"/>
      <c r="M114" ph="1"/>
    </row>
    <row r="115" spans="1:13" ht="23.25" customHeight="1">
      <c r="A115" s="210" t="s">
        <v>2475</v>
      </c>
      <c r="B115" s="225" t="s">
        <v>766</v>
      </c>
      <c r="C115" s="151" t="s" ph="1">
        <v>8372</v>
      </c>
      <c r="D115" s="311" t="s" ph="1">
        <v>7324</v>
      </c>
      <c r="E115" s="318" t="s" ph="1">
        <v>2476</v>
      </c>
      <c r="F115" s="324" t="s" ph="1">
        <v>2476</v>
      </c>
      <c r="G115" s="324" t="s" ph="1">
        <v>5583</v>
      </c>
      <c r="H115" s="325" t="s" ph="1">
        <v>7324</v>
      </c>
      <c r="I115" s="324" t="s" ph="1">
        <v>6363</v>
      </c>
      <c r="J115" ph="1"/>
      <c r="K115" ph="1"/>
      <c r="L115" ph="1"/>
      <c r="M115" ph="1"/>
    </row>
    <row r="116" spans="1:13" ht="23.25" customHeight="1">
      <c r="A116" s="210" t="s">
        <v>5584</v>
      </c>
      <c r="B116" s="225" t="s">
        <v>766</v>
      </c>
      <c r="C116" s="151" t="s" ph="1">
        <v>8371</v>
      </c>
      <c r="D116" s="311" t="s" ph="1">
        <v>435</v>
      </c>
      <c r="E116" s="319" t="s" ph="1">
        <v>435</v>
      </c>
      <c r="F116" s="323" t="s" ph="1">
        <v>5781</v>
      </c>
      <c r="G116" s="324" t="s" ph="1">
        <v>8077</v>
      </c>
      <c r="H116" s="325" t="s" ph="1">
        <v>435</v>
      </c>
      <c r="I116" s="324" t="s" ph="1">
        <v>5585</v>
      </c>
      <c r="L116" ph="1"/>
      <c r="M116" ph="1"/>
    </row>
    <row r="117" spans="1:13" ht="23.25" customHeight="1">
      <c r="A117" s="210" t="s">
        <v>5586</v>
      </c>
      <c r="B117" s="225" t="s">
        <v>766</v>
      </c>
      <c r="C117" s="155" t="s" ph="1">
        <v>7677</v>
      </c>
      <c r="D117" s="314" t="s" ph="1">
        <v>7275</v>
      </c>
      <c r="E117" s="317" t="s" ph="1">
        <v>300</v>
      </c>
      <c r="F117" s="323" t="s" ph="1">
        <v>1891</v>
      </c>
      <c r="G117" s="324" t="s" ph="1">
        <v>878</v>
      </c>
      <c r="H117" s="324" t="s" ph="1">
        <v>4727</v>
      </c>
      <c r="I117" s="326" t="s" ph="1">
        <v>4728</v>
      </c>
      <c r="L117" ph="1"/>
      <c r="M117" ph="1"/>
    </row>
    <row r="118" spans="1:13" ht="23.25" customHeight="1">
      <c r="A118" s="210" t="s">
        <v>2770</v>
      </c>
      <c r="B118" s="225" t="s">
        <v>766</v>
      </c>
      <c r="C118" s="151" t="s" ph="1">
        <v>5244</v>
      </c>
      <c r="D118" s="311" t="s" ph="1">
        <v>2771</v>
      </c>
      <c r="E118" s="318" t="s" ph="1">
        <v>2772</v>
      </c>
      <c r="F118" s="324" t="s" ph="1">
        <v>3308</v>
      </c>
      <c r="G118" s="324" t="s" ph="1">
        <v>2773</v>
      </c>
      <c r="H118" s="324" t="s" ph="1">
        <v>2774</v>
      </c>
      <c r="I118" s="325" t="s" ph="1">
        <v>2771</v>
      </c>
      <c r="L118" ph="1"/>
      <c r="M118" ph="1"/>
    </row>
    <row r="119" spans="1:13" ht="23.25" customHeight="1">
      <c r="A119" s="210" t="s">
        <v>2775</v>
      </c>
      <c r="B119" s="225" t="s">
        <v>766</v>
      </c>
      <c r="C119" s="151" t="s" ph="1">
        <v>7865</v>
      </c>
      <c r="D119" s="311" t="s" ph="1">
        <v>6280</v>
      </c>
      <c r="E119" s="317" t="s" ph="1">
        <v>2776</v>
      </c>
      <c r="F119" s="327" t="s" ph="1">
        <v>7960</v>
      </c>
      <c r="G119" s="325" t="s" ph="1">
        <v>6280</v>
      </c>
      <c r="H119" s="324" t="s" ph="1">
        <v>298</v>
      </c>
      <c r="I119" s="324" t="s" ph="1">
        <v>2777</v>
      </c>
      <c r="J119" ph="1"/>
      <c r="K119" ph="1"/>
      <c r="L119" ph="1"/>
      <c r="M119" ph="1"/>
    </row>
    <row r="120" spans="1:13" ht="23.25" customHeight="1">
      <c r="A120" s="210" t="s">
        <v>2778</v>
      </c>
      <c r="B120" s="225" t="s">
        <v>766</v>
      </c>
      <c r="C120" s="158" t="s" ph="1">
        <v>7684</v>
      </c>
      <c r="D120" s="311" t="s" ph="1">
        <v>7300</v>
      </c>
      <c r="E120" s="318" t="s" ph="1">
        <v>7925</v>
      </c>
      <c r="F120" s="323" t="s" ph="1">
        <v>300</v>
      </c>
      <c r="G120" s="326" t="s" ph="1">
        <v>2780</v>
      </c>
      <c r="H120" s="327" t="s" ph="1">
        <v>2779</v>
      </c>
      <c r="I120" s="324" t="s" ph="1">
        <v>5260</v>
      </c>
      <c r="L120" ph="1"/>
      <c r="M120" ph="1"/>
    </row>
    <row r="121" spans="1:13" ht="23.25" customHeight="1">
      <c r="A121" s="210" t="s">
        <v>2781</v>
      </c>
      <c r="B121" s="225" t="s">
        <v>766</v>
      </c>
      <c r="C121" s="151" t="s" ph="1">
        <v>8375</v>
      </c>
      <c r="D121" s="311" t="s" ph="1">
        <v>2782</v>
      </c>
      <c r="E121" s="319" t="s" ph="1">
        <v>4952</v>
      </c>
      <c r="F121" s="325" t="s" ph="1">
        <v>7907</v>
      </c>
      <c r="G121" s="324" t="s" ph="1">
        <v>7961</v>
      </c>
      <c r="H121" s="324" t="s" ph="1">
        <v>8147</v>
      </c>
      <c r="I121" s="324" t="s" ph="1">
        <v>1063</v>
      </c>
      <c r="L121" ph="1"/>
      <c r="M121" ph="1"/>
    </row>
    <row r="122" spans="1:13" ht="23.25" customHeight="1">
      <c r="A122" s="210" t="s">
        <v>2783</v>
      </c>
      <c r="B122" s="225" t="s">
        <v>766</v>
      </c>
      <c r="C122" s="151" t="s" ph="1">
        <v>5244</v>
      </c>
      <c r="D122" s="311" t="s" ph="1">
        <v>2784</v>
      </c>
      <c r="E122" s="319" t="s" ph="1">
        <v>2784</v>
      </c>
      <c r="F122" s="325" t="s" ph="1">
        <v>2784</v>
      </c>
      <c r="G122" s="324" t="s" ph="1">
        <v>767</v>
      </c>
      <c r="H122" s="324" t="s" ph="1">
        <v>2785</v>
      </c>
      <c r="I122" s="324" t="s" ph="1">
        <v>5240</v>
      </c>
      <c r="L122" ph="1"/>
      <c r="M122" ph="1"/>
    </row>
    <row r="123" spans="1:13" ht="23.25" customHeight="1">
      <c r="A123" s="212" t="s">
        <v>2786</v>
      </c>
      <c r="B123" s="225" t="s">
        <v>766</v>
      </c>
      <c r="C123" s="158" t="s" ph="1">
        <v>7684</v>
      </c>
      <c r="D123" s="311" t="s" ph="1">
        <v>3239</v>
      </c>
      <c r="E123" s="318" t="s" ph="1">
        <v>4523</v>
      </c>
      <c r="F123" s="323" t="s" ph="1">
        <v>7263</v>
      </c>
      <c r="G123" s="325" t="s" ph="1">
        <v>3239</v>
      </c>
      <c r="H123" s="324" t="s" ph="1">
        <v>4524</v>
      </c>
      <c r="I123" s="324" t="s" ph="1">
        <v>4525</v>
      </c>
      <c r="L123" ph="1"/>
      <c r="M123" ph="1"/>
    </row>
    <row r="124" spans="1:13" ht="23.25" customHeight="1">
      <c r="A124" s="212" t="s">
        <v>4526</v>
      </c>
      <c r="B124" s="225" t="s">
        <v>766</v>
      </c>
      <c r="C124" s="151" t="s" ph="1">
        <v>7871</v>
      </c>
      <c r="D124" s="311" t="s" ph="1">
        <v>278</v>
      </c>
      <c r="E124" s="318" t="s" ph="1">
        <v>24</v>
      </c>
      <c r="F124" s="325" t="s" ph="1">
        <v>7962</v>
      </c>
      <c r="G124" s="324" t="s" ph="1">
        <v>4527</v>
      </c>
      <c r="H124" s="324" t="s" ph="1">
        <v>6365</v>
      </c>
      <c r="I124" s="324" t="s" ph="1">
        <v>4528</v>
      </c>
      <c r="L124" ph="1"/>
      <c r="M124" ph="1"/>
    </row>
    <row r="125" spans="1:13" ht="23.25" customHeight="1">
      <c r="A125" s="212" t="s">
        <v>4529</v>
      </c>
      <c r="B125" s="225" t="s">
        <v>766</v>
      </c>
      <c r="C125" s="151" t="s" ph="1">
        <v>7872</v>
      </c>
      <c r="D125" s="311" t="s" ph="1">
        <v>3082</v>
      </c>
      <c r="E125" s="319" t="s" ph="1">
        <v>3082</v>
      </c>
      <c r="F125" s="325" t="s" ph="1">
        <v>3082</v>
      </c>
      <c r="G125" s="324" t="s" ph="1">
        <v>4524</v>
      </c>
      <c r="H125" s="324" t="s" ph="1">
        <v>4530</v>
      </c>
      <c r="I125" s="324" t="s" ph="1">
        <v>7253</v>
      </c>
      <c r="L125" ph="1"/>
      <c r="M125" ph="1"/>
    </row>
    <row r="126" spans="1:13" ht="23.25" customHeight="1">
      <c r="A126" s="212" t="s">
        <v>4531</v>
      </c>
      <c r="B126" s="225" t="s">
        <v>766</v>
      </c>
      <c r="C126" s="151" t="s" ph="1">
        <v>5244</v>
      </c>
      <c r="D126" s="311" t="s" ph="1">
        <v>4532</v>
      </c>
      <c r="E126" s="318" t="s" ph="1">
        <v>304</v>
      </c>
      <c r="F126" s="324" t="s" ph="1">
        <v>7246</v>
      </c>
      <c r="G126" s="325" t="s" ph="1">
        <v>7963</v>
      </c>
      <c r="H126" s="324" t="s" ph="1">
        <v>4533</v>
      </c>
      <c r="I126" s="324" t="s" ph="1">
        <v>296</v>
      </c>
      <c r="J126" ph="1"/>
      <c r="K126" ph="1"/>
      <c r="L126" ph="1"/>
      <c r="M126" ph="1"/>
    </row>
    <row r="127" spans="1:13" ht="23.25" customHeight="1">
      <c r="A127" s="212" t="s">
        <v>4534</v>
      </c>
      <c r="B127" s="225" t="s">
        <v>766</v>
      </c>
      <c r="C127" s="151" t="s" ph="1">
        <v>7878</v>
      </c>
      <c r="D127" s="311" t="s" ph="1">
        <v>4524</v>
      </c>
      <c r="E127" s="319" t="s" ph="1">
        <v>4524</v>
      </c>
      <c r="F127" s="325" t="s" ph="1">
        <v>4524</v>
      </c>
      <c r="G127" s="324" t="s" ph="1">
        <v>7964</v>
      </c>
      <c r="H127" s="324" t="s" ph="1">
        <v>4535</v>
      </c>
      <c r="I127" s="324" t="s" ph="1">
        <v>7320</v>
      </c>
      <c r="L127" ph="1"/>
      <c r="M127" ph="1"/>
    </row>
    <row r="128" spans="1:13" ht="23.25" customHeight="1">
      <c r="A128" s="212" t="s">
        <v>3897</v>
      </c>
      <c r="B128" s="225" t="s">
        <v>766</v>
      </c>
      <c r="C128" s="166" t="s" ph="1">
        <v>7690</v>
      </c>
      <c r="D128" s="311" t="s" ph="1">
        <v>769</v>
      </c>
      <c r="E128" s="318" t="s" ph="1">
        <v>4153</v>
      </c>
      <c r="F128" s="323" t="s" ph="1">
        <v>3898</v>
      </c>
      <c r="G128" s="324" t="s" ph="1">
        <v>3899</v>
      </c>
      <c r="H128" s="324" t="s" ph="1">
        <v>4153</v>
      </c>
      <c r="I128" s="325" t="s" ph="1">
        <v>769</v>
      </c>
      <c r="L128" ph="1"/>
      <c r="M128" ph="1"/>
    </row>
    <row r="129" spans="1:13" ht="23.25" customHeight="1">
      <c r="A129" s="212" t="s">
        <v>3900</v>
      </c>
      <c r="B129" s="225" t="s">
        <v>766</v>
      </c>
      <c r="C129" s="156" t="s" ph="1">
        <v>7678</v>
      </c>
      <c r="D129" s="311" t="s" ph="1">
        <v>7253</v>
      </c>
      <c r="E129" s="318" t="s" ph="1">
        <v>681</v>
      </c>
      <c r="F129" s="323" t="s" ph="1">
        <v>5326</v>
      </c>
      <c r="G129" s="325" t="s" ph="1">
        <v>7253</v>
      </c>
      <c r="H129" s="324" t="s" ph="1">
        <v>304</v>
      </c>
      <c r="I129" s="324" t="s" ph="1">
        <v>682</v>
      </c>
      <c r="L129" ph="1"/>
      <c r="M129" ph="1"/>
    </row>
    <row r="130" spans="1:13" ht="23.25" customHeight="1">
      <c r="A130" s="212" t="s">
        <v>683</v>
      </c>
      <c r="B130" s="225" t="s">
        <v>766</v>
      </c>
      <c r="C130" s="158" t="s" ph="1">
        <v>7684</v>
      </c>
      <c r="D130" s="311" t="s" ph="1">
        <v>3926</v>
      </c>
      <c r="E130" s="318" t="s" ph="1">
        <v>2776</v>
      </c>
      <c r="F130" s="324" t="s" ph="1">
        <v>7965</v>
      </c>
      <c r="G130" s="325" t="s" ph="1">
        <v>3926</v>
      </c>
      <c r="H130" s="324" t="s" ph="1">
        <v>2776</v>
      </c>
      <c r="I130" s="324" t="s" ph="1">
        <v>7239</v>
      </c>
      <c r="L130" ph="1"/>
      <c r="M130" ph="1"/>
    </row>
    <row r="131" spans="1:13" ht="23.25" customHeight="1">
      <c r="A131" s="212" t="s">
        <v>3927</v>
      </c>
      <c r="B131" s="225" t="s">
        <v>766</v>
      </c>
      <c r="C131" s="151" t="s" ph="1">
        <v>5244</v>
      </c>
      <c r="D131" s="311" t="s" ph="1">
        <v>3928</v>
      </c>
      <c r="E131" s="319" t="s" ph="1">
        <v>3928</v>
      </c>
      <c r="F131" s="325" t="s" ph="1">
        <v>3928</v>
      </c>
      <c r="G131" s="324" t="s" ph="1">
        <v>3929</v>
      </c>
      <c r="H131" s="324" t="s" ph="1">
        <v>7966</v>
      </c>
      <c r="I131" s="324" t="s" ph="1">
        <v>3930</v>
      </c>
      <c r="J131" ph="1"/>
      <c r="K131" ph="1"/>
      <c r="L131" ph="1"/>
      <c r="M131" ph="1"/>
    </row>
    <row r="132" spans="1:13" ht="23.25" customHeight="1">
      <c r="A132" s="212" t="s">
        <v>3931</v>
      </c>
      <c r="B132" s="225" t="s">
        <v>766</v>
      </c>
      <c r="C132" s="151" t="s" ph="1">
        <v>7876</v>
      </c>
      <c r="D132" s="311" t="s" ph="1">
        <v>2774</v>
      </c>
      <c r="E132" s="318" t="s" ph="1">
        <v>3926</v>
      </c>
      <c r="F132" s="323" t="s" ph="1">
        <v>7967</v>
      </c>
      <c r="G132" s="324" t="s" ph="1">
        <v>7968</v>
      </c>
      <c r="H132" s="324" t="s" ph="1">
        <v>7969</v>
      </c>
      <c r="I132" s="325" t="s" ph="1">
        <v>2774</v>
      </c>
      <c r="L132" ph="1"/>
      <c r="M132" ph="1"/>
    </row>
    <row r="133" spans="1:13" ht="23.25" customHeight="1">
      <c r="A133" s="212" t="s">
        <v>1678</v>
      </c>
      <c r="B133" s="225" t="s">
        <v>766</v>
      </c>
      <c r="C133" s="151" t="s" ph="1">
        <v>8371</v>
      </c>
      <c r="D133" s="311" t="s" ph="1">
        <v>5326</v>
      </c>
      <c r="E133" s="319" t="s" ph="1">
        <v>5326</v>
      </c>
      <c r="F133" s="323" t="s" ph="1">
        <v>304</v>
      </c>
      <c r="G133" s="324" t="s" ph="1">
        <v>4528</v>
      </c>
      <c r="H133" s="325" t="s" ph="1">
        <v>5326</v>
      </c>
      <c r="I133" s="324" t="s" ph="1">
        <v>2596</v>
      </c>
      <c r="L133" ph="1"/>
      <c r="M133" ph="1"/>
    </row>
    <row r="134" spans="1:13" ht="23.25" customHeight="1">
      <c r="A134" s="212" t="s">
        <v>1679</v>
      </c>
      <c r="B134" s="225" t="s">
        <v>766</v>
      </c>
      <c r="C134" s="151" t="s" ph="1">
        <v>7867</v>
      </c>
      <c r="D134" s="311" t="s" ph="1">
        <v>5401</v>
      </c>
      <c r="E134" s="318" t="s" ph="1">
        <v>4528</v>
      </c>
      <c r="F134" s="324" t="s" ph="1">
        <v>7970</v>
      </c>
      <c r="G134" s="324" t="s" ph="1">
        <v>7324</v>
      </c>
      <c r="H134" s="325" t="s" ph="1">
        <v>5401</v>
      </c>
      <c r="I134" s="324" t="s" ph="1">
        <v>1420</v>
      </c>
      <c r="J134" ph="1"/>
      <c r="K134" ph="1"/>
      <c r="L134" ph="1"/>
      <c r="M134" ph="1"/>
    </row>
    <row r="135" spans="1:13" ht="23.25" customHeight="1">
      <c r="A135" s="212" t="s">
        <v>1421</v>
      </c>
      <c r="B135" s="225" t="s">
        <v>766</v>
      </c>
      <c r="C135" s="153" t="s" ph="1">
        <v>7681</v>
      </c>
      <c r="D135" s="311" t="s" ph="1">
        <v>8345</v>
      </c>
      <c r="E135" s="319" t="s" ph="1">
        <v>8345</v>
      </c>
      <c r="F135" s="323" t="s" ph="1">
        <v>1423</v>
      </c>
      <c r="G135" s="324" t="s" ph="1">
        <v>7969</v>
      </c>
      <c r="H135" s="325" t="s" ph="1">
        <v>8345</v>
      </c>
      <c r="I135" s="324" t="s" ph="1">
        <v>1424</v>
      </c>
      <c r="L135" ph="1"/>
      <c r="M135" ph="1"/>
    </row>
    <row r="136" spans="1:13" ht="23.25" customHeight="1">
      <c r="A136" s="212" t="s">
        <v>1425</v>
      </c>
      <c r="B136" s="225" t="s">
        <v>766</v>
      </c>
      <c r="C136" s="151" t="s" ph="1">
        <v>8376</v>
      </c>
      <c r="D136" s="311" t="s" ph="1">
        <v>1426</v>
      </c>
      <c r="E136" s="318" t="s" ph="1">
        <v>3899</v>
      </c>
      <c r="F136" s="323" t="s" ph="1">
        <v>6365</v>
      </c>
      <c r="G136" s="325" t="s" ph="1">
        <v>7971</v>
      </c>
      <c r="H136" s="324" t="s" ph="1">
        <v>1427</v>
      </c>
      <c r="I136" s="324" t="s" ph="1">
        <v>7316</v>
      </c>
      <c r="L136" ph="1"/>
      <c r="M136" ph="1"/>
    </row>
    <row r="137" spans="1:13" ht="23.25" customHeight="1">
      <c r="A137" s="212" t="s">
        <v>1428</v>
      </c>
      <c r="B137" s="225" t="s">
        <v>766</v>
      </c>
      <c r="C137" s="152" t="s" ph="1">
        <v>7676</v>
      </c>
      <c r="D137" s="311" t="s" ph="1">
        <v>2263</v>
      </c>
      <c r="E137" s="318" t="s" ph="1">
        <v>7316</v>
      </c>
      <c r="F137" s="325" t="s" ph="1">
        <v>7972</v>
      </c>
      <c r="G137" s="324" t="s" ph="1">
        <v>7916</v>
      </c>
      <c r="H137" s="324" t="s" ph="1">
        <v>1429</v>
      </c>
      <c r="I137" s="324" t="s" ph="1">
        <v>1430</v>
      </c>
      <c r="L137" ph="1"/>
      <c r="M137" ph="1"/>
    </row>
    <row r="138" spans="1:13" ht="23.25" customHeight="1">
      <c r="A138" s="212" t="s">
        <v>1431</v>
      </c>
      <c r="B138" s="225" t="s">
        <v>766</v>
      </c>
      <c r="C138" s="151" t="s" ph="1">
        <v>8375</v>
      </c>
      <c r="D138" s="311" t="s" ph="1">
        <v>1432</v>
      </c>
      <c r="E138" s="318" t="s" ph="1">
        <v>1433</v>
      </c>
      <c r="F138" s="324" t="s" ph="1">
        <v>296</v>
      </c>
      <c r="G138" s="324" t="s" ph="1">
        <v>1434</v>
      </c>
      <c r="H138" s="324" t="s" ph="1">
        <v>4148</v>
      </c>
      <c r="I138" s="325" t="s" ph="1">
        <v>1432</v>
      </c>
      <c r="L138" ph="1"/>
      <c r="M138" ph="1"/>
    </row>
    <row r="139" spans="1:13" ht="23.25" customHeight="1">
      <c r="A139" s="212" t="s">
        <v>1435</v>
      </c>
      <c r="B139" s="225" t="s">
        <v>766</v>
      </c>
      <c r="C139" s="158" t="s" ph="1">
        <v>7684</v>
      </c>
      <c r="D139" s="311" t="s" ph="1">
        <v>2779</v>
      </c>
      <c r="E139" s="317" t="s" ph="1">
        <v>7939</v>
      </c>
      <c r="F139" s="324" t="s" ph="1">
        <v>2592</v>
      </c>
      <c r="G139" s="324" t="s" ph="1">
        <v>6169</v>
      </c>
      <c r="H139" s="324" t="s" ph="1">
        <v>7973</v>
      </c>
      <c r="I139" s="326" t="s" ph="1">
        <v>2779</v>
      </c>
      <c r="L139" ph="1"/>
      <c r="M139" ph="1"/>
    </row>
    <row r="140" spans="1:13" ht="23.25" customHeight="1">
      <c r="A140" s="212" t="s">
        <v>6170</v>
      </c>
      <c r="B140" s="225" t="s">
        <v>766</v>
      </c>
      <c r="C140" s="151" t="s" ph="1">
        <v>8371</v>
      </c>
      <c r="D140" s="311" t="s" ph="1">
        <v>3899</v>
      </c>
      <c r="E140" s="318" t="s" ph="1">
        <v>1423</v>
      </c>
      <c r="F140" s="323" t="s" ph="1">
        <v>1422</v>
      </c>
      <c r="G140" s="324" t="s" ph="1">
        <v>6171</v>
      </c>
      <c r="H140" s="325" t="s" ph="1">
        <v>3899</v>
      </c>
      <c r="I140" s="324" t="s" ph="1">
        <v>1459</v>
      </c>
      <c r="L140" ph="1"/>
      <c r="M140" ph="1"/>
    </row>
    <row r="141" spans="1:13" ht="23.25" customHeight="1">
      <c r="A141" s="212" t="s">
        <v>1460</v>
      </c>
      <c r="B141" s="225" t="s">
        <v>766</v>
      </c>
      <c r="C141" s="151" t="s" ph="1">
        <v>7863</v>
      </c>
      <c r="D141" s="311" t="s" ph="1">
        <v>4148</v>
      </c>
      <c r="E141" s="318" t="s" ph="1">
        <v>5786</v>
      </c>
      <c r="F141" s="323" t="s" ph="1">
        <v>4527</v>
      </c>
      <c r="G141" s="324" t="s" ph="1">
        <v>1461</v>
      </c>
      <c r="H141" s="324" t="s" ph="1">
        <v>1462</v>
      </c>
      <c r="I141" s="325" t="s" ph="1">
        <v>4148</v>
      </c>
      <c r="L141" ph="1"/>
      <c r="M141" ph="1"/>
    </row>
    <row r="142" spans="1:13" ht="23.25" customHeight="1">
      <c r="A142" s="212" t="s">
        <v>1436</v>
      </c>
      <c r="B142" s="225" t="s">
        <v>766</v>
      </c>
      <c r="C142" s="161" t="s" ph="1">
        <v>7683</v>
      </c>
      <c r="D142" s="311" t="s" ph="1">
        <v>1437</v>
      </c>
      <c r="E142" s="319" t="s" ph="1">
        <v>1438</v>
      </c>
      <c r="F142" s="325" t="s" ph="1">
        <v>1438</v>
      </c>
      <c r="G142" s="324" t="s" ph="1">
        <v>7315</v>
      </c>
      <c r="H142" s="325" t="s" ph="1">
        <v>1438</v>
      </c>
      <c r="I142" s="324" t="s" ph="1">
        <v>3926</v>
      </c>
      <c r="L142" ph="1"/>
      <c r="M142" ph="1"/>
    </row>
    <row r="143" spans="1:13" ht="23.25" customHeight="1">
      <c r="A143" s="212" t="s">
        <v>1440</v>
      </c>
      <c r="B143" s="223" t="s">
        <v>1441</v>
      </c>
      <c r="C143" s="166" t="s" ph="1">
        <v>7690</v>
      </c>
      <c r="D143" s="311" t="s" ph="1">
        <v>7239</v>
      </c>
      <c r="E143" s="318" t="s" ph="1">
        <v>7974</v>
      </c>
      <c r="F143" s="324" t="s" ph="1">
        <v>7975</v>
      </c>
      <c r="G143" s="324" t="s" ph="1">
        <v>1896</v>
      </c>
      <c r="H143" s="325" t="s" ph="1">
        <v>7239</v>
      </c>
      <c r="I143" s="324" t="s" ph="1">
        <v>1442</v>
      </c>
      <c r="L143" ph="1"/>
      <c r="M143" ph="1"/>
    </row>
    <row r="144" spans="1:13" ht="23.25" customHeight="1">
      <c r="A144" s="212" t="s">
        <v>1443</v>
      </c>
      <c r="B144" s="223" t="s">
        <v>1441</v>
      </c>
      <c r="C144" s="158" t="s" ph="1">
        <v>7684</v>
      </c>
      <c r="D144" s="311" t="s" ph="1">
        <v>4527</v>
      </c>
      <c r="E144" s="319" t="s" ph="1">
        <v>4527</v>
      </c>
      <c r="F144" s="323" t="s" ph="1">
        <v>1444</v>
      </c>
      <c r="G144" s="324" t="s" ph="1">
        <v>1420</v>
      </c>
      <c r="H144" s="325" t="s" ph="1">
        <v>4527</v>
      </c>
      <c r="I144" s="324" t="s" ph="1">
        <v>7315</v>
      </c>
      <c r="L144" ph="1"/>
      <c r="M144" ph="1"/>
    </row>
    <row r="145" spans="1:13" ht="23.25" customHeight="1">
      <c r="A145" s="212" t="s">
        <v>1445</v>
      </c>
      <c r="B145" s="223" t="s">
        <v>1441</v>
      </c>
      <c r="C145" s="159" t="s" ph="1">
        <v>7680</v>
      </c>
      <c r="D145" s="311" t="s" ph="1">
        <v>1446</v>
      </c>
      <c r="E145" s="318" t="s" ph="1">
        <v>1447</v>
      </c>
      <c r="F145" s="324" t="s" ph="1">
        <v>7939</v>
      </c>
      <c r="G145" s="325" t="s" ph="1">
        <v>7930</v>
      </c>
      <c r="H145" s="324" t="s" ph="1">
        <v>1448</v>
      </c>
      <c r="I145" s="324" t="s" ph="1">
        <v>1449</v>
      </c>
      <c r="L145" ph="1"/>
      <c r="M145" ph="1"/>
    </row>
    <row r="146" spans="1:13" ht="23.25" customHeight="1">
      <c r="A146" s="212" t="s">
        <v>1450</v>
      </c>
      <c r="B146" s="223" t="s">
        <v>1441</v>
      </c>
      <c r="C146" s="161" t="s" ph="1">
        <v>7683</v>
      </c>
      <c r="D146" s="311" t="s" ph="1">
        <v>5236</v>
      </c>
      <c r="E146" s="319" t="s" ph="1">
        <v>5236</v>
      </c>
      <c r="F146" s="323" t="s" ph="1">
        <v>1451</v>
      </c>
      <c r="G146" s="324" t="s" ph="1">
        <v>2588</v>
      </c>
      <c r="H146" s="325" t="s" ph="1">
        <v>5236</v>
      </c>
      <c r="I146" s="324" t="s" ph="1">
        <v>1452</v>
      </c>
      <c r="L146" ph="1"/>
      <c r="M146" ph="1"/>
    </row>
    <row r="147" spans="1:13" ht="23.25" customHeight="1">
      <c r="A147" s="212" t="s">
        <v>1453</v>
      </c>
      <c r="B147" s="223" t="s">
        <v>1441</v>
      </c>
      <c r="C147" s="151" t="s" ph="1">
        <v>7880</v>
      </c>
      <c r="D147" s="311" t="s" ph="1">
        <v>1454</v>
      </c>
      <c r="E147" s="318" t="s" ph="1">
        <v>875</v>
      </c>
      <c r="F147" s="324" t="s" ph="1">
        <v>875</v>
      </c>
      <c r="G147" s="324" t="s" ph="1">
        <v>7247</v>
      </c>
      <c r="H147" s="325" t="s" ph="1">
        <v>1454</v>
      </c>
      <c r="I147" s="324" t="s" ph="1">
        <v>4625</v>
      </c>
      <c r="L147" ph="1"/>
      <c r="M147" ph="1"/>
    </row>
    <row r="148" spans="1:13" ht="23.25" customHeight="1">
      <c r="A148" s="212" t="s">
        <v>1338</v>
      </c>
      <c r="B148" s="223" t="s">
        <v>1441</v>
      </c>
      <c r="C148" s="151" t="s" ph="1">
        <v>8372</v>
      </c>
      <c r="D148" s="311" t="s" ph="1">
        <v>1444</v>
      </c>
      <c r="E148" s="319" t="s" ph="1">
        <v>1444</v>
      </c>
      <c r="F148" s="323" t="s" ph="1">
        <v>1339</v>
      </c>
      <c r="G148" s="324" t="s" ph="1">
        <v>8147</v>
      </c>
      <c r="H148" s="324" t="s" ph="1">
        <v>1430</v>
      </c>
      <c r="I148" s="324" t="s" ph="1">
        <v>1340</v>
      </c>
      <c r="J148" ph="1"/>
      <c r="K148" ph="1"/>
      <c r="L148" ph="1"/>
      <c r="M148" ph="1"/>
    </row>
    <row r="149" spans="1:13" ht="23.25" customHeight="1">
      <c r="A149" s="212" t="s">
        <v>1341</v>
      </c>
      <c r="B149" s="223" t="s">
        <v>1441</v>
      </c>
      <c r="C149" s="151" t="s" ph="1">
        <v>5244</v>
      </c>
      <c r="D149" s="311" t="s" ph="1">
        <v>1344</v>
      </c>
      <c r="E149" s="318" t="s" ph="1">
        <v>3246</v>
      </c>
      <c r="F149" s="323" t="s" ph="1">
        <v>5236</v>
      </c>
      <c r="G149" s="324" t="s" ph="1">
        <v>1343</v>
      </c>
      <c r="H149" s="327" t="s" ph="1">
        <v>1342</v>
      </c>
      <c r="I149" s="325" t="s" ph="1">
        <v>1344</v>
      </c>
      <c r="L149" ph="1"/>
      <c r="M149" ph="1"/>
    </row>
    <row r="150" spans="1:13" ht="23.25" customHeight="1">
      <c r="A150" s="212" t="s">
        <v>1345</v>
      </c>
      <c r="B150" s="223" t="s">
        <v>1441</v>
      </c>
      <c r="C150" s="162" t="s" ph="1">
        <v>7686</v>
      </c>
      <c r="D150" s="311" t="s" ph="1">
        <v>2430</v>
      </c>
      <c r="E150" s="321" t="s" ph="1">
        <v>5277</v>
      </c>
      <c r="F150" s="324" t="s" ph="1">
        <v>7976</v>
      </c>
      <c r="G150" s="325" t="s" ph="1">
        <v>2430</v>
      </c>
      <c r="H150" s="327" t="s" ph="1">
        <v>1346</v>
      </c>
      <c r="I150" s="324" t="s" ph="1">
        <v>4524</v>
      </c>
      <c r="L150" ph="1"/>
      <c r="M150" ph="1"/>
    </row>
    <row r="151" spans="1:13" ht="23.25" customHeight="1">
      <c r="A151" s="212" t="s">
        <v>2431</v>
      </c>
      <c r="B151" s="223" t="s">
        <v>1441</v>
      </c>
      <c r="C151" s="151" t="s" ph="1">
        <v>5244</v>
      </c>
      <c r="D151" s="311" t="s" ph="1">
        <v>5323</v>
      </c>
      <c r="E151" s="319" t="s" ph="1">
        <v>5323</v>
      </c>
      <c r="F151" s="324" t="s" ph="1">
        <v>7736</v>
      </c>
      <c r="G151" s="324" t="s" ph="1">
        <v>2432</v>
      </c>
      <c r="H151" s="325" t="s" ph="1">
        <v>5323</v>
      </c>
      <c r="I151" s="324" t="s" ph="1">
        <v>757</v>
      </c>
      <c r="L151" ph="1"/>
      <c r="M151" ph="1"/>
    </row>
    <row r="152" spans="1:13" ht="23.25" customHeight="1">
      <c r="A152" s="212" t="s">
        <v>2433</v>
      </c>
      <c r="B152" s="223" t="s">
        <v>1441</v>
      </c>
      <c r="C152" s="156" t="s" ph="1">
        <v>7678</v>
      </c>
      <c r="D152" s="311" t="s" ph="1">
        <v>4528</v>
      </c>
      <c r="E152" s="319" t="s" ph="1">
        <v>7977</v>
      </c>
      <c r="F152" s="325" t="s" ph="1">
        <v>7977</v>
      </c>
      <c r="G152" s="324" t="s" ph="1">
        <v>1444</v>
      </c>
      <c r="H152" s="325" t="s" ph="1">
        <v>7977</v>
      </c>
      <c r="I152" s="324" t="s" ph="1">
        <v>3899</v>
      </c>
      <c r="L152" ph="1"/>
      <c r="M152" ph="1"/>
    </row>
    <row r="153" spans="1:13" ht="23.25" customHeight="1">
      <c r="A153" s="212" t="s">
        <v>2434</v>
      </c>
      <c r="B153" s="223" t="s">
        <v>1441</v>
      </c>
      <c r="C153" s="158" t="s" ph="1">
        <v>7684</v>
      </c>
      <c r="D153" s="311" t="s" ph="1">
        <v>5274</v>
      </c>
      <c r="E153" s="319" t="s" ph="1">
        <v>5274</v>
      </c>
      <c r="F153" s="324" t="s" ph="1">
        <v>2435</v>
      </c>
      <c r="G153" s="324" t="s" ph="1">
        <v>7239</v>
      </c>
      <c r="H153" s="324" t="s" ph="1">
        <v>3926</v>
      </c>
      <c r="I153" s="324" t="s" ph="1">
        <v>1446</v>
      </c>
      <c r="L153" ph="1"/>
      <c r="M153" ph="1"/>
    </row>
    <row r="154" spans="1:13" ht="23.25" customHeight="1">
      <c r="A154" s="214" t="s">
        <v>2436</v>
      </c>
      <c r="B154" s="223" t="s">
        <v>1441</v>
      </c>
      <c r="C154" s="151" t="s" ph="1">
        <v>8375</v>
      </c>
      <c r="D154" s="311" t="s" ph="1">
        <v>7231</v>
      </c>
      <c r="E154" s="318" t="s" ph="1">
        <v>682</v>
      </c>
      <c r="F154" s="324" t="s" ph="1">
        <v>1442</v>
      </c>
      <c r="G154" s="324" t="s" ph="1">
        <v>2437</v>
      </c>
      <c r="H154" s="325" t="s" ph="1">
        <v>7231</v>
      </c>
      <c r="I154" s="324" t="s" ph="1">
        <v>2438</v>
      </c>
      <c r="L154" ph="1"/>
      <c r="M154" ph="1"/>
    </row>
    <row r="155" spans="1:13" ht="23.25" customHeight="1">
      <c r="A155" s="214" t="s">
        <v>2439</v>
      </c>
      <c r="B155" s="223" t="s">
        <v>1441</v>
      </c>
      <c r="C155" s="151" t="s" ph="1">
        <v>8371</v>
      </c>
      <c r="D155" s="312" t="s" ph="1">
        <v>7662</v>
      </c>
      <c r="E155" s="318" t="s" ph="1">
        <v>7978</v>
      </c>
      <c r="F155" s="324" t="s" ph="1">
        <v>7978</v>
      </c>
      <c r="G155" s="324" t="s" ph="1">
        <v>753</v>
      </c>
      <c r="H155" s="324" t="s" ph="1">
        <v>1432</v>
      </c>
      <c r="I155" s="325" t="s" ph="1">
        <v>2440</v>
      </c>
      <c r="L155" ph="1"/>
      <c r="M155" ph="1"/>
    </row>
    <row r="156" spans="1:13" ht="23.25" customHeight="1">
      <c r="A156" s="214" t="s">
        <v>696</v>
      </c>
      <c r="B156" s="223" t="s">
        <v>1441</v>
      </c>
      <c r="C156" s="152" t="s" ph="1">
        <v>7676</v>
      </c>
      <c r="D156" s="311" t="s" ph="1">
        <v>7248</v>
      </c>
      <c r="E156" s="319" t="s" ph="1">
        <v>7248</v>
      </c>
      <c r="F156" s="325" t="s" ph="1">
        <v>7248</v>
      </c>
      <c r="G156" s="324" t="s" ph="1">
        <v>7231</v>
      </c>
      <c r="H156" s="325" t="s" ph="1">
        <v>7248</v>
      </c>
      <c r="I156" s="324" t="s" ph="1">
        <v>7736</v>
      </c>
      <c r="L156" ph="1"/>
      <c r="M156" ph="1"/>
    </row>
    <row r="157" spans="1:13" ht="23.25" customHeight="1">
      <c r="A157" s="214" t="s">
        <v>697</v>
      </c>
      <c r="B157" s="223" t="s">
        <v>1441</v>
      </c>
      <c r="C157" s="151" t="s" ph="1">
        <v>7863</v>
      </c>
      <c r="D157" s="311" t="s" ph="1">
        <v>5784</v>
      </c>
      <c r="E157" s="318" t="s" ph="1">
        <v>698</v>
      </c>
      <c r="F157" s="324" t="s" ph="1">
        <v>7979</v>
      </c>
      <c r="G157" s="324" t="s" ph="1">
        <v>7980</v>
      </c>
      <c r="H157" s="327" t="s" ph="1">
        <v>329</v>
      </c>
      <c r="I157" s="325" t="s" ph="1">
        <v>5784</v>
      </c>
      <c r="L157" ph="1"/>
      <c r="M157" ph="1"/>
    </row>
    <row r="158" spans="1:13" ht="23.25" customHeight="1">
      <c r="A158" s="214" t="s">
        <v>699</v>
      </c>
      <c r="B158" s="223" t="s">
        <v>1441</v>
      </c>
      <c r="C158" s="162" t="s" ph="1">
        <v>7686</v>
      </c>
      <c r="D158" s="311" t="s" ph="1">
        <v>701</v>
      </c>
      <c r="E158" s="317" t="s" ph="1">
        <v>700</v>
      </c>
      <c r="F158" s="327" t="s" ph="1">
        <v>7981</v>
      </c>
      <c r="G158" s="325" t="s" ph="1">
        <v>701</v>
      </c>
      <c r="H158" s="324" t="s" ph="1">
        <v>702</v>
      </c>
      <c r="I158" s="324" t="s" ph="1">
        <v>703</v>
      </c>
      <c r="L158" ph="1"/>
      <c r="M158" ph="1"/>
    </row>
    <row r="159" spans="1:13" ht="23.25" customHeight="1">
      <c r="A159" s="214" t="s">
        <v>704</v>
      </c>
      <c r="B159" s="223" t="s">
        <v>1441</v>
      </c>
      <c r="C159" s="151" t="s" ph="1">
        <v>8373</v>
      </c>
      <c r="D159" s="311" t="s" ph="1">
        <v>705</v>
      </c>
      <c r="E159" s="318" t="s" ph="1">
        <v>759</v>
      </c>
      <c r="F159" s="324" t="s" ph="1">
        <v>706</v>
      </c>
      <c r="G159" s="324" t="s" ph="1">
        <v>2785</v>
      </c>
      <c r="H159" s="324" t="s" ph="1">
        <v>707</v>
      </c>
      <c r="I159" s="325" t="s" ph="1">
        <v>4530</v>
      </c>
      <c r="L159" ph="1"/>
      <c r="M159" ph="1"/>
    </row>
    <row r="160" spans="1:13" ht="23.25" customHeight="1">
      <c r="A160" s="214" t="s">
        <v>708</v>
      </c>
      <c r="B160" s="223" t="s">
        <v>1441</v>
      </c>
      <c r="C160" s="158" t="s" ph="1">
        <v>7684</v>
      </c>
      <c r="D160" s="313" t="s" ph="1">
        <v>7232</v>
      </c>
      <c r="E160" s="321" t="s" ph="1">
        <v>7284</v>
      </c>
      <c r="F160" s="324" t="s" ph="1">
        <v>5274</v>
      </c>
      <c r="G160" s="324" t="s" ph="1">
        <v>7982</v>
      </c>
      <c r="H160" s="325" t="s" ph="1">
        <v>7232</v>
      </c>
      <c r="I160" s="325" t="s" ph="1">
        <v>7232</v>
      </c>
      <c r="L160" ph="1"/>
      <c r="M160" ph="1"/>
    </row>
    <row r="161" spans="1:13" ht="23.25" customHeight="1">
      <c r="A161" s="214" t="s">
        <v>709</v>
      </c>
      <c r="B161" s="223" t="s">
        <v>1441</v>
      </c>
      <c r="C161" s="161" t="s" ph="1">
        <v>7683</v>
      </c>
      <c r="D161" s="311" t="s" ph="1">
        <v>710</v>
      </c>
      <c r="E161" s="319" t="s" ph="1">
        <v>710</v>
      </c>
      <c r="F161" s="325" t="s" ph="1">
        <v>710</v>
      </c>
      <c r="G161" s="324" t="s" ph="1">
        <v>298</v>
      </c>
      <c r="H161" s="325" t="s" ph="1">
        <v>710</v>
      </c>
      <c r="I161" s="324" t="s" ph="1">
        <v>711</v>
      </c>
      <c r="L161" ph="1"/>
      <c r="M161" ph="1"/>
    </row>
    <row r="162" spans="1:13" ht="23.25" customHeight="1">
      <c r="A162" s="214" t="s">
        <v>712</v>
      </c>
      <c r="B162" s="223" t="s">
        <v>1441</v>
      </c>
      <c r="C162" s="151" t="s" ph="1">
        <v>7863</v>
      </c>
      <c r="D162" s="311" t="s" ph="1">
        <v>2472</v>
      </c>
      <c r="E162" s="319" t="s" ph="1">
        <v>2472</v>
      </c>
      <c r="F162" s="325" t="s" ph="1">
        <v>7941</v>
      </c>
      <c r="G162" s="324" t="s" ph="1">
        <v>7272</v>
      </c>
      <c r="H162" s="325" t="s" ph="1">
        <v>2472</v>
      </c>
      <c r="I162" s="324" t="s" ph="1">
        <v>713</v>
      </c>
      <c r="L162" ph="1"/>
      <c r="M162" ph="1"/>
    </row>
    <row r="163" spans="1:13" ht="23.25" customHeight="1">
      <c r="A163" s="214" t="s">
        <v>714</v>
      </c>
      <c r="B163" s="223" t="s">
        <v>1441</v>
      </c>
      <c r="C163" s="153" t="s" ph="1">
        <v>7681</v>
      </c>
      <c r="D163" s="311" t="s" ph="1">
        <v>2435</v>
      </c>
      <c r="E163" s="319" t="s" ph="1">
        <v>2435</v>
      </c>
      <c r="F163" s="324" t="s" ph="1">
        <v>877</v>
      </c>
      <c r="G163" s="324" t="s" ph="1">
        <v>710</v>
      </c>
      <c r="H163" s="324" t="s" ph="1">
        <v>758</v>
      </c>
      <c r="I163" s="324" t="s" ph="1">
        <v>715</v>
      </c>
      <c r="L163" ph="1"/>
      <c r="M163" ph="1"/>
    </row>
    <row r="164" spans="1:13" ht="23.25" customHeight="1">
      <c r="A164" s="214" t="s">
        <v>716</v>
      </c>
      <c r="B164" s="223" t="s">
        <v>1441</v>
      </c>
      <c r="C164" s="151" t="s" ph="1">
        <v>5244</v>
      </c>
      <c r="D164" s="311" t="s" ph="1">
        <v>717</v>
      </c>
      <c r="E164" s="318" t="s" ph="1">
        <v>300</v>
      </c>
      <c r="F164" s="324" t="s" ph="1">
        <v>7264</v>
      </c>
      <c r="G164" s="324" t="s" ph="1">
        <v>2435</v>
      </c>
      <c r="H164" s="325" t="s" ph="1">
        <v>717</v>
      </c>
      <c r="I164" s="324" t="s" ph="1">
        <v>718</v>
      </c>
      <c r="L164" ph="1"/>
      <c r="M164" ph="1"/>
    </row>
    <row r="165" spans="1:13" ht="23.25" customHeight="1">
      <c r="A165" s="214" t="s">
        <v>719</v>
      </c>
      <c r="B165" s="223" t="s">
        <v>1441</v>
      </c>
      <c r="C165" s="151" t="s" ph="1">
        <v>8376</v>
      </c>
      <c r="D165" s="311" t="s" ph="1">
        <v>7860</v>
      </c>
      <c r="E165" s="318" t="s" ph="1">
        <v>1277</v>
      </c>
      <c r="F165" s="324" t="s" ph="1">
        <v>1278</v>
      </c>
      <c r="G165" s="327" t="s" ph="1">
        <v>720</v>
      </c>
      <c r="H165" s="324" t="s" ph="1">
        <v>1277</v>
      </c>
      <c r="I165" s="325" t="s" ph="1">
        <v>7860</v>
      </c>
      <c r="L165" ph="1"/>
      <c r="M165" ph="1"/>
    </row>
    <row r="166" spans="1:13" ht="23.25" customHeight="1">
      <c r="A166" s="214" t="s">
        <v>1279</v>
      </c>
      <c r="B166" s="223" t="s">
        <v>1441</v>
      </c>
      <c r="C166" s="161" t="s" ph="1">
        <v>7691</v>
      </c>
      <c r="D166" s="311" t="s" ph="1">
        <v>2476</v>
      </c>
      <c r="E166" s="318" t="s" ph="1">
        <v>293</v>
      </c>
      <c r="F166" s="324" t="s" ph="1">
        <v>293</v>
      </c>
      <c r="G166" s="324" t="s" ph="1">
        <v>1280</v>
      </c>
      <c r="H166" s="325" t="s" ph="1">
        <v>2476</v>
      </c>
      <c r="I166" s="324" t="s" ph="1">
        <v>1281</v>
      </c>
      <c r="L166" ph="1"/>
      <c r="M166" ph="1"/>
    </row>
    <row r="167" spans="1:13" ht="23.25" customHeight="1">
      <c r="A167" s="214" t="s">
        <v>1282</v>
      </c>
      <c r="B167" s="223" t="s">
        <v>1441</v>
      </c>
      <c r="C167" s="151" t="s" ph="1">
        <v>8375</v>
      </c>
      <c r="D167" s="311" t="s" ph="1">
        <v>7272</v>
      </c>
      <c r="E167" s="319" t="s" ph="1">
        <v>7272</v>
      </c>
      <c r="F167" s="323" t="s" ph="1">
        <v>1283</v>
      </c>
      <c r="G167" s="324" t="s" ph="1">
        <v>7949</v>
      </c>
      <c r="H167" s="325" t="s" ph="1">
        <v>7272</v>
      </c>
      <c r="I167" s="324" t="s" ph="1">
        <v>1284</v>
      </c>
      <c r="L167" ph="1"/>
      <c r="M167" ph="1"/>
    </row>
    <row r="168" spans="1:13" ht="23.25" customHeight="1">
      <c r="A168" s="214" t="s">
        <v>1285</v>
      </c>
      <c r="B168" s="223" t="s">
        <v>1441</v>
      </c>
      <c r="C168" s="162" t="s" ph="1">
        <v>7686</v>
      </c>
      <c r="D168" s="311" t="s" ph="1">
        <v>1430</v>
      </c>
      <c r="E168" s="319" t="s" ph="1">
        <v>1430</v>
      </c>
      <c r="F168" s="323" t="s" ph="1">
        <v>1286</v>
      </c>
      <c r="G168" s="324" t="s" ph="1">
        <v>7736</v>
      </c>
      <c r="H168" s="324" t="s" ph="1">
        <v>7983</v>
      </c>
      <c r="I168" s="324" t="s" ph="1">
        <v>5776</v>
      </c>
      <c r="J168" ph="1"/>
      <c r="K168" ph="1"/>
      <c r="L168" ph="1"/>
      <c r="M168" ph="1"/>
    </row>
    <row r="169" spans="1:13" ht="23.25" customHeight="1">
      <c r="A169" s="214" t="s">
        <v>5777</v>
      </c>
      <c r="B169" s="223" t="s">
        <v>1441</v>
      </c>
      <c r="C169" s="158" t="s" ph="1">
        <v>7684</v>
      </c>
      <c r="D169" s="311" t="s" ph="1">
        <v>2437</v>
      </c>
      <c r="E169" s="319" t="s" ph="1">
        <v>2437</v>
      </c>
      <c r="F169" s="325" t="s" ph="1">
        <v>2437</v>
      </c>
      <c r="G169" s="324" t="s" ph="1">
        <v>4148</v>
      </c>
      <c r="H169" s="325" t="s" ph="1">
        <v>2437</v>
      </c>
      <c r="I169" s="324" t="s" ph="1">
        <v>5778</v>
      </c>
      <c r="L169" ph="1"/>
      <c r="M169" ph="1"/>
    </row>
    <row r="170" spans="1:13" ht="23.25" customHeight="1">
      <c r="A170" s="214" t="s">
        <v>5779</v>
      </c>
      <c r="B170" s="223" t="s">
        <v>1441</v>
      </c>
      <c r="C170" s="161" t="s" ph="1">
        <v>7683</v>
      </c>
      <c r="D170" s="311" t="s" ph="1">
        <v>1283</v>
      </c>
      <c r="E170" s="319" t="s" ph="1">
        <v>1283</v>
      </c>
      <c r="F170" s="323" t="s" ph="1">
        <v>7984</v>
      </c>
      <c r="G170" s="324" t="s" ph="1">
        <v>744</v>
      </c>
      <c r="H170" s="325" t="s" ph="1">
        <v>1283</v>
      </c>
      <c r="I170" s="324" t="s" ph="1">
        <v>745</v>
      </c>
      <c r="L170" ph="1"/>
      <c r="M170" ph="1"/>
    </row>
    <row r="171" spans="1:13" ht="23.25" customHeight="1">
      <c r="A171" s="214" t="s">
        <v>746</v>
      </c>
      <c r="B171" s="223" t="s">
        <v>1441</v>
      </c>
      <c r="C171" s="151" t="s" ph="1">
        <v>5244</v>
      </c>
      <c r="D171" s="311" t="s" ph="1">
        <v>747</v>
      </c>
      <c r="E171" s="319" t="s" ph="1">
        <v>747</v>
      </c>
      <c r="F171" s="325" t="s" ph="1">
        <v>747</v>
      </c>
      <c r="G171" s="324" t="s" ph="1">
        <v>5776</v>
      </c>
      <c r="H171" s="324" t="s" ph="1">
        <v>5261</v>
      </c>
      <c r="I171" s="324" t="s" ph="1">
        <v>701</v>
      </c>
      <c r="L171" ph="1"/>
      <c r="M171" ph="1"/>
    </row>
    <row r="172" spans="1:13" ht="23.25" customHeight="1">
      <c r="A172" s="214" t="s">
        <v>748</v>
      </c>
      <c r="B172" s="223" t="s">
        <v>1441</v>
      </c>
      <c r="C172" s="151" t="s" ph="1">
        <v>8371</v>
      </c>
      <c r="D172" s="311" t="s" ph="1">
        <v>749</v>
      </c>
      <c r="E172" s="318" t="s" ph="1">
        <v>682</v>
      </c>
      <c r="F172" s="323" t="s" ph="1">
        <v>7272</v>
      </c>
      <c r="G172" s="324" t="s" ph="1">
        <v>7976</v>
      </c>
      <c r="H172" s="324" t="s" ph="1">
        <v>7985</v>
      </c>
      <c r="I172" s="325" t="s" ph="1">
        <v>749</v>
      </c>
      <c r="L172" ph="1"/>
      <c r="M172" ph="1"/>
    </row>
    <row r="173" spans="1:13" ht="23.25" customHeight="1">
      <c r="A173" s="214" t="s">
        <v>750</v>
      </c>
      <c r="B173" s="223" t="s">
        <v>1441</v>
      </c>
      <c r="C173" s="160" t="s" ph="1">
        <v>7682</v>
      </c>
      <c r="D173" s="311" t="s" ph="1">
        <v>1286</v>
      </c>
      <c r="E173" s="319" t="s" ph="1">
        <v>1286</v>
      </c>
      <c r="F173" s="323" t="s" ph="1">
        <v>7986</v>
      </c>
      <c r="G173" s="324" t="s" ph="1">
        <v>2516</v>
      </c>
      <c r="H173" s="325" t="s" ph="1">
        <v>1286</v>
      </c>
      <c r="I173" s="324" t="s" ph="1">
        <v>8317</v>
      </c>
      <c r="L173" ph="1"/>
      <c r="M173" ph="1"/>
    </row>
    <row r="174" spans="1:13" ht="23.25" customHeight="1">
      <c r="A174" s="214" t="s">
        <v>752</v>
      </c>
      <c r="B174" s="223" t="s">
        <v>1441</v>
      </c>
      <c r="C174" s="161" t="s" ph="1">
        <v>7683</v>
      </c>
      <c r="D174" s="311" t="s" ph="1">
        <v>753</v>
      </c>
      <c r="E174" s="319" t="s" ph="1">
        <v>2261</v>
      </c>
      <c r="F174" s="324" t="s" ph="1">
        <v>2262</v>
      </c>
      <c r="G174" s="324" t="s" ph="1">
        <v>5787</v>
      </c>
      <c r="H174" s="325" t="s" ph="1">
        <v>2261</v>
      </c>
      <c r="I174" s="324" t="s" ph="1">
        <v>2263</v>
      </c>
      <c r="L174" ph="1"/>
      <c r="M174" ph="1"/>
    </row>
    <row r="175" spans="1:13" ht="23.25" customHeight="1">
      <c r="A175" s="214" t="s">
        <v>2264</v>
      </c>
      <c r="B175" s="226" t="s">
        <v>2265</v>
      </c>
      <c r="C175" s="162" t="s" ph="1">
        <v>7686</v>
      </c>
      <c r="D175" s="311" t="s" ph="1">
        <v>7736</v>
      </c>
      <c r="E175" s="318" t="s" ph="1">
        <v>2266</v>
      </c>
      <c r="F175" s="324" t="s" ph="1">
        <v>7987</v>
      </c>
      <c r="G175" s="324" t="s" ph="1">
        <v>698</v>
      </c>
      <c r="H175" s="325" t="s" ph="1">
        <v>7736</v>
      </c>
      <c r="I175" s="324" t="s" ph="1">
        <v>2267</v>
      </c>
      <c r="L175" ph="1"/>
      <c r="M175" ph="1"/>
    </row>
    <row r="176" spans="1:13" ht="23.25" customHeight="1">
      <c r="A176" s="214" t="s">
        <v>2268</v>
      </c>
      <c r="B176" s="226" t="s">
        <v>2265</v>
      </c>
      <c r="C176" s="151" t="s" ph="1">
        <v>8375</v>
      </c>
      <c r="D176" s="311" t="s" ph="1">
        <v>707</v>
      </c>
      <c r="E176" s="318" t="s" ph="1">
        <v>5776</v>
      </c>
      <c r="F176" s="324" t="s" ph="1">
        <v>5776</v>
      </c>
      <c r="G176" s="326" t="s" ph="1">
        <v>707</v>
      </c>
      <c r="H176" s="327" t="s" ph="1">
        <v>4694</v>
      </c>
      <c r="I176" s="324" t="s" ph="1">
        <v>2792</v>
      </c>
      <c r="L176" ph="1"/>
      <c r="M176" ph="1"/>
    </row>
    <row r="177" spans="1:13" ht="23.25" customHeight="1">
      <c r="A177" s="214" t="s">
        <v>2269</v>
      </c>
      <c r="B177" s="226" t="s">
        <v>2265</v>
      </c>
      <c r="C177" s="163" t="s" ph="1">
        <v>7687</v>
      </c>
      <c r="D177" s="311" t="s" ph="1">
        <v>7400</v>
      </c>
      <c r="E177" s="317" t="s" ph="1">
        <v>2270</v>
      </c>
      <c r="F177" s="323" t="s" ph="1">
        <v>1280</v>
      </c>
      <c r="G177" s="324" t="s" ph="1">
        <v>7988</v>
      </c>
      <c r="H177" s="326" t="s" ph="1">
        <v>7400</v>
      </c>
      <c r="I177" s="324" t="s" ph="1">
        <v>2271</v>
      </c>
      <c r="L177" ph="1"/>
      <c r="M177" ph="1"/>
    </row>
    <row r="178" spans="1:13" ht="23.25" customHeight="1">
      <c r="A178" s="214" t="s">
        <v>2272</v>
      </c>
      <c r="B178" s="226" t="s">
        <v>2265</v>
      </c>
      <c r="C178" s="158" t="s" ph="1">
        <v>7684</v>
      </c>
      <c r="D178" s="312" t="s" ph="1">
        <v>8148</v>
      </c>
      <c r="E178" s="318" t="s" ph="1">
        <v>2273</v>
      </c>
      <c r="F178" s="324" t="s" ph="1">
        <v>7989</v>
      </c>
      <c r="G178" s="324" t="s" ph="1">
        <v>2274</v>
      </c>
      <c r="H178" s="324" t="s" ph="1">
        <v>7230</v>
      </c>
      <c r="I178" s="325" t="s" ph="1">
        <v>2275</v>
      </c>
      <c r="L178" ph="1"/>
      <c r="M178" ph="1"/>
    </row>
    <row r="179" spans="1:13" ht="23.25" customHeight="1">
      <c r="A179" s="214" t="s">
        <v>2276</v>
      </c>
      <c r="B179" s="226" t="s">
        <v>2265</v>
      </c>
      <c r="C179" s="161" t="s" ph="1">
        <v>7683</v>
      </c>
      <c r="D179" s="311" t="s" ph="1">
        <v>293</v>
      </c>
      <c r="E179" s="318" t="s" ph="1">
        <v>7970</v>
      </c>
      <c r="F179" s="324" t="s" ph="1">
        <v>7990</v>
      </c>
      <c r="G179" s="325" t="s" ph="1">
        <v>293</v>
      </c>
      <c r="H179" s="324" t="s" ph="1">
        <v>6407</v>
      </c>
      <c r="I179" s="324" t="s" ph="1">
        <v>8076</v>
      </c>
      <c r="L179" ph="1"/>
      <c r="M179" ph="1"/>
    </row>
    <row r="180" spans="1:13" ht="23.25" customHeight="1">
      <c r="A180" s="214" t="s">
        <v>6408</v>
      </c>
      <c r="B180" s="226" t="s">
        <v>2265</v>
      </c>
      <c r="C180" s="156" t="s" ph="1">
        <v>7678</v>
      </c>
      <c r="D180" s="311" t="s" ph="1">
        <v>1280</v>
      </c>
      <c r="E180" s="319" t="s" ph="1">
        <v>1280</v>
      </c>
      <c r="F180" s="323" t="s" ph="1">
        <v>2270</v>
      </c>
      <c r="G180" s="324" t="s" ph="1">
        <v>717</v>
      </c>
      <c r="H180" s="325" t="s" ph="1">
        <v>1280</v>
      </c>
      <c r="I180" s="324" t="s" ph="1">
        <v>7377</v>
      </c>
      <c r="L180" ph="1"/>
      <c r="M180" ph="1"/>
    </row>
    <row r="181" spans="1:13" ht="23.25" customHeight="1">
      <c r="A181" s="214" t="s">
        <v>6409</v>
      </c>
      <c r="B181" s="226" t="s">
        <v>2265</v>
      </c>
      <c r="C181" s="151" t="s" ph="1">
        <v>5244</v>
      </c>
      <c r="D181" s="312" t="s" ph="1">
        <v>6410</v>
      </c>
      <c r="E181" s="318" t="s" ph="1">
        <v>435</v>
      </c>
      <c r="F181" s="325" t="s" ph="1">
        <v>753</v>
      </c>
      <c r="G181" s="324" t="s" ph="1">
        <v>6411</v>
      </c>
      <c r="H181" s="324" t="s" ph="1">
        <v>2750</v>
      </c>
      <c r="I181" s="324" t="s" ph="1">
        <v>4415</v>
      </c>
      <c r="L181" ph="1"/>
      <c r="M181" ph="1"/>
    </row>
    <row r="182" spans="1:13" ht="23.25" customHeight="1">
      <c r="A182" s="214" t="s">
        <v>4416</v>
      </c>
      <c r="B182" s="226" t="s">
        <v>2265</v>
      </c>
      <c r="C182" s="153" t="s" ph="1">
        <v>7681</v>
      </c>
      <c r="D182" s="311" t="s" ph="1">
        <v>4417</v>
      </c>
      <c r="E182" s="318" t="s" ph="1">
        <v>7991</v>
      </c>
      <c r="F182" s="324" t="s" ph="1">
        <v>7992</v>
      </c>
      <c r="G182" s="324" t="s" ph="1">
        <v>757</v>
      </c>
      <c r="H182" s="325" t="s" ph="1">
        <v>4417</v>
      </c>
      <c r="I182" s="324" t="s" ph="1">
        <v>7231</v>
      </c>
      <c r="L182" ph="1"/>
      <c r="M182" ph="1"/>
    </row>
    <row r="183" spans="1:13" ht="23.25" customHeight="1">
      <c r="A183" s="214" t="s">
        <v>4418</v>
      </c>
      <c r="B183" s="226" t="s">
        <v>2265</v>
      </c>
      <c r="C183" s="151" t="s" ph="1">
        <v>7879</v>
      </c>
      <c r="D183" s="312" t="s" ph="1">
        <v>7399</v>
      </c>
      <c r="E183" s="318" t="s" ph="1">
        <v>7736</v>
      </c>
      <c r="F183" s="324" t="s" ph="1">
        <v>7993</v>
      </c>
      <c r="G183" s="324" t="s" ph="1">
        <v>4420</v>
      </c>
      <c r="H183" s="324" t="s" ph="1">
        <v>1046</v>
      </c>
      <c r="I183" s="325" t="s" ph="1">
        <v>4419</v>
      </c>
      <c r="L183" ph="1"/>
      <c r="M183" ph="1"/>
    </row>
    <row r="184" spans="1:13" ht="23.25" customHeight="1">
      <c r="A184" s="215" t="s">
        <v>4421</v>
      </c>
      <c r="B184" s="226" t="s">
        <v>2265</v>
      </c>
      <c r="C184" s="162" t="s" ph="1">
        <v>7686</v>
      </c>
      <c r="D184" s="311" t="s" ph="1">
        <v>5778</v>
      </c>
      <c r="E184" s="319" t="s" ph="1">
        <v>5778</v>
      </c>
      <c r="F184" s="324" t="s" ph="1">
        <v>4422</v>
      </c>
      <c r="G184" s="324" t="s" ph="1">
        <v>3930</v>
      </c>
      <c r="H184" s="324" t="s" ph="1">
        <v>7994</v>
      </c>
      <c r="I184" s="324" t="s" ph="1">
        <v>4417</v>
      </c>
      <c r="L184" ph="1"/>
      <c r="M184" ph="1"/>
    </row>
    <row r="185" spans="1:13" ht="23.25" customHeight="1">
      <c r="A185" s="215" t="s">
        <v>4423</v>
      </c>
      <c r="B185" s="226" t="s">
        <v>2265</v>
      </c>
      <c r="C185" s="151" t="s" ph="1">
        <v>5244</v>
      </c>
      <c r="D185" s="311" t="s" ph="1">
        <v>3930</v>
      </c>
      <c r="E185" s="317" t="s" ph="1">
        <v>2545</v>
      </c>
      <c r="F185" s="327" t="s" ph="1">
        <v>2545</v>
      </c>
      <c r="G185" s="324" t="s" ph="1">
        <v>4728</v>
      </c>
      <c r="H185" s="325" t="s" ph="1">
        <v>3930</v>
      </c>
      <c r="I185" s="324" t="s" ph="1">
        <v>4424</v>
      </c>
      <c r="L185" ph="1"/>
      <c r="M185" ph="1"/>
    </row>
    <row r="186" spans="1:13" ht="23.25" customHeight="1">
      <c r="A186" s="215" t="s">
        <v>4425</v>
      </c>
      <c r="B186" s="226" t="s">
        <v>2265</v>
      </c>
      <c r="C186" s="158" t="s" ph="1">
        <v>7684</v>
      </c>
      <c r="D186" s="311" t="s" ph="1">
        <v>4426</v>
      </c>
      <c r="E186" s="317" t="s" ph="1">
        <v>7995</v>
      </c>
      <c r="F186" s="323" t="s" ph="1">
        <v>7324</v>
      </c>
      <c r="G186" s="324" t="s" ph="1">
        <v>5778</v>
      </c>
      <c r="H186" s="327" t="s" ph="1">
        <v>7995</v>
      </c>
      <c r="I186" s="325" t="s" ph="1">
        <v>4426</v>
      </c>
      <c r="L186" ph="1"/>
      <c r="M186" ph="1"/>
    </row>
    <row r="187" spans="1:13" ht="23.25" customHeight="1">
      <c r="A187" s="215" t="s">
        <v>4427</v>
      </c>
      <c r="B187" s="226" t="s">
        <v>2265</v>
      </c>
      <c r="C187" s="151" t="s" ph="1">
        <v>7869</v>
      </c>
      <c r="D187" s="311" t="s" ph="1">
        <v>548</v>
      </c>
      <c r="E187" s="318" t="s" ph="1">
        <v>7996</v>
      </c>
      <c r="F187" s="324" t="s" ph="1">
        <v>717</v>
      </c>
      <c r="G187" s="324" t="s" ph="1">
        <v>7602</v>
      </c>
      <c r="H187" s="325" t="s" ph="1">
        <v>548</v>
      </c>
      <c r="I187" s="324" t="s" ph="1">
        <v>549</v>
      </c>
      <c r="L187" ph="1"/>
      <c r="M187" ph="1"/>
    </row>
    <row r="188" spans="1:13" ht="23.25" customHeight="1">
      <c r="A188" s="215" t="s">
        <v>550</v>
      </c>
      <c r="B188" s="226" t="s">
        <v>2265</v>
      </c>
      <c r="C188" s="158" t="s" ph="1">
        <v>7684</v>
      </c>
      <c r="D188" s="311" t="s" ph="1">
        <v>736</v>
      </c>
      <c r="E188" s="319" t="s" ph="1">
        <v>736</v>
      </c>
      <c r="F188" s="325" t="s" ph="1">
        <v>7997</v>
      </c>
      <c r="G188" s="324" t="s" ph="1">
        <v>5</v>
      </c>
      <c r="H188" s="325" t="s" ph="1">
        <v>736</v>
      </c>
      <c r="I188" s="324" t="s" ph="1">
        <v>6</v>
      </c>
      <c r="L188" ph="1"/>
      <c r="M188" ph="1"/>
    </row>
    <row r="189" spans="1:13" ht="23.25" customHeight="1">
      <c r="A189" s="215" t="s">
        <v>7</v>
      </c>
      <c r="B189" s="226" t="s">
        <v>2265</v>
      </c>
      <c r="C189" s="162" t="s" ph="1">
        <v>7686</v>
      </c>
      <c r="D189" s="311" t="s" ph="1">
        <v>2273</v>
      </c>
      <c r="E189" s="318" t="s" ph="1">
        <v>4422</v>
      </c>
      <c r="F189" s="324" t="s" ph="1">
        <v>8</v>
      </c>
      <c r="G189" s="324" t="s" ph="1">
        <v>7270</v>
      </c>
      <c r="H189" s="325" t="s" ph="1">
        <v>2273</v>
      </c>
      <c r="I189" s="324" t="s" ph="1">
        <v>4615</v>
      </c>
      <c r="L189" ph="1"/>
      <c r="M189" ph="1"/>
    </row>
    <row r="190" spans="1:13" ht="23.25" customHeight="1">
      <c r="A190" s="215" t="s">
        <v>4616</v>
      </c>
      <c r="B190" s="226" t="s">
        <v>2265</v>
      </c>
      <c r="C190" s="151" t="s" ph="1">
        <v>8371</v>
      </c>
      <c r="D190" s="311" t="s" ph="1">
        <v>7660</v>
      </c>
      <c r="E190" s="317" t="s" ph="1">
        <v>9</v>
      </c>
      <c r="F190" s="327" t="s" ph="1">
        <v>9</v>
      </c>
      <c r="G190" s="324" t="s" ph="1">
        <v>7232</v>
      </c>
      <c r="H190" s="324" t="s" ph="1">
        <v>10</v>
      </c>
      <c r="I190" s="325" t="s" ph="1">
        <v>7660</v>
      </c>
      <c r="L190" ph="1"/>
      <c r="M190" ph="1"/>
    </row>
    <row r="191" spans="1:13" ht="23.25" customHeight="1">
      <c r="A191" s="215" t="s">
        <v>12</v>
      </c>
      <c r="B191" s="226" t="s">
        <v>2265</v>
      </c>
      <c r="C191" s="151" t="s" ph="1">
        <v>8375</v>
      </c>
      <c r="D191" s="311" t="s" ph="1">
        <v>13</v>
      </c>
      <c r="E191" s="318" t="s" ph="1">
        <v>551</v>
      </c>
      <c r="F191" s="324" t="s" ph="1">
        <v>5231</v>
      </c>
      <c r="G191" s="324" t="s" ph="1">
        <v>7324</v>
      </c>
      <c r="H191" s="325" t="s" ph="1">
        <v>13</v>
      </c>
      <c r="I191" s="324" t="s" ph="1">
        <v>552</v>
      </c>
      <c r="L191" ph="1"/>
      <c r="M191" ph="1"/>
    </row>
    <row r="192" spans="1:13" ht="23.25" customHeight="1">
      <c r="A192" s="215" t="s">
        <v>553</v>
      </c>
      <c r="B192" s="226" t="s">
        <v>2265</v>
      </c>
      <c r="C192" s="151" t="s" ph="1">
        <v>8371</v>
      </c>
      <c r="D192" s="311" t="s" ph="1">
        <v>554</v>
      </c>
      <c r="E192" s="318" t="s" ph="1">
        <v>555</v>
      </c>
      <c r="F192" s="324" t="s" ph="1">
        <v>556</v>
      </c>
      <c r="G192" s="324" t="s" ph="1">
        <v>557</v>
      </c>
      <c r="H192" s="325" t="s" ph="1">
        <v>554</v>
      </c>
      <c r="I192" s="324" t="s" ph="1">
        <v>558</v>
      </c>
      <c r="L192" ph="1"/>
      <c r="M192" ph="1"/>
    </row>
    <row r="193" spans="1:13" ht="23.25" customHeight="1">
      <c r="A193" s="215" t="s">
        <v>559</v>
      </c>
      <c r="B193" s="226" t="s">
        <v>2265</v>
      </c>
      <c r="C193" s="160" t="s" ph="1">
        <v>7682</v>
      </c>
      <c r="D193" s="311" t="s" ph="1">
        <v>7372</v>
      </c>
      <c r="E193" s="318" t="s" ph="1">
        <v>7324</v>
      </c>
      <c r="F193" s="323" t="s" ph="1">
        <v>7995</v>
      </c>
      <c r="G193" s="324" t="s" ph="1">
        <v>7998</v>
      </c>
      <c r="H193" s="324" t="s" ph="1">
        <v>703</v>
      </c>
      <c r="I193" s="325" t="s" ph="1">
        <v>7372</v>
      </c>
      <c r="L193" ph="1"/>
      <c r="M193" ph="1"/>
    </row>
    <row r="194" spans="1:13" ht="23.25" customHeight="1">
      <c r="A194" s="215" t="s">
        <v>560</v>
      </c>
      <c r="B194" s="226" t="s">
        <v>2265</v>
      </c>
      <c r="C194" s="151" t="s" ph="1">
        <v>5244</v>
      </c>
      <c r="D194" s="311" t="s" ph="1">
        <v>715</v>
      </c>
      <c r="E194" s="318" t="s" ph="1">
        <v>561</v>
      </c>
      <c r="F194" s="323" t="s" ph="1">
        <v>7999</v>
      </c>
      <c r="G194" s="324" t="s" ph="1">
        <v>562</v>
      </c>
      <c r="H194" s="325" t="s" ph="1">
        <v>715</v>
      </c>
      <c r="I194" s="324" t="s" ph="1">
        <v>4527</v>
      </c>
      <c r="L194" ph="1"/>
      <c r="M194" ph="1"/>
    </row>
    <row r="195" spans="1:13" ht="23.25" customHeight="1">
      <c r="A195" s="215" t="s">
        <v>563</v>
      </c>
      <c r="B195" s="226" t="s">
        <v>2265</v>
      </c>
      <c r="C195" s="151" t="s" ph="1">
        <v>8371</v>
      </c>
      <c r="D195" s="311" t="s" ph="1">
        <v>564</v>
      </c>
      <c r="E195" s="318" t="s" ph="1">
        <v>565</v>
      </c>
      <c r="F195" s="324" t="s" ph="1">
        <v>7996</v>
      </c>
      <c r="G195" s="324" t="s" ph="1">
        <v>1427</v>
      </c>
      <c r="H195" s="325" t="s" ph="1">
        <v>564</v>
      </c>
      <c r="I195" s="324" t="s" ph="1">
        <v>2330</v>
      </c>
      <c r="L195" ph="1"/>
      <c r="M195" ph="1"/>
    </row>
    <row r="196" spans="1:13" ht="23.25" customHeight="1">
      <c r="A196" s="215" t="s">
        <v>566</v>
      </c>
      <c r="B196" s="226" t="s">
        <v>2265</v>
      </c>
      <c r="C196" s="153" t="s" ph="1">
        <v>7681</v>
      </c>
      <c r="D196" s="311" t="s" ph="1">
        <v>567</v>
      </c>
      <c r="E196" s="318" t="s" ph="1">
        <v>568</v>
      </c>
      <c r="F196" s="324" t="s" ph="1">
        <v>2122</v>
      </c>
      <c r="G196" s="324" t="s" ph="1">
        <v>2123</v>
      </c>
      <c r="H196" s="325" t="s" ph="1">
        <v>567</v>
      </c>
      <c r="I196" s="324" t="s" ph="1">
        <v>2124</v>
      </c>
      <c r="L196" ph="1"/>
      <c r="M196" ph="1"/>
    </row>
    <row r="197" spans="1:13" ht="23.25" customHeight="1">
      <c r="A197" s="215" t="s">
        <v>2125</v>
      </c>
      <c r="B197" s="226" t="s">
        <v>2265</v>
      </c>
      <c r="C197" s="151" t="s" ph="1">
        <v>7864</v>
      </c>
      <c r="D197" s="311" t="s" ph="1">
        <v>2642</v>
      </c>
      <c r="E197" s="318" t="s" ph="1">
        <v>548</v>
      </c>
      <c r="F197" s="324" t="s" ph="1">
        <v>4728</v>
      </c>
      <c r="G197" s="324" t="s" ph="1">
        <v>8000</v>
      </c>
      <c r="H197" s="324" t="s" ph="1">
        <v>6509</v>
      </c>
      <c r="I197" s="325" t="s" ph="1">
        <v>2642</v>
      </c>
      <c r="L197" ph="1"/>
      <c r="M197" ph="1"/>
    </row>
    <row r="198" spans="1:13" ht="23.25" customHeight="1">
      <c r="A198" s="215" t="s">
        <v>6510</v>
      </c>
      <c r="B198" s="226" t="s">
        <v>2265</v>
      </c>
      <c r="C198" s="151" t="s" ph="1">
        <v>5244</v>
      </c>
      <c r="D198" s="311" t="s" ph="1">
        <v>682</v>
      </c>
      <c r="E198" s="319" t="s" ph="1">
        <v>682</v>
      </c>
      <c r="F198" s="324" t="s" ph="1">
        <v>8001</v>
      </c>
      <c r="G198" s="324" t="s" ph="1">
        <v>6511</v>
      </c>
      <c r="H198" s="325" t="s" ph="1">
        <v>7980</v>
      </c>
      <c r="I198" s="324" t="s" ph="1">
        <v>6512</v>
      </c>
      <c r="L198" ph="1"/>
      <c r="M198" ph="1"/>
    </row>
    <row r="199" spans="1:13" ht="23.25" customHeight="1">
      <c r="A199" s="215" t="s">
        <v>6513</v>
      </c>
      <c r="B199" s="226" t="s">
        <v>2265</v>
      </c>
      <c r="C199" s="151" t="s" ph="1">
        <v>7863</v>
      </c>
      <c r="D199" s="314" t="s" ph="1">
        <v>7230</v>
      </c>
      <c r="E199" s="318" t="s" ph="1">
        <v>4153</v>
      </c>
      <c r="F199" s="324" t="s" ph="1">
        <v>4153</v>
      </c>
      <c r="G199" s="324" t="s" ph="1">
        <v>8120</v>
      </c>
      <c r="H199" s="324" t="s" ph="1">
        <v>7970</v>
      </c>
      <c r="I199" s="325" t="s" ph="1">
        <v>6514</v>
      </c>
      <c r="L199" ph="1"/>
      <c r="M199" ph="1"/>
    </row>
    <row r="200" spans="1:13" ht="23.25" customHeight="1">
      <c r="A200" s="215" t="s">
        <v>6515</v>
      </c>
      <c r="B200" s="226" t="s">
        <v>2265</v>
      </c>
      <c r="C200" s="151" t="s" ph="1">
        <v>7878</v>
      </c>
      <c r="D200" s="311" t="s" ph="1">
        <v>2474</v>
      </c>
      <c r="E200" s="318" t="s" ph="1">
        <v>7999</v>
      </c>
      <c r="F200" s="323" t="s" ph="1">
        <v>561</v>
      </c>
      <c r="G200" s="324" t="s" ph="1">
        <v>7230</v>
      </c>
      <c r="H200" s="324" t="s" ph="1">
        <v>7999</v>
      </c>
      <c r="I200" s="325" t="s" ph="1">
        <v>2474</v>
      </c>
      <c r="L200" ph="1"/>
      <c r="M200" ph="1"/>
    </row>
    <row r="201" spans="1:13" ht="23.25" customHeight="1">
      <c r="A201" s="215" t="s">
        <v>6516</v>
      </c>
      <c r="B201" s="226" t="s">
        <v>2265</v>
      </c>
      <c r="C201" s="151" t="s" ph="1">
        <v>8371</v>
      </c>
      <c r="D201" s="313" t="s" ph="1">
        <v>2270</v>
      </c>
      <c r="E201" s="318" t="s" ph="1">
        <v>6518</v>
      </c>
      <c r="F201" s="324" t="s" ph="1">
        <v>8002</v>
      </c>
      <c r="G201" s="326" t="s" ph="1">
        <v>2270</v>
      </c>
      <c r="H201" s="327" t="s" ph="1">
        <v>6517</v>
      </c>
      <c r="I201" s="324" t="s" ph="1">
        <v>700</v>
      </c>
      <c r="L201" ph="1"/>
      <c r="M201" ph="1"/>
    </row>
    <row r="202" spans="1:13" ht="23.25" customHeight="1">
      <c r="A202" s="215" t="s">
        <v>6519</v>
      </c>
      <c r="B202" s="226" t="s">
        <v>2265</v>
      </c>
      <c r="C202" s="152" t="s" ph="1">
        <v>7676</v>
      </c>
      <c r="D202" s="311" t="s" ph="1">
        <v>6853</v>
      </c>
      <c r="E202" s="319" t="s" ph="1">
        <v>6853</v>
      </c>
      <c r="F202" s="325" t="s" ph="1">
        <v>6853</v>
      </c>
      <c r="G202" s="324" t="s" ph="1">
        <v>8003</v>
      </c>
      <c r="H202" s="325" t="s" ph="1">
        <v>6853</v>
      </c>
      <c r="I202" s="324" t="s" ph="1">
        <v>1046</v>
      </c>
      <c r="L202" ph="1"/>
      <c r="M202" ph="1"/>
    </row>
    <row r="203" spans="1:13" ht="23.25" customHeight="1">
      <c r="A203" s="215" t="s">
        <v>6520</v>
      </c>
      <c r="B203" s="226" t="s">
        <v>2265</v>
      </c>
      <c r="C203" s="151" t="s" ph="1">
        <v>7879</v>
      </c>
      <c r="D203" s="311" t="s" ph="1">
        <v>751</v>
      </c>
      <c r="E203" s="318" t="s" ph="1">
        <v>4855</v>
      </c>
      <c r="F203" s="324" t="s" ph="1">
        <v>8004</v>
      </c>
      <c r="G203" s="325" t="s" ph="1">
        <v>751</v>
      </c>
      <c r="H203" s="325" t="s" ph="1">
        <v>751</v>
      </c>
      <c r="I203" s="324" t="s" ph="1">
        <v>564</v>
      </c>
      <c r="L203" ph="1"/>
      <c r="M203" ph="1"/>
    </row>
    <row r="204" spans="1:13" ht="23.25" customHeight="1">
      <c r="A204" s="215" t="s">
        <v>4856</v>
      </c>
      <c r="B204" s="226" t="s">
        <v>2265</v>
      </c>
      <c r="C204" s="158" t="s" ph="1">
        <v>7684</v>
      </c>
      <c r="D204" s="311" t="s" ph="1">
        <v>6115</v>
      </c>
      <c r="E204" s="318" t="s" ph="1">
        <v>7982</v>
      </c>
      <c r="F204" s="324" t="s" ph="1">
        <v>7982</v>
      </c>
      <c r="G204" s="324" t="s" ph="1">
        <v>6116</v>
      </c>
      <c r="H204" s="324" t="s" ph="1">
        <v>7982</v>
      </c>
      <c r="I204" s="325" t="s" ph="1">
        <v>6115</v>
      </c>
      <c r="L204" ph="1"/>
      <c r="M204" ph="1"/>
    </row>
    <row r="205" spans="1:13" ht="23.25" customHeight="1">
      <c r="A205" s="215" t="s">
        <v>6117</v>
      </c>
      <c r="B205" s="226" t="s">
        <v>2265</v>
      </c>
      <c r="C205" s="151" t="s" ph="1">
        <v>8376</v>
      </c>
      <c r="D205" s="311" t="s" ph="1">
        <v>6511</v>
      </c>
      <c r="E205" s="319" t="s" ph="1">
        <v>6511</v>
      </c>
      <c r="F205" s="324" t="s" ph="1">
        <v>6118</v>
      </c>
      <c r="G205" s="324" t="s" ph="1">
        <v>6433</v>
      </c>
      <c r="H205" s="325" t="s" ph="1">
        <v>6511</v>
      </c>
      <c r="I205" s="324" t="s" ph="1">
        <v>753</v>
      </c>
      <c r="L205" ph="1"/>
      <c r="M205" ph="1"/>
    </row>
    <row r="206" spans="1:13" ht="23.25" customHeight="1">
      <c r="A206" s="215" t="s">
        <v>6434</v>
      </c>
      <c r="B206" s="227" t="s">
        <v>6435</v>
      </c>
      <c r="C206" s="161" t="s" ph="1">
        <v>7683</v>
      </c>
      <c r="D206" s="311" t="s" ph="1">
        <v>8120</v>
      </c>
      <c r="E206" s="318" t="s" ph="1">
        <v>682</v>
      </c>
      <c r="F206" s="324" t="s" ph="1">
        <v>1344</v>
      </c>
      <c r="G206" s="324" t="s" ph="1">
        <v>8002</v>
      </c>
      <c r="H206" s="324" t="s" ph="1">
        <v>6436</v>
      </c>
      <c r="I206" s="325" t="s" ph="1">
        <v>8120</v>
      </c>
      <c r="L206" ph="1"/>
      <c r="M206" ph="1"/>
    </row>
    <row r="207" spans="1:13" ht="23.25" customHeight="1">
      <c r="A207" s="215" t="s">
        <v>6437</v>
      </c>
      <c r="B207" s="227" t="s">
        <v>6435</v>
      </c>
      <c r="C207" s="162" t="s" ph="1">
        <v>7686</v>
      </c>
      <c r="D207" s="311" t="s" ph="1">
        <v>2776</v>
      </c>
      <c r="E207" s="317" t="s" ph="1">
        <v>2430</v>
      </c>
      <c r="F207" s="327" t="s" ph="1">
        <v>2430</v>
      </c>
      <c r="G207" s="324" t="s" ph="1">
        <v>4696</v>
      </c>
      <c r="H207" s="327" t="s" ph="1">
        <v>2430</v>
      </c>
      <c r="I207" s="325" t="s" ph="1">
        <v>2776</v>
      </c>
      <c r="L207" ph="1"/>
      <c r="M207" ph="1"/>
    </row>
    <row r="208" spans="1:13" ht="23.25" customHeight="1">
      <c r="A208" s="215" t="s">
        <v>6438</v>
      </c>
      <c r="B208" s="227" t="s">
        <v>6435</v>
      </c>
      <c r="C208" s="151" t="s" ph="1">
        <v>5244</v>
      </c>
      <c r="D208" s="311" t="s" ph="1">
        <v>6439</v>
      </c>
      <c r="E208" s="319" t="s" ph="1">
        <v>6439</v>
      </c>
      <c r="F208" s="324" t="s" ph="1">
        <v>8005</v>
      </c>
      <c r="G208" s="324" t="s" ph="1">
        <v>6853</v>
      </c>
      <c r="H208" s="324" t="s" ph="1">
        <v>6440</v>
      </c>
      <c r="I208" s="324" t="s" ph="1">
        <v>2588</v>
      </c>
      <c r="L208" ph="1"/>
      <c r="M208" ph="1"/>
    </row>
    <row r="209" spans="1:13" ht="23.25" customHeight="1">
      <c r="A209" s="215" t="s">
        <v>6123</v>
      </c>
      <c r="B209" s="227" t="s">
        <v>6435</v>
      </c>
      <c r="C209" s="163" t="s" ph="1">
        <v>7687</v>
      </c>
      <c r="D209" s="311" t="s" ph="1">
        <v>8074</v>
      </c>
      <c r="E209" s="319" t="s" ph="1">
        <v>8074</v>
      </c>
      <c r="F209" s="324" t="s" ph="1">
        <v>7284</v>
      </c>
      <c r="G209" s="324" t="s" ph="1">
        <v>5781</v>
      </c>
      <c r="H209" s="327" t="s" ph="1">
        <v>5696</v>
      </c>
      <c r="I209" s="324" t="s" ph="1">
        <v>9019</v>
      </c>
    </row>
    <row r="210" spans="1:13" ht="23.25" customHeight="1">
      <c r="A210" s="215" t="s">
        <v>5697</v>
      </c>
      <c r="B210" s="227" t="s">
        <v>6435</v>
      </c>
      <c r="C210" s="156" t="s" ph="1">
        <v>7678</v>
      </c>
      <c r="D210" s="311" t="s" ph="1">
        <v>5698</v>
      </c>
      <c r="E210" s="318" t="s" ph="1">
        <v>435</v>
      </c>
      <c r="F210" s="324" t="s" ph="1">
        <v>8006</v>
      </c>
      <c r="G210" s="325" t="s" ph="1">
        <v>5698</v>
      </c>
      <c r="H210" s="324" t="s" ph="1">
        <v>5699</v>
      </c>
      <c r="I210" s="324" t="s" ph="1">
        <v>751</v>
      </c>
      <c r="L210" ph="1"/>
      <c r="M210" ph="1"/>
    </row>
    <row r="211" spans="1:13" ht="23.25" customHeight="1">
      <c r="A211" s="215" t="s">
        <v>5700</v>
      </c>
      <c r="B211" s="227" t="s">
        <v>6435</v>
      </c>
      <c r="C211" s="151" t="s" ph="1">
        <v>8372</v>
      </c>
      <c r="D211" s="311" t="s" ph="1">
        <v>8123</v>
      </c>
      <c r="E211" s="318" t="s" ph="1">
        <v>6511</v>
      </c>
      <c r="F211" s="324" t="s" ph="1">
        <v>6511</v>
      </c>
      <c r="G211" s="324" t="s" ph="1">
        <v>5701</v>
      </c>
      <c r="H211" s="325" t="s" ph="1">
        <v>8123</v>
      </c>
      <c r="I211" s="324" t="s" ph="1">
        <v>7270</v>
      </c>
      <c r="L211" ph="1"/>
      <c r="M211" ph="1"/>
    </row>
    <row r="212" spans="1:13" ht="23.25" customHeight="1">
      <c r="A212" s="215" t="s">
        <v>5703</v>
      </c>
      <c r="B212" s="227" t="s">
        <v>6435</v>
      </c>
      <c r="C212" s="151" t="s" ph="1">
        <v>7863</v>
      </c>
      <c r="D212" s="311" t="s" ph="1">
        <v>34</v>
      </c>
      <c r="E212" s="318" t="s" ph="1">
        <v>5704</v>
      </c>
      <c r="F212" s="325" t="s" ph="1">
        <v>8007</v>
      </c>
      <c r="G212" s="324" t="s" ph="1">
        <v>8008</v>
      </c>
      <c r="H212" s="324" t="s" ph="1">
        <v>4375</v>
      </c>
      <c r="I212" s="324" t="s" ph="1">
        <v>702</v>
      </c>
      <c r="L212" ph="1"/>
      <c r="M212" ph="1"/>
    </row>
    <row r="213" spans="1:13" ht="23.25" customHeight="1">
      <c r="A213" s="215" t="s">
        <v>4376</v>
      </c>
      <c r="B213" s="227" t="s">
        <v>6435</v>
      </c>
      <c r="C213" s="151" t="s" ph="1">
        <v>8374</v>
      </c>
      <c r="D213" s="311" t="s" ph="1">
        <v>557</v>
      </c>
      <c r="E213" s="319" t="s" ph="1">
        <v>557</v>
      </c>
      <c r="F213" s="324" t="s" ph="1">
        <v>7994</v>
      </c>
      <c r="G213" s="324" t="s" ph="1">
        <v>8009</v>
      </c>
      <c r="H213" s="324" t="s" ph="1">
        <v>4377</v>
      </c>
      <c r="I213" s="327" t="s" ph="1">
        <v>7247</v>
      </c>
      <c r="L213" ph="1"/>
      <c r="M213" ph="1"/>
    </row>
    <row r="214" spans="1:13" ht="23.25" customHeight="1">
      <c r="A214" s="215" t="s">
        <v>4378</v>
      </c>
      <c r="B214" s="227" t="s">
        <v>6435</v>
      </c>
      <c r="C214" s="158" t="s" ph="1">
        <v>7684</v>
      </c>
      <c r="D214" s="311" t="s" ph="1">
        <v>4725</v>
      </c>
      <c r="E214" s="319" t="s" ph="1">
        <v>4725</v>
      </c>
      <c r="F214" s="324" t="s" ph="1">
        <v>4726</v>
      </c>
      <c r="G214" s="324" t="s" ph="1">
        <v>6115</v>
      </c>
      <c r="H214" s="324" t="s" ph="1">
        <v>8113</v>
      </c>
      <c r="I214" s="324" t="s" ph="1">
        <v>6094</v>
      </c>
      <c r="L214" ph="1"/>
      <c r="M214" ph="1"/>
    </row>
    <row r="215" spans="1:13" ht="23.25" customHeight="1">
      <c r="A215" s="216" t="s">
        <v>6095</v>
      </c>
      <c r="B215" s="227" t="s">
        <v>6435</v>
      </c>
      <c r="C215" s="155" t="s" ph="1">
        <v>7677</v>
      </c>
      <c r="D215" s="312" t="s" ph="1">
        <v>7602</v>
      </c>
      <c r="E215" s="317" t="s" ph="1">
        <v>7994</v>
      </c>
      <c r="F215" s="325" t="s" ph="1">
        <v>8010</v>
      </c>
      <c r="G215" s="324" t="s" ph="1">
        <v>5702</v>
      </c>
      <c r="H215" s="324" t="s" ph="1">
        <v>2792</v>
      </c>
      <c r="I215" s="324" t="s" ph="1">
        <v>2273</v>
      </c>
      <c r="L215" ph="1"/>
      <c r="M215" ph="1"/>
    </row>
    <row r="216" spans="1:13" ht="23.25" customHeight="1">
      <c r="A216" s="216" t="s">
        <v>6096</v>
      </c>
      <c r="B216" s="227" t="s">
        <v>6435</v>
      </c>
      <c r="C216" s="151" t="s" ph="1">
        <v>7863</v>
      </c>
      <c r="D216" s="311" t="s" ph="1">
        <v>4615</v>
      </c>
      <c r="E216" s="318" t="s" ph="1">
        <v>2596</v>
      </c>
      <c r="F216" s="324" t="s" ph="1">
        <v>2774</v>
      </c>
      <c r="G216" s="325" t="s" ph="1">
        <v>4615</v>
      </c>
      <c r="H216" s="324" t="s" ph="1">
        <v>5702</v>
      </c>
      <c r="I216" s="324" t="s" ph="1">
        <v>1427</v>
      </c>
      <c r="L216" ph="1"/>
      <c r="M216" ph="1"/>
    </row>
    <row r="217" spans="1:13" ht="23.25" customHeight="1">
      <c r="A217" s="216" t="s">
        <v>6097</v>
      </c>
      <c r="B217" s="227" t="s">
        <v>6435</v>
      </c>
      <c r="C217" s="151" t="s" ph="1">
        <v>8371</v>
      </c>
      <c r="D217" s="311" t="s" ph="1">
        <v>7247</v>
      </c>
      <c r="E217" s="318" t="s" ph="1">
        <v>2926</v>
      </c>
      <c r="F217" s="324" t="s" ph="1">
        <v>4420</v>
      </c>
      <c r="G217" s="327" t="s" ph="1">
        <v>1900</v>
      </c>
      <c r="H217" s="325" t="s" ph="1">
        <v>7247</v>
      </c>
      <c r="I217" s="324" t="s" ph="1">
        <v>5698</v>
      </c>
      <c r="L217" ph="1"/>
      <c r="M217" ph="1"/>
    </row>
    <row r="218" spans="1:13" ht="23.25" customHeight="1">
      <c r="A218" s="216" t="s">
        <v>2927</v>
      </c>
      <c r="B218" s="227" t="s">
        <v>6435</v>
      </c>
      <c r="C218" s="151" t="s" ph="1">
        <v>5244</v>
      </c>
      <c r="D218" s="311" t="s" ph="1">
        <v>3633</v>
      </c>
      <c r="E218" s="318" t="s" ph="1">
        <v>2928</v>
      </c>
      <c r="F218" s="323" t="s" ph="1">
        <v>5401</v>
      </c>
      <c r="G218" s="324" t="s" ph="1">
        <v>548</v>
      </c>
      <c r="H218" s="325" t="s" ph="1">
        <v>3634</v>
      </c>
      <c r="I218" s="324" t="s" ph="1">
        <v>2929</v>
      </c>
      <c r="L218" ph="1"/>
      <c r="M218" ph="1"/>
    </row>
    <row r="219" spans="1:13" ht="23.25" customHeight="1">
      <c r="A219" s="216" t="s">
        <v>2930</v>
      </c>
      <c r="B219" s="227" t="s">
        <v>6435</v>
      </c>
      <c r="C219" s="153" t="s" ph="1">
        <v>7681</v>
      </c>
      <c r="D219" s="311" t="s" ph="1">
        <v>1959</v>
      </c>
      <c r="E219" s="318" t="s" ph="1">
        <v>3174</v>
      </c>
      <c r="F219" s="324" t="s" ph="1">
        <v>8011</v>
      </c>
      <c r="G219" s="325" t="s" ph="1">
        <v>1959</v>
      </c>
      <c r="H219" s="324" t="s" ph="1">
        <v>3174</v>
      </c>
      <c r="I219" s="324" t="s" ph="1">
        <v>4422</v>
      </c>
      <c r="L219" ph="1"/>
      <c r="M219" ph="1"/>
    </row>
    <row r="220" spans="1:13" ht="23.25" customHeight="1">
      <c r="A220" s="216" t="s">
        <v>2931</v>
      </c>
      <c r="B220" s="227" t="s">
        <v>6435</v>
      </c>
      <c r="C220" s="151" t="s" ph="1">
        <v>7880</v>
      </c>
      <c r="D220" s="311" t="s" ph="1">
        <v>4533</v>
      </c>
      <c r="E220" s="317" t="s" ph="1">
        <v>6512</v>
      </c>
      <c r="F220" s="323" t="s" ph="1">
        <v>2932</v>
      </c>
      <c r="G220" s="324" t="s" ph="1">
        <v>2273</v>
      </c>
      <c r="H220" s="327" t="s" ph="1">
        <v>6512</v>
      </c>
      <c r="I220" s="325" t="s" ph="1">
        <v>4533</v>
      </c>
      <c r="L220" ph="1"/>
      <c r="M220" ph="1"/>
    </row>
    <row r="221" spans="1:13" ht="23.25" customHeight="1">
      <c r="A221" s="216" t="s">
        <v>2933</v>
      </c>
      <c r="B221" s="227" t="s">
        <v>6435</v>
      </c>
      <c r="C221" s="158" t="s" ph="1">
        <v>7684</v>
      </c>
      <c r="D221" s="311" t="s" ph="1">
        <v>4415</v>
      </c>
      <c r="E221" s="319" t="s" ph="1">
        <v>4415</v>
      </c>
      <c r="F221" s="325" t="s" ph="1">
        <v>4415</v>
      </c>
      <c r="G221" s="324" t="s" ph="1">
        <v>8007</v>
      </c>
      <c r="H221" s="324" t="s" ph="1">
        <v>2518</v>
      </c>
      <c r="I221" s="324" t="s" ph="1">
        <v>2934</v>
      </c>
    </row>
    <row r="222" spans="1:13" ht="23.25" customHeight="1">
      <c r="A222" s="216" t="s">
        <v>2935</v>
      </c>
      <c r="B222" s="227" t="s">
        <v>6435</v>
      </c>
      <c r="C222" s="151" t="s" ph="1">
        <v>8375</v>
      </c>
      <c r="D222" s="311" t="s" ph="1">
        <v>2936</v>
      </c>
      <c r="E222" s="318" t="s" ph="1">
        <v>5401</v>
      </c>
      <c r="F222" s="323" t="s" ph="1">
        <v>2937</v>
      </c>
      <c r="G222" s="324" t="s" ph="1">
        <v>2938</v>
      </c>
      <c r="H222" s="324" t="s" ph="1">
        <v>8012</v>
      </c>
      <c r="I222" s="325" t="s" ph="1">
        <v>2936</v>
      </c>
      <c r="L222" ph="1"/>
      <c r="M222" ph="1"/>
    </row>
    <row r="223" spans="1:13" ht="23.25" customHeight="1">
      <c r="A223" s="216" t="s">
        <v>2939</v>
      </c>
      <c r="B223" s="227" t="s">
        <v>6435</v>
      </c>
      <c r="C223" s="159" t="s" ph="1">
        <v>7680</v>
      </c>
      <c r="D223" s="311" t="s" ph="1">
        <v>2940</v>
      </c>
      <c r="E223" s="318" t="s" ph="1">
        <v>2941</v>
      </c>
      <c r="F223" s="324" t="s" ph="1">
        <v>7243</v>
      </c>
      <c r="G223" s="324" t="s" ph="1">
        <v>2942</v>
      </c>
      <c r="H223" s="325" t="s" ph="1">
        <v>2940</v>
      </c>
      <c r="I223" s="324" t="s" ph="1">
        <v>1771</v>
      </c>
      <c r="L223" ph="1"/>
      <c r="M223" ph="1"/>
    </row>
    <row r="224" spans="1:13" ht="23.25" customHeight="1">
      <c r="A224" s="216" t="s">
        <v>2943</v>
      </c>
      <c r="B224" s="227" t="s">
        <v>6435</v>
      </c>
      <c r="C224" s="151" t="s" ph="1">
        <v>7893</v>
      </c>
      <c r="D224" s="311" t="s" ph="1">
        <v>2944</v>
      </c>
      <c r="E224" s="318" t="s" ph="1">
        <v>31</v>
      </c>
      <c r="F224" s="324" t="s" ph="1">
        <v>8013</v>
      </c>
      <c r="G224" s="325" t="s" ph="1">
        <v>2944</v>
      </c>
      <c r="H224" s="324" t="s" ph="1">
        <v>1896</v>
      </c>
      <c r="I224" s="324" t="s" ph="1">
        <v>6116</v>
      </c>
      <c r="L224" ph="1"/>
      <c r="M224" ph="1"/>
    </row>
    <row r="225" spans="1:13" ht="23.25" customHeight="1">
      <c r="A225" s="216" t="s">
        <v>2945</v>
      </c>
      <c r="B225" s="227" t="s">
        <v>6435</v>
      </c>
      <c r="C225" s="151" t="s" ph="1">
        <v>8376</v>
      </c>
      <c r="D225" s="311" t="s" ph="1">
        <v>718</v>
      </c>
      <c r="E225" s="318" t="s" ph="1">
        <v>7991</v>
      </c>
      <c r="F225" s="324" t="s" ph="1">
        <v>8014</v>
      </c>
      <c r="G225" s="324" t="s" ph="1">
        <v>7957</v>
      </c>
      <c r="H225" s="325" t="s" ph="1">
        <v>718</v>
      </c>
      <c r="I225" s="324" t="s" ph="1">
        <v>2944</v>
      </c>
      <c r="L225" ph="1"/>
      <c r="M225" ph="1"/>
    </row>
    <row r="226" spans="1:13" ht="23.25" customHeight="1">
      <c r="A226" s="216" t="s">
        <v>2946</v>
      </c>
      <c r="B226" s="227" t="s">
        <v>6435</v>
      </c>
      <c r="C226" s="156" t="s" ph="1">
        <v>7678</v>
      </c>
      <c r="D226" s="311" t="s" ph="1">
        <v>7254</v>
      </c>
      <c r="E226" s="319" t="s" ph="1">
        <v>7254</v>
      </c>
      <c r="F226" s="325" t="s" ph="1">
        <v>7254</v>
      </c>
      <c r="G226" s="324" t="s" ph="1">
        <v>2947</v>
      </c>
      <c r="H226" s="325" t="s" ph="1">
        <v>7254</v>
      </c>
      <c r="I226" s="324" t="s" ph="1">
        <v>6509</v>
      </c>
      <c r="L226" ph="1"/>
      <c r="M226" ph="1"/>
    </row>
    <row r="227" spans="1:13" ht="23.25" customHeight="1">
      <c r="A227" s="216" t="s">
        <v>2948</v>
      </c>
      <c r="B227" s="227" t="s">
        <v>6435</v>
      </c>
      <c r="C227" s="151" t="s" ph="1">
        <v>5244</v>
      </c>
      <c r="D227" s="311" t="s" ph="1">
        <v>4209</v>
      </c>
      <c r="E227" s="317" t="s" ph="1">
        <v>2949</v>
      </c>
      <c r="F227" s="323" t="s" ph="1">
        <v>2271</v>
      </c>
      <c r="G227" s="324" t="s" ph="1">
        <v>1286</v>
      </c>
      <c r="H227" s="324" t="s" ph="1">
        <v>2950</v>
      </c>
      <c r="I227" s="325" t="s" ph="1">
        <v>2951</v>
      </c>
      <c r="L227" ph="1"/>
      <c r="M227" ph="1"/>
    </row>
    <row r="228" spans="1:13" ht="23.25" customHeight="1">
      <c r="A228" s="216" t="s">
        <v>2952</v>
      </c>
      <c r="B228" s="227" t="s">
        <v>6435</v>
      </c>
      <c r="C228" s="151" t="s" ph="1">
        <v>7864</v>
      </c>
      <c r="D228" s="311" t="s" ph="1">
        <v>562</v>
      </c>
      <c r="E228" s="318" t="s" ph="1">
        <v>2953</v>
      </c>
      <c r="F228" s="323" t="s" ph="1">
        <v>6512</v>
      </c>
      <c r="G228" s="324" t="s" ph="1">
        <v>7243</v>
      </c>
      <c r="H228" s="325" t="s" ph="1">
        <v>562</v>
      </c>
      <c r="I228" s="324" t="s" ph="1">
        <v>7254</v>
      </c>
      <c r="L228" ph="1"/>
      <c r="M228" ph="1"/>
    </row>
    <row r="229" spans="1:13" ht="23.25" customHeight="1">
      <c r="A229" s="216" t="s">
        <v>2954</v>
      </c>
      <c r="B229" s="227" t="s">
        <v>6435</v>
      </c>
      <c r="C229" s="151" t="s" ph="1">
        <v>7873</v>
      </c>
      <c r="D229" s="311" t="s" ph="1">
        <v>4422</v>
      </c>
      <c r="E229" s="319" t="s" ph="1">
        <v>4422</v>
      </c>
      <c r="F229" s="324" t="s" ph="1">
        <v>2955</v>
      </c>
      <c r="G229" s="324" t="s" ph="1">
        <v>2604</v>
      </c>
      <c r="H229" s="325" t="s" ph="1">
        <v>4422</v>
      </c>
      <c r="I229" s="324" t="s" ph="1">
        <v>2956</v>
      </c>
      <c r="L229" ph="1"/>
      <c r="M229" ph="1"/>
    </row>
    <row r="230" spans="1:13" ht="23.25" customHeight="1">
      <c r="A230" s="216" t="s">
        <v>5155</v>
      </c>
      <c r="B230" s="227" t="s">
        <v>6435</v>
      </c>
      <c r="C230" s="153" t="s" ph="1">
        <v>7681</v>
      </c>
      <c r="D230" s="311" t="s" ph="1">
        <v>6440</v>
      </c>
      <c r="E230" s="318" t="s" ph="1">
        <v>5156</v>
      </c>
      <c r="F230" s="324" t="s" ph="1">
        <v>2951</v>
      </c>
      <c r="G230" s="324" t="s" ph="1">
        <v>2929</v>
      </c>
      <c r="H230" s="324" t="s" ph="1">
        <v>753</v>
      </c>
      <c r="I230" s="325" t="s" ph="1">
        <v>6440</v>
      </c>
      <c r="L230" ph="1"/>
      <c r="M230" ph="1"/>
    </row>
    <row r="231" spans="1:13" ht="23.25" customHeight="1">
      <c r="A231" s="216" t="s">
        <v>5157</v>
      </c>
      <c r="B231" s="227" t="s">
        <v>6435</v>
      </c>
      <c r="C231" s="161" t="s" ph="1">
        <v>7683</v>
      </c>
      <c r="D231" s="311" t="s" ph="1">
        <v>6116</v>
      </c>
      <c r="E231" s="318" t="s" ph="1">
        <v>6171</v>
      </c>
      <c r="F231" s="324" t="s" ph="1">
        <v>6171</v>
      </c>
      <c r="G231" s="324" t="s" ph="1">
        <v>5158</v>
      </c>
      <c r="H231" s="325" t="s" ph="1">
        <v>6116</v>
      </c>
      <c r="I231" s="324" t="s" ph="1">
        <v>2940</v>
      </c>
      <c r="L231" ph="1"/>
      <c r="M231" ph="1"/>
    </row>
    <row r="232" spans="1:13" ht="23.25" customHeight="1">
      <c r="A232" s="216" t="s">
        <v>5159</v>
      </c>
      <c r="B232" s="227" t="s">
        <v>6435</v>
      </c>
      <c r="C232" s="163" t="s" ph="1">
        <v>7687</v>
      </c>
      <c r="D232" s="311" t="s" ph="1">
        <v>5776</v>
      </c>
      <c r="E232" s="319" t="s" ph="1">
        <v>5776</v>
      </c>
      <c r="F232" s="324" t="s" ph="1">
        <v>8009</v>
      </c>
      <c r="G232" s="324" t="s" ph="1">
        <v>5160</v>
      </c>
      <c r="H232" s="325" t="s" ph="1">
        <v>5776</v>
      </c>
      <c r="I232" s="324" t="s" ph="1">
        <v>5161</v>
      </c>
      <c r="L232" ph="1"/>
      <c r="M232" ph="1"/>
    </row>
    <row r="233" spans="1:13" ht="23.25" customHeight="1">
      <c r="A233" s="216" t="s">
        <v>5162</v>
      </c>
      <c r="B233" s="227" t="s">
        <v>6435</v>
      </c>
      <c r="C233" s="158" t="s" ph="1">
        <v>7684</v>
      </c>
      <c r="D233" s="311" t="s" ph="1">
        <v>6512</v>
      </c>
      <c r="E233" s="317" t="s" ph="1">
        <v>2271</v>
      </c>
      <c r="F233" s="323" t="s" ph="1">
        <v>5163</v>
      </c>
      <c r="G233" s="325" t="s" ph="1">
        <v>6512</v>
      </c>
      <c r="H233" s="324" t="s" ph="1">
        <v>5164</v>
      </c>
      <c r="I233" s="324" t="s" ph="1">
        <v>5164</v>
      </c>
      <c r="L233" ph="1"/>
      <c r="M233" ph="1"/>
    </row>
    <row r="234" spans="1:13" ht="23.25" customHeight="1">
      <c r="A234" s="216" t="s">
        <v>5165</v>
      </c>
      <c r="B234" s="227" t="s">
        <v>6435</v>
      </c>
      <c r="C234" s="153" t="s" ph="1">
        <v>7681</v>
      </c>
      <c r="D234" s="311" t="s" ph="1">
        <v>5166</v>
      </c>
      <c r="E234" s="318" t="s" ph="1">
        <v>5245</v>
      </c>
      <c r="F234" s="324" t="s" ph="1">
        <v>5245</v>
      </c>
      <c r="G234" s="324" t="s" ph="1">
        <v>7254</v>
      </c>
      <c r="H234" s="325" t="s" ph="1">
        <v>5166</v>
      </c>
      <c r="I234" s="324" t="s" ph="1">
        <v>5167</v>
      </c>
      <c r="L234" ph="1"/>
      <c r="M234" ph="1"/>
    </row>
    <row r="235" spans="1:13" ht="23.25" customHeight="1">
      <c r="A235" s="216" t="s">
        <v>5168</v>
      </c>
      <c r="B235" s="227" t="s">
        <v>6435</v>
      </c>
      <c r="C235" s="151" t="s" ph="1">
        <v>5244</v>
      </c>
      <c r="D235" s="311" t="s" ph="1">
        <v>5704</v>
      </c>
      <c r="E235" s="317" t="s" ph="1">
        <v>5169</v>
      </c>
      <c r="F235" s="327" t="s" ph="1">
        <v>5169</v>
      </c>
      <c r="G235" s="325" t="s" ph="1">
        <v>5704</v>
      </c>
      <c r="H235" s="327" t="s" ph="1">
        <v>5169</v>
      </c>
      <c r="I235" s="324" t="s" ph="1">
        <v>1280</v>
      </c>
      <c r="L235" ph="1"/>
      <c r="M235" ph="1"/>
    </row>
    <row r="236" spans="1:13" ht="23.25" customHeight="1">
      <c r="A236" s="216" t="s">
        <v>5170</v>
      </c>
      <c r="B236" s="227" t="s">
        <v>6435</v>
      </c>
      <c r="C236" s="151" t="s" ph="1">
        <v>8374</v>
      </c>
      <c r="D236" s="311" t="s" ph="1">
        <v>5171</v>
      </c>
      <c r="E236" s="319" t="s" ph="1">
        <v>5171</v>
      </c>
      <c r="F236" s="323" t="s" ph="1">
        <v>2603</v>
      </c>
      <c r="G236" s="324" t="s" ph="1">
        <v>4422</v>
      </c>
      <c r="H236" s="324" t="s" ph="1">
        <v>5172</v>
      </c>
      <c r="I236" s="324" t="s" ph="1">
        <v>717</v>
      </c>
      <c r="L236" ph="1"/>
      <c r="M236" ph="1"/>
    </row>
    <row r="237" spans="1:13" ht="23.25" customHeight="1">
      <c r="A237" s="216" t="s">
        <v>5173</v>
      </c>
      <c r="B237" s="228" t="s">
        <v>5174</v>
      </c>
      <c r="C237" s="151" t="s" ph="1">
        <v>7879</v>
      </c>
      <c r="D237" s="311" t="s" ph="1">
        <v>7250</v>
      </c>
      <c r="E237" s="318" t="s" ph="1">
        <v>4460</v>
      </c>
      <c r="F237" s="325" t="s" ph="1">
        <v>7250</v>
      </c>
      <c r="G237" s="324" t="s" ph="1">
        <v>4461</v>
      </c>
      <c r="H237" s="324" t="s" ph="1">
        <v>557</v>
      </c>
      <c r="I237" s="325" t="s" ph="1">
        <v>7250</v>
      </c>
      <c r="L237" ph="1"/>
      <c r="M237" ph="1"/>
    </row>
    <row r="238" spans="1:13" ht="23.25" customHeight="1">
      <c r="A238" s="216" t="s">
        <v>4462</v>
      </c>
      <c r="B238" s="228" t="s">
        <v>5174</v>
      </c>
      <c r="C238" s="151" t="s" ph="1">
        <v>5244</v>
      </c>
      <c r="D238" s="311" t="s" ph="1">
        <v>4149</v>
      </c>
      <c r="E238" s="319" t="s" ph="1">
        <v>4149</v>
      </c>
      <c r="F238" s="324" t="s" ph="1">
        <v>4463</v>
      </c>
      <c r="G238" s="324" t="s" ph="1">
        <v>4464</v>
      </c>
      <c r="H238" s="325" t="s" ph="1">
        <v>4149</v>
      </c>
      <c r="I238" s="324" t="s" ph="1">
        <v>548</v>
      </c>
      <c r="L238" ph="1"/>
      <c r="M238" ph="1"/>
    </row>
    <row r="239" spans="1:13" ht="23.25" customHeight="1">
      <c r="A239" s="216" t="s">
        <v>4465</v>
      </c>
      <c r="B239" s="228" t="s">
        <v>5174</v>
      </c>
      <c r="C239" s="159" t="s" ph="1">
        <v>7680</v>
      </c>
      <c r="D239" s="311" t="s" ph="1">
        <v>4466</v>
      </c>
      <c r="E239" s="318" t="s" ph="1">
        <v>8015</v>
      </c>
      <c r="F239" s="324" t="s" ph="1">
        <v>8015</v>
      </c>
      <c r="G239" s="324" t="s" ph="1">
        <v>8001</v>
      </c>
      <c r="H239" s="324" t="s" ph="1">
        <v>34</v>
      </c>
      <c r="I239" s="325" t="s" ph="1">
        <v>4466</v>
      </c>
      <c r="L239" ph="1"/>
      <c r="M239" ph="1"/>
    </row>
    <row r="240" spans="1:13" ht="23.25" customHeight="1">
      <c r="A240" s="216" t="s">
        <v>4467</v>
      </c>
      <c r="B240" s="228" t="s">
        <v>5174</v>
      </c>
      <c r="C240" s="151" t="s" ph="1">
        <v>7863</v>
      </c>
      <c r="D240" s="311" t="s" ph="1">
        <v>4420</v>
      </c>
      <c r="E240" s="318" t="s" ph="1">
        <v>4468</v>
      </c>
      <c r="F240" s="324" t="s" ph="1">
        <v>4469</v>
      </c>
      <c r="G240" s="324" t="s" ph="1">
        <v>8015</v>
      </c>
      <c r="H240" s="325" t="s" ph="1">
        <v>4420</v>
      </c>
      <c r="I240" s="324" t="s" ph="1">
        <v>4470</v>
      </c>
      <c r="L240" ph="1"/>
      <c r="M240" ph="1"/>
    </row>
    <row r="241" spans="1:13" ht="23.25" customHeight="1">
      <c r="A241" s="216" t="s">
        <v>4471</v>
      </c>
      <c r="B241" s="228" t="s">
        <v>5174</v>
      </c>
      <c r="C241" s="156" t="s" ph="1">
        <v>7678</v>
      </c>
      <c r="D241" s="311" t="s" ph="1">
        <v>4472</v>
      </c>
      <c r="E241" s="318" t="s" ph="1">
        <v>4152</v>
      </c>
      <c r="F241" s="324" t="s" ph="1">
        <v>4152</v>
      </c>
      <c r="G241" s="324" t="s" ph="1">
        <v>4415</v>
      </c>
      <c r="H241" s="324" t="s" ph="1">
        <v>4615</v>
      </c>
      <c r="I241" s="325" t="s" ph="1">
        <v>4472</v>
      </c>
      <c r="L241" ph="1"/>
      <c r="M241" ph="1"/>
    </row>
    <row r="242" spans="1:13" ht="23.25" customHeight="1">
      <c r="A242" s="216" t="s">
        <v>4473</v>
      </c>
      <c r="B242" s="228" t="s">
        <v>5174</v>
      </c>
      <c r="C242" s="151" t="s" ph="1">
        <v>8375</v>
      </c>
      <c r="D242" s="311" t="s" ph="1">
        <v>5154</v>
      </c>
      <c r="E242" s="319" t="s" ph="1">
        <v>5154</v>
      </c>
      <c r="F242" s="323" t="s" ph="1">
        <v>5171</v>
      </c>
      <c r="G242" s="324" t="s" ph="1">
        <v>7957</v>
      </c>
      <c r="H242" s="324" t="s" ph="1">
        <v>7243</v>
      </c>
      <c r="I242" s="324" t="s" ph="1">
        <v>2476</v>
      </c>
      <c r="L242" ph="1"/>
      <c r="M242" ph="1"/>
    </row>
    <row r="243" spans="1:13" ht="23.25" customHeight="1">
      <c r="A243" s="216" t="s">
        <v>4474</v>
      </c>
      <c r="B243" s="228" t="s">
        <v>5174</v>
      </c>
      <c r="C243" s="152" t="s" ph="1">
        <v>7676</v>
      </c>
      <c r="D243" s="311" t="s" ph="1">
        <v>1771</v>
      </c>
      <c r="E243" s="319" t="s" ph="1">
        <v>1771</v>
      </c>
      <c r="F243" s="325" t="s" ph="1">
        <v>1771</v>
      </c>
      <c r="G243" s="324" t="s" ph="1">
        <v>1283</v>
      </c>
      <c r="H243" s="324" t="s" ph="1">
        <v>1959</v>
      </c>
      <c r="I243" s="324" t="s" ph="1">
        <v>4463</v>
      </c>
      <c r="L243" ph="1"/>
      <c r="M243" ph="1"/>
    </row>
    <row r="244" spans="1:13" ht="23.25" customHeight="1">
      <c r="A244" s="216" t="s">
        <v>4475</v>
      </c>
      <c r="B244" s="228" t="s">
        <v>5174</v>
      </c>
      <c r="C244" s="151" t="s" ph="1">
        <v>7864</v>
      </c>
      <c r="D244" s="312" t="s" ph="1">
        <v>7653</v>
      </c>
      <c r="E244" s="319" t="s" ph="1">
        <v>7373</v>
      </c>
      <c r="F244" s="325" t="s" ph="1">
        <v>4476</v>
      </c>
      <c r="G244" s="324" t="s" ph="1">
        <v>2261</v>
      </c>
      <c r="H244" s="324" t="s" ph="1">
        <v>5163</v>
      </c>
      <c r="I244" s="324" t="s" ph="1">
        <v>4477</v>
      </c>
      <c r="L244" ph="1"/>
      <c r="M244" ph="1"/>
    </row>
    <row r="245" spans="1:13" ht="23.25" customHeight="1">
      <c r="A245" s="216" t="s">
        <v>4478</v>
      </c>
      <c r="B245" s="228" t="s">
        <v>5174</v>
      </c>
      <c r="C245" s="151" t="s" ph="1">
        <v>8371</v>
      </c>
      <c r="D245" s="311" t="s" ph="1">
        <v>6509</v>
      </c>
      <c r="E245" s="318" t="s" ph="1">
        <v>1283</v>
      </c>
      <c r="F245" s="323" t="s" ph="1">
        <v>5154</v>
      </c>
      <c r="G245" s="325" t="s" ph="1">
        <v>8016</v>
      </c>
      <c r="H245" s="325" t="s" ph="1">
        <v>4479</v>
      </c>
      <c r="I245" s="324" t="s" ph="1">
        <v>2932</v>
      </c>
      <c r="L245" ph="1"/>
      <c r="M245" ph="1"/>
    </row>
    <row r="246" spans="1:13" ht="23.25" customHeight="1">
      <c r="A246" s="217" t="s">
        <v>4480</v>
      </c>
      <c r="B246" s="228" t="s">
        <v>5174</v>
      </c>
      <c r="C246" s="161" t="s" ph="1">
        <v>7683</v>
      </c>
      <c r="D246" s="311" t="s" ph="1">
        <v>5</v>
      </c>
      <c r="E246" s="317" t="s" ph="1">
        <v>4481</v>
      </c>
      <c r="F246" s="324" t="s" ph="1">
        <v>4482</v>
      </c>
      <c r="G246" s="324" t="s" ph="1">
        <v>2476</v>
      </c>
      <c r="H246" s="327" t="s" ph="1">
        <v>4481</v>
      </c>
      <c r="I246" s="326" t="s" ph="1">
        <v>5</v>
      </c>
      <c r="L246" ph="1"/>
      <c r="M246" ph="1"/>
    </row>
    <row r="247" spans="1:13" ht="23.25" customHeight="1">
      <c r="A247" s="217" t="s">
        <v>4483</v>
      </c>
      <c r="B247" s="228" t="s">
        <v>5174</v>
      </c>
      <c r="C247" s="163" t="s" ph="1">
        <v>7687</v>
      </c>
      <c r="D247" s="311" t="s" ph="1">
        <v>4484</v>
      </c>
      <c r="E247" s="319" t="s" ph="1">
        <v>4484</v>
      </c>
      <c r="F247" s="324" t="s" ph="1">
        <v>2588</v>
      </c>
      <c r="G247" s="324" t="s" ph="1">
        <v>8017</v>
      </c>
      <c r="H247" s="324" t="s" ph="1">
        <v>4463</v>
      </c>
      <c r="I247" s="324" t="s" ph="1">
        <v>2437</v>
      </c>
      <c r="L247" ph="1"/>
      <c r="M247" ph="1"/>
    </row>
    <row r="248" spans="1:13" ht="23.25" customHeight="1">
      <c r="A248" s="217" t="s">
        <v>4485</v>
      </c>
      <c r="B248" s="228" t="s">
        <v>5174</v>
      </c>
      <c r="C248" s="158" t="s" ph="1">
        <v>7684</v>
      </c>
      <c r="D248" s="311" t="s" ph="1">
        <v>4726</v>
      </c>
      <c r="E248" s="318" t="s" ph="1">
        <v>2757</v>
      </c>
      <c r="F248" s="324" t="s" ph="1">
        <v>8018</v>
      </c>
      <c r="G248" s="324" t="s" ph="1">
        <v>6</v>
      </c>
      <c r="H248" s="324" t="s" ph="1">
        <v>4486</v>
      </c>
      <c r="I248" s="325" t="s" ph="1">
        <v>4726</v>
      </c>
      <c r="L248" ph="1"/>
      <c r="M248" ph="1"/>
    </row>
    <row r="249" spans="1:13" ht="23.25" customHeight="1">
      <c r="A249" s="217" t="s">
        <v>4487</v>
      </c>
      <c r="B249" s="228" t="s">
        <v>5174</v>
      </c>
      <c r="C249" s="151" t="s" ph="1">
        <v>7893</v>
      </c>
      <c r="D249" s="311" t="s" ph="1">
        <v>9083</v>
      </c>
      <c r="E249" s="318" t="s" ph="1">
        <v>523</v>
      </c>
      <c r="F249" s="324" t="s" ph="1">
        <v>523</v>
      </c>
      <c r="G249" s="324" t="s" ph="1">
        <v>6511</v>
      </c>
      <c r="H249" s="324" t="s" ph="1">
        <v>840</v>
      </c>
      <c r="I249" s="325" t="s" ph="1">
        <v>9083</v>
      </c>
      <c r="L249" ph="1"/>
      <c r="M249" ph="1"/>
    </row>
    <row r="250" spans="1:13" ht="23.25" customHeight="1">
      <c r="A250" s="217" t="s">
        <v>842</v>
      </c>
      <c r="B250" s="228" t="s">
        <v>5174</v>
      </c>
      <c r="C250" s="151" t="s" ph="1">
        <v>5244</v>
      </c>
      <c r="D250" s="311" t="s" ph="1">
        <v>4463</v>
      </c>
      <c r="E250" s="318" t="s" ph="1">
        <v>1161</v>
      </c>
      <c r="F250" s="324" t="s" ph="1">
        <v>3058</v>
      </c>
      <c r="G250" s="325" t="s" ph="1">
        <v>4463</v>
      </c>
      <c r="H250" s="324" t="s" ph="1">
        <v>8019</v>
      </c>
      <c r="I250" s="324" t="s" ph="1">
        <v>6436</v>
      </c>
      <c r="L250" ph="1"/>
      <c r="M250" ph="1"/>
    </row>
    <row r="251" spans="1:13" ht="23.25" customHeight="1">
      <c r="A251" s="217" t="s">
        <v>843</v>
      </c>
      <c r="B251" s="228" t="s">
        <v>5174</v>
      </c>
      <c r="C251" s="151" t="s" ph="1">
        <v>8371</v>
      </c>
      <c r="D251" s="311" t="s" ph="1">
        <v>7820</v>
      </c>
      <c r="E251" s="319" t="s" ph="1">
        <v>7820</v>
      </c>
      <c r="F251" s="325" t="s" ph="1">
        <v>7820</v>
      </c>
      <c r="G251" s="324" t="s" ph="1">
        <v>844</v>
      </c>
      <c r="H251" s="325" t="s" ph="1">
        <v>7820</v>
      </c>
      <c r="I251" s="324" t="s" ph="1">
        <v>6485</v>
      </c>
      <c r="L251" ph="1"/>
      <c r="M251" ph="1"/>
    </row>
    <row r="252" spans="1:13" ht="23.25" customHeight="1">
      <c r="A252" s="217" t="s">
        <v>6486</v>
      </c>
      <c r="B252" s="228" t="s">
        <v>5174</v>
      </c>
      <c r="C252" s="151" t="s" ph="1">
        <v>7869</v>
      </c>
      <c r="D252" s="311" t="s" ph="1">
        <v>8077</v>
      </c>
      <c r="E252" s="319" t="s" ph="1">
        <v>8077</v>
      </c>
      <c r="F252" s="324" t="s" ph="1">
        <v>2757</v>
      </c>
      <c r="G252" s="324" t="s" ph="1">
        <v>6487</v>
      </c>
      <c r="H252" s="325" t="s" ph="1">
        <v>8077</v>
      </c>
      <c r="I252" s="324" t="s" ph="1">
        <v>6488</v>
      </c>
      <c r="L252" ph="1"/>
      <c r="M252" ph="1"/>
    </row>
    <row r="253" spans="1:13" ht="23.25" customHeight="1">
      <c r="A253" s="217" t="s">
        <v>6489</v>
      </c>
      <c r="B253" s="228" t="s">
        <v>5174</v>
      </c>
      <c r="C253" s="153" t="s" ph="1">
        <v>7681</v>
      </c>
      <c r="D253" s="311" t="s" ph="1">
        <v>8122</v>
      </c>
      <c r="E253" s="319" t="s" ph="1">
        <v>8122</v>
      </c>
      <c r="F253" s="324" t="s" ph="1">
        <v>7242</v>
      </c>
      <c r="G253" s="324" t="s" ph="1">
        <v>524</v>
      </c>
      <c r="H253" s="324" t="s" ph="1">
        <v>8020</v>
      </c>
      <c r="I253" s="324" t="s" ph="1">
        <v>3101</v>
      </c>
      <c r="L253" ph="1"/>
      <c r="M253" ph="1"/>
    </row>
    <row r="254" spans="1:13" ht="23.25" customHeight="1">
      <c r="A254" s="217" t="s">
        <v>3102</v>
      </c>
      <c r="B254" s="228" t="s">
        <v>5174</v>
      </c>
      <c r="C254" s="151" t="s" ph="1">
        <v>5244</v>
      </c>
      <c r="D254" s="311" t="s" ph="1">
        <v>6436</v>
      </c>
      <c r="E254" s="318" t="s" ph="1">
        <v>1349</v>
      </c>
      <c r="F254" s="327" t="s" ph="1">
        <v>1348</v>
      </c>
      <c r="G254" s="325" t="s" ph="1">
        <v>6436</v>
      </c>
      <c r="H254" s="324" t="s" ph="1">
        <v>8021</v>
      </c>
      <c r="I254" s="324" t="s" ph="1">
        <v>1350</v>
      </c>
      <c r="L254" ph="1"/>
      <c r="M254" ph="1"/>
    </row>
    <row r="255" spans="1:13" ht="23.25" customHeight="1">
      <c r="A255" s="217" t="s">
        <v>1351</v>
      </c>
      <c r="B255" s="228" t="s">
        <v>5174</v>
      </c>
      <c r="C255" s="151" t="s" ph="1">
        <v>8371</v>
      </c>
      <c r="D255" s="312" t="s" ph="1">
        <v>1352</v>
      </c>
      <c r="E255" s="319" t="s" ph="1">
        <v>8022</v>
      </c>
      <c r="F255" s="323" t="s" ph="1">
        <v>1353</v>
      </c>
      <c r="G255" s="324" t="s" ph="1">
        <v>8023</v>
      </c>
      <c r="H255" s="325" t="s" ph="1">
        <v>4469</v>
      </c>
      <c r="I255" s="324" t="s" ph="1">
        <v>1354</v>
      </c>
      <c r="L255" ph="1"/>
      <c r="M255" ph="1"/>
    </row>
    <row r="256" spans="1:13" ht="23.25" customHeight="1">
      <c r="A256" s="217" t="s">
        <v>1355</v>
      </c>
      <c r="B256" s="228" t="s">
        <v>5174</v>
      </c>
      <c r="C256" s="161" t="s" ph="1">
        <v>7683</v>
      </c>
      <c r="D256" s="311" t="s" ph="1">
        <v>1896</v>
      </c>
      <c r="E256" s="318" t="s" ph="1">
        <v>7242</v>
      </c>
      <c r="F256" s="327" t="s" ph="1">
        <v>6436</v>
      </c>
      <c r="G256" s="324" t="s" ph="1">
        <v>841</v>
      </c>
      <c r="H256" s="324" t="s" ph="1">
        <v>7242</v>
      </c>
      <c r="I256" s="325" t="s" ph="1">
        <v>1896</v>
      </c>
      <c r="L256" ph="1"/>
      <c r="M256" ph="1"/>
    </row>
    <row r="257" spans="1:13" ht="23.25" customHeight="1">
      <c r="A257" s="217" t="s">
        <v>1356</v>
      </c>
      <c r="B257" s="228" t="s">
        <v>5174</v>
      </c>
      <c r="C257" s="151" t="s" ph="1">
        <v>7864</v>
      </c>
      <c r="D257" s="311" t="s" ph="1">
        <v>8113</v>
      </c>
      <c r="E257" s="317" t="s" ph="1">
        <v>3930</v>
      </c>
      <c r="F257" s="327" t="s" ph="1">
        <v>8024</v>
      </c>
      <c r="G257" s="324" t="s" ph="1">
        <v>3108</v>
      </c>
      <c r="H257" s="324" t="s" ph="1">
        <v>3109</v>
      </c>
      <c r="I257" s="325" t="s" ph="1">
        <v>8113</v>
      </c>
      <c r="L257" ph="1"/>
      <c r="M257" ph="1"/>
    </row>
    <row r="258" spans="1:13" ht="23.25" customHeight="1">
      <c r="A258" s="217" t="s">
        <v>3110</v>
      </c>
      <c r="B258" s="228" t="s">
        <v>5174</v>
      </c>
      <c r="C258" s="151" t="s" ph="1">
        <v>8372</v>
      </c>
      <c r="D258" s="311" t="s" ph="1">
        <v>4176</v>
      </c>
      <c r="E258" s="318" t="s" ph="1">
        <v>5261</v>
      </c>
      <c r="F258" s="324" t="s" ph="1">
        <v>4177</v>
      </c>
      <c r="G258" s="325" t="s" ph="1">
        <v>4176</v>
      </c>
      <c r="H258" s="324" t="s" ph="1">
        <v>4178</v>
      </c>
      <c r="I258" s="324" t="s" ph="1">
        <v>4179</v>
      </c>
      <c r="L258" ph="1"/>
      <c r="M258" ph="1"/>
    </row>
    <row r="259" spans="1:13" ht="23.25" customHeight="1">
      <c r="A259" s="217" t="s">
        <v>4180</v>
      </c>
      <c r="B259" s="228" t="s">
        <v>5174</v>
      </c>
      <c r="C259" s="151" t="s" ph="1">
        <v>8375</v>
      </c>
      <c r="D259" s="311" t="s" ph="1">
        <v>1353</v>
      </c>
      <c r="E259" s="319" t="s" ph="1">
        <v>1353</v>
      </c>
      <c r="F259" s="323" t="s" ph="1">
        <v>8022</v>
      </c>
      <c r="G259" s="324" t="s" ph="1">
        <v>4417</v>
      </c>
      <c r="H259" s="325" t="s" ph="1">
        <v>1353</v>
      </c>
      <c r="I259" s="324" t="s" ph="1">
        <v>4181</v>
      </c>
      <c r="L259" ph="1"/>
      <c r="M259" ph="1"/>
    </row>
    <row r="260" spans="1:13" ht="23.25" customHeight="1">
      <c r="A260" s="217" t="s">
        <v>4182</v>
      </c>
      <c r="B260" s="228" t="s">
        <v>5174</v>
      </c>
      <c r="C260" s="156" t="s" ph="1">
        <v>7678</v>
      </c>
      <c r="D260" s="311" t="s" ph="1">
        <v>702</v>
      </c>
      <c r="E260" s="319" t="s" ph="1">
        <v>702</v>
      </c>
      <c r="F260" s="325" t="s" ph="1">
        <v>702</v>
      </c>
      <c r="G260" s="324" t="s" ph="1">
        <v>4183</v>
      </c>
      <c r="H260" s="324" t="s" ph="1">
        <v>700</v>
      </c>
      <c r="I260" s="324" t="s" ph="1">
        <v>4184</v>
      </c>
      <c r="L260" ph="1"/>
      <c r="M260" ph="1"/>
    </row>
    <row r="261" spans="1:13" ht="23.25" customHeight="1">
      <c r="A261" s="217" t="s">
        <v>4185</v>
      </c>
      <c r="B261" s="228" t="s">
        <v>5174</v>
      </c>
      <c r="C261" s="156" t="s" ph="1">
        <v>7678</v>
      </c>
      <c r="D261" s="311" t="s" ph="1">
        <v>3109</v>
      </c>
      <c r="E261" s="319" t="s" ph="1">
        <v>3109</v>
      </c>
      <c r="F261" s="323" t="s" ph="1">
        <v>1899</v>
      </c>
      <c r="G261" s="324" t="s" ph="1">
        <v>4186</v>
      </c>
      <c r="H261" s="324" t="s" ph="1">
        <v>4187</v>
      </c>
      <c r="I261" s="324" t="s" ph="1">
        <v>4188</v>
      </c>
      <c r="L261" ph="1"/>
      <c r="M261" ph="1"/>
    </row>
    <row r="262" spans="1:13" ht="23.25" customHeight="1">
      <c r="A262" s="217" t="s">
        <v>4189</v>
      </c>
      <c r="B262" s="228" t="s">
        <v>5174</v>
      </c>
      <c r="C262" s="151" t="s" ph="1">
        <v>5244</v>
      </c>
      <c r="D262" s="311" t="s" ph="1">
        <v>744</v>
      </c>
      <c r="E262" s="318" t="s" ph="1">
        <v>3174</v>
      </c>
      <c r="F262" s="323" t="s" ph="1">
        <v>27</v>
      </c>
      <c r="G262" s="324" t="s" ph="1">
        <v>1354</v>
      </c>
      <c r="H262" s="324" t="s" ph="1">
        <v>11</v>
      </c>
      <c r="I262" s="325" t="s" ph="1">
        <v>744</v>
      </c>
      <c r="L262" ph="1"/>
      <c r="M262" ph="1"/>
    </row>
    <row r="263" spans="1:13" ht="23.25" customHeight="1">
      <c r="A263" s="217" t="s">
        <v>4190</v>
      </c>
      <c r="B263" s="228" t="s">
        <v>5174</v>
      </c>
      <c r="C263" s="151" t="s" ph="1">
        <v>8375</v>
      </c>
      <c r="D263" s="311" t="s" ph="1">
        <v>524</v>
      </c>
      <c r="E263" s="318" t="s" ph="1">
        <v>4417</v>
      </c>
      <c r="F263" s="324" t="s" ph="1">
        <v>8025</v>
      </c>
      <c r="G263" s="324" t="s" ph="1">
        <v>8026</v>
      </c>
      <c r="H263" s="324" t="s" ph="1">
        <v>1352</v>
      </c>
      <c r="I263" s="325" t="s" ph="1">
        <v>524</v>
      </c>
      <c r="L263" ph="1"/>
      <c r="M263" ph="1"/>
    </row>
    <row r="264" spans="1:13" ht="23.25" customHeight="1">
      <c r="A264" s="217" t="s">
        <v>4191</v>
      </c>
      <c r="B264" s="228" t="s">
        <v>5174</v>
      </c>
      <c r="C264" s="151" t="s" ph="1">
        <v>7872</v>
      </c>
      <c r="D264" s="311" t="s" ph="1">
        <v>4192</v>
      </c>
      <c r="E264" s="318" t="s" ph="1">
        <v>4193</v>
      </c>
      <c r="F264" s="324" t="s" ph="1">
        <v>8122</v>
      </c>
      <c r="G264" s="324" t="s" ph="1">
        <v>2932</v>
      </c>
      <c r="H264" s="324" t="s" ph="1">
        <v>4194</v>
      </c>
      <c r="I264" s="325" t="s" ph="1">
        <v>4192</v>
      </c>
      <c r="L264" ph="1"/>
      <c r="M264" ph="1"/>
    </row>
    <row r="265" spans="1:13" ht="23.25" customHeight="1">
      <c r="A265" s="217" t="s">
        <v>4195</v>
      </c>
      <c r="B265" s="228" t="s">
        <v>5174</v>
      </c>
      <c r="C265" s="162" t="s" ph="1">
        <v>7686</v>
      </c>
      <c r="D265" s="311" t="s" ph="1">
        <v>2932</v>
      </c>
      <c r="E265" s="318" t="s" ph="1">
        <v>27</v>
      </c>
      <c r="F265" s="323" t="s" ph="1">
        <v>4196</v>
      </c>
      <c r="G265" s="324" t="s" ph="1">
        <v>8027</v>
      </c>
      <c r="H265" s="325" t="s" ph="1">
        <v>8028</v>
      </c>
      <c r="I265" s="324" t="s" ph="1">
        <v>4178</v>
      </c>
      <c r="L265" ph="1"/>
      <c r="M265" ph="1"/>
    </row>
    <row r="266" spans="1:13" ht="23.25" customHeight="1">
      <c r="A266" s="217" t="s">
        <v>4197</v>
      </c>
      <c r="B266" s="228" t="s">
        <v>5174</v>
      </c>
      <c r="C266" s="158" t="s" ph="1">
        <v>7684</v>
      </c>
      <c r="D266" s="311" t="s" ph="1">
        <v>5164</v>
      </c>
      <c r="E266" s="318" t="s" ph="1">
        <v>4198</v>
      </c>
      <c r="F266" s="324" t="s" ph="1">
        <v>4198</v>
      </c>
      <c r="G266" s="325" t="s" ph="1">
        <v>5164</v>
      </c>
      <c r="H266" s="324" t="s" ph="1">
        <v>4198</v>
      </c>
      <c r="I266" s="324" t="s" ph="1">
        <v>4176</v>
      </c>
      <c r="L266" ph="1"/>
      <c r="M266" ph="1"/>
    </row>
    <row r="267" spans="1:13" ht="23.25" customHeight="1">
      <c r="A267" s="217" t="s">
        <v>4199</v>
      </c>
      <c r="B267" s="228" t="s">
        <v>5174</v>
      </c>
      <c r="C267" s="151" t="s" ph="1">
        <v>5244</v>
      </c>
      <c r="D267" s="311" t="s" ph="1">
        <v>7243</v>
      </c>
      <c r="E267" s="318" t="s" ph="1">
        <v>4200</v>
      </c>
      <c r="F267" s="324" t="s" ph="1">
        <v>4200</v>
      </c>
      <c r="G267" s="324" t="s" ph="1">
        <v>4187</v>
      </c>
      <c r="H267" s="324" t="s" ph="1">
        <v>4200</v>
      </c>
      <c r="I267" s="325" t="s" ph="1">
        <v>7243</v>
      </c>
      <c r="L267" ph="1"/>
      <c r="M267" ph="1"/>
    </row>
    <row r="268" spans="1:13" ht="23.25" customHeight="1">
      <c r="A268" s="217" t="s">
        <v>4201</v>
      </c>
      <c r="B268" s="229" t="s">
        <v>4202</v>
      </c>
      <c r="C268" s="155" t="s" ph="1">
        <v>7677</v>
      </c>
      <c r="D268" s="311" t="s" ph="1">
        <v>4178</v>
      </c>
      <c r="E268" s="318" t="s" ph="1">
        <v>4203</v>
      </c>
      <c r="F268" s="324" t="s" ph="1">
        <v>4203</v>
      </c>
      <c r="G268" s="325" t="s" ph="1">
        <v>4178</v>
      </c>
      <c r="H268" s="324" t="s" ph="1">
        <v>8029</v>
      </c>
      <c r="I268" s="324" t="s" ph="1">
        <v>4204</v>
      </c>
      <c r="L268" ph="1"/>
      <c r="M268" ph="1"/>
    </row>
    <row r="269" spans="1:13" ht="23.25" customHeight="1">
      <c r="A269" s="217" t="s">
        <v>4205</v>
      </c>
      <c r="B269" s="229" t="s">
        <v>4202</v>
      </c>
      <c r="C269" s="151" t="s" ph="1">
        <v>7880</v>
      </c>
      <c r="D269" s="312" t="s" ph="1">
        <v>7251</v>
      </c>
      <c r="E269" s="318" t="s" ph="1">
        <v>8077</v>
      </c>
      <c r="F269" s="324" t="s" ph="1">
        <v>8077</v>
      </c>
      <c r="G269" s="324" t="s" ph="1">
        <v>8030</v>
      </c>
      <c r="H269" s="324" t="s" ph="1">
        <v>5250</v>
      </c>
      <c r="I269" s="324" t="s" ph="1">
        <v>4206</v>
      </c>
      <c r="L269" ph="1"/>
      <c r="M269" ph="1"/>
    </row>
    <row r="270" spans="1:13" ht="23.25" customHeight="1">
      <c r="A270" s="217" t="s">
        <v>4207</v>
      </c>
      <c r="B270" s="229" t="s">
        <v>4202</v>
      </c>
      <c r="C270" s="161" t="s" ph="1">
        <v>7683</v>
      </c>
      <c r="D270" s="311" t="s" ph="1">
        <v>4208</v>
      </c>
      <c r="E270" s="318" t="s" ph="1">
        <v>4953</v>
      </c>
      <c r="F270" s="324" t="s" ph="1">
        <v>4953</v>
      </c>
      <c r="G270" s="324" t="s" ph="1">
        <v>1352</v>
      </c>
      <c r="H270" s="325" t="s" ph="1">
        <v>4208</v>
      </c>
      <c r="I270" s="324" t="s" ph="1">
        <v>4954</v>
      </c>
      <c r="L270" ph="1"/>
      <c r="M270" ph="1"/>
    </row>
    <row r="271" spans="1:13" ht="23.25" customHeight="1">
      <c r="A271" s="217" t="s">
        <v>4955</v>
      </c>
      <c r="B271" s="229" t="s">
        <v>4202</v>
      </c>
      <c r="C271" s="151" t="s" ph="1">
        <v>8375</v>
      </c>
      <c r="D271" s="311" t="s" ph="1">
        <v>4956</v>
      </c>
      <c r="E271" s="319" t="s" ph="1">
        <v>4956</v>
      </c>
      <c r="F271" s="325" t="s" ph="1">
        <v>4956</v>
      </c>
      <c r="G271" s="324" t="s" ph="1">
        <v>4957</v>
      </c>
      <c r="H271" s="324" t="s" ph="1">
        <v>4415</v>
      </c>
      <c r="I271" s="324" t="s" ph="1">
        <v>4958</v>
      </c>
      <c r="L271" ph="1"/>
      <c r="M271" ph="1"/>
    </row>
    <row r="272" spans="1:13" ht="23.25" customHeight="1">
      <c r="A272" s="217" t="s">
        <v>4959</v>
      </c>
      <c r="B272" s="229" t="s">
        <v>4202</v>
      </c>
      <c r="C272" s="151" t="s" ph="1">
        <v>5244</v>
      </c>
      <c r="D272" s="311" t="s" ph="1">
        <v>4960</v>
      </c>
      <c r="E272" s="318" t="s" ph="1">
        <v>3058</v>
      </c>
      <c r="F272" s="324" t="s" ph="1">
        <v>4961</v>
      </c>
      <c r="G272" s="324" t="s" ph="1">
        <v>4962</v>
      </c>
      <c r="H272" s="324" t="s" ph="1">
        <v>841</v>
      </c>
      <c r="I272" s="325" t="s" ph="1">
        <v>4960</v>
      </c>
      <c r="L272" ph="1"/>
      <c r="M272" ph="1"/>
    </row>
    <row r="273" spans="1:13" ht="23.25" customHeight="1">
      <c r="A273" s="217" t="s">
        <v>4963</v>
      </c>
      <c r="B273" s="229" t="s">
        <v>4202</v>
      </c>
      <c r="C273" s="158" t="s" ph="1">
        <v>7684</v>
      </c>
      <c r="D273" s="311" t="s" ph="1">
        <v>4186</v>
      </c>
      <c r="E273" s="319" t="s" ph="1">
        <v>4186</v>
      </c>
      <c r="F273" s="323" t="s" ph="1">
        <v>8031</v>
      </c>
      <c r="G273" s="324" t="s" ph="1">
        <v>4488</v>
      </c>
      <c r="H273" s="325" t="s" ph="1">
        <v>4186</v>
      </c>
      <c r="I273" s="324" t="s" ph="1">
        <v>1348</v>
      </c>
      <c r="L273" ph="1"/>
      <c r="M273" ph="1"/>
    </row>
    <row r="274" spans="1:13" ht="23.25" customHeight="1">
      <c r="A274" s="217" t="s">
        <v>4489</v>
      </c>
      <c r="B274" s="229" t="s">
        <v>4202</v>
      </c>
      <c r="C274" s="161" t="s" ph="1">
        <v>7683</v>
      </c>
      <c r="D274" s="311" t="s" ph="1">
        <v>434</v>
      </c>
      <c r="E274" s="318" t="s" ph="1">
        <v>5326</v>
      </c>
      <c r="F274" s="324" t="s" ph="1">
        <v>5326</v>
      </c>
      <c r="G274" s="324" t="s" ph="1">
        <v>4184</v>
      </c>
      <c r="H274" s="325" t="s" ph="1">
        <v>434</v>
      </c>
      <c r="I274" s="324" t="s" ph="1">
        <v>4490</v>
      </c>
      <c r="L274" ph="1"/>
      <c r="M274" ph="1"/>
    </row>
    <row r="275" spans="1:13" ht="23.25" customHeight="1">
      <c r="A275" s="217" t="s">
        <v>4491</v>
      </c>
      <c r="B275" s="229" t="s">
        <v>4202</v>
      </c>
      <c r="C275" s="151" t="s" ph="1">
        <v>8375</v>
      </c>
      <c r="D275" s="311" t="s" ph="1">
        <v>5702</v>
      </c>
      <c r="E275" s="318" t="s" ph="1">
        <v>6291</v>
      </c>
      <c r="F275" s="325" t="s" ph="1">
        <v>5702</v>
      </c>
      <c r="G275" s="324" t="s" ph="1">
        <v>4492</v>
      </c>
      <c r="H275" s="324" t="s" ph="1">
        <v>2643</v>
      </c>
      <c r="I275" s="324" t="s" ph="1">
        <v>4186</v>
      </c>
      <c r="L275" ph="1"/>
      <c r="M275" ph="1"/>
    </row>
    <row r="276" spans="1:13" ht="23.25" customHeight="1">
      <c r="A276" s="209" t="s">
        <v>2644</v>
      </c>
      <c r="B276" s="229" t="s">
        <v>4202</v>
      </c>
      <c r="C276" s="152" t="s" ph="1">
        <v>7676</v>
      </c>
      <c r="D276" s="311" t="s" ph="1">
        <v>4206</v>
      </c>
      <c r="E276" s="318" t="s" ph="1">
        <v>8032</v>
      </c>
      <c r="F276" s="324" t="s" ph="1">
        <v>8033</v>
      </c>
      <c r="G276" s="325" t="s" ph="1">
        <v>4206</v>
      </c>
      <c r="H276" s="324" t="s" ph="1">
        <v>8032</v>
      </c>
      <c r="I276" s="324" t="s" ph="1">
        <v>4317</v>
      </c>
      <c r="L276" ph="1"/>
      <c r="M276" ph="1"/>
    </row>
    <row r="277" spans="1:13" ht="23.25" customHeight="1">
      <c r="A277" s="209" t="s">
        <v>4318</v>
      </c>
      <c r="B277" s="229" t="s">
        <v>4202</v>
      </c>
      <c r="C277" s="151" t="s" ph="1">
        <v>7864</v>
      </c>
      <c r="D277" s="311" t="s" ph="1">
        <v>4321</v>
      </c>
      <c r="E277" s="318" t="s" ph="1">
        <v>1899</v>
      </c>
      <c r="F277" s="323" t="s" ph="1">
        <v>3109</v>
      </c>
      <c r="G277" s="324" t="s" ph="1">
        <v>4320</v>
      </c>
      <c r="H277" s="327" t="s" ph="1">
        <v>4319</v>
      </c>
      <c r="I277" s="325" t="s" ph="1">
        <v>4321</v>
      </c>
      <c r="L277" ph="1"/>
      <c r="M277" ph="1"/>
    </row>
    <row r="278" spans="1:13" ht="23.25" customHeight="1">
      <c r="A278" s="209" t="s">
        <v>4322</v>
      </c>
      <c r="B278" s="229" t="s">
        <v>4202</v>
      </c>
      <c r="C278" s="151" t="s" ph="1">
        <v>5244</v>
      </c>
      <c r="D278" s="311" t="s" ph="1">
        <v>1348</v>
      </c>
      <c r="E278" s="318" t="s" ph="1">
        <v>4324</v>
      </c>
      <c r="F278" s="324" t="s" ph="1">
        <v>4324</v>
      </c>
      <c r="G278" s="325" t="s" ph="1">
        <v>1348</v>
      </c>
      <c r="H278" s="324" t="s" ph="1">
        <v>4325</v>
      </c>
      <c r="I278" s="327" t="s" ph="1">
        <v>4323</v>
      </c>
      <c r="L278" ph="1"/>
      <c r="M278" ph="1"/>
    </row>
    <row r="279" spans="1:13" ht="23.25" customHeight="1">
      <c r="A279" s="209" t="s">
        <v>4326</v>
      </c>
      <c r="B279" s="229" t="s">
        <v>4202</v>
      </c>
      <c r="C279" s="151" t="s" ph="1">
        <v>7878</v>
      </c>
      <c r="D279" s="311" t="s" ph="1">
        <v>5273</v>
      </c>
      <c r="E279" s="318" t="s" ph="1">
        <v>4327</v>
      </c>
      <c r="F279" s="323" t="s" ph="1">
        <v>4328</v>
      </c>
      <c r="G279" s="325" t="s" ph="1">
        <v>5273</v>
      </c>
      <c r="H279" s="324" t="s" ph="1">
        <v>4329</v>
      </c>
      <c r="I279" s="324" t="s" ph="1">
        <v>4330</v>
      </c>
      <c r="L279" ph="1"/>
      <c r="M279" ph="1"/>
    </row>
    <row r="280" spans="1:13" ht="23.25" customHeight="1">
      <c r="A280" s="209" t="s">
        <v>4331</v>
      </c>
      <c r="B280" s="229" t="s">
        <v>4202</v>
      </c>
      <c r="C280" s="163" t="s" ph="1">
        <v>7687</v>
      </c>
      <c r="D280" s="311" t="s" ph="1">
        <v>5160</v>
      </c>
      <c r="E280" s="318" t="s" ph="1">
        <v>4332</v>
      </c>
      <c r="F280" s="324" t="s" ph="1">
        <v>4333</v>
      </c>
      <c r="G280" s="324" t="s" ph="1">
        <v>4481</v>
      </c>
      <c r="H280" s="327" t="s" ph="1">
        <v>1449</v>
      </c>
      <c r="I280" s="325" t="s" ph="1">
        <v>5160</v>
      </c>
      <c r="L280" ph="1"/>
      <c r="M280" ph="1"/>
    </row>
    <row r="281" spans="1:13" ht="23.25" customHeight="1">
      <c r="A281" s="209" t="s">
        <v>4334</v>
      </c>
      <c r="B281" s="229" t="s">
        <v>4202</v>
      </c>
      <c r="C281" s="162" t="s" ph="1">
        <v>7686</v>
      </c>
      <c r="D281" s="311" t="s" ph="1">
        <v>4335</v>
      </c>
      <c r="E281" s="318" t="s" ph="1">
        <v>4336</v>
      </c>
      <c r="F281" s="325" t="s" ph="1">
        <v>4335</v>
      </c>
      <c r="G281" s="324" t="s" ph="1">
        <v>8034</v>
      </c>
      <c r="H281" s="324" t="s" ph="1">
        <v>4336</v>
      </c>
      <c r="I281" s="324" t="s" ph="1">
        <v>4337</v>
      </c>
      <c r="L281" ph="1"/>
      <c r="M281" ph="1"/>
    </row>
    <row r="282" spans="1:13" ht="23.25" customHeight="1">
      <c r="A282" s="209" t="s">
        <v>4338</v>
      </c>
      <c r="B282" s="229" t="s">
        <v>4202</v>
      </c>
      <c r="C282" s="151" t="s" ph="1">
        <v>8371</v>
      </c>
      <c r="D282" s="311" t="s" ph="1">
        <v>4337</v>
      </c>
      <c r="E282" s="318" t="s" ph="1">
        <v>4339</v>
      </c>
      <c r="F282" s="324" t="s" ph="1">
        <v>3505</v>
      </c>
      <c r="G282" s="324" t="s" ph="1">
        <v>4340</v>
      </c>
      <c r="H282" s="325" t="s" ph="1">
        <v>4337</v>
      </c>
      <c r="I282" s="324" t="s" ph="1">
        <v>4341</v>
      </c>
      <c r="L282" ph="1"/>
      <c r="M282" ph="1"/>
    </row>
    <row r="283" spans="1:13" ht="23.25" customHeight="1">
      <c r="A283" s="209" t="s">
        <v>4342</v>
      </c>
      <c r="B283" s="229" t="s">
        <v>4202</v>
      </c>
      <c r="C283" s="151" t="s" ph="1">
        <v>8375</v>
      </c>
      <c r="D283" s="311" t="s" ph="1">
        <v>6025</v>
      </c>
      <c r="E283" s="318" t="s" ph="1">
        <v>4328</v>
      </c>
      <c r="F283" s="323" t="s" ph="1">
        <v>4327</v>
      </c>
      <c r="G283" s="324" t="s" ph="1">
        <v>8004</v>
      </c>
      <c r="H283" s="324" t="s" ph="1">
        <v>747</v>
      </c>
      <c r="I283" s="325" t="s" ph="1">
        <v>6025</v>
      </c>
      <c r="L283" ph="1"/>
      <c r="M283" ph="1"/>
    </row>
    <row r="284" spans="1:13" ht="23.25">
      <c r="A284" s="209" t="s">
        <v>6026</v>
      </c>
      <c r="B284" s="229" t="s">
        <v>4202</v>
      </c>
      <c r="C284" s="151" t="s" ph="1">
        <v>8378</v>
      </c>
      <c r="D284" s="311" t="s" ph="1">
        <v>2274</v>
      </c>
      <c r="E284" s="319" t="s" ph="1">
        <v>2274</v>
      </c>
      <c r="F284" s="325" t="s" ph="1">
        <v>2274</v>
      </c>
      <c r="G284" s="324" t="s" ph="1">
        <v>6027</v>
      </c>
      <c r="H284" s="325" t="s" ph="1">
        <v>2274</v>
      </c>
      <c r="I284" s="324" t="s" ph="1">
        <v>6027</v>
      </c>
      <c r="L284" ph="1"/>
      <c r="M284" ph="1"/>
    </row>
    <row r="285" spans="1:13" ht="23.25" customHeight="1">
      <c r="A285" s="209" t="s">
        <v>6028</v>
      </c>
      <c r="B285" s="229" t="s">
        <v>4202</v>
      </c>
      <c r="C285" s="167" t="s" ph="1">
        <v>6029</v>
      </c>
      <c r="D285" s="311" t="s" ph="1">
        <v>6031</v>
      </c>
      <c r="E285" s="318" t="s" ph="1">
        <v>6030</v>
      </c>
      <c r="F285" s="324" t="s" ph="1">
        <v>6030</v>
      </c>
      <c r="G285" s="325" t="s" ph="1">
        <v>6031</v>
      </c>
      <c r="H285" s="327" t="s" ph="1">
        <v>3249</v>
      </c>
      <c r="I285" s="324" t="s" ph="1">
        <v>6032</v>
      </c>
      <c r="L285" ph="1"/>
      <c r="M285" ph="1"/>
    </row>
    <row r="286" spans="1:13" ht="23.25" customHeight="1">
      <c r="A286" s="209" t="s">
        <v>6033</v>
      </c>
      <c r="B286" s="229" t="s">
        <v>4202</v>
      </c>
      <c r="C286" s="151" t="s" ph="1">
        <v>5244</v>
      </c>
      <c r="D286" s="311" t="s" ph="1">
        <v>6485</v>
      </c>
      <c r="E286" s="319" t="s" ph="1">
        <v>6485</v>
      </c>
      <c r="F286" s="325" t="s" ph="1">
        <v>6485</v>
      </c>
      <c r="G286" s="324" t="s" ph="1">
        <v>4321</v>
      </c>
      <c r="H286" s="324" t="s" ph="1">
        <v>2275</v>
      </c>
      <c r="I286" s="324" t="s" ph="1">
        <v>1311</v>
      </c>
      <c r="J286" ph="1"/>
      <c r="L286" ph="1"/>
      <c r="M286" ph="1"/>
    </row>
    <row r="287" spans="1:13" ht="23.25" customHeight="1">
      <c r="A287" s="209" t="s">
        <v>1312</v>
      </c>
      <c r="B287" s="229" t="s">
        <v>4202</v>
      </c>
      <c r="C287" s="153" t="s" ph="1">
        <v>7681</v>
      </c>
      <c r="D287" s="313" t="s" ph="1">
        <v>1313</v>
      </c>
      <c r="E287" s="319" t="s" ph="1">
        <v>1313</v>
      </c>
      <c r="F287" s="324" t="s" ph="1">
        <v>8020</v>
      </c>
      <c r="G287" s="324" t="s" ph="1">
        <v>8035</v>
      </c>
      <c r="H287" s="325" t="s" ph="1">
        <v>1313</v>
      </c>
      <c r="I287" s="327" t="s" ph="1">
        <v>8121</v>
      </c>
      <c r="L287" ph="1"/>
      <c r="M287" ph="1"/>
    </row>
    <row r="288" spans="1:13" ht="23.25" customHeight="1">
      <c r="A288" s="209" t="s">
        <v>1314</v>
      </c>
      <c r="B288" s="229" t="s">
        <v>4202</v>
      </c>
      <c r="C288" s="151" t="s" ph="1">
        <v>7863</v>
      </c>
      <c r="D288" s="311" t="s" ph="1">
        <v>6610</v>
      </c>
      <c r="E288" s="318" t="s" ph="1">
        <v>5171</v>
      </c>
      <c r="F288" s="324" t="s" ph="1">
        <v>1284</v>
      </c>
      <c r="G288" s="324" t="s" ph="1">
        <v>715</v>
      </c>
      <c r="H288" s="325" t="s" ph="1">
        <v>6610</v>
      </c>
      <c r="I288" s="324" t="s" ph="1">
        <v>3885</v>
      </c>
    </row>
    <row r="289" spans="1:13" ht="23.25" customHeight="1">
      <c r="A289" s="209" t="s">
        <v>6611</v>
      </c>
      <c r="B289" s="229" t="s">
        <v>4202</v>
      </c>
      <c r="C289" s="156" t="s" ph="1">
        <v>7678</v>
      </c>
      <c r="D289" s="311" t="s" ph="1">
        <v>7238</v>
      </c>
      <c r="E289" s="319" t="s" ph="1">
        <v>8021</v>
      </c>
      <c r="F289" s="325" t="s" ph="1">
        <v>8021</v>
      </c>
      <c r="G289" s="324" t="s" ph="1">
        <v>8029</v>
      </c>
      <c r="H289" s="324" t="s" ph="1">
        <v>6115</v>
      </c>
      <c r="I289" s="324" t="s" ph="1">
        <v>6612</v>
      </c>
      <c r="L289" ph="1"/>
      <c r="M289" ph="1"/>
    </row>
    <row r="290" spans="1:13" ht="23.25" customHeight="1">
      <c r="A290" s="209" t="s">
        <v>6613</v>
      </c>
      <c r="B290" s="229" t="s">
        <v>4202</v>
      </c>
      <c r="C290" s="151" t="s" ph="1">
        <v>8375</v>
      </c>
      <c r="D290" s="311" t="s" ph="1">
        <v>4492</v>
      </c>
      <c r="E290" s="318" t="s" ph="1">
        <v>1319</v>
      </c>
      <c r="F290" s="324" t="s" ph="1">
        <v>4206</v>
      </c>
      <c r="G290" s="324" t="s" ph="1">
        <v>2936</v>
      </c>
      <c r="H290" s="324" t="s" ph="1">
        <v>1319</v>
      </c>
      <c r="I290" s="325" t="s" ph="1">
        <v>4492</v>
      </c>
      <c r="L290" ph="1"/>
      <c r="M290" ph="1"/>
    </row>
    <row r="291" spans="1:13" ht="23.25" customHeight="1">
      <c r="A291" s="209" t="s">
        <v>1320</v>
      </c>
      <c r="B291" s="229" t="s">
        <v>4202</v>
      </c>
      <c r="C291" s="151" t="s" ph="1">
        <v>5244</v>
      </c>
      <c r="D291" s="311" t="s" ph="1">
        <v>7244</v>
      </c>
      <c r="E291" s="318" t="s" ph="1">
        <v>6518</v>
      </c>
      <c r="F291" s="324" t="s" ph="1">
        <v>4336</v>
      </c>
      <c r="G291" s="324" t="s" ph="1">
        <v>8036</v>
      </c>
      <c r="H291" s="324" t="s" ph="1">
        <v>1348</v>
      </c>
      <c r="I291" s="325" t="s" ph="1">
        <v>7244</v>
      </c>
      <c r="L291" ph="1"/>
      <c r="M291" ph="1"/>
    </row>
    <row r="292" spans="1:13" ht="23.25" customHeight="1">
      <c r="A292" s="209" t="s">
        <v>1321</v>
      </c>
      <c r="B292" s="229" t="s">
        <v>4202</v>
      </c>
      <c r="C292" s="151" t="s" ph="1">
        <v>7871</v>
      </c>
      <c r="D292" s="311" t="s" ph="1">
        <v>841</v>
      </c>
      <c r="E292" s="319" t="s" ph="1">
        <v>841</v>
      </c>
      <c r="F292" s="325" t="s" ph="1">
        <v>841</v>
      </c>
      <c r="G292" s="324" t="s" ph="1">
        <v>4472</v>
      </c>
      <c r="H292" s="324" t="s" ph="1">
        <v>1322</v>
      </c>
      <c r="I292" s="324" t="s" ph="1">
        <v>1448</v>
      </c>
      <c r="L292" ph="1"/>
      <c r="M292" ph="1"/>
    </row>
    <row r="293" spans="1:13" ht="23.25" customHeight="1">
      <c r="A293" s="209" t="s">
        <v>1323</v>
      </c>
      <c r="B293" s="229" t="s">
        <v>4202</v>
      </c>
      <c r="C293" s="158" t="s" ph="1">
        <v>7684</v>
      </c>
      <c r="D293" s="311" t="s" ph="1">
        <v>7241</v>
      </c>
      <c r="E293" s="318" t="s" ph="1">
        <v>1368</v>
      </c>
      <c r="F293" s="325" t="s" ph="1">
        <v>7241</v>
      </c>
      <c r="G293" s="324" t="s" ph="1">
        <v>6612</v>
      </c>
      <c r="H293" s="324" t="s" ph="1">
        <v>889</v>
      </c>
      <c r="I293" s="324" t="s" ph="1">
        <v>1369</v>
      </c>
      <c r="L293" ph="1"/>
      <c r="M293" ph="1"/>
    </row>
    <row r="294" spans="1:13" ht="23.25" customHeight="1">
      <c r="A294" s="209" t="s">
        <v>1370</v>
      </c>
      <c r="B294" s="229" t="s">
        <v>4202</v>
      </c>
      <c r="C294" s="161" t="s" ph="1">
        <v>7683</v>
      </c>
      <c r="D294" s="311" t="s" ph="1">
        <v>5163</v>
      </c>
      <c r="E294" s="318" t="s" ph="1">
        <v>8037</v>
      </c>
      <c r="F294" s="324" t="s" ph="1">
        <v>8037</v>
      </c>
      <c r="G294" s="325" t="s" ph="1">
        <v>5163</v>
      </c>
      <c r="H294" s="324" t="s" ph="1">
        <v>524</v>
      </c>
      <c r="I294" s="324" t="s" ph="1">
        <v>1371</v>
      </c>
      <c r="L294" ph="1"/>
      <c r="M294" ph="1"/>
    </row>
    <row r="295" spans="1:13" ht="23.25" customHeight="1">
      <c r="A295" s="209" t="s">
        <v>1372</v>
      </c>
      <c r="B295" s="229" t="s">
        <v>4202</v>
      </c>
      <c r="C295" s="152" t="s" ph="1">
        <v>7676</v>
      </c>
      <c r="D295" s="311" t="s" ph="1">
        <v>2053</v>
      </c>
      <c r="E295" s="319" t="s" ph="1">
        <v>2053</v>
      </c>
      <c r="F295" s="325" t="s" ph="1">
        <v>2053</v>
      </c>
      <c r="G295" s="324" t="s" ph="1">
        <v>7244</v>
      </c>
      <c r="H295" s="324" t="s" ph="1">
        <v>2642</v>
      </c>
      <c r="I295" s="324" t="s" ph="1">
        <v>3109</v>
      </c>
      <c r="L295" ph="1"/>
      <c r="M295" ph="1"/>
    </row>
    <row r="296" spans="1:13" ht="23.25" customHeight="1">
      <c r="A296" s="209" t="s">
        <v>2054</v>
      </c>
      <c r="B296" s="229" t="s">
        <v>4202</v>
      </c>
      <c r="C296" s="151" t="s" ph="1">
        <v>7879</v>
      </c>
      <c r="D296" s="311" t="s" ph="1">
        <v>1369</v>
      </c>
      <c r="E296" s="318" t="s" ph="1">
        <v>4417</v>
      </c>
      <c r="F296" s="325" t="s" ph="1">
        <v>1369</v>
      </c>
      <c r="G296" s="324" t="s" ph="1">
        <v>4490</v>
      </c>
      <c r="H296" s="324" t="s" ph="1">
        <v>4203</v>
      </c>
      <c r="I296" s="324" t="s" ph="1">
        <v>7241</v>
      </c>
      <c r="L296" ph="1"/>
      <c r="M296" ph="1"/>
    </row>
    <row r="297" spans="1:13" ht="23.25" customHeight="1">
      <c r="A297" s="209" t="s">
        <v>2055</v>
      </c>
      <c r="B297" s="229" t="s">
        <v>4202</v>
      </c>
      <c r="C297" s="151" t="s" ph="1">
        <v>5244</v>
      </c>
      <c r="D297" s="311" t="s" ph="1">
        <v>4184</v>
      </c>
      <c r="E297" s="317" t="s" ph="1">
        <v>701</v>
      </c>
      <c r="F297" s="325" t="s" ph="1">
        <v>4184</v>
      </c>
      <c r="G297" s="324" t="s" ph="1">
        <v>8019</v>
      </c>
      <c r="H297" s="324" t="s" ph="1">
        <v>2056</v>
      </c>
      <c r="I297" s="324" t="s" ph="1">
        <v>6197</v>
      </c>
      <c r="L297" ph="1"/>
      <c r="M297" ph="1"/>
    </row>
    <row r="298" spans="1:13" ht="23.25" customHeight="1">
      <c r="A298" s="209" t="s">
        <v>6198</v>
      </c>
      <c r="B298" s="229" t="s">
        <v>4202</v>
      </c>
      <c r="C298" s="156" t="s" ph="1">
        <v>7678</v>
      </c>
      <c r="D298" s="311" t="s" ph="1">
        <v>4179</v>
      </c>
      <c r="E298" s="318" t="s" ph="1">
        <v>2940</v>
      </c>
      <c r="F298" s="324" t="s" ph="1">
        <v>2940</v>
      </c>
      <c r="G298" s="325" t="s" ph="1">
        <v>4179</v>
      </c>
      <c r="H298" s="324" t="s" ph="1">
        <v>6199</v>
      </c>
      <c r="I298" s="324" t="s" ph="1">
        <v>6200</v>
      </c>
      <c r="L298" ph="1"/>
      <c r="M298" ph="1"/>
    </row>
    <row r="299" spans="1:13" ht="23.25" customHeight="1">
      <c r="A299" s="209" t="s">
        <v>6201</v>
      </c>
      <c r="B299" s="220" t="s">
        <v>6202</v>
      </c>
      <c r="C299" s="152" t="s" ph="1">
        <v>7676</v>
      </c>
      <c r="D299" s="311" t="s" ph="1">
        <v>2048</v>
      </c>
      <c r="E299" s="318" t="s" ph="1">
        <v>7236</v>
      </c>
      <c r="F299" s="324" t="s" ph="1">
        <v>7236</v>
      </c>
      <c r="G299" s="325" t="s" ph="1">
        <v>8038</v>
      </c>
      <c r="H299" s="324" t="s" ph="1">
        <v>6203</v>
      </c>
      <c r="I299" s="324" t="s" ph="1">
        <v>6204</v>
      </c>
      <c r="L299" ph="1"/>
      <c r="M299" ph="1"/>
    </row>
    <row r="300" spans="1:13" ht="23.25" customHeight="1">
      <c r="A300" s="209" t="s">
        <v>6205</v>
      </c>
      <c r="B300" s="220" t="s">
        <v>6202</v>
      </c>
      <c r="C300" s="151" t="s" ph="1">
        <v>5244</v>
      </c>
      <c r="D300" s="311" t="s" ph="1">
        <v>6197</v>
      </c>
      <c r="E300" s="318" t="s" ph="1">
        <v>4325</v>
      </c>
      <c r="F300" s="324" t="s" ph="1">
        <v>6206</v>
      </c>
      <c r="G300" s="325" t="s" ph="1">
        <v>6197</v>
      </c>
      <c r="H300" s="324" t="s" ph="1">
        <v>6207</v>
      </c>
      <c r="I300" s="324" t="s" ph="1">
        <v>2274</v>
      </c>
      <c r="L300" ph="1"/>
      <c r="M300" ph="1"/>
    </row>
    <row r="301" spans="1:13" ht="23.25" customHeight="1">
      <c r="A301" s="209" t="s">
        <v>6208</v>
      </c>
      <c r="B301" s="220" t="s">
        <v>6202</v>
      </c>
      <c r="C301" s="155" t="s" ph="1">
        <v>7677</v>
      </c>
      <c r="D301" s="312" t="s" ph="1">
        <v>5858</v>
      </c>
      <c r="E301" s="318" t="s" ph="1">
        <v>6083</v>
      </c>
      <c r="F301" s="325" t="s" ph="1">
        <v>1105</v>
      </c>
      <c r="G301" s="324" t="s" ph="1">
        <v>1106</v>
      </c>
      <c r="H301" s="325" t="s" ph="1">
        <v>1105</v>
      </c>
      <c r="I301" s="324" t="s" ph="1">
        <v>1107</v>
      </c>
      <c r="L301" ph="1"/>
      <c r="M301" ph="1"/>
    </row>
    <row r="302" spans="1:13" ht="23.25" customHeight="1">
      <c r="A302" s="209" t="s">
        <v>1108</v>
      </c>
      <c r="B302" s="220" t="s">
        <v>6202</v>
      </c>
      <c r="C302" s="153" t="s" ph="1">
        <v>7681</v>
      </c>
      <c r="D302" s="311" t="s" ph="1">
        <v>1109</v>
      </c>
      <c r="E302" s="319" t="s" ph="1">
        <v>1109</v>
      </c>
      <c r="F302" s="324" t="s" ph="1">
        <v>1273</v>
      </c>
      <c r="G302" s="324" t="s" ph="1">
        <v>2957</v>
      </c>
      <c r="H302" s="324" t="s" ph="1">
        <v>28</v>
      </c>
      <c r="I302" s="324" t="s" ph="1">
        <v>5234</v>
      </c>
      <c r="L302" ph="1"/>
      <c r="M302" ph="1"/>
    </row>
    <row r="303" spans="1:13" ht="23.25" customHeight="1">
      <c r="A303" s="209" t="s">
        <v>2958</v>
      </c>
      <c r="B303" s="220" t="s">
        <v>6202</v>
      </c>
      <c r="C303" s="158" t="s" ph="1">
        <v>7684</v>
      </c>
      <c r="D303" s="311" t="s" ph="1">
        <v>4327</v>
      </c>
      <c r="E303" s="318" t="s" ph="1">
        <v>1896</v>
      </c>
      <c r="F303" s="324" t="s" ph="1">
        <v>8039</v>
      </c>
      <c r="G303" s="325" t="s" ph="1">
        <v>4327</v>
      </c>
      <c r="H303" s="327" t="s" ph="1">
        <v>7376</v>
      </c>
      <c r="I303" s="324" t="s" ph="1">
        <v>2959</v>
      </c>
      <c r="L303" ph="1"/>
      <c r="M303" ph="1"/>
    </row>
    <row r="304" spans="1:13" ht="23.25" customHeight="1">
      <c r="A304" s="209" t="s">
        <v>2960</v>
      </c>
      <c r="B304" s="220" t="s">
        <v>6202</v>
      </c>
      <c r="C304" s="159" t="s" ph="1">
        <v>7680</v>
      </c>
      <c r="D304" s="311" t="s" ph="1">
        <v>8076</v>
      </c>
      <c r="E304" s="318" t="s" ph="1">
        <v>2961</v>
      </c>
      <c r="F304" s="325" t="s" ph="1">
        <v>8076</v>
      </c>
      <c r="G304" s="327" t="s" ph="1">
        <v>3195</v>
      </c>
      <c r="H304" s="324" t="s" ph="1">
        <v>7250</v>
      </c>
      <c r="I304" s="327" t="s" ph="1">
        <v>1106</v>
      </c>
      <c r="L304" ph="1"/>
      <c r="M304" ph="1"/>
    </row>
    <row r="305" spans="1:13" ht="23.25" customHeight="1">
      <c r="A305" s="209" t="s">
        <v>3196</v>
      </c>
      <c r="B305" s="220" t="s">
        <v>6202</v>
      </c>
      <c r="C305" s="158" t="s" ph="1">
        <v>7684</v>
      </c>
      <c r="D305" s="311" t="s" ph="1">
        <v>6169</v>
      </c>
      <c r="E305" s="319" t="s" ph="1">
        <v>6169</v>
      </c>
      <c r="F305" s="325" t="s" ph="1">
        <v>6169</v>
      </c>
      <c r="G305" s="324" t="s" ph="1">
        <v>2776</v>
      </c>
      <c r="H305" s="325" t="s" ph="1">
        <v>6169</v>
      </c>
      <c r="I305" s="324" t="s" ph="1">
        <v>1426</v>
      </c>
      <c r="L305" ph="1"/>
      <c r="M305" ph="1"/>
    </row>
    <row r="306" spans="1:13" ht="23.25" customHeight="1">
      <c r="A306" s="209" t="s">
        <v>3197</v>
      </c>
      <c r="B306" s="220" t="s">
        <v>6202</v>
      </c>
      <c r="C306" s="162" t="s" ph="1">
        <v>7692</v>
      </c>
      <c r="D306" s="311" t="s" ph="1">
        <v>4324</v>
      </c>
      <c r="E306" s="318" t="s" ph="1">
        <v>1446</v>
      </c>
      <c r="F306" s="324" t="s" ph="1">
        <v>4960</v>
      </c>
      <c r="G306" s="325" t="s" ph="1">
        <v>4324</v>
      </c>
      <c r="H306" s="324" t="s" ph="1">
        <v>1273</v>
      </c>
      <c r="I306" s="324" t="s" ph="1">
        <v>1570</v>
      </c>
      <c r="L306" ph="1"/>
      <c r="M306" ph="1"/>
    </row>
    <row r="307" spans="1:13" ht="23.25" customHeight="1">
      <c r="A307" s="211" t="s">
        <v>1571</v>
      </c>
      <c r="B307" s="220" t="s">
        <v>6202</v>
      </c>
      <c r="C307" s="153" t="s" ph="1">
        <v>7681</v>
      </c>
      <c r="D307" s="311" t="s" ph="1">
        <v>1572</v>
      </c>
      <c r="E307" s="319" t="s" ph="1">
        <v>1572</v>
      </c>
      <c r="F307" s="325" t="s" ph="1">
        <v>1572</v>
      </c>
      <c r="G307" s="324" t="s" ph="1">
        <v>6200</v>
      </c>
      <c r="H307" s="324" t="s" ph="1">
        <v>1573</v>
      </c>
      <c r="I307" s="324" t="s" ph="1">
        <v>1574</v>
      </c>
      <c r="L307" ph="1"/>
      <c r="M307" ph="1"/>
    </row>
    <row r="308" spans="1:13" ht="23.25" customHeight="1">
      <c r="A308" s="211" t="s">
        <v>1575</v>
      </c>
      <c r="B308" s="220" t="s">
        <v>6202</v>
      </c>
      <c r="C308" s="151" t="s" ph="1">
        <v>5244</v>
      </c>
      <c r="D308" s="311" t="s" ph="1">
        <v>1576</v>
      </c>
      <c r="E308" s="318" t="s" ph="1">
        <v>2523</v>
      </c>
      <c r="F308" s="325" t="s" ph="1">
        <v>1576</v>
      </c>
      <c r="G308" s="324" t="s" ph="1">
        <v>4337</v>
      </c>
      <c r="H308" s="325" t="s" ph="1">
        <v>1576</v>
      </c>
      <c r="I308" s="324" t="s" ph="1">
        <v>1577</v>
      </c>
      <c r="L308" ph="1"/>
      <c r="M308" ph="1"/>
    </row>
    <row r="309" spans="1:13" ht="23.25" customHeight="1">
      <c r="A309" s="211" t="s">
        <v>1578</v>
      </c>
      <c r="B309" s="220" t="s">
        <v>6202</v>
      </c>
      <c r="C309" s="162" t="s" ph="1">
        <v>7686</v>
      </c>
      <c r="D309" s="311" t="s" ph="1">
        <v>700</v>
      </c>
      <c r="E309" s="318" t="s" ph="1">
        <v>1579</v>
      </c>
      <c r="F309" s="325" t="s" ph="1">
        <v>1580</v>
      </c>
      <c r="G309" s="327" t="s" ph="1">
        <v>8020</v>
      </c>
      <c r="H309" s="324" t="s" ph="1">
        <v>2479</v>
      </c>
      <c r="I309" s="324" t="s" ph="1">
        <v>1579</v>
      </c>
    </row>
    <row r="310" spans="1:13" ht="23.25" customHeight="1">
      <c r="A310" s="211" t="s">
        <v>1581</v>
      </c>
      <c r="B310" s="220" t="s">
        <v>6202</v>
      </c>
      <c r="C310" s="158" t="s" ph="1">
        <v>7684</v>
      </c>
      <c r="D310" s="311" t="s" ph="1">
        <v>5255</v>
      </c>
      <c r="E310" s="318" t="s" ph="1">
        <v>1582</v>
      </c>
      <c r="F310" s="324" t="s" ph="1">
        <v>2523</v>
      </c>
      <c r="G310" s="324" t="s" ph="1">
        <v>7241</v>
      </c>
      <c r="H310" s="324" t="s" ph="1">
        <v>2541</v>
      </c>
      <c r="I310" s="325" t="s" ph="1">
        <v>5255</v>
      </c>
      <c r="L310" ph="1"/>
      <c r="M310" ph="1"/>
    </row>
    <row r="311" spans="1:13" ht="23.25" customHeight="1">
      <c r="A311" s="211" t="s">
        <v>1583</v>
      </c>
      <c r="B311" s="220" t="s">
        <v>6202</v>
      </c>
      <c r="C311" s="159" t="s" ph="1">
        <v>7680</v>
      </c>
      <c r="D311" s="311" t="s" ph="1">
        <v>4198</v>
      </c>
      <c r="E311" s="318" t="s" ph="1">
        <v>5778</v>
      </c>
      <c r="F311" s="324" t="s" ph="1">
        <v>5778</v>
      </c>
      <c r="G311" s="324" t="s" ph="1">
        <v>8040</v>
      </c>
      <c r="H311" s="324" t="s" ph="1">
        <v>5698</v>
      </c>
      <c r="I311" s="325" t="s" ph="1">
        <v>4198</v>
      </c>
      <c r="L311" ph="1"/>
      <c r="M311" ph="1"/>
    </row>
    <row r="312" spans="1:13" ht="23.25" customHeight="1">
      <c r="A312" s="211" t="s">
        <v>1584</v>
      </c>
      <c r="B312" s="220" t="s">
        <v>6202</v>
      </c>
      <c r="C312" s="151" t="s" ph="1">
        <v>7864</v>
      </c>
      <c r="D312" s="311" t="s" ph="1">
        <v>4488</v>
      </c>
      <c r="E312" s="319" t="s" ph="1">
        <v>4488</v>
      </c>
      <c r="F312" s="324" t="s" ph="1">
        <v>4472</v>
      </c>
      <c r="G312" s="324" t="s" ph="1">
        <v>8041</v>
      </c>
      <c r="H312" s="324" t="s" ph="1">
        <v>561</v>
      </c>
      <c r="I312" s="324" t="s" ph="1">
        <v>4183</v>
      </c>
      <c r="L312" ph="1"/>
      <c r="M312" ph="1"/>
    </row>
    <row r="313" spans="1:13" ht="23.25" customHeight="1">
      <c r="A313" s="211" t="s">
        <v>1585</v>
      </c>
      <c r="B313" s="220" t="s">
        <v>6202</v>
      </c>
      <c r="C313" s="151" t="s" ph="1">
        <v>8376</v>
      </c>
      <c r="D313" s="311" t="s" ph="1">
        <v>4461</v>
      </c>
      <c r="E313" s="318" t="s" ph="1">
        <v>700</v>
      </c>
      <c r="F313" s="325" t="s" ph="1">
        <v>4461</v>
      </c>
      <c r="G313" s="324" t="s" ph="1">
        <v>6207</v>
      </c>
      <c r="H313" s="324" t="s" ph="1">
        <v>1586</v>
      </c>
      <c r="I313" s="324" t="s" ph="1">
        <v>1587</v>
      </c>
      <c r="L313" ph="1"/>
      <c r="M313" ph="1"/>
    </row>
    <row r="314" spans="1:13" ht="23.25" customHeight="1">
      <c r="A314" s="211" t="s">
        <v>1588</v>
      </c>
      <c r="B314" s="220" t="s">
        <v>6202</v>
      </c>
      <c r="C314" s="151" t="s" ph="1">
        <v>5244</v>
      </c>
      <c r="D314" s="311" t="s" ph="1">
        <v>1589</v>
      </c>
      <c r="E314" s="319" t="s" ph="1">
        <v>1589</v>
      </c>
      <c r="F314" s="325" t="s" ph="1">
        <v>1589</v>
      </c>
      <c r="G314" s="324" t="s" ph="1">
        <v>7396</v>
      </c>
      <c r="H314" s="325" t="s" ph="1">
        <v>1589</v>
      </c>
      <c r="I314" s="324" t="s" ph="1">
        <v>4335</v>
      </c>
      <c r="L314" ph="1"/>
      <c r="M314" ph="1"/>
    </row>
    <row r="315" spans="1:13" ht="23.25" customHeight="1">
      <c r="A315" s="211" t="s">
        <v>1590</v>
      </c>
      <c r="B315" s="220" t="s">
        <v>6202</v>
      </c>
      <c r="C315" s="151" t="s" ph="1">
        <v>8374</v>
      </c>
      <c r="D315" s="312" t="s" ph="1">
        <v>7370</v>
      </c>
      <c r="E315" s="318" t="s" ph="1">
        <v>1591</v>
      </c>
      <c r="F315" s="324" t="s" ph="1">
        <v>1592</v>
      </c>
      <c r="G315" s="325" t="s" ph="1">
        <v>1593</v>
      </c>
      <c r="H315" s="324" t="s" ph="1">
        <v>1592</v>
      </c>
      <c r="I315" s="324" t="s" ph="1">
        <v>6031</v>
      </c>
      <c r="L315" ph="1"/>
      <c r="M315" ph="1"/>
    </row>
    <row r="316" spans="1:13" ht="23.25" customHeight="1">
      <c r="A316" s="211" t="s">
        <v>1594</v>
      </c>
      <c r="B316" s="220" t="s">
        <v>6202</v>
      </c>
      <c r="C316" s="151" t="s" ph="1">
        <v>8375</v>
      </c>
      <c r="D316" s="311" t="s" ph="1">
        <v>3250</v>
      </c>
      <c r="E316" s="318" t="s" ph="1">
        <v>4472</v>
      </c>
      <c r="F316" s="325" t="s" ph="1">
        <v>3250</v>
      </c>
      <c r="G316" s="324" t="s" ph="1">
        <v>8042</v>
      </c>
      <c r="H316" s="324" t="s" ph="1">
        <v>277</v>
      </c>
      <c r="I316" s="324" t="s" ph="1">
        <v>4324</v>
      </c>
      <c r="L316" ph="1"/>
      <c r="M316" ph="1"/>
    </row>
    <row r="317" spans="1:13" ht="23.25" customHeight="1">
      <c r="A317" s="211" t="s">
        <v>1595</v>
      </c>
      <c r="B317" s="220" t="s">
        <v>6202</v>
      </c>
      <c r="C317" s="151" t="s" ph="1">
        <v>8372</v>
      </c>
      <c r="D317" s="311" t="s" ph="1">
        <v>4697</v>
      </c>
      <c r="E317" s="318" t="s" ph="1">
        <v>7907</v>
      </c>
      <c r="F317" s="324" t="s" ph="1">
        <v>4204</v>
      </c>
      <c r="G317" s="324" t="s" ph="1">
        <v>1570</v>
      </c>
      <c r="H317" s="324" t="s" ph="1">
        <v>2583</v>
      </c>
      <c r="I317" s="325" t="s" ph="1">
        <v>4697</v>
      </c>
      <c r="L317" ph="1"/>
      <c r="M317" ph="1"/>
    </row>
    <row r="318" spans="1:13" ht="23.25" customHeight="1">
      <c r="A318" s="211" t="s">
        <v>4698</v>
      </c>
      <c r="B318" s="220" t="s">
        <v>6202</v>
      </c>
      <c r="C318" s="151" t="s" ph="1">
        <v>7863</v>
      </c>
      <c r="D318" s="311" t="s" ph="1">
        <v>7315</v>
      </c>
      <c r="E318" s="319" t="s" ph="1">
        <v>7315</v>
      </c>
      <c r="F318" s="325" t="s" ph="1">
        <v>7315</v>
      </c>
      <c r="G318" s="324" t="s" ph="1">
        <v>5945</v>
      </c>
      <c r="H318" s="325" t="s" ph="1">
        <v>7315</v>
      </c>
      <c r="I318" s="324" t="s" ph="1">
        <v>1048</v>
      </c>
      <c r="L318" ph="1"/>
      <c r="M318" ph="1"/>
    </row>
    <row r="319" spans="1:13" ht="23.25" customHeight="1">
      <c r="A319" s="211" t="s">
        <v>5946</v>
      </c>
      <c r="B319" s="220" t="s">
        <v>6202</v>
      </c>
      <c r="C319" s="151" t="s" ph="1">
        <v>5244</v>
      </c>
      <c r="D319" s="312" t="s" ph="1">
        <v>7379</v>
      </c>
      <c r="E319" s="319" t="s" ph="1">
        <v>5947</v>
      </c>
      <c r="F319" s="324" t="s" ph="1">
        <v>5948</v>
      </c>
      <c r="G319" s="324" t="s" ph="1">
        <v>4336</v>
      </c>
      <c r="H319" s="324" t="s" ph="1">
        <v>5234</v>
      </c>
      <c r="I319" s="324" t="s" ph="1">
        <v>6206</v>
      </c>
      <c r="L319" ph="1"/>
      <c r="M319" ph="1"/>
    </row>
    <row r="320" spans="1:13" ht="23.25" customHeight="1">
      <c r="A320" s="211" t="s">
        <v>5949</v>
      </c>
      <c r="B320" s="220" t="s">
        <v>6202</v>
      </c>
      <c r="C320" s="151" t="s" ph="1">
        <v>8371</v>
      </c>
      <c r="D320" s="311" t="s" ph="1">
        <v>282</v>
      </c>
      <c r="E320" s="318" t="s" ph="1">
        <v>7252</v>
      </c>
      <c r="F320" s="324" t="s" ph="1">
        <v>5950</v>
      </c>
      <c r="G320" s="324" t="s" ph="1">
        <v>8172</v>
      </c>
      <c r="H320" s="325" t="s" ph="1">
        <v>282</v>
      </c>
      <c r="I320" s="327" t="s" ph="1">
        <v>5951</v>
      </c>
      <c r="L320" ph="1"/>
      <c r="M320" ph="1"/>
    </row>
    <row r="321" spans="1:13" ht="23.25" customHeight="1">
      <c r="A321" s="211" t="s">
        <v>5952</v>
      </c>
      <c r="B321" s="220" t="s">
        <v>6202</v>
      </c>
      <c r="C321" s="161" t="s" ph="1">
        <v>7683</v>
      </c>
      <c r="D321" s="311" t="s" ph="1">
        <v>5953</v>
      </c>
      <c r="E321" s="318" t="s" ph="1">
        <v>3182</v>
      </c>
      <c r="F321" s="324" t="s" ph="1">
        <v>8016</v>
      </c>
      <c r="G321" s="324" t="s" ph="1">
        <v>3183</v>
      </c>
      <c r="H321" s="325" t="s" ph="1">
        <v>5953</v>
      </c>
      <c r="I321" s="324" t="s" ph="1">
        <v>3184</v>
      </c>
      <c r="L321" ph="1"/>
      <c r="M321" ph="1"/>
    </row>
    <row r="322" spans="1:13" ht="23.25" customHeight="1">
      <c r="A322" s="211" t="s">
        <v>3185</v>
      </c>
      <c r="B322" s="220" t="s">
        <v>6202</v>
      </c>
      <c r="C322" s="151" t="s" ph="1">
        <v>7873</v>
      </c>
      <c r="D322" s="311" t="s" ph="1">
        <v>1592</v>
      </c>
      <c r="E322" s="318" t="s" ph="1">
        <v>5950</v>
      </c>
      <c r="F322" s="324" t="s" ph="1">
        <v>3186</v>
      </c>
      <c r="G322" s="325" t="s" ph="1">
        <v>8043</v>
      </c>
      <c r="H322" s="324" t="s" ph="1">
        <v>3187</v>
      </c>
      <c r="I322" s="324" t="s" ph="1">
        <v>3188</v>
      </c>
      <c r="L322" ph="1"/>
      <c r="M322" ph="1"/>
    </row>
    <row r="323" spans="1:13" ht="23.25" customHeight="1">
      <c r="A323" s="211" t="s">
        <v>3190</v>
      </c>
      <c r="B323" s="220" t="s">
        <v>6202</v>
      </c>
      <c r="C323" s="151" t="s" ph="1">
        <v>7871</v>
      </c>
      <c r="D323" s="311" t="s" ph="1">
        <v>889</v>
      </c>
      <c r="E323" s="318" t="s" ph="1">
        <v>3191</v>
      </c>
      <c r="F323" s="324" t="s" ph="1">
        <v>4911</v>
      </c>
      <c r="G323" s="325" t="s" ph="1">
        <v>8044</v>
      </c>
      <c r="H323" s="324" t="s" ph="1">
        <v>3192</v>
      </c>
      <c r="I323" s="324" t="s" ph="1">
        <v>3193</v>
      </c>
      <c r="L323" ph="1"/>
      <c r="M323" ph="1"/>
    </row>
    <row r="324" spans="1:13" ht="23.25" customHeight="1">
      <c r="A324" s="211" t="s">
        <v>3194</v>
      </c>
      <c r="B324" s="220" t="s">
        <v>6202</v>
      </c>
      <c r="C324" s="151" t="s" ph="1">
        <v>8375</v>
      </c>
      <c r="D324" s="311" t="s" ph="1">
        <v>5588</v>
      </c>
      <c r="E324" s="319" t="s" ph="1">
        <v>5589</v>
      </c>
      <c r="F324" s="324" t="s" ph="1">
        <v>6207</v>
      </c>
      <c r="G324" s="324" t="s" ph="1">
        <v>5234</v>
      </c>
      <c r="H324" s="324" t="s" ph="1">
        <v>8000</v>
      </c>
      <c r="I324" s="324" t="s" ph="1">
        <v>5590</v>
      </c>
      <c r="L324" ph="1"/>
      <c r="M324" ph="1"/>
    </row>
    <row r="325" spans="1:13" ht="23.25" customHeight="1">
      <c r="A325" s="211" t="s">
        <v>5591</v>
      </c>
      <c r="B325" s="220" t="s">
        <v>6202</v>
      </c>
      <c r="C325" s="158" t="s" ph="1">
        <v>7684</v>
      </c>
      <c r="D325" s="311" t="s" ph="1">
        <v>3189</v>
      </c>
      <c r="E325" s="317" t="s" ph="1">
        <v>7400</v>
      </c>
      <c r="F325" s="327" t="s" ph="1">
        <v>7400</v>
      </c>
      <c r="G325" s="326" t="s" ph="1">
        <v>3189</v>
      </c>
      <c r="H325" s="324" t="s" ph="1">
        <v>5592</v>
      </c>
      <c r="I325" s="324" t="s" ph="1">
        <v>4461</v>
      </c>
      <c r="L325" ph="1"/>
      <c r="M325" ph="1"/>
    </row>
    <row r="326" spans="1:13" ht="23.25" customHeight="1">
      <c r="A326" s="211" t="s">
        <v>5593</v>
      </c>
      <c r="B326" s="220" t="s">
        <v>6202</v>
      </c>
      <c r="C326" s="153" t="s" ph="1">
        <v>7681</v>
      </c>
      <c r="D326" s="311" t="s" ph="1">
        <v>3186</v>
      </c>
      <c r="E326" s="318" t="s" ph="1">
        <v>2485</v>
      </c>
      <c r="F326" s="324" t="s" ph="1">
        <v>4339</v>
      </c>
      <c r="G326" s="324" t="s" ph="1">
        <v>4697</v>
      </c>
      <c r="H326" s="324" t="s" ph="1">
        <v>7674</v>
      </c>
      <c r="I326" s="325" t="s" ph="1">
        <v>3186</v>
      </c>
      <c r="L326" ph="1"/>
      <c r="M326" ph="1"/>
    </row>
    <row r="327" spans="1:13" ht="23.25" customHeight="1">
      <c r="A327" s="211" t="s">
        <v>2486</v>
      </c>
      <c r="B327" s="220" t="s">
        <v>6202</v>
      </c>
      <c r="C327" s="165" t="s" ph="1">
        <v>7689</v>
      </c>
      <c r="D327" s="311" t="s" ph="1">
        <v>1106</v>
      </c>
      <c r="E327" s="317" t="s" ph="1">
        <v>703</v>
      </c>
      <c r="F327" s="325" t="s" ph="1">
        <v>1106</v>
      </c>
      <c r="G327" s="324" t="s" ph="1">
        <v>1437</v>
      </c>
      <c r="H327" s="324" t="s" ph="1">
        <v>556</v>
      </c>
      <c r="I327" s="324" t="s" ph="1">
        <v>1572</v>
      </c>
      <c r="L327" ph="1"/>
      <c r="M327" ph="1"/>
    </row>
    <row r="328" spans="1:13" ht="23.25" customHeight="1">
      <c r="A328" s="211" t="s">
        <v>2487</v>
      </c>
      <c r="B328" s="218" t="s">
        <v>2488</v>
      </c>
      <c r="C328" s="151" t="s" ph="1">
        <v>7863</v>
      </c>
      <c r="D328" s="311" t="s" ph="1">
        <v>7242</v>
      </c>
      <c r="E328" s="318" t="s" ph="1">
        <v>2489</v>
      </c>
      <c r="F328" s="324" t="s" ph="1">
        <v>2490</v>
      </c>
      <c r="G328" s="325" t="s" ph="1">
        <v>7242</v>
      </c>
      <c r="H328" s="324" t="s" ph="1">
        <v>2491</v>
      </c>
      <c r="I328" s="324" t="s" ph="1">
        <v>406</v>
      </c>
      <c r="L328" ph="1"/>
      <c r="M328" ph="1"/>
    </row>
    <row r="329" spans="1:13" ht="23.25" customHeight="1">
      <c r="A329" s="211" t="s">
        <v>407</v>
      </c>
      <c r="B329" s="218" t="s">
        <v>2488</v>
      </c>
      <c r="C329" s="152" t="s" ph="1">
        <v>7676</v>
      </c>
      <c r="D329" s="311" t="s" ph="1">
        <v>408</v>
      </c>
      <c r="E329" s="318" t="s" ph="1">
        <v>7904</v>
      </c>
      <c r="F329" s="324" t="s" ph="1">
        <v>567</v>
      </c>
      <c r="G329" s="324" t="s" ph="1">
        <v>8021</v>
      </c>
      <c r="H329" s="325" t="s" ph="1">
        <v>408</v>
      </c>
      <c r="I329" s="324" t="s" ph="1">
        <v>409</v>
      </c>
      <c r="L329" ph="1"/>
      <c r="M329" ph="1"/>
    </row>
    <row r="330" spans="1:13" ht="23.25" customHeight="1">
      <c r="A330" s="211" t="s">
        <v>410</v>
      </c>
      <c r="B330" s="218" t="s">
        <v>2488</v>
      </c>
      <c r="C330" s="151" t="s" ph="1">
        <v>8375</v>
      </c>
      <c r="D330" s="311" t="s" ph="1">
        <v>2266</v>
      </c>
      <c r="E330" s="319" t="s" ph="1">
        <v>2266</v>
      </c>
      <c r="F330" s="324" t="s" ph="1">
        <v>1050</v>
      </c>
      <c r="G330" s="324" t="s" ph="1">
        <v>2753</v>
      </c>
      <c r="H330" s="325" t="s" ph="1">
        <v>2266</v>
      </c>
      <c r="I330" s="325" t="s" ph="1">
        <v>2266</v>
      </c>
      <c r="L330" ph="1"/>
      <c r="M330" ph="1"/>
    </row>
    <row r="331" spans="1:13" ht="23.25" customHeight="1">
      <c r="A331" s="211" t="s">
        <v>411</v>
      </c>
      <c r="B331" s="218" t="s">
        <v>2488</v>
      </c>
      <c r="C331" s="161" t="s" ph="1">
        <v>7683</v>
      </c>
      <c r="D331" s="311" t="s" ph="1">
        <v>3885</v>
      </c>
      <c r="E331" s="318" t="s" ph="1">
        <v>412</v>
      </c>
      <c r="F331" s="324" t="s" ph="1">
        <v>4337</v>
      </c>
      <c r="G331" s="324" t="s" ph="1">
        <v>3250</v>
      </c>
      <c r="H331" s="325" t="s" ph="1">
        <v>3885</v>
      </c>
      <c r="I331" s="324" t="s" ph="1">
        <v>2942</v>
      </c>
      <c r="L331" ph="1"/>
      <c r="M331" ph="1"/>
    </row>
    <row r="332" spans="1:13" ht="23.25" customHeight="1">
      <c r="A332" s="211" t="s">
        <v>413</v>
      </c>
      <c r="B332" s="218" t="s">
        <v>2488</v>
      </c>
      <c r="C332" s="155" t="s" ph="1">
        <v>7677</v>
      </c>
      <c r="D332" s="311" t="s" ph="1">
        <v>1427</v>
      </c>
      <c r="E332" s="319" t="s" ph="1">
        <v>1427</v>
      </c>
      <c r="F332" s="324" t="s" ph="1">
        <v>703</v>
      </c>
      <c r="G332" s="324" t="s" ph="1">
        <v>913</v>
      </c>
      <c r="H332" s="324" t="s" ph="1">
        <v>1426</v>
      </c>
      <c r="I332" s="324" t="s" ph="1">
        <v>414</v>
      </c>
      <c r="L332" ph="1"/>
      <c r="M332" ph="1"/>
    </row>
    <row r="333" spans="1:13" ht="23.25" customHeight="1">
      <c r="A333" s="211" t="s">
        <v>415</v>
      </c>
      <c r="B333" s="218" t="s">
        <v>2488</v>
      </c>
      <c r="C333" s="162" t="s" ph="1">
        <v>7686</v>
      </c>
      <c r="D333" s="311" t="s" ph="1">
        <v>418</v>
      </c>
      <c r="E333" s="318" t="s" ph="1">
        <v>417</v>
      </c>
      <c r="F333" s="324" t="s" ph="1">
        <v>7249</v>
      </c>
      <c r="G333" s="324" t="s" ph="1">
        <v>8032</v>
      </c>
      <c r="H333" s="327" t="s" ph="1">
        <v>416</v>
      </c>
      <c r="I333" s="325" t="s" ph="1">
        <v>418</v>
      </c>
      <c r="L333" ph="1"/>
      <c r="M333" ph="1"/>
    </row>
    <row r="334" spans="1:13" ht="23.25" customHeight="1">
      <c r="A334" s="211" t="s">
        <v>419</v>
      </c>
      <c r="B334" s="218" t="s">
        <v>2488</v>
      </c>
      <c r="C334" s="158" t="s" ph="1">
        <v>7684</v>
      </c>
      <c r="D334" s="311" t="s" ph="1">
        <v>1429</v>
      </c>
      <c r="E334" s="318" t="s" ph="1">
        <v>434</v>
      </c>
      <c r="F334" s="324" t="s" ph="1">
        <v>434</v>
      </c>
      <c r="G334" s="324" t="s" ph="1">
        <v>2541</v>
      </c>
      <c r="H334" s="324" t="s" ph="1">
        <v>420</v>
      </c>
      <c r="I334" s="325" t="s" ph="1">
        <v>1429</v>
      </c>
      <c r="L334" ph="1"/>
      <c r="M334" ph="1"/>
    </row>
    <row r="335" spans="1:13" ht="23.25" customHeight="1">
      <c r="A335" s="211" t="s">
        <v>421</v>
      </c>
      <c r="B335" s="218" t="s">
        <v>2488</v>
      </c>
      <c r="C335" s="161" t="s" ph="1">
        <v>7683</v>
      </c>
      <c r="D335" s="311" t="s" ph="1">
        <v>8147</v>
      </c>
      <c r="E335" s="318" t="s" ph="1">
        <v>422</v>
      </c>
      <c r="F335" s="324" t="s" ph="1">
        <v>2266</v>
      </c>
      <c r="G335" s="324" t="s" ph="1">
        <v>8045</v>
      </c>
      <c r="H335" s="324" t="s" ph="1">
        <v>2524</v>
      </c>
      <c r="I335" s="325" t="s" ph="1">
        <v>8147</v>
      </c>
      <c r="L335" ph="1"/>
      <c r="M335" ph="1"/>
    </row>
    <row r="336" spans="1:13" ht="23.25" customHeight="1">
      <c r="A336" s="211" t="s">
        <v>2525</v>
      </c>
      <c r="B336" s="218" t="s">
        <v>2488</v>
      </c>
      <c r="C336" s="151" t="s" ph="1">
        <v>5244</v>
      </c>
      <c r="D336" s="311" t="s" ph="1">
        <v>2526</v>
      </c>
      <c r="E336" s="318" t="s" ph="1">
        <v>2527</v>
      </c>
      <c r="F336" s="324" t="s" ph="1">
        <v>2527</v>
      </c>
      <c r="G336" s="324" t="s" ph="1">
        <v>4729</v>
      </c>
      <c r="H336" s="325" t="s" ph="1">
        <v>2526</v>
      </c>
      <c r="I336" s="324" t="s" ph="1">
        <v>2528</v>
      </c>
      <c r="L336" ph="1"/>
      <c r="M336" ph="1"/>
    </row>
    <row r="337" spans="1:13" ht="23.25" customHeight="1">
      <c r="A337" s="213" t="s">
        <v>2529</v>
      </c>
      <c r="B337" s="218" t="s">
        <v>2488</v>
      </c>
      <c r="C337" s="151" t="s" ph="1">
        <v>7864</v>
      </c>
      <c r="D337" s="311" t="s" ph="1">
        <v>1586</v>
      </c>
      <c r="E337" s="319" t="s" ph="1">
        <v>1586</v>
      </c>
      <c r="F337" s="324" t="s" ph="1">
        <v>6083</v>
      </c>
      <c r="G337" s="324" t="s" ph="1">
        <v>1904</v>
      </c>
      <c r="H337" s="324" t="s" ph="1">
        <v>2593</v>
      </c>
      <c r="I337" s="324" t="s" ph="1">
        <v>7885</v>
      </c>
      <c r="L337" ph="1"/>
      <c r="M337" ph="1"/>
    </row>
    <row r="338" spans="1:13" ht="23.25" customHeight="1">
      <c r="A338" s="213" t="s">
        <v>2530</v>
      </c>
      <c r="B338" s="218" t="s">
        <v>2488</v>
      </c>
      <c r="C338" s="151" t="s" ph="1">
        <v>5244</v>
      </c>
      <c r="D338" s="311" t="s" ph="1">
        <v>3241</v>
      </c>
      <c r="E338" s="318" t="s" ph="1">
        <v>31</v>
      </c>
      <c r="F338" s="324" t="s" ph="1">
        <v>2531</v>
      </c>
      <c r="G338" s="324" t="s" ph="1">
        <v>7886</v>
      </c>
      <c r="H338" s="325" t="s" ph="1">
        <v>3241</v>
      </c>
      <c r="I338" s="324" t="s" ph="1">
        <v>6207</v>
      </c>
      <c r="L338" ph="1"/>
      <c r="M338" ph="1"/>
    </row>
    <row r="339" spans="1:13" ht="23.25" customHeight="1">
      <c r="A339" s="213" t="s">
        <v>2532</v>
      </c>
      <c r="B339" s="218" t="s">
        <v>2488</v>
      </c>
      <c r="C339" s="162" t="s" ph="1">
        <v>7686</v>
      </c>
      <c r="D339" s="312" t="s" ph="1">
        <v>1107</v>
      </c>
      <c r="E339" s="318" t="s" ph="1">
        <v>736</v>
      </c>
      <c r="F339" s="324" t="s" ph="1">
        <v>408</v>
      </c>
      <c r="G339" s="324" t="s" ph="1">
        <v>4711</v>
      </c>
      <c r="H339" s="324" t="s" ph="1">
        <v>2533</v>
      </c>
      <c r="I339" s="324" t="s" ph="1">
        <v>2534</v>
      </c>
      <c r="L339" ph="1"/>
      <c r="M339" ph="1"/>
    </row>
    <row r="340" spans="1:13" ht="23.25" customHeight="1">
      <c r="A340" s="213" t="s">
        <v>6074</v>
      </c>
      <c r="B340" s="218" t="s">
        <v>2488</v>
      </c>
      <c r="C340" s="151" t="s" ph="1">
        <v>7862</v>
      </c>
      <c r="D340" s="311" t="s" ph="1">
        <v>7249</v>
      </c>
      <c r="E340" s="318" t="s" ph="1">
        <v>6083</v>
      </c>
      <c r="F340" s="324" t="s" ph="1">
        <v>4147</v>
      </c>
      <c r="G340" s="325" t="s" ph="1">
        <v>7249</v>
      </c>
      <c r="H340" s="324" t="s" ph="1">
        <v>5049</v>
      </c>
      <c r="I340" s="324" t="s" ph="1">
        <v>1592</v>
      </c>
      <c r="L340" ph="1"/>
      <c r="M340" ph="1"/>
    </row>
    <row r="341" spans="1:13" ht="23.25" customHeight="1">
      <c r="A341" s="213" t="s">
        <v>5050</v>
      </c>
      <c r="B341" s="218" t="s">
        <v>2488</v>
      </c>
      <c r="C341" s="151" t="s" ph="1">
        <v>8373</v>
      </c>
      <c r="D341" s="311" t="s" ph="1">
        <v>7886</v>
      </c>
      <c r="E341" s="318" t="s" ph="1">
        <v>5052</v>
      </c>
      <c r="F341" s="325" t="s" ph="1">
        <v>7886</v>
      </c>
      <c r="G341" s="327" t="s" ph="1">
        <v>5051</v>
      </c>
      <c r="H341" s="324" t="s" ph="1">
        <v>1446</v>
      </c>
      <c r="I341" s="324" t="s" ph="1">
        <v>2490</v>
      </c>
      <c r="L341" ph="1"/>
      <c r="M341" ph="1"/>
    </row>
    <row r="342" spans="1:13" ht="23.25" customHeight="1">
      <c r="A342" s="213" t="s">
        <v>5053</v>
      </c>
      <c r="B342" s="218" t="s">
        <v>2488</v>
      </c>
      <c r="C342" s="151" t="s" ph="1">
        <v>8375</v>
      </c>
      <c r="D342" s="311" t="s" ph="1">
        <v>4729</v>
      </c>
      <c r="E342" s="318" t="s" ph="1">
        <v>4147</v>
      </c>
      <c r="F342" s="325" t="s" ph="1">
        <v>4729</v>
      </c>
      <c r="G342" s="324" t="s" ph="1">
        <v>1439</v>
      </c>
      <c r="H342" s="324" t="s" ph="1">
        <v>3505</v>
      </c>
      <c r="I342" s="324" t="s" ph="1">
        <v>1353</v>
      </c>
      <c r="L342" ph="1"/>
      <c r="M342" ph="1"/>
    </row>
    <row r="343" spans="1:13" ht="23.25" customHeight="1">
      <c r="A343" s="213" t="s">
        <v>5054</v>
      </c>
      <c r="B343" s="218" t="s">
        <v>2488</v>
      </c>
      <c r="C343" s="151" t="s" ph="1">
        <v>8371</v>
      </c>
      <c r="D343" s="311" t="s" ph="1">
        <v>5254</v>
      </c>
      <c r="E343" s="318" t="s" ph="1">
        <v>5055</v>
      </c>
      <c r="F343" s="324" t="s" ph="1">
        <v>5056</v>
      </c>
      <c r="G343" s="324" t="s" ph="1">
        <v>4335</v>
      </c>
      <c r="H343" s="324" t="s" ph="1">
        <v>913</v>
      </c>
      <c r="I343" s="325" t="s" ph="1">
        <v>5254</v>
      </c>
      <c r="L343" ph="1"/>
      <c r="M343" ph="1"/>
    </row>
    <row r="344" spans="1:13" ht="23.25" customHeight="1">
      <c r="A344" s="213" t="s">
        <v>5057</v>
      </c>
      <c r="B344" s="218" t="s">
        <v>2488</v>
      </c>
      <c r="C344" s="151" t="s" ph="1">
        <v>5244</v>
      </c>
      <c r="D344" s="311" t="s" ph="1">
        <v>2528</v>
      </c>
      <c r="E344" s="319" t="s" ph="1">
        <v>2528</v>
      </c>
      <c r="F344" s="324" t="s" ph="1">
        <v>8046</v>
      </c>
      <c r="G344" s="324" t="s" ph="1">
        <v>8047</v>
      </c>
      <c r="H344" s="327" t="s" ph="1">
        <v>6075</v>
      </c>
      <c r="I344" s="324" t="s" ph="1">
        <v>6076</v>
      </c>
      <c r="L344" ph="1"/>
      <c r="M344" ph="1"/>
    </row>
    <row r="345" spans="1:13" ht="23.25" customHeight="1">
      <c r="A345" s="213" t="s">
        <v>6077</v>
      </c>
      <c r="B345" s="218" t="s">
        <v>2488</v>
      </c>
      <c r="C345" s="161" t="s" ph="1">
        <v>7683</v>
      </c>
      <c r="D345" s="311" t="s" ph="1">
        <v>3249</v>
      </c>
      <c r="E345" s="317" t="s" ph="1">
        <v>7238</v>
      </c>
      <c r="F345" s="327" t="s" ph="1">
        <v>8048</v>
      </c>
      <c r="G345" s="327" t="s" ph="1">
        <v>8076</v>
      </c>
      <c r="H345" s="324" t="s" ph="1">
        <v>6078</v>
      </c>
      <c r="I345" s="325" t="s" ph="1">
        <v>3249</v>
      </c>
      <c r="L345" ph="1"/>
      <c r="M345" ph="1"/>
    </row>
    <row r="346" spans="1:13" ht="23.25" customHeight="1">
      <c r="A346" s="213" t="s">
        <v>6079</v>
      </c>
      <c r="B346" s="218" t="s">
        <v>2488</v>
      </c>
      <c r="C346" s="151" t="s" ph="1">
        <v>8376</v>
      </c>
      <c r="D346" s="311" t="s" ph="1">
        <v>4952</v>
      </c>
      <c r="E346" s="319" t="s" ph="1">
        <v>7909</v>
      </c>
      <c r="F346" s="325" t="s" ph="1">
        <v>7909</v>
      </c>
      <c r="G346" s="324" t="s" ph="1">
        <v>414</v>
      </c>
      <c r="H346" s="324" t="s" ph="1">
        <v>6080</v>
      </c>
      <c r="I346" s="324" t="s" ph="1">
        <v>6081</v>
      </c>
      <c r="L346" ph="1"/>
      <c r="M346" ph="1"/>
    </row>
    <row r="347" spans="1:13" ht="23.25" customHeight="1">
      <c r="A347" s="213" t="s">
        <v>6082</v>
      </c>
      <c r="B347" s="218" t="s">
        <v>2488</v>
      </c>
      <c r="C347" s="158" t="s" ph="1">
        <v>7684</v>
      </c>
      <c r="D347" s="311" t="s" ph="1">
        <v>2894</v>
      </c>
      <c r="E347" s="318" t="s" ph="1">
        <v>5778</v>
      </c>
      <c r="F347" s="324" t="s" ph="1">
        <v>2895</v>
      </c>
      <c r="G347" s="325" t="s" ph="1">
        <v>2894</v>
      </c>
      <c r="H347" s="324" t="s" ph="1">
        <v>1904</v>
      </c>
      <c r="I347" s="324" t="s" ph="1">
        <v>408</v>
      </c>
      <c r="L347" ph="1"/>
      <c r="M347" ph="1"/>
    </row>
    <row r="348" spans="1:13" ht="23.25" customHeight="1">
      <c r="A348" s="213" t="s">
        <v>2896</v>
      </c>
      <c r="B348" s="218" t="s">
        <v>2488</v>
      </c>
      <c r="C348" s="151" t="s" ph="1">
        <v>7871</v>
      </c>
      <c r="D348" s="312" t="s" ph="1">
        <v>4153</v>
      </c>
      <c r="E348" s="318" t="s" ph="1">
        <v>1369</v>
      </c>
      <c r="F348" s="323" t="s" ph="1">
        <v>7252</v>
      </c>
      <c r="G348" s="325" t="s" ph="1">
        <v>2599</v>
      </c>
      <c r="H348" s="324" t="s" ph="1">
        <v>6439</v>
      </c>
      <c r="I348" s="324" t="s" ph="1">
        <v>2056</v>
      </c>
      <c r="L348" ph="1"/>
      <c r="M348" ph="1"/>
    </row>
    <row r="349" spans="1:13" ht="23.25" customHeight="1">
      <c r="A349" s="213" t="s">
        <v>6423</v>
      </c>
      <c r="B349" s="218" t="s">
        <v>2488</v>
      </c>
      <c r="C349" s="151" t="s" ph="1">
        <v>7865</v>
      </c>
      <c r="D349" s="311" t="s" ph="1">
        <v>2543</v>
      </c>
      <c r="E349" s="318" t="s" ph="1">
        <v>8032</v>
      </c>
      <c r="F349" s="324" t="s" ph="1">
        <v>8032</v>
      </c>
      <c r="G349" s="325" t="s" ph="1">
        <v>2543</v>
      </c>
      <c r="H349" s="327" t="s" ph="1">
        <v>2233</v>
      </c>
      <c r="I349" s="324" t="s" ph="1">
        <v>7249</v>
      </c>
      <c r="L349" ph="1"/>
      <c r="M349" ph="1"/>
    </row>
    <row r="350" spans="1:13" ht="23.25" customHeight="1">
      <c r="A350" s="213" t="s">
        <v>6424</v>
      </c>
      <c r="B350" s="218" t="s">
        <v>2488</v>
      </c>
      <c r="C350" s="153" t="s" ph="1">
        <v>7681</v>
      </c>
      <c r="D350" s="311" t="s" ph="1">
        <v>7245</v>
      </c>
      <c r="E350" s="318" t="s" ph="1">
        <v>7252</v>
      </c>
      <c r="F350" s="323" t="s" ph="1">
        <v>6425</v>
      </c>
      <c r="G350" s="324" t="s" ph="1">
        <v>8049</v>
      </c>
      <c r="H350" s="324" t="s" ph="1">
        <v>2604</v>
      </c>
      <c r="I350" s="325" t="s" ph="1">
        <v>7245</v>
      </c>
      <c r="L350" ph="1"/>
      <c r="M350" ph="1"/>
    </row>
    <row r="351" spans="1:13" ht="23.25" customHeight="1">
      <c r="A351" s="213" t="s">
        <v>4870</v>
      </c>
      <c r="B351" s="218" t="s">
        <v>2488</v>
      </c>
      <c r="C351" s="151" t="s" ph="1">
        <v>8372</v>
      </c>
      <c r="D351" s="311" t="s" ph="1">
        <v>2544</v>
      </c>
      <c r="E351" s="319" t="s" ph="1">
        <v>2544</v>
      </c>
      <c r="F351" s="323" t="s" ph="1">
        <v>1123</v>
      </c>
      <c r="G351" s="324" t="s" ph="1">
        <v>8050</v>
      </c>
      <c r="H351" s="324" t="s" ph="1">
        <v>7976</v>
      </c>
      <c r="I351" s="324" t="s" ph="1">
        <v>1437</v>
      </c>
      <c r="L351" ph="1"/>
      <c r="M351" ph="1"/>
    </row>
    <row r="352" spans="1:13" ht="23.25">
      <c r="A352" s="213" t="s">
        <v>5278</v>
      </c>
      <c r="B352" s="218" t="s">
        <v>2488</v>
      </c>
      <c r="C352" s="151" t="s" ph="1">
        <v>8378</v>
      </c>
      <c r="D352" s="311" t="s" ph="1">
        <v>1461</v>
      </c>
      <c r="E352" s="318" t="s" ph="1">
        <v>5279</v>
      </c>
      <c r="F352" s="325" t="s" ph="1">
        <v>1461</v>
      </c>
      <c r="G352" s="324" t="s" ph="1">
        <v>408</v>
      </c>
      <c r="H352" s="324" t="s" ph="1">
        <v>5280</v>
      </c>
      <c r="I352" s="324" t="s" ph="1">
        <v>1576</v>
      </c>
      <c r="L352" ph="1"/>
      <c r="M352" ph="1"/>
    </row>
    <row r="353" spans="1:13" ht="23.25" customHeight="1">
      <c r="A353" s="213" t="s">
        <v>5281</v>
      </c>
      <c r="B353" s="218" t="s">
        <v>2488</v>
      </c>
      <c r="C353" s="151" t="s" ph="1">
        <v>5244</v>
      </c>
      <c r="D353" s="311" t="s" ph="1">
        <v>2333</v>
      </c>
      <c r="E353" s="319" t="s" ph="1">
        <v>2333</v>
      </c>
      <c r="F353" s="325" t="s" ph="1">
        <v>2333</v>
      </c>
      <c r="G353" s="324" t="s" ph="1">
        <v>3186</v>
      </c>
      <c r="H353" s="324" t="s" ph="1">
        <v>5282</v>
      </c>
      <c r="I353" s="324" t="s" ph="1">
        <v>889</v>
      </c>
    </row>
    <row r="354" spans="1:13" ht="23.25" customHeight="1">
      <c r="A354" s="213" t="s">
        <v>5283</v>
      </c>
      <c r="B354" s="218" t="s">
        <v>2488</v>
      </c>
      <c r="C354" s="151" t="s" ph="1">
        <v>8371</v>
      </c>
      <c r="D354" s="311" t="s" ph="1">
        <v>5284</v>
      </c>
      <c r="E354" s="319" t="s" ph="1">
        <v>5284</v>
      </c>
      <c r="F354" s="325" t="s" ph="1">
        <v>5284</v>
      </c>
      <c r="G354" s="324" t="s" ph="1">
        <v>8051</v>
      </c>
      <c r="H354" s="325" t="s" ph="1">
        <v>5284</v>
      </c>
      <c r="I354" s="324" t="s" ph="1">
        <v>4339</v>
      </c>
      <c r="L354" ph="1"/>
      <c r="M354" ph="1"/>
    </row>
    <row r="355" spans="1:13" ht="23.25" customHeight="1">
      <c r="A355" s="213" t="s">
        <v>5285</v>
      </c>
      <c r="B355" s="218" t="s">
        <v>2488</v>
      </c>
      <c r="C355" s="151" t="s" ph="1">
        <v>7880</v>
      </c>
      <c r="D355" s="311" t="s" ph="1">
        <v>1442</v>
      </c>
      <c r="E355" s="318" t="s" ph="1">
        <v>3440</v>
      </c>
      <c r="F355" s="324" t="s" ph="1">
        <v>3440</v>
      </c>
      <c r="G355" s="324" t="s" ph="1">
        <v>7237</v>
      </c>
      <c r="H355" s="325" t="s" ph="1">
        <v>7952</v>
      </c>
      <c r="I355" s="324" t="s" ph="1">
        <v>5286</v>
      </c>
      <c r="L355" ph="1"/>
      <c r="M355" ph="1"/>
    </row>
    <row r="356" spans="1:13" ht="23.25" customHeight="1">
      <c r="A356" s="213" t="s">
        <v>5287</v>
      </c>
      <c r="B356" s="218" t="s">
        <v>2488</v>
      </c>
      <c r="C356" s="152" t="s" ph="1">
        <v>7676</v>
      </c>
      <c r="D356" s="311" t="s" ph="1">
        <v>5288</v>
      </c>
      <c r="E356" s="319" t="s" ph="1">
        <v>5288</v>
      </c>
      <c r="F356" s="323" t="s" ph="1">
        <v>5289</v>
      </c>
      <c r="G356" s="324" t="s" ph="1">
        <v>5290</v>
      </c>
      <c r="H356" s="324" t="s" ph="1">
        <v>5950</v>
      </c>
      <c r="I356" s="324" t="s" ph="1">
        <v>28</v>
      </c>
      <c r="L356" ph="1"/>
      <c r="M356" ph="1"/>
    </row>
    <row r="357" spans="1:13" ht="23.25" customHeight="1">
      <c r="A357" s="213" t="s">
        <v>5291</v>
      </c>
      <c r="B357" s="218" t="s">
        <v>2488</v>
      </c>
      <c r="C357" s="163" t="s" ph="1">
        <v>7687</v>
      </c>
      <c r="D357" s="311" t="s" ph="1">
        <v>7675</v>
      </c>
      <c r="E357" s="317" t="s" ph="1">
        <v>5277</v>
      </c>
      <c r="F357" s="323" t="s" ph="1">
        <v>5292</v>
      </c>
      <c r="G357" s="324" t="s" ph="1">
        <v>4198</v>
      </c>
      <c r="H357" s="324" t="s" ph="1">
        <v>5277</v>
      </c>
      <c r="I357" s="325" t="s" ph="1">
        <v>7675</v>
      </c>
      <c r="L357" ph="1"/>
      <c r="M357" ph="1"/>
    </row>
    <row r="358" spans="1:13" ht="23.25" customHeight="1">
      <c r="A358" s="213" t="s">
        <v>5293</v>
      </c>
      <c r="B358" s="219" t="s">
        <v>1658</v>
      </c>
      <c r="C358" s="155" t="s" ph="1">
        <v>7677</v>
      </c>
      <c r="D358" s="311" t="s" ph="1">
        <v>2490</v>
      </c>
      <c r="E358" s="318" t="s" ph="1">
        <v>4533</v>
      </c>
      <c r="F358" s="323" t="s" ph="1">
        <v>554</v>
      </c>
      <c r="G358" s="324" t="s" ph="1">
        <v>8052</v>
      </c>
      <c r="H358" s="325" t="s" ph="1">
        <v>2490</v>
      </c>
      <c r="I358" s="324" t="s" ph="1">
        <v>3250</v>
      </c>
      <c r="L358" ph="1"/>
      <c r="M358" ph="1"/>
    </row>
    <row r="359" spans="1:13" ht="23.25" customHeight="1">
      <c r="A359" s="213" t="s">
        <v>5294</v>
      </c>
      <c r="B359" s="219" t="s">
        <v>1658</v>
      </c>
      <c r="C359" s="151" t="s" ph="1">
        <v>7863</v>
      </c>
      <c r="D359" s="311" t="s" ph="1">
        <v>3505</v>
      </c>
      <c r="E359" s="318" t="s" ph="1">
        <v>5292</v>
      </c>
      <c r="F359" s="323" t="s" ph="1">
        <v>5276</v>
      </c>
      <c r="G359" s="325" t="s" ph="1">
        <v>8053</v>
      </c>
      <c r="H359" s="324" t="s" ph="1">
        <v>5295</v>
      </c>
      <c r="I359" s="324" t="s" ph="1">
        <v>1444</v>
      </c>
      <c r="L359" ph="1"/>
      <c r="M359" ph="1"/>
    </row>
    <row r="360" spans="1:13" ht="23.25" customHeight="1">
      <c r="A360" s="213" t="s">
        <v>5296</v>
      </c>
      <c r="B360" s="219" t="s">
        <v>1658</v>
      </c>
      <c r="C360" s="162" t="s" ph="1">
        <v>7686</v>
      </c>
      <c r="D360" s="311" t="s" ph="1">
        <v>1123</v>
      </c>
      <c r="E360" s="319" t="s" ph="1">
        <v>1123</v>
      </c>
      <c r="F360" s="323" t="s" ph="1">
        <v>8054</v>
      </c>
      <c r="G360" s="324" t="s" ph="1">
        <v>4339</v>
      </c>
      <c r="H360" s="325" t="s" ph="1">
        <v>1123</v>
      </c>
      <c r="I360" s="325" t="s" ph="1">
        <v>1123</v>
      </c>
      <c r="L360" ph="1"/>
      <c r="M360" ph="1"/>
    </row>
    <row r="361" spans="1:13" ht="23.25" customHeight="1">
      <c r="A361" s="213" t="s">
        <v>5297</v>
      </c>
      <c r="B361" s="219" t="s">
        <v>1658</v>
      </c>
      <c r="C361" s="160" t="s" ph="1">
        <v>7682</v>
      </c>
      <c r="D361" s="311" t="s" ph="1">
        <v>7397</v>
      </c>
      <c r="E361" s="318" t="s" ph="1">
        <v>5298</v>
      </c>
      <c r="F361" s="325" t="s" ph="1">
        <v>7397</v>
      </c>
      <c r="G361" s="324" t="s" ph="1">
        <v>8055</v>
      </c>
      <c r="H361" s="325" t="s" ph="1">
        <v>7397</v>
      </c>
      <c r="I361" s="324" t="s" ph="1">
        <v>2894</v>
      </c>
      <c r="L361" ph="1"/>
      <c r="M361" ph="1"/>
    </row>
    <row r="362" spans="1:13" ht="23.25" customHeight="1">
      <c r="A362" s="213" t="s">
        <v>5299</v>
      </c>
      <c r="B362" s="219" t="s">
        <v>1658</v>
      </c>
      <c r="C362" s="158" t="s" ph="1">
        <v>7684</v>
      </c>
      <c r="D362" s="311" t="s" ph="1">
        <v>5950</v>
      </c>
      <c r="E362" s="319" t="s" ph="1">
        <v>5950</v>
      </c>
      <c r="F362" s="325" t="s" ph="1">
        <v>5950</v>
      </c>
      <c r="G362" s="325" t="s" ph="1">
        <v>5950</v>
      </c>
      <c r="H362" s="324" t="s" ph="1">
        <v>5300</v>
      </c>
      <c r="I362" s="324" t="s" ph="1">
        <v>5948</v>
      </c>
      <c r="L362" ph="1"/>
      <c r="M362" ph="1"/>
    </row>
    <row r="363" spans="1:13" ht="23.25" customHeight="1">
      <c r="A363" s="213" t="s">
        <v>5301</v>
      </c>
      <c r="B363" s="219" t="s">
        <v>1658</v>
      </c>
      <c r="C363" s="167" t="s" ph="1">
        <v>6029</v>
      </c>
      <c r="D363" s="311" t="s" ph="1">
        <v>7236</v>
      </c>
      <c r="E363" s="319" t="s" ph="1">
        <v>7236</v>
      </c>
      <c r="F363" s="324" t="s" ph="1">
        <v>7308</v>
      </c>
      <c r="G363" s="324" t="s" ph="1">
        <v>8056</v>
      </c>
      <c r="H363" s="324" t="s" ph="1">
        <v>5538</v>
      </c>
      <c r="I363" s="324" t="s" ph="1">
        <v>7308</v>
      </c>
      <c r="L363" ph="1"/>
      <c r="M363" ph="1"/>
    </row>
    <row r="364" spans="1:13" ht="23.25" customHeight="1">
      <c r="A364" s="213" t="s">
        <v>5990</v>
      </c>
      <c r="B364" s="219" t="s">
        <v>1658</v>
      </c>
      <c r="C364" s="151" t="s" ph="1">
        <v>8375</v>
      </c>
      <c r="D364" s="311" t="s" ph="1">
        <v>5538</v>
      </c>
      <c r="E364" s="318" t="s" ph="1">
        <v>4415</v>
      </c>
      <c r="F364" s="323" t="s" ph="1">
        <v>5288</v>
      </c>
      <c r="G364" s="325" t="s" ph="1">
        <v>5538</v>
      </c>
      <c r="H364" s="324" t="s" ph="1">
        <v>5991</v>
      </c>
      <c r="I364" s="324" t="s" ph="1">
        <v>5992</v>
      </c>
      <c r="L364" ph="1"/>
      <c r="M364" ph="1"/>
    </row>
    <row r="365" spans="1:13" ht="23.25" customHeight="1">
      <c r="A365" s="213" t="s">
        <v>5993</v>
      </c>
      <c r="B365" s="219" t="s">
        <v>1658</v>
      </c>
      <c r="C365" s="151" t="s" ph="1">
        <v>8371</v>
      </c>
      <c r="D365" s="311" t="s" ph="1">
        <v>5051</v>
      </c>
      <c r="E365" s="318" t="s" ph="1">
        <v>554</v>
      </c>
      <c r="F365" s="328" t="s" ph="1">
        <v>4533</v>
      </c>
      <c r="G365" s="324" t="s" ph="1">
        <v>8057</v>
      </c>
      <c r="H365" s="324" t="s" ph="1">
        <v>5307</v>
      </c>
      <c r="I365" s="325" t="s" ph="1">
        <v>5051</v>
      </c>
      <c r="L365" ph="1"/>
      <c r="M365" ph="1"/>
    </row>
    <row r="366" spans="1:13" ht="23.25" customHeight="1">
      <c r="A366" s="213" t="s">
        <v>5308</v>
      </c>
      <c r="B366" s="219" t="s">
        <v>1658</v>
      </c>
      <c r="C366" s="164" t="s" ph="1">
        <v>7688</v>
      </c>
      <c r="D366" s="311" t="s" ph="1">
        <v>1050</v>
      </c>
      <c r="E366" s="319" t="s" ph="1">
        <v>1050</v>
      </c>
      <c r="F366" s="324" t="s" ph="1">
        <v>5309</v>
      </c>
      <c r="G366" s="324" t="s" ph="1">
        <v>5288</v>
      </c>
      <c r="H366" s="324" t="s" ph="1">
        <v>5310</v>
      </c>
      <c r="I366" s="324" t="s" ph="1">
        <v>5311</v>
      </c>
      <c r="L366" ph="1"/>
      <c r="M366" ph="1"/>
    </row>
    <row r="367" spans="1:13" ht="24" customHeight="1" thickBot="1">
      <c r="A367" s="230" t="s">
        <v>5312</v>
      </c>
      <c r="B367" s="231" t="s">
        <v>1658</v>
      </c>
      <c r="C367" s="168" t="s" ph="1">
        <v>7684</v>
      </c>
      <c r="D367" s="315" t="s" ph="1">
        <v>5948</v>
      </c>
      <c r="E367" s="318" t="s" ph="1">
        <v>5313</v>
      </c>
      <c r="F367" s="324" t="s" ph="1">
        <v>4725</v>
      </c>
      <c r="G367" s="325" t="s" ph="1">
        <v>5948</v>
      </c>
      <c r="H367" s="324" t="s" ph="1">
        <v>1444</v>
      </c>
      <c r="I367" s="324" t="s" ph="1">
        <v>5314</v>
      </c>
      <c r="L367" ph="1"/>
      <c r="M367" ph="1"/>
    </row>
  </sheetData>
  <sheetProtection password="CC0D" sheet="1" objects="1" scenarios="1" autoFilter="0"/>
  <autoFilter ref="A1:I367">
    <sortState ref="A2:I367">
      <sortCondition ref="A1:A367"/>
    </sortState>
  </autoFilter>
  <phoneticPr fontId="4" type="Hiragana" alignment="distributed"/>
  <hyperlinks>
    <hyperlink ref="E1" r:id="rId1" display="http://www.amazon.co.jp/gp/product/4883200566"/>
    <hyperlink ref="H1" r:id="rId2" display="http://www.amazon.co.jp/gp/product/4042427243"/>
    <hyperlink ref="I1" r:id="rId3" display="http://hukumusume.com/366/hana/index.html"/>
    <hyperlink ref="F19" location="石と花all!E10" display="菫（黄）"/>
    <hyperlink ref="F26" location="石と花all!E31" display="金鳳花【馬の足形】"/>
    <hyperlink ref="F27" location="石と花all!E32" display="クロッカス【花サフラン】（黄）"/>
    <hyperlink ref="F31" location="石と花all!E26" display="繁縷"/>
    <hyperlink ref="F32" location="石と花all!E27" display="含羞草【眠り草】"/>
    <hyperlink ref="F62" location="石と花all!E66" display="矢車菊【コーンフラワー】"/>
    <hyperlink ref="F66" location="石と花all!E62" display="喇叭水仙【雪中花】（八重）"/>
    <hyperlink ref="F77" location="石と花all!E80" display="梔子"/>
    <hyperlink ref="F80" location="石と花all!E77" display="薄荷【ミント】"/>
    <hyperlink ref="F81" location="石と花all!E83" display="銭葵【ツリーマロウ】"/>
    <hyperlink ref="F83" location="石と花all!E81" display="チューリップ【鬱金香】（紫）"/>
    <hyperlink ref="F84" location="石と花all!E86" display="マダガスカルジャスミン"/>
    <hyperlink ref="F86" location="石と花all!E90" display="牛蒡"/>
    <hyperlink ref="F90" location="石と花all!E84" display="グラジオラス【唐菖蒲】（桃）"/>
    <hyperlink ref="F95" location="石と花all!E99" display="アジアンタム【唐草蓬莱羊歯】"/>
    <hyperlink ref="F98" location="石と花all!E103" display="花忍"/>
    <hyperlink ref="F99" location="石と花all!E95" display="口紅水仙"/>
    <hyperlink ref="F103" location="石と花all!E98" display="アドニス【夏咲福寿草】"/>
    <hyperlink ref="F104" location="石と花all!E106" display="朝顔【牽牛花】（白）"/>
    <hyperlink ref="F105" location="石と花all!E116" display="ゼラニウム【天竺葵】（桃）"/>
    <hyperlink ref="F106" location="石と花all!E104" display="桃"/>
    <hyperlink ref="F116" location="石と花all!E105" display="波斯菊【蛇の目草】"/>
    <hyperlink ref="F117" location="石と花all!E120" display="プリムラ・ポリアンサ【九輪桜】"/>
    <hyperlink ref="F120" location="石と花all!E117" display="貝母【編笠百合】"/>
    <hyperlink ref="F123" location="石と花all!E128" display="匂紫羅欄花【チェイランサス】"/>
    <hyperlink ref="F128" location="石と花all!E123" display="黄花の九輪草"/>
    <hyperlink ref="F129" location="石と花all!E133" display="林檎"/>
    <hyperlink ref="F132" location="石と花all!E136" display="苧環【糸繰草】（紫）"/>
    <hyperlink ref="F133" location="石と花all!E129" display="苺【和蘭苺】"/>
    <hyperlink ref="F135" location="石と花all!E140" display="背高西洋桜草【オックスリップ】"/>
    <hyperlink ref="F136" location="石と花all!E132" display="アイリス【和蘭菖蒲】"/>
    <hyperlink ref="F140" location="石と花all!E135" display="西洋山査子【メイフラワー】"/>
    <hyperlink ref="F141" location="石と花all!E144" display="フクシア【釣浮草】"/>
    <hyperlink ref="F144" location="石と花all!E148" display="オリーブ【橄欖】"/>
    <hyperlink ref="F146" location="石と花all!E149" display="シャスターデイジー【仏蘭西菊】"/>
    <hyperlink ref="F148" location="石と花all!E141" display="蘭"/>
    <hyperlink ref="F149" location="石と花all!E146" display="ヘリオトロープ【木立瑠璃草】"/>
    <hyperlink ref="F167" location="石と花all!E170" display="白詰草【クローバー】"/>
    <hyperlink ref="F168" location="石と花all!E173" display="ベロニカ【瑠璃虎の尾】"/>
    <hyperlink ref="F170" location="石と花all!E172" display="薔薇（一重咲き）（白）"/>
    <hyperlink ref="F172" location="石と花all!E167" display="瑠璃繁縷"/>
    <hyperlink ref="F173" location="石と花all!E168" display="カーネーション【麝香撫子】（深紅）"/>
    <hyperlink ref="F177" location="石と花all!E180" display="時計草【パッションフラワー】"/>
    <hyperlink ref="F180" location="石と花all!E177" display="バーベナ【美女桜】"/>
    <hyperlink ref="F186" location="石と花all!E193" display="カンパニュラ【風鈴草】"/>
    <hyperlink ref="F193" location="石と花all!E186" display="芥子/罌粟（白）"/>
    <hyperlink ref="F194" location="石と花all!E200" display="薔薇（白）"/>
    <hyperlink ref="F200" location="石と花all!E194" display="アスフォデル"/>
    <hyperlink ref="F218" location="石と花all!E222" display="アザレア【西洋躑躅】"/>
    <hyperlink ref="F220" location="石と花all!E228" display="サルビア【緋衣草】"/>
    <hyperlink ref="F222" location="石と花all!E218" display="小麦"/>
    <hyperlink ref="F227" location="石と花all!E233" display="酔仙翁【フランネル草】"/>
    <hyperlink ref="F228" location="石と花all!E220" display="凌霄花"/>
    <hyperlink ref="F233" location="石と花all!E227" display="秋の麒麟草【泡立草】"/>
    <hyperlink ref="F236" location="石と花all!E245" display="蓮華草【紫雲英】"/>
    <hyperlink ref="F242" location="石と花all!E236" display="下野草【繍線花】"/>
    <hyperlink ref="F245" location="石と花all!E242" display="エリンギウム【松毬薊】"/>
    <hyperlink ref="F255" location="石と花all!E259" display="マルメロ【西洋花梨】"/>
    <hyperlink ref="F259" location="石と花all!E255" display="アスター【蝦夷菊】（白）"/>
    <hyperlink ref="F261" location="石と花all!E277" display="杏【唐桃】"/>
    <hyperlink ref="F262" location="石と花all!E265" display="ローズマリー【迷迭香/万年郎】"/>
    <hyperlink ref="F265" location="石と花all!E273" display="アマランサス【紐鶏頭】"/>
    <hyperlink ref="F273" location="石と花all!E262" display="エリカ【ヒース】（白）"/>
    <hyperlink ref="F277" location="石と花all!E261" display="竜胆【胃病草】"/>
    <hyperlink ref="F279" location="石と花all!E283" display="パセリ【和蘭芹】"/>
    <hyperlink ref="F283" location="石と花all!E279" display="ホップ【西洋唐花草】"/>
    <hyperlink ref="F348" location="石と花all!E350" display="松"/>
    <hyperlink ref="F350" location="石と花all!E348" display="綿の実"/>
    <hyperlink ref="F351" location="石と花all!E360" display="宿木/寄生木"/>
    <hyperlink ref="F356" location="石と花all!E364" display="石榴の実"/>
    <hyperlink ref="F357" location="石と花all!E359" display="プラタナス【鈴懸の木】"/>
    <hyperlink ref="F358" location="石と花all!E365" display="鬼灯/酸漿【輝血】"/>
    <hyperlink ref="F359" location="石と花all!E357" display="スペアミント【和蘭薄荷】"/>
    <hyperlink ref="F360" location="石と花all!E351" display="沈丁花【瑞香】（白）"/>
    <hyperlink ref="F364" location="石と花all!E356" display="パイナップル【鳳梨】"/>
    <hyperlink ref="F365" location="石と花all!E358" display="百日草【ジニア】"/>
    <hyperlink ref="F2" location="石と花all!E8" display="チューリップ【鬱金香】（白）"/>
    <hyperlink ref="F8" location="石と花all!E2" display="スノードロップ【待雪草】"/>
    <hyperlink ref="F3" location="石と花all!E5" display="風信子【錦百合】（白）"/>
    <hyperlink ref="F5" location="石と花all!E3" display="黄水仙【雪中花】"/>
    <hyperlink ref="F7" location="石と花all!E11" display="黄楊"/>
    <hyperlink ref="F11" location="石と花all!E7" display="菫（白）"/>
    <hyperlink ref="F10" location="石と花all!E19" display="浮釣木【チロリアンランプ】"/>
    <hyperlink ref="F14" location="石と花all!E17" display="風信子【錦百合】（紫）"/>
    <hyperlink ref="F17" location="石と花all!E14" display="喇叭水仙【雪中花】"/>
    <hyperlink ref="G1" r:id="rId4"/>
    <hyperlink ref="F1" r:id="rId5"/>
  </hyperlinks>
  <pageMargins left="1.9685039370078741" right="1.9685039370078741" top="0.39370078740157483" bottom="0.39370078740157483" header="0" footer="0"/>
  <pageSetup paperSize="8" pageOrder="overThenDown" orientation="landscape" r:id="rId6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F367"/>
  <sheetViews>
    <sheetView showGridLines="0" workbookViewId="0">
      <pane ySplit="1" topLeftCell="A2" activePane="bottomLeft" state="frozen"/>
      <selection pane="bottomLeft"/>
    </sheetView>
  </sheetViews>
  <sheetFormatPr defaultRowHeight="13.5"/>
  <cols>
    <col min="1" max="1" width="6.625" customWidth="1"/>
    <col min="2" max="2" width="7.125" customWidth="1"/>
    <col min="3" max="3" width="11.5" customWidth="1"/>
    <col min="4" max="4" width="25.5" customWidth="1"/>
    <col min="5" max="5" width="40.125" style="288" customWidth="1"/>
    <col min="6" max="6" width="13.75" customWidth="1"/>
  </cols>
  <sheetData>
    <row r="1" spans="1:6" ht="15.75">
      <c r="A1" s="169" t="s">
        <v>3732</v>
      </c>
      <c r="B1" s="169" t="s">
        <v>3731</v>
      </c>
      <c r="C1" s="169" t="s">
        <v>1651</v>
      </c>
      <c r="D1" s="169" t="s">
        <v>7332</v>
      </c>
      <c r="E1" s="337" t="s">
        <v>807</v>
      </c>
      <c r="F1" s="169" t="s">
        <v>4099</v>
      </c>
    </row>
    <row r="2" spans="1:6" ht="18" customHeight="1">
      <c r="A2" s="341" t="s">
        <v>5225</v>
      </c>
      <c r="B2" s="342" t="s">
        <v>4913</v>
      </c>
      <c r="C2" s="151" t="s">
        <v>7861</v>
      </c>
      <c r="D2" s="151" t="str">
        <f t="shared" ref="D2:D65" si="0">VLOOKUP(A2,石と花メイン,4,FALSE)</f>
        <v>万年青【老母草】</v>
      </c>
      <c r="E2" s="324" t="s">
        <v>6941</v>
      </c>
      <c r="F2" s="154" t="s">
        <v>4100</v>
      </c>
    </row>
    <row r="3" spans="1:6" ht="18" customHeight="1">
      <c r="A3" s="341" t="s">
        <v>872</v>
      </c>
      <c r="B3" s="343" t="s">
        <v>1658</v>
      </c>
      <c r="C3" s="156" t="s">
        <v>7678</v>
      </c>
      <c r="D3" s="151" t="str">
        <f t="shared" si="0"/>
        <v>スノードロップ【待雪草】</v>
      </c>
      <c r="E3" s="324" t="s">
        <v>7588</v>
      </c>
      <c r="F3" s="154" t="s">
        <v>4102</v>
      </c>
    </row>
    <row r="4" spans="1:6" ht="18" customHeight="1">
      <c r="A4" s="344" t="s">
        <v>2756</v>
      </c>
      <c r="B4" s="342" t="s">
        <v>4913</v>
      </c>
      <c r="C4" s="156" t="s">
        <v>7678</v>
      </c>
      <c r="D4" s="151" t="str">
        <f t="shared" si="0"/>
        <v>マーガレット【木春菊】</v>
      </c>
      <c r="E4" s="324" t="s">
        <v>6942</v>
      </c>
      <c r="F4" s="154" t="s">
        <v>4101</v>
      </c>
    </row>
    <row r="5" spans="1:6" ht="18" customHeight="1">
      <c r="A5" s="344" t="s">
        <v>3251</v>
      </c>
      <c r="B5" s="342" t="s">
        <v>4913</v>
      </c>
      <c r="C5" s="156" t="s">
        <v>7678</v>
      </c>
      <c r="D5" s="151" t="str">
        <f t="shared" si="0"/>
        <v>スノーフレーク【鈴蘭水仙】</v>
      </c>
      <c r="E5" s="324" t="s">
        <v>6943</v>
      </c>
      <c r="F5" s="154" t="s">
        <v>4102</v>
      </c>
    </row>
    <row r="6" spans="1:6" ht="18" customHeight="1">
      <c r="A6" s="345" t="s">
        <v>2601</v>
      </c>
      <c r="B6" s="346" t="s">
        <v>3057</v>
      </c>
      <c r="C6" s="156" t="s">
        <v>7678</v>
      </c>
      <c r="D6" s="151" t="str">
        <f t="shared" si="0"/>
        <v>桃</v>
      </c>
      <c r="E6" s="324" t="s">
        <v>7823</v>
      </c>
      <c r="F6" s="154" t="s">
        <v>4103</v>
      </c>
    </row>
    <row r="7" spans="1:6" ht="18" customHeight="1">
      <c r="A7" s="345" t="s">
        <v>280</v>
      </c>
      <c r="B7" s="347" t="s">
        <v>2332</v>
      </c>
      <c r="C7" s="156" t="s">
        <v>7678</v>
      </c>
      <c r="D7" s="151" t="str">
        <f t="shared" si="0"/>
        <v>花菱草【カリフォルニアポピー】</v>
      </c>
      <c r="E7" s="324" t="s">
        <v>7696</v>
      </c>
      <c r="F7" s="154" t="s">
        <v>4104</v>
      </c>
    </row>
    <row r="8" spans="1:6" ht="18" customHeight="1">
      <c r="A8" s="348" t="s">
        <v>2791</v>
      </c>
      <c r="B8" s="347" t="s">
        <v>2332</v>
      </c>
      <c r="C8" s="156" t="s">
        <v>7678</v>
      </c>
      <c r="D8" s="151" t="str">
        <f t="shared" si="0"/>
        <v>都忘れ【野春菊】</v>
      </c>
      <c r="E8" s="324" t="s">
        <v>7697</v>
      </c>
      <c r="F8" s="154" t="s">
        <v>4101</v>
      </c>
    </row>
    <row r="9" spans="1:6" ht="18" customHeight="1">
      <c r="A9" s="349" t="s">
        <v>3900</v>
      </c>
      <c r="B9" s="350" t="s">
        <v>766</v>
      </c>
      <c r="C9" s="156" t="s">
        <v>7678</v>
      </c>
      <c r="D9" s="151" t="str">
        <f t="shared" si="0"/>
        <v>牡丹【富貴草】</v>
      </c>
      <c r="E9" s="324" t="s">
        <v>7698</v>
      </c>
      <c r="F9" s="154" t="s">
        <v>4105</v>
      </c>
    </row>
    <row r="10" spans="1:6" ht="18" customHeight="1">
      <c r="A10" s="349" t="s">
        <v>2433</v>
      </c>
      <c r="B10" s="351" t="s">
        <v>1441</v>
      </c>
      <c r="C10" s="156" t="s">
        <v>7678</v>
      </c>
      <c r="D10" s="151" t="str">
        <f t="shared" si="0"/>
        <v>ライラック【紫丁香花】</v>
      </c>
      <c r="E10" s="324" t="s">
        <v>7756</v>
      </c>
      <c r="F10" s="154" t="s">
        <v>4106</v>
      </c>
    </row>
    <row r="11" spans="1:6" ht="18" customHeight="1">
      <c r="A11" s="352" t="s">
        <v>6408</v>
      </c>
      <c r="B11" s="353" t="s">
        <v>2265</v>
      </c>
      <c r="C11" s="156" t="s">
        <v>7678</v>
      </c>
      <c r="D11" s="151" t="str">
        <f t="shared" si="0"/>
        <v>時計草【パッションフラワー】</v>
      </c>
      <c r="E11" s="324" t="s">
        <v>7699</v>
      </c>
      <c r="F11" s="154" t="s">
        <v>4107</v>
      </c>
    </row>
    <row r="12" spans="1:6" ht="18" customHeight="1">
      <c r="A12" s="354" t="s">
        <v>5697</v>
      </c>
      <c r="B12" s="355" t="s">
        <v>6435</v>
      </c>
      <c r="C12" s="156" t="s">
        <v>7678</v>
      </c>
      <c r="D12" s="151" t="str">
        <f t="shared" si="0"/>
        <v>松葉牡丹【日照草】</v>
      </c>
      <c r="E12" s="324" t="s">
        <v>6944</v>
      </c>
      <c r="F12" s="154" t="s">
        <v>4108</v>
      </c>
    </row>
    <row r="13" spans="1:6" ht="18" customHeight="1">
      <c r="A13" s="356" t="s">
        <v>2946</v>
      </c>
      <c r="B13" s="355" t="s">
        <v>6435</v>
      </c>
      <c r="C13" s="156" t="s">
        <v>7678</v>
      </c>
      <c r="D13" s="151" t="str">
        <f t="shared" si="0"/>
        <v>夾竹桃【半年紅】</v>
      </c>
      <c r="E13" s="324" t="s">
        <v>7755</v>
      </c>
      <c r="F13" s="154" t="s">
        <v>4109</v>
      </c>
    </row>
    <row r="14" spans="1:6" ht="18" customHeight="1">
      <c r="A14" s="356" t="s">
        <v>4471</v>
      </c>
      <c r="B14" s="357" t="s">
        <v>5174</v>
      </c>
      <c r="C14" s="156" t="s">
        <v>7678</v>
      </c>
      <c r="D14" s="151" t="str">
        <f t="shared" si="0"/>
        <v>芙蓉</v>
      </c>
      <c r="E14" s="324" t="s">
        <v>6945</v>
      </c>
      <c r="F14" s="154" t="s">
        <v>4110</v>
      </c>
    </row>
    <row r="15" spans="1:6" ht="18" customHeight="1">
      <c r="A15" s="358" t="s">
        <v>4182</v>
      </c>
      <c r="B15" s="357" t="s">
        <v>5174</v>
      </c>
      <c r="C15" s="156" t="s">
        <v>7678</v>
      </c>
      <c r="D15" s="151" t="str">
        <f t="shared" si="0"/>
        <v>ダリア【天竺牡丹】</v>
      </c>
      <c r="E15" s="324" t="s">
        <v>6946</v>
      </c>
      <c r="F15" s="154" t="s">
        <v>4101</v>
      </c>
    </row>
    <row r="16" spans="1:6" ht="18" customHeight="1">
      <c r="A16" s="358" t="s">
        <v>4185</v>
      </c>
      <c r="B16" s="357" t="s">
        <v>5174</v>
      </c>
      <c r="C16" s="156" t="s">
        <v>7678</v>
      </c>
      <c r="D16" s="151" t="str">
        <f t="shared" si="0"/>
        <v>竜胆【胃病草】</v>
      </c>
      <c r="E16" s="324" t="s">
        <v>7326</v>
      </c>
      <c r="F16" s="154" t="s">
        <v>4111</v>
      </c>
    </row>
    <row r="17" spans="1:6" ht="18" customHeight="1">
      <c r="A17" s="359" t="s">
        <v>6611</v>
      </c>
      <c r="B17" s="360" t="s">
        <v>4202</v>
      </c>
      <c r="C17" s="156" t="s">
        <v>7678</v>
      </c>
      <c r="D17" s="151" t="str">
        <f t="shared" si="0"/>
        <v>菊【齢草】</v>
      </c>
      <c r="E17" s="324" t="s">
        <v>7366</v>
      </c>
      <c r="F17" s="154" t="s">
        <v>4101</v>
      </c>
    </row>
    <row r="18" spans="1:6" ht="18" customHeight="1">
      <c r="A18" s="359" t="s">
        <v>6198</v>
      </c>
      <c r="B18" s="360" t="s">
        <v>4202</v>
      </c>
      <c r="C18" s="156" t="s">
        <v>7678</v>
      </c>
      <c r="D18" s="151" t="str">
        <f t="shared" si="0"/>
        <v>ゼフィランサス【玉簾】</v>
      </c>
      <c r="E18" s="324" t="s">
        <v>6947</v>
      </c>
      <c r="F18" s="154" t="s">
        <v>4102</v>
      </c>
    </row>
    <row r="19" spans="1:6" ht="18" customHeight="1">
      <c r="A19" s="341" t="s">
        <v>35</v>
      </c>
      <c r="B19" s="342" t="s">
        <v>4913</v>
      </c>
      <c r="C19" s="151" t="s">
        <v>7871</v>
      </c>
      <c r="D19" s="151" t="str">
        <f t="shared" si="0"/>
        <v>万両</v>
      </c>
      <c r="E19" s="324" t="s">
        <v>7754</v>
      </c>
      <c r="F19" s="154" t="s">
        <v>2407</v>
      </c>
    </row>
    <row r="20" spans="1:6" ht="18" customHeight="1">
      <c r="A20" s="344" t="s">
        <v>3233</v>
      </c>
      <c r="B20" s="342" t="s">
        <v>4913</v>
      </c>
      <c r="C20" s="151" t="s">
        <v>7871</v>
      </c>
      <c r="D20" s="151" t="str">
        <f t="shared" si="0"/>
        <v>連翹【鼬草】</v>
      </c>
      <c r="E20" s="324" t="s">
        <v>8090</v>
      </c>
      <c r="F20" s="154" t="s">
        <v>4106</v>
      </c>
    </row>
    <row r="21" spans="1:6" ht="18" customHeight="1">
      <c r="A21" s="349" t="s">
        <v>4526</v>
      </c>
      <c r="B21" s="350" t="s">
        <v>766</v>
      </c>
      <c r="C21" s="151" t="s">
        <v>7871</v>
      </c>
      <c r="D21" s="151" t="str">
        <f t="shared" si="0"/>
        <v>デルフィニウム【大飛燕草】</v>
      </c>
      <c r="E21" s="324" t="s">
        <v>8068</v>
      </c>
      <c r="F21" s="154" t="s">
        <v>2408</v>
      </c>
    </row>
    <row r="22" spans="1:6" ht="18" customHeight="1">
      <c r="A22" s="359" t="s">
        <v>1321</v>
      </c>
      <c r="B22" s="360" t="s">
        <v>4202</v>
      </c>
      <c r="C22" s="151" t="s">
        <v>7871</v>
      </c>
      <c r="D22" s="151" t="str">
        <f t="shared" si="0"/>
        <v>葡萄</v>
      </c>
      <c r="E22" s="324" t="s">
        <v>6948</v>
      </c>
      <c r="F22" s="154" t="s">
        <v>2409</v>
      </c>
    </row>
    <row r="23" spans="1:6" ht="18" customHeight="1">
      <c r="A23" s="361" t="s">
        <v>3190</v>
      </c>
      <c r="B23" s="362" t="s">
        <v>6202</v>
      </c>
      <c r="C23" s="151" t="s">
        <v>7871</v>
      </c>
      <c r="D23" s="151" t="str">
        <f t="shared" si="0"/>
        <v>ベゴニア</v>
      </c>
      <c r="E23" s="324" t="s">
        <v>7857</v>
      </c>
      <c r="F23" s="154" t="s">
        <v>2410</v>
      </c>
    </row>
    <row r="24" spans="1:6" ht="18" customHeight="1">
      <c r="A24" s="363" t="s">
        <v>2896</v>
      </c>
      <c r="B24" s="364" t="s">
        <v>2488</v>
      </c>
      <c r="C24" s="151" t="s">
        <v>7871</v>
      </c>
      <c r="D24" s="151" t="str">
        <f t="shared" si="0"/>
        <v>ストック【紫羅欄花】</v>
      </c>
      <c r="E24" s="324" t="s">
        <v>6949</v>
      </c>
      <c r="F24" s="154" t="s">
        <v>2411</v>
      </c>
    </row>
    <row r="25" spans="1:6" ht="18" customHeight="1">
      <c r="A25" s="349" t="s">
        <v>4529</v>
      </c>
      <c r="B25" s="350" t="s">
        <v>766</v>
      </c>
      <c r="C25" s="151" t="s">
        <v>7872</v>
      </c>
      <c r="D25" s="151" t="str">
        <f t="shared" si="0"/>
        <v>蒲公英【鼓草】</v>
      </c>
      <c r="E25" s="324" t="s">
        <v>8099</v>
      </c>
      <c r="F25" s="154" t="s">
        <v>4101</v>
      </c>
    </row>
    <row r="26" spans="1:6" ht="18" customHeight="1">
      <c r="A26" s="358" t="s">
        <v>4191</v>
      </c>
      <c r="B26" s="357" t="s">
        <v>5174</v>
      </c>
      <c r="C26" s="151" t="s">
        <v>7872</v>
      </c>
      <c r="D26" s="151" t="str">
        <f t="shared" si="0"/>
        <v>釣船草</v>
      </c>
      <c r="E26" s="324" t="s">
        <v>6950</v>
      </c>
      <c r="F26" s="154" t="s">
        <v>2412</v>
      </c>
    </row>
    <row r="27" spans="1:6" ht="18" customHeight="1">
      <c r="A27" s="341" t="s">
        <v>1057</v>
      </c>
      <c r="B27" s="343" t="s">
        <v>1658</v>
      </c>
      <c r="C27" s="155" t="s">
        <v>7677</v>
      </c>
      <c r="D27" s="151" t="str">
        <f t="shared" si="0"/>
        <v>雪割草【三角草】</v>
      </c>
      <c r="E27" s="324" t="s">
        <v>6951</v>
      </c>
      <c r="F27" s="154" t="s">
        <v>2408</v>
      </c>
    </row>
    <row r="28" spans="1:6" ht="18" customHeight="1">
      <c r="A28" s="344" t="s">
        <v>2046</v>
      </c>
      <c r="B28" s="342" t="s">
        <v>4913</v>
      </c>
      <c r="C28" s="155" t="s">
        <v>7677</v>
      </c>
      <c r="D28" s="151" t="str">
        <f t="shared" si="0"/>
        <v>メリッサ【レモンバーム】</v>
      </c>
      <c r="E28" s="324" t="s">
        <v>6952</v>
      </c>
      <c r="F28" s="154" t="s">
        <v>2413</v>
      </c>
    </row>
    <row r="29" spans="1:6" ht="18" customHeight="1">
      <c r="A29" s="345" t="s">
        <v>5263</v>
      </c>
      <c r="B29" s="346" t="s">
        <v>3057</v>
      </c>
      <c r="C29" s="155" t="s">
        <v>7677</v>
      </c>
      <c r="D29" s="151" t="str">
        <f t="shared" si="0"/>
        <v>ヘメロカリス【忘れ草】</v>
      </c>
      <c r="E29" s="324" t="s">
        <v>6953</v>
      </c>
      <c r="F29" s="154" t="s">
        <v>4100</v>
      </c>
    </row>
    <row r="30" spans="1:6" ht="18" customHeight="1">
      <c r="A30" s="348" t="s">
        <v>5327</v>
      </c>
      <c r="B30" s="347" t="s">
        <v>2332</v>
      </c>
      <c r="C30" s="155" t="s">
        <v>7677</v>
      </c>
      <c r="D30" s="151" t="str">
        <f t="shared" si="0"/>
        <v>アカシア【ミモザ】</v>
      </c>
      <c r="E30" s="324" t="s">
        <v>7757</v>
      </c>
      <c r="F30" s="154" t="s">
        <v>2414</v>
      </c>
    </row>
    <row r="31" spans="1:6" ht="18" customHeight="1">
      <c r="A31" s="348" t="s">
        <v>5586</v>
      </c>
      <c r="B31" s="350" t="s">
        <v>766</v>
      </c>
      <c r="C31" s="155" t="s">
        <v>7677</v>
      </c>
      <c r="D31" s="151" t="str">
        <f t="shared" si="0"/>
        <v>芝桜【花詰草】</v>
      </c>
      <c r="E31" s="324" t="s">
        <v>7276</v>
      </c>
      <c r="F31" s="154" t="s">
        <v>3794</v>
      </c>
    </row>
    <row r="32" spans="1:6" ht="18" customHeight="1">
      <c r="A32" s="356" t="s">
        <v>6095</v>
      </c>
      <c r="B32" s="355" t="s">
        <v>6435</v>
      </c>
      <c r="C32" s="155" t="s">
        <v>7677</v>
      </c>
      <c r="D32" s="151" t="str">
        <f t="shared" si="0"/>
        <v>鹿ノ子百合</v>
      </c>
      <c r="E32" s="324" t="s">
        <v>7657</v>
      </c>
      <c r="F32" s="154" t="s">
        <v>4100</v>
      </c>
    </row>
    <row r="33" spans="1:6" ht="18" customHeight="1">
      <c r="A33" s="358" t="s">
        <v>4201</v>
      </c>
      <c r="B33" s="360" t="s">
        <v>4202</v>
      </c>
      <c r="C33" s="155" t="s">
        <v>7677</v>
      </c>
      <c r="D33" s="151" t="str">
        <f t="shared" si="0"/>
        <v>彼岸花【曼珠沙華】</v>
      </c>
      <c r="E33" s="324" t="s">
        <v>8088</v>
      </c>
      <c r="F33" s="154" t="s">
        <v>4102</v>
      </c>
    </row>
    <row r="34" spans="1:6" ht="18" customHeight="1">
      <c r="A34" s="359" t="s">
        <v>6208</v>
      </c>
      <c r="B34" s="362" t="s">
        <v>6202</v>
      </c>
      <c r="C34" s="155" t="s">
        <v>7677</v>
      </c>
      <c r="D34" s="151" t="str">
        <f t="shared" si="0"/>
        <v>臭木【山空木】</v>
      </c>
      <c r="E34" s="324" t="s">
        <v>6955</v>
      </c>
      <c r="F34" s="154" t="s">
        <v>2415</v>
      </c>
    </row>
    <row r="35" spans="1:6" ht="18" customHeight="1">
      <c r="A35" s="361" t="s">
        <v>413</v>
      </c>
      <c r="B35" s="364" t="s">
        <v>2488</v>
      </c>
      <c r="C35" s="155" t="s">
        <v>7677</v>
      </c>
      <c r="D35" s="151" t="str">
        <f t="shared" si="0"/>
        <v>鋸草【アキレア】</v>
      </c>
      <c r="E35" s="324" t="s">
        <v>6956</v>
      </c>
      <c r="F35" s="154" t="s">
        <v>4101</v>
      </c>
    </row>
    <row r="36" spans="1:6" ht="18" customHeight="1">
      <c r="A36" s="363" t="s">
        <v>5293</v>
      </c>
      <c r="B36" s="343" t="s">
        <v>1658</v>
      </c>
      <c r="C36" s="155" t="s">
        <v>7677</v>
      </c>
      <c r="D36" s="151" t="str">
        <f t="shared" si="0"/>
        <v>ポインセチア【猩々木】</v>
      </c>
      <c r="E36" s="324" t="s">
        <v>6957</v>
      </c>
      <c r="F36" s="154" t="s">
        <v>2416</v>
      </c>
    </row>
    <row r="37" spans="1:6" ht="18" customHeight="1">
      <c r="A37" s="356" t="s">
        <v>2954</v>
      </c>
      <c r="B37" s="355" t="s">
        <v>6435</v>
      </c>
      <c r="C37" s="151" t="s">
        <v>7873</v>
      </c>
      <c r="D37" s="151" t="str">
        <f t="shared" si="0"/>
        <v>向日葵【日輪草】</v>
      </c>
      <c r="E37" s="324" t="s">
        <v>6958</v>
      </c>
      <c r="F37" s="154" t="s">
        <v>4101</v>
      </c>
    </row>
    <row r="38" spans="1:6" ht="18" customHeight="1">
      <c r="A38" s="361" t="s">
        <v>3185</v>
      </c>
      <c r="B38" s="362" t="s">
        <v>6202</v>
      </c>
      <c r="C38" s="151" t="s">
        <v>7873</v>
      </c>
      <c r="D38" s="151" t="str">
        <f t="shared" si="0"/>
        <v>山茶花【姫椿】</v>
      </c>
      <c r="E38" s="324" t="s">
        <v>6959</v>
      </c>
      <c r="F38" s="154" t="s">
        <v>2417</v>
      </c>
    </row>
    <row r="39" spans="1:6" ht="18" customHeight="1">
      <c r="A39" s="341" t="s">
        <v>2751</v>
      </c>
      <c r="B39" s="342" t="s">
        <v>4913</v>
      </c>
      <c r="C39" s="151" t="s">
        <v>7884</v>
      </c>
      <c r="D39" s="151" t="str">
        <f t="shared" si="0"/>
        <v>繁縷【ひよこ草】</v>
      </c>
      <c r="E39" s="324" t="s">
        <v>7280</v>
      </c>
      <c r="F39" s="154" t="s">
        <v>4161</v>
      </c>
    </row>
    <row r="40" spans="1:6" ht="18" customHeight="1">
      <c r="A40" s="341" t="s">
        <v>1055</v>
      </c>
      <c r="B40" s="343" t="s">
        <v>1658</v>
      </c>
      <c r="C40" s="151" t="s">
        <v>8371</v>
      </c>
      <c r="D40" s="151" t="str">
        <f t="shared" si="0"/>
        <v>クロッカス【花サフラン】</v>
      </c>
      <c r="E40" s="324" t="s">
        <v>8107</v>
      </c>
      <c r="F40" s="154" t="s">
        <v>4163</v>
      </c>
    </row>
    <row r="41" spans="1:6" ht="18" customHeight="1">
      <c r="A41" s="344" t="s">
        <v>4146</v>
      </c>
      <c r="B41" s="342" t="s">
        <v>4913</v>
      </c>
      <c r="C41" s="151" t="s">
        <v>8371</v>
      </c>
      <c r="D41" s="151" t="str">
        <f t="shared" si="0"/>
        <v>雪の下【虎耳草】</v>
      </c>
      <c r="E41" s="324" t="s">
        <v>6960</v>
      </c>
      <c r="F41" s="154" t="s">
        <v>2418</v>
      </c>
    </row>
    <row r="42" spans="1:6" ht="18" customHeight="1">
      <c r="A42" s="344" t="s">
        <v>2590</v>
      </c>
      <c r="B42" s="346" t="s">
        <v>3057</v>
      </c>
      <c r="C42" s="151" t="s">
        <v>8371</v>
      </c>
      <c r="D42" s="151" t="str">
        <f t="shared" si="0"/>
        <v>勿忘草/忘れな草</v>
      </c>
      <c r="E42" s="324" t="s">
        <v>7700</v>
      </c>
      <c r="F42" s="154" t="s">
        <v>2419</v>
      </c>
    </row>
    <row r="43" spans="1:6" ht="18" customHeight="1">
      <c r="A43" s="345" t="s">
        <v>5267</v>
      </c>
      <c r="B43" s="346" t="s">
        <v>3057</v>
      </c>
      <c r="C43" s="151" t="s">
        <v>8371</v>
      </c>
      <c r="D43" s="151" t="str">
        <f t="shared" si="0"/>
        <v>アーモンド【扁桃】</v>
      </c>
      <c r="E43" s="324" t="s">
        <v>6961</v>
      </c>
      <c r="F43" s="154" t="s">
        <v>4103</v>
      </c>
    </row>
    <row r="44" spans="1:6" ht="18" customHeight="1">
      <c r="A44" s="345" t="s">
        <v>291</v>
      </c>
      <c r="B44" s="347" t="s">
        <v>2332</v>
      </c>
      <c r="C44" s="151" t="s">
        <v>8371</v>
      </c>
      <c r="D44" s="151" t="str">
        <f t="shared" si="0"/>
        <v>巾着草【カルセオラリア】</v>
      </c>
      <c r="E44" s="324" t="s">
        <v>6962</v>
      </c>
      <c r="F44" s="154" t="s">
        <v>2420</v>
      </c>
    </row>
    <row r="45" spans="1:6" ht="18" customHeight="1">
      <c r="A45" s="345" t="s">
        <v>303</v>
      </c>
      <c r="B45" s="347" t="s">
        <v>2332</v>
      </c>
      <c r="C45" s="151" t="s">
        <v>8371</v>
      </c>
      <c r="D45" s="151" t="str">
        <f t="shared" si="0"/>
        <v>苺【和蘭苺】</v>
      </c>
      <c r="E45" s="324" t="s">
        <v>6963</v>
      </c>
      <c r="F45" s="154" t="s">
        <v>4103</v>
      </c>
    </row>
    <row r="46" spans="1:6" ht="18" customHeight="1">
      <c r="A46" s="348" t="s">
        <v>436</v>
      </c>
      <c r="B46" s="347" t="s">
        <v>2332</v>
      </c>
      <c r="C46" s="151" t="s">
        <v>8371</v>
      </c>
      <c r="D46" s="151" t="str">
        <f t="shared" si="0"/>
        <v>麦仙翁【麦撫子】</v>
      </c>
      <c r="E46" s="324" t="s">
        <v>6964</v>
      </c>
      <c r="F46" s="154" t="s">
        <v>4161</v>
      </c>
    </row>
    <row r="47" spans="1:6" ht="18" customHeight="1">
      <c r="A47" s="348" t="s">
        <v>5328</v>
      </c>
      <c r="B47" s="347" t="s">
        <v>2332</v>
      </c>
      <c r="C47" s="151" t="s">
        <v>8371</v>
      </c>
      <c r="D47" s="151" t="str">
        <f t="shared" si="0"/>
        <v>九輪草【七階草】</v>
      </c>
      <c r="E47" s="324" t="s">
        <v>7329</v>
      </c>
      <c r="F47" s="154" t="s">
        <v>4162</v>
      </c>
    </row>
    <row r="48" spans="1:6" ht="18" customHeight="1">
      <c r="A48" s="348" t="s">
        <v>756</v>
      </c>
      <c r="B48" s="347" t="s">
        <v>2332</v>
      </c>
      <c r="C48" s="151" t="s">
        <v>8371</v>
      </c>
      <c r="D48" s="151" t="str">
        <f t="shared" si="0"/>
        <v>ジャーマンアイリス【独逸菖蒲】</v>
      </c>
      <c r="E48" s="324" t="s">
        <v>6965</v>
      </c>
      <c r="F48" s="154" t="s">
        <v>4163</v>
      </c>
    </row>
    <row r="49" spans="1:6" ht="18" customHeight="1">
      <c r="A49" s="348" t="s">
        <v>2471</v>
      </c>
      <c r="B49" s="350" t="s">
        <v>766</v>
      </c>
      <c r="C49" s="151" t="s">
        <v>8371</v>
      </c>
      <c r="D49" s="151" t="str">
        <f t="shared" si="0"/>
        <v>ニゲラ【黒種草】</v>
      </c>
      <c r="E49" s="324" t="s">
        <v>8089</v>
      </c>
      <c r="F49" s="154" t="s">
        <v>2408</v>
      </c>
    </row>
    <row r="50" spans="1:6" ht="18" customHeight="1">
      <c r="A50" s="348" t="s">
        <v>5584</v>
      </c>
      <c r="B50" s="350" t="s">
        <v>766</v>
      </c>
      <c r="C50" s="151" t="s">
        <v>8371</v>
      </c>
      <c r="D50" s="151" t="str">
        <f t="shared" si="0"/>
        <v>ゼラニウム【天竺葵】</v>
      </c>
      <c r="E50" s="324" t="s">
        <v>6966</v>
      </c>
      <c r="F50" s="154" t="s">
        <v>4164</v>
      </c>
    </row>
    <row r="51" spans="1:6" ht="18" customHeight="1">
      <c r="A51" s="349" t="s">
        <v>1678</v>
      </c>
      <c r="B51" s="350" t="s">
        <v>766</v>
      </c>
      <c r="C51" s="151" t="s">
        <v>8371</v>
      </c>
      <c r="D51" s="151" t="str">
        <f t="shared" si="0"/>
        <v>林檎</v>
      </c>
      <c r="E51" s="324" t="s">
        <v>6967</v>
      </c>
      <c r="F51" s="154" t="s">
        <v>4103</v>
      </c>
    </row>
    <row r="52" spans="1:6" ht="18" customHeight="1">
      <c r="A52" s="349" t="s">
        <v>6170</v>
      </c>
      <c r="B52" s="350" t="s">
        <v>766</v>
      </c>
      <c r="C52" s="151" t="s">
        <v>8371</v>
      </c>
      <c r="D52" s="151" t="str">
        <f t="shared" si="0"/>
        <v>苧環【糸繰草】</v>
      </c>
      <c r="E52" s="324" t="s">
        <v>6968</v>
      </c>
      <c r="F52" s="154" t="s">
        <v>2408</v>
      </c>
    </row>
    <row r="53" spans="1:6" ht="18" customHeight="1">
      <c r="A53" s="352" t="s">
        <v>2439</v>
      </c>
      <c r="B53" s="351" t="s">
        <v>1441</v>
      </c>
      <c r="C53" s="151" t="s">
        <v>8371</v>
      </c>
      <c r="D53" s="151" t="str">
        <f t="shared" si="0"/>
        <v>乙女百合【姫小百合】</v>
      </c>
      <c r="E53" s="324" t="s">
        <v>7663</v>
      </c>
      <c r="F53" s="154" t="s">
        <v>4100</v>
      </c>
    </row>
    <row r="54" spans="1:6" ht="18" customHeight="1">
      <c r="A54" s="352" t="s">
        <v>748</v>
      </c>
      <c r="B54" s="351" t="s">
        <v>1441</v>
      </c>
      <c r="C54" s="151" t="s">
        <v>8371</v>
      </c>
      <c r="D54" s="151" t="str">
        <f t="shared" si="0"/>
        <v>イキシア【槍水仙】</v>
      </c>
      <c r="E54" s="324" t="s">
        <v>7701</v>
      </c>
      <c r="F54" s="154" t="s">
        <v>4163</v>
      </c>
    </row>
    <row r="55" spans="1:6" ht="18" customHeight="1">
      <c r="A55" s="354" t="s">
        <v>4616</v>
      </c>
      <c r="B55" s="353" t="s">
        <v>2265</v>
      </c>
      <c r="C55" s="151" t="s">
        <v>8371</v>
      </c>
      <c r="D55" s="151" t="str">
        <f t="shared" si="0"/>
        <v>アベリア【衝羽根空木】</v>
      </c>
      <c r="E55" s="324" t="s">
        <v>7661</v>
      </c>
      <c r="F55" s="154" t="s">
        <v>6262</v>
      </c>
    </row>
    <row r="56" spans="1:6" ht="18" customHeight="1">
      <c r="A56" s="354" t="s">
        <v>553</v>
      </c>
      <c r="B56" s="353" t="s">
        <v>2265</v>
      </c>
      <c r="C56" s="151" t="s">
        <v>8371</v>
      </c>
      <c r="D56" s="151" t="str">
        <f t="shared" si="0"/>
        <v>鬼灯/酸漿【輝血】</v>
      </c>
      <c r="E56" s="324" t="s">
        <v>6969</v>
      </c>
      <c r="F56" s="154" t="s">
        <v>4165</v>
      </c>
    </row>
    <row r="57" spans="1:6" ht="18" customHeight="1">
      <c r="A57" s="354" t="s">
        <v>563</v>
      </c>
      <c r="B57" s="353" t="s">
        <v>2265</v>
      </c>
      <c r="C57" s="151" t="s">
        <v>8371</v>
      </c>
      <c r="D57" s="151" t="str">
        <f t="shared" si="0"/>
        <v>ユーストマ【トルコ桔梗】</v>
      </c>
      <c r="E57" s="324" t="s">
        <v>6970</v>
      </c>
      <c r="F57" s="154" t="s">
        <v>4111</v>
      </c>
    </row>
    <row r="58" spans="1:6" ht="18" customHeight="1">
      <c r="A58" s="354" t="s">
        <v>6516</v>
      </c>
      <c r="B58" s="353" t="s">
        <v>2265</v>
      </c>
      <c r="C58" s="151" t="s">
        <v>8371</v>
      </c>
      <c r="D58" s="151" t="str">
        <f t="shared" si="0"/>
        <v>バーベナ【美女桜】</v>
      </c>
      <c r="E58" s="324" t="s">
        <v>7378</v>
      </c>
      <c r="F58" s="151" t="s">
        <v>7285</v>
      </c>
    </row>
    <row r="59" spans="1:6" ht="18" customHeight="1">
      <c r="A59" s="356" t="s">
        <v>6097</v>
      </c>
      <c r="B59" s="355" t="s">
        <v>6435</v>
      </c>
      <c r="C59" s="151" t="s">
        <v>8371</v>
      </c>
      <c r="D59" s="151" t="str">
        <f t="shared" si="0"/>
        <v>日日草【日日花】</v>
      </c>
      <c r="E59" s="324" t="s">
        <v>7859</v>
      </c>
      <c r="F59" s="154" t="s">
        <v>4109</v>
      </c>
    </row>
    <row r="60" spans="1:6" ht="18" customHeight="1">
      <c r="A60" s="356" t="s">
        <v>4478</v>
      </c>
      <c r="B60" s="357" t="s">
        <v>5174</v>
      </c>
      <c r="C60" s="151" t="s">
        <v>8371</v>
      </c>
      <c r="D60" s="151" t="str">
        <f t="shared" si="0"/>
        <v>ハイビスカス【仏桑華】</v>
      </c>
      <c r="E60" s="324" t="s">
        <v>6971</v>
      </c>
      <c r="F60" s="154" t="s">
        <v>4110</v>
      </c>
    </row>
    <row r="61" spans="1:6" ht="18" customHeight="1">
      <c r="A61" s="358" t="s">
        <v>843</v>
      </c>
      <c r="B61" s="357" t="s">
        <v>5174</v>
      </c>
      <c r="C61" s="151" t="s">
        <v>8371</v>
      </c>
      <c r="D61" s="151" t="str">
        <f t="shared" si="0"/>
        <v>金蓮花【ナスタチウム】</v>
      </c>
      <c r="E61" s="324" t="s">
        <v>7821</v>
      </c>
      <c r="F61" s="154" t="s">
        <v>4166</v>
      </c>
    </row>
    <row r="62" spans="1:6" ht="18" customHeight="1">
      <c r="A62" s="358" t="s">
        <v>1351</v>
      </c>
      <c r="B62" s="357" t="s">
        <v>5174</v>
      </c>
      <c r="C62" s="151" t="s">
        <v>8371</v>
      </c>
      <c r="D62" s="151" t="str">
        <f t="shared" si="0"/>
        <v>孔雀草【孔雀アスター】</v>
      </c>
      <c r="E62" s="324" t="s">
        <v>7702</v>
      </c>
      <c r="F62" s="154" t="s">
        <v>4101</v>
      </c>
    </row>
    <row r="63" spans="1:6" ht="18" customHeight="1">
      <c r="A63" s="359" t="s">
        <v>4338</v>
      </c>
      <c r="B63" s="360" t="s">
        <v>4202</v>
      </c>
      <c r="C63" s="151" t="s">
        <v>8371</v>
      </c>
      <c r="D63" s="151" t="str">
        <f t="shared" si="0"/>
        <v>金木犀【九里香】</v>
      </c>
      <c r="E63" s="324" t="s">
        <v>6972</v>
      </c>
      <c r="F63" s="154" t="s">
        <v>4106</v>
      </c>
    </row>
    <row r="64" spans="1:6" ht="18" customHeight="1">
      <c r="A64" s="361" t="s">
        <v>5949</v>
      </c>
      <c r="B64" s="362" t="s">
        <v>6202</v>
      </c>
      <c r="C64" s="151" t="s">
        <v>8371</v>
      </c>
      <c r="D64" s="151" t="str">
        <f t="shared" si="0"/>
        <v>アルストロメリア【百合水仙】</v>
      </c>
      <c r="E64" s="324" t="s">
        <v>8070</v>
      </c>
      <c r="F64" s="151" t="s">
        <v>4102</v>
      </c>
    </row>
    <row r="65" spans="1:6" ht="18" customHeight="1">
      <c r="A65" s="363" t="s">
        <v>5054</v>
      </c>
      <c r="B65" s="364" t="s">
        <v>2488</v>
      </c>
      <c r="C65" s="151" t="s">
        <v>8371</v>
      </c>
      <c r="D65" s="151" t="str">
        <f t="shared" si="0"/>
        <v>シクラメン【篝火花】</v>
      </c>
      <c r="E65" s="324" t="s">
        <v>8069</v>
      </c>
      <c r="F65" s="154" t="s">
        <v>4162</v>
      </c>
    </row>
    <row r="66" spans="1:6" ht="18" customHeight="1">
      <c r="A66" s="363" t="s">
        <v>5283</v>
      </c>
      <c r="B66" s="364" t="s">
        <v>2488</v>
      </c>
      <c r="C66" s="151" t="s">
        <v>8371</v>
      </c>
      <c r="D66" s="151" t="str">
        <f t="shared" ref="D66:D129" si="1">VLOOKUP(A66,石と花メイン,4,FALSE)</f>
        <v>セージ【薬用サルビア】</v>
      </c>
      <c r="E66" s="324" t="s">
        <v>7703</v>
      </c>
      <c r="F66" s="154" t="s">
        <v>2413</v>
      </c>
    </row>
    <row r="67" spans="1:6" ht="18" customHeight="1">
      <c r="A67" s="363" t="s">
        <v>5993</v>
      </c>
      <c r="B67" s="343" t="s">
        <v>1658</v>
      </c>
      <c r="C67" s="151" t="s">
        <v>8371</v>
      </c>
      <c r="D67" s="151" t="str">
        <f t="shared" si="1"/>
        <v>南天</v>
      </c>
      <c r="E67" s="324" t="s">
        <v>6973</v>
      </c>
      <c r="F67" s="154" t="s">
        <v>3793</v>
      </c>
    </row>
    <row r="68" spans="1:6" ht="18" customHeight="1">
      <c r="A68" s="359" t="s">
        <v>6028</v>
      </c>
      <c r="B68" s="360" t="s">
        <v>4202</v>
      </c>
      <c r="C68" s="167" t="s">
        <v>6029</v>
      </c>
      <c r="D68" s="151" t="str">
        <f t="shared" si="1"/>
        <v>数珠玉【唐麦】</v>
      </c>
      <c r="E68" s="324" t="s">
        <v>9000</v>
      </c>
      <c r="F68" s="154" t="s">
        <v>7305</v>
      </c>
    </row>
    <row r="69" spans="1:6" ht="18" customHeight="1">
      <c r="A69" s="363" t="s">
        <v>5301</v>
      </c>
      <c r="B69" s="343" t="s">
        <v>1658</v>
      </c>
      <c r="C69" s="167" t="s">
        <v>6029</v>
      </c>
      <c r="D69" s="151" t="str">
        <f t="shared" si="1"/>
        <v>梅【春告げ草】</v>
      </c>
      <c r="E69" s="324" t="s">
        <v>6975</v>
      </c>
      <c r="F69" s="154" t="s">
        <v>4103</v>
      </c>
    </row>
    <row r="70" spans="1:6" ht="18" customHeight="1">
      <c r="A70" s="341" t="s">
        <v>2538</v>
      </c>
      <c r="B70" s="343" t="s">
        <v>1658</v>
      </c>
      <c r="C70" s="160" t="s">
        <v>7682</v>
      </c>
      <c r="D70" s="151" t="str">
        <f t="shared" si="1"/>
        <v>針金雀枝</v>
      </c>
      <c r="E70" s="324" t="s">
        <v>6976</v>
      </c>
      <c r="F70" s="154" t="s">
        <v>2414</v>
      </c>
    </row>
    <row r="71" spans="1:6" ht="18" customHeight="1">
      <c r="A71" s="345" t="s">
        <v>2594</v>
      </c>
      <c r="B71" s="346" t="s">
        <v>3057</v>
      </c>
      <c r="C71" s="160" t="s">
        <v>7682</v>
      </c>
      <c r="D71" s="151" t="str">
        <f t="shared" si="1"/>
        <v>杏【唐桃】</v>
      </c>
      <c r="E71" s="324" t="s">
        <v>8072</v>
      </c>
      <c r="F71" s="154" t="s">
        <v>4103</v>
      </c>
    </row>
    <row r="72" spans="1:6" ht="18" customHeight="1">
      <c r="A72" s="348" t="s">
        <v>441</v>
      </c>
      <c r="B72" s="347" t="s">
        <v>2332</v>
      </c>
      <c r="C72" s="160" t="s">
        <v>7682</v>
      </c>
      <c r="D72" s="151" t="str">
        <f t="shared" si="1"/>
        <v>アネモネ【牡丹一華】</v>
      </c>
      <c r="E72" s="324" t="s">
        <v>6977</v>
      </c>
      <c r="F72" s="154" t="s">
        <v>2408</v>
      </c>
    </row>
    <row r="73" spans="1:6" ht="18" customHeight="1">
      <c r="A73" s="352" t="s">
        <v>750</v>
      </c>
      <c r="B73" s="351" t="s">
        <v>1441</v>
      </c>
      <c r="C73" s="160" t="s">
        <v>7682</v>
      </c>
      <c r="D73" s="151" t="str">
        <f t="shared" si="1"/>
        <v>ベロニカ【瑠璃虎の尾】</v>
      </c>
      <c r="E73" s="324" t="s">
        <v>7374</v>
      </c>
      <c r="F73" s="154" t="s">
        <v>2420</v>
      </c>
    </row>
    <row r="74" spans="1:6" ht="18" customHeight="1">
      <c r="A74" s="354" t="s">
        <v>559</v>
      </c>
      <c r="B74" s="353" t="s">
        <v>2265</v>
      </c>
      <c r="C74" s="160" t="s">
        <v>7682</v>
      </c>
      <c r="D74" s="151" t="str">
        <f t="shared" si="1"/>
        <v>グロキシニア【大岩桐草】</v>
      </c>
      <c r="E74" s="324" t="s">
        <v>7375</v>
      </c>
      <c r="F74" s="154" t="s">
        <v>3791</v>
      </c>
    </row>
    <row r="75" spans="1:6" ht="18" customHeight="1">
      <c r="A75" s="363" t="s">
        <v>5297</v>
      </c>
      <c r="B75" s="343" t="s">
        <v>1658</v>
      </c>
      <c r="C75" s="160" t="s">
        <v>7682</v>
      </c>
      <c r="D75" s="151" t="str">
        <f t="shared" si="1"/>
        <v>西洋柊【ホーリー】</v>
      </c>
      <c r="E75" s="324" t="s">
        <v>6978</v>
      </c>
      <c r="F75" s="154" t="s">
        <v>3792</v>
      </c>
    </row>
    <row r="76" spans="1:6" ht="18" customHeight="1">
      <c r="A76" s="344" t="s">
        <v>6287</v>
      </c>
      <c r="B76" s="342" t="s">
        <v>4913</v>
      </c>
      <c r="C76" s="151" t="s">
        <v>8373</v>
      </c>
      <c r="D76" s="151" t="str">
        <f t="shared" si="1"/>
        <v>ヒヤシンス【錦百合】</v>
      </c>
      <c r="E76" s="324" t="s">
        <v>7765</v>
      </c>
      <c r="F76" s="154" t="s">
        <v>4100</v>
      </c>
    </row>
    <row r="77" spans="1:6" ht="18" customHeight="1">
      <c r="A77" s="345" t="s">
        <v>2510</v>
      </c>
      <c r="B77" s="346" t="s">
        <v>3057</v>
      </c>
      <c r="C77" s="151" t="s">
        <v>8373</v>
      </c>
      <c r="D77" s="151" t="str">
        <f t="shared" si="1"/>
        <v>薺【ぺんぺん草】</v>
      </c>
      <c r="E77" s="324" t="s">
        <v>7278</v>
      </c>
      <c r="F77" s="154" t="s">
        <v>2411</v>
      </c>
    </row>
    <row r="78" spans="1:6" ht="18" customHeight="1">
      <c r="A78" s="352" t="s">
        <v>704</v>
      </c>
      <c r="B78" s="351" t="s">
        <v>1441</v>
      </c>
      <c r="C78" s="151" t="s">
        <v>8373</v>
      </c>
      <c r="D78" s="151" t="str">
        <f t="shared" si="1"/>
        <v>文目/菖蒲【アイリス】</v>
      </c>
      <c r="E78" s="324" t="s">
        <v>6979</v>
      </c>
      <c r="F78" s="154" t="s">
        <v>4163</v>
      </c>
    </row>
    <row r="79" spans="1:6" ht="18" customHeight="1">
      <c r="A79" s="363" t="s">
        <v>5050</v>
      </c>
      <c r="B79" s="364" t="s">
        <v>2488</v>
      </c>
      <c r="C79" s="151" t="s">
        <v>8373</v>
      </c>
      <c r="D79" s="151" t="str">
        <f t="shared" si="1"/>
        <v>ドラセナ【竜血樹】</v>
      </c>
      <c r="E79" s="324" t="s">
        <v>6980</v>
      </c>
      <c r="F79" s="154" t="s">
        <v>6238</v>
      </c>
    </row>
    <row r="80" spans="1:6" ht="18" customHeight="1">
      <c r="A80" s="349" t="s">
        <v>3897</v>
      </c>
      <c r="B80" s="350" t="s">
        <v>766</v>
      </c>
      <c r="C80" s="166" t="s">
        <v>7690</v>
      </c>
      <c r="D80" s="151" t="str">
        <f t="shared" si="1"/>
        <v>著莪【胡蝶花】</v>
      </c>
      <c r="E80" s="324" t="s">
        <v>7387</v>
      </c>
      <c r="F80" s="154" t="s">
        <v>4163</v>
      </c>
    </row>
    <row r="81" spans="1:6" ht="18" customHeight="1">
      <c r="A81" s="349" t="s">
        <v>1440</v>
      </c>
      <c r="B81" s="351" t="s">
        <v>1441</v>
      </c>
      <c r="C81" s="166" t="s">
        <v>7690</v>
      </c>
      <c r="D81" s="151" t="str">
        <f t="shared" si="1"/>
        <v>藤【二季草】</v>
      </c>
      <c r="E81" s="324" t="s">
        <v>6981</v>
      </c>
      <c r="F81" s="154" t="s">
        <v>2414</v>
      </c>
    </row>
    <row r="82" spans="1:6" ht="18" customHeight="1">
      <c r="A82" s="341" t="s">
        <v>1052</v>
      </c>
      <c r="B82" s="343" t="s">
        <v>1658</v>
      </c>
      <c r="C82" s="151" t="s">
        <v>7869</v>
      </c>
      <c r="D82" s="151" t="str">
        <f t="shared" si="1"/>
        <v>福寿草【元日草】</v>
      </c>
      <c r="E82" s="324" t="s">
        <v>7290</v>
      </c>
      <c r="F82" s="154" t="s">
        <v>2408</v>
      </c>
    </row>
    <row r="83" spans="1:6" ht="18" customHeight="1">
      <c r="A83" s="345" t="s">
        <v>295</v>
      </c>
      <c r="B83" s="347" t="s">
        <v>2332</v>
      </c>
      <c r="C83" s="151" t="s">
        <v>7869</v>
      </c>
      <c r="D83" s="151" t="str">
        <f t="shared" si="1"/>
        <v>山吹【面影草】</v>
      </c>
      <c r="E83" s="324" t="s">
        <v>7330</v>
      </c>
      <c r="F83" s="154" t="s">
        <v>4103</v>
      </c>
    </row>
    <row r="84" spans="1:6" ht="18" customHeight="1">
      <c r="A84" s="354" t="s">
        <v>4427</v>
      </c>
      <c r="B84" s="353" t="s">
        <v>2265</v>
      </c>
      <c r="C84" s="151" t="s">
        <v>7869</v>
      </c>
      <c r="D84" s="151" t="str">
        <f t="shared" si="1"/>
        <v>花魁草【草夾竹桃】</v>
      </c>
      <c r="E84" s="324" t="s">
        <v>7274</v>
      </c>
      <c r="F84" s="154" t="s">
        <v>3794</v>
      </c>
    </row>
    <row r="85" spans="1:6" ht="18" customHeight="1">
      <c r="A85" s="358" t="s">
        <v>6486</v>
      </c>
      <c r="B85" s="357" t="s">
        <v>5174</v>
      </c>
      <c r="C85" s="151" t="s">
        <v>7869</v>
      </c>
      <c r="D85" s="151" t="str">
        <f t="shared" si="1"/>
        <v>オレンジ【甘橙】</v>
      </c>
      <c r="E85" s="324" t="s">
        <v>7704</v>
      </c>
      <c r="F85" s="154" t="s">
        <v>6229</v>
      </c>
    </row>
    <row r="86" spans="1:6" ht="18" customHeight="1">
      <c r="A86" s="341" t="s">
        <v>5237</v>
      </c>
      <c r="B86" s="342" t="s">
        <v>4913</v>
      </c>
      <c r="C86" s="164" t="s">
        <v>7688</v>
      </c>
      <c r="D86" s="151" t="str">
        <f t="shared" si="1"/>
        <v>片栗【堅香子】</v>
      </c>
      <c r="E86" s="324" t="s">
        <v>7705</v>
      </c>
      <c r="F86" s="154" t="s">
        <v>4100</v>
      </c>
    </row>
    <row r="87" spans="1:6" ht="18" customHeight="1">
      <c r="A87" s="363" t="s">
        <v>5308</v>
      </c>
      <c r="B87" s="343" t="s">
        <v>1658</v>
      </c>
      <c r="C87" s="164" t="s">
        <v>7688</v>
      </c>
      <c r="D87" s="151" t="str">
        <f t="shared" si="1"/>
        <v>蝋梅【唐梅】</v>
      </c>
      <c r="E87" s="324" t="s">
        <v>8073</v>
      </c>
      <c r="F87" s="154" t="s">
        <v>6230</v>
      </c>
    </row>
    <row r="88" spans="1:6" ht="18" customHeight="1">
      <c r="A88" s="341" t="s">
        <v>879</v>
      </c>
      <c r="B88" s="343" t="s">
        <v>1658</v>
      </c>
      <c r="C88" s="157" t="s">
        <v>7679</v>
      </c>
      <c r="D88" s="151" t="str">
        <f t="shared" si="1"/>
        <v>菫【一夜草】</v>
      </c>
      <c r="E88" s="324" t="s">
        <v>7762</v>
      </c>
      <c r="F88" s="154" t="s">
        <v>6231</v>
      </c>
    </row>
    <row r="89" spans="1:6" ht="18" customHeight="1">
      <c r="A89" s="341" t="s">
        <v>26</v>
      </c>
      <c r="B89" s="342" t="s">
        <v>4913</v>
      </c>
      <c r="C89" s="163" t="s">
        <v>7687</v>
      </c>
      <c r="D89" s="151" t="str">
        <f t="shared" si="1"/>
        <v>ローズマリー【迷迭香/万年郎】</v>
      </c>
      <c r="E89" s="324" t="s">
        <v>7289</v>
      </c>
      <c r="F89" s="154" t="s">
        <v>2413</v>
      </c>
    </row>
    <row r="90" spans="1:6" ht="18" customHeight="1">
      <c r="A90" s="345" t="s">
        <v>5275</v>
      </c>
      <c r="B90" s="346" t="s">
        <v>3057</v>
      </c>
      <c r="C90" s="163" t="s">
        <v>7687</v>
      </c>
      <c r="D90" s="151" t="str">
        <f t="shared" si="1"/>
        <v>薄荷【ミント】</v>
      </c>
      <c r="E90" s="324" t="s">
        <v>7282</v>
      </c>
      <c r="F90" s="154" t="s">
        <v>8104</v>
      </c>
    </row>
    <row r="91" spans="1:6" ht="18" customHeight="1">
      <c r="A91" s="352" t="s">
        <v>2269</v>
      </c>
      <c r="B91" s="353" t="s">
        <v>2265</v>
      </c>
      <c r="C91" s="163" t="s">
        <v>7687</v>
      </c>
      <c r="D91" s="151" t="str">
        <f t="shared" si="1"/>
        <v>弟切草【セントジョーンズワート】</v>
      </c>
      <c r="E91" s="324" t="s">
        <v>8111</v>
      </c>
      <c r="F91" s="151" t="s">
        <v>7286</v>
      </c>
    </row>
    <row r="92" spans="1:6" ht="18" customHeight="1">
      <c r="A92" s="354" t="s">
        <v>6123</v>
      </c>
      <c r="B92" s="355" t="s">
        <v>6435</v>
      </c>
      <c r="C92" s="163" t="s">
        <v>7687</v>
      </c>
      <c r="D92" s="151" t="str">
        <f t="shared" si="1"/>
        <v>苦蓬/苦艾</v>
      </c>
      <c r="E92" s="324" t="s">
        <v>8102</v>
      </c>
      <c r="F92" s="154" t="s">
        <v>4101</v>
      </c>
    </row>
    <row r="93" spans="1:6" ht="18" customHeight="1">
      <c r="A93" s="356" t="s">
        <v>5159</v>
      </c>
      <c r="B93" s="355" t="s">
        <v>6435</v>
      </c>
      <c r="C93" s="163" t="s">
        <v>7687</v>
      </c>
      <c r="D93" s="151" t="str">
        <f t="shared" si="1"/>
        <v>立葵【ホリーホック】</v>
      </c>
      <c r="E93" s="324" t="s">
        <v>6982</v>
      </c>
      <c r="F93" s="154" t="s">
        <v>4110</v>
      </c>
    </row>
    <row r="94" spans="1:6" ht="18" customHeight="1">
      <c r="A94" s="358" t="s">
        <v>4483</v>
      </c>
      <c r="B94" s="357" t="s">
        <v>5174</v>
      </c>
      <c r="C94" s="163" t="s">
        <v>7687</v>
      </c>
      <c r="D94" s="151" t="str">
        <f t="shared" si="1"/>
        <v>コバエア【蔓コベア】</v>
      </c>
      <c r="E94" s="324" t="s">
        <v>6983</v>
      </c>
      <c r="F94" s="154" t="s">
        <v>3794</v>
      </c>
    </row>
    <row r="95" spans="1:6" ht="18" customHeight="1">
      <c r="A95" s="359" t="s">
        <v>4331</v>
      </c>
      <c r="B95" s="360" t="s">
        <v>4202</v>
      </c>
      <c r="C95" s="163" t="s">
        <v>7687</v>
      </c>
      <c r="D95" s="151" t="str">
        <f t="shared" si="1"/>
        <v>枸杞</v>
      </c>
      <c r="E95" s="324" t="s">
        <v>8098</v>
      </c>
      <c r="F95" s="154" t="s">
        <v>4165</v>
      </c>
    </row>
    <row r="96" spans="1:6" ht="18" customHeight="1">
      <c r="A96" s="363" t="s">
        <v>5291</v>
      </c>
      <c r="B96" s="364" t="s">
        <v>2488</v>
      </c>
      <c r="C96" s="163" t="s">
        <v>7687</v>
      </c>
      <c r="D96" s="151" t="str">
        <f t="shared" si="1"/>
        <v>プロテア</v>
      </c>
      <c r="E96" s="324" t="s">
        <v>8075</v>
      </c>
      <c r="F96" s="154" t="s">
        <v>6233</v>
      </c>
    </row>
    <row r="97" spans="1:6" ht="18" customHeight="1">
      <c r="A97" s="341" t="s">
        <v>5227</v>
      </c>
      <c r="B97" s="342" t="s">
        <v>4913</v>
      </c>
      <c r="C97" s="151" t="s">
        <v>7893</v>
      </c>
      <c r="D97" s="151" t="str">
        <f t="shared" si="1"/>
        <v>セラスチウム【白耳菜草】</v>
      </c>
      <c r="E97" s="324" t="s">
        <v>7706</v>
      </c>
      <c r="F97" s="154" t="s">
        <v>4161</v>
      </c>
    </row>
    <row r="98" spans="1:6" ht="18" customHeight="1">
      <c r="A98" s="345" t="s">
        <v>6362</v>
      </c>
      <c r="B98" s="346" t="s">
        <v>3057</v>
      </c>
      <c r="C98" s="151" t="s">
        <v>7893</v>
      </c>
      <c r="D98" s="151" t="str">
        <f t="shared" si="1"/>
        <v>花水木【アメリカ山法師】</v>
      </c>
      <c r="E98" s="324" t="s">
        <v>7707</v>
      </c>
      <c r="F98" s="154" t="s">
        <v>6234</v>
      </c>
    </row>
    <row r="99" spans="1:6" ht="18" customHeight="1">
      <c r="A99" s="356" t="s">
        <v>2943</v>
      </c>
      <c r="B99" s="355" t="s">
        <v>6435</v>
      </c>
      <c r="C99" s="151" t="s">
        <v>7893</v>
      </c>
      <c r="D99" s="151" t="str">
        <f t="shared" si="1"/>
        <v>縷紅草【南瓜朝顔】</v>
      </c>
      <c r="E99" s="324" t="s">
        <v>6984</v>
      </c>
      <c r="F99" s="154" t="s">
        <v>6248</v>
      </c>
    </row>
    <row r="100" spans="1:6" ht="18" customHeight="1">
      <c r="A100" s="358" t="s">
        <v>4487</v>
      </c>
      <c r="B100" s="357" t="s">
        <v>5174</v>
      </c>
      <c r="C100" s="151" t="s">
        <v>7893</v>
      </c>
      <c r="D100" s="151" t="str">
        <f t="shared" si="1"/>
        <v>クロコスミア【姫檜扇水仙】</v>
      </c>
      <c r="E100" s="324" t="s">
        <v>7111</v>
      </c>
      <c r="F100" s="154" t="s">
        <v>4163</v>
      </c>
    </row>
    <row r="101" spans="1:6" ht="18" customHeight="1">
      <c r="A101" s="341" t="s">
        <v>2546</v>
      </c>
      <c r="B101" s="343" t="s">
        <v>1658</v>
      </c>
      <c r="C101" s="158" t="s">
        <v>7684</v>
      </c>
      <c r="D101" s="151" t="str">
        <f t="shared" si="1"/>
        <v>胡蝶蘭【ファレノプシス】</v>
      </c>
      <c r="E101" s="324" t="s">
        <v>6985</v>
      </c>
      <c r="F101" s="154" t="s">
        <v>6235</v>
      </c>
    </row>
    <row r="102" spans="1:6" ht="18" customHeight="1">
      <c r="A102" s="344" t="s">
        <v>1892</v>
      </c>
      <c r="B102" s="346" t="s">
        <v>3057</v>
      </c>
      <c r="C102" s="158" t="s">
        <v>7684</v>
      </c>
      <c r="D102" s="151" t="str">
        <f t="shared" si="1"/>
        <v>カルミア【アメリカ石楠花】</v>
      </c>
      <c r="E102" s="324" t="s">
        <v>7708</v>
      </c>
      <c r="F102" s="154" t="s">
        <v>6236</v>
      </c>
    </row>
    <row r="103" spans="1:6" ht="18" customHeight="1">
      <c r="A103" s="344" t="s">
        <v>2587</v>
      </c>
      <c r="B103" s="346" t="s">
        <v>3057</v>
      </c>
      <c r="C103" s="158" t="s">
        <v>7684</v>
      </c>
      <c r="D103" s="151" t="str">
        <f t="shared" si="1"/>
        <v>麦藁菊【帝王貝細工】</v>
      </c>
      <c r="E103" s="324" t="s">
        <v>7709</v>
      </c>
      <c r="F103" s="154" t="s">
        <v>4101</v>
      </c>
    </row>
    <row r="104" spans="1:6" ht="18" customHeight="1">
      <c r="A104" s="345" t="s">
        <v>2598</v>
      </c>
      <c r="B104" s="346" t="s">
        <v>3057</v>
      </c>
      <c r="C104" s="158" t="s">
        <v>7684</v>
      </c>
      <c r="D104" s="151" t="str">
        <f t="shared" si="1"/>
        <v>紫花菜【大紫羅欄花】</v>
      </c>
      <c r="E104" s="324" t="s">
        <v>7269</v>
      </c>
      <c r="F104" s="154" t="s">
        <v>2411</v>
      </c>
    </row>
    <row r="105" spans="1:6" ht="18" customHeight="1">
      <c r="A105" s="345" t="s">
        <v>6359</v>
      </c>
      <c r="B105" s="346" t="s">
        <v>3057</v>
      </c>
      <c r="C105" s="158" t="s">
        <v>7684</v>
      </c>
      <c r="D105" s="151" t="str">
        <f t="shared" si="1"/>
        <v>豌豆</v>
      </c>
      <c r="E105" s="324" t="s">
        <v>7124</v>
      </c>
      <c r="F105" s="154" t="s">
        <v>2414</v>
      </c>
    </row>
    <row r="106" spans="1:6" ht="18" customHeight="1">
      <c r="A106" s="345" t="s">
        <v>299</v>
      </c>
      <c r="B106" s="347" t="s">
        <v>2332</v>
      </c>
      <c r="C106" s="158" t="s">
        <v>7684</v>
      </c>
      <c r="D106" s="151" t="str">
        <f t="shared" si="1"/>
        <v>貝母【編笠百合】</v>
      </c>
      <c r="E106" s="324" t="s">
        <v>6954</v>
      </c>
      <c r="F106" s="154" t="s">
        <v>4100</v>
      </c>
    </row>
    <row r="107" spans="1:6" ht="18" customHeight="1">
      <c r="A107" s="348" t="s">
        <v>439</v>
      </c>
      <c r="B107" s="347" t="s">
        <v>2332</v>
      </c>
      <c r="C107" s="158" t="s">
        <v>7684</v>
      </c>
      <c r="D107" s="151" t="str">
        <f t="shared" si="1"/>
        <v>無花果【蓬莱柿】</v>
      </c>
      <c r="E107" s="324" t="s">
        <v>6986</v>
      </c>
      <c r="F107" s="154" t="s">
        <v>6237</v>
      </c>
    </row>
    <row r="108" spans="1:6" ht="18" customHeight="1">
      <c r="A108" s="348" t="s">
        <v>2778</v>
      </c>
      <c r="B108" s="350" t="s">
        <v>766</v>
      </c>
      <c r="C108" s="158" t="s">
        <v>7684</v>
      </c>
      <c r="D108" s="151" t="str">
        <f t="shared" si="1"/>
        <v>姫萩</v>
      </c>
      <c r="E108" s="324" t="s">
        <v>7302</v>
      </c>
      <c r="F108" s="154" t="s">
        <v>7303</v>
      </c>
    </row>
    <row r="109" spans="1:6" ht="18" customHeight="1">
      <c r="A109" s="349" t="s">
        <v>2786</v>
      </c>
      <c r="B109" s="350" t="s">
        <v>766</v>
      </c>
      <c r="C109" s="158" t="s">
        <v>7684</v>
      </c>
      <c r="D109" s="151" t="str">
        <f t="shared" si="1"/>
        <v>エーデルワイス【薄雪草】</v>
      </c>
      <c r="E109" s="324" t="s">
        <v>7710</v>
      </c>
      <c r="F109" s="154" t="s">
        <v>4101</v>
      </c>
    </row>
    <row r="110" spans="1:6" ht="18" customHeight="1">
      <c r="A110" s="349" t="s">
        <v>683</v>
      </c>
      <c r="B110" s="350" t="s">
        <v>766</v>
      </c>
      <c r="C110" s="158" t="s">
        <v>7684</v>
      </c>
      <c r="D110" s="151" t="str">
        <f t="shared" si="1"/>
        <v>花菖蒲</v>
      </c>
      <c r="E110" s="324" t="s">
        <v>7711</v>
      </c>
      <c r="F110" s="154" t="s">
        <v>4163</v>
      </c>
    </row>
    <row r="111" spans="1:6" ht="18" customHeight="1">
      <c r="A111" s="349" t="s">
        <v>1435</v>
      </c>
      <c r="B111" s="350" t="s">
        <v>766</v>
      </c>
      <c r="C111" s="158" t="s">
        <v>7684</v>
      </c>
      <c r="D111" s="151" t="str">
        <f t="shared" si="1"/>
        <v>紫蘭【紅蘭】</v>
      </c>
      <c r="E111" s="324" t="s">
        <v>6987</v>
      </c>
      <c r="F111" s="154" t="s">
        <v>6235</v>
      </c>
    </row>
    <row r="112" spans="1:6" ht="18" customHeight="1">
      <c r="A112" s="349" t="s">
        <v>1443</v>
      </c>
      <c r="B112" s="351" t="s">
        <v>1441</v>
      </c>
      <c r="C112" s="158" t="s">
        <v>7684</v>
      </c>
      <c r="D112" s="151" t="str">
        <f t="shared" si="1"/>
        <v>フクシア【釣浮草】</v>
      </c>
      <c r="E112" s="324" t="s">
        <v>6988</v>
      </c>
      <c r="F112" s="154" t="s">
        <v>6232</v>
      </c>
    </row>
    <row r="113" spans="1:6" ht="18" customHeight="1">
      <c r="A113" s="349" t="s">
        <v>2434</v>
      </c>
      <c r="B113" s="351" t="s">
        <v>1441</v>
      </c>
      <c r="C113" s="158" t="s">
        <v>7684</v>
      </c>
      <c r="D113" s="151" t="str">
        <f t="shared" si="1"/>
        <v>シラー【大蔓穂】</v>
      </c>
      <c r="E113" s="324" t="s">
        <v>6989</v>
      </c>
      <c r="F113" s="154" t="s">
        <v>4100</v>
      </c>
    </row>
    <row r="114" spans="1:6" ht="18" customHeight="1">
      <c r="A114" s="352" t="s">
        <v>708</v>
      </c>
      <c r="B114" s="351" t="s">
        <v>1441</v>
      </c>
      <c r="C114" s="158" t="s">
        <v>7684</v>
      </c>
      <c r="D114" s="151" t="str">
        <f t="shared" si="1"/>
        <v>梔子【ガーデニア】</v>
      </c>
      <c r="E114" s="324" t="s">
        <v>8103</v>
      </c>
      <c r="F114" s="154" t="s">
        <v>6258</v>
      </c>
    </row>
    <row r="115" spans="1:6" ht="18" customHeight="1">
      <c r="A115" s="352" t="s">
        <v>5777</v>
      </c>
      <c r="B115" s="351" t="s">
        <v>1441</v>
      </c>
      <c r="C115" s="158" t="s">
        <v>7684</v>
      </c>
      <c r="D115" s="151" t="str">
        <f t="shared" si="1"/>
        <v>チュベローズ【月下香】</v>
      </c>
      <c r="E115" s="324" t="s">
        <v>6990</v>
      </c>
      <c r="F115" s="154" t="s">
        <v>6238</v>
      </c>
    </row>
    <row r="116" spans="1:6" ht="18" customHeight="1">
      <c r="A116" s="352" t="s">
        <v>2272</v>
      </c>
      <c r="B116" s="353" t="s">
        <v>2265</v>
      </c>
      <c r="C116" s="158" t="s">
        <v>7684</v>
      </c>
      <c r="D116" s="151" t="str">
        <f t="shared" si="1"/>
        <v>透かし百合【岩百合】</v>
      </c>
      <c r="E116" s="324" t="s">
        <v>7822</v>
      </c>
      <c r="F116" s="154" t="s">
        <v>4100</v>
      </c>
    </row>
    <row r="117" spans="1:6" ht="18" customHeight="1">
      <c r="A117" s="354" t="s">
        <v>4425</v>
      </c>
      <c r="B117" s="353" t="s">
        <v>2265</v>
      </c>
      <c r="C117" s="158" t="s">
        <v>7684</v>
      </c>
      <c r="D117" s="151" t="str">
        <f t="shared" si="1"/>
        <v>立浪草</v>
      </c>
      <c r="E117" s="324" t="s">
        <v>7654</v>
      </c>
      <c r="F117" s="154" t="s">
        <v>2413</v>
      </c>
    </row>
    <row r="118" spans="1:6" ht="18" customHeight="1">
      <c r="A118" s="354" t="s">
        <v>550</v>
      </c>
      <c r="B118" s="353" t="s">
        <v>2265</v>
      </c>
      <c r="C118" s="158" t="s">
        <v>7684</v>
      </c>
      <c r="D118" s="151" t="str">
        <f t="shared" si="1"/>
        <v>ラベンダー</v>
      </c>
      <c r="E118" s="324" t="s">
        <v>6991</v>
      </c>
      <c r="F118" s="154" t="s">
        <v>2413</v>
      </c>
    </row>
    <row r="119" spans="1:6" ht="18" customHeight="1">
      <c r="A119" s="354" t="s">
        <v>4856</v>
      </c>
      <c r="B119" s="353" t="s">
        <v>2265</v>
      </c>
      <c r="C119" s="158" t="s">
        <v>7684</v>
      </c>
      <c r="D119" s="151" t="str">
        <f t="shared" si="1"/>
        <v>ルドベキア【大反魂草】</v>
      </c>
      <c r="E119" s="324" t="s">
        <v>6992</v>
      </c>
      <c r="F119" s="154" t="s">
        <v>4101</v>
      </c>
    </row>
    <row r="120" spans="1:6" ht="18" customHeight="1">
      <c r="A120" s="354" t="s">
        <v>4378</v>
      </c>
      <c r="B120" s="355" t="s">
        <v>6435</v>
      </c>
      <c r="C120" s="158" t="s">
        <v>7684</v>
      </c>
      <c r="D120" s="151" t="str">
        <f t="shared" si="1"/>
        <v>南瓜【唐茄子】</v>
      </c>
      <c r="E120" s="324" t="s">
        <v>6993</v>
      </c>
      <c r="F120" s="154" t="s">
        <v>6239</v>
      </c>
    </row>
    <row r="121" spans="1:6" ht="18" customHeight="1">
      <c r="A121" s="356" t="s">
        <v>2933</v>
      </c>
      <c r="B121" s="355" t="s">
        <v>6435</v>
      </c>
      <c r="C121" s="158" t="s">
        <v>7684</v>
      </c>
      <c r="D121" s="151" t="str">
        <f t="shared" si="1"/>
        <v>石榴</v>
      </c>
      <c r="E121" s="324" t="s">
        <v>7712</v>
      </c>
      <c r="F121" s="154" t="s">
        <v>6240</v>
      </c>
    </row>
    <row r="122" spans="1:6" ht="18" customHeight="1">
      <c r="A122" s="356" t="s">
        <v>5162</v>
      </c>
      <c r="B122" s="355" t="s">
        <v>6435</v>
      </c>
      <c r="C122" s="158" t="s">
        <v>7684</v>
      </c>
      <c r="D122" s="151" t="str">
        <f t="shared" si="1"/>
        <v>凌霄花</v>
      </c>
      <c r="E122" s="324" t="s">
        <v>6994</v>
      </c>
      <c r="F122" s="154" t="s">
        <v>5398</v>
      </c>
    </row>
    <row r="123" spans="1:6" ht="18" customHeight="1">
      <c r="A123" s="358" t="s">
        <v>4485</v>
      </c>
      <c r="B123" s="357" t="s">
        <v>5174</v>
      </c>
      <c r="C123" s="158" t="s">
        <v>7684</v>
      </c>
      <c r="D123" s="151" t="str">
        <f t="shared" si="1"/>
        <v>瓢箪</v>
      </c>
      <c r="E123" s="324" t="s">
        <v>6995</v>
      </c>
      <c r="F123" s="154" t="s">
        <v>6239</v>
      </c>
    </row>
    <row r="124" spans="1:6" ht="18" customHeight="1">
      <c r="A124" s="358" t="s">
        <v>4197</v>
      </c>
      <c r="B124" s="357" t="s">
        <v>5174</v>
      </c>
      <c r="C124" s="158" t="s">
        <v>7684</v>
      </c>
      <c r="D124" s="151" t="str">
        <f t="shared" si="1"/>
        <v>カンナ【美人蕉】</v>
      </c>
      <c r="E124" s="324" t="s">
        <v>7713</v>
      </c>
      <c r="F124" s="154" t="s">
        <v>6241</v>
      </c>
    </row>
    <row r="125" spans="1:6" ht="18" customHeight="1">
      <c r="A125" s="358" t="s">
        <v>4963</v>
      </c>
      <c r="B125" s="360" t="s">
        <v>4202</v>
      </c>
      <c r="C125" s="158" t="s">
        <v>7684</v>
      </c>
      <c r="D125" s="151" t="str">
        <f t="shared" si="1"/>
        <v>葉鶏頭【雁来紅】</v>
      </c>
      <c r="E125" s="324" t="s">
        <v>7715</v>
      </c>
      <c r="F125" s="154" t="s">
        <v>6242</v>
      </c>
    </row>
    <row r="126" spans="1:6" ht="18" customHeight="1">
      <c r="A126" s="359" t="s">
        <v>1323</v>
      </c>
      <c r="B126" s="360" t="s">
        <v>4202</v>
      </c>
      <c r="C126" s="158" t="s">
        <v>7684</v>
      </c>
      <c r="D126" s="151" t="str">
        <f t="shared" si="1"/>
        <v>紫式部【実紫】</v>
      </c>
      <c r="E126" s="324" t="s">
        <v>7714</v>
      </c>
      <c r="F126" s="154" t="s">
        <v>2415</v>
      </c>
    </row>
    <row r="127" spans="1:6" ht="18" customHeight="1">
      <c r="A127" s="359" t="s">
        <v>2958</v>
      </c>
      <c r="B127" s="362" t="s">
        <v>6202</v>
      </c>
      <c r="C127" s="158" t="s">
        <v>7684</v>
      </c>
      <c r="D127" s="151" t="str">
        <f t="shared" si="1"/>
        <v>ホップ【西洋唐花草】</v>
      </c>
      <c r="E127" s="324" t="s">
        <v>7641</v>
      </c>
      <c r="F127" s="154" t="s">
        <v>6272</v>
      </c>
    </row>
    <row r="128" spans="1:6" ht="18" customHeight="1">
      <c r="A128" s="359" t="s">
        <v>3196</v>
      </c>
      <c r="B128" s="362" t="s">
        <v>6202</v>
      </c>
      <c r="C128" s="158" t="s">
        <v>7684</v>
      </c>
      <c r="D128" s="151" t="str">
        <f t="shared" si="1"/>
        <v>ロベリア【瑠璃蝶々】</v>
      </c>
      <c r="E128" s="324" t="s">
        <v>7716</v>
      </c>
      <c r="F128" s="154" t="s">
        <v>6243</v>
      </c>
    </row>
    <row r="129" spans="1:6" ht="18" customHeight="1">
      <c r="A129" s="361" t="s">
        <v>1581</v>
      </c>
      <c r="B129" s="362" t="s">
        <v>6202</v>
      </c>
      <c r="C129" s="158" t="s">
        <v>7684</v>
      </c>
      <c r="D129" s="151" t="str">
        <f t="shared" si="1"/>
        <v>サフラン【番紅花】</v>
      </c>
      <c r="E129" s="324" t="s">
        <v>7717</v>
      </c>
      <c r="F129" s="154" t="s">
        <v>4163</v>
      </c>
    </row>
    <row r="130" spans="1:6" ht="18" customHeight="1">
      <c r="A130" s="361" t="s">
        <v>5591</v>
      </c>
      <c r="B130" s="362" t="s">
        <v>6202</v>
      </c>
      <c r="C130" s="158" t="s">
        <v>7684</v>
      </c>
      <c r="D130" s="151" t="str">
        <f t="shared" ref="D130:D193" si="2">VLOOKUP(A130,石と花メイン,4,FALSE)</f>
        <v>櫨の木【蝋の木】</v>
      </c>
      <c r="E130" s="324" t="s">
        <v>7288</v>
      </c>
      <c r="F130" s="154" t="s">
        <v>7287</v>
      </c>
    </row>
    <row r="131" spans="1:6" ht="18" customHeight="1">
      <c r="A131" s="361" t="s">
        <v>419</v>
      </c>
      <c r="B131" s="364" t="s">
        <v>2488</v>
      </c>
      <c r="C131" s="158" t="s">
        <v>7684</v>
      </c>
      <c r="D131" s="151" t="str">
        <f t="shared" si="2"/>
        <v>サンダーソニア【提灯百合】</v>
      </c>
      <c r="E131" s="324" t="s">
        <v>7719</v>
      </c>
      <c r="F131" s="154" t="s">
        <v>4100</v>
      </c>
    </row>
    <row r="132" spans="1:6" ht="18" customHeight="1">
      <c r="A132" s="363" t="s">
        <v>6082</v>
      </c>
      <c r="B132" s="364" t="s">
        <v>2488</v>
      </c>
      <c r="C132" s="158" t="s">
        <v>7684</v>
      </c>
      <c r="D132" s="151" t="str">
        <f t="shared" si="2"/>
        <v>ホーリーバジル【神目箒】</v>
      </c>
      <c r="E132" s="324" t="s">
        <v>7718</v>
      </c>
      <c r="F132" s="154" t="s">
        <v>2413</v>
      </c>
    </row>
    <row r="133" spans="1:6" ht="18" customHeight="1">
      <c r="A133" s="363" t="s">
        <v>5299</v>
      </c>
      <c r="B133" s="343" t="s">
        <v>1658</v>
      </c>
      <c r="C133" s="158" t="s">
        <v>7684</v>
      </c>
      <c r="D133" s="151" t="str">
        <f t="shared" si="2"/>
        <v>クリスマスローズ【雪起こし】</v>
      </c>
      <c r="E133" s="324" t="s">
        <v>6996</v>
      </c>
      <c r="F133" s="154" t="s">
        <v>2408</v>
      </c>
    </row>
    <row r="134" spans="1:6" ht="18" customHeight="1">
      <c r="A134" s="363" t="s">
        <v>5312</v>
      </c>
      <c r="B134" s="343" t="s">
        <v>1658</v>
      </c>
      <c r="C134" s="158" t="s">
        <v>7684</v>
      </c>
      <c r="D134" s="151" t="str">
        <f t="shared" si="2"/>
        <v>千両/仙蓼【草珊瑚】</v>
      </c>
      <c r="E134" s="324" t="s">
        <v>6997</v>
      </c>
      <c r="F134" s="154" t="s">
        <v>6245</v>
      </c>
    </row>
    <row r="135" spans="1:6" ht="18" customHeight="1">
      <c r="A135" s="341" t="s">
        <v>1657</v>
      </c>
      <c r="B135" s="343" t="s">
        <v>1658</v>
      </c>
      <c r="C135" s="151" t="s">
        <v>7863</v>
      </c>
      <c r="D135" s="151" t="str">
        <f t="shared" si="2"/>
        <v>松【常磐草】</v>
      </c>
      <c r="E135" s="324" t="s">
        <v>7304</v>
      </c>
      <c r="F135" s="154" t="s">
        <v>7306</v>
      </c>
    </row>
    <row r="136" spans="1:6" ht="18" customHeight="1">
      <c r="A136" s="344" t="s">
        <v>4150</v>
      </c>
      <c r="B136" s="342" t="s">
        <v>4913</v>
      </c>
      <c r="C136" s="151" t="s">
        <v>7863</v>
      </c>
      <c r="D136" s="151" t="str">
        <f t="shared" si="2"/>
        <v>銀梅花【マートル】</v>
      </c>
      <c r="E136" s="324" t="s">
        <v>6998</v>
      </c>
      <c r="F136" s="154" t="s">
        <v>6246</v>
      </c>
    </row>
    <row r="137" spans="1:6" ht="18" customHeight="1">
      <c r="A137" s="344" t="s">
        <v>3056</v>
      </c>
      <c r="B137" s="346" t="s">
        <v>3057</v>
      </c>
      <c r="C137" s="151" t="s">
        <v>7863</v>
      </c>
      <c r="D137" s="151" t="str">
        <f t="shared" si="2"/>
        <v>木蓮【マグノリア】</v>
      </c>
      <c r="E137" s="324" t="s">
        <v>6999</v>
      </c>
      <c r="F137" s="154" t="s">
        <v>6247</v>
      </c>
    </row>
    <row r="138" spans="1:6" ht="18" customHeight="1">
      <c r="A138" s="344" t="s">
        <v>1898</v>
      </c>
      <c r="B138" s="346" t="s">
        <v>3057</v>
      </c>
      <c r="C138" s="151" t="s">
        <v>7863</v>
      </c>
      <c r="D138" s="151" t="str">
        <f t="shared" si="2"/>
        <v>辛夷【山蘭】</v>
      </c>
      <c r="E138" s="324" t="s">
        <v>7000</v>
      </c>
      <c r="F138" s="154" t="s">
        <v>6247</v>
      </c>
    </row>
    <row r="139" spans="1:6" ht="18" customHeight="1">
      <c r="A139" s="348" t="s">
        <v>5330</v>
      </c>
      <c r="B139" s="347" t="s">
        <v>2332</v>
      </c>
      <c r="C139" s="151" t="s">
        <v>7863</v>
      </c>
      <c r="D139" s="151" t="str">
        <f t="shared" si="2"/>
        <v>花忍</v>
      </c>
      <c r="E139" s="324" t="s">
        <v>7721</v>
      </c>
      <c r="F139" s="154" t="s">
        <v>3794</v>
      </c>
    </row>
    <row r="140" spans="1:6" ht="18" customHeight="1">
      <c r="A140" s="349" t="s">
        <v>1460</v>
      </c>
      <c r="B140" s="350" t="s">
        <v>766</v>
      </c>
      <c r="C140" s="151" t="s">
        <v>7863</v>
      </c>
      <c r="D140" s="151" t="str">
        <f t="shared" si="2"/>
        <v>芍薬【夷草】</v>
      </c>
      <c r="E140" s="324" t="s">
        <v>7720</v>
      </c>
      <c r="F140" s="154" t="s">
        <v>4105</v>
      </c>
    </row>
    <row r="141" spans="1:6" ht="18" customHeight="1">
      <c r="A141" s="352" t="s">
        <v>697</v>
      </c>
      <c r="B141" s="351" t="s">
        <v>1441</v>
      </c>
      <c r="C141" s="151" t="s">
        <v>7863</v>
      </c>
      <c r="D141" s="151" t="str">
        <f t="shared" si="2"/>
        <v>空木【卯の花】</v>
      </c>
      <c r="E141" s="324" t="s">
        <v>7221</v>
      </c>
      <c r="F141" s="154" t="s">
        <v>7314</v>
      </c>
    </row>
    <row r="142" spans="1:6" ht="18" customHeight="1">
      <c r="A142" s="352" t="s">
        <v>712</v>
      </c>
      <c r="B142" s="351" t="s">
        <v>1441</v>
      </c>
      <c r="C142" s="151" t="s">
        <v>7863</v>
      </c>
      <c r="D142" s="151" t="str">
        <f t="shared" si="2"/>
        <v>スイートピー【麝香連理草】</v>
      </c>
      <c r="E142" s="324" t="s">
        <v>7001</v>
      </c>
      <c r="F142" s="154" t="s">
        <v>2414</v>
      </c>
    </row>
    <row r="143" spans="1:6" ht="18" customHeight="1">
      <c r="A143" s="354" t="s">
        <v>6513</v>
      </c>
      <c r="B143" s="353" t="s">
        <v>2265</v>
      </c>
      <c r="C143" s="151" t="s">
        <v>7863</v>
      </c>
      <c r="D143" s="151" t="str">
        <f t="shared" si="2"/>
        <v>昼顔【雨降り花】</v>
      </c>
      <c r="E143" s="324" t="s">
        <v>8126</v>
      </c>
      <c r="F143" s="154" t="s">
        <v>6248</v>
      </c>
    </row>
    <row r="144" spans="1:6" ht="18" customHeight="1">
      <c r="A144" s="354" t="s">
        <v>5703</v>
      </c>
      <c r="B144" s="355" t="s">
        <v>6435</v>
      </c>
      <c r="C144" s="151" t="s">
        <v>7863</v>
      </c>
      <c r="D144" s="151" t="str">
        <f t="shared" si="2"/>
        <v>アンスリウム【大紅団扇】</v>
      </c>
      <c r="E144" s="324" t="s">
        <v>7002</v>
      </c>
      <c r="F144" s="154" t="s">
        <v>6249</v>
      </c>
    </row>
    <row r="145" spans="1:6" ht="18" customHeight="1">
      <c r="A145" s="356" t="s">
        <v>6096</v>
      </c>
      <c r="B145" s="355" t="s">
        <v>6435</v>
      </c>
      <c r="C145" s="151" t="s">
        <v>7863</v>
      </c>
      <c r="D145" s="151" t="str">
        <f t="shared" si="2"/>
        <v>浜木綿【浜万年青】</v>
      </c>
      <c r="E145" s="324" t="s">
        <v>7003</v>
      </c>
      <c r="F145" s="154" t="s">
        <v>4102</v>
      </c>
    </row>
    <row r="146" spans="1:6" ht="18" customHeight="1">
      <c r="A146" s="356" t="s">
        <v>4467</v>
      </c>
      <c r="B146" s="357" t="s">
        <v>5174</v>
      </c>
      <c r="C146" s="151" t="s">
        <v>7863</v>
      </c>
      <c r="D146" s="151" t="str">
        <f t="shared" si="2"/>
        <v>スカビオサ【西洋松虫草】</v>
      </c>
      <c r="E146" s="324" t="s">
        <v>7312</v>
      </c>
      <c r="F146" s="154" t="s">
        <v>6250</v>
      </c>
    </row>
    <row r="147" spans="1:6" ht="18" customHeight="1">
      <c r="A147" s="359" t="s">
        <v>1314</v>
      </c>
      <c r="B147" s="360" t="s">
        <v>4202</v>
      </c>
      <c r="C147" s="151" t="s">
        <v>7863</v>
      </c>
      <c r="D147" s="151" t="str">
        <f t="shared" si="2"/>
        <v>エキナセア【紫馬簾菊】</v>
      </c>
      <c r="E147" s="324" t="s">
        <v>7292</v>
      </c>
      <c r="F147" s="154" t="s">
        <v>4101</v>
      </c>
    </row>
    <row r="148" spans="1:6" ht="18" customHeight="1">
      <c r="A148" s="361" t="s">
        <v>4698</v>
      </c>
      <c r="B148" s="362" t="s">
        <v>6202</v>
      </c>
      <c r="C148" s="151" t="s">
        <v>7863</v>
      </c>
      <c r="D148" s="151" t="str">
        <f t="shared" si="2"/>
        <v>レモン【檸檬】</v>
      </c>
      <c r="E148" s="324" t="s">
        <v>7291</v>
      </c>
      <c r="F148" s="154" t="s">
        <v>6229</v>
      </c>
    </row>
    <row r="149" spans="1:6" ht="18" customHeight="1">
      <c r="A149" s="361" t="s">
        <v>2487</v>
      </c>
      <c r="B149" s="364" t="s">
        <v>2488</v>
      </c>
      <c r="C149" s="151" t="s">
        <v>7863</v>
      </c>
      <c r="D149" s="151" t="str">
        <f t="shared" si="2"/>
        <v>アロエ【蘆薈】</v>
      </c>
      <c r="E149" s="324" t="s">
        <v>7004</v>
      </c>
      <c r="F149" s="154" t="s">
        <v>6251</v>
      </c>
    </row>
    <row r="150" spans="1:6" ht="18" customHeight="1">
      <c r="A150" s="363" t="s">
        <v>5294</v>
      </c>
      <c r="B150" s="343" t="s">
        <v>1658</v>
      </c>
      <c r="C150" s="151" t="s">
        <v>7863</v>
      </c>
      <c r="D150" s="151" t="str">
        <f t="shared" si="2"/>
        <v>カトレア</v>
      </c>
      <c r="E150" s="324" t="s">
        <v>7005</v>
      </c>
      <c r="F150" s="154" t="s">
        <v>6235</v>
      </c>
    </row>
    <row r="151" spans="1:6" ht="18" customHeight="1">
      <c r="A151" s="341" t="s">
        <v>5251</v>
      </c>
      <c r="B151" s="343" t="s">
        <v>1658</v>
      </c>
      <c r="C151" s="159" t="s">
        <v>7680</v>
      </c>
      <c r="D151" s="151" t="str">
        <f t="shared" si="2"/>
        <v>水仙【雪中花】</v>
      </c>
      <c r="E151" s="324" t="s">
        <v>7301</v>
      </c>
      <c r="F151" s="154" t="s">
        <v>4102</v>
      </c>
    </row>
    <row r="152" spans="1:6" ht="18" customHeight="1">
      <c r="A152" s="345" t="s">
        <v>2519</v>
      </c>
      <c r="B152" s="346" t="s">
        <v>3057</v>
      </c>
      <c r="C152" s="159" t="s">
        <v>7680</v>
      </c>
      <c r="D152" s="151" t="str">
        <f t="shared" si="2"/>
        <v>馬酔木</v>
      </c>
      <c r="E152" s="324" t="s">
        <v>8116</v>
      </c>
      <c r="F152" s="154" t="s">
        <v>6236</v>
      </c>
    </row>
    <row r="153" spans="1:6" ht="18" customHeight="1">
      <c r="A153" s="345" t="s">
        <v>6370</v>
      </c>
      <c r="B153" s="346" t="s">
        <v>3057</v>
      </c>
      <c r="C153" s="159" t="s">
        <v>7680</v>
      </c>
      <c r="D153" s="151" t="str">
        <f t="shared" si="2"/>
        <v>チューリップ【鬱金香】</v>
      </c>
      <c r="E153" s="324" t="s">
        <v>7323</v>
      </c>
      <c r="F153" s="154" t="s">
        <v>4100</v>
      </c>
    </row>
    <row r="154" spans="1:6" ht="18" customHeight="1">
      <c r="A154" s="349" t="s">
        <v>1445</v>
      </c>
      <c r="B154" s="351" t="s">
        <v>1441</v>
      </c>
      <c r="C154" s="159" t="s">
        <v>7680</v>
      </c>
      <c r="D154" s="151" t="str">
        <f t="shared" si="2"/>
        <v>カラー【和蘭海芋】</v>
      </c>
      <c r="E154" s="324" t="s">
        <v>7309</v>
      </c>
      <c r="F154" s="154" t="s">
        <v>6249</v>
      </c>
    </row>
    <row r="155" spans="1:6" ht="18" customHeight="1">
      <c r="A155" s="356" t="s">
        <v>2939</v>
      </c>
      <c r="B155" s="355" t="s">
        <v>6435</v>
      </c>
      <c r="C155" s="159" t="s">
        <v>7680</v>
      </c>
      <c r="D155" s="151" t="str">
        <f t="shared" si="2"/>
        <v>朝鮮朝顔【曼陀羅華】</v>
      </c>
      <c r="E155" s="324" t="s">
        <v>7006</v>
      </c>
      <c r="F155" s="154" t="s">
        <v>4165</v>
      </c>
    </row>
    <row r="156" spans="1:6" ht="18" customHeight="1">
      <c r="A156" s="356" t="s">
        <v>4465</v>
      </c>
      <c r="B156" s="357" t="s">
        <v>5174</v>
      </c>
      <c r="C156" s="159" t="s">
        <v>7680</v>
      </c>
      <c r="D156" s="151" t="str">
        <f t="shared" si="2"/>
        <v>檜扇【烏羽玉】</v>
      </c>
      <c r="E156" s="324" t="s">
        <v>7722</v>
      </c>
      <c r="F156" s="154" t="s">
        <v>4163</v>
      </c>
    </row>
    <row r="157" spans="1:6" ht="18" customHeight="1">
      <c r="A157" s="359" t="s">
        <v>2960</v>
      </c>
      <c r="B157" s="362" t="s">
        <v>6202</v>
      </c>
      <c r="C157" s="159" t="s">
        <v>7680</v>
      </c>
      <c r="D157" s="151" t="str">
        <f t="shared" si="2"/>
        <v>グロリオサ【狐百合】</v>
      </c>
      <c r="E157" s="324" t="s">
        <v>7007</v>
      </c>
      <c r="F157" s="154" t="s">
        <v>4100</v>
      </c>
    </row>
    <row r="158" spans="1:6" ht="18" customHeight="1">
      <c r="A158" s="361" t="s">
        <v>1583</v>
      </c>
      <c r="B158" s="362" t="s">
        <v>6202</v>
      </c>
      <c r="C158" s="159" t="s">
        <v>7680</v>
      </c>
      <c r="D158" s="151" t="str">
        <f t="shared" si="2"/>
        <v>コルチカム【犬サフラン】</v>
      </c>
      <c r="E158" s="324" t="s">
        <v>7398</v>
      </c>
      <c r="F158" s="154" t="s">
        <v>4100</v>
      </c>
    </row>
    <row r="159" spans="1:6" ht="18" customHeight="1">
      <c r="A159" s="341" t="s">
        <v>2542</v>
      </c>
      <c r="B159" s="343" t="s">
        <v>1658</v>
      </c>
      <c r="C159" s="161" t="s">
        <v>7683</v>
      </c>
      <c r="D159" s="151" t="str">
        <f t="shared" si="2"/>
        <v>金魚草【スナップドラゴン】</v>
      </c>
      <c r="E159" s="324" t="s">
        <v>8149</v>
      </c>
      <c r="F159" s="154" t="s">
        <v>2420</v>
      </c>
    </row>
    <row r="160" spans="1:6" ht="18" customHeight="1">
      <c r="A160" s="344" t="s">
        <v>1895</v>
      </c>
      <c r="B160" s="346" t="s">
        <v>3057</v>
      </c>
      <c r="C160" s="161" t="s">
        <v>7683</v>
      </c>
      <c r="D160" s="151" t="str">
        <f t="shared" si="2"/>
        <v>ローダンセ【広葉の花簪】</v>
      </c>
      <c r="E160" s="324" t="s">
        <v>7896</v>
      </c>
      <c r="F160" s="154" t="s">
        <v>4101</v>
      </c>
    </row>
    <row r="161" spans="1:6" ht="18" customHeight="1">
      <c r="A161" s="344" t="s">
        <v>2580</v>
      </c>
      <c r="B161" s="346" t="s">
        <v>3057</v>
      </c>
      <c r="C161" s="161" t="s">
        <v>7683</v>
      </c>
      <c r="D161" s="151" t="str">
        <f t="shared" si="2"/>
        <v>アドニス【夏咲福寿草】</v>
      </c>
      <c r="E161" s="324" t="s">
        <v>7723</v>
      </c>
      <c r="F161" s="154" t="s">
        <v>2408</v>
      </c>
    </row>
    <row r="162" spans="1:6" ht="18" customHeight="1">
      <c r="A162" s="345" t="s">
        <v>5402</v>
      </c>
      <c r="B162" s="346" t="s">
        <v>3057</v>
      </c>
      <c r="C162" s="161" t="s">
        <v>7683</v>
      </c>
      <c r="D162" s="151" t="str">
        <f t="shared" si="2"/>
        <v>矢車菊【コーンフラワー】</v>
      </c>
      <c r="E162" s="324" t="s">
        <v>7008</v>
      </c>
      <c r="F162" s="154" t="s">
        <v>4101</v>
      </c>
    </row>
    <row r="163" spans="1:6" ht="18" customHeight="1">
      <c r="A163" s="348" t="s">
        <v>433</v>
      </c>
      <c r="B163" s="347" t="s">
        <v>2332</v>
      </c>
      <c r="C163" s="161" t="s">
        <v>7683</v>
      </c>
      <c r="D163" s="151" t="str">
        <f t="shared" si="2"/>
        <v>喇叭水仙【雪中花】</v>
      </c>
      <c r="E163" s="324" t="s">
        <v>7724</v>
      </c>
      <c r="F163" s="154" t="s">
        <v>4102</v>
      </c>
    </row>
    <row r="164" spans="1:6" ht="18" customHeight="1">
      <c r="A164" s="348" t="s">
        <v>2905</v>
      </c>
      <c r="B164" s="347" t="s">
        <v>2332</v>
      </c>
      <c r="C164" s="161" t="s">
        <v>7683</v>
      </c>
      <c r="D164" s="151" t="str">
        <f t="shared" si="2"/>
        <v>露草【月草】</v>
      </c>
      <c r="E164" s="324" t="s">
        <v>7009</v>
      </c>
      <c r="F164" s="154" t="s">
        <v>6252</v>
      </c>
    </row>
    <row r="165" spans="1:6" ht="18" customHeight="1">
      <c r="A165" s="348" t="s">
        <v>762</v>
      </c>
      <c r="B165" s="347" t="s">
        <v>2332</v>
      </c>
      <c r="C165" s="161" t="s">
        <v>7683</v>
      </c>
      <c r="D165" s="151" t="str">
        <f t="shared" si="2"/>
        <v>ラークスパー【飛燕草】</v>
      </c>
      <c r="E165" s="324" t="s">
        <v>7010</v>
      </c>
      <c r="F165" s="154" t="s">
        <v>2408</v>
      </c>
    </row>
    <row r="166" spans="1:6" ht="18" customHeight="1">
      <c r="A166" s="349" t="s">
        <v>1436</v>
      </c>
      <c r="B166" s="350" t="s">
        <v>766</v>
      </c>
      <c r="C166" s="161" t="s">
        <v>7683</v>
      </c>
      <c r="D166" s="151" t="str">
        <f t="shared" si="2"/>
        <v>片喰/酢漿草【オキザリス】</v>
      </c>
      <c r="E166" s="324" t="s">
        <v>7011</v>
      </c>
      <c r="F166" s="154" t="s">
        <v>6253</v>
      </c>
    </row>
    <row r="167" spans="1:6" ht="18" customHeight="1">
      <c r="A167" s="349" t="s">
        <v>1450</v>
      </c>
      <c r="B167" s="351" t="s">
        <v>1441</v>
      </c>
      <c r="C167" s="161" t="s">
        <v>7683</v>
      </c>
      <c r="D167" s="151" t="str">
        <f t="shared" si="2"/>
        <v>ヘリオトロープ【木立瑠璃草】</v>
      </c>
      <c r="E167" s="324" t="s">
        <v>7012</v>
      </c>
      <c r="F167" s="154" t="s">
        <v>2419</v>
      </c>
    </row>
    <row r="168" spans="1:6" ht="18" customHeight="1">
      <c r="A168" s="352" t="s">
        <v>709</v>
      </c>
      <c r="B168" s="351" t="s">
        <v>1441</v>
      </c>
      <c r="C168" s="161" t="s">
        <v>7683</v>
      </c>
      <c r="D168" s="151" t="str">
        <f t="shared" si="2"/>
        <v>ジャスミン【茉莉花】</v>
      </c>
      <c r="E168" s="324" t="s">
        <v>7013</v>
      </c>
      <c r="F168" s="154" t="s">
        <v>4106</v>
      </c>
    </row>
    <row r="169" spans="1:6" ht="18" customHeight="1">
      <c r="A169" s="352" t="s">
        <v>5779</v>
      </c>
      <c r="B169" s="351" t="s">
        <v>1441</v>
      </c>
      <c r="C169" s="161" t="s">
        <v>7683</v>
      </c>
      <c r="D169" s="151" t="str">
        <f t="shared" si="2"/>
        <v>白詰草【クローバー】</v>
      </c>
      <c r="E169" s="324" t="s">
        <v>7014</v>
      </c>
      <c r="F169" s="154" t="s">
        <v>2414</v>
      </c>
    </row>
    <row r="170" spans="1:6" ht="18" customHeight="1">
      <c r="A170" s="352" t="s">
        <v>752</v>
      </c>
      <c r="B170" s="351" t="s">
        <v>1441</v>
      </c>
      <c r="C170" s="161" t="s">
        <v>7683</v>
      </c>
      <c r="D170" s="151" t="str">
        <f t="shared" si="2"/>
        <v>待宵草【月見草】</v>
      </c>
      <c r="E170" s="324" t="s">
        <v>7651</v>
      </c>
      <c r="F170" s="154" t="s">
        <v>6232</v>
      </c>
    </row>
    <row r="171" spans="1:6" ht="18" customHeight="1">
      <c r="A171" s="352" t="s">
        <v>2276</v>
      </c>
      <c r="B171" s="353" t="s">
        <v>2265</v>
      </c>
      <c r="C171" s="161" t="s">
        <v>7683</v>
      </c>
      <c r="D171" s="151" t="str">
        <f t="shared" si="2"/>
        <v>ジギタリス【狐の手袋】</v>
      </c>
      <c r="E171" s="324" t="s">
        <v>7015</v>
      </c>
      <c r="F171" s="154" t="s">
        <v>2420</v>
      </c>
    </row>
    <row r="172" spans="1:6" ht="18" customHeight="1">
      <c r="A172" s="354" t="s">
        <v>6434</v>
      </c>
      <c r="B172" s="355" t="s">
        <v>6435</v>
      </c>
      <c r="C172" s="161" t="s">
        <v>7683</v>
      </c>
      <c r="D172" s="151" t="str">
        <f t="shared" si="2"/>
        <v>ジンジャー【花縮砂】</v>
      </c>
      <c r="E172" s="324" t="s">
        <v>7016</v>
      </c>
      <c r="F172" s="154" t="s">
        <v>8119</v>
      </c>
    </row>
    <row r="173" spans="1:6" ht="18" customHeight="1">
      <c r="A173" s="356" t="s">
        <v>5157</v>
      </c>
      <c r="B173" s="355" t="s">
        <v>6435</v>
      </c>
      <c r="C173" s="161" t="s">
        <v>7683</v>
      </c>
      <c r="D173" s="151" t="str">
        <f t="shared" si="2"/>
        <v>合歓の木/棔</v>
      </c>
      <c r="E173" s="324" t="s">
        <v>7695</v>
      </c>
      <c r="F173" s="154" t="s">
        <v>2414</v>
      </c>
    </row>
    <row r="174" spans="1:6" ht="18" customHeight="1">
      <c r="A174" s="358" t="s">
        <v>4480</v>
      </c>
      <c r="B174" s="357" t="s">
        <v>5174</v>
      </c>
      <c r="C174" s="161" t="s">
        <v>7683</v>
      </c>
      <c r="D174" s="151" t="str">
        <f t="shared" si="2"/>
        <v>浜梨/浜茄子</v>
      </c>
      <c r="E174" s="324" t="s">
        <v>7273</v>
      </c>
      <c r="F174" s="154" t="s">
        <v>4103</v>
      </c>
    </row>
    <row r="175" spans="1:6" ht="18" customHeight="1">
      <c r="A175" s="358" t="s">
        <v>1355</v>
      </c>
      <c r="B175" s="357" t="s">
        <v>5174</v>
      </c>
      <c r="C175" s="161" t="s">
        <v>7683</v>
      </c>
      <c r="D175" s="151" t="str">
        <f t="shared" si="2"/>
        <v>木槿/槿</v>
      </c>
      <c r="E175" s="324" t="s">
        <v>7897</v>
      </c>
      <c r="F175" s="154" t="s">
        <v>4110</v>
      </c>
    </row>
    <row r="176" spans="1:6" ht="18" customHeight="1">
      <c r="A176" s="358" t="s">
        <v>4207</v>
      </c>
      <c r="B176" s="360" t="s">
        <v>4202</v>
      </c>
      <c r="C176" s="161" t="s">
        <v>7683</v>
      </c>
      <c r="D176" s="151" t="str">
        <f t="shared" si="2"/>
        <v>瑠璃苦菜【カタナンケ】</v>
      </c>
      <c r="E176" s="324" t="s">
        <v>7017</v>
      </c>
      <c r="F176" s="154" t="s">
        <v>4101</v>
      </c>
    </row>
    <row r="177" spans="1:6" ht="18" customHeight="1">
      <c r="A177" s="358" t="s">
        <v>4489</v>
      </c>
      <c r="B177" s="360" t="s">
        <v>4202</v>
      </c>
      <c r="C177" s="161" t="s">
        <v>7683</v>
      </c>
      <c r="D177" s="151" t="str">
        <f t="shared" si="2"/>
        <v>アスター【蝦夷菊】</v>
      </c>
      <c r="E177" s="324" t="s">
        <v>7018</v>
      </c>
      <c r="F177" s="154" t="s">
        <v>4101</v>
      </c>
    </row>
    <row r="178" spans="1:6" ht="18" customHeight="1">
      <c r="A178" s="359" t="s">
        <v>1370</v>
      </c>
      <c r="B178" s="360" t="s">
        <v>4202</v>
      </c>
      <c r="C178" s="161" t="s">
        <v>7683</v>
      </c>
      <c r="D178" s="151" t="str">
        <f t="shared" si="2"/>
        <v>秋の麒麟草【泡立草】</v>
      </c>
      <c r="E178" s="324" t="s">
        <v>7725</v>
      </c>
      <c r="F178" s="154" t="s">
        <v>4101</v>
      </c>
    </row>
    <row r="179" spans="1:6" ht="18" customHeight="1">
      <c r="A179" s="361" t="s">
        <v>5952</v>
      </c>
      <c r="B179" s="362" t="s">
        <v>6202</v>
      </c>
      <c r="C179" s="161" t="s">
        <v>7683</v>
      </c>
      <c r="D179" s="151" t="str">
        <f t="shared" si="2"/>
        <v>オレガノ【花薄荷】</v>
      </c>
      <c r="E179" s="324" t="s">
        <v>7019</v>
      </c>
      <c r="F179" s="154" t="s">
        <v>2413</v>
      </c>
    </row>
    <row r="180" spans="1:6" ht="18" customHeight="1">
      <c r="A180" s="361" t="s">
        <v>411</v>
      </c>
      <c r="B180" s="364" t="s">
        <v>2488</v>
      </c>
      <c r="C180" s="161" t="s">
        <v>7683</v>
      </c>
      <c r="D180" s="151" t="str">
        <f t="shared" si="2"/>
        <v>ネリネ【ダイヤモンドリリー】</v>
      </c>
      <c r="E180" s="324" t="s">
        <v>7020</v>
      </c>
      <c r="F180" s="154" t="s">
        <v>4102</v>
      </c>
    </row>
    <row r="181" spans="1:6" ht="18" customHeight="1">
      <c r="A181" s="361" t="s">
        <v>421</v>
      </c>
      <c r="B181" s="364" t="s">
        <v>2488</v>
      </c>
      <c r="C181" s="161" t="s">
        <v>7683</v>
      </c>
      <c r="D181" s="151" t="str">
        <f t="shared" si="2"/>
        <v>茶【茶の木】</v>
      </c>
      <c r="E181" s="324" t="s">
        <v>7021</v>
      </c>
      <c r="F181" s="154" t="s">
        <v>2417</v>
      </c>
    </row>
    <row r="182" spans="1:6" ht="18" customHeight="1">
      <c r="A182" s="363" t="s">
        <v>6077</v>
      </c>
      <c r="B182" s="364" t="s">
        <v>2488</v>
      </c>
      <c r="C182" s="161" t="s">
        <v>7683</v>
      </c>
      <c r="D182" s="151" t="str">
        <f t="shared" si="2"/>
        <v>月桂樹【ローリエ】</v>
      </c>
      <c r="E182" s="324" t="s">
        <v>6974</v>
      </c>
      <c r="F182" s="154" t="s">
        <v>4167</v>
      </c>
    </row>
    <row r="183" spans="1:6" ht="18" customHeight="1">
      <c r="A183" s="344" t="s">
        <v>2044</v>
      </c>
      <c r="B183" s="342" t="s">
        <v>4913</v>
      </c>
      <c r="C183" s="151" t="s">
        <v>7865</v>
      </c>
      <c r="D183" s="151" t="str">
        <f t="shared" si="2"/>
        <v>エリカ【ヒース】</v>
      </c>
      <c r="E183" s="324" t="s">
        <v>7022</v>
      </c>
      <c r="F183" s="151" t="s">
        <v>6236</v>
      </c>
    </row>
    <row r="184" spans="1:6" ht="18" customHeight="1">
      <c r="A184" s="348" t="s">
        <v>2775</v>
      </c>
      <c r="B184" s="350" t="s">
        <v>766</v>
      </c>
      <c r="C184" s="151" t="s">
        <v>7865</v>
      </c>
      <c r="D184" s="151" t="str">
        <f t="shared" si="2"/>
        <v>翁草【猫草】</v>
      </c>
      <c r="E184" s="340" t="s">
        <v>8106</v>
      </c>
      <c r="F184" s="151" t="s">
        <v>2408</v>
      </c>
    </row>
    <row r="185" spans="1:6" ht="18" customHeight="1">
      <c r="A185" s="363" t="s">
        <v>6423</v>
      </c>
      <c r="B185" s="364" t="s">
        <v>2488</v>
      </c>
      <c r="C185" s="151" t="s">
        <v>7865</v>
      </c>
      <c r="D185" s="151" t="str">
        <f t="shared" si="2"/>
        <v>デンドロビウム【石斛】</v>
      </c>
      <c r="E185" s="324" t="s">
        <v>9020</v>
      </c>
      <c r="F185" s="151" t="s">
        <v>6235</v>
      </c>
    </row>
    <row r="186" spans="1:6" ht="18" customHeight="1">
      <c r="A186" s="352" t="s">
        <v>1279</v>
      </c>
      <c r="B186" s="351" t="s">
        <v>1441</v>
      </c>
      <c r="C186" s="161" t="s">
        <v>7691</v>
      </c>
      <c r="D186" s="151" t="str">
        <f t="shared" si="2"/>
        <v>桔梗</v>
      </c>
      <c r="E186" s="324" t="s">
        <v>7023</v>
      </c>
      <c r="F186" s="151" t="s">
        <v>6243</v>
      </c>
    </row>
    <row r="187" spans="1:6" ht="18" customHeight="1">
      <c r="A187" s="359" t="s">
        <v>3197</v>
      </c>
      <c r="B187" s="362" t="s">
        <v>6202</v>
      </c>
      <c r="C187" s="162" t="s">
        <v>7692</v>
      </c>
      <c r="D187" s="151" t="str">
        <f t="shared" si="2"/>
        <v>紅葉</v>
      </c>
      <c r="E187" s="324" t="s">
        <v>7024</v>
      </c>
      <c r="F187" s="151" t="s">
        <v>6255</v>
      </c>
    </row>
    <row r="188" spans="1:6" ht="18" customHeight="1">
      <c r="A188" s="341" t="s">
        <v>5243</v>
      </c>
      <c r="B188" s="343" t="s">
        <v>1658</v>
      </c>
      <c r="C188" s="151" t="s">
        <v>5244</v>
      </c>
      <c r="D188" s="151" t="str">
        <f t="shared" si="2"/>
        <v>フリージア【浅黄水仙】</v>
      </c>
      <c r="E188" s="324" t="s">
        <v>7025</v>
      </c>
      <c r="F188" s="151" t="s">
        <v>4163</v>
      </c>
    </row>
    <row r="189" spans="1:6" ht="18" customHeight="1">
      <c r="A189" s="341" t="s">
        <v>6084</v>
      </c>
      <c r="B189" s="343" t="s">
        <v>1658</v>
      </c>
      <c r="C189" s="151" t="s">
        <v>5244</v>
      </c>
      <c r="D189" s="151" t="str">
        <f t="shared" si="2"/>
        <v>プリムラ【西洋桜草】</v>
      </c>
      <c r="E189" s="324" t="s">
        <v>7267</v>
      </c>
      <c r="F189" s="151" t="s">
        <v>4162</v>
      </c>
    </row>
    <row r="190" spans="1:6" ht="18" customHeight="1">
      <c r="A190" s="344" t="s">
        <v>2759</v>
      </c>
      <c r="B190" s="342" t="s">
        <v>4913</v>
      </c>
      <c r="C190" s="151" t="s">
        <v>5244</v>
      </c>
      <c r="D190" s="151" t="str">
        <f t="shared" si="2"/>
        <v>木瓜</v>
      </c>
      <c r="E190" s="324" t="s">
        <v>7026</v>
      </c>
      <c r="F190" s="151" t="s">
        <v>4103</v>
      </c>
    </row>
    <row r="191" spans="1:6" ht="18" customHeight="1">
      <c r="A191" s="344" t="s">
        <v>3242</v>
      </c>
      <c r="B191" s="342" t="s">
        <v>4913</v>
      </c>
      <c r="C191" s="151" t="s">
        <v>5244</v>
      </c>
      <c r="D191" s="151" t="str">
        <f t="shared" si="2"/>
        <v>三椏/三又</v>
      </c>
      <c r="E191" s="324" t="s">
        <v>7726</v>
      </c>
      <c r="F191" s="151" t="s">
        <v>6256</v>
      </c>
    </row>
    <row r="192" spans="1:6" ht="18" customHeight="1">
      <c r="A192" s="344" t="s">
        <v>1893</v>
      </c>
      <c r="B192" s="346" t="s">
        <v>3057</v>
      </c>
      <c r="C192" s="151" t="s">
        <v>5244</v>
      </c>
      <c r="D192" s="151" t="str">
        <f t="shared" si="2"/>
        <v>ネモフィラ【瑠璃唐草】</v>
      </c>
      <c r="E192" s="324" t="s">
        <v>7394</v>
      </c>
      <c r="F192" s="151" t="s">
        <v>6257</v>
      </c>
    </row>
    <row r="193" spans="1:6" ht="18" customHeight="1">
      <c r="A193" s="344" t="s">
        <v>1901</v>
      </c>
      <c r="B193" s="346" t="s">
        <v>3057</v>
      </c>
      <c r="C193" s="151" t="s">
        <v>5244</v>
      </c>
      <c r="D193" s="151" t="str">
        <f t="shared" si="2"/>
        <v>蔓日日草【蔓桔梗】</v>
      </c>
      <c r="E193" s="324" t="s">
        <v>7858</v>
      </c>
      <c r="F193" s="151" t="s">
        <v>4109</v>
      </c>
    </row>
    <row r="194" spans="1:6" ht="18" customHeight="1">
      <c r="A194" s="345" t="s">
        <v>1166</v>
      </c>
      <c r="B194" s="346" t="s">
        <v>3057</v>
      </c>
      <c r="C194" s="151" t="s">
        <v>5244</v>
      </c>
      <c r="D194" s="151" t="str">
        <f t="shared" ref="D194:D257" si="3">VLOOKUP(A194,石と花メイン,4,FALSE)</f>
        <v>金雀枝</v>
      </c>
      <c r="E194" s="324" t="s">
        <v>7027</v>
      </c>
      <c r="F194" s="151" t="s">
        <v>2414</v>
      </c>
    </row>
    <row r="195" spans="1:6" ht="18" customHeight="1">
      <c r="A195" s="345" t="s">
        <v>5270</v>
      </c>
      <c r="B195" s="346" t="s">
        <v>3057</v>
      </c>
      <c r="C195" s="151" t="s">
        <v>5244</v>
      </c>
      <c r="D195" s="151" t="str">
        <f t="shared" si="3"/>
        <v>山丹花【イクソラ】</v>
      </c>
      <c r="E195" s="324" t="s">
        <v>7028</v>
      </c>
      <c r="F195" s="151" t="s">
        <v>6258</v>
      </c>
    </row>
    <row r="196" spans="1:6" ht="18" customHeight="1">
      <c r="A196" s="345" t="s">
        <v>2331</v>
      </c>
      <c r="B196" s="347" t="s">
        <v>2332</v>
      </c>
      <c r="C196" s="151" t="s">
        <v>5244</v>
      </c>
      <c r="D196" s="151" t="str">
        <f t="shared" si="3"/>
        <v>マダガスカルジャスミン</v>
      </c>
      <c r="E196" s="324" t="s">
        <v>8115</v>
      </c>
      <c r="F196" s="151" t="s">
        <v>6259</v>
      </c>
    </row>
    <row r="197" spans="1:6" ht="18" customHeight="1">
      <c r="A197" s="348" t="s">
        <v>2788</v>
      </c>
      <c r="B197" s="347" t="s">
        <v>2332</v>
      </c>
      <c r="C197" s="151" t="s">
        <v>5244</v>
      </c>
      <c r="D197" s="151" t="str">
        <f t="shared" si="3"/>
        <v>桜</v>
      </c>
      <c r="E197" s="324" t="s">
        <v>8117</v>
      </c>
      <c r="F197" s="151" t="s">
        <v>4103</v>
      </c>
    </row>
    <row r="198" spans="1:6" ht="18" customHeight="1">
      <c r="A198" s="348" t="s">
        <v>444</v>
      </c>
      <c r="B198" s="347" t="s">
        <v>2332</v>
      </c>
      <c r="C198" s="151" t="s">
        <v>5244</v>
      </c>
      <c r="D198" s="151" t="str">
        <f t="shared" si="3"/>
        <v>ディモルフォセカ【アフリカ金盞花】</v>
      </c>
      <c r="E198" s="324" t="s">
        <v>7029</v>
      </c>
      <c r="F198" s="151" t="s">
        <v>4101</v>
      </c>
    </row>
    <row r="199" spans="1:6" ht="18" customHeight="1">
      <c r="A199" s="348" t="s">
        <v>5780</v>
      </c>
      <c r="B199" s="347" t="s">
        <v>2332</v>
      </c>
      <c r="C199" s="151" t="s">
        <v>5244</v>
      </c>
      <c r="D199" s="151" t="str">
        <f t="shared" si="3"/>
        <v>波斯菊【蛇の目草】</v>
      </c>
      <c r="E199" s="324" t="s">
        <v>7727</v>
      </c>
      <c r="F199" s="151" t="s">
        <v>4101</v>
      </c>
    </row>
    <row r="200" spans="1:6" ht="18" customHeight="1">
      <c r="A200" s="348" t="s">
        <v>2473</v>
      </c>
      <c r="B200" s="350" t="s">
        <v>766</v>
      </c>
      <c r="C200" s="151" t="s">
        <v>5244</v>
      </c>
      <c r="D200" s="151" t="str">
        <f t="shared" si="3"/>
        <v>ムスカリ【グレープヒヤシンス】</v>
      </c>
      <c r="E200" s="324" t="s">
        <v>7030</v>
      </c>
      <c r="F200" s="151" t="s">
        <v>4100</v>
      </c>
    </row>
    <row r="201" spans="1:6" ht="18" customHeight="1">
      <c r="A201" s="348" t="s">
        <v>2770</v>
      </c>
      <c r="B201" s="350" t="s">
        <v>766</v>
      </c>
      <c r="C201" s="151" t="s">
        <v>5244</v>
      </c>
      <c r="D201" s="151" t="str">
        <f t="shared" si="3"/>
        <v>海老根</v>
      </c>
      <c r="E201" s="324" t="s">
        <v>8118</v>
      </c>
      <c r="F201" s="151" t="s">
        <v>6235</v>
      </c>
    </row>
    <row r="202" spans="1:6" ht="18" customHeight="1">
      <c r="A202" s="348" t="s">
        <v>2783</v>
      </c>
      <c r="B202" s="350" t="s">
        <v>766</v>
      </c>
      <c r="C202" s="151" t="s">
        <v>5244</v>
      </c>
      <c r="D202" s="151" t="str">
        <f t="shared" si="3"/>
        <v>金鎖【黄花藤】</v>
      </c>
      <c r="E202" s="324" t="s">
        <v>7728</v>
      </c>
      <c r="F202" s="151" t="s">
        <v>2414</v>
      </c>
    </row>
    <row r="203" spans="1:6" ht="18" customHeight="1">
      <c r="A203" s="349" t="s">
        <v>4531</v>
      </c>
      <c r="B203" s="350" t="s">
        <v>766</v>
      </c>
      <c r="C203" s="151" t="s">
        <v>5244</v>
      </c>
      <c r="D203" s="151" t="str">
        <f t="shared" si="3"/>
        <v>スターチス【花浜匙】</v>
      </c>
      <c r="E203" s="324" t="s">
        <v>7031</v>
      </c>
      <c r="F203" s="151" t="s">
        <v>6260</v>
      </c>
    </row>
    <row r="204" spans="1:6" ht="18" customHeight="1">
      <c r="A204" s="349" t="s">
        <v>3927</v>
      </c>
      <c r="B204" s="350" t="s">
        <v>766</v>
      </c>
      <c r="C204" s="151" t="s">
        <v>5244</v>
      </c>
      <c r="D204" s="151" t="str">
        <f t="shared" si="3"/>
        <v>八重桜</v>
      </c>
      <c r="E204" s="324" t="s">
        <v>7032</v>
      </c>
      <c r="F204" s="151" t="s">
        <v>4103</v>
      </c>
    </row>
    <row r="205" spans="1:6" ht="18" customHeight="1">
      <c r="A205" s="349" t="s">
        <v>1341</v>
      </c>
      <c r="B205" s="351" t="s">
        <v>1441</v>
      </c>
      <c r="C205" s="151" t="s">
        <v>5244</v>
      </c>
      <c r="D205" s="151" t="str">
        <f t="shared" si="3"/>
        <v>蔓薔薇</v>
      </c>
      <c r="E205" s="324" t="s">
        <v>7327</v>
      </c>
      <c r="F205" s="151" t="s">
        <v>4103</v>
      </c>
    </row>
    <row r="206" spans="1:6" ht="18" customHeight="1">
      <c r="A206" s="349" t="s">
        <v>2431</v>
      </c>
      <c r="B206" s="351" t="s">
        <v>1441</v>
      </c>
      <c r="C206" s="151" t="s">
        <v>5244</v>
      </c>
      <c r="D206" s="151" t="str">
        <f t="shared" si="3"/>
        <v>赤詰草【紫詰草】</v>
      </c>
      <c r="E206" s="324" t="s">
        <v>7033</v>
      </c>
      <c r="F206" s="151" t="s">
        <v>2414</v>
      </c>
    </row>
    <row r="207" spans="1:6" ht="18" customHeight="1">
      <c r="A207" s="352" t="s">
        <v>716</v>
      </c>
      <c r="B207" s="351" t="s">
        <v>1441</v>
      </c>
      <c r="C207" s="151" t="s">
        <v>5244</v>
      </c>
      <c r="D207" s="151" t="str">
        <f t="shared" si="3"/>
        <v>アガパンサス【紫君子蘭】</v>
      </c>
      <c r="E207" s="324" t="s">
        <v>7729</v>
      </c>
      <c r="F207" s="151" t="s">
        <v>4100</v>
      </c>
    </row>
    <row r="208" spans="1:6" ht="18" customHeight="1">
      <c r="A208" s="352" t="s">
        <v>746</v>
      </c>
      <c r="B208" s="351" t="s">
        <v>1441</v>
      </c>
      <c r="C208" s="151" t="s">
        <v>5244</v>
      </c>
      <c r="D208" s="151" t="str">
        <f t="shared" si="3"/>
        <v>タイム【立麝香草】</v>
      </c>
      <c r="E208" s="324" t="s">
        <v>7034</v>
      </c>
      <c r="F208" s="151" t="s">
        <v>2413</v>
      </c>
    </row>
    <row r="209" spans="1:6" ht="18" customHeight="1">
      <c r="A209" s="352" t="s">
        <v>6409</v>
      </c>
      <c r="B209" s="353" t="s">
        <v>2265</v>
      </c>
      <c r="C209" s="151" t="s">
        <v>5244</v>
      </c>
      <c r="D209" s="151" t="str">
        <f t="shared" si="3"/>
        <v>エノテラ【昼咲月見草】</v>
      </c>
      <c r="E209" s="324" t="s">
        <v>7652</v>
      </c>
      <c r="F209" s="151" t="s">
        <v>6232</v>
      </c>
    </row>
    <row r="210" spans="1:6" ht="18" customHeight="1">
      <c r="A210" s="354" t="s">
        <v>4423</v>
      </c>
      <c r="B210" s="353" t="s">
        <v>2265</v>
      </c>
      <c r="C210" s="151" t="s">
        <v>5244</v>
      </c>
      <c r="D210" s="151" t="str">
        <f t="shared" si="3"/>
        <v>クレマチス【鉄線】</v>
      </c>
      <c r="E210" s="324" t="s">
        <v>8105</v>
      </c>
      <c r="F210" s="151" t="s">
        <v>2408</v>
      </c>
    </row>
    <row r="211" spans="1:6" ht="18" customHeight="1">
      <c r="A211" s="354" t="s">
        <v>560</v>
      </c>
      <c r="B211" s="353" t="s">
        <v>2265</v>
      </c>
      <c r="C211" s="151" t="s">
        <v>5244</v>
      </c>
      <c r="D211" s="151" t="str">
        <f t="shared" si="3"/>
        <v>アカンサス【葉薊】</v>
      </c>
      <c r="E211" s="324" t="s">
        <v>7035</v>
      </c>
      <c r="F211" s="151" t="s">
        <v>6261</v>
      </c>
    </row>
    <row r="212" spans="1:6" ht="18" customHeight="1">
      <c r="A212" s="354" t="s">
        <v>6510</v>
      </c>
      <c r="B212" s="353" t="s">
        <v>2265</v>
      </c>
      <c r="C212" s="151" t="s">
        <v>5244</v>
      </c>
      <c r="D212" s="151" t="str">
        <f t="shared" si="3"/>
        <v>薔薇</v>
      </c>
      <c r="E212" s="324" t="s">
        <v>7328</v>
      </c>
      <c r="F212" s="151" t="s">
        <v>4103</v>
      </c>
    </row>
    <row r="213" spans="1:6" ht="18" customHeight="1">
      <c r="A213" s="354" t="s">
        <v>6438</v>
      </c>
      <c r="B213" s="355" t="s">
        <v>6435</v>
      </c>
      <c r="C213" s="151" t="s">
        <v>5244</v>
      </c>
      <c r="D213" s="151" t="str">
        <f t="shared" si="3"/>
        <v>接骨木/庭常</v>
      </c>
      <c r="E213" s="324" t="s">
        <v>7036</v>
      </c>
      <c r="F213" s="151" t="s">
        <v>6262</v>
      </c>
    </row>
    <row r="214" spans="1:6" ht="18" customHeight="1">
      <c r="A214" s="356" t="s">
        <v>2927</v>
      </c>
      <c r="B214" s="355" t="s">
        <v>6435</v>
      </c>
      <c r="C214" s="151" t="s">
        <v>5244</v>
      </c>
      <c r="D214" s="151" t="str">
        <f t="shared" si="3"/>
        <v>唐綿【パンヤ草】</v>
      </c>
      <c r="E214" s="324" t="s">
        <v>7037</v>
      </c>
      <c r="F214" s="151" t="s">
        <v>6259</v>
      </c>
    </row>
    <row r="215" spans="1:6" ht="18" customHeight="1">
      <c r="A215" s="356" t="s">
        <v>2948</v>
      </c>
      <c r="B215" s="355" t="s">
        <v>6435</v>
      </c>
      <c r="C215" s="151" t="s">
        <v>5244</v>
      </c>
      <c r="D215" s="151" t="str">
        <f t="shared" si="3"/>
        <v>鷺草</v>
      </c>
      <c r="E215" s="324" t="s">
        <v>7038</v>
      </c>
      <c r="F215" s="151" t="s">
        <v>6235</v>
      </c>
    </row>
    <row r="216" spans="1:6" ht="18" customHeight="1">
      <c r="A216" s="356" t="s">
        <v>5168</v>
      </c>
      <c r="B216" s="355" t="s">
        <v>6435</v>
      </c>
      <c r="C216" s="151" t="s">
        <v>5244</v>
      </c>
      <c r="D216" s="151" t="str">
        <f t="shared" si="3"/>
        <v>仙人掌/覇王樹</v>
      </c>
      <c r="E216" s="324" t="s">
        <v>7039</v>
      </c>
      <c r="F216" s="151" t="s">
        <v>5397</v>
      </c>
    </row>
    <row r="217" spans="1:6" ht="18" customHeight="1">
      <c r="A217" s="356" t="s">
        <v>4462</v>
      </c>
      <c r="B217" s="357" t="s">
        <v>5174</v>
      </c>
      <c r="C217" s="151" t="s">
        <v>5244</v>
      </c>
      <c r="D217" s="151" t="str">
        <f t="shared" si="3"/>
        <v>金盞花【カレンデュラ】</v>
      </c>
      <c r="E217" s="324" t="s">
        <v>7040</v>
      </c>
      <c r="F217" s="151" t="s">
        <v>4101</v>
      </c>
    </row>
    <row r="218" spans="1:6" ht="18" customHeight="1">
      <c r="A218" s="358" t="s">
        <v>842</v>
      </c>
      <c r="B218" s="357" t="s">
        <v>5174</v>
      </c>
      <c r="C218" s="151" t="s">
        <v>5244</v>
      </c>
      <c r="D218" s="151" t="str">
        <f t="shared" si="3"/>
        <v>鶏頭【韓藍】</v>
      </c>
      <c r="E218" s="324" t="s">
        <v>7730</v>
      </c>
      <c r="F218" s="151" t="s">
        <v>6242</v>
      </c>
    </row>
    <row r="219" spans="1:6" ht="18" customHeight="1">
      <c r="A219" s="358" t="s">
        <v>3102</v>
      </c>
      <c r="B219" s="357" t="s">
        <v>5174</v>
      </c>
      <c r="C219" s="151" t="s">
        <v>5244</v>
      </c>
      <c r="D219" s="151" t="str">
        <f t="shared" si="3"/>
        <v>女郎花【粟花】</v>
      </c>
      <c r="E219" s="324" t="s">
        <v>7898</v>
      </c>
      <c r="F219" s="151" t="s">
        <v>6278</v>
      </c>
    </row>
    <row r="220" spans="1:6" ht="18" customHeight="1">
      <c r="A220" s="358" t="s">
        <v>4189</v>
      </c>
      <c r="B220" s="357" t="s">
        <v>5174</v>
      </c>
      <c r="C220" s="151" t="s">
        <v>5244</v>
      </c>
      <c r="D220" s="151" t="str">
        <f t="shared" si="3"/>
        <v>風船蔓</v>
      </c>
      <c r="E220" s="324" t="s">
        <v>7732</v>
      </c>
      <c r="F220" s="151" t="s">
        <v>6263</v>
      </c>
    </row>
    <row r="221" spans="1:6" ht="18" customHeight="1">
      <c r="A221" s="358" t="s">
        <v>4199</v>
      </c>
      <c r="B221" s="357" t="s">
        <v>5174</v>
      </c>
      <c r="C221" s="151" t="s">
        <v>5244</v>
      </c>
      <c r="D221" s="151" t="str">
        <f t="shared" si="3"/>
        <v>千日紅【千日草】</v>
      </c>
      <c r="E221" s="324" t="s">
        <v>7733</v>
      </c>
      <c r="F221" s="151" t="s">
        <v>6242</v>
      </c>
    </row>
    <row r="222" spans="1:6" ht="18" customHeight="1">
      <c r="A222" s="358" t="s">
        <v>4959</v>
      </c>
      <c r="B222" s="360" t="s">
        <v>4202</v>
      </c>
      <c r="C222" s="151" t="s">
        <v>5244</v>
      </c>
      <c r="D222" s="151" t="str">
        <f t="shared" si="3"/>
        <v>コスモス【秋桜】</v>
      </c>
      <c r="E222" s="324" t="s">
        <v>7041</v>
      </c>
      <c r="F222" s="151" t="s">
        <v>4101</v>
      </c>
    </row>
    <row r="223" spans="1:6" ht="18" customHeight="1">
      <c r="A223" s="359" t="s">
        <v>4322</v>
      </c>
      <c r="B223" s="360" t="s">
        <v>4202</v>
      </c>
      <c r="C223" s="151" t="s">
        <v>5244</v>
      </c>
      <c r="D223" s="151" t="str">
        <f t="shared" si="3"/>
        <v>紫苑【鬼の醜草】</v>
      </c>
      <c r="E223" s="324" t="s">
        <v>7731</v>
      </c>
      <c r="F223" s="151" t="s">
        <v>4101</v>
      </c>
    </row>
    <row r="224" spans="1:6" ht="18" customHeight="1">
      <c r="A224" s="359" t="s">
        <v>6033</v>
      </c>
      <c r="B224" s="360" t="s">
        <v>4202</v>
      </c>
      <c r="C224" s="151" t="s">
        <v>5244</v>
      </c>
      <c r="D224" s="151" t="str">
        <f t="shared" si="3"/>
        <v>禊萩【盆花】</v>
      </c>
      <c r="E224" s="324" t="s">
        <v>7042</v>
      </c>
      <c r="F224" s="151" t="s">
        <v>6264</v>
      </c>
    </row>
    <row r="225" spans="1:6" ht="18" customHeight="1">
      <c r="A225" s="359" t="s">
        <v>1320</v>
      </c>
      <c r="B225" s="360" t="s">
        <v>4202</v>
      </c>
      <c r="C225" s="151" t="s">
        <v>5244</v>
      </c>
      <c r="D225" s="151" t="str">
        <f t="shared" si="3"/>
        <v>錦木【剃刀の木】</v>
      </c>
      <c r="E225" s="324" t="s">
        <v>7043</v>
      </c>
      <c r="F225" s="151" t="s">
        <v>6265</v>
      </c>
    </row>
    <row r="226" spans="1:6" ht="18" customHeight="1">
      <c r="A226" s="359" t="s">
        <v>2055</v>
      </c>
      <c r="B226" s="360" t="s">
        <v>4202</v>
      </c>
      <c r="C226" s="151" t="s">
        <v>5244</v>
      </c>
      <c r="D226" s="151" t="str">
        <f t="shared" si="3"/>
        <v>薄/芒【尾花】</v>
      </c>
      <c r="E226" s="324" t="s">
        <v>7317</v>
      </c>
      <c r="F226" s="151" t="s">
        <v>7305</v>
      </c>
    </row>
    <row r="227" spans="1:6" ht="18" customHeight="1">
      <c r="A227" s="359" t="s">
        <v>6205</v>
      </c>
      <c r="B227" s="362" t="s">
        <v>6202</v>
      </c>
      <c r="C227" s="151" t="s">
        <v>5244</v>
      </c>
      <c r="D227" s="151" t="str">
        <f t="shared" si="3"/>
        <v>見せばや【玉の緒】</v>
      </c>
      <c r="E227" s="324" t="s">
        <v>7044</v>
      </c>
      <c r="F227" s="151" t="s">
        <v>6267</v>
      </c>
    </row>
    <row r="228" spans="1:6" ht="18" customHeight="1">
      <c r="A228" s="361" t="s">
        <v>1575</v>
      </c>
      <c r="B228" s="362" t="s">
        <v>6202</v>
      </c>
      <c r="C228" s="151" t="s">
        <v>5244</v>
      </c>
      <c r="D228" s="151" t="str">
        <f t="shared" si="3"/>
        <v>ブバルディア【管丁字】</v>
      </c>
      <c r="E228" s="324" t="s">
        <v>7045</v>
      </c>
      <c r="F228" s="151" t="s">
        <v>6258</v>
      </c>
    </row>
    <row r="229" spans="1:6" ht="18" customHeight="1">
      <c r="A229" s="361" t="s">
        <v>1588</v>
      </c>
      <c r="B229" s="362" t="s">
        <v>6202</v>
      </c>
      <c r="C229" s="151" t="s">
        <v>5244</v>
      </c>
      <c r="D229" s="151" t="str">
        <f t="shared" si="3"/>
        <v>仙翁【リクニス】</v>
      </c>
      <c r="E229" s="324" t="s">
        <v>8071</v>
      </c>
      <c r="F229" s="151" t="s">
        <v>4161</v>
      </c>
    </row>
    <row r="230" spans="1:6" ht="18" customHeight="1">
      <c r="A230" s="361" t="s">
        <v>5946</v>
      </c>
      <c r="B230" s="362" t="s">
        <v>6202</v>
      </c>
      <c r="C230" s="151" t="s">
        <v>5244</v>
      </c>
      <c r="D230" s="151" t="str">
        <f t="shared" si="3"/>
        <v>ランタナ【七変化】</v>
      </c>
      <c r="E230" s="324" t="s">
        <v>7380</v>
      </c>
      <c r="F230" s="151" t="s">
        <v>2415</v>
      </c>
    </row>
    <row r="231" spans="1:6" ht="18" customHeight="1">
      <c r="A231" s="361" t="s">
        <v>2525</v>
      </c>
      <c r="B231" s="364" t="s">
        <v>2488</v>
      </c>
      <c r="C231" s="151" t="s">
        <v>5244</v>
      </c>
      <c r="D231" s="151" t="str">
        <f t="shared" si="3"/>
        <v>敦盛草</v>
      </c>
      <c r="E231" s="324" t="s">
        <v>8063</v>
      </c>
      <c r="F231" s="151" t="s">
        <v>6235</v>
      </c>
    </row>
    <row r="232" spans="1:6" ht="18" customHeight="1">
      <c r="A232" s="363" t="s">
        <v>2530</v>
      </c>
      <c r="B232" s="364" t="s">
        <v>2488</v>
      </c>
      <c r="C232" s="151" t="s">
        <v>5244</v>
      </c>
      <c r="D232" s="151" t="str">
        <f t="shared" si="3"/>
        <v>サイネリア【富貴菊】</v>
      </c>
      <c r="E232" s="324" t="s">
        <v>7046</v>
      </c>
      <c r="F232" s="151" t="s">
        <v>4101</v>
      </c>
    </row>
    <row r="233" spans="1:6" ht="18" customHeight="1">
      <c r="A233" s="363" t="s">
        <v>5057</v>
      </c>
      <c r="B233" s="364" t="s">
        <v>2488</v>
      </c>
      <c r="C233" s="151" t="s">
        <v>5244</v>
      </c>
      <c r="D233" s="151" t="str">
        <f t="shared" si="3"/>
        <v>葦</v>
      </c>
      <c r="E233" s="324" t="s">
        <v>7819</v>
      </c>
      <c r="F233" s="151" t="s">
        <v>7305</v>
      </c>
    </row>
    <row r="234" spans="1:6" ht="18" customHeight="1">
      <c r="A234" s="363" t="s">
        <v>5281</v>
      </c>
      <c r="B234" s="364" t="s">
        <v>2488</v>
      </c>
      <c r="C234" s="151" t="s">
        <v>5244</v>
      </c>
      <c r="D234" s="151" t="str">
        <f t="shared" si="3"/>
        <v>桜蘭【ホヤ】</v>
      </c>
      <c r="E234" s="324" t="s">
        <v>7047</v>
      </c>
      <c r="F234" s="151" t="s">
        <v>6259</v>
      </c>
    </row>
    <row r="235" spans="1:6" ht="18" customHeight="1">
      <c r="A235" s="341" t="s">
        <v>5253</v>
      </c>
      <c r="B235" s="343" t="s">
        <v>1658</v>
      </c>
      <c r="C235" s="153" t="s">
        <v>7681</v>
      </c>
      <c r="D235" s="151" t="str">
        <f t="shared" si="3"/>
        <v>シンビジウム【春蘭】</v>
      </c>
      <c r="E235" s="324" t="s">
        <v>7382</v>
      </c>
      <c r="F235" s="151" t="s">
        <v>6235</v>
      </c>
    </row>
    <row r="236" spans="1:6" ht="18" customHeight="1">
      <c r="A236" s="344" t="s">
        <v>6282</v>
      </c>
      <c r="B236" s="342" t="s">
        <v>4913</v>
      </c>
      <c r="C236" s="153" t="s">
        <v>7681</v>
      </c>
      <c r="D236" s="151" t="str">
        <f t="shared" si="3"/>
        <v>油菜【菜の花】</v>
      </c>
      <c r="E236" s="324" t="s">
        <v>7048</v>
      </c>
      <c r="F236" s="151" t="s">
        <v>2411</v>
      </c>
    </row>
    <row r="237" spans="1:6" ht="18" customHeight="1">
      <c r="A237" s="344" t="s">
        <v>3247</v>
      </c>
      <c r="B237" s="342" t="s">
        <v>4913</v>
      </c>
      <c r="C237" s="153" t="s">
        <v>7681</v>
      </c>
      <c r="D237" s="151" t="str">
        <f t="shared" si="3"/>
        <v>蕗の薹</v>
      </c>
      <c r="E237" s="324" t="s">
        <v>8100</v>
      </c>
      <c r="F237" s="151" t="s">
        <v>4101</v>
      </c>
    </row>
    <row r="238" spans="1:6" ht="18" customHeight="1">
      <c r="A238" s="345" t="s">
        <v>5400</v>
      </c>
      <c r="B238" s="346" t="s">
        <v>3057</v>
      </c>
      <c r="C238" s="153" t="s">
        <v>7681</v>
      </c>
      <c r="D238" s="151" t="str">
        <f t="shared" si="3"/>
        <v>木苺【野苺】</v>
      </c>
      <c r="E238" s="324" t="s">
        <v>7049</v>
      </c>
      <c r="F238" s="151" t="s">
        <v>4103</v>
      </c>
    </row>
    <row r="239" spans="1:6" ht="18" customHeight="1">
      <c r="A239" s="345" t="s">
        <v>287</v>
      </c>
      <c r="B239" s="347" t="s">
        <v>2332</v>
      </c>
      <c r="C239" s="153" t="s">
        <v>7681</v>
      </c>
      <c r="D239" s="151" t="str">
        <f t="shared" si="3"/>
        <v>花韮【西洋甘菜】</v>
      </c>
      <c r="E239" s="324" t="s">
        <v>8112</v>
      </c>
      <c r="F239" s="151" t="s">
        <v>4100</v>
      </c>
    </row>
    <row r="240" spans="1:6" ht="18" customHeight="1">
      <c r="A240" s="348" t="s">
        <v>761</v>
      </c>
      <c r="B240" s="347" t="s">
        <v>2332</v>
      </c>
      <c r="C240" s="153" t="s">
        <v>7681</v>
      </c>
      <c r="D240" s="151" t="str">
        <f t="shared" si="3"/>
        <v>蓮華草【紫雲英】</v>
      </c>
      <c r="E240" s="324" t="s">
        <v>7050</v>
      </c>
      <c r="F240" s="151" t="s">
        <v>2414</v>
      </c>
    </row>
    <row r="241" spans="1:6" ht="18" customHeight="1">
      <c r="A241" s="349" t="s">
        <v>1421</v>
      </c>
      <c r="B241" s="350" t="s">
        <v>766</v>
      </c>
      <c r="C241" s="153" t="s">
        <v>7681</v>
      </c>
      <c r="D241" s="151" t="str">
        <f t="shared" si="3"/>
        <v>山査子【メイフラワー】</v>
      </c>
      <c r="E241" s="324" t="s">
        <v>7051</v>
      </c>
      <c r="F241" s="151" t="s">
        <v>4103</v>
      </c>
    </row>
    <row r="242" spans="1:6" ht="18" customHeight="1">
      <c r="A242" s="352" t="s">
        <v>714</v>
      </c>
      <c r="B242" s="351" t="s">
        <v>1441</v>
      </c>
      <c r="C242" s="153" t="s">
        <v>7681</v>
      </c>
      <c r="D242" s="151" t="str">
        <f t="shared" si="3"/>
        <v>美女撫子【アメリカ撫子】</v>
      </c>
      <c r="E242" s="324" t="s">
        <v>7383</v>
      </c>
      <c r="F242" s="151" t="s">
        <v>4161</v>
      </c>
    </row>
    <row r="243" spans="1:6" ht="18" customHeight="1">
      <c r="A243" s="352" t="s">
        <v>4416</v>
      </c>
      <c r="B243" s="353" t="s">
        <v>2265</v>
      </c>
      <c r="C243" s="153" t="s">
        <v>7681</v>
      </c>
      <c r="D243" s="151" t="str">
        <f t="shared" si="3"/>
        <v>薊</v>
      </c>
      <c r="E243" s="324" t="s">
        <v>7381</v>
      </c>
      <c r="F243" s="151" t="s">
        <v>4101</v>
      </c>
    </row>
    <row r="244" spans="1:6" ht="18" customHeight="1">
      <c r="A244" s="354" t="s">
        <v>566</v>
      </c>
      <c r="B244" s="353" t="s">
        <v>2265</v>
      </c>
      <c r="C244" s="153" t="s">
        <v>7681</v>
      </c>
      <c r="D244" s="151" t="str">
        <f t="shared" si="3"/>
        <v>鉄砲百合【琉球百合】</v>
      </c>
      <c r="E244" s="324" t="s">
        <v>7052</v>
      </c>
      <c r="F244" s="151" t="s">
        <v>4100</v>
      </c>
    </row>
    <row r="245" spans="1:6" ht="18" customHeight="1">
      <c r="A245" s="356" t="s">
        <v>2930</v>
      </c>
      <c r="B245" s="355" t="s">
        <v>6435</v>
      </c>
      <c r="C245" s="153" t="s">
        <v>7681</v>
      </c>
      <c r="D245" s="151" t="str">
        <f t="shared" si="3"/>
        <v>百日紅/猿滑</v>
      </c>
      <c r="E245" s="324" t="s">
        <v>7053</v>
      </c>
      <c r="F245" s="151" t="s">
        <v>6264</v>
      </c>
    </row>
    <row r="246" spans="1:6" ht="18" customHeight="1">
      <c r="A246" s="356" t="s">
        <v>5155</v>
      </c>
      <c r="B246" s="355" t="s">
        <v>6435</v>
      </c>
      <c r="C246" s="153" t="s">
        <v>7681</v>
      </c>
      <c r="D246" s="151" t="str">
        <f t="shared" si="3"/>
        <v>ブーゲンビリア【筏蔓】</v>
      </c>
      <c r="E246" s="324" t="s">
        <v>7734</v>
      </c>
      <c r="F246" s="151" t="s">
        <v>6268</v>
      </c>
    </row>
    <row r="247" spans="1:6" ht="18" customHeight="1">
      <c r="A247" s="356" t="s">
        <v>5165</v>
      </c>
      <c r="B247" s="355" t="s">
        <v>6435</v>
      </c>
      <c r="C247" s="153" t="s">
        <v>7681</v>
      </c>
      <c r="D247" s="151" t="str">
        <f t="shared" si="3"/>
        <v>アーティチョーク【朝鮮薊】</v>
      </c>
      <c r="E247" s="324" t="s">
        <v>7384</v>
      </c>
      <c r="F247" s="151" t="s">
        <v>4101</v>
      </c>
    </row>
    <row r="248" spans="1:6" ht="18" customHeight="1">
      <c r="A248" s="358" t="s">
        <v>6489</v>
      </c>
      <c r="B248" s="357" t="s">
        <v>5174</v>
      </c>
      <c r="C248" s="153" t="s">
        <v>7681</v>
      </c>
      <c r="D248" s="151" t="str">
        <f t="shared" si="3"/>
        <v>芥子菜/辛子菜</v>
      </c>
      <c r="E248" s="324" t="s">
        <v>7318</v>
      </c>
      <c r="F248" s="151" t="s">
        <v>2411</v>
      </c>
    </row>
    <row r="249" spans="1:6" ht="18" customHeight="1">
      <c r="A249" s="359" t="s">
        <v>1312</v>
      </c>
      <c r="B249" s="360" t="s">
        <v>4202</v>
      </c>
      <c r="C249" s="153" t="s">
        <v>7681</v>
      </c>
      <c r="D249" s="151" t="str">
        <f t="shared" si="3"/>
        <v>苔桃</v>
      </c>
      <c r="E249" s="324" t="s">
        <v>7866</v>
      </c>
      <c r="F249" s="151" t="s">
        <v>6236</v>
      </c>
    </row>
    <row r="250" spans="1:6" ht="18" customHeight="1">
      <c r="A250" s="359" t="s">
        <v>1108</v>
      </c>
      <c r="B250" s="362" t="s">
        <v>6202</v>
      </c>
      <c r="C250" s="153" t="s">
        <v>7681</v>
      </c>
      <c r="D250" s="151" t="str">
        <f t="shared" si="3"/>
        <v>野茨【野薔薇】</v>
      </c>
      <c r="E250" s="324" t="s">
        <v>7054</v>
      </c>
      <c r="F250" s="151" t="s">
        <v>4103</v>
      </c>
    </row>
    <row r="251" spans="1:6" ht="18" customHeight="1">
      <c r="A251" s="361" t="s">
        <v>1571</v>
      </c>
      <c r="B251" s="362" t="s">
        <v>6202</v>
      </c>
      <c r="C251" s="153" t="s">
        <v>7681</v>
      </c>
      <c r="D251" s="151" t="str">
        <f t="shared" si="3"/>
        <v>花梨【安蘭樹】</v>
      </c>
      <c r="E251" s="324" t="s">
        <v>7055</v>
      </c>
      <c r="F251" s="151" t="s">
        <v>4103</v>
      </c>
    </row>
    <row r="252" spans="1:6" ht="18" customHeight="1">
      <c r="A252" s="361" t="s">
        <v>5593</v>
      </c>
      <c r="B252" s="362" t="s">
        <v>6202</v>
      </c>
      <c r="C252" s="153" t="s">
        <v>7681</v>
      </c>
      <c r="D252" s="151" t="str">
        <f t="shared" si="3"/>
        <v>石蕗/艶葉蕗</v>
      </c>
      <c r="E252" s="324" t="s">
        <v>7056</v>
      </c>
      <c r="F252" s="151" t="s">
        <v>4101</v>
      </c>
    </row>
    <row r="253" spans="1:6" ht="18" customHeight="1">
      <c r="A253" s="363" t="s">
        <v>6424</v>
      </c>
      <c r="B253" s="364" t="s">
        <v>2488</v>
      </c>
      <c r="C253" s="153" t="s">
        <v>7681</v>
      </c>
      <c r="D253" s="151" t="str">
        <f t="shared" si="3"/>
        <v>蔓梅擬【蔓擬】</v>
      </c>
      <c r="E253" s="324" t="s">
        <v>7057</v>
      </c>
      <c r="F253" s="151" t="s">
        <v>6265</v>
      </c>
    </row>
    <row r="254" spans="1:6" ht="18" customHeight="1">
      <c r="A254" s="341" t="s">
        <v>5242</v>
      </c>
      <c r="B254" s="342" t="s">
        <v>4913</v>
      </c>
      <c r="C254" s="151" t="s">
        <v>7874</v>
      </c>
      <c r="D254" s="151" t="str">
        <f t="shared" si="3"/>
        <v>ラナンキュラス【花金鳳花】</v>
      </c>
      <c r="E254" s="324" t="s">
        <v>7058</v>
      </c>
      <c r="F254" s="151" t="s">
        <v>2408</v>
      </c>
    </row>
    <row r="255" spans="1:6" ht="18" customHeight="1">
      <c r="A255" s="349" t="s">
        <v>1679</v>
      </c>
      <c r="B255" s="350" t="s">
        <v>766</v>
      </c>
      <c r="C255" s="151" t="s">
        <v>7867</v>
      </c>
      <c r="D255" s="151" t="str">
        <f t="shared" si="3"/>
        <v>アザレア【西洋躑躅】</v>
      </c>
      <c r="E255" s="324" t="s">
        <v>7385</v>
      </c>
      <c r="F255" s="151" t="s">
        <v>6236</v>
      </c>
    </row>
    <row r="256" spans="1:6" ht="18" customHeight="1">
      <c r="A256" s="344" t="s">
        <v>3235</v>
      </c>
      <c r="B256" s="342" t="s">
        <v>4913</v>
      </c>
      <c r="C256" s="165" t="s">
        <v>7689</v>
      </c>
      <c r="D256" s="151" t="str">
        <f t="shared" si="3"/>
        <v>柳【風見草】</v>
      </c>
      <c r="E256" s="324" t="s">
        <v>8067</v>
      </c>
      <c r="F256" s="151" t="s">
        <v>7895</v>
      </c>
    </row>
    <row r="257" spans="1:6" ht="18" customHeight="1">
      <c r="A257" s="361" t="s">
        <v>2486</v>
      </c>
      <c r="B257" s="362" t="s">
        <v>6202</v>
      </c>
      <c r="C257" s="165" t="s">
        <v>7689</v>
      </c>
      <c r="D257" s="151" t="str">
        <f t="shared" si="3"/>
        <v>銀杏/公孫樹</v>
      </c>
      <c r="E257" s="324" t="s">
        <v>7322</v>
      </c>
      <c r="F257" s="151" t="s">
        <v>7321</v>
      </c>
    </row>
    <row r="258" spans="1:6" ht="18" customHeight="1">
      <c r="A258" s="341" t="s">
        <v>4912</v>
      </c>
      <c r="B258" s="342" t="s">
        <v>4913</v>
      </c>
      <c r="C258" s="162" t="s">
        <v>7686</v>
      </c>
      <c r="D258" s="151" t="str">
        <f t="shared" ref="D258:D321" si="4">VLOOKUP(A258,石と花メイン,4,FALSE)</f>
        <v>金鳳花【馬の足形】</v>
      </c>
      <c r="E258" s="324" t="s">
        <v>7307</v>
      </c>
      <c r="F258" s="151" t="s">
        <v>2408</v>
      </c>
    </row>
    <row r="259" spans="1:6" ht="18" customHeight="1">
      <c r="A259" s="344" t="s">
        <v>3240</v>
      </c>
      <c r="B259" s="342" t="s">
        <v>4913</v>
      </c>
      <c r="C259" s="162" t="s">
        <v>7686</v>
      </c>
      <c r="D259" s="151" t="str">
        <f t="shared" si="4"/>
        <v>カモミール【かみつれ】</v>
      </c>
      <c r="E259" s="324" t="s">
        <v>7059</v>
      </c>
      <c r="F259" s="151" t="s">
        <v>4101</v>
      </c>
    </row>
    <row r="260" spans="1:6" ht="18" customHeight="1">
      <c r="A260" s="345" t="s">
        <v>1163</v>
      </c>
      <c r="B260" s="346" t="s">
        <v>3057</v>
      </c>
      <c r="C260" s="162" t="s">
        <v>7686</v>
      </c>
      <c r="D260" s="151" t="str">
        <f t="shared" si="4"/>
        <v>菊苦菜【チコリー】</v>
      </c>
      <c r="E260" s="324" t="s">
        <v>7824</v>
      </c>
      <c r="F260" s="151" t="s">
        <v>4101</v>
      </c>
    </row>
    <row r="261" spans="1:6" ht="18" customHeight="1">
      <c r="A261" s="345" t="s">
        <v>281</v>
      </c>
      <c r="B261" s="347" t="s">
        <v>2332</v>
      </c>
      <c r="C261" s="162" t="s">
        <v>7686</v>
      </c>
      <c r="D261" s="151" t="str">
        <f t="shared" si="4"/>
        <v>蛇結茨【河原藤】</v>
      </c>
      <c r="E261" s="324" t="s">
        <v>7319</v>
      </c>
      <c r="F261" s="151" t="s">
        <v>2414</v>
      </c>
    </row>
    <row r="262" spans="1:6" ht="18" customHeight="1">
      <c r="A262" s="348" t="s">
        <v>5325</v>
      </c>
      <c r="B262" s="347" t="s">
        <v>2332</v>
      </c>
      <c r="C262" s="162" t="s">
        <v>7686</v>
      </c>
      <c r="D262" s="151" t="str">
        <f t="shared" si="4"/>
        <v>錨草/碇草【三枝九葉草】</v>
      </c>
      <c r="E262" s="324" t="s">
        <v>7735</v>
      </c>
      <c r="F262" s="151" t="s">
        <v>3793</v>
      </c>
    </row>
    <row r="263" spans="1:6" ht="18" customHeight="1">
      <c r="A263" s="348" t="s">
        <v>754</v>
      </c>
      <c r="B263" s="347" t="s">
        <v>2332</v>
      </c>
      <c r="C263" s="162" t="s">
        <v>7686</v>
      </c>
      <c r="D263" s="151" t="str">
        <f t="shared" si="4"/>
        <v>蓮華躑躅【鬼躑躅】</v>
      </c>
      <c r="E263" s="324" t="s">
        <v>7060</v>
      </c>
      <c r="F263" s="151" t="s">
        <v>6236</v>
      </c>
    </row>
    <row r="264" spans="1:6" ht="18" customHeight="1">
      <c r="A264" s="349" t="s">
        <v>1345</v>
      </c>
      <c r="B264" s="351" t="s">
        <v>1441</v>
      </c>
      <c r="C264" s="162" t="s">
        <v>7686</v>
      </c>
      <c r="D264" s="151" t="str">
        <f t="shared" si="4"/>
        <v>延齢草</v>
      </c>
      <c r="E264" s="324" t="s">
        <v>7737</v>
      </c>
      <c r="F264" s="151" t="s">
        <v>4100</v>
      </c>
    </row>
    <row r="265" spans="1:6" ht="18" customHeight="1">
      <c r="A265" s="352" t="s">
        <v>699</v>
      </c>
      <c r="B265" s="351" t="s">
        <v>1441</v>
      </c>
      <c r="C265" s="162" t="s">
        <v>7686</v>
      </c>
      <c r="D265" s="151" t="str">
        <f t="shared" si="4"/>
        <v>面高【花慈茹】</v>
      </c>
      <c r="E265" s="324" t="s">
        <v>7310</v>
      </c>
      <c r="F265" s="151" t="s">
        <v>6266</v>
      </c>
    </row>
    <row r="266" spans="1:6" ht="18" customHeight="1">
      <c r="A266" s="352" t="s">
        <v>1285</v>
      </c>
      <c r="B266" s="351" t="s">
        <v>1441</v>
      </c>
      <c r="C266" s="162" t="s">
        <v>7686</v>
      </c>
      <c r="D266" s="151" t="str">
        <f t="shared" si="4"/>
        <v>カーネーション【麝香撫子】</v>
      </c>
      <c r="E266" s="324" t="s">
        <v>7061</v>
      </c>
      <c r="F266" s="151" t="s">
        <v>4161</v>
      </c>
    </row>
    <row r="267" spans="1:6" ht="18" customHeight="1">
      <c r="A267" s="352" t="s">
        <v>2264</v>
      </c>
      <c r="B267" s="353" t="s">
        <v>2265</v>
      </c>
      <c r="C267" s="162" t="s">
        <v>7686</v>
      </c>
      <c r="D267" s="151" t="str">
        <f t="shared" si="4"/>
        <v>忍冬/吸葛【ハニーサックル】</v>
      </c>
      <c r="E267" s="324" t="s">
        <v>7062</v>
      </c>
      <c r="F267" s="151" t="s">
        <v>6262</v>
      </c>
    </row>
    <row r="268" spans="1:6" ht="18" customHeight="1">
      <c r="A268" s="354" t="s">
        <v>4421</v>
      </c>
      <c r="B268" s="353" t="s">
        <v>2265</v>
      </c>
      <c r="C268" s="162" t="s">
        <v>7686</v>
      </c>
      <c r="D268" s="151" t="str">
        <f t="shared" si="4"/>
        <v>松葉菊【仙人掌菊】</v>
      </c>
      <c r="E268" s="324" t="s">
        <v>8114</v>
      </c>
      <c r="F268" s="151" t="s">
        <v>6269</v>
      </c>
    </row>
    <row r="269" spans="1:6" ht="18" customHeight="1">
      <c r="A269" s="354" t="s">
        <v>7</v>
      </c>
      <c r="B269" s="353" t="s">
        <v>2265</v>
      </c>
      <c r="C269" s="162" t="s">
        <v>7686</v>
      </c>
      <c r="D269" s="151" t="str">
        <f t="shared" si="4"/>
        <v>朝顔【牽牛花】</v>
      </c>
      <c r="E269" s="324" t="s">
        <v>7063</v>
      </c>
      <c r="F269" s="151" t="s">
        <v>6248</v>
      </c>
    </row>
    <row r="270" spans="1:6" ht="18" customHeight="1">
      <c r="A270" s="354" t="s">
        <v>6437</v>
      </c>
      <c r="B270" s="355" t="s">
        <v>6435</v>
      </c>
      <c r="C270" s="162" t="s">
        <v>7686</v>
      </c>
      <c r="D270" s="151" t="str">
        <f t="shared" si="4"/>
        <v>睡蓮【未草】</v>
      </c>
      <c r="E270" s="324" t="s">
        <v>8109</v>
      </c>
      <c r="F270" s="151" t="s">
        <v>6254</v>
      </c>
    </row>
    <row r="271" spans="1:6" ht="18" customHeight="1">
      <c r="A271" s="358" t="s">
        <v>4195</v>
      </c>
      <c r="B271" s="357" t="s">
        <v>5174</v>
      </c>
      <c r="C271" s="162" t="s">
        <v>7686</v>
      </c>
      <c r="D271" s="151" t="str">
        <f t="shared" si="4"/>
        <v>サルビア【緋衣草】</v>
      </c>
      <c r="E271" s="324" t="s">
        <v>7064</v>
      </c>
      <c r="F271" s="151" t="s">
        <v>2413</v>
      </c>
    </row>
    <row r="272" spans="1:6" ht="18" customHeight="1">
      <c r="A272" s="359" t="s">
        <v>4334</v>
      </c>
      <c r="B272" s="360" t="s">
        <v>4202</v>
      </c>
      <c r="C272" s="162" t="s">
        <v>7686</v>
      </c>
      <c r="D272" s="151" t="str">
        <f t="shared" si="4"/>
        <v>梅擬</v>
      </c>
      <c r="E272" s="324" t="s">
        <v>7065</v>
      </c>
      <c r="F272" s="151" t="s">
        <v>3792</v>
      </c>
    </row>
    <row r="273" spans="1:6" ht="18" customHeight="1">
      <c r="A273" s="361" t="s">
        <v>1578</v>
      </c>
      <c r="B273" s="362" t="s">
        <v>6202</v>
      </c>
      <c r="C273" s="162" t="s">
        <v>7686</v>
      </c>
      <c r="D273" s="151" t="str">
        <f t="shared" si="4"/>
        <v>マリーゴールド【万寿菊】</v>
      </c>
      <c r="E273" s="324" t="s">
        <v>7738</v>
      </c>
      <c r="F273" s="151" t="s">
        <v>4101</v>
      </c>
    </row>
    <row r="274" spans="1:6" ht="18" customHeight="1">
      <c r="A274" s="361" t="s">
        <v>415</v>
      </c>
      <c r="B274" s="364" t="s">
        <v>2488</v>
      </c>
      <c r="C274" s="162" t="s">
        <v>7686</v>
      </c>
      <c r="D274" s="151" t="str">
        <f t="shared" si="4"/>
        <v>蛇の髭【竜の髭】</v>
      </c>
      <c r="E274" s="324" t="s">
        <v>7311</v>
      </c>
      <c r="F274" s="151" t="s">
        <v>4100</v>
      </c>
    </row>
    <row r="275" spans="1:6" ht="18" customHeight="1">
      <c r="A275" s="363" t="s">
        <v>2532</v>
      </c>
      <c r="B275" s="364" t="s">
        <v>2488</v>
      </c>
      <c r="C275" s="162" t="s">
        <v>7686</v>
      </c>
      <c r="D275" s="151" t="str">
        <f t="shared" si="4"/>
        <v>ピラカンサ【常盤山査子】</v>
      </c>
      <c r="E275" s="324" t="s">
        <v>7066</v>
      </c>
      <c r="F275" s="151" t="s">
        <v>4103</v>
      </c>
    </row>
    <row r="276" spans="1:6" ht="18" customHeight="1">
      <c r="A276" s="363" t="s">
        <v>5296</v>
      </c>
      <c r="B276" s="343" t="s">
        <v>1658</v>
      </c>
      <c r="C276" s="162" t="s">
        <v>7686</v>
      </c>
      <c r="D276" s="151" t="str">
        <f t="shared" si="4"/>
        <v>宿木/寄生木【寓生】</v>
      </c>
      <c r="E276" s="324" t="s">
        <v>7067</v>
      </c>
      <c r="F276" s="151" t="s">
        <v>6270</v>
      </c>
    </row>
    <row r="277" spans="1:6" ht="18" customHeight="1">
      <c r="A277" s="344" t="s">
        <v>2765</v>
      </c>
      <c r="B277" s="342" t="s">
        <v>4913</v>
      </c>
      <c r="C277" s="151" t="s">
        <v>7868</v>
      </c>
      <c r="D277" s="151" t="str">
        <f t="shared" si="4"/>
        <v>羊歯【忍ぶ草】</v>
      </c>
      <c r="E277" s="324" t="s">
        <v>7901</v>
      </c>
      <c r="F277" s="151" t="s">
        <v>7900</v>
      </c>
    </row>
    <row r="278" spans="1:6" ht="18" customHeight="1">
      <c r="A278" s="344" t="s">
        <v>2761</v>
      </c>
      <c r="B278" s="342" t="s">
        <v>4913</v>
      </c>
      <c r="C278" s="151" t="s">
        <v>7875</v>
      </c>
      <c r="D278" s="151" t="str">
        <f t="shared" si="4"/>
        <v>柊【鬼の目突き】</v>
      </c>
      <c r="E278" s="324" t="s">
        <v>7068</v>
      </c>
      <c r="F278" s="151" t="s">
        <v>4106</v>
      </c>
    </row>
    <row r="279" spans="1:6" ht="18" customHeight="1">
      <c r="A279" s="341" t="s">
        <v>5230</v>
      </c>
      <c r="B279" s="342" t="s">
        <v>4913</v>
      </c>
      <c r="C279" s="151" t="s">
        <v>7876</v>
      </c>
      <c r="D279" s="151" t="str">
        <f t="shared" si="4"/>
        <v>アマリリス【花水仙】</v>
      </c>
      <c r="E279" s="324" t="s">
        <v>7070</v>
      </c>
      <c r="F279" s="151" t="s">
        <v>4102</v>
      </c>
    </row>
    <row r="280" spans="1:6" ht="18" customHeight="1">
      <c r="A280" s="345" t="s">
        <v>276</v>
      </c>
      <c r="B280" s="347" t="s">
        <v>2332</v>
      </c>
      <c r="C280" s="151" t="s">
        <v>7876</v>
      </c>
      <c r="D280" s="151" t="str">
        <f t="shared" si="4"/>
        <v>グラジオラス【唐菖蒲】</v>
      </c>
      <c r="E280" s="324" t="s">
        <v>7363</v>
      </c>
      <c r="F280" s="151" t="s">
        <v>4163</v>
      </c>
    </row>
    <row r="281" spans="1:6" ht="18" customHeight="1">
      <c r="A281" s="348" t="s">
        <v>765</v>
      </c>
      <c r="B281" s="350" t="s">
        <v>766</v>
      </c>
      <c r="C281" s="151" t="s">
        <v>7876</v>
      </c>
      <c r="D281" s="151" t="str">
        <f t="shared" si="4"/>
        <v>梨</v>
      </c>
      <c r="E281" s="324" t="s">
        <v>7071</v>
      </c>
      <c r="F281" s="151" t="s">
        <v>4103</v>
      </c>
    </row>
    <row r="282" spans="1:6" ht="18" customHeight="1">
      <c r="A282" s="349" t="s">
        <v>3931</v>
      </c>
      <c r="B282" s="350" t="s">
        <v>766</v>
      </c>
      <c r="C282" s="151" t="s">
        <v>7876</v>
      </c>
      <c r="D282" s="151" t="str">
        <f t="shared" si="4"/>
        <v>石楠花</v>
      </c>
      <c r="E282" s="324" t="s">
        <v>7386</v>
      </c>
      <c r="F282" s="151" t="s">
        <v>6236</v>
      </c>
    </row>
    <row r="283" spans="1:6" ht="18" customHeight="1">
      <c r="A283" s="341" t="s">
        <v>51</v>
      </c>
      <c r="B283" s="343" t="s">
        <v>1658</v>
      </c>
      <c r="C283" s="152" t="s">
        <v>7676</v>
      </c>
      <c r="D283" s="151" t="str">
        <f t="shared" si="4"/>
        <v>竹</v>
      </c>
      <c r="E283" s="324" t="s">
        <v>8101</v>
      </c>
      <c r="F283" s="151" t="s">
        <v>7305</v>
      </c>
    </row>
    <row r="284" spans="1:6" ht="18" customHeight="1">
      <c r="A284" s="345" t="s">
        <v>2522</v>
      </c>
      <c r="B284" s="346" t="s">
        <v>3057</v>
      </c>
      <c r="C284" s="152" t="s">
        <v>7676</v>
      </c>
      <c r="D284" s="151" t="str">
        <f t="shared" si="4"/>
        <v>ルピナス【登藤/昇藤】</v>
      </c>
      <c r="E284" s="324" t="s">
        <v>8065</v>
      </c>
      <c r="F284" s="151" t="s">
        <v>2414</v>
      </c>
    </row>
    <row r="285" spans="1:6" ht="18" customHeight="1">
      <c r="A285" s="348" t="s">
        <v>5782</v>
      </c>
      <c r="B285" s="347" t="s">
        <v>2332</v>
      </c>
      <c r="C285" s="152" t="s">
        <v>7676</v>
      </c>
      <c r="D285" s="151" t="str">
        <f t="shared" si="4"/>
        <v>灯台躑躅/満天星</v>
      </c>
      <c r="E285" s="324" t="s">
        <v>8125</v>
      </c>
      <c r="F285" s="151" t="s">
        <v>6236</v>
      </c>
    </row>
    <row r="286" spans="1:6" ht="18" customHeight="1">
      <c r="A286" s="349" t="s">
        <v>1428</v>
      </c>
      <c r="B286" s="350" t="s">
        <v>766</v>
      </c>
      <c r="C286" s="152" t="s">
        <v>7676</v>
      </c>
      <c r="D286" s="151" t="str">
        <f t="shared" si="4"/>
        <v>皐月/五月</v>
      </c>
      <c r="E286" s="324" t="s">
        <v>8127</v>
      </c>
      <c r="F286" s="151" t="s">
        <v>6236</v>
      </c>
    </row>
    <row r="287" spans="1:6" ht="18" customHeight="1">
      <c r="A287" s="352" t="s">
        <v>696</v>
      </c>
      <c r="B287" s="351" t="s">
        <v>1441</v>
      </c>
      <c r="C287" s="152" t="s">
        <v>7676</v>
      </c>
      <c r="D287" s="151" t="str">
        <f t="shared" si="4"/>
        <v>亜麻【滑胡麻】</v>
      </c>
      <c r="E287" s="324" t="s">
        <v>7072</v>
      </c>
      <c r="F287" s="151" t="s">
        <v>6271</v>
      </c>
    </row>
    <row r="288" spans="1:6" ht="18" customHeight="1">
      <c r="A288" s="354" t="s">
        <v>6519</v>
      </c>
      <c r="B288" s="353" t="s">
        <v>2265</v>
      </c>
      <c r="C288" s="152" t="s">
        <v>7676</v>
      </c>
      <c r="D288" s="151" t="str">
        <f t="shared" si="4"/>
        <v>鳥兜【附子】</v>
      </c>
      <c r="E288" s="324" t="s">
        <v>7073</v>
      </c>
      <c r="F288" s="151" t="s">
        <v>2408</v>
      </c>
    </row>
    <row r="289" spans="1:6" ht="18" customHeight="1">
      <c r="A289" s="356" t="s">
        <v>4474</v>
      </c>
      <c r="B289" s="357" t="s">
        <v>5174</v>
      </c>
      <c r="C289" s="152" t="s">
        <v>7676</v>
      </c>
      <c r="D289" s="151" t="str">
        <f t="shared" si="4"/>
        <v>煙草【ニコチアナ】</v>
      </c>
      <c r="E289" s="324" t="s">
        <v>7074</v>
      </c>
      <c r="F289" s="151" t="s">
        <v>4165</v>
      </c>
    </row>
    <row r="290" spans="1:6" ht="18" customHeight="1">
      <c r="A290" s="359" t="s">
        <v>2644</v>
      </c>
      <c r="B290" s="360" t="s">
        <v>4202</v>
      </c>
      <c r="C290" s="152" t="s">
        <v>7676</v>
      </c>
      <c r="D290" s="151" t="str">
        <f t="shared" si="4"/>
        <v>萩【鹿鳴草】</v>
      </c>
      <c r="E290" s="324" t="s">
        <v>7739</v>
      </c>
      <c r="F290" s="151" t="s">
        <v>2414</v>
      </c>
    </row>
    <row r="291" spans="1:6" ht="18" customHeight="1">
      <c r="A291" s="359" t="s">
        <v>1372</v>
      </c>
      <c r="B291" s="360" t="s">
        <v>4202</v>
      </c>
      <c r="C291" s="152" t="s">
        <v>7676</v>
      </c>
      <c r="D291" s="151" t="str">
        <f t="shared" si="4"/>
        <v>麻【大麻草】</v>
      </c>
      <c r="E291" s="324" t="s">
        <v>7075</v>
      </c>
      <c r="F291" s="151" t="s">
        <v>6272</v>
      </c>
    </row>
    <row r="292" spans="1:6" ht="18" customHeight="1">
      <c r="A292" s="359" t="s">
        <v>6201</v>
      </c>
      <c r="B292" s="362" t="s">
        <v>6202</v>
      </c>
      <c r="C292" s="152" t="s">
        <v>7676</v>
      </c>
      <c r="D292" s="151" t="str">
        <f t="shared" si="4"/>
        <v>ガーベラ【大千本槍】</v>
      </c>
      <c r="E292" s="324" t="s">
        <v>7388</v>
      </c>
      <c r="F292" s="151" t="s">
        <v>4101</v>
      </c>
    </row>
    <row r="293" spans="1:6" ht="18" customHeight="1">
      <c r="A293" s="361" t="s">
        <v>407</v>
      </c>
      <c r="B293" s="364" t="s">
        <v>2488</v>
      </c>
      <c r="C293" s="152" t="s">
        <v>7676</v>
      </c>
      <c r="D293" s="151" t="str">
        <f t="shared" si="4"/>
        <v>ストレリチア【極楽鳥花】</v>
      </c>
      <c r="E293" s="324" t="s">
        <v>7076</v>
      </c>
      <c r="F293" s="151" t="s">
        <v>6273</v>
      </c>
    </row>
    <row r="294" spans="1:6" ht="18" customHeight="1">
      <c r="A294" s="363" t="s">
        <v>5287</v>
      </c>
      <c r="B294" s="364" t="s">
        <v>2488</v>
      </c>
      <c r="C294" s="152" t="s">
        <v>7676</v>
      </c>
      <c r="D294" s="151" t="str">
        <f t="shared" si="4"/>
        <v>パイナップル【鳳梨】</v>
      </c>
      <c r="E294" s="324" t="s">
        <v>7740</v>
      </c>
      <c r="F294" s="151" t="s">
        <v>6274</v>
      </c>
    </row>
    <row r="295" spans="1:6" ht="18" customHeight="1">
      <c r="A295" s="359" t="s">
        <v>6026</v>
      </c>
      <c r="B295" s="360" t="s">
        <v>4202</v>
      </c>
      <c r="C295" s="151" t="s">
        <v>8378</v>
      </c>
      <c r="D295" s="151" t="str">
        <f t="shared" si="4"/>
        <v>フェンネル【茴香】</v>
      </c>
      <c r="E295" s="324" t="s">
        <v>7741</v>
      </c>
      <c r="F295" s="151" t="s">
        <v>6275</v>
      </c>
    </row>
    <row r="296" spans="1:6" ht="18" customHeight="1">
      <c r="A296" s="363" t="s">
        <v>5278</v>
      </c>
      <c r="B296" s="364" t="s">
        <v>2488</v>
      </c>
      <c r="C296" s="151" t="s">
        <v>8378</v>
      </c>
      <c r="D296" s="151" t="str">
        <f t="shared" si="4"/>
        <v>胡桃</v>
      </c>
      <c r="E296" s="324" t="s">
        <v>7222</v>
      </c>
      <c r="F296" s="151" t="s">
        <v>6276</v>
      </c>
    </row>
    <row r="297" spans="1:6" ht="18" customHeight="1">
      <c r="A297" s="341" t="s">
        <v>5233</v>
      </c>
      <c r="B297" s="342" t="s">
        <v>4913</v>
      </c>
      <c r="C297" s="151" t="s">
        <v>8374</v>
      </c>
      <c r="D297" s="151" t="str">
        <f t="shared" si="4"/>
        <v>七竈【山南天】</v>
      </c>
      <c r="E297" s="324" t="s">
        <v>7069</v>
      </c>
      <c r="F297" s="151" t="s">
        <v>4103</v>
      </c>
    </row>
    <row r="298" spans="1:6" ht="18" customHeight="1">
      <c r="A298" s="354" t="s">
        <v>4376</v>
      </c>
      <c r="B298" s="355" t="s">
        <v>6435</v>
      </c>
      <c r="C298" s="151" t="s">
        <v>8374</v>
      </c>
      <c r="D298" s="151" t="str">
        <f t="shared" si="4"/>
        <v>菩提樹</v>
      </c>
      <c r="E298" s="324" t="s">
        <v>7604</v>
      </c>
      <c r="F298" s="151" t="s">
        <v>7603</v>
      </c>
    </row>
    <row r="299" spans="1:6" ht="18" customHeight="1">
      <c r="A299" s="356" t="s">
        <v>5170</v>
      </c>
      <c r="B299" s="355" t="s">
        <v>6435</v>
      </c>
      <c r="C299" s="151" t="s">
        <v>8374</v>
      </c>
      <c r="D299" s="151" t="str">
        <f t="shared" si="4"/>
        <v>下野草【繍線花】</v>
      </c>
      <c r="E299" s="324" t="s">
        <v>7367</v>
      </c>
      <c r="F299" s="151" t="s">
        <v>4103</v>
      </c>
    </row>
    <row r="300" spans="1:6" ht="18" customHeight="1">
      <c r="A300" s="361" t="s">
        <v>1590</v>
      </c>
      <c r="B300" s="362" t="s">
        <v>6202</v>
      </c>
      <c r="C300" s="151" t="s">
        <v>8374</v>
      </c>
      <c r="D300" s="151" t="str">
        <f t="shared" si="4"/>
        <v>竜脳菊</v>
      </c>
      <c r="E300" s="324" t="s">
        <v>7371</v>
      </c>
      <c r="F300" s="151" t="s">
        <v>4101</v>
      </c>
    </row>
    <row r="301" spans="1:6" ht="18" customHeight="1">
      <c r="A301" s="341" t="s">
        <v>874</v>
      </c>
      <c r="B301" s="343" t="s">
        <v>1658</v>
      </c>
      <c r="C301" s="151" t="s">
        <v>8376</v>
      </c>
      <c r="D301" s="151" t="str">
        <f t="shared" si="4"/>
        <v>母子草【御形】</v>
      </c>
      <c r="E301" s="324" t="s">
        <v>7903</v>
      </c>
      <c r="F301" s="151" t="s">
        <v>4101</v>
      </c>
    </row>
    <row r="302" spans="1:6" ht="18" customHeight="1">
      <c r="A302" s="349" t="s">
        <v>1425</v>
      </c>
      <c r="B302" s="350" t="s">
        <v>766</v>
      </c>
      <c r="C302" s="151" t="s">
        <v>8376</v>
      </c>
      <c r="D302" s="151" t="str">
        <f t="shared" si="4"/>
        <v>ペチュニア【衝羽根朝顔】</v>
      </c>
      <c r="E302" s="324" t="s">
        <v>8087</v>
      </c>
      <c r="F302" s="151" t="s">
        <v>4165</v>
      </c>
    </row>
    <row r="303" spans="1:6" ht="18" customHeight="1">
      <c r="A303" s="352" t="s">
        <v>719</v>
      </c>
      <c r="B303" s="351" t="s">
        <v>1441</v>
      </c>
      <c r="C303" s="151" t="s">
        <v>8376</v>
      </c>
      <c r="D303" s="151" t="str">
        <f t="shared" si="4"/>
        <v>ユッカ【君が代蘭】</v>
      </c>
      <c r="E303" s="324" t="s">
        <v>7077</v>
      </c>
      <c r="F303" s="151" t="s">
        <v>6238</v>
      </c>
    </row>
    <row r="304" spans="1:6" ht="18" customHeight="1">
      <c r="A304" s="354" t="s">
        <v>6117</v>
      </c>
      <c r="B304" s="353" t="s">
        <v>2265</v>
      </c>
      <c r="C304" s="151" t="s">
        <v>8376</v>
      </c>
      <c r="D304" s="151" t="str">
        <f t="shared" si="4"/>
        <v>河原撫子【大和撫子】</v>
      </c>
      <c r="E304" s="324" t="s">
        <v>7078</v>
      </c>
      <c r="F304" s="151" t="s">
        <v>4161</v>
      </c>
    </row>
    <row r="305" spans="1:6" ht="18" customHeight="1">
      <c r="A305" s="356" t="s">
        <v>2945</v>
      </c>
      <c r="B305" s="355" t="s">
        <v>6435</v>
      </c>
      <c r="C305" s="151" t="s">
        <v>8376</v>
      </c>
      <c r="D305" s="151" t="str">
        <f t="shared" si="4"/>
        <v>紅花【末摘花】</v>
      </c>
      <c r="E305" s="324" t="s">
        <v>7079</v>
      </c>
      <c r="F305" s="151" t="s">
        <v>4101</v>
      </c>
    </row>
    <row r="306" spans="1:6" ht="18" customHeight="1">
      <c r="A306" s="361" t="s">
        <v>1585</v>
      </c>
      <c r="B306" s="362" t="s">
        <v>6202</v>
      </c>
      <c r="C306" s="151" t="s">
        <v>8376</v>
      </c>
      <c r="D306" s="151" t="str">
        <f t="shared" si="4"/>
        <v>吾亦紅/吾木香</v>
      </c>
      <c r="E306" s="324" t="s">
        <v>7742</v>
      </c>
      <c r="F306" s="151" t="s">
        <v>4103</v>
      </c>
    </row>
    <row r="307" spans="1:6" ht="18" customHeight="1">
      <c r="A307" s="363" t="s">
        <v>6079</v>
      </c>
      <c r="B307" s="364" t="s">
        <v>2488</v>
      </c>
      <c r="C307" s="151" t="s">
        <v>8376</v>
      </c>
      <c r="D307" s="151" t="str">
        <f t="shared" si="4"/>
        <v>椿</v>
      </c>
      <c r="E307" s="324" t="s">
        <v>7763</v>
      </c>
      <c r="F307" s="151" t="s">
        <v>2417</v>
      </c>
    </row>
    <row r="308" spans="1:6" ht="18" customHeight="1">
      <c r="A308" s="341" t="s">
        <v>1060</v>
      </c>
      <c r="B308" s="343" t="s">
        <v>1658</v>
      </c>
      <c r="C308" s="151" t="s">
        <v>8375</v>
      </c>
      <c r="D308" s="151" t="str">
        <f t="shared" si="4"/>
        <v>パンジー【三色菫】</v>
      </c>
      <c r="E308" s="324" t="s">
        <v>8064</v>
      </c>
      <c r="F308" s="151" t="s">
        <v>6231</v>
      </c>
    </row>
    <row r="309" spans="1:6" ht="18" customHeight="1">
      <c r="A309" s="344" t="s">
        <v>2764</v>
      </c>
      <c r="B309" s="342" t="s">
        <v>4913</v>
      </c>
      <c r="C309" s="151" t="s">
        <v>8375</v>
      </c>
      <c r="D309" s="151" t="str">
        <f t="shared" si="4"/>
        <v>一人静【吉野静】</v>
      </c>
      <c r="E309" s="324" t="s">
        <v>7266</v>
      </c>
      <c r="F309" s="151" t="s">
        <v>6245</v>
      </c>
    </row>
    <row r="310" spans="1:6" ht="18" customHeight="1">
      <c r="A310" s="344" t="s">
        <v>2582</v>
      </c>
      <c r="B310" s="346" t="s">
        <v>3057</v>
      </c>
      <c r="C310" s="151" t="s">
        <v>8375</v>
      </c>
      <c r="D310" s="151" t="str">
        <f t="shared" si="4"/>
        <v>大甘菜【オーニソガラム】</v>
      </c>
      <c r="E310" s="324" t="s">
        <v>7744</v>
      </c>
      <c r="F310" s="151" t="s">
        <v>4100</v>
      </c>
    </row>
    <row r="311" spans="1:6" ht="18" customHeight="1">
      <c r="A311" s="345" t="s">
        <v>2517</v>
      </c>
      <c r="B311" s="346" t="s">
        <v>3057</v>
      </c>
      <c r="C311" s="151" t="s">
        <v>8375</v>
      </c>
      <c r="D311" s="151" t="str">
        <f t="shared" si="4"/>
        <v>栗</v>
      </c>
      <c r="E311" s="324" t="s">
        <v>7085</v>
      </c>
      <c r="F311" s="151" t="s">
        <v>6279</v>
      </c>
    </row>
    <row r="312" spans="1:6" ht="18" customHeight="1">
      <c r="A312" s="345" t="s">
        <v>6367</v>
      </c>
      <c r="B312" s="346" t="s">
        <v>3057</v>
      </c>
      <c r="C312" s="151" t="s">
        <v>8375</v>
      </c>
      <c r="D312" s="151" t="str">
        <f t="shared" si="4"/>
        <v>雛芥子/雛罌粟【ポピー】</v>
      </c>
      <c r="E312" s="324" t="s">
        <v>7655</v>
      </c>
      <c r="F312" s="151" t="s">
        <v>4104</v>
      </c>
    </row>
    <row r="313" spans="1:6" ht="18" customHeight="1">
      <c r="A313" s="345" t="s">
        <v>2335</v>
      </c>
      <c r="B313" s="347" t="s">
        <v>2332</v>
      </c>
      <c r="C313" s="151" t="s">
        <v>8375</v>
      </c>
      <c r="D313" s="151" t="str">
        <f t="shared" si="4"/>
        <v>銭葵【ツリーマロウ】</v>
      </c>
      <c r="E313" s="324" t="s">
        <v>7086</v>
      </c>
      <c r="F313" s="151" t="s">
        <v>4110</v>
      </c>
    </row>
    <row r="314" spans="1:6" ht="18" customHeight="1">
      <c r="A314" s="345" t="s">
        <v>301</v>
      </c>
      <c r="B314" s="347" t="s">
        <v>2332</v>
      </c>
      <c r="C314" s="151" t="s">
        <v>8375</v>
      </c>
      <c r="D314" s="151" t="str">
        <f t="shared" si="4"/>
        <v>アルメリア【浜簪】</v>
      </c>
      <c r="E314" s="324" t="s">
        <v>7087</v>
      </c>
      <c r="F314" s="151" t="s">
        <v>6260</v>
      </c>
    </row>
    <row r="315" spans="1:6" ht="18" customHeight="1">
      <c r="A315" s="348" t="s">
        <v>5785</v>
      </c>
      <c r="B315" s="347" t="s">
        <v>2332</v>
      </c>
      <c r="C315" s="151" t="s">
        <v>8375</v>
      </c>
      <c r="D315" s="151" t="str">
        <f t="shared" si="4"/>
        <v>含羞草/御辞儀草【眠り草】</v>
      </c>
      <c r="E315" s="324" t="s">
        <v>7313</v>
      </c>
      <c r="F315" s="151" t="s">
        <v>2414</v>
      </c>
    </row>
    <row r="316" spans="1:6" ht="18" customHeight="1">
      <c r="A316" s="348" t="s">
        <v>2781</v>
      </c>
      <c r="B316" s="350" t="s">
        <v>766</v>
      </c>
      <c r="C316" s="151" t="s">
        <v>8375</v>
      </c>
      <c r="D316" s="151" t="str">
        <f t="shared" si="4"/>
        <v>乙女椿</v>
      </c>
      <c r="E316" s="324" t="s">
        <v>7764</v>
      </c>
      <c r="F316" s="151" t="s">
        <v>2417</v>
      </c>
    </row>
    <row r="317" spans="1:6" ht="18" customHeight="1">
      <c r="A317" s="349" t="s">
        <v>1431</v>
      </c>
      <c r="B317" s="350" t="s">
        <v>766</v>
      </c>
      <c r="C317" s="151" t="s">
        <v>8375</v>
      </c>
      <c r="D317" s="151" t="str">
        <f t="shared" si="4"/>
        <v>アリウム【花葱】</v>
      </c>
      <c r="E317" s="324" t="s">
        <v>7088</v>
      </c>
      <c r="F317" s="151" t="s">
        <v>4100</v>
      </c>
    </row>
    <row r="318" spans="1:6" ht="18" customHeight="1">
      <c r="A318" s="352" t="s">
        <v>2436</v>
      </c>
      <c r="B318" s="351" t="s">
        <v>1441</v>
      </c>
      <c r="C318" s="151" t="s">
        <v>8375</v>
      </c>
      <c r="D318" s="151" t="str">
        <f t="shared" si="4"/>
        <v>紫陽花【七変化】</v>
      </c>
      <c r="E318" s="324" t="s">
        <v>7656</v>
      </c>
      <c r="F318" s="151" t="s">
        <v>7314</v>
      </c>
    </row>
    <row r="319" spans="1:6" ht="18" customHeight="1">
      <c r="A319" s="352" t="s">
        <v>1282</v>
      </c>
      <c r="B319" s="351" t="s">
        <v>1441</v>
      </c>
      <c r="C319" s="151" t="s">
        <v>8375</v>
      </c>
      <c r="D319" s="151" t="str">
        <f t="shared" si="4"/>
        <v>瑠璃繁縷【アナガリス】</v>
      </c>
      <c r="E319" s="324" t="s">
        <v>7089</v>
      </c>
      <c r="F319" s="151" t="s">
        <v>4162</v>
      </c>
    </row>
    <row r="320" spans="1:6" ht="18" customHeight="1">
      <c r="A320" s="352" t="s">
        <v>2268</v>
      </c>
      <c r="B320" s="353" t="s">
        <v>2265</v>
      </c>
      <c r="C320" s="151" t="s">
        <v>8375</v>
      </c>
      <c r="D320" s="151" t="str">
        <f t="shared" si="4"/>
        <v>紫露草</v>
      </c>
      <c r="E320" s="324" t="s">
        <v>7268</v>
      </c>
      <c r="F320" s="151" t="s">
        <v>6252</v>
      </c>
    </row>
    <row r="321" spans="1:6" ht="18" customHeight="1">
      <c r="A321" s="354" t="s">
        <v>12</v>
      </c>
      <c r="B321" s="353" t="s">
        <v>2265</v>
      </c>
      <c r="C321" s="151" t="s">
        <v>8375</v>
      </c>
      <c r="D321" s="151" t="str">
        <f t="shared" si="4"/>
        <v>蓮</v>
      </c>
      <c r="E321" s="324" t="s">
        <v>8110</v>
      </c>
      <c r="F321" s="151" t="s">
        <v>5392</v>
      </c>
    </row>
    <row r="322" spans="1:6" ht="18" customHeight="1">
      <c r="A322" s="356" t="s">
        <v>2935</v>
      </c>
      <c r="B322" s="355" t="s">
        <v>6435</v>
      </c>
      <c r="C322" s="151" t="s">
        <v>8375</v>
      </c>
      <c r="D322" s="151" t="str">
        <f t="shared" ref="D322:D367" si="5">VLOOKUP(A322,石と花メイン,4,FALSE)</f>
        <v>クレオメ【西洋風蝶草】</v>
      </c>
      <c r="E322" s="324" t="s">
        <v>7745</v>
      </c>
      <c r="F322" s="151" t="s">
        <v>5393</v>
      </c>
    </row>
    <row r="323" spans="1:6" ht="18" customHeight="1">
      <c r="A323" s="356" t="s">
        <v>4473</v>
      </c>
      <c r="B323" s="357" t="s">
        <v>5174</v>
      </c>
      <c r="C323" s="151" t="s">
        <v>8375</v>
      </c>
      <c r="D323" s="151" t="str">
        <f t="shared" si="5"/>
        <v>エリンギウム【松毬薊】</v>
      </c>
      <c r="E323" s="324" t="s">
        <v>7090</v>
      </c>
      <c r="F323" s="151" t="s">
        <v>6275</v>
      </c>
    </row>
    <row r="324" spans="1:6" ht="18" customHeight="1">
      <c r="A324" s="358" t="s">
        <v>4180</v>
      </c>
      <c r="B324" s="357" t="s">
        <v>5174</v>
      </c>
      <c r="C324" s="151" t="s">
        <v>8375</v>
      </c>
      <c r="D324" s="151" t="str">
        <f t="shared" si="5"/>
        <v>マルメロ【西洋花梨】</v>
      </c>
      <c r="E324" s="324" t="s">
        <v>7746</v>
      </c>
      <c r="F324" s="151" t="s">
        <v>4103</v>
      </c>
    </row>
    <row r="325" spans="1:6" ht="18" customHeight="1">
      <c r="A325" s="358" t="s">
        <v>4190</v>
      </c>
      <c r="B325" s="357" t="s">
        <v>5174</v>
      </c>
      <c r="C325" s="151" t="s">
        <v>8375</v>
      </c>
      <c r="D325" s="151" t="str">
        <f t="shared" si="5"/>
        <v>鳳仙花【爪紅】</v>
      </c>
      <c r="E325" s="324" t="s">
        <v>7091</v>
      </c>
      <c r="F325" s="151" t="s">
        <v>2412</v>
      </c>
    </row>
    <row r="326" spans="1:6" ht="18" customHeight="1">
      <c r="A326" s="358" t="s">
        <v>4955</v>
      </c>
      <c r="B326" s="360" t="s">
        <v>4202</v>
      </c>
      <c r="C326" s="151" t="s">
        <v>8375</v>
      </c>
      <c r="D326" s="151" t="str">
        <f t="shared" si="5"/>
        <v>柿</v>
      </c>
      <c r="E326" s="324" t="s">
        <v>7395</v>
      </c>
      <c r="F326" s="151" t="s">
        <v>5394</v>
      </c>
    </row>
    <row r="327" spans="1:6" ht="18" customHeight="1">
      <c r="A327" s="358" t="s">
        <v>4491</v>
      </c>
      <c r="B327" s="360" t="s">
        <v>4202</v>
      </c>
      <c r="C327" s="151" t="s">
        <v>8375</v>
      </c>
      <c r="D327" s="151" t="str">
        <f t="shared" si="5"/>
        <v>白粉花【夕化粧】</v>
      </c>
      <c r="E327" s="324" t="s">
        <v>7092</v>
      </c>
      <c r="F327" s="151" t="s">
        <v>6268</v>
      </c>
    </row>
    <row r="328" spans="1:6" ht="18" customHeight="1">
      <c r="A328" s="359" t="s">
        <v>4342</v>
      </c>
      <c r="B328" s="360" t="s">
        <v>4202</v>
      </c>
      <c r="C328" s="151" t="s">
        <v>8375</v>
      </c>
      <c r="D328" s="151" t="str">
        <f t="shared" si="5"/>
        <v>野牡丹【スパイダーフラワー】</v>
      </c>
      <c r="E328" s="324" t="s">
        <v>7093</v>
      </c>
      <c r="F328" s="151" t="s">
        <v>5395</v>
      </c>
    </row>
    <row r="329" spans="1:6" ht="18" customHeight="1">
      <c r="A329" s="359" t="s">
        <v>6613</v>
      </c>
      <c r="B329" s="360" t="s">
        <v>4202</v>
      </c>
      <c r="C329" s="151" t="s">
        <v>8375</v>
      </c>
      <c r="D329" s="151" t="str">
        <f t="shared" si="5"/>
        <v>秋明菊【貴船菊】</v>
      </c>
      <c r="E329" s="324" t="s">
        <v>7094</v>
      </c>
      <c r="F329" s="151" t="s">
        <v>2408</v>
      </c>
    </row>
    <row r="330" spans="1:6" ht="18" customHeight="1">
      <c r="A330" s="361" t="s">
        <v>1594</v>
      </c>
      <c r="B330" s="362" t="s">
        <v>6202</v>
      </c>
      <c r="C330" s="151" t="s">
        <v>8375</v>
      </c>
      <c r="D330" s="151" t="str">
        <f t="shared" si="5"/>
        <v>セントポーリア【アフリカ菫】</v>
      </c>
      <c r="E330" s="324" t="s">
        <v>7095</v>
      </c>
      <c r="F330" s="151" t="s">
        <v>3791</v>
      </c>
    </row>
    <row r="331" spans="1:6" ht="18" customHeight="1">
      <c r="A331" s="361" t="s">
        <v>3194</v>
      </c>
      <c r="B331" s="362" t="s">
        <v>6202</v>
      </c>
      <c r="C331" s="151" t="s">
        <v>8375</v>
      </c>
      <c r="D331" s="151" t="str">
        <f t="shared" si="5"/>
        <v>山百合【オリエンタルリリー】</v>
      </c>
      <c r="E331" s="324" t="s">
        <v>8061</v>
      </c>
      <c r="F331" s="151" t="s">
        <v>4100</v>
      </c>
    </row>
    <row r="332" spans="1:6" ht="18" customHeight="1">
      <c r="A332" s="361" t="s">
        <v>410</v>
      </c>
      <c r="B332" s="364" t="s">
        <v>2488</v>
      </c>
      <c r="C332" s="151" t="s">
        <v>8375</v>
      </c>
      <c r="D332" s="151" t="str">
        <f t="shared" si="5"/>
        <v>莢迷</v>
      </c>
      <c r="E332" s="324" t="s">
        <v>7096</v>
      </c>
      <c r="F332" s="151" t="s">
        <v>6262</v>
      </c>
    </row>
    <row r="333" spans="1:6" ht="18" customHeight="1">
      <c r="A333" s="363" t="s">
        <v>5053</v>
      </c>
      <c r="B333" s="364" t="s">
        <v>2488</v>
      </c>
      <c r="C333" s="151" t="s">
        <v>8375</v>
      </c>
      <c r="D333" s="151" t="str">
        <f t="shared" si="5"/>
        <v>ユーチャリス【擬宝珠水仙】</v>
      </c>
      <c r="E333" s="324" t="s">
        <v>7747</v>
      </c>
      <c r="F333" s="151" t="s">
        <v>4102</v>
      </c>
    </row>
    <row r="334" spans="1:6" ht="18" customHeight="1">
      <c r="A334" s="363" t="s">
        <v>5990</v>
      </c>
      <c r="B334" s="343" t="s">
        <v>1658</v>
      </c>
      <c r="C334" s="151" t="s">
        <v>8375</v>
      </c>
      <c r="D334" s="151" t="str">
        <f t="shared" si="5"/>
        <v>パフィオペディラム</v>
      </c>
      <c r="E334" s="324" t="s">
        <v>8066</v>
      </c>
      <c r="F334" s="151" t="s">
        <v>6235</v>
      </c>
    </row>
    <row r="335" spans="1:6" ht="18" customHeight="1">
      <c r="A335" s="363" t="s">
        <v>6074</v>
      </c>
      <c r="B335" s="364" t="s">
        <v>2488</v>
      </c>
      <c r="C335" s="151" t="s">
        <v>7862</v>
      </c>
      <c r="D335" s="151" t="str">
        <f t="shared" si="5"/>
        <v>葉牡丹【花キャベツ】</v>
      </c>
      <c r="E335" s="324" t="s">
        <v>7743</v>
      </c>
      <c r="F335" s="151" t="s">
        <v>2411</v>
      </c>
    </row>
    <row r="336" spans="1:6" ht="18" customHeight="1">
      <c r="A336" s="341" t="s">
        <v>4908</v>
      </c>
      <c r="B336" s="343" t="s">
        <v>1658</v>
      </c>
      <c r="C336" s="151" t="s">
        <v>7864</v>
      </c>
      <c r="D336" s="151" t="str">
        <f t="shared" si="5"/>
        <v>崑崙花【ハンカチの花】</v>
      </c>
      <c r="E336" s="324" t="s">
        <v>7080</v>
      </c>
      <c r="F336" s="151" t="s">
        <v>6258</v>
      </c>
    </row>
    <row r="337" spans="1:6" ht="18" customHeight="1">
      <c r="A337" s="354" t="s">
        <v>2125</v>
      </c>
      <c r="B337" s="353" t="s">
        <v>2265</v>
      </c>
      <c r="C337" s="151" t="s">
        <v>7864</v>
      </c>
      <c r="D337" s="151" t="str">
        <f t="shared" si="5"/>
        <v>ブッドレア【房藤空木】</v>
      </c>
      <c r="E337" s="324" t="s">
        <v>7081</v>
      </c>
      <c r="F337" s="151" t="s">
        <v>6277</v>
      </c>
    </row>
    <row r="338" spans="1:6" ht="18" customHeight="1">
      <c r="A338" s="356" t="s">
        <v>2952</v>
      </c>
      <c r="B338" s="355" t="s">
        <v>6435</v>
      </c>
      <c r="C338" s="151" t="s">
        <v>7864</v>
      </c>
      <c r="D338" s="151" t="str">
        <f t="shared" si="5"/>
        <v>鹿子草【春女郎花】</v>
      </c>
      <c r="E338" s="324" t="s">
        <v>7082</v>
      </c>
      <c r="F338" s="151" t="s">
        <v>6278</v>
      </c>
    </row>
    <row r="339" spans="1:6" ht="18" customHeight="1">
      <c r="A339" s="356" t="s">
        <v>4475</v>
      </c>
      <c r="B339" s="357" t="s">
        <v>5174</v>
      </c>
      <c r="C339" s="151" t="s">
        <v>7864</v>
      </c>
      <c r="D339" s="151" t="str">
        <f t="shared" si="5"/>
        <v>洞庭藍【秋咲きベロニカ】</v>
      </c>
      <c r="E339" s="324" t="s">
        <v>8060</v>
      </c>
      <c r="F339" s="151" t="s">
        <v>2420</v>
      </c>
    </row>
    <row r="340" spans="1:6" ht="18" customHeight="1">
      <c r="A340" s="358" t="s">
        <v>1356</v>
      </c>
      <c r="B340" s="357" t="s">
        <v>5174</v>
      </c>
      <c r="C340" s="151" t="s">
        <v>7864</v>
      </c>
      <c r="D340" s="151" t="str">
        <f t="shared" si="5"/>
        <v>藍【蓼藍】</v>
      </c>
      <c r="E340" s="324" t="s">
        <v>8058</v>
      </c>
      <c r="F340" s="151" t="s">
        <v>8059</v>
      </c>
    </row>
    <row r="341" spans="1:6" ht="18" customHeight="1">
      <c r="A341" s="359" t="s">
        <v>4318</v>
      </c>
      <c r="B341" s="360" t="s">
        <v>4202</v>
      </c>
      <c r="C341" s="151" t="s">
        <v>7864</v>
      </c>
      <c r="D341" s="151" t="str">
        <f t="shared" si="5"/>
        <v>コリウス【金襴紫蘇】</v>
      </c>
      <c r="E341" s="324" t="s">
        <v>7083</v>
      </c>
      <c r="F341" s="151" t="s">
        <v>2413</v>
      </c>
    </row>
    <row r="342" spans="1:6" ht="18" customHeight="1">
      <c r="A342" s="361" t="s">
        <v>1584</v>
      </c>
      <c r="B342" s="362" t="s">
        <v>6202</v>
      </c>
      <c r="C342" s="151" t="s">
        <v>7864</v>
      </c>
      <c r="D342" s="151" t="str">
        <f t="shared" si="5"/>
        <v>藤袴【蘭草】</v>
      </c>
      <c r="E342" s="324" t="s">
        <v>7084</v>
      </c>
      <c r="F342" s="151" t="s">
        <v>4101</v>
      </c>
    </row>
    <row r="343" spans="1:6" ht="18" customHeight="1">
      <c r="A343" s="363" t="s">
        <v>2529</v>
      </c>
      <c r="B343" s="364" t="s">
        <v>2488</v>
      </c>
      <c r="C343" s="151" t="s">
        <v>7864</v>
      </c>
      <c r="D343" s="151" t="str">
        <f t="shared" si="5"/>
        <v>蓬菊【タンジー】</v>
      </c>
      <c r="E343" s="324" t="s">
        <v>7693</v>
      </c>
      <c r="F343" s="151" t="s">
        <v>4101</v>
      </c>
    </row>
    <row r="344" spans="1:6" ht="18" customHeight="1">
      <c r="A344" s="341" t="s">
        <v>5249</v>
      </c>
      <c r="B344" s="343" t="s">
        <v>1658</v>
      </c>
      <c r="C344" s="151" t="s">
        <v>8372</v>
      </c>
      <c r="D344" s="151" t="str">
        <f t="shared" si="5"/>
        <v>スイートアリッサム【庭薺】</v>
      </c>
      <c r="E344" s="324" t="s">
        <v>7751</v>
      </c>
      <c r="F344" s="151" t="s">
        <v>2411</v>
      </c>
    </row>
    <row r="345" spans="1:6" ht="18" customHeight="1">
      <c r="A345" s="344" t="s">
        <v>3081</v>
      </c>
      <c r="B345" s="342" t="s">
        <v>4913</v>
      </c>
      <c r="C345" s="151" t="s">
        <v>8372</v>
      </c>
      <c r="D345" s="151" t="str">
        <f t="shared" si="5"/>
        <v>立金花/流金花</v>
      </c>
      <c r="E345" s="324" t="s">
        <v>7752</v>
      </c>
      <c r="F345" s="151" t="s">
        <v>7279</v>
      </c>
    </row>
    <row r="346" spans="1:6" ht="18" customHeight="1">
      <c r="A346" s="344" t="s">
        <v>1903</v>
      </c>
      <c r="B346" s="346" t="s">
        <v>3057</v>
      </c>
      <c r="C346" s="151" t="s">
        <v>8372</v>
      </c>
      <c r="D346" s="151" t="str">
        <f t="shared" si="5"/>
        <v>カランコエ【紅弁慶】</v>
      </c>
      <c r="E346" s="324" t="s">
        <v>7097</v>
      </c>
      <c r="F346" s="151" t="s">
        <v>6267</v>
      </c>
    </row>
    <row r="347" spans="1:6" ht="18" customHeight="1">
      <c r="A347" s="348" t="s">
        <v>2475</v>
      </c>
      <c r="B347" s="350" t="s">
        <v>766</v>
      </c>
      <c r="C347" s="151" t="s">
        <v>8372</v>
      </c>
      <c r="D347" s="151" t="str">
        <f t="shared" si="5"/>
        <v>カンパニュラ【釣鐘草】</v>
      </c>
      <c r="E347" s="324" t="s">
        <v>7325</v>
      </c>
      <c r="F347" s="151" t="s">
        <v>6243</v>
      </c>
    </row>
    <row r="348" spans="1:6" ht="18" customHeight="1">
      <c r="A348" s="349" t="s">
        <v>1338</v>
      </c>
      <c r="B348" s="351" t="s">
        <v>1441</v>
      </c>
      <c r="C348" s="151" t="s">
        <v>8372</v>
      </c>
      <c r="D348" s="151" t="str">
        <f t="shared" si="5"/>
        <v>オリーブ【橄欖】</v>
      </c>
      <c r="E348" s="324" t="s">
        <v>7098</v>
      </c>
      <c r="F348" s="151" t="s">
        <v>4106</v>
      </c>
    </row>
    <row r="349" spans="1:6" ht="18" customHeight="1">
      <c r="A349" s="354" t="s">
        <v>5700</v>
      </c>
      <c r="B349" s="355" t="s">
        <v>6435</v>
      </c>
      <c r="C349" s="151" t="s">
        <v>8372</v>
      </c>
      <c r="D349" s="151" t="str">
        <f t="shared" si="5"/>
        <v>小町草【虫取撫子】</v>
      </c>
      <c r="E349" s="324" t="s">
        <v>8124</v>
      </c>
      <c r="F349" s="151" t="s">
        <v>4161</v>
      </c>
    </row>
    <row r="350" spans="1:6" ht="18" customHeight="1">
      <c r="A350" s="358" t="s">
        <v>3110</v>
      </c>
      <c r="B350" s="357" t="s">
        <v>5174</v>
      </c>
      <c r="C350" s="151" t="s">
        <v>8372</v>
      </c>
      <c r="D350" s="151" t="str">
        <f t="shared" si="5"/>
        <v>葛【裏見草】</v>
      </c>
      <c r="E350" s="324" t="s">
        <v>7099</v>
      </c>
      <c r="F350" s="151" t="s">
        <v>2414</v>
      </c>
    </row>
    <row r="351" spans="1:6" ht="18" customHeight="1">
      <c r="A351" s="361" t="s">
        <v>1595</v>
      </c>
      <c r="B351" s="362" t="s">
        <v>6202</v>
      </c>
      <c r="C351" s="151" t="s">
        <v>8372</v>
      </c>
      <c r="D351" s="151" t="str">
        <f t="shared" si="5"/>
        <v>烏瓜【玉章】</v>
      </c>
      <c r="E351" s="324" t="s">
        <v>7293</v>
      </c>
      <c r="F351" s="151" t="s">
        <v>6239</v>
      </c>
    </row>
    <row r="352" spans="1:6" ht="18" customHeight="1">
      <c r="A352" s="363" t="s">
        <v>4870</v>
      </c>
      <c r="B352" s="364" t="s">
        <v>2488</v>
      </c>
      <c r="C352" s="151" t="s">
        <v>8372</v>
      </c>
      <c r="D352" s="151" t="str">
        <f t="shared" si="5"/>
        <v>沈丁花【瑞香】</v>
      </c>
      <c r="E352" s="324" t="s">
        <v>7112</v>
      </c>
      <c r="F352" s="151" t="s">
        <v>6256</v>
      </c>
    </row>
    <row r="353" spans="1:6" ht="18" customHeight="1">
      <c r="A353" s="341" t="s">
        <v>5247</v>
      </c>
      <c r="B353" s="343" t="s">
        <v>1658</v>
      </c>
      <c r="C353" s="151" t="s">
        <v>7878</v>
      </c>
      <c r="D353" s="151" t="str">
        <f t="shared" si="5"/>
        <v>芹【白根草】</v>
      </c>
      <c r="E353" s="324" t="s">
        <v>7100</v>
      </c>
      <c r="F353" s="151" t="s">
        <v>6275</v>
      </c>
    </row>
    <row r="354" spans="1:6" ht="18" customHeight="1">
      <c r="A354" s="349" t="s">
        <v>4534</v>
      </c>
      <c r="B354" s="350" t="s">
        <v>766</v>
      </c>
      <c r="C354" s="151" t="s">
        <v>7878</v>
      </c>
      <c r="D354" s="151" t="str">
        <f t="shared" si="5"/>
        <v>鈴蘭【君影草】</v>
      </c>
      <c r="E354" s="324" t="s">
        <v>7101</v>
      </c>
      <c r="F354" s="151" t="s">
        <v>4100</v>
      </c>
    </row>
    <row r="355" spans="1:6" ht="18" customHeight="1">
      <c r="A355" s="354" t="s">
        <v>6515</v>
      </c>
      <c r="B355" s="353" t="s">
        <v>2265</v>
      </c>
      <c r="C355" s="151" t="s">
        <v>7878</v>
      </c>
      <c r="D355" s="151" t="str">
        <f t="shared" si="5"/>
        <v>擬宝珠【ホスタ】</v>
      </c>
      <c r="E355" s="324" t="s">
        <v>8062</v>
      </c>
      <c r="F355" s="151" t="s">
        <v>4100</v>
      </c>
    </row>
    <row r="356" spans="1:6" ht="18" customHeight="1">
      <c r="A356" s="359" t="s">
        <v>4326</v>
      </c>
      <c r="B356" s="360" t="s">
        <v>4202</v>
      </c>
      <c r="C356" s="151" t="s">
        <v>7878</v>
      </c>
      <c r="D356" s="151" t="str">
        <f t="shared" si="5"/>
        <v>レースフラワー【毒芹擬】</v>
      </c>
      <c r="E356" s="324" t="s">
        <v>7102</v>
      </c>
      <c r="F356" s="151" t="s">
        <v>6275</v>
      </c>
    </row>
    <row r="357" spans="1:6" ht="18" customHeight="1">
      <c r="A357" s="341" t="s">
        <v>2754</v>
      </c>
      <c r="B357" s="342" t="s">
        <v>4913</v>
      </c>
      <c r="C357" s="151" t="s">
        <v>7879</v>
      </c>
      <c r="D357" s="151" t="str">
        <f t="shared" si="5"/>
        <v>満作/万作</v>
      </c>
      <c r="E357" s="324" t="s">
        <v>7103</v>
      </c>
      <c r="F357" s="151" t="s">
        <v>5396</v>
      </c>
    </row>
    <row r="358" spans="1:6" ht="18" customHeight="1">
      <c r="A358" s="352" t="s">
        <v>4418</v>
      </c>
      <c r="B358" s="353" t="s">
        <v>2265</v>
      </c>
      <c r="C358" s="151" t="s">
        <v>7879</v>
      </c>
      <c r="D358" s="151" t="str">
        <f t="shared" si="5"/>
        <v>金糸梅【ヒペリカム】</v>
      </c>
      <c r="E358" s="324" t="s">
        <v>7401</v>
      </c>
      <c r="F358" s="151" t="s">
        <v>6244</v>
      </c>
    </row>
    <row r="359" spans="1:6" ht="18" customHeight="1">
      <c r="A359" s="354" t="s">
        <v>6520</v>
      </c>
      <c r="B359" s="353" t="s">
        <v>2265</v>
      </c>
      <c r="C359" s="151" t="s">
        <v>7879</v>
      </c>
      <c r="D359" s="151" t="str">
        <f t="shared" si="5"/>
        <v>花虎の尾【フィソステギア】</v>
      </c>
      <c r="E359" s="324" t="s">
        <v>7753</v>
      </c>
      <c r="F359" s="151" t="s">
        <v>2413</v>
      </c>
    </row>
    <row r="360" spans="1:6" ht="18" customHeight="1">
      <c r="A360" s="356" t="s">
        <v>5173</v>
      </c>
      <c r="B360" s="357" t="s">
        <v>5174</v>
      </c>
      <c r="C360" s="151" t="s">
        <v>7879</v>
      </c>
      <c r="D360" s="151" t="str">
        <f t="shared" si="5"/>
        <v>月下美人【月来香】</v>
      </c>
      <c r="E360" s="324" t="s">
        <v>7104</v>
      </c>
      <c r="F360" s="151" t="s">
        <v>5397</v>
      </c>
    </row>
    <row r="361" spans="1:6" ht="18" customHeight="1">
      <c r="A361" s="359" t="s">
        <v>2054</v>
      </c>
      <c r="B361" s="360" t="s">
        <v>4202</v>
      </c>
      <c r="C361" s="151" t="s">
        <v>7879</v>
      </c>
      <c r="D361" s="151" t="str">
        <f t="shared" si="5"/>
        <v>綿【綿花】</v>
      </c>
      <c r="E361" s="324" t="s">
        <v>7105</v>
      </c>
      <c r="F361" s="151" t="s">
        <v>4110</v>
      </c>
    </row>
    <row r="362" spans="1:6" ht="18" customHeight="1">
      <c r="A362" s="341" t="s">
        <v>29</v>
      </c>
      <c r="B362" s="342" t="s">
        <v>4913</v>
      </c>
      <c r="C362" s="151" t="s">
        <v>7880</v>
      </c>
      <c r="D362" s="151" t="str">
        <f t="shared" si="5"/>
        <v>苔</v>
      </c>
      <c r="E362" s="324" t="s">
        <v>7902</v>
      </c>
      <c r="F362" s="151" t="s">
        <v>7899</v>
      </c>
    </row>
    <row r="363" spans="1:6" ht="18" customHeight="1">
      <c r="A363" s="345" t="s">
        <v>2507</v>
      </c>
      <c r="B363" s="346" t="s">
        <v>3057</v>
      </c>
      <c r="C363" s="151" t="s">
        <v>7880</v>
      </c>
      <c r="D363" s="151" t="str">
        <f t="shared" si="5"/>
        <v>雛菊【デイジー】</v>
      </c>
      <c r="E363" s="324" t="s">
        <v>7106</v>
      </c>
      <c r="F363" s="151" t="s">
        <v>4101</v>
      </c>
    </row>
    <row r="364" spans="1:6" ht="18" customHeight="1">
      <c r="A364" s="349" t="s">
        <v>1453</v>
      </c>
      <c r="B364" s="351" t="s">
        <v>1441</v>
      </c>
      <c r="C364" s="151" t="s">
        <v>7880</v>
      </c>
      <c r="D364" s="151" t="str">
        <f t="shared" si="5"/>
        <v>ヒソップ【柳薄荷】</v>
      </c>
      <c r="E364" s="324" t="s">
        <v>7107</v>
      </c>
      <c r="F364" s="151" t="s">
        <v>2413</v>
      </c>
    </row>
    <row r="365" spans="1:6" ht="18" customHeight="1">
      <c r="A365" s="356" t="s">
        <v>2931</v>
      </c>
      <c r="B365" s="355" t="s">
        <v>6435</v>
      </c>
      <c r="C365" s="151" t="s">
        <v>7880</v>
      </c>
      <c r="D365" s="151" t="str">
        <f t="shared" si="5"/>
        <v>百日草【ジニア】</v>
      </c>
      <c r="E365" s="324" t="s">
        <v>7108</v>
      </c>
      <c r="F365" s="151" t="s">
        <v>4101</v>
      </c>
    </row>
    <row r="366" spans="1:6" ht="18" customHeight="1">
      <c r="A366" s="358" t="s">
        <v>4205</v>
      </c>
      <c r="B366" s="360" t="s">
        <v>4202</v>
      </c>
      <c r="C366" s="151" t="s">
        <v>7880</v>
      </c>
      <c r="D366" s="151" t="str">
        <f t="shared" si="5"/>
        <v>朮【宇家良】</v>
      </c>
      <c r="E366" s="324" t="s">
        <v>7109</v>
      </c>
      <c r="F366" s="151" t="s">
        <v>4101</v>
      </c>
    </row>
    <row r="367" spans="1:6" ht="18" customHeight="1">
      <c r="A367" s="363" t="s">
        <v>5285</v>
      </c>
      <c r="B367" s="364" t="s">
        <v>2488</v>
      </c>
      <c r="C367" s="151" t="s">
        <v>7880</v>
      </c>
      <c r="D367" s="151" t="str">
        <f t="shared" si="5"/>
        <v>霞草【群撫子】</v>
      </c>
      <c r="E367" s="324" t="s">
        <v>7110</v>
      </c>
      <c r="F367" s="151" t="s">
        <v>4161</v>
      </c>
    </row>
  </sheetData>
  <sheetProtection password="CC0D" sheet="1" objects="1" scenarios="1" autoFilter="0"/>
  <autoFilter ref="A1:F367">
    <sortState ref="A2:F367">
      <sortCondition ref="C1:C367"/>
    </sortState>
  </autoFilter>
  <phoneticPr fontId="4"/>
  <pageMargins left="1" right="1" top="1" bottom="1" header="0.5" footer="0.5"/>
  <pageSetup paperSize="8" orientation="portrait" r:id="rId1"/>
  <webPublishItems count="7">
    <webPublishItem id="22093" divId="石と花と惑星リスト_22093" sourceType="printArea" destinationFile="D:\七草みけ\Documents\amenomikuriya\stoneflower1.htm"/>
    <webPublishItem id="24319" divId="石と花と惑星リスト_24319" sourceType="printArea" destinationFile="D:\七草みけ\Documents\amenomikuriya\stoneflower2.htm"/>
    <webPublishItem id="3636" divId="石と花と惑星リスト_3636" sourceType="printArea" destinationFile="D:\七草みけ\Documents\amenomikuriya\stoneflower1.htm"/>
    <webPublishItem id="5642" divId="石と花と惑星リスト_5642" sourceType="printArea" destinationFile="D:\七草みけ\Documents\amenomikuriya\stoneflower2.htm"/>
    <webPublishItem id="11215" divId="石と花と惑星リスト_11215" sourceType="autoFilter" destinationFile="D:\七草みけ\Documents\あめのみくりや\stoneflower2.htm"/>
    <webPublishItem id="29775" divId="石と花と惑星リスト_29775" sourceType="autoFilter" destinationFile="D:\七草みけ\Documents\amenomikuriya\stoneflower1.htm"/>
    <webPublishItem id="31807" divId="石と花と惑星リスト_31807" sourceType="autoFilter" destinationFile="D:\七草みけ\Documents\amenomikuriya\stoneflower2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>
  <dimension ref="A1:F367"/>
  <sheetViews>
    <sheetView workbookViewId="0">
      <pane ySplit="1" topLeftCell="A2" activePane="bottomLeft" state="frozen"/>
      <selection pane="bottomLeft" activeCell="C31" sqref="C31"/>
    </sheetView>
  </sheetViews>
  <sheetFormatPr defaultRowHeight="13.5"/>
  <cols>
    <col min="1" max="1" width="7.875" style="568" customWidth="1"/>
    <col min="2" max="2" width="8.125" style="568" customWidth="1"/>
    <col min="3" max="3" width="9" style="568" customWidth="1"/>
    <col min="4" max="4" width="5.5" style="568" customWidth="1"/>
    <col min="5" max="5" width="11.625" customWidth="1"/>
    <col min="6" max="6" width="25.75" style="568" customWidth="1"/>
    <col min="7" max="16384" width="9" style="568"/>
  </cols>
  <sheetData>
    <row r="1" spans="1:6" ht="15.75">
      <c r="A1" s="608" t="s">
        <v>9315</v>
      </c>
      <c r="B1" s="607" t="s">
        <v>3731</v>
      </c>
      <c r="C1" s="606" t="s">
        <v>9314</v>
      </c>
      <c r="D1" s="605" t="s">
        <v>9313</v>
      </c>
      <c r="E1" s="150" t="s">
        <v>1651</v>
      </c>
      <c r="F1" s="150" t="s">
        <v>9316</v>
      </c>
    </row>
    <row r="2" spans="1:6" ht="15.75">
      <c r="A2" s="207" t="s">
        <v>1657</v>
      </c>
      <c r="B2" s="571" t="s">
        <v>1658</v>
      </c>
      <c r="C2" s="570" t="s">
        <v>9272</v>
      </c>
      <c r="D2" s="569" t="s">
        <v>9300</v>
      </c>
      <c r="E2" s="151" t="s">
        <v>7863</v>
      </c>
      <c r="F2" s="609" t="str">
        <f t="shared" ref="F2:F65" si="0">VLOOKUP(A2,石と花メイン,4,FALSE)</f>
        <v>松【常磐草】</v>
      </c>
    </row>
    <row r="3" spans="1:6" ht="15.75">
      <c r="A3" s="207" t="s">
        <v>51</v>
      </c>
      <c r="B3" s="571" t="s">
        <v>1658</v>
      </c>
      <c r="C3" s="570" t="s">
        <v>9272</v>
      </c>
      <c r="D3" s="569" t="s">
        <v>9299</v>
      </c>
      <c r="E3" s="152" t="s">
        <v>7676</v>
      </c>
      <c r="F3" s="609" t="str">
        <f t="shared" si="0"/>
        <v>竹</v>
      </c>
    </row>
    <row r="4" spans="1:6" ht="15.75">
      <c r="A4" s="207" t="s">
        <v>1052</v>
      </c>
      <c r="B4" s="571" t="s">
        <v>1658</v>
      </c>
      <c r="C4" s="570" t="s">
        <v>9272</v>
      </c>
      <c r="D4" s="569" t="s">
        <v>9298</v>
      </c>
      <c r="E4" s="151" t="s">
        <v>7869</v>
      </c>
      <c r="F4" s="609" t="str">
        <f t="shared" si="0"/>
        <v>福寿草【元日草】</v>
      </c>
    </row>
    <row r="5" spans="1:6" ht="15.75">
      <c r="A5" s="207" t="s">
        <v>1055</v>
      </c>
      <c r="B5" s="571" t="s">
        <v>1658</v>
      </c>
      <c r="C5" s="570" t="s">
        <v>9272</v>
      </c>
      <c r="D5" s="569" t="s">
        <v>9297</v>
      </c>
      <c r="E5" s="151" t="s">
        <v>8371</v>
      </c>
      <c r="F5" s="609" t="str">
        <f t="shared" si="0"/>
        <v>クロッカス【花サフラン】</v>
      </c>
    </row>
    <row r="6" spans="1:6" ht="15.75">
      <c r="A6" s="207" t="s">
        <v>1057</v>
      </c>
      <c r="B6" s="571" t="s">
        <v>1658</v>
      </c>
      <c r="C6" s="570" t="s">
        <v>9272</v>
      </c>
      <c r="D6" s="569" t="s">
        <v>9296</v>
      </c>
      <c r="E6" s="155" t="s">
        <v>7677</v>
      </c>
      <c r="F6" s="609" t="str">
        <f t="shared" si="0"/>
        <v>雪割草【三角草】</v>
      </c>
    </row>
    <row r="7" spans="1:6" ht="15.75">
      <c r="A7" s="207" t="s">
        <v>1060</v>
      </c>
      <c r="B7" s="571" t="s">
        <v>1658</v>
      </c>
      <c r="C7" s="570" t="s">
        <v>9272</v>
      </c>
      <c r="D7" s="569" t="s">
        <v>9295</v>
      </c>
      <c r="E7" s="151" t="s">
        <v>8375</v>
      </c>
      <c r="F7" s="609" t="str">
        <f t="shared" si="0"/>
        <v>パンジー【三色菫】</v>
      </c>
    </row>
    <row r="8" spans="1:6" ht="15.75">
      <c r="A8" s="207" t="s">
        <v>872</v>
      </c>
      <c r="B8" s="571" t="s">
        <v>1658</v>
      </c>
      <c r="C8" s="570" t="s">
        <v>9272</v>
      </c>
      <c r="D8" s="569" t="s">
        <v>9294</v>
      </c>
      <c r="E8" s="156" t="s">
        <v>7678</v>
      </c>
      <c r="F8" s="609" t="str">
        <f t="shared" si="0"/>
        <v>スノードロップ【待雪草】</v>
      </c>
    </row>
    <row r="9" spans="1:6" ht="15.75">
      <c r="A9" s="207" t="s">
        <v>874</v>
      </c>
      <c r="B9" s="571" t="s">
        <v>1658</v>
      </c>
      <c r="C9" s="570" t="s">
        <v>9272</v>
      </c>
      <c r="D9" s="569" t="s">
        <v>9293</v>
      </c>
      <c r="E9" s="151" t="s">
        <v>8376</v>
      </c>
      <c r="F9" s="609" t="str">
        <f t="shared" si="0"/>
        <v>母子草【御形】</v>
      </c>
    </row>
    <row r="10" spans="1:6" ht="15.75">
      <c r="A10" s="207" t="s">
        <v>879</v>
      </c>
      <c r="B10" s="571" t="s">
        <v>1658</v>
      </c>
      <c r="C10" s="570" t="s">
        <v>9272</v>
      </c>
      <c r="D10" s="569" t="s">
        <v>9291</v>
      </c>
      <c r="E10" s="157" t="s">
        <v>7679</v>
      </c>
      <c r="F10" s="609" t="str">
        <f t="shared" si="0"/>
        <v>菫【一夜草】</v>
      </c>
    </row>
    <row r="11" spans="1:6" ht="15.75">
      <c r="A11" s="207" t="s">
        <v>5243</v>
      </c>
      <c r="B11" s="571" t="s">
        <v>1658</v>
      </c>
      <c r="C11" s="604" t="s">
        <v>9312</v>
      </c>
      <c r="D11" s="603" t="s">
        <v>9290</v>
      </c>
      <c r="E11" s="151" t="s">
        <v>5244</v>
      </c>
      <c r="F11" s="609" t="str">
        <f t="shared" si="0"/>
        <v>フリージア【浅黄水仙】</v>
      </c>
    </row>
    <row r="12" spans="1:6" ht="15.75">
      <c r="A12" s="207" t="s">
        <v>5247</v>
      </c>
      <c r="B12" s="571" t="s">
        <v>1658</v>
      </c>
      <c r="C12" s="604" t="s">
        <v>9312</v>
      </c>
      <c r="D12" s="603" t="s">
        <v>9289</v>
      </c>
      <c r="E12" s="151" t="s">
        <v>7878</v>
      </c>
      <c r="F12" s="609" t="str">
        <f t="shared" si="0"/>
        <v>芹【白根草】</v>
      </c>
    </row>
    <row r="13" spans="1:6" ht="15.75">
      <c r="A13" s="207" t="s">
        <v>5249</v>
      </c>
      <c r="B13" s="571" t="s">
        <v>1658</v>
      </c>
      <c r="C13" s="604" t="s">
        <v>9312</v>
      </c>
      <c r="D13" s="603" t="s">
        <v>9288</v>
      </c>
      <c r="E13" s="151" t="s">
        <v>8372</v>
      </c>
      <c r="F13" s="609" t="str">
        <f t="shared" si="0"/>
        <v>スイートアリッサム【庭薺】</v>
      </c>
    </row>
    <row r="14" spans="1:6" ht="15.75">
      <c r="A14" s="207" t="s">
        <v>5251</v>
      </c>
      <c r="B14" s="571" t="s">
        <v>1658</v>
      </c>
      <c r="C14" s="604" t="s">
        <v>9312</v>
      </c>
      <c r="D14" s="603" t="s">
        <v>9287</v>
      </c>
      <c r="E14" s="159" t="s">
        <v>7680</v>
      </c>
      <c r="F14" s="609" t="str">
        <f t="shared" si="0"/>
        <v>水仙【雪中花】</v>
      </c>
    </row>
    <row r="15" spans="1:6" ht="15.75">
      <c r="A15" s="207" t="s">
        <v>5253</v>
      </c>
      <c r="B15" s="571" t="s">
        <v>1658</v>
      </c>
      <c r="C15" s="604" t="s">
        <v>9312</v>
      </c>
      <c r="D15" s="603" t="s">
        <v>9286</v>
      </c>
      <c r="E15" s="153" t="s">
        <v>7681</v>
      </c>
      <c r="F15" s="609" t="str">
        <f t="shared" si="0"/>
        <v>シンビジウム【春蘭】</v>
      </c>
    </row>
    <row r="16" spans="1:6" ht="15.75">
      <c r="A16" s="207" t="s">
        <v>2538</v>
      </c>
      <c r="B16" s="571" t="s">
        <v>1658</v>
      </c>
      <c r="C16" s="604" t="s">
        <v>9312</v>
      </c>
      <c r="D16" s="603" t="s">
        <v>9285</v>
      </c>
      <c r="E16" s="160" t="s">
        <v>7682</v>
      </c>
      <c r="F16" s="609" t="str">
        <f t="shared" si="0"/>
        <v>針金雀枝</v>
      </c>
    </row>
    <row r="17" spans="1:6" ht="15.75">
      <c r="A17" s="207" t="s">
        <v>2542</v>
      </c>
      <c r="B17" s="571" t="s">
        <v>1658</v>
      </c>
      <c r="C17" s="604" t="s">
        <v>9312</v>
      </c>
      <c r="D17" s="603" t="s">
        <v>9284</v>
      </c>
      <c r="E17" s="161" t="s">
        <v>7683</v>
      </c>
      <c r="F17" s="609" t="str">
        <f t="shared" si="0"/>
        <v>金魚草【スナップドラゴン】</v>
      </c>
    </row>
    <row r="18" spans="1:6" ht="15.75">
      <c r="A18" s="207" t="s">
        <v>2546</v>
      </c>
      <c r="B18" s="571" t="s">
        <v>1658</v>
      </c>
      <c r="C18" s="604" t="s">
        <v>9312</v>
      </c>
      <c r="D18" s="603" t="s">
        <v>9283</v>
      </c>
      <c r="E18" s="158" t="s">
        <v>7684</v>
      </c>
      <c r="F18" s="609" t="str">
        <f t="shared" si="0"/>
        <v>胡蝶蘭【ファレノプシス】</v>
      </c>
    </row>
    <row r="19" spans="1:6" ht="15.75">
      <c r="A19" s="207" t="s">
        <v>6084</v>
      </c>
      <c r="B19" s="571" t="s">
        <v>1658</v>
      </c>
      <c r="C19" s="604" t="s">
        <v>9312</v>
      </c>
      <c r="D19" s="603" t="s">
        <v>9282</v>
      </c>
      <c r="E19" s="151" t="s">
        <v>5244</v>
      </c>
      <c r="F19" s="609" t="str">
        <f t="shared" si="0"/>
        <v>プリムラ【西洋桜草】</v>
      </c>
    </row>
    <row r="20" spans="1:6" ht="15.75">
      <c r="A20" s="207" t="s">
        <v>4908</v>
      </c>
      <c r="B20" s="571" t="s">
        <v>1658</v>
      </c>
      <c r="C20" s="604" t="s">
        <v>9312</v>
      </c>
      <c r="D20" s="603" t="s">
        <v>9281</v>
      </c>
      <c r="E20" s="151" t="s">
        <v>7864</v>
      </c>
      <c r="F20" s="609" t="str">
        <f t="shared" si="0"/>
        <v>崑崙花【ハンカチの花】</v>
      </c>
    </row>
    <row r="21" spans="1:6" ht="15.75">
      <c r="A21" s="207" t="s">
        <v>4912</v>
      </c>
      <c r="B21" s="602" t="s">
        <v>4913</v>
      </c>
      <c r="C21" s="604" t="s">
        <v>9312</v>
      </c>
      <c r="D21" s="603" t="s">
        <v>9280</v>
      </c>
      <c r="E21" s="162" t="s">
        <v>7686</v>
      </c>
      <c r="F21" s="609" t="str">
        <f t="shared" si="0"/>
        <v>金鳳花【馬の足形】</v>
      </c>
    </row>
    <row r="22" spans="1:6" ht="15.75">
      <c r="A22" s="207" t="s">
        <v>26</v>
      </c>
      <c r="B22" s="602" t="s">
        <v>4913</v>
      </c>
      <c r="C22" s="604" t="s">
        <v>9312</v>
      </c>
      <c r="D22" s="603" t="s">
        <v>9279</v>
      </c>
      <c r="E22" s="163" t="s">
        <v>7687</v>
      </c>
      <c r="F22" s="609" t="str">
        <f t="shared" si="0"/>
        <v>ローズマリー【迷迭香/万年郎】</v>
      </c>
    </row>
    <row r="23" spans="1:6" ht="15.75">
      <c r="A23" s="207" t="s">
        <v>29</v>
      </c>
      <c r="B23" s="602" t="s">
        <v>4913</v>
      </c>
      <c r="C23" s="604" t="s">
        <v>9312</v>
      </c>
      <c r="D23" s="603" t="s">
        <v>9278</v>
      </c>
      <c r="E23" s="151" t="s">
        <v>7880</v>
      </c>
      <c r="F23" s="609" t="str">
        <f t="shared" si="0"/>
        <v>苔</v>
      </c>
    </row>
    <row r="24" spans="1:6" ht="15.75">
      <c r="A24" s="207" t="s">
        <v>35</v>
      </c>
      <c r="B24" s="602" t="s">
        <v>4913</v>
      </c>
      <c r="C24" s="604" t="s">
        <v>9312</v>
      </c>
      <c r="D24" s="603" t="s">
        <v>9277</v>
      </c>
      <c r="E24" s="151" t="s">
        <v>7871</v>
      </c>
      <c r="F24" s="609" t="str">
        <f t="shared" si="0"/>
        <v>万両</v>
      </c>
    </row>
    <row r="25" spans="1:6" ht="15.75">
      <c r="A25" s="207" t="s">
        <v>5225</v>
      </c>
      <c r="B25" s="602" t="s">
        <v>4913</v>
      </c>
      <c r="C25" s="604" t="s">
        <v>9312</v>
      </c>
      <c r="D25" s="603" t="s">
        <v>9276</v>
      </c>
      <c r="E25" s="151" t="s">
        <v>7861</v>
      </c>
      <c r="F25" s="609" t="str">
        <f t="shared" si="0"/>
        <v>万年青【老母草】</v>
      </c>
    </row>
    <row r="26" spans="1:6" ht="15.75">
      <c r="A26" s="207" t="s">
        <v>5227</v>
      </c>
      <c r="B26" s="602" t="s">
        <v>4913</v>
      </c>
      <c r="C26" s="604" t="s">
        <v>9312</v>
      </c>
      <c r="D26" s="603" t="s">
        <v>9275</v>
      </c>
      <c r="E26" s="151" t="s">
        <v>7893</v>
      </c>
      <c r="F26" s="609" t="str">
        <f t="shared" si="0"/>
        <v>セラスチウム【白耳菜草】</v>
      </c>
    </row>
    <row r="27" spans="1:6" ht="15.75">
      <c r="A27" s="207" t="s">
        <v>5230</v>
      </c>
      <c r="B27" s="602" t="s">
        <v>4913</v>
      </c>
      <c r="C27" s="604" t="s">
        <v>9312</v>
      </c>
      <c r="D27" s="603" t="s">
        <v>9274</v>
      </c>
      <c r="E27" s="151" t="s">
        <v>7876</v>
      </c>
      <c r="F27" s="609" t="str">
        <f t="shared" si="0"/>
        <v>アマリリス【花水仙】</v>
      </c>
    </row>
    <row r="28" spans="1:6" ht="15.75">
      <c r="A28" s="207" t="s">
        <v>5233</v>
      </c>
      <c r="B28" s="602" t="s">
        <v>4913</v>
      </c>
      <c r="C28" s="604" t="s">
        <v>9312</v>
      </c>
      <c r="D28" s="603" t="s">
        <v>9273</v>
      </c>
      <c r="E28" s="151" t="s">
        <v>8374</v>
      </c>
      <c r="F28" s="609" t="str">
        <f t="shared" si="0"/>
        <v>七竈【山南天】</v>
      </c>
    </row>
    <row r="29" spans="1:6" ht="15.75">
      <c r="A29" s="207" t="s">
        <v>5237</v>
      </c>
      <c r="B29" s="602" t="s">
        <v>4913</v>
      </c>
      <c r="C29" s="604" t="s">
        <v>9312</v>
      </c>
      <c r="D29" s="603" t="s">
        <v>9271</v>
      </c>
      <c r="E29" s="164" t="s">
        <v>7688</v>
      </c>
      <c r="F29" s="609" t="str">
        <f t="shared" si="0"/>
        <v>片栗【堅香子】</v>
      </c>
    </row>
    <row r="30" spans="1:6" ht="15.75">
      <c r="A30" s="207" t="s">
        <v>5242</v>
      </c>
      <c r="B30" s="602" t="s">
        <v>4913</v>
      </c>
      <c r="C30" s="604" t="s">
        <v>9312</v>
      </c>
      <c r="D30" s="603" t="s">
        <v>9300</v>
      </c>
      <c r="E30" s="151" t="s">
        <v>7874</v>
      </c>
      <c r="F30" s="609" t="str">
        <f t="shared" si="0"/>
        <v>ラナンキュラス【花金鳳花】</v>
      </c>
    </row>
    <row r="31" spans="1:6" ht="15.75">
      <c r="A31" s="207" t="s">
        <v>2751</v>
      </c>
      <c r="B31" s="602" t="s">
        <v>4913</v>
      </c>
      <c r="C31" s="604" t="s">
        <v>9312</v>
      </c>
      <c r="D31" s="603" t="s">
        <v>9299</v>
      </c>
      <c r="E31" s="151" t="s">
        <v>7884</v>
      </c>
      <c r="F31" s="609" t="str">
        <f t="shared" si="0"/>
        <v>繁縷【ひよこ草】</v>
      </c>
    </row>
    <row r="32" spans="1:6" ht="15.75">
      <c r="A32" s="207" t="s">
        <v>2754</v>
      </c>
      <c r="B32" s="602" t="s">
        <v>4913</v>
      </c>
      <c r="C32" s="604" t="s">
        <v>9312</v>
      </c>
      <c r="D32" s="603" t="s">
        <v>9298</v>
      </c>
      <c r="E32" s="151" t="s">
        <v>7879</v>
      </c>
      <c r="F32" s="609" t="str">
        <f t="shared" si="0"/>
        <v>満作/万作</v>
      </c>
    </row>
    <row r="33" spans="1:6" ht="15.75">
      <c r="A33" s="206" t="s">
        <v>2756</v>
      </c>
      <c r="B33" s="602" t="s">
        <v>4913</v>
      </c>
      <c r="C33" s="604" t="s">
        <v>9312</v>
      </c>
      <c r="D33" s="603" t="s">
        <v>9297</v>
      </c>
      <c r="E33" s="156" t="s">
        <v>7678</v>
      </c>
      <c r="F33" s="609" t="str">
        <f t="shared" si="0"/>
        <v>マーガレット【木春菊】</v>
      </c>
    </row>
    <row r="34" spans="1:6" ht="15.75">
      <c r="A34" s="206" t="s">
        <v>2759</v>
      </c>
      <c r="B34" s="602" t="s">
        <v>4913</v>
      </c>
      <c r="C34" s="604" t="s">
        <v>9312</v>
      </c>
      <c r="D34" s="603" t="s">
        <v>9296</v>
      </c>
      <c r="E34" s="151" t="s">
        <v>5244</v>
      </c>
      <c r="F34" s="609" t="str">
        <f t="shared" si="0"/>
        <v>木瓜</v>
      </c>
    </row>
    <row r="35" spans="1:6" ht="15.75">
      <c r="A35" s="206" t="s">
        <v>2761</v>
      </c>
      <c r="B35" s="602" t="s">
        <v>4913</v>
      </c>
      <c r="C35" s="604" t="s">
        <v>9312</v>
      </c>
      <c r="D35" s="603" t="s">
        <v>9295</v>
      </c>
      <c r="E35" s="151" t="s">
        <v>7875</v>
      </c>
      <c r="F35" s="609" t="str">
        <f t="shared" si="0"/>
        <v>柊【鬼の目突き】</v>
      </c>
    </row>
    <row r="36" spans="1:6" ht="15.75">
      <c r="A36" s="206" t="s">
        <v>2764</v>
      </c>
      <c r="B36" s="602" t="s">
        <v>4913</v>
      </c>
      <c r="C36" s="604" t="s">
        <v>9312</v>
      </c>
      <c r="D36" s="603" t="s">
        <v>9294</v>
      </c>
      <c r="E36" s="151" t="s">
        <v>8375</v>
      </c>
      <c r="F36" s="609" t="str">
        <f t="shared" si="0"/>
        <v>一人静【吉野静】</v>
      </c>
    </row>
    <row r="37" spans="1:6" ht="15.75">
      <c r="A37" s="206" t="s">
        <v>2765</v>
      </c>
      <c r="B37" s="602" t="s">
        <v>4913</v>
      </c>
      <c r="C37" s="604" t="s">
        <v>9312</v>
      </c>
      <c r="D37" s="603" t="s">
        <v>9293</v>
      </c>
      <c r="E37" s="151" t="s">
        <v>7868</v>
      </c>
      <c r="F37" s="609" t="str">
        <f t="shared" si="0"/>
        <v>羊歯【忍ぶ草】</v>
      </c>
    </row>
    <row r="38" spans="1:6" ht="15.75">
      <c r="A38" s="206" t="s">
        <v>6282</v>
      </c>
      <c r="B38" s="602" t="s">
        <v>4913</v>
      </c>
      <c r="C38" s="604" t="s">
        <v>9312</v>
      </c>
      <c r="D38" s="603" t="s">
        <v>9291</v>
      </c>
      <c r="E38" s="153" t="s">
        <v>7681</v>
      </c>
      <c r="F38" s="609" t="str">
        <f t="shared" si="0"/>
        <v>油菜【菜の花】</v>
      </c>
    </row>
    <row r="39" spans="1:6" ht="15.75">
      <c r="A39" s="206" t="s">
        <v>6287</v>
      </c>
      <c r="B39" s="602" t="s">
        <v>4913</v>
      </c>
      <c r="C39" s="601" t="s">
        <v>9311</v>
      </c>
      <c r="D39" s="600" t="s">
        <v>9290</v>
      </c>
      <c r="E39" s="151" t="s">
        <v>8373</v>
      </c>
      <c r="F39" s="609" t="str">
        <f t="shared" si="0"/>
        <v>ヒヤシンス【錦百合】</v>
      </c>
    </row>
    <row r="40" spans="1:6" ht="15.75">
      <c r="A40" s="206" t="s">
        <v>4146</v>
      </c>
      <c r="B40" s="602" t="s">
        <v>4913</v>
      </c>
      <c r="C40" s="601" t="s">
        <v>9311</v>
      </c>
      <c r="D40" s="600" t="s">
        <v>9289</v>
      </c>
      <c r="E40" s="151" t="s">
        <v>8371</v>
      </c>
      <c r="F40" s="609" t="str">
        <f t="shared" si="0"/>
        <v>雪の下【虎耳草】</v>
      </c>
    </row>
    <row r="41" spans="1:6" ht="15.75">
      <c r="A41" s="206" t="s">
        <v>4150</v>
      </c>
      <c r="B41" s="602" t="s">
        <v>4913</v>
      </c>
      <c r="C41" s="601" t="s">
        <v>9311</v>
      </c>
      <c r="D41" s="600" t="s">
        <v>9288</v>
      </c>
      <c r="E41" s="151" t="s">
        <v>7863</v>
      </c>
      <c r="F41" s="609" t="str">
        <f t="shared" si="0"/>
        <v>銀梅花【マートル】</v>
      </c>
    </row>
    <row r="42" spans="1:6" ht="15.75">
      <c r="A42" s="206" t="s">
        <v>2044</v>
      </c>
      <c r="B42" s="602" t="s">
        <v>4913</v>
      </c>
      <c r="C42" s="601" t="s">
        <v>9311</v>
      </c>
      <c r="D42" s="600" t="s">
        <v>9287</v>
      </c>
      <c r="E42" s="151" t="s">
        <v>7865</v>
      </c>
      <c r="F42" s="609" t="str">
        <f t="shared" si="0"/>
        <v>エリカ【ヒース】</v>
      </c>
    </row>
    <row r="43" spans="1:6" ht="15.75">
      <c r="A43" s="206" t="s">
        <v>2046</v>
      </c>
      <c r="B43" s="602" t="s">
        <v>4913</v>
      </c>
      <c r="C43" s="601" t="s">
        <v>9311</v>
      </c>
      <c r="D43" s="600" t="s">
        <v>9286</v>
      </c>
      <c r="E43" s="155" t="s">
        <v>7677</v>
      </c>
      <c r="F43" s="609" t="str">
        <f t="shared" si="0"/>
        <v>メリッサ【レモンバーム】</v>
      </c>
    </row>
    <row r="44" spans="1:6" ht="15.75">
      <c r="A44" s="206" t="s">
        <v>3233</v>
      </c>
      <c r="B44" s="602" t="s">
        <v>4913</v>
      </c>
      <c r="C44" s="601" t="s">
        <v>9311</v>
      </c>
      <c r="D44" s="600" t="s">
        <v>9285</v>
      </c>
      <c r="E44" s="151" t="s">
        <v>7871</v>
      </c>
      <c r="F44" s="609" t="str">
        <f t="shared" si="0"/>
        <v>連翹【鼬草】</v>
      </c>
    </row>
    <row r="45" spans="1:6" ht="15.75">
      <c r="A45" s="206" t="s">
        <v>3235</v>
      </c>
      <c r="B45" s="602" t="s">
        <v>4913</v>
      </c>
      <c r="C45" s="601" t="s">
        <v>9311</v>
      </c>
      <c r="D45" s="600" t="s">
        <v>9284</v>
      </c>
      <c r="E45" s="165" t="s">
        <v>7689</v>
      </c>
      <c r="F45" s="609" t="str">
        <f t="shared" si="0"/>
        <v>柳【風見草】</v>
      </c>
    </row>
    <row r="46" spans="1:6" ht="15.75">
      <c r="A46" s="206" t="s">
        <v>3240</v>
      </c>
      <c r="B46" s="602" t="s">
        <v>4913</v>
      </c>
      <c r="C46" s="601" t="s">
        <v>9311</v>
      </c>
      <c r="D46" s="600" t="s">
        <v>9283</v>
      </c>
      <c r="E46" s="162" t="s">
        <v>7686</v>
      </c>
      <c r="F46" s="609" t="str">
        <f t="shared" si="0"/>
        <v>カモミール【かみつれ】</v>
      </c>
    </row>
    <row r="47" spans="1:6" ht="15.75">
      <c r="A47" s="206" t="s">
        <v>3242</v>
      </c>
      <c r="B47" s="602" t="s">
        <v>4913</v>
      </c>
      <c r="C47" s="601" t="s">
        <v>9311</v>
      </c>
      <c r="D47" s="600" t="s">
        <v>9282</v>
      </c>
      <c r="E47" s="151" t="s">
        <v>5244</v>
      </c>
      <c r="F47" s="609" t="str">
        <f t="shared" si="0"/>
        <v>三椏/三又</v>
      </c>
    </row>
    <row r="48" spans="1:6" ht="15.75">
      <c r="A48" s="206" t="s">
        <v>3247</v>
      </c>
      <c r="B48" s="602" t="s">
        <v>4913</v>
      </c>
      <c r="C48" s="601" t="s">
        <v>9311</v>
      </c>
      <c r="D48" s="600" t="s">
        <v>9281</v>
      </c>
      <c r="E48" s="153" t="s">
        <v>7681</v>
      </c>
      <c r="F48" s="609" t="str">
        <f t="shared" si="0"/>
        <v>蕗の薹</v>
      </c>
    </row>
    <row r="49" spans="1:6" ht="15.75">
      <c r="A49" s="206" t="s">
        <v>3251</v>
      </c>
      <c r="B49" s="602" t="s">
        <v>4913</v>
      </c>
      <c r="C49" s="601" t="s">
        <v>9311</v>
      </c>
      <c r="D49" s="600" t="s">
        <v>9280</v>
      </c>
      <c r="E49" s="156" t="s">
        <v>7678</v>
      </c>
      <c r="F49" s="609" t="str">
        <f t="shared" si="0"/>
        <v>スノーフレーク【鈴蘭水仙】</v>
      </c>
    </row>
    <row r="50" spans="1:6" ht="15.75">
      <c r="A50" s="206" t="s">
        <v>3081</v>
      </c>
      <c r="B50" s="602" t="s">
        <v>4913</v>
      </c>
      <c r="C50" s="601" t="s">
        <v>9311</v>
      </c>
      <c r="D50" s="600" t="s">
        <v>9279</v>
      </c>
      <c r="E50" s="151" t="s">
        <v>8372</v>
      </c>
      <c r="F50" s="609" t="str">
        <f t="shared" si="0"/>
        <v>立金花/流金花</v>
      </c>
    </row>
    <row r="51" spans="1:6" ht="15.75">
      <c r="A51" s="206" t="s">
        <v>3056</v>
      </c>
      <c r="B51" s="599" t="s">
        <v>3057</v>
      </c>
      <c r="C51" s="601" t="s">
        <v>9311</v>
      </c>
      <c r="D51" s="600" t="s">
        <v>9278</v>
      </c>
      <c r="E51" s="151" t="s">
        <v>7863</v>
      </c>
      <c r="F51" s="609" t="str">
        <f t="shared" si="0"/>
        <v>木蓮【マグノリア】</v>
      </c>
    </row>
    <row r="52" spans="1:6" ht="15.75">
      <c r="A52" s="206" t="s">
        <v>1892</v>
      </c>
      <c r="B52" s="599" t="s">
        <v>3057</v>
      </c>
      <c r="C52" s="601" t="s">
        <v>9311</v>
      </c>
      <c r="D52" s="600" t="s">
        <v>9277</v>
      </c>
      <c r="E52" s="158" t="s">
        <v>7684</v>
      </c>
      <c r="F52" s="609" t="str">
        <f t="shared" si="0"/>
        <v>カルミア【アメリカ石楠花】</v>
      </c>
    </row>
    <row r="53" spans="1:6" ht="15.75">
      <c r="A53" s="206" t="s">
        <v>1893</v>
      </c>
      <c r="B53" s="599" t="s">
        <v>3057</v>
      </c>
      <c r="C53" s="601" t="s">
        <v>9311</v>
      </c>
      <c r="D53" s="600" t="s">
        <v>9276</v>
      </c>
      <c r="E53" s="151" t="s">
        <v>5244</v>
      </c>
      <c r="F53" s="609" t="str">
        <f t="shared" si="0"/>
        <v>ネモフィラ【瑠璃唐草】</v>
      </c>
    </row>
    <row r="54" spans="1:6" ht="15.75">
      <c r="A54" s="206" t="s">
        <v>1895</v>
      </c>
      <c r="B54" s="599" t="s">
        <v>3057</v>
      </c>
      <c r="C54" s="601" t="s">
        <v>9311</v>
      </c>
      <c r="D54" s="600" t="s">
        <v>9275</v>
      </c>
      <c r="E54" s="161" t="s">
        <v>7683</v>
      </c>
      <c r="F54" s="609" t="str">
        <f t="shared" si="0"/>
        <v>ローダンセ【広葉の花簪】</v>
      </c>
    </row>
    <row r="55" spans="1:6" ht="15.75">
      <c r="A55" s="206" t="s">
        <v>1898</v>
      </c>
      <c r="B55" s="599" t="s">
        <v>3057</v>
      </c>
      <c r="C55" s="601" t="s">
        <v>9311</v>
      </c>
      <c r="D55" s="600" t="s">
        <v>9274</v>
      </c>
      <c r="E55" s="151" t="s">
        <v>7863</v>
      </c>
      <c r="F55" s="609" t="str">
        <f t="shared" si="0"/>
        <v>辛夷【山蘭】</v>
      </c>
    </row>
    <row r="56" spans="1:6" ht="15.75">
      <c r="A56" s="206" t="s">
        <v>1901</v>
      </c>
      <c r="B56" s="599" t="s">
        <v>3057</v>
      </c>
      <c r="C56" s="601" t="s">
        <v>9311</v>
      </c>
      <c r="D56" s="600" t="s">
        <v>9273</v>
      </c>
      <c r="E56" s="151" t="s">
        <v>5244</v>
      </c>
      <c r="F56" s="609" t="str">
        <f t="shared" si="0"/>
        <v>蔓日日草【蔓桔梗】</v>
      </c>
    </row>
    <row r="57" spans="1:6" ht="15.75">
      <c r="A57" s="206" t="s">
        <v>1903</v>
      </c>
      <c r="B57" s="599" t="s">
        <v>3057</v>
      </c>
      <c r="C57" s="601" t="s">
        <v>9311</v>
      </c>
      <c r="D57" s="600" t="s">
        <v>9271</v>
      </c>
      <c r="E57" s="151" t="s">
        <v>8372</v>
      </c>
      <c r="F57" s="609" t="str">
        <f t="shared" si="0"/>
        <v>カランコエ【紅弁慶】</v>
      </c>
    </row>
    <row r="58" spans="1:6" ht="15.75">
      <c r="A58" s="206" t="s">
        <v>2580</v>
      </c>
      <c r="B58" s="599" t="s">
        <v>3057</v>
      </c>
      <c r="C58" s="601" t="s">
        <v>9311</v>
      </c>
      <c r="D58" s="600" t="s">
        <v>9300</v>
      </c>
      <c r="E58" s="161" t="s">
        <v>7683</v>
      </c>
      <c r="F58" s="609" t="str">
        <f t="shared" si="0"/>
        <v>アドニス【夏咲福寿草】</v>
      </c>
    </row>
    <row r="59" spans="1:6" ht="15.75">
      <c r="A59" s="206" t="s">
        <v>2582</v>
      </c>
      <c r="B59" s="599" t="s">
        <v>3057</v>
      </c>
      <c r="C59" s="601" t="s">
        <v>9311</v>
      </c>
      <c r="D59" s="600" t="s">
        <v>9299</v>
      </c>
      <c r="E59" s="151" t="s">
        <v>8375</v>
      </c>
      <c r="F59" s="609" t="str">
        <f t="shared" si="0"/>
        <v>大甘菜【オーニソガラム】</v>
      </c>
    </row>
    <row r="60" spans="1:6" ht="15.75">
      <c r="A60" s="206" t="s">
        <v>2587</v>
      </c>
      <c r="B60" s="599" t="s">
        <v>3057</v>
      </c>
      <c r="C60" s="601" t="s">
        <v>9311</v>
      </c>
      <c r="D60" s="600" t="s">
        <v>9298</v>
      </c>
      <c r="E60" s="158" t="s">
        <v>7684</v>
      </c>
      <c r="F60" s="609" t="str">
        <f t="shared" si="0"/>
        <v>麦藁菊【帝王貝細工】</v>
      </c>
    </row>
    <row r="61" spans="1:6" ht="15.75">
      <c r="A61" s="206" t="s">
        <v>2590</v>
      </c>
      <c r="B61" s="599" t="s">
        <v>3057</v>
      </c>
      <c r="C61" s="601" t="s">
        <v>9311</v>
      </c>
      <c r="D61" s="600" t="s">
        <v>9298</v>
      </c>
      <c r="E61" s="151" t="s">
        <v>8371</v>
      </c>
      <c r="F61" s="609" t="str">
        <f t="shared" si="0"/>
        <v>勿忘草/忘れな草</v>
      </c>
    </row>
    <row r="62" spans="1:6" ht="15.75">
      <c r="A62" s="208" t="s">
        <v>2594</v>
      </c>
      <c r="B62" s="599" t="s">
        <v>3057</v>
      </c>
      <c r="C62" s="601" t="s">
        <v>9311</v>
      </c>
      <c r="D62" s="600" t="s">
        <v>9297</v>
      </c>
      <c r="E62" s="160" t="s">
        <v>7682</v>
      </c>
      <c r="F62" s="609" t="str">
        <f t="shared" si="0"/>
        <v>杏【唐桃】</v>
      </c>
    </row>
    <row r="63" spans="1:6" ht="15.75">
      <c r="A63" s="208" t="s">
        <v>2598</v>
      </c>
      <c r="B63" s="599" t="s">
        <v>3057</v>
      </c>
      <c r="C63" s="601" t="s">
        <v>9311</v>
      </c>
      <c r="D63" s="600" t="s">
        <v>9296</v>
      </c>
      <c r="E63" s="158" t="s">
        <v>7684</v>
      </c>
      <c r="F63" s="609" t="str">
        <f t="shared" si="0"/>
        <v>紫花菜【大紫羅欄花】</v>
      </c>
    </row>
    <row r="64" spans="1:6" ht="15.75">
      <c r="A64" s="208" t="s">
        <v>2601</v>
      </c>
      <c r="B64" s="599" t="s">
        <v>3057</v>
      </c>
      <c r="C64" s="601" t="s">
        <v>9311</v>
      </c>
      <c r="D64" s="600" t="s">
        <v>9295</v>
      </c>
      <c r="E64" s="156" t="s">
        <v>7678</v>
      </c>
      <c r="F64" s="609" t="str">
        <f t="shared" si="0"/>
        <v>桃</v>
      </c>
    </row>
    <row r="65" spans="1:6" ht="15.75">
      <c r="A65" s="208" t="s">
        <v>5400</v>
      </c>
      <c r="B65" s="599" t="s">
        <v>3057</v>
      </c>
      <c r="C65" s="601" t="s">
        <v>9311</v>
      </c>
      <c r="D65" s="600" t="s">
        <v>9294</v>
      </c>
      <c r="E65" s="153" t="s">
        <v>7681</v>
      </c>
      <c r="F65" s="609" t="str">
        <f t="shared" si="0"/>
        <v>木苺【野苺】</v>
      </c>
    </row>
    <row r="66" spans="1:6" ht="15.75">
      <c r="A66" s="208" t="s">
        <v>5402</v>
      </c>
      <c r="B66" s="599" t="s">
        <v>3057</v>
      </c>
      <c r="C66" s="601" t="s">
        <v>9311</v>
      </c>
      <c r="D66" s="600" t="s">
        <v>9293</v>
      </c>
      <c r="E66" s="161" t="s">
        <v>7683</v>
      </c>
      <c r="F66" s="609" t="str">
        <f t="shared" ref="F66:F129" si="1">VLOOKUP(A66,石と花メイン,4,FALSE)</f>
        <v>矢車菊【コーンフラワー】</v>
      </c>
    </row>
    <row r="67" spans="1:6" ht="15.75">
      <c r="A67" s="208" t="s">
        <v>2507</v>
      </c>
      <c r="B67" s="599" t="s">
        <v>3057</v>
      </c>
      <c r="C67" s="601" t="s">
        <v>9311</v>
      </c>
      <c r="D67" s="600" t="s">
        <v>9291</v>
      </c>
      <c r="E67" s="151" t="s">
        <v>7880</v>
      </c>
      <c r="F67" s="609" t="str">
        <f t="shared" si="1"/>
        <v>雛菊【デイジー】</v>
      </c>
    </row>
    <row r="68" spans="1:6" ht="15.75">
      <c r="A68" s="208" t="s">
        <v>2510</v>
      </c>
      <c r="B68" s="599" t="s">
        <v>3057</v>
      </c>
      <c r="C68" s="598" t="s">
        <v>9310</v>
      </c>
      <c r="D68" s="597" t="s">
        <v>9290</v>
      </c>
      <c r="E68" s="151" t="s">
        <v>8373</v>
      </c>
      <c r="F68" s="609" t="str">
        <f t="shared" si="1"/>
        <v>薺【ぺんぺん草】</v>
      </c>
    </row>
    <row r="69" spans="1:6" ht="15.75">
      <c r="A69" s="208" t="s">
        <v>2517</v>
      </c>
      <c r="B69" s="599" t="s">
        <v>3057</v>
      </c>
      <c r="C69" s="598" t="s">
        <v>9310</v>
      </c>
      <c r="D69" s="597" t="s">
        <v>9289</v>
      </c>
      <c r="E69" s="151" t="s">
        <v>8375</v>
      </c>
      <c r="F69" s="609" t="str">
        <f t="shared" si="1"/>
        <v>栗</v>
      </c>
    </row>
    <row r="70" spans="1:6" ht="15.75">
      <c r="A70" s="208" t="s">
        <v>2519</v>
      </c>
      <c r="B70" s="599" t="s">
        <v>3057</v>
      </c>
      <c r="C70" s="598" t="s">
        <v>9310</v>
      </c>
      <c r="D70" s="597" t="s">
        <v>9288</v>
      </c>
      <c r="E70" s="159" t="s">
        <v>7680</v>
      </c>
      <c r="F70" s="609" t="str">
        <f t="shared" si="1"/>
        <v>馬酔木</v>
      </c>
    </row>
    <row r="71" spans="1:6" ht="15.75">
      <c r="A71" s="208" t="s">
        <v>2522</v>
      </c>
      <c r="B71" s="599" t="s">
        <v>3057</v>
      </c>
      <c r="C71" s="598" t="s">
        <v>9310</v>
      </c>
      <c r="D71" s="597" t="s">
        <v>9287</v>
      </c>
      <c r="E71" s="152" t="s">
        <v>7676</v>
      </c>
      <c r="F71" s="609" t="str">
        <f t="shared" si="1"/>
        <v>ルピナス【登藤/昇藤】</v>
      </c>
    </row>
    <row r="72" spans="1:6" ht="15.75">
      <c r="A72" s="208" t="s">
        <v>1163</v>
      </c>
      <c r="B72" s="599" t="s">
        <v>3057</v>
      </c>
      <c r="C72" s="598" t="s">
        <v>9310</v>
      </c>
      <c r="D72" s="597" t="s">
        <v>9286</v>
      </c>
      <c r="E72" s="162" t="s">
        <v>7686</v>
      </c>
      <c r="F72" s="609" t="str">
        <f t="shared" si="1"/>
        <v>菊苦菜【チコリー】</v>
      </c>
    </row>
    <row r="73" spans="1:6" ht="15.75">
      <c r="A73" s="208" t="s">
        <v>1166</v>
      </c>
      <c r="B73" s="599" t="s">
        <v>3057</v>
      </c>
      <c r="C73" s="598" t="s">
        <v>9310</v>
      </c>
      <c r="D73" s="597" t="s">
        <v>9285</v>
      </c>
      <c r="E73" s="151" t="s">
        <v>5244</v>
      </c>
      <c r="F73" s="609" t="str">
        <f t="shared" si="1"/>
        <v>金雀枝</v>
      </c>
    </row>
    <row r="74" spans="1:6" ht="15.75">
      <c r="A74" s="208" t="s">
        <v>5263</v>
      </c>
      <c r="B74" s="599" t="s">
        <v>3057</v>
      </c>
      <c r="C74" s="598" t="s">
        <v>9310</v>
      </c>
      <c r="D74" s="597" t="s">
        <v>9284</v>
      </c>
      <c r="E74" s="155" t="s">
        <v>7677</v>
      </c>
      <c r="F74" s="609" t="str">
        <f t="shared" si="1"/>
        <v>ヘメロカリス【忘れ草】</v>
      </c>
    </row>
    <row r="75" spans="1:6" ht="15.75">
      <c r="A75" s="208" t="s">
        <v>5267</v>
      </c>
      <c r="B75" s="599" t="s">
        <v>3057</v>
      </c>
      <c r="C75" s="598" t="s">
        <v>9310</v>
      </c>
      <c r="D75" s="597" t="s">
        <v>9283</v>
      </c>
      <c r="E75" s="151" t="s">
        <v>8371</v>
      </c>
      <c r="F75" s="609" t="str">
        <f t="shared" si="1"/>
        <v>アーモンド【扁桃】</v>
      </c>
    </row>
    <row r="76" spans="1:6" ht="15.75">
      <c r="A76" s="208" t="s">
        <v>5270</v>
      </c>
      <c r="B76" s="599" t="s">
        <v>3057</v>
      </c>
      <c r="C76" s="598" t="s">
        <v>9310</v>
      </c>
      <c r="D76" s="597" t="s">
        <v>9282</v>
      </c>
      <c r="E76" s="151" t="s">
        <v>5244</v>
      </c>
      <c r="F76" s="609" t="str">
        <f t="shared" si="1"/>
        <v>山丹花【イクソラ】</v>
      </c>
    </row>
    <row r="77" spans="1:6" ht="15.75">
      <c r="A77" s="208" t="s">
        <v>5275</v>
      </c>
      <c r="B77" s="599" t="s">
        <v>3057</v>
      </c>
      <c r="C77" s="598" t="s">
        <v>9310</v>
      </c>
      <c r="D77" s="597" t="s">
        <v>9281</v>
      </c>
      <c r="E77" s="163" t="s">
        <v>7687</v>
      </c>
      <c r="F77" s="609" t="str">
        <f t="shared" si="1"/>
        <v>薄荷【ミント】</v>
      </c>
    </row>
    <row r="78" spans="1:6" ht="15.75">
      <c r="A78" s="208" t="s">
        <v>6359</v>
      </c>
      <c r="B78" s="599" t="s">
        <v>3057</v>
      </c>
      <c r="C78" s="598" t="s">
        <v>9310</v>
      </c>
      <c r="D78" s="597" t="s">
        <v>9280</v>
      </c>
      <c r="E78" s="158" t="s">
        <v>7684</v>
      </c>
      <c r="F78" s="609" t="str">
        <f t="shared" si="1"/>
        <v>豌豆</v>
      </c>
    </row>
    <row r="79" spans="1:6" ht="15.75">
      <c r="A79" s="208" t="s">
        <v>6362</v>
      </c>
      <c r="B79" s="599" t="s">
        <v>3057</v>
      </c>
      <c r="C79" s="598" t="s">
        <v>9310</v>
      </c>
      <c r="D79" s="597" t="s">
        <v>9279</v>
      </c>
      <c r="E79" s="151" t="s">
        <v>7893</v>
      </c>
      <c r="F79" s="609" t="str">
        <f t="shared" si="1"/>
        <v>花水木【アメリカ山法師】</v>
      </c>
    </row>
    <row r="80" spans="1:6" ht="15.75">
      <c r="A80" s="208" t="s">
        <v>6367</v>
      </c>
      <c r="B80" s="599" t="s">
        <v>3057</v>
      </c>
      <c r="C80" s="598" t="s">
        <v>9310</v>
      </c>
      <c r="D80" s="597" t="s">
        <v>9278</v>
      </c>
      <c r="E80" s="151" t="s">
        <v>8375</v>
      </c>
      <c r="F80" s="609" t="str">
        <f t="shared" si="1"/>
        <v>雛芥子/雛罌粟【ポピー】</v>
      </c>
    </row>
    <row r="81" spans="1:6" ht="15.75">
      <c r="A81" s="208" t="s">
        <v>6370</v>
      </c>
      <c r="B81" s="599" t="s">
        <v>3057</v>
      </c>
      <c r="C81" s="598" t="s">
        <v>9310</v>
      </c>
      <c r="D81" s="597" t="s">
        <v>9277</v>
      </c>
      <c r="E81" s="159" t="s">
        <v>7680</v>
      </c>
      <c r="F81" s="609" t="str">
        <f t="shared" si="1"/>
        <v>チューリップ【鬱金香】</v>
      </c>
    </row>
    <row r="82" spans="1:6" ht="15.75">
      <c r="A82" s="208" t="s">
        <v>2331</v>
      </c>
      <c r="B82" s="596" t="s">
        <v>2332</v>
      </c>
      <c r="C82" s="598" t="s">
        <v>9310</v>
      </c>
      <c r="D82" s="597" t="s">
        <v>9276</v>
      </c>
      <c r="E82" s="151" t="s">
        <v>5244</v>
      </c>
      <c r="F82" s="609" t="str">
        <f t="shared" si="1"/>
        <v>マダガスカルジャスミン</v>
      </c>
    </row>
    <row r="83" spans="1:6" ht="15.75">
      <c r="A83" s="208" t="s">
        <v>2335</v>
      </c>
      <c r="B83" s="596" t="s">
        <v>2332</v>
      </c>
      <c r="C83" s="598" t="s">
        <v>9310</v>
      </c>
      <c r="D83" s="597" t="s">
        <v>9275</v>
      </c>
      <c r="E83" s="151" t="s">
        <v>8375</v>
      </c>
      <c r="F83" s="609" t="str">
        <f t="shared" si="1"/>
        <v>銭葵【ツリーマロウ】</v>
      </c>
    </row>
    <row r="84" spans="1:6" ht="15.75">
      <c r="A84" s="208" t="s">
        <v>276</v>
      </c>
      <c r="B84" s="596" t="s">
        <v>2332</v>
      </c>
      <c r="C84" s="598" t="s">
        <v>9310</v>
      </c>
      <c r="D84" s="597" t="s">
        <v>9274</v>
      </c>
      <c r="E84" s="151" t="s">
        <v>7876</v>
      </c>
      <c r="F84" s="609" t="str">
        <f t="shared" si="1"/>
        <v>グラジオラス【唐菖蒲】</v>
      </c>
    </row>
    <row r="85" spans="1:6" ht="15.75">
      <c r="A85" s="208" t="s">
        <v>280</v>
      </c>
      <c r="B85" s="596" t="s">
        <v>2332</v>
      </c>
      <c r="C85" s="598" t="s">
        <v>9310</v>
      </c>
      <c r="D85" s="597" t="s">
        <v>9273</v>
      </c>
      <c r="E85" s="156" t="s">
        <v>7678</v>
      </c>
      <c r="F85" s="609" t="str">
        <f t="shared" si="1"/>
        <v>花菱草【カリフォルニアポピー】</v>
      </c>
    </row>
    <row r="86" spans="1:6" ht="15.75">
      <c r="A86" s="208" t="s">
        <v>281</v>
      </c>
      <c r="B86" s="596" t="s">
        <v>2332</v>
      </c>
      <c r="C86" s="598" t="s">
        <v>9310</v>
      </c>
      <c r="D86" s="597" t="s">
        <v>9271</v>
      </c>
      <c r="E86" s="162" t="s">
        <v>7686</v>
      </c>
      <c r="F86" s="609" t="str">
        <f t="shared" si="1"/>
        <v>蛇結茨【河原藤】</v>
      </c>
    </row>
    <row r="87" spans="1:6" ht="15.75">
      <c r="A87" s="208" t="s">
        <v>287</v>
      </c>
      <c r="B87" s="596" t="s">
        <v>2332</v>
      </c>
      <c r="C87" s="598" t="s">
        <v>9310</v>
      </c>
      <c r="D87" s="597" t="s">
        <v>9300</v>
      </c>
      <c r="E87" s="153" t="s">
        <v>7681</v>
      </c>
      <c r="F87" s="609" t="str">
        <f t="shared" si="1"/>
        <v>花韮【西洋甘菜】</v>
      </c>
    </row>
    <row r="88" spans="1:6" ht="15.75">
      <c r="A88" s="208" t="s">
        <v>291</v>
      </c>
      <c r="B88" s="596" t="s">
        <v>2332</v>
      </c>
      <c r="C88" s="598" t="s">
        <v>9310</v>
      </c>
      <c r="D88" s="597" t="s">
        <v>9299</v>
      </c>
      <c r="E88" s="151" t="s">
        <v>8371</v>
      </c>
      <c r="F88" s="609" t="str">
        <f t="shared" si="1"/>
        <v>巾着草【カルセオラリア】</v>
      </c>
    </row>
    <row r="89" spans="1:6" ht="15.75">
      <c r="A89" s="208" t="s">
        <v>295</v>
      </c>
      <c r="B89" s="596" t="s">
        <v>2332</v>
      </c>
      <c r="C89" s="598" t="s">
        <v>9310</v>
      </c>
      <c r="D89" s="597" t="s">
        <v>9298</v>
      </c>
      <c r="E89" s="151" t="s">
        <v>7869</v>
      </c>
      <c r="F89" s="609" t="str">
        <f t="shared" si="1"/>
        <v>山吹【面影草】</v>
      </c>
    </row>
    <row r="90" spans="1:6" ht="15.75">
      <c r="A90" s="208" t="s">
        <v>299</v>
      </c>
      <c r="B90" s="596" t="s">
        <v>2332</v>
      </c>
      <c r="C90" s="598" t="s">
        <v>9310</v>
      </c>
      <c r="D90" s="597" t="s">
        <v>9297</v>
      </c>
      <c r="E90" s="158" t="s">
        <v>7684</v>
      </c>
      <c r="F90" s="609" t="str">
        <f t="shared" si="1"/>
        <v>貝母【編笠百合】</v>
      </c>
    </row>
    <row r="91" spans="1:6" ht="15.75">
      <c r="A91" s="208" t="s">
        <v>301</v>
      </c>
      <c r="B91" s="596" t="s">
        <v>2332</v>
      </c>
      <c r="C91" s="598" t="s">
        <v>9310</v>
      </c>
      <c r="D91" s="597" t="s">
        <v>9296</v>
      </c>
      <c r="E91" s="151" t="s">
        <v>8375</v>
      </c>
      <c r="F91" s="609" t="str">
        <f t="shared" si="1"/>
        <v>アルメリア【浜簪】</v>
      </c>
    </row>
    <row r="92" spans="1:6" ht="15.75">
      <c r="A92" s="208" t="s">
        <v>303</v>
      </c>
      <c r="B92" s="596" t="s">
        <v>2332</v>
      </c>
      <c r="C92" s="598" t="s">
        <v>9310</v>
      </c>
      <c r="D92" s="597" t="s">
        <v>9295</v>
      </c>
      <c r="E92" s="151" t="s">
        <v>8371</v>
      </c>
      <c r="F92" s="609" t="str">
        <f t="shared" si="1"/>
        <v>苺【和蘭苺】</v>
      </c>
    </row>
    <row r="93" spans="1:6" ht="15.75">
      <c r="A93" s="210" t="s">
        <v>2788</v>
      </c>
      <c r="B93" s="596" t="s">
        <v>2332</v>
      </c>
      <c r="C93" s="598" t="s">
        <v>9310</v>
      </c>
      <c r="D93" s="597" t="s">
        <v>9294</v>
      </c>
      <c r="E93" s="151" t="s">
        <v>5244</v>
      </c>
      <c r="F93" s="609" t="str">
        <f t="shared" si="1"/>
        <v>桜</v>
      </c>
    </row>
    <row r="94" spans="1:6" ht="15.75">
      <c r="A94" s="210" t="s">
        <v>2791</v>
      </c>
      <c r="B94" s="596" t="s">
        <v>2332</v>
      </c>
      <c r="C94" s="598" t="s">
        <v>9310</v>
      </c>
      <c r="D94" s="597" t="s">
        <v>9293</v>
      </c>
      <c r="E94" s="156" t="s">
        <v>7678</v>
      </c>
      <c r="F94" s="609" t="str">
        <f t="shared" si="1"/>
        <v>都忘れ【野春菊】</v>
      </c>
    </row>
    <row r="95" spans="1:6" ht="15.75">
      <c r="A95" s="210" t="s">
        <v>433</v>
      </c>
      <c r="B95" s="596" t="s">
        <v>2332</v>
      </c>
      <c r="C95" s="598" t="s">
        <v>9310</v>
      </c>
      <c r="D95" s="597" t="s">
        <v>9291</v>
      </c>
      <c r="E95" s="161" t="s">
        <v>7683</v>
      </c>
      <c r="F95" s="609" t="str">
        <f t="shared" si="1"/>
        <v>喇叭水仙【雪中花】</v>
      </c>
    </row>
    <row r="96" spans="1:6" ht="15.75">
      <c r="A96" s="210" t="s">
        <v>436</v>
      </c>
      <c r="B96" s="596" t="s">
        <v>2332</v>
      </c>
      <c r="C96" s="595" t="s">
        <v>9309</v>
      </c>
      <c r="D96" s="594" t="s">
        <v>9290</v>
      </c>
      <c r="E96" s="151" t="s">
        <v>8371</v>
      </c>
      <c r="F96" s="609" t="str">
        <f t="shared" si="1"/>
        <v>麦仙翁【麦撫子】</v>
      </c>
    </row>
    <row r="97" spans="1:6" ht="15.75">
      <c r="A97" s="210" t="s">
        <v>439</v>
      </c>
      <c r="B97" s="596" t="s">
        <v>2332</v>
      </c>
      <c r="C97" s="595" t="s">
        <v>9309</v>
      </c>
      <c r="D97" s="594" t="s">
        <v>9289</v>
      </c>
      <c r="E97" s="158" t="s">
        <v>7684</v>
      </c>
      <c r="F97" s="609" t="str">
        <f t="shared" si="1"/>
        <v>無花果【蓬莱柿】</v>
      </c>
    </row>
    <row r="98" spans="1:6" ht="15.75">
      <c r="A98" s="210" t="s">
        <v>441</v>
      </c>
      <c r="B98" s="596" t="s">
        <v>2332</v>
      </c>
      <c r="C98" s="595" t="s">
        <v>9309</v>
      </c>
      <c r="D98" s="594" t="s">
        <v>9288</v>
      </c>
      <c r="E98" s="160" t="s">
        <v>7682</v>
      </c>
      <c r="F98" s="609" t="str">
        <f t="shared" si="1"/>
        <v>アネモネ【牡丹一華】</v>
      </c>
    </row>
    <row r="99" spans="1:6" ht="15.75">
      <c r="A99" s="210" t="s">
        <v>444</v>
      </c>
      <c r="B99" s="596" t="s">
        <v>2332</v>
      </c>
      <c r="C99" s="595" t="s">
        <v>9309</v>
      </c>
      <c r="D99" s="594" t="s">
        <v>9287</v>
      </c>
      <c r="E99" s="151" t="s">
        <v>5244</v>
      </c>
      <c r="F99" s="609" t="str">
        <f t="shared" si="1"/>
        <v>ディモルフォセカ【アフリカ金盞花】</v>
      </c>
    </row>
    <row r="100" spans="1:6" ht="15.75">
      <c r="A100" s="210" t="s">
        <v>5325</v>
      </c>
      <c r="B100" s="596" t="s">
        <v>2332</v>
      </c>
      <c r="C100" s="595" t="s">
        <v>9309</v>
      </c>
      <c r="D100" s="594" t="s">
        <v>9286</v>
      </c>
      <c r="E100" s="162" t="s">
        <v>7686</v>
      </c>
      <c r="F100" s="609" t="str">
        <f t="shared" si="1"/>
        <v>錨草/碇草【三枝九葉草】</v>
      </c>
    </row>
    <row r="101" spans="1:6" ht="15.75">
      <c r="A101" s="210" t="s">
        <v>5327</v>
      </c>
      <c r="B101" s="596" t="s">
        <v>2332</v>
      </c>
      <c r="C101" s="595" t="s">
        <v>9309</v>
      </c>
      <c r="D101" s="594" t="s">
        <v>9285</v>
      </c>
      <c r="E101" s="155" t="s">
        <v>7677</v>
      </c>
      <c r="F101" s="609" t="str">
        <f t="shared" si="1"/>
        <v>アカシア【ミモザ】</v>
      </c>
    </row>
    <row r="102" spans="1:6" ht="15.75">
      <c r="A102" s="210" t="s">
        <v>5328</v>
      </c>
      <c r="B102" s="596" t="s">
        <v>2332</v>
      </c>
      <c r="C102" s="595" t="s">
        <v>9309</v>
      </c>
      <c r="D102" s="594" t="s">
        <v>9284</v>
      </c>
      <c r="E102" s="151" t="s">
        <v>8371</v>
      </c>
      <c r="F102" s="609" t="str">
        <f t="shared" si="1"/>
        <v>九輪草【七階草】</v>
      </c>
    </row>
    <row r="103" spans="1:6" ht="15.75">
      <c r="A103" s="210" t="s">
        <v>5330</v>
      </c>
      <c r="B103" s="596" t="s">
        <v>2332</v>
      </c>
      <c r="C103" s="595" t="s">
        <v>9309</v>
      </c>
      <c r="D103" s="594" t="s">
        <v>9283</v>
      </c>
      <c r="E103" s="151" t="s">
        <v>7863</v>
      </c>
      <c r="F103" s="609" t="str">
        <f t="shared" si="1"/>
        <v>花忍</v>
      </c>
    </row>
    <row r="104" spans="1:6" ht="15.75">
      <c r="A104" s="210" t="s">
        <v>2905</v>
      </c>
      <c r="B104" s="596" t="s">
        <v>2332</v>
      </c>
      <c r="C104" s="595" t="s">
        <v>9309</v>
      </c>
      <c r="D104" s="594" t="s">
        <v>9282</v>
      </c>
      <c r="E104" s="161" t="s">
        <v>7683</v>
      </c>
      <c r="F104" s="609" t="str">
        <f t="shared" si="1"/>
        <v>露草【月草】</v>
      </c>
    </row>
    <row r="105" spans="1:6" ht="15.75">
      <c r="A105" s="210" t="s">
        <v>5780</v>
      </c>
      <c r="B105" s="596" t="s">
        <v>2332</v>
      </c>
      <c r="C105" s="595" t="s">
        <v>9309</v>
      </c>
      <c r="D105" s="594" t="s">
        <v>9281</v>
      </c>
      <c r="E105" s="151" t="s">
        <v>5244</v>
      </c>
      <c r="F105" s="609" t="str">
        <f t="shared" si="1"/>
        <v>波斯菊【蛇の目草】</v>
      </c>
    </row>
    <row r="106" spans="1:6" ht="15.75">
      <c r="A106" s="210" t="s">
        <v>5782</v>
      </c>
      <c r="B106" s="596" t="s">
        <v>2332</v>
      </c>
      <c r="C106" s="595" t="s">
        <v>9309</v>
      </c>
      <c r="D106" s="594" t="s">
        <v>9280</v>
      </c>
      <c r="E106" s="152" t="s">
        <v>7676</v>
      </c>
      <c r="F106" s="609" t="str">
        <f t="shared" si="1"/>
        <v>灯台躑躅/満天星</v>
      </c>
    </row>
    <row r="107" spans="1:6" ht="15.75">
      <c r="A107" s="210" t="s">
        <v>5785</v>
      </c>
      <c r="B107" s="596" t="s">
        <v>2332</v>
      </c>
      <c r="C107" s="595" t="s">
        <v>9309</v>
      </c>
      <c r="D107" s="594" t="s">
        <v>9279</v>
      </c>
      <c r="E107" s="151" t="s">
        <v>8375</v>
      </c>
      <c r="F107" s="609" t="str">
        <f t="shared" si="1"/>
        <v>含羞草/御辞儀草【眠り草】</v>
      </c>
    </row>
    <row r="108" spans="1:6" ht="15.75">
      <c r="A108" s="210" t="s">
        <v>754</v>
      </c>
      <c r="B108" s="596" t="s">
        <v>2332</v>
      </c>
      <c r="C108" s="595" t="s">
        <v>9309</v>
      </c>
      <c r="D108" s="594" t="s">
        <v>9278</v>
      </c>
      <c r="E108" s="162" t="s">
        <v>7686</v>
      </c>
      <c r="F108" s="609" t="str">
        <f t="shared" si="1"/>
        <v>蓮華躑躅【鬼躑躅】</v>
      </c>
    </row>
    <row r="109" spans="1:6" ht="15.75">
      <c r="A109" s="210" t="s">
        <v>756</v>
      </c>
      <c r="B109" s="596" t="s">
        <v>2332</v>
      </c>
      <c r="C109" s="595" t="s">
        <v>9309</v>
      </c>
      <c r="D109" s="594" t="s">
        <v>9277</v>
      </c>
      <c r="E109" s="151" t="s">
        <v>8371</v>
      </c>
      <c r="F109" s="609" t="str">
        <f t="shared" si="1"/>
        <v>ジャーマンアイリス【独逸菖蒲】</v>
      </c>
    </row>
    <row r="110" spans="1:6" ht="15.75">
      <c r="A110" s="210" t="s">
        <v>761</v>
      </c>
      <c r="B110" s="596" t="s">
        <v>2332</v>
      </c>
      <c r="C110" s="595" t="s">
        <v>9309</v>
      </c>
      <c r="D110" s="594" t="s">
        <v>9276</v>
      </c>
      <c r="E110" s="153" t="s">
        <v>7681</v>
      </c>
      <c r="F110" s="609" t="str">
        <f t="shared" si="1"/>
        <v>蓮華草【紫雲英】</v>
      </c>
    </row>
    <row r="111" spans="1:6" ht="15.75">
      <c r="A111" s="210" t="s">
        <v>762</v>
      </c>
      <c r="B111" s="596" t="s">
        <v>2332</v>
      </c>
      <c r="C111" s="595" t="s">
        <v>9309</v>
      </c>
      <c r="D111" s="594" t="s">
        <v>9275</v>
      </c>
      <c r="E111" s="161" t="s">
        <v>7683</v>
      </c>
      <c r="F111" s="609" t="str">
        <f t="shared" si="1"/>
        <v>ラークスパー【飛燕草】</v>
      </c>
    </row>
    <row r="112" spans="1:6" ht="15.75">
      <c r="A112" s="210" t="s">
        <v>765</v>
      </c>
      <c r="B112" s="593" t="s">
        <v>766</v>
      </c>
      <c r="C112" s="595" t="s">
        <v>9309</v>
      </c>
      <c r="D112" s="594" t="s">
        <v>9274</v>
      </c>
      <c r="E112" s="151" t="s">
        <v>7876</v>
      </c>
      <c r="F112" s="609" t="str">
        <f t="shared" si="1"/>
        <v>梨</v>
      </c>
    </row>
    <row r="113" spans="1:6" ht="15.75">
      <c r="A113" s="210" t="s">
        <v>2471</v>
      </c>
      <c r="B113" s="593" t="s">
        <v>766</v>
      </c>
      <c r="C113" s="595" t="s">
        <v>9309</v>
      </c>
      <c r="D113" s="594" t="s">
        <v>9273</v>
      </c>
      <c r="E113" s="151" t="s">
        <v>8371</v>
      </c>
      <c r="F113" s="609" t="str">
        <f t="shared" si="1"/>
        <v>ニゲラ【黒種草】</v>
      </c>
    </row>
    <row r="114" spans="1:6" ht="15.75">
      <c r="A114" s="210" t="s">
        <v>2473</v>
      </c>
      <c r="B114" s="593" t="s">
        <v>766</v>
      </c>
      <c r="C114" s="595" t="s">
        <v>9309</v>
      </c>
      <c r="D114" s="594" t="s">
        <v>9271</v>
      </c>
      <c r="E114" s="151" t="s">
        <v>5244</v>
      </c>
      <c r="F114" s="609" t="str">
        <f t="shared" si="1"/>
        <v>ムスカリ【グレープヒヤシンス】</v>
      </c>
    </row>
    <row r="115" spans="1:6" ht="15.75">
      <c r="A115" s="210" t="s">
        <v>2475</v>
      </c>
      <c r="B115" s="593" t="s">
        <v>766</v>
      </c>
      <c r="C115" s="595" t="s">
        <v>9309</v>
      </c>
      <c r="D115" s="594" t="s">
        <v>9300</v>
      </c>
      <c r="E115" s="151" t="s">
        <v>8372</v>
      </c>
      <c r="F115" s="609" t="str">
        <f t="shared" si="1"/>
        <v>カンパニュラ【釣鐘草】</v>
      </c>
    </row>
    <row r="116" spans="1:6" ht="15.75">
      <c r="A116" s="210" t="s">
        <v>5584</v>
      </c>
      <c r="B116" s="593" t="s">
        <v>766</v>
      </c>
      <c r="C116" s="595" t="s">
        <v>9309</v>
      </c>
      <c r="D116" s="594" t="s">
        <v>9299</v>
      </c>
      <c r="E116" s="151" t="s">
        <v>8371</v>
      </c>
      <c r="F116" s="609" t="str">
        <f t="shared" si="1"/>
        <v>ゼラニウム【天竺葵】</v>
      </c>
    </row>
    <row r="117" spans="1:6" ht="15.75">
      <c r="A117" s="210" t="s">
        <v>5586</v>
      </c>
      <c r="B117" s="593" t="s">
        <v>766</v>
      </c>
      <c r="C117" s="595" t="s">
        <v>9309</v>
      </c>
      <c r="D117" s="594" t="s">
        <v>9298</v>
      </c>
      <c r="E117" s="155" t="s">
        <v>7677</v>
      </c>
      <c r="F117" s="609" t="str">
        <f t="shared" si="1"/>
        <v>芝桜【花詰草】</v>
      </c>
    </row>
    <row r="118" spans="1:6" ht="15.75">
      <c r="A118" s="210" t="s">
        <v>2770</v>
      </c>
      <c r="B118" s="593" t="s">
        <v>766</v>
      </c>
      <c r="C118" s="595" t="s">
        <v>9309</v>
      </c>
      <c r="D118" s="594" t="s">
        <v>9297</v>
      </c>
      <c r="E118" s="151" t="s">
        <v>5244</v>
      </c>
      <c r="F118" s="609" t="str">
        <f t="shared" si="1"/>
        <v>海老根</v>
      </c>
    </row>
    <row r="119" spans="1:6" ht="15.75">
      <c r="A119" s="210" t="s">
        <v>2775</v>
      </c>
      <c r="B119" s="593" t="s">
        <v>766</v>
      </c>
      <c r="C119" s="595" t="s">
        <v>9309</v>
      </c>
      <c r="D119" s="594" t="s">
        <v>9296</v>
      </c>
      <c r="E119" s="151" t="s">
        <v>7865</v>
      </c>
      <c r="F119" s="609" t="str">
        <f t="shared" si="1"/>
        <v>翁草【猫草】</v>
      </c>
    </row>
    <row r="120" spans="1:6" ht="15.75">
      <c r="A120" s="210" t="s">
        <v>2778</v>
      </c>
      <c r="B120" s="593" t="s">
        <v>766</v>
      </c>
      <c r="C120" s="595" t="s">
        <v>9309</v>
      </c>
      <c r="D120" s="594" t="s">
        <v>9295</v>
      </c>
      <c r="E120" s="158" t="s">
        <v>7684</v>
      </c>
      <c r="F120" s="609" t="str">
        <f t="shared" si="1"/>
        <v>姫萩</v>
      </c>
    </row>
    <row r="121" spans="1:6" ht="15.75">
      <c r="A121" s="210" t="s">
        <v>2781</v>
      </c>
      <c r="B121" s="593" t="s">
        <v>766</v>
      </c>
      <c r="C121" s="595" t="s">
        <v>9309</v>
      </c>
      <c r="D121" s="594" t="s">
        <v>9294</v>
      </c>
      <c r="E121" s="151" t="s">
        <v>8375</v>
      </c>
      <c r="F121" s="609" t="str">
        <f t="shared" si="1"/>
        <v>乙女椿</v>
      </c>
    </row>
    <row r="122" spans="1:6" ht="15.75">
      <c r="A122" s="210" t="s">
        <v>2783</v>
      </c>
      <c r="B122" s="593" t="s">
        <v>766</v>
      </c>
      <c r="C122" s="595" t="s">
        <v>9309</v>
      </c>
      <c r="D122" s="594" t="s">
        <v>9293</v>
      </c>
      <c r="E122" s="151" t="s">
        <v>5244</v>
      </c>
      <c r="F122" s="609" t="str">
        <f t="shared" si="1"/>
        <v>金鎖【黄花藤】</v>
      </c>
    </row>
    <row r="123" spans="1:6" ht="15.75">
      <c r="A123" s="212" t="s">
        <v>2786</v>
      </c>
      <c r="B123" s="593" t="s">
        <v>766</v>
      </c>
      <c r="C123" s="595" t="s">
        <v>9309</v>
      </c>
      <c r="D123" s="594" t="s">
        <v>9291</v>
      </c>
      <c r="E123" s="158" t="s">
        <v>7684</v>
      </c>
      <c r="F123" s="609" t="str">
        <f t="shared" si="1"/>
        <v>エーデルワイス【薄雪草】</v>
      </c>
    </row>
    <row r="124" spans="1:6" ht="15.75">
      <c r="A124" s="212" t="s">
        <v>4526</v>
      </c>
      <c r="B124" s="593" t="s">
        <v>766</v>
      </c>
      <c r="C124" s="592" t="s">
        <v>9308</v>
      </c>
      <c r="D124" s="591" t="s">
        <v>9290</v>
      </c>
      <c r="E124" s="151" t="s">
        <v>7871</v>
      </c>
      <c r="F124" s="609" t="str">
        <f t="shared" si="1"/>
        <v>デルフィニウム【大飛燕草】</v>
      </c>
    </row>
    <row r="125" spans="1:6" ht="15.75">
      <c r="A125" s="212" t="s">
        <v>4529</v>
      </c>
      <c r="B125" s="593" t="s">
        <v>766</v>
      </c>
      <c r="C125" s="592" t="s">
        <v>9308</v>
      </c>
      <c r="D125" s="591" t="s">
        <v>9289</v>
      </c>
      <c r="E125" s="151" t="s">
        <v>7872</v>
      </c>
      <c r="F125" s="609" t="str">
        <f t="shared" si="1"/>
        <v>蒲公英【鼓草】</v>
      </c>
    </row>
    <row r="126" spans="1:6" ht="15.75">
      <c r="A126" s="212" t="s">
        <v>4531</v>
      </c>
      <c r="B126" s="593" t="s">
        <v>766</v>
      </c>
      <c r="C126" s="592" t="s">
        <v>9308</v>
      </c>
      <c r="D126" s="591" t="s">
        <v>9288</v>
      </c>
      <c r="E126" s="151" t="s">
        <v>5244</v>
      </c>
      <c r="F126" s="609" t="str">
        <f t="shared" si="1"/>
        <v>スターチス【花浜匙】</v>
      </c>
    </row>
    <row r="127" spans="1:6" ht="15.75">
      <c r="A127" s="212" t="s">
        <v>4534</v>
      </c>
      <c r="B127" s="593" t="s">
        <v>766</v>
      </c>
      <c r="C127" s="592" t="s">
        <v>9308</v>
      </c>
      <c r="D127" s="591" t="s">
        <v>9287</v>
      </c>
      <c r="E127" s="151" t="s">
        <v>7878</v>
      </c>
      <c r="F127" s="609" t="str">
        <f t="shared" si="1"/>
        <v>鈴蘭【君影草】</v>
      </c>
    </row>
    <row r="128" spans="1:6" ht="15.75">
      <c r="A128" s="212" t="s">
        <v>3897</v>
      </c>
      <c r="B128" s="593" t="s">
        <v>766</v>
      </c>
      <c r="C128" s="592" t="s">
        <v>9308</v>
      </c>
      <c r="D128" s="591" t="s">
        <v>9286</v>
      </c>
      <c r="E128" s="166" t="s">
        <v>7690</v>
      </c>
      <c r="F128" s="609" t="str">
        <f t="shared" si="1"/>
        <v>著莪【胡蝶花】</v>
      </c>
    </row>
    <row r="129" spans="1:6" ht="15.75">
      <c r="A129" s="212" t="s">
        <v>3900</v>
      </c>
      <c r="B129" s="593" t="s">
        <v>766</v>
      </c>
      <c r="C129" s="592" t="s">
        <v>9308</v>
      </c>
      <c r="D129" s="591" t="s">
        <v>9285</v>
      </c>
      <c r="E129" s="156" t="s">
        <v>7678</v>
      </c>
      <c r="F129" s="609" t="str">
        <f t="shared" si="1"/>
        <v>牡丹【富貴草】</v>
      </c>
    </row>
    <row r="130" spans="1:6" ht="15.75">
      <c r="A130" s="212" t="s">
        <v>683</v>
      </c>
      <c r="B130" s="593" t="s">
        <v>766</v>
      </c>
      <c r="C130" s="592" t="s">
        <v>9308</v>
      </c>
      <c r="D130" s="591" t="s">
        <v>9284</v>
      </c>
      <c r="E130" s="158" t="s">
        <v>7684</v>
      </c>
      <c r="F130" s="609" t="str">
        <f t="shared" ref="F130:F193" si="2">VLOOKUP(A130,石と花メイン,4,FALSE)</f>
        <v>花菖蒲</v>
      </c>
    </row>
    <row r="131" spans="1:6" ht="15.75">
      <c r="A131" s="212" t="s">
        <v>3927</v>
      </c>
      <c r="B131" s="593" t="s">
        <v>766</v>
      </c>
      <c r="C131" s="592" t="s">
        <v>9308</v>
      </c>
      <c r="D131" s="591" t="s">
        <v>9283</v>
      </c>
      <c r="E131" s="151" t="s">
        <v>5244</v>
      </c>
      <c r="F131" s="609" t="str">
        <f t="shared" si="2"/>
        <v>八重桜</v>
      </c>
    </row>
    <row r="132" spans="1:6" ht="15.75">
      <c r="A132" s="212" t="s">
        <v>3931</v>
      </c>
      <c r="B132" s="593" t="s">
        <v>766</v>
      </c>
      <c r="C132" s="592" t="s">
        <v>9308</v>
      </c>
      <c r="D132" s="591" t="s">
        <v>9282</v>
      </c>
      <c r="E132" s="151" t="s">
        <v>7876</v>
      </c>
      <c r="F132" s="609" t="str">
        <f t="shared" si="2"/>
        <v>石楠花</v>
      </c>
    </row>
    <row r="133" spans="1:6" ht="15.75">
      <c r="A133" s="212" t="s">
        <v>1678</v>
      </c>
      <c r="B133" s="593" t="s">
        <v>766</v>
      </c>
      <c r="C133" s="592" t="s">
        <v>9308</v>
      </c>
      <c r="D133" s="591" t="s">
        <v>9281</v>
      </c>
      <c r="E133" s="151" t="s">
        <v>8371</v>
      </c>
      <c r="F133" s="609" t="str">
        <f t="shared" si="2"/>
        <v>林檎</v>
      </c>
    </row>
    <row r="134" spans="1:6" ht="15.75">
      <c r="A134" s="212" t="s">
        <v>1679</v>
      </c>
      <c r="B134" s="593" t="s">
        <v>766</v>
      </c>
      <c r="C134" s="592" t="s">
        <v>9308</v>
      </c>
      <c r="D134" s="591" t="s">
        <v>9280</v>
      </c>
      <c r="E134" s="151" t="s">
        <v>7867</v>
      </c>
      <c r="F134" s="609" t="str">
        <f t="shared" si="2"/>
        <v>アザレア【西洋躑躅】</v>
      </c>
    </row>
    <row r="135" spans="1:6" ht="15.75">
      <c r="A135" s="212" t="s">
        <v>1421</v>
      </c>
      <c r="B135" s="593" t="s">
        <v>766</v>
      </c>
      <c r="C135" s="592" t="s">
        <v>9308</v>
      </c>
      <c r="D135" s="591" t="s">
        <v>9279</v>
      </c>
      <c r="E135" s="153" t="s">
        <v>7681</v>
      </c>
      <c r="F135" s="609" t="str">
        <f t="shared" si="2"/>
        <v>山査子【メイフラワー】</v>
      </c>
    </row>
    <row r="136" spans="1:6" ht="15.75">
      <c r="A136" s="212" t="s">
        <v>1425</v>
      </c>
      <c r="B136" s="593" t="s">
        <v>766</v>
      </c>
      <c r="C136" s="592" t="s">
        <v>9308</v>
      </c>
      <c r="D136" s="591" t="s">
        <v>9278</v>
      </c>
      <c r="E136" s="151" t="s">
        <v>8376</v>
      </c>
      <c r="F136" s="609" t="str">
        <f t="shared" si="2"/>
        <v>ペチュニア【衝羽根朝顔】</v>
      </c>
    </row>
    <row r="137" spans="1:6" ht="15.75">
      <c r="A137" s="212" t="s">
        <v>1428</v>
      </c>
      <c r="B137" s="593" t="s">
        <v>766</v>
      </c>
      <c r="C137" s="592" t="s">
        <v>9308</v>
      </c>
      <c r="D137" s="591" t="s">
        <v>9277</v>
      </c>
      <c r="E137" s="152" t="s">
        <v>7676</v>
      </c>
      <c r="F137" s="609" t="str">
        <f t="shared" si="2"/>
        <v>皐月/五月</v>
      </c>
    </row>
    <row r="138" spans="1:6" ht="15.75">
      <c r="A138" s="212" t="s">
        <v>1431</v>
      </c>
      <c r="B138" s="593" t="s">
        <v>766</v>
      </c>
      <c r="C138" s="592" t="s">
        <v>9308</v>
      </c>
      <c r="D138" s="591" t="s">
        <v>9276</v>
      </c>
      <c r="E138" s="151" t="s">
        <v>8375</v>
      </c>
      <c r="F138" s="609" t="str">
        <f t="shared" si="2"/>
        <v>アリウム【花葱】</v>
      </c>
    </row>
    <row r="139" spans="1:6" ht="15.75">
      <c r="A139" s="212" t="s">
        <v>1435</v>
      </c>
      <c r="B139" s="593" t="s">
        <v>766</v>
      </c>
      <c r="C139" s="592" t="s">
        <v>9308</v>
      </c>
      <c r="D139" s="591" t="s">
        <v>9275</v>
      </c>
      <c r="E139" s="158" t="s">
        <v>7684</v>
      </c>
      <c r="F139" s="609" t="str">
        <f t="shared" si="2"/>
        <v>紫蘭【紅蘭】</v>
      </c>
    </row>
    <row r="140" spans="1:6" ht="15.75">
      <c r="A140" s="212" t="s">
        <v>6170</v>
      </c>
      <c r="B140" s="593" t="s">
        <v>766</v>
      </c>
      <c r="C140" s="592" t="s">
        <v>9308</v>
      </c>
      <c r="D140" s="591" t="s">
        <v>9274</v>
      </c>
      <c r="E140" s="151" t="s">
        <v>8371</v>
      </c>
      <c r="F140" s="609" t="str">
        <f t="shared" si="2"/>
        <v>苧環【糸繰草】</v>
      </c>
    </row>
    <row r="141" spans="1:6" ht="15.75">
      <c r="A141" s="212" t="s">
        <v>1460</v>
      </c>
      <c r="B141" s="593" t="s">
        <v>766</v>
      </c>
      <c r="C141" s="592" t="s">
        <v>9308</v>
      </c>
      <c r="D141" s="591" t="s">
        <v>9273</v>
      </c>
      <c r="E141" s="151" t="s">
        <v>7863</v>
      </c>
      <c r="F141" s="609" t="str">
        <f t="shared" si="2"/>
        <v>芍薬【夷草】</v>
      </c>
    </row>
    <row r="142" spans="1:6" ht="15.75">
      <c r="A142" s="212" t="s">
        <v>1436</v>
      </c>
      <c r="B142" s="593" t="s">
        <v>766</v>
      </c>
      <c r="C142" s="592" t="s">
        <v>9308</v>
      </c>
      <c r="D142" s="591" t="s">
        <v>9271</v>
      </c>
      <c r="E142" s="161" t="s">
        <v>7683</v>
      </c>
      <c r="F142" s="609" t="str">
        <f t="shared" si="2"/>
        <v>片喰/酢漿草【オキザリス】</v>
      </c>
    </row>
    <row r="143" spans="1:6" ht="15.75">
      <c r="A143" s="212" t="s">
        <v>1440</v>
      </c>
      <c r="B143" s="590" t="s">
        <v>1441</v>
      </c>
      <c r="C143" s="592" t="s">
        <v>9308</v>
      </c>
      <c r="D143" s="591" t="s">
        <v>9300</v>
      </c>
      <c r="E143" s="166" t="s">
        <v>7690</v>
      </c>
      <c r="F143" s="609" t="str">
        <f t="shared" si="2"/>
        <v>藤【二季草】</v>
      </c>
    </row>
    <row r="144" spans="1:6" ht="15.75">
      <c r="A144" s="212" t="s">
        <v>1443</v>
      </c>
      <c r="B144" s="590" t="s">
        <v>1441</v>
      </c>
      <c r="C144" s="592" t="s">
        <v>9308</v>
      </c>
      <c r="D144" s="591" t="s">
        <v>9299</v>
      </c>
      <c r="E144" s="158" t="s">
        <v>7684</v>
      </c>
      <c r="F144" s="609" t="str">
        <f t="shared" si="2"/>
        <v>フクシア【釣浮草】</v>
      </c>
    </row>
    <row r="145" spans="1:6" ht="15.75">
      <c r="A145" s="212" t="s">
        <v>1445</v>
      </c>
      <c r="B145" s="590" t="s">
        <v>1441</v>
      </c>
      <c r="C145" s="592" t="s">
        <v>9308</v>
      </c>
      <c r="D145" s="591" t="s">
        <v>9298</v>
      </c>
      <c r="E145" s="159" t="s">
        <v>7680</v>
      </c>
      <c r="F145" s="609" t="str">
        <f t="shared" si="2"/>
        <v>カラー【和蘭海芋】</v>
      </c>
    </row>
    <row r="146" spans="1:6" ht="15.75">
      <c r="A146" s="212" t="s">
        <v>1450</v>
      </c>
      <c r="B146" s="590" t="s">
        <v>1441</v>
      </c>
      <c r="C146" s="592" t="s">
        <v>9308</v>
      </c>
      <c r="D146" s="591" t="s">
        <v>9297</v>
      </c>
      <c r="E146" s="161" t="s">
        <v>7683</v>
      </c>
      <c r="F146" s="609" t="str">
        <f t="shared" si="2"/>
        <v>ヘリオトロープ【木立瑠璃草】</v>
      </c>
    </row>
    <row r="147" spans="1:6" ht="15.75">
      <c r="A147" s="212" t="s">
        <v>1453</v>
      </c>
      <c r="B147" s="590" t="s">
        <v>1441</v>
      </c>
      <c r="C147" s="592" t="s">
        <v>9308</v>
      </c>
      <c r="D147" s="591" t="s">
        <v>9296</v>
      </c>
      <c r="E147" s="151" t="s">
        <v>7880</v>
      </c>
      <c r="F147" s="609" t="str">
        <f t="shared" si="2"/>
        <v>ヒソップ【柳薄荷】</v>
      </c>
    </row>
    <row r="148" spans="1:6" ht="15.75">
      <c r="A148" s="212" t="s">
        <v>1338</v>
      </c>
      <c r="B148" s="590" t="s">
        <v>1441</v>
      </c>
      <c r="C148" s="592" t="s">
        <v>9308</v>
      </c>
      <c r="D148" s="591" t="s">
        <v>9295</v>
      </c>
      <c r="E148" s="151" t="s">
        <v>8372</v>
      </c>
      <c r="F148" s="609" t="str">
        <f t="shared" si="2"/>
        <v>オリーブ【橄欖】</v>
      </c>
    </row>
    <row r="149" spans="1:6" ht="15.75">
      <c r="A149" s="212" t="s">
        <v>1341</v>
      </c>
      <c r="B149" s="590" t="s">
        <v>1441</v>
      </c>
      <c r="C149" s="592" t="s">
        <v>9308</v>
      </c>
      <c r="D149" s="591" t="s">
        <v>9294</v>
      </c>
      <c r="E149" s="151" t="s">
        <v>5244</v>
      </c>
      <c r="F149" s="609" t="str">
        <f t="shared" si="2"/>
        <v>蔓薔薇</v>
      </c>
    </row>
    <row r="150" spans="1:6" ht="15.75">
      <c r="A150" s="212" t="s">
        <v>1345</v>
      </c>
      <c r="B150" s="590" t="s">
        <v>1441</v>
      </c>
      <c r="C150" s="592" t="s">
        <v>9308</v>
      </c>
      <c r="D150" s="591" t="s">
        <v>9293</v>
      </c>
      <c r="E150" s="162" t="s">
        <v>7686</v>
      </c>
      <c r="F150" s="609" t="str">
        <f t="shared" si="2"/>
        <v>延齢草</v>
      </c>
    </row>
    <row r="151" spans="1:6" ht="15.75">
      <c r="A151" s="212" t="s">
        <v>2431</v>
      </c>
      <c r="B151" s="590" t="s">
        <v>1441</v>
      </c>
      <c r="C151" s="592" t="s">
        <v>9308</v>
      </c>
      <c r="D151" s="591" t="s">
        <v>9291</v>
      </c>
      <c r="E151" s="151" t="s">
        <v>5244</v>
      </c>
      <c r="F151" s="609" t="str">
        <f t="shared" si="2"/>
        <v>赤詰草【紫詰草】</v>
      </c>
    </row>
    <row r="152" spans="1:6" ht="15.75">
      <c r="A152" s="212" t="s">
        <v>2433</v>
      </c>
      <c r="B152" s="590" t="s">
        <v>1441</v>
      </c>
      <c r="C152" s="589" t="s">
        <v>9307</v>
      </c>
      <c r="D152" s="588" t="s">
        <v>9290</v>
      </c>
      <c r="E152" s="156" t="s">
        <v>7678</v>
      </c>
      <c r="F152" s="609" t="str">
        <f t="shared" si="2"/>
        <v>ライラック【紫丁香花】</v>
      </c>
    </row>
    <row r="153" spans="1:6" ht="15.75">
      <c r="A153" s="212" t="s">
        <v>2434</v>
      </c>
      <c r="B153" s="590" t="s">
        <v>1441</v>
      </c>
      <c r="C153" s="589" t="s">
        <v>9307</v>
      </c>
      <c r="D153" s="588" t="s">
        <v>9289</v>
      </c>
      <c r="E153" s="158" t="s">
        <v>7684</v>
      </c>
      <c r="F153" s="609" t="str">
        <f t="shared" si="2"/>
        <v>シラー【大蔓穂】</v>
      </c>
    </row>
    <row r="154" spans="1:6" ht="15.75">
      <c r="A154" s="610" t="s">
        <v>2436</v>
      </c>
      <c r="B154" s="590" t="s">
        <v>1441</v>
      </c>
      <c r="C154" s="589" t="s">
        <v>9307</v>
      </c>
      <c r="D154" s="588" t="s">
        <v>9288</v>
      </c>
      <c r="E154" s="151" t="s">
        <v>8375</v>
      </c>
      <c r="F154" s="609" t="str">
        <f t="shared" si="2"/>
        <v>紫陽花【七変化】</v>
      </c>
    </row>
    <row r="155" spans="1:6" ht="15.75">
      <c r="A155" s="610" t="s">
        <v>2439</v>
      </c>
      <c r="B155" s="590" t="s">
        <v>1441</v>
      </c>
      <c r="C155" s="589" t="s">
        <v>9307</v>
      </c>
      <c r="D155" s="588" t="s">
        <v>9287</v>
      </c>
      <c r="E155" s="151" t="s">
        <v>8371</v>
      </c>
      <c r="F155" s="609" t="str">
        <f t="shared" si="2"/>
        <v>乙女百合【姫小百合】</v>
      </c>
    </row>
    <row r="156" spans="1:6" ht="15.75">
      <c r="A156" s="610" t="s">
        <v>696</v>
      </c>
      <c r="B156" s="590" t="s">
        <v>1441</v>
      </c>
      <c r="C156" s="589" t="s">
        <v>9307</v>
      </c>
      <c r="D156" s="588" t="s">
        <v>9286</v>
      </c>
      <c r="E156" s="152" t="s">
        <v>7676</v>
      </c>
      <c r="F156" s="609" t="str">
        <f t="shared" si="2"/>
        <v>亜麻【滑胡麻】</v>
      </c>
    </row>
    <row r="157" spans="1:6" ht="15.75">
      <c r="A157" s="610" t="s">
        <v>697</v>
      </c>
      <c r="B157" s="590" t="s">
        <v>1441</v>
      </c>
      <c r="C157" s="589" t="s">
        <v>9307</v>
      </c>
      <c r="D157" s="588" t="s">
        <v>9285</v>
      </c>
      <c r="E157" s="151" t="s">
        <v>7863</v>
      </c>
      <c r="F157" s="609" t="str">
        <f t="shared" si="2"/>
        <v>空木【卯の花】</v>
      </c>
    </row>
    <row r="158" spans="1:6" ht="15.75">
      <c r="A158" s="610" t="s">
        <v>699</v>
      </c>
      <c r="B158" s="590" t="s">
        <v>1441</v>
      </c>
      <c r="C158" s="589" t="s">
        <v>9307</v>
      </c>
      <c r="D158" s="588" t="s">
        <v>9284</v>
      </c>
      <c r="E158" s="162" t="s">
        <v>7686</v>
      </c>
      <c r="F158" s="609" t="str">
        <f t="shared" si="2"/>
        <v>面高【花慈茹】</v>
      </c>
    </row>
    <row r="159" spans="1:6" ht="15.75">
      <c r="A159" s="610" t="s">
        <v>704</v>
      </c>
      <c r="B159" s="590" t="s">
        <v>1441</v>
      </c>
      <c r="C159" s="589" t="s">
        <v>9307</v>
      </c>
      <c r="D159" s="588" t="s">
        <v>9283</v>
      </c>
      <c r="E159" s="151" t="s">
        <v>8373</v>
      </c>
      <c r="F159" s="609" t="str">
        <f t="shared" si="2"/>
        <v>文目/菖蒲【アイリス】</v>
      </c>
    </row>
    <row r="160" spans="1:6" ht="15.75">
      <c r="A160" s="610" t="s">
        <v>708</v>
      </c>
      <c r="B160" s="590" t="s">
        <v>1441</v>
      </c>
      <c r="C160" s="589" t="s">
        <v>9307</v>
      </c>
      <c r="D160" s="588" t="s">
        <v>9282</v>
      </c>
      <c r="E160" s="158" t="s">
        <v>7684</v>
      </c>
      <c r="F160" s="609" t="str">
        <f t="shared" si="2"/>
        <v>梔子【ガーデニア】</v>
      </c>
    </row>
    <row r="161" spans="1:6" ht="15.75">
      <c r="A161" s="610" t="s">
        <v>709</v>
      </c>
      <c r="B161" s="590" t="s">
        <v>1441</v>
      </c>
      <c r="C161" s="589" t="s">
        <v>9307</v>
      </c>
      <c r="D161" s="588" t="s">
        <v>9281</v>
      </c>
      <c r="E161" s="161" t="s">
        <v>7683</v>
      </c>
      <c r="F161" s="609" t="str">
        <f t="shared" si="2"/>
        <v>ジャスミン【茉莉花】</v>
      </c>
    </row>
    <row r="162" spans="1:6" ht="15.75">
      <c r="A162" s="610" t="s">
        <v>712</v>
      </c>
      <c r="B162" s="590" t="s">
        <v>1441</v>
      </c>
      <c r="C162" s="589" t="s">
        <v>9307</v>
      </c>
      <c r="D162" s="588" t="s">
        <v>9280</v>
      </c>
      <c r="E162" s="151" t="s">
        <v>7863</v>
      </c>
      <c r="F162" s="609" t="str">
        <f t="shared" si="2"/>
        <v>スイートピー【麝香連理草】</v>
      </c>
    </row>
    <row r="163" spans="1:6" ht="15.75">
      <c r="A163" s="610" t="s">
        <v>714</v>
      </c>
      <c r="B163" s="590" t="s">
        <v>1441</v>
      </c>
      <c r="C163" s="589" t="s">
        <v>9307</v>
      </c>
      <c r="D163" s="588" t="s">
        <v>9279</v>
      </c>
      <c r="E163" s="153" t="s">
        <v>7681</v>
      </c>
      <c r="F163" s="609" t="str">
        <f t="shared" si="2"/>
        <v>美女撫子【アメリカ撫子】</v>
      </c>
    </row>
    <row r="164" spans="1:6" ht="15.75">
      <c r="A164" s="610" t="s">
        <v>716</v>
      </c>
      <c r="B164" s="590" t="s">
        <v>1441</v>
      </c>
      <c r="C164" s="589" t="s">
        <v>9307</v>
      </c>
      <c r="D164" s="588" t="s">
        <v>9278</v>
      </c>
      <c r="E164" s="151" t="s">
        <v>5244</v>
      </c>
      <c r="F164" s="609" t="str">
        <f t="shared" si="2"/>
        <v>アガパンサス【紫君子蘭】</v>
      </c>
    </row>
    <row r="165" spans="1:6" ht="15.75">
      <c r="A165" s="610" t="s">
        <v>719</v>
      </c>
      <c r="B165" s="590" t="s">
        <v>1441</v>
      </c>
      <c r="C165" s="589" t="s">
        <v>9307</v>
      </c>
      <c r="D165" s="588" t="s">
        <v>9277</v>
      </c>
      <c r="E165" s="151" t="s">
        <v>8376</v>
      </c>
      <c r="F165" s="609" t="str">
        <f t="shared" si="2"/>
        <v>ユッカ【君が代蘭】</v>
      </c>
    </row>
    <row r="166" spans="1:6" ht="15.75">
      <c r="A166" s="610" t="s">
        <v>1279</v>
      </c>
      <c r="B166" s="590" t="s">
        <v>1441</v>
      </c>
      <c r="C166" s="589" t="s">
        <v>9307</v>
      </c>
      <c r="D166" s="588" t="s">
        <v>9276</v>
      </c>
      <c r="E166" s="161" t="s">
        <v>7691</v>
      </c>
      <c r="F166" s="609" t="str">
        <f t="shared" si="2"/>
        <v>桔梗</v>
      </c>
    </row>
    <row r="167" spans="1:6" ht="15.75">
      <c r="A167" s="610" t="s">
        <v>1282</v>
      </c>
      <c r="B167" s="590" t="s">
        <v>1441</v>
      </c>
      <c r="C167" s="589" t="s">
        <v>9307</v>
      </c>
      <c r="D167" s="588" t="s">
        <v>9275</v>
      </c>
      <c r="E167" s="151" t="s">
        <v>8375</v>
      </c>
      <c r="F167" s="609" t="str">
        <f t="shared" si="2"/>
        <v>瑠璃繁縷【アナガリス】</v>
      </c>
    </row>
    <row r="168" spans="1:6" ht="15.75">
      <c r="A168" s="610" t="s">
        <v>1285</v>
      </c>
      <c r="B168" s="590" t="s">
        <v>1441</v>
      </c>
      <c r="C168" s="589" t="s">
        <v>9307</v>
      </c>
      <c r="D168" s="588" t="s">
        <v>9274</v>
      </c>
      <c r="E168" s="162" t="s">
        <v>7686</v>
      </c>
      <c r="F168" s="609" t="str">
        <f t="shared" si="2"/>
        <v>カーネーション【麝香撫子】</v>
      </c>
    </row>
    <row r="169" spans="1:6" ht="15.75">
      <c r="A169" s="610" t="s">
        <v>5777</v>
      </c>
      <c r="B169" s="590" t="s">
        <v>1441</v>
      </c>
      <c r="C169" s="589" t="s">
        <v>9307</v>
      </c>
      <c r="D169" s="588" t="s">
        <v>9273</v>
      </c>
      <c r="E169" s="158" t="s">
        <v>7684</v>
      </c>
      <c r="F169" s="609" t="str">
        <f t="shared" si="2"/>
        <v>チュベローズ【月下香】</v>
      </c>
    </row>
    <row r="170" spans="1:6" ht="15.75">
      <c r="A170" s="610" t="s">
        <v>5779</v>
      </c>
      <c r="B170" s="590" t="s">
        <v>1441</v>
      </c>
      <c r="C170" s="589" t="s">
        <v>9307</v>
      </c>
      <c r="D170" s="588" t="s">
        <v>9271</v>
      </c>
      <c r="E170" s="161" t="s">
        <v>7683</v>
      </c>
      <c r="F170" s="609" t="str">
        <f t="shared" si="2"/>
        <v>白詰草【クローバー】</v>
      </c>
    </row>
    <row r="171" spans="1:6" ht="15.75">
      <c r="A171" s="610" t="s">
        <v>746</v>
      </c>
      <c r="B171" s="590" t="s">
        <v>1441</v>
      </c>
      <c r="C171" s="589" t="s">
        <v>9307</v>
      </c>
      <c r="D171" s="588" t="s">
        <v>9300</v>
      </c>
      <c r="E171" s="151" t="s">
        <v>5244</v>
      </c>
      <c r="F171" s="609" t="str">
        <f t="shared" si="2"/>
        <v>タイム【立麝香草】</v>
      </c>
    </row>
    <row r="172" spans="1:6" ht="15.75">
      <c r="A172" s="610" t="s">
        <v>748</v>
      </c>
      <c r="B172" s="590" t="s">
        <v>1441</v>
      </c>
      <c r="C172" s="589" t="s">
        <v>9307</v>
      </c>
      <c r="D172" s="588" t="s">
        <v>9299</v>
      </c>
      <c r="E172" s="151" t="s">
        <v>8371</v>
      </c>
      <c r="F172" s="609" t="str">
        <f t="shared" si="2"/>
        <v>イキシア【槍水仙】</v>
      </c>
    </row>
    <row r="173" spans="1:6" ht="15.75">
      <c r="A173" s="610" t="s">
        <v>750</v>
      </c>
      <c r="B173" s="590" t="s">
        <v>1441</v>
      </c>
      <c r="C173" s="589" t="s">
        <v>9307</v>
      </c>
      <c r="D173" s="588" t="s">
        <v>9298</v>
      </c>
      <c r="E173" s="160" t="s">
        <v>7682</v>
      </c>
      <c r="F173" s="609" t="str">
        <f t="shared" si="2"/>
        <v>ベロニカ【瑠璃虎の尾】</v>
      </c>
    </row>
    <row r="174" spans="1:6" ht="15.75">
      <c r="A174" s="610" t="s">
        <v>752</v>
      </c>
      <c r="B174" s="590" t="s">
        <v>1441</v>
      </c>
      <c r="C174" s="589" t="s">
        <v>9307</v>
      </c>
      <c r="D174" s="588" t="s">
        <v>9297</v>
      </c>
      <c r="E174" s="161" t="s">
        <v>7683</v>
      </c>
      <c r="F174" s="609" t="str">
        <f t="shared" si="2"/>
        <v>待宵草【月見草】</v>
      </c>
    </row>
    <row r="175" spans="1:6" ht="15.75">
      <c r="A175" s="610" t="s">
        <v>2264</v>
      </c>
      <c r="B175" s="587" t="s">
        <v>2265</v>
      </c>
      <c r="C175" s="589" t="s">
        <v>9307</v>
      </c>
      <c r="D175" s="588" t="s">
        <v>9296</v>
      </c>
      <c r="E175" s="162" t="s">
        <v>7686</v>
      </c>
      <c r="F175" s="609" t="str">
        <f t="shared" si="2"/>
        <v>忍冬/吸葛【ハニーサックル】</v>
      </c>
    </row>
    <row r="176" spans="1:6" ht="15.75">
      <c r="A176" s="610" t="s">
        <v>2268</v>
      </c>
      <c r="B176" s="587" t="s">
        <v>2265</v>
      </c>
      <c r="C176" s="589" t="s">
        <v>9307</v>
      </c>
      <c r="D176" s="588" t="s">
        <v>9295</v>
      </c>
      <c r="E176" s="151" t="s">
        <v>8375</v>
      </c>
      <c r="F176" s="609" t="str">
        <f t="shared" si="2"/>
        <v>紫露草</v>
      </c>
    </row>
    <row r="177" spans="1:6" ht="15.75">
      <c r="A177" s="610" t="s">
        <v>2269</v>
      </c>
      <c r="B177" s="587" t="s">
        <v>2265</v>
      </c>
      <c r="C177" s="589" t="s">
        <v>9307</v>
      </c>
      <c r="D177" s="588" t="s">
        <v>9294</v>
      </c>
      <c r="E177" s="163" t="s">
        <v>7687</v>
      </c>
      <c r="F177" s="609" t="str">
        <f t="shared" si="2"/>
        <v>弟切草【セントジョーンズワート】</v>
      </c>
    </row>
    <row r="178" spans="1:6" ht="15.75">
      <c r="A178" s="610" t="s">
        <v>2272</v>
      </c>
      <c r="B178" s="587" t="s">
        <v>2265</v>
      </c>
      <c r="C178" s="589" t="s">
        <v>9307</v>
      </c>
      <c r="D178" s="588" t="s">
        <v>9293</v>
      </c>
      <c r="E178" s="158" t="s">
        <v>7684</v>
      </c>
      <c r="F178" s="609" t="str">
        <f t="shared" si="2"/>
        <v>透かし百合【岩百合】</v>
      </c>
    </row>
    <row r="179" spans="1:6" ht="15.75">
      <c r="A179" s="610" t="s">
        <v>2276</v>
      </c>
      <c r="B179" s="587" t="s">
        <v>2265</v>
      </c>
      <c r="C179" s="589" t="s">
        <v>9307</v>
      </c>
      <c r="D179" s="588" t="s">
        <v>9291</v>
      </c>
      <c r="E179" s="161" t="s">
        <v>7683</v>
      </c>
      <c r="F179" s="609" t="str">
        <f t="shared" si="2"/>
        <v>ジギタリス【狐の手袋】</v>
      </c>
    </row>
    <row r="180" spans="1:6" ht="15.75">
      <c r="A180" s="610" t="s">
        <v>6408</v>
      </c>
      <c r="B180" s="587" t="s">
        <v>2265</v>
      </c>
      <c r="C180" s="586" t="s">
        <v>9306</v>
      </c>
      <c r="D180" s="585" t="s">
        <v>9290</v>
      </c>
      <c r="E180" s="156" t="s">
        <v>7678</v>
      </c>
      <c r="F180" s="609" t="str">
        <f t="shared" si="2"/>
        <v>時計草【パッションフラワー】</v>
      </c>
    </row>
    <row r="181" spans="1:6" ht="15.75">
      <c r="A181" s="610" t="s">
        <v>6409</v>
      </c>
      <c r="B181" s="587" t="s">
        <v>2265</v>
      </c>
      <c r="C181" s="586" t="s">
        <v>9306</v>
      </c>
      <c r="D181" s="585" t="s">
        <v>9289</v>
      </c>
      <c r="E181" s="151" t="s">
        <v>5244</v>
      </c>
      <c r="F181" s="609" t="str">
        <f t="shared" si="2"/>
        <v>エノテラ【昼咲月見草】</v>
      </c>
    </row>
    <row r="182" spans="1:6" ht="15.75">
      <c r="A182" s="610" t="s">
        <v>4416</v>
      </c>
      <c r="B182" s="587" t="s">
        <v>2265</v>
      </c>
      <c r="C182" s="586" t="s">
        <v>9306</v>
      </c>
      <c r="D182" s="585" t="s">
        <v>9288</v>
      </c>
      <c r="E182" s="153" t="s">
        <v>7681</v>
      </c>
      <c r="F182" s="609" t="str">
        <f t="shared" si="2"/>
        <v>薊</v>
      </c>
    </row>
    <row r="183" spans="1:6" ht="15.75">
      <c r="A183" s="610" t="s">
        <v>4418</v>
      </c>
      <c r="B183" s="587" t="s">
        <v>2265</v>
      </c>
      <c r="C183" s="586" t="s">
        <v>9306</v>
      </c>
      <c r="D183" s="585" t="s">
        <v>9287</v>
      </c>
      <c r="E183" s="151" t="s">
        <v>7879</v>
      </c>
      <c r="F183" s="609" t="str">
        <f t="shared" si="2"/>
        <v>金糸梅【ヒペリカム】</v>
      </c>
    </row>
    <row r="184" spans="1:6" ht="15.75">
      <c r="A184" s="215" t="s">
        <v>4421</v>
      </c>
      <c r="B184" s="587" t="s">
        <v>2265</v>
      </c>
      <c r="C184" s="586" t="s">
        <v>9306</v>
      </c>
      <c r="D184" s="585" t="s">
        <v>9286</v>
      </c>
      <c r="E184" s="162" t="s">
        <v>7686</v>
      </c>
      <c r="F184" s="609" t="str">
        <f t="shared" si="2"/>
        <v>松葉菊【仙人掌菊】</v>
      </c>
    </row>
    <row r="185" spans="1:6" ht="15.75">
      <c r="A185" s="215" t="s">
        <v>4423</v>
      </c>
      <c r="B185" s="587" t="s">
        <v>2265</v>
      </c>
      <c r="C185" s="586" t="s">
        <v>9306</v>
      </c>
      <c r="D185" s="585" t="s">
        <v>9285</v>
      </c>
      <c r="E185" s="151" t="s">
        <v>5244</v>
      </c>
      <c r="F185" s="609" t="str">
        <f t="shared" si="2"/>
        <v>クレマチス【鉄線】</v>
      </c>
    </row>
    <row r="186" spans="1:6" ht="15.75">
      <c r="A186" s="215" t="s">
        <v>4425</v>
      </c>
      <c r="B186" s="587" t="s">
        <v>2265</v>
      </c>
      <c r="C186" s="586" t="s">
        <v>9306</v>
      </c>
      <c r="D186" s="585" t="s">
        <v>9284</v>
      </c>
      <c r="E186" s="158" t="s">
        <v>7684</v>
      </c>
      <c r="F186" s="609" t="str">
        <f t="shared" si="2"/>
        <v>立浪草</v>
      </c>
    </row>
    <row r="187" spans="1:6" ht="15.75">
      <c r="A187" s="215" t="s">
        <v>4427</v>
      </c>
      <c r="B187" s="587" t="s">
        <v>2265</v>
      </c>
      <c r="C187" s="586" t="s">
        <v>9306</v>
      </c>
      <c r="D187" s="585" t="s">
        <v>9283</v>
      </c>
      <c r="E187" s="151" t="s">
        <v>7869</v>
      </c>
      <c r="F187" s="609" t="str">
        <f t="shared" si="2"/>
        <v>花魁草【草夾竹桃】</v>
      </c>
    </row>
    <row r="188" spans="1:6" ht="15.75">
      <c r="A188" s="215" t="s">
        <v>550</v>
      </c>
      <c r="B188" s="587" t="s">
        <v>2265</v>
      </c>
      <c r="C188" s="586" t="s">
        <v>9306</v>
      </c>
      <c r="D188" s="585" t="s">
        <v>9282</v>
      </c>
      <c r="E188" s="158" t="s">
        <v>7684</v>
      </c>
      <c r="F188" s="609" t="str">
        <f t="shared" si="2"/>
        <v>ラベンダー</v>
      </c>
    </row>
    <row r="189" spans="1:6" ht="15.75">
      <c r="A189" s="215" t="s">
        <v>7</v>
      </c>
      <c r="B189" s="587" t="s">
        <v>2265</v>
      </c>
      <c r="C189" s="586" t="s">
        <v>9306</v>
      </c>
      <c r="D189" s="585" t="s">
        <v>9281</v>
      </c>
      <c r="E189" s="162" t="s">
        <v>7686</v>
      </c>
      <c r="F189" s="609" t="str">
        <f t="shared" si="2"/>
        <v>朝顔【牽牛花】</v>
      </c>
    </row>
    <row r="190" spans="1:6" ht="15.75">
      <c r="A190" s="215" t="s">
        <v>4616</v>
      </c>
      <c r="B190" s="587" t="s">
        <v>2265</v>
      </c>
      <c r="C190" s="586" t="s">
        <v>9306</v>
      </c>
      <c r="D190" s="585" t="s">
        <v>9280</v>
      </c>
      <c r="E190" s="151" t="s">
        <v>8371</v>
      </c>
      <c r="F190" s="609" t="str">
        <f t="shared" si="2"/>
        <v>アベリア【衝羽根空木】</v>
      </c>
    </row>
    <row r="191" spans="1:6" ht="15.75">
      <c r="A191" s="215" t="s">
        <v>12</v>
      </c>
      <c r="B191" s="587" t="s">
        <v>2265</v>
      </c>
      <c r="C191" s="586" t="s">
        <v>9306</v>
      </c>
      <c r="D191" s="585" t="s">
        <v>9279</v>
      </c>
      <c r="E191" s="151" t="s">
        <v>8375</v>
      </c>
      <c r="F191" s="609" t="str">
        <f t="shared" si="2"/>
        <v>蓮</v>
      </c>
    </row>
    <row r="192" spans="1:6" ht="15.75">
      <c r="A192" s="215" t="s">
        <v>553</v>
      </c>
      <c r="B192" s="587" t="s">
        <v>2265</v>
      </c>
      <c r="C192" s="586" t="s">
        <v>9306</v>
      </c>
      <c r="D192" s="585" t="s">
        <v>9278</v>
      </c>
      <c r="E192" s="151" t="s">
        <v>8371</v>
      </c>
      <c r="F192" s="609" t="str">
        <f t="shared" si="2"/>
        <v>鬼灯/酸漿【輝血】</v>
      </c>
    </row>
    <row r="193" spans="1:6" ht="15.75">
      <c r="A193" s="215" t="s">
        <v>559</v>
      </c>
      <c r="B193" s="587" t="s">
        <v>2265</v>
      </c>
      <c r="C193" s="586" t="s">
        <v>9306</v>
      </c>
      <c r="D193" s="585" t="s">
        <v>9277</v>
      </c>
      <c r="E193" s="160" t="s">
        <v>7682</v>
      </c>
      <c r="F193" s="609" t="str">
        <f t="shared" si="2"/>
        <v>グロキシニア【大岩桐草】</v>
      </c>
    </row>
    <row r="194" spans="1:6" ht="15.75">
      <c r="A194" s="215" t="s">
        <v>560</v>
      </c>
      <c r="B194" s="587" t="s">
        <v>2265</v>
      </c>
      <c r="C194" s="586" t="s">
        <v>9306</v>
      </c>
      <c r="D194" s="585" t="s">
        <v>9276</v>
      </c>
      <c r="E194" s="151" t="s">
        <v>5244</v>
      </c>
      <c r="F194" s="609" t="str">
        <f t="shared" ref="F194:F257" si="3">VLOOKUP(A194,石と花メイン,4,FALSE)</f>
        <v>アカンサス【葉薊】</v>
      </c>
    </row>
    <row r="195" spans="1:6" ht="15.75">
      <c r="A195" s="215" t="s">
        <v>563</v>
      </c>
      <c r="B195" s="587" t="s">
        <v>2265</v>
      </c>
      <c r="C195" s="586" t="s">
        <v>9306</v>
      </c>
      <c r="D195" s="585" t="s">
        <v>9275</v>
      </c>
      <c r="E195" s="151" t="s">
        <v>8371</v>
      </c>
      <c r="F195" s="609" t="str">
        <f t="shared" si="3"/>
        <v>ユーストマ【トルコ桔梗】</v>
      </c>
    </row>
    <row r="196" spans="1:6" ht="15.75">
      <c r="A196" s="215" t="s">
        <v>566</v>
      </c>
      <c r="B196" s="587" t="s">
        <v>2265</v>
      </c>
      <c r="C196" s="586" t="s">
        <v>9306</v>
      </c>
      <c r="D196" s="585" t="s">
        <v>9274</v>
      </c>
      <c r="E196" s="153" t="s">
        <v>7681</v>
      </c>
      <c r="F196" s="609" t="str">
        <f t="shared" si="3"/>
        <v>鉄砲百合【琉球百合】</v>
      </c>
    </row>
    <row r="197" spans="1:6" ht="15.75">
      <c r="A197" s="215" t="s">
        <v>2125</v>
      </c>
      <c r="B197" s="587" t="s">
        <v>2265</v>
      </c>
      <c r="C197" s="586" t="s">
        <v>9306</v>
      </c>
      <c r="D197" s="585" t="s">
        <v>9273</v>
      </c>
      <c r="E197" s="151" t="s">
        <v>7864</v>
      </c>
      <c r="F197" s="609" t="str">
        <f t="shared" si="3"/>
        <v>ブッドレア【房藤空木】</v>
      </c>
    </row>
    <row r="198" spans="1:6" ht="15.75">
      <c r="A198" s="215" t="s">
        <v>6510</v>
      </c>
      <c r="B198" s="587" t="s">
        <v>2265</v>
      </c>
      <c r="C198" s="586" t="s">
        <v>9306</v>
      </c>
      <c r="D198" s="585" t="s">
        <v>9271</v>
      </c>
      <c r="E198" s="151" t="s">
        <v>5244</v>
      </c>
      <c r="F198" s="609" t="str">
        <f t="shared" si="3"/>
        <v>薔薇</v>
      </c>
    </row>
    <row r="199" spans="1:6" ht="15.75">
      <c r="A199" s="215" t="s">
        <v>6513</v>
      </c>
      <c r="B199" s="587" t="s">
        <v>2265</v>
      </c>
      <c r="C199" s="586" t="s">
        <v>9306</v>
      </c>
      <c r="D199" s="585" t="s">
        <v>9300</v>
      </c>
      <c r="E199" s="151" t="s">
        <v>7863</v>
      </c>
      <c r="F199" s="609" t="str">
        <f t="shared" si="3"/>
        <v>昼顔【雨降り花】</v>
      </c>
    </row>
    <row r="200" spans="1:6" ht="15.75">
      <c r="A200" s="215" t="s">
        <v>6515</v>
      </c>
      <c r="B200" s="587" t="s">
        <v>2265</v>
      </c>
      <c r="C200" s="586" t="s">
        <v>9306</v>
      </c>
      <c r="D200" s="585" t="s">
        <v>9299</v>
      </c>
      <c r="E200" s="151" t="s">
        <v>7878</v>
      </c>
      <c r="F200" s="609" t="str">
        <f t="shared" si="3"/>
        <v>擬宝珠【ホスタ】</v>
      </c>
    </row>
    <row r="201" spans="1:6" ht="15.75">
      <c r="A201" s="215" t="s">
        <v>6516</v>
      </c>
      <c r="B201" s="587" t="s">
        <v>2265</v>
      </c>
      <c r="C201" s="586" t="s">
        <v>9306</v>
      </c>
      <c r="D201" s="585" t="s">
        <v>9298</v>
      </c>
      <c r="E201" s="151" t="s">
        <v>8371</v>
      </c>
      <c r="F201" s="609" t="str">
        <f t="shared" si="3"/>
        <v>バーベナ【美女桜】</v>
      </c>
    </row>
    <row r="202" spans="1:6" ht="15.75">
      <c r="A202" s="215" t="s">
        <v>6519</v>
      </c>
      <c r="B202" s="587" t="s">
        <v>2265</v>
      </c>
      <c r="C202" s="586" t="s">
        <v>9306</v>
      </c>
      <c r="D202" s="585" t="s">
        <v>9297</v>
      </c>
      <c r="E202" s="152" t="s">
        <v>7676</v>
      </c>
      <c r="F202" s="609" t="str">
        <f t="shared" si="3"/>
        <v>鳥兜【附子】</v>
      </c>
    </row>
    <row r="203" spans="1:6" ht="15.75">
      <c r="A203" s="215" t="s">
        <v>6520</v>
      </c>
      <c r="B203" s="587" t="s">
        <v>2265</v>
      </c>
      <c r="C203" s="586" t="s">
        <v>9306</v>
      </c>
      <c r="D203" s="585" t="s">
        <v>9296</v>
      </c>
      <c r="E203" s="151" t="s">
        <v>7879</v>
      </c>
      <c r="F203" s="609" t="str">
        <f t="shared" si="3"/>
        <v>花虎の尾【フィソステギア】</v>
      </c>
    </row>
    <row r="204" spans="1:6" ht="15.75">
      <c r="A204" s="215" t="s">
        <v>4856</v>
      </c>
      <c r="B204" s="587" t="s">
        <v>2265</v>
      </c>
      <c r="C204" s="586" t="s">
        <v>9306</v>
      </c>
      <c r="D204" s="585" t="s">
        <v>9295</v>
      </c>
      <c r="E204" s="158" t="s">
        <v>7684</v>
      </c>
      <c r="F204" s="609" t="str">
        <f t="shared" si="3"/>
        <v>ルドベキア【大反魂草】</v>
      </c>
    </row>
    <row r="205" spans="1:6" ht="15.75">
      <c r="A205" s="215" t="s">
        <v>6117</v>
      </c>
      <c r="B205" s="587" t="s">
        <v>2265</v>
      </c>
      <c r="C205" s="586" t="s">
        <v>9306</v>
      </c>
      <c r="D205" s="585" t="s">
        <v>9294</v>
      </c>
      <c r="E205" s="151" t="s">
        <v>8376</v>
      </c>
      <c r="F205" s="609" t="str">
        <f t="shared" si="3"/>
        <v>河原撫子【大和撫子】</v>
      </c>
    </row>
    <row r="206" spans="1:6" ht="15.75">
      <c r="A206" s="215" t="s">
        <v>6434</v>
      </c>
      <c r="B206" s="611" t="s">
        <v>6435</v>
      </c>
      <c r="C206" s="586" t="s">
        <v>9306</v>
      </c>
      <c r="D206" s="585" t="s">
        <v>9293</v>
      </c>
      <c r="E206" s="161" t="s">
        <v>7683</v>
      </c>
      <c r="F206" s="609" t="str">
        <f t="shared" si="3"/>
        <v>ジンジャー【花縮砂】</v>
      </c>
    </row>
    <row r="207" spans="1:6" ht="15.75">
      <c r="A207" s="215" t="s">
        <v>6437</v>
      </c>
      <c r="B207" s="611" t="s">
        <v>6435</v>
      </c>
      <c r="C207" s="586" t="s">
        <v>9306</v>
      </c>
      <c r="D207" s="585" t="s">
        <v>9291</v>
      </c>
      <c r="E207" s="162" t="s">
        <v>7686</v>
      </c>
      <c r="F207" s="609" t="str">
        <f t="shared" si="3"/>
        <v>睡蓮【未草】</v>
      </c>
    </row>
    <row r="208" spans="1:6" ht="15.75">
      <c r="A208" s="215" t="s">
        <v>6438</v>
      </c>
      <c r="B208" s="611" t="s">
        <v>6435</v>
      </c>
      <c r="C208" s="645" t="s">
        <v>9305</v>
      </c>
      <c r="D208" s="646"/>
      <c r="E208" s="151" t="s">
        <v>5244</v>
      </c>
      <c r="F208" s="609" t="str">
        <f t="shared" si="3"/>
        <v>接骨木/庭常</v>
      </c>
    </row>
    <row r="209" spans="1:6" ht="15.75">
      <c r="A209" s="215" t="s">
        <v>6123</v>
      </c>
      <c r="B209" s="611" t="s">
        <v>6435</v>
      </c>
      <c r="C209" s="584" t="s">
        <v>9304</v>
      </c>
      <c r="D209" s="583" t="s">
        <v>9290</v>
      </c>
      <c r="E209" s="163" t="s">
        <v>7687</v>
      </c>
      <c r="F209" s="609" t="str">
        <f t="shared" si="3"/>
        <v>苦蓬/苦艾</v>
      </c>
    </row>
    <row r="210" spans="1:6" ht="15.75">
      <c r="A210" s="215" t="s">
        <v>5697</v>
      </c>
      <c r="B210" s="611" t="s">
        <v>6435</v>
      </c>
      <c r="C210" s="584" t="s">
        <v>9304</v>
      </c>
      <c r="D210" s="583" t="s">
        <v>9289</v>
      </c>
      <c r="E210" s="156" t="s">
        <v>7678</v>
      </c>
      <c r="F210" s="609" t="str">
        <f t="shared" si="3"/>
        <v>松葉牡丹【日照草】</v>
      </c>
    </row>
    <row r="211" spans="1:6" ht="15.75">
      <c r="A211" s="215" t="s">
        <v>5700</v>
      </c>
      <c r="B211" s="611" t="s">
        <v>6435</v>
      </c>
      <c r="C211" s="584" t="s">
        <v>9304</v>
      </c>
      <c r="D211" s="583" t="s">
        <v>9288</v>
      </c>
      <c r="E211" s="151" t="s">
        <v>8372</v>
      </c>
      <c r="F211" s="609" t="str">
        <f t="shared" si="3"/>
        <v>小町草【虫取撫子】</v>
      </c>
    </row>
    <row r="212" spans="1:6" ht="15.75">
      <c r="A212" s="215" t="s">
        <v>5703</v>
      </c>
      <c r="B212" s="611" t="s">
        <v>6435</v>
      </c>
      <c r="C212" s="584" t="s">
        <v>9304</v>
      </c>
      <c r="D212" s="583" t="s">
        <v>9287</v>
      </c>
      <c r="E212" s="151" t="s">
        <v>7863</v>
      </c>
      <c r="F212" s="609" t="str">
        <f t="shared" si="3"/>
        <v>アンスリウム【大紅団扇】</v>
      </c>
    </row>
    <row r="213" spans="1:6" ht="15.75">
      <c r="A213" s="215" t="s">
        <v>4376</v>
      </c>
      <c r="B213" s="611" t="s">
        <v>6435</v>
      </c>
      <c r="C213" s="584" t="s">
        <v>9304</v>
      </c>
      <c r="D213" s="583" t="s">
        <v>9286</v>
      </c>
      <c r="E213" s="151" t="s">
        <v>8374</v>
      </c>
      <c r="F213" s="609" t="str">
        <f t="shared" si="3"/>
        <v>菩提樹</v>
      </c>
    </row>
    <row r="214" spans="1:6" ht="15.75">
      <c r="A214" s="215" t="s">
        <v>4378</v>
      </c>
      <c r="B214" s="611" t="s">
        <v>6435</v>
      </c>
      <c r="C214" s="584" t="s">
        <v>9304</v>
      </c>
      <c r="D214" s="583" t="s">
        <v>9285</v>
      </c>
      <c r="E214" s="158" t="s">
        <v>7684</v>
      </c>
      <c r="F214" s="609" t="str">
        <f t="shared" si="3"/>
        <v>南瓜【唐茄子】</v>
      </c>
    </row>
    <row r="215" spans="1:6" ht="15.75">
      <c r="A215" s="613" t="s">
        <v>6095</v>
      </c>
      <c r="B215" s="611" t="s">
        <v>6435</v>
      </c>
      <c r="C215" s="584" t="s">
        <v>9304</v>
      </c>
      <c r="D215" s="583" t="s">
        <v>9284</v>
      </c>
      <c r="E215" s="155" t="s">
        <v>7677</v>
      </c>
      <c r="F215" s="609" t="str">
        <f t="shared" si="3"/>
        <v>鹿ノ子百合</v>
      </c>
    </row>
    <row r="216" spans="1:6" ht="15.75">
      <c r="A216" s="613" t="s">
        <v>6096</v>
      </c>
      <c r="B216" s="611" t="s">
        <v>6435</v>
      </c>
      <c r="C216" s="584" t="s">
        <v>9304</v>
      </c>
      <c r="D216" s="583" t="s">
        <v>9283</v>
      </c>
      <c r="E216" s="151" t="s">
        <v>7863</v>
      </c>
      <c r="F216" s="609" t="str">
        <f t="shared" si="3"/>
        <v>浜木綿【浜万年青】</v>
      </c>
    </row>
    <row r="217" spans="1:6" ht="15.75">
      <c r="A217" s="613" t="s">
        <v>6097</v>
      </c>
      <c r="B217" s="611" t="s">
        <v>6435</v>
      </c>
      <c r="C217" s="584" t="s">
        <v>9304</v>
      </c>
      <c r="D217" s="583" t="s">
        <v>9282</v>
      </c>
      <c r="E217" s="151" t="s">
        <v>8371</v>
      </c>
      <c r="F217" s="609" t="str">
        <f t="shared" si="3"/>
        <v>日日草【日日花】</v>
      </c>
    </row>
    <row r="218" spans="1:6" ht="15.75">
      <c r="A218" s="613" t="s">
        <v>2927</v>
      </c>
      <c r="B218" s="611" t="s">
        <v>6435</v>
      </c>
      <c r="C218" s="584" t="s">
        <v>9304</v>
      </c>
      <c r="D218" s="583" t="s">
        <v>9281</v>
      </c>
      <c r="E218" s="151" t="s">
        <v>5244</v>
      </c>
      <c r="F218" s="609" t="str">
        <f t="shared" si="3"/>
        <v>唐綿【パンヤ草】</v>
      </c>
    </row>
    <row r="219" spans="1:6" ht="15.75">
      <c r="A219" s="613" t="s">
        <v>2930</v>
      </c>
      <c r="B219" s="611" t="s">
        <v>6435</v>
      </c>
      <c r="C219" s="584" t="s">
        <v>9304</v>
      </c>
      <c r="D219" s="583" t="s">
        <v>9280</v>
      </c>
      <c r="E219" s="153" t="s">
        <v>7681</v>
      </c>
      <c r="F219" s="609" t="str">
        <f t="shared" si="3"/>
        <v>百日紅/猿滑</v>
      </c>
    </row>
    <row r="220" spans="1:6" ht="15.75">
      <c r="A220" s="613" t="s">
        <v>2931</v>
      </c>
      <c r="B220" s="611" t="s">
        <v>6435</v>
      </c>
      <c r="C220" s="584" t="s">
        <v>9304</v>
      </c>
      <c r="D220" s="583" t="s">
        <v>9279</v>
      </c>
      <c r="E220" s="151" t="s">
        <v>7880</v>
      </c>
      <c r="F220" s="609" t="str">
        <f t="shared" si="3"/>
        <v>百日草【ジニア】</v>
      </c>
    </row>
    <row r="221" spans="1:6" ht="15.75">
      <c r="A221" s="613" t="s">
        <v>2933</v>
      </c>
      <c r="B221" s="611" t="s">
        <v>6435</v>
      </c>
      <c r="C221" s="584" t="s">
        <v>9304</v>
      </c>
      <c r="D221" s="583" t="s">
        <v>9278</v>
      </c>
      <c r="E221" s="158" t="s">
        <v>7684</v>
      </c>
      <c r="F221" s="609" t="str">
        <f t="shared" si="3"/>
        <v>石榴</v>
      </c>
    </row>
    <row r="222" spans="1:6" ht="15.75">
      <c r="A222" s="613" t="s">
        <v>2935</v>
      </c>
      <c r="B222" s="611" t="s">
        <v>6435</v>
      </c>
      <c r="C222" s="584" t="s">
        <v>9304</v>
      </c>
      <c r="D222" s="583" t="s">
        <v>9277</v>
      </c>
      <c r="E222" s="151" t="s">
        <v>8375</v>
      </c>
      <c r="F222" s="609" t="str">
        <f t="shared" si="3"/>
        <v>クレオメ【西洋風蝶草】</v>
      </c>
    </row>
    <row r="223" spans="1:6" ht="15.75">
      <c r="A223" s="613" t="s">
        <v>2939</v>
      </c>
      <c r="B223" s="611" t="s">
        <v>6435</v>
      </c>
      <c r="C223" s="584" t="s">
        <v>9304</v>
      </c>
      <c r="D223" s="583" t="s">
        <v>9276</v>
      </c>
      <c r="E223" s="159" t="s">
        <v>7680</v>
      </c>
      <c r="F223" s="609" t="str">
        <f t="shared" si="3"/>
        <v>朝鮮朝顔【曼陀羅華】</v>
      </c>
    </row>
    <row r="224" spans="1:6" ht="15.75">
      <c r="A224" s="613" t="s">
        <v>2943</v>
      </c>
      <c r="B224" s="611" t="s">
        <v>6435</v>
      </c>
      <c r="C224" s="584" t="s">
        <v>9304</v>
      </c>
      <c r="D224" s="583" t="s">
        <v>9275</v>
      </c>
      <c r="E224" s="151" t="s">
        <v>7893</v>
      </c>
      <c r="F224" s="609" t="str">
        <f t="shared" si="3"/>
        <v>縷紅草【南瓜朝顔】</v>
      </c>
    </row>
    <row r="225" spans="1:6" ht="15.75">
      <c r="A225" s="613" t="s">
        <v>2945</v>
      </c>
      <c r="B225" s="611" t="s">
        <v>6435</v>
      </c>
      <c r="C225" s="584" t="s">
        <v>9304</v>
      </c>
      <c r="D225" s="583" t="s">
        <v>9274</v>
      </c>
      <c r="E225" s="151" t="s">
        <v>8376</v>
      </c>
      <c r="F225" s="609" t="str">
        <f t="shared" si="3"/>
        <v>紅花【末摘花】</v>
      </c>
    </row>
    <row r="226" spans="1:6" ht="15.75">
      <c r="A226" s="613" t="s">
        <v>2946</v>
      </c>
      <c r="B226" s="611" t="s">
        <v>6435</v>
      </c>
      <c r="C226" s="584" t="s">
        <v>9304</v>
      </c>
      <c r="D226" s="583" t="s">
        <v>9273</v>
      </c>
      <c r="E226" s="156" t="s">
        <v>7678</v>
      </c>
      <c r="F226" s="609" t="str">
        <f t="shared" si="3"/>
        <v>夾竹桃【半年紅】</v>
      </c>
    </row>
    <row r="227" spans="1:6" ht="15.75">
      <c r="A227" s="613" t="s">
        <v>2948</v>
      </c>
      <c r="B227" s="611" t="s">
        <v>6435</v>
      </c>
      <c r="C227" s="584" t="s">
        <v>9304</v>
      </c>
      <c r="D227" s="583" t="s">
        <v>9271</v>
      </c>
      <c r="E227" s="151" t="s">
        <v>5244</v>
      </c>
      <c r="F227" s="609" t="str">
        <f t="shared" si="3"/>
        <v>鷺草</v>
      </c>
    </row>
    <row r="228" spans="1:6" ht="15.75">
      <c r="A228" s="613" t="s">
        <v>2952</v>
      </c>
      <c r="B228" s="611" t="s">
        <v>6435</v>
      </c>
      <c r="C228" s="584" t="s">
        <v>9304</v>
      </c>
      <c r="D228" s="583" t="s">
        <v>9300</v>
      </c>
      <c r="E228" s="151" t="s">
        <v>7864</v>
      </c>
      <c r="F228" s="609" t="str">
        <f t="shared" si="3"/>
        <v>鹿子草【春女郎花】</v>
      </c>
    </row>
    <row r="229" spans="1:6" ht="15.75">
      <c r="A229" s="613" t="s">
        <v>2954</v>
      </c>
      <c r="B229" s="611" t="s">
        <v>6435</v>
      </c>
      <c r="C229" s="584" t="s">
        <v>9304</v>
      </c>
      <c r="D229" s="583" t="s">
        <v>9299</v>
      </c>
      <c r="E229" s="151" t="s">
        <v>7873</v>
      </c>
      <c r="F229" s="609" t="str">
        <f t="shared" si="3"/>
        <v>向日葵【日輪草】</v>
      </c>
    </row>
    <row r="230" spans="1:6" ht="15.75">
      <c r="A230" s="613" t="s">
        <v>5155</v>
      </c>
      <c r="B230" s="611" t="s">
        <v>6435</v>
      </c>
      <c r="C230" s="584" t="s">
        <v>9304</v>
      </c>
      <c r="D230" s="583" t="s">
        <v>9298</v>
      </c>
      <c r="E230" s="153" t="s">
        <v>7681</v>
      </c>
      <c r="F230" s="609" t="str">
        <f t="shared" si="3"/>
        <v>ブーゲンビリア【筏蔓】</v>
      </c>
    </row>
    <row r="231" spans="1:6" ht="15.75">
      <c r="A231" s="613" t="s">
        <v>5157</v>
      </c>
      <c r="B231" s="611" t="s">
        <v>6435</v>
      </c>
      <c r="C231" s="584" t="s">
        <v>9304</v>
      </c>
      <c r="D231" s="583" t="s">
        <v>9297</v>
      </c>
      <c r="E231" s="161" t="s">
        <v>7683</v>
      </c>
      <c r="F231" s="609" t="str">
        <f t="shared" si="3"/>
        <v>合歓の木/棔</v>
      </c>
    </row>
    <row r="232" spans="1:6" ht="15.75">
      <c r="A232" s="613" t="s">
        <v>5159</v>
      </c>
      <c r="B232" s="611" t="s">
        <v>6435</v>
      </c>
      <c r="C232" s="584" t="s">
        <v>9304</v>
      </c>
      <c r="D232" s="583" t="s">
        <v>9296</v>
      </c>
      <c r="E232" s="163" t="s">
        <v>7687</v>
      </c>
      <c r="F232" s="609" t="str">
        <f t="shared" si="3"/>
        <v>立葵【ホリーホック】</v>
      </c>
    </row>
    <row r="233" spans="1:6" ht="15.75">
      <c r="A233" s="613" t="s">
        <v>5162</v>
      </c>
      <c r="B233" s="611" t="s">
        <v>6435</v>
      </c>
      <c r="C233" s="584" t="s">
        <v>9304</v>
      </c>
      <c r="D233" s="583" t="s">
        <v>9295</v>
      </c>
      <c r="E233" s="158" t="s">
        <v>7684</v>
      </c>
      <c r="F233" s="609" t="str">
        <f t="shared" si="3"/>
        <v>凌霄花</v>
      </c>
    </row>
    <row r="234" spans="1:6" ht="15.75">
      <c r="A234" s="613" t="s">
        <v>5165</v>
      </c>
      <c r="B234" s="611" t="s">
        <v>6435</v>
      </c>
      <c r="C234" s="584" t="s">
        <v>9304</v>
      </c>
      <c r="D234" s="583" t="s">
        <v>9294</v>
      </c>
      <c r="E234" s="153" t="s">
        <v>7681</v>
      </c>
      <c r="F234" s="609" t="str">
        <f t="shared" si="3"/>
        <v>アーティチョーク【朝鮮薊】</v>
      </c>
    </row>
    <row r="235" spans="1:6" ht="15.75">
      <c r="A235" s="613" t="s">
        <v>5168</v>
      </c>
      <c r="B235" s="611" t="s">
        <v>6435</v>
      </c>
      <c r="C235" s="584" t="s">
        <v>9304</v>
      </c>
      <c r="D235" s="583" t="s">
        <v>9293</v>
      </c>
      <c r="E235" s="151" t="s">
        <v>5244</v>
      </c>
      <c r="F235" s="609" t="str">
        <f t="shared" si="3"/>
        <v>仙人掌/覇王樹</v>
      </c>
    </row>
    <row r="236" spans="1:6" ht="15.75">
      <c r="A236" s="613" t="s">
        <v>5170</v>
      </c>
      <c r="B236" s="611" t="s">
        <v>6435</v>
      </c>
      <c r="C236" s="584" t="s">
        <v>9304</v>
      </c>
      <c r="D236" s="583" t="s">
        <v>9291</v>
      </c>
      <c r="E236" s="151" t="s">
        <v>8374</v>
      </c>
      <c r="F236" s="609" t="str">
        <f t="shared" si="3"/>
        <v>下野草【繍線花】</v>
      </c>
    </row>
    <row r="237" spans="1:6" ht="15.75">
      <c r="A237" s="613" t="s">
        <v>5173</v>
      </c>
      <c r="B237" s="580" t="s">
        <v>5174</v>
      </c>
      <c r="C237" s="582" t="s">
        <v>9303</v>
      </c>
      <c r="D237" s="581" t="s">
        <v>9290</v>
      </c>
      <c r="E237" s="151" t="s">
        <v>7879</v>
      </c>
      <c r="F237" s="609" t="str">
        <f t="shared" si="3"/>
        <v>月下美人【月来香】</v>
      </c>
    </row>
    <row r="238" spans="1:6" ht="15.75">
      <c r="A238" s="613" t="s">
        <v>4462</v>
      </c>
      <c r="B238" s="580" t="s">
        <v>5174</v>
      </c>
      <c r="C238" s="582" t="s">
        <v>9303</v>
      </c>
      <c r="D238" s="581" t="s">
        <v>9289</v>
      </c>
      <c r="E238" s="151" t="s">
        <v>5244</v>
      </c>
      <c r="F238" s="609" t="str">
        <f t="shared" si="3"/>
        <v>金盞花【カレンデュラ】</v>
      </c>
    </row>
    <row r="239" spans="1:6" ht="15.75">
      <c r="A239" s="613" t="s">
        <v>4465</v>
      </c>
      <c r="B239" s="580" t="s">
        <v>5174</v>
      </c>
      <c r="C239" s="582" t="s">
        <v>9303</v>
      </c>
      <c r="D239" s="581" t="s">
        <v>9288</v>
      </c>
      <c r="E239" s="159" t="s">
        <v>7680</v>
      </c>
      <c r="F239" s="609" t="str">
        <f t="shared" si="3"/>
        <v>檜扇【烏羽玉】</v>
      </c>
    </row>
    <row r="240" spans="1:6" ht="15.75">
      <c r="A240" s="613" t="s">
        <v>4467</v>
      </c>
      <c r="B240" s="580" t="s">
        <v>5174</v>
      </c>
      <c r="C240" s="582" t="s">
        <v>9303</v>
      </c>
      <c r="D240" s="581" t="s">
        <v>9287</v>
      </c>
      <c r="E240" s="151" t="s">
        <v>7863</v>
      </c>
      <c r="F240" s="609" t="str">
        <f t="shared" si="3"/>
        <v>スカビオサ【西洋松虫草】</v>
      </c>
    </row>
    <row r="241" spans="1:6" ht="15.75">
      <c r="A241" s="613" t="s">
        <v>4471</v>
      </c>
      <c r="B241" s="580" t="s">
        <v>5174</v>
      </c>
      <c r="C241" s="582" t="s">
        <v>9303</v>
      </c>
      <c r="D241" s="581" t="s">
        <v>9286</v>
      </c>
      <c r="E241" s="156" t="s">
        <v>7678</v>
      </c>
      <c r="F241" s="609" t="str">
        <f t="shared" si="3"/>
        <v>芙蓉</v>
      </c>
    </row>
    <row r="242" spans="1:6" ht="15.75">
      <c r="A242" s="613" t="s">
        <v>4473</v>
      </c>
      <c r="B242" s="580" t="s">
        <v>5174</v>
      </c>
      <c r="C242" s="582" t="s">
        <v>9303</v>
      </c>
      <c r="D242" s="581" t="s">
        <v>9285</v>
      </c>
      <c r="E242" s="151" t="s">
        <v>8375</v>
      </c>
      <c r="F242" s="609" t="str">
        <f t="shared" si="3"/>
        <v>エリンギウム【松毬薊】</v>
      </c>
    </row>
    <row r="243" spans="1:6" ht="15.75">
      <c r="A243" s="613" t="s">
        <v>4474</v>
      </c>
      <c r="B243" s="580" t="s">
        <v>5174</v>
      </c>
      <c r="C243" s="582" t="s">
        <v>9303</v>
      </c>
      <c r="D243" s="581" t="s">
        <v>9284</v>
      </c>
      <c r="E243" s="152" t="s">
        <v>7676</v>
      </c>
      <c r="F243" s="609" t="str">
        <f t="shared" si="3"/>
        <v>煙草【ニコチアナ】</v>
      </c>
    </row>
    <row r="244" spans="1:6" ht="15.75">
      <c r="A244" s="613" t="s">
        <v>4475</v>
      </c>
      <c r="B244" s="580" t="s">
        <v>5174</v>
      </c>
      <c r="C244" s="582" t="s">
        <v>9303</v>
      </c>
      <c r="D244" s="581" t="s">
        <v>9283</v>
      </c>
      <c r="E244" s="151" t="s">
        <v>7864</v>
      </c>
      <c r="F244" s="609" t="str">
        <f t="shared" si="3"/>
        <v>洞庭藍【秋咲きベロニカ】</v>
      </c>
    </row>
    <row r="245" spans="1:6" ht="15.75">
      <c r="A245" s="613" t="s">
        <v>4478</v>
      </c>
      <c r="B245" s="580" t="s">
        <v>5174</v>
      </c>
      <c r="C245" s="582" t="s">
        <v>9303</v>
      </c>
      <c r="D245" s="581" t="s">
        <v>9282</v>
      </c>
      <c r="E245" s="151" t="s">
        <v>8371</v>
      </c>
      <c r="F245" s="609" t="str">
        <f t="shared" si="3"/>
        <v>ハイビスカス【仏桑華】</v>
      </c>
    </row>
    <row r="246" spans="1:6" ht="15.75">
      <c r="A246" s="217" t="s">
        <v>4480</v>
      </c>
      <c r="B246" s="580" t="s">
        <v>5174</v>
      </c>
      <c r="C246" s="582" t="s">
        <v>9303</v>
      </c>
      <c r="D246" s="581" t="s">
        <v>9281</v>
      </c>
      <c r="E246" s="161" t="s">
        <v>7683</v>
      </c>
      <c r="F246" s="609" t="str">
        <f t="shared" si="3"/>
        <v>浜梨/浜茄子</v>
      </c>
    </row>
    <row r="247" spans="1:6" ht="15.75">
      <c r="A247" s="217" t="s">
        <v>4483</v>
      </c>
      <c r="B247" s="580" t="s">
        <v>5174</v>
      </c>
      <c r="C247" s="582" t="s">
        <v>9303</v>
      </c>
      <c r="D247" s="581" t="s">
        <v>9280</v>
      </c>
      <c r="E247" s="163" t="s">
        <v>7687</v>
      </c>
      <c r="F247" s="609" t="str">
        <f t="shared" si="3"/>
        <v>コバエア【蔓コベア】</v>
      </c>
    </row>
    <row r="248" spans="1:6" ht="15.75">
      <c r="A248" s="217" t="s">
        <v>4485</v>
      </c>
      <c r="B248" s="580" t="s">
        <v>5174</v>
      </c>
      <c r="C248" s="582" t="s">
        <v>9303</v>
      </c>
      <c r="D248" s="581" t="s">
        <v>9279</v>
      </c>
      <c r="E248" s="158" t="s">
        <v>7684</v>
      </c>
      <c r="F248" s="609" t="str">
        <f t="shared" si="3"/>
        <v>瓢箪</v>
      </c>
    </row>
    <row r="249" spans="1:6" ht="15.75">
      <c r="A249" s="217" t="s">
        <v>4487</v>
      </c>
      <c r="B249" s="580" t="s">
        <v>5174</v>
      </c>
      <c r="C249" s="582" t="s">
        <v>9303</v>
      </c>
      <c r="D249" s="581" t="s">
        <v>9278</v>
      </c>
      <c r="E249" s="151" t="s">
        <v>7893</v>
      </c>
      <c r="F249" s="609" t="str">
        <f t="shared" si="3"/>
        <v>クロコスミア【姫檜扇水仙】</v>
      </c>
    </row>
    <row r="250" spans="1:6" ht="15.75">
      <c r="A250" s="217" t="s">
        <v>842</v>
      </c>
      <c r="B250" s="580" t="s">
        <v>5174</v>
      </c>
      <c r="C250" s="582" t="s">
        <v>9303</v>
      </c>
      <c r="D250" s="581" t="s">
        <v>9277</v>
      </c>
      <c r="E250" s="151" t="s">
        <v>5244</v>
      </c>
      <c r="F250" s="609" t="str">
        <f t="shared" si="3"/>
        <v>鶏頭【韓藍】</v>
      </c>
    </row>
    <row r="251" spans="1:6" ht="15.75">
      <c r="A251" s="217" t="s">
        <v>843</v>
      </c>
      <c r="B251" s="580" t="s">
        <v>5174</v>
      </c>
      <c r="C251" s="582" t="s">
        <v>9303</v>
      </c>
      <c r="D251" s="581" t="s">
        <v>9276</v>
      </c>
      <c r="E251" s="151" t="s">
        <v>8371</v>
      </c>
      <c r="F251" s="609" t="str">
        <f t="shared" si="3"/>
        <v>金蓮花【ナスタチウム】</v>
      </c>
    </row>
    <row r="252" spans="1:6" ht="15.75">
      <c r="A252" s="217" t="s">
        <v>6486</v>
      </c>
      <c r="B252" s="580" t="s">
        <v>5174</v>
      </c>
      <c r="C252" s="582" t="s">
        <v>9303</v>
      </c>
      <c r="D252" s="581" t="s">
        <v>9275</v>
      </c>
      <c r="E252" s="151" t="s">
        <v>7869</v>
      </c>
      <c r="F252" s="609" t="str">
        <f t="shared" si="3"/>
        <v>オレンジ【甘橙】</v>
      </c>
    </row>
    <row r="253" spans="1:6" ht="15.75">
      <c r="A253" s="217" t="s">
        <v>6489</v>
      </c>
      <c r="B253" s="580" t="s">
        <v>5174</v>
      </c>
      <c r="C253" s="582" t="s">
        <v>9303</v>
      </c>
      <c r="D253" s="581" t="s">
        <v>9274</v>
      </c>
      <c r="E253" s="153" t="s">
        <v>7681</v>
      </c>
      <c r="F253" s="609" t="str">
        <f t="shared" si="3"/>
        <v>芥子菜/辛子菜</v>
      </c>
    </row>
    <row r="254" spans="1:6" ht="15.75">
      <c r="A254" s="217" t="s">
        <v>3102</v>
      </c>
      <c r="B254" s="580" t="s">
        <v>5174</v>
      </c>
      <c r="C254" s="582" t="s">
        <v>9303</v>
      </c>
      <c r="D254" s="581" t="s">
        <v>9273</v>
      </c>
      <c r="E254" s="151" t="s">
        <v>5244</v>
      </c>
      <c r="F254" s="609" t="str">
        <f t="shared" si="3"/>
        <v>女郎花【粟花】</v>
      </c>
    </row>
    <row r="255" spans="1:6" ht="15.75">
      <c r="A255" s="217" t="s">
        <v>1351</v>
      </c>
      <c r="B255" s="580" t="s">
        <v>5174</v>
      </c>
      <c r="C255" s="582" t="s">
        <v>9303</v>
      </c>
      <c r="D255" s="581" t="s">
        <v>9271</v>
      </c>
      <c r="E255" s="151" t="s">
        <v>8371</v>
      </c>
      <c r="F255" s="609" t="str">
        <f t="shared" si="3"/>
        <v>孔雀草【孔雀アスター】</v>
      </c>
    </row>
    <row r="256" spans="1:6" ht="15.75">
      <c r="A256" s="217" t="s">
        <v>1355</v>
      </c>
      <c r="B256" s="580" t="s">
        <v>5174</v>
      </c>
      <c r="C256" s="582" t="s">
        <v>9303</v>
      </c>
      <c r="D256" s="581" t="s">
        <v>9300</v>
      </c>
      <c r="E256" s="161" t="s">
        <v>7683</v>
      </c>
      <c r="F256" s="609" t="str">
        <f t="shared" si="3"/>
        <v>木槿/槿</v>
      </c>
    </row>
    <row r="257" spans="1:6" ht="15.75">
      <c r="A257" s="217" t="s">
        <v>1356</v>
      </c>
      <c r="B257" s="580" t="s">
        <v>5174</v>
      </c>
      <c r="C257" s="582" t="s">
        <v>9303</v>
      </c>
      <c r="D257" s="581" t="s">
        <v>9299</v>
      </c>
      <c r="E257" s="151" t="s">
        <v>7864</v>
      </c>
      <c r="F257" s="609" t="str">
        <f t="shared" si="3"/>
        <v>藍【蓼藍】</v>
      </c>
    </row>
    <row r="258" spans="1:6" ht="15.75">
      <c r="A258" s="217" t="s">
        <v>3110</v>
      </c>
      <c r="B258" s="580" t="s">
        <v>5174</v>
      </c>
      <c r="C258" s="582" t="s">
        <v>9303</v>
      </c>
      <c r="D258" s="581" t="s">
        <v>9298</v>
      </c>
      <c r="E258" s="151" t="s">
        <v>8372</v>
      </c>
      <c r="F258" s="609" t="str">
        <f t="shared" ref="F258:F321" si="4">VLOOKUP(A258,石と花メイン,4,FALSE)</f>
        <v>葛【裏見草】</v>
      </c>
    </row>
    <row r="259" spans="1:6" ht="15.75">
      <c r="A259" s="217" t="s">
        <v>4180</v>
      </c>
      <c r="B259" s="580" t="s">
        <v>5174</v>
      </c>
      <c r="C259" s="582" t="s">
        <v>9303</v>
      </c>
      <c r="D259" s="581" t="s">
        <v>9297</v>
      </c>
      <c r="E259" s="151" t="s">
        <v>8375</v>
      </c>
      <c r="F259" s="609" t="str">
        <f t="shared" si="4"/>
        <v>マルメロ【西洋花梨】</v>
      </c>
    </row>
    <row r="260" spans="1:6" ht="15.75">
      <c r="A260" s="217" t="s">
        <v>4182</v>
      </c>
      <c r="B260" s="580" t="s">
        <v>5174</v>
      </c>
      <c r="C260" s="582" t="s">
        <v>9303</v>
      </c>
      <c r="D260" s="581" t="s">
        <v>9296</v>
      </c>
      <c r="E260" s="156" t="s">
        <v>7678</v>
      </c>
      <c r="F260" s="609" t="str">
        <f t="shared" si="4"/>
        <v>ダリア【天竺牡丹】</v>
      </c>
    </row>
    <row r="261" spans="1:6" ht="15.75">
      <c r="A261" s="217" t="s">
        <v>4185</v>
      </c>
      <c r="B261" s="580" t="s">
        <v>5174</v>
      </c>
      <c r="C261" s="582" t="s">
        <v>9303</v>
      </c>
      <c r="D261" s="581" t="s">
        <v>9295</v>
      </c>
      <c r="E261" s="156" t="s">
        <v>7678</v>
      </c>
      <c r="F261" s="609" t="str">
        <f t="shared" si="4"/>
        <v>竜胆【胃病草】</v>
      </c>
    </row>
    <row r="262" spans="1:6" ht="15.75">
      <c r="A262" s="217" t="s">
        <v>4189</v>
      </c>
      <c r="B262" s="580" t="s">
        <v>5174</v>
      </c>
      <c r="C262" s="582" t="s">
        <v>9303</v>
      </c>
      <c r="D262" s="581" t="s">
        <v>9294</v>
      </c>
      <c r="E262" s="151" t="s">
        <v>5244</v>
      </c>
      <c r="F262" s="609" t="str">
        <f t="shared" si="4"/>
        <v>風船蔓</v>
      </c>
    </row>
    <row r="263" spans="1:6" ht="15.75">
      <c r="A263" s="217" t="s">
        <v>4190</v>
      </c>
      <c r="B263" s="580" t="s">
        <v>5174</v>
      </c>
      <c r="C263" s="582" t="s">
        <v>9303</v>
      </c>
      <c r="D263" s="581" t="s">
        <v>9293</v>
      </c>
      <c r="E263" s="151" t="s">
        <v>8375</v>
      </c>
      <c r="F263" s="609" t="str">
        <f t="shared" si="4"/>
        <v>鳳仙花【爪紅】</v>
      </c>
    </row>
    <row r="264" spans="1:6" ht="15.75">
      <c r="A264" s="217" t="s">
        <v>4191</v>
      </c>
      <c r="B264" s="580" t="s">
        <v>5174</v>
      </c>
      <c r="C264" s="582" t="s">
        <v>9303</v>
      </c>
      <c r="D264" s="581" t="s">
        <v>9291</v>
      </c>
      <c r="E264" s="151" t="s">
        <v>7872</v>
      </c>
      <c r="F264" s="609" t="str">
        <f t="shared" si="4"/>
        <v>釣船草</v>
      </c>
    </row>
    <row r="265" spans="1:6" ht="15.75">
      <c r="A265" s="217" t="s">
        <v>4195</v>
      </c>
      <c r="B265" s="580" t="s">
        <v>5174</v>
      </c>
      <c r="C265" s="579" t="s">
        <v>9302</v>
      </c>
      <c r="D265" s="578" t="s">
        <v>9290</v>
      </c>
      <c r="E265" s="162" t="s">
        <v>7686</v>
      </c>
      <c r="F265" s="609" t="str">
        <f t="shared" si="4"/>
        <v>サルビア【緋衣草】</v>
      </c>
    </row>
    <row r="266" spans="1:6" ht="15.75">
      <c r="A266" s="217" t="s">
        <v>4197</v>
      </c>
      <c r="B266" s="580" t="s">
        <v>5174</v>
      </c>
      <c r="C266" s="579" t="s">
        <v>9302</v>
      </c>
      <c r="D266" s="578" t="s">
        <v>9289</v>
      </c>
      <c r="E266" s="158" t="s">
        <v>7684</v>
      </c>
      <c r="F266" s="609" t="str">
        <f t="shared" si="4"/>
        <v>カンナ【美人蕉】</v>
      </c>
    </row>
    <row r="267" spans="1:6" ht="15.75">
      <c r="A267" s="217" t="s">
        <v>4199</v>
      </c>
      <c r="B267" s="580" t="s">
        <v>5174</v>
      </c>
      <c r="C267" s="579" t="s">
        <v>9302</v>
      </c>
      <c r="D267" s="578" t="s">
        <v>9288</v>
      </c>
      <c r="E267" s="151" t="s">
        <v>5244</v>
      </c>
      <c r="F267" s="609" t="str">
        <f t="shared" si="4"/>
        <v>千日紅【千日草】</v>
      </c>
    </row>
    <row r="268" spans="1:6" ht="15.75">
      <c r="A268" s="217" t="s">
        <v>4201</v>
      </c>
      <c r="B268" s="612" t="s">
        <v>4202</v>
      </c>
      <c r="C268" s="579" t="s">
        <v>9302</v>
      </c>
      <c r="D268" s="578" t="s">
        <v>9287</v>
      </c>
      <c r="E268" s="155" t="s">
        <v>7677</v>
      </c>
      <c r="F268" s="609" t="str">
        <f t="shared" si="4"/>
        <v>彼岸花【曼珠沙華】</v>
      </c>
    </row>
    <row r="269" spans="1:6" ht="15.75">
      <c r="A269" s="217" t="s">
        <v>4205</v>
      </c>
      <c r="B269" s="612" t="s">
        <v>4202</v>
      </c>
      <c r="C269" s="579" t="s">
        <v>9302</v>
      </c>
      <c r="D269" s="578" t="s">
        <v>9286</v>
      </c>
      <c r="E269" s="151" t="s">
        <v>7880</v>
      </c>
      <c r="F269" s="609" t="str">
        <f t="shared" si="4"/>
        <v>朮【宇家良】</v>
      </c>
    </row>
    <row r="270" spans="1:6" ht="15.75">
      <c r="A270" s="217" t="s">
        <v>4207</v>
      </c>
      <c r="B270" s="612" t="s">
        <v>4202</v>
      </c>
      <c r="C270" s="579" t="s">
        <v>9302</v>
      </c>
      <c r="D270" s="578" t="s">
        <v>9285</v>
      </c>
      <c r="E270" s="161" t="s">
        <v>7683</v>
      </c>
      <c r="F270" s="609" t="str">
        <f t="shared" si="4"/>
        <v>瑠璃苦菜【カタナンケ】</v>
      </c>
    </row>
    <row r="271" spans="1:6" ht="15.75">
      <c r="A271" s="217" t="s">
        <v>4955</v>
      </c>
      <c r="B271" s="612" t="s">
        <v>4202</v>
      </c>
      <c r="C271" s="579" t="s">
        <v>9302</v>
      </c>
      <c r="D271" s="578" t="s">
        <v>9284</v>
      </c>
      <c r="E271" s="151" t="s">
        <v>8375</v>
      </c>
      <c r="F271" s="609" t="str">
        <f t="shared" si="4"/>
        <v>柿</v>
      </c>
    </row>
    <row r="272" spans="1:6" ht="15.75">
      <c r="A272" s="217" t="s">
        <v>4959</v>
      </c>
      <c r="B272" s="612" t="s">
        <v>4202</v>
      </c>
      <c r="C272" s="579" t="s">
        <v>9302</v>
      </c>
      <c r="D272" s="578" t="s">
        <v>9283</v>
      </c>
      <c r="E272" s="151" t="s">
        <v>5244</v>
      </c>
      <c r="F272" s="609" t="str">
        <f t="shared" si="4"/>
        <v>コスモス【秋桜】</v>
      </c>
    </row>
    <row r="273" spans="1:6" ht="15.75">
      <c r="A273" s="217" t="s">
        <v>4963</v>
      </c>
      <c r="B273" s="612" t="s">
        <v>4202</v>
      </c>
      <c r="C273" s="579" t="s">
        <v>9302</v>
      </c>
      <c r="D273" s="578" t="s">
        <v>9282</v>
      </c>
      <c r="E273" s="158" t="s">
        <v>7684</v>
      </c>
      <c r="F273" s="609" t="str">
        <f t="shared" si="4"/>
        <v>葉鶏頭【雁来紅】</v>
      </c>
    </row>
    <row r="274" spans="1:6" ht="15.75">
      <c r="A274" s="217" t="s">
        <v>4489</v>
      </c>
      <c r="B274" s="612" t="s">
        <v>4202</v>
      </c>
      <c r="C274" s="579" t="s">
        <v>9302</v>
      </c>
      <c r="D274" s="578" t="s">
        <v>9281</v>
      </c>
      <c r="E274" s="161" t="s">
        <v>7683</v>
      </c>
      <c r="F274" s="609" t="str">
        <f t="shared" si="4"/>
        <v>アスター【蝦夷菊】</v>
      </c>
    </row>
    <row r="275" spans="1:6" ht="15.75">
      <c r="A275" s="217" t="s">
        <v>4491</v>
      </c>
      <c r="B275" s="612" t="s">
        <v>4202</v>
      </c>
      <c r="C275" s="579" t="s">
        <v>9302</v>
      </c>
      <c r="D275" s="578" t="s">
        <v>9280</v>
      </c>
      <c r="E275" s="151" t="s">
        <v>8375</v>
      </c>
      <c r="F275" s="609" t="str">
        <f t="shared" si="4"/>
        <v>白粉花【夕化粧】</v>
      </c>
    </row>
    <row r="276" spans="1:6" ht="15.75">
      <c r="A276" s="209" t="s">
        <v>2644</v>
      </c>
      <c r="B276" s="612" t="s">
        <v>4202</v>
      </c>
      <c r="C276" s="579" t="s">
        <v>9302</v>
      </c>
      <c r="D276" s="578" t="s">
        <v>9279</v>
      </c>
      <c r="E276" s="152" t="s">
        <v>7676</v>
      </c>
      <c r="F276" s="609" t="str">
        <f t="shared" si="4"/>
        <v>萩【鹿鳴草】</v>
      </c>
    </row>
    <row r="277" spans="1:6" ht="15.75">
      <c r="A277" s="209" t="s">
        <v>4318</v>
      </c>
      <c r="B277" s="612" t="s">
        <v>4202</v>
      </c>
      <c r="C277" s="579" t="s">
        <v>9302</v>
      </c>
      <c r="D277" s="578" t="s">
        <v>9278</v>
      </c>
      <c r="E277" s="151" t="s">
        <v>7864</v>
      </c>
      <c r="F277" s="609" t="str">
        <f t="shared" si="4"/>
        <v>コリウス【金襴紫蘇】</v>
      </c>
    </row>
    <row r="278" spans="1:6" ht="15.75">
      <c r="A278" s="209" t="s">
        <v>4322</v>
      </c>
      <c r="B278" s="612" t="s">
        <v>4202</v>
      </c>
      <c r="C278" s="579" t="s">
        <v>9302</v>
      </c>
      <c r="D278" s="578" t="s">
        <v>9277</v>
      </c>
      <c r="E278" s="151" t="s">
        <v>5244</v>
      </c>
      <c r="F278" s="609" t="str">
        <f t="shared" si="4"/>
        <v>紫苑【鬼の醜草】</v>
      </c>
    </row>
    <row r="279" spans="1:6" ht="15.75">
      <c r="A279" s="209" t="s">
        <v>4326</v>
      </c>
      <c r="B279" s="612" t="s">
        <v>4202</v>
      </c>
      <c r="C279" s="579" t="s">
        <v>9302</v>
      </c>
      <c r="D279" s="578" t="s">
        <v>9276</v>
      </c>
      <c r="E279" s="151" t="s">
        <v>7878</v>
      </c>
      <c r="F279" s="609" t="str">
        <f t="shared" si="4"/>
        <v>レースフラワー【毒芹擬】</v>
      </c>
    </row>
    <row r="280" spans="1:6" ht="15.75">
      <c r="A280" s="209" t="s">
        <v>4331</v>
      </c>
      <c r="B280" s="612" t="s">
        <v>4202</v>
      </c>
      <c r="C280" s="579" t="s">
        <v>9302</v>
      </c>
      <c r="D280" s="578" t="s">
        <v>9275</v>
      </c>
      <c r="E280" s="163" t="s">
        <v>7687</v>
      </c>
      <c r="F280" s="609" t="str">
        <f t="shared" si="4"/>
        <v>枸杞</v>
      </c>
    </row>
    <row r="281" spans="1:6" ht="15.75">
      <c r="A281" s="209" t="s">
        <v>4334</v>
      </c>
      <c r="B281" s="612" t="s">
        <v>4202</v>
      </c>
      <c r="C281" s="579" t="s">
        <v>9302</v>
      </c>
      <c r="D281" s="578" t="s">
        <v>9274</v>
      </c>
      <c r="E281" s="162" t="s">
        <v>7686</v>
      </c>
      <c r="F281" s="609" t="str">
        <f t="shared" si="4"/>
        <v>梅擬</v>
      </c>
    </row>
    <row r="282" spans="1:6" ht="15.75">
      <c r="A282" s="209" t="s">
        <v>4338</v>
      </c>
      <c r="B282" s="612" t="s">
        <v>4202</v>
      </c>
      <c r="C282" s="579" t="s">
        <v>9302</v>
      </c>
      <c r="D282" s="578" t="s">
        <v>9273</v>
      </c>
      <c r="E282" s="151" t="s">
        <v>8371</v>
      </c>
      <c r="F282" s="609" t="str">
        <f t="shared" si="4"/>
        <v>金木犀【九里香】</v>
      </c>
    </row>
    <row r="283" spans="1:6" ht="15.75">
      <c r="A283" s="209" t="s">
        <v>4342</v>
      </c>
      <c r="B283" s="612" t="s">
        <v>4202</v>
      </c>
      <c r="C283" s="579" t="s">
        <v>9302</v>
      </c>
      <c r="D283" s="578" t="s">
        <v>9271</v>
      </c>
      <c r="E283" s="151" t="s">
        <v>8375</v>
      </c>
      <c r="F283" s="609" t="str">
        <f t="shared" si="4"/>
        <v>野牡丹【スパイダーフラワー】</v>
      </c>
    </row>
    <row r="284" spans="1:6" ht="15.75">
      <c r="A284" s="209" t="s">
        <v>6026</v>
      </c>
      <c r="B284" s="612" t="s">
        <v>4202</v>
      </c>
      <c r="C284" s="579" t="s">
        <v>9302</v>
      </c>
      <c r="D284" s="578" t="s">
        <v>9300</v>
      </c>
      <c r="E284" s="151" t="s">
        <v>8378</v>
      </c>
      <c r="F284" s="609" t="str">
        <f t="shared" si="4"/>
        <v>フェンネル【茴香】</v>
      </c>
    </row>
    <row r="285" spans="1:6" ht="15.75">
      <c r="A285" s="209" t="s">
        <v>6028</v>
      </c>
      <c r="B285" s="612" t="s">
        <v>4202</v>
      </c>
      <c r="C285" s="579" t="s">
        <v>9302</v>
      </c>
      <c r="D285" s="578" t="s">
        <v>9299</v>
      </c>
      <c r="E285" s="167" t="s">
        <v>6029</v>
      </c>
      <c r="F285" s="609" t="str">
        <f t="shared" si="4"/>
        <v>数珠玉【唐麦】</v>
      </c>
    </row>
    <row r="286" spans="1:6" ht="15.75">
      <c r="A286" s="209" t="s">
        <v>6033</v>
      </c>
      <c r="B286" s="612" t="s">
        <v>4202</v>
      </c>
      <c r="C286" s="579" t="s">
        <v>9302</v>
      </c>
      <c r="D286" s="578" t="s">
        <v>9298</v>
      </c>
      <c r="E286" s="151" t="s">
        <v>5244</v>
      </c>
      <c r="F286" s="609" t="str">
        <f t="shared" si="4"/>
        <v>禊萩【盆花】</v>
      </c>
    </row>
    <row r="287" spans="1:6" ht="15.75">
      <c r="A287" s="209" t="s">
        <v>1312</v>
      </c>
      <c r="B287" s="612" t="s">
        <v>4202</v>
      </c>
      <c r="C287" s="579" t="s">
        <v>9302</v>
      </c>
      <c r="D287" s="578" t="s">
        <v>9297</v>
      </c>
      <c r="E287" s="153" t="s">
        <v>7681</v>
      </c>
      <c r="F287" s="609" t="str">
        <f t="shared" si="4"/>
        <v>苔桃</v>
      </c>
    </row>
    <row r="288" spans="1:6" ht="15.75">
      <c r="A288" s="209" t="s">
        <v>1314</v>
      </c>
      <c r="B288" s="612" t="s">
        <v>4202</v>
      </c>
      <c r="C288" s="579" t="s">
        <v>9302</v>
      </c>
      <c r="D288" s="578" t="s">
        <v>9296</v>
      </c>
      <c r="E288" s="151" t="s">
        <v>7863</v>
      </c>
      <c r="F288" s="609" t="str">
        <f t="shared" si="4"/>
        <v>エキナセア【紫馬簾菊】</v>
      </c>
    </row>
    <row r="289" spans="1:6" ht="15.75">
      <c r="A289" s="209" t="s">
        <v>6611</v>
      </c>
      <c r="B289" s="612" t="s">
        <v>4202</v>
      </c>
      <c r="C289" s="579" t="s">
        <v>9302</v>
      </c>
      <c r="D289" s="578" t="s">
        <v>9295</v>
      </c>
      <c r="E289" s="156" t="s">
        <v>7678</v>
      </c>
      <c r="F289" s="609" t="str">
        <f t="shared" si="4"/>
        <v>菊【齢草】</v>
      </c>
    </row>
    <row r="290" spans="1:6" ht="15.75">
      <c r="A290" s="209" t="s">
        <v>6613</v>
      </c>
      <c r="B290" s="612" t="s">
        <v>4202</v>
      </c>
      <c r="C290" s="579" t="s">
        <v>9302</v>
      </c>
      <c r="D290" s="578" t="s">
        <v>9294</v>
      </c>
      <c r="E290" s="151" t="s">
        <v>8375</v>
      </c>
      <c r="F290" s="609" t="str">
        <f t="shared" si="4"/>
        <v>秋明菊【貴船菊】</v>
      </c>
    </row>
    <row r="291" spans="1:6" ht="15.75">
      <c r="A291" s="209" t="s">
        <v>1320</v>
      </c>
      <c r="B291" s="612" t="s">
        <v>4202</v>
      </c>
      <c r="C291" s="579" t="s">
        <v>9302</v>
      </c>
      <c r="D291" s="578" t="s">
        <v>9293</v>
      </c>
      <c r="E291" s="151" t="s">
        <v>5244</v>
      </c>
      <c r="F291" s="609" t="str">
        <f t="shared" si="4"/>
        <v>錦木【剃刀の木】</v>
      </c>
    </row>
    <row r="292" spans="1:6" ht="15.75">
      <c r="A292" s="209" t="s">
        <v>1321</v>
      </c>
      <c r="B292" s="612" t="s">
        <v>4202</v>
      </c>
      <c r="C292" s="579" t="s">
        <v>9302</v>
      </c>
      <c r="D292" s="578" t="s">
        <v>9291</v>
      </c>
      <c r="E292" s="151" t="s">
        <v>7871</v>
      </c>
      <c r="F292" s="609" t="str">
        <f t="shared" si="4"/>
        <v>葡萄</v>
      </c>
    </row>
    <row r="293" spans="1:6" ht="15.75">
      <c r="A293" s="209" t="s">
        <v>1323</v>
      </c>
      <c r="B293" s="612" t="s">
        <v>4202</v>
      </c>
      <c r="C293" s="577" t="s">
        <v>9301</v>
      </c>
      <c r="D293" s="576" t="s">
        <v>9290</v>
      </c>
      <c r="E293" s="158" t="s">
        <v>7684</v>
      </c>
      <c r="F293" s="609" t="str">
        <f t="shared" si="4"/>
        <v>紫式部【実紫】</v>
      </c>
    </row>
    <row r="294" spans="1:6" ht="15.75">
      <c r="A294" s="209" t="s">
        <v>1370</v>
      </c>
      <c r="B294" s="612" t="s">
        <v>4202</v>
      </c>
      <c r="C294" s="577" t="s">
        <v>9301</v>
      </c>
      <c r="D294" s="576" t="s">
        <v>9289</v>
      </c>
      <c r="E294" s="161" t="s">
        <v>7683</v>
      </c>
      <c r="F294" s="609" t="str">
        <f t="shared" si="4"/>
        <v>秋の麒麟草【泡立草】</v>
      </c>
    </row>
    <row r="295" spans="1:6" ht="15.75">
      <c r="A295" s="209" t="s">
        <v>1372</v>
      </c>
      <c r="B295" s="612" t="s">
        <v>4202</v>
      </c>
      <c r="C295" s="577" t="s">
        <v>9301</v>
      </c>
      <c r="D295" s="576" t="s">
        <v>9288</v>
      </c>
      <c r="E295" s="152" t="s">
        <v>7676</v>
      </c>
      <c r="F295" s="609" t="str">
        <f t="shared" si="4"/>
        <v>麻【大麻草】</v>
      </c>
    </row>
    <row r="296" spans="1:6" ht="15.75">
      <c r="A296" s="209" t="s">
        <v>2054</v>
      </c>
      <c r="B296" s="612" t="s">
        <v>4202</v>
      </c>
      <c r="C296" s="577" t="s">
        <v>9301</v>
      </c>
      <c r="D296" s="576" t="s">
        <v>9287</v>
      </c>
      <c r="E296" s="151" t="s">
        <v>7879</v>
      </c>
      <c r="F296" s="609" t="str">
        <f t="shared" si="4"/>
        <v>綿【綿花】</v>
      </c>
    </row>
    <row r="297" spans="1:6" ht="15.75">
      <c r="A297" s="209" t="s">
        <v>2055</v>
      </c>
      <c r="B297" s="612" t="s">
        <v>4202</v>
      </c>
      <c r="C297" s="577" t="s">
        <v>9301</v>
      </c>
      <c r="D297" s="576" t="s">
        <v>9286</v>
      </c>
      <c r="E297" s="151" t="s">
        <v>5244</v>
      </c>
      <c r="F297" s="609" t="str">
        <f t="shared" si="4"/>
        <v>薄/芒【尾花】</v>
      </c>
    </row>
    <row r="298" spans="1:6" ht="15.75">
      <c r="A298" s="209" t="s">
        <v>6198</v>
      </c>
      <c r="B298" s="612" t="s">
        <v>4202</v>
      </c>
      <c r="C298" s="577" t="s">
        <v>9301</v>
      </c>
      <c r="D298" s="576" t="s">
        <v>9285</v>
      </c>
      <c r="E298" s="156" t="s">
        <v>7678</v>
      </c>
      <c r="F298" s="609" t="str">
        <f t="shared" si="4"/>
        <v>ゼフィランサス【玉簾】</v>
      </c>
    </row>
    <row r="299" spans="1:6" ht="15.75">
      <c r="A299" s="209" t="s">
        <v>6201</v>
      </c>
      <c r="B299" s="575" t="s">
        <v>6202</v>
      </c>
      <c r="C299" s="577" t="s">
        <v>9301</v>
      </c>
      <c r="D299" s="576" t="s">
        <v>9284</v>
      </c>
      <c r="E299" s="152" t="s">
        <v>7676</v>
      </c>
      <c r="F299" s="609" t="str">
        <f t="shared" si="4"/>
        <v>ガーベラ【大千本槍】</v>
      </c>
    </row>
    <row r="300" spans="1:6" ht="15.75">
      <c r="A300" s="209" t="s">
        <v>6205</v>
      </c>
      <c r="B300" s="575" t="s">
        <v>6202</v>
      </c>
      <c r="C300" s="577" t="s">
        <v>9301</v>
      </c>
      <c r="D300" s="576" t="s">
        <v>9283</v>
      </c>
      <c r="E300" s="151" t="s">
        <v>5244</v>
      </c>
      <c r="F300" s="609" t="str">
        <f t="shared" si="4"/>
        <v>見せばや【玉の緒】</v>
      </c>
    </row>
    <row r="301" spans="1:6" ht="15.75">
      <c r="A301" s="209" t="s">
        <v>6208</v>
      </c>
      <c r="B301" s="575" t="s">
        <v>6202</v>
      </c>
      <c r="C301" s="577" t="s">
        <v>9301</v>
      </c>
      <c r="D301" s="576" t="s">
        <v>9282</v>
      </c>
      <c r="E301" s="155" t="s">
        <v>7677</v>
      </c>
      <c r="F301" s="609" t="str">
        <f t="shared" si="4"/>
        <v>臭木【山空木】</v>
      </c>
    </row>
    <row r="302" spans="1:6" ht="15.75">
      <c r="A302" s="209" t="s">
        <v>1108</v>
      </c>
      <c r="B302" s="575" t="s">
        <v>6202</v>
      </c>
      <c r="C302" s="577" t="s">
        <v>9301</v>
      </c>
      <c r="D302" s="576" t="s">
        <v>9281</v>
      </c>
      <c r="E302" s="153" t="s">
        <v>7681</v>
      </c>
      <c r="F302" s="609" t="str">
        <f t="shared" si="4"/>
        <v>野茨【野薔薇】</v>
      </c>
    </row>
    <row r="303" spans="1:6" ht="15.75">
      <c r="A303" s="209" t="s">
        <v>2958</v>
      </c>
      <c r="B303" s="575" t="s">
        <v>6202</v>
      </c>
      <c r="C303" s="577" t="s">
        <v>9301</v>
      </c>
      <c r="D303" s="576" t="s">
        <v>9280</v>
      </c>
      <c r="E303" s="158" t="s">
        <v>7684</v>
      </c>
      <c r="F303" s="609" t="str">
        <f t="shared" si="4"/>
        <v>ホップ【西洋唐花草】</v>
      </c>
    </row>
    <row r="304" spans="1:6" ht="15.75">
      <c r="A304" s="209" t="s">
        <v>2960</v>
      </c>
      <c r="B304" s="575" t="s">
        <v>6202</v>
      </c>
      <c r="C304" s="577" t="s">
        <v>9301</v>
      </c>
      <c r="D304" s="576" t="s">
        <v>9279</v>
      </c>
      <c r="E304" s="159" t="s">
        <v>7680</v>
      </c>
      <c r="F304" s="609" t="str">
        <f t="shared" si="4"/>
        <v>グロリオサ【狐百合】</v>
      </c>
    </row>
    <row r="305" spans="1:6" ht="15.75">
      <c r="A305" s="209" t="s">
        <v>3196</v>
      </c>
      <c r="B305" s="575" t="s">
        <v>6202</v>
      </c>
      <c r="C305" s="577" t="s">
        <v>9301</v>
      </c>
      <c r="D305" s="576" t="s">
        <v>9278</v>
      </c>
      <c r="E305" s="158" t="s">
        <v>7684</v>
      </c>
      <c r="F305" s="609" t="str">
        <f t="shared" si="4"/>
        <v>ロベリア【瑠璃蝶々】</v>
      </c>
    </row>
    <row r="306" spans="1:6" ht="15.75">
      <c r="A306" s="209" t="s">
        <v>3197</v>
      </c>
      <c r="B306" s="575" t="s">
        <v>6202</v>
      </c>
      <c r="C306" s="577" t="s">
        <v>9301</v>
      </c>
      <c r="D306" s="576" t="s">
        <v>9277</v>
      </c>
      <c r="E306" s="162" t="s">
        <v>7692</v>
      </c>
      <c r="F306" s="609" t="str">
        <f t="shared" si="4"/>
        <v>紅葉</v>
      </c>
    </row>
    <row r="307" spans="1:6" ht="15.75">
      <c r="A307" s="211" t="s">
        <v>1571</v>
      </c>
      <c r="B307" s="575" t="s">
        <v>6202</v>
      </c>
      <c r="C307" s="577" t="s">
        <v>9301</v>
      </c>
      <c r="D307" s="576" t="s">
        <v>9276</v>
      </c>
      <c r="E307" s="153" t="s">
        <v>7681</v>
      </c>
      <c r="F307" s="609" t="str">
        <f t="shared" si="4"/>
        <v>花梨【安蘭樹】</v>
      </c>
    </row>
    <row r="308" spans="1:6" ht="15.75">
      <c r="A308" s="211" t="s">
        <v>1575</v>
      </c>
      <c r="B308" s="575" t="s">
        <v>6202</v>
      </c>
      <c r="C308" s="577" t="s">
        <v>9301</v>
      </c>
      <c r="D308" s="576" t="s">
        <v>9275</v>
      </c>
      <c r="E308" s="151" t="s">
        <v>5244</v>
      </c>
      <c r="F308" s="609" t="str">
        <f t="shared" si="4"/>
        <v>ブバルディア【管丁字】</v>
      </c>
    </row>
    <row r="309" spans="1:6" ht="15.75">
      <c r="A309" s="211" t="s">
        <v>1578</v>
      </c>
      <c r="B309" s="575" t="s">
        <v>6202</v>
      </c>
      <c r="C309" s="577" t="s">
        <v>9301</v>
      </c>
      <c r="D309" s="576" t="s">
        <v>9274</v>
      </c>
      <c r="E309" s="162" t="s">
        <v>7686</v>
      </c>
      <c r="F309" s="609" t="str">
        <f t="shared" si="4"/>
        <v>マリーゴールド【万寿菊】</v>
      </c>
    </row>
    <row r="310" spans="1:6" ht="15.75">
      <c r="A310" s="211" t="s">
        <v>1581</v>
      </c>
      <c r="B310" s="575" t="s">
        <v>6202</v>
      </c>
      <c r="C310" s="577" t="s">
        <v>9301</v>
      </c>
      <c r="D310" s="576" t="s">
        <v>9273</v>
      </c>
      <c r="E310" s="158" t="s">
        <v>7684</v>
      </c>
      <c r="F310" s="609" t="str">
        <f t="shared" si="4"/>
        <v>サフラン【番紅花】</v>
      </c>
    </row>
    <row r="311" spans="1:6" ht="15.75">
      <c r="A311" s="211" t="s">
        <v>1583</v>
      </c>
      <c r="B311" s="575" t="s">
        <v>6202</v>
      </c>
      <c r="C311" s="577" t="s">
        <v>9301</v>
      </c>
      <c r="D311" s="576" t="s">
        <v>9271</v>
      </c>
      <c r="E311" s="159" t="s">
        <v>7680</v>
      </c>
      <c r="F311" s="609" t="str">
        <f t="shared" si="4"/>
        <v>コルチカム【犬サフラン】</v>
      </c>
    </row>
    <row r="312" spans="1:6" ht="15.75">
      <c r="A312" s="211" t="s">
        <v>1584</v>
      </c>
      <c r="B312" s="575" t="s">
        <v>6202</v>
      </c>
      <c r="C312" s="577" t="s">
        <v>9301</v>
      </c>
      <c r="D312" s="576" t="s">
        <v>9300</v>
      </c>
      <c r="E312" s="151" t="s">
        <v>7864</v>
      </c>
      <c r="F312" s="609" t="str">
        <f t="shared" si="4"/>
        <v>藤袴【蘭草】</v>
      </c>
    </row>
    <row r="313" spans="1:6" ht="15.75">
      <c r="A313" s="211" t="s">
        <v>1585</v>
      </c>
      <c r="B313" s="575" t="s">
        <v>6202</v>
      </c>
      <c r="C313" s="577" t="s">
        <v>9301</v>
      </c>
      <c r="D313" s="576" t="s">
        <v>9299</v>
      </c>
      <c r="E313" s="151" t="s">
        <v>8376</v>
      </c>
      <c r="F313" s="609" t="str">
        <f t="shared" si="4"/>
        <v>吾亦紅/吾木香</v>
      </c>
    </row>
    <row r="314" spans="1:6" ht="15.75">
      <c r="A314" s="211" t="s">
        <v>1588</v>
      </c>
      <c r="B314" s="575" t="s">
        <v>6202</v>
      </c>
      <c r="C314" s="577" t="s">
        <v>9301</v>
      </c>
      <c r="D314" s="576" t="s">
        <v>9298</v>
      </c>
      <c r="E314" s="151" t="s">
        <v>5244</v>
      </c>
      <c r="F314" s="609" t="str">
        <f t="shared" si="4"/>
        <v>仙翁【リクニス】</v>
      </c>
    </row>
    <row r="315" spans="1:6" ht="15.75">
      <c r="A315" s="211" t="s">
        <v>1590</v>
      </c>
      <c r="B315" s="575" t="s">
        <v>6202</v>
      </c>
      <c r="C315" s="577" t="s">
        <v>9301</v>
      </c>
      <c r="D315" s="576" t="s">
        <v>9297</v>
      </c>
      <c r="E315" s="151" t="s">
        <v>8374</v>
      </c>
      <c r="F315" s="609" t="str">
        <f t="shared" si="4"/>
        <v>竜脳菊</v>
      </c>
    </row>
    <row r="316" spans="1:6" ht="15.75">
      <c r="A316" s="211" t="s">
        <v>1594</v>
      </c>
      <c r="B316" s="575" t="s">
        <v>6202</v>
      </c>
      <c r="C316" s="577" t="s">
        <v>9301</v>
      </c>
      <c r="D316" s="576" t="s">
        <v>9296</v>
      </c>
      <c r="E316" s="151" t="s">
        <v>8375</v>
      </c>
      <c r="F316" s="609" t="str">
        <f t="shared" si="4"/>
        <v>セントポーリア【アフリカ菫】</v>
      </c>
    </row>
    <row r="317" spans="1:6" ht="15.75">
      <c r="A317" s="211" t="s">
        <v>1595</v>
      </c>
      <c r="B317" s="575" t="s">
        <v>6202</v>
      </c>
      <c r="C317" s="577" t="s">
        <v>9301</v>
      </c>
      <c r="D317" s="576" t="s">
        <v>9295</v>
      </c>
      <c r="E317" s="151" t="s">
        <v>8372</v>
      </c>
      <c r="F317" s="609" t="str">
        <f t="shared" si="4"/>
        <v>烏瓜【玉章】</v>
      </c>
    </row>
    <row r="318" spans="1:6" ht="15.75">
      <c r="A318" s="211" t="s">
        <v>4698</v>
      </c>
      <c r="B318" s="575" t="s">
        <v>6202</v>
      </c>
      <c r="C318" s="577" t="s">
        <v>9301</v>
      </c>
      <c r="D318" s="576" t="s">
        <v>9294</v>
      </c>
      <c r="E318" s="151" t="s">
        <v>7863</v>
      </c>
      <c r="F318" s="609" t="str">
        <f t="shared" si="4"/>
        <v>レモン【檸檬】</v>
      </c>
    </row>
    <row r="319" spans="1:6" ht="15.75">
      <c r="A319" s="211" t="s">
        <v>5946</v>
      </c>
      <c r="B319" s="575" t="s">
        <v>6202</v>
      </c>
      <c r="C319" s="577" t="s">
        <v>9301</v>
      </c>
      <c r="D319" s="576" t="s">
        <v>9293</v>
      </c>
      <c r="E319" s="151" t="s">
        <v>5244</v>
      </c>
      <c r="F319" s="609" t="str">
        <f t="shared" si="4"/>
        <v>ランタナ【七変化】</v>
      </c>
    </row>
    <row r="320" spans="1:6" ht="15.75">
      <c r="A320" s="211" t="s">
        <v>5949</v>
      </c>
      <c r="B320" s="575" t="s">
        <v>6202</v>
      </c>
      <c r="C320" s="577" t="s">
        <v>9301</v>
      </c>
      <c r="D320" s="576" t="s">
        <v>9291</v>
      </c>
      <c r="E320" s="151" t="s">
        <v>8371</v>
      </c>
      <c r="F320" s="609" t="str">
        <f t="shared" si="4"/>
        <v>アルストロメリア【百合水仙】</v>
      </c>
    </row>
    <row r="321" spans="1:6" ht="15.75">
      <c r="A321" s="211" t="s">
        <v>5952</v>
      </c>
      <c r="B321" s="575" t="s">
        <v>6202</v>
      </c>
      <c r="C321" s="574" t="s">
        <v>9292</v>
      </c>
      <c r="D321" s="573" t="s">
        <v>9290</v>
      </c>
      <c r="E321" s="161" t="s">
        <v>7683</v>
      </c>
      <c r="F321" s="609" t="str">
        <f t="shared" si="4"/>
        <v>オレガノ【花薄荷】</v>
      </c>
    </row>
    <row r="322" spans="1:6" ht="15.75">
      <c r="A322" s="211" t="s">
        <v>3185</v>
      </c>
      <c r="B322" s="575" t="s">
        <v>6202</v>
      </c>
      <c r="C322" s="574" t="s">
        <v>9292</v>
      </c>
      <c r="D322" s="573" t="s">
        <v>9289</v>
      </c>
      <c r="E322" s="151" t="s">
        <v>7873</v>
      </c>
      <c r="F322" s="609" t="str">
        <f t="shared" ref="F322:F367" si="5">VLOOKUP(A322,石と花メイン,4,FALSE)</f>
        <v>山茶花【姫椿】</v>
      </c>
    </row>
    <row r="323" spans="1:6" ht="15.75">
      <c r="A323" s="211" t="s">
        <v>3190</v>
      </c>
      <c r="B323" s="575" t="s">
        <v>6202</v>
      </c>
      <c r="C323" s="574" t="s">
        <v>9292</v>
      </c>
      <c r="D323" s="573" t="s">
        <v>9288</v>
      </c>
      <c r="E323" s="151" t="s">
        <v>7871</v>
      </c>
      <c r="F323" s="609" t="str">
        <f t="shared" si="5"/>
        <v>ベゴニア</v>
      </c>
    </row>
    <row r="324" spans="1:6" ht="15.75">
      <c r="A324" s="211" t="s">
        <v>3194</v>
      </c>
      <c r="B324" s="575" t="s">
        <v>6202</v>
      </c>
      <c r="C324" s="574" t="s">
        <v>9292</v>
      </c>
      <c r="D324" s="573" t="s">
        <v>9287</v>
      </c>
      <c r="E324" s="151" t="s">
        <v>8375</v>
      </c>
      <c r="F324" s="609" t="str">
        <f t="shared" si="5"/>
        <v>山百合【オリエンタルリリー】</v>
      </c>
    </row>
    <row r="325" spans="1:6" ht="15.75">
      <c r="A325" s="211" t="s">
        <v>5591</v>
      </c>
      <c r="B325" s="575" t="s">
        <v>6202</v>
      </c>
      <c r="C325" s="574" t="s">
        <v>9292</v>
      </c>
      <c r="D325" s="573" t="s">
        <v>9286</v>
      </c>
      <c r="E325" s="158" t="s">
        <v>7684</v>
      </c>
      <c r="F325" s="609" t="str">
        <f t="shared" si="5"/>
        <v>櫨の木【蝋の木】</v>
      </c>
    </row>
    <row r="326" spans="1:6" ht="15.75">
      <c r="A326" s="211" t="s">
        <v>5593</v>
      </c>
      <c r="B326" s="575" t="s">
        <v>6202</v>
      </c>
      <c r="C326" s="574" t="s">
        <v>9292</v>
      </c>
      <c r="D326" s="573" t="s">
        <v>9285</v>
      </c>
      <c r="E326" s="153" t="s">
        <v>7681</v>
      </c>
      <c r="F326" s="609" t="str">
        <f t="shared" si="5"/>
        <v>石蕗/艶葉蕗</v>
      </c>
    </row>
    <row r="327" spans="1:6" ht="15.75">
      <c r="A327" s="211" t="s">
        <v>2486</v>
      </c>
      <c r="B327" s="575" t="s">
        <v>6202</v>
      </c>
      <c r="C327" s="574" t="s">
        <v>9292</v>
      </c>
      <c r="D327" s="573" t="s">
        <v>9284</v>
      </c>
      <c r="E327" s="165" t="s">
        <v>7689</v>
      </c>
      <c r="F327" s="609" t="str">
        <f t="shared" si="5"/>
        <v>銀杏/公孫樹</v>
      </c>
    </row>
    <row r="328" spans="1:6" ht="15.75">
      <c r="A328" s="211" t="s">
        <v>2487</v>
      </c>
      <c r="B328" s="572" t="s">
        <v>2488</v>
      </c>
      <c r="C328" s="574" t="s">
        <v>9292</v>
      </c>
      <c r="D328" s="573" t="s">
        <v>9283</v>
      </c>
      <c r="E328" s="151" t="s">
        <v>7863</v>
      </c>
      <c r="F328" s="609" t="str">
        <f t="shared" si="5"/>
        <v>アロエ【蘆薈】</v>
      </c>
    </row>
    <row r="329" spans="1:6" ht="15.75">
      <c r="A329" s="211" t="s">
        <v>407</v>
      </c>
      <c r="B329" s="572" t="s">
        <v>2488</v>
      </c>
      <c r="C329" s="574" t="s">
        <v>9292</v>
      </c>
      <c r="D329" s="573" t="s">
        <v>9282</v>
      </c>
      <c r="E329" s="152" t="s">
        <v>7676</v>
      </c>
      <c r="F329" s="609" t="str">
        <f t="shared" si="5"/>
        <v>ストレリチア【極楽鳥花】</v>
      </c>
    </row>
    <row r="330" spans="1:6" ht="15.75">
      <c r="A330" s="211" t="s">
        <v>410</v>
      </c>
      <c r="B330" s="572" t="s">
        <v>2488</v>
      </c>
      <c r="C330" s="574" t="s">
        <v>9292</v>
      </c>
      <c r="D330" s="573" t="s">
        <v>9281</v>
      </c>
      <c r="E330" s="151" t="s">
        <v>8375</v>
      </c>
      <c r="F330" s="609" t="str">
        <f t="shared" si="5"/>
        <v>莢迷</v>
      </c>
    </row>
    <row r="331" spans="1:6" ht="15.75">
      <c r="A331" s="211" t="s">
        <v>411</v>
      </c>
      <c r="B331" s="572" t="s">
        <v>2488</v>
      </c>
      <c r="C331" s="574" t="s">
        <v>9292</v>
      </c>
      <c r="D331" s="573" t="s">
        <v>9280</v>
      </c>
      <c r="E331" s="161" t="s">
        <v>7683</v>
      </c>
      <c r="F331" s="609" t="str">
        <f t="shared" si="5"/>
        <v>ネリネ【ダイヤモンドリリー】</v>
      </c>
    </row>
    <row r="332" spans="1:6" ht="15.75">
      <c r="A332" s="211" t="s">
        <v>413</v>
      </c>
      <c r="B332" s="572" t="s">
        <v>2488</v>
      </c>
      <c r="C332" s="574" t="s">
        <v>9292</v>
      </c>
      <c r="D332" s="573" t="s">
        <v>9279</v>
      </c>
      <c r="E332" s="155" t="s">
        <v>7677</v>
      </c>
      <c r="F332" s="609" t="str">
        <f t="shared" si="5"/>
        <v>鋸草【アキレア】</v>
      </c>
    </row>
    <row r="333" spans="1:6" ht="15.75">
      <c r="A333" s="211" t="s">
        <v>415</v>
      </c>
      <c r="B333" s="572" t="s">
        <v>2488</v>
      </c>
      <c r="C333" s="574" t="s">
        <v>9292</v>
      </c>
      <c r="D333" s="573" t="s">
        <v>9278</v>
      </c>
      <c r="E333" s="162" t="s">
        <v>7686</v>
      </c>
      <c r="F333" s="609" t="str">
        <f t="shared" si="5"/>
        <v>蛇の髭【竜の髭】</v>
      </c>
    </row>
    <row r="334" spans="1:6" ht="15.75">
      <c r="A334" s="211" t="s">
        <v>419</v>
      </c>
      <c r="B334" s="572" t="s">
        <v>2488</v>
      </c>
      <c r="C334" s="574" t="s">
        <v>9292</v>
      </c>
      <c r="D334" s="573" t="s">
        <v>9277</v>
      </c>
      <c r="E334" s="158" t="s">
        <v>7684</v>
      </c>
      <c r="F334" s="609" t="str">
        <f t="shared" si="5"/>
        <v>サンダーソニア【提灯百合】</v>
      </c>
    </row>
    <row r="335" spans="1:6" ht="15.75">
      <c r="A335" s="211" t="s">
        <v>421</v>
      </c>
      <c r="B335" s="572" t="s">
        <v>2488</v>
      </c>
      <c r="C335" s="574" t="s">
        <v>9292</v>
      </c>
      <c r="D335" s="573" t="s">
        <v>9276</v>
      </c>
      <c r="E335" s="161" t="s">
        <v>7683</v>
      </c>
      <c r="F335" s="609" t="str">
        <f t="shared" si="5"/>
        <v>茶【茶の木】</v>
      </c>
    </row>
    <row r="336" spans="1:6" ht="15.75">
      <c r="A336" s="211" t="s">
        <v>2525</v>
      </c>
      <c r="B336" s="572" t="s">
        <v>2488</v>
      </c>
      <c r="C336" s="574" t="s">
        <v>9292</v>
      </c>
      <c r="D336" s="573" t="s">
        <v>9275</v>
      </c>
      <c r="E336" s="151" t="s">
        <v>5244</v>
      </c>
      <c r="F336" s="609" t="str">
        <f t="shared" si="5"/>
        <v>敦盛草</v>
      </c>
    </row>
    <row r="337" spans="1:6" ht="15.75">
      <c r="A337" s="213" t="s">
        <v>2529</v>
      </c>
      <c r="B337" s="572" t="s">
        <v>2488</v>
      </c>
      <c r="C337" s="574" t="s">
        <v>9292</v>
      </c>
      <c r="D337" s="573" t="s">
        <v>9274</v>
      </c>
      <c r="E337" s="151" t="s">
        <v>7864</v>
      </c>
      <c r="F337" s="609" t="str">
        <f t="shared" si="5"/>
        <v>蓬菊【タンジー】</v>
      </c>
    </row>
    <row r="338" spans="1:6" ht="15.75">
      <c r="A338" s="213" t="s">
        <v>2530</v>
      </c>
      <c r="B338" s="572" t="s">
        <v>2488</v>
      </c>
      <c r="C338" s="574" t="s">
        <v>9292</v>
      </c>
      <c r="D338" s="573" t="s">
        <v>9273</v>
      </c>
      <c r="E338" s="151" t="s">
        <v>5244</v>
      </c>
      <c r="F338" s="609" t="str">
        <f t="shared" si="5"/>
        <v>サイネリア【富貴菊】</v>
      </c>
    </row>
    <row r="339" spans="1:6" ht="15.75">
      <c r="A339" s="213" t="s">
        <v>2532</v>
      </c>
      <c r="B339" s="572" t="s">
        <v>2488</v>
      </c>
      <c r="C339" s="574" t="s">
        <v>9292</v>
      </c>
      <c r="D339" s="573" t="s">
        <v>9271</v>
      </c>
      <c r="E339" s="162" t="s">
        <v>7686</v>
      </c>
      <c r="F339" s="609" t="str">
        <f t="shared" si="5"/>
        <v>ピラカンサ【常盤山査子】</v>
      </c>
    </row>
    <row r="340" spans="1:6" ht="15.75">
      <c r="A340" s="213" t="s">
        <v>6074</v>
      </c>
      <c r="B340" s="572" t="s">
        <v>2488</v>
      </c>
      <c r="C340" s="574" t="s">
        <v>9292</v>
      </c>
      <c r="D340" s="573" t="s">
        <v>9300</v>
      </c>
      <c r="E340" s="151" t="s">
        <v>7862</v>
      </c>
      <c r="F340" s="609" t="str">
        <f t="shared" si="5"/>
        <v>葉牡丹【花キャベツ】</v>
      </c>
    </row>
    <row r="341" spans="1:6" ht="15.75">
      <c r="A341" s="213" t="s">
        <v>5050</v>
      </c>
      <c r="B341" s="572" t="s">
        <v>2488</v>
      </c>
      <c r="C341" s="574" t="s">
        <v>9292</v>
      </c>
      <c r="D341" s="573" t="s">
        <v>9299</v>
      </c>
      <c r="E341" s="151" t="s">
        <v>8373</v>
      </c>
      <c r="F341" s="609" t="str">
        <f t="shared" si="5"/>
        <v>ドラセナ【竜血樹】</v>
      </c>
    </row>
    <row r="342" spans="1:6" ht="15.75">
      <c r="A342" s="213" t="s">
        <v>5053</v>
      </c>
      <c r="B342" s="572" t="s">
        <v>2488</v>
      </c>
      <c r="C342" s="574" t="s">
        <v>9292</v>
      </c>
      <c r="D342" s="573" t="s">
        <v>9298</v>
      </c>
      <c r="E342" s="151" t="s">
        <v>8375</v>
      </c>
      <c r="F342" s="609" t="str">
        <f t="shared" si="5"/>
        <v>ユーチャリス【擬宝珠水仙】</v>
      </c>
    </row>
    <row r="343" spans="1:6" ht="15.75">
      <c r="A343" s="213" t="s">
        <v>5054</v>
      </c>
      <c r="B343" s="572" t="s">
        <v>2488</v>
      </c>
      <c r="C343" s="574" t="s">
        <v>9292</v>
      </c>
      <c r="D343" s="573" t="s">
        <v>9297</v>
      </c>
      <c r="E343" s="151" t="s">
        <v>8371</v>
      </c>
      <c r="F343" s="609" t="str">
        <f t="shared" si="5"/>
        <v>シクラメン【篝火花】</v>
      </c>
    </row>
    <row r="344" spans="1:6" ht="15.75">
      <c r="A344" s="213" t="s">
        <v>5057</v>
      </c>
      <c r="B344" s="572" t="s">
        <v>2488</v>
      </c>
      <c r="C344" s="574" t="s">
        <v>9292</v>
      </c>
      <c r="D344" s="573" t="s">
        <v>9296</v>
      </c>
      <c r="E344" s="151" t="s">
        <v>5244</v>
      </c>
      <c r="F344" s="609" t="str">
        <f t="shared" si="5"/>
        <v>葦</v>
      </c>
    </row>
    <row r="345" spans="1:6" ht="15.75">
      <c r="A345" s="213" t="s">
        <v>6077</v>
      </c>
      <c r="B345" s="572" t="s">
        <v>2488</v>
      </c>
      <c r="C345" s="574" t="s">
        <v>9292</v>
      </c>
      <c r="D345" s="573" t="s">
        <v>9295</v>
      </c>
      <c r="E345" s="161" t="s">
        <v>7683</v>
      </c>
      <c r="F345" s="609" t="str">
        <f t="shared" si="5"/>
        <v>月桂樹【ローリエ】</v>
      </c>
    </row>
    <row r="346" spans="1:6" ht="15.75">
      <c r="A346" s="213" t="s">
        <v>6079</v>
      </c>
      <c r="B346" s="572" t="s">
        <v>2488</v>
      </c>
      <c r="C346" s="574" t="s">
        <v>9292</v>
      </c>
      <c r="D346" s="573" t="s">
        <v>9294</v>
      </c>
      <c r="E346" s="151" t="s">
        <v>8376</v>
      </c>
      <c r="F346" s="609" t="str">
        <f t="shared" si="5"/>
        <v>椿</v>
      </c>
    </row>
    <row r="347" spans="1:6" ht="15.75">
      <c r="A347" s="213" t="s">
        <v>6082</v>
      </c>
      <c r="B347" s="572" t="s">
        <v>2488</v>
      </c>
      <c r="C347" s="574" t="s">
        <v>9292</v>
      </c>
      <c r="D347" s="573" t="s">
        <v>9293</v>
      </c>
      <c r="E347" s="158" t="s">
        <v>7684</v>
      </c>
      <c r="F347" s="609" t="str">
        <f t="shared" si="5"/>
        <v>ホーリーバジル【神目箒】</v>
      </c>
    </row>
    <row r="348" spans="1:6" ht="15.75">
      <c r="A348" s="213" t="s">
        <v>2896</v>
      </c>
      <c r="B348" s="572" t="s">
        <v>2488</v>
      </c>
      <c r="C348" s="574" t="s">
        <v>9292</v>
      </c>
      <c r="D348" s="573" t="s">
        <v>9291</v>
      </c>
      <c r="E348" s="151" t="s">
        <v>7871</v>
      </c>
      <c r="F348" s="609" t="str">
        <f t="shared" si="5"/>
        <v>ストック【紫羅欄花】</v>
      </c>
    </row>
    <row r="349" spans="1:6" ht="15.75">
      <c r="A349" s="213" t="s">
        <v>6423</v>
      </c>
      <c r="B349" s="572" t="s">
        <v>2488</v>
      </c>
      <c r="C349" s="570" t="s">
        <v>9272</v>
      </c>
      <c r="D349" s="569" t="s">
        <v>9290</v>
      </c>
      <c r="E349" s="151" t="s">
        <v>7865</v>
      </c>
      <c r="F349" s="609" t="str">
        <f t="shared" si="5"/>
        <v>デンドロビウム【石斛】</v>
      </c>
    </row>
    <row r="350" spans="1:6" ht="15.75">
      <c r="A350" s="213" t="s">
        <v>6424</v>
      </c>
      <c r="B350" s="572" t="s">
        <v>2488</v>
      </c>
      <c r="C350" s="570" t="s">
        <v>9272</v>
      </c>
      <c r="D350" s="569" t="s">
        <v>9289</v>
      </c>
      <c r="E350" s="153" t="s">
        <v>7681</v>
      </c>
      <c r="F350" s="609" t="str">
        <f t="shared" si="5"/>
        <v>蔓梅擬【蔓擬】</v>
      </c>
    </row>
    <row r="351" spans="1:6" ht="15.75">
      <c r="A351" s="213" t="s">
        <v>4870</v>
      </c>
      <c r="B351" s="572" t="s">
        <v>2488</v>
      </c>
      <c r="C351" s="570" t="s">
        <v>9272</v>
      </c>
      <c r="D351" s="569" t="s">
        <v>9288</v>
      </c>
      <c r="E351" s="151" t="s">
        <v>8372</v>
      </c>
      <c r="F351" s="609" t="str">
        <f t="shared" si="5"/>
        <v>沈丁花【瑞香】</v>
      </c>
    </row>
    <row r="352" spans="1:6" ht="15.75">
      <c r="A352" s="213" t="s">
        <v>5278</v>
      </c>
      <c r="B352" s="572" t="s">
        <v>2488</v>
      </c>
      <c r="C352" s="570" t="s">
        <v>9272</v>
      </c>
      <c r="D352" s="569" t="s">
        <v>9287</v>
      </c>
      <c r="E352" s="151" t="s">
        <v>8378</v>
      </c>
      <c r="F352" s="609" t="str">
        <f t="shared" si="5"/>
        <v>胡桃</v>
      </c>
    </row>
    <row r="353" spans="1:6" ht="15.75">
      <c r="A353" s="213" t="s">
        <v>5281</v>
      </c>
      <c r="B353" s="572" t="s">
        <v>2488</v>
      </c>
      <c r="C353" s="570" t="s">
        <v>9272</v>
      </c>
      <c r="D353" s="569" t="s">
        <v>9286</v>
      </c>
      <c r="E353" s="151" t="s">
        <v>5244</v>
      </c>
      <c r="F353" s="609" t="str">
        <f t="shared" si="5"/>
        <v>桜蘭【ホヤ】</v>
      </c>
    </row>
    <row r="354" spans="1:6" ht="15.75">
      <c r="A354" s="213" t="s">
        <v>5283</v>
      </c>
      <c r="B354" s="572" t="s">
        <v>2488</v>
      </c>
      <c r="C354" s="570" t="s">
        <v>9272</v>
      </c>
      <c r="D354" s="569" t="s">
        <v>9285</v>
      </c>
      <c r="E354" s="151" t="s">
        <v>8371</v>
      </c>
      <c r="F354" s="609" t="str">
        <f t="shared" si="5"/>
        <v>セージ【薬用サルビア】</v>
      </c>
    </row>
    <row r="355" spans="1:6" ht="15.75">
      <c r="A355" s="213" t="s">
        <v>5285</v>
      </c>
      <c r="B355" s="572" t="s">
        <v>2488</v>
      </c>
      <c r="C355" s="570" t="s">
        <v>9272</v>
      </c>
      <c r="D355" s="569" t="s">
        <v>9284</v>
      </c>
      <c r="E355" s="151" t="s">
        <v>7880</v>
      </c>
      <c r="F355" s="609" t="str">
        <f t="shared" si="5"/>
        <v>霞草【群撫子】</v>
      </c>
    </row>
    <row r="356" spans="1:6" ht="15.75">
      <c r="A356" s="213" t="s">
        <v>5287</v>
      </c>
      <c r="B356" s="572" t="s">
        <v>2488</v>
      </c>
      <c r="C356" s="570" t="s">
        <v>9272</v>
      </c>
      <c r="D356" s="569" t="s">
        <v>9283</v>
      </c>
      <c r="E356" s="152" t="s">
        <v>7676</v>
      </c>
      <c r="F356" s="609" t="str">
        <f t="shared" si="5"/>
        <v>パイナップル【鳳梨】</v>
      </c>
    </row>
    <row r="357" spans="1:6" ht="15.75">
      <c r="A357" s="213" t="s">
        <v>5291</v>
      </c>
      <c r="B357" s="572" t="s">
        <v>2488</v>
      </c>
      <c r="C357" s="570" t="s">
        <v>9272</v>
      </c>
      <c r="D357" s="569" t="s">
        <v>9282</v>
      </c>
      <c r="E357" s="163" t="s">
        <v>7687</v>
      </c>
      <c r="F357" s="609" t="str">
        <f t="shared" si="5"/>
        <v>プロテア</v>
      </c>
    </row>
    <row r="358" spans="1:6" ht="15.75">
      <c r="A358" s="213" t="s">
        <v>5293</v>
      </c>
      <c r="B358" s="571" t="s">
        <v>1658</v>
      </c>
      <c r="C358" s="570" t="s">
        <v>9272</v>
      </c>
      <c r="D358" s="569" t="s">
        <v>9281</v>
      </c>
      <c r="E358" s="155" t="s">
        <v>7677</v>
      </c>
      <c r="F358" s="609" t="str">
        <f t="shared" si="5"/>
        <v>ポインセチア【猩々木】</v>
      </c>
    </row>
    <row r="359" spans="1:6" ht="15.75">
      <c r="A359" s="213" t="s">
        <v>5294</v>
      </c>
      <c r="B359" s="571" t="s">
        <v>1658</v>
      </c>
      <c r="C359" s="570" t="s">
        <v>9272</v>
      </c>
      <c r="D359" s="569" t="s">
        <v>9280</v>
      </c>
      <c r="E359" s="151" t="s">
        <v>7863</v>
      </c>
      <c r="F359" s="609" t="str">
        <f t="shared" si="5"/>
        <v>カトレア</v>
      </c>
    </row>
    <row r="360" spans="1:6" ht="15.75">
      <c r="A360" s="213" t="s">
        <v>5296</v>
      </c>
      <c r="B360" s="571" t="s">
        <v>1658</v>
      </c>
      <c r="C360" s="570" t="s">
        <v>9272</v>
      </c>
      <c r="D360" s="569" t="s">
        <v>9279</v>
      </c>
      <c r="E360" s="162" t="s">
        <v>7686</v>
      </c>
      <c r="F360" s="609" t="str">
        <f t="shared" si="5"/>
        <v>宿木/寄生木【寓生】</v>
      </c>
    </row>
    <row r="361" spans="1:6" ht="15.75">
      <c r="A361" s="213" t="s">
        <v>5297</v>
      </c>
      <c r="B361" s="571" t="s">
        <v>1658</v>
      </c>
      <c r="C361" s="570" t="s">
        <v>9272</v>
      </c>
      <c r="D361" s="569" t="s">
        <v>9278</v>
      </c>
      <c r="E361" s="160" t="s">
        <v>7682</v>
      </c>
      <c r="F361" s="609" t="str">
        <f t="shared" si="5"/>
        <v>西洋柊【ホーリー】</v>
      </c>
    </row>
    <row r="362" spans="1:6" ht="15.75">
      <c r="A362" s="213" t="s">
        <v>5299</v>
      </c>
      <c r="B362" s="571" t="s">
        <v>1658</v>
      </c>
      <c r="C362" s="570" t="s">
        <v>9272</v>
      </c>
      <c r="D362" s="569" t="s">
        <v>9277</v>
      </c>
      <c r="E362" s="158" t="s">
        <v>7684</v>
      </c>
      <c r="F362" s="609" t="str">
        <f t="shared" si="5"/>
        <v>クリスマスローズ【雪起こし】</v>
      </c>
    </row>
    <row r="363" spans="1:6" ht="15.75">
      <c r="A363" s="213" t="s">
        <v>5301</v>
      </c>
      <c r="B363" s="571" t="s">
        <v>1658</v>
      </c>
      <c r="C363" s="570" t="s">
        <v>9272</v>
      </c>
      <c r="D363" s="569" t="s">
        <v>9276</v>
      </c>
      <c r="E363" s="167" t="s">
        <v>6029</v>
      </c>
      <c r="F363" s="609" t="str">
        <f t="shared" si="5"/>
        <v>梅【春告げ草】</v>
      </c>
    </row>
    <row r="364" spans="1:6" ht="15.75">
      <c r="A364" s="213" t="s">
        <v>5990</v>
      </c>
      <c r="B364" s="571" t="s">
        <v>1658</v>
      </c>
      <c r="C364" s="570" t="s">
        <v>9272</v>
      </c>
      <c r="D364" s="569" t="s">
        <v>9275</v>
      </c>
      <c r="E364" s="151" t="s">
        <v>8375</v>
      </c>
      <c r="F364" s="609" t="str">
        <f t="shared" si="5"/>
        <v>パフィオペディラム</v>
      </c>
    </row>
    <row r="365" spans="1:6" ht="15.75">
      <c r="A365" s="213" t="s">
        <v>5993</v>
      </c>
      <c r="B365" s="571" t="s">
        <v>1658</v>
      </c>
      <c r="C365" s="570" t="s">
        <v>9272</v>
      </c>
      <c r="D365" s="569" t="s">
        <v>9274</v>
      </c>
      <c r="E365" s="151" t="s">
        <v>8371</v>
      </c>
      <c r="F365" s="609" t="str">
        <f t="shared" si="5"/>
        <v>南天</v>
      </c>
    </row>
    <row r="366" spans="1:6" ht="15.75">
      <c r="A366" s="213" t="s">
        <v>5308</v>
      </c>
      <c r="B366" s="571" t="s">
        <v>1658</v>
      </c>
      <c r="C366" s="570" t="s">
        <v>9272</v>
      </c>
      <c r="D366" s="569" t="s">
        <v>9273</v>
      </c>
      <c r="E366" s="164" t="s">
        <v>7688</v>
      </c>
      <c r="F366" s="609" t="str">
        <f t="shared" si="5"/>
        <v>蝋梅【唐梅】</v>
      </c>
    </row>
    <row r="367" spans="1:6" ht="15.75">
      <c r="A367" s="213" t="s">
        <v>5312</v>
      </c>
      <c r="B367" s="219" t="s">
        <v>1658</v>
      </c>
      <c r="C367" s="570" t="s">
        <v>9272</v>
      </c>
      <c r="D367" s="569" t="s">
        <v>9271</v>
      </c>
      <c r="E367" s="158" t="s">
        <v>7684</v>
      </c>
      <c r="F367" s="609" t="str">
        <f t="shared" si="5"/>
        <v>千両/仙蓼【草珊瑚】</v>
      </c>
    </row>
  </sheetData>
  <mergeCells count="1">
    <mergeCell ref="C208:D20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E51"/>
  <sheetViews>
    <sheetView showGridLines="0" zoomScaleNormal="100" workbookViewId="0"/>
  </sheetViews>
  <sheetFormatPr defaultRowHeight="13.5"/>
  <cols>
    <col min="1" max="1" width="6.625" customWidth="1"/>
    <col min="2" max="2" width="7.125" customWidth="1"/>
    <col min="3" max="3" width="11.625" customWidth="1"/>
    <col min="4" max="4" width="24.125" customWidth="1"/>
    <col min="5" max="5" width="40.125" style="288" customWidth="1"/>
  </cols>
  <sheetData>
    <row r="1" spans="1:5" ht="15.75">
      <c r="A1" s="149" t="s">
        <v>3732</v>
      </c>
      <c r="B1" s="150" t="s">
        <v>3731</v>
      </c>
      <c r="C1" s="150" t="s">
        <v>1651</v>
      </c>
      <c r="D1" s="150" t="s">
        <v>1652</v>
      </c>
      <c r="E1" s="310" t="s">
        <v>807</v>
      </c>
    </row>
    <row r="2" spans="1:5" ht="18" customHeight="1">
      <c r="A2" s="232" t="s">
        <v>1657</v>
      </c>
      <c r="B2" s="179" t="s">
        <v>1658</v>
      </c>
      <c r="C2" s="180" t="s">
        <v>7863</v>
      </c>
      <c r="D2" s="180" t="str">
        <f t="shared" ref="D2:D25" si="0">VLOOKUP(A2,石と花メイン,4,FALSE)</f>
        <v>松【常磐草】</v>
      </c>
      <c r="E2" s="365" t="str">
        <f t="shared" ref="E2:E25" si="1">VLOOKUP(A2,花言葉,5,FALSE)</f>
        <v>不老長寿・慈悲・憐れみ・勇敢</v>
      </c>
    </row>
    <row r="3" spans="1:5" ht="18" customHeight="1">
      <c r="A3" s="233" t="s">
        <v>2754</v>
      </c>
      <c r="B3" s="174" t="s">
        <v>4913</v>
      </c>
      <c r="C3" s="171" t="s">
        <v>7879</v>
      </c>
      <c r="D3" s="171" t="str">
        <f t="shared" si="0"/>
        <v>満作/万作</v>
      </c>
      <c r="E3" s="366" t="str">
        <f t="shared" si="1"/>
        <v>霊感・魔力・幸福の再来・ひらめき</v>
      </c>
    </row>
    <row r="4" spans="1:5" ht="18" customHeight="1">
      <c r="A4" s="234" t="s">
        <v>2756</v>
      </c>
      <c r="B4" s="179" t="s">
        <v>4913</v>
      </c>
      <c r="C4" s="181" t="s">
        <v>7678</v>
      </c>
      <c r="D4" s="180" t="str">
        <f t="shared" si="0"/>
        <v>マーガレット【木春菊】</v>
      </c>
      <c r="E4" s="365" t="str">
        <f t="shared" si="1"/>
        <v>恋占い・真実の愛・心に秘めた愛・誠実</v>
      </c>
    </row>
    <row r="5" spans="1:5" ht="18" customHeight="1">
      <c r="A5" s="235" t="s">
        <v>2590</v>
      </c>
      <c r="B5" s="174" t="s">
        <v>3057</v>
      </c>
      <c r="C5" s="171" t="s">
        <v>1056</v>
      </c>
      <c r="D5" s="171" t="str">
        <f t="shared" si="0"/>
        <v>勿忘草/忘れな草</v>
      </c>
      <c r="E5" s="366" t="str">
        <f t="shared" si="1"/>
        <v>私を忘れないで・真実の愛・真の友情</v>
      </c>
    </row>
    <row r="6" spans="1:5" ht="18" customHeight="1">
      <c r="A6" s="236" t="s">
        <v>2594</v>
      </c>
      <c r="B6" s="179" t="s">
        <v>3057</v>
      </c>
      <c r="C6" s="182" t="s">
        <v>7682</v>
      </c>
      <c r="D6" s="180" t="str">
        <f t="shared" si="0"/>
        <v>杏【唐桃】</v>
      </c>
      <c r="E6" s="365" t="str">
        <f t="shared" si="1"/>
        <v>乙女のはにかみ・慎み深さ・誘惑・疑い</v>
      </c>
    </row>
    <row r="7" spans="1:5" ht="18" customHeight="1">
      <c r="A7" s="237" t="s">
        <v>303</v>
      </c>
      <c r="B7" s="174" t="s">
        <v>2332</v>
      </c>
      <c r="C7" s="171" t="s">
        <v>1056</v>
      </c>
      <c r="D7" s="171" t="str">
        <f t="shared" si="0"/>
        <v>苺【和蘭苺】</v>
      </c>
      <c r="E7" s="366" t="str">
        <f t="shared" si="1"/>
        <v>敬愛・甘い香り・幸福な家庭・誘惑</v>
      </c>
    </row>
    <row r="8" spans="1:5" ht="18" customHeight="1">
      <c r="A8" s="238" t="s">
        <v>2788</v>
      </c>
      <c r="B8" s="179" t="s">
        <v>2332</v>
      </c>
      <c r="C8" s="180" t="s">
        <v>5244</v>
      </c>
      <c r="D8" s="180" t="str">
        <f t="shared" si="0"/>
        <v>桜</v>
      </c>
      <c r="E8" s="365" t="str">
        <f t="shared" si="1"/>
        <v>精神の美・優美な女性・純潔・高尚</v>
      </c>
    </row>
    <row r="9" spans="1:5" ht="18" customHeight="1">
      <c r="A9" s="239" t="s">
        <v>2783</v>
      </c>
      <c r="B9" s="174" t="s">
        <v>766</v>
      </c>
      <c r="C9" s="171" t="s">
        <v>5244</v>
      </c>
      <c r="D9" s="171" t="str">
        <f t="shared" si="0"/>
        <v>金鎖【黄花藤】</v>
      </c>
      <c r="E9" s="366" t="str">
        <f t="shared" si="1"/>
        <v>哀愁の美・栄誉</v>
      </c>
    </row>
    <row r="10" spans="1:5" ht="18" customHeight="1">
      <c r="A10" s="244" t="s">
        <v>2786</v>
      </c>
      <c r="B10" s="179" t="s">
        <v>766</v>
      </c>
      <c r="C10" s="183" t="s">
        <v>7684</v>
      </c>
      <c r="D10" s="180" t="str">
        <f t="shared" si="0"/>
        <v>エーデルワイス【薄雪草】</v>
      </c>
      <c r="E10" s="365" t="str">
        <f t="shared" si="1"/>
        <v>尊い記憶・貴重な思い出・勇気・忍耐</v>
      </c>
    </row>
    <row r="11" spans="1:5" ht="18" customHeight="1">
      <c r="A11" s="245" t="s">
        <v>2434</v>
      </c>
      <c r="B11" s="174" t="s">
        <v>1441</v>
      </c>
      <c r="C11" s="176" t="s">
        <v>7684</v>
      </c>
      <c r="D11" s="171" t="str">
        <f t="shared" si="0"/>
        <v>シラー【大蔓穂】</v>
      </c>
      <c r="E11" s="366" t="str">
        <f t="shared" si="1"/>
        <v>志操堅固・辛抱強さ・静寂</v>
      </c>
    </row>
    <row r="12" spans="1:5" ht="18" customHeight="1">
      <c r="A12" s="247" t="s">
        <v>2436</v>
      </c>
      <c r="B12" s="179" t="s">
        <v>1441</v>
      </c>
      <c r="C12" s="180" t="s">
        <v>1061</v>
      </c>
      <c r="D12" s="180" t="str">
        <f t="shared" si="0"/>
        <v>紫陽花【七変化】</v>
      </c>
      <c r="E12" s="365" t="str">
        <f t="shared" si="1"/>
        <v>忍耐強い愛情・移り気・あなたは美しいが冷淡だ</v>
      </c>
    </row>
    <row r="13" spans="1:5" ht="18" customHeight="1">
      <c r="A13" s="248" t="s">
        <v>4418</v>
      </c>
      <c r="B13" s="174" t="s">
        <v>2265</v>
      </c>
      <c r="C13" s="171" t="s">
        <v>7879</v>
      </c>
      <c r="D13" s="171" t="str">
        <f t="shared" si="0"/>
        <v>金糸梅【ヒペリカム】</v>
      </c>
      <c r="E13" s="366" t="str">
        <f t="shared" si="1"/>
        <v>悲しみを止める・きらめき・私は幸せです</v>
      </c>
    </row>
    <row r="14" spans="1:5" ht="18" customHeight="1">
      <c r="A14" s="249" t="s">
        <v>4421</v>
      </c>
      <c r="B14" s="179" t="s">
        <v>2265</v>
      </c>
      <c r="C14" s="184" t="s">
        <v>7686</v>
      </c>
      <c r="D14" s="180" t="str">
        <f t="shared" si="0"/>
        <v>松葉菊【仙人掌菊】</v>
      </c>
      <c r="E14" s="365" t="str">
        <f t="shared" si="1"/>
        <v>愛国心・勲功・心広い愛情・のんびり気分</v>
      </c>
    </row>
    <row r="15" spans="1:5" ht="18" customHeight="1">
      <c r="A15" s="250" t="s">
        <v>4378</v>
      </c>
      <c r="B15" s="174" t="s">
        <v>6435</v>
      </c>
      <c r="C15" s="176" t="s">
        <v>7684</v>
      </c>
      <c r="D15" s="171" t="str">
        <f t="shared" si="0"/>
        <v>南瓜【唐茄子】</v>
      </c>
      <c r="E15" s="366" t="str">
        <f t="shared" si="1"/>
        <v>広大・包容</v>
      </c>
    </row>
    <row r="16" spans="1:5" ht="18" customHeight="1">
      <c r="A16" s="251" t="s">
        <v>6095</v>
      </c>
      <c r="B16" s="179" t="s">
        <v>6435</v>
      </c>
      <c r="C16" s="185" t="s">
        <v>7677</v>
      </c>
      <c r="D16" s="180" t="str">
        <f t="shared" si="0"/>
        <v>鹿ノ子百合</v>
      </c>
      <c r="E16" s="365" t="str">
        <f t="shared" si="1"/>
        <v>慈悲深さ・荘厳・上品</v>
      </c>
    </row>
    <row r="17" spans="1:5" ht="18" customHeight="1">
      <c r="A17" s="252" t="s">
        <v>4478</v>
      </c>
      <c r="B17" s="174" t="s">
        <v>5174</v>
      </c>
      <c r="C17" s="171" t="s">
        <v>1056</v>
      </c>
      <c r="D17" s="171" t="str">
        <f t="shared" si="0"/>
        <v>ハイビスカス【仏桑華】</v>
      </c>
      <c r="E17" s="366" t="str">
        <f t="shared" si="1"/>
        <v>常に新しい美・勇敢・大胆な美・あなたを信じます</v>
      </c>
    </row>
    <row r="18" spans="1:5" ht="18" customHeight="1">
      <c r="A18" s="253" t="s">
        <v>4480</v>
      </c>
      <c r="B18" s="179" t="s">
        <v>5174</v>
      </c>
      <c r="C18" s="186" t="s">
        <v>7683</v>
      </c>
      <c r="D18" s="180" t="str">
        <f t="shared" si="0"/>
        <v>浜梨/浜茄子</v>
      </c>
      <c r="E18" s="365" t="str">
        <f t="shared" si="1"/>
        <v>照り映える容色・美しい悲しみ・香り豊か</v>
      </c>
    </row>
    <row r="19" spans="1:5" ht="18" customHeight="1">
      <c r="A19" s="254" t="s">
        <v>4491</v>
      </c>
      <c r="B19" s="174" t="s">
        <v>4202</v>
      </c>
      <c r="C19" s="171" t="s">
        <v>1061</v>
      </c>
      <c r="D19" s="171" t="str">
        <f t="shared" si="0"/>
        <v>白粉花【夕化粧】</v>
      </c>
      <c r="E19" s="366" t="str">
        <f t="shared" si="1"/>
        <v>慎重・臆病・内気・小心</v>
      </c>
    </row>
    <row r="20" spans="1:5" ht="18" customHeight="1">
      <c r="A20" s="240" t="s">
        <v>2644</v>
      </c>
      <c r="B20" s="179" t="s">
        <v>4202</v>
      </c>
      <c r="C20" s="187" t="s">
        <v>7676</v>
      </c>
      <c r="D20" s="180" t="str">
        <f t="shared" si="0"/>
        <v>萩【鹿鳴草】</v>
      </c>
      <c r="E20" s="365" t="str">
        <f t="shared" si="1"/>
        <v>思案・想い・物思い・柔軟な精神</v>
      </c>
    </row>
    <row r="21" spans="1:5" ht="18" customHeight="1">
      <c r="A21" s="241" t="s">
        <v>3197</v>
      </c>
      <c r="B21" s="174" t="s">
        <v>6202</v>
      </c>
      <c r="C21" s="172" t="s">
        <v>7692</v>
      </c>
      <c r="D21" s="171" t="str">
        <f t="shared" si="0"/>
        <v>紅葉</v>
      </c>
      <c r="E21" s="366" t="str">
        <f t="shared" si="1"/>
        <v>自制・秘蔵の宝・非凡な才能・隠退</v>
      </c>
    </row>
    <row r="22" spans="1:5" ht="18" customHeight="1">
      <c r="A22" s="242" t="s">
        <v>1571</v>
      </c>
      <c r="B22" s="179" t="s">
        <v>6202</v>
      </c>
      <c r="C22" s="188" t="s">
        <v>7681</v>
      </c>
      <c r="D22" s="180" t="str">
        <f t="shared" si="0"/>
        <v>花梨【安蘭樹】</v>
      </c>
      <c r="E22" s="365" t="str">
        <f t="shared" si="1"/>
        <v>唯一の恋・可能性がある・努力・豊麗</v>
      </c>
    </row>
    <row r="23" spans="1:5" ht="18" customHeight="1">
      <c r="A23" s="243" t="s">
        <v>2525</v>
      </c>
      <c r="B23" s="174" t="s">
        <v>2488</v>
      </c>
      <c r="C23" s="171" t="s">
        <v>5244</v>
      </c>
      <c r="D23" s="171" t="str">
        <f t="shared" si="0"/>
        <v>敦盛草</v>
      </c>
      <c r="E23" s="366" t="str">
        <f t="shared" si="1"/>
        <v>気まぐれな美人・私を射止めて・君を忘れない</v>
      </c>
    </row>
    <row r="24" spans="1:5" ht="18" customHeight="1">
      <c r="A24" s="246" t="s">
        <v>2529</v>
      </c>
      <c r="B24" s="179" t="s">
        <v>2488</v>
      </c>
      <c r="C24" s="192" t="s">
        <v>7685</v>
      </c>
      <c r="D24" s="180" t="str">
        <f t="shared" si="0"/>
        <v>蓬菊【タンジー】</v>
      </c>
      <c r="E24" s="365" t="str">
        <f t="shared" si="1"/>
        <v>女性の美徳・平和・挑戦・抵抗</v>
      </c>
    </row>
    <row r="25" spans="1:5" ht="18" customHeight="1" thickBot="1">
      <c r="A25" s="255" t="s">
        <v>5312</v>
      </c>
      <c r="B25" s="189" t="s">
        <v>1658</v>
      </c>
      <c r="C25" s="190" t="s">
        <v>7684</v>
      </c>
      <c r="D25" s="191" t="str">
        <f t="shared" si="0"/>
        <v>千両/仙蓼【草珊瑚】</v>
      </c>
      <c r="E25" s="367" t="str">
        <f t="shared" si="1"/>
        <v>富貴・可憐・裕福・恵まれた才能</v>
      </c>
    </row>
    <row r="26" spans="1:5" ht="14.25" thickBot="1">
      <c r="A26" s="170"/>
      <c r="B26" s="170"/>
      <c r="C26" s="170"/>
      <c r="D26" s="170"/>
      <c r="E26" s="368"/>
    </row>
    <row r="27" spans="1:5" ht="15.75">
      <c r="A27" s="149" t="s">
        <v>3732</v>
      </c>
      <c r="B27" s="150" t="s">
        <v>3731</v>
      </c>
      <c r="C27" s="150" t="s">
        <v>1651</v>
      </c>
      <c r="D27" s="150" t="s">
        <v>1652</v>
      </c>
      <c r="E27" s="310" t="s">
        <v>807</v>
      </c>
    </row>
    <row r="28" spans="1:5" ht="18" customHeight="1">
      <c r="A28" s="196" t="s">
        <v>2331</v>
      </c>
      <c r="B28" s="258" t="s">
        <v>2332</v>
      </c>
      <c r="C28" s="180" t="s">
        <v>5244</v>
      </c>
      <c r="D28" s="180" t="str">
        <f t="shared" ref="D28:D51" si="2">VLOOKUP(A28,石と花メイン,4,FALSE)</f>
        <v>マダガスカルジャスミン</v>
      </c>
      <c r="E28" s="365" t="str">
        <f t="shared" ref="E28:E51" si="3">VLOOKUP(A28,花言葉,5,FALSE)</f>
        <v>二人で東方に旅を・清らかな祈り・幸せな花嫁</v>
      </c>
    </row>
    <row r="29" spans="1:5" ht="18" customHeight="1">
      <c r="A29" s="178" t="s">
        <v>762</v>
      </c>
      <c r="B29" s="259" t="s">
        <v>2332</v>
      </c>
      <c r="C29" s="173" t="s">
        <v>7683</v>
      </c>
      <c r="D29" s="171" t="str">
        <f t="shared" si="2"/>
        <v>ラークスパー【飛燕草】</v>
      </c>
      <c r="E29" s="366" t="str">
        <f t="shared" si="3"/>
        <v>清明・自由・底抜けに陽気・野の喜び</v>
      </c>
    </row>
    <row r="30" spans="1:5" ht="18" customHeight="1">
      <c r="A30" s="196" t="s">
        <v>765</v>
      </c>
      <c r="B30" s="262" t="s">
        <v>766</v>
      </c>
      <c r="C30" s="180" t="s">
        <v>7876</v>
      </c>
      <c r="D30" s="180" t="str">
        <f t="shared" si="2"/>
        <v>梨</v>
      </c>
      <c r="E30" s="365" t="str">
        <f t="shared" si="3"/>
        <v>博愛・和やかな愛情・恋心・慰安</v>
      </c>
    </row>
    <row r="31" spans="1:5" ht="18" customHeight="1">
      <c r="A31" s="178" t="s">
        <v>1436</v>
      </c>
      <c r="B31" s="263" t="s">
        <v>766</v>
      </c>
      <c r="C31" s="173" t="s">
        <v>7683</v>
      </c>
      <c r="D31" s="171" t="str">
        <f t="shared" si="2"/>
        <v>片喰/酢漿草【オキザリス】</v>
      </c>
      <c r="E31" s="366" t="str">
        <f t="shared" si="3"/>
        <v>輝く心・喜び・あなたと共に生きる</v>
      </c>
    </row>
    <row r="32" spans="1:5" ht="18" customHeight="1">
      <c r="A32" s="196" t="s">
        <v>1440</v>
      </c>
      <c r="B32" s="260" t="s">
        <v>1441</v>
      </c>
      <c r="C32" s="193" t="s">
        <v>7690</v>
      </c>
      <c r="D32" s="180" t="str">
        <f t="shared" si="2"/>
        <v>藤【二季草】</v>
      </c>
      <c r="E32" s="365" t="str">
        <f t="shared" si="3"/>
        <v>歓迎・恋に酔う・決して離れない・至福のひととき</v>
      </c>
    </row>
    <row r="33" spans="1:5" ht="18" customHeight="1">
      <c r="A33" s="178" t="s">
        <v>752</v>
      </c>
      <c r="B33" s="261" t="s">
        <v>1441</v>
      </c>
      <c r="C33" s="173" t="s">
        <v>7683</v>
      </c>
      <c r="D33" s="171" t="str">
        <f t="shared" si="2"/>
        <v>待宵草【月見草】</v>
      </c>
      <c r="E33" s="366" t="str">
        <f t="shared" si="3"/>
        <v>物言わぬ恋・湯上がり美人・移ろいやすさ</v>
      </c>
    </row>
    <row r="34" spans="1:5" ht="18" customHeight="1">
      <c r="A34" s="196" t="s">
        <v>2264</v>
      </c>
      <c r="B34" s="264" t="s">
        <v>2265</v>
      </c>
      <c r="C34" s="184" t="s">
        <v>7686</v>
      </c>
      <c r="D34" s="180" t="str">
        <f t="shared" si="2"/>
        <v>忍冬/吸葛【ハニーサックル】</v>
      </c>
      <c r="E34" s="365" t="str">
        <f t="shared" si="3"/>
        <v>愛の絆・献身的な愛・友愛</v>
      </c>
    </row>
    <row r="35" spans="1:5" ht="18" customHeight="1">
      <c r="A35" s="178" t="s">
        <v>6117</v>
      </c>
      <c r="B35" s="265" t="s">
        <v>2265</v>
      </c>
      <c r="C35" s="171" t="s">
        <v>7877</v>
      </c>
      <c r="D35" s="171" t="str">
        <f t="shared" si="2"/>
        <v>河原撫子【大和撫子】</v>
      </c>
      <c r="E35" s="366" t="str">
        <f t="shared" si="3"/>
        <v>貞節・純愛・思慕・大胆</v>
      </c>
    </row>
    <row r="36" spans="1:5" ht="18" customHeight="1">
      <c r="A36" s="196" t="s">
        <v>6434</v>
      </c>
      <c r="B36" s="268" t="s">
        <v>6435</v>
      </c>
      <c r="C36" s="186" t="s">
        <v>7683</v>
      </c>
      <c r="D36" s="180" t="str">
        <f t="shared" si="2"/>
        <v>ジンジャー【花縮砂】</v>
      </c>
      <c r="E36" s="365" t="str">
        <f t="shared" si="3"/>
        <v>豊かな心・無駄なこと・あなたを信頼します</v>
      </c>
    </row>
    <row r="37" spans="1:5" ht="18" customHeight="1">
      <c r="A37" s="178" t="s">
        <v>5170</v>
      </c>
      <c r="B37" s="269" t="s">
        <v>6435</v>
      </c>
      <c r="C37" s="171" t="s">
        <v>7883</v>
      </c>
      <c r="D37" s="171" t="str">
        <f t="shared" si="2"/>
        <v>下野草【繍線花】</v>
      </c>
      <c r="E37" s="366" t="str">
        <f t="shared" si="3"/>
        <v>穏やか・努力・余裕・遊び</v>
      </c>
    </row>
    <row r="38" spans="1:5" ht="18" customHeight="1">
      <c r="A38" s="196" t="s">
        <v>7694</v>
      </c>
      <c r="B38" s="256" t="s">
        <v>5174</v>
      </c>
      <c r="C38" s="180" t="s">
        <v>7879</v>
      </c>
      <c r="D38" s="180" t="str">
        <f t="shared" si="2"/>
        <v>月下美人【月来香】</v>
      </c>
      <c r="E38" s="365" t="str">
        <f t="shared" si="3"/>
        <v>美人薄命・儚い恋・繊細・快楽</v>
      </c>
    </row>
    <row r="39" spans="1:5" ht="18" customHeight="1">
      <c r="A39" s="178" t="s">
        <v>4199</v>
      </c>
      <c r="B39" s="257" t="s">
        <v>5174</v>
      </c>
      <c r="C39" s="171" t="s">
        <v>5244</v>
      </c>
      <c r="D39" s="171" t="str">
        <f t="shared" si="2"/>
        <v>千日紅【千日草】</v>
      </c>
      <c r="E39" s="366" t="str">
        <f t="shared" si="3"/>
        <v>永遠の命・不老不死・変わらぬ愛</v>
      </c>
    </row>
    <row r="40" spans="1:5" ht="18" customHeight="1">
      <c r="A40" s="196" t="s">
        <v>4201</v>
      </c>
      <c r="B40" s="274" t="s">
        <v>4202</v>
      </c>
      <c r="C40" s="185" t="s">
        <v>7677</v>
      </c>
      <c r="D40" s="180" t="str">
        <f t="shared" si="2"/>
        <v>彼岸花【曼珠沙華】</v>
      </c>
      <c r="E40" s="365" t="str">
        <f t="shared" si="3"/>
        <v>悲しい思い出・あきらめ・情念・妖艶</v>
      </c>
    </row>
    <row r="41" spans="1:5" ht="18" customHeight="1">
      <c r="A41" s="178" t="s">
        <v>6198</v>
      </c>
      <c r="B41" s="275" t="s">
        <v>4202</v>
      </c>
      <c r="C41" s="175" t="s">
        <v>7678</v>
      </c>
      <c r="D41" s="171" t="str">
        <f t="shared" si="2"/>
        <v>ゼフィランサス【玉簾】</v>
      </c>
      <c r="E41" s="366" t="str">
        <f t="shared" si="3"/>
        <v>純白の恋・潔白な愛・期待・あなたを愛し続けます</v>
      </c>
    </row>
    <row r="42" spans="1:5" ht="18" customHeight="1">
      <c r="A42" s="196" t="s">
        <v>6201</v>
      </c>
      <c r="B42" s="270" t="s">
        <v>6202</v>
      </c>
      <c r="C42" s="187" t="s">
        <v>7676</v>
      </c>
      <c r="D42" s="180" t="str">
        <f t="shared" si="2"/>
        <v>ガーベラ【大千本槍】</v>
      </c>
      <c r="E42" s="365" t="str">
        <f t="shared" si="3"/>
        <v>神秘・崇高美・常に前進・辛抱強さ</v>
      </c>
    </row>
    <row r="43" spans="1:5" ht="18" customHeight="1">
      <c r="A43" s="178" t="s">
        <v>2486</v>
      </c>
      <c r="B43" s="271" t="s">
        <v>6202</v>
      </c>
      <c r="C43" s="194" t="s">
        <v>7689</v>
      </c>
      <c r="D43" s="171" t="str">
        <f t="shared" si="2"/>
        <v>銀杏/公孫樹</v>
      </c>
      <c r="E43" s="366" t="str">
        <f t="shared" si="3"/>
        <v>鎮魂・長寿・淑やか・荘厳</v>
      </c>
    </row>
    <row r="44" spans="1:5" ht="18" customHeight="1">
      <c r="A44" s="196" t="s">
        <v>2487</v>
      </c>
      <c r="B44" s="276" t="s">
        <v>2488</v>
      </c>
      <c r="C44" s="180" t="s">
        <v>7863</v>
      </c>
      <c r="D44" s="180" t="str">
        <f t="shared" si="2"/>
        <v>アロエ【蘆薈】</v>
      </c>
      <c r="E44" s="365" t="str">
        <f t="shared" si="3"/>
        <v>健康・万能・苦痛・迷信</v>
      </c>
    </row>
    <row r="45" spans="1:5" ht="18" customHeight="1">
      <c r="A45" s="178" t="s">
        <v>5291</v>
      </c>
      <c r="B45" s="277" t="s">
        <v>2488</v>
      </c>
      <c r="C45" s="195" t="s">
        <v>7687</v>
      </c>
      <c r="D45" s="171" t="str">
        <f t="shared" si="2"/>
        <v>プロテア</v>
      </c>
      <c r="E45" s="366" t="str">
        <f t="shared" si="3"/>
        <v>王者の風格・自由自在・豊かな心・甘い恋</v>
      </c>
    </row>
    <row r="46" spans="1:5" ht="18" customHeight="1">
      <c r="A46" s="196" t="s">
        <v>5293</v>
      </c>
      <c r="B46" s="266" t="s">
        <v>1658</v>
      </c>
      <c r="C46" s="185" t="s">
        <v>7677</v>
      </c>
      <c r="D46" s="180" t="str">
        <f t="shared" si="2"/>
        <v>ポインセチア【猩々木】</v>
      </c>
      <c r="E46" s="365" t="str">
        <f t="shared" si="3"/>
        <v>祝福・聖なる願い・私の心は燃えている</v>
      </c>
    </row>
    <row r="47" spans="1:5" ht="18" customHeight="1">
      <c r="A47" s="178" t="s">
        <v>4908</v>
      </c>
      <c r="B47" s="267" t="s">
        <v>1658</v>
      </c>
      <c r="C47" s="177" t="s">
        <v>7685</v>
      </c>
      <c r="D47" s="171" t="str">
        <f t="shared" si="2"/>
        <v>崑崙花【ハンカチの花】</v>
      </c>
      <c r="E47" s="366" t="str">
        <f t="shared" si="3"/>
        <v>神話</v>
      </c>
    </row>
    <row r="48" spans="1:5" ht="18" customHeight="1">
      <c r="A48" s="196" t="s">
        <v>4912</v>
      </c>
      <c r="B48" s="272" t="s">
        <v>4913</v>
      </c>
      <c r="C48" s="184" t="s">
        <v>7686</v>
      </c>
      <c r="D48" s="180" t="str">
        <f t="shared" si="2"/>
        <v>金鳳花【馬の足形】</v>
      </c>
      <c r="E48" s="365" t="str">
        <f t="shared" si="3"/>
        <v>栄光・子供らしさ・中傷・恩知らず</v>
      </c>
    </row>
    <row r="49" spans="1:5" ht="18" customHeight="1">
      <c r="A49" s="178" t="s">
        <v>3081</v>
      </c>
      <c r="B49" s="273" t="s">
        <v>4913</v>
      </c>
      <c r="C49" s="171" t="s">
        <v>7881</v>
      </c>
      <c r="D49" s="171" t="str">
        <f t="shared" si="2"/>
        <v>立金花/流金花</v>
      </c>
      <c r="E49" s="366" t="str">
        <f t="shared" si="3"/>
        <v>来るべき喜び・あなたに会える幸せ</v>
      </c>
    </row>
    <row r="50" spans="1:5" ht="18" customHeight="1">
      <c r="A50" s="196" t="s">
        <v>3056</v>
      </c>
      <c r="B50" s="278" t="s">
        <v>3057</v>
      </c>
      <c r="C50" s="180" t="s">
        <v>7863</v>
      </c>
      <c r="D50" s="180" t="str">
        <f t="shared" si="2"/>
        <v>木蓮【マグノリア】</v>
      </c>
      <c r="E50" s="365" t="str">
        <f t="shared" si="3"/>
        <v>自然への愛・持続性・気高さ・慈悲心</v>
      </c>
    </row>
    <row r="51" spans="1:5" ht="18" customHeight="1" thickBot="1">
      <c r="A51" s="198" t="s">
        <v>6370</v>
      </c>
      <c r="B51" s="279" t="s">
        <v>3057</v>
      </c>
      <c r="C51" s="197" t="s">
        <v>7680</v>
      </c>
      <c r="D51" s="191" t="str">
        <f t="shared" si="2"/>
        <v>チューリップ【鬱金香】</v>
      </c>
      <c r="E51" s="367" t="str">
        <f t="shared" si="3"/>
        <v>博愛・永遠の愛・名誉・美しい瞳</v>
      </c>
    </row>
  </sheetData>
  <sheetProtection password="CC0D" sheet="1" objects="1" scenarios="1"/>
  <phoneticPr fontId="4" type="Hiragana" alignment="distributed"/>
  <pageMargins left="1.1811023622047245" right="0.39370078740157483" top="0.78740157480314965" bottom="0.78740157480314965" header="0.51181102362204722" footer="0.51181102362204722"/>
  <pageSetup paperSize="8" orientation="portrait" r:id="rId1"/>
  <headerFooter alignWithMargins="0"/>
  <webPublishItems count="1">
    <webPublishItem id="28897" divId="石と花と惑星リスト_28897" sourceType="sheet" destinationFile="D:\七草みけ\Documents\あめのみくりや\stoneflower3.htm"/>
  </webPublishItem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/>
  <dimension ref="A1:Y24"/>
  <sheetViews>
    <sheetView workbookViewId="0"/>
  </sheetViews>
  <sheetFormatPr defaultRowHeight="13.5"/>
  <cols>
    <col min="1" max="1" width="7" customWidth="1"/>
    <col min="2" max="2" width="11" customWidth="1"/>
    <col min="4" max="4" width="5.5" customWidth="1"/>
    <col min="5" max="5" width="9.125" customWidth="1"/>
    <col min="6" max="6" width="11.625" bestFit="1" customWidth="1"/>
    <col min="7" max="7" width="10.5" bestFit="1" customWidth="1"/>
    <col min="8" max="8" width="9.25" bestFit="1" customWidth="1"/>
    <col min="10" max="10" width="10.5" bestFit="1" customWidth="1"/>
    <col min="19" max="19" width="12.875" customWidth="1"/>
    <col min="22" max="22" width="11.875" customWidth="1"/>
  </cols>
  <sheetData>
    <row r="1" spans="1:25">
      <c r="A1" s="32" t="s">
        <v>2358</v>
      </c>
      <c r="B1" s="32" t="s">
        <v>2373</v>
      </c>
      <c r="D1" s="6" t="s">
        <v>2358</v>
      </c>
      <c r="E1" s="6" t="s">
        <v>2359</v>
      </c>
      <c r="F1" s="7" t="s">
        <v>2360</v>
      </c>
      <c r="H1" s="3" t="s">
        <v>972</v>
      </c>
      <c r="I1" s="3" t="s">
        <v>973</v>
      </c>
      <c r="J1" s="2" t="s">
        <v>2360</v>
      </c>
      <c r="L1" s="47" t="s">
        <v>2358</v>
      </c>
      <c r="M1" s="47" t="s">
        <v>5851</v>
      </c>
      <c r="O1" s="65" t="s">
        <v>2358</v>
      </c>
      <c r="P1" s="65" t="s">
        <v>4658</v>
      </c>
      <c r="R1" s="65" t="s">
        <v>2358</v>
      </c>
      <c r="S1" s="65" t="s">
        <v>2714</v>
      </c>
      <c r="U1" s="66" t="s">
        <v>2358</v>
      </c>
      <c r="V1" s="66" t="s">
        <v>2715</v>
      </c>
      <c r="X1" s="68" t="s">
        <v>4637</v>
      </c>
      <c r="Y1" s="68" t="s">
        <v>4638</v>
      </c>
    </row>
    <row r="2" spans="1:25">
      <c r="A2" s="4">
        <v>0</v>
      </c>
      <c r="B2" s="134" t="s">
        <v>2374</v>
      </c>
      <c r="D2" s="16">
        <v>0</v>
      </c>
      <c r="E2" s="8" t="s">
        <v>2361</v>
      </c>
      <c r="F2" s="9" t="s">
        <v>429</v>
      </c>
      <c r="H2" s="33" t="s">
        <v>1916</v>
      </c>
      <c r="I2" s="29" t="s">
        <v>5694</v>
      </c>
      <c r="J2" s="30" t="s">
        <v>5692</v>
      </c>
      <c r="L2" s="4">
        <v>1</v>
      </c>
      <c r="M2" s="21" t="s">
        <v>1710</v>
      </c>
      <c r="O2" s="53">
        <v>0</v>
      </c>
      <c r="P2" s="58" t="s">
        <v>4659</v>
      </c>
      <c r="R2" s="54">
        <v>0</v>
      </c>
      <c r="S2" s="67" t="s">
        <v>4657</v>
      </c>
      <c r="U2" s="75">
        <v>0</v>
      </c>
      <c r="V2" s="75" t="s">
        <v>2728</v>
      </c>
      <c r="X2" s="53">
        <v>1</v>
      </c>
      <c r="Y2" s="53">
        <v>158</v>
      </c>
    </row>
    <row r="3" spans="1:25">
      <c r="A3" s="4">
        <v>1</v>
      </c>
      <c r="B3" s="135" t="s">
        <v>2375</v>
      </c>
      <c r="D3" s="16">
        <v>1</v>
      </c>
      <c r="E3" s="10" t="s">
        <v>2362</v>
      </c>
      <c r="F3" s="11" t="s">
        <v>430</v>
      </c>
      <c r="H3" s="33" t="s">
        <v>1917</v>
      </c>
      <c r="I3" s="8" t="s">
        <v>5695</v>
      </c>
      <c r="J3" s="9" t="s">
        <v>429</v>
      </c>
      <c r="L3" s="4">
        <v>2</v>
      </c>
      <c r="M3" s="12" t="s">
        <v>1711</v>
      </c>
      <c r="O3" s="53">
        <v>1</v>
      </c>
      <c r="P3" s="55" t="s">
        <v>4660</v>
      </c>
      <c r="R3" s="53">
        <v>1</v>
      </c>
      <c r="S3" s="55" t="s">
        <v>4639</v>
      </c>
      <c r="U3" s="53">
        <v>1</v>
      </c>
      <c r="V3" s="62" t="s">
        <v>2716</v>
      </c>
      <c r="X3" s="53">
        <v>2</v>
      </c>
      <c r="Y3" s="53">
        <v>189</v>
      </c>
    </row>
    <row r="4" spans="1:25">
      <c r="A4" s="4">
        <v>2</v>
      </c>
      <c r="B4" s="136" t="s">
        <v>2376</v>
      </c>
      <c r="D4" s="16">
        <v>2</v>
      </c>
      <c r="E4" s="12" t="s">
        <v>2363</v>
      </c>
      <c r="F4" s="13" t="s">
        <v>431</v>
      </c>
      <c r="H4" s="33" t="s">
        <v>1918</v>
      </c>
      <c r="I4" s="19" t="s">
        <v>142</v>
      </c>
      <c r="J4" s="20" t="s">
        <v>4142</v>
      </c>
      <c r="L4" s="4">
        <v>3</v>
      </c>
      <c r="M4" s="25" t="s">
        <v>1712</v>
      </c>
      <c r="O4" s="53">
        <v>2</v>
      </c>
      <c r="P4" s="53" t="s">
        <v>4661</v>
      </c>
      <c r="R4" s="53">
        <v>2</v>
      </c>
      <c r="S4" s="59" t="s">
        <v>4640</v>
      </c>
      <c r="U4" s="53">
        <v>2</v>
      </c>
      <c r="V4" s="63" t="s">
        <v>2717</v>
      </c>
      <c r="X4" s="53">
        <v>3</v>
      </c>
      <c r="Y4" s="53">
        <v>217</v>
      </c>
    </row>
    <row r="5" spans="1:25">
      <c r="A5" s="4">
        <v>3</v>
      </c>
      <c r="B5" s="137" t="s">
        <v>2377</v>
      </c>
      <c r="D5" s="16">
        <v>3</v>
      </c>
      <c r="E5" s="14" t="s">
        <v>2364</v>
      </c>
      <c r="F5" s="15" t="s">
        <v>5691</v>
      </c>
      <c r="H5" s="33" t="s">
        <v>1919</v>
      </c>
      <c r="I5" s="12" t="s">
        <v>143</v>
      </c>
      <c r="J5" s="13" t="s">
        <v>431</v>
      </c>
      <c r="L5" s="4">
        <v>4</v>
      </c>
      <c r="M5" s="17" t="s">
        <v>1713</v>
      </c>
      <c r="O5" s="54">
        <v>3</v>
      </c>
      <c r="P5" s="73" t="s">
        <v>4662</v>
      </c>
      <c r="R5" s="53">
        <v>3</v>
      </c>
      <c r="S5" s="57" t="s">
        <v>4641</v>
      </c>
      <c r="U5" s="53">
        <v>3</v>
      </c>
      <c r="V5" s="64" t="s">
        <v>2718</v>
      </c>
      <c r="X5" s="53">
        <v>4</v>
      </c>
      <c r="Y5" s="53">
        <v>248</v>
      </c>
    </row>
    <row r="6" spans="1:25">
      <c r="A6" s="4">
        <v>4</v>
      </c>
      <c r="B6" s="138" t="s">
        <v>2378</v>
      </c>
      <c r="D6" s="4">
        <v>4</v>
      </c>
      <c r="E6" s="17" t="s">
        <v>2365</v>
      </c>
      <c r="F6" s="18" t="s">
        <v>4141</v>
      </c>
      <c r="H6" s="34" t="s">
        <v>1920</v>
      </c>
      <c r="I6" s="52" t="s">
        <v>1914</v>
      </c>
      <c r="J6" s="60" t="s">
        <v>1935</v>
      </c>
      <c r="L6" s="4">
        <v>5</v>
      </c>
      <c r="M6" s="52" t="s">
        <v>1714</v>
      </c>
      <c r="R6" s="53">
        <v>4</v>
      </c>
      <c r="S6" s="58" t="s">
        <v>4642</v>
      </c>
      <c r="U6" s="53">
        <v>4</v>
      </c>
      <c r="V6" s="56" t="s">
        <v>2719</v>
      </c>
      <c r="X6" s="53">
        <v>5</v>
      </c>
      <c r="Y6" s="53">
        <v>278</v>
      </c>
    </row>
    <row r="7" spans="1:25">
      <c r="A7" s="4">
        <v>5</v>
      </c>
      <c r="B7" s="139" t="s">
        <v>967</v>
      </c>
      <c r="D7" s="4">
        <v>5</v>
      </c>
      <c r="E7" s="19" t="s">
        <v>2366</v>
      </c>
      <c r="F7" s="20" t="s">
        <v>4142</v>
      </c>
      <c r="H7" s="34" t="s">
        <v>1921</v>
      </c>
      <c r="I7" s="25" t="s">
        <v>1915</v>
      </c>
      <c r="J7" s="26" t="s">
        <v>2441</v>
      </c>
      <c r="L7" s="4">
        <v>6</v>
      </c>
      <c r="M7" s="29" t="s">
        <v>1715</v>
      </c>
      <c r="R7" s="53">
        <v>5</v>
      </c>
      <c r="S7" s="55" t="s">
        <v>4643</v>
      </c>
      <c r="U7" s="53">
        <v>5</v>
      </c>
      <c r="V7" s="59" t="s">
        <v>2720</v>
      </c>
      <c r="X7" s="53">
        <v>6</v>
      </c>
      <c r="Y7" s="53">
        <v>309</v>
      </c>
    </row>
    <row r="8" spans="1:25">
      <c r="A8" s="4">
        <v>6</v>
      </c>
      <c r="B8" s="140" t="s">
        <v>968</v>
      </c>
      <c r="D8" s="4">
        <v>6</v>
      </c>
      <c r="E8" s="21" t="s">
        <v>2367</v>
      </c>
      <c r="F8" s="22" t="s">
        <v>428</v>
      </c>
      <c r="H8" s="34" t="s">
        <v>1922</v>
      </c>
      <c r="I8" s="36" t="s">
        <v>1929</v>
      </c>
      <c r="J8" s="15" t="s">
        <v>5691</v>
      </c>
      <c r="L8" s="5">
        <v>7</v>
      </c>
      <c r="M8" s="48" t="s">
        <v>1716</v>
      </c>
      <c r="R8" s="53">
        <v>6</v>
      </c>
      <c r="S8" s="59" t="s">
        <v>4644</v>
      </c>
      <c r="U8" s="53">
        <v>6</v>
      </c>
      <c r="V8" s="63" t="s">
        <v>2721</v>
      </c>
      <c r="X8" s="53">
        <v>7</v>
      </c>
      <c r="Y8" s="53">
        <v>339</v>
      </c>
    </row>
    <row r="9" spans="1:25">
      <c r="A9" s="4">
        <v>7</v>
      </c>
      <c r="B9" s="141" t="s">
        <v>969</v>
      </c>
      <c r="D9" s="4">
        <v>7</v>
      </c>
      <c r="E9" s="23" t="s">
        <v>2368</v>
      </c>
      <c r="F9" s="24" t="s">
        <v>4143</v>
      </c>
      <c r="H9" s="34" t="s">
        <v>1923</v>
      </c>
      <c r="I9" s="124" t="s">
        <v>1930</v>
      </c>
      <c r="J9" s="125" t="s">
        <v>5693</v>
      </c>
      <c r="R9" s="53">
        <v>7</v>
      </c>
      <c r="S9" s="57" t="s">
        <v>4645</v>
      </c>
      <c r="U9" s="53">
        <v>7</v>
      </c>
      <c r="V9" s="61" t="s">
        <v>2722</v>
      </c>
      <c r="X9" s="53">
        <v>8</v>
      </c>
      <c r="Y9" s="53">
        <v>5</v>
      </c>
    </row>
    <row r="10" spans="1:25">
      <c r="A10" s="4">
        <v>8</v>
      </c>
      <c r="B10" s="142" t="s">
        <v>970</v>
      </c>
      <c r="D10" s="4">
        <v>8</v>
      </c>
      <c r="E10" s="25" t="s">
        <v>2369</v>
      </c>
      <c r="F10" s="26" t="s">
        <v>2441</v>
      </c>
      <c r="H10" s="34" t="s">
        <v>1924</v>
      </c>
      <c r="I10" s="37" t="s">
        <v>1931</v>
      </c>
      <c r="J10" s="24" t="s">
        <v>4143</v>
      </c>
      <c r="R10" s="53">
        <v>8</v>
      </c>
      <c r="S10" s="58" t="s">
        <v>4646</v>
      </c>
      <c r="U10" s="53">
        <v>8</v>
      </c>
      <c r="V10" s="56" t="s">
        <v>2723</v>
      </c>
      <c r="X10" s="53">
        <v>9</v>
      </c>
      <c r="Y10" s="53">
        <v>36</v>
      </c>
    </row>
    <row r="11" spans="1:25">
      <c r="A11" s="5">
        <v>9</v>
      </c>
      <c r="B11" s="143" t="s">
        <v>971</v>
      </c>
      <c r="D11" s="4">
        <v>9</v>
      </c>
      <c r="E11" s="27" t="s">
        <v>2370</v>
      </c>
      <c r="F11" s="28" t="s">
        <v>2442</v>
      </c>
      <c r="H11" s="34" t="s">
        <v>1925</v>
      </c>
      <c r="I11" s="10" t="s">
        <v>1933</v>
      </c>
      <c r="J11" s="11" t="s">
        <v>430</v>
      </c>
      <c r="R11" s="53">
        <v>9</v>
      </c>
      <c r="S11" s="55" t="s">
        <v>4637</v>
      </c>
      <c r="U11" s="53">
        <v>9</v>
      </c>
      <c r="V11" s="53" t="s">
        <v>2724</v>
      </c>
      <c r="X11" s="53">
        <v>10</v>
      </c>
      <c r="Y11" s="53">
        <v>66</v>
      </c>
    </row>
    <row r="12" spans="1:25">
      <c r="D12" s="4">
        <v>10</v>
      </c>
      <c r="E12" s="29" t="s">
        <v>2371</v>
      </c>
      <c r="F12" s="30" t="s">
        <v>5692</v>
      </c>
      <c r="H12" s="34" t="s">
        <v>1926</v>
      </c>
      <c r="I12" s="21" t="s">
        <v>1932</v>
      </c>
      <c r="J12" s="22" t="s">
        <v>428</v>
      </c>
      <c r="R12" s="53">
        <v>10</v>
      </c>
      <c r="S12" s="59" t="s">
        <v>4647</v>
      </c>
      <c r="U12" s="53">
        <v>10</v>
      </c>
      <c r="V12" s="63" t="s">
        <v>2725</v>
      </c>
      <c r="X12" s="53">
        <v>11</v>
      </c>
      <c r="Y12" s="53">
        <v>97</v>
      </c>
    </row>
    <row r="13" spans="1:25">
      <c r="D13" s="5">
        <v>11</v>
      </c>
      <c r="E13" s="122" t="s">
        <v>2372</v>
      </c>
      <c r="F13" s="123" t="s">
        <v>5693</v>
      </c>
      <c r="H13" s="34" t="s">
        <v>1927</v>
      </c>
      <c r="I13" s="17" t="s">
        <v>1934</v>
      </c>
      <c r="J13" s="18" t="s">
        <v>4141</v>
      </c>
      <c r="R13" s="53">
        <v>11</v>
      </c>
      <c r="S13" s="57" t="s">
        <v>4648</v>
      </c>
      <c r="U13" s="53">
        <v>11</v>
      </c>
      <c r="V13" s="61" t="s">
        <v>2726</v>
      </c>
      <c r="X13" s="54">
        <v>12</v>
      </c>
      <c r="Y13" s="54">
        <v>127</v>
      </c>
    </row>
    <row r="14" spans="1:25">
      <c r="H14" s="35" t="s">
        <v>1928</v>
      </c>
      <c r="I14" s="38" t="s">
        <v>5694</v>
      </c>
      <c r="J14" s="31" t="s">
        <v>5692</v>
      </c>
      <c r="R14" s="53">
        <v>12</v>
      </c>
      <c r="S14" s="58" t="s">
        <v>4649</v>
      </c>
      <c r="U14" s="54">
        <v>12</v>
      </c>
      <c r="V14" s="74" t="s">
        <v>2727</v>
      </c>
    </row>
    <row r="15" spans="1:25">
      <c r="R15" s="53">
        <v>13</v>
      </c>
      <c r="S15" s="55" t="s">
        <v>4650</v>
      </c>
    </row>
    <row r="16" spans="1:25">
      <c r="R16" s="53">
        <v>14</v>
      </c>
      <c r="S16" s="59" t="s">
        <v>4651</v>
      </c>
    </row>
    <row r="17" spans="6:19">
      <c r="R17" s="53">
        <v>15</v>
      </c>
      <c r="S17" s="57" t="s">
        <v>4652</v>
      </c>
    </row>
    <row r="18" spans="6:19">
      <c r="R18" s="53">
        <v>16</v>
      </c>
      <c r="S18" s="58" t="s">
        <v>4653</v>
      </c>
    </row>
    <row r="19" spans="6:19">
      <c r="R19" s="53">
        <v>17</v>
      </c>
      <c r="S19" s="55" t="s">
        <v>4654</v>
      </c>
    </row>
    <row r="20" spans="6:19">
      <c r="F20" s="69"/>
      <c r="G20" s="70"/>
      <c r="I20" s="71"/>
      <c r="J20" s="72"/>
      <c r="R20" s="53">
        <v>18</v>
      </c>
      <c r="S20" s="59" t="s">
        <v>4655</v>
      </c>
    </row>
    <row r="21" spans="6:19">
      <c r="F21" s="69"/>
      <c r="G21" s="70"/>
      <c r="I21" s="71"/>
      <c r="J21" s="72"/>
      <c r="R21" s="54">
        <v>19</v>
      </c>
      <c r="S21" s="73" t="s">
        <v>4656</v>
      </c>
    </row>
    <row r="22" spans="6:19">
      <c r="G22" s="70"/>
      <c r="I22" s="71"/>
      <c r="J22" s="72"/>
    </row>
    <row r="23" spans="6:19">
      <c r="G23" s="70"/>
      <c r="I23" s="71"/>
      <c r="J23" s="72"/>
    </row>
    <row r="24" spans="6:19">
      <c r="G24" s="70"/>
      <c r="I24" s="71"/>
      <c r="J24" s="72"/>
    </row>
  </sheetData>
  <sheetProtection password="CC0D" sheet="1" objects="1" scenarios="1"/>
  <sortState ref="O2:P5">
    <sortCondition ref="O1"/>
  </sortState>
  <phoneticPr fontId="4"/>
  <pageMargins left="0.78740157480314965" right="0.78740157480314965" top="0.98425196850393704" bottom="0.98425196850393704" header="0.51181102362204722" footer="0.51181102362204722"/>
  <pageSetup paperSize="8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3"/>
  <dimension ref="A1:T4743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RowHeight="13.5"/>
  <cols>
    <col min="1" max="1" width="3.375" style="51" customWidth="1"/>
    <col min="2" max="3" width="3.5" customWidth="1"/>
    <col min="4" max="4" width="11.75" style="70" customWidth="1"/>
    <col min="5" max="6" width="6.25" customWidth="1"/>
    <col min="7" max="7" width="3.5" customWidth="1"/>
    <col min="8" max="9" width="3.5" style="40" customWidth="1"/>
    <col min="10" max="10" width="22.625" style="288" customWidth="1"/>
    <col min="11" max="11" width="10.625" style="204" customWidth="1"/>
    <col min="12" max="12" width="22.625" style="288" customWidth="1"/>
    <col min="13" max="13" width="4.375" style="40" customWidth="1"/>
    <col min="14" max="15" width="3.375" customWidth="1"/>
    <col min="16" max="16" width="4.625" customWidth="1"/>
    <col min="17" max="17" width="6.625" customWidth="1"/>
    <col min="18" max="18" width="8.625" style="288" customWidth="1"/>
    <col min="19" max="19" width="9.625" style="288" customWidth="1"/>
    <col min="20" max="20" width="33" customWidth="1"/>
  </cols>
  <sheetData>
    <row r="1" spans="1:20" ht="13.5" customHeight="1">
      <c r="A1" s="428" t="s">
        <v>6659</v>
      </c>
      <c r="B1" s="428" t="s">
        <v>3730</v>
      </c>
      <c r="C1" s="428" t="s">
        <v>3731</v>
      </c>
      <c r="D1" s="428" t="s">
        <v>3076</v>
      </c>
      <c r="E1" s="428" t="s">
        <v>3077</v>
      </c>
      <c r="F1" s="428" t="s">
        <v>3075</v>
      </c>
      <c r="G1" s="428" t="s">
        <v>384</v>
      </c>
      <c r="H1" s="429" t="s">
        <v>385</v>
      </c>
      <c r="I1" s="429" t="s">
        <v>1120</v>
      </c>
      <c r="J1" s="430" t="s">
        <v>3733</v>
      </c>
      <c r="K1" s="431" t="s">
        <v>8287</v>
      </c>
      <c r="L1" s="430" t="s">
        <v>3734</v>
      </c>
      <c r="M1" s="428" t="s">
        <v>8487</v>
      </c>
      <c r="N1" s="428" t="s">
        <v>305</v>
      </c>
      <c r="O1" s="428" t="s">
        <v>306</v>
      </c>
      <c r="P1" s="428" t="s">
        <v>8489</v>
      </c>
      <c r="Q1" s="428" t="s">
        <v>4667</v>
      </c>
      <c r="R1" s="430" t="s">
        <v>4668</v>
      </c>
      <c r="S1" s="430" t="s">
        <v>4669</v>
      </c>
      <c r="T1" s="428" t="s">
        <v>3735</v>
      </c>
    </row>
    <row r="2" spans="1:20" s="630" customFormat="1" ht="13.5" customHeight="1">
      <c r="A2" s="414" t="str">
        <f>VLOOKUP(MOD(E2,10),十干,2,FALSE)</f>
        <v>甲</v>
      </c>
      <c r="B2" s="415" t="str">
        <f>VLOOKUP(MOD(E2,12),十二支,3,FALSE)</f>
        <v xml:space="preserve">01 冥 </v>
      </c>
      <c r="C2" s="416" t="str">
        <f>VLOOKUP(F2,星座,3,TRUE)</f>
        <v xml:space="preserve">01 冥 </v>
      </c>
      <c r="D2" s="530">
        <v>5425</v>
      </c>
      <c r="E2" s="417">
        <f>IFERROR(YEAR(D2),LEFT(D2,4))</f>
        <v>1914</v>
      </c>
      <c r="F2" s="529" t="str">
        <f>IF(ISTEXT(D2),RIGHT(D2,5),TEXT(D2,"mm/dd"))</f>
        <v>11/07</v>
      </c>
      <c r="G2" s="417">
        <f>SUM(MID(E2,1,1),MID(E2,2,1),MID(E2,3,1),MID(E2,4,1),MID(F2,1,1),MID(F2,2,1),MID(F2,4,1),MID(F2,5,1))</f>
        <v>24</v>
      </c>
      <c r="H2" s="417">
        <f>IF(MOD(G2,9)=0,9,MOD(G2,9))</f>
        <v>6</v>
      </c>
      <c r="I2" s="417" t="str">
        <f>IFERROR(MID("日月火水木金土",WEEKDAY(D2),1),"")</f>
        <v>土</v>
      </c>
      <c r="J2" s="418" t="s">
        <v>3424</v>
      </c>
      <c r="K2" s="419" t="str">
        <f>VLOOKUP(F2,石と花メイン,3,FALSE)</f>
        <v>●珊瑚</v>
      </c>
      <c r="L2" s="420" t="str">
        <f>VLOOKUP(F2,石と花メイン,4,FALSE)</f>
        <v>吾亦紅/吾木香</v>
      </c>
      <c r="M2" s="399">
        <f>IF(OR(MONTH(F2)&lt;7,AND(MONTH(F2)=7,DAY(F2)&lt;=25)),
MOD(SUM((E2-1901)*365,259),260),
MOD(SUM((E2-1900)*365,259),260))</f>
        <v>169</v>
      </c>
      <c r="N2" s="421">
        <f>IF(AND(MONTH(F2)=7,DAY(F2)&gt;25),1,
ROUNDDOWN((SUM(VLOOKUP(MONTH(F2),D暦変換用数値,2,FALSE),DAY(F2))/28)+1,0))</f>
        <v>4</v>
      </c>
      <c r="O2" s="422">
        <f>IF(AND(MONTH(F2)=7,DAY(F2)&gt;25),DAY(F2)-25,
MOD((SUM(VLOOKUP(MONTH(F2),D暦変換用数値,2,FALSE),DAY(F2))),28)+1)</f>
        <v>21</v>
      </c>
      <c r="P2" s="423">
        <f>IF(OR(MONTH(F2)&lt;7,AND(MONTH(F2)=7,DAY(F2)&lt;=25)),
MOD(SUM((E2-1901)*365,(N2-1)*28,O2,258),260),
MOD(SUM((E2-1900)*365,(N2-1)*28,O2,258),260))</f>
        <v>13</v>
      </c>
      <c r="Q2" s="424" t="str">
        <f>VLOOKUP(MOD(P2,4),色,2,FALSE)</f>
        <v>赤い</v>
      </c>
      <c r="R2" s="425" t="str">
        <f>VLOOKUP(MOD(P2,13),銀河の音,2,FALSE)</f>
        <v>宇宙の</v>
      </c>
      <c r="S2" s="426" t="str">
        <f>VLOOKUP(MOD(P2,20),太陽の紋章,2,FALSE)</f>
        <v>空歩く者</v>
      </c>
      <c r="T2" s="109" t="s">
        <v>3657</v>
      </c>
    </row>
    <row r="3" spans="1:20" s="630" customFormat="1" ht="13.5" customHeight="1">
      <c r="A3" s="444" t="str">
        <f>VLOOKUP(MOD(E3,10),十干,2,FALSE)</f>
        <v>丙</v>
      </c>
      <c r="B3" s="415" t="str">
        <f>VLOOKUP(MOD(E3,12),十二支,3,FALSE)</f>
        <v xml:space="preserve">01 冥 </v>
      </c>
      <c r="C3" s="416" t="str">
        <f>VLOOKUP(F3,星座,3,TRUE)</f>
        <v xml:space="preserve">01 冥 </v>
      </c>
      <c r="D3" s="530">
        <v>9801</v>
      </c>
      <c r="E3" s="417">
        <f>IFERROR(YEAR(D3),LEFT(D3,4))</f>
        <v>1926</v>
      </c>
      <c r="F3" s="417" t="str">
        <f>IF(ISTEXT(D3),RIGHT(D3,5),TEXT(D3,"mm/dd"))</f>
        <v>10/31</v>
      </c>
      <c r="G3" s="417">
        <f>SUM(MID(E3,1,1),MID(E3,2,1),MID(E3,3,1),MID(E3,4,1),MID(F3,1,1),MID(F3,2,1),MID(F3,4,1),MID(F3,5,1))</f>
        <v>23</v>
      </c>
      <c r="H3" s="417">
        <f>IF(MOD(G3,9)=0,9,MOD(G3,9))</f>
        <v>5</v>
      </c>
      <c r="I3" s="417" t="str">
        <f>IFERROR(MID("日月火水木金土",WEEKDAY(D3),1),"")</f>
        <v>日</v>
      </c>
      <c r="J3" s="418" t="s">
        <v>448</v>
      </c>
      <c r="K3" s="419" t="str">
        <f>VLOOKUP(F3,石と花メイン,3,FALSE)</f>
        <v>◆星条紅玉</v>
      </c>
      <c r="L3" s="420" t="str">
        <f>VLOOKUP(F3,石と花メイン,4,FALSE)</f>
        <v>紅葉</v>
      </c>
      <c r="M3" s="399">
        <f>IF(OR(MONTH(F3)&lt;7,AND(MONTH(F3)=7,DAY(F3)&lt;=25)),
MOD(SUM((E3-1901)*365,259),260),
MOD(SUM((E3-1900)*365,259),260))</f>
        <v>129</v>
      </c>
      <c r="N3" s="421">
        <f>IF(AND(MONTH(F3)=7,DAY(F3)&gt;25),1,
ROUNDDOWN((SUM(VLOOKUP(MONTH(F3),D暦変換用数値,2,FALSE),DAY(F3))/28)+1,0))</f>
        <v>4</v>
      </c>
      <c r="O3" s="422">
        <f>IF(AND(MONTH(F3)=7,DAY(F3)&gt;25),DAY(F3)-25,
MOD((SUM(VLOOKUP(MONTH(F3),D暦変換用数値,2,FALSE),DAY(F3))),28)+1)</f>
        <v>14</v>
      </c>
      <c r="P3" s="423">
        <f>IF(OR(MONTH(F3)&lt;7,AND(MONTH(F3)=7,DAY(F3)&lt;=25)),
MOD(SUM((E3-1901)*365,(N3-1)*28,O3,258),260),
MOD(SUM((E3-1900)*365,(N3-1)*28,O3,258),260))</f>
        <v>226</v>
      </c>
      <c r="Q3" s="424" t="str">
        <f>VLOOKUP(MOD(P3,4),色,2,FALSE)</f>
        <v>白い</v>
      </c>
      <c r="R3" s="425" t="str">
        <f>VLOOKUP(MOD(P3,13),銀河の音,2,FALSE)</f>
        <v>倍音の</v>
      </c>
      <c r="S3" s="426" t="str">
        <f>VLOOKUP(MOD(P3,20),太陽の紋章,2,FALSE)</f>
        <v>世界の橋渡し</v>
      </c>
      <c r="T3" s="95" t="s">
        <v>449</v>
      </c>
    </row>
    <row r="4" spans="1:20" s="630" customFormat="1" ht="13.5" customHeight="1">
      <c r="A4" s="445" t="str">
        <f>VLOOKUP(MOD(E4,10),十干,2,FALSE)</f>
        <v>戊</v>
      </c>
      <c r="B4" s="447" t="str">
        <f>VLOOKUP(MOD(E4,12),十二支,3,FALSE)</f>
        <v xml:space="preserve">01 冥 </v>
      </c>
      <c r="C4" s="448" t="str">
        <f>VLOOKUP(F4,星座,3,TRUE)</f>
        <v xml:space="preserve">01 冥 </v>
      </c>
      <c r="D4" s="531">
        <v>14187</v>
      </c>
      <c r="E4" s="449">
        <f>IFERROR(YEAR(D4),LEFT(D4,4))</f>
        <v>1938</v>
      </c>
      <c r="F4" s="449" t="str">
        <f>IF(ISTEXT(D4),RIGHT(D4,5),TEXT(D4,"mm/dd"))</f>
        <v>11/03</v>
      </c>
      <c r="G4" s="452">
        <f>SUM(MID(E4,1,1),MID(E4,2,1),MID(E4,3,1),MID(E4,4,1),MID(F4,1,1),MID(F4,2,1),MID(F4,4,1),MID(F4,5,1))</f>
        <v>26</v>
      </c>
      <c r="H4" s="450">
        <f>IF(MOD(G4,9)=0,9,MOD(G4,9))</f>
        <v>8</v>
      </c>
      <c r="I4" s="450" t="str">
        <f>IFERROR(MID("日月火水木金土",WEEKDAY(D4),1),"")</f>
        <v>木</v>
      </c>
      <c r="J4" s="453" t="s">
        <v>1502</v>
      </c>
      <c r="K4" s="455" t="str">
        <f>VLOOKUP(F4,石と花メイン,3,FALSE)</f>
        <v>◆紅玉</v>
      </c>
      <c r="L4" s="457" t="str">
        <f>VLOOKUP(F4,石と花メイン,4,FALSE)</f>
        <v>マリーゴールド【万寿菊】</v>
      </c>
      <c r="M4" s="401">
        <f>IF(OR(MONTH(F4)&lt;7,AND(MONTH(F4)=7,DAY(F4)&lt;=25)),
MOD(SUM((E4-1901)*365,259),260),
MOD(SUM((E4-1900)*365,259),260))</f>
        <v>89</v>
      </c>
      <c r="N4" s="436">
        <f>IF(AND(MONTH(F4)=7,DAY(F4)&gt;25),1,
ROUNDDOWN((SUM(VLOOKUP(MONTH(F4),D暦変換用数値,2,FALSE),DAY(F4))/28)+1,0))</f>
        <v>4</v>
      </c>
      <c r="O4" s="437">
        <f>IF(AND(MONTH(F4)=7,DAY(F4)&gt;25),DAY(F4)-25,
MOD((SUM(VLOOKUP(MONTH(F4),D暦変換用数値,2,FALSE),DAY(F4))),28)+1)</f>
        <v>17</v>
      </c>
      <c r="P4" s="438">
        <f>IF(OR(MONTH(F4)&lt;7,AND(MONTH(F4)=7,DAY(F4)&lt;=25)),
MOD(SUM((E4-1901)*365,(N4-1)*28,O4,258),260),
MOD(SUM((E4-1900)*365,(N4-1)*28,O4,258),260))</f>
        <v>189</v>
      </c>
      <c r="Q4" s="463" t="str">
        <f>VLOOKUP(MOD(P4,4),色,2,FALSE)</f>
        <v>赤い</v>
      </c>
      <c r="R4" s="467" t="str">
        <f>VLOOKUP(MOD(P4,13),銀河の音,2,FALSE)</f>
        <v>共振の</v>
      </c>
      <c r="S4" s="471" t="str">
        <f>VLOOKUP(MOD(P4,20),太陽の紋章,2,FALSE)</f>
        <v>月</v>
      </c>
      <c r="T4" s="622"/>
    </row>
    <row r="5" spans="1:20" s="630" customFormat="1" ht="13.5" customHeight="1">
      <c r="A5" s="445" t="str">
        <f>VLOOKUP(MOD(E5,10),十干,2,FALSE)</f>
        <v>戊</v>
      </c>
      <c r="B5" s="447" t="str">
        <f>VLOOKUP(MOD(E5,12),十二支,3,FALSE)</f>
        <v xml:space="preserve">01 冥 </v>
      </c>
      <c r="C5" s="448" t="str">
        <f>VLOOKUP(F5,星座,3,TRUE)</f>
        <v xml:space="preserve">01 冥 </v>
      </c>
      <c r="D5" s="531">
        <v>14194</v>
      </c>
      <c r="E5" s="449">
        <f>IFERROR(YEAR(D5),LEFT(D5,4))</f>
        <v>1938</v>
      </c>
      <c r="F5" s="449" t="str">
        <f>IF(ISTEXT(D5),RIGHT(D5,5),TEXT(D5,"mm/dd"))</f>
        <v>11/10</v>
      </c>
      <c r="G5" s="452">
        <f>SUM(MID(E5,1,1),MID(E5,2,1),MID(E5,3,1),MID(E5,4,1),MID(F5,1,1),MID(F5,2,1),MID(F5,4,1),MID(F5,5,1))</f>
        <v>24</v>
      </c>
      <c r="H5" s="450">
        <f>IF(MOD(G5,9)=0,9,MOD(G5,9))</f>
        <v>6</v>
      </c>
      <c r="I5" s="450" t="str">
        <f>IFERROR(MID("日月火水木金土",WEEKDAY(D5),1),"")</f>
        <v>木</v>
      </c>
      <c r="J5" s="453" t="s">
        <v>1503</v>
      </c>
      <c r="K5" s="455" t="str">
        <f>VLOOKUP(F5,石と花メイン,3,FALSE)</f>
        <v>○真珠</v>
      </c>
      <c r="L5" s="457" t="str">
        <f>VLOOKUP(F5,石と花メイン,4,FALSE)</f>
        <v>セントポーリア【アフリカ菫】</v>
      </c>
      <c r="M5" s="401">
        <f>IF(OR(MONTH(F5)&lt;7,AND(MONTH(F5)=7,DAY(F5)&lt;=25)),
MOD(SUM((E5-1901)*365,259),260),
MOD(SUM((E5-1900)*365,259),260))</f>
        <v>89</v>
      </c>
      <c r="N5" s="436">
        <f>IF(AND(MONTH(F5)=7,DAY(F5)&gt;25),1,
ROUNDDOWN((SUM(VLOOKUP(MONTH(F5),D暦変換用数値,2,FALSE),DAY(F5))/28)+1,0))</f>
        <v>4</v>
      </c>
      <c r="O5" s="437">
        <f>IF(AND(MONTH(F5)=7,DAY(F5)&gt;25),DAY(F5)-25,
MOD((SUM(VLOOKUP(MONTH(F5),D暦変換用数値,2,FALSE),DAY(F5))),28)+1)</f>
        <v>24</v>
      </c>
      <c r="P5" s="438">
        <f>IF(OR(MONTH(F5)&lt;7,AND(MONTH(F5)=7,DAY(F5)&lt;=25)),
MOD(SUM((E5-1901)*365,(N5-1)*28,O5,258),260),
MOD(SUM((E5-1900)*365,(N5-1)*28,O5,258),260))</f>
        <v>196</v>
      </c>
      <c r="Q5" s="460" t="str">
        <f>VLOOKUP(MOD(P5,4),色,2,FALSE)</f>
        <v>黄色い</v>
      </c>
      <c r="R5" s="464" t="str">
        <f>VLOOKUP(MOD(P5,13),銀河の音,2,FALSE)</f>
        <v>磁気の</v>
      </c>
      <c r="S5" s="468" t="str">
        <f>VLOOKUP(MOD(P5,20),太陽の紋章,2,FALSE)</f>
        <v>戦士</v>
      </c>
      <c r="T5" s="622" t="s">
        <v>3736</v>
      </c>
    </row>
    <row r="6" spans="1:20" s="630" customFormat="1" ht="13.5" customHeight="1">
      <c r="A6" s="445" t="str">
        <f>VLOOKUP(MOD(E6,10),十干,2,FALSE)</f>
        <v>戊</v>
      </c>
      <c r="B6" s="447" t="str">
        <f>VLOOKUP(MOD(E6,12),十二支,3,FALSE)</f>
        <v xml:space="preserve">01 冥 </v>
      </c>
      <c r="C6" s="448" t="str">
        <f>VLOOKUP(F6,星座,3,TRUE)</f>
        <v xml:space="preserve">01 冥 </v>
      </c>
      <c r="D6" s="532">
        <v>14199</v>
      </c>
      <c r="E6" s="450">
        <f>IFERROR(YEAR(D6),LEFT(D6,4))</f>
        <v>1938</v>
      </c>
      <c r="F6" s="450" t="str">
        <f>IF(ISTEXT(D6),RIGHT(D6,5),TEXT(D6,"mm/dd"))</f>
        <v>11/15</v>
      </c>
      <c r="G6" s="450">
        <f>SUM(MID(E6,1,1),MID(E6,2,1),MID(E6,3,1),MID(E6,4,1),MID(F6,1,1),MID(F6,2,1),MID(F6,4,1),MID(F6,5,1))</f>
        <v>29</v>
      </c>
      <c r="H6" s="450">
        <f>IF(MOD(G6,9)=0,9,MOD(G6,9))</f>
        <v>2</v>
      </c>
      <c r="I6" s="450" t="str">
        <f>IFERROR(MID("日月火水木金土",WEEKDAY(D6),1),"")</f>
        <v>火</v>
      </c>
      <c r="J6" s="454" t="s">
        <v>5200</v>
      </c>
      <c r="K6" s="456" t="str">
        <f>VLOOKUP(F6,石と花メイン,3,FALSE)</f>
        <v>◆青玉</v>
      </c>
      <c r="L6" s="458" t="str">
        <f>VLOOKUP(F6,石と花メイン,4,FALSE)</f>
        <v>オレガノ【花薄荷】</v>
      </c>
      <c r="M6" s="403">
        <f>IF(OR(MONTH(F6)&lt;7,AND(MONTH(F6)=7,DAY(F6)&lt;=25)),
MOD(SUM((E6-1901)*365,259),260),
MOD(SUM((E6-1900)*365,259),260))</f>
        <v>89</v>
      </c>
      <c r="N6" s="436">
        <f>IF(AND(MONTH(F6)=7,DAY(F6)&gt;25),1,
ROUNDDOWN((SUM(VLOOKUP(MONTH(F6),D暦変換用数値,2,FALSE),DAY(F6))/28)+1,0))</f>
        <v>5</v>
      </c>
      <c r="O6" s="437">
        <f>IF(AND(MONTH(F6)=7,DAY(F6)&gt;25),DAY(F6)-25,
MOD((SUM(VLOOKUP(MONTH(F6),D暦変換用数値,2,FALSE),DAY(F6))),28)+1)</f>
        <v>1</v>
      </c>
      <c r="P6" s="438">
        <f>IF(OR(MONTH(F6)&lt;7,AND(MONTH(F6)=7,DAY(F6)&lt;=25)),
MOD(SUM((E6-1901)*365,(N6-1)*28,O6,258),260),
MOD(SUM((E6-1900)*365,(N6-1)*28,O6,258),260))</f>
        <v>201</v>
      </c>
      <c r="Q6" s="463" t="str">
        <f>VLOOKUP(MOD(P6,4),色,2,FALSE)</f>
        <v>赤い</v>
      </c>
      <c r="R6" s="467" t="str">
        <f>VLOOKUP(MOD(P6,13),銀河の音,2,FALSE)</f>
        <v>律動の</v>
      </c>
      <c r="S6" s="471" t="str">
        <f>VLOOKUP(MOD(P6,20),太陽の紋章,2,FALSE)</f>
        <v>竜</v>
      </c>
      <c r="T6" s="96" t="s">
        <v>5201</v>
      </c>
    </row>
    <row r="7" spans="1:20" s="630" customFormat="1" ht="13.5" customHeight="1">
      <c r="A7" s="414" t="str">
        <f>VLOOKUP(MOD(E7,10),十干,2,FALSE)</f>
        <v>庚</v>
      </c>
      <c r="B7" s="415" t="str">
        <f>VLOOKUP(MOD(E7,12),十二支,3,FALSE)</f>
        <v xml:space="preserve">01 冥 </v>
      </c>
      <c r="C7" s="416" t="str">
        <f>VLOOKUP(F7,星座,3,TRUE)</f>
        <v xml:space="preserve">01 冥 </v>
      </c>
      <c r="D7" s="533">
        <v>18570</v>
      </c>
      <c r="E7" s="417">
        <f>IFERROR(YEAR(D7),LEFT(D7,4))</f>
        <v>1950</v>
      </c>
      <c r="F7" s="417" t="str">
        <f>IF(ISTEXT(D7),RIGHT(D7,5),TEXT(D7,"mm/dd"))</f>
        <v>11/03</v>
      </c>
      <c r="G7" s="417">
        <f>SUM(MID(E7,1,1),MID(E7,2,1),MID(E7,3,1),MID(E7,4,1),MID(F7,1,1),MID(F7,2,1),MID(F7,4,1),MID(F7,5,1))</f>
        <v>20</v>
      </c>
      <c r="H7" s="417">
        <f>IF(MOD(G7,9)=0,9,MOD(G7,9))</f>
        <v>2</v>
      </c>
      <c r="I7" s="417" t="str">
        <f>IFERROR(MID("日月火水木金土",WEEKDAY(D7),1),"")</f>
        <v>金</v>
      </c>
      <c r="J7" s="418" t="s">
        <v>3425</v>
      </c>
      <c r="K7" s="419" t="str">
        <f>VLOOKUP(F7,石と花メイン,3,FALSE)</f>
        <v>◆紅玉</v>
      </c>
      <c r="L7" s="420" t="str">
        <f>VLOOKUP(F7,石と花メイン,4,FALSE)</f>
        <v>マリーゴールド【万寿菊】</v>
      </c>
      <c r="M7" s="399">
        <f>IF(OR(MONTH(F7)&lt;7,AND(MONTH(F7)=7,DAY(F7)&lt;=25)),
MOD(SUM((E7-1901)*365,259),260),
MOD(SUM((E7-1900)*365,259),260))</f>
        <v>49</v>
      </c>
      <c r="N7" s="421">
        <f>IF(AND(MONTH(F7)=7,DAY(F7)&gt;25),1,
ROUNDDOWN((SUM(VLOOKUP(MONTH(F7),D暦変換用数値,2,FALSE),DAY(F7))/28)+1,0))</f>
        <v>4</v>
      </c>
      <c r="O7" s="422">
        <f>IF(AND(MONTH(F7)=7,DAY(F7)&gt;25),DAY(F7)-25,
MOD((SUM(VLOOKUP(MONTH(F7),D暦変換用数値,2,FALSE),DAY(F7))),28)+1)</f>
        <v>17</v>
      </c>
      <c r="P7" s="423">
        <f>IF(OR(MONTH(F7)&lt;7,AND(MONTH(F7)=7,DAY(F7)&lt;=25)),
MOD(SUM((E7-1901)*365,(N7-1)*28,O7,258),260),
MOD(SUM((E7-1900)*365,(N7-1)*28,O7,258),260))</f>
        <v>149</v>
      </c>
      <c r="Q7" s="424" t="str">
        <f>VLOOKUP(MOD(P7,4),色,2,FALSE)</f>
        <v>赤い</v>
      </c>
      <c r="R7" s="425" t="str">
        <f>VLOOKUP(MOD(P7,13),銀河の音,2,FALSE)</f>
        <v>律動の</v>
      </c>
      <c r="S7" s="426" t="str">
        <f>VLOOKUP(MOD(P7,20),太陽の紋章,2,FALSE)</f>
        <v>月</v>
      </c>
      <c r="T7" s="100" t="s">
        <v>6711</v>
      </c>
    </row>
    <row r="8" spans="1:20" s="630" customFormat="1" ht="13.5" customHeight="1">
      <c r="A8" s="445" t="str">
        <f>VLOOKUP(MOD(E8,10),十干,2,FALSE)</f>
        <v>庚</v>
      </c>
      <c r="B8" s="447" t="str">
        <f>VLOOKUP(MOD(E8,12),十二支,3,FALSE)</f>
        <v xml:space="preserve">01 冥 </v>
      </c>
      <c r="C8" s="448" t="str">
        <f>VLOOKUP(F8,星座,3,TRUE)</f>
        <v xml:space="preserve">01 冥 </v>
      </c>
      <c r="D8" s="531">
        <v>18574</v>
      </c>
      <c r="E8" s="449">
        <f>IFERROR(YEAR(D8),LEFT(D8,4))</f>
        <v>1950</v>
      </c>
      <c r="F8" s="449" t="str">
        <f>IF(ISTEXT(D8),RIGHT(D8,5),TEXT(D8,"mm/dd"))</f>
        <v>11/07</v>
      </c>
      <c r="G8" s="452">
        <f>SUM(MID(E8,1,1),MID(E8,2,1),MID(E8,3,1),MID(E8,4,1),MID(F8,1,1),MID(F8,2,1),MID(F8,4,1),MID(F8,5,1))</f>
        <v>24</v>
      </c>
      <c r="H8" s="450">
        <f>IF(MOD(G8,9)=0,9,MOD(G8,9))</f>
        <v>6</v>
      </c>
      <c r="I8" s="450" t="str">
        <f>IFERROR(MID("日月火水木金土",WEEKDAY(D8),1),"")</f>
        <v>火</v>
      </c>
      <c r="J8" s="453" t="s">
        <v>1504</v>
      </c>
      <c r="K8" s="455" t="str">
        <f>VLOOKUP(F8,石と花メイン,3,FALSE)</f>
        <v>●珊瑚</v>
      </c>
      <c r="L8" s="457" t="str">
        <f>VLOOKUP(F8,石と花メイン,4,FALSE)</f>
        <v>吾亦紅/吾木香</v>
      </c>
      <c r="M8" s="401">
        <f>IF(OR(MONTH(F8)&lt;7,AND(MONTH(F8)=7,DAY(F8)&lt;=25)),
MOD(SUM((E8-1901)*365,259),260),
MOD(SUM((E8-1900)*365,259),260))</f>
        <v>49</v>
      </c>
      <c r="N8" s="436">
        <f>IF(AND(MONTH(F8)=7,DAY(F8)&gt;25),1,
ROUNDDOWN((SUM(VLOOKUP(MONTH(F8),D暦変換用数値,2,FALSE),DAY(F8))/28)+1,0))</f>
        <v>4</v>
      </c>
      <c r="O8" s="437">
        <f>IF(AND(MONTH(F8)=7,DAY(F8)&gt;25),DAY(F8)-25,
MOD((SUM(VLOOKUP(MONTH(F8),D暦変換用数値,2,FALSE),DAY(F8))),28)+1)</f>
        <v>21</v>
      </c>
      <c r="P8" s="438">
        <f>IF(OR(MONTH(F8)&lt;7,AND(MONTH(F8)=7,DAY(F8)&lt;=25)),
MOD(SUM((E8-1901)*365,(N8-1)*28,O8,258),260),
MOD(SUM((E8-1900)*365,(N8-1)*28,O8,258),260))</f>
        <v>153</v>
      </c>
      <c r="Q8" s="463" t="str">
        <f>VLOOKUP(MOD(P8,4),色,2,FALSE)</f>
        <v>赤い</v>
      </c>
      <c r="R8" s="467" t="str">
        <f>VLOOKUP(MOD(P8,13),銀河の音,2,FALSE)</f>
        <v>惑星の</v>
      </c>
      <c r="S8" s="471" t="str">
        <f>VLOOKUP(MOD(P8,20),太陽の紋章,2,FALSE)</f>
        <v>空歩く者</v>
      </c>
      <c r="T8" s="99" t="s">
        <v>6712</v>
      </c>
    </row>
    <row r="9" spans="1:20" s="630" customFormat="1" ht="13.5" customHeight="1">
      <c r="A9" s="445" t="str">
        <f>VLOOKUP(MOD(E9,10),十干,2,FALSE)</f>
        <v>庚</v>
      </c>
      <c r="B9" s="447" t="str">
        <f>VLOOKUP(MOD(E9,12),十二支,3,FALSE)</f>
        <v xml:space="preserve">01 冥 </v>
      </c>
      <c r="C9" s="448" t="str">
        <f>VLOOKUP(F9,星座,3,TRUE)</f>
        <v xml:space="preserve">01 冥 </v>
      </c>
      <c r="D9" s="531">
        <v>18576</v>
      </c>
      <c r="E9" s="449">
        <f>IFERROR(YEAR(D9),LEFT(D9,4))</f>
        <v>1950</v>
      </c>
      <c r="F9" s="449" t="str">
        <f>IF(ISTEXT(D9),RIGHT(D9,5),TEXT(D9,"mm/dd"))</f>
        <v>11/09</v>
      </c>
      <c r="G9" s="452">
        <f>SUM(MID(E9,1,1),MID(E9,2,1),MID(E9,3,1),MID(E9,4,1),MID(F9,1,1),MID(F9,2,1),MID(F9,4,1),MID(F9,5,1))</f>
        <v>26</v>
      </c>
      <c r="H9" s="450">
        <f>IF(MOD(G9,9)=0,9,MOD(G9,9))</f>
        <v>8</v>
      </c>
      <c r="I9" s="450" t="str">
        <f>IFERROR(MID("日月火水木金土",WEEKDAY(D9),1),"")</f>
        <v>木</v>
      </c>
      <c r="J9" s="453" t="s">
        <v>1505</v>
      </c>
      <c r="K9" s="455" t="str">
        <f>VLOOKUP(F9,石と花メイン,3,FALSE)</f>
        <v>●琥珀</v>
      </c>
      <c r="L9" s="457" t="str">
        <f>VLOOKUP(F9,石と花メイン,4,FALSE)</f>
        <v>竜脳菊</v>
      </c>
      <c r="M9" s="401">
        <f>IF(OR(MONTH(F9)&lt;7,AND(MONTH(F9)=7,DAY(F9)&lt;=25)),
MOD(SUM((E9-1901)*365,259),260),
MOD(SUM((E9-1900)*365,259),260))</f>
        <v>49</v>
      </c>
      <c r="N9" s="436">
        <f>IF(AND(MONTH(F9)=7,DAY(F9)&gt;25),1,
ROUNDDOWN((SUM(VLOOKUP(MONTH(F9),D暦変換用数値,2,FALSE),DAY(F9))/28)+1,0))</f>
        <v>4</v>
      </c>
      <c r="O9" s="437">
        <f>IF(AND(MONTH(F9)=7,DAY(F9)&gt;25),DAY(F9)-25,
MOD((SUM(VLOOKUP(MONTH(F9),D暦変換用数値,2,FALSE),DAY(F9))),28)+1)</f>
        <v>23</v>
      </c>
      <c r="P9" s="438">
        <f>IF(OR(MONTH(F9)&lt;7,AND(MONTH(F9)=7,DAY(F9)&lt;=25)),
MOD(SUM((E9-1901)*365,(N9-1)*28,O9,258),260),
MOD(SUM((E9-1900)*365,(N9-1)*28,O9,258),260))</f>
        <v>155</v>
      </c>
      <c r="Q9" s="462" t="str">
        <f>VLOOKUP(MOD(P9,4),色,2,FALSE)</f>
        <v>青い</v>
      </c>
      <c r="R9" s="466" t="str">
        <f>VLOOKUP(MOD(P9,13),銀河の音,2,FALSE)</f>
        <v>水晶の</v>
      </c>
      <c r="S9" s="470" t="str">
        <f>VLOOKUP(MOD(P9,20),太陽の紋章,2,FALSE)</f>
        <v>鷲</v>
      </c>
      <c r="T9" s="622" t="s">
        <v>3736</v>
      </c>
    </row>
    <row r="10" spans="1:20" s="630" customFormat="1" ht="13.5" customHeight="1">
      <c r="A10" s="442" t="str">
        <f>VLOOKUP(MOD(E10,10),十干,2,FALSE)</f>
        <v>庚</v>
      </c>
      <c r="B10" s="432" t="str">
        <f>VLOOKUP(MOD(E10,12),十二支,3,FALSE)</f>
        <v xml:space="preserve">01 冥 </v>
      </c>
      <c r="C10" s="433" t="str">
        <f>VLOOKUP(F10,星座,3,TRUE)</f>
        <v xml:space="preserve">01 冥 </v>
      </c>
      <c r="D10" s="540">
        <v>18579</v>
      </c>
      <c r="E10" s="434">
        <f>IFERROR(YEAR(D10),LEFT(D10,4))</f>
        <v>1950</v>
      </c>
      <c r="F10" s="548" t="str">
        <f>IF(ISTEXT(D10),RIGHT(D10,5),TEXT(D10,"mm/dd"))</f>
        <v>11/12</v>
      </c>
      <c r="G10" s="434">
        <f>SUM(MID(E10,1,1),MID(E10,2,1),MID(E10,3,1),MID(E10,4,1),MID(F10,1,1),MID(F10,2,1),MID(F10,4,1),MID(F10,5,1))</f>
        <v>20</v>
      </c>
      <c r="H10" s="434">
        <f>IF(MOD(G10,9)=0,9,MOD(G10,9))</f>
        <v>2</v>
      </c>
      <c r="I10" s="434" t="str">
        <f>IFERROR(MID("日月火水木金土",WEEKDAY(D10),1),"")</f>
        <v>日</v>
      </c>
      <c r="J10" s="443" t="s">
        <v>9036</v>
      </c>
      <c r="K10" s="436" t="str">
        <f>VLOOKUP(F10,石と花メイン,3,FALSE)</f>
        <v>◆柘榴石</v>
      </c>
      <c r="L10" s="435" t="str">
        <f>VLOOKUP(F10,石と花メイン,4,FALSE)</f>
        <v>レモン【檸檬】</v>
      </c>
      <c r="M10" s="400">
        <f>IF(OR(MONTH(F10)&lt;7,AND(MONTH(F10)=7,DAY(F10)&lt;=25)),
MOD(SUM((E10-1901)*365,259),260),
MOD(SUM((E10-1900)*365,259),260))</f>
        <v>49</v>
      </c>
      <c r="N10" s="436">
        <f>IF(AND(MONTH(F10)=7,DAY(F10)&gt;25),1,
ROUNDDOWN((SUM(VLOOKUP(MONTH(F10),D暦変換用数値,2,FALSE),DAY(F10))/28)+1,0))</f>
        <v>4</v>
      </c>
      <c r="O10" s="437">
        <f>IF(AND(MONTH(F10)=7,DAY(F10)&gt;25),DAY(F10)-25,
MOD((SUM(VLOOKUP(MONTH(F10),D暦変換用数値,2,FALSE),DAY(F10))),28)+1)</f>
        <v>26</v>
      </c>
      <c r="P10" s="438">
        <f>IF(OR(MONTH(F10)&lt;7,AND(MONTH(F10)=7,DAY(F10)&lt;=25)),
MOD(SUM((E10-1901)*365,(N10-1)*28,O10,258),260),
MOD(SUM((E10-1900)*365,(N10-1)*28,O10,258),260))</f>
        <v>158</v>
      </c>
      <c r="Q10" s="439" t="str">
        <f>VLOOKUP(MOD(P10,4),色,2,FALSE)</f>
        <v>白い</v>
      </c>
      <c r="R10" s="440" t="str">
        <f>VLOOKUP(MOD(P10,13),銀河の音,2,FALSE)</f>
        <v>月の</v>
      </c>
      <c r="S10" s="441" t="str">
        <f>VLOOKUP(MOD(P10,20),太陽の紋章,2,FALSE)</f>
        <v>鏡</v>
      </c>
      <c r="T10" s="119" t="s">
        <v>9042</v>
      </c>
    </row>
    <row r="11" spans="1:20" s="630" customFormat="1" ht="13.5" customHeight="1">
      <c r="A11" s="445" t="str">
        <f>VLOOKUP(MOD(E11,10),十干,2,FALSE)</f>
        <v>庚</v>
      </c>
      <c r="B11" s="447" t="str">
        <f>VLOOKUP(MOD(E11,12),十二支,3,FALSE)</f>
        <v xml:space="preserve">01 冥 </v>
      </c>
      <c r="C11" s="448" t="str">
        <f>VLOOKUP(F11,星座,3,TRUE)</f>
        <v xml:space="preserve">01 冥 </v>
      </c>
      <c r="D11" s="531">
        <v>18579</v>
      </c>
      <c r="E11" s="449">
        <f>IFERROR(YEAR(D11),LEFT(D11,4))</f>
        <v>1950</v>
      </c>
      <c r="F11" s="449" t="str">
        <f>IF(ISTEXT(D11),RIGHT(D11,5),TEXT(D11,"mm/dd"))</f>
        <v>11/12</v>
      </c>
      <c r="G11" s="452">
        <f>SUM(MID(E11,1,1),MID(E11,2,1),MID(E11,3,1),MID(E11,4,1),MID(F11,1,1),MID(F11,2,1),MID(F11,4,1),MID(F11,5,1))</f>
        <v>20</v>
      </c>
      <c r="H11" s="450">
        <f>IF(MOD(G11,9)=0,9,MOD(G11,9))</f>
        <v>2</v>
      </c>
      <c r="I11" s="450" t="str">
        <f>IFERROR(MID("日月火水木金土",WEEKDAY(D11),1),"")</f>
        <v>日</v>
      </c>
      <c r="J11" s="453" t="s">
        <v>1506</v>
      </c>
      <c r="K11" s="455" t="str">
        <f>VLOOKUP(F11,石と花メイン,3,FALSE)</f>
        <v>◆柘榴石</v>
      </c>
      <c r="L11" s="457" t="str">
        <f>VLOOKUP(F11,石と花メイン,4,FALSE)</f>
        <v>レモン【檸檬】</v>
      </c>
      <c r="M11" s="401">
        <f>IF(OR(MONTH(F11)&lt;7,AND(MONTH(F11)=7,DAY(F11)&lt;=25)),
MOD(SUM((E11-1901)*365,259),260),
MOD(SUM((E11-1900)*365,259),260))</f>
        <v>49</v>
      </c>
      <c r="N11" s="436">
        <f>IF(AND(MONTH(F11)=7,DAY(F11)&gt;25),1,
ROUNDDOWN((SUM(VLOOKUP(MONTH(F11),D暦変換用数値,2,FALSE),DAY(F11))/28)+1,0))</f>
        <v>4</v>
      </c>
      <c r="O11" s="437">
        <f>IF(AND(MONTH(F11)=7,DAY(F11)&gt;25),DAY(F11)-25,
MOD((SUM(VLOOKUP(MONTH(F11),D暦変換用数値,2,FALSE),DAY(F11))),28)+1)</f>
        <v>26</v>
      </c>
      <c r="P11" s="438">
        <f>IF(OR(MONTH(F11)&lt;7,AND(MONTH(F11)=7,DAY(F11)&lt;=25)),
MOD(SUM((E11-1901)*365,(N11-1)*28,O11,258),260),
MOD(SUM((E11-1900)*365,(N11-1)*28,O11,258),260))</f>
        <v>158</v>
      </c>
      <c r="Q11" s="461" t="str">
        <f>VLOOKUP(MOD(P11,4),色,2,FALSE)</f>
        <v>白い</v>
      </c>
      <c r="R11" s="465" t="str">
        <f>VLOOKUP(MOD(P11,13),銀河の音,2,FALSE)</f>
        <v>月の</v>
      </c>
      <c r="S11" s="469" t="str">
        <f>VLOOKUP(MOD(P11,20),太陽の紋章,2,FALSE)</f>
        <v>鏡</v>
      </c>
      <c r="T11" s="97" t="s">
        <v>6674</v>
      </c>
    </row>
    <row r="12" spans="1:20" s="630" customFormat="1" ht="13.5" customHeight="1">
      <c r="A12" s="446" t="str">
        <f>VLOOKUP(MOD(E12,10),十干,2,FALSE)</f>
        <v>庚</v>
      </c>
      <c r="B12" s="447" t="str">
        <f>VLOOKUP(MOD(E12,12),十二支,3,FALSE)</f>
        <v xml:space="preserve">01 冥 </v>
      </c>
      <c r="C12" s="448" t="str">
        <f>VLOOKUP(F12,星座,3,TRUE)</f>
        <v xml:space="preserve">01 冥 </v>
      </c>
      <c r="D12" s="534">
        <v>18583</v>
      </c>
      <c r="E12" s="451">
        <f>IFERROR(YEAR(D12),LEFT(D12,4))</f>
        <v>1950</v>
      </c>
      <c r="F12" s="451" t="str">
        <f>IF(ISTEXT(D12),RIGHT(D12,5),TEXT(D12,"mm/dd"))</f>
        <v>11/16</v>
      </c>
      <c r="G12" s="451">
        <f>SUM(MID(E12,1,1),MID(E12,2,1),MID(E12,3,1),MID(E12,4,1),MID(F12,1,1),MID(F12,2,1),MID(F12,4,1),MID(F12,5,1))</f>
        <v>24</v>
      </c>
      <c r="H12" s="451">
        <f>IF(MOD(G12,9)=0,9,MOD(G12,9))</f>
        <v>6</v>
      </c>
      <c r="I12" s="451" t="str">
        <f>IFERROR(MID("日月火水木金土",WEEKDAY(D12),1),"")</f>
        <v>木</v>
      </c>
      <c r="J12" s="443" t="s">
        <v>7836</v>
      </c>
      <c r="K12" s="456" t="str">
        <f>VLOOKUP(F12,石と花メイン,3,FALSE)</f>
        <v>■黄水晶</v>
      </c>
      <c r="L12" s="459" t="str">
        <f>VLOOKUP(F12,石と花メイン,4,FALSE)</f>
        <v>山茶花【姫椿】</v>
      </c>
      <c r="M12" s="402">
        <f>IF(OR(MONTH(F12)&lt;7,AND(MONTH(F12)=7,DAY(F12)&lt;=25)),
MOD(SUM((E12-1901)*365,259),260),
MOD(SUM((E12-1900)*365,259),260))</f>
        <v>49</v>
      </c>
      <c r="N12" s="436">
        <f>IF(AND(MONTH(F12)=7,DAY(F12)&gt;25),1,
ROUNDDOWN((SUM(VLOOKUP(MONTH(F12),D暦変換用数値,2,FALSE),DAY(F12))/28)+1,0))</f>
        <v>5</v>
      </c>
      <c r="O12" s="437">
        <f>IF(AND(MONTH(F12)=7,DAY(F12)&gt;25),DAY(F12)-25,
MOD((SUM(VLOOKUP(MONTH(F12),D暦変換用数値,2,FALSE),DAY(F12))),28)+1)</f>
        <v>2</v>
      </c>
      <c r="P12" s="438">
        <f>IF(OR(MONTH(F12)&lt;7,AND(MONTH(F12)=7,DAY(F12)&lt;=25)),
MOD(SUM((E12-1901)*365,(N12-1)*28,O12,258),260),
MOD(SUM((E12-1900)*365,(N12-1)*28,O12,258),260))</f>
        <v>162</v>
      </c>
      <c r="Q12" s="461" t="str">
        <f>VLOOKUP(MOD(P12,4),色,2,FALSE)</f>
        <v>白い</v>
      </c>
      <c r="R12" s="465" t="str">
        <f>VLOOKUP(MOD(P12,13),銀河の音,2,FALSE)</f>
        <v>律動の</v>
      </c>
      <c r="S12" s="469" t="str">
        <f>VLOOKUP(MOD(P12,20),太陽の紋章,2,FALSE)</f>
        <v>風</v>
      </c>
      <c r="T12" s="118"/>
    </row>
    <row r="13" spans="1:20" s="630" customFormat="1" ht="13.5" customHeight="1">
      <c r="A13" s="442" t="str">
        <f>VLOOKUP(MOD(E13,10),十干,2,FALSE)</f>
        <v>壬</v>
      </c>
      <c r="B13" s="432" t="str">
        <f>VLOOKUP(MOD(E13,12),十二支,3,FALSE)</f>
        <v xml:space="preserve">01 冥 </v>
      </c>
      <c r="C13" s="433" t="str">
        <f>VLOOKUP(F13,星座,3,TRUE)</f>
        <v xml:space="preserve">01 冥 </v>
      </c>
      <c r="D13" s="534">
        <v>22944</v>
      </c>
      <c r="E13" s="434">
        <f>IFERROR(YEAR(D13),LEFT(D13,4))</f>
        <v>1962</v>
      </c>
      <c r="F13" s="434" t="str">
        <f>IF(ISTEXT(D13),RIGHT(D13,5),TEXT(D13,"mm/dd"))</f>
        <v>10/25</v>
      </c>
      <c r="G13" s="434">
        <f>SUM(MID(E13,1,1),MID(E13,2,1),MID(E13,3,1),MID(E13,4,1),MID(F13,1,1),MID(F13,2,1),MID(F13,4,1),MID(F13,5,1))</f>
        <v>26</v>
      </c>
      <c r="H13" s="434">
        <f>IF(MOD(G13,9)=0,9,MOD(G13,9))</f>
        <v>8</v>
      </c>
      <c r="I13" s="434" t="str">
        <f>IFERROR(MID("日月火水木金土",WEEKDAY(D13),1),"")</f>
        <v>木</v>
      </c>
      <c r="J13" s="443" t="s">
        <v>8460</v>
      </c>
      <c r="K13" s="436" t="str">
        <f>VLOOKUP(F13,石と花メイン,3,FALSE)</f>
        <v>◇金剛石</v>
      </c>
      <c r="L13" s="435" t="str">
        <f>VLOOKUP(F13,石と花メイン,4,FALSE)</f>
        <v>見せばや【玉の緒】</v>
      </c>
      <c r="M13" s="400">
        <f>IF(OR(MONTH(F13)&lt;7,AND(MONTH(F13)=7,DAY(F13)&lt;=25)),
MOD(SUM((E13-1901)*365,259),260),
MOD(SUM((E13-1900)*365,259),260))</f>
        <v>9</v>
      </c>
      <c r="N13" s="436">
        <f>IF(AND(MONTH(F13)=7,DAY(F13)&gt;25),1,
ROUNDDOWN((SUM(VLOOKUP(MONTH(F13),D暦変換用数値,2,FALSE),DAY(F13))/28)+1,0))</f>
        <v>4</v>
      </c>
      <c r="O13" s="437">
        <f>IF(AND(MONTH(F13)=7,DAY(F13)&gt;25),DAY(F13)-25,
MOD((SUM(VLOOKUP(MONTH(F13),D暦変換用数値,2,FALSE),DAY(F13))),28)+1)</f>
        <v>8</v>
      </c>
      <c r="P13" s="438">
        <f>IF(OR(MONTH(F13)&lt;7,AND(MONTH(F13)=7,DAY(F13)&lt;=25)),
MOD(SUM((E13-1901)*365,(N13-1)*28,O13,258),260),
MOD(SUM((E13-1900)*365,(N13-1)*28,O13,258),260))</f>
        <v>100</v>
      </c>
      <c r="Q13" s="439" t="str">
        <f>VLOOKUP(MOD(P13,4),色,2,FALSE)</f>
        <v>黄色い</v>
      </c>
      <c r="R13" s="440" t="str">
        <f>VLOOKUP(MOD(P13,13),銀河の音,2,FALSE)</f>
        <v>太陽の</v>
      </c>
      <c r="S13" s="441" t="str">
        <f>VLOOKUP(MOD(P13,20),太陽の紋章,2,FALSE)</f>
        <v>太陽</v>
      </c>
      <c r="T13" s="144" t="s">
        <v>8464</v>
      </c>
    </row>
    <row r="14" spans="1:20" s="630" customFormat="1" ht="13.5" customHeight="1">
      <c r="A14" s="445" t="str">
        <f>VLOOKUP(MOD(E14,10),十干,2,FALSE)</f>
        <v>壬</v>
      </c>
      <c r="B14" s="447" t="str">
        <f>VLOOKUP(MOD(E14,12),十二支,3,FALSE)</f>
        <v xml:space="preserve">01 冥 </v>
      </c>
      <c r="C14" s="448" t="str">
        <f>VLOOKUP(F14,星座,3,TRUE)</f>
        <v xml:space="preserve">01 冥 </v>
      </c>
      <c r="D14" s="535">
        <v>22952</v>
      </c>
      <c r="E14" s="450">
        <f>IFERROR(YEAR(D14),LEFT(D14,4))</f>
        <v>1962</v>
      </c>
      <c r="F14" s="450" t="str">
        <f>IF(ISTEXT(D14),RIGHT(D14,5),TEXT(D14,"mm/dd"))</f>
        <v>11/02</v>
      </c>
      <c r="G14" s="450">
        <f>SUM(MID(E14,1,1),MID(E14,2,1),MID(E14,3,1),MID(E14,4,1),MID(F14,1,1),MID(F14,2,1),MID(F14,4,1),MID(F14,5,1))</f>
        <v>22</v>
      </c>
      <c r="H14" s="450">
        <f>IF(MOD(G14,9)=0,9,MOD(G14,9))</f>
        <v>4</v>
      </c>
      <c r="I14" s="450" t="str">
        <f>IFERROR(MID("日月火水木金土",WEEKDAY(D14),1),"")</f>
        <v>金</v>
      </c>
      <c r="J14" s="480" t="s">
        <v>6182</v>
      </c>
      <c r="K14" s="456" t="str">
        <f>VLOOKUP(F14,石と花メイン,3,FALSE)</f>
        <v>◇金剛石</v>
      </c>
      <c r="L14" s="458" t="str">
        <f>VLOOKUP(F14,石と花メイン,4,FALSE)</f>
        <v>ブバルディア【管丁字】</v>
      </c>
      <c r="M14" s="403">
        <f>IF(OR(MONTH(F14)&lt;7,AND(MONTH(F14)=7,DAY(F14)&lt;=25)),
MOD(SUM((E14-1901)*365,259),260),
MOD(SUM((E14-1900)*365,259),260))</f>
        <v>9</v>
      </c>
      <c r="N14" s="436">
        <f>IF(AND(MONTH(F14)=7,DAY(F14)&gt;25),1,
ROUNDDOWN((SUM(VLOOKUP(MONTH(F14),D暦変換用数値,2,FALSE),DAY(F14))/28)+1,0))</f>
        <v>4</v>
      </c>
      <c r="O14" s="437">
        <f>IF(AND(MONTH(F14)=7,DAY(F14)&gt;25),DAY(F14)-25,
MOD((SUM(VLOOKUP(MONTH(F14),D暦変換用数値,2,FALSE),DAY(F14))),28)+1)</f>
        <v>16</v>
      </c>
      <c r="P14" s="438">
        <f>IF(OR(MONTH(F14)&lt;7,AND(MONTH(F14)=7,DAY(F14)&lt;=25)),
MOD(SUM((E14-1901)*365,(N14-1)*28,O14,258),260),
MOD(SUM((E14-1900)*365,(N14-1)*28,O14,258),260))</f>
        <v>108</v>
      </c>
      <c r="Q14" s="460" t="str">
        <f>VLOOKUP(MOD(P14,4),色,2,FALSE)</f>
        <v>黄色い</v>
      </c>
      <c r="R14" s="464" t="str">
        <f>VLOOKUP(MOD(P14,13),銀河の音,2,FALSE)</f>
        <v>自己存在の</v>
      </c>
      <c r="S14" s="468" t="str">
        <f>VLOOKUP(MOD(P14,20),太陽の紋章,2,FALSE)</f>
        <v>星</v>
      </c>
      <c r="T14" s="110" t="s">
        <v>6751</v>
      </c>
    </row>
    <row r="15" spans="1:20" s="630" customFormat="1" ht="13.5" customHeight="1">
      <c r="A15" s="445" t="str">
        <f>VLOOKUP(MOD(E15,10),十干,2,FALSE)</f>
        <v>壬</v>
      </c>
      <c r="B15" s="447" t="str">
        <f>VLOOKUP(MOD(E15,12),十二支,3,FALSE)</f>
        <v xml:space="preserve">01 冥 </v>
      </c>
      <c r="C15" s="448" t="str">
        <f>VLOOKUP(F15,星座,3,TRUE)</f>
        <v xml:space="preserve">01 冥 </v>
      </c>
      <c r="D15" s="531">
        <v>22959</v>
      </c>
      <c r="E15" s="449">
        <f>IFERROR(YEAR(D15),LEFT(D15,4))</f>
        <v>1962</v>
      </c>
      <c r="F15" s="449" t="str">
        <f>IF(ISTEXT(D15),RIGHT(D15,5),TEXT(D15,"mm/dd"))</f>
        <v>11/09</v>
      </c>
      <c r="G15" s="452">
        <f>SUM(MID(E15,1,1),MID(E15,2,1),MID(E15,3,1),MID(E15,4,1),MID(F15,1,1),MID(F15,2,1),MID(F15,4,1),MID(F15,5,1))</f>
        <v>29</v>
      </c>
      <c r="H15" s="450">
        <f>IF(MOD(G15,9)=0,9,MOD(G15,9))</f>
        <v>2</v>
      </c>
      <c r="I15" s="450" t="str">
        <f>IFERROR(MID("日月火水木金土",WEEKDAY(D15),1),"")</f>
        <v>金</v>
      </c>
      <c r="J15" s="453" t="s">
        <v>1507</v>
      </c>
      <c r="K15" s="455" t="str">
        <f>VLOOKUP(F15,石と花メイン,3,FALSE)</f>
        <v>●琥珀</v>
      </c>
      <c r="L15" s="457" t="str">
        <f>VLOOKUP(F15,石と花メイン,4,FALSE)</f>
        <v>竜脳菊</v>
      </c>
      <c r="M15" s="401">
        <f>IF(OR(MONTH(F15)&lt;7,AND(MONTH(F15)=7,DAY(F15)&lt;=25)),
MOD(SUM((E15-1901)*365,259),260),
MOD(SUM((E15-1900)*365,259),260))</f>
        <v>9</v>
      </c>
      <c r="N15" s="436">
        <f>IF(AND(MONTH(F15)=7,DAY(F15)&gt;25),1,
ROUNDDOWN((SUM(VLOOKUP(MONTH(F15),D暦変換用数値,2,FALSE),DAY(F15))/28)+1,0))</f>
        <v>4</v>
      </c>
      <c r="O15" s="437">
        <f>IF(AND(MONTH(F15)=7,DAY(F15)&gt;25),DAY(F15)-25,
MOD((SUM(VLOOKUP(MONTH(F15),D暦変換用数値,2,FALSE),DAY(F15))),28)+1)</f>
        <v>23</v>
      </c>
      <c r="P15" s="438">
        <f>IF(OR(MONTH(F15)&lt;7,AND(MONTH(F15)=7,DAY(F15)&lt;=25)),
MOD(SUM((E15-1901)*365,(N15-1)*28,O15,258),260),
MOD(SUM((E15-1900)*365,(N15-1)*28,O15,258),260))</f>
        <v>115</v>
      </c>
      <c r="Q15" s="462" t="str">
        <f>VLOOKUP(MOD(P15,4),色,2,FALSE)</f>
        <v>青い</v>
      </c>
      <c r="R15" s="466" t="str">
        <f>VLOOKUP(MOD(P15,13),銀河の音,2,FALSE)</f>
        <v>スペクトルの</v>
      </c>
      <c r="S15" s="470" t="str">
        <f>VLOOKUP(MOD(P15,20),太陽の紋章,2,FALSE)</f>
        <v>鷲</v>
      </c>
      <c r="T15" s="99" t="s">
        <v>6713</v>
      </c>
    </row>
    <row r="16" spans="1:20" s="630" customFormat="1" ht="13.5" customHeight="1">
      <c r="A16" s="445" t="str">
        <f>VLOOKUP(MOD(E16,10),十干,2,FALSE)</f>
        <v>壬</v>
      </c>
      <c r="B16" s="447" t="str">
        <f>VLOOKUP(MOD(E16,12),十二支,3,FALSE)</f>
        <v xml:space="preserve">01 冥 </v>
      </c>
      <c r="C16" s="448" t="str">
        <f>VLOOKUP(F16,星座,3,TRUE)</f>
        <v xml:space="preserve">01 冥 </v>
      </c>
      <c r="D16" s="531">
        <v>22960</v>
      </c>
      <c r="E16" s="449">
        <f>IFERROR(YEAR(D16),LEFT(D16,4))</f>
        <v>1962</v>
      </c>
      <c r="F16" s="449" t="str">
        <f>IF(ISTEXT(D16),RIGHT(D16,5),TEXT(D16,"mm/dd"))</f>
        <v>11/10</v>
      </c>
      <c r="G16" s="452">
        <f>SUM(MID(E16,1,1),MID(E16,2,1),MID(E16,3,1),MID(E16,4,1),MID(F16,1,1),MID(F16,2,1),MID(F16,4,1),MID(F16,5,1))</f>
        <v>21</v>
      </c>
      <c r="H16" s="450">
        <f>IF(MOD(G16,9)=0,9,MOD(G16,9))</f>
        <v>3</v>
      </c>
      <c r="I16" s="450" t="str">
        <f>IFERROR(MID("日月火水木金土",WEEKDAY(D16),1),"")</f>
        <v>土</v>
      </c>
      <c r="J16" s="453" t="s">
        <v>1508</v>
      </c>
      <c r="K16" s="455" t="str">
        <f>VLOOKUP(F16,石と花メイン,3,FALSE)</f>
        <v>○真珠</v>
      </c>
      <c r="L16" s="457" t="str">
        <f>VLOOKUP(F16,石と花メイン,4,FALSE)</f>
        <v>セントポーリア【アフリカ菫】</v>
      </c>
      <c r="M16" s="401">
        <f>IF(OR(MONTH(F16)&lt;7,AND(MONTH(F16)=7,DAY(F16)&lt;=25)),
MOD(SUM((E16-1901)*365,259),260),
MOD(SUM((E16-1900)*365,259),260))</f>
        <v>9</v>
      </c>
      <c r="N16" s="436">
        <f>IF(AND(MONTH(F16)=7,DAY(F16)&gt;25),1,
ROUNDDOWN((SUM(VLOOKUP(MONTH(F16),D暦変換用数値,2,FALSE),DAY(F16))/28)+1,0))</f>
        <v>4</v>
      </c>
      <c r="O16" s="437">
        <f>IF(AND(MONTH(F16)=7,DAY(F16)&gt;25),DAY(F16)-25,
MOD((SUM(VLOOKUP(MONTH(F16),D暦変換用数値,2,FALSE),DAY(F16))),28)+1)</f>
        <v>24</v>
      </c>
      <c r="P16" s="438">
        <f>IF(OR(MONTH(F16)&lt;7,AND(MONTH(F16)=7,DAY(F16)&lt;=25)),
MOD(SUM((E16-1901)*365,(N16-1)*28,O16,258),260),
MOD(SUM((E16-1900)*365,(N16-1)*28,O16,258),260))</f>
        <v>116</v>
      </c>
      <c r="Q16" s="460" t="str">
        <f>VLOOKUP(MOD(P16,4),色,2,FALSE)</f>
        <v>黄色い</v>
      </c>
      <c r="R16" s="464" t="str">
        <f>VLOOKUP(MOD(P16,13),銀河の音,2,FALSE)</f>
        <v>水晶の</v>
      </c>
      <c r="S16" s="468" t="str">
        <f>VLOOKUP(MOD(P16,20),太陽の紋章,2,FALSE)</f>
        <v>戦士</v>
      </c>
      <c r="T16" s="111" t="s">
        <v>6471</v>
      </c>
    </row>
    <row r="17" spans="1:20" s="630" customFormat="1" ht="13.5" customHeight="1">
      <c r="A17" s="445" t="str">
        <f>VLOOKUP(MOD(E17,10),十干,2,FALSE)</f>
        <v>壬</v>
      </c>
      <c r="B17" s="447" t="str">
        <f>VLOOKUP(MOD(E17,12),十二支,3,FALSE)</f>
        <v xml:space="preserve">01 冥 </v>
      </c>
      <c r="C17" s="448" t="str">
        <f>VLOOKUP(F17,星座,3,TRUE)</f>
        <v xml:space="preserve">01 冥 </v>
      </c>
      <c r="D17" s="531">
        <v>22961</v>
      </c>
      <c r="E17" s="449">
        <f>IFERROR(YEAR(D17),LEFT(D17,4))</f>
        <v>1962</v>
      </c>
      <c r="F17" s="449" t="str">
        <f>IF(ISTEXT(D17),RIGHT(D17,5),TEXT(D17,"mm/dd"))</f>
        <v>11/11</v>
      </c>
      <c r="G17" s="452">
        <f>SUM(MID(E17,1,1),MID(E17,2,1),MID(E17,3,1),MID(E17,4,1),MID(F17,1,1),MID(F17,2,1),MID(F17,4,1),MID(F17,5,1))</f>
        <v>22</v>
      </c>
      <c r="H17" s="450">
        <f>IF(MOD(G17,9)=0,9,MOD(G17,9))</f>
        <v>4</v>
      </c>
      <c r="I17" s="450" t="str">
        <f>IFERROR(MID("日月火水木金土",WEEKDAY(D17),1),"")</f>
        <v>日</v>
      </c>
      <c r="J17" s="453" t="s">
        <v>1509</v>
      </c>
      <c r="K17" s="455" t="str">
        <f>VLOOKUP(F17,石と花メイン,3,FALSE)</f>
        <v>●翡翠</v>
      </c>
      <c r="L17" s="457" t="str">
        <f>VLOOKUP(F17,石と花メイン,4,FALSE)</f>
        <v>烏瓜【玉章】</v>
      </c>
      <c r="M17" s="401">
        <f>IF(OR(MONTH(F17)&lt;7,AND(MONTH(F17)=7,DAY(F17)&lt;=25)),
MOD(SUM((E17-1901)*365,259),260),
MOD(SUM((E17-1900)*365,259),260))</f>
        <v>9</v>
      </c>
      <c r="N17" s="436">
        <f>IF(AND(MONTH(F17)=7,DAY(F17)&gt;25),1,
ROUNDDOWN((SUM(VLOOKUP(MONTH(F17),D暦変換用数値,2,FALSE),DAY(F17))/28)+1,0))</f>
        <v>4</v>
      </c>
      <c r="O17" s="437">
        <f>IF(AND(MONTH(F17)=7,DAY(F17)&gt;25),DAY(F17)-25,
MOD((SUM(VLOOKUP(MONTH(F17),D暦変換用数値,2,FALSE),DAY(F17))),28)+1)</f>
        <v>25</v>
      </c>
      <c r="P17" s="438">
        <f>IF(OR(MONTH(F17)&lt;7,AND(MONTH(F17)=7,DAY(F17)&lt;=25)),
MOD(SUM((E17-1901)*365,(N17-1)*28,O17,258),260),
MOD(SUM((E17-1900)*365,(N17-1)*28,O17,258),260))</f>
        <v>117</v>
      </c>
      <c r="Q17" s="463" t="str">
        <f>VLOOKUP(MOD(P17,4),色,2,FALSE)</f>
        <v>赤い</v>
      </c>
      <c r="R17" s="467" t="str">
        <f>VLOOKUP(MOD(P17,13),銀河の音,2,FALSE)</f>
        <v>宇宙の</v>
      </c>
      <c r="S17" s="471" t="str">
        <f>VLOOKUP(MOD(P17,20),太陽の紋章,2,FALSE)</f>
        <v>地球</v>
      </c>
      <c r="T17" s="103" t="s">
        <v>4521</v>
      </c>
    </row>
    <row r="18" spans="1:20" s="629" customFormat="1" ht="13.5" customHeight="1">
      <c r="A18" s="445" t="str">
        <f>VLOOKUP(MOD(E18,10),十干,2,FALSE)</f>
        <v>壬</v>
      </c>
      <c r="B18" s="447" t="str">
        <f>VLOOKUP(MOD(E18,12),十二支,3,FALSE)</f>
        <v xml:space="preserve">01 冥 </v>
      </c>
      <c r="C18" s="448" t="str">
        <f>VLOOKUP(F18,星座,3,TRUE)</f>
        <v xml:space="preserve">01 冥 </v>
      </c>
      <c r="D18" s="531">
        <v>22962</v>
      </c>
      <c r="E18" s="449">
        <f>IFERROR(YEAR(D18),LEFT(D18,4))</f>
        <v>1962</v>
      </c>
      <c r="F18" s="449" t="str">
        <f>IF(ISTEXT(D18),RIGHT(D18,5),TEXT(D18,"mm/dd"))</f>
        <v>11/12</v>
      </c>
      <c r="G18" s="452">
        <f>SUM(MID(E18,1,1),MID(E18,2,1),MID(E18,3,1),MID(E18,4,1),MID(F18,1,1),MID(F18,2,1),MID(F18,4,1),MID(F18,5,1))</f>
        <v>23</v>
      </c>
      <c r="H18" s="450">
        <f>IF(MOD(G18,9)=0,9,MOD(G18,9))</f>
        <v>5</v>
      </c>
      <c r="I18" s="450" t="str">
        <f>IFERROR(MID("日月火水木金土",WEEKDAY(D18),1),"")</f>
        <v>月</v>
      </c>
      <c r="J18" s="453" t="s">
        <v>1510</v>
      </c>
      <c r="K18" s="455" t="str">
        <f>VLOOKUP(F18,石と花メイン,3,FALSE)</f>
        <v>◆柘榴石</v>
      </c>
      <c r="L18" s="457" t="str">
        <f>VLOOKUP(F18,石と花メイン,4,FALSE)</f>
        <v>レモン【檸檬】</v>
      </c>
      <c r="M18" s="401">
        <f>IF(OR(MONTH(F18)&lt;7,AND(MONTH(F18)=7,DAY(F18)&lt;=25)),
MOD(SUM((E18-1901)*365,259),260),
MOD(SUM((E18-1900)*365,259),260))</f>
        <v>9</v>
      </c>
      <c r="N18" s="436">
        <f>IF(AND(MONTH(F18)=7,DAY(F18)&gt;25),1,
ROUNDDOWN((SUM(VLOOKUP(MONTH(F18),D暦変換用数値,2,FALSE),DAY(F18))/28)+1,0))</f>
        <v>4</v>
      </c>
      <c r="O18" s="437">
        <f>IF(AND(MONTH(F18)=7,DAY(F18)&gt;25),DAY(F18)-25,
MOD((SUM(VLOOKUP(MONTH(F18),D暦変換用数値,2,FALSE),DAY(F18))),28)+1)</f>
        <v>26</v>
      </c>
      <c r="P18" s="438">
        <f>IF(OR(MONTH(F18)&lt;7,AND(MONTH(F18)=7,DAY(F18)&lt;=25)),
MOD(SUM((E18-1901)*365,(N18-1)*28,O18,258),260),
MOD(SUM((E18-1900)*365,(N18-1)*28,O18,258),260))</f>
        <v>118</v>
      </c>
      <c r="Q18" s="461" t="str">
        <f>VLOOKUP(MOD(P18,4),色,2,FALSE)</f>
        <v>白い</v>
      </c>
      <c r="R18" s="465" t="str">
        <f>VLOOKUP(MOD(P18,13),銀河の音,2,FALSE)</f>
        <v>磁気の</v>
      </c>
      <c r="S18" s="469" t="str">
        <f>VLOOKUP(MOD(P18,20),太陽の紋章,2,FALSE)</f>
        <v>鏡</v>
      </c>
      <c r="T18" s="98" t="s">
        <v>3736</v>
      </c>
    </row>
    <row r="19" spans="1:20" s="629" customFormat="1" ht="13.5" customHeight="1">
      <c r="A19" s="445" t="str">
        <f>VLOOKUP(MOD(E19,10),十干,2,FALSE)</f>
        <v>壬</v>
      </c>
      <c r="B19" s="447" t="str">
        <f>VLOOKUP(MOD(E19,12),十二支,3,FALSE)</f>
        <v xml:space="preserve">01 冥 </v>
      </c>
      <c r="C19" s="448" t="str">
        <f>VLOOKUP(F19,星座,3,TRUE)</f>
        <v xml:space="preserve">01 冥 </v>
      </c>
      <c r="D19" s="531">
        <v>22969</v>
      </c>
      <c r="E19" s="449">
        <f>IFERROR(YEAR(D19),LEFT(D19,4))</f>
        <v>1962</v>
      </c>
      <c r="F19" s="449" t="str">
        <f>IF(ISTEXT(D19),RIGHT(D19,5),TEXT(D19,"mm/dd"))</f>
        <v>11/19</v>
      </c>
      <c r="G19" s="452">
        <f>SUM(MID(E19,1,1),MID(E19,2,1),MID(E19,3,1),MID(E19,4,1),MID(F19,1,1),MID(F19,2,1),MID(F19,4,1),MID(F19,5,1))</f>
        <v>30</v>
      </c>
      <c r="H19" s="450">
        <f>IF(MOD(G19,9)=0,9,MOD(G19,9))</f>
        <v>3</v>
      </c>
      <c r="I19" s="450" t="str">
        <f>IFERROR(MID("日月火水木金土",WEEKDAY(D19),1),"")</f>
        <v>月</v>
      </c>
      <c r="J19" s="453" t="s">
        <v>1511</v>
      </c>
      <c r="K19" s="455" t="str">
        <f>VLOOKUP(F19,石と花メイン,3,FALSE)</f>
        <v>◆翠玉</v>
      </c>
      <c r="L19" s="457" t="str">
        <f>VLOOKUP(F19,石と花メイン,4,FALSE)</f>
        <v>櫨の木【蝋の木】</v>
      </c>
      <c r="M19" s="401">
        <f>IF(OR(MONTH(F19)&lt;7,AND(MONTH(F19)=7,DAY(F19)&lt;=25)),
MOD(SUM((E19-1901)*365,259),260),
MOD(SUM((E19-1900)*365,259),260))</f>
        <v>9</v>
      </c>
      <c r="N19" s="436">
        <f>IF(AND(MONTH(F19)=7,DAY(F19)&gt;25),1,
ROUNDDOWN((SUM(VLOOKUP(MONTH(F19),D暦変換用数値,2,FALSE),DAY(F19))/28)+1,0))</f>
        <v>5</v>
      </c>
      <c r="O19" s="437">
        <f>IF(AND(MONTH(F19)=7,DAY(F19)&gt;25),DAY(F19)-25,
MOD((SUM(VLOOKUP(MONTH(F19),D暦変換用数値,2,FALSE),DAY(F19))),28)+1)</f>
        <v>5</v>
      </c>
      <c r="P19" s="438">
        <f>IF(OR(MONTH(F19)&lt;7,AND(MONTH(F19)=7,DAY(F19)&lt;=25)),
MOD(SUM((E19-1901)*365,(N19-1)*28,O19,258),260),
MOD(SUM((E19-1900)*365,(N19-1)*28,O19,258),260))</f>
        <v>125</v>
      </c>
      <c r="Q19" s="463" t="str">
        <f>VLOOKUP(MOD(P19,4),色,2,FALSE)</f>
        <v>赤い</v>
      </c>
      <c r="R19" s="467" t="str">
        <f>VLOOKUP(MOD(P19,13),銀河の音,2,FALSE)</f>
        <v>銀河の</v>
      </c>
      <c r="S19" s="471" t="str">
        <f>VLOOKUP(MOD(P19,20),太陽の紋章,2,FALSE)</f>
        <v>蛇</v>
      </c>
      <c r="T19" s="103" t="s">
        <v>784</v>
      </c>
    </row>
    <row r="20" spans="1:20" s="630" customFormat="1" ht="13.5" customHeight="1">
      <c r="A20" s="446" t="str">
        <f>VLOOKUP(MOD(E20,10),十干,2,FALSE)</f>
        <v>壬</v>
      </c>
      <c r="B20" s="447" t="str">
        <f>VLOOKUP(MOD(E20,12),十二支,3,FALSE)</f>
        <v xml:space="preserve">01 冥 </v>
      </c>
      <c r="C20" s="448" t="str">
        <f>VLOOKUP(F20,星座,3,TRUE)</f>
        <v xml:space="preserve">01 冥 </v>
      </c>
      <c r="D20" s="534">
        <v>22971</v>
      </c>
      <c r="E20" s="451">
        <f>IFERROR(YEAR(D20),LEFT(D20,4))</f>
        <v>1962</v>
      </c>
      <c r="F20" s="451" t="str">
        <f>IF(ISTEXT(D20),RIGHT(D20,5),TEXT(D20,"mm/dd"))</f>
        <v>11/21</v>
      </c>
      <c r="G20" s="451">
        <f>SUM(MID(E20,1,1),MID(E20,2,1),MID(E20,3,1),MID(E20,4,1),MID(F20,1,1),MID(F20,2,1),MID(F20,4,1),MID(F20,5,1))</f>
        <v>23</v>
      </c>
      <c r="H20" s="451">
        <f>IF(MOD(G20,9)=0,9,MOD(G20,9))</f>
        <v>5</v>
      </c>
      <c r="I20" s="451" t="str">
        <f>IFERROR(MID("日月火水木金土",WEEKDAY(D20),1),"")</f>
        <v>水</v>
      </c>
      <c r="J20" s="443" t="s">
        <v>6834</v>
      </c>
      <c r="K20" s="456" t="str">
        <f>VLOOKUP(F20,石と花メイン,3,FALSE)</f>
        <v>◆橄欖石</v>
      </c>
      <c r="L20" s="459" t="str">
        <f>VLOOKUP(F20,石と花メイン,4,FALSE)</f>
        <v>銀杏/公孫樹</v>
      </c>
      <c r="M20" s="402">
        <f>IF(OR(MONTH(F20)&lt;7,AND(MONTH(F20)=7,DAY(F20)&lt;=25)),
MOD(SUM((E20-1901)*365,259),260),
MOD(SUM((E20-1900)*365,259),260))</f>
        <v>9</v>
      </c>
      <c r="N20" s="436">
        <f>IF(AND(MONTH(F20)=7,DAY(F20)&gt;25),1,
ROUNDDOWN((SUM(VLOOKUP(MONTH(F20),D暦変換用数値,2,FALSE),DAY(F20))/28)+1,0))</f>
        <v>5</v>
      </c>
      <c r="O20" s="437">
        <f>IF(AND(MONTH(F20)=7,DAY(F20)&gt;25),DAY(F20)-25,
MOD((SUM(VLOOKUP(MONTH(F20),D暦変換用数値,2,FALSE),DAY(F20))),28)+1)</f>
        <v>7</v>
      </c>
      <c r="P20" s="438">
        <f>IF(OR(MONTH(F20)&lt;7,AND(MONTH(F20)=7,DAY(F20)&lt;=25)),
MOD(SUM((E20-1901)*365,(N20-1)*28,O20,258),260),
MOD(SUM((E20-1900)*365,(N20-1)*28,O20,258),260))</f>
        <v>127</v>
      </c>
      <c r="Q20" s="462" t="str">
        <f>VLOOKUP(MOD(P20,4),色,2,FALSE)</f>
        <v>青い</v>
      </c>
      <c r="R20" s="466" t="str">
        <f>VLOOKUP(MOD(P20,13),銀河の音,2,FALSE)</f>
        <v>惑星の</v>
      </c>
      <c r="S20" s="470" t="str">
        <f>VLOOKUP(MOD(P20,20),太陽の紋章,2,FALSE)</f>
        <v>手</v>
      </c>
      <c r="T20" s="119" t="s">
        <v>6837</v>
      </c>
    </row>
    <row r="21" spans="1:20" s="630" customFormat="1" ht="13.5" customHeight="1">
      <c r="A21" s="445" t="str">
        <f>VLOOKUP(MOD(E21,10),十干,2,FALSE)</f>
        <v>甲</v>
      </c>
      <c r="B21" s="447" t="str">
        <f>VLOOKUP(MOD(E21,12),十二支,3,FALSE)</f>
        <v xml:space="preserve">01 冥 </v>
      </c>
      <c r="C21" s="448" t="str">
        <f>VLOOKUP(F21,星座,3,TRUE)</f>
        <v xml:space="preserve">01 冥 </v>
      </c>
      <c r="D21" s="531">
        <v>27334</v>
      </c>
      <c r="E21" s="449">
        <f>IFERROR(YEAR(D21),LEFT(D21,4))</f>
        <v>1974</v>
      </c>
      <c r="F21" s="449" t="str">
        <f>IF(ISTEXT(D21),RIGHT(D21,5),TEXT(D21,"mm/dd"))</f>
        <v>11/01</v>
      </c>
      <c r="G21" s="452">
        <f>SUM(MID(E21,1,1),MID(E21,2,1),MID(E21,3,1),MID(E21,4,1),MID(F21,1,1),MID(F21,2,1),MID(F21,4,1),MID(F21,5,1))</f>
        <v>24</v>
      </c>
      <c r="H21" s="450">
        <f>IF(MOD(G21,9)=0,9,MOD(G21,9))</f>
        <v>6</v>
      </c>
      <c r="I21" s="450" t="str">
        <f>IFERROR(MID("日月火水木金土",WEEKDAY(D21),1),"")</f>
        <v>金</v>
      </c>
      <c r="J21" s="453" t="s">
        <v>1512</v>
      </c>
      <c r="K21" s="455" t="str">
        <f>VLOOKUP(F21,石と花メイン,3,FALSE)</f>
        <v>◆黄玉</v>
      </c>
      <c r="L21" s="457" t="str">
        <f>VLOOKUP(F21,石と花メイン,4,FALSE)</f>
        <v>花梨【安蘭樹】</v>
      </c>
      <c r="M21" s="401">
        <f>IF(OR(MONTH(F21)&lt;7,AND(MONTH(F21)=7,DAY(F21)&lt;=25)),
MOD(SUM((E21-1901)*365,259),260),
MOD(SUM((E21-1900)*365,259),260))</f>
        <v>229</v>
      </c>
      <c r="N21" s="436">
        <f>IF(AND(MONTH(F21)=7,DAY(F21)&gt;25),1,
ROUNDDOWN((SUM(VLOOKUP(MONTH(F21),D暦変換用数値,2,FALSE),DAY(F21))/28)+1,0))</f>
        <v>4</v>
      </c>
      <c r="O21" s="437">
        <f>IF(AND(MONTH(F21)=7,DAY(F21)&gt;25),DAY(F21)-25,
MOD((SUM(VLOOKUP(MONTH(F21),D暦変換用数値,2,FALSE),DAY(F21))),28)+1)</f>
        <v>15</v>
      </c>
      <c r="P21" s="438">
        <f>IF(OR(MONTH(F21)&lt;7,AND(MONTH(F21)=7,DAY(F21)&lt;=25)),
MOD(SUM((E21-1901)*365,(N21-1)*28,O21,258),260),
MOD(SUM((E21-1900)*365,(N21-1)*28,O21,258),260))</f>
        <v>67</v>
      </c>
      <c r="Q21" s="462" t="str">
        <f>VLOOKUP(MOD(P21,4),色,2,FALSE)</f>
        <v>青い</v>
      </c>
      <c r="R21" s="466" t="str">
        <f>VLOOKUP(MOD(P21,13),銀河の音,2,FALSE)</f>
        <v>月の</v>
      </c>
      <c r="S21" s="470" t="str">
        <f>VLOOKUP(MOD(P21,20),太陽の紋章,2,FALSE)</f>
        <v>手</v>
      </c>
      <c r="T21" s="98" t="s">
        <v>3736</v>
      </c>
    </row>
    <row r="22" spans="1:20" s="629" customFormat="1" ht="13.5" customHeight="1">
      <c r="A22" s="445" t="str">
        <f>VLOOKUP(MOD(E22,10),十干,2,FALSE)</f>
        <v>甲</v>
      </c>
      <c r="B22" s="447" t="str">
        <f>VLOOKUP(MOD(E22,12),十二支,3,FALSE)</f>
        <v xml:space="preserve">01 冥 </v>
      </c>
      <c r="C22" s="448" t="str">
        <f>VLOOKUP(F22,星座,3,TRUE)</f>
        <v xml:space="preserve">01 冥 </v>
      </c>
      <c r="D22" s="531">
        <v>27344</v>
      </c>
      <c r="E22" s="449">
        <f>IFERROR(YEAR(D22),LEFT(D22,4))</f>
        <v>1974</v>
      </c>
      <c r="F22" s="449" t="str">
        <f>IF(ISTEXT(D22),RIGHT(D22,5),TEXT(D22,"mm/dd"))</f>
        <v>11/11</v>
      </c>
      <c r="G22" s="452">
        <f>SUM(MID(E22,1,1),MID(E22,2,1),MID(E22,3,1),MID(E22,4,1),MID(F22,1,1),MID(F22,2,1),MID(F22,4,1),MID(F22,5,1))</f>
        <v>25</v>
      </c>
      <c r="H22" s="450">
        <f>IF(MOD(G22,9)=0,9,MOD(G22,9))</f>
        <v>7</v>
      </c>
      <c r="I22" s="450" t="str">
        <f>IFERROR(MID("日月火水木金土",WEEKDAY(D22),1),"")</f>
        <v>月</v>
      </c>
      <c r="J22" s="453" t="s">
        <v>1513</v>
      </c>
      <c r="K22" s="455" t="str">
        <f>VLOOKUP(F22,石と花メイン,3,FALSE)</f>
        <v>●翡翠</v>
      </c>
      <c r="L22" s="457" t="str">
        <f>VLOOKUP(F22,石と花メイン,4,FALSE)</f>
        <v>烏瓜【玉章】</v>
      </c>
      <c r="M22" s="401">
        <f>IF(OR(MONTH(F22)&lt;7,AND(MONTH(F22)=7,DAY(F22)&lt;=25)),
MOD(SUM((E22-1901)*365,259),260),
MOD(SUM((E22-1900)*365,259),260))</f>
        <v>229</v>
      </c>
      <c r="N22" s="436">
        <f>IF(AND(MONTH(F22)=7,DAY(F22)&gt;25),1,
ROUNDDOWN((SUM(VLOOKUP(MONTH(F22),D暦変換用数値,2,FALSE),DAY(F22))/28)+1,0))</f>
        <v>4</v>
      </c>
      <c r="O22" s="437">
        <f>IF(AND(MONTH(F22)=7,DAY(F22)&gt;25),DAY(F22)-25,
MOD((SUM(VLOOKUP(MONTH(F22),D暦変換用数値,2,FALSE),DAY(F22))),28)+1)</f>
        <v>25</v>
      </c>
      <c r="P22" s="438">
        <f>IF(OR(MONTH(F22)&lt;7,AND(MONTH(F22)=7,DAY(F22)&lt;=25)),
MOD(SUM((E22-1901)*365,(N22-1)*28,O22,258),260),
MOD(SUM((E22-1900)*365,(N22-1)*28,O22,258),260))</f>
        <v>77</v>
      </c>
      <c r="Q22" s="463" t="str">
        <f>VLOOKUP(MOD(P22,4),色,2,FALSE)</f>
        <v>赤い</v>
      </c>
      <c r="R22" s="467" t="str">
        <f>VLOOKUP(MOD(P22,13),銀河の音,2,FALSE)</f>
        <v>水晶の</v>
      </c>
      <c r="S22" s="471" t="str">
        <f>VLOOKUP(MOD(P22,20),太陽の紋章,2,FALSE)</f>
        <v>地球</v>
      </c>
      <c r="T22" s="103" t="s">
        <v>785</v>
      </c>
    </row>
    <row r="23" spans="1:20" s="630" customFormat="1" ht="13.5" customHeight="1">
      <c r="A23" s="486" t="str">
        <f>VLOOKUP(MOD(E23,10),十干,2,FALSE)</f>
        <v>甲</v>
      </c>
      <c r="B23" s="447" t="str">
        <f>VLOOKUP(MOD(E23,12),十二支,3,FALSE)</f>
        <v xml:space="preserve">01 冥 </v>
      </c>
      <c r="C23" s="448" t="str">
        <f>VLOOKUP(F23,星座,3,TRUE)</f>
        <v xml:space="preserve">01 冥 </v>
      </c>
      <c r="D23" s="535">
        <v>27351</v>
      </c>
      <c r="E23" s="450">
        <f>IFERROR(YEAR(D23),LEFT(D23,4))</f>
        <v>1974</v>
      </c>
      <c r="F23" s="450" t="str">
        <f>IF(ISTEXT(D23),RIGHT(D23,5),TEXT(D23,"mm/dd"))</f>
        <v>11/18</v>
      </c>
      <c r="G23" s="450">
        <f>SUM(MID(E23,1,1),MID(E23,2,1),MID(E23,3,1),MID(E23,4,1),MID(F23,1,1),MID(F23,2,1),MID(F23,4,1),MID(F23,5,1))</f>
        <v>32</v>
      </c>
      <c r="H23" s="450">
        <f>IF(MOD(G23,9)=0,9,MOD(G23,9))</f>
        <v>5</v>
      </c>
      <c r="I23" s="450" t="str">
        <f>IFERROR(MID("日月火水木金土",WEEKDAY(D23),1),"")</f>
        <v>月</v>
      </c>
      <c r="J23" s="454" t="s">
        <v>1045</v>
      </c>
      <c r="K23" s="456" t="str">
        <f>VLOOKUP(F23,石と花メイン,3,FALSE)</f>
        <v>○真珠</v>
      </c>
      <c r="L23" s="458" t="str">
        <f>VLOOKUP(F23,石と花メイン,4,FALSE)</f>
        <v>山百合【オリエンタルリリー】</v>
      </c>
      <c r="M23" s="403">
        <f>IF(OR(MONTH(F23)&lt;7,AND(MONTH(F23)=7,DAY(F23)&lt;=25)),
MOD(SUM((E23-1901)*365,259),260),
MOD(SUM((E23-1900)*365,259),260))</f>
        <v>229</v>
      </c>
      <c r="N23" s="436">
        <f>IF(AND(MONTH(F23)=7,DAY(F23)&gt;25),1,
ROUNDDOWN((SUM(VLOOKUP(MONTH(F23),D暦変換用数値,2,FALSE),DAY(F23))/28)+1,0))</f>
        <v>5</v>
      </c>
      <c r="O23" s="437">
        <f>IF(AND(MONTH(F23)=7,DAY(F23)&gt;25),DAY(F23)-25,
MOD((SUM(VLOOKUP(MONTH(F23),D暦変換用数値,2,FALSE),DAY(F23))),28)+1)</f>
        <v>4</v>
      </c>
      <c r="P23" s="438">
        <f>IF(OR(MONTH(F23)&lt;7,AND(MONTH(F23)=7,DAY(F23)&lt;=25)),
MOD(SUM((E23-1901)*365,(N23-1)*28,O23,258),260),
MOD(SUM((E23-1900)*365,(N23-1)*28,O23,258),260))</f>
        <v>84</v>
      </c>
      <c r="Q23" s="460" t="str">
        <f>VLOOKUP(MOD(P23,4),色,2,FALSE)</f>
        <v>黄色い</v>
      </c>
      <c r="R23" s="464" t="str">
        <f>VLOOKUP(MOD(P23,13),銀河の音,2,FALSE)</f>
        <v>律動の</v>
      </c>
      <c r="S23" s="468" t="str">
        <f>VLOOKUP(MOD(P23,20),太陽の紋章,2,FALSE)</f>
        <v>種</v>
      </c>
      <c r="T23" s="79"/>
    </row>
    <row r="24" spans="1:20" s="629" customFormat="1" ht="13.5" customHeight="1">
      <c r="A24" s="414" t="str">
        <f>VLOOKUP(MOD(E24,10),十干,2,FALSE)</f>
        <v>丙</v>
      </c>
      <c r="B24" s="415" t="str">
        <f>VLOOKUP(MOD(E24,12),十二支,3,FALSE)</f>
        <v xml:space="preserve">01 冥 </v>
      </c>
      <c r="C24" s="416" t="str">
        <f>VLOOKUP(F24,星座,3,TRUE)</f>
        <v xml:space="preserve">01 冥 </v>
      </c>
      <c r="D24" s="533">
        <v>31712</v>
      </c>
      <c r="E24" s="417">
        <f>IFERROR(YEAR(D24),LEFT(D24,4))</f>
        <v>1986</v>
      </c>
      <c r="F24" s="417" t="str">
        <f>IF(ISTEXT(D24),RIGHT(D24,5),TEXT(D24,"mm/dd"))</f>
        <v>10/27</v>
      </c>
      <c r="G24" s="417">
        <f>SUM(MID(E24,1,1),MID(E24,2,1),MID(E24,3,1),MID(E24,4,1),MID(F24,1,1),MID(F24,2,1),MID(F24,4,1),MID(F24,5,1))</f>
        <v>34</v>
      </c>
      <c r="H24" s="417">
        <f>IF(MOD(G24,9)=0,9,MOD(G24,9))</f>
        <v>7</v>
      </c>
      <c r="I24" s="417" t="str">
        <f>IFERROR(MID("日月火水木金土",WEEKDAY(D24),1),"")</f>
        <v>月</v>
      </c>
      <c r="J24" s="418" t="s">
        <v>4210</v>
      </c>
      <c r="K24" s="419" t="str">
        <f>VLOOKUP(F24,石と花メイン,3,FALSE)</f>
        <v>◆黄玉</v>
      </c>
      <c r="L24" s="420" t="str">
        <f>VLOOKUP(F24,石と花メイン,4,FALSE)</f>
        <v>野茨【野薔薇】</v>
      </c>
      <c r="M24" s="399">
        <f>IF(OR(MONTH(F24)&lt;7,AND(MONTH(F24)=7,DAY(F24)&lt;=25)),
MOD(SUM((E24-1901)*365,259),260),
MOD(SUM((E24-1900)*365,259),260))</f>
        <v>189</v>
      </c>
      <c r="N24" s="421">
        <f>IF(AND(MONTH(F24)=7,DAY(F24)&gt;25),1,
ROUNDDOWN((SUM(VLOOKUP(MONTH(F24),D暦変換用数値,2,FALSE),DAY(F24))/28)+1,0))</f>
        <v>4</v>
      </c>
      <c r="O24" s="422">
        <f>IF(AND(MONTH(F24)=7,DAY(F24)&gt;25),DAY(F24)-25,
MOD((SUM(VLOOKUP(MONTH(F24),D暦変換用数値,2,FALSE),DAY(F24))),28)+1)</f>
        <v>10</v>
      </c>
      <c r="P24" s="423">
        <f>IF(OR(MONTH(F24)&lt;7,AND(MONTH(F24)=7,DAY(F24)&lt;=25)),
MOD(SUM((E24-1901)*365,(N24-1)*28,O24,258),260),
MOD(SUM((E24-1900)*365,(N24-1)*28,O24,258),260))</f>
        <v>22</v>
      </c>
      <c r="Q24" s="424" t="str">
        <f>VLOOKUP(MOD(P24,4),色,2,FALSE)</f>
        <v>白い</v>
      </c>
      <c r="R24" s="425" t="str">
        <f>VLOOKUP(MOD(P24,13),銀河の音,2,FALSE)</f>
        <v>太陽の</v>
      </c>
      <c r="S24" s="426" t="str">
        <f>VLOOKUP(MOD(P24,20),太陽の紋章,2,FALSE)</f>
        <v>風</v>
      </c>
      <c r="T24" s="100" t="s">
        <v>6022</v>
      </c>
    </row>
    <row r="25" spans="1:20" s="629" customFormat="1" ht="13.5" customHeight="1">
      <c r="A25" s="445" t="str">
        <f>VLOOKUP(MOD(E25,10),十干,2,FALSE)</f>
        <v>丙</v>
      </c>
      <c r="B25" s="447" t="str">
        <f>VLOOKUP(MOD(E25,12),十二支,3,FALSE)</f>
        <v xml:space="preserve">01 冥 </v>
      </c>
      <c r="C25" s="448" t="str">
        <f>VLOOKUP(F25,星座,3,TRUE)</f>
        <v xml:space="preserve">01 冥 </v>
      </c>
      <c r="D25" s="535">
        <v>31713</v>
      </c>
      <c r="E25" s="450">
        <f>IFERROR(YEAR(D25),LEFT(D25,4))</f>
        <v>1986</v>
      </c>
      <c r="F25" s="450" t="str">
        <f>IF(ISTEXT(D25),RIGHT(D25,5),TEXT(D25,"mm/dd"))</f>
        <v>10/28</v>
      </c>
      <c r="G25" s="450">
        <f>SUM(MID(E25,1,1),MID(E25,2,1),MID(E25,3,1),MID(E25,4,1),MID(F25,1,1),MID(F25,2,1),MID(F25,4,1),MID(F25,5,1))</f>
        <v>35</v>
      </c>
      <c r="H25" s="450">
        <f>IF(MOD(G25,9)=0,9,MOD(G25,9))</f>
        <v>8</v>
      </c>
      <c r="I25" s="450" t="str">
        <f>IFERROR(MID("日月火水木金土",WEEKDAY(D25),1),"")</f>
        <v>火</v>
      </c>
      <c r="J25" s="454" t="s">
        <v>5198</v>
      </c>
      <c r="K25" s="456" t="str">
        <f>VLOOKUP(F25,石と花メイン,3,FALSE)</f>
        <v>◆翠玉</v>
      </c>
      <c r="L25" s="458" t="str">
        <f>VLOOKUP(F25,石と花メイン,4,FALSE)</f>
        <v>ホップ【西洋唐花草】</v>
      </c>
      <c r="M25" s="403">
        <f>IF(OR(MONTH(F25)&lt;7,AND(MONTH(F25)=7,DAY(F25)&lt;=25)),
MOD(SUM((E25-1901)*365,259),260),
MOD(SUM((E25-1900)*365,259),260))</f>
        <v>189</v>
      </c>
      <c r="N25" s="436">
        <f>IF(AND(MONTH(F25)=7,DAY(F25)&gt;25),1,
ROUNDDOWN((SUM(VLOOKUP(MONTH(F25),D暦変換用数値,2,FALSE),DAY(F25))/28)+1,0))</f>
        <v>4</v>
      </c>
      <c r="O25" s="437">
        <f>IF(AND(MONTH(F25)=7,DAY(F25)&gt;25),DAY(F25)-25,
MOD((SUM(VLOOKUP(MONTH(F25),D暦変換用数値,2,FALSE),DAY(F25))),28)+1)</f>
        <v>11</v>
      </c>
      <c r="P25" s="438">
        <f>IF(OR(MONTH(F25)&lt;7,AND(MONTH(F25)=7,DAY(F25)&lt;=25)),
MOD(SUM((E25-1901)*365,(N25-1)*28,O25,258),260),
MOD(SUM((E25-1900)*365,(N25-1)*28,O25,258),260))</f>
        <v>23</v>
      </c>
      <c r="Q25" s="462" t="str">
        <f>VLOOKUP(MOD(P25,4),色,2,FALSE)</f>
        <v>青い</v>
      </c>
      <c r="R25" s="466" t="str">
        <f>VLOOKUP(MOD(P25,13),銀河の音,2,FALSE)</f>
        <v>惑星の</v>
      </c>
      <c r="S25" s="470" t="str">
        <f>VLOOKUP(MOD(P25,20),太陽の紋章,2,FALSE)</f>
        <v>夜</v>
      </c>
      <c r="T25" s="110" t="s">
        <v>6757</v>
      </c>
    </row>
    <row r="26" spans="1:20" s="629" customFormat="1" ht="13.5" customHeight="1">
      <c r="A26" s="445" t="str">
        <f>VLOOKUP(MOD(E26,10),十干,2,FALSE)</f>
        <v>丙</v>
      </c>
      <c r="B26" s="447" t="str">
        <f>VLOOKUP(MOD(E26,12),十二支,3,FALSE)</f>
        <v xml:space="preserve">01 冥 </v>
      </c>
      <c r="C26" s="448" t="str">
        <f>VLOOKUP(F26,星座,3,TRUE)</f>
        <v xml:space="preserve">01 冥 </v>
      </c>
      <c r="D26" s="531">
        <v>31732</v>
      </c>
      <c r="E26" s="449">
        <f>IFERROR(YEAR(D26),LEFT(D26,4))</f>
        <v>1986</v>
      </c>
      <c r="F26" s="449" t="str">
        <f>IF(ISTEXT(D26),RIGHT(D26,5),TEXT(D26,"mm/dd"))</f>
        <v>11/16</v>
      </c>
      <c r="G26" s="452">
        <f>SUM(MID(E26,1,1),MID(E26,2,1),MID(E26,3,1),MID(E26,4,1),MID(F26,1,1),MID(F26,2,1),MID(F26,4,1),MID(F26,5,1))</f>
        <v>33</v>
      </c>
      <c r="H26" s="450">
        <f>IF(MOD(G26,9)=0,9,MOD(G26,9))</f>
        <v>6</v>
      </c>
      <c r="I26" s="450" t="str">
        <f>IFERROR(MID("日月火水木金土",WEEKDAY(D26),1),"")</f>
        <v>日</v>
      </c>
      <c r="J26" s="453" t="s">
        <v>8512</v>
      </c>
      <c r="K26" s="455" t="str">
        <f>VLOOKUP(F26,石と花メイン,3,FALSE)</f>
        <v>■黄水晶</v>
      </c>
      <c r="L26" s="457" t="str">
        <f>VLOOKUP(F26,石と花メイン,4,FALSE)</f>
        <v>山茶花【姫椿】</v>
      </c>
      <c r="M26" s="401">
        <f>IF(OR(MONTH(F26)&lt;7,AND(MONTH(F26)=7,DAY(F26)&lt;=25)),
MOD(SUM((E26-1901)*365,259),260),
MOD(SUM((E26-1900)*365,259),260))</f>
        <v>189</v>
      </c>
      <c r="N26" s="436">
        <f>IF(AND(MONTH(F26)=7,DAY(F26)&gt;25),1,
ROUNDDOWN((SUM(VLOOKUP(MONTH(F26),D暦変換用数値,2,FALSE),DAY(F26))/28)+1,0))</f>
        <v>5</v>
      </c>
      <c r="O26" s="437">
        <f>IF(AND(MONTH(F26)=7,DAY(F26)&gt;25),DAY(F26)-25,
MOD((SUM(VLOOKUP(MONTH(F26),D暦変換用数値,2,FALSE),DAY(F26))),28)+1)</f>
        <v>2</v>
      </c>
      <c r="P26" s="438">
        <f>IF(OR(MONTH(F26)&lt;7,AND(MONTH(F26)=7,DAY(F26)&lt;=25)),
MOD(SUM((E26-1901)*365,(N26-1)*28,O26,258),260),
MOD(SUM((E26-1900)*365,(N26-1)*28,O26,258),260))</f>
        <v>42</v>
      </c>
      <c r="Q26" s="461" t="str">
        <f>VLOOKUP(MOD(P26,4),色,2,FALSE)</f>
        <v>白い</v>
      </c>
      <c r="R26" s="465" t="str">
        <f>VLOOKUP(MOD(P26,13),銀河の音,2,FALSE)</f>
        <v>電気の</v>
      </c>
      <c r="S26" s="469" t="str">
        <f>VLOOKUP(MOD(P26,20),太陽の紋章,2,FALSE)</f>
        <v>風</v>
      </c>
      <c r="T26" s="98"/>
    </row>
    <row r="27" spans="1:20" s="630" customFormat="1" ht="13.5" customHeight="1">
      <c r="A27" s="445" t="str">
        <f>VLOOKUP(MOD(E27,10),十干,2,FALSE)</f>
        <v>丙</v>
      </c>
      <c r="B27" s="447" t="str">
        <f>VLOOKUP(MOD(E27,12),十二支,3,FALSE)</f>
        <v xml:space="preserve">01 冥 </v>
      </c>
      <c r="C27" s="448" t="str">
        <f>VLOOKUP(F27,星座,3,TRUE)</f>
        <v xml:space="preserve">01 冥 </v>
      </c>
      <c r="D27" s="531">
        <v>31733</v>
      </c>
      <c r="E27" s="449">
        <f>IFERROR(YEAR(D27),LEFT(D27,4))</f>
        <v>1986</v>
      </c>
      <c r="F27" s="449" t="str">
        <f>IF(ISTEXT(D27),RIGHT(D27,5),TEXT(D27,"mm/dd"))</f>
        <v>11/17</v>
      </c>
      <c r="G27" s="452">
        <f>SUM(MID(E27,1,1),MID(E27,2,1),MID(E27,3,1),MID(E27,4,1),MID(F27,1,1),MID(F27,2,1),MID(F27,4,1),MID(F27,5,1))</f>
        <v>34</v>
      </c>
      <c r="H27" s="450">
        <f>IF(MOD(G27,9)=0,9,MOD(G27,9))</f>
        <v>7</v>
      </c>
      <c r="I27" s="450" t="str">
        <f>IFERROR(MID("日月火水木金土",WEEKDAY(D27),1),"")</f>
        <v>月</v>
      </c>
      <c r="J27" s="453" t="s">
        <v>1514</v>
      </c>
      <c r="K27" s="455" t="str">
        <f>VLOOKUP(F27,石と花メイン,3,FALSE)</f>
        <v>■紅玉髄</v>
      </c>
      <c r="L27" s="457" t="str">
        <f>VLOOKUP(F27,石と花メイン,4,FALSE)</f>
        <v>ベゴニア</v>
      </c>
      <c r="M27" s="401">
        <f>IF(OR(MONTH(F27)&lt;7,AND(MONTH(F27)=7,DAY(F27)&lt;=25)),
MOD(SUM((E27-1901)*365,259),260),
MOD(SUM((E27-1900)*365,259),260))</f>
        <v>189</v>
      </c>
      <c r="N27" s="436">
        <f>IF(AND(MONTH(F27)=7,DAY(F27)&gt;25),1,
ROUNDDOWN((SUM(VLOOKUP(MONTH(F27),D暦変換用数値,2,FALSE),DAY(F27))/28)+1,0))</f>
        <v>5</v>
      </c>
      <c r="O27" s="437">
        <f>IF(AND(MONTH(F27)=7,DAY(F27)&gt;25),DAY(F27)-25,
MOD((SUM(VLOOKUP(MONTH(F27),D暦変換用数値,2,FALSE),DAY(F27))),28)+1)</f>
        <v>3</v>
      </c>
      <c r="P27" s="438">
        <f>IF(OR(MONTH(F27)&lt;7,AND(MONTH(F27)=7,DAY(F27)&lt;=25)),
MOD(SUM((E27-1901)*365,(N27-1)*28,O27,258),260),
MOD(SUM((E27-1900)*365,(N27-1)*28,O27,258),260))</f>
        <v>43</v>
      </c>
      <c r="Q27" s="462" t="str">
        <f>VLOOKUP(MOD(P27,4),色,2,FALSE)</f>
        <v>青い</v>
      </c>
      <c r="R27" s="466" t="str">
        <f>VLOOKUP(MOD(P27,13),銀河の音,2,FALSE)</f>
        <v>自己存在の</v>
      </c>
      <c r="S27" s="470" t="str">
        <f>VLOOKUP(MOD(P27,20),太陽の紋章,2,FALSE)</f>
        <v>夜</v>
      </c>
      <c r="T27" s="97" t="s">
        <v>890</v>
      </c>
    </row>
    <row r="28" spans="1:20" s="630" customFormat="1" ht="13.5" customHeight="1">
      <c r="A28" s="414" t="str">
        <f>VLOOKUP(MOD(E28,10),十干,2,FALSE)</f>
        <v>戊</v>
      </c>
      <c r="B28" s="415" t="str">
        <f>VLOOKUP(MOD(E28,12),十二支,3,FALSE)</f>
        <v xml:space="preserve">01 冥 </v>
      </c>
      <c r="C28" s="416" t="str">
        <f>VLOOKUP(F28,星座,3,TRUE)</f>
        <v xml:space="preserve">01 冥 </v>
      </c>
      <c r="D28" s="533">
        <v>36110</v>
      </c>
      <c r="E28" s="417">
        <f>IFERROR(YEAR(D28),LEFT(D28,4))</f>
        <v>1998</v>
      </c>
      <c r="F28" s="417" t="str">
        <f>IF(ISTEXT(D28),RIGHT(D28,5),TEXT(D28,"mm/dd"))</f>
        <v>11/11</v>
      </c>
      <c r="G28" s="417">
        <f>SUM(MID(E28,1,1),MID(E28,2,1),MID(E28,3,1),MID(E28,4,1),MID(F28,1,1),MID(F28,2,1),MID(F28,4,1),MID(F28,5,1))</f>
        <v>31</v>
      </c>
      <c r="H28" s="417">
        <f>IF(MOD(G28,9)=0,9,MOD(G28,9))</f>
        <v>4</v>
      </c>
      <c r="I28" s="417" t="str">
        <f>IFERROR(MID("日月火水木金土",WEEKDAY(D28),1),"")</f>
        <v>水</v>
      </c>
      <c r="J28" s="418" t="s">
        <v>4211</v>
      </c>
      <c r="K28" s="419" t="str">
        <f>VLOOKUP(F28,石と花メイン,3,FALSE)</f>
        <v>●翡翠</v>
      </c>
      <c r="L28" s="420" t="str">
        <f>VLOOKUP(F28,石と花メイン,4,FALSE)</f>
        <v>烏瓜【玉章】</v>
      </c>
      <c r="M28" s="399">
        <f>IF(OR(MONTH(F28)&lt;7,AND(MONTH(F28)=7,DAY(F28)&lt;=25)),
MOD(SUM((E28-1901)*365,259),260),
MOD(SUM((E28-1900)*365,259),260))</f>
        <v>149</v>
      </c>
      <c r="N28" s="421">
        <f>IF(AND(MONTH(F28)=7,DAY(F28)&gt;25),1,
ROUNDDOWN((SUM(VLOOKUP(MONTH(F28),D暦変換用数値,2,FALSE),DAY(F28))/28)+1,0))</f>
        <v>4</v>
      </c>
      <c r="O28" s="422">
        <f>IF(AND(MONTH(F28)=7,DAY(F28)&gt;25),DAY(F28)-25,
MOD((SUM(VLOOKUP(MONTH(F28),D暦変換用数値,2,FALSE),DAY(F28))),28)+1)</f>
        <v>25</v>
      </c>
      <c r="P28" s="423">
        <f>IF(OR(MONTH(F28)&lt;7,AND(MONTH(F28)=7,DAY(F28)&lt;=25)),
MOD(SUM((E28-1901)*365,(N28-1)*28,O28,258),260),
MOD(SUM((E28-1900)*365,(N28-1)*28,O28,258),260))</f>
        <v>257</v>
      </c>
      <c r="Q28" s="424" t="str">
        <f>VLOOKUP(MOD(P28,4),色,2,FALSE)</f>
        <v>赤い</v>
      </c>
      <c r="R28" s="425" t="str">
        <f>VLOOKUP(MOD(P28,13),銀河の音,2,FALSE)</f>
        <v>惑星の</v>
      </c>
      <c r="S28" s="426" t="str">
        <f>VLOOKUP(MOD(P28,20),太陽の紋章,2,FALSE)</f>
        <v>地球</v>
      </c>
      <c r="T28" s="95" t="s">
        <v>7569</v>
      </c>
    </row>
    <row r="29" spans="1:20" s="629" customFormat="1" ht="13.5" customHeight="1">
      <c r="A29" s="490" t="str">
        <f>VLOOKUP(MOD(E29,10),十干,2,FALSE)</f>
        <v>庚</v>
      </c>
      <c r="B29" s="415" t="str">
        <f>VLOOKUP(MOD(E29,12),十二支,3,FALSE)</f>
        <v xml:space="preserve">01 冥 </v>
      </c>
      <c r="C29" s="416" t="str">
        <f>VLOOKUP(F29,星座,3,TRUE)</f>
        <v xml:space="preserve">01 冥 </v>
      </c>
      <c r="D29" s="530">
        <v>40487</v>
      </c>
      <c r="E29" s="491">
        <f>IFERROR(YEAR(D29),LEFT(D29,4))</f>
        <v>2010</v>
      </c>
      <c r="F29" s="491" t="str">
        <f>IF(ISTEXT(D29),RIGHT(D29,5),TEXT(D29,"mm/dd"))</f>
        <v>11/05</v>
      </c>
      <c r="G29" s="491">
        <f>SUM(MID(E29,1,1),MID(E29,2,1),MID(E29,3,1),MID(E29,4,1),MID(F29,1,1),MID(F29,2,1),MID(F29,4,1),MID(F29,5,1))</f>
        <v>10</v>
      </c>
      <c r="H29" s="491">
        <f>IF(MOD(G29,9)=0,9,MOD(G29,9))</f>
        <v>1</v>
      </c>
      <c r="I29" s="491" t="str">
        <f>IFERROR(MID("日月火水木金土",WEEKDAY(D29),1),"")</f>
        <v>金</v>
      </c>
      <c r="J29" s="492" t="s">
        <v>7492</v>
      </c>
      <c r="K29" s="419" t="str">
        <f>VLOOKUP(F29,石と花メイン,3,FALSE)</f>
        <v>◆猫目石</v>
      </c>
      <c r="L29" s="493" t="str">
        <f>VLOOKUP(F29,石と花メイン,4,FALSE)</f>
        <v>コルチカム【犬サフラン】</v>
      </c>
      <c r="M29" s="481">
        <f>IF(OR(MONTH(F29)&lt;7,AND(MONTH(F29)=7,DAY(F29)&lt;=25)),
MOD(SUM((E29-1901)*365,259),260),
MOD(SUM((E29-1900)*365,259),260))</f>
        <v>109</v>
      </c>
      <c r="N29" s="421">
        <f>IF(AND(MONTH(F29)=7,DAY(F29)&gt;25),1,
ROUNDDOWN((SUM(VLOOKUP(MONTH(F29),D暦変換用数値,2,FALSE),DAY(F29))/28)+1,0))</f>
        <v>4</v>
      </c>
      <c r="O29" s="422">
        <f>IF(AND(MONTH(F29)=7,DAY(F29)&gt;25),DAY(F29)-25,
MOD((SUM(VLOOKUP(MONTH(F29),D暦変換用数値,2,FALSE),DAY(F29))),28)+1)</f>
        <v>19</v>
      </c>
      <c r="P29" s="423">
        <f>IF(OR(MONTH(F29)&lt;7,AND(MONTH(F29)=7,DAY(F29)&lt;=25)),
MOD(SUM((E29-1901)*365,(N29-1)*28,O29,258),260),
MOD(SUM((E29-1900)*365,(N29-1)*28,O29,258),260))</f>
        <v>211</v>
      </c>
      <c r="Q29" s="424" t="str">
        <f>VLOOKUP(MOD(P29,4),色,2,FALSE)</f>
        <v>青い</v>
      </c>
      <c r="R29" s="425" t="str">
        <f>VLOOKUP(MOD(P29,13),銀河の音,2,FALSE)</f>
        <v>電気の</v>
      </c>
      <c r="S29" s="426" t="str">
        <f>VLOOKUP(MOD(P29,20),太陽の紋章,2,FALSE)</f>
        <v>猿</v>
      </c>
      <c r="T29" s="102" t="s">
        <v>7493</v>
      </c>
    </row>
    <row r="30" spans="1:20" s="630" customFormat="1" ht="13.5" customHeight="1">
      <c r="A30" s="414" t="str">
        <f>VLOOKUP(MOD(E30,10),十干,2,FALSE)</f>
        <v>壬</v>
      </c>
      <c r="B30" s="415" t="str">
        <f>VLOOKUP(MOD(E30,12),十二支,3,FALSE)</f>
        <v xml:space="preserve">01 冥 </v>
      </c>
      <c r="C30" s="416" t="str">
        <f>VLOOKUP(F30,星座,3,TRUE)</f>
        <v xml:space="preserve">02 零 </v>
      </c>
      <c r="D30" s="533">
        <v>993</v>
      </c>
      <c r="E30" s="417">
        <f>IFERROR(YEAR(D30),LEFT(D30,4))</f>
        <v>1902</v>
      </c>
      <c r="F30" s="417" t="str">
        <f>IF(ISTEXT(D30),RIGHT(D30,5),TEXT(D30,"mm/dd"))</f>
        <v>09/19</v>
      </c>
      <c r="G30" s="417">
        <f>SUM(MID(E30,1,1),MID(E30,2,1),MID(E30,3,1),MID(E30,4,1),MID(F30,1,1),MID(F30,2,1),MID(F30,4,1),MID(F30,5,1))</f>
        <v>31</v>
      </c>
      <c r="H30" s="417">
        <f>IF(MOD(G30,9)=0,9,MOD(G30,9))</f>
        <v>4</v>
      </c>
      <c r="I30" s="417" t="str">
        <f>IFERROR(MID("日月火水木金土",WEEKDAY(D30),1),"")</f>
        <v>金</v>
      </c>
      <c r="J30" s="418" t="s">
        <v>4212</v>
      </c>
      <c r="K30" s="419" t="str">
        <f>VLOOKUP(F30,石と花メイン,3,FALSE)</f>
        <v>■緑玉髄</v>
      </c>
      <c r="L30" s="420" t="str">
        <f>VLOOKUP(F30,石と花メイン,4,FALSE)</f>
        <v>釣船草</v>
      </c>
      <c r="M30" s="399">
        <f>IF(OR(MONTH(F30)&lt;7,AND(MONTH(F30)=7,DAY(F30)&lt;=25)),
MOD(SUM((E30-1901)*365,259),260),
MOD(SUM((E30-1900)*365,259),260))</f>
        <v>209</v>
      </c>
      <c r="N30" s="421">
        <f>IF(AND(MONTH(F30)=7,DAY(F30)&gt;25),1,
ROUNDDOWN((SUM(VLOOKUP(MONTH(F30),D暦変換用数値,2,FALSE),DAY(F30))/28)+1,0))</f>
        <v>2</v>
      </c>
      <c r="O30" s="422">
        <f>IF(AND(MONTH(F30)=7,DAY(F30)&gt;25),DAY(F30)-25,
MOD((SUM(VLOOKUP(MONTH(F30),D暦変換用数値,2,FALSE),DAY(F30))),28)+1)</f>
        <v>28</v>
      </c>
      <c r="P30" s="423">
        <f>IF(OR(MONTH(F30)&lt;7,AND(MONTH(F30)=7,DAY(F30)&lt;=25)),
MOD(SUM((E30-1901)*365,(N30-1)*28,O30,258),260),
MOD(SUM((E30-1900)*365,(N30-1)*28,O30,258),260))</f>
        <v>4</v>
      </c>
      <c r="Q30" s="424" t="str">
        <f>VLOOKUP(MOD(P30,4),色,2,FALSE)</f>
        <v>黄色い</v>
      </c>
      <c r="R30" s="425" t="str">
        <f>VLOOKUP(MOD(P30,13),銀河の音,2,FALSE)</f>
        <v>自己存在の</v>
      </c>
      <c r="S30" s="426" t="str">
        <f>VLOOKUP(MOD(P30,20),太陽の紋章,2,FALSE)</f>
        <v>種</v>
      </c>
      <c r="T30" s="91" t="s">
        <v>3736</v>
      </c>
    </row>
    <row r="31" spans="1:20" s="630" customFormat="1" ht="13.5" customHeight="1">
      <c r="A31" s="445" t="str">
        <f>VLOOKUP(MOD(E31,10),十干,2,FALSE)</f>
        <v>甲</v>
      </c>
      <c r="B31" s="447" t="str">
        <f>VLOOKUP(MOD(E31,12),十二支,3,FALSE)</f>
        <v xml:space="preserve">01 冥 </v>
      </c>
      <c r="C31" s="448" t="str">
        <f>VLOOKUP(F31,星座,3,TRUE)</f>
        <v xml:space="preserve">02 零 </v>
      </c>
      <c r="D31" s="531">
        <v>5364</v>
      </c>
      <c r="E31" s="449">
        <f>IFERROR(YEAR(D31),LEFT(D31,4))</f>
        <v>1914</v>
      </c>
      <c r="F31" s="449" t="str">
        <f>IF(ISTEXT(D31),RIGHT(D31,5),TEXT(D31,"mm/dd"))</f>
        <v>09/07</v>
      </c>
      <c r="G31" s="452">
        <f>SUM(MID(E31,1,1),MID(E31,2,1),MID(E31,3,1),MID(E31,4,1),MID(F31,1,1),MID(F31,2,1),MID(F31,4,1),MID(F31,5,1))</f>
        <v>31</v>
      </c>
      <c r="H31" s="450">
        <f>IF(MOD(G31,9)=0,9,MOD(G31,9))</f>
        <v>4</v>
      </c>
      <c r="I31" s="450" t="str">
        <f>IFERROR(MID("日月火水木金土",WEEKDAY(D31),1),"")</f>
        <v>月</v>
      </c>
      <c r="J31" s="453" t="s">
        <v>1519</v>
      </c>
      <c r="K31" s="455" t="str">
        <f>VLOOKUP(F31,石と花メイン,3,FALSE)</f>
        <v>▲黄金</v>
      </c>
      <c r="L31" s="457" t="str">
        <f>VLOOKUP(F31,石と花メイン,4,FALSE)</f>
        <v>オレンジ【甘橙】</v>
      </c>
      <c r="M31" s="401">
        <f>IF(OR(MONTH(F31)&lt;7,AND(MONTH(F31)=7,DAY(F31)&lt;=25)),
MOD(SUM((E31-1901)*365,259),260),
MOD(SUM((E31-1900)*365,259),260))</f>
        <v>169</v>
      </c>
      <c r="N31" s="436">
        <f>IF(AND(MONTH(F31)=7,DAY(F31)&gt;25),1,
ROUNDDOWN((SUM(VLOOKUP(MONTH(F31),D暦変換用数値,2,FALSE),DAY(F31))/28)+1,0))</f>
        <v>2</v>
      </c>
      <c r="O31" s="437">
        <f>IF(AND(MONTH(F31)=7,DAY(F31)&gt;25),DAY(F31)-25,
MOD((SUM(VLOOKUP(MONTH(F31),D暦変換用数値,2,FALSE),DAY(F31))),28)+1)</f>
        <v>16</v>
      </c>
      <c r="P31" s="438">
        <f>IF(OR(MONTH(F31)&lt;7,AND(MONTH(F31)=7,DAY(F31)&lt;=25)),
MOD(SUM((E31-1901)*365,(N31-1)*28,O31,258),260),
MOD(SUM((E31-1900)*365,(N31-1)*28,O31,258),260))</f>
        <v>212</v>
      </c>
      <c r="Q31" s="460" t="str">
        <f>VLOOKUP(MOD(P31,4),色,2,FALSE)</f>
        <v>黄色い</v>
      </c>
      <c r="R31" s="464" t="str">
        <f>VLOOKUP(MOD(P31,13),銀河の音,2,FALSE)</f>
        <v>自己存在の</v>
      </c>
      <c r="S31" s="468" t="str">
        <f>VLOOKUP(MOD(P31,20),太陽の紋章,2,FALSE)</f>
        <v>人</v>
      </c>
      <c r="T31" s="97" t="s">
        <v>896</v>
      </c>
    </row>
    <row r="32" spans="1:20" s="630" customFormat="1" ht="13.5" customHeight="1">
      <c r="A32" s="445" t="str">
        <f>VLOOKUP(MOD(E32,10),十干,2,FALSE)</f>
        <v>甲</v>
      </c>
      <c r="B32" s="447" t="str">
        <f>VLOOKUP(MOD(E32,12),十二支,3,FALSE)</f>
        <v xml:space="preserve">01 冥 </v>
      </c>
      <c r="C32" s="448" t="str">
        <f>VLOOKUP(F32,星座,3,TRUE)</f>
        <v xml:space="preserve">02 零 </v>
      </c>
      <c r="D32" s="531">
        <v>5374</v>
      </c>
      <c r="E32" s="449">
        <f>IFERROR(YEAR(D32),LEFT(D32,4))</f>
        <v>1914</v>
      </c>
      <c r="F32" s="449" t="str">
        <f>IF(ISTEXT(D32),RIGHT(D32,5),TEXT(D32,"mm/dd"))</f>
        <v>09/17</v>
      </c>
      <c r="G32" s="452">
        <f>SUM(MID(E32,1,1),MID(E32,2,1),MID(E32,3,1),MID(E32,4,1),MID(F32,1,1),MID(F32,2,1),MID(F32,4,1),MID(F32,5,1))</f>
        <v>32</v>
      </c>
      <c r="H32" s="450">
        <f>IF(MOD(G32,9)=0,9,MOD(G32,9))</f>
        <v>5</v>
      </c>
      <c r="I32" s="450" t="str">
        <f>IFERROR(MID("日月火水木金土",WEEKDAY(D32),1),"")</f>
        <v>木</v>
      </c>
      <c r="J32" s="453" t="s">
        <v>1520</v>
      </c>
      <c r="K32" s="455" t="str">
        <f>VLOOKUP(F32,石と花メイン,3,FALSE)</f>
        <v>◇金剛石</v>
      </c>
      <c r="L32" s="457" t="str">
        <f>VLOOKUP(F32,石と花メイン,4,FALSE)</f>
        <v>風船蔓</v>
      </c>
      <c r="M32" s="401">
        <f>IF(OR(MONTH(F32)&lt;7,AND(MONTH(F32)=7,DAY(F32)&lt;=25)),
MOD(SUM((E32-1901)*365,259),260),
MOD(SUM((E32-1900)*365,259),260))</f>
        <v>169</v>
      </c>
      <c r="N32" s="436">
        <f>IF(AND(MONTH(F32)=7,DAY(F32)&gt;25),1,
ROUNDDOWN((SUM(VLOOKUP(MONTH(F32),D暦変換用数値,2,FALSE),DAY(F32))/28)+1,0))</f>
        <v>2</v>
      </c>
      <c r="O32" s="437">
        <f>IF(AND(MONTH(F32)=7,DAY(F32)&gt;25),DAY(F32)-25,
MOD((SUM(VLOOKUP(MONTH(F32),D暦変換用数値,2,FALSE),DAY(F32))),28)+1)</f>
        <v>26</v>
      </c>
      <c r="P32" s="438">
        <f>IF(OR(MONTH(F32)&lt;7,AND(MONTH(F32)=7,DAY(F32)&lt;=25)),
MOD(SUM((E32-1901)*365,(N32-1)*28,O32,258),260),
MOD(SUM((E32-1900)*365,(N32-1)*28,O32,258),260))</f>
        <v>222</v>
      </c>
      <c r="Q32" s="461" t="str">
        <f>VLOOKUP(MOD(P32,4),色,2,FALSE)</f>
        <v>白い</v>
      </c>
      <c r="R32" s="465" t="str">
        <f>VLOOKUP(MOD(P32,13),銀河の音,2,FALSE)</f>
        <v>磁気の</v>
      </c>
      <c r="S32" s="469" t="str">
        <f>VLOOKUP(MOD(P32,20),太陽の紋章,2,FALSE)</f>
        <v>風</v>
      </c>
      <c r="T32" s="99" t="s">
        <v>897</v>
      </c>
    </row>
    <row r="33" spans="1:20" s="630" customFormat="1" ht="13.5" customHeight="1">
      <c r="A33" s="445" t="str">
        <f>VLOOKUP(MOD(E33,10),十干,2,FALSE)</f>
        <v>丙</v>
      </c>
      <c r="B33" s="447" t="str">
        <f>VLOOKUP(MOD(E33,12),十二支,3,FALSE)</f>
        <v xml:space="preserve">01 冥 </v>
      </c>
      <c r="C33" s="448" t="str">
        <f>VLOOKUP(F33,星座,3,TRUE)</f>
        <v xml:space="preserve">02 零 </v>
      </c>
      <c r="D33" s="531">
        <v>9746</v>
      </c>
      <c r="E33" s="449">
        <f>IFERROR(YEAR(D33),LEFT(D33,4))</f>
        <v>1926</v>
      </c>
      <c r="F33" s="449" t="str">
        <f>IF(ISTEXT(D33),RIGHT(D33,5),TEXT(D33,"mm/dd"))</f>
        <v>09/06</v>
      </c>
      <c r="G33" s="452">
        <f>SUM(MID(E33,1,1),MID(E33,2,1),MID(E33,3,1),MID(E33,4,1),MID(F33,1,1),MID(F33,2,1),MID(F33,4,1),MID(F33,5,1))</f>
        <v>33</v>
      </c>
      <c r="H33" s="450">
        <f>IF(MOD(G33,9)=0,9,MOD(G33,9))</f>
        <v>6</v>
      </c>
      <c r="I33" s="450" t="str">
        <f>IFERROR(MID("日月火水木金土",WEEKDAY(D33),1),"")</f>
        <v>月</v>
      </c>
      <c r="J33" s="453" t="s">
        <v>1521</v>
      </c>
      <c r="K33" s="455" t="str">
        <f>VLOOKUP(F33,石と花メイン,3,FALSE)</f>
        <v>□水晶</v>
      </c>
      <c r="L33" s="457" t="str">
        <f>VLOOKUP(F33,石と花メイン,4,FALSE)</f>
        <v>金蓮花【ナスタチウム】</v>
      </c>
      <c r="M33" s="401">
        <f>IF(OR(MONTH(F33)&lt;7,AND(MONTH(F33)=7,DAY(F33)&lt;=25)),
MOD(SUM((E33-1901)*365,259),260),
MOD(SUM((E33-1900)*365,259),260))</f>
        <v>129</v>
      </c>
      <c r="N33" s="436">
        <f>IF(AND(MONTH(F33)=7,DAY(F33)&gt;25),1,
ROUNDDOWN((SUM(VLOOKUP(MONTH(F33),D暦変換用数値,2,FALSE),DAY(F33))/28)+1,0))</f>
        <v>2</v>
      </c>
      <c r="O33" s="437">
        <f>IF(AND(MONTH(F33)=7,DAY(F33)&gt;25),DAY(F33)-25,
MOD((SUM(VLOOKUP(MONTH(F33),D暦変換用数値,2,FALSE),DAY(F33))),28)+1)</f>
        <v>15</v>
      </c>
      <c r="P33" s="438">
        <f>IF(OR(MONTH(F33)&lt;7,AND(MONTH(F33)=7,DAY(F33)&lt;=25)),
MOD(SUM((E33-1901)*365,(N33-1)*28,O33,258),260),
MOD(SUM((E33-1900)*365,(N33-1)*28,O33,258),260))</f>
        <v>171</v>
      </c>
      <c r="Q33" s="462" t="str">
        <f>VLOOKUP(MOD(P33,4),色,2,FALSE)</f>
        <v>青い</v>
      </c>
      <c r="R33" s="466" t="str">
        <f>VLOOKUP(MOD(P33,13),銀河の音,2,FALSE)</f>
        <v>月の</v>
      </c>
      <c r="S33" s="470" t="str">
        <f>VLOOKUP(MOD(P33,20),太陽の紋章,2,FALSE)</f>
        <v>猿</v>
      </c>
      <c r="T33" s="98" t="s">
        <v>3736</v>
      </c>
    </row>
    <row r="34" spans="1:20" s="629" customFormat="1" ht="13.5" customHeight="1">
      <c r="A34" s="486" t="str">
        <f>VLOOKUP(MOD(E34,10),十干,2,FALSE)</f>
        <v>丙</v>
      </c>
      <c r="B34" s="447" t="str">
        <f>VLOOKUP(MOD(E34,12),十二支,3,FALSE)</f>
        <v xml:space="preserve">01 冥 </v>
      </c>
      <c r="C34" s="448" t="str">
        <f>VLOOKUP(F34,星座,3,TRUE)</f>
        <v xml:space="preserve">02 零 </v>
      </c>
      <c r="D34" s="535">
        <v>9759</v>
      </c>
      <c r="E34" s="450">
        <f>IFERROR(YEAR(D34),LEFT(D34,4))</f>
        <v>1926</v>
      </c>
      <c r="F34" s="450" t="str">
        <f>IF(ISTEXT(D34),RIGHT(D34,5),TEXT(D34,"mm/dd"))</f>
        <v>09/19</v>
      </c>
      <c r="G34" s="450">
        <f>SUM(MID(E34,1,1),MID(E34,2,1),MID(E34,3,1),MID(E34,4,1),MID(F34,1,1),MID(F34,2,1),MID(F34,4,1),MID(F34,5,1))</f>
        <v>37</v>
      </c>
      <c r="H34" s="450">
        <f>IF(MOD(G34,9)=0,9,MOD(G34,9))</f>
        <v>1</v>
      </c>
      <c r="I34" s="450" t="str">
        <f>IFERROR(MID("日月火水木金土",WEEKDAY(D34),1),"")</f>
        <v>日</v>
      </c>
      <c r="J34" s="454" t="s">
        <v>3044</v>
      </c>
      <c r="K34" s="456" t="str">
        <f>VLOOKUP(F34,石と花メイン,3,FALSE)</f>
        <v>■緑玉髄</v>
      </c>
      <c r="L34" s="458" t="str">
        <f>VLOOKUP(F34,石と花メイン,4,FALSE)</f>
        <v>釣船草</v>
      </c>
      <c r="M34" s="403">
        <f>IF(OR(MONTH(F34)&lt;7,AND(MONTH(F34)=7,DAY(F34)&lt;=25)),
MOD(SUM((E34-1901)*365,259),260),
MOD(SUM((E34-1900)*365,259),260))</f>
        <v>129</v>
      </c>
      <c r="N34" s="436">
        <f>IF(AND(MONTH(F34)=7,DAY(F34)&gt;25),1,
ROUNDDOWN((SUM(VLOOKUP(MONTH(F34),D暦変換用数値,2,FALSE),DAY(F34))/28)+1,0))</f>
        <v>2</v>
      </c>
      <c r="O34" s="437">
        <f>IF(AND(MONTH(F34)=7,DAY(F34)&gt;25),DAY(F34)-25,
MOD((SUM(VLOOKUP(MONTH(F34),D暦変換用数値,2,FALSE),DAY(F34))),28)+1)</f>
        <v>28</v>
      </c>
      <c r="P34" s="438">
        <f>IF(OR(MONTH(F34)&lt;7,AND(MONTH(F34)=7,DAY(F34)&lt;=25)),
MOD(SUM((E34-1901)*365,(N34-1)*28,O34,258),260),
MOD(SUM((E34-1900)*365,(N34-1)*28,O34,258),260))</f>
        <v>184</v>
      </c>
      <c r="Q34" s="460" t="str">
        <f>VLOOKUP(MOD(P34,4),色,2,FALSE)</f>
        <v>黄色い</v>
      </c>
      <c r="R34" s="464" t="str">
        <f>VLOOKUP(MOD(P34,13),銀河の音,2,FALSE)</f>
        <v>月の</v>
      </c>
      <c r="S34" s="468" t="str">
        <f>VLOOKUP(MOD(P34,20),太陽の紋章,2,FALSE)</f>
        <v>種</v>
      </c>
      <c r="T34" s="96" t="s">
        <v>3045</v>
      </c>
    </row>
    <row r="35" spans="1:20" s="329" customFormat="1" ht="13.5" customHeight="1">
      <c r="A35" s="445" t="str">
        <f>VLOOKUP(MOD(E35,10),十干,2,FALSE)</f>
        <v>戊</v>
      </c>
      <c r="B35" s="447" t="str">
        <f>VLOOKUP(MOD(E35,12),十二支,3,FALSE)</f>
        <v xml:space="preserve">01 冥 </v>
      </c>
      <c r="C35" s="448" t="str">
        <f>VLOOKUP(F35,星座,3,TRUE)</f>
        <v xml:space="preserve">02 零 </v>
      </c>
      <c r="D35" s="531">
        <v>14125</v>
      </c>
      <c r="E35" s="449">
        <f>IFERROR(YEAR(D35),LEFT(D35,4))</f>
        <v>1938</v>
      </c>
      <c r="F35" s="449" t="str">
        <f>IF(ISTEXT(D35),RIGHT(D35,5),TEXT(D35,"mm/dd"))</f>
        <v>09/02</v>
      </c>
      <c r="G35" s="452">
        <f>SUM(MID(E35,1,1),MID(E35,2,1),MID(E35,3,1),MID(E35,4,1),MID(F35,1,1),MID(F35,2,1),MID(F35,4,1),MID(F35,5,1))</f>
        <v>32</v>
      </c>
      <c r="H35" s="450">
        <f>IF(MOD(G35,9)=0,9,MOD(G35,9))</f>
        <v>5</v>
      </c>
      <c r="I35" s="450" t="str">
        <f>IFERROR(MID("日月火水木金土",WEEKDAY(D35),1),"")</f>
        <v>金</v>
      </c>
      <c r="J35" s="453" t="s">
        <v>2631</v>
      </c>
      <c r="K35" s="455" t="str">
        <f>VLOOKUP(F35,石と花メイン,3,FALSE)</f>
        <v>◆藍玉</v>
      </c>
      <c r="L35" s="457" t="str">
        <f>VLOOKUP(F35,石と花メイン,4,FALSE)</f>
        <v>コバエア【蔓コベア】</v>
      </c>
      <c r="M35" s="401">
        <f>IF(OR(MONTH(F35)&lt;7,AND(MONTH(F35)=7,DAY(F35)&lt;=25)),
MOD(SUM((E35-1901)*365,259),260),
MOD(SUM((E35-1900)*365,259),260))</f>
        <v>89</v>
      </c>
      <c r="N35" s="436">
        <f>IF(AND(MONTH(F35)=7,DAY(F35)&gt;25),1,
ROUNDDOWN((SUM(VLOOKUP(MONTH(F35),D暦変換用数値,2,FALSE),DAY(F35))/28)+1,0))</f>
        <v>2</v>
      </c>
      <c r="O35" s="437">
        <f>IF(AND(MONTH(F35)=7,DAY(F35)&gt;25),DAY(F35)-25,
MOD((SUM(VLOOKUP(MONTH(F35),D暦変換用数値,2,FALSE),DAY(F35))),28)+1)</f>
        <v>11</v>
      </c>
      <c r="P35" s="438">
        <f>IF(OR(MONTH(F35)&lt;7,AND(MONTH(F35)=7,DAY(F35)&lt;=25)),
MOD(SUM((E35-1901)*365,(N35-1)*28,O35,258),260),
MOD(SUM((E35-1900)*365,(N35-1)*28,O35,258),260))</f>
        <v>127</v>
      </c>
      <c r="Q35" s="462" t="str">
        <f>VLOOKUP(MOD(P35,4),色,2,FALSE)</f>
        <v>青い</v>
      </c>
      <c r="R35" s="466" t="str">
        <f>VLOOKUP(MOD(P35,13),銀河の音,2,FALSE)</f>
        <v>惑星の</v>
      </c>
      <c r="S35" s="470" t="str">
        <f>VLOOKUP(MOD(P35,20),太陽の紋章,2,FALSE)</f>
        <v>手</v>
      </c>
      <c r="T35" s="98" t="s">
        <v>3736</v>
      </c>
    </row>
    <row r="36" spans="1:20" s="329" customFormat="1" ht="13.5" customHeight="1">
      <c r="A36" s="445" t="str">
        <f>VLOOKUP(MOD(E36,10),十干,2,FALSE)</f>
        <v>庚</v>
      </c>
      <c r="B36" s="447" t="str">
        <f>VLOOKUP(MOD(E36,12),十二支,3,FALSE)</f>
        <v xml:space="preserve">01 冥 </v>
      </c>
      <c r="C36" s="448" t="str">
        <f>VLOOKUP(F36,星座,3,TRUE)</f>
        <v xml:space="preserve">02 零 </v>
      </c>
      <c r="D36" s="531">
        <v>18501</v>
      </c>
      <c r="E36" s="449">
        <f>IFERROR(YEAR(D36),LEFT(D36,4))</f>
        <v>1950</v>
      </c>
      <c r="F36" s="449" t="str">
        <f>IF(ISTEXT(D36),RIGHT(D36,5),TEXT(D36,"mm/dd"))</f>
        <v>08/26</v>
      </c>
      <c r="G36" s="452">
        <f>SUM(MID(E36,1,1),MID(E36,2,1),MID(E36,3,1),MID(E36,4,1),MID(F36,1,1),MID(F36,2,1),MID(F36,4,1),MID(F36,5,1))</f>
        <v>31</v>
      </c>
      <c r="H36" s="450">
        <f>IF(MOD(G36,9)=0,9,MOD(G36,9))</f>
        <v>4</v>
      </c>
      <c r="I36" s="450" t="str">
        <f>IFERROR(MID("日月火水木金土",WEEKDAY(D36),1),"")</f>
        <v>土</v>
      </c>
      <c r="J36" s="453" t="s">
        <v>1522</v>
      </c>
      <c r="K36" s="455" t="str">
        <f>VLOOKUP(F36,石と花メイン,3,FALSE)</f>
        <v>◆柘榴石</v>
      </c>
      <c r="L36" s="457" t="str">
        <f>VLOOKUP(F36,石と花メイン,4,FALSE)</f>
        <v>スカビオサ【西洋松虫草】</v>
      </c>
      <c r="M36" s="401">
        <f>IF(OR(MONTH(F36)&lt;7,AND(MONTH(F36)=7,DAY(F36)&lt;=25)),
MOD(SUM((E36-1901)*365,259),260),
MOD(SUM((E36-1900)*365,259),260))</f>
        <v>49</v>
      </c>
      <c r="N36" s="494">
        <f>IF(AND(MONTH(F36)=7,DAY(F36)&gt;25),1,
ROUNDDOWN((SUM(VLOOKUP(MONTH(F36),D暦変換用数値,2,FALSE),DAY(F36))/28)+1,0))</f>
        <v>2</v>
      </c>
      <c r="O36" s="496">
        <f>IF(AND(MONTH(F36)=7,DAY(F36)&gt;25),DAY(F36)-25,
MOD((SUM(VLOOKUP(MONTH(F36),D暦変換用数値,2,FALSE),DAY(F36))),28)+1)</f>
        <v>4</v>
      </c>
      <c r="P36" s="499">
        <f>IF(OR(MONTH(F36)&lt;7,AND(MONTH(F36)=7,DAY(F36)&lt;=25)),
MOD(SUM((E36-1901)*365,(N36-1)*28,O36,258),260),
MOD(SUM((E36-1900)*365,(N36-1)*28,O36,258),260))</f>
        <v>80</v>
      </c>
      <c r="Q36" s="460" t="str">
        <f>VLOOKUP(MOD(P36,4),色,2,FALSE)</f>
        <v>黄色い</v>
      </c>
      <c r="R36" s="464" t="str">
        <f>VLOOKUP(MOD(P36,13),銀河の音,2,FALSE)</f>
        <v>月の</v>
      </c>
      <c r="S36" s="468" t="str">
        <f>VLOOKUP(MOD(P36,20),太陽の紋章,2,FALSE)</f>
        <v>太陽</v>
      </c>
      <c r="T36" s="103" t="s">
        <v>898</v>
      </c>
    </row>
    <row r="37" spans="1:20" s="329" customFormat="1" ht="13.5" customHeight="1">
      <c r="A37" s="445" t="str">
        <f>VLOOKUP(MOD(E37,10),十干,2,FALSE)</f>
        <v>庚</v>
      </c>
      <c r="B37" s="447" t="str">
        <f>VLOOKUP(MOD(E37,12),十二支,3,FALSE)</f>
        <v xml:space="preserve">01 冥 </v>
      </c>
      <c r="C37" s="448" t="str">
        <f>VLOOKUP(F37,星座,3,TRUE)</f>
        <v xml:space="preserve">02 零 </v>
      </c>
      <c r="D37" s="531">
        <v>18504</v>
      </c>
      <c r="E37" s="449">
        <f>IFERROR(YEAR(D37),LEFT(D37,4))</f>
        <v>1950</v>
      </c>
      <c r="F37" s="449" t="str">
        <f>IF(ISTEXT(D37),RIGHT(D37,5),TEXT(D37,"mm/dd"))</f>
        <v>08/29</v>
      </c>
      <c r="G37" s="452">
        <f>SUM(MID(E37,1,1),MID(E37,2,1),MID(E37,3,1),MID(E37,4,1),MID(F37,1,1),MID(F37,2,1),MID(F37,4,1),MID(F37,5,1))</f>
        <v>34</v>
      </c>
      <c r="H37" s="450">
        <f>IF(MOD(G37,9)=0,9,MOD(G37,9))</f>
        <v>7</v>
      </c>
      <c r="I37" s="450" t="str">
        <f>IFERROR(MID("日月火水木金土",WEEKDAY(D37),1),"")</f>
        <v>火</v>
      </c>
      <c r="J37" s="453" t="s">
        <v>1523</v>
      </c>
      <c r="K37" s="455" t="str">
        <f>VLOOKUP(F37,石と花メイン,3,FALSE)</f>
        <v>●蛋白石</v>
      </c>
      <c r="L37" s="457" t="str">
        <f>VLOOKUP(F37,石と花メイン,4,FALSE)</f>
        <v>煙草【ニコチアナ】</v>
      </c>
      <c r="M37" s="401">
        <f>IF(OR(MONTH(F37)&lt;7,AND(MONTH(F37)=7,DAY(F37)&lt;=25)),
MOD(SUM((E37-1901)*365,259),260),
MOD(SUM((E37-1900)*365,259),260))</f>
        <v>49</v>
      </c>
      <c r="N37" s="494">
        <f>IF(AND(MONTH(F37)=7,DAY(F37)&gt;25),1,
ROUNDDOWN((SUM(VLOOKUP(MONTH(F37),D暦変換用数値,2,FALSE),DAY(F37))/28)+1,0))</f>
        <v>2</v>
      </c>
      <c r="O37" s="496">
        <f>IF(AND(MONTH(F37)=7,DAY(F37)&gt;25),DAY(F37)-25,
MOD((SUM(VLOOKUP(MONTH(F37),D暦変換用数値,2,FALSE),DAY(F37))),28)+1)</f>
        <v>7</v>
      </c>
      <c r="P37" s="499">
        <f>IF(OR(MONTH(F37)&lt;7,AND(MONTH(F37)=7,DAY(F37)&lt;=25)),
MOD(SUM((E37-1901)*365,(N37-1)*28,O37,258),260),
MOD(SUM((E37-1900)*365,(N37-1)*28,O37,258),260))</f>
        <v>83</v>
      </c>
      <c r="Q37" s="462" t="str">
        <f>VLOOKUP(MOD(P37,4),色,2,FALSE)</f>
        <v>青い</v>
      </c>
      <c r="R37" s="466" t="str">
        <f>VLOOKUP(MOD(P37,13),銀河の音,2,FALSE)</f>
        <v>倍音の</v>
      </c>
      <c r="S37" s="470" t="str">
        <f>VLOOKUP(MOD(P37,20),太陽の紋章,2,FALSE)</f>
        <v>夜</v>
      </c>
      <c r="T37" s="98" t="s">
        <v>3736</v>
      </c>
    </row>
    <row r="38" spans="1:20" s="329" customFormat="1" ht="13.5" customHeight="1">
      <c r="A38" s="446" t="str">
        <f>VLOOKUP(MOD(E38,10),十干,2,FALSE)</f>
        <v>庚</v>
      </c>
      <c r="B38" s="447" t="str">
        <f>VLOOKUP(MOD(E38,12),十二支,3,FALSE)</f>
        <v xml:space="preserve">01 冥 </v>
      </c>
      <c r="C38" s="448" t="str">
        <f>VLOOKUP(F38,星座,3,TRUE)</f>
        <v xml:space="preserve">02 零 </v>
      </c>
      <c r="D38" s="534">
        <v>18513</v>
      </c>
      <c r="E38" s="451">
        <f>IFERROR(YEAR(D38),LEFT(D38,4))</f>
        <v>1950</v>
      </c>
      <c r="F38" s="451" t="str">
        <f>IF(ISTEXT(D38),RIGHT(D38,5),TEXT(D38,"mm/dd"))</f>
        <v>09/07</v>
      </c>
      <c r="G38" s="451">
        <f>SUM(MID(E38,1,1),MID(E38,2,1),MID(E38,3,1),MID(E38,4,1),MID(F38,1,1),MID(F38,2,1),MID(F38,4,1),MID(F38,5,1))</f>
        <v>31</v>
      </c>
      <c r="H38" s="451">
        <f>IF(MOD(G38,9)=0,9,MOD(G38,9))</f>
        <v>4</v>
      </c>
      <c r="I38" s="451" t="str">
        <f>IFERROR(MID("日月火水木金土",WEEKDAY(D38),1),"")</f>
        <v>木</v>
      </c>
      <c r="J38" s="443" t="s">
        <v>6854</v>
      </c>
      <c r="K38" s="456" t="str">
        <f>VLOOKUP(F38,石と花メイン,3,FALSE)</f>
        <v>▲黄金</v>
      </c>
      <c r="L38" s="459" t="str">
        <f>VLOOKUP(F38,石と花メイン,4,FALSE)</f>
        <v>オレンジ【甘橙】</v>
      </c>
      <c r="M38" s="402">
        <f>IF(OR(MONTH(F38)&lt;7,AND(MONTH(F38)=7,DAY(F38)&lt;=25)),
MOD(SUM((E38-1901)*365,259),260),
MOD(SUM((E38-1900)*365,259),260))</f>
        <v>49</v>
      </c>
      <c r="N38" s="489">
        <f>IF(AND(MONTH(F38)=7,DAY(F38)&gt;25),1,
ROUNDDOWN((SUM(VLOOKUP(MONTH(F38),D暦変換用数値,2,FALSE),DAY(F38))/28)+1,0))</f>
        <v>2</v>
      </c>
      <c r="O38" s="498">
        <f>IF(AND(MONTH(F38)=7,DAY(F38)&gt;25),DAY(F38)-25,
MOD((SUM(VLOOKUP(MONTH(F38),D暦変換用数値,2,FALSE),DAY(F38))),28)+1)</f>
        <v>16</v>
      </c>
      <c r="P38" s="501">
        <f>IF(OR(MONTH(F38)&lt;7,AND(MONTH(F38)=7,DAY(F38)&lt;=25)),
MOD(SUM((E38-1901)*365,(N38-1)*28,O38,258),260),
MOD(SUM((E38-1900)*365,(N38-1)*28,O38,258),260))</f>
        <v>92</v>
      </c>
      <c r="Q38" s="460" t="str">
        <f>VLOOKUP(MOD(P38,4),色,2,FALSE)</f>
        <v>黄色い</v>
      </c>
      <c r="R38" s="464" t="str">
        <f>VLOOKUP(MOD(P38,13),銀河の音,2,FALSE)</f>
        <v>磁気の</v>
      </c>
      <c r="S38" s="468" t="str">
        <f>VLOOKUP(MOD(P38,20),太陽の紋章,2,FALSE)</f>
        <v>人</v>
      </c>
      <c r="T38" s="118"/>
    </row>
    <row r="39" spans="1:20" s="329" customFormat="1" ht="13.5" customHeight="1">
      <c r="A39" s="445" t="str">
        <f>VLOOKUP(MOD(E39,10),十干,2,FALSE)</f>
        <v>庚</v>
      </c>
      <c r="B39" s="447" t="str">
        <f>VLOOKUP(MOD(E39,12),十二支,3,FALSE)</f>
        <v xml:space="preserve">01 冥 </v>
      </c>
      <c r="C39" s="448" t="str">
        <f>VLOOKUP(F39,星座,3,TRUE)</f>
        <v xml:space="preserve">02 零 </v>
      </c>
      <c r="D39" s="531">
        <v>18525</v>
      </c>
      <c r="E39" s="449">
        <f>IFERROR(YEAR(D39),LEFT(D39,4))</f>
        <v>1950</v>
      </c>
      <c r="F39" s="449" t="str">
        <f>IF(ISTEXT(D39),RIGHT(D39,5),TEXT(D39,"mm/dd"))</f>
        <v>09/19</v>
      </c>
      <c r="G39" s="452">
        <f>SUM(MID(E39,1,1),MID(E39,2,1),MID(E39,3,1),MID(E39,4,1),MID(F39,1,1),MID(F39,2,1),MID(F39,4,1),MID(F39,5,1))</f>
        <v>34</v>
      </c>
      <c r="H39" s="450">
        <f>IF(MOD(G39,9)=0,9,MOD(G39,9))</f>
        <v>7</v>
      </c>
      <c r="I39" s="450" t="str">
        <f>IFERROR(MID("日月火水木金土",WEEKDAY(D39),1),"")</f>
        <v>火</v>
      </c>
      <c r="J39" s="453" t="s">
        <v>1524</v>
      </c>
      <c r="K39" s="455" t="str">
        <f>VLOOKUP(F39,石と花メイン,3,FALSE)</f>
        <v>■緑玉髄</v>
      </c>
      <c r="L39" s="457" t="str">
        <f>VLOOKUP(F39,石と花メイン,4,FALSE)</f>
        <v>釣船草</v>
      </c>
      <c r="M39" s="401">
        <f>IF(OR(MONTH(F39)&lt;7,AND(MONTH(F39)=7,DAY(F39)&lt;=25)),
MOD(SUM((E39-1901)*365,259),260),
MOD(SUM((E39-1900)*365,259),260))</f>
        <v>49</v>
      </c>
      <c r="N39" s="494">
        <f>IF(AND(MONTH(F39)=7,DAY(F39)&gt;25),1,
ROUNDDOWN((SUM(VLOOKUP(MONTH(F39),D暦変換用数値,2,FALSE),DAY(F39))/28)+1,0))</f>
        <v>2</v>
      </c>
      <c r="O39" s="496">
        <f>IF(AND(MONTH(F39)=7,DAY(F39)&gt;25),DAY(F39)-25,
MOD((SUM(VLOOKUP(MONTH(F39),D暦変換用数値,2,FALSE),DAY(F39))),28)+1)</f>
        <v>28</v>
      </c>
      <c r="P39" s="499">
        <f>IF(OR(MONTH(F39)&lt;7,AND(MONTH(F39)=7,DAY(F39)&lt;=25)),
MOD(SUM((E39-1901)*365,(N39-1)*28,O39,258),260),
MOD(SUM((E39-1900)*365,(N39-1)*28,O39,258),260))</f>
        <v>104</v>
      </c>
      <c r="Q39" s="460" t="str">
        <f>VLOOKUP(MOD(P39,4),色,2,FALSE)</f>
        <v>黄色い</v>
      </c>
      <c r="R39" s="464" t="str">
        <f>VLOOKUP(MOD(P39,13),銀河の音,2,FALSE)</f>
        <v>宇宙の</v>
      </c>
      <c r="S39" s="468" t="str">
        <f>VLOOKUP(MOD(P39,20),太陽の紋章,2,FALSE)</f>
        <v>種</v>
      </c>
      <c r="T39" s="99" t="s">
        <v>6714</v>
      </c>
    </row>
    <row r="40" spans="1:20" s="329" customFormat="1" ht="13.5" customHeight="1">
      <c r="A40" s="442" t="str">
        <f>VLOOKUP(MOD(E40,10),十干,2,FALSE)</f>
        <v>壬</v>
      </c>
      <c r="B40" s="432" t="str">
        <f>VLOOKUP(MOD(E40,12),十二支,3,FALSE)</f>
        <v xml:space="preserve">01 冥 </v>
      </c>
      <c r="C40" s="433" t="str">
        <f>VLOOKUP(F40,星座,3,TRUE)</f>
        <v xml:space="preserve">02 零 </v>
      </c>
      <c r="D40" s="540">
        <v>22893</v>
      </c>
      <c r="E40" s="434">
        <f>IFERROR(YEAR(D40),LEFT(D40,4))</f>
        <v>1962</v>
      </c>
      <c r="F40" s="548" t="str">
        <f>IF(ISTEXT(D40),RIGHT(D40,5),TEXT(D40,"mm/dd"))</f>
        <v>09/04</v>
      </c>
      <c r="G40" s="434">
        <f>SUM(MID(E40,1,1),MID(E40,2,1),MID(E40,3,1),MID(E40,4,1),MID(F40,1,1),MID(F40,2,1),MID(F40,4,1),MID(F40,5,1))</f>
        <v>31</v>
      </c>
      <c r="H40" s="434">
        <f>IF(MOD(G40,9)=0,9,MOD(G40,9))</f>
        <v>4</v>
      </c>
      <c r="I40" s="434" t="str">
        <f>IFERROR(MID("日月火水木金土",WEEKDAY(D40),1),"")</f>
        <v>火</v>
      </c>
      <c r="J40" s="443" t="s">
        <v>9218</v>
      </c>
      <c r="K40" s="436" t="str">
        <f>VLOOKUP(F40,石と花メイン,3,FALSE)</f>
        <v>◆金緑石</v>
      </c>
      <c r="L40" s="435" t="str">
        <f>VLOOKUP(F40,石と花メイン,4,FALSE)</f>
        <v>クロコスミア【姫檜扇水仙】</v>
      </c>
      <c r="M40" s="400">
        <f>IF(OR(MONTH(F40)&lt;7,AND(MONTH(F40)=7,DAY(F40)&lt;=25)),
MOD(SUM((E40-1901)*365,259),260),
MOD(SUM((E40-1900)*365,259),260))</f>
        <v>9</v>
      </c>
      <c r="N40" s="436">
        <f>IF(AND(MONTH(F40)=7,DAY(F40)&gt;25),1,
ROUNDDOWN((SUM(VLOOKUP(MONTH(F40),D暦変換用数値,2,FALSE),DAY(F40))/28)+1,0))</f>
        <v>2</v>
      </c>
      <c r="O40" s="437">
        <f>IF(AND(MONTH(F40)=7,DAY(F40)&gt;25),DAY(F40)-25,
MOD((SUM(VLOOKUP(MONTH(F40),D暦変換用数値,2,FALSE),DAY(F40))),28)+1)</f>
        <v>13</v>
      </c>
      <c r="P40" s="438">
        <f>IF(OR(MONTH(F40)&lt;7,AND(MONTH(F40)=7,DAY(F40)&lt;=25)),
MOD(SUM((E40-1901)*365,(N40-1)*28,O40,258),260),
MOD(SUM((E40-1900)*365,(N40-1)*28,O40,258),260))</f>
        <v>49</v>
      </c>
      <c r="Q40" s="439" t="str">
        <f>VLOOKUP(MOD(P40,4),色,2,FALSE)</f>
        <v>赤い</v>
      </c>
      <c r="R40" s="440" t="str">
        <f>VLOOKUP(MOD(P40,13),銀河の音,2,FALSE)</f>
        <v>惑星の</v>
      </c>
      <c r="S40" s="441" t="str">
        <f>VLOOKUP(MOD(P40,20),太陽の紋章,2,FALSE)</f>
        <v>月</v>
      </c>
      <c r="T40" s="126" t="s">
        <v>9220</v>
      </c>
    </row>
    <row r="41" spans="1:20" s="329" customFormat="1" ht="13.5" customHeight="1">
      <c r="A41" s="445" t="str">
        <f>VLOOKUP(MOD(E41,10),十干,2,FALSE)</f>
        <v>壬</v>
      </c>
      <c r="B41" s="447" t="str">
        <f>VLOOKUP(MOD(E41,12),十二支,3,FALSE)</f>
        <v xml:space="preserve">01 冥 </v>
      </c>
      <c r="C41" s="448" t="str">
        <f>VLOOKUP(F41,星座,3,TRUE)</f>
        <v xml:space="preserve">02 零 </v>
      </c>
      <c r="D41" s="535">
        <v>22898</v>
      </c>
      <c r="E41" s="450">
        <f>IFERROR(YEAR(D41),LEFT(D41,4))</f>
        <v>1962</v>
      </c>
      <c r="F41" s="450" t="str">
        <f>IF(ISTEXT(D41),RIGHT(D41,5),TEXT(D41,"mm/dd"))</f>
        <v>09/09</v>
      </c>
      <c r="G41" s="450">
        <f>SUM(MID(E41,1,1),MID(E41,2,1),MID(E41,3,1),MID(E41,4,1),MID(F41,1,1),MID(F41,2,1),MID(F41,4,1),MID(F41,5,1))</f>
        <v>36</v>
      </c>
      <c r="H41" s="450">
        <f>IF(MOD(G41,9)=0,9,MOD(G41,9))</f>
        <v>9</v>
      </c>
      <c r="I41" s="450" t="str">
        <f>IFERROR(MID("日月火水木金土",WEEKDAY(D41),1),"")</f>
        <v>日</v>
      </c>
      <c r="J41" s="454" t="s">
        <v>6181</v>
      </c>
      <c r="K41" s="456" t="str">
        <f>VLOOKUP(F41,石と花メイン,3,FALSE)</f>
        <v>◇金剛石</v>
      </c>
      <c r="L41" s="458" t="str">
        <f>VLOOKUP(F41,石と花メイン,4,FALSE)</f>
        <v>女郎花【粟花】</v>
      </c>
      <c r="M41" s="403">
        <f>IF(OR(MONTH(F41)&lt;7,AND(MONTH(F41)=7,DAY(F41)&lt;=25)),
MOD(SUM((E41-1901)*365,259),260),
MOD(SUM((E41-1900)*365,259),260))</f>
        <v>9</v>
      </c>
      <c r="N41" s="495">
        <f>IF(AND(MONTH(F41)=7,DAY(F41)&gt;25),1,
ROUNDDOWN((SUM(VLOOKUP(MONTH(F41),D暦変換用数値,2,FALSE),DAY(F41))/28)+1,0))</f>
        <v>2</v>
      </c>
      <c r="O41" s="497">
        <f>IF(AND(MONTH(F41)=7,DAY(F41)&gt;25),DAY(F41)-25,
MOD((SUM(VLOOKUP(MONTH(F41),D暦変換用数値,2,FALSE),DAY(F41))),28)+1)</f>
        <v>18</v>
      </c>
      <c r="P41" s="500">
        <f>IF(OR(MONTH(F41)&lt;7,AND(MONTH(F41)=7,DAY(F41)&lt;=25)),
MOD(SUM((E41-1901)*365,(N41-1)*28,O41,258),260),
MOD(SUM((E41-1900)*365,(N41-1)*28,O41,258),260))</f>
        <v>54</v>
      </c>
      <c r="Q41" s="461" t="str">
        <f>VLOOKUP(MOD(P41,4),色,2,FALSE)</f>
        <v>白い</v>
      </c>
      <c r="R41" s="465" t="str">
        <f>VLOOKUP(MOD(P41,13),銀河の音,2,FALSE)</f>
        <v>月の</v>
      </c>
      <c r="S41" s="469" t="str">
        <f>VLOOKUP(MOD(P41,20),太陽の紋章,2,FALSE)</f>
        <v>魔法使い</v>
      </c>
      <c r="T41" s="110" t="s">
        <v>6752</v>
      </c>
    </row>
    <row r="42" spans="1:20" s="329" customFormat="1" ht="13.5" customHeight="1">
      <c r="A42" s="442" t="str">
        <f>VLOOKUP(MOD(E42,10),十干,2,FALSE)</f>
        <v>甲</v>
      </c>
      <c r="B42" s="432" t="str">
        <f>VLOOKUP(MOD(E42,12),十二支,3,FALSE)</f>
        <v xml:space="preserve">01 冥 </v>
      </c>
      <c r="C42" s="433" t="str">
        <f>VLOOKUP(F42,星座,3,TRUE)</f>
        <v xml:space="preserve">02 零 </v>
      </c>
      <c r="D42" s="534">
        <v>27270</v>
      </c>
      <c r="E42" s="434">
        <f>IFERROR(YEAR(D42),LEFT(D42,4))</f>
        <v>1974</v>
      </c>
      <c r="F42" s="434" t="str">
        <f>IF(ISTEXT(D42),RIGHT(D42,5),TEXT(D42,"mm/dd"))</f>
        <v>08/29</v>
      </c>
      <c r="G42" s="434">
        <f>SUM(MID(E42,1,1),MID(E42,2,1),MID(E42,3,1),MID(E42,4,1),MID(F42,1,1),MID(F42,2,1),MID(F42,4,1),MID(F42,5,1))</f>
        <v>40</v>
      </c>
      <c r="H42" s="434">
        <f>IF(MOD(G42,9)=0,9,MOD(G42,9))</f>
        <v>4</v>
      </c>
      <c r="I42" s="434" t="str">
        <f>IFERROR(MID("日月火水木金土",WEEKDAY(D42),1),"")</f>
        <v>木</v>
      </c>
      <c r="J42" s="443" t="s">
        <v>8480</v>
      </c>
      <c r="K42" s="436" t="str">
        <f>VLOOKUP(F42,石と花メイン,3,FALSE)</f>
        <v>●蛋白石</v>
      </c>
      <c r="L42" s="435" t="str">
        <f>VLOOKUP(F42,石と花メイン,4,FALSE)</f>
        <v>煙草【ニコチアナ】</v>
      </c>
      <c r="M42" s="400">
        <f>IF(OR(MONTH(F42)&lt;7,AND(MONTH(F42)=7,DAY(F42)&lt;=25)),
MOD(SUM((E42-1901)*365,259),260),
MOD(SUM((E42-1900)*365,259),260))</f>
        <v>229</v>
      </c>
      <c r="N42" s="436">
        <f>IF(AND(MONTH(F42)=7,DAY(F42)&gt;25),1,
ROUNDDOWN((SUM(VLOOKUP(MONTH(F42),D暦変換用数値,2,FALSE),DAY(F42))/28)+1,0))</f>
        <v>2</v>
      </c>
      <c r="O42" s="437">
        <f>IF(AND(MONTH(F42)=7,DAY(F42)&gt;25),DAY(F42)-25,
MOD((SUM(VLOOKUP(MONTH(F42),D暦変換用数値,2,FALSE),DAY(F42))),28)+1)</f>
        <v>7</v>
      </c>
      <c r="P42" s="438">
        <f>IF(OR(MONTH(F42)&lt;7,AND(MONTH(F42)=7,DAY(F42)&lt;=25)),
MOD(SUM((E42-1901)*365,(N42-1)*28,O42,258),260),
MOD(SUM((E42-1900)*365,(N42-1)*28,O42,258),260))</f>
        <v>3</v>
      </c>
      <c r="Q42" s="439" t="str">
        <f>VLOOKUP(MOD(P42,4),色,2,FALSE)</f>
        <v>青い</v>
      </c>
      <c r="R42" s="440" t="str">
        <f>VLOOKUP(MOD(P42,13),銀河の音,2,FALSE)</f>
        <v>電気の</v>
      </c>
      <c r="S42" s="441" t="str">
        <f>VLOOKUP(MOD(P42,20),太陽の紋章,2,FALSE)</f>
        <v>夜</v>
      </c>
      <c r="T42" s="128" t="s">
        <v>8484</v>
      </c>
    </row>
    <row r="43" spans="1:20" s="329" customFormat="1" ht="13.5" customHeight="1">
      <c r="A43" s="445" t="str">
        <f>VLOOKUP(MOD(E43,10),十干,2,FALSE)</f>
        <v>甲</v>
      </c>
      <c r="B43" s="447" t="str">
        <f>VLOOKUP(MOD(E43,12),十二支,3,FALSE)</f>
        <v xml:space="preserve">01 冥 </v>
      </c>
      <c r="C43" s="448" t="str">
        <f>VLOOKUP(F43,星座,3,TRUE)</f>
        <v xml:space="preserve">02 零 </v>
      </c>
      <c r="D43" s="531">
        <v>27274</v>
      </c>
      <c r="E43" s="449">
        <f>IFERROR(YEAR(D43),LEFT(D43,4))</f>
        <v>1974</v>
      </c>
      <c r="F43" s="449" t="str">
        <f>IF(ISTEXT(D43),RIGHT(D43,5),TEXT(D43,"mm/dd"))</f>
        <v>09/02</v>
      </c>
      <c r="G43" s="452">
        <f>SUM(MID(E43,1,1),MID(E43,2,1),MID(E43,3,1),MID(E43,4,1),MID(F43,1,1),MID(F43,2,1),MID(F43,4,1),MID(F43,5,1))</f>
        <v>32</v>
      </c>
      <c r="H43" s="450">
        <f>IF(MOD(G43,9)=0,9,MOD(G43,9))</f>
        <v>5</v>
      </c>
      <c r="I43" s="450" t="str">
        <f>IFERROR(MID("日月火水木金土",WEEKDAY(D43),1),"")</f>
        <v>月</v>
      </c>
      <c r="J43" s="453" t="s">
        <v>1525</v>
      </c>
      <c r="K43" s="455" t="str">
        <f>VLOOKUP(F43,石と花メイン,3,FALSE)</f>
        <v>◆藍玉</v>
      </c>
      <c r="L43" s="457" t="str">
        <f>VLOOKUP(F43,石と花メイン,4,FALSE)</f>
        <v>コバエア【蔓コベア】</v>
      </c>
      <c r="M43" s="401">
        <f>IF(OR(MONTH(F43)&lt;7,AND(MONTH(F43)=7,DAY(F43)&lt;=25)),
MOD(SUM((E43-1901)*365,259),260),
MOD(SUM((E43-1900)*365,259),260))</f>
        <v>229</v>
      </c>
      <c r="N43" s="494">
        <f>IF(AND(MONTH(F43)=7,DAY(F43)&gt;25),1,
ROUNDDOWN((SUM(VLOOKUP(MONTH(F43),D暦変換用数値,2,FALSE),DAY(F43))/28)+1,0))</f>
        <v>2</v>
      </c>
      <c r="O43" s="496">
        <f>IF(AND(MONTH(F43)=7,DAY(F43)&gt;25),DAY(F43)-25,
MOD((SUM(VLOOKUP(MONTH(F43),D暦変換用数値,2,FALSE),DAY(F43))),28)+1)</f>
        <v>11</v>
      </c>
      <c r="P43" s="499">
        <f>IF(OR(MONTH(F43)&lt;7,AND(MONTH(F43)=7,DAY(F43)&lt;=25)),
MOD(SUM((E43-1901)*365,(N43-1)*28,O43,258),260),
MOD(SUM((E43-1900)*365,(N43-1)*28,O43,258),260))</f>
        <v>7</v>
      </c>
      <c r="Q43" s="462" t="str">
        <f>VLOOKUP(MOD(P43,4),色,2,FALSE)</f>
        <v>青い</v>
      </c>
      <c r="R43" s="466" t="str">
        <f>VLOOKUP(MOD(P43,13),銀河の音,2,FALSE)</f>
        <v>共振の</v>
      </c>
      <c r="S43" s="470" t="str">
        <f>VLOOKUP(MOD(P43,20),太陽の紋章,2,FALSE)</f>
        <v>手</v>
      </c>
      <c r="T43" s="111" t="s">
        <v>899</v>
      </c>
    </row>
    <row r="44" spans="1:20" s="329" customFormat="1" ht="13.5" customHeight="1">
      <c r="A44" s="445" t="str">
        <f>VLOOKUP(MOD(E44,10),十干,2,FALSE)</f>
        <v>丙</v>
      </c>
      <c r="B44" s="447" t="str">
        <f>VLOOKUP(MOD(E44,12),十二支,3,FALSE)</f>
        <v xml:space="preserve">01 冥 </v>
      </c>
      <c r="C44" s="448" t="str">
        <f>VLOOKUP(F44,星座,3,TRUE)</f>
        <v xml:space="preserve">02 零 </v>
      </c>
      <c r="D44" s="531">
        <v>31669</v>
      </c>
      <c r="E44" s="449">
        <f>IFERROR(YEAR(D44),LEFT(D44,4))</f>
        <v>1986</v>
      </c>
      <c r="F44" s="449" t="str">
        <f>IF(ISTEXT(D44),RIGHT(D44,5),TEXT(D44,"mm/dd"))</f>
        <v>09/14</v>
      </c>
      <c r="G44" s="452">
        <f>SUM(MID(E44,1,1),MID(E44,2,1),MID(E44,3,1),MID(E44,4,1),MID(F44,1,1),MID(F44,2,1),MID(F44,4,1),MID(F44,5,1))</f>
        <v>38</v>
      </c>
      <c r="H44" s="450">
        <f>IF(MOD(G44,9)=0,9,MOD(G44,9))</f>
        <v>2</v>
      </c>
      <c r="I44" s="450" t="str">
        <f>IFERROR(MID("日月火水木金土",WEEKDAY(D44),1),"")</f>
        <v>日</v>
      </c>
      <c r="J44" s="453" t="s">
        <v>1526</v>
      </c>
      <c r="K44" s="455" t="str">
        <f>VLOOKUP(F44,石と花メイン,3,FALSE)</f>
        <v>○真珠</v>
      </c>
      <c r="L44" s="457" t="str">
        <f>VLOOKUP(F44,石と花メイン,4,FALSE)</f>
        <v>マルメロ【西洋花梨】</v>
      </c>
      <c r="M44" s="401">
        <f>IF(OR(MONTH(F44)&lt;7,AND(MONTH(F44)=7,DAY(F44)&lt;=25)),
MOD(SUM((E44-1901)*365,259),260),
MOD(SUM((E44-1900)*365,259),260))</f>
        <v>189</v>
      </c>
      <c r="N44" s="494">
        <f>IF(AND(MONTH(F44)=7,DAY(F44)&gt;25),1,
ROUNDDOWN((SUM(VLOOKUP(MONTH(F44),D暦変換用数値,2,FALSE),DAY(F44))/28)+1,0))</f>
        <v>2</v>
      </c>
      <c r="O44" s="496">
        <f>IF(AND(MONTH(F44)=7,DAY(F44)&gt;25),DAY(F44)-25,
MOD((SUM(VLOOKUP(MONTH(F44),D暦変換用数値,2,FALSE),DAY(F44))),28)+1)</f>
        <v>23</v>
      </c>
      <c r="P44" s="499">
        <f>IF(OR(MONTH(F44)&lt;7,AND(MONTH(F44)=7,DAY(F44)&lt;=25)),
MOD(SUM((E44-1901)*365,(N44-1)*28,O44,258),260),
MOD(SUM((E44-1900)*365,(N44-1)*28,O44,258),260))</f>
        <v>239</v>
      </c>
      <c r="Q44" s="462" t="str">
        <f>VLOOKUP(MOD(P44,4),色,2,FALSE)</f>
        <v>青い</v>
      </c>
      <c r="R44" s="466" t="str">
        <f>VLOOKUP(MOD(P44,13),銀河の音,2,FALSE)</f>
        <v>倍音の</v>
      </c>
      <c r="S44" s="470" t="str">
        <f>VLOOKUP(MOD(P44,20),太陽の紋章,2,FALSE)</f>
        <v>嵐</v>
      </c>
      <c r="T44" s="111" t="s">
        <v>900</v>
      </c>
    </row>
    <row r="45" spans="1:20" s="329" customFormat="1" ht="13.5" customHeight="1">
      <c r="A45" s="442" t="str">
        <f>VLOOKUP(MOD(E45,10),十干,2,FALSE)</f>
        <v>戊</v>
      </c>
      <c r="B45" s="432" t="str">
        <f>VLOOKUP(MOD(E45,12),十二支,3,FALSE)</f>
        <v xml:space="preserve">01 冥 </v>
      </c>
      <c r="C45" s="433" t="str">
        <f>VLOOKUP(F45,星座,3,TRUE)</f>
        <v xml:space="preserve">02 零 </v>
      </c>
      <c r="D45" s="540">
        <v>36035</v>
      </c>
      <c r="E45" s="434">
        <f>IFERROR(YEAR(D45),LEFT(D45,4))</f>
        <v>1998</v>
      </c>
      <c r="F45" s="548" t="str">
        <f>IF(ISTEXT(D45),RIGHT(D45,5),TEXT(D45,"mm/dd"))</f>
        <v>08/28</v>
      </c>
      <c r="G45" s="434">
        <f>SUM(MID(E45,1,1),MID(E45,2,1),MID(E45,3,1),MID(E45,4,1),MID(F45,1,1),MID(F45,2,1),MID(F45,4,1),MID(F45,5,1))</f>
        <v>45</v>
      </c>
      <c r="H45" s="434">
        <f>IF(MOD(G45,9)=0,9,MOD(G45,9))</f>
        <v>9</v>
      </c>
      <c r="I45" s="434" t="str">
        <f>IFERROR(MID("日月火水木金土",WEEKDAY(D45),1),"")</f>
        <v>金</v>
      </c>
      <c r="J45" s="443" t="s">
        <v>9122</v>
      </c>
      <c r="K45" s="436" t="str">
        <f>VLOOKUP(F45,石と花メイン,3,FALSE)</f>
        <v>○真珠</v>
      </c>
      <c r="L45" s="435" t="str">
        <f>VLOOKUP(F45,石と花メイン,4,FALSE)</f>
        <v>エリンギウム【松毬薊】</v>
      </c>
      <c r="M45" s="400">
        <f>IF(OR(MONTH(F45)&lt;7,AND(MONTH(F45)=7,DAY(F45)&lt;=25)),
MOD(SUM((E45-1901)*365,259),260),
MOD(SUM((E45-1900)*365,259),260))</f>
        <v>149</v>
      </c>
      <c r="N45" s="436">
        <f>IF(AND(MONTH(F45)=7,DAY(F45)&gt;25),1,
ROUNDDOWN((SUM(VLOOKUP(MONTH(F45),D暦変換用数値,2,FALSE),DAY(F45))/28)+1,0))</f>
        <v>2</v>
      </c>
      <c r="O45" s="437">
        <f>IF(AND(MONTH(F45)=7,DAY(F45)&gt;25),DAY(F45)-25,
MOD((SUM(VLOOKUP(MONTH(F45),D暦変換用数値,2,FALSE),DAY(F45))),28)+1)</f>
        <v>6</v>
      </c>
      <c r="P45" s="438">
        <f>IF(OR(MONTH(F45)&lt;7,AND(MONTH(F45)=7,DAY(F45)&lt;=25)),
MOD(SUM((E45-1901)*365,(N45-1)*28,O45,258),260),
MOD(SUM((E45-1900)*365,(N45-1)*28,O45,258),260))</f>
        <v>182</v>
      </c>
      <c r="Q45" s="439" t="str">
        <f>VLOOKUP(MOD(P45,4),色,2,FALSE)</f>
        <v>白い</v>
      </c>
      <c r="R45" s="440" t="str">
        <f>VLOOKUP(MOD(P45,13),銀河の音,2,FALSE)</f>
        <v>宇宙の</v>
      </c>
      <c r="S45" s="441" t="str">
        <f>VLOOKUP(MOD(P45,20),太陽の紋章,2,FALSE)</f>
        <v>風</v>
      </c>
      <c r="T45" s="145"/>
    </row>
    <row r="46" spans="1:20" s="329" customFormat="1" ht="13.5" customHeight="1">
      <c r="A46" s="414" t="str">
        <f>VLOOKUP(MOD(E46,10),十干,2,FALSE)</f>
        <v>戊</v>
      </c>
      <c r="B46" s="415" t="str">
        <f>VLOOKUP(MOD(E46,12),十二支,3,FALSE)</f>
        <v xml:space="preserve">01 冥 </v>
      </c>
      <c r="C46" s="416" t="str">
        <f>VLOOKUP(F46,星座,3,TRUE)</f>
        <v xml:space="preserve">02 零 </v>
      </c>
      <c r="D46" s="533">
        <v>36044</v>
      </c>
      <c r="E46" s="417">
        <f>IFERROR(YEAR(D46),LEFT(D46,4))</f>
        <v>1998</v>
      </c>
      <c r="F46" s="417" t="str">
        <f>IF(ISTEXT(D46),RIGHT(D46,5),TEXT(D46,"mm/dd"))</f>
        <v>09/06</v>
      </c>
      <c r="G46" s="417">
        <f>SUM(MID(E46,1,1),MID(E46,2,1),MID(E46,3,1),MID(E46,4,1),MID(F46,1,1),MID(F46,2,1),MID(F46,4,1),MID(F46,5,1))</f>
        <v>42</v>
      </c>
      <c r="H46" s="417">
        <f>IF(MOD(G46,9)=0,9,MOD(G46,9))</f>
        <v>6</v>
      </c>
      <c r="I46" s="417" t="str">
        <f>IFERROR(MID("日月火水木金土",WEEKDAY(D46),1),"")</f>
        <v>日</v>
      </c>
      <c r="J46" s="418" t="s">
        <v>4213</v>
      </c>
      <c r="K46" s="419" t="str">
        <f>VLOOKUP(F46,石と花メイン,3,FALSE)</f>
        <v>□水晶</v>
      </c>
      <c r="L46" s="420" t="str">
        <f>VLOOKUP(F46,石と花メイン,4,FALSE)</f>
        <v>金蓮花【ナスタチウム】</v>
      </c>
      <c r="M46" s="399">
        <f>IF(OR(MONTH(F46)&lt;7,AND(MONTH(F46)=7,DAY(F46)&lt;=25)),
MOD(SUM((E46-1901)*365,259),260),
MOD(SUM((E46-1900)*365,259),260))</f>
        <v>149</v>
      </c>
      <c r="N46" s="421">
        <f>IF(AND(MONTH(F46)=7,DAY(F46)&gt;25),1,
ROUNDDOWN((SUM(VLOOKUP(MONTH(F46),D暦変換用数値,2,FALSE),DAY(F46))/28)+1,0))</f>
        <v>2</v>
      </c>
      <c r="O46" s="422">
        <f>IF(AND(MONTH(F46)=7,DAY(F46)&gt;25),DAY(F46)-25,
MOD((SUM(VLOOKUP(MONTH(F46),D暦変換用数値,2,FALSE),DAY(F46))),28)+1)</f>
        <v>15</v>
      </c>
      <c r="P46" s="423">
        <f>IF(OR(MONTH(F46)&lt;7,AND(MONTH(F46)=7,DAY(F46)&lt;=25)),
MOD(SUM((E46-1901)*365,(N46-1)*28,O46,258),260),
MOD(SUM((E46-1900)*365,(N46-1)*28,O46,258),260))</f>
        <v>191</v>
      </c>
      <c r="Q46" s="424" t="str">
        <f>VLOOKUP(MOD(P46,4),色,2,FALSE)</f>
        <v>青い</v>
      </c>
      <c r="R46" s="425" t="str">
        <f>VLOOKUP(MOD(P46,13),銀河の音,2,FALSE)</f>
        <v>太陽の</v>
      </c>
      <c r="S46" s="426" t="str">
        <f>VLOOKUP(MOD(P46,20),太陽の紋章,2,FALSE)</f>
        <v>猿</v>
      </c>
      <c r="T46" s="102" t="s">
        <v>8509</v>
      </c>
    </row>
    <row r="47" spans="1:20" s="329" customFormat="1" ht="13.5" customHeight="1">
      <c r="A47" s="490" t="str">
        <f>VLOOKUP(MOD(E47,10),十干,2,FALSE)</f>
        <v>戊</v>
      </c>
      <c r="B47" s="415" t="str">
        <f>VLOOKUP(MOD(E47,12),十二支,3,FALSE)</f>
        <v xml:space="preserve">01 冥 </v>
      </c>
      <c r="C47" s="416" t="str">
        <f>VLOOKUP(F47,星座,3,TRUE)</f>
        <v xml:space="preserve">02 零 </v>
      </c>
      <c r="D47" s="530">
        <v>36059</v>
      </c>
      <c r="E47" s="491">
        <f>IFERROR(YEAR(D47),LEFT(D47,4))</f>
        <v>1998</v>
      </c>
      <c r="F47" s="491" t="str">
        <f>IF(ISTEXT(D47),RIGHT(D47,5),TEXT(D47,"mm/dd"))</f>
        <v>09/21</v>
      </c>
      <c r="G47" s="491">
        <f>SUM(MID(E47,1,1),MID(E47,2,1),MID(E47,3,1),MID(E47,4,1),MID(F47,1,1),MID(F47,2,1),MID(F47,4,1),MID(F47,5,1))</f>
        <v>39</v>
      </c>
      <c r="H47" s="491">
        <f>IF(MOD(G47,9)=0,9,MOD(G47,9))</f>
        <v>3</v>
      </c>
      <c r="I47" s="491" t="str">
        <f>IFERROR(MID("日月火水木金土",WEEKDAY(D47),1),"")</f>
        <v>月</v>
      </c>
      <c r="J47" s="492" t="s">
        <v>6873</v>
      </c>
      <c r="K47" s="419" t="str">
        <f>VLOOKUP(F47,石と花メイン,3,FALSE)</f>
        <v>◆翠玉</v>
      </c>
      <c r="L47" s="493" t="str">
        <f>VLOOKUP(F47,石と花メイン,4,FALSE)</f>
        <v>カンナ【美人蕉】</v>
      </c>
      <c r="M47" s="481">
        <f>IF(OR(MONTH(F47)&lt;7,AND(MONTH(F47)=7,DAY(F47)&lt;=25)),
MOD(SUM((E47-1901)*365,259),260),
MOD(SUM((E47-1900)*365,259),260))</f>
        <v>149</v>
      </c>
      <c r="N47" s="419">
        <f>IF(AND(MONTH(F47)=7,DAY(F47)&gt;25),1,
ROUNDDOWN((SUM(VLOOKUP(MONTH(F47),D暦変換用数値,2,FALSE),DAY(F47))/28)+1,0))</f>
        <v>3</v>
      </c>
      <c r="O47" s="506">
        <f>IF(AND(MONTH(F47)=7,DAY(F47)&gt;25),DAY(F47)-25,
MOD((SUM(VLOOKUP(MONTH(F47),D暦変換用数値,2,FALSE),DAY(F47))),28)+1)</f>
        <v>2</v>
      </c>
      <c r="P47" s="507">
        <f>IF(OR(MONTH(F47)&lt;7,AND(MONTH(F47)=7,DAY(F47)&lt;=25)),
MOD(SUM((E47-1901)*365,(N47-1)*28,O47,258),260),
MOD(SUM((E47-1900)*365,(N47-1)*28,O47,258),260))</f>
        <v>206</v>
      </c>
      <c r="Q47" s="424" t="str">
        <f>VLOOKUP(MOD(P47,4),色,2,FALSE)</f>
        <v>白い</v>
      </c>
      <c r="R47" s="425" t="str">
        <f>VLOOKUP(MOD(P47,13),銀河の音,2,FALSE)</f>
        <v>スペクトルの</v>
      </c>
      <c r="S47" s="426" t="str">
        <f>VLOOKUP(MOD(P47,20),太陽の紋章,2,FALSE)</f>
        <v>世界の橋渡し</v>
      </c>
      <c r="T47" s="91"/>
    </row>
    <row r="48" spans="1:20" s="329" customFormat="1" ht="13.5" customHeight="1">
      <c r="A48" s="490" t="str">
        <f>VLOOKUP(MOD(E48,10),十干,2,FALSE)</f>
        <v>庚</v>
      </c>
      <c r="B48" s="415" t="str">
        <f>VLOOKUP(MOD(E48,12),十二支,3,FALSE)</f>
        <v xml:space="preserve">01 冥 </v>
      </c>
      <c r="C48" s="416" t="str">
        <f>VLOOKUP(F48,星座,3,TRUE)</f>
        <v xml:space="preserve">02 零 </v>
      </c>
      <c r="D48" s="530">
        <v>40432</v>
      </c>
      <c r="E48" s="491">
        <f>IFERROR(YEAR(D48),LEFT(D48,4))</f>
        <v>2010</v>
      </c>
      <c r="F48" s="491" t="str">
        <f>IF(ISTEXT(D48),RIGHT(D48,5),TEXT(D48,"mm/dd"))</f>
        <v>09/11</v>
      </c>
      <c r="G48" s="491">
        <f>SUM(MID(E48,1,1),MID(E48,2,1),MID(E48,3,1),MID(E48,4,1),MID(F48,1,1),MID(F48,2,1),MID(F48,4,1),MID(F48,5,1))</f>
        <v>14</v>
      </c>
      <c r="H48" s="491">
        <f>IF(MOD(G48,9)=0,9,MOD(G48,9))</f>
        <v>5</v>
      </c>
      <c r="I48" s="491" t="str">
        <f>IFERROR(MID("日月火水木金土",WEEKDAY(D48),1),"")</f>
        <v>土</v>
      </c>
      <c r="J48" s="492" t="s">
        <v>8324</v>
      </c>
      <c r="K48" s="419" t="str">
        <f>VLOOKUP(F48,石と花メイン,3,FALSE)</f>
        <v>◆青玉</v>
      </c>
      <c r="L48" s="493" t="str">
        <f>VLOOKUP(F48,石と花メイン,4,FALSE)</f>
        <v>木槿/槿</v>
      </c>
      <c r="M48" s="481">
        <f>IF(OR(MONTH(F48)&lt;7,AND(MONTH(F48)=7,DAY(F48)&lt;=25)),
MOD(SUM((E48-1901)*365,259),260),
MOD(SUM((E48-1900)*365,259),260))</f>
        <v>109</v>
      </c>
      <c r="N48" s="419">
        <f>IF(AND(MONTH(F48)=7,DAY(F48)&gt;25),1,
ROUNDDOWN((SUM(VLOOKUP(MONTH(F48),D暦変換用数値,2,FALSE),DAY(F48))/28)+1,0))</f>
        <v>2</v>
      </c>
      <c r="O48" s="506">
        <f>IF(AND(MONTH(F48)=7,DAY(F48)&gt;25),DAY(F48)-25,
MOD((SUM(VLOOKUP(MONTH(F48),D暦変換用数値,2,FALSE),DAY(F48))),28)+1)</f>
        <v>20</v>
      </c>
      <c r="P48" s="507">
        <f>IF(OR(MONTH(F48)&lt;7,AND(MONTH(F48)=7,DAY(F48)&lt;=25)),
MOD(SUM((E48-1901)*365,(N48-1)*28,O48,258),260),
MOD(SUM((E48-1900)*365,(N48-1)*28,O48,258),260))</f>
        <v>156</v>
      </c>
      <c r="Q48" s="424" t="str">
        <f>VLOOKUP(MOD(P48,4),色,2,FALSE)</f>
        <v>黄色い</v>
      </c>
      <c r="R48" s="425" t="str">
        <f>VLOOKUP(MOD(P48,13),銀河の音,2,FALSE)</f>
        <v>宇宙の</v>
      </c>
      <c r="S48" s="426" t="str">
        <f>VLOOKUP(MOD(P48,20),太陽の紋章,2,FALSE)</f>
        <v>戦士</v>
      </c>
      <c r="T48" s="91"/>
    </row>
    <row r="49" spans="1:20" s="329" customFormat="1" ht="13.5" customHeight="1">
      <c r="A49" s="486" t="str">
        <f>VLOOKUP(MOD(E49,10),十干,2,FALSE)</f>
        <v>戊</v>
      </c>
      <c r="B49" s="447" t="str">
        <f>VLOOKUP(MOD(E49,12),十二支,3,FALSE)</f>
        <v xml:space="preserve">01 冥 </v>
      </c>
      <c r="C49" s="448" t="str">
        <f>VLOOKUP(F49,星座,3,TRUE)</f>
        <v xml:space="preserve">02 零 </v>
      </c>
      <c r="D49" s="535" t="s">
        <v>8633</v>
      </c>
      <c r="E49" s="450" t="str">
        <f>IFERROR(YEAR(D49),LEFT(D49,4))</f>
        <v>1638</v>
      </c>
      <c r="F49" s="450" t="str">
        <f>IF(ISTEXT(D49),RIGHT(D49,5),TEXT(D49,"mm/dd"))</f>
        <v>09/05</v>
      </c>
      <c r="G49" s="450">
        <f>SUM(MID(E49,1,1),MID(E49,2,1),MID(E49,3,1),MID(E49,4,1),MID(F49,1,1),MID(F49,2,1),MID(F49,4,1),MID(F49,5,1))</f>
        <v>32</v>
      </c>
      <c r="H49" s="450">
        <f>IF(MOD(G49,9)=0,9,MOD(G49,9))</f>
        <v>5</v>
      </c>
      <c r="I49" s="450" t="str">
        <f>IFERROR(MID("日月火水木金土",WEEKDAY(D49),1),"")</f>
        <v/>
      </c>
      <c r="J49" s="454" t="s">
        <v>1907</v>
      </c>
      <c r="K49" s="456" t="str">
        <f>VLOOKUP(F49,石と花メイン,3,FALSE)</f>
        <v>◇金剛石</v>
      </c>
      <c r="L49" s="458" t="str">
        <f>VLOOKUP(F49,石と花メイン,4,FALSE)</f>
        <v>鶏頭【韓藍】</v>
      </c>
      <c r="M49" s="403">
        <f>IF(OR(MONTH(F49)&lt;7,AND(MONTH(F49)=7,DAY(F49)&lt;=25)),
MOD(SUM((E49-1901)*365,259),260),
MOD(SUM((E49-1900)*365,259),260))</f>
        <v>49</v>
      </c>
      <c r="N49" s="436">
        <f>IF(AND(MONTH(F49)=7,DAY(F49)&gt;25),1,
ROUNDDOWN((SUM(VLOOKUP(MONTH(F49),D暦変換用数値,2,FALSE),DAY(F49))/28)+1,0))</f>
        <v>2</v>
      </c>
      <c r="O49" s="437">
        <f>IF(AND(MONTH(F49)=7,DAY(F49)&gt;25),DAY(F49)-25,
MOD((SUM(VLOOKUP(MONTH(F49),D暦変換用数値,2,FALSE),DAY(F49))),28)+1)</f>
        <v>14</v>
      </c>
      <c r="P49" s="438">
        <f>IF(OR(MONTH(F49)&lt;7,AND(MONTH(F49)=7,DAY(F49)&lt;=25)),
MOD(SUM((E49-1901)*365,(N49-1)*28,O49,258),260),
MOD(SUM((E49-1900)*365,(N49-1)*28,O49,258),260))</f>
        <v>90</v>
      </c>
      <c r="Q49" s="461" t="str">
        <f>VLOOKUP(MOD(P49,4),色,2,FALSE)</f>
        <v>白い</v>
      </c>
      <c r="R49" s="465" t="str">
        <f>VLOOKUP(MOD(P49,13),銀河の音,2,FALSE)</f>
        <v>水晶の</v>
      </c>
      <c r="S49" s="469" t="str">
        <f>VLOOKUP(MOD(P49,20),太陽の紋章,2,FALSE)</f>
        <v>犬</v>
      </c>
      <c r="T49" s="107" t="s">
        <v>4663</v>
      </c>
    </row>
    <row r="50" spans="1:20" s="329" customFormat="1" ht="13.5" customHeight="1">
      <c r="A50" s="486" t="str">
        <f>VLOOKUP(MOD(E50,10),十干,2,FALSE)</f>
        <v>戊</v>
      </c>
      <c r="B50" s="447" t="str">
        <f>VLOOKUP(MOD(E50,12),十二支,3,FALSE)</f>
        <v xml:space="preserve">01 冥 </v>
      </c>
      <c r="C50" s="448" t="str">
        <f>VLOOKUP(F50,星座,3,TRUE)</f>
        <v xml:space="preserve">02 零 </v>
      </c>
      <c r="D50" s="535" t="s">
        <v>8634</v>
      </c>
      <c r="E50" s="450" t="str">
        <f>IFERROR(YEAR(D50),LEFT(D50,4))</f>
        <v>1638</v>
      </c>
      <c r="F50" s="450" t="str">
        <f>IF(ISTEXT(D50),RIGHT(D50,5),TEXT(D50,"mm/dd"))</f>
        <v>09/10</v>
      </c>
      <c r="G50" s="450">
        <f>SUM(MID(E50,1,1),MID(E50,2,1),MID(E50,3,1),MID(E50,4,1),MID(F50,1,1),MID(F50,2,1),MID(F50,4,1),MID(F50,5,1))</f>
        <v>28</v>
      </c>
      <c r="H50" s="450">
        <f>IF(MOD(G50,9)=0,9,MOD(G50,9))</f>
        <v>1</v>
      </c>
      <c r="I50" s="450" t="str">
        <f>IFERROR(MID("日月火水木金土",WEEKDAY(D50),1),"")</f>
        <v/>
      </c>
      <c r="J50" s="454" t="s">
        <v>1909</v>
      </c>
      <c r="K50" s="456" t="str">
        <f>VLOOKUP(F50,石と花メイン,3,FALSE)</f>
        <v>□水晶</v>
      </c>
      <c r="L50" s="458" t="str">
        <f>VLOOKUP(F50,石と花メイン,4,FALSE)</f>
        <v>孔雀草【孔雀アスター】</v>
      </c>
      <c r="M50" s="403">
        <f>IF(OR(MONTH(F50)&lt;7,AND(MONTH(F50)=7,DAY(F50)&lt;=25)),
MOD(SUM((E50-1901)*365,259),260),
MOD(SUM((E50-1900)*365,259),260))</f>
        <v>49</v>
      </c>
      <c r="N50" s="436">
        <f>IF(AND(MONTH(F50)=7,DAY(F50)&gt;25),1,
ROUNDDOWN((SUM(VLOOKUP(MONTH(F50),D暦変換用数値,2,FALSE),DAY(F50))/28)+1,0))</f>
        <v>2</v>
      </c>
      <c r="O50" s="437">
        <f>IF(AND(MONTH(F50)=7,DAY(F50)&gt;25),DAY(F50)-25,
MOD((SUM(VLOOKUP(MONTH(F50),D暦変換用数値,2,FALSE),DAY(F50))),28)+1)</f>
        <v>19</v>
      </c>
      <c r="P50" s="438">
        <f>IF(OR(MONTH(F50)&lt;7,AND(MONTH(F50)=7,DAY(F50)&lt;=25)),
MOD(SUM((E50-1901)*365,(N50-1)*28,O50,258),260),
MOD(SUM((E50-1900)*365,(N50-1)*28,O50,258),260))</f>
        <v>95</v>
      </c>
      <c r="Q50" s="462" t="str">
        <f>VLOOKUP(MOD(P50,4),色,2,FALSE)</f>
        <v>青い</v>
      </c>
      <c r="R50" s="466" t="str">
        <f>VLOOKUP(MOD(P50,13),銀河の音,2,FALSE)</f>
        <v>自己存在の</v>
      </c>
      <c r="S50" s="470" t="str">
        <f>VLOOKUP(MOD(P50,20),太陽の紋章,2,FALSE)</f>
        <v>鷲</v>
      </c>
      <c r="T50" s="107" t="s">
        <v>4664</v>
      </c>
    </row>
    <row r="51" spans="1:20" s="329" customFormat="1" ht="13.5" customHeight="1">
      <c r="A51" s="445" t="str">
        <f>VLOOKUP(MOD(E51,10),十干,2,FALSE)</f>
        <v>庚</v>
      </c>
      <c r="B51" s="447" t="str">
        <f>VLOOKUP(MOD(E51,12),十二支,3,FALSE)</f>
        <v xml:space="preserve">01 冥 </v>
      </c>
      <c r="C51" s="448" t="str">
        <f>VLOOKUP(F51,星座,3,TRUE)</f>
        <v xml:space="preserve">02 零 </v>
      </c>
      <c r="D51" s="531" t="s">
        <v>8635</v>
      </c>
      <c r="E51" s="449" t="str">
        <f>IFERROR(YEAR(D51),LEFT(D51,4))</f>
        <v>1830</v>
      </c>
      <c r="F51" s="449" t="str">
        <f>IF(ISTEXT(D51),RIGHT(D51,5),TEXT(D51,"mm/dd"))</f>
        <v>09/20</v>
      </c>
      <c r="G51" s="452">
        <f>SUM(MID(E51,1,1),MID(E51,2,1),MID(E51,3,1),MID(E51,4,1),MID(F51,1,1),MID(F51,2,1),MID(F51,4,1),MID(F51,5,1))</f>
        <v>23</v>
      </c>
      <c r="H51" s="450">
        <f>IF(MOD(G51,9)=0,9,MOD(G51,9))</f>
        <v>5</v>
      </c>
      <c r="I51" s="450" t="str">
        <f>IFERROR(MID("日月火水木金土",WEEKDAY(D51),1),"")</f>
        <v/>
      </c>
      <c r="J51" s="453" t="s">
        <v>1515</v>
      </c>
      <c r="K51" s="455" t="str">
        <f>VLOOKUP(F51,石と花メイン,3,FALSE)</f>
        <v>◆紅玉</v>
      </c>
      <c r="L51" s="457" t="str">
        <f>VLOOKUP(F51,石と花メイン,4,FALSE)</f>
        <v>サルビア【緋衣草】</v>
      </c>
      <c r="M51" s="401">
        <f>IF(OR(MONTH(F51)&lt;7,AND(MONTH(F51)=7,DAY(F51)&lt;=25)),
MOD(SUM((E51-1901)*365,259),260),
MOD(SUM((E51-1900)*365,259),260))</f>
        <v>189</v>
      </c>
      <c r="N51" s="436">
        <f>IF(AND(MONTH(F51)=7,DAY(F51)&gt;25),1,
ROUNDDOWN((SUM(VLOOKUP(MONTH(F51),D暦変換用数値,2,FALSE),DAY(F51))/28)+1,0))</f>
        <v>3</v>
      </c>
      <c r="O51" s="437">
        <f>IF(AND(MONTH(F51)=7,DAY(F51)&gt;25),DAY(F51)-25,
MOD((SUM(VLOOKUP(MONTH(F51),D暦変換用数値,2,FALSE),DAY(F51))),28)+1)</f>
        <v>1</v>
      </c>
      <c r="P51" s="438">
        <f>IF(OR(MONTH(F51)&lt;7,AND(MONTH(F51)=7,DAY(F51)&lt;=25)),
MOD(SUM((E51-1901)*365,(N51-1)*28,O51,258),260),
MOD(SUM((E51-1900)*365,(N51-1)*28,O51,258),260))</f>
        <v>245</v>
      </c>
      <c r="Q51" s="463" t="str">
        <f>VLOOKUP(MOD(P51,4),色,2,FALSE)</f>
        <v>赤い</v>
      </c>
      <c r="R51" s="467" t="str">
        <f>VLOOKUP(MOD(P51,13),銀河の音,2,FALSE)</f>
        <v>スペクトルの</v>
      </c>
      <c r="S51" s="471" t="str">
        <f>VLOOKUP(MOD(P51,20),太陽の紋章,2,FALSE)</f>
        <v>蛇</v>
      </c>
      <c r="T51" s="98" t="s">
        <v>3736</v>
      </c>
    </row>
    <row r="52" spans="1:20" s="329" customFormat="1" ht="13.5" customHeight="1">
      <c r="A52" s="445" t="str">
        <f>VLOOKUP(MOD(E52,10),十干,2,FALSE)</f>
        <v>戊</v>
      </c>
      <c r="B52" s="447" t="str">
        <f>VLOOKUP(MOD(E52,12),十二支,3,FALSE)</f>
        <v xml:space="preserve">01 冥 </v>
      </c>
      <c r="C52" s="448" t="str">
        <f>VLOOKUP(F52,星座,3,TRUE)</f>
        <v xml:space="preserve">02 零 </v>
      </c>
      <c r="D52" s="531" t="s">
        <v>891</v>
      </c>
      <c r="E52" s="449" t="str">
        <f>IFERROR(YEAR(D52),LEFT(D52,4))</f>
        <v>1878</v>
      </c>
      <c r="F52" s="449" t="str">
        <f>IF(ISTEXT(D52),RIGHT(D52,5),TEXT(D52,"mm/dd"))</f>
        <v>09/22</v>
      </c>
      <c r="G52" s="452">
        <f>SUM(MID(E52,1,1),MID(E52,2,1),MID(E52,3,1),MID(E52,4,1),MID(F52,1,1),MID(F52,2,1),MID(F52,4,1),MID(F52,5,1))</f>
        <v>37</v>
      </c>
      <c r="H52" s="450">
        <f>IF(MOD(G52,9)=0,9,MOD(G52,9))</f>
        <v>1</v>
      </c>
      <c r="I52" s="450" t="str">
        <f>IFERROR(MID("日月火水木金土",WEEKDAY(D52),1),"")</f>
        <v/>
      </c>
      <c r="J52" s="453" t="s">
        <v>1516</v>
      </c>
      <c r="K52" s="455" t="str">
        <f>VLOOKUP(F52,石と花メイン,3,FALSE)</f>
        <v>◇金剛石</v>
      </c>
      <c r="L52" s="457" t="str">
        <f>VLOOKUP(F52,石と花メイン,4,FALSE)</f>
        <v>千日紅【千日草】</v>
      </c>
      <c r="M52" s="401">
        <f>IF(OR(MONTH(F52)&lt;7,AND(MONTH(F52)=7,DAY(F52)&lt;=25)),
MOD(SUM((E52-1901)*365,259),260),
MOD(SUM((E52-1900)*365,259),260))</f>
        <v>29</v>
      </c>
      <c r="N52" s="436">
        <f>IF(AND(MONTH(F52)=7,DAY(F52)&gt;25),1,
ROUNDDOWN((SUM(VLOOKUP(MONTH(F52),D暦変換用数値,2,FALSE),DAY(F52))/28)+1,0))</f>
        <v>3</v>
      </c>
      <c r="O52" s="437">
        <f>IF(AND(MONTH(F52)=7,DAY(F52)&gt;25),DAY(F52)-25,
MOD((SUM(VLOOKUP(MONTH(F52),D暦変換用数値,2,FALSE),DAY(F52))),28)+1)</f>
        <v>3</v>
      </c>
      <c r="P52" s="438">
        <f>IF(OR(MONTH(F52)&lt;7,AND(MONTH(F52)=7,DAY(F52)&lt;=25)),
MOD(SUM((E52-1901)*365,(N52-1)*28,O52,258),260),
MOD(SUM((E52-1900)*365,(N52-1)*28,O52,258),260))</f>
        <v>87</v>
      </c>
      <c r="Q52" s="462" t="str">
        <f>VLOOKUP(MOD(P52,4),色,2,FALSE)</f>
        <v>青い</v>
      </c>
      <c r="R52" s="466" t="str">
        <f>VLOOKUP(MOD(P52,13),銀河の音,2,FALSE)</f>
        <v>太陽の</v>
      </c>
      <c r="S52" s="470" t="str">
        <f>VLOOKUP(MOD(P52,20),太陽の紋章,2,FALSE)</f>
        <v>手</v>
      </c>
      <c r="T52" s="472" t="s">
        <v>4522</v>
      </c>
    </row>
    <row r="53" spans="1:20" s="329" customFormat="1" ht="13.5" customHeight="1">
      <c r="A53" s="445" t="str">
        <f>VLOOKUP(MOD(E53,10),十干,2,FALSE)</f>
        <v>庚</v>
      </c>
      <c r="B53" s="447" t="str">
        <f>VLOOKUP(MOD(E53,12),十二支,3,FALSE)</f>
        <v xml:space="preserve">01 冥 </v>
      </c>
      <c r="C53" s="448" t="str">
        <f>VLOOKUP(F53,星座,3,TRUE)</f>
        <v xml:space="preserve">02 零 </v>
      </c>
      <c r="D53" s="531" t="s">
        <v>892</v>
      </c>
      <c r="E53" s="449" t="str">
        <f>IFERROR(YEAR(D53),LEFT(D53,4))</f>
        <v>1890</v>
      </c>
      <c r="F53" s="449" t="str">
        <f>IF(ISTEXT(D53),RIGHT(D53,5),TEXT(D53,"mm/dd"))</f>
        <v>09/09</v>
      </c>
      <c r="G53" s="452">
        <f>SUM(MID(E53,1,1),MID(E53,2,1),MID(E53,3,1),MID(E53,4,1),MID(F53,1,1),MID(F53,2,1),MID(F53,4,1),MID(F53,5,1))</f>
        <v>36</v>
      </c>
      <c r="H53" s="450">
        <f>IF(MOD(G53,9)=0,9,MOD(G53,9))</f>
        <v>9</v>
      </c>
      <c r="I53" s="450" t="str">
        <f>IFERROR(MID("日月火水木金土",WEEKDAY(D53),1),"")</f>
        <v/>
      </c>
      <c r="J53" s="453" t="s">
        <v>1517</v>
      </c>
      <c r="K53" s="455" t="str">
        <f>VLOOKUP(F53,石と花メイン,3,FALSE)</f>
        <v>◇金剛石</v>
      </c>
      <c r="L53" s="457" t="str">
        <f>VLOOKUP(F53,石と花メイン,4,FALSE)</f>
        <v>女郎花【粟花】</v>
      </c>
      <c r="M53" s="401">
        <f>IF(OR(MONTH(F53)&lt;7,AND(MONTH(F53)=7,DAY(F53)&lt;=25)),
MOD(SUM((E53-1901)*365,259),260),
MOD(SUM((E53-1900)*365,259),260))</f>
        <v>249</v>
      </c>
      <c r="N53" s="436">
        <f>IF(AND(MONTH(F53)=7,DAY(F53)&gt;25),1,
ROUNDDOWN((SUM(VLOOKUP(MONTH(F53),D暦変換用数値,2,FALSE),DAY(F53))/28)+1,0))</f>
        <v>2</v>
      </c>
      <c r="O53" s="437">
        <f>IF(AND(MONTH(F53)=7,DAY(F53)&gt;25),DAY(F53)-25,
MOD((SUM(VLOOKUP(MONTH(F53),D暦変換用数値,2,FALSE),DAY(F53))),28)+1)</f>
        <v>18</v>
      </c>
      <c r="P53" s="438">
        <f>IF(OR(MONTH(F53)&lt;7,AND(MONTH(F53)=7,DAY(F53)&lt;=25)),
MOD(SUM((E53-1901)*365,(N53-1)*28,O53,258),260),
MOD(SUM((E53-1900)*365,(N53-1)*28,O53,258),260))</f>
        <v>34</v>
      </c>
      <c r="Q53" s="461" t="str">
        <f>VLOOKUP(MOD(P53,4),色,2,FALSE)</f>
        <v>白い</v>
      </c>
      <c r="R53" s="465" t="str">
        <f>VLOOKUP(MOD(P53,13),銀河の音,2,FALSE)</f>
        <v>銀河の</v>
      </c>
      <c r="S53" s="469" t="str">
        <f>VLOOKUP(MOD(P53,20),太陽の紋章,2,FALSE)</f>
        <v>魔法使い</v>
      </c>
      <c r="T53" s="474" t="s">
        <v>893</v>
      </c>
    </row>
    <row r="54" spans="1:20" s="329" customFormat="1" ht="13.5" customHeight="1">
      <c r="A54" s="445" t="str">
        <f>VLOOKUP(MOD(E54,10),十干,2,FALSE)</f>
        <v>庚</v>
      </c>
      <c r="B54" s="447" t="str">
        <f>VLOOKUP(MOD(E54,12),十二支,3,FALSE)</f>
        <v xml:space="preserve">01 冥 </v>
      </c>
      <c r="C54" s="448" t="str">
        <f>VLOOKUP(F54,星座,3,TRUE)</f>
        <v xml:space="preserve">02 零 </v>
      </c>
      <c r="D54" s="531" t="s">
        <v>894</v>
      </c>
      <c r="E54" s="449" t="str">
        <f>IFERROR(YEAR(D54),LEFT(D54,4))</f>
        <v>1890</v>
      </c>
      <c r="F54" s="449" t="str">
        <f>IF(ISTEXT(D54),RIGHT(D54,5),TEXT(D54,"mm/dd"))</f>
        <v>09/15</v>
      </c>
      <c r="G54" s="452">
        <f>SUM(MID(E54,1,1),MID(E54,2,1),MID(E54,3,1),MID(E54,4,1),MID(F54,1,1),MID(F54,2,1),MID(F54,4,1),MID(F54,5,1))</f>
        <v>33</v>
      </c>
      <c r="H54" s="450">
        <f>IF(MOD(G54,9)=0,9,MOD(G54,9))</f>
        <v>6</v>
      </c>
      <c r="I54" s="450" t="str">
        <f>IFERROR(MID("日月火水木金土",WEEKDAY(D54),1),"")</f>
        <v/>
      </c>
      <c r="J54" s="453" t="s">
        <v>1518</v>
      </c>
      <c r="K54" s="455" t="str">
        <f>VLOOKUP(F54,石と花メイン,3,FALSE)</f>
        <v>■紫水晶</v>
      </c>
      <c r="L54" s="457" t="str">
        <f>VLOOKUP(F54,石と花メイン,4,FALSE)</f>
        <v>ダリア【天竺牡丹】</v>
      </c>
      <c r="M54" s="401">
        <f>IF(OR(MONTH(F54)&lt;7,AND(MONTH(F54)=7,DAY(F54)&lt;=25)),
MOD(SUM((E54-1901)*365,259),260),
MOD(SUM((E54-1900)*365,259),260))</f>
        <v>249</v>
      </c>
      <c r="N54" s="436">
        <f>IF(AND(MONTH(F54)=7,DAY(F54)&gt;25),1,
ROUNDDOWN((SUM(VLOOKUP(MONTH(F54),D暦変換用数値,2,FALSE),DAY(F54))/28)+1,0))</f>
        <v>2</v>
      </c>
      <c r="O54" s="437">
        <f>IF(AND(MONTH(F54)=7,DAY(F54)&gt;25),DAY(F54)-25,
MOD((SUM(VLOOKUP(MONTH(F54),D暦変換用数値,2,FALSE),DAY(F54))),28)+1)</f>
        <v>24</v>
      </c>
      <c r="P54" s="438">
        <f>IF(OR(MONTH(F54)&lt;7,AND(MONTH(F54)=7,DAY(F54)&lt;=25)),
MOD(SUM((E54-1901)*365,(N54-1)*28,O54,258),260),
MOD(SUM((E54-1900)*365,(N54-1)*28,O54,258),260))</f>
        <v>40</v>
      </c>
      <c r="Q54" s="460" t="str">
        <f>VLOOKUP(MOD(P54,4),色,2,FALSE)</f>
        <v>黄色い</v>
      </c>
      <c r="R54" s="464" t="str">
        <f>VLOOKUP(MOD(P54,13),銀河の音,2,FALSE)</f>
        <v>磁気の</v>
      </c>
      <c r="S54" s="468" t="str">
        <f>VLOOKUP(MOD(P54,20),太陽の紋章,2,FALSE)</f>
        <v>太陽</v>
      </c>
      <c r="T54" s="484" t="s">
        <v>895</v>
      </c>
    </row>
    <row r="55" spans="1:20" s="329" customFormat="1" ht="13.5" customHeight="1">
      <c r="A55" s="445" t="str">
        <f>VLOOKUP(MOD(E55,10),十干,2,FALSE)</f>
        <v>壬</v>
      </c>
      <c r="B55" s="447" t="str">
        <f>VLOOKUP(MOD(E55,12),十二支,3,FALSE)</f>
        <v xml:space="preserve">01 冥 </v>
      </c>
      <c r="C55" s="448" t="str">
        <f>VLOOKUP(F55,星座,3,TRUE)</f>
        <v xml:space="preserve">03 水 </v>
      </c>
      <c r="D55" s="531">
        <v>875</v>
      </c>
      <c r="E55" s="449">
        <f>IFERROR(YEAR(D55),LEFT(D55,4))</f>
        <v>1902</v>
      </c>
      <c r="F55" s="449" t="str">
        <f>IF(ISTEXT(D55),RIGHT(D55,5),TEXT(D55,"mm/dd"))</f>
        <v>05/24</v>
      </c>
      <c r="G55" s="452">
        <f>SUM(MID(E55,1,1),MID(E55,2,1),MID(E55,3,1),MID(E55,4,1),MID(F55,1,1),MID(F55,2,1),MID(F55,4,1),MID(F55,5,1))</f>
        <v>23</v>
      </c>
      <c r="H55" s="450">
        <f>IF(MOD(G55,9)=0,9,MOD(G55,9))</f>
        <v>5</v>
      </c>
      <c r="I55" s="450" t="str">
        <f>IFERROR(MID("日月火水木金土",WEEKDAY(D55),1),"")</f>
        <v>土</v>
      </c>
      <c r="J55" s="453" t="s">
        <v>1529</v>
      </c>
      <c r="K55" s="455" t="str">
        <f>VLOOKUP(F55,石と花メイン,3,FALSE)</f>
        <v>◆青玉</v>
      </c>
      <c r="L55" s="457" t="str">
        <f>VLOOKUP(F55,石と花メイン,4,FALSE)</f>
        <v>ヘリオトロープ【木立瑠璃草】</v>
      </c>
      <c r="M55" s="401">
        <f>IF(OR(MONTH(F55)&lt;7,AND(MONTH(F55)=7,DAY(F55)&lt;=25)),
MOD(SUM((E55-1901)*365,259),260),
MOD(SUM((E55-1900)*365,259),260))</f>
        <v>104</v>
      </c>
      <c r="N55" s="494">
        <f>IF(AND(MONTH(F55)=7,DAY(F55)&gt;25),1,
ROUNDDOWN((SUM(VLOOKUP(MONTH(F55),D暦変換用数値,2,FALSE),DAY(F55))/28)+1,0))</f>
        <v>11</v>
      </c>
      <c r="O55" s="496">
        <f>IF(AND(MONTH(F55)=7,DAY(F55)&gt;25),DAY(F55)-25,
MOD((SUM(VLOOKUP(MONTH(F55),D暦変換用数値,2,FALSE),DAY(F55))),28)+1)</f>
        <v>23</v>
      </c>
      <c r="P55" s="499">
        <f>IF(OR(MONTH(F55)&lt;7,AND(MONTH(F55)=7,DAY(F55)&lt;=25)),
MOD(SUM((E55-1901)*365,(N55-1)*28,O55,258),260),
MOD(SUM((E55-1900)*365,(N55-1)*28,O55,258),260))</f>
        <v>146</v>
      </c>
      <c r="Q55" s="461" t="str">
        <f>VLOOKUP(MOD(P55,4),色,2,FALSE)</f>
        <v>白い</v>
      </c>
      <c r="R55" s="465" t="str">
        <f>VLOOKUP(MOD(P55,13),銀河の音,2,FALSE)</f>
        <v>電気の</v>
      </c>
      <c r="S55" s="469" t="str">
        <f>VLOOKUP(MOD(P55,20),太陽の紋章,2,FALSE)</f>
        <v>世界の橋渡し</v>
      </c>
      <c r="T55" s="484" t="s">
        <v>905</v>
      </c>
    </row>
    <row r="56" spans="1:20" s="329" customFormat="1" ht="13.5" customHeight="1">
      <c r="A56" s="445" t="str">
        <f>VLOOKUP(MOD(E56,10),十干,2,FALSE)</f>
        <v>丙</v>
      </c>
      <c r="B56" s="447" t="str">
        <f>VLOOKUP(MOD(E56,12),十二支,3,FALSE)</f>
        <v xml:space="preserve">01 冥 </v>
      </c>
      <c r="C56" s="448" t="str">
        <f>VLOOKUP(F56,星座,3,TRUE)</f>
        <v xml:space="preserve">03 水 </v>
      </c>
      <c r="D56" s="531">
        <v>9647</v>
      </c>
      <c r="E56" s="449">
        <f>IFERROR(YEAR(D56),LEFT(D56,4))</f>
        <v>1926</v>
      </c>
      <c r="F56" s="449" t="str">
        <f>IF(ISTEXT(D56),RIGHT(D56,5),TEXT(D56,"mm/dd"))</f>
        <v>05/30</v>
      </c>
      <c r="G56" s="452">
        <f>SUM(MID(E56,1,1),MID(E56,2,1),MID(E56,3,1),MID(E56,4,1),MID(F56,1,1),MID(F56,2,1),MID(F56,4,1),MID(F56,5,1))</f>
        <v>26</v>
      </c>
      <c r="H56" s="450">
        <f>IF(MOD(G56,9)=0,9,MOD(G56,9))</f>
        <v>8</v>
      </c>
      <c r="I56" s="450" t="str">
        <f>IFERROR(MID("日月火水木金土",WEEKDAY(D56),1),"")</f>
        <v>日</v>
      </c>
      <c r="J56" s="453" t="s">
        <v>887</v>
      </c>
      <c r="K56" s="455" t="str">
        <f>VLOOKUP(F56,石と花メイン,3,FALSE)</f>
        <v>■紫水晶</v>
      </c>
      <c r="L56" s="457" t="str">
        <f>VLOOKUP(F56,石と花メイン,4,FALSE)</f>
        <v>ライラック【紫丁香花】</v>
      </c>
      <c r="M56" s="401">
        <f>IF(OR(MONTH(F56)&lt;7,AND(MONTH(F56)=7,DAY(F56)&lt;=25)),
MOD(SUM((E56-1901)*365,259),260),
MOD(SUM((E56-1900)*365,259),260))</f>
        <v>24</v>
      </c>
      <c r="N56" s="494">
        <f>IF(AND(MONTH(F56)=7,DAY(F56)&gt;25),1,
ROUNDDOWN((SUM(VLOOKUP(MONTH(F56),D暦変換用数値,2,FALSE),DAY(F56))/28)+1,0))</f>
        <v>12</v>
      </c>
      <c r="O56" s="496">
        <f>IF(AND(MONTH(F56)=7,DAY(F56)&gt;25),DAY(F56)-25,
MOD((SUM(VLOOKUP(MONTH(F56),D暦変換用数値,2,FALSE),DAY(F56))),28)+1)</f>
        <v>1</v>
      </c>
      <c r="P56" s="499">
        <f>IF(OR(MONTH(F56)&lt;7,AND(MONTH(F56)=7,DAY(F56)&lt;=25)),
MOD(SUM((E56-1901)*365,(N56-1)*28,O56,258),260),
MOD(SUM((E56-1900)*365,(N56-1)*28,O56,258),260))</f>
        <v>72</v>
      </c>
      <c r="Q56" s="460" t="str">
        <f>VLOOKUP(MOD(P56,4),色,2,FALSE)</f>
        <v>黄色い</v>
      </c>
      <c r="R56" s="464" t="str">
        <f>VLOOKUP(MOD(P56,13),銀河の音,2,FALSE)</f>
        <v>共振の</v>
      </c>
      <c r="S56" s="468" t="str">
        <f>VLOOKUP(MOD(P56,20),太陽の紋章,2,FALSE)</f>
        <v>人</v>
      </c>
      <c r="T56" s="474" t="s">
        <v>906</v>
      </c>
    </row>
    <row r="57" spans="1:20" s="329" customFormat="1" ht="13.5" customHeight="1">
      <c r="A57" s="445" t="str">
        <f>VLOOKUP(MOD(E57,10),十干,2,FALSE)</f>
        <v>丙</v>
      </c>
      <c r="B57" s="447" t="str">
        <f>VLOOKUP(MOD(E57,12),十二支,3,FALSE)</f>
        <v xml:space="preserve">01 冥 </v>
      </c>
      <c r="C57" s="448" t="str">
        <f>VLOOKUP(F57,星座,3,TRUE)</f>
        <v xml:space="preserve">03 水 </v>
      </c>
      <c r="D57" s="531">
        <v>9649</v>
      </c>
      <c r="E57" s="449">
        <f>IFERROR(YEAR(D57),LEFT(D57,4))</f>
        <v>1926</v>
      </c>
      <c r="F57" s="449" t="str">
        <f>IF(ISTEXT(D57),RIGHT(D57,5),TEXT(D57,"mm/dd"))</f>
        <v>06/01</v>
      </c>
      <c r="G57" s="452">
        <f>SUM(MID(E57,1,1),MID(E57,2,1),MID(E57,3,1),MID(E57,4,1),MID(F57,1,1),MID(F57,2,1),MID(F57,4,1),MID(F57,5,1))</f>
        <v>25</v>
      </c>
      <c r="H57" s="450">
        <f>IF(MOD(G57,9)=0,9,MOD(G57,9))</f>
        <v>7</v>
      </c>
      <c r="I57" s="450" t="str">
        <f>IFERROR(MID("日月火水木金土",WEEKDAY(D57),1),"")</f>
        <v>火</v>
      </c>
      <c r="J57" s="453" t="s">
        <v>888</v>
      </c>
      <c r="K57" s="455" t="str">
        <f>VLOOKUP(F57,石と花メイン,3,FALSE)</f>
        <v>○真珠</v>
      </c>
      <c r="L57" s="457" t="str">
        <f>VLOOKUP(F57,石と花メイン,4,FALSE)</f>
        <v>紫陽花【七変化】</v>
      </c>
      <c r="M57" s="401">
        <f>IF(OR(MONTH(F57)&lt;7,AND(MONTH(F57)=7,DAY(F57)&lt;=25)),
MOD(SUM((E57-1901)*365,259),260),
MOD(SUM((E57-1900)*365,259),260))</f>
        <v>24</v>
      </c>
      <c r="N57" s="494">
        <f>IF(AND(MONTH(F57)=7,DAY(F57)&gt;25),1,
ROUNDDOWN((SUM(VLOOKUP(MONTH(F57),D暦変換用数値,2,FALSE),DAY(F57))/28)+1,0))</f>
        <v>12</v>
      </c>
      <c r="O57" s="496">
        <f>IF(AND(MONTH(F57)=7,DAY(F57)&gt;25),DAY(F57)-25,
MOD((SUM(VLOOKUP(MONTH(F57),D暦変換用数値,2,FALSE),DAY(F57))),28)+1)</f>
        <v>3</v>
      </c>
      <c r="P57" s="499">
        <f>IF(OR(MONTH(F57)&lt;7,AND(MONTH(F57)=7,DAY(F57)&lt;=25)),
MOD(SUM((E57-1901)*365,(N57-1)*28,O57,258),260),
MOD(SUM((E57-1900)*365,(N57-1)*28,O57,258),260))</f>
        <v>74</v>
      </c>
      <c r="Q57" s="461" t="str">
        <f>VLOOKUP(MOD(P57,4),色,2,FALSE)</f>
        <v>白い</v>
      </c>
      <c r="R57" s="465" t="str">
        <f>VLOOKUP(MOD(P57,13),銀河の音,2,FALSE)</f>
        <v>太陽の</v>
      </c>
      <c r="S57" s="469" t="str">
        <f>VLOOKUP(MOD(P57,20),太陽の紋章,2,FALSE)</f>
        <v>魔法使い</v>
      </c>
      <c r="T57" s="474" t="s">
        <v>1117</v>
      </c>
    </row>
    <row r="58" spans="1:20" s="329" customFormat="1" ht="13.5" customHeight="1">
      <c r="A58" s="414" t="str">
        <f>VLOOKUP(MOD(E58,10),十干,2,FALSE)</f>
        <v>丙</v>
      </c>
      <c r="B58" s="415" t="str">
        <f>VLOOKUP(MOD(E58,12),十二支,3,FALSE)</f>
        <v xml:space="preserve">01 冥 </v>
      </c>
      <c r="C58" s="416" t="str">
        <f>VLOOKUP(F58,星座,3,TRUE)</f>
        <v xml:space="preserve">03 水 </v>
      </c>
      <c r="D58" s="533">
        <v>9658</v>
      </c>
      <c r="E58" s="417">
        <f>IFERROR(YEAR(D58),LEFT(D58,4))</f>
        <v>1926</v>
      </c>
      <c r="F58" s="417" t="str">
        <f>IF(ISTEXT(D58),RIGHT(D58,5),TEXT(D58,"mm/dd"))</f>
        <v>06/10</v>
      </c>
      <c r="G58" s="417">
        <f>SUM(MID(E58,1,1),MID(E58,2,1),MID(E58,3,1),MID(E58,4,1),MID(F58,1,1),MID(F58,2,1),MID(F58,4,1),MID(F58,5,1))</f>
        <v>25</v>
      </c>
      <c r="H58" s="417">
        <f>IF(MOD(G58,9)=0,9,MOD(G58,9))</f>
        <v>7</v>
      </c>
      <c r="I58" s="417" t="str">
        <f>IFERROR(MID("日月火水木金土",WEEKDAY(D58),1),"")</f>
        <v>木</v>
      </c>
      <c r="J58" s="418" t="s">
        <v>4214</v>
      </c>
      <c r="K58" s="419" t="str">
        <f>VLOOKUP(F58,石と花メイン,3,FALSE)</f>
        <v>◆黄玉</v>
      </c>
      <c r="L58" s="420" t="str">
        <f>VLOOKUP(F58,石と花メイン,4,FALSE)</f>
        <v>美女撫子【アメリカ撫子】</v>
      </c>
      <c r="M58" s="399">
        <f>IF(OR(MONTH(F58)&lt;7,AND(MONTH(F58)=7,DAY(F58)&lt;=25)),
MOD(SUM((E58-1901)*365,259),260),
MOD(SUM((E58-1900)*365,259),260))</f>
        <v>24</v>
      </c>
      <c r="N58" s="421">
        <f>IF(AND(MONTH(F58)=7,DAY(F58)&gt;25),1,
ROUNDDOWN((SUM(VLOOKUP(MONTH(F58),D暦変換用数値,2,FALSE),DAY(F58))/28)+1,0))</f>
        <v>12</v>
      </c>
      <c r="O58" s="422">
        <f>IF(AND(MONTH(F58)=7,DAY(F58)&gt;25),DAY(F58)-25,
MOD((SUM(VLOOKUP(MONTH(F58),D暦変換用数値,2,FALSE),DAY(F58))),28)+1)</f>
        <v>12</v>
      </c>
      <c r="P58" s="423">
        <f>IF(OR(MONTH(F58)&lt;7,AND(MONTH(F58)=7,DAY(F58)&lt;=25)),
MOD(SUM((E58-1901)*365,(N58-1)*28,O58,258),260),
MOD(SUM((E58-1900)*365,(N58-1)*28,O58,258),260))</f>
        <v>83</v>
      </c>
      <c r="Q58" s="424" t="str">
        <f>VLOOKUP(MOD(P58,4),色,2,FALSE)</f>
        <v>青い</v>
      </c>
      <c r="R58" s="425" t="str">
        <f>VLOOKUP(MOD(P58,13),銀河の音,2,FALSE)</f>
        <v>倍音の</v>
      </c>
      <c r="S58" s="426" t="str">
        <f>VLOOKUP(MOD(P58,20),太陽の紋章,2,FALSE)</f>
        <v>夜</v>
      </c>
      <c r="T58" s="502" t="s">
        <v>4889</v>
      </c>
    </row>
    <row r="59" spans="1:20" s="329" customFormat="1" ht="13.5" customHeight="1">
      <c r="A59" s="414" t="str">
        <f>VLOOKUP(MOD(E59,10),十干,2,FALSE)</f>
        <v>戊</v>
      </c>
      <c r="B59" s="415" t="str">
        <f>VLOOKUP(MOD(E59,12),十二支,3,FALSE)</f>
        <v xml:space="preserve">01 冥 </v>
      </c>
      <c r="C59" s="416" t="str">
        <f>VLOOKUP(F59,星座,3,TRUE)</f>
        <v xml:space="preserve">03 水 </v>
      </c>
      <c r="D59" s="533">
        <v>14021</v>
      </c>
      <c r="E59" s="417">
        <f>IFERROR(YEAR(D59),LEFT(D59,4))</f>
        <v>1938</v>
      </c>
      <c r="F59" s="417" t="str">
        <f>IF(ISTEXT(D59),RIGHT(D59,5),TEXT(D59,"mm/dd"))</f>
        <v>05/21</v>
      </c>
      <c r="G59" s="417">
        <f>SUM(MID(E59,1,1),MID(E59,2,1),MID(E59,3,1),MID(E59,4,1),MID(F59,1,1),MID(F59,2,1),MID(F59,4,1),MID(F59,5,1))</f>
        <v>29</v>
      </c>
      <c r="H59" s="417">
        <f>IF(MOD(G59,9)=0,9,MOD(G59,9))</f>
        <v>2</v>
      </c>
      <c r="I59" s="417" t="str">
        <f>IFERROR(MID("日月火水木金土",WEEKDAY(D59),1),"")</f>
        <v>土</v>
      </c>
      <c r="J59" s="418" t="s">
        <v>4215</v>
      </c>
      <c r="K59" s="419" t="str">
        <f>VLOOKUP(F59,石と花メイン,3,FALSE)</f>
        <v>■紅水晶</v>
      </c>
      <c r="L59" s="420" t="str">
        <f>VLOOKUP(F59,石と花メイン,4,FALSE)</f>
        <v>藤【二季草】</v>
      </c>
      <c r="M59" s="399">
        <f>IF(OR(MONTH(F59)&lt;7,AND(MONTH(F59)=7,DAY(F59)&lt;=25)),
MOD(SUM((E59-1901)*365,259),260),
MOD(SUM((E59-1900)*365,259),260))</f>
        <v>244</v>
      </c>
      <c r="N59" s="421">
        <f>IF(AND(MONTH(F59)=7,DAY(F59)&gt;25),1,
ROUNDDOWN((SUM(VLOOKUP(MONTH(F59),D暦変換用数値,2,FALSE),DAY(F59))/28)+1,0))</f>
        <v>11</v>
      </c>
      <c r="O59" s="422">
        <f>IF(AND(MONTH(F59)=7,DAY(F59)&gt;25),DAY(F59)-25,
MOD((SUM(VLOOKUP(MONTH(F59),D暦変換用数値,2,FALSE),DAY(F59))),28)+1)</f>
        <v>20</v>
      </c>
      <c r="P59" s="423">
        <f>IF(OR(MONTH(F59)&lt;7,AND(MONTH(F59)=7,DAY(F59)&lt;=25)),
MOD(SUM((E59-1901)*365,(N59-1)*28,O59,258),260),
MOD(SUM((E59-1900)*365,(N59-1)*28,O59,258),260))</f>
        <v>23</v>
      </c>
      <c r="Q59" s="424" t="str">
        <f>VLOOKUP(MOD(P59,4),色,2,FALSE)</f>
        <v>青い</v>
      </c>
      <c r="R59" s="425" t="str">
        <f>VLOOKUP(MOD(P59,13),銀河の音,2,FALSE)</f>
        <v>惑星の</v>
      </c>
      <c r="S59" s="426" t="str">
        <f>VLOOKUP(MOD(P59,20),太陽の紋章,2,FALSE)</f>
        <v>夜</v>
      </c>
      <c r="T59" s="509" t="s">
        <v>4992</v>
      </c>
    </row>
    <row r="60" spans="1:20" s="329" customFormat="1" ht="13.5" customHeight="1">
      <c r="A60" s="445" t="str">
        <f>VLOOKUP(MOD(E60,10),十干,2,FALSE)</f>
        <v>庚</v>
      </c>
      <c r="B60" s="447" t="str">
        <f>VLOOKUP(MOD(E60,12),十二支,3,FALSE)</f>
        <v xml:space="preserve">01 冥 </v>
      </c>
      <c r="C60" s="448" t="str">
        <f>VLOOKUP(F60,星座,3,TRUE)</f>
        <v xml:space="preserve">03 水 </v>
      </c>
      <c r="D60" s="531">
        <v>18406</v>
      </c>
      <c r="E60" s="449">
        <f>IFERROR(YEAR(D60),LEFT(D60,4))</f>
        <v>1950</v>
      </c>
      <c r="F60" s="449" t="str">
        <f>IF(ISTEXT(D60),RIGHT(D60,5),TEXT(D60,"mm/dd"))</f>
        <v>05/23</v>
      </c>
      <c r="G60" s="452">
        <f>SUM(MID(E60,1,1),MID(E60,2,1),MID(E60,3,1),MID(E60,4,1),MID(F60,1,1),MID(F60,2,1),MID(F60,4,1),MID(F60,5,1))</f>
        <v>25</v>
      </c>
      <c r="H60" s="450">
        <f>IF(MOD(G60,9)=0,9,MOD(G60,9))</f>
        <v>7</v>
      </c>
      <c r="I60" s="450" t="str">
        <f>IFERROR(MID("日月火水木金土",WEEKDAY(D60),1),"")</f>
        <v>火</v>
      </c>
      <c r="J60" s="453" t="s">
        <v>3474</v>
      </c>
      <c r="K60" s="455" t="str">
        <f>VLOOKUP(F60,石と花メイン,3,FALSE)</f>
        <v>◆猫目石</v>
      </c>
      <c r="L60" s="457" t="str">
        <f>VLOOKUP(F60,石と花メイン,4,FALSE)</f>
        <v>カラー【和蘭海芋】</v>
      </c>
      <c r="M60" s="401">
        <f>IF(OR(MONTH(F60)&lt;7,AND(MONTH(F60)=7,DAY(F60)&lt;=25)),
MOD(SUM((E60-1901)*365,259),260),
MOD(SUM((E60-1900)*365,259),260))</f>
        <v>204</v>
      </c>
      <c r="N60" s="494">
        <f>IF(AND(MONTH(F60)=7,DAY(F60)&gt;25),1,
ROUNDDOWN((SUM(VLOOKUP(MONTH(F60),D暦変換用数値,2,FALSE),DAY(F60))/28)+1,0))</f>
        <v>11</v>
      </c>
      <c r="O60" s="496">
        <f>IF(AND(MONTH(F60)=7,DAY(F60)&gt;25),DAY(F60)-25,
MOD((SUM(VLOOKUP(MONTH(F60),D暦変換用数値,2,FALSE),DAY(F60))),28)+1)</f>
        <v>22</v>
      </c>
      <c r="P60" s="499">
        <f>IF(OR(MONTH(F60)&lt;7,AND(MONTH(F60)=7,DAY(F60)&lt;=25)),
MOD(SUM((E60-1901)*365,(N60-1)*28,O60,258),260),
MOD(SUM((E60-1900)*365,(N60-1)*28,O60,258),260))</f>
        <v>245</v>
      </c>
      <c r="Q60" s="463" t="str">
        <f>VLOOKUP(MOD(P60,4),色,2,FALSE)</f>
        <v>赤い</v>
      </c>
      <c r="R60" s="467" t="str">
        <f>VLOOKUP(MOD(P60,13),銀河の音,2,FALSE)</f>
        <v>スペクトルの</v>
      </c>
      <c r="S60" s="471" t="str">
        <f>VLOOKUP(MOD(P60,20),太陽の紋章,2,FALSE)</f>
        <v>蛇</v>
      </c>
      <c r="T60" s="508" t="s">
        <v>4993</v>
      </c>
    </row>
    <row r="61" spans="1:20" s="329" customFormat="1" ht="13.5" customHeight="1">
      <c r="A61" s="446" t="str">
        <f>VLOOKUP(MOD(E61,10),十干,2,FALSE)</f>
        <v>庚</v>
      </c>
      <c r="B61" s="447" t="str">
        <f>VLOOKUP(MOD(E61,12),十二支,3,FALSE)</f>
        <v xml:space="preserve">01 冥 </v>
      </c>
      <c r="C61" s="448" t="str">
        <f>VLOOKUP(F61,星座,3,TRUE)</f>
        <v xml:space="preserve">03 水 </v>
      </c>
      <c r="D61" s="534">
        <v>18424</v>
      </c>
      <c r="E61" s="451">
        <f>IFERROR(YEAR(D61),LEFT(D61,4))</f>
        <v>1950</v>
      </c>
      <c r="F61" s="451" t="str">
        <f>IF(ISTEXT(D61),RIGHT(D61,5),TEXT(D61,"mm/dd"))</f>
        <v>06/10</v>
      </c>
      <c r="G61" s="451">
        <f>SUM(MID(E61,1,1),MID(E61,2,1),MID(E61,3,1),MID(E61,4,1),MID(F61,1,1),MID(F61,2,1),MID(F61,4,1),MID(F61,5,1))</f>
        <v>22</v>
      </c>
      <c r="H61" s="451">
        <f>IF(MOD(G61,9)=0,9,MOD(G61,9))</f>
        <v>4</v>
      </c>
      <c r="I61" s="451" t="str">
        <f>IFERROR(MID("日月火水木金土",WEEKDAY(D61),1),"")</f>
        <v>土</v>
      </c>
      <c r="J61" s="443" t="s">
        <v>7624</v>
      </c>
      <c r="K61" s="456" t="str">
        <f>VLOOKUP(F61,石と花メイン,3,FALSE)</f>
        <v>◆黄玉</v>
      </c>
      <c r="L61" s="459" t="str">
        <f>VLOOKUP(F61,石と花メイン,4,FALSE)</f>
        <v>美女撫子【アメリカ撫子】</v>
      </c>
      <c r="M61" s="402">
        <f>IF(OR(MONTH(F61)&lt;7,AND(MONTH(F61)=7,DAY(F61)&lt;=25)),
MOD(SUM((E61-1901)*365,259),260),
MOD(SUM((E61-1900)*365,259),260))</f>
        <v>204</v>
      </c>
      <c r="N61" s="489">
        <f>IF(AND(MONTH(F61)=7,DAY(F61)&gt;25),1,
ROUNDDOWN((SUM(VLOOKUP(MONTH(F61),D暦変換用数値,2,FALSE),DAY(F61))/28)+1,0))</f>
        <v>12</v>
      </c>
      <c r="O61" s="498">
        <f>IF(AND(MONTH(F61)=7,DAY(F61)&gt;25),DAY(F61)-25,
MOD((SUM(VLOOKUP(MONTH(F61),D暦変換用数値,2,FALSE),DAY(F61))),28)+1)</f>
        <v>12</v>
      </c>
      <c r="P61" s="501">
        <f>IF(OR(MONTH(F61)&lt;7,AND(MONTH(F61)=7,DAY(F61)&lt;=25)),
MOD(SUM((E61-1901)*365,(N61-1)*28,O61,258),260),
MOD(SUM((E61-1900)*365,(N61-1)*28,O61,258),260))</f>
        <v>3</v>
      </c>
      <c r="Q61" s="462" t="str">
        <f>VLOOKUP(MOD(P61,4),色,2,FALSE)</f>
        <v>青い</v>
      </c>
      <c r="R61" s="466" t="str">
        <f>VLOOKUP(MOD(P61,13),銀河の音,2,FALSE)</f>
        <v>電気の</v>
      </c>
      <c r="S61" s="470" t="str">
        <f>VLOOKUP(MOD(P61,20),太陽の紋章,2,FALSE)</f>
        <v>夜</v>
      </c>
      <c r="T61" s="511" t="s">
        <v>7294</v>
      </c>
    </row>
    <row r="62" spans="1:20" s="329" customFormat="1" ht="13.5" customHeight="1">
      <c r="A62" s="445" t="str">
        <f>VLOOKUP(MOD(E62,10),十干,2,FALSE)</f>
        <v>庚</v>
      </c>
      <c r="B62" s="447" t="str">
        <f>VLOOKUP(MOD(E62,12),十二支,3,FALSE)</f>
        <v xml:space="preserve">01 冥 </v>
      </c>
      <c r="C62" s="448" t="str">
        <f>VLOOKUP(F62,星座,3,TRUE)</f>
        <v xml:space="preserve">03 水 </v>
      </c>
      <c r="D62" s="531">
        <v>18429</v>
      </c>
      <c r="E62" s="449">
        <f>IFERROR(YEAR(D62),LEFT(D62,4))</f>
        <v>1950</v>
      </c>
      <c r="F62" s="449" t="str">
        <f>IF(ISTEXT(D62),RIGHT(D62,5),TEXT(D62,"mm/dd"))</f>
        <v>06/15</v>
      </c>
      <c r="G62" s="452">
        <f>SUM(MID(E62,1,1),MID(E62,2,1),MID(E62,3,1),MID(E62,4,1),MID(F62,1,1),MID(F62,2,1),MID(F62,4,1),MID(F62,5,1))</f>
        <v>27</v>
      </c>
      <c r="H62" s="450">
        <f>IF(MOD(G62,9)=0,9,MOD(G62,9))</f>
        <v>9</v>
      </c>
      <c r="I62" s="450" t="str">
        <f>IFERROR(MID("日月火水木金土",WEEKDAY(D62),1),"")</f>
        <v>木</v>
      </c>
      <c r="J62" s="453" t="s">
        <v>3475</v>
      </c>
      <c r="K62" s="455" t="str">
        <f>VLOOKUP(F62,石と花メイン,3,FALSE)</f>
        <v>◆紅玉</v>
      </c>
      <c r="L62" s="457" t="str">
        <f>VLOOKUP(F62,石と花メイン,4,FALSE)</f>
        <v>カーネーション【麝香撫子】</v>
      </c>
      <c r="M62" s="401">
        <f>IF(OR(MONTH(F62)&lt;7,AND(MONTH(F62)=7,DAY(F62)&lt;=25)),
MOD(SUM((E62-1901)*365,259),260),
MOD(SUM((E62-1900)*365,259),260))</f>
        <v>204</v>
      </c>
      <c r="N62" s="494">
        <f>IF(AND(MONTH(F62)=7,DAY(F62)&gt;25),1,
ROUNDDOWN((SUM(VLOOKUP(MONTH(F62),D暦変換用数値,2,FALSE),DAY(F62))/28)+1,0))</f>
        <v>12</v>
      </c>
      <c r="O62" s="496">
        <f>IF(AND(MONTH(F62)=7,DAY(F62)&gt;25),DAY(F62)-25,
MOD((SUM(VLOOKUP(MONTH(F62),D暦変換用数値,2,FALSE),DAY(F62))),28)+1)</f>
        <v>17</v>
      </c>
      <c r="P62" s="499">
        <f>IF(OR(MONTH(F62)&lt;7,AND(MONTH(F62)=7,DAY(F62)&lt;=25)),
MOD(SUM((E62-1901)*365,(N62-1)*28,O62,258),260),
MOD(SUM((E62-1900)*365,(N62-1)*28,O62,258),260))</f>
        <v>8</v>
      </c>
      <c r="Q62" s="460" t="str">
        <f>VLOOKUP(MOD(P62,4),色,2,FALSE)</f>
        <v>黄色い</v>
      </c>
      <c r="R62" s="464" t="str">
        <f>VLOOKUP(MOD(P62,13),銀河の音,2,FALSE)</f>
        <v>銀河の</v>
      </c>
      <c r="S62" s="468" t="str">
        <f>VLOOKUP(MOD(P62,20),太陽の紋章,2,FALSE)</f>
        <v>星</v>
      </c>
      <c r="T62" s="483" t="s">
        <v>3736</v>
      </c>
    </row>
    <row r="63" spans="1:20" s="329" customFormat="1" ht="13.5" customHeight="1">
      <c r="A63" s="445" t="str">
        <f>VLOOKUP(MOD(E63,10),十干,2,FALSE)</f>
        <v>壬</v>
      </c>
      <c r="B63" s="447" t="str">
        <f>VLOOKUP(MOD(E63,12),十二支,3,FALSE)</f>
        <v xml:space="preserve">01 冥 </v>
      </c>
      <c r="C63" s="448" t="str">
        <f>VLOOKUP(F63,星座,3,TRUE)</f>
        <v xml:space="preserve">03 水 </v>
      </c>
      <c r="D63" s="531">
        <v>22791</v>
      </c>
      <c r="E63" s="449">
        <f>IFERROR(YEAR(D63),LEFT(D63,4))</f>
        <v>1962</v>
      </c>
      <c r="F63" s="449" t="str">
        <f>IF(ISTEXT(D63),RIGHT(D63,5),TEXT(D63,"mm/dd"))</f>
        <v>05/25</v>
      </c>
      <c r="G63" s="452">
        <f>SUM(MID(E63,1,1),MID(E63,2,1),MID(E63,3,1),MID(E63,4,1),MID(F63,1,1),MID(F63,2,1),MID(F63,4,1),MID(F63,5,1))</f>
        <v>30</v>
      </c>
      <c r="H63" s="450">
        <f>IF(MOD(G63,9)=0,9,MOD(G63,9))</f>
        <v>3</v>
      </c>
      <c r="I63" s="450" t="str">
        <f>IFERROR(MID("日月火水木金土",WEEKDAY(D63),1),"")</f>
        <v>金</v>
      </c>
      <c r="J63" s="453" t="s">
        <v>3476</v>
      </c>
      <c r="K63" s="455" t="str">
        <f>VLOOKUP(F63,石と花メイン,3,FALSE)</f>
        <v>●瑠璃</v>
      </c>
      <c r="L63" s="457" t="str">
        <f>VLOOKUP(F63,石と花メイン,4,FALSE)</f>
        <v>ヒソップ【柳薄荷】</v>
      </c>
      <c r="M63" s="401">
        <f>IF(OR(MONTH(F63)&lt;7,AND(MONTH(F63)=7,DAY(F63)&lt;=25)),
MOD(SUM((E63-1901)*365,259),260),
MOD(SUM((E63-1900)*365,259),260))</f>
        <v>164</v>
      </c>
      <c r="N63" s="494">
        <f>IF(AND(MONTH(F63)=7,DAY(F63)&gt;25),1,
ROUNDDOWN((SUM(VLOOKUP(MONTH(F63),D暦変換用数値,2,FALSE),DAY(F63))/28)+1,0))</f>
        <v>11</v>
      </c>
      <c r="O63" s="496">
        <f>IF(AND(MONTH(F63)=7,DAY(F63)&gt;25),DAY(F63)-25,
MOD((SUM(VLOOKUP(MONTH(F63),D暦変換用数値,2,FALSE),DAY(F63))),28)+1)</f>
        <v>24</v>
      </c>
      <c r="P63" s="499">
        <f>IF(OR(MONTH(F63)&lt;7,AND(MONTH(F63)=7,DAY(F63)&lt;=25)),
MOD(SUM((E63-1901)*365,(N63-1)*28,O63,258),260),
MOD(SUM((E63-1900)*365,(N63-1)*28,O63,258),260))</f>
        <v>207</v>
      </c>
      <c r="Q63" s="462" t="str">
        <f>VLOOKUP(MOD(P63,4),色,2,FALSE)</f>
        <v>青い</v>
      </c>
      <c r="R63" s="466" t="str">
        <f>VLOOKUP(MOD(P63,13),銀河の音,2,FALSE)</f>
        <v>水晶の</v>
      </c>
      <c r="S63" s="470" t="str">
        <f>VLOOKUP(MOD(P63,20),太陽の紋章,2,FALSE)</f>
        <v>手</v>
      </c>
      <c r="T63" s="483" t="s">
        <v>3736</v>
      </c>
    </row>
    <row r="64" spans="1:20" s="329" customFormat="1" ht="13.5" customHeight="1">
      <c r="A64" s="445" t="str">
        <f>VLOOKUP(MOD(E64,10),十干,2,FALSE)</f>
        <v>壬</v>
      </c>
      <c r="B64" s="447" t="str">
        <f>VLOOKUP(MOD(E64,12),十二支,3,FALSE)</f>
        <v xml:space="preserve">01 冥 </v>
      </c>
      <c r="C64" s="448" t="str">
        <f>VLOOKUP(F64,星座,3,TRUE)</f>
        <v xml:space="preserve">03 水 </v>
      </c>
      <c r="D64" s="531">
        <v>22794</v>
      </c>
      <c r="E64" s="449">
        <f>IFERROR(YEAR(D64),LEFT(D64,4))</f>
        <v>1962</v>
      </c>
      <c r="F64" s="449" t="str">
        <f>IF(ISTEXT(D64),RIGHT(D64,5),TEXT(D64,"mm/dd"))</f>
        <v>05/28</v>
      </c>
      <c r="G64" s="452">
        <f>SUM(MID(E64,1,1),MID(E64,2,1),MID(E64,3,1),MID(E64,4,1),MID(F64,1,1),MID(F64,2,1),MID(F64,4,1),MID(F64,5,1))</f>
        <v>33</v>
      </c>
      <c r="H64" s="450">
        <f>IF(MOD(G64,9)=0,9,MOD(G64,9))</f>
        <v>6</v>
      </c>
      <c r="I64" s="450" t="str">
        <f>IFERROR(MID("日月火水木金土",WEEKDAY(D64),1),"")</f>
        <v>月</v>
      </c>
      <c r="J64" s="453" t="s">
        <v>3477</v>
      </c>
      <c r="K64" s="455" t="str">
        <f>VLOOKUP(F64,石と花メイン,3,FALSE)</f>
        <v>◆紅玉</v>
      </c>
      <c r="L64" s="457" t="str">
        <f>VLOOKUP(F64,石と花メイン,4,FALSE)</f>
        <v>延齢草</v>
      </c>
      <c r="M64" s="401">
        <f>IF(OR(MONTH(F64)&lt;7,AND(MONTH(F64)=7,DAY(F64)&lt;=25)),
MOD(SUM((E64-1901)*365,259),260),
MOD(SUM((E64-1900)*365,259),260))</f>
        <v>164</v>
      </c>
      <c r="N64" s="494">
        <f>IF(AND(MONTH(F64)=7,DAY(F64)&gt;25),1,
ROUNDDOWN((SUM(VLOOKUP(MONTH(F64),D暦変換用数値,2,FALSE),DAY(F64))/28)+1,0))</f>
        <v>11</v>
      </c>
      <c r="O64" s="496">
        <f>IF(AND(MONTH(F64)=7,DAY(F64)&gt;25),DAY(F64)-25,
MOD((SUM(VLOOKUP(MONTH(F64),D暦変換用数値,2,FALSE),DAY(F64))),28)+1)</f>
        <v>27</v>
      </c>
      <c r="P64" s="499">
        <f>IF(OR(MONTH(F64)&lt;7,AND(MONTH(F64)=7,DAY(F64)&lt;=25)),
MOD(SUM((E64-1901)*365,(N64-1)*28,O64,258),260),
MOD(SUM((E64-1900)*365,(N64-1)*28,O64,258),260))</f>
        <v>210</v>
      </c>
      <c r="Q64" s="461" t="str">
        <f>VLOOKUP(MOD(P64,4),色,2,FALSE)</f>
        <v>白い</v>
      </c>
      <c r="R64" s="465" t="str">
        <f>VLOOKUP(MOD(P64,13),銀河の音,2,FALSE)</f>
        <v>月の</v>
      </c>
      <c r="S64" s="469" t="str">
        <f>VLOOKUP(MOD(P64,20),太陽の紋章,2,FALSE)</f>
        <v>犬</v>
      </c>
      <c r="T64" s="474" t="s">
        <v>907</v>
      </c>
    </row>
    <row r="65" spans="1:20" s="329" customFormat="1" ht="13.5" customHeight="1">
      <c r="A65" s="414" t="str">
        <f>VLOOKUP(MOD(E65,10),十干,2,FALSE)</f>
        <v>壬</v>
      </c>
      <c r="B65" s="415" t="str">
        <f>VLOOKUP(MOD(E65,12),十二支,3,FALSE)</f>
        <v xml:space="preserve">01 冥 </v>
      </c>
      <c r="C65" s="416" t="str">
        <f>VLOOKUP(F65,星座,3,TRUE)</f>
        <v xml:space="preserve">03 水 </v>
      </c>
      <c r="D65" s="533">
        <v>22798</v>
      </c>
      <c r="E65" s="417">
        <f>IFERROR(YEAR(D65),LEFT(D65,4))</f>
        <v>1962</v>
      </c>
      <c r="F65" s="417" t="str">
        <f>IF(ISTEXT(D65),RIGHT(D65,5),TEXT(D65,"mm/dd"))</f>
        <v>06/01</v>
      </c>
      <c r="G65" s="417">
        <f>SUM(MID(E65,1,1),MID(E65,2,1),MID(E65,3,1),MID(E65,4,1),MID(F65,1,1),MID(F65,2,1),MID(F65,4,1),MID(F65,5,1))</f>
        <v>25</v>
      </c>
      <c r="H65" s="417">
        <f>IF(MOD(G65,9)=0,9,MOD(G65,9))</f>
        <v>7</v>
      </c>
      <c r="I65" s="417" t="str">
        <f>IFERROR(MID("日月火水木金土",WEEKDAY(D65),1),"")</f>
        <v>金</v>
      </c>
      <c r="J65" s="418" t="s">
        <v>4216</v>
      </c>
      <c r="K65" s="419" t="str">
        <f>VLOOKUP(F65,石と花メイン,3,FALSE)</f>
        <v>○真珠</v>
      </c>
      <c r="L65" s="420" t="str">
        <f>VLOOKUP(F65,石と花メイン,4,FALSE)</f>
        <v>紫陽花【七変化】</v>
      </c>
      <c r="M65" s="399">
        <f>IF(OR(MONTH(F65)&lt;7,AND(MONTH(F65)=7,DAY(F65)&lt;=25)),
MOD(SUM((E65-1901)*365,259),260),
MOD(SUM((E65-1900)*365,259),260))</f>
        <v>164</v>
      </c>
      <c r="N65" s="421">
        <f>IF(AND(MONTH(F65)=7,DAY(F65)&gt;25),1,
ROUNDDOWN((SUM(VLOOKUP(MONTH(F65),D暦変換用数値,2,FALSE),DAY(F65))/28)+1,0))</f>
        <v>12</v>
      </c>
      <c r="O65" s="422">
        <f>IF(AND(MONTH(F65)=7,DAY(F65)&gt;25),DAY(F65)-25,
MOD((SUM(VLOOKUP(MONTH(F65),D暦変換用数値,2,FALSE),DAY(F65))),28)+1)</f>
        <v>3</v>
      </c>
      <c r="P65" s="423">
        <f>IF(OR(MONTH(F65)&lt;7,AND(MONTH(F65)=7,DAY(F65)&lt;=25)),
MOD(SUM((E65-1901)*365,(N65-1)*28,O65,258),260),
MOD(SUM((E65-1900)*365,(N65-1)*28,O65,258),260))</f>
        <v>214</v>
      </c>
      <c r="Q65" s="424" t="str">
        <f>VLOOKUP(MOD(P65,4),色,2,FALSE)</f>
        <v>白い</v>
      </c>
      <c r="R65" s="425" t="str">
        <f>VLOOKUP(MOD(P65,13),銀河の音,2,FALSE)</f>
        <v>律動の</v>
      </c>
      <c r="S65" s="426" t="str">
        <f>VLOOKUP(MOD(P65,20),太陽の紋章,2,FALSE)</f>
        <v>魔法使い</v>
      </c>
      <c r="T65" s="475" t="s">
        <v>2977</v>
      </c>
    </row>
    <row r="66" spans="1:20" s="329" customFormat="1" ht="13.5" customHeight="1">
      <c r="A66" s="445" t="str">
        <f>VLOOKUP(MOD(E66,10),十干,2,FALSE)</f>
        <v>壬</v>
      </c>
      <c r="B66" s="447" t="str">
        <f>VLOOKUP(MOD(E66,12),十二支,3,FALSE)</f>
        <v xml:space="preserve">01 冥 </v>
      </c>
      <c r="C66" s="448" t="str">
        <f>VLOOKUP(F66,星座,3,TRUE)</f>
        <v xml:space="preserve">03 水 </v>
      </c>
      <c r="D66" s="531">
        <v>22807</v>
      </c>
      <c r="E66" s="449">
        <f>IFERROR(YEAR(D66),LEFT(D66,4))</f>
        <v>1962</v>
      </c>
      <c r="F66" s="449" t="str">
        <f>IF(ISTEXT(D66),RIGHT(D66,5),TEXT(D66,"mm/dd"))</f>
        <v>06/10</v>
      </c>
      <c r="G66" s="452">
        <f>SUM(MID(E66,1,1),MID(E66,2,1),MID(E66,3,1),MID(E66,4,1),MID(F66,1,1),MID(F66,2,1),MID(F66,4,1),MID(F66,5,1))</f>
        <v>25</v>
      </c>
      <c r="H66" s="450">
        <f>IF(MOD(G66,9)=0,9,MOD(G66,9))</f>
        <v>7</v>
      </c>
      <c r="I66" s="450" t="str">
        <f>IFERROR(MID("日月火水木金土",WEEKDAY(D66),1),"")</f>
        <v>日</v>
      </c>
      <c r="J66" s="453" t="s">
        <v>3478</v>
      </c>
      <c r="K66" s="455" t="str">
        <f>VLOOKUP(F66,石と花メイン,3,FALSE)</f>
        <v>◆黄玉</v>
      </c>
      <c r="L66" s="457" t="str">
        <f>VLOOKUP(F66,石と花メイン,4,FALSE)</f>
        <v>美女撫子【アメリカ撫子】</v>
      </c>
      <c r="M66" s="401">
        <f>IF(OR(MONTH(F66)&lt;7,AND(MONTH(F66)=7,DAY(F66)&lt;=25)),
MOD(SUM((E66-1901)*365,259),260),
MOD(SUM((E66-1900)*365,259),260))</f>
        <v>164</v>
      </c>
      <c r="N66" s="494">
        <f>IF(AND(MONTH(F66)=7,DAY(F66)&gt;25),1,
ROUNDDOWN((SUM(VLOOKUP(MONTH(F66),D暦変換用数値,2,FALSE),DAY(F66))/28)+1,0))</f>
        <v>12</v>
      </c>
      <c r="O66" s="496">
        <f>IF(AND(MONTH(F66)=7,DAY(F66)&gt;25),DAY(F66)-25,
MOD((SUM(VLOOKUP(MONTH(F66),D暦変換用数値,2,FALSE),DAY(F66))),28)+1)</f>
        <v>12</v>
      </c>
      <c r="P66" s="499">
        <f>IF(OR(MONTH(F66)&lt;7,AND(MONTH(F66)=7,DAY(F66)&lt;=25)),
MOD(SUM((E66-1901)*365,(N66-1)*28,O66,258),260),
MOD(SUM((E66-1900)*365,(N66-1)*28,O66,258),260))</f>
        <v>223</v>
      </c>
      <c r="Q66" s="462" t="str">
        <f>VLOOKUP(MOD(P66,4),色,2,FALSE)</f>
        <v>青い</v>
      </c>
      <c r="R66" s="466" t="str">
        <f>VLOOKUP(MOD(P66,13),銀河の音,2,FALSE)</f>
        <v>月の</v>
      </c>
      <c r="S66" s="470" t="str">
        <f>VLOOKUP(MOD(P66,20),太陽の紋章,2,FALSE)</f>
        <v>夜</v>
      </c>
      <c r="T66" s="474" t="s">
        <v>908</v>
      </c>
    </row>
    <row r="67" spans="1:20" s="329" customFormat="1" ht="13.5" customHeight="1">
      <c r="A67" s="446" t="str">
        <f>VLOOKUP(MOD(E67,10),十干,2,FALSE)</f>
        <v>壬</v>
      </c>
      <c r="B67" s="447" t="str">
        <f>VLOOKUP(MOD(E67,12),十二支,3,FALSE)</f>
        <v xml:space="preserve">01 冥 </v>
      </c>
      <c r="C67" s="448" t="str">
        <f>VLOOKUP(F67,星座,3,TRUE)</f>
        <v xml:space="preserve">03 水 </v>
      </c>
      <c r="D67" s="534">
        <v>22815</v>
      </c>
      <c r="E67" s="451">
        <f>IFERROR(YEAR(D67),LEFT(D67,4))</f>
        <v>1962</v>
      </c>
      <c r="F67" s="451" t="str">
        <f>IF(ISTEXT(D67),RIGHT(D67,5),TEXT(D67,"mm/dd"))</f>
        <v>06/18</v>
      </c>
      <c r="G67" s="451">
        <f>SUM(MID(E67,1,1),MID(E67,2,1),MID(E67,3,1),MID(E67,4,1),MID(F67,1,1),MID(F67,2,1),MID(F67,4,1),MID(F67,5,1))</f>
        <v>33</v>
      </c>
      <c r="H67" s="451">
        <f>IF(MOD(G67,9)=0,9,MOD(G67,9))</f>
        <v>6</v>
      </c>
      <c r="I67" s="451" t="str">
        <f>IFERROR(MID("日月火水木金土",WEEKDAY(D67),1),"")</f>
        <v>月</v>
      </c>
      <c r="J67" s="443" t="s">
        <v>6816</v>
      </c>
      <c r="K67" s="456" t="str">
        <f>VLOOKUP(F67,石と花メイン,3,FALSE)</f>
        <v>◇金剛石</v>
      </c>
      <c r="L67" s="459" t="str">
        <f>VLOOKUP(F67,石と花メイン,4,FALSE)</f>
        <v>タイム【立麝香草】</v>
      </c>
      <c r="M67" s="402">
        <f>IF(OR(MONTH(F67)&lt;7,AND(MONTH(F67)=7,DAY(F67)&lt;=25)),
MOD(SUM((E67-1901)*365,259),260),
MOD(SUM((E67-1900)*365,259),260))</f>
        <v>164</v>
      </c>
      <c r="N67" s="489">
        <f>IF(AND(MONTH(F67)=7,DAY(F67)&gt;25),1,
ROUNDDOWN((SUM(VLOOKUP(MONTH(F67),D暦変換用数値,2,FALSE),DAY(F67))/28)+1,0))</f>
        <v>12</v>
      </c>
      <c r="O67" s="498">
        <f>IF(AND(MONTH(F67)=7,DAY(F67)&gt;25),DAY(F67)-25,
MOD((SUM(VLOOKUP(MONTH(F67),D暦変換用数値,2,FALSE),DAY(F67))),28)+1)</f>
        <v>20</v>
      </c>
      <c r="P67" s="501">
        <f>IF(OR(MONTH(F67)&lt;7,AND(MONTH(F67)=7,DAY(F67)&lt;=25)),
MOD(SUM((E67-1901)*365,(N67-1)*28,O67,258),260),
MOD(SUM((E67-1900)*365,(N67-1)*28,O67,258),260))</f>
        <v>231</v>
      </c>
      <c r="Q67" s="462" t="str">
        <f>VLOOKUP(MOD(P67,4),色,2,FALSE)</f>
        <v>青い</v>
      </c>
      <c r="R67" s="466" t="str">
        <f>VLOOKUP(MOD(P67,13),銀河の音,2,FALSE)</f>
        <v>惑星の</v>
      </c>
      <c r="S67" s="470" t="str">
        <f>VLOOKUP(MOD(P67,20),太陽の紋章,2,FALSE)</f>
        <v>猿</v>
      </c>
      <c r="T67" s="510" t="s">
        <v>6818</v>
      </c>
    </row>
    <row r="68" spans="1:20" s="329" customFormat="1" ht="13.5" customHeight="1">
      <c r="A68" s="445" t="str">
        <f>VLOOKUP(MOD(E68,10),十干,2,FALSE)</f>
        <v>甲</v>
      </c>
      <c r="B68" s="447" t="str">
        <f>VLOOKUP(MOD(E68,12),十二支,3,FALSE)</f>
        <v xml:space="preserve">01 冥 </v>
      </c>
      <c r="C68" s="448" t="str">
        <f>VLOOKUP(F68,星座,3,TRUE)</f>
        <v xml:space="preserve">03 水 </v>
      </c>
      <c r="D68" s="531">
        <v>27174</v>
      </c>
      <c r="E68" s="449">
        <f>IFERROR(YEAR(D68),LEFT(D68,4))</f>
        <v>1974</v>
      </c>
      <c r="F68" s="449" t="str">
        <f>IF(ISTEXT(D68),RIGHT(D68,5),TEXT(D68,"mm/dd"))</f>
        <v>05/25</v>
      </c>
      <c r="G68" s="452">
        <f>SUM(MID(E68,1,1),MID(E68,2,1),MID(E68,3,1),MID(E68,4,1),MID(F68,1,1),MID(F68,2,1),MID(F68,4,1),MID(F68,5,1))</f>
        <v>33</v>
      </c>
      <c r="H68" s="450">
        <f>IF(MOD(G68,9)=0,9,MOD(G68,9))</f>
        <v>6</v>
      </c>
      <c r="I68" s="450" t="str">
        <f>IFERROR(MID("日月火水木金土",WEEKDAY(D68),1),"")</f>
        <v>土</v>
      </c>
      <c r="J68" s="453" t="s">
        <v>3479</v>
      </c>
      <c r="K68" s="455" t="str">
        <f>VLOOKUP(F68,石と花メイン,3,FALSE)</f>
        <v>●瑠璃</v>
      </c>
      <c r="L68" s="457" t="str">
        <f>VLOOKUP(F68,石と花メイン,4,FALSE)</f>
        <v>ヒソップ【柳薄荷】</v>
      </c>
      <c r="M68" s="401">
        <f>IF(OR(MONTH(F68)&lt;7,AND(MONTH(F68)=7,DAY(F68)&lt;=25)),
MOD(SUM((E68-1901)*365,259),260),
MOD(SUM((E68-1900)*365,259),260))</f>
        <v>124</v>
      </c>
      <c r="N68" s="494">
        <f>IF(AND(MONTH(F68)=7,DAY(F68)&gt;25),1,
ROUNDDOWN((SUM(VLOOKUP(MONTH(F68),D暦変換用数値,2,FALSE),DAY(F68))/28)+1,0))</f>
        <v>11</v>
      </c>
      <c r="O68" s="496">
        <f>IF(AND(MONTH(F68)=7,DAY(F68)&gt;25),DAY(F68)-25,
MOD((SUM(VLOOKUP(MONTH(F68),D暦変換用数値,2,FALSE),DAY(F68))),28)+1)</f>
        <v>24</v>
      </c>
      <c r="P68" s="499">
        <f>IF(OR(MONTH(F68)&lt;7,AND(MONTH(F68)=7,DAY(F68)&lt;=25)),
MOD(SUM((E68-1901)*365,(N68-1)*28,O68,258),260),
MOD(SUM((E68-1900)*365,(N68-1)*28,O68,258),260))</f>
        <v>167</v>
      </c>
      <c r="Q68" s="462" t="str">
        <f>VLOOKUP(MOD(P68,4),色,2,FALSE)</f>
        <v>青い</v>
      </c>
      <c r="R68" s="466" t="str">
        <f>VLOOKUP(MOD(P68,13),銀河の音,2,FALSE)</f>
        <v>スペクトルの</v>
      </c>
      <c r="S68" s="470" t="str">
        <f>VLOOKUP(MOD(P68,20),太陽の紋章,2,FALSE)</f>
        <v>手</v>
      </c>
      <c r="T68" s="484" t="s">
        <v>909</v>
      </c>
    </row>
    <row r="69" spans="1:20" s="329" customFormat="1" ht="13.5" customHeight="1">
      <c r="A69" s="442" t="str">
        <f>VLOOKUP(MOD(E69,10),十干,2,FALSE)</f>
        <v>甲</v>
      </c>
      <c r="B69" s="432" t="str">
        <f>VLOOKUP(MOD(E69,12),十二支,3,FALSE)</f>
        <v xml:space="preserve">01 冥 </v>
      </c>
      <c r="C69" s="433" t="str">
        <f>VLOOKUP(F69,星座,3,TRUE)</f>
        <v xml:space="preserve">03 水 </v>
      </c>
      <c r="D69" s="534">
        <v>27180</v>
      </c>
      <c r="E69" s="434">
        <f>IFERROR(YEAR(D69),LEFT(D69,4))</f>
        <v>1974</v>
      </c>
      <c r="F69" s="434" t="str">
        <f>IF(ISTEXT(D69),RIGHT(D69,5),TEXT(D69,"mm/dd"))</f>
        <v>05/31</v>
      </c>
      <c r="G69" s="434">
        <f>SUM(MID(E69,1,1),MID(E69,2,1),MID(E69,3,1),MID(E69,4,1),MID(F69,1,1),MID(F69,2,1),MID(F69,4,1),MID(F69,5,1))</f>
        <v>30</v>
      </c>
      <c r="H69" s="434">
        <f>IF(MOD(G69,9)=0,9,MOD(G69,9))</f>
        <v>3</v>
      </c>
      <c r="I69" s="434" t="str">
        <f>IFERROR(MID("日月火水木金土",WEEKDAY(D69),1),"")</f>
        <v>金</v>
      </c>
      <c r="J69" s="443" t="s">
        <v>8354</v>
      </c>
      <c r="K69" s="436" t="str">
        <f>VLOOKUP(F69,石と花メイン,3,FALSE)</f>
        <v>◆翠玉</v>
      </c>
      <c r="L69" s="435" t="str">
        <f>VLOOKUP(F69,石と花メイン,4,FALSE)</f>
        <v>シラー【大蔓穂】</v>
      </c>
      <c r="M69" s="400">
        <f>IF(OR(MONTH(F69)&lt;7,AND(MONTH(F69)=7,DAY(F69)&lt;=25)),
MOD(SUM((E69-1901)*365,259),260),
MOD(SUM((E69-1900)*365,259),260))</f>
        <v>124</v>
      </c>
      <c r="N69" s="436">
        <f>IF(AND(MONTH(F69)=7,DAY(F69)&gt;25),1,
ROUNDDOWN((SUM(VLOOKUP(MONTH(F69),D暦変換用数値,2,FALSE),DAY(F69))/28)+1,0))</f>
        <v>12</v>
      </c>
      <c r="O69" s="437">
        <f>IF(AND(MONTH(F69)=7,DAY(F69)&gt;25),DAY(F69)-25,
MOD((SUM(VLOOKUP(MONTH(F69),D暦変換用数値,2,FALSE),DAY(F69))),28)+1)</f>
        <v>2</v>
      </c>
      <c r="P69" s="438">
        <f>IF(OR(MONTH(F69)&lt;7,AND(MONTH(F69)=7,DAY(F69)&lt;=25)),
MOD(SUM((E69-1901)*365,(N69-1)*28,O69,258),260),
MOD(SUM((E69-1900)*365,(N69-1)*28,O69,258),260))</f>
        <v>173</v>
      </c>
      <c r="Q69" s="439" t="str">
        <f>VLOOKUP(MOD(P69,4),色,2,FALSE)</f>
        <v>赤い</v>
      </c>
      <c r="R69" s="440" t="str">
        <f>VLOOKUP(MOD(P69,13),銀河の音,2,FALSE)</f>
        <v>自己存在の</v>
      </c>
      <c r="S69" s="441" t="str">
        <f>VLOOKUP(MOD(P69,20),太陽の紋章,2,FALSE)</f>
        <v>空歩く者</v>
      </c>
      <c r="T69" s="487" t="s">
        <v>8356</v>
      </c>
    </row>
    <row r="70" spans="1:20" s="329" customFormat="1" ht="13.5" customHeight="1">
      <c r="A70" s="445" t="str">
        <f>VLOOKUP(MOD(E70,10),十干,2,FALSE)</f>
        <v>甲</v>
      </c>
      <c r="B70" s="447" t="str">
        <f>VLOOKUP(MOD(E70,12),十二支,3,FALSE)</f>
        <v xml:space="preserve">01 冥 </v>
      </c>
      <c r="C70" s="448" t="str">
        <f>VLOOKUP(F70,星座,3,TRUE)</f>
        <v xml:space="preserve">03 水 </v>
      </c>
      <c r="D70" s="531">
        <v>27184</v>
      </c>
      <c r="E70" s="449">
        <f>IFERROR(YEAR(D70),LEFT(D70,4))</f>
        <v>1974</v>
      </c>
      <c r="F70" s="449" t="str">
        <f>IF(ISTEXT(D70),RIGHT(D70,5),TEXT(D70,"mm/dd"))</f>
        <v>06/04</v>
      </c>
      <c r="G70" s="452">
        <f>SUM(MID(E70,1,1),MID(E70,2,1),MID(E70,3,1),MID(E70,4,1),MID(F70,1,1),MID(F70,2,1),MID(F70,4,1),MID(F70,5,1))</f>
        <v>31</v>
      </c>
      <c r="H70" s="450">
        <f>IF(MOD(G70,9)=0,9,MOD(G70,9))</f>
        <v>4</v>
      </c>
      <c r="I70" s="450" t="str">
        <f>IFERROR(MID("日月火水木金土",WEEKDAY(D70),1),"")</f>
        <v>火</v>
      </c>
      <c r="J70" s="453" t="s">
        <v>5496</v>
      </c>
      <c r="K70" s="455" t="str">
        <f>VLOOKUP(F70,石と花メイン,3,FALSE)</f>
        <v>◆柘榴石</v>
      </c>
      <c r="L70" s="457" t="str">
        <f>VLOOKUP(F70,石と花メイン,4,FALSE)</f>
        <v>空木【卯の花】</v>
      </c>
      <c r="M70" s="401">
        <f>IF(OR(MONTH(F70)&lt;7,AND(MONTH(F70)=7,DAY(F70)&lt;=25)),
MOD(SUM((E70-1901)*365,259),260),
MOD(SUM((E70-1900)*365,259),260))</f>
        <v>124</v>
      </c>
      <c r="N70" s="494">
        <f>IF(AND(MONTH(F70)=7,DAY(F70)&gt;25),1,
ROUNDDOWN((SUM(VLOOKUP(MONTH(F70),D暦変換用数値,2,FALSE),DAY(F70))/28)+1,0))</f>
        <v>12</v>
      </c>
      <c r="O70" s="496">
        <f>IF(AND(MONTH(F70)=7,DAY(F70)&gt;25),DAY(F70)-25,
MOD((SUM(VLOOKUP(MONTH(F70),D暦変換用数値,2,FALSE),DAY(F70))),28)+1)</f>
        <v>6</v>
      </c>
      <c r="P70" s="499">
        <f>IF(OR(MONTH(F70)&lt;7,AND(MONTH(F70)=7,DAY(F70)&lt;=25)),
MOD(SUM((E70-1901)*365,(N70-1)*28,O70,258),260),
MOD(SUM((E70-1900)*365,(N70-1)*28,O70,258),260))</f>
        <v>177</v>
      </c>
      <c r="Q70" s="463" t="str">
        <f>VLOOKUP(MOD(P70,4),色,2,FALSE)</f>
        <v>赤い</v>
      </c>
      <c r="R70" s="467" t="str">
        <f>VLOOKUP(MOD(P70,13),銀河の音,2,FALSE)</f>
        <v>銀河の</v>
      </c>
      <c r="S70" s="471" t="str">
        <f>VLOOKUP(MOD(P70,20),太陽の紋章,2,FALSE)</f>
        <v>地球</v>
      </c>
      <c r="T70" s="483" t="s">
        <v>3736</v>
      </c>
    </row>
    <row r="71" spans="1:20" s="329" customFormat="1" ht="13.5" customHeight="1">
      <c r="A71" s="445" t="str">
        <f>VLOOKUP(MOD(E71,10),十干,2,FALSE)</f>
        <v>甲</v>
      </c>
      <c r="B71" s="447" t="str">
        <f>VLOOKUP(MOD(E71,12),十二支,3,FALSE)</f>
        <v xml:space="preserve">01 冥 </v>
      </c>
      <c r="C71" s="448" t="str">
        <f>VLOOKUP(F71,星座,3,TRUE)</f>
        <v xml:space="preserve">03 水 </v>
      </c>
      <c r="D71" s="531">
        <v>27188</v>
      </c>
      <c r="E71" s="449">
        <f>IFERROR(YEAR(D71),LEFT(D71,4))</f>
        <v>1974</v>
      </c>
      <c r="F71" s="449" t="str">
        <f>IF(ISTEXT(D71),RIGHT(D71,5),TEXT(D71,"mm/dd"))</f>
        <v>06/08</v>
      </c>
      <c r="G71" s="452">
        <f>SUM(MID(E71,1,1),MID(E71,2,1),MID(E71,3,1),MID(E71,4,1),MID(F71,1,1),MID(F71,2,1),MID(F71,4,1),MID(F71,5,1))</f>
        <v>35</v>
      </c>
      <c r="H71" s="450">
        <f>IF(MOD(G71,9)=0,9,MOD(G71,9))</f>
        <v>8</v>
      </c>
      <c r="I71" s="450" t="str">
        <f>IFERROR(MID("日月火水木金土",WEEKDAY(D71),1),"")</f>
        <v>土</v>
      </c>
      <c r="J71" s="453" t="s">
        <v>5497</v>
      </c>
      <c r="K71" s="455" t="str">
        <f>VLOOKUP(F71,石と花メイン,3,FALSE)</f>
        <v>◆青玉</v>
      </c>
      <c r="L71" s="457" t="str">
        <f>VLOOKUP(F71,石と花メイン,4,FALSE)</f>
        <v>ジャスミン【茉莉花】</v>
      </c>
      <c r="M71" s="401">
        <f>IF(OR(MONTH(F71)&lt;7,AND(MONTH(F71)=7,DAY(F71)&lt;=25)),
MOD(SUM((E71-1901)*365,259),260),
MOD(SUM((E71-1900)*365,259),260))</f>
        <v>124</v>
      </c>
      <c r="N71" s="494">
        <f>IF(AND(MONTH(F71)=7,DAY(F71)&gt;25),1,
ROUNDDOWN((SUM(VLOOKUP(MONTH(F71),D暦変換用数値,2,FALSE),DAY(F71))/28)+1,0))</f>
        <v>12</v>
      </c>
      <c r="O71" s="496">
        <f>IF(AND(MONTH(F71)=7,DAY(F71)&gt;25),DAY(F71)-25,
MOD((SUM(VLOOKUP(MONTH(F71),D暦変換用数値,2,FALSE),DAY(F71))),28)+1)</f>
        <v>10</v>
      </c>
      <c r="P71" s="499">
        <f>IF(OR(MONTH(F71)&lt;7,AND(MONTH(F71)=7,DAY(F71)&lt;=25)),
MOD(SUM((E71-1901)*365,(N71-1)*28,O71,258),260),
MOD(SUM((E71-1900)*365,(N71-1)*28,O71,258),260))</f>
        <v>181</v>
      </c>
      <c r="Q71" s="463" t="str">
        <f>VLOOKUP(MOD(P71,4),色,2,FALSE)</f>
        <v>赤い</v>
      </c>
      <c r="R71" s="467" t="str">
        <f>VLOOKUP(MOD(P71,13),銀河の音,2,FALSE)</f>
        <v>水晶の</v>
      </c>
      <c r="S71" s="471" t="str">
        <f>VLOOKUP(MOD(P71,20),太陽の紋章,2,FALSE)</f>
        <v>竜</v>
      </c>
      <c r="T71" s="482" t="s">
        <v>910</v>
      </c>
    </row>
    <row r="72" spans="1:20" s="329" customFormat="1" ht="13.5" customHeight="1">
      <c r="A72" s="445" t="str">
        <f>VLOOKUP(MOD(E72,10),十干,2,FALSE)</f>
        <v>甲</v>
      </c>
      <c r="B72" s="447" t="str">
        <f>VLOOKUP(MOD(E72,12),十二支,3,FALSE)</f>
        <v xml:space="preserve">01 冥 </v>
      </c>
      <c r="C72" s="448" t="str">
        <f>VLOOKUP(F72,星座,3,TRUE)</f>
        <v xml:space="preserve">03 水 </v>
      </c>
      <c r="D72" s="531">
        <v>27192</v>
      </c>
      <c r="E72" s="449">
        <f>IFERROR(YEAR(D72),LEFT(D72,4))</f>
        <v>1974</v>
      </c>
      <c r="F72" s="449" t="str">
        <f>IF(ISTEXT(D72),RIGHT(D72,5),TEXT(D72,"mm/dd"))</f>
        <v>06/12</v>
      </c>
      <c r="G72" s="452">
        <f>SUM(MID(E72,1,1),MID(E72,2,1),MID(E72,3,1),MID(E72,4,1),MID(F72,1,1),MID(F72,2,1),MID(F72,4,1),MID(F72,5,1))</f>
        <v>30</v>
      </c>
      <c r="H72" s="450">
        <f>IF(MOD(G72,9)=0,9,MOD(G72,9))</f>
        <v>3</v>
      </c>
      <c r="I72" s="450" t="str">
        <f>IFERROR(MID("日月火水木金土",WEEKDAY(D72),1),"")</f>
        <v>水</v>
      </c>
      <c r="J72" s="453" t="s">
        <v>5498</v>
      </c>
      <c r="K72" s="455" t="str">
        <f>VLOOKUP(F72,石と花メイン,3,FALSE)</f>
        <v>●珊瑚</v>
      </c>
      <c r="L72" s="457" t="str">
        <f>VLOOKUP(F72,石と花メイン,4,FALSE)</f>
        <v>ユッカ【君が代蘭】</v>
      </c>
      <c r="M72" s="401">
        <f>IF(OR(MONTH(F72)&lt;7,AND(MONTH(F72)=7,DAY(F72)&lt;=25)),
MOD(SUM((E72-1901)*365,259),260),
MOD(SUM((E72-1900)*365,259),260))</f>
        <v>124</v>
      </c>
      <c r="N72" s="494">
        <f>IF(AND(MONTH(F72)=7,DAY(F72)&gt;25),1,
ROUNDDOWN((SUM(VLOOKUP(MONTH(F72),D暦変換用数値,2,FALSE),DAY(F72))/28)+1,0))</f>
        <v>12</v>
      </c>
      <c r="O72" s="496">
        <f>IF(AND(MONTH(F72)=7,DAY(F72)&gt;25),DAY(F72)-25,
MOD((SUM(VLOOKUP(MONTH(F72),D暦変換用数値,2,FALSE),DAY(F72))),28)+1)</f>
        <v>14</v>
      </c>
      <c r="P72" s="499">
        <f>IF(OR(MONTH(F72)&lt;7,AND(MONTH(F72)=7,DAY(F72)&lt;=25)),
MOD(SUM((E72-1901)*365,(N72-1)*28,O72,258),260),
MOD(SUM((E72-1900)*365,(N72-1)*28,O72,258),260))</f>
        <v>185</v>
      </c>
      <c r="Q72" s="463" t="str">
        <f>VLOOKUP(MOD(P72,4),色,2,FALSE)</f>
        <v>赤い</v>
      </c>
      <c r="R72" s="467" t="str">
        <f>VLOOKUP(MOD(P72,13),銀河の音,2,FALSE)</f>
        <v>電気の</v>
      </c>
      <c r="S72" s="471" t="str">
        <f>VLOOKUP(MOD(P72,20),太陽の紋章,2,FALSE)</f>
        <v>蛇</v>
      </c>
      <c r="T72" s="483" t="s">
        <v>3736</v>
      </c>
    </row>
    <row r="73" spans="1:20" s="329" customFormat="1" ht="13.5" customHeight="1">
      <c r="A73" s="445" t="str">
        <f>VLOOKUP(MOD(E73,10),十干,2,FALSE)</f>
        <v>甲</v>
      </c>
      <c r="B73" s="447" t="str">
        <f>VLOOKUP(MOD(E73,12),十二支,3,FALSE)</f>
        <v xml:space="preserve">01 冥 </v>
      </c>
      <c r="C73" s="448" t="str">
        <f>VLOOKUP(F73,星座,3,TRUE)</f>
        <v xml:space="preserve">03 水 </v>
      </c>
      <c r="D73" s="531">
        <v>27193</v>
      </c>
      <c r="E73" s="449">
        <f>IFERROR(YEAR(D73),LEFT(D73,4))</f>
        <v>1974</v>
      </c>
      <c r="F73" s="449" t="str">
        <f>IF(ISTEXT(D73),RIGHT(D73,5),TEXT(D73,"mm/dd"))</f>
        <v>06/13</v>
      </c>
      <c r="G73" s="452">
        <f>SUM(MID(E73,1,1),MID(E73,2,1),MID(E73,3,1),MID(E73,4,1),MID(F73,1,1),MID(F73,2,1),MID(F73,4,1),MID(F73,5,1))</f>
        <v>31</v>
      </c>
      <c r="H73" s="450">
        <f>IF(MOD(G73,9)=0,9,MOD(G73,9))</f>
        <v>4</v>
      </c>
      <c r="I73" s="450" t="str">
        <f>IFERROR(MID("日月火水木金土",WEEKDAY(D73),1),"")</f>
        <v>木</v>
      </c>
      <c r="J73" s="453" t="s">
        <v>5499</v>
      </c>
      <c r="K73" s="455" t="str">
        <f>VLOOKUP(F73,石と花メイン,3,FALSE)</f>
        <v>◆星条青玉</v>
      </c>
      <c r="L73" s="457" t="str">
        <f>VLOOKUP(F73,石と花メイン,4,FALSE)</f>
        <v>桔梗</v>
      </c>
      <c r="M73" s="401">
        <f>IF(OR(MONTH(F73)&lt;7,AND(MONTH(F73)=7,DAY(F73)&lt;=25)),
MOD(SUM((E73-1901)*365,259),260),
MOD(SUM((E73-1900)*365,259),260))</f>
        <v>124</v>
      </c>
      <c r="N73" s="494">
        <f>IF(AND(MONTH(F73)=7,DAY(F73)&gt;25),1,
ROUNDDOWN((SUM(VLOOKUP(MONTH(F73),D暦変換用数値,2,FALSE),DAY(F73))/28)+1,0))</f>
        <v>12</v>
      </c>
      <c r="O73" s="496">
        <f>IF(AND(MONTH(F73)=7,DAY(F73)&gt;25),DAY(F73)-25,
MOD((SUM(VLOOKUP(MONTH(F73),D暦変換用数値,2,FALSE),DAY(F73))),28)+1)</f>
        <v>15</v>
      </c>
      <c r="P73" s="499">
        <f>IF(OR(MONTH(F73)&lt;7,AND(MONTH(F73)=7,DAY(F73)&lt;=25)),
MOD(SUM((E73-1901)*365,(N73-1)*28,O73,258),260),
MOD(SUM((E73-1900)*365,(N73-1)*28,O73,258),260))</f>
        <v>186</v>
      </c>
      <c r="Q73" s="461" t="str">
        <f>VLOOKUP(MOD(P73,4),色,2,FALSE)</f>
        <v>白い</v>
      </c>
      <c r="R73" s="465" t="str">
        <f>VLOOKUP(MOD(P73,13),銀河の音,2,FALSE)</f>
        <v>自己存在の</v>
      </c>
      <c r="S73" s="469" t="str">
        <f>VLOOKUP(MOD(P73,20),太陽の紋章,2,FALSE)</f>
        <v>世界の橋渡し</v>
      </c>
      <c r="T73" s="474" t="s">
        <v>911</v>
      </c>
    </row>
    <row r="74" spans="1:20" s="329" customFormat="1" ht="13.5" customHeight="1">
      <c r="A74" s="445" t="str">
        <f>VLOOKUP(MOD(E74,10),十干,2,FALSE)</f>
        <v>丙</v>
      </c>
      <c r="B74" s="447" t="str">
        <f>VLOOKUP(MOD(E74,12),十二支,3,FALSE)</f>
        <v xml:space="preserve">01 冥 </v>
      </c>
      <c r="C74" s="448" t="str">
        <f>VLOOKUP(F74,星座,3,TRUE)</f>
        <v xml:space="preserve">03 水 </v>
      </c>
      <c r="D74" s="531">
        <v>31576</v>
      </c>
      <c r="E74" s="449">
        <f>IFERROR(YEAR(D74),LEFT(D74,4))</f>
        <v>1986</v>
      </c>
      <c r="F74" s="449" t="str">
        <f>IF(ISTEXT(D74),RIGHT(D74,5),TEXT(D74,"mm/dd"))</f>
        <v>06/13</v>
      </c>
      <c r="G74" s="452">
        <f>SUM(MID(E74,1,1),MID(E74,2,1),MID(E74,3,1),MID(E74,4,1),MID(F74,1,1),MID(F74,2,1),MID(F74,4,1),MID(F74,5,1))</f>
        <v>34</v>
      </c>
      <c r="H74" s="450">
        <f>IF(MOD(G74,9)=0,9,MOD(G74,9))</f>
        <v>7</v>
      </c>
      <c r="I74" s="450" t="str">
        <f>IFERROR(MID("日月火水木金土",WEEKDAY(D74),1),"")</f>
        <v>金</v>
      </c>
      <c r="J74" s="453" t="s">
        <v>5500</v>
      </c>
      <c r="K74" s="455" t="str">
        <f>VLOOKUP(F74,石と花メイン,3,FALSE)</f>
        <v>◆星条青玉</v>
      </c>
      <c r="L74" s="457" t="str">
        <f>VLOOKUP(F74,石と花メイン,4,FALSE)</f>
        <v>桔梗</v>
      </c>
      <c r="M74" s="401">
        <f>IF(OR(MONTH(F74)&lt;7,AND(MONTH(F74)=7,DAY(F74)&lt;=25)),
MOD(SUM((E74-1901)*365,259),260),
MOD(SUM((E74-1900)*365,259),260))</f>
        <v>84</v>
      </c>
      <c r="N74" s="494">
        <f>IF(AND(MONTH(F74)=7,DAY(F74)&gt;25),1,
ROUNDDOWN((SUM(VLOOKUP(MONTH(F74),D暦変換用数値,2,FALSE),DAY(F74))/28)+1,0))</f>
        <v>12</v>
      </c>
      <c r="O74" s="496">
        <f>IF(AND(MONTH(F74)=7,DAY(F74)&gt;25),DAY(F74)-25,
MOD((SUM(VLOOKUP(MONTH(F74),D暦変換用数値,2,FALSE),DAY(F74))),28)+1)</f>
        <v>15</v>
      </c>
      <c r="P74" s="499">
        <f>IF(OR(MONTH(F74)&lt;7,AND(MONTH(F74)=7,DAY(F74)&lt;=25)),
MOD(SUM((E74-1901)*365,(N74-1)*28,O74,258),260),
MOD(SUM((E74-1900)*365,(N74-1)*28,O74,258),260))</f>
        <v>146</v>
      </c>
      <c r="Q74" s="461" t="str">
        <f>VLOOKUP(MOD(P74,4),色,2,FALSE)</f>
        <v>白い</v>
      </c>
      <c r="R74" s="465" t="str">
        <f>VLOOKUP(MOD(P74,13),銀河の音,2,FALSE)</f>
        <v>電気の</v>
      </c>
      <c r="S74" s="469" t="str">
        <f>VLOOKUP(MOD(P74,20),太陽の紋章,2,FALSE)</f>
        <v>世界の橋渡し</v>
      </c>
      <c r="T74" s="508" t="s">
        <v>912</v>
      </c>
    </row>
    <row r="75" spans="1:20" s="329" customFormat="1" ht="13.5" customHeight="1">
      <c r="A75" s="445" t="str">
        <f>VLOOKUP(MOD(E75,10),十干,2,FALSE)</f>
        <v>戊</v>
      </c>
      <c r="B75" s="447" t="str">
        <f>VLOOKUP(MOD(E75,12),十二支,3,FALSE)</f>
        <v xml:space="preserve">01 冥 </v>
      </c>
      <c r="C75" s="448" t="str">
        <f>VLOOKUP(F75,星座,3,TRUE)</f>
        <v xml:space="preserve">03 水 </v>
      </c>
      <c r="D75" s="531" t="s">
        <v>901</v>
      </c>
      <c r="E75" s="449" t="str">
        <f>IFERROR(YEAR(D75),LEFT(D75,4))</f>
        <v>1698</v>
      </c>
      <c r="F75" s="449" t="str">
        <f>IF(ISTEXT(D75),RIGHT(D75,5),TEXT(D75,"mm/dd"))</f>
        <v>06/19</v>
      </c>
      <c r="G75" s="452">
        <f>SUM(MID(E75,1,1),MID(E75,2,1),MID(E75,3,1),MID(E75,4,1),MID(F75,1,1),MID(F75,2,1),MID(F75,4,1),MID(F75,5,1))</f>
        <v>40</v>
      </c>
      <c r="H75" s="450">
        <f>IF(MOD(G75,9)=0,9,MOD(G75,9))</f>
        <v>4</v>
      </c>
      <c r="I75" s="450" t="str">
        <f>IFERROR(MID("日月火水木金土",WEEKDAY(D75),1),"")</f>
        <v/>
      </c>
      <c r="J75" s="453" t="s">
        <v>1527</v>
      </c>
      <c r="K75" s="455" t="str">
        <f>VLOOKUP(F75,石と花メイン,3,FALSE)</f>
        <v>□水晶</v>
      </c>
      <c r="L75" s="457" t="str">
        <f>VLOOKUP(F75,石と花メイン,4,FALSE)</f>
        <v>イキシア【槍水仙】</v>
      </c>
      <c r="M75" s="401">
        <f>IF(OR(MONTH(F75)&lt;7,AND(MONTH(F75)=7,DAY(F75)&lt;=25)),
MOD(SUM((E75-1901)*365,259),260),
MOD(SUM((E75-1900)*365,259),260))</f>
        <v>4</v>
      </c>
      <c r="N75" s="494">
        <f>IF(AND(MONTH(F75)=7,DAY(F75)&gt;25),1,
ROUNDDOWN((SUM(VLOOKUP(MONTH(F75),D暦変換用数値,2,FALSE),DAY(F75))/28)+1,0))</f>
        <v>12</v>
      </c>
      <c r="O75" s="496">
        <f>IF(AND(MONTH(F75)=7,DAY(F75)&gt;25),DAY(F75)-25,
MOD((SUM(VLOOKUP(MONTH(F75),D暦変換用数値,2,FALSE),DAY(F75))),28)+1)</f>
        <v>21</v>
      </c>
      <c r="P75" s="499">
        <f>IF(OR(MONTH(F75)&lt;7,AND(MONTH(F75)=7,DAY(F75)&lt;=25)),
MOD(SUM((E75-1901)*365,(N75-1)*28,O75,258),260),
MOD(SUM((E75-1900)*365,(N75-1)*28,O75,258),260))</f>
        <v>72</v>
      </c>
      <c r="Q75" s="460" t="str">
        <f>VLOOKUP(MOD(P75,4),色,2,FALSE)</f>
        <v>黄色い</v>
      </c>
      <c r="R75" s="464" t="str">
        <f>VLOOKUP(MOD(P75,13),銀河の音,2,FALSE)</f>
        <v>共振の</v>
      </c>
      <c r="S75" s="468" t="str">
        <f>VLOOKUP(MOD(P75,20),太陽の紋章,2,FALSE)</f>
        <v>人</v>
      </c>
      <c r="T75" s="474" t="s">
        <v>902</v>
      </c>
    </row>
    <row r="76" spans="1:20" s="329" customFormat="1" ht="13.5" customHeight="1">
      <c r="A76" s="445" t="str">
        <f>VLOOKUP(MOD(E76,10),十干,2,FALSE)</f>
        <v>戊</v>
      </c>
      <c r="B76" s="447" t="str">
        <f>VLOOKUP(MOD(E76,12),十二支,3,FALSE)</f>
        <v xml:space="preserve">01 冥 </v>
      </c>
      <c r="C76" s="448" t="str">
        <f>VLOOKUP(F76,星座,3,TRUE)</f>
        <v xml:space="preserve">03 水 </v>
      </c>
      <c r="D76" s="531" t="s">
        <v>903</v>
      </c>
      <c r="E76" s="449" t="str">
        <f>IFERROR(YEAR(D76),LEFT(D76,4))</f>
        <v>1818</v>
      </c>
      <c r="F76" s="449" t="str">
        <f>IF(ISTEXT(D76),RIGHT(D76,5),TEXT(D76,"mm/dd"))</f>
        <v>06/17</v>
      </c>
      <c r="G76" s="452">
        <f>SUM(MID(E76,1,1),MID(E76,2,1),MID(E76,3,1),MID(E76,4,1),MID(F76,1,1),MID(F76,2,1),MID(F76,4,1),MID(F76,5,1))</f>
        <v>32</v>
      </c>
      <c r="H76" s="450">
        <f>IF(MOD(G76,9)=0,9,MOD(G76,9))</f>
        <v>5</v>
      </c>
      <c r="I76" s="450" t="str">
        <f>IFERROR(MID("日月火水木金土",WEEKDAY(D76),1),"")</f>
        <v/>
      </c>
      <c r="J76" s="453" t="s">
        <v>1528</v>
      </c>
      <c r="K76" s="455" t="str">
        <f>VLOOKUP(F76,石と花メイン,3,FALSE)</f>
        <v>◆青玉</v>
      </c>
      <c r="L76" s="457" t="str">
        <f>VLOOKUP(F76,石と花メイン,4,FALSE)</f>
        <v>白詰草【クローバー】</v>
      </c>
      <c r="M76" s="401">
        <f>IF(OR(MONTH(F76)&lt;7,AND(MONTH(F76)=7,DAY(F76)&lt;=25)),
MOD(SUM((E76-1901)*365,259),260),
MOD(SUM((E76-1900)*365,259),260))</f>
        <v>124</v>
      </c>
      <c r="N76" s="494">
        <f>IF(AND(MONTH(F76)=7,DAY(F76)&gt;25),1,
ROUNDDOWN((SUM(VLOOKUP(MONTH(F76),D暦変換用数値,2,FALSE),DAY(F76))/28)+1,0))</f>
        <v>12</v>
      </c>
      <c r="O76" s="496">
        <f>IF(AND(MONTH(F76)=7,DAY(F76)&gt;25),DAY(F76)-25,
MOD((SUM(VLOOKUP(MONTH(F76),D暦変換用数値,2,FALSE),DAY(F76))),28)+1)</f>
        <v>19</v>
      </c>
      <c r="P76" s="499">
        <f>IF(OR(MONTH(F76)&lt;7,AND(MONTH(F76)=7,DAY(F76)&lt;=25)),
MOD(SUM((E76-1901)*365,(N76-1)*28,O76,258),260),
MOD(SUM((E76-1900)*365,(N76-1)*28,O76,258),260))</f>
        <v>190</v>
      </c>
      <c r="Q76" s="461" t="str">
        <f>VLOOKUP(MOD(P76,4),色,2,FALSE)</f>
        <v>白い</v>
      </c>
      <c r="R76" s="465" t="str">
        <f>VLOOKUP(MOD(P76,13),銀河の音,2,FALSE)</f>
        <v>銀河の</v>
      </c>
      <c r="S76" s="469" t="str">
        <f>VLOOKUP(MOD(P76,20),太陽の紋章,2,FALSE)</f>
        <v>犬</v>
      </c>
      <c r="T76" s="484" t="s">
        <v>904</v>
      </c>
    </row>
    <row r="77" spans="1:20" s="329" customFormat="1" ht="13.5" customHeight="1">
      <c r="A77" s="445" t="str">
        <f>VLOOKUP(MOD(E77,10),十干,2,FALSE)</f>
        <v>丙</v>
      </c>
      <c r="B77" s="447" t="str">
        <f>VLOOKUP(MOD(E77,12),十二支,3,FALSE)</f>
        <v xml:space="preserve">01 冥 </v>
      </c>
      <c r="C77" s="448" t="str">
        <f>VLOOKUP(F77,星座,3,TRUE)</f>
        <v xml:space="preserve">05 土 </v>
      </c>
      <c r="D77" s="531">
        <v>9499</v>
      </c>
      <c r="E77" s="449">
        <f>IFERROR(YEAR(D77),LEFT(D77,4))</f>
        <v>1926</v>
      </c>
      <c r="F77" s="449" t="str">
        <f>IF(ISTEXT(D77),RIGHT(D77,5),TEXT(D77,"mm/dd"))</f>
        <v>01/02</v>
      </c>
      <c r="G77" s="452">
        <f>SUM(MID(E77,1,1),MID(E77,2,1),MID(E77,3,1),MID(E77,4,1),MID(F77,1,1),MID(F77,2,1),MID(F77,4,1),MID(F77,5,1))</f>
        <v>21</v>
      </c>
      <c r="H77" s="450">
        <f>IF(MOD(G77,9)=0,9,MOD(G77,9))</f>
        <v>3</v>
      </c>
      <c r="I77" s="450" t="str">
        <f>IFERROR(MID("日月火水木金土",WEEKDAY(D77),1),"")</f>
        <v>土</v>
      </c>
      <c r="J77" s="453" t="s">
        <v>6062</v>
      </c>
      <c r="K77" s="455" t="str">
        <f>VLOOKUP(F77,石と花メイン,3,FALSE)</f>
        <v>●蛋白石</v>
      </c>
      <c r="L77" s="457" t="str">
        <f>VLOOKUP(F77,石と花メイン,4,FALSE)</f>
        <v>竹</v>
      </c>
      <c r="M77" s="401">
        <f>IF(OR(MONTH(F77)&lt;7,AND(MONTH(F77)=7,DAY(F77)&lt;=25)),
MOD(SUM((E77-1901)*365,259),260),
MOD(SUM((E77-1900)*365,259),260))</f>
        <v>24</v>
      </c>
      <c r="N77" s="494">
        <f>IF(AND(MONTH(F77)=7,DAY(F77)&gt;25),1,
ROUNDDOWN((SUM(VLOOKUP(MONTH(F77),D暦変換用数値,2,FALSE),DAY(F77))/28)+1,0))</f>
        <v>6</v>
      </c>
      <c r="O77" s="496">
        <f>IF(AND(MONTH(F77)=7,DAY(F77)&gt;25),DAY(F77)-25,
MOD((SUM(VLOOKUP(MONTH(F77),D暦変換用数値,2,FALSE),DAY(F77))),28)+1)</f>
        <v>21</v>
      </c>
      <c r="P77" s="499">
        <f>IF(OR(MONTH(F77)&lt;7,AND(MONTH(F77)=7,DAY(F77)&lt;=25)),
MOD(SUM((E77-1901)*365,(N77-1)*28,O77,258),260),
MOD(SUM((E77-1900)*365,(N77-1)*28,O77,258),260))</f>
        <v>184</v>
      </c>
      <c r="Q77" s="460" t="str">
        <f>VLOOKUP(MOD(P77,4),色,2,FALSE)</f>
        <v>黄色い</v>
      </c>
      <c r="R77" s="464" t="str">
        <f>VLOOKUP(MOD(P77,13),銀河の音,2,FALSE)</f>
        <v>月の</v>
      </c>
      <c r="S77" s="468" t="str">
        <f>VLOOKUP(MOD(P77,20),太陽の紋章,2,FALSE)</f>
        <v>種</v>
      </c>
      <c r="T77" s="483" t="s">
        <v>3736</v>
      </c>
    </row>
    <row r="78" spans="1:20" s="329" customFormat="1" ht="13.5" customHeight="1">
      <c r="A78" s="445" t="str">
        <f>VLOOKUP(MOD(E78,10),十干,2,FALSE)</f>
        <v>丙</v>
      </c>
      <c r="B78" s="447" t="str">
        <f>VLOOKUP(MOD(E78,12),十二支,3,FALSE)</f>
        <v xml:space="preserve">01 冥 </v>
      </c>
      <c r="C78" s="448" t="str">
        <f>VLOOKUP(F78,星座,3,TRUE)</f>
        <v xml:space="preserve">05 土 </v>
      </c>
      <c r="D78" s="531">
        <v>9505</v>
      </c>
      <c r="E78" s="449">
        <f>IFERROR(YEAR(D78),LEFT(D78,4))</f>
        <v>1926</v>
      </c>
      <c r="F78" s="449" t="str">
        <f>IF(ISTEXT(D78),RIGHT(D78,5),TEXT(D78,"mm/dd"))</f>
        <v>01/08</v>
      </c>
      <c r="G78" s="452">
        <f>SUM(MID(E78,1,1),MID(E78,2,1),MID(E78,3,1),MID(E78,4,1),MID(F78,1,1),MID(F78,2,1),MID(F78,4,1),MID(F78,5,1))</f>
        <v>27</v>
      </c>
      <c r="H78" s="450">
        <f>IF(MOD(G78,9)=0,9,MOD(G78,9))</f>
        <v>9</v>
      </c>
      <c r="I78" s="450" t="str">
        <f>IFERROR(MID("日月火水木金土",WEEKDAY(D78),1),"")</f>
        <v>金</v>
      </c>
      <c r="J78" s="453" t="s">
        <v>6063</v>
      </c>
      <c r="K78" s="455" t="str">
        <f>VLOOKUP(F78,石と花メイン,3,FALSE)</f>
        <v>●珊瑚</v>
      </c>
      <c r="L78" s="457" t="str">
        <f>VLOOKUP(F78,石と花メイン,4,FALSE)</f>
        <v>母子草【御形】</v>
      </c>
      <c r="M78" s="401">
        <f>IF(OR(MONTH(F78)&lt;7,AND(MONTH(F78)=7,DAY(F78)&lt;=25)),
MOD(SUM((E78-1901)*365,259),260),
MOD(SUM((E78-1900)*365,259),260))</f>
        <v>24</v>
      </c>
      <c r="N78" s="494">
        <f>IF(AND(MONTH(F78)=7,DAY(F78)&gt;25),1,
ROUNDDOWN((SUM(VLOOKUP(MONTH(F78),D暦変換用数値,2,FALSE),DAY(F78))/28)+1,0))</f>
        <v>6</v>
      </c>
      <c r="O78" s="496">
        <f>IF(AND(MONTH(F78)=7,DAY(F78)&gt;25),DAY(F78)-25,
MOD((SUM(VLOOKUP(MONTH(F78),D暦変換用数値,2,FALSE),DAY(F78))),28)+1)</f>
        <v>27</v>
      </c>
      <c r="P78" s="499">
        <f>IF(OR(MONTH(F78)&lt;7,AND(MONTH(F78)=7,DAY(F78)&lt;=25)),
MOD(SUM((E78-1901)*365,(N78-1)*28,O78,258),260),
MOD(SUM((E78-1900)*365,(N78-1)*28,O78,258),260))</f>
        <v>190</v>
      </c>
      <c r="Q78" s="461" t="str">
        <f>VLOOKUP(MOD(P78,4),色,2,FALSE)</f>
        <v>白い</v>
      </c>
      <c r="R78" s="465" t="str">
        <f>VLOOKUP(MOD(P78,13),銀河の音,2,FALSE)</f>
        <v>銀河の</v>
      </c>
      <c r="S78" s="469" t="str">
        <f>VLOOKUP(MOD(P78,20),太陽の紋章,2,FALSE)</f>
        <v>犬</v>
      </c>
      <c r="T78" s="484" t="s">
        <v>7152</v>
      </c>
    </row>
    <row r="79" spans="1:20" s="329" customFormat="1" ht="13.5" customHeight="1">
      <c r="A79" s="445" t="str">
        <f>VLOOKUP(MOD(E79,10),十干,2,FALSE)</f>
        <v>丙</v>
      </c>
      <c r="B79" s="447" t="str">
        <f>VLOOKUP(MOD(E79,12),十二支,3,FALSE)</f>
        <v xml:space="preserve">01 冥 </v>
      </c>
      <c r="C79" s="448" t="str">
        <f>VLOOKUP(F79,星座,3,TRUE)</f>
        <v xml:space="preserve">05 土 </v>
      </c>
      <c r="D79" s="535">
        <v>9507</v>
      </c>
      <c r="E79" s="450">
        <f>IFERROR(YEAR(D79),LEFT(D79,4))</f>
        <v>1926</v>
      </c>
      <c r="F79" s="450" t="str">
        <f>IF(ISTEXT(D79),RIGHT(D79,5),TEXT(D79,"mm/dd"))</f>
        <v>01/10</v>
      </c>
      <c r="G79" s="450">
        <f>SUM(MID(E79,1,1),MID(E79,2,1),MID(E79,3,1),MID(E79,4,1),MID(F79,1,1),MID(F79,2,1),MID(F79,4,1),MID(F79,5,1))</f>
        <v>20</v>
      </c>
      <c r="H79" s="450">
        <f>IF(MOD(G79,9)=0,9,MOD(G79,9))</f>
        <v>2</v>
      </c>
      <c r="I79" s="450" t="str">
        <f>IFERROR(MID("日月火水木金土",WEEKDAY(D79),1),"")</f>
        <v>日</v>
      </c>
      <c r="J79" s="454" t="s">
        <v>3325</v>
      </c>
      <c r="K79" s="456" t="str">
        <f>VLOOKUP(F79,石と花メイン,3,FALSE)</f>
        <v>◇金剛石</v>
      </c>
      <c r="L79" s="458" t="str">
        <f>VLOOKUP(F79,石と花メイン,4,FALSE)</f>
        <v>フリージア【浅黄水仙】</v>
      </c>
      <c r="M79" s="403">
        <f>IF(OR(MONTH(F79)&lt;7,AND(MONTH(F79)=7,DAY(F79)&lt;=25)),
MOD(SUM((E79-1901)*365,259),260),
MOD(SUM((E79-1900)*365,259),260))</f>
        <v>24</v>
      </c>
      <c r="N79" s="495">
        <f>IF(AND(MONTH(F79)=7,DAY(F79)&gt;25),1,
ROUNDDOWN((SUM(VLOOKUP(MONTH(F79),D暦変換用数値,2,FALSE),DAY(F79))/28)+1,0))</f>
        <v>7</v>
      </c>
      <c r="O79" s="497">
        <f>IF(AND(MONTH(F79)=7,DAY(F79)&gt;25),DAY(F79)-25,
MOD((SUM(VLOOKUP(MONTH(F79),D暦変換用数値,2,FALSE),DAY(F79))),28)+1)</f>
        <v>1</v>
      </c>
      <c r="P79" s="500">
        <f>IF(OR(MONTH(F79)&lt;7,AND(MONTH(F79)=7,DAY(F79)&lt;=25)),
MOD(SUM((E79-1901)*365,(N79-1)*28,O79,258),260),
MOD(SUM((E79-1900)*365,(N79-1)*28,O79,258),260))</f>
        <v>192</v>
      </c>
      <c r="Q79" s="460" t="str">
        <f>VLOOKUP(MOD(P79,4),色,2,FALSE)</f>
        <v>黄色い</v>
      </c>
      <c r="R79" s="464" t="str">
        <f>VLOOKUP(MOD(P79,13),銀河の音,2,FALSE)</f>
        <v>惑星の</v>
      </c>
      <c r="S79" s="468" t="str">
        <f>VLOOKUP(MOD(P79,20),太陽の紋章,2,FALSE)</f>
        <v>人</v>
      </c>
      <c r="T79" s="477" t="s">
        <v>3326</v>
      </c>
    </row>
    <row r="80" spans="1:20" s="329" customFormat="1" ht="13.5" customHeight="1">
      <c r="A80" s="445" t="str">
        <f>VLOOKUP(MOD(E80,10),十干,2,FALSE)</f>
        <v>丙</v>
      </c>
      <c r="B80" s="447" t="str">
        <f>VLOOKUP(MOD(E80,12),十二支,3,FALSE)</f>
        <v xml:space="preserve">01 冥 </v>
      </c>
      <c r="C80" s="448" t="str">
        <f>VLOOKUP(F80,星座,3,TRUE)</f>
        <v xml:space="preserve">05 土 </v>
      </c>
      <c r="D80" s="531">
        <v>9509</v>
      </c>
      <c r="E80" s="449">
        <f>IFERROR(YEAR(D80),LEFT(D80,4))</f>
        <v>1926</v>
      </c>
      <c r="F80" s="449" t="str">
        <f>IF(ISTEXT(D80),RIGHT(D80,5),TEXT(D80,"mm/dd"))</f>
        <v>01/12</v>
      </c>
      <c r="G80" s="452">
        <f>SUM(MID(E80,1,1),MID(E80,2,1),MID(E80,3,1),MID(E80,4,1),MID(F80,1,1),MID(F80,2,1),MID(F80,4,1),MID(F80,5,1))</f>
        <v>22</v>
      </c>
      <c r="H80" s="450">
        <f>IF(MOD(G80,9)=0,9,MOD(G80,9))</f>
        <v>4</v>
      </c>
      <c r="I80" s="450" t="str">
        <f>IFERROR(MID("日月火水木金土",WEEKDAY(D80),1),"")</f>
        <v>火</v>
      </c>
      <c r="J80" s="453" t="s">
        <v>6064</v>
      </c>
      <c r="K80" s="455" t="str">
        <f>VLOOKUP(F80,石と花メイン,3,FALSE)</f>
        <v>●翡翠</v>
      </c>
      <c r="L80" s="457" t="str">
        <f>VLOOKUP(F80,石と花メイン,4,FALSE)</f>
        <v>スイートアリッサム【庭薺】</v>
      </c>
      <c r="M80" s="401">
        <f>IF(OR(MONTH(F80)&lt;7,AND(MONTH(F80)=7,DAY(F80)&lt;=25)),
MOD(SUM((E80-1901)*365,259),260),
MOD(SUM((E80-1900)*365,259),260))</f>
        <v>24</v>
      </c>
      <c r="N80" s="494">
        <f>IF(AND(MONTH(F80)=7,DAY(F80)&gt;25),1,
ROUNDDOWN((SUM(VLOOKUP(MONTH(F80),D暦変換用数値,2,FALSE),DAY(F80))/28)+1,0))</f>
        <v>7</v>
      </c>
      <c r="O80" s="496">
        <f>IF(AND(MONTH(F80)=7,DAY(F80)&gt;25),DAY(F80)-25,
MOD((SUM(VLOOKUP(MONTH(F80),D暦変換用数値,2,FALSE),DAY(F80))),28)+1)</f>
        <v>3</v>
      </c>
      <c r="P80" s="499">
        <f>IF(OR(MONTH(F80)&lt;7,AND(MONTH(F80)=7,DAY(F80)&lt;=25)),
MOD(SUM((E80-1901)*365,(N80-1)*28,O80,258),260),
MOD(SUM((E80-1900)*365,(N80-1)*28,O80,258),260))</f>
        <v>194</v>
      </c>
      <c r="Q80" s="461" t="str">
        <f>VLOOKUP(MOD(P80,4),色,2,FALSE)</f>
        <v>白い</v>
      </c>
      <c r="R80" s="465" t="str">
        <f>VLOOKUP(MOD(P80,13),銀河の音,2,FALSE)</f>
        <v>水晶の</v>
      </c>
      <c r="S80" s="469" t="str">
        <f>VLOOKUP(MOD(P80,20),太陽の紋章,2,FALSE)</f>
        <v>魔法使い</v>
      </c>
      <c r="T80" s="474" t="s">
        <v>6035</v>
      </c>
    </row>
    <row r="81" spans="1:20" s="329" customFormat="1" ht="13.5" customHeight="1">
      <c r="A81" s="445" t="str">
        <f>VLOOKUP(MOD(E81,10),十干,2,FALSE)</f>
        <v>丙</v>
      </c>
      <c r="B81" s="447" t="str">
        <f>VLOOKUP(MOD(E81,12),十二支,3,FALSE)</f>
        <v xml:space="preserve">01 冥 </v>
      </c>
      <c r="C81" s="448" t="str">
        <f>VLOOKUP(F81,星座,3,TRUE)</f>
        <v xml:space="preserve">05 土 </v>
      </c>
      <c r="D81" s="531">
        <v>9511</v>
      </c>
      <c r="E81" s="449">
        <f>IFERROR(YEAR(D81),LEFT(D81,4))</f>
        <v>1926</v>
      </c>
      <c r="F81" s="449" t="str">
        <f>IF(ISTEXT(D81),RIGHT(D81,5),TEXT(D81,"mm/dd"))</f>
        <v>01/14</v>
      </c>
      <c r="G81" s="452">
        <f>SUM(MID(E81,1,1),MID(E81,2,1),MID(E81,3,1),MID(E81,4,1),MID(F81,1,1),MID(F81,2,1),MID(F81,4,1),MID(F81,5,1))</f>
        <v>24</v>
      </c>
      <c r="H81" s="450">
        <f>IF(MOD(G81,9)=0,9,MOD(G81,9))</f>
        <v>6</v>
      </c>
      <c r="I81" s="450" t="str">
        <f>IFERROR(MID("日月火水木金土",WEEKDAY(D81),1),"")</f>
        <v>木</v>
      </c>
      <c r="J81" s="453" t="s">
        <v>6065</v>
      </c>
      <c r="K81" s="455" t="str">
        <f>VLOOKUP(F81,石と花メイン,3,FALSE)</f>
        <v>◆黄玉</v>
      </c>
      <c r="L81" s="457" t="str">
        <f>VLOOKUP(F81,石と花メイン,4,FALSE)</f>
        <v>シンビジウム【春蘭】</v>
      </c>
      <c r="M81" s="401">
        <f>IF(OR(MONTH(F81)&lt;7,AND(MONTH(F81)=7,DAY(F81)&lt;=25)),
MOD(SUM((E81-1901)*365,259),260),
MOD(SUM((E81-1900)*365,259),260))</f>
        <v>24</v>
      </c>
      <c r="N81" s="494">
        <f>IF(AND(MONTH(F81)=7,DAY(F81)&gt;25),1,
ROUNDDOWN((SUM(VLOOKUP(MONTH(F81),D暦変換用数値,2,FALSE),DAY(F81))/28)+1,0))</f>
        <v>7</v>
      </c>
      <c r="O81" s="496">
        <f>IF(AND(MONTH(F81)=7,DAY(F81)&gt;25),DAY(F81)-25,
MOD((SUM(VLOOKUP(MONTH(F81),D暦変換用数値,2,FALSE),DAY(F81))),28)+1)</f>
        <v>5</v>
      </c>
      <c r="P81" s="499">
        <f>IF(OR(MONTH(F81)&lt;7,AND(MONTH(F81)=7,DAY(F81)&lt;=25)),
MOD(SUM((E81-1901)*365,(N81-1)*28,O81,258),260),
MOD(SUM((E81-1900)*365,(N81-1)*28,O81,258),260))</f>
        <v>196</v>
      </c>
      <c r="Q81" s="460" t="str">
        <f>VLOOKUP(MOD(P81,4),色,2,FALSE)</f>
        <v>黄色い</v>
      </c>
      <c r="R81" s="464" t="str">
        <f>VLOOKUP(MOD(P81,13),銀河の音,2,FALSE)</f>
        <v>磁気の</v>
      </c>
      <c r="S81" s="468" t="str">
        <f>VLOOKUP(MOD(P81,20),太陽の紋章,2,FALSE)</f>
        <v>戦士</v>
      </c>
      <c r="T81" s="508" t="s">
        <v>4994</v>
      </c>
    </row>
    <row r="82" spans="1:20" s="329" customFormat="1" ht="13.5" customHeight="1">
      <c r="A82" s="445" t="str">
        <f>VLOOKUP(MOD(E82,10),十干,2,FALSE)</f>
        <v>丙</v>
      </c>
      <c r="B82" s="447" t="str">
        <f>VLOOKUP(MOD(E82,12),十二支,3,FALSE)</f>
        <v xml:space="preserve">01 冥 </v>
      </c>
      <c r="C82" s="448" t="str">
        <f>VLOOKUP(F82,星座,3,TRUE)</f>
        <v xml:space="preserve">05 土 </v>
      </c>
      <c r="D82" s="531">
        <v>9856</v>
      </c>
      <c r="E82" s="449">
        <f>IFERROR(YEAR(D82),LEFT(D82,4))</f>
        <v>1926</v>
      </c>
      <c r="F82" s="449" t="str">
        <f>IF(ISTEXT(D82),RIGHT(D82,5),TEXT(D82,"mm/dd"))</f>
        <v>12/25</v>
      </c>
      <c r="G82" s="452">
        <f>SUM(MID(E82,1,1),MID(E82,2,1),MID(E82,3,1),MID(E82,4,1),MID(F82,1,1),MID(F82,2,1),MID(F82,4,1),MID(F82,5,1))</f>
        <v>28</v>
      </c>
      <c r="H82" s="450">
        <f>IF(MOD(G82,9)=0,9,MOD(G82,9))</f>
        <v>1</v>
      </c>
      <c r="I82" s="450" t="str">
        <f>IFERROR(MID("日月火水木金土",WEEKDAY(D82),1),"")</f>
        <v>土</v>
      </c>
      <c r="J82" s="453" t="s">
        <v>220</v>
      </c>
      <c r="K82" s="455" t="str">
        <f>VLOOKUP(F82,石と花メイン,3,FALSE)</f>
        <v>■血碧玉</v>
      </c>
      <c r="L82" s="457" t="str">
        <f>VLOOKUP(F82,石と花メイン,4,FALSE)</f>
        <v>西洋柊【ホーリー】</v>
      </c>
      <c r="M82" s="401">
        <f>IF(OR(MONTH(F82)&lt;7,AND(MONTH(F82)=7,DAY(F82)&lt;=25)),
MOD(SUM((E82-1901)*365,259),260),
MOD(SUM((E82-1900)*365,259),260))</f>
        <v>129</v>
      </c>
      <c r="N82" s="494">
        <f>IF(AND(MONTH(F82)=7,DAY(F82)&gt;25),1,
ROUNDDOWN((SUM(VLOOKUP(MONTH(F82),D暦変換用数値,2,FALSE),DAY(F82))/28)+1,0))</f>
        <v>6</v>
      </c>
      <c r="O82" s="496">
        <f>IF(AND(MONTH(F82)=7,DAY(F82)&gt;25),DAY(F82)-25,
MOD((SUM(VLOOKUP(MONTH(F82),D暦変換用数値,2,FALSE),DAY(F82))),28)+1)</f>
        <v>13</v>
      </c>
      <c r="P82" s="499">
        <f>IF(OR(MONTH(F82)&lt;7,AND(MONTH(F82)=7,DAY(F82)&lt;=25)),
MOD(SUM((E82-1901)*365,(N82-1)*28,O82,258),260),
MOD(SUM((E82-1900)*365,(N82-1)*28,O82,258),260))</f>
        <v>21</v>
      </c>
      <c r="Q82" s="463" t="str">
        <f>VLOOKUP(MOD(P82,4),色,2,FALSE)</f>
        <v>赤い</v>
      </c>
      <c r="R82" s="467" t="str">
        <f>VLOOKUP(MOD(P82,13),銀河の音,2,FALSE)</f>
        <v>銀河の</v>
      </c>
      <c r="S82" s="471" t="str">
        <f>VLOOKUP(MOD(P82,20),太陽の紋章,2,FALSE)</f>
        <v>竜</v>
      </c>
      <c r="T82" s="483" t="s">
        <v>3736</v>
      </c>
    </row>
    <row r="83" spans="1:20" s="329" customFormat="1" ht="13.5" customHeight="1">
      <c r="A83" s="414" t="str">
        <f>VLOOKUP(MOD(E83,10),十干,2,FALSE)</f>
        <v>丙</v>
      </c>
      <c r="B83" s="415" t="str">
        <f>VLOOKUP(MOD(E83,12),十二支,3,FALSE)</f>
        <v xml:space="preserve">01 冥 </v>
      </c>
      <c r="C83" s="416" t="str">
        <f>VLOOKUP(F83,星座,3,TRUE)</f>
        <v xml:space="preserve">05 土 </v>
      </c>
      <c r="D83" s="533">
        <v>9856</v>
      </c>
      <c r="E83" s="417">
        <f>IFERROR(YEAR(D83),LEFT(D83,4))</f>
        <v>1926</v>
      </c>
      <c r="F83" s="417" t="str">
        <f>IF(ISTEXT(D83),RIGHT(D83,5),TEXT(D83,"mm/dd"))</f>
        <v>12/25</v>
      </c>
      <c r="G83" s="417">
        <f>SUM(MID(E83,1,1),MID(E83,2,1),MID(E83,3,1),MID(E83,4,1),MID(F83,1,1),MID(F83,2,1),MID(F83,4,1),MID(F83,5,1))</f>
        <v>28</v>
      </c>
      <c r="H83" s="417">
        <f>IF(MOD(G83,9)=0,9,MOD(G83,9))</f>
        <v>1</v>
      </c>
      <c r="I83" s="417" t="str">
        <f>IFERROR(MID("日月火水木金土",WEEKDAY(D83),1),"")</f>
        <v>土</v>
      </c>
      <c r="J83" s="418" t="s">
        <v>4217</v>
      </c>
      <c r="K83" s="419" t="str">
        <f>VLOOKUP(F83,石と花メイン,3,FALSE)</f>
        <v>■血碧玉</v>
      </c>
      <c r="L83" s="420" t="str">
        <f>VLOOKUP(F83,石と花メイン,4,FALSE)</f>
        <v>西洋柊【ホーリー】</v>
      </c>
      <c r="M83" s="399">
        <f>IF(OR(MONTH(F83)&lt;7,AND(MONTH(F83)=7,DAY(F83)&lt;=25)),
MOD(SUM((E83-1901)*365,259),260),
MOD(SUM((E83-1900)*365,259),260))</f>
        <v>129</v>
      </c>
      <c r="N83" s="421">
        <f>IF(AND(MONTH(F83)=7,DAY(F83)&gt;25),1,
ROUNDDOWN((SUM(VLOOKUP(MONTH(F83),D暦変換用数値,2,FALSE),DAY(F83))/28)+1,0))</f>
        <v>6</v>
      </c>
      <c r="O83" s="422">
        <f>IF(AND(MONTH(F83)=7,DAY(F83)&gt;25),DAY(F83)-25,
MOD((SUM(VLOOKUP(MONTH(F83),D暦変換用数値,2,FALSE),DAY(F83))),28)+1)</f>
        <v>13</v>
      </c>
      <c r="P83" s="423">
        <f>IF(OR(MONTH(F83)&lt;7,AND(MONTH(F83)=7,DAY(F83)&lt;=25)),
MOD(SUM((E83-1901)*365,(N83-1)*28,O83,258),260),
MOD(SUM((E83-1900)*365,(N83-1)*28,O83,258),260))</f>
        <v>21</v>
      </c>
      <c r="Q83" s="424" t="str">
        <f>VLOOKUP(MOD(P83,4),色,2,FALSE)</f>
        <v>赤い</v>
      </c>
      <c r="R83" s="425" t="str">
        <f>VLOOKUP(MOD(P83,13),銀河の音,2,FALSE)</f>
        <v>銀河の</v>
      </c>
      <c r="S83" s="426" t="str">
        <f>VLOOKUP(MOD(P83,20),太陽の紋章,2,FALSE)</f>
        <v>竜</v>
      </c>
      <c r="T83" s="523" t="s">
        <v>6399</v>
      </c>
    </row>
    <row r="84" spans="1:20" s="329" customFormat="1" ht="13.5" customHeight="1">
      <c r="A84" s="445" t="str">
        <f>VLOOKUP(MOD(E84,10),十干,2,FALSE)</f>
        <v>戊</v>
      </c>
      <c r="B84" s="447" t="str">
        <f>VLOOKUP(MOD(E84,12),十二支,3,FALSE)</f>
        <v xml:space="preserve">01 冥 </v>
      </c>
      <c r="C84" s="448" t="str">
        <f>VLOOKUP(F84,星座,3,TRUE)</f>
        <v xml:space="preserve">05 土 </v>
      </c>
      <c r="D84" s="535">
        <v>13885</v>
      </c>
      <c r="E84" s="450">
        <f>IFERROR(YEAR(D84),LEFT(D84,4))</f>
        <v>1938</v>
      </c>
      <c r="F84" s="450" t="str">
        <f>IF(ISTEXT(D84),RIGHT(D84,5),TEXT(D84,"mm/dd"))</f>
        <v>01/05</v>
      </c>
      <c r="G84" s="450">
        <f>SUM(MID(E84,1,1),MID(E84,2,1),MID(E84,3,1),MID(E84,4,1),MID(F84,1,1),MID(F84,2,1),MID(F84,4,1),MID(F84,5,1))</f>
        <v>27</v>
      </c>
      <c r="H84" s="450">
        <f>IF(MOD(G84,9)=0,9,MOD(G84,9))</f>
        <v>9</v>
      </c>
      <c r="I84" s="450" t="str">
        <f>IFERROR(MID("日月火水木金土",WEEKDAY(D84),1),"")</f>
        <v>水</v>
      </c>
      <c r="J84" s="454" t="s">
        <v>4218</v>
      </c>
      <c r="K84" s="456" t="str">
        <f>VLOOKUP(F84,石と花メイン,3,FALSE)</f>
        <v>■赤縞瑪瑙</v>
      </c>
      <c r="L84" s="458" t="str">
        <f>VLOOKUP(F84,石と花メイン,4,FALSE)</f>
        <v>雪割草【三角草】</v>
      </c>
      <c r="M84" s="403">
        <f>IF(OR(MONTH(F84)&lt;7,AND(MONTH(F84)=7,DAY(F84)&lt;=25)),
MOD(SUM((E84-1901)*365,259),260),
MOD(SUM((E84-1900)*365,259),260))</f>
        <v>244</v>
      </c>
      <c r="N84" s="495">
        <f>IF(AND(MONTH(F84)=7,DAY(F84)&gt;25),1,
ROUNDDOWN((SUM(VLOOKUP(MONTH(F84),D暦変換用数値,2,FALSE),DAY(F84))/28)+1,0))</f>
        <v>6</v>
      </c>
      <c r="O84" s="497">
        <f>IF(AND(MONTH(F84)=7,DAY(F84)&gt;25),DAY(F84)-25,
MOD((SUM(VLOOKUP(MONTH(F84),D暦変換用数値,2,FALSE),DAY(F84))),28)+1)</f>
        <v>24</v>
      </c>
      <c r="P84" s="500">
        <f>IF(OR(MONTH(F84)&lt;7,AND(MONTH(F84)=7,DAY(F84)&lt;=25)),
MOD(SUM((E84-1901)*365,(N84-1)*28,O84,258),260),
MOD(SUM((E84-1900)*365,(N84-1)*28,O84,258),260))</f>
        <v>147</v>
      </c>
      <c r="Q84" s="462" t="str">
        <f>VLOOKUP(MOD(P84,4),色,2,FALSE)</f>
        <v>青い</v>
      </c>
      <c r="R84" s="466" t="str">
        <f>VLOOKUP(MOD(P84,13),銀河の音,2,FALSE)</f>
        <v>自己存在の</v>
      </c>
      <c r="S84" s="470" t="str">
        <f>VLOOKUP(MOD(P84,20),太陽の紋章,2,FALSE)</f>
        <v>手</v>
      </c>
      <c r="T84" s="504" t="s">
        <v>2114</v>
      </c>
    </row>
    <row r="85" spans="1:20" s="329" customFormat="1" ht="13.5" customHeight="1">
      <c r="A85" s="445" t="str">
        <f>VLOOKUP(MOD(E85,10),十干,2,FALSE)</f>
        <v>戊</v>
      </c>
      <c r="B85" s="447" t="str">
        <f>VLOOKUP(MOD(E85,12),十二支,3,FALSE)</f>
        <v xml:space="preserve">01 冥 </v>
      </c>
      <c r="C85" s="448" t="str">
        <f>VLOOKUP(F85,星座,3,TRUE)</f>
        <v xml:space="preserve">05 土 </v>
      </c>
      <c r="D85" s="531">
        <v>13889</v>
      </c>
      <c r="E85" s="449">
        <f>IFERROR(YEAR(D85),LEFT(D85,4))</f>
        <v>1938</v>
      </c>
      <c r="F85" s="449" t="str">
        <f>IF(ISTEXT(D85),RIGHT(D85,5),TEXT(D85,"mm/dd"))</f>
        <v>01/09</v>
      </c>
      <c r="G85" s="452">
        <f>SUM(MID(E85,1,1),MID(E85,2,1),MID(E85,3,1),MID(E85,4,1),MID(F85,1,1),MID(F85,2,1),MID(F85,4,1),MID(F85,5,1))</f>
        <v>31</v>
      </c>
      <c r="H85" s="450">
        <f>IF(MOD(G85,9)=0,9,MOD(G85,9))</f>
        <v>4</v>
      </c>
      <c r="I85" s="450" t="str">
        <f>IFERROR(MID("日月火水木金土",WEEKDAY(D85),1),"")</f>
        <v>日</v>
      </c>
      <c r="J85" s="453" t="s">
        <v>6066</v>
      </c>
      <c r="K85" s="455" t="str">
        <f>VLOOKUP(F85,石と花メイン,3,FALSE)</f>
        <v>◆菫青石</v>
      </c>
      <c r="L85" s="457" t="str">
        <f>VLOOKUP(F85,石と花メイン,4,FALSE)</f>
        <v>菫【一夜草】</v>
      </c>
      <c r="M85" s="401">
        <f>IF(OR(MONTH(F85)&lt;7,AND(MONTH(F85)=7,DAY(F85)&lt;=25)),
MOD(SUM((E85-1901)*365,259),260),
MOD(SUM((E85-1900)*365,259),260))</f>
        <v>244</v>
      </c>
      <c r="N85" s="494">
        <f>IF(AND(MONTH(F85)=7,DAY(F85)&gt;25),1,
ROUNDDOWN((SUM(VLOOKUP(MONTH(F85),D暦変換用数値,2,FALSE),DAY(F85))/28)+1,0))</f>
        <v>6</v>
      </c>
      <c r="O85" s="496">
        <f>IF(AND(MONTH(F85)=7,DAY(F85)&gt;25),DAY(F85)-25,
MOD((SUM(VLOOKUP(MONTH(F85),D暦変換用数値,2,FALSE),DAY(F85))),28)+1)</f>
        <v>28</v>
      </c>
      <c r="P85" s="499">
        <f>IF(OR(MONTH(F85)&lt;7,AND(MONTH(F85)=7,DAY(F85)&lt;=25)),
MOD(SUM((E85-1901)*365,(N85-1)*28,O85,258),260),
MOD(SUM((E85-1900)*365,(N85-1)*28,O85,258),260))</f>
        <v>151</v>
      </c>
      <c r="Q85" s="462" t="str">
        <f>VLOOKUP(MOD(P85,4),色,2,FALSE)</f>
        <v>青い</v>
      </c>
      <c r="R85" s="466" t="str">
        <f>VLOOKUP(MOD(P85,13),銀河の音,2,FALSE)</f>
        <v>銀河の</v>
      </c>
      <c r="S85" s="470" t="str">
        <f>VLOOKUP(MOD(P85,20),太陽の紋章,2,FALSE)</f>
        <v>猿</v>
      </c>
      <c r="T85" s="472" t="s">
        <v>8963</v>
      </c>
    </row>
    <row r="86" spans="1:20" s="329" customFormat="1" ht="13.5" customHeight="1">
      <c r="A86" s="446" t="str">
        <f>VLOOKUP(MOD(E86,10),十干,2,FALSE)</f>
        <v>戊</v>
      </c>
      <c r="B86" s="447" t="str">
        <f>VLOOKUP(MOD(E86,12),十二支,3,FALSE)</f>
        <v xml:space="preserve">01 冥 </v>
      </c>
      <c r="C86" s="448" t="str">
        <f>VLOOKUP(F86,星座,3,TRUE)</f>
        <v xml:space="preserve">05 土 </v>
      </c>
      <c r="D86" s="534">
        <v>13889</v>
      </c>
      <c r="E86" s="451">
        <f>IFERROR(YEAR(D86),LEFT(D86,4))</f>
        <v>1938</v>
      </c>
      <c r="F86" s="451" t="str">
        <f>IF(ISTEXT(D86),RIGHT(D86,5),TEXT(D86,"mm/dd"))</f>
        <v>01/09</v>
      </c>
      <c r="G86" s="451">
        <f>SUM(MID(E86,1,1),MID(E86,2,1),MID(E86,3,1),MID(E86,4,1),MID(F86,1,1),MID(F86,2,1),MID(F86,4,1),MID(F86,5,1))</f>
        <v>31</v>
      </c>
      <c r="H86" s="451">
        <f>IF(MOD(G86,9)=0,9,MOD(G86,9))</f>
        <v>4</v>
      </c>
      <c r="I86" s="451" t="str">
        <f>IFERROR(MID("日月火水木金土",WEEKDAY(D86),1),"")</f>
        <v>日</v>
      </c>
      <c r="J86" s="443" t="s">
        <v>7430</v>
      </c>
      <c r="K86" s="456" t="str">
        <f>VLOOKUP(F86,石と花メイン,3,FALSE)</f>
        <v>◆菫青石</v>
      </c>
      <c r="L86" s="459" t="str">
        <f>VLOOKUP(F86,石と花メイン,4,FALSE)</f>
        <v>菫【一夜草】</v>
      </c>
      <c r="M86" s="402">
        <f>IF(OR(MONTH(F86)&lt;7,AND(MONTH(F86)=7,DAY(F86)&lt;=25)),
MOD(SUM((E86-1901)*365,259),260),
MOD(SUM((E86-1900)*365,259),260))</f>
        <v>244</v>
      </c>
      <c r="N86" s="489">
        <f>IF(AND(MONTH(F86)=7,DAY(F86)&gt;25),1,
ROUNDDOWN((SUM(VLOOKUP(MONTH(F86),D暦変換用数値,2,FALSE),DAY(F86))/28)+1,0))</f>
        <v>6</v>
      </c>
      <c r="O86" s="498">
        <f>IF(AND(MONTH(F86)=7,DAY(F86)&gt;25),DAY(F86)-25,
MOD((SUM(VLOOKUP(MONTH(F86),D暦変換用数値,2,FALSE),DAY(F86))),28)+1)</f>
        <v>28</v>
      </c>
      <c r="P86" s="501">
        <f>IF(OR(MONTH(F86)&lt;7,AND(MONTH(F86)=7,DAY(F86)&lt;=25)),
MOD(SUM((E86-1901)*365,(N86-1)*28,O86,258),260),
MOD(SUM((E86-1900)*365,(N86-1)*28,O86,258),260))</f>
        <v>151</v>
      </c>
      <c r="Q86" s="462" t="str">
        <f>VLOOKUP(MOD(P86,4),色,2,FALSE)</f>
        <v>青い</v>
      </c>
      <c r="R86" s="466" t="str">
        <f>VLOOKUP(MOD(P86,13),銀河の音,2,FALSE)</f>
        <v>銀河の</v>
      </c>
      <c r="S86" s="470" t="str">
        <f>VLOOKUP(MOD(P86,20),太陽の紋章,2,FALSE)</f>
        <v>猿</v>
      </c>
      <c r="T86" s="476"/>
    </row>
    <row r="87" spans="1:20" s="329" customFormat="1" ht="13.5" customHeight="1">
      <c r="A87" s="445" t="str">
        <f>VLOOKUP(MOD(E87,10),十干,2,FALSE)</f>
        <v>戊</v>
      </c>
      <c r="B87" s="447" t="str">
        <f>VLOOKUP(MOD(E87,12),十二支,3,FALSE)</f>
        <v xml:space="preserve">01 冥 </v>
      </c>
      <c r="C87" s="448" t="str">
        <f>VLOOKUP(F87,星座,3,TRUE)</f>
        <v xml:space="preserve">05 土 </v>
      </c>
      <c r="D87" s="531">
        <v>13894</v>
      </c>
      <c r="E87" s="449">
        <f>IFERROR(YEAR(D87),LEFT(D87,4))</f>
        <v>1938</v>
      </c>
      <c r="F87" s="449" t="str">
        <f>IF(ISTEXT(D87),RIGHT(D87,5),TEXT(D87,"mm/dd"))</f>
        <v>01/14</v>
      </c>
      <c r="G87" s="452">
        <f>SUM(MID(E87,1,1),MID(E87,2,1),MID(E87,3,1),MID(E87,4,1),MID(F87,1,1),MID(F87,2,1),MID(F87,4,1),MID(F87,5,1))</f>
        <v>27</v>
      </c>
      <c r="H87" s="450">
        <f>IF(MOD(G87,9)=0,9,MOD(G87,9))</f>
        <v>9</v>
      </c>
      <c r="I87" s="450" t="str">
        <f>IFERROR(MID("日月火水木金土",WEEKDAY(D87),1),"")</f>
        <v>金</v>
      </c>
      <c r="J87" s="453" t="s">
        <v>6067</v>
      </c>
      <c r="K87" s="455" t="str">
        <f>VLOOKUP(F87,石と花メイン,3,FALSE)</f>
        <v>◆黄玉</v>
      </c>
      <c r="L87" s="457" t="str">
        <f>VLOOKUP(F87,石と花メイン,4,FALSE)</f>
        <v>シンビジウム【春蘭】</v>
      </c>
      <c r="M87" s="401">
        <f>IF(OR(MONTH(F87)&lt;7,AND(MONTH(F87)=7,DAY(F87)&lt;=25)),
MOD(SUM((E87-1901)*365,259),260),
MOD(SUM((E87-1900)*365,259),260))</f>
        <v>244</v>
      </c>
      <c r="N87" s="494">
        <f>IF(AND(MONTH(F87)=7,DAY(F87)&gt;25),1,
ROUNDDOWN((SUM(VLOOKUP(MONTH(F87),D暦変換用数値,2,FALSE),DAY(F87))/28)+1,0))</f>
        <v>7</v>
      </c>
      <c r="O87" s="496">
        <f>IF(AND(MONTH(F87)=7,DAY(F87)&gt;25),DAY(F87)-25,
MOD((SUM(VLOOKUP(MONTH(F87),D暦変換用数値,2,FALSE),DAY(F87))),28)+1)</f>
        <v>5</v>
      </c>
      <c r="P87" s="499">
        <f>IF(OR(MONTH(F87)&lt;7,AND(MONTH(F87)=7,DAY(F87)&lt;=25)),
MOD(SUM((E87-1901)*365,(N87-1)*28,O87,258),260),
MOD(SUM((E87-1900)*365,(N87-1)*28,O87,258),260))</f>
        <v>156</v>
      </c>
      <c r="Q87" s="460" t="str">
        <f>VLOOKUP(MOD(P87,4),色,2,FALSE)</f>
        <v>黄色い</v>
      </c>
      <c r="R87" s="464" t="str">
        <f>VLOOKUP(MOD(P87,13),銀河の音,2,FALSE)</f>
        <v>宇宙の</v>
      </c>
      <c r="S87" s="468" t="str">
        <f>VLOOKUP(MOD(P87,20),太陽の紋章,2,FALSE)</f>
        <v>戦士</v>
      </c>
      <c r="T87" s="472" t="s">
        <v>6036</v>
      </c>
    </row>
    <row r="88" spans="1:20" s="329" customFormat="1" ht="13.5" customHeight="1">
      <c r="A88" s="445" t="str">
        <f>VLOOKUP(MOD(E88,10),十干,2,FALSE)</f>
        <v>庚</v>
      </c>
      <c r="B88" s="447" t="str">
        <f>VLOOKUP(MOD(E88,12),十二支,3,FALSE)</f>
        <v xml:space="preserve">01 冥 </v>
      </c>
      <c r="C88" s="448" t="str">
        <f>VLOOKUP(F88,星座,3,TRUE)</f>
        <v xml:space="preserve">05 土 </v>
      </c>
      <c r="D88" s="531">
        <v>18621</v>
      </c>
      <c r="E88" s="449">
        <f>IFERROR(YEAR(D88),LEFT(D88,4))</f>
        <v>1950</v>
      </c>
      <c r="F88" s="449" t="str">
        <f>IF(ISTEXT(D88),RIGHT(D88,5),TEXT(D88,"mm/dd"))</f>
        <v>12/24</v>
      </c>
      <c r="G88" s="452">
        <f>SUM(MID(E88,1,1),MID(E88,2,1),MID(E88,3,1),MID(E88,4,1),MID(F88,1,1),MID(F88,2,1),MID(F88,4,1),MID(F88,5,1))</f>
        <v>24</v>
      </c>
      <c r="H88" s="450">
        <f>IF(MOD(G88,9)=0,9,MOD(G88,9))</f>
        <v>6</v>
      </c>
      <c r="I88" s="450" t="str">
        <f>IFERROR(MID("日月火水木金土",WEEKDAY(D88),1),"")</f>
        <v>日</v>
      </c>
      <c r="J88" s="453" t="s">
        <v>6068</v>
      </c>
      <c r="K88" s="455" t="str">
        <f>VLOOKUP(F88,石と花メイン,3,FALSE)</f>
        <v>◆紅玉</v>
      </c>
      <c r="L88" s="457" t="str">
        <f>VLOOKUP(F88,石と花メイン,4,FALSE)</f>
        <v>宿木/寄生木【寓生】</v>
      </c>
      <c r="M88" s="401">
        <f>IF(OR(MONTH(F88)&lt;7,AND(MONTH(F88)=7,DAY(F88)&lt;=25)),
MOD(SUM((E88-1901)*365,259),260),
MOD(SUM((E88-1900)*365,259),260))</f>
        <v>49</v>
      </c>
      <c r="N88" s="494">
        <f>IF(AND(MONTH(F88)=7,DAY(F88)&gt;25),1,
ROUNDDOWN((SUM(VLOOKUP(MONTH(F88),D暦変換用数値,2,FALSE),DAY(F88))/28)+1,0))</f>
        <v>6</v>
      </c>
      <c r="O88" s="496">
        <f>IF(AND(MONTH(F88)=7,DAY(F88)&gt;25),DAY(F88)-25,
MOD((SUM(VLOOKUP(MONTH(F88),D暦変換用数値,2,FALSE),DAY(F88))),28)+1)</f>
        <v>12</v>
      </c>
      <c r="P88" s="499">
        <f>IF(OR(MONTH(F88)&lt;7,AND(MONTH(F88)=7,DAY(F88)&lt;=25)),
MOD(SUM((E88-1901)*365,(N88-1)*28,O88,258),260),
MOD(SUM((E88-1900)*365,(N88-1)*28,O88,258),260))</f>
        <v>200</v>
      </c>
      <c r="Q88" s="460" t="str">
        <f>VLOOKUP(MOD(P88,4),色,2,FALSE)</f>
        <v>黄色い</v>
      </c>
      <c r="R88" s="464" t="str">
        <f>VLOOKUP(MOD(P88,13),銀河の音,2,FALSE)</f>
        <v>倍音の</v>
      </c>
      <c r="S88" s="468" t="str">
        <f>VLOOKUP(MOD(P88,20),太陽の紋章,2,FALSE)</f>
        <v>太陽</v>
      </c>
      <c r="T88" s="483" t="s">
        <v>3736</v>
      </c>
    </row>
    <row r="89" spans="1:20" s="329" customFormat="1" ht="13.5" customHeight="1">
      <c r="A89" s="445" t="str">
        <f>VLOOKUP(MOD(E89,10),十干,2,FALSE)</f>
        <v>庚</v>
      </c>
      <c r="B89" s="447" t="str">
        <f>VLOOKUP(MOD(E89,12),十二支,3,FALSE)</f>
        <v xml:space="preserve">01 冥 </v>
      </c>
      <c r="C89" s="448" t="str">
        <f>VLOOKUP(F89,星座,3,TRUE)</f>
        <v xml:space="preserve">05 土 </v>
      </c>
      <c r="D89" s="531">
        <v>18621</v>
      </c>
      <c r="E89" s="449">
        <f>IFERROR(YEAR(D89),LEFT(D89,4))</f>
        <v>1950</v>
      </c>
      <c r="F89" s="449" t="str">
        <f>IF(ISTEXT(D89),RIGHT(D89,5),TEXT(D89,"mm/dd"))</f>
        <v>12/24</v>
      </c>
      <c r="G89" s="452">
        <f>SUM(MID(E89,1,1),MID(E89,2,1),MID(E89,3,1),MID(E89,4,1),MID(F89,1,1),MID(F89,2,1),MID(F89,4,1),MID(F89,5,1))</f>
        <v>24</v>
      </c>
      <c r="H89" s="450">
        <f>IF(MOD(G89,9)=0,9,MOD(G89,9))</f>
        <v>6</v>
      </c>
      <c r="I89" s="450" t="str">
        <f>IFERROR(MID("日月火水木金土",WEEKDAY(D89),1),"")</f>
        <v>日</v>
      </c>
      <c r="J89" s="453" t="s">
        <v>6069</v>
      </c>
      <c r="K89" s="455" t="str">
        <f>VLOOKUP(F89,石と花メイン,3,FALSE)</f>
        <v>◆紅玉</v>
      </c>
      <c r="L89" s="457" t="str">
        <f>VLOOKUP(F89,石と花メイン,4,FALSE)</f>
        <v>宿木/寄生木【寓生】</v>
      </c>
      <c r="M89" s="401">
        <f>IF(OR(MONTH(F89)&lt;7,AND(MONTH(F89)=7,DAY(F89)&lt;=25)),
MOD(SUM((E89-1901)*365,259),260),
MOD(SUM((E89-1900)*365,259),260))</f>
        <v>49</v>
      </c>
      <c r="N89" s="494">
        <f>IF(AND(MONTH(F89)=7,DAY(F89)&gt;25),1,
ROUNDDOWN((SUM(VLOOKUP(MONTH(F89),D暦変換用数値,2,FALSE),DAY(F89))/28)+1,0))</f>
        <v>6</v>
      </c>
      <c r="O89" s="496">
        <f>IF(AND(MONTH(F89)=7,DAY(F89)&gt;25),DAY(F89)-25,
MOD((SUM(VLOOKUP(MONTH(F89),D暦変換用数値,2,FALSE),DAY(F89))),28)+1)</f>
        <v>12</v>
      </c>
      <c r="P89" s="499">
        <f>IF(OR(MONTH(F89)&lt;7,AND(MONTH(F89)=7,DAY(F89)&lt;=25)),
MOD(SUM((E89-1901)*365,(N89-1)*28,O89,258),260),
MOD(SUM((E89-1900)*365,(N89-1)*28,O89,258),260))</f>
        <v>200</v>
      </c>
      <c r="Q89" s="460" t="str">
        <f>VLOOKUP(MOD(P89,4),色,2,FALSE)</f>
        <v>黄色い</v>
      </c>
      <c r="R89" s="464" t="str">
        <f>VLOOKUP(MOD(P89,13),銀河の音,2,FALSE)</f>
        <v>倍音の</v>
      </c>
      <c r="S89" s="468" t="str">
        <f>VLOOKUP(MOD(P89,20),太陽の紋章,2,FALSE)</f>
        <v>太陽</v>
      </c>
      <c r="T89" s="472" t="s">
        <v>914</v>
      </c>
    </row>
    <row r="90" spans="1:20" s="329" customFormat="1" ht="13.5" customHeight="1">
      <c r="A90" s="445" t="str">
        <f>VLOOKUP(MOD(E90,10),十干,2,FALSE)</f>
        <v>庚</v>
      </c>
      <c r="B90" s="447" t="str">
        <f>VLOOKUP(MOD(E90,12),十二支,3,FALSE)</f>
        <v xml:space="preserve">01 冥 </v>
      </c>
      <c r="C90" s="448" t="str">
        <f>VLOOKUP(F90,星座,3,TRUE)</f>
        <v xml:space="preserve">05 土 </v>
      </c>
      <c r="D90" s="531">
        <v>18624</v>
      </c>
      <c r="E90" s="449">
        <f>IFERROR(YEAR(D90),LEFT(D90,4))</f>
        <v>1950</v>
      </c>
      <c r="F90" s="449" t="str">
        <f>IF(ISTEXT(D90),RIGHT(D90,5),TEXT(D90,"mm/dd"))</f>
        <v>12/27</v>
      </c>
      <c r="G90" s="452">
        <f>SUM(MID(E90,1,1),MID(E90,2,1),MID(E90,3,1),MID(E90,4,1),MID(F90,1,1),MID(F90,2,1),MID(F90,4,1),MID(F90,5,1))</f>
        <v>27</v>
      </c>
      <c r="H90" s="450">
        <f>IF(MOD(G90,9)=0,9,MOD(G90,9))</f>
        <v>9</v>
      </c>
      <c r="I90" s="450" t="str">
        <f>IFERROR(MID("日月火水木金土",WEEKDAY(D90),1),"")</f>
        <v>水</v>
      </c>
      <c r="J90" s="453" t="s">
        <v>6070</v>
      </c>
      <c r="K90" s="455" t="str">
        <f>VLOOKUP(F90,石と花メイン,3,FALSE)</f>
        <v>■黒縞瑪瑙</v>
      </c>
      <c r="L90" s="457" t="str">
        <f>VLOOKUP(F90,石と花メイン,4,FALSE)</f>
        <v>梅【春告げ草】</v>
      </c>
      <c r="M90" s="401">
        <f>IF(OR(MONTH(F90)&lt;7,AND(MONTH(F90)=7,DAY(F90)&lt;=25)),
MOD(SUM((E90-1901)*365,259),260),
MOD(SUM((E90-1900)*365,259),260))</f>
        <v>49</v>
      </c>
      <c r="N90" s="494">
        <f>IF(AND(MONTH(F90)=7,DAY(F90)&gt;25),1,
ROUNDDOWN((SUM(VLOOKUP(MONTH(F90),D暦変換用数値,2,FALSE),DAY(F90))/28)+1,0))</f>
        <v>6</v>
      </c>
      <c r="O90" s="496">
        <f>IF(AND(MONTH(F90)=7,DAY(F90)&gt;25),DAY(F90)-25,
MOD((SUM(VLOOKUP(MONTH(F90),D暦変換用数値,2,FALSE),DAY(F90))),28)+1)</f>
        <v>15</v>
      </c>
      <c r="P90" s="499">
        <f>IF(OR(MONTH(F90)&lt;7,AND(MONTH(F90)=7,DAY(F90)&lt;=25)),
MOD(SUM((E90-1901)*365,(N90-1)*28,O90,258),260),
MOD(SUM((E90-1900)*365,(N90-1)*28,O90,258),260))</f>
        <v>203</v>
      </c>
      <c r="Q90" s="462" t="str">
        <f>VLOOKUP(MOD(P90,4),色,2,FALSE)</f>
        <v>青い</v>
      </c>
      <c r="R90" s="466" t="str">
        <f>VLOOKUP(MOD(P90,13),銀河の音,2,FALSE)</f>
        <v>銀河の</v>
      </c>
      <c r="S90" s="470" t="str">
        <f>VLOOKUP(MOD(P90,20),太陽の紋章,2,FALSE)</f>
        <v>夜</v>
      </c>
      <c r="T90" s="483" t="s">
        <v>3736</v>
      </c>
    </row>
    <row r="91" spans="1:20" s="329" customFormat="1" ht="13.5" customHeight="1">
      <c r="A91" s="445" t="str">
        <f>VLOOKUP(MOD(E91,10),十干,2,FALSE)</f>
        <v>庚</v>
      </c>
      <c r="B91" s="447" t="str">
        <f>VLOOKUP(MOD(E91,12),十二支,3,FALSE)</f>
        <v xml:space="preserve">01 冥 </v>
      </c>
      <c r="C91" s="448" t="str">
        <f>VLOOKUP(F91,星座,3,TRUE)</f>
        <v xml:space="preserve">05 土 </v>
      </c>
      <c r="D91" s="535">
        <v>18626</v>
      </c>
      <c r="E91" s="450">
        <f>IFERROR(YEAR(D91),LEFT(D91,4))</f>
        <v>1950</v>
      </c>
      <c r="F91" s="450" t="str">
        <f>IF(ISTEXT(D91),RIGHT(D91,5),TEXT(D91,"mm/dd"))</f>
        <v>12/29</v>
      </c>
      <c r="G91" s="450">
        <f>SUM(MID(E91,1,1),MID(E91,2,1),MID(E91,3,1),MID(E91,4,1),MID(F91,1,1),MID(F91,2,1),MID(F91,4,1),MID(F91,5,1))</f>
        <v>29</v>
      </c>
      <c r="H91" s="450">
        <f>IF(MOD(G91,9)=0,9,MOD(G91,9))</f>
        <v>2</v>
      </c>
      <c r="I91" s="450" t="str">
        <f>IFERROR(MID("日月火水木金土",WEEKDAY(D91),1),"")</f>
        <v>金</v>
      </c>
      <c r="J91" s="454" t="s">
        <v>3758</v>
      </c>
      <c r="K91" s="456" t="str">
        <f>VLOOKUP(F91,石と花メイン,3,FALSE)</f>
        <v>□水晶</v>
      </c>
      <c r="L91" s="458" t="str">
        <f>VLOOKUP(F91,石と花メイン,4,FALSE)</f>
        <v>南天</v>
      </c>
      <c r="M91" s="403">
        <f>IF(OR(MONTH(F91)&lt;7,AND(MONTH(F91)=7,DAY(F91)&lt;=25)),
MOD(SUM((E91-1901)*365,259),260),
MOD(SUM((E91-1900)*365,259),260))</f>
        <v>49</v>
      </c>
      <c r="N91" s="495">
        <f>IF(AND(MONTH(F91)=7,DAY(F91)&gt;25),1,
ROUNDDOWN((SUM(VLOOKUP(MONTH(F91),D暦変換用数値,2,FALSE),DAY(F91))/28)+1,0))</f>
        <v>6</v>
      </c>
      <c r="O91" s="497">
        <f>IF(AND(MONTH(F91)=7,DAY(F91)&gt;25),DAY(F91)-25,
MOD((SUM(VLOOKUP(MONTH(F91),D暦変換用数値,2,FALSE),DAY(F91))),28)+1)</f>
        <v>17</v>
      </c>
      <c r="P91" s="500">
        <f>IF(OR(MONTH(F91)&lt;7,AND(MONTH(F91)=7,DAY(F91)&lt;=25)),
MOD(SUM((E91-1901)*365,(N91-1)*28,O91,258),260),
MOD(SUM((E91-1900)*365,(N91-1)*28,O91,258),260))</f>
        <v>205</v>
      </c>
      <c r="Q91" s="463" t="str">
        <f>VLOOKUP(MOD(P91,4),色,2,FALSE)</f>
        <v>赤い</v>
      </c>
      <c r="R91" s="467" t="str">
        <f>VLOOKUP(MOD(P91,13),銀河の音,2,FALSE)</f>
        <v>惑星の</v>
      </c>
      <c r="S91" s="471" t="str">
        <f>VLOOKUP(MOD(P91,20),太陽の紋章,2,FALSE)</f>
        <v>蛇</v>
      </c>
      <c r="T91" s="477" t="s">
        <v>3759</v>
      </c>
    </row>
    <row r="92" spans="1:20" s="329" customFormat="1" ht="13.5" customHeight="1">
      <c r="A92" s="445" t="str">
        <f>VLOOKUP(MOD(E92,10),十干,2,FALSE)</f>
        <v>壬</v>
      </c>
      <c r="B92" s="447" t="str">
        <f>VLOOKUP(MOD(E92,12),十二支,3,FALSE)</f>
        <v xml:space="preserve">01 冥 </v>
      </c>
      <c r="C92" s="448" t="str">
        <f>VLOOKUP(F92,星座,3,TRUE)</f>
        <v xml:space="preserve">05 土 </v>
      </c>
      <c r="D92" s="535">
        <v>22652</v>
      </c>
      <c r="E92" s="450">
        <f>IFERROR(YEAR(D92),LEFT(D92,4))</f>
        <v>1962</v>
      </c>
      <c r="F92" s="450" t="str">
        <f>IF(ISTEXT(D92),RIGHT(D92,5),TEXT(D92,"mm/dd"))</f>
        <v>01/06</v>
      </c>
      <c r="G92" s="450">
        <f>SUM(MID(E92,1,1),MID(E92,2,1),MID(E92,3,1),MID(E92,4,1),MID(F92,1,1),MID(F92,2,1),MID(F92,4,1),MID(F92,5,1))</f>
        <v>25</v>
      </c>
      <c r="H92" s="450">
        <f>IF(MOD(G92,9)=0,9,MOD(G92,9))</f>
        <v>7</v>
      </c>
      <c r="I92" s="450" t="str">
        <f>IFERROR(MID("日月火水木金土",WEEKDAY(D92),1),"")</f>
        <v>土</v>
      </c>
      <c r="J92" s="454" t="s">
        <v>3779</v>
      </c>
      <c r="K92" s="456" t="str">
        <f>VLOOKUP(F92,石と花メイン,3,FALSE)</f>
        <v>○真珠</v>
      </c>
      <c r="L92" s="458" t="str">
        <f>VLOOKUP(F92,石と花メイン,4,FALSE)</f>
        <v>パンジー【三色菫】</v>
      </c>
      <c r="M92" s="403">
        <f>IF(OR(MONTH(F92)&lt;7,AND(MONTH(F92)=7,DAY(F92)&lt;=25)),
MOD(SUM((E92-1901)*365,259),260),
MOD(SUM((E92-1900)*365,259),260))</f>
        <v>164</v>
      </c>
      <c r="N92" s="495">
        <f>IF(AND(MONTH(F92)=7,DAY(F92)&gt;25),1,
ROUNDDOWN((SUM(VLOOKUP(MONTH(F92),D暦変換用数値,2,FALSE),DAY(F92))/28)+1,0))</f>
        <v>6</v>
      </c>
      <c r="O92" s="497">
        <f>IF(AND(MONTH(F92)=7,DAY(F92)&gt;25),DAY(F92)-25,
MOD((SUM(VLOOKUP(MONTH(F92),D暦変換用数値,2,FALSE),DAY(F92))),28)+1)</f>
        <v>25</v>
      </c>
      <c r="P92" s="500">
        <f>IF(OR(MONTH(F92)&lt;7,AND(MONTH(F92)=7,DAY(F92)&lt;=25)),
MOD(SUM((E92-1901)*365,(N92-1)*28,O92,258),260),
MOD(SUM((E92-1900)*365,(N92-1)*28,O92,258),260))</f>
        <v>68</v>
      </c>
      <c r="Q92" s="460" t="str">
        <f>VLOOKUP(MOD(P92,4),色,2,FALSE)</f>
        <v>黄色い</v>
      </c>
      <c r="R92" s="464" t="str">
        <f>VLOOKUP(MOD(P92,13),銀河の音,2,FALSE)</f>
        <v>電気の</v>
      </c>
      <c r="S92" s="468" t="str">
        <f>VLOOKUP(MOD(P92,20),太陽の紋章,2,FALSE)</f>
        <v>星</v>
      </c>
      <c r="T92" s="541" t="s">
        <v>3780</v>
      </c>
    </row>
    <row r="93" spans="1:20" s="329" customFormat="1" ht="13.5" customHeight="1">
      <c r="A93" s="445" t="str">
        <f>VLOOKUP(MOD(E93,10),十干,2,FALSE)</f>
        <v>壬</v>
      </c>
      <c r="B93" s="447" t="str">
        <f>VLOOKUP(MOD(E93,12),十二支,3,FALSE)</f>
        <v xml:space="preserve">01 冥 </v>
      </c>
      <c r="C93" s="448" t="str">
        <f>VLOOKUP(F93,星座,3,TRUE)</f>
        <v xml:space="preserve">05 土 </v>
      </c>
      <c r="D93" s="531">
        <v>22653</v>
      </c>
      <c r="E93" s="449">
        <f>IFERROR(YEAR(D93),LEFT(D93,4))</f>
        <v>1962</v>
      </c>
      <c r="F93" s="449" t="str">
        <f>IF(ISTEXT(D93),RIGHT(D93,5),TEXT(D93,"mm/dd"))</f>
        <v>01/07</v>
      </c>
      <c r="G93" s="452">
        <f>SUM(MID(E93,1,1),MID(E93,2,1),MID(E93,3,1),MID(E93,4,1),MID(F93,1,1),MID(F93,2,1),MID(F93,4,1),MID(F93,5,1))</f>
        <v>26</v>
      </c>
      <c r="H93" s="450">
        <f>IF(MOD(G93,9)=0,9,MOD(G93,9))</f>
        <v>8</v>
      </c>
      <c r="I93" s="450" t="str">
        <f>IFERROR(MID("日月火水木金土",WEEKDAY(D93),1),"")</f>
        <v>日</v>
      </c>
      <c r="J93" s="453" t="s">
        <v>6071</v>
      </c>
      <c r="K93" s="455" t="str">
        <f>VLOOKUP(F93,石と花メイン,3,FALSE)</f>
        <v>■紫水晶</v>
      </c>
      <c r="L93" s="457" t="str">
        <f>VLOOKUP(F93,石と花メイン,4,FALSE)</f>
        <v>スノードロップ【待雪草】</v>
      </c>
      <c r="M93" s="401">
        <f>IF(OR(MONTH(F93)&lt;7,AND(MONTH(F93)=7,DAY(F93)&lt;=25)),
MOD(SUM((E93-1901)*365,259),260),
MOD(SUM((E93-1900)*365,259),260))</f>
        <v>164</v>
      </c>
      <c r="N93" s="494">
        <f>IF(AND(MONTH(F93)=7,DAY(F93)&gt;25),1,
ROUNDDOWN((SUM(VLOOKUP(MONTH(F93),D暦変換用数値,2,FALSE),DAY(F93))/28)+1,0))</f>
        <v>6</v>
      </c>
      <c r="O93" s="496">
        <f>IF(AND(MONTH(F93)=7,DAY(F93)&gt;25),DAY(F93)-25,
MOD((SUM(VLOOKUP(MONTH(F93),D暦変換用数値,2,FALSE),DAY(F93))),28)+1)</f>
        <v>26</v>
      </c>
      <c r="P93" s="499">
        <f>IF(OR(MONTH(F93)&lt;7,AND(MONTH(F93)=7,DAY(F93)&lt;=25)),
MOD(SUM((E93-1901)*365,(N93-1)*28,O93,258),260),
MOD(SUM((E93-1900)*365,(N93-1)*28,O93,258),260))</f>
        <v>69</v>
      </c>
      <c r="Q93" s="463" t="str">
        <f>VLOOKUP(MOD(P93,4),色,2,FALSE)</f>
        <v>赤い</v>
      </c>
      <c r="R93" s="467" t="str">
        <f>VLOOKUP(MOD(P93,13),銀河の音,2,FALSE)</f>
        <v>自己存在の</v>
      </c>
      <c r="S93" s="471" t="str">
        <f>VLOOKUP(MOD(P93,20),太陽の紋章,2,FALSE)</f>
        <v>月</v>
      </c>
      <c r="T93" s="474" t="s">
        <v>915</v>
      </c>
    </row>
    <row r="94" spans="1:20" s="329" customFormat="1" ht="13.5" customHeight="1">
      <c r="A94" s="445" t="str">
        <f>VLOOKUP(MOD(E94,10),十干,2,FALSE)</f>
        <v>壬</v>
      </c>
      <c r="B94" s="447" t="str">
        <f>VLOOKUP(MOD(E94,12),十二支,3,FALSE)</f>
        <v xml:space="preserve">01 冥 </v>
      </c>
      <c r="C94" s="448" t="str">
        <f>VLOOKUP(F94,星座,3,TRUE)</f>
        <v xml:space="preserve">05 土 </v>
      </c>
      <c r="D94" s="535">
        <v>22658</v>
      </c>
      <c r="E94" s="450">
        <f>IFERROR(YEAR(D94),LEFT(D94,4))</f>
        <v>1962</v>
      </c>
      <c r="F94" s="450" t="str">
        <f>IF(ISTEXT(D94),RIGHT(D94,5),TEXT(D94,"mm/dd"))</f>
        <v>01/12</v>
      </c>
      <c r="G94" s="450">
        <f>SUM(MID(E94,1,1),MID(E94,2,1),MID(E94,3,1),MID(E94,4,1),MID(F94,1,1),MID(F94,2,1),MID(F94,4,1),MID(F94,5,1))</f>
        <v>22</v>
      </c>
      <c r="H94" s="450">
        <f>IF(MOD(G94,9)=0,9,MOD(G94,9))</f>
        <v>4</v>
      </c>
      <c r="I94" s="450" t="str">
        <f>IFERROR(MID("日月火水木金土",WEEKDAY(D94),1),"")</f>
        <v>金</v>
      </c>
      <c r="J94" s="454" t="s">
        <v>2997</v>
      </c>
      <c r="K94" s="456" t="str">
        <f>VLOOKUP(F94,石と花メイン,3,FALSE)</f>
        <v>●翡翠</v>
      </c>
      <c r="L94" s="458" t="str">
        <f>VLOOKUP(F94,石と花メイン,4,FALSE)</f>
        <v>スイートアリッサム【庭薺】</v>
      </c>
      <c r="M94" s="403">
        <f>IF(OR(MONTH(F94)&lt;7,AND(MONTH(F94)=7,DAY(F94)&lt;=25)),
MOD(SUM((E94-1901)*365,259),260),
MOD(SUM((E94-1900)*365,259),260))</f>
        <v>164</v>
      </c>
      <c r="N94" s="495">
        <f>IF(AND(MONTH(F94)=7,DAY(F94)&gt;25),1,
ROUNDDOWN((SUM(VLOOKUP(MONTH(F94),D暦変換用数値,2,FALSE),DAY(F94))/28)+1,0))</f>
        <v>7</v>
      </c>
      <c r="O94" s="497">
        <f>IF(AND(MONTH(F94)=7,DAY(F94)&gt;25),DAY(F94)-25,
MOD((SUM(VLOOKUP(MONTH(F94),D暦変換用数値,2,FALSE),DAY(F94))),28)+1)</f>
        <v>3</v>
      </c>
      <c r="P94" s="500">
        <f>IF(OR(MONTH(F94)&lt;7,AND(MONTH(F94)=7,DAY(F94)&lt;=25)),
MOD(SUM((E94-1901)*365,(N94-1)*28,O94,258),260),
MOD(SUM((E94-1900)*365,(N94-1)*28,O94,258),260))</f>
        <v>74</v>
      </c>
      <c r="Q94" s="461" t="str">
        <f>VLOOKUP(MOD(P94,4),色,2,FALSE)</f>
        <v>白い</v>
      </c>
      <c r="R94" s="465" t="str">
        <f>VLOOKUP(MOD(P94,13),銀河の音,2,FALSE)</f>
        <v>太陽の</v>
      </c>
      <c r="S94" s="469" t="str">
        <f>VLOOKUP(MOD(P94,20),太陽の紋章,2,FALSE)</f>
        <v>魔法使い</v>
      </c>
      <c r="T94" s="477" t="s">
        <v>6675</v>
      </c>
    </row>
    <row r="95" spans="1:20" s="329" customFormat="1" ht="13.5" customHeight="1">
      <c r="A95" s="445" t="str">
        <f>VLOOKUP(MOD(E95,10),十干,2,FALSE)</f>
        <v>壬</v>
      </c>
      <c r="B95" s="447" t="str">
        <f>VLOOKUP(MOD(E95,12),十二支,3,FALSE)</f>
        <v xml:space="preserve">01 冥 </v>
      </c>
      <c r="C95" s="448" t="str">
        <f>VLOOKUP(F95,星座,3,TRUE)</f>
        <v xml:space="preserve">05 土 </v>
      </c>
      <c r="D95" s="531">
        <v>22661</v>
      </c>
      <c r="E95" s="449">
        <f>IFERROR(YEAR(D95),LEFT(D95,4))</f>
        <v>1962</v>
      </c>
      <c r="F95" s="449" t="str">
        <f>IF(ISTEXT(D95),RIGHT(D95,5),TEXT(D95,"mm/dd"))</f>
        <v>01/15</v>
      </c>
      <c r="G95" s="452">
        <f>SUM(MID(E95,1,1),MID(E95,2,1),MID(E95,3,1),MID(E95,4,1),MID(F95,1,1),MID(F95,2,1),MID(F95,4,1),MID(F95,5,1))</f>
        <v>25</v>
      </c>
      <c r="H95" s="450">
        <f>IF(MOD(G95,9)=0,9,MOD(G95,9))</f>
        <v>7</v>
      </c>
      <c r="I95" s="450" t="str">
        <f>IFERROR(MID("日月火水木金土",WEEKDAY(D95),1),"")</f>
        <v>月</v>
      </c>
      <c r="J95" s="453" t="s">
        <v>974</v>
      </c>
      <c r="K95" s="455" t="str">
        <f>VLOOKUP(F95,石と花メイン,3,FALSE)</f>
        <v>■血碧玉</v>
      </c>
      <c r="L95" s="457" t="str">
        <f>VLOOKUP(F95,石と花メイン,4,FALSE)</f>
        <v>針金雀枝</v>
      </c>
      <c r="M95" s="401">
        <f>IF(OR(MONTH(F95)&lt;7,AND(MONTH(F95)=7,DAY(F95)&lt;=25)),
MOD(SUM((E95-1901)*365,259),260),
MOD(SUM((E95-1900)*365,259),260))</f>
        <v>164</v>
      </c>
      <c r="N95" s="494">
        <f>IF(AND(MONTH(F95)=7,DAY(F95)&gt;25),1,
ROUNDDOWN((SUM(VLOOKUP(MONTH(F95),D暦変換用数値,2,FALSE),DAY(F95))/28)+1,0))</f>
        <v>7</v>
      </c>
      <c r="O95" s="496">
        <f>IF(AND(MONTH(F95)=7,DAY(F95)&gt;25),DAY(F95)-25,
MOD((SUM(VLOOKUP(MONTH(F95),D暦変換用数値,2,FALSE),DAY(F95))),28)+1)</f>
        <v>6</v>
      </c>
      <c r="P95" s="499">
        <f>IF(OR(MONTH(F95)&lt;7,AND(MONTH(F95)=7,DAY(F95)&lt;=25)),
MOD(SUM((E95-1901)*365,(N95-1)*28,O95,258),260),
MOD(SUM((E95-1900)*365,(N95-1)*28,O95,258),260))</f>
        <v>77</v>
      </c>
      <c r="Q95" s="463" t="str">
        <f>VLOOKUP(MOD(P95,4),色,2,FALSE)</f>
        <v>赤い</v>
      </c>
      <c r="R95" s="467" t="str">
        <f>VLOOKUP(MOD(P95,13),銀河の音,2,FALSE)</f>
        <v>水晶の</v>
      </c>
      <c r="S95" s="471" t="str">
        <f>VLOOKUP(MOD(P95,20),太陽の紋章,2,FALSE)</f>
        <v>地球</v>
      </c>
      <c r="T95" s="474" t="s">
        <v>3778</v>
      </c>
    </row>
    <row r="96" spans="1:20" s="329" customFormat="1" ht="13.5" customHeight="1">
      <c r="A96" s="446" t="str">
        <f>VLOOKUP(MOD(E96,10),十干,2,FALSE)</f>
        <v>壬</v>
      </c>
      <c r="B96" s="447" t="str">
        <f>VLOOKUP(MOD(E96,12),十二支,3,FALSE)</f>
        <v xml:space="preserve">01 冥 </v>
      </c>
      <c r="C96" s="448" t="str">
        <f>VLOOKUP(F96,星座,3,TRUE)</f>
        <v xml:space="preserve">05 土 </v>
      </c>
      <c r="D96" s="534">
        <v>22663</v>
      </c>
      <c r="E96" s="451">
        <f>IFERROR(YEAR(D96),LEFT(D96,4))</f>
        <v>1962</v>
      </c>
      <c r="F96" s="451" t="str">
        <f>IF(ISTEXT(D96),RIGHT(D96,5),TEXT(D96,"mm/dd"))</f>
        <v>01/17</v>
      </c>
      <c r="G96" s="451">
        <f>SUM(MID(E96,1,1),MID(E96,2,1),MID(E96,3,1),MID(E96,4,1),MID(F96,1,1),MID(F96,2,1),MID(F96,4,1),MID(F96,5,1))</f>
        <v>27</v>
      </c>
      <c r="H96" s="451">
        <f>IF(MOD(G96,9)=0,9,MOD(G96,9))</f>
        <v>9</v>
      </c>
      <c r="I96" s="451" t="str">
        <f>IFERROR(MID("日月火水木金土",WEEKDAY(D96),1),"")</f>
        <v>水</v>
      </c>
      <c r="J96" s="443" t="s">
        <v>7623</v>
      </c>
      <c r="K96" s="456" t="str">
        <f>VLOOKUP(F96,石と花メイン,3,FALSE)</f>
        <v>◆翠玉</v>
      </c>
      <c r="L96" s="459" t="str">
        <f>VLOOKUP(F96,石と花メイン,4,FALSE)</f>
        <v>胡蝶蘭【ファレノプシス】</v>
      </c>
      <c r="M96" s="402">
        <f>IF(OR(MONTH(F96)&lt;7,AND(MONTH(F96)=7,DAY(F96)&lt;=25)),
MOD(SUM((E96-1901)*365,259),260),
MOD(SUM((E96-1900)*365,259),260))</f>
        <v>164</v>
      </c>
      <c r="N96" s="489">
        <f>IF(AND(MONTH(F96)=7,DAY(F96)&gt;25),1,
ROUNDDOWN((SUM(VLOOKUP(MONTH(F96),D暦変換用数値,2,FALSE),DAY(F96))/28)+1,0))</f>
        <v>7</v>
      </c>
      <c r="O96" s="498">
        <f>IF(AND(MONTH(F96)=7,DAY(F96)&gt;25),DAY(F96)-25,
MOD((SUM(VLOOKUP(MONTH(F96),D暦変換用数値,2,FALSE),DAY(F96))),28)+1)</f>
        <v>8</v>
      </c>
      <c r="P96" s="501">
        <f>IF(OR(MONTH(F96)&lt;7,AND(MONTH(F96)=7,DAY(F96)&lt;=25)),
MOD(SUM((E96-1901)*365,(N96-1)*28,O96,258),260),
MOD(SUM((E96-1900)*365,(N96-1)*28,O96,258),260))</f>
        <v>79</v>
      </c>
      <c r="Q96" s="462" t="str">
        <f>VLOOKUP(MOD(P96,4),色,2,FALSE)</f>
        <v>青い</v>
      </c>
      <c r="R96" s="466" t="str">
        <f>VLOOKUP(MOD(P96,13),銀河の音,2,FALSE)</f>
        <v>磁気の</v>
      </c>
      <c r="S96" s="470" t="str">
        <f>VLOOKUP(MOD(P96,20),太陽の紋章,2,FALSE)</f>
        <v>嵐</v>
      </c>
      <c r="T96" s="511" t="s">
        <v>7294</v>
      </c>
    </row>
    <row r="97" spans="1:20" s="329" customFormat="1" ht="13.5" customHeight="1">
      <c r="A97" s="445" t="str">
        <f>VLOOKUP(MOD(E97,10),十干,2,FALSE)</f>
        <v>壬</v>
      </c>
      <c r="B97" s="447" t="str">
        <f>VLOOKUP(MOD(E97,12),十二支,3,FALSE)</f>
        <v xml:space="preserve">01 冥 </v>
      </c>
      <c r="C97" s="448" t="str">
        <f>VLOOKUP(F97,星座,3,TRUE)</f>
        <v xml:space="preserve">05 土 </v>
      </c>
      <c r="D97" s="531">
        <v>23004</v>
      </c>
      <c r="E97" s="449">
        <f>IFERROR(YEAR(D97),LEFT(D97,4))</f>
        <v>1962</v>
      </c>
      <c r="F97" s="449" t="str">
        <f>IF(ISTEXT(D97),RIGHT(D97,5),TEXT(D97,"mm/dd"))</f>
        <v>12/24</v>
      </c>
      <c r="G97" s="452">
        <f>SUM(MID(E97,1,1),MID(E97,2,1),MID(E97,3,1),MID(E97,4,1),MID(F97,1,1),MID(F97,2,1),MID(F97,4,1),MID(F97,5,1))</f>
        <v>27</v>
      </c>
      <c r="H97" s="450">
        <f>IF(MOD(G97,9)=0,9,MOD(G97,9))</f>
        <v>9</v>
      </c>
      <c r="I97" s="450" t="str">
        <f>IFERROR(MID("日月火水木金土",WEEKDAY(D97),1),"")</f>
        <v>月</v>
      </c>
      <c r="J97" s="453" t="s">
        <v>975</v>
      </c>
      <c r="K97" s="455" t="str">
        <f>VLOOKUP(F97,石と花メイン,3,FALSE)</f>
        <v>◆紅玉</v>
      </c>
      <c r="L97" s="457" t="str">
        <f>VLOOKUP(F97,石と花メイン,4,FALSE)</f>
        <v>宿木/寄生木【寓生】</v>
      </c>
      <c r="M97" s="401">
        <f>IF(OR(MONTH(F97)&lt;7,AND(MONTH(F97)=7,DAY(F97)&lt;=25)),
MOD(SUM((E97-1901)*365,259),260),
MOD(SUM((E97-1900)*365,259),260))</f>
        <v>9</v>
      </c>
      <c r="N97" s="494">
        <f>IF(AND(MONTH(F97)=7,DAY(F97)&gt;25),1,
ROUNDDOWN((SUM(VLOOKUP(MONTH(F97),D暦変換用数値,2,FALSE),DAY(F97))/28)+1,0))</f>
        <v>6</v>
      </c>
      <c r="O97" s="496">
        <f>IF(AND(MONTH(F97)=7,DAY(F97)&gt;25),DAY(F97)-25,
MOD((SUM(VLOOKUP(MONTH(F97),D暦変換用数値,2,FALSE),DAY(F97))),28)+1)</f>
        <v>12</v>
      </c>
      <c r="P97" s="499">
        <f>IF(OR(MONTH(F97)&lt;7,AND(MONTH(F97)=7,DAY(F97)&lt;=25)),
MOD(SUM((E97-1901)*365,(N97-1)*28,O97,258),260),
MOD(SUM((E97-1900)*365,(N97-1)*28,O97,258),260))</f>
        <v>160</v>
      </c>
      <c r="Q97" s="460" t="str">
        <f>VLOOKUP(MOD(P97,4),色,2,FALSE)</f>
        <v>黄色い</v>
      </c>
      <c r="R97" s="464" t="str">
        <f>VLOOKUP(MOD(P97,13),銀河の音,2,FALSE)</f>
        <v>自己存在の</v>
      </c>
      <c r="S97" s="468" t="str">
        <f>VLOOKUP(MOD(P97,20),太陽の紋章,2,FALSE)</f>
        <v>太陽</v>
      </c>
      <c r="T97" s="474" t="s">
        <v>2131</v>
      </c>
    </row>
    <row r="98" spans="1:20" s="329" customFormat="1" ht="13.5" customHeight="1">
      <c r="A98" s="445" t="str">
        <f>VLOOKUP(MOD(E98,10),十干,2,FALSE)</f>
        <v>壬</v>
      </c>
      <c r="B98" s="447" t="str">
        <f>VLOOKUP(MOD(E98,12),十二支,3,FALSE)</f>
        <v xml:space="preserve">01 冥 </v>
      </c>
      <c r="C98" s="448" t="str">
        <f>VLOOKUP(F98,星座,3,TRUE)</f>
        <v xml:space="preserve">05 土 </v>
      </c>
      <c r="D98" s="531">
        <v>23010</v>
      </c>
      <c r="E98" s="449">
        <f>IFERROR(YEAR(D98),LEFT(D98,4))</f>
        <v>1962</v>
      </c>
      <c r="F98" s="449" t="str">
        <f>IF(ISTEXT(D98),RIGHT(D98,5),TEXT(D98,"mm/dd"))</f>
        <v>12/30</v>
      </c>
      <c r="G98" s="452">
        <f>SUM(MID(E98,1,1),MID(E98,2,1),MID(E98,3,1),MID(E98,4,1),MID(F98,1,1),MID(F98,2,1),MID(F98,4,1),MID(F98,5,1))</f>
        <v>24</v>
      </c>
      <c r="H98" s="450">
        <f>IF(MOD(G98,9)=0,9,MOD(G98,9))</f>
        <v>6</v>
      </c>
      <c r="I98" s="450" t="str">
        <f>IFERROR(MID("日月火水木金土",WEEKDAY(D98),1),"")</f>
        <v>日</v>
      </c>
      <c r="J98" s="453" t="s">
        <v>976</v>
      </c>
      <c r="K98" s="455" t="str">
        <f>VLOOKUP(F98,石と花メイン,3,FALSE)</f>
        <v>▲白金</v>
      </c>
      <c r="L98" s="457" t="str">
        <f>VLOOKUP(F98,石と花メイン,4,FALSE)</f>
        <v>蝋梅【唐梅】</v>
      </c>
      <c r="M98" s="401">
        <f>IF(OR(MONTH(F98)&lt;7,AND(MONTH(F98)=7,DAY(F98)&lt;=25)),
MOD(SUM((E98-1901)*365,259),260),
MOD(SUM((E98-1900)*365,259),260))</f>
        <v>9</v>
      </c>
      <c r="N98" s="494">
        <f>IF(AND(MONTH(F98)=7,DAY(F98)&gt;25),1,
ROUNDDOWN((SUM(VLOOKUP(MONTH(F98),D暦変換用数値,2,FALSE),DAY(F98))/28)+1,0))</f>
        <v>6</v>
      </c>
      <c r="O98" s="496">
        <f>IF(AND(MONTH(F98)=7,DAY(F98)&gt;25),DAY(F98)-25,
MOD((SUM(VLOOKUP(MONTH(F98),D暦変換用数値,2,FALSE),DAY(F98))),28)+1)</f>
        <v>18</v>
      </c>
      <c r="P98" s="499">
        <f>IF(OR(MONTH(F98)&lt;7,AND(MONTH(F98)=7,DAY(F98)&lt;=25)),
MOD(SUM((E98-1901)*365,(N98-1)*28,O98,258),260),
MOD(SUM((E98-1900)*365,(N98-1)*28,O98,258),260))</f>
        <v>166</v>
      </c>
      <c r="Q98" s="461" t="str">
        <f>VLOOKUP(MOD(P98,4),色,2,FALSE)</f>
        <v>白い</v>
      </c>
      <c r="R98" s="465" t="str">
        <f>VLOOKUP(MOD(P98,13),銀河の音,2,FALSE)</f>
        <v>惑星の</v>
      </c>
      <c r="S98" s="469" t="str">
        <f>VLOOKUP(MOD(P98,20),太陽の紋章,2,FALSE)</f>
        <v>世界の橋渡し</v>
      </c>
      <c r="T98" s="483" t="s">
        <v>3736</v>
      </c>
    </row>
    <row r="99" spans="1:20" s="329" customFormat="1" ht="13.5" customHeight="1">
      <c r="A99" s="445" t="str">
        <f>VLOOKUP(MOD(E99,10),十干,2,FALSE)</f>
        <v>壬</v>
      </c>
      <c r="B99" s="447" t="str">
        <f>VLOOKUP(MOD(E99,12),十二支,3,FALSE)</f>
        <v xml:space="preserve">01 冥 </v>
      </c>
      <c r="C99" s="448" t="str">
        <f>VLOOKUP(F99,星座,3,TRUE)</f>
        <v xml:space="preserve">05 土 </v>
      </c>
      <c r="D99" s="531">
        <v>23011</v>
      </c>
      <c r="E99" s="449">
        <f>IFERROR(YEAR(D99),LEFT(D99,4))</f>
        <v>1962</v>
      </c>
      <c r="F99" s="449" t="str">
        <f>IF(ISTEXT(D99),RIGHT(D99,5),TEXT(D99,"mm/dd"))</f>
        <v>12/31</v>
      </c>
      <c r="G99" s="452">
        <f>SUM(MID(E99,1,1),MID(E99,2,1),MID(E99,3,1),MID(E99,4,1),MID(F99,1,1),MID(F99,2,1),MID(F99,4,1),MID(F99,5,1))</f>
        <v>25</v>
      </c>
      <c r="H99" s="450">
        <f>IF(MOD(G99,9)=0,9,MOD(G99,9))</f>
        <v>7</v>
      </c>
      <c r="I99" s="450" t="str">
        <f>IFERROR(MID("日月火水木金土",WEEKDAY(D99),1),"")</f>
        <v>月</v>
      </c>
      <c r="J99" s="453" t="s">
        <v>977</v>
      </c>
      <c r="K99" s="455" t="str">
        <f>VLOOKUP(F99,石と花メイン,3,FALSE)</f>
        <v>◆翠玉</v>
      </c>
      <c r="L99" s="457" t="str">
        <f>VLOOKUP(F99,石と花メイン,4,FALSE)</f>
        <v>千両/仙蓼【草珊瑚】</v>
      </c>
      <c r="M99" s="401">
        <f>IF(OR(MONTH(F99)&lt;7,AND(MONTH(F99)=7,DAY(F99)&lt;=25)),
MOD(SUM((E99-1901)*365,259),260),
MOD(SUM((E99-1900)*365,259),260))</f>
        <v>9</v>
      </c>
      <c r="N99" s="494">
        <f>IF(AND(MONTH(F99)=7,DAY(F99)&gt;25),1,
ROUNDDOWN((SUM(VLOOKUP(MONTH(F99),D暦変換用数値,2,FALSE),DAY(F99))/28)+1,0))</f>
        <v>6</v>
      </c>
      <c r="O99" s="496">
        <f>IF(AND(MONTH(F99)=7,DAY(F99)&gt;25),DAY(F99)-25,
MOD((SUM(VLOOKUP(MONTH(F99),D暦変換用数値,2,FALSE),DAY(F99))),28)+1)</f>
        <v>19</v>
      </c>
      <c r="P99" s="499">
        <f>IF(OR(MONTH(F99)&lt;7,AND(MONTH(F99)=7,DAY(F99)&lt;=25)),
MOD(SUM((E99-1901)*365,(N99-1)*28,O99,258),260),
MOD(SUM((E99-1900)*365,(N99-1)*28,O99,258),260))</f>
        <v>167</v>
      </c>
      <c r="Q99" s="462" t="str">
        <f>VLOOKUP(MOD(P99,4),色,2,FALSE)</f>
        <v>青い</v>
      </c>
      <c r="R99" s="466" t="str">
        <f>VLOOKUP(MOD(P99,13),銀河の音,2,FALSE)</f>
        <v>スペクトルの</v>
      </c>
      <c r="S99" s="470" t="str">
        <f>VLOOKUP(MOD(P99,20),太陽の紋章,2,FALSE)</f>
        <v>手</v>
      </c>
      <c r="T99" s="484" t="s">
        <v>916</v>
      </c>
    </row>
    <row r="100" spans="1:20" s="329" customFormat="1" ht="13.5" customHeight="1">
      <c r="A100" s="445" t="str">
        <f>VLOOKUP(MOD(E100,10),十干,2,FALSE)</f>
        <v>甲</v>
      </c>
      <c r="B100" s="447" t="str">
        <f>VLOOKUP(MOD(E100,12),十二支,3,FALSE)</f>
        <v xml:space="preserve">01 冥 </v>
      </c>
      <c r="C100" s="448" t="str">
        <f>VLOOKUP(F100,星座,3,TRUE)</f>
        <v xml:space="preserve">05 土 </v>
      </c>
      <c r="D100" s="531">
        <v>27031</v>
      </c>
      <c r="E100" s="449">
        <f>IFERROR(YEAR(D100),LEFT(D100,4))</f>
        <v>1974</v>
      </c>
      <c r="F100" s="449" t="str">
        <f>IF(ISTEXT(D100),RIGHT(D100,5),TEXT(D100,"mm/dd"))</f>
        <v>01/02</v>
      </c>
      <c r="G100" s="452">
        <f>SUM(MID(E100,1,1),MID(E100,2,1),MID(E100,3,1),MID(E100,4,1),MID(F100,1,1),MID(F100,2,1),MID(F100,4,1),MID(F100,5,1))</f>
        <v>24</v>
      </c>
      <c r="H100" s="450">
        <f>IF(MOD(G100,9)=0,9,MOD(G100,9))</f>
        <v>6</v>
      </c>
      <c r="I100" s="450" t="str">
        <f>IFERROR(MID("日月火水木金土",WEEKDAY(D100),1),"")</f>
        <v>水</v>
      </c>
      <c r="J100" s="453" t="s">
        <v>978</v>
      </c>
      <c r="K100" s="455" t="str">
        <f>VLOOKUP(F100,石と花メイン,3,FALSE)</f>
        <v>●蛋白石</v>
      </c>
      <c r="L100" s="457" t="str">
        <f>VLOOKUP(F100,石と花メイン,4,FALSE)</f>
        <v>竹</v>
      </c>
      <c r="M100" s="401">
        <f>IF(OR(MONTH(F100)&lt;7,AND(MONTH(F100)=7,DAY(F100)&lt;=25)),
MOD(SUM((E100-1901)*365,259),260),
MOD(SUM((E100-1900)*365,259),260))</f>
        <v>124</v>
      </c>
      <c r="N100" s="494">
        <f>IF(AND(MONTH(F100)=7,DAY(F100)&gt;25),1,
ROUNDDOWN((SUM(VLOOKUP(MONTH(F100),D暦変換用数値,2,FALSE),DAY(F100))/28)+1,0))</f>
        <v>6</v>
      </c>
      <c r="O100" s="496">
        <f>IF(AND(MONTH(F100)=7,DAY(F100)&gt;25),DAY(F100)-25,
MOD((SUM(VLOOKUP(MONTH(F100),D暦変換用数値,2,FALSE),DAY(F100))),28)+1)</f>
        <v>21</v>
      </c>
      <c r="P100" s="499">
        <f>IF(OR(MONTH(F100)&lt;7,AND(MONTH(F100)=7,DAY(F100)&lt;=25)),
MOD(SUM((E100-1901)*365,(N100-1)*28,O100,258),260),
MOD(SUM((E100-1900)*365,(N100-1)*28,O100,258),260))</f>
        <v>24</v>
      </c>
      <c r="Q100" s="460" t="str">
        <f>VLOOKUP(MOD(P100,4),色,2,FALSE)</f>
        <v>黄色い</v>
      </c>
      <c r="R100" s="464" t="str">
        <f>VLOOKUP(MOD(P100,13),銀河の音,2,FALSE)</f>
        <v>スペクトルの</v>
      </c>
      <c r="S100" s="468" t="str">
        <f>VLOOKUP(MOD(P100,20),太陽の紋章,2,FALSE)</f>
        <v>種</v>
      </c>
      <c r="T100" s="483" t="s">
        <v>3736</v>
      </c>
    </row>
    <row r="101" spans="1:20" s="329" customFormat="1" ht="13.5" customHeight="1">
      <c r="A101" s="445" t="str">
        <f>VLOOKUP(MOD(E101,10),十干,2,FALSE)</f>
        <v>甲</v>
      </c>
      <c r="B101" s="447" t="str">
        <f>VLOOKUP(MOD(E101,12),十二支,3,FALSE)</f>
        <v xml:space="preserve">01 冥 </v>
      </c>
      <c r="C101" s="448" t="str">
        <f>VLOOKUP(F101,星座,3,TRUE)</f>
        <v xml:space="preserve">05 土 </v>
      </c>
      <c r="D101" s="531">
        <v>27036</v>
      </c>
      <c r="E101" s="449">
        <f>IFERROR(YEAR(D101),LEFT(D101,4))</f>
        <v>1974</v>
      </c>
      <c r="F101" s="449" t="str">
        <f>IF(ISTEXT(D101),RIGHT(D101,5),TEXT(D101,"mm/dd"))</f>
        <v>01/07</v>
      </c>
      <c r="G101" s="452">
        <f>SUM(MID(E101,1,1),MID(E101,2,1),MID(E101,3,1),MID(E101,4,1),MID(F101,1,1),MID(F101,2,1),MID(F101,4,1),MID(F101,5,1))</f>
        <v>29</v>
      </c>
      <c r="H101" s="450">
        <f>IF(MOD(G101,9)=0,9,MOD(G101,9))</f>
        <v>2</v>
      </c>
      <c r="I101" s="450" t="str">
        <f>IFERROR(MID("日月火水木金土",WEEKDAY(D101),1),"")</f>
        <v>月</v>
      </c>
      <c r="J101" s="453" t="s">
        <v>979</v>
      </c>
      <c r="K101" s="455" t="str">
        <f>VLOOKUP(F101,石と花メイン,3,FALSE)</f>
        <v>■紫水晶</v>
      </c>
      <c r="L101" s="457" t="str">
        <f>VLOOKUP(F101,石と花メイン,4,FALSE)</f>
        <v>スノードロップ【待雪草】</v>
      </c>
      <c r="M101" s="401">
        <f>IF(OR(MONTH(F101)&lt;7,AND(MONTH(F101)=7,DAY(F101)&lt;=25)),
MOD(SUM((E101-1901)*365,259),260),
MOD(SUM((E101-1900)*365,259),260))</f>
        <v>124</v>
      </c>
      <c r="N101" s="494">
        <f>IF(AND(MONTH(F101)=7,DAY(F101)&gt;25),1,
ROUNDDOWN((SUM(VLOOKUP(MONTH(F101),D暦変換用数値,2,FALSE),DAY(F101))/28)+1,0))</f>
        <v>6</v>
      </c>
      <c r="O101" s="496">
        <f>IF(AND(MONTH(F101)=7,DAY(F101)&gt;25),DAY(F101)-25,
MOD((SUM(VLOOKUP(MONTH(F101),D暦変換用数値,2,FALSE),DAY(F101))),28)+1)</f>
        <v>26</v>
      </c>
      <c r="P101" s="499">
        <f>IF(OR(MONTH(F101)&lt;7,AND(MONTH(F101)=7,DAY(F101)&lt;=25)),
MOD(SUM((E101-1901)*365,(N101-1)*28,O101,258),260),
MOD(SUM((E101-1900)*365,(N101-1)*28,O101,258),260))</f>
        <v>29</v>
      </c>
      <c r="Q101" s="463" t="str">
        <f>VLOOKUP(MOD(P101,4),色,2,FALSE)</f>
        <v>赤い</v>
      </c>
      <c r="R101" s="467" t="str">
        <f>VLOOKUP(MOD(P101,13),銀河の音,2,FALSE)</f>
        <v>電気の</v>
      </c>
      <c r="S101" s="471" t="str">
        <f>VLOOKUP(MOD(P101,20),太陽の紋章,2,FALSE)</f>
        <v>月</v>
      </c>
      <c r="T101" s="483" t="s">
        <v>3736</v>
      </c>
    </row>
    <row r="102" spans="1:20" s="329" customFormat="1" ht="13.5" customHeight="1">
      <c r="A102" s="486" t="str">
        <f>VLOOKUP(MOD(E102,10),十干,2,FALSE)</f>
        <v>甲</v>
      </c>
      <c r="B102" s="447" t="str">
        <f>VLOOKUP(MOD(E102,12),十二支,3,FALSE)</f>
        <v xml:space="preserve">01 冥 </v>
      </c>
      <c r="C102" s="448" t="str">
        <f>VLOOKUP(F102,星座,3,TRUE)</f>
        <v xml:space="preserve">05 土 </v>
      </c>
      <c r="D102" s="535">
        <v>27038</v>
      </c>
      <c r="E102" s="450">
        <f>IFERROR(YEAR(D102),LEFT(D102,4))</f>
        <v>1974</v>
      </c>
      <c r="F102" s="450" t="str">
        <f>IF(ISTEXT(D102),RIGHT(D102,5),TEXT(D102,"mm/dd"))</f>
        <v>01/09</v>
      </c>
      <c r="G102" s="450">
        <f>SUM(MID(E102,1,1),MID(E102,2,1),MID(E102,3,1),MID(E102,4,1),MID(F102,1,1),MID(F102,2,1),MID(F102,4,1),MID(F102,5,1))</f>
        <v>31</v>
      </c>
      <c r="H102" s="450">
        <f>IF(MOD(G102,9)=0,9,MOD(G102,9))</f>
        <v>4</v>
      </c>
      <c r="I102" s="450" t="str">
        <f>IFERROR(MID("日月火水木金土",WEEKDAY(D102),1),"")</f>
        <v>水</v>
      </c>
      <c r="J102" s="454" t="s">
        <v>3635</v>
      </c>
      <c r="K102" s="456" t="str">
        <f>VLOOKUP(F102,石と花メイン,3,FALSE)</f>
        <v>◆菫青石</v>
      </c>
      <c r="L102" s="458" t="str">
        <f>VLOOKUP(F102,石と花メイン,4,FALSE)</f>
        <v>菫【一夜草】</v>
      </c>
      <c r="M102" s="403">
        <f>IF(OR(MONTH(F102)&lt;7,AND(MONTH(F102)=7,DAY(F102)&lt;=25)),
MOD(SUM((E102-1901)*365,259),260),
MOD(SUM((E102-1900)*365,259),260))</f>
        <v>124</v>
      </c>
      <c r="N102" s="495">
        <f>IF(AND(MONTH(F102)=7,DAY(F102)&gt;25),1,
ROUNDDOWN((SUM(VLOOKUP(MONTH(F102),D暦変換用数値,2,FALSE),DAY(F102))/28)+1,0))</f>
        <v>6</v>
      </c>
      <c r="O102" s="497">
        <f>IF(AND(MONTH(F102)=7,DAY(F102)&gt;25),DAY(F102)-25,
MOD((SUM(VLOOKUP(MONTH(F102),D暦変換用数値,2,FALSE),DAY(F102))),28)+1)</f>
        <v>28</v>
      </c>
      <c r="P102" s="500">
        <f>IF(OR(MONTH(F102)&lt;7,AND(MONTH(F102)=7,DAY(F102)&lt;=25)),
MOD(SUM((E102-1901)*365,(N102-1)*28,O102,258),260),
MOD(SUM((E102-1900)*365,(N102-1)*28,O102,258),260))</f>
        <v>31</v>
      </c>
      <c r="Q102" s="462" t="str">
        <f>VLOOKUP(MOD(P102,4),色,2,FALSE)</f>
        <v>青い</v>
      </c>
      <c r="R102" s="466" t="str">
        <f>VLOOKUP(MOD(P102,13),銀河の音,2,FALSE)</f>
        <v>倍音の</v>
      </c>
      <c r="S102" s="470" t="str">
        <f>VLOOKUP(MOD(P102,20),太陽の紋章,2,FALSE)</f>
        <v>猿</v>
      </c>
      <c r="T102" s="488"/>
    </row>
    <row r="103" spans="1:20" s="329" customFormat="1" ht="13.5" customHeight="1">
      <c r="A103" s="490" t="str">
        <f>VLOOKUP(MOD(E103,10),十干,2,FALSE)</f>
        <v>甲</v>
      </c>
      <c r="B103" s="415" t="str">
        <f>VLOOKUP(MOD(E103,12),十二支,3,FALSE)</f>
        <v xml:space="preserve">01 冥 </v>
      </c>
      <c r="C103" s="416" t="str">
        <f>VLOOKUP(F103,星座,3,TRUE)</f>
        <v xml:space="preserve">05 土 </v>
      </c>
      <c r="D103" s="530">
        <v>27040</v>
      </c>
      <c r="E103" s="491">
        <f>IFERROR(YEAR(D103),LEFT(D103,4))</f>
        <v>1974</v>
      </c>
      <c r="F103" s="491" t="str">
        <f>IF(ISTEXT(D103),RIGHT(D103,5),TEXT(D103,"mm/dd"))</f>
        <v>01/11</v>
      </c>
      <c r="G103" s="491">
        <f>SUM(MID(E103,1,1),MID(E103,2,1),MID(E103,3,1),MID(E103,4,1),MID(F103,1,1),MID(F103,2,1),MID(F103,4,1),MID(F103,5,1))</f>
        <v>24</v>
      </c>
      <c r="H103" s="491">
        <f>IF(MOD(G103,9)=0,9,MOD(G103,9))</f>
        <v>6</v>
      </c>
      <c r="I103" s="491" t="str">
        <f>IFERROR(MID("日月火水木金土",WEEKDAY(D103),1),"")</f>
        <v>金</v>
      </c>
      <c r="J103" s="492" t="s">
        <v>7224</v>
      </c>
      <c r="K103" s="419" t="str">
        <f>VLOOKUP(F103,石と花メイン,3,FALSE)</f>
        <v>●孔雀石</v>
      </c>
      <c r="L103" s="493" t="str">
        <f>VLOOKUP(F103,石と花メイン,4,FALSE)</f>
        <v>芹【白根草】</v>
      </c>
      <c r="M103" s="481">
        <f>IF(OR(MONTH(F103)&lt;7,AND(MONTH(F103)=7,DAY(F103)&lt;=25)),
MOD(SUM((E103-1901)*365,259),260),
MOD(SUM((E103-1900)*365,259),260))</f>
        <v>124</v>
      </c>
      <c r="N103" s="419">
        <f>IF(AND(MONTH(F103)=7,DAY(F103)&gt;25),1,
ROUNDDOWN((SUM(VLOOKUP(MONTH(F103),D暦変換用数値,2,FALSE),DAY(F103))/28)+1,0))</f>
        <v>7</v>
      </c>
      <c r="O103" s="506">
        <f>IF(AND(MONTH(F103)=7,DAY(F103)&gt;25),DAY(F103)-25,
MOD((SUM(VLOOKUP(MONTH(F103),D暦変換用数値,2,FALSE),DAY(F103))),28)+1)</f>
        <v>2</v>
      </c>
      <c r="P103" s="507">
        <f>IF(OR(MONTH(F103)&lt;7,AND(MONTH(F103)=7,DAY(F103)&lt;=25)),
MOD(SUM((E103-1901)*365,(N103-1)*28,O103,258),260),
MOD(SUM((E103-1900)*365,(N103-1)*28,O103,258),260))</f>
        <v>33</v>
      </c>
      <c r="Q103" s="424" t="str">
        <f>VLOOKUP(MOD(P103,4),色,2,FALSE)</f>
        <v>赤い</v>
      </c>
      <c r="R103" s="425" t="str">
        <f>VLOOKUP(MOD(P103,13),銀河の音,2,FALSE)</f>
        <v>共振の</v>
      </c>
      <c r="S103" s="426" t="str">
        <f>VLOOKUP(MOD(P103,20),太陽の紋章,2,FALSE)</f>
        <v>空歩く者</v>
      </c>
      <c r="T103" s="502" t="s">
        <v>7225</v>
      </c>
    </row>
    <row r="104" spans="1:20" s="329" customFormat="1" ht="13.5" customHeight="1">
      <c r="A104" s="446" t="str">
        <f>VLOOKUP(MOD(E104,10),十干,2,FALSE)</f>
        <v>甲</v>
      </c>
      <c r="B104" s="447" t="str">
        <f>VLOOKUP(MOD(E104,12),十二支,3,FALSE)</f>
        <v xml:space="preserve">01 冥 </v>
      </c>
      <c r="C104" s="448" t="str">
        <f>VLOOKUP(F104,星座,3,TRUE)</f>
        <v xml:space="preserve">05 土 </v>
      </c>
      <c r="D104" s="534">
        <v>27045</v>
      </c>
      <c r="E104" s="451">
        <f>IFERROR(YEAR(D104),LEFT(D104,4))</f>
        <v>1974</v>
      </c>
      <c r="F104" s="451" t="str">
        <f>IF(ISTEXT(D104),RIGHT(D104,5),TEXT(D104,"mm/dd"))</f>
        <v>01/16</v>
      </c>
      <c r="G104" s="451">
        <f>SUM(MID(E104,1,1),MID(E104,2,1),MID(E104,3,1),MID(E104,4,1),MID(F104,1,1),MID(F104,2,1),MID(F104,4,1),MID(F104,5,1))</f>
        <v>29</v>
      </c>
      <c r="H104" s="451">
        <f>IF(MOD(G104,9)=0,9,MOD(G104,9))</f>
        <v>2</v>
      </c>
      <c r="I104" s="451" t="str">
        <f>IFERROR(MID("日月火水木金土",WEEKDAY(D104),1),"")</f>
        <v>水</v>
      </c>
      <c r="J104" s="443" t="s">
        <v>6911</v>
      </c>
      <c r="K104" s="456" t="str">
        <f>VLOOKUP(F104,石と花メイン,3,FALSE)</f>
        <v>◆青玉</v>
      </c>
      <c r="L104" s="459" t="str">
        <f>VLOOKUP(F104,石と花メイン,4,FALSE)</f>
        <v>金魚草【スナップドラゴン】</v>
      </c>
      <c r="M104" s="402">
        <f>IF(OR(MONTH(F104)&lt;7,AND(MONTH(F104)=7,DAY(F104)&lt;=25)),
MOD(SUM((E104-1901)*365,259),260),
MOD(SUM((E104-1900)*365,259),260))</f>
        <v>124</v>
      </c>
      <c r="N104" s="489">
        <f>IF(AND(MONTH(F104)=7,DAY(F104)&gt;25),1,
ROUNDDOWN((SUM(VLOOKUP(MONTH(F104),D暦変換用数値,2,FALSE),DAY(F104))/28)+1,0))</f>
        <v>7</v>
      </c>
      <c r="O104" s="498">
        <f>IF(AND(MONTH(F104)=7,DAY(F104)&gt;25),DAY(F104)-25,
MOD((SUM(VLOOKUP(MONTH(F104),D暦変換用数値,2,FALSE),DAY(F104))),28)+1)</f>
        <v>7</v>
      </c>
      <c r="P104" s="501">
        <f>IF(OR(MONTH(F104)&lt;7,AND(MONTH(F104)=7,DAY(F104)&lt;=25)),
MOD(SUM((E104-1901)*365,(N104-1)*28,O104,258),260),
MOD(SUM((E104-1900)*365,(N104-1)*28,O104,258),260))</f>
        <v>38</v>
      </c>
      <c r="Q104" s="461" t="str">
        <f>VLOOKUP(MOD(P104,4),色,2,FALSE)</f>
        <v>白い</v>
      </c>
      <c r="R104" s="465" t="str">
        <f>VLOOKUP(MOD(P104,13),銀河の音,2,FALSE)</f>
        <v>水晶の</v>
      </c>
      <c r="S104" s="469" t="str">
        <f>VLOOKUP(MOD(P104,20),太陽の紋章,2,FALSE)</f>
        <v>鏡</v>
      </c>
      <c r="T104" s="476"/>
    </row>
    <row r="105" spans="1:20" s="329" customFormat="1" ht="13.5" customHeight="1">
      <c r="A105" s="442" t="str">
        <f>VLOOKUP(MOD(E105,10),十干,2,FALSE)</f>
        <v>甲</v>
      </c>
      <c r="B105" s="432" t="str">
        <f>VLOOKUP(MOD(E105,12),十二支,3,FALSE)</f>
        <v xml:space="preserve">01 冥 </v>
      </c>
      <c r="C105" s="433" t="str">
        <f>VLOOKUP(F105,星座,3,TRUE)</f>
        <v xml:space="preserve">05 土 </v>
      </c>
      <c r="D105" s="534">
        <v>27048</v>
      </c>
      <c r="E105" s="434">
        <f>IFERROR(YEAR(D105),LEFT(D105,4))</f>
        <v>1974</v>
      </c>
      <c r="F105" s="434" t="str">
        <f>IF(ISTEXT(D105),RIGHT(D105,5),TEXT(D105,"mm/dd"))</f>
        <v>01/19</v>
      </c>
      <c r="G105" s="434">
        <f>SUM(MID(E105,1,1),MID(E105,2,1),MID(E105,3,1),MID(E105,4,1),MID(F105,1,1),MID(F105,2,1),MID(F105,4,1),MID(F105,5,1))</f>
        <v>32</v>
      </c>
      <c r="H105" s="434">
        <f>IF(MOD(G105,9)=0,9,MOD(G105,9))</f>
        <v>5</v>
      </c>
      <c r="I105" s="434" t="str">
        <f>IFERROR(MID("日月火水木金土",WEEKDAY(D105),1),"")</f>
        <v>土</v>
      </c>
      <c r="J105" s="443" t="s">
        <v>8406</v>
      </c>
      <c r="K105" s="436" t="str">
        <f>VLOOKUP(F105,石と花メイン,3,FALSE)</f>
        <v>●土耳古石</v>
      </c>
      <c r="L105" s="435" t="str">
        <f>VLOOKUP(F105,石と花メイン,4,FALSE)</f>
        <v>崑崙花【ハンカチの花】</v>
      </c>
      <c r="M105" s="400">
        <f>IF(OR(MONTH(F105)&lt;7,AND(MONTH(F105)=7,DAY(F105)&lt;=25)),
MOD(SUM((E105-1901)*365,259),260),
MOD(SUM((E105-1900)*365,259),260))</f>
        <v>124</v>
      </c>
      <c r="N105" s="436">
        <f>IF(AND(MONTH(F105)=7,DAY(F105)&gt;25),1,
ROUNDDOWN((SUM(VLOOKUP(MONTH(F105),D暦変換用数値,2,FALSE),DAY(F105))/28)+1,0))</f>
        <v>7</v>
      </c>
      <c r="O105" s="437">
        <f>IF(AND(MONTH(F105)=7,DAY(F105)&gt;25),DAY(F105)-25,
MOD((SUM(VLOOKUP(MONTH(F105),D暦変換用数値,2,FALSE),DAY(F105))),28)+1)</f>
        <v>10</v>
      </c>
      <c r="P105" s="438">
        <f>IF(OR(MONTH(F105)&lt;7,AND(MONTH(F105)=7,DAY(F105)&lt;=25)),
MOD(SUM((E105-1901)*365,(N105-1)*28,O105,258),260),
MOD(SUM((E105-1900)*365,(N105-1)*28,O105,258),260))</f>
        <v>41</v>
      </c>
      <c r="Q105" s="439" t="str">
        <f>VLOOKUP(MOD(P105,4),色,2,FALSE)</f>
        <v>赤い</v>
      </c>
      <c r="R105" s="440" t="str">
        <f>VLOOKUP(MOD(P105,13),銀河の音,2,FALSE)</f>
        <v>月の</v>
      </c>
      <c r="S105" s="441" t="str">
        <f>VLOOKUP(MOD(P105,20),太陽の紋章,2,FALSE)</f>
        <v>竜</v>
      </c>
      <c r="T105" s="543"/>
    </row>
    <row r="106" spans="1:20" s="329" customFormat="1" ht="13.5" customHeight="1">
      <c r="A106" s="446" t="str">
        <f>VLOOKUP(MOD(E106,10),十干,2,FALSE)</f>
        <v>丙</v>
      </c>
      <c r="B106" s="447" t="str">
        <f>VLOOKUP(MOD(E106,12),十二支,3,FALSE)</f>
        <v xml:space="preserve">01 冥 </v>
      </c>
      <c r="C106" s="448" t="str">
        <f>VLOOKUP(F106,星座,3,TRUE)</f>
        <v xml:space="preserve">05 土 </v>
      </c>
      <c r="D106" s="534">
        <v>31413</v>
      </c>
      <c r="E106" s="451">
        <f>IFERROR(YEAR(D106),LEFT(D106,4))</f>
        <v>1986</v>
      </c>
      <c r="F106" s="451" t="str">
        <f>IF(ISTEXT(D106),RIGHT(D106,5),TEXT(D106,"mm/dd"))</f>
        <v>01/01</v>
      </c>
      <c r="G106" s="451">
        <f>SUM(MID(E106,1,1),MID(E106,2,1),MID(E106,3,1),MID(E106,4,1),MID(F106,1,1),MID(F106,2,1),MID(F106,4,1),MID(F106,5,1))</f>
        <v>26</v>
      </c>
      <c r="H106" s="451">
        <f>IF(MOD(G106,9)=0,9,MOD(G106,9))</f>
        <v>8</v>
      </c>
      <c r="I106" s="451" t="str">
        <f>IFERROR(MID("日月火水木金土",WEEKDAY(D106),1),"")</f>
        <v>水</v>
      </c>
      <c r="J106" s="443" t="s">
        <v>6864</v>
      </c>
      <c r="K106" s="456" t="str">
        <f>VLOOKUP(F106,石と花メイン,3,FALSE)</f>
        <v>◆柘榴石</v>
      </c>
      <c r="L106" s="459" t="str">
        <f>VLOOKUP(F106,石と花メイン,4,FALSE)</f>
        <v>松【常磐草】</v>
      </c>
      <c r="M106" s="402">
        <f>IF(OR(MONTH(F106)&lt;7,AND(MONTH(F106)=7,DAY(F106)&lt;=25)),
MOD(SUM((E106-1901)*365,259),260),
MOD(SUM((E106-1900)*365,259),260))</f>
        <v>84</v>
      </c>
      <c r="N106" s="489">
        <f>IF(AND(MONTH(F106)=7,DAY(F106)&gt;25),1,
ROUNDDOWN((SUM(VLOOKUP(MONTH(F106),D暦変換用数値,2,FALSE),DAY(F106))/28)+1,0))</f>
        <v>6</v>
      </c>
      <c r="O106" s="498">
        <f>IF(AND(MONTH(F106)=7,DAY(F106)&gt;25),DAY(F106)-25,
MOD((SUM(VLOOKUP(MONTH(F106),D暦変換用数値,2,FALSE),DAY(F106))),28)+1)</f>
        <v>20</v>
      </c>
      <c r="P106" s="501">
        <f>IF(OR(MONTH(F106)&lt;7,AND(MONTH(F106)=7,DAY(F106)&lt;=25)),
MOD(SUM((E106-1901)*365,(N106-1)*28,O106,258),260),
MOD(SUM((E106-1900)*365,(N106-1)*28,O106,258),260))</f>
        <v>243</v>
      </c>
      <c r="Q106" s="462" t="str">
        <f>VLOOKUP(MOD(P106,4),色,2,FALSE)</f>
        <v>青い</v>
      </c>
      <c r="R106" s="466" t="str">
        <f>VLOOKUP(MOD(P106,13),銀河の音,2,FALSE)</f>
        <v>太陽の</v>
      </c>
      <c r="S106" s="470" t="str">
        <f>VLOOKUP(MOD(P106,20),太陽の紋章,2,FALSE)</f>
        <v>夜</v>
      </c>
      <c r="T106" s="476"/>
    </row>
    <row r="107" spans="1:20" s="329" customFormat="1" ht="13.5" customHeight="1">
      <c r="A107" s="442" t="str">
        <f>VLOOKUP(MOD(E107,10),十干,2,FALSE)</f>
        <v>丙</v>
      </c>
      <c r="B107" s="432" t="str">
        <f>VLOOKUP(MOD(E107,12),十二支,3,FALSE)</f>
        <v xml:space="preserve">01 冥 </v>
      </c>
      <c r="C107" s="433" t="str">
        <f>VLOOKUP(F107,星座,3,TRUE)</f>
        <v xml:space="preserve">05 土 </v>
      </c>
      <c r="D107" s="534">
        <v>31770</v>
      </c>
      <c r="E107" s="434">
        <f>IFERROR(YEAR(D107),LEFT(D107,4))</f>
        <v>1986</v>
      </c>
      <c r="F107" s="434" t="str">
        <f>IF(ISTEXT(D107),RIGHT(D107,5),TEXT(D107,"mm/dd"))</f>
        <v>12/24</v>
      </c>
      <c r="G107" s="434">
        <f>SUM(MID(E107,1,1),MID(E107,2,1),MID(E107,3,1),MID(E107,4,1),MID(F107,1,1),MID(F107,2,1),MID(F107,4,1),MID(F107,5,1))</f>
        <v>33</v>
      </c>
      <c r="H107" s="434">
        <f>IF(MOD(G107,9)=0,9,MOD(G107,9))</f>
        <v>6</v>
      </c>
      <c r="I107" s="434" t="str">
        <f>IFERROR(MID("日月火水木金土",WEEKDAY(D107),1),"")</f>
        <v>水</v>
      </c>
      <c r="J107" s="443" t="s">
        <v>8593</v>
      </c>
      <c r="K107" s="436" t="str">
        <f>VLOOKUP(F107,石と花メイン,3,FALSE)</f>
        <v>◆紅玉</v>
      </c>
      <c r="L107" s="435" t="str">
        <f>VLOOKUP(F107,石と花メイン,4,FALSE)</f>
        <v>宿木/寄生木【寓生】</v>
      </c>
      <c r="M107" s="400">
        <f>IF(OR(MONTH(F107)&lt;7,AND(MONTH(F107)=7,DAY(F107)&lt;=25)),
MOD(SUM((E107-1901)*365,259),260),
MOD(SUM((E107-1900)*365,259),260))</f>
        <v>189</v>
      </c>
      <c r="N107" s="436">
        <f>IF(AND(MONTH(F107)=7,DAY(F107)&gt;25),1,
ROUNDDOWN((SUM(VLOOKUP(MONTH(F107),D暦変換用数値,2,FALSE),DAY(F107))/28)+1,0))</f>
        <v>6</v>
      </c>
      <c r="O107" s="437">
        <f>IF(AND(MONTH(F107)=7,DAY(F107)&gt;25),DAY(F107)-25,
MOD((SUM(VLOOKUP(MONTH(F107),D暦変換用数値,2,FALSE),DAY(F107))),28)+1)</f>
        <v>12</v>
      </c>
      <c r="P107" s="438">
        <f>IF(OR(MONTH(F107)&lt;7,AND(MONTH(F107)=7,DAY(F107)&lt;=25)),
MOD(SUM((E107-1901)*365,(N107-1)*28,O107,258),260),
MOD(SUM((E107-1900)*365,(N107-1)*28,O107,258),260))</f>
        <v>80</v>
      </c>
      <c r="Q107" s="439" t="str">
        <f>VLOOKUP(MOD(P107,4),色,2,FALSE)</f>
        <v>黄色い</v>
      </c>
      <c r="R107" s="440" t="str">
        <f>VLOOKUP(MOD(P107,13),銀河の音,2,FALSE)</f>
        <v>月の</v>
      </c>
      <c r="S107" s="441" t="str">
        <f>VLOOKUP(MOD(P107,20),太陽の紋章,2,FALSE)</f>
        <v>太陽</v>
      </c>
      <c r="T107" s="543"/>
    </row>
    <row r="108" spans="1:20" s="329" customFormat="1" ht="13.5" customHeight="1">
      <c r="A108" s="445" t="str">
        <f>VLOOKUP(MOD(E108,10),十干,2,FALSE)</f>
        <v>丙</v>
      </c>
      <c r="B108" s="447" t="str">
        <f>VLOOKUP(MOD(E108,12),十二支,3,FALSE)</f>
        <v xml:space="preserve">01 冥 </v>
      </c>
      <c r="C108" s="448" t="str">
        <f>VLOOKUP(F108,星座,3,TRUE)</f>
        <v xml:space="preserve">05 土 </v>
      </c>
      <c r="D108" s="531">
        <v>31770</v>
      </c>
      <c r="E108" s="449">
        <f>IFERROR(YEAR(D108),LEFT(D108,4))</f>
        <v>1986</v>
      </c>
      <c r="F108" s="449" t="str">
        <f>IF(ISTEXT(D108),RIGHT(D108,5),TEXT(D108,"mm/dd"))</f>
        <v>12/24</v>
      </c>
      <c r="G108" s="452">
        <f>SUM(MID(E108,1,1),MID(E108,2,1),MID(E108,3,1),MID(E108,4,1),MID(F108,1,1),MID(F108,2,1),MID(F108,4,1),MID(F108,5,1))</f>
        <v>33</v>
      </c>
      <c r="H108" s="450">
        <f>IF(MOD(G108,9)=0,9,MOD(G108,9))</f>
        <v>6</v>
      </c>
      <c r="I108" s="450" t="str">
        <f>IFERROR(MID("日月火水木金土",WEEKDAY(D108),1),"")</f>
        <v>水</v>
      </c>
      <c r="J108" s="453" t="s">
        <v>980</v>
      </c>
      <c r="K108" s="455" t="str">
        <f>VLOOKUP(F108,石と花メイン,3,FALSE)</f>
        <v>◆紅玉</v>
      </c>
      <c r="L108" s="457" t="str">
        <f>VLOOKUP(F108,石と花メイン,4,FALSE)</f>
        <v>宿木/寄生木【寓生】</v>
      </c>
      <c r="M108" s="401">
        <f>IF(OR(MONTH(F108)&lt;7,AND(MONTH(F108)=7,DAY(F108)&lt;=25)),
MOD(SUM((E108-1901)*365,259),260),
MOD(SUM((E108-1900)*365,259),260))</f>
        <v>189</v>
      </c>
      <c r="N108" s="494">
        <f>IF(AND(MONTH(F108)=7,DAY(F108)&gt;25),1,
ROUNDDOWN((SUM(VLOOKUP(MONTH(F108),D暦変換用数値,2,FALSE),DAY(F108))/28)+1,0))</f>
        <v>6</v>
      </c>
      <c r="O108" s="496">
        <f>IF(AND(MONTH(F108)=7,DAY(F108)&gt;25),DAY(F108)-25,
MOD((SUM(VLOOKUP(MONTH(F108),D暦変換用数値,2,FALSE),DAY(F108))),28)+1)</f>
        <v>12</v>
      </c>
      <c r="P108" s="499">
        <f>IF(OR(MONTH(F108)&lt;7,AND(MONTH(F108)=7,DAY(F108)&lt;=25)),
MOD(SUM((E108-1901)*365,(N108-1)*28,O108,258),260),
MOD(SUM((E108-1900)*365,(N108-1)*28,O108,258),260))</f>
        <v>80</v>
      </c>
      <c r="Q108" s="460" t="str">
        <f>VLOOKUP(MOD(P108,4),色,2,FALSE)</f>
        <v>黄色い</v>
      </c>
      <c r="R108" s="464" t="str">
        <f>VLOOKUP(MOD(P108,13),銀河の音,2,FALSE)</f>
        <v>月の</v>
      </c>
      <c r="S108" s="468" t="str">
        <f>VLOOKUP(MOD(P108,20),太陽の紋章,2,FALSE)</f>
        <v>太陽</v>
      </c>
      <c r="T108" s="474" t="s">
        <v>917</v>
      </c>
    </row>
    <row r="109" spans="1:20" s="329" customFormat="1" ht="13.5" customHeight="1">
      <c r="A109" s="442" t="str">
        <f>VLOOKUP(MOD(E109,10),十干,2,FALSE)</f>
        <v>庚</v>
      </c>
      <c r="B109" s="432" t="str">
        <f>VLOOKUP(MOD(E109,12),十二支,3,FALSE)</f>
        <v xml:space="preserve">01 冥 </v>
      </c>
      <c r="C109" s="433" t="str">
        <f>VLOOKUP(F109,星座,3,TRUE)</f>
        <v xml:space="preserve">05 土 </v>
      </c>
      <c r="D109" s="530">
        <v>40540</v>
      </c>
      <c r="E109" s="417">
        <f>IFERROR(YEAR(D109),LEFT(D109,4))</f>
        <v>2010</v>
      </c>
      <c r="F109" s="417" t="str">
        <f>IF(ISTEXT(D109),RIGHT(D109,5),TEXT(D109,"mm/dd"))</f>
        <v>12/28</v>
      </c>
      <c r="G109" s="417">
        <f>SUM(MID(E109,1,1),MID(E109,2,1),MID(E109,3,1),MID(E109,4,1),MID(F109,1,1),MID(F109,2,1),MID(F109,4,1),MID(F109,5,1))</f>
        <v>16</v>
      </c>
      <c r="H109" s="417">
        <f>IF(MOD(G109,9)=0,9,MOD(G109,9))</f>
        <v>7</v>
      </c>
      <c r="I109" s="417" t="str">
        <f>IFERROR(MID("日月火水木金土",WEEKDAY(D109),1),"")</f>
        <v>火</v>
      </c>
      <c r="J109" s="492" t="s">
        <v>8275</v>
      </c>
      <c r="K109" s="421" t="str">
        <f>VLOOKUP(F109,石と花メイン,3,FALSE)</f>
        <v>○真珠</v>
      </c>
      <c r="L109" s="420" t="str">
        <f>VLOOKUP(F109,石と花メイン,4,FALSE)</f>
        <v>パフィオペディラム</v>
      </c>
      <c r="M109" s="399">
        <f>IF(OR(MONTH(F109)&lt;7,AND(MONTH(F109)=7,DAY(F109)&lt;=25)),
MOD(SUM((E109-1901)*365,259),260),
MOD(SUM((E109-1900)*365,259),260))</f>
        <v>109</v>
      </c>
      <c r="N109" s="421">
        <f>IF(AND(MONTH(F109)=7,DAY(F109)&gt;25),1,
ROUNDDOWN((SUM(VLOOKUP(MONTH(F109),D暦変換用数値,2,FALSE),DAY(F109))/28)+1,0))</f>
        <v>6</v>
      </c>
      <c r="O109" s="422">
        <f>IF(AND(MONTH(F109)=7,DAY(F109)&gt;25),DAY(F109)-25,
MOD((SUM(VLOOKUP(MONTH(F109),D暦変換用数値,2,FALSE),DAY(F109))),28)+1)</f>
        <v>16</v>
      </c>
      <c r="P109" s="423">
        <f>IF(OR(MONTH(F109)&lt;7,AND(MONTH(F109)=7,DAY(F109)&lt;=25)),
MOD(SUM((E109-1901)*365,(N109-1)*28,O109,258),260),
MOD(SUM((E109-1900)*365,(N109-1)*28,O109,258),260))</f>
        <v>4</v>
      </c>
      <c r="Q109" s="424" t="str">
        <f>VLOOKUP(MOD(P109,4),色,2,FALSE)</f>
        <v>黄色い</v>
      </c>
      <c r="R109" s="425" t="str">
        <f>VLOOKUP(MOD(P109,13),銀河の音,2,FALSE)</f>
        <v>自己存在の</v>
      </c>
      <c r="S109" s="426" t="str">
        <f>VLOOKUP(MOD(P109,20),太陽の紋章,2,FALSE)</f>
        <v>種</v>
      </c>
      <c r="T109" s="473" t="s">
        <v>8276</v>
      </c>
    </row>
    <row r="110" spans="1:20" s="329" customFormat="1" ht="13.5" customHeight="1">
      <c r="A110" s="445" t="str">
        <f>VLOOKUP(MOD(E110,10),十干,2,FALSE)</f>
        <v>甲</v>
      </c>
      <c r="B110" s="447" t="str">
        <f>VLOOKUP(MOD(E110,12),十二支,3,FALSE)</f>
        <v xml:space="preserve">01 冥 </v>
      </c>
      <c r="C110" s="448" t="str">
        <f>VLOOKUP(F110,星座,3,TRUE)</f>
        <v xml:space="preserve">06 聖 </v>
      </c>
      <c r="D110" s="531">
        <v>5335</v>
      </c>
      <c r="E110" s="449">
        <f>IFERROR(YEAR(D110),LEFT(D110,4))</f>
        <v>1914</v>
      </c>
      <c r="F110" s="449" t="str">
        <f>IF(ISTEXT(D110),RIGHT(D110,5),TEXT(D110,"mm/dd"))</f>
        <v>08/09</v>
      </c>
      <c r="G110" s="452">
        <f>SUM(MID(E110,1,1),MID(E110,2,1),MID(E110,3,1),MID(E110,4,1),MID(F110,1,1),MID(F110,2,1),MID(F110,4,1),MID(F110,5,1))</f>
        <v>32</v>
      </c>
      <c r="H110" s="450">
        <f>IF(MOD(G110,9)=0,9,MOD(G110,9))</f>
        <v>5</v>
      </c>
      <c r="I110" s="450" t="str">
        <f>IFERROR(MID("日月火水木金土",WEEKDAY(D110),1),"")</f>
        <v>日</v>
      </c>
      <c r="J110" s="453" t="s">
        <v>983</v>
      </c>
      <c r="K110" s="455" t="str">
        <f>VLOOKUP(F110,石と花メイン,3,FALSE)</f>
        <v>◆猫目石</v>
      </c>
      <c r="L110" s="457" t="str">
        <f>VLOOKUP(F110,石と花メイン,4,FALSE)</f>
        <v>朝鮮朝顔【曼陀羅華】</v>
      </c>
      <c r="M110" s="401">
        <f>IF(OR(MONTH(F110)&lt;7,AND(MONTH(F110)=7,DAY(F110)&lt;=25)),
MOD(SUM((E110-1901)*365,259),260),
MOD(SUM((E110-1900)*365,259),260))</f>
        <v>169</v>
      </c>
      <c r="N110" s="494">
        <f>IF(AND(MONTH(F110)=7,DAY(F110)&gt;25),1,
ROUNDDOWN((SUM(VLOOKUP(MONTH(F110),D暦変換用数値,2,FALSE),DAY(F110))/28)+1,0))</f>
        <v>1</v>
      </c>
      <c r="O110" s="496">
        <f>IF(AND(MONTH(F110)=7,DAY(F110)&gt;25),DAY(F110)-25,
MOD((SUM(VLOOKUP(MONTH(F110),D暦変換用数値,2,FALSE),DAY(F110))),28)+1)</f>
        <v>15</v>
      </c>
      <c r="P110" s="499">
        <f>IF(OR(MONTH(F110)&lt;7,AND(MONTH(F110)=7,DAY(F110)&lt;=25)),
MOD(SUM((E110-1901)*365,(N110-1)*28,O110,258),260),
MOD(SUM((E110-1900)*365,(N110-1)*28,O110,258),260))</f>
        <v>183</v>
      </c>
      <c r="Q110" s="462" t="str">
        <f>VLOOKUP(MOD(P110,4),色,2,FALSE)</f>
        <v>青い</v>
      </c>
      <c r="R110" s="466" t="str">
        <f>VLOOKUP(MOD(P110,13),銀河の音,2,FALSE)</f>
        <v>磁気の</v>
      </c>
      <c r="S110" s="470" t="str">
        <f>VLOOKUP(MOD(P110,20),太陽の紋章,2,FALSE)</f>
        <v>夜</v>
      </c>
      <c r="T110" s="483" t="s">
        <v>3736</v>
      </c>
    </row>
    <row r="111" spans="1:20" s="329" customFormat="1" ht="13.5" customHeight="1">
      <c r="A111" s="445" t="str">
        <f>VLOOKUP(MOD(E111,10),十干,2,FALSE)</f>
        <v>丙</v>
      </c>
      <c r="B111" s="447" t="str">
        <f>VLOOKUP(MOD(E111,12),十二支,3,FALSE)</f>
        <v xml:space="preserve">01 冥 </v>
      </c>
      <c r="C111" s="448" t="str">
        <f>VLOOKUP(F111,星座,3,TRUE)</f>
        <v xml:space="preserve">06 聖 </v>
      </c>
      <c r="D111" s="531">
        <v>9722</v>
      </c>
      <c r="E111" s="449">
        <f>IFERROR(YEAR(D111),LEFT(D111,4))</f>
        <v>1926</v>
      </c>
      <c r="F111" s="449" t="str">
        <f>IF(ISTEXT(D111),RIGHT(D111,5),TEXT(D111,"mm/dd"))</f>
        <v>08/13</v>
      </c>
      <c r="G111" s="452">
        <f>SUM(MID(E111,1,1),MID(E111,2,1),MID(E111,3,1),MID(E111,4,1),MID(F111,1,1),MID(F111,2,1),MID(F111,4,1),MID(F111,5,1))</f>
        <v>30</v>
      </c>
      <c r="H111" s="450">
        <f>IF(MOD(G111,9)=0,9,MOD(G111,9))</f>
        <v>3</v>
      </c>
      <c r="I111" s="450" t="str">
        <f>IFERROR(MID("日月火水木金土",WEEKDAY(D111),1),"")</f>
        <v>金</v>
      </c>
      <c r="J111" s="453" t="s">
        <v>984</v>
      </c>
      <c r="K111" s="455" t="str">
        <f>VLOOKUP(F111,石と花メイン,3,FALSE)</f>
        <v>◇金剛石</v>
      </c>
      <c r="L111" s="457" t="str">
        <f>VLOOKUP(F111,石と花メイン,4,FALSE)</f>
        <v>鷺草</v>
      </c>
      <c r="M111" s="401">
        <f>IF(OR(MONTH(F111)&lt;7,AND(MONTH(F111)=7,DAY(F111)&lt;=25)),
MOD(SUM((E111-1901)*365,259),260),
MOD(SUM((E111-1900)*365,259),260))</f>
        <v>129</v>
      </c>
      <c r="N111" s="494">
        <f>IF(AND(MONTH(F111)=7,DAY(F111)&gt;25),1,
ROUNDDOWN((SUM(VLOOKUP(MONTH(F111),D暦変換用数値,2,FALSE),DAY(F111))/28)+1,0))</f>
        <v>1</v>
      </c>
      <c r="O111" s="496">
        <f>IF(AND(MONTH(F111)=7,DAY(F111)&gt;25),DAY(F111)-25,
MOD((SUM(VLOOKUP(MONTH(F111),D暦変換用数値,2,FALSE),DAY(F111))),28)+1)</f>
        <v>19</v>
      </c>
      <c r="P111" s="499">
        <f>IF(OR(MONTH(F111)&lt;7,AND(MONTH(F111)=7,DAY(F111)&lt;=25)),
MOD(SUM((E111-1901)*365,(N111-1)*28,O111,258),260),
MOD(SUM((E111-1900)*365,(N111-1)*28,O111,258),260))</f>
        <v>147</v>
      </c>
      <c r="Q111" s="462" t="str">
        <f>VLOOKUP(MOD(P111,4),色,2,FALSE)</f>
        <v>青い</v>
      </c>
      <c r="R111" s="466" t="str">
        <f>VLOOKUP(MOD(P111,13),銀河の音,2,FALSE)</f>
        <v>自己存在の</v>
      </c>
      <c r="S111" s="470" t="str">
        <f>VLOOKUP(MOD(P111,20),太陽の紋章,2,FALSE)</f>
        <v>手</v>
      </c>
      <c r="T111" s="472" t="s">
        <v>925</v>
      </c>
    </row>
    <row r="112" spans="1:20" s="329" customFormat="1" ht="13.5" customHeight="1">
      <c r="A112" s="445" t="str">
        <f>VLOOKUP(MOD(E112,10),十干,2,FALSE)</f>
        <v>丙</v>
      </c>
      <c r="B112" s="447" t="str">
        <f>VLOOKUP(MOD(E112,12),十二支,3,FALSE)</f>
        <v xml:space="preserve">01 冥 </v>
      </c>
      <c r="C112" s="448" t="str">
        <f>VLOOKUP(F112,星座,3,TRUE)</f>
        <v xml:space="preserve">06 聖 </v>
      </c>
      <c r="D112" s="531">
        <v>9726</v>
      </c>
      <c r="E112" s="449">
        <f>IFERROR(YEAR(D112),LEFT(D112,4))</f>
        <v>1926</v>
      </c>
      <c r="F112" s="449" t="str">
        <f>IF(ISTEXT(D112),RIGHT(D112,5),TEXT(D112,"mm/dd"))</f>
        <v>08/17</v>
      </c>
      <c r="G112" s="452">
        <f>SUM(MID(E112,1,1),MID(E112,2,1),MID(E112,3,1),MID(E112,4,1),MID(F112,1,1),MID(F112,2,1),MID(F112,4,1),MID(F112,5,1))</f>
        <v>34</v>
      </c>
      <c r="H112" s="450">
        <f>IF(MOD(G112,9)=0,9,MOD(G112,9))</f>
        <v>7</v>
      </c>
      <c r="I112" s="450" t="str">
        <f>IFERROR(MID("日月火水木金土",WEEKDAY(D112),1),"")</f>
        <v>火</v>
      </c>
      <c r="J112" s="453" t="s">
        <v>4407</v>
      </c>
      <c r="K112" s="455" t="str">
        <f>VLOOKUP(F112,石と花メイン,3,FALSE)</f>
        <v>◆青玉</v>
      </c>
      <c r="L112" s="457" t="str">
        <f>VLOOKUP(F112,石と花メイン,4,FALSE)</f>
        <v>合歓の木/棔</v>
      </c>
      <c r="M112" s="401">
        <f>IF(OR(MONTH(F112)&lt;7,AND(MONTH(F112)=7,DAY(F112)&lt;=25)),
MOD(SUM((E112-1901)*365,259),260),
MOD(SUM((E112-1900)*365,259),260))</f>
        <v>129</v>
      </c>
      <c r="N112" s="494">
        <f>IF(AND(MONTH(F112)=7,DAY(F112)&gt;25),1,
ROUNDDOWN((SUM(VLOOKUP(MONTH(F112),D暦変換用数値,2,FALSE),DAY(F112))/28)+1,0))</f>
        <v>1</v>
      </c>
      <c r="O112" s="496">
        <f>IF(AND(MONTH(F112)=7,DAY(F112)&gt;25),DAY(F112)-25,
MOD((SUM(VLOOKUP(MONTH(F112),D暦変換用数値,2,FALSE),DAY(F112))),28)+1)</f>
        <v>23</v>
      </c>
      <c r="P112" s="499">
        <f>IF(OR(MONTH(F112)&lt;7,AND(MONTH(F112)=7,DAY(F112)&lt;=25)),
MOD(SUM((E112-1901)*365,(N112-1)*28,O112,258),260),
MOD(SUM((E112-1900)*365,(N112-1)*28,O112,258),260))</f>
        <v>151</v>
      </c>
      <c r="Q112" s="462" t="str">
        <f>VLOOKUP(MOD(P112,4),色,2,FALSE)</f>
        <v>青い</v>
      </c>
      <c r="R112" s="466" t="str">
        <f>VLOOKUP(MOD(P112,13),銀河の音,2,FALSE)</f>
        <v>銀河の</v>
      </c>
      <c r="S112" s="470" t="str">
        <f>VLOOKUP(MOD(P112,20),太陽の紋章,2,FALSE)</f>
        <v>猿</v>
      </c>
      <c r="T112" s="472" t="s">
        <v>926</v>
      </c>
    </row>
    <row r="113" spans="1:20" s="329" customFormat="1" ht="13.5" customHeight="1">
      <c r="A113" s="445" t="str">
        <f>VLOOKUP(MOD(E113,10),十干,2,FALSE)</f>
        <v>戊</v>
      </c>
      <c r="B113" s="447" t="str">
        <f>VLOOKUP(MOD(E113,12),十二支,3,FALSE)</f>
        <v xml:space="preserve">01 冥 </v>
      </c>
      <c r="C113" s="448" t="str">
        <f>VLOOKUP(F113,星座,3,TRUE)</f>
        <v xml:space="preserve">06 聖 </v>
      </c>
      <c r="D113" s="531">
        <v>14084</v>
      </c>
      <c r="E113" s="449">
        <f>IFERROR(YEAR(D113),LEFT(D113,4))</f>
        <v>1938</v>
      </c>
      <c r="F113" s="449" t="str">
        <f>IF(ISTEXT(D113),RIGHT(D113,5),TEXT(D113,"mm/dd"))</f>
        <v>07/23</v>
      </c>
      <c r="G113" s="452">
        <f>SUM(MID(E113,1,1),MID(E113,2,1),MID(E113,3,1),MID(E113,4,1),MID(F113,1,1),MID(F113,2,1),MID(F113,4,1),MID(F113,5,1))</f>
        <v>33</v>
      </c>
      <c r="H113" s="450">
        <f>IF(MOD(G113,9)=0,9,MOD(G113,9))</f>
        <v>6</v>
      </c>
      <c r="I113" s="450" t="str">
        <f>IFERROR(MID("日月火水木金土",WEEKDAY(D113),1),"")</f>
        <v>土</v>
      </c>
      <c r="J113" s="453" t="s">
        <v>985</v>
      </c>
      <c r="K113" s="455" t="str">
        <f>VLOOKUP(F113,石と花メイン,3,FALSE)</f>
        <v>◆青玉</v>
      </c>
      <c r="L113" s="457" t="str">
        <f>VLOOKUP(F113,石と花メイン,4,FALSE)</f>
        <v>ジンジャー【花縮砂】</v>
      </c>
      <c r="M113" s="401">
        <f>IF(OR(MONTH(F113)&lt;7,AND(MONTH(F113)=7,DAY(F113)&lt;=25)),
MOD(SUM((E113-1901)*365,259),260),
MOD(SUM((E113-1900)*365,259),260))</f>
        <v>244</v>
      </c>
      <c r="N113" s="494">
        <f>IF(AND(MONTH(F113)=7,DAY(F113)&gt;25),1,
ROUNDDOWN((SUM(VLOOKUP(MONTH(F113),D暦変換用数値,2,FALSE),DAY(F113))/28)+1,0))</f>
        <v>13</v>
      </c>
      <c r="O113" s="496">
        <f>IF(AND(MONTH(F113)=7,DAY(F113)&gt;25),DAY(F113)-25,
MOD((SUM(VLOOKUP(MONTH(F113),D暦変換用数値,2,FALSE),DAY(F113))),28)+1)</f>
        <v>27</v>
      </c>
      <c r="P113" s="499">
        <f>IF(OR(MONTH(F113)&lt;7,AND(MONTH(F113)=7,DAY(F113)&lt;=25)),
MOD(SUM((E113-1901)*365,(N113-1)*28,O113,258),260),
MOD(SUM((E113-1900)*365,(N113-1)*28,O113,258),260))</f>
        <v>86</v>
      </c>
      <c r="Q113" s="461" t="str">
        <f>VLOOKUP(MOD(P113,4),色,2,FALSE)</f>
        <v>白い</v>
      </c>
      <c r="R113" s="465" t="str">
        <f>VLOOKUP(MOD(P113,13),銀河の音,2,FALSE)</f>
        <v>銀河の</v>
      </c>
      <c r="S113" s="469" t="str">
        <f>VLOOKUP(MOD(P113,20),太陽の紋章,2,FALSE)</f>
        <v>世界の橋渡し</v>
      </c>
      <c r="T113" s="544" t="s">
        <v>3659</v>
      </c>
    </row>
    <row r="114" spans="1:20" s="329" customFormat="1" ht="13.5" customHeight="1">
      <c r="A114" s="445" t="str">
        <f>VLOOKUP(MOD(E114,10),十干,2,FALSE)</f>
        <v>戊</v>
      </c>
      <c r="B114" s="447" t="str">
        <f>VLOOKUP(MOD(E114,12),十二支,3,FALSE)</f>
        <v xml:space="preserve">01 冥 </v>
      </c>
      <c r="C114" s="448" t="str">
        <f>VLOOKUP(F114,星座,3,TRUE)</f>
        <v xml:space="preserve">06 聖 </v>
      </c>
      <c r="D114" s="531">
        <v>14089</v>
      </c>
      <c r="E114" s="449">
        <f>IFERROR(YEAR(D114),LEFT(D114,4))</f>
        <v>1938</v>
      </c>
      <c r="F114" s="449" t="str">
        <f>IF(ISTEXT(D114),RIGHT(D114,5),TEXT(D114,"mm/dd"))</f>
        <v>07/28</v>
      </c>
      <c r="G114" s="452">
        <f>SUM(MID(E114,1,1),MID(E114,2,1),MID(E114,3,1),MID(E114,4,1),MID(F114,1,1),MID(F114,2,1),MID(F114,4,1),MID(F114,5,1))</f>
        <v>38</v>
      </c>
      <c r="H114" s="450">
        <f>IF(MOD(G114,9)=0,9,MOD(G114,9))</f>
        <v>2</v>
      </c>
      <c r="I114" s="450" t="str">
        <f>IFERROR(MID("日月火水木金土",WEEKDAY(D114),1),"")</f>
        <v>木</v>
      </c>
      <c r="J114" s="453" t="s">
        <v>986</v>
      </c>
      <c r="K114" s="455" t="str">
        <f>VLOOKUP(F114,石と花メイン,3,FALSE)</f>
        <v>●翡翠</v>
      </c>
      <c r="L114" s="457" t="str">
        <f>VLOOKUP(F114,石と花メイン,4,FALSE)</f>
        <v>小町草【虫取撫子】</v>
      </c>
      <c r="M114" s="401">
        <f>IF(OR(MONTH(F114)&lt;7,AND(MONTH(F114)=7,DAY(F114)&lt;=25)),
MOD(SUM((E114-1901)*365,259),260),
MOD(SUM((E114-1900)*365,259),260))</f>
        <v>89</v>
      </c>
      <c r="N114" s="494">
        <f>IF(AND(MONTH(F114)=7,DAY(F114)&gt;25),1,
ROUNDDOWN((SUM(VLOOKUP(MONTH(F114),D暦変換用数値,2,FALSE),DAY(F114))/28)+1,0))</f>
        <v>1</v>
      </c>
      <c r="O114" s="496">
        <f>IF(AND(MONTH(F114)=7,DAY(F114)&gt;25),DAY(F114)-25,
MOD((SUM(VLOOKUP(MONTH(F114),D暦変換用数値,2,FALSE),DAY(F114))),28)+1)</f>
        <v>3</v>
      </c>
      <c r="P114" s="499">
        <f>IF(OR(MONTH(F114)&lt;7,AND(MONTH(F114)=7,DAY(F114)&lt;=25)),
MOD(SUM((E114-1901)*365,(N114-1)*28,O114,258),260),
MOD(SUM((E114-1900)*365,(N114-1)*28,O114,258),260))</f>
        <v>91</v>
      </c>
      <c r="Q114" s="462" t="str">
        <f>VLOOKUP(MOD(P114,4),色,2,FALSE)</f>
        <v>青い</v>
      </c>
      <c r="R114" s="466" t="str">
        <f>VLOOKUP(MOD(P114,13),銀河の音,2,FALSE)</f>
        <v>宇宙の</v>
      </c>
      <c r="S114" s="470" t="str">
        <f>VLOOKUP(MOD(P114,20),太陽の紋章,2,FALSE)</f>
        <v>猿</v>
      </c>
      <c r="T114" s="472" t="s">
        <v>927</v>
      </c>
    </row>
    <row r="115" spans="1:20" s="329" customFormat="1" ht="13.5" customHeight="1">
      <c r="A115" s="445" t="str">
        <f>VLOOKUP(MOD(E115,10),十干,2,FALSE)</f>
        <v>戊</v>
      </c>
      <c r="B115" s="447" t="str">
        <f>VLOOKUP(MOD(E115,12),十二支,3,FALSE)</f>
        <v xml:space="preserve">01 冥 </v>
      </c>
      <c r="C115" s="448" t="str">
        <f>VLOOKUP(F115,星座,3,TRUE)</f>
        <v xml:space="preserve">06 聖 </v>
      </c>
      <c r="D115" s="531">
        <v>14114</v>
      </c>
      <c r="E115" s="449">
        <f>IFERROR(YEAR(D115),LEFT(D115,4))</f>
        <v>1938</v>
      </c>
      <c r="F115" s="449" t="str">
        <f>IF(ISTEXT(D115),RIGHT(D115,5),TEXT(D115,"mm/dd"))</f>
        <v>08/22</v>
      </c>
      <c r="G115" s="452">
        <f>SUM(MID(E115,1,1),MID(E115,2,1),MID(E115,3,1),MID(E115,4,1),MID(F115,1,1),MID(F115,2,1),MID(F115,4,1),MID(F115,5,1))</f>
        <v>33</v>
      </c>
      <c r="H115" s="450">
        <f>IF(MOD(G115,9)=0,9,MOD(G115,9))</f>
        <v>6</v>
      </c>
      <c r="I115" s="450" t="str">
        <f>IFERROR(MID("日月火水木金土",WEEKDAY(D115),1),"")</f>
        <v>月</v>
      </c>
      <c r="J115" s="453" t="s">
        <v>987</v>
      </c>
      <c r="K115" s="455" t="str">
        <f>VLOOKUP(F115,石と花メイン,3,FALSE)</f>
        <v>●琥珀</v>
      </c>
      <c r="L115" s="457" t="str">
        <f>VLOOKUP(F115,石と花メイン,4,FALSE)</f>
        <v>下野草【繍線花】</v>
      </c>
      <c r="M115" s="401">
        <f>IF(OR(MONTH(F115)&lt;7,AND(MONTH(F115)=7,DAY(F115)&lt;=25)),
MOD(SUM((E115-1901)*365,259),260),
MOD(SUM((E115-1900)*365,259),260))</f>
        <v>89</v>
      </c>
      <c r="N115" s="494">
        <f>IF(AND(MONTH(F115)=7,DAY(F115)&gt;25),1,
ROUNDDOWN((SUM(VLOOKUP(MONTH(F115),D暦変換用数値,2,FALSE),DAY(F115))/28)+1,0))</f>
        <v>1</v>
      </c>
      <c r="O115" s="496">
        <f>IF(AND(MONTH(F115)=7,DAY(F115)&gt;25),DAY(F115)-25,
MOD((SUM(VLOOKUP(MONTH(F115),D暦変換用数値,2,FALSE),DAY(F115))),28)+1)</f>
        <v>28</v>
      </c>
      <c r="P115" s="499">
        <f>IF(OR(MONTH(F115)&lt;7,AND(MONTH(F115)=7,DAY(F115)&lt;=25)),
MOD(SUM((E115-1901)*365,(N115-1)*28,O115,258),260),
MOD(SUM((E115-1900)*365,(N115-1)*28,O115,258),260))</f>
        <v>116</v>
      </c>
      <c r="Q115" s="460" t="str">
        <f>VLOOKUP(MOD(P115,4),色,2,FALSE)</f>
        <v>黄色い</v>
      </c>
      <c r="R115" s="464" t="str">
        <f>VLOOKUP(MOD(P115,13),銀河の音,2,FALSE)</f>
        <v>水晶の</v>
      </c>
      <c r="S115" s="468" t="str">
        <f>VLOOKUP(MOD(P115,20),太陽の紋章,2,FALSE)</f>
        <v>戦士</v>
      </c>
      <c r="T115" s="472" t="s">
        <v>7410</v>
      </c>
    </row>
    <row r="116" spans="1:20" s="329" customFormat="1" ht="13.5" customHeight="1">
      <c r="A116" s="414" t="str">
        <f>VLOOKUP(MOD(E116,10),十干,2,FALSE)</f>
        <v>庚</v>
      </c>
      <c r="B116" s="415" t="str">
        <f>VLOOKUP(MOD(E116,12),十二支,3,FALSE)</f>
        <v xml:space="preserve">01 冥 </v>
      </c>
      <c r="C116" s="416" t="str">
        <f>VLOOKUP(F116,星座,3,TRUE)</f>
        <v xml:space="preserve">06 聖 </v>
      </c>
      <c r="D116" s="533">
        <v>18467</v>
      </c>
      <c r="E116" s="417">
        <f>IFERROR(YEAR(D116),LEFT(D116,4))</f>
        <v>1950</v>
      </c>
      <c r="F116" s="417" t="str">
        <f>IF(ISTEXT(D116),RIGHT(D116,5),TEXT(D116,"mm/dd"))</f>
        <v>07/23</v>
      </c>
      <c r="G116" s="417">
        <f>SUM(MID(E116,1,1),MID(E116,2,1),MID(E116,3,1),MID(E116,4,1),MID(F116,1,1),MID(F116,2,1),MID(F116,4,1),MID(F116,5,1))</f>
        <v>27</v>
      </c>
      <c r="H116" s="417">
        <f>IF(MOD(G116,9)=0,9,MOD(G116,9))</f>
        <v>9</v>
      </c>
      <c r="I116" s="417" t="str">
        <f>IFERROR(MID("日月火水木金土",WEEKDAY(D116),1),"")</f>
        <v>日</v>
      </c>
      <c r="J116" s="418" t="s">
        <v>4223</v>
      </c>
      <c r="K116" s="419" t="str">
        <f>VLOOKUP(F116,石と花メイン,3,FALSE)</f>
        <v>◆青玉</v>
      </c>
      <c r="L116" s="420" t="str">
        <f>VLOOKUP(F116,石と花メイン,4,FALSE)</f>
        <v>ジンジャー【花縮砂】</v>
      </c>
      <c r="M116" s="399">
        <f>IF(OR(MONTH(F116)&lt;7,AND(MONTH(F116)=7,DAY(F116)&lt;=25)),
MOD(SUM((E116-1901)*365,259),260),
MOD(SUM((E116-1900)*365,259),260))</f>
        <v>204</v>
      </c>
      <c r="N116" s="421">
        <f>IF(AND(MONTH(F116)=7,DAY(F116)&gt;25),1,
ROUNDDOWN((SUM(VLOOKUP(MONTH(F116),D暦変換用数値,2,FALSE),DAY(F116))/28)+1,0))</f>
        <v>13</v>
      </c>
      <c r="O116" s="422">
        <f>IF(AND(MONTH(F116)=7,DAY(F116)&gt;25),DAY(F116)-25,
MOD((SUM(VLOOKUP(MONTH(F116),D暦変換用数値,2,FALSE),DAY(F116))),28)+1)</f>
        <v>27</v>
      </c>
      <c r="P116" s="423">
        <f>IF(OR(MONTH(F116)&lt;7,AND(MONTH(F116)=7,DAY(F116)&lt;=25)),
MOD(SUM((E116-1901)*365,(N116-1)*28,O116,258),260),
MOD(SUM((E116-1900)*365,(N116-1)*28,O116,258),260))</f>
        <v>46</v>
      </c>
      <c r="Q116" s="424" t="str">
        <f>VLOOKUP(MOD(P116,4),色,2,FALSE)</f>
        <v>白い</v>
      </c>
      <c r="R116" s="425" t="str">
        <f>VLOOKUP(MOD(P116,13),銀河の音,2,FALSE)</f>
        <v>共振の</v>
      </c>
      <c r="S116" s="426" t="str">
        <f>VLOOKUP(MOD(P116,20),太陽の紋章,2,FALSE)</f>
        <v>世界の橋渡し</v>
      </c>
      <c r="T116" s="475" t="s">
        <v>127</v>
      </c>
    </row>
    <row r="117" spans="1:20" s="329" customFormat="1" ht="13.5" customHeight="1">
      <c r="A117" s="445" t="str">
        <f>VLOOKUP(MOD(E117,10),十干,2,FALSE)</f>
        <v>庚</v>
      </c>
      <c r="B117" s="447" t="str">
        <f>VLOOKUP(MOD(E117,12),十二支,3,FALSE)</f>
        <v xml:space="preserve">01 冥 </v>
      </c>
      <c r="C117" s="448" t="str">
        <f>VLOOKUP(F117,星座,3,TRUE)</f>
        <v xml:space="preserve">06 聖 </v>
      </c>
      <c r="D117" s="531">
        <v>18470</v>
      </c>
      <c r="E117" s="449">
        <f>IFERROR(YEAR(D117),LEFT(D117,4))</f>
        <v>1950</v>
      </c>
      <c r="F117" s="449" t="str">
        <f>IF(ISTEXT(D117),RIGHT(D117,5),TEXT(D117,"mm/dd"))</f>
        <v>07/26</v>
      </c>
      <c r="G117" s="452">
        <f>SUM(MID(E117,1,1),MID(E117,2,1),MID(E117,3,1),MID(E117,4,1),MID(F117,1,1),MID(F117,2,1),MID(F117,4,1),MID(F117,5,1))</f>
        <v>30</v>
      </c>
      <c r="H117" s="450">
        <f>IF(MOD(G117,9)=0,9,MOD(G117,9))</f>
        <v>3</v>
      </c>
      <c r="I117" s="450" t="str">
        <f>IFERROR(MID("日月火水木金土",WEEKDAY(D117),1),"")</f>
        <v>水</v>
      </c>
      <c r="J117" s="453" t="s">
        <v>5352</v>
      </c>
      <c r="K117" s="455" t="str">
        <f>VLOOKUP(F117,石と花メイン,3,FALSE)</f>
        <v>◆藍玉</v>
      </c>
      <c r="L117" s="457" t="str">
        <f>VLOOKUP(F117,石と花メイン,4,FALSE)</f>
        <v>苦蓬/苦艾</v>
      </c>
      <c r="M117" s="401">
        <f>IF(OR(MONTH(F117)&lt;7,AND(MONTH(F117)=7,DAY(F117)&lt;=25)),
MOD(SUM((E117-1901)*365,259),260),
MOD(SUM((E117-1900)*365,259),260))</f>
        <v>49</v>
      </c>
      <c r="N117" s="494">
        <f>IF(AND(MONTH(F117)=7,DAY(F117)&gt;25),1,
ROUNDDOWN((SUM(VLOOKUP(MONTH(F117),D暦変換用数値,2,FALSE),DAY(F117))/28)+1,0))</f>
        <v>1</v>
      </c>
      <c r="O117" s="496">
        <f>IF(AND(MONTH(F117)=7,DAY(F117)&gt;25),DAY(F117)-25,
MOD((SUM(VLOOKUP(MONTH(F117),D暦変換用数値,2,FALSE),DAY(F117))),28)+1)</f>
        <v>1</v>
      </c>
      <c r="P117" s="499">
        <f>IF(OR(MONTH(F117)&lt;7,AND(MONTH(F117)=7,DAY(F117)&lt;=25)),
MOD(SUM((E117-1901)*365,(N117-1)*28,O117,258),260),
MOD(SUM((E117-1900)*365,(N117-1)*28,O117,258),260))</f>
        <v>49</v>
      </c>
      <c r="Q117" s="463" t="str">
        <f>VLOOKUP(MOD(P117,4),色,2,FALSE)</f>
        <v>赤い</v>
      </c>
      <c r="R117" s="467" t="str">
        <f>VLOOKUP(MOD(P117,13),銀河の音,2,FALSE)</f>
        <v>惑星の</v>
      </c>
      <c r="S117" s="471" t="str">
        <f>VLOOKUP(MOD(P117,20),太陽の紋章,2,FALSE)</f>
        <v>月</v>
      </c>
      <c r="T117" s="483" t="s">
        <v>3736</v>
      </c>
    </row>
    <row r="118" spans="1:20" s="329" customFormat="1" ht="13.5" customHeight="1">
      <c r="A118" s="445" t="str">
        <f>VLOOKUP(MOD(E118,10),十干,2,FALSE)</f>
        <v>庚</v>
      </c>
      <c r="B118" s="447" t="str">
        <f>VLOOKUP(MOD(E118,12),十二支,3,FALSE)</f>
        <v xml:space="preserve">01 冥 </v>
      </c>
      <c r="C118" s="448" t="str">
        <f>VLOOKUP(F118,星座,3,TRUE)</f>
        <v xml:space="preserve">06 聖 </v>
      </c>
      <c r="D118" s="531">
        <v>18477</v>
      </c>
      <c r="E118" s="449">
        <f>IFERROR(YEAR(D118),LEFT(D118,4))</f>
        <v>1950</v>
      </c>
      <c r="F118" s="449" t="str">
        <f>IF(ISTEXT(D118),RIGHT(D118,5),TEXT(D118,"mm/dd"))</f>
        <v>08/02</v>
      </c>
      <c r="G118" s="452">
        <f>SUM(MID(E118,1,1),MID(E118,2,1),MID(E118,3,1),MID(E118,4,1),MID(F118,1,1),MID(F118,2,1),MID(F118,4,1),MID(F118,5,1))</f>
        <v>25</v>
      </c>
      <c r="H118" s="450">
        <f>IF(MOD(G118,9)=0,9,MOD(G118,9))</f>
        <v>7</v>
      </c>
      <c r="I118" s="450" t="str">
        <f>IFERROR(MID("日月火水木金土",WEEKDAY(D118),1),"")</f>
        <v>水</v>
      </c>
      <c r="J118" s="453" t="s">
        <v>5354</v>
      </c>
      <c r="K118" s="455" t="str">
        <f>VLOOKUP(F118,石と花メイン,3,FALSE)</f>
        <v>◆柘榴石</v>
      </c>
      <c r="L118" s="457" t="str">
        <f>VLOOKUP(F118,石と花メイン,4,FALSE)</f>
        <v>浜木綿【浜万年青】</v>
      </c>
      <c r="M118" s="401">
        <f>IF(OR(MONTH(F118)&lt;7,AND(MONTH(F118)=7,DAY(F118)&lt;=25)),
MOD(SUM((E118-1901)*365,259),260),
MOD(SUM((E118-1900)*365,259),260))</f>
        <v>49</v>
      </c>
      <c r="N118" s="494">
        <f>IF(AND(MONTH(F118)=7,DAY(F118)&gt;25),1,
ROUNDDOWN((SUM(VLOOKUP(MONTH(F118),D暦変換用数値,2,FALSE),DAY(F118))/28)+1,0))</f>
        <v>1</v>
      </c>
      <c r="O118" s="496">
        <f>IF(AND(MONTH(F118)=7,DAY(F118)&gt;25),DAY(F118)-25,
MOD((SUM(VLOOKUP(MONTH(F118),D暦変換用数値,2,FALSE),DAY(F118))),28)+1)</f>
        <v>8</v>
      </c>
      <c r="P118" s="499">
        <f>IF(OR(MONTH(F118)&lt;7,AND(MONTH(F118)=7,DAY(F118)&lt;=25)),
MOD(SUM((E118-1901)*365,(N118-1)*28,O118,258),260),
MOD(SUM((E118-1900)*365,(N118-1)*28,O118,258),260))</f>
        <v>56</v>
      </c>
      <c r="Q118" s="460" t="str">
        <f>VLOOKUP(MOD(P118,4),色,2,FALSE)</f>
        <v>黄色い</v>
      </c>
      <c r="R118" s="464" t="str">
        <f>VLOOKUP(MOD(P118,13),銀河の音,2,FALSE)</f>
        <v>自己存在の</v>
      </c>
      <c r="S118" s="468" t="str">
        <f>VLOOKUP(MOD(P118,20),太陽の紋章,2,FALSE)</f>
        <v>戦士</v>
      </c>
      <c r="T118" s="484" t="s">
        <v>930</v>
      </c>
    </row>
    <row r="119" spans="1:20" s="329" customFormat="1" ht="13.5" customHeight="1">
      <c r="A119" s="445" t="str">
        <f>VLOOKUP(MOD(E119,10),十干,2,FALSE)</f>
        <v>壬</v>
      </c>
      <c r="B119" s="447" t="str">
        <f>VLOOKUP(MOD(E119,12),十二支,3,FALSE)</f>
        <v xml:space="preserve">01 冥 </v>
      </c>
      <c r="C119" s="448" t="str">
        <f>VLOOKUP(F119,星座,3,TRUE)</f>
        <v xml:space="preserve">06 聖 </v>
      </c>
      <c r="D119" s="531">
        <v>22850</v>
      </c>
      <c r="E119" s="449">
        <f>IFERROR(YEAR(D119),LEFT(D119,4))</f>
        <v>1962</v>
      </c>
      <c r="F119" s="449" t="str">
        <f>IF(ISTEXT(D119),RIGHT(D119,5),TEXT(D119,"mm/dd"))</f>
        <v>07/23</v>
      </c>
      <c r="G119" s="452">
        <f>SUM(MID(E119,1,1),MID(E119,2,1),MID(E119,3,1),MID(E119,4,1),MID(F119,1,1),MID(F119,2,1),MID(F119,4,1),MID(F119,5,1))</f>
        <v>30</v>
      </c>
      <c r="H119" s="450">
        <f>IF(MOD(G119,9)=0,9,MOD(G119,9))</f>
        <v>3</v>
      </c>
      <c r="I119" s="450" t="str">
        <f>IFERROR(MID("日月火水木金土",WEEKDAY(D119),1),"")</f>
        <v>月</v>
      </c>
      <c r="J119" s="453" t="s">
        <v>5355</v>
      </c>
      <c r="K119" s="455" t="str">
        <f>VLOOKUP(F119,石と花メイン,3,FALSE)</f>
        <v>◆青玉</v>
      </c>
      <c r="L119" s="457" t="str">
        <f>VLOOKUP(F119,石と花メイン,4,FALSE)</f>
        <v>ジンジャー【花縮砂】</v>
      </c>
      <c r="M119" s="401">
        <f>IF(OR(MONTH(F119)&lt;7,AND(MONTH(F119)=7,DAY(F119)&lt;=25)),
MOD(SUM((E119-1901)*365,259),260),
MOD(SUM((E119-1900)*365,259),260))</f>
        <v>164</v>
      </c>
      <c r="N119" s="494">
        <f>IF(AND(MONTH(F119)=7,DAY(F119)&gt;25),1,
ROUNDDOWN((SUM(VLOOKUP(MONTH(F119),D暦変換用数値,2,FALSE),DAY(F119))/28)+1,0))</f>
        <v>13</v>
      </c>
      <c r="O119" s="496">
        <f>IF(AND(MONTH(F119)=7,DAY(F119)&gt;25),DAY(F119)-25,
MOD((SUM(VLOOKUP(MONTH(F119),D暦変換用数値,2,FALSE),DAY(F119))),28)+1)</f>
        <v>27</v>
      </c>
      <c r="P119" s="499">
        <f>IF(OR(MONTH(F119)&lt;7,AND(MONTH(F119)=7,DAY(F119)&lt;=25)),
MOD(SUM((E119-1901)*365,(N119-1)*28,O119,258),260),
MOD(SUM((E119-1900)*365,(N119-1)*28,O119,258),260))</f>
        <v>6</v>
      </c>
      <c r="Q119" s="461" t="str">
        <f>VLOOKUP(MOD(P119,4),色,2,FALSE)</f>
        <v>白い</v>
      </c>
      <c r="R119" s="465" t="str">
        <f>VLOOKUP(MOD(P119,13),銀河の音,2,FALSE)</f>
        <v>律動の</v>
      </c>
      <c r="S119" s="469" t="str">
        <f>VLOOKUP(MOD(P119,20),太陽の紋章,2,FALSE)</f>
        <v>世界の橋渡し</v>
      </c>
      <c r="T119" s="483" t="s">
        <v>3736</v>
      </c>
    </row>
    <row r="120" spans="1:20" s="329" customFormat="1" ht="13.5" customHeight="1">
      <c r="A120" s="445" t="str">
        <f>VLOOKUP(MOD(E120,10),十干,2,FALSE)</f>
        <v>壬</v>
      </c>
      <c r="B120" s="447" t="str">
        <f>VLOOKUP(MOD(E120,12),十二支,3,FALSE)</f>
        <v xml:space="preserve">01 冥 </v>
      </c>
      <c r="C120" s="448" t="str">
        <f>VLOOKUP(F120,星座,3,TRUE)</f>
        <v xml:space="preserve">06 聖 </v>
      </c>
      <c r="D120" s="531">
        <v>22851</v>
      </c>
      <c r="E120" s="449">
        <f>IFERROR(YEAR(D120),LEFT(D120,4))</f>
        <v>1962</v>
      </c>
      <c r="F120" s="449" t="str">
        <f>IF(ISTEXT(D120),RIGHT(D120,5),TEXT(D120,"mm/dd"))</f>
        <v>07/24</v>
      </c>
      <c r="G120" s="452">
        <f>SUM(MID(E120,1,1),MID(E120,2,1),MID(E120,3,1),MID(E120,4,1),MID(F120,1,1),MID(F120,2,1),MID(F120,4,1),MID(F120,5,1))</f>
        <v>31</v>
      </c>
      <c r="H120" s="450">
        <f>IF(MOD(G120,9)=0,9,MOD(G120,9))</f>
        <v>4</v>
      </c>
      <c r="I120" s="450" t="str">
        <f>IFERROR(MID("日月火水木金土",WEEKDAY(D120),1),"")</f>
        <v>火</v>
      </c>
      <c r="J120" s="453" t="s">
        <v>5356</v>
      </c>
      <c r="K120" s="455" t="str">
        <f>VLOOKUP(F120,石と花メイン,3,FALSE)</f>
        <v>◆紅玉</v>
      </c>
      <c r="L120" s="457" t="str">
        <f>VLOOKUP(F120,石と花メイン,4,FALSE)</f>
        <v>睡蓮【未草】</v>
      </c>
      <c r="M120" s="401">
        <f>IF(OR(MONTH(F120)&lt;7,AND(MONTH(F120)=7,DAY(F120)&lt;=25)),
MOD(SUM((E120-1901)*365,259),260),
MOD(SUM((E120-1900)*365,259),260))</f>
        <v>164</v>
      </c>
      <c r="N120" s="494">
        <f>IF(AND(MONTH(F120)=7,DAY(F120)&gt;25),1,
ROUNDDOWN((SUM(VLOOKUP(MONTH(F120),D暦変換用数値,2,FALSE),DAY(F120))/28)+1,0))</f>
        <v>13</v>
      </c>
      <c r="O120" s="496">
        <f>IF(AND(MONTH(F120)=7,DAY(F120)&gt;25),DAY(F120)-25,
MOD((SUM(VLOOKUP(MONTH(F120),D暦変換用数値,2,FALSE),DAY(F120))),28)+1)</f>
        <v>28</v>
      </c>
      <c r="P120" s="499">
        <f>IF(OR(MONTH(F120)&lt;7,AND(MONTH(F120)=7,DAY(F120)&lt;=25)),
MOD(SUM((E120-1901)*365,(N120-1)*28,O120,258),260),
MOD(SUM((E120-1900)*365,(N120-1)*28,O120,258),260))</f>
        <v>7</v>
      </c>
      <c r="Q120" s="462" t="str">
        <f>VLOOKUP(MOD(P120,4),色,2,FALSE)</f>
        <v>青い</v>
      </c>
      <c r="R120" s="466" t="str">
        <f>VLOOKUP(MOD(P120,13),銀河の音,2,FALSE)</f>
        <v>共振の</v>
      </c>
      <c r="S120" s="470" t="str">
        <f>VLOOKUP(MOD(P120,20),太陽の紋章,2,FALSE)</f>
        <v>手</v>
      </c>
      <c r="T120" s="483" t="s">
        <v>3736</v>
      </c>
    </row>
    <row r="121" spans="1:20" s="329" customFormat="1" ht="13.5" customHeight="1">
      <c r="A121" s="445" t="str">
        <f>VLOOKUP(MOD(E121,10),十干,2,FALSE)</f>
        <v>壬</v>
      </c>
      <c r="B121" s="447" t="str">
        <f>VLOOKUP(MOD(E121,12),十二支,3,FALSE)</f>
        <v xml:space="preserve">01 冥 </v>
      </c>
      <c r="C121" s="448" t="str">
        <f>VLOOKUP(F121,星座,3,TRUE)</f>
        <v xml:space="preserve">06 聖 </v>
      </c>
      <c r="D121" s="535">
        <v>22855</v>
      </c>
      <c r="E121" s="450">
        <f>IFERROR(YEAR(D121),LEFT(D121,4))</f>
        <v>1962</v>
      </c>
      <c r="F121" s="450" t="str">
        <f>IF(ISTEXT(D121),RIGHT(D121,5),TEXT(D121,"mm/dd"))</f>
        <v>07/28</v>
      </c>
      <c r="G121" s="450">
        <f>SUM(MID(E121,1,1),MID(E121,2,1),MID(E121,3,1),MID(E121,4,1),MID(F121,1,1),MID(F121,2,1),MID(F121,4,1),MID(F121,5,1))</f>
        <v>35</v>
      </c>
      <c r="H121" s="450">
        <f>IF(MOD(G121,9)=0,9,MOD(G121,9))</f>
        <v>8</v>
      </c>
      <c r="I121" s="450" t="str">
        <f>IFERROR(MID("日月火水木金土",WEEKDAY(D121),1),"")</f>
        <v>土</v>
      </c>
      <c r="J121" s="454" t="s">
        <v>4224</v>
      </c>
      <c r="K121" s="456" t="str">
        <f>VLOOKUP(F121,石と花メイン,3,FALSE)</f>
        <v>●翡翠</v>
      </c>
      <c r="L121" s="458" t="str">
        <f>VLOOKUP(F121,石と花メイン,4,FALSE)</f>
        <v>小町草【虫取撫子】</v>
      </c>
      <c r="M121" s="403">
        <f>IF(OR(MONTH(F121)&lt;7,AND(MONTH(F121)=7,DAY(F121)&lt;=25)),
MOD(SUM((E121-1901)*365,259),260),
MOD(SUM((E121-1900)*365,259),260))</f>
        <v>9</v>
      </c>
      <c r="N121" s="495">
        <f>IF(AND(MONTH(F121)=7,DAY(F121)&gt;25),1,
ROUNDDOWN((SUM(VLOOKUP(MONTH(F121),D暦変換用数値,2,FALSE),DAY(F121))/28)+1,0))</f>
        <v>1</v>
      </c>
      <c r="O121" s="497">
        <f>IF(AND(MONTH(F121)=7,DAY(F121)&gt;25),DAY(F121)-25,
MOD((SUM(VLOOKUP(MONTH(F121),D暦変換用数値,2,FALSE),DAY(F121))),28)+1)</f>
        <v>3</v>
      </c>
      <c r="P121" s="500">
        <f>IF(OR(MONTH(F121)&lt;7,AND(MONTH(F121)=7,DAY(F121)&lt;=25)),
MOD(SUM((E121-1901)*365,(N121-1)*28,O121,258),260),
MOD(SUM((E121-1900)*365,(N121-1)*28,O121,258),260))</f>
        <v>11</v>
      </c>
      <c r="Q121" s="462" t="str">
        <f>VLOOKUP(MOD(P121,4),色,2,FALSE)</f>
        <v>青い</v>
      </c>
      <c r="R121" s="466" t="str">
        <f>VLOOKUP(MOD(P121,13),銀河の音,2,FALSE)</f>
        <v>スペクトルの</v>
      </c>
      <c r="S121" s="470" t="str">
        <f>VLOOKUP(MOD(P121,20),太陽の紋章,2,FALSE)</f>
        <v>猿</v>
      </c>
      <c r="T121" s="488"/>
    </row>
    <row r="122" spans="1:20" s="329" customFormat="1" ht="13.5" customHeight="1">
      <c r="A122" s="446" t="str">
        <f>VLOOKUP(MOD(E122,10),十干,2,FALSE)</f>
        <v>壬</v>
      </c>
      <c r="B122" s="447" t="str">
        <f>VLOOKUP(MOD(E122,12),十二支,3,FALSE)</f>
        <v xml:space="preserve">01 冥 </v>
      </c>
      <c r="C122" s="448" t="str">
        <f>VLOOKUP(F122,星座,3,TRUE)</f>
        <v xml:space="preserve">06 聖 </v>
      </c>
      <c r="D122" s="534">
        <v>22856</v>
      </c>
      <c r="E122" s="451">
        <f>IFERROR(YEAR(D122),LEFT(D122,4))</f>
        <v>1962</v>
      </c>
      <c r="F122" s="451" t="str">
        <f>IF(ISTEXT(D122),RIGHT(D122,5),TEXT(D122,"mm/dd"))</f>
        <v>07/29</v>
      </c>
      <c r="G122" s="451">
        <f>SUM(MID(E122,1,1),MID(E122,2,1),MID(E122,3,1),MID(E122,4,1),MID(F122,1,1),MID(F122,2,1),MID(F122,4,1),MID(F122,5,1))</f>
        <v>36</v>
      </c>
      <c r="H122" s="451">
        <f>IF(MOD(G122,9)=0,9,MOD(G122,9))</f>
        <v>9</v>
      </c>
      <c r="I122" s="451" t="str">
        <f>IFERROR(MID("日月火水木金土",WEEKDAY(D122),1),"")</f>
        <v>日</v>
      </c>
      <c r="J122" s="443" t="s">
        <v>7498</v>
      </c>
      <c r="K122" s="456" t="str">
        <f>VLOOKUP(F122,石と花メイン,3,FALSE)</f>
        <v>◆柘榴石</v>
      </c>
      <c r="L122" s="459" t="str">
        <f>VLOOKUP(F122,石と花メイン,4,FALSE)</f>
        <v>アンスリウム【大紅団扇】</v>
      </c>
      <c r="M122" s="402">
        <f>IF(OR(MONTH(F122)&lt;7,AND(MONTH(F122)=7,DAY(F122)&lt;=25)),
MOD(SUM((E122-1901)*365,259),260),
MOD(SUM((E122-1900)*365,259),260))</f>
        <v>9</v>
      </c>
      <c r="N122" s="489">
        <f>IF(AND(MONTH(F122)=7,DAY(F122)&gt;25),1,
ROUNDDOWN((SUM(VLOOKUP(MONTH(F122),D暦変換用数値,2,FALSE),DAY(F122))/28)+1,0))</f>
        <v>1</v>
      </c>
      <c r="O122" s="498">
        <f>IF(AND(MONTH(F122)=7,DAY(F122)&gt;25),DAY(F122)-25,
MOD((SUM(VLOOKUP(MONTH(F122),D暦変換用数値,2,FALSE),DAY(F122))),28)+1)</f>
        <v>4</v>
      </c>
      <c r="P122" s="501">
        <f>IF(OR(MONTH(F122)&lt;7,AND(MONTH(F122)=7,DAY(F122)&lt;=25)),
MOD(SUM((E122-1901)*365,(N122-1)*28,O122,258),260),
MOD(SUM((E122-1900)*365,(N122-1)*28,O122,258),260))</f>
        <v>12</v>
      </c>
      <c r="Q122" s="460" t="str">
        <f>VLOOKUP(MOD(P122,4),色,2,FALSE)</f>
        <v>黄色い</v>
      </c>
      <c r="R122" s="464" t="str">
        <f>VLOOKUP(MOD(P122,13),銀河の音,2,FALSE)</f>
        <v>水晶の</v>
      </c>
      <c r="S122" s="468" t="str">
        <f>VLOOKUP(MOD(P122,20),太陽の紋章,2,FALSE)</f>
        <v>人</v>
      </c>
      <c r="T122" s="510" t="s">
        <v>7499</v>
      </c>
    </row>
    <row r="123" spans="1:20" s="329" customFormat="1" ht="13.5" customHeight="1">
      <c r="A123" s="445" t="str">
        <f>VLOOKUP(MOD(E123,10),十干,2,FALSE)</f>
        <v>壬</v>
      </c>
      <c r="B123" s="447" t="str">
        <f>VLOOKUP(MOD(E123,12),十二支,3,FALSE)</f>
        <v xml:space="preserve">01 冥 </v>
      </c>
      <c r="C123" s="448" t="str">
        <f>VLOOKUP(F123,星座,3,TRUE)</f>
        <v xml:space="preserve">06 聖 </v>
      </c>
      <c r="D123" s="531">
        <v>22856</v>
      </c>
      <c r="E123" s="449">
        <f>IFERROR(YEAR(D123),LEFT(D123,4))</f>
        <v>1962</v>
      </c>
      <c r="F123" s="449" t="str">
        <f>IF(ISTEXT(D123),RIGHT(D123,5),TEXT(D123,"mm/dd"))</f>
        <v>07/29</v>
      </c>
      <c r="G123" s="452">
        <f>SUM(MID(E123,1,1),MID(E123,2,1),MID(E123,3,1),MID(E123,4,1),MID(F123,1,1),MID(F123,2,1),MID(F123,4,1),MID(F123,5,1))</f>
        <v>36</v>
      </c>
      <c r="H123" s="450">
        <f>IF(MOD(G123,9)=0,9,MOD(G123,9))</f>
        <v>9</v>
      </c>
      <c r="I123" s="450" t="str">
        <f>IFERROR(MID("日月火水木金土",WEEKDAY(D123),1),"")</f>
        <v>日</v>
      </c>
      <c r="J123" s="453" t="s">
        <v>5357</v>
      </c>
      <c r="K123" s="455" t="str">
        <f>VLOOKUP(F123,石と花メイン,3,FALSE)</f>
        <v>◆柘榴石</v>
      </c>
      <c r="L123" s="457" t="str">
        <f>VLOOKUP(F123,石と花メイン,4,FALSE)</f>
        <v>アンスリウム【大紅団扇】</v>
      </c>
      <c r="M123" s="401">
        <f>IF(OR(MONTH(F123)&lt;7,AND(MONTH(F123)=7,DAY(F123)&lt;=25)),
MOD(SUM((E123-1901)*365,259),260),
MOD(SUM((E123-1900)*365,259),260))</f>
        <v>9</v>
      </c>
      <c r="N123" s="494">
        <f>IF(AND(MONTH(F123)=7,DAY(F123)&gt;25),1,
ROUNDDOWN((SUM(VLOOKUP(MONTH(F123),D暦変換用数値,2,FALSE),DAY(F123))/28)+1,0))</f>
        <v>1</v>
      </c>
      <c r="O123" s="496">
        <f>IF(AND(MONTH(F123)=7,DAY(F123)&gt;25),DAY(F123)-25,
MOD((SUM(VLOOKUP(MONTH(F123),D暦変換用数値,2,FALSE),DAY(F123))),28)+1)</f>
        <v>4</v>
      </c>
      <c r="P123" s="499">
        <f>IF(OR(MONTH(F123)&lt;7,AND(MONTH(F123)=7,DAY(F123)&lt;=25)),
MOD(SUM((E123-1901)*365,(N123-1)*28,O123,258),260),
MOD(SUM((E123-1900)*365,(N123-1)*28,O123,258),260))</f>
        <v>12</v>
      </c>
      <c r="Q123" s="460" t="str">
        <f>VLOOKUP(MOD(P123,4),色,2,FALSE)</f>
        <v>黄色い</v>
      </c>
      <c r="R123" s="464" t="str">
        <f>VLOOKUP(MOD(P123,13),銀河の音,2,FALSE)</f>
        <v>水晶の</v>
      </c>
      <c r="S123" s="468" t="str">
        <f>VLOOKUP(MOD(P123,20),太陽の紋章,2,FALSE)</f>
        <v>人</v>
      </c>
      <c r="T123" s="483" t="s">
        <v>3736</v>
      </c>
    </row>
    <row r="124" spans="1:20" s="329" customFormat="1" ht="13.5" customHeight="1">
      <c r="A124" s="414" t="str">
        <f>VLOOKUP(MOD(E124,10),十干,2,FALSE)</f>
        <v>壬</v>
      </c>
      <c r="B124" s="415" t="str">
        <f>VLOOKUP(MOD(E124,12),十二支,3,FALSE)</f>
        <v xml:space="preserve">01 冥 </v>
      </c>
      <c r="C124" s="416" t="str">
        <f>VLOOKUP(F124,星座,3,TRUE)</f>
        <v xml:space="preserve">06 聖 </v>
      </c>
      <c r="D124" s="533">
        <v>22863</v>
      </c>
      <c r="E124" s="417">
        <f>IFERROR(YEAR(D124),LEFT(D124,4))</f>
        <v>1962</v>
      </c>
      <c r="F124" s="417" t="str">
        <f>IF(ISTEXT(D124),RIGHT(D124,5),TEXT(D124,"mm/dd"))</f>
        <v>08/05</v>
      </c>
      <c r="G124" s="417">
        <f>SUM(MID(E124,1,1),MID(E124,2,1),MID(E124,3,1),MID(E124,4,1),MID(F124,1,1),MID(F124,2,1),MID(F124,4,1),MID(F124,5,1))</f>
        <v>31</v>
      </c>
      <c r="H124" s="417">
        <f>IF(MOD(G124,9)=0,9,MOD(G124,9))</f>
        <v>4</v>
      </c>
      <c r="I124" s="417" t="str">
        <f>IFERROR(MID("日月火水木金土",WEEKDAY(D124),1),"")</f>
        <v>日</v>
      </c>
      <c r="J124" s="418" t="s">
        <v>4225</v>
      </c>
      <c r="K124" s="419" t="str">
        <f>VLOOKUP(F124,石と花メイン,3,FALSE)</f>
        <v>◆黄玉</v>
      </c>
      <c r="L124" s="420" t="str">
        <f>VLOOKUP(F124,石と花メイン,4,FALSE)</f>
        <v>百日紅/猿滑</v>
      </c>
      <c r="M124" s="399">
        <f>IF(OR(MONTH(F124)&lt;7,AND(MONTH(F124)=7,DAY(F124)&lt;=25)),
MOD(SUM((E124-1901)*365,259),260),
MOD(SUM((E124-1900)*365,259),260))</f>
        <v>9</v>
      </c>
      <c r="N124" s="421">
        <f>IF(AND(MONTH(F124)=7,DAY(F124)&gt;25),1,
ROUNDDOWN((SUM(VLOOKUP(MONTH(F124),D暦変換用数値,2,FALSE),DAY(F124))/28)+1,0))</f>
        <v>1</v>
      </c>
      <c r="O124" s="422">
        <f>IF(AND(MONTH(F124)=7,DAY(F124)&gt;25),DAY(F124)-25,
MOD((SUM(VLOOKUP(MONTH(F124),D暦変換用数値,2,FALSE),DAY(F124))),28)+1)</f>
        <v>11</v>
      </c>
      <c r="P124" s="423">
        <f>IF(OR(MONTH(F124)&lt;7,AND(MONTH(F124)=7,DAY(F124)&lt;=25)),
MOD(SUM((E124-1901)*365,(N124-1)*28,O124,258),260),
MOD(SUM((E124-1900)*365,(N124-1)*28,O124,258),260))</f>
        <v>19</v>
      </c>
      <c r="Q124" s="424" t="str">
        <f>VLOOKUP(MOD(P124,4),色,2,FALSE)</f>
        <v>青い</v>
      </c>
      <c r="R124" s="425" t="str">
        <f>VLOOKUP(MOD(P124,13),銀河の音,2,FALSE)</f>
        <v>律動の</v>
      </c>
      <c r="S124" s="426" t="str">
        <f>VLOOKUP(MOD(P124,20),太陽の紋章,2,FALSE)</f>
        <v>嵐</v>
      </c>
      <c r="T124" s="473" t="s">
        <v>1117</v>
      </c>
    </row>
    <row r="125" spans="1:20" s="329" customFormat="1" ht="13.5" customHeight="1">
      <c r="A125" s="414" t="str">
        <f>VLOOKUP(MOD(E125,10),十干,2,FALSE)</f>
        <v>壬</v>
      </c>
      <c r="B125" s="415" t="str">
        <f>VLOOKUP(MOD(E125,12),十二支,3,FALSE)</f>
        <v xml:space="preserve">01 冥 </v>
      </c>
      <c r="C125" s="416" t="str">
        <f>VLOOKUP(F125,星座,3,TRUE)</f>
        <v xml:space="preserve">06 聖 </v>
      </c>
      <c r="D125" s="533">
        <v>22866</v>
      </c>
      <c r="E125" s="417">
        <f>IFERROR(YEAR(D125),LEFT(D125,4))</f>
        <v>1962</v>
      </c>
      <c r="F125" s="417" t="str">
        <f>IF(ISTEXT(D125),RIGHT(D125,5),TEXT(D125,"mm/dd"))</f>
        <v>08/08</v>
      </c>
      <c r="G125" s="417">
        <f>SUM(MID(E125,1,1),MID(E125,2,1),MID(E125,3,1),MID(E125,4,1),MID(F125,1,1),MID(F125,2,1),MID(F125,4,1),MID(F125,5,1))</f>
        <v>34</v>
      </c>
      <c r="H125" s="417">
        <f>IF(MOD(G125,9)=0,9,MOD(G125,9))</f>
        <v>7</v>
      </c>
      <c r="I125" s="417" t="str">
        <f>IFERROR(MID("日月火水木金土",WEEKDAY(D125),1),"")</f>
        <v>水</v>
      </c>
      <c r="J125" s="418" t="s">
        <v>4226</v>
      </c>
      <c r="K125" s="419" t="str">
        <f>VLOOKUP(F125,石と花メイン,3,FALSE)</f>
        <v>○真珠</v>
      </c>
      <c r="L125" s="420" t="str">
        <f>VLOOKUP(F125,石と花メイン,4,FALSE)</f>
        <v>クレオメ【西洋風蝶草】</v>
      </c>
      <c r="M125" s="399">
        <f>IF(OR(MONTH(F125)&lt;7,AND(MONTH(F125)=7,DAY(F125)&lt;=25)),
MOD(SUM((E125-1901)*365,259),260),
MOD(SUM((E125-1900)*365,259),260))</f>
        <v>9</v>
      </c>
      <c r="N125" s="421">
        <f>IF(AND(MONTH(F125)=7,DAY(F125)&gt;25),1,
ROUNDDOWN((SUM(VLOOKUP(MONTH(F125),D暦変換用数値,2,FALSE),DAY(F125))/28)+1,0))</f>
        <v>1</v>
      </c>
      <c r="O125" s="422">
        <f>IF(AND(MONTH(F125)=7,DAY(F125)&gt;25),DAY(F125)-25,
MOD((SUM(VLOOKUP(MONTH(F125),D暦変換用数値,2,FALSE),DAY(F125))),28)+1)</f>
        <v>14</v>
      </c>
      <c r="P125" s="423">
        <f>IF(OR(MONTH(F125)&lt;7,AND(MONTH(F125)=7,DAY(F125)&lt;=25)),
MOD(SUM((E125-1901)*365,(N125-1)*28,O125,258),260),
MOD(SUM((E125-1900)*365,(N125-1)*28,O125,258),260))</f>
        <v>22</v>
      </c>
      <c r="Q125" s="424" t="str">
        <f>VLOOKUP(MOD(P125,4),色,2,FALSE)</f>
        <v>白い</v>
      </c>
      <c r="R125" s="425" t="str">
        <f>VLOOKUP(MOD(P125,13),銀河の音,2,FALSE)</f>
        <v>太陽の</v>
      </c>
      <c r="S125" s="426" t="str">
        <f>VLOOKUP(MOD(P125,20),太陽の紋章,2,FALSE)</f>
        <v>風</v>
      </c>
      <c r="T125" s="502" t="s">
        <v>3624</v>
      </c>
    </row>
    <row r="126" spans="1:20" s="329" customFormat="1" ht="13.5" customHeight="1">
      <c r="A126" s="414" t="str">
        <f>VLOOKUP(MOD(E126,10),十干,2,FALSE)</f>
        <v>壬</v>
      </c>
      <c r="B126" s="415" t="str">
        <f>VLOOKUP(MOD(E126,12),十二支,3,FALSE)</f>
        <v xml:space="preserve">01 冥 </v>
      </c>
      <c r="C126" s="416" t="str">
        <f>VLOOKUP(F126,星座,3,TRUE)</f>
        <v xml:space="preserve">06 聖 </v>
      </c>
      <c r="D126" s="533">
        <v>22867</v>
      </c>
      <c r="E126" s="417">
        <f>IFERROR(YEAR(D126),LEFT(D126,4))</f>
        <v>1962</v>
      </c>
      <c r="F126" s="417" t="str">
        <f>IF(ISTEXT(D126),RIGHT(D126,5),TEXT(D126,"mm/dd"))</f>
        <v>08/09</v>
      </c>
      <c r="G126" s="417">
        <f>SUM(MID(E126,1,1),MID(E126,2,1),MID(E126,3,1),MID(E126,4,1),MID(F126,1,1),MID(F126,2,1),MID(F126,4,1),MID(F126,5,1))</f>
        <v>35</v>
      </c>
      <c r="H126" s="417">
        <f>IF(MOD(G126,9)=0,9,MOD(G126,9))</f>
        <v>8</v>
      </c>
      <c r="I126" s="417" t="str">
        <f>IFERROR(MID("日月火水木金土",WEEKDAY(D126),1),"")</f>
        <v>木</v>
      </c>
      <c r="J126" s="418" t="s">
        <v>4227</v>
      </c>
      <c r="K126" s="419" t="str">
        <f>VLOOKUP(F126,石と花メイン,3,FALSE)</f>
        <v>◆猫目石</v>
      </c>
      <c r="L126" s="420" t="str">
        <f>VLOOKUP(F126,石と花メイン,4,FALSE)</f>
        <v>朝鮮朝顔【曼陀羅華】</v>
      </c>
      <c r="M126" s="399">
        <f>IF(OR(MONTH(F126)&lt;7,AND(MONTH(F126)=7,DAY(F126)&lt;=25)),
MOD(SUM((E126-1901)*365,259),260),
MOD(SUM((E126-1900)*365,259),260))</f>
        <v>9</v>
      </c>
      <c r="N126" s="421">
        <f>IF(AND(MONTH(F126)=7,DAY(F126)&gt;25),1,
ROUNDDOWN((SUM(VLOOKUP(MONTH(F126),D暦変換用数値,2,FALSE),DAY(F126))/28)+1,0))</f>
        <v>1</v>
      </c>
      <c r="O126" s="422">
        <f>IF(AND(MONTH(F126)=7,DAY(F126)&gt;25),DAY(F126)-25,
MOD((SUM(VLOOKUP(MONTH(F126),D暦変換用数値,2,FALSE),DAY(F126))),28)+1)</f>
        <v>15</v>
      </c>
      <c r="P126" s="423">
        <f>IF(OR(MONTH(F126)&lt;7,AND(MONTH(F126)=7,DAY(F126)&lt;=25)),
MOD(SUM((E126-1901)*365,(N126-1)*28,O126,258),260),
MOD(SUM((E126-1900)*365,(N126-1)*28,O126,258),260))</f>
        <v>23</v>
      </c>
      <c r="Q126" s="424" t="str">
        <f>VLOOKUP(MOD(P126,4),色,2,FALSE)</f>
        <v>青い</v>
      </c>
      <c r="R126" s="425" t="str">
        <f>VLOOKUP(MOD(P126,13),銀河の音,2,FALSE)</f>
        <v>惑星の</v>
      </c>
      <c r="S126" s="426" t="str">
        <f>VLOOKUP(MOD(P126,20),太陽の紋章,2,FALSE)</f>
        <v>夜</v>
      </c>
      <c r="T126" s="502" t="s">
        <v>478</v>
      </c>
    </row>
    <row r="127" spans="1:20" s="329" customFormat="1" ht="13.5" customHeight="1">
      <c r="A127" s="442" t="str">
        <f>VLOOKUP(MOD(E127,10),十干,2,FALSE)</f>
        <v>壬</v>
      </c>
      <c r="B127" s="432" t="str">
        <f>VLOOKUP(MOD(E127,12),十二支,3,FALSE)</f>
        <v xml:space="preserve">01 冥 </v>
      </c>
      <c r="C127" s="433" t="str">
        <f>VLOOKUP(F127,星座,3,TRUE)</f>
        <v xml:space="preserve">06 聖 </v>
      </c>
      <c r="D127" s="534">
        <v>22873</v>
      </c>
      <c r="E127" s="434">
        <f>IFERROR(YEAR(D127),LEFT(D127,4))</f>
        <v>1962</v>
      </c>
      <c r="F127" s="434" t="str">
        <f>IF(ISTEXT(D127),RIGHT(D127,5),TEXT(D127,"mm/dd"))</f>
        <v>08/15</v>
      </c>
      <c r="G127" s="434">
        <f>SUM(MID(E127,1,1),MID(E127,2,1),MID(E127,3,1),MID(E127,4,1),MID(F127,1,1),MID(F127,2,1),MID(F127,4,1),MID(F127,5,1))</f>
        <v>32</v>
      </c>
      <c r="H127" s="434">
        <f>IF(MOD(G127,9)=0,9,MOD(G127,9))</f>
        <v>5</v>
      </c>
      <c r="I127" s="434" t="str">
        <f>IFERROR(MID("日月火水木金土",WEEKDAY(D127),1),"")</f>
        <v>水</v>
      </c>
      <c r="J127" s="443" t="s">
        <v>8177</v>
      </c>
      <c r="K127" s="436" t="str">
        <f>VLOOKUP(F127,石と花メイン,3,FALSE)</f>
        <v>■黄水晶</v>
      </c>
      <c r="L127" s="435" t="str">
        <f>VLOOKUP(F127,石と花メイン,4,FALSE)</f>
        <v>向日葵【日輪草】</v>
      </c>
      <c r="M127" s="400">
        <f>IF(OR(MONTH(F127)&lt;7,AND(MONTH(F127)=7,DAY(F127)&lt;=25)),
MOD(SUM((E127-1901)*365,259),260),
MOD(SUM((E127-1900)*365,259),260))</f>
        <v>9</v>
      </c>
      <c r="N127" s="436">
        <f>IF(AND(MONTH(F127)=7,DAY(F127)&gt;25),1,
ROUNDDOWN((SUM(VLOOKUP(MONTH(F127),D暦変換用数値,2,FALSE),DAY(F127))/28)+1,0))</f>
        <v>1</v>
      </c>
      <c r="O127" s="437">
        <f>IF(AND(MONTH(F127)=7,DAY(F127)&gt;25),DAY(F127)-25,
MOD((SUM(VLOOKUP(MONTH(F127),D暦変換用数値,2,FALSE),DAY(F127))),28)+1)</f>
        <v>21</v>
      </c>
      <c r="P127" s="438">
        <f>IF(OR(MONTH(F127)&lt;7,AND(MONTH(F127)=7,DAY(F127)&lt;=25)),
MOD(SUM((E127-1901)*365,(N127-1)*28,O127,258),260),
MOD(SUM((E127-1900)*365,(N127-1)*28,O127,258),260))</f>
        <v>29</v>
      </c>
      <c r="Q127" s="439" t="str">
        <f>VLOOKUP(MOD(P127,4),色,2,FALSE)</f>
        <v>赤い</v>
      </c>
      <c r="R127" s="440" t="str">
        <f>VLOOKUP(MOD(P127,13),銀河の音,2,FALSE)</f>
        <v>電気の</v>
      </c>
      <c r="S127" s="441" t="str">
        <f>VLOOKUP(MOD(P127,20),太陽の紋章,2,FALSE)</f>
        <v>月</v>
      </c>
      <c r="T127" s="543"/>
    </row>
    <row r="128" spans="1:20" s="329" customFormat="1" ht="13.5" customHeight="1">
      <c r="A128" s="445" t="str">
        <f>VLOOKUP(MOD(E128,10),十干,2,FALSE)</f>
        <v>壬</v>
      </c>
      <c r="B128" s="447" t="str">
        <f>VLOOKUP(MOD(E128,12),十二支,3,FALSE)</f>
        <v xml:space="preserve">01 冥 </v>
      </c>
      <c r="C128" s="448" t="str">
        <f>VLOOKUP(F128,星座,3,TRUE)</f>
        <v xml:space="preserve">06 聖 </v>
      </c>
      <c r="D128" s="531">
        <v>22876</v>
      </c>
      <c r="E128" s="449">
        <f>IFERROR(YEAR(D128),LEFT(D128,4))</f>
        <v>1962</v>
      </c>
      <c r="F128" s="449" t="str">
        <f>IF(ISTEXT(D128),RIGHT(D128,5),TEXT(D128,"mm/dd"))</f>
        <v>08/18</v>
      </c>
      <c r="G128" s="452">
        <f>SUM(MID(E128,1,1),MID(E128,2,1),MID(E128,3,1),MID(E128,4,1),MID(F128,1,1),MID(F128,2,1),MID(F128,4,1),MID(F128,5,1))</f>
        <v>35</v>
      </c>
      <c r="H128" s="450">
        <f>IF(MOD(G128,9)=0,9,MOD(G128,9))</f>
        <v>8</v>
      </c>
      <c r="I128" s="450" t="str">
        <f>IFERROR(MID("日月火水木金土",WEEKDAY(D128),1),"")</f>
        <v>土</v>
      </c>
      <c r="J128" s="453" t="s">
        <v>4228</v>
      </c>
      <c r="K128" s="455" t="str">
        <f>VLOOKUP(F128,石と花メイン,3,FALSE)</f>
        <v>◆藍玉</v>
      </c>
      <c r="L128" s="457" t="str">
        <f>VLOOKUP(F128,石と花メイン,4,FALSE)</f>
        <v>立葵【ホリーホック】</v>
      </c>
      <c r="M128" s="401">
        <f>IF(OR(MONTH(F128)&lt;7,AND(MONTH(F128)=7,DAY(F128)&lt;=25)),
MOD(SUM((E128-1901)*365,259),260),
MOD(SUM((E128-1900)*365,259),260))</f>
        <v>9</v>
      </c>
      <c r="N128" s="494">
        <f>IF(AND(MONTH(F128)=7,DAY(F128)&gt;25),1,
ROUNDDOWN((SUM(VLOOKUP(MONTH(F128),D暦変換用数値,2,FALSE),DAY(F128))/28)+1,0))</f>
        <v>1</v>
      </c>
      <c r="O128" s="496">
        <f>IF(AND(MONTH(F128)=7,DAY(F128)&gt;25),DAY(F128)-25,
MOD((SUM(VLOOKUP(MONTH(F128),D暦変換用数値,2,FALSE),DAY(F128))),28)+1)</f>
        <v>24</v>
      </c>
      <c r="P128" s="499">
        <f>IF(OR(MONTH(F128)&lt;7,AND(MONTH(F128)=7,DAY(F128)&lt;=25)),
MOD(SUM((E128-1901)*365,(N128-1)*28,O128,258),260),
MOD(SUM((E128-1900)*365,(N128-1)*28,O128,258),260))</f>
        <v>32</v>
      </c>
      <c r="Q128" s="460" t="str">
        <f>VLOOKUP(MOD(P128,4),色,2,FALSE)</f>
        <v>黄色い</v>
      </c>
      <c r="R128" s="464" t="str">
        <f>VLOOKUP(MOD(P128,13),銀河の音,2,FALSE)</f>
        <v>律動の</v>
      </c>
      <c r="S128" s="468" t="str">
        <f>VLOOKUP(MOD(P128,20),太陽の紋章,2,FALSE)</f>
        <v>人</v>
      </c>
      <c r="T128" s="482" t="s">
        <v>8442</v>
      </c>
    </row>
    <row r="129" spans="1:20" s="329" customFormat="1" ht="13.5" customHeight="1">
      <c r="A129" s="445" t="str">
        <f>VLOOKUP(MOD(E129,10),十干,2,FALSE)</f>
        <v>壬</v>
      </c>
      <c r="B129" s="447" t="str">
        <f>VLOOKUP(MOD(E129,12),十二支,3,FALSE)</f>
        <v xml:space="preserve">01 冥 </v>
      </c>
      <c r="C129" s="448" t="str">
        <f>VLOOKUP(F129,星座,3,TRUE)</f>
        <v xml:space="preserve">06 聖 </v>
      </c>
      <c r="D129" s="531">
        <v>22877</v>
      </c>
      <c r="E129" s="449">
        <f>IFERROR(YEAR(D129),LEFT(D129,4))</f>
        <v>1962</v>
      </c>
      <c r="F129" s="449" t="str">
        <f>IF(ISTEXT(D129),RIGHT(D129,5),TEXT(D129,"mm/dd"))</f>
        <v>08/19</v>
      </c>
      <c r="G129" s="452">
        <f>SUM(MID(E129,1,1),MID(E129,2,1),MID(E129,3,1),MID(E129,4,1),MID(F129,1,1),MID(F129,2,1),MID(F129,4,1),MID(F129,5,1))</f>
        <v>36</v>
      </c>
      <c r="H129" s="450">
        <f>IF(MOD(G129,9)=0,9,MOD(G129,9))</f>
        <v>9</v>
      </c>
      <c r="I129" s="450" t="str">
        <f>IFERROR(MID("日月火水木金土",WEEKDAY(D129),1),"")</f>
        <v>日</v>
      </c>
      <c r="J129" s="453" t="s">
        <v>5358</v>
      </c>
      <c r="K129" s="455" t="str">
        <f>VLOOKUP(F129,石と花メイン,3,FALSE)</f>
        <v>◆翠玉</v>
      </c>
      <c r="L129" s="457" t="str">
        <f>VLOOKUP(F129,石と花メイン,4,FALSE)</f>
        <v>凌霄花</v>
      </c>
      <c r="M129" s="401">
        <f>IF(OR(MONTH(F129)&lt;7,AND(MONTH(F129)=7,DAY(F129)&lt;=25)),
MOD(SUM((E129-1901)*365,259),260),
MOD(SUM((E129-1900)*365,259),260))</f>
        <v>9</v>
      </c>
      <c r="N129" s="494">
        <f>IF(AND(MONTH(F129)=7,DAY(F129)&gt;25),1,
ROUNDDOWN((SUM(VLOOKUP(MONTH(F129),D暦変換用数値,2,FALSE),DAY(F129))/28)+1,0))</f>
        <v>1</v>
      </c>
      <c r="O129" s="496">
        <f>IF(AND(MONTH(F129)=7,DAY(F129)&gt;25),DAY(F129)-25,
MOD((SUM(VLOOKUP(MONTH(F129),D暦変換用数値,2,FALSE),DAY(F129))),28)+1)</f>
        <v>25</v>
      </c>
      <c r="P129" s="499">
        <f>IF(OR(MONTH(F129)&lt;7,AND(MONTH(F129)=7,DAY(F129)&lt;=25)),
MOD(SUM((E129-1901)*365,(N129-1)*28,O129,258),260),
MOD(SUM((E129-1900)*365,(N129-1)*28,O129,258),260))</f>
        <v>33</v>
      </c>
      <c r="Q129" s="463" t="str">
        <f>VLOOKUP(MOD(P129,4),色,2,FALSE)</f>
        <v>赤い</v>
      </c>
      <c r="R129" s="467" t="str">
        <f>VLOOKUP(MOD(P129,13),銀河の音,2,FALSE)</f>
        <v>共振の</v>
      </c>
      <c r="S129" s="471" t="str">
        <f>VLOOKUP(MOD(P129,20),太陽の紋章,2,FALSE)</f>
        <v>空歩く者</v>
      </c>
      <c r="T129" s="483" t="s">
        <v>3736</v>
      </c>
    </row>
    <row r="130" spans="1:20" s="329" customFormat="1" ht="13.5" customHeight="1">
      <c r="A130" s="445" t="str">
        <f>VLOOKUP(MOD(E130,10),十干,2,FALSE)</f>
        <v>壬</v>
      </c>
      <c r="B130" s="447" t="str">
        <f>VLOOKUP(MOD(E130,12),十二支,3,FALSE)</f>
        <v xml:space="preserve">01 冥 </v>
      </c>
      <c r="C130" s="448" t="str">
        <f>VLOOKUP(F130,星座,3,TRUE)</f>
        <v xml:space="preserve">06 聖 </v>
      </c>
      <c r="D130" s="531">
        <v>22877</v>
      </c>
      <c r="E130" s="449">
        <f>IFERROR(YEAR(D130),LEFT(D130,4))</f>
        <v>1962</v>
      </c>
      <c r="F130" s="449" t="str">
        <f>IF(ISTEXT(D130),RIGHT(D130,5),TEXT(D130,"mm/dd"))</f>
        <v>08/19</v>
      </c>
      <c r="G130" s="452">
        <f>SUM(MID(E130,1,1),MID(E130,2,1),MID(E130,3,1),MID(E130,4,1),MID(F130,1,1),MID(F130,2,1),MID(F130,4,1),MID(F130,5,1))</f>
        <v>36</v>
      </c>
      <c r="H130" s="450">
        <f>IF(MOD(G130,9)=0,9,MOD(G130,9))</f>
        <v>9</v>
      </c>
      <c r="I130" s="450" t="str">
        <f>IFERROR(MID("日月火水木金土",WEEKDAY(D130),1),"")</f>
        <v>日</v>
      </c>
      <c r="J130" s="453" t="s">
        <v>5359</v>
      </c>
      <c r="K130" s="455" t="str">
        <f>VLOOKUP(F130,石と花メイン,3,FALSE)</f>
        <v>◆翠玉</v>
      </c>
      <c r="L130" s="457" t="str">
        <f>VLOOKUP(F130,石と花メイン,4,FALSE)</f>
        <v>凌霄花</v>
      </c>
      <c r="M130" s="401">
        <f>IF(OR(MONTH(F130)&lt;7,AND(MONTH(F130)=7,DAY(F130)&lt;=25)),
MOD(SUM((E130-1901)*365,259),260),
MOD(SUM((E130-1900)*365,259),260))</f>
        <v>9</v>
      </c>
      <c r="N130" s="494">
        <f>IF(AND(MONTH(F130)=7,DAY(F130)&gt;25),1,
ROUNDDOWN((SUM(VLOOKUP(MONTH(F130),D暦変換用数値,2,FALSE),DAY(F130))/28)+1,0))</f>
        <v>1</v>
      </c>
      <c r="O130" s="496">
        <f>IF(AND(MONTH(F130)=7,DAY(F130)&gt;25),DAY(F130)-25,
MOD((SUM(VLOOKUP(MONTH(F130),D暦変換用数値,2,FALSE),DAY(F130))),28)+1)</f>
        <v>25</v>
      </c>
      <c r="P130" s="499">
        <f>IF(OR(MONTH(F130)&lt;7,AND(MONTH(F130)=7,DAY(F130)&lt;=25)),
MOD(SUM((E130-1901)*365,(N130-1)*28,O130,258),260),
MOD(SUM((E130-1900)*365,(N130-1)*28,O130,258),260))</f>
        <v>33</v>
      </c>
      <c r="Q130" s="463" t="str">
        <f>VLOOKUP(MOD(P130,4),色,2,FALSE)</f>
        <v>赤い</v>
      </c>
      <c r="R130" s="467" t="str">
        <f>VLOOKUP(MOD(P130,13),銀河の音,2,FALSE)</f>
        <v>共振の</v>
      </c>
      <c r="S130" s="471" t="str">
        <f>VLOOKUP(MOD(P130,20),太陽の紋章,2,FALSE)</f>
        <v>空歩く者</v>
      </c>
      <c r="T130" s="483" t="s">
        <v>3736</v>
      </c>
    </row>
    <row r="131" spans="1:20" s="329" customFormat="1" ht="13.5" customHeight="1">
      <c r="A131" s="442" t="str">
        <f>VLOOKUP(MOD(E131,10),十干,2,FALSE)</f>
        <v>壬</v>
      </c>
      <c r="B131" s="432" t="str">
        <f>VLOOKUP(MOD(E131,12),十二支,3,FALSE)</f>
        <v xml:space="preserve">01 冥 </v>
      </c>
      <c r="C131" s="433" t="str">
        <f>VLOOKUP(F131,星座,3,TRUE)</f>
        <v xml:space="preserve">06 聖 </v>
      </c>
      <c r="D131" s="540">
        <v>22877</v>
      </c>
      <c r="E131" s="434">
        <f>IFERROR(YEAR(D131),LEFT(D131,4))</f>
        <v>1962</v>
      </c>
      <c r="F131" s="548" t="str">
        <f>IF(ISTEXT(D131),RIGHT(D131,5),TEXT(D131,"mm/dd"))</f>
        <v>08/19</v>
      </c>
      <c r="G131" s="434">
        <f>SUM(MID(E131,1,1),MID(E131,2,1),MID(E131,3,1),MID(E131,4,1),MID(F131,1,1),MID(F131,2,1),MID(F131,4,1),MID(F131,5,1))</f>
        <v>36</v>
      </c>
      <c r="H131" s="434">
        <f>IF(MOD(G131,9)=0,9,MOD(G131,9))</f>
        <v>9</v>
      </c>
      <c r="I131" s="434" t="str">
        <f>IFERROR(MID("日月火水木金土",WEEKDAY(D131),1),"")</f>
        <v>日</v>
      </c>
      <c r="J131" s="443" t="s">
        <v>9249</v>
      </c>
      <c r="K131" s="436" t="str">
        <f>VLOOKUP(F131,石と花メイン,3,FALSE)</f>
        <v>◆翠玉</v>
      </c>
      <c r="L131" s="435" t="str">
        <f>VLOOKUP(F131,石と花メイン,4,FALSE)</f>
        <v>凌霄花</v>
      </c>
      <c r="M131" s="400">
        <f>IF(OR(MONTH(F131)&lt;7,AND(MONTH(F131)=7,DAY(F131)&lt;=25)),
MOD(SUM((E131-1901)*365,259),260),
MOD(SUM((E131-1900)*365,259),260))</f>
        <v>9</v>
      </c>
      <c r="N131" s="436">
        <f>IF(AND(MONTH(F131)=7,DAY(F131)&gt;25),1,
ROUNDDOWN((SUM(VLOOKUP(MONTH(F131),D暦変換用数値,2,FALSE),DAY(F131))/28)+1,0))</f>
        <v>1</v>
      </c>
      <c r="O131" s="437">
        <f>IF(AND(MONTH(F131)=7,DAY(F131)&gt;25),DAY(F131)-25,
MOD((SUM(VLOOKUP(MONTH(F131),D暦変換用数値,2,FALSE),DAY(F131))),28)+1)</f>
        <v>25</v>
      </c>
      <c r="P131" s="438">
        <f>IF(OR(MONTH(F131)&lt;7,AND(MONTH(F131)=7,DAY(F131)&lt;=25)),
MOD(SUM((E131-1901)*365,(N131-1)*28,O131,258),260),
MOD(SUM((E131-1900)*365,(N131-1)*28,O131,258),260))</f>
        <v>33</v>
      </c>
      <c r="Q131" s="439" t="str">
        <f>VLOOKUP(MOD(P131,4),色,2,FALSE)</f>
        <v>赤い</v>
      </c>
      <c r="R131" s="440" t="str">
        <f>VLOOKUP(MOD(P131,13),銀河の音,2,FALSE)</f>
        <v>共振の</v>
      </c>
      <c r="S131" s="441" t="str">
        <f>VLOOKUP(MOD(P131,20),太陽の紋章,2,FALSE)</f>
        <v>空歩く者</v>
      </c>
      <c r="T131" s="487" t="s">
        <v>9250</v>
      </c>
    </row>
    <row r="132" spans="1:20" s="329" customFormat="1" ht="13.5" customHeight="1">
      <c r="A132" s="445" t="str">
        <f>VLOOKUP(MOD(E132,10),十干,2,FALSE)</f>
        <v>壬</v>
      </c>
      <c r="B132" s="447" t="str">
        <f>VLOOKUP(MOD(E132,12),十二支,3,FALSE)</f>
        <v xml:space="preserve">01 冥 </v>
      </c>
      <c r="C132" s="448" t="str">
        <f>VLOOKUP(F132,星座,3,TRUE)</f>
        <v xml:space="preserve">06 聖 </v>
      </c>
      <c r="D132" s="531">
        <v>22879</v>
      </c>
      <c r="E132" s="449">
        <f>IFERROR(YEAR(D132),LEFT(D132,4))</f>
        <v>1962</v>
      </c>
      <c r="F132" s="449" t="str">
        <f>IF(ISTEXT(D132),RIGHT(D132,5),TEXT(D132,"mm/dd"))</f>
        <v>08/21</v>
      </c>
      <c r="G132" s="452">
        <f>SUM(MID(E132,1,1),MID(E132,2,1),MID(E132,3,1),MID(E132,4,1),MID(F132,1,1),MID(F132,2,1),MID(F132,4,1),MID(F132,5,1))</f>
        <v>29</v>
      </c>
      <c r="H132" s="450">
        <f>IF(MOD(G132,9)=0,9,MOD(G132,9))</f>
        <v>2</v>
      </c>
      <c r="I132" s="450" t="str">
        <f>IFERROR(MID("日月火水木金土",WEEKDAY(D132),1),"")</f>
        <v>火</v>
      </c>
      <c r="J132" s="453" t="s">
        <v>4798</v>
      </c>
      <c r="K132" s="455" t="str">
        <f>VLOOKUP(F132,石と花メイン,3,FALSE)</f>
        <v>◇金剛石</v>
      </c>
      <c r="L132" s="457" t="str">
        <f>VLOOKUP(F132,石と花メイン,4,FALSE)</f>
        <v>仙人掌/覇王樹</v>
      </c>
      <c r="M132" s="401">
        <f>IF(OR(MONTH(F132)&lt;7,AND(MONTH(F132)=7,DAY(F132)&lt;=25)),
MOD(SUM((E132-1901)*365,259),260),
MOD(SUM((E132-1900)*365,259),260))</f>
        <v>9</v>
      </c>
      <c r="N132" s="494">
        <f>IF(AND(MONTH(F132)=7,DAY(F132)&gt;25),1,
ROUNDDOWN((SUM(VLOOKUP(MONTH(F132),D暦変換用数値,2,FALSE),DAY(F132))/28)+1,0))</f>
        <v>1</v>
      </c>
      <c r="O132" s="496">
        <f>IF(AND(MONTH(F132)=7,DAY(F132)&gt;25),DAY(F132)-25,
MOD((SUM(VLOOKUP(MONTH(F132),D暦変換用数値,2,FALSE),DAY(F132))),28)+1)</f>
        <v>27</v>
      </c>
      <c r="P132" s="499">
        <f>IF(OR(MONTH(F132)&lt;7,AND(MONTH(F132)=7,DAY(F132)&lt;=25)),
MOD(SUM((E132-1901)*365,(N132-1)*28,O132,258),260),
MOD(SUM((E132-1900)*365,(N132-1)*28,O132,258),260))</f>
        <v>35</v>
      </c>
      <c r="Q132" s="462" t="str">
        <f>VLOOKUP(MOD(P132,4),色,2,FALSE)</f>
        <v>青い</v>
      </c>
      <c r="R132" s="466" t="str">
        <f>VLOOKUP(MOD(P132,13),銀河の音,2,FALSE)</f>
        <v>太陽の</v>
      </c>
      <c r="S132" s="470" t="str">
        <f>VLOOKUP(MOD(P132,20),太陽の紋章,2,FALSE)</f>
        <v>鷲</v>
      </c>
      <c r="T132" s="508" t="s">
        <v>6671</v>
      </c>
    </row>
    <row r="133" spans="1:20" s="329" customFormat="1" ht="13.5" customHeight="1">
      <c r="A133" s="445" t="str">
        <f>VLOOKUP(MOD(E133,10),十干,2,FALSE)</f>
        <v>甲</v>
      </c>
      <c r="B133" s="447" t="str">
        <f>VLOOKUP(MOD(E133,12),十二支,3,FALSE)</f>
        <v xml:space="preserve">01 冥 </v>
      </c>
      <c r="C133" s="448" t="str">
        <f>VLOOKUP(F133,星座,3,TRUE)</f>
        <v xml:space="preserve">06 聖 </v>
      </c>
      <c r="D133" s="531">
        <v>27239</v>
      </c>
      <c r="E133" s="449">
        <f>IFERROR(YEAR(D133),LEFT(D133,4))</f>
        <v>1974</v>
      </c>
      <c r="F133" s="449" t="str">
        <f>IF(ISTEXT(D133),RIGHT(D133,5),TEXT(D133,"mm/dd"))</f>
        <v>07/29</v>
      </c>
      <c r="G133" s="452">
        <f>SUM(MID(E133,1,1),MID(E133,2,1),MID(E133,3,1),MID(E133,4,1),MID(F133,1,1),MID(F133,2,1),MID(F133,4,1),MID(F133,5,1))</f>
        <v>39</v>
      </c>
      <c r="H133" s="450">
        <f>IF(MOD(G133,9)=0,9,MOD(G133,9))</f>
        <v>3</v>
      </c>
      <c r="I133" s="450" t="str">
        <f>IFERROR(MID("日月火水木金土",WEEKDAY(D133),1),"")</f>
        <v>月</v>
      </c>
      <c r="J133" s="453" t="s">
        <v>4973</v>
      </c>
      <c r="K133" s="455" t="str">
        <f>VLOOKUP(F133,石と花メイン,3,FALSE)</f>
        <v>◆柘榴石</v>
      </c>
      <c r="L133" s="457" t="str">
        <f>VLOOKUP(F133,石と花メイン,4,FALSE)</f>
        <v>アンスリウム【大紅団扇】</v>
      </c>
      <c r="M133" s="401">
        <f>IF(OR(MONTH(F133)&lt;7,AND(MONTH(F133)=7,DAY(F133)&lt;=25)),
MOD(SUM((E133-1901)*365,259),260),
MOD(SUM((E133-1900)*365,259),260))</f>
        <v>229</v>
      </c>
      <c r="N133" s="494">
        <f>IF(AND(MONTH(F133)=7,DAY(F133)&gt;25),1,
ROUNDDOWN((SUM(VLOOKUP(MONTH(F133),D暦変換用数値,2,FALSE),DAY(F133))/28)+1,0))</f>
        <v>1</v>
      </c>
      <c r="O133" s="496">
        <f>IF(AND(MONTH(F133)=7,DAY(F133)&gt;25),DAY(F133)-25,
MOD((SUM(VLOOKUP(MONTH(F133),D暦変換用数値,2,FALSE),DAY(F133))),28)+1)</f>
        <v>4</v>
      </c>
      <c r="P133" s="499">
        <f>IF(OR(MONTH(F133)&lt;7,AND(MONTH(F133)=7,DAY(F133)&lt;=25)),
MOD(SUM((E133-1901)*365,(N133-1)*28,O133,258),260),
MOD(SUM((E133-1900)*365,(N133-1)*28,O133,258),260))</f>
        <v>232</v>
      </c>
      <c r="Q133" s="460" t="str">
        <f>VLOOKUP(MOD(P133,4),色,2,FALSE)</f>
        <v>黄色い</v>
      </c>
      <c r="R133" s="464" t="str">
        <f>VLOOKUP(MOD(P133,13),銀河の音,2,FALSE)</f>
        <v>スペクトルの</v>
      </c>
      <c r="S133" s="468" t="str">
        <f>VLOOKUP(MOD(P133,20),太陽の紋章,2,FALSE)</f>
        <v>人</v>
      </c>
      <c r="T133" s="508" t="s">
        <v>4996</v>
      </c>
    </row>
    <row r="134" spans="1:20" s="329" customFormat="1" ht="13.5" customHeight="1">
      <c r="A134" s="445" t="str">
        <f>VLOOKUP(MOD(E134,10),十干,2,FALSE)</f>
        <v>甲</v>
      </c>
      <c r="B134" s="447" t="str">
        <f>VLOOKUP(MOD(E134,12),十二支,3,FALSE)</f>
        <v xml:space="preserve">01 冥 </v>
      </c>
      <c r="C134" s="448" t="str">
        <f>VLOOKUP(F134,星座,3,TRUE)</f>
        <v xml:space="preserve">06 聖 </v>
      </c>
      <c r="D134" s="531">
        <v>27240</v>
      </c>
      <c r="E134" s="449">
        <f>IFERROR(YEAR(D134),LEFT(D134,4))</f>
        <v>1974</v>
      </c>
      <c r="F134" s="449" t="str">
        <f>IF(ISTEXT(D134),RIGHT(D134,5),TEXT(D134,"mm/dd"))</f>
        <v>07/30</v>
      </c>
      <c r="G134" s="452">
        <f>SUM(MID(E134,1,1),MID(E134,2,1),MID(E134,3,1),MID(E134,4,1),MID(F134,1,1),MID(F134,2,1),MID(F134,4,1),MID(F134,5,1))</f>
        <v>31</v>
      </c>
      <c r="H134" s="450">
        <f>IF(MOD(G134,9)=0,9,MOD(G134,9))</f>
        <v>4</v>
      </c>
      <c r="I134" s="450" t="str">
        <f>IFERROR(MID("日月火水木金土",WEEKDAY(D134),1),"")</f>
        <v>火</v>
      </c>
      <c r="J134" s="453" t="s">
        <v>4974</v>
      </c>
      <c r="K134" s="455" t="str">
        <f>VLOOKUP(F134,石と花メイン,3,FALSE)</f>
        <v>●琥珀</v>
      </c>
      <c r="L134" s="457" t="str">
        <f>VLOOKUP(F134,石と花メイン,4,FALSE)</f>
        <v>菩提樹</v>
      </c>
      <c r="M134" s="401">
        <f>IF(OR(MONTH(F134)&lt;7,AND(MONTH(F134)=7,DAY(F134)&lt;=25)),
MOD(SUM((E134-1901)*365,259),260),
MOD(SUM((E134-1900)*365,259),260))</f>
        <v>229</v>
      </c>
      <c r="N134" s="494">
        <f>IF(AND(MONTH(F134)=7,DAY(F134)&gt;25),1,
ROUNDDOWN((SUM(VLOOKUP(MONTH(F134),D暦変換用数値,2,FALSE),DAY(F134))/28)+1,0))</f>
        <v>1</v>
      </c>
      <c r="O134" s="496">
        <f>IF(AND(MONTH(F134)=7,DAY(F134)&gt;25),DAY(F134)-25,
MOD((SUM(VLOOKUP(MONTH(F134),D暦変換用数値,2,FALSE),DAY(F134))),28)+1)</f>
        <v>5</v>
      </c>
      <c r="P134" s="499">
        <f>IF(OR(MONTH(F134)&lt;7,AND(MONTH(F134)=7,DAY(F134)&lt;=25)),
MOD(SUM((E134-1901)*365,(N134-1)*28,O134,258),260),
MOD(SUM((E134-1900)*365,(N134-1)*28,O134,258),260))</f>
        <v>233</v>
      </c>
      <c r="Q134" s="463" t="str">
        <f>VLOOKUP(MOD(P134,4),色,2,FALSE)</f>
        <v>赤い</v>
      </c>
      <c r="R134" s="467" t="str">
        <f>VLOOKUP(MOD(P134,13),銀河の音,2,FALSE)</f>
        <v>水晶の</v>
      </c>
      <c r="S134" s="471" t="str">
        <f>VLOOKUP(MOD(P134,20),太陽の紋章,2,FALSE)</f>
        <v>空歩く者</v>
      </c>
      <c r="T134" s="508" t="s">
        <v>964</v>
      </c>
    </row>
    <row r="135" spans="1:20" s="329" customFormat="1" ht="13.5" customHeight="1">
      <c r="A135" s="442" t="str">
        <f>VLOOKUP(MOD(E135,10),十干,2,FALSE)</f>
        <v>甲</v>
      </c>
      <c r="B135" s="432" t="str">
        <f>VLOOKUP(MOD(E135,12),十二支,3,FALSE)</f>
        <v xml:space="preserve">01 冥 </v>
      </c>
      <c r="C135" s="433" t="str">
        <f>VLOOKUP(F135,星座,3,TRUE)</f>
        <v xml:space="preserve">06 聖 </v>
      </c>
      <c r="D135" s="534">
        <v>27242</v>
      </c>
      <c r="E135" s="434">
        <f>IFERROR(YEAR(D135),LEFT(D135,4))</f>
        <v>1974</v>
      </c>
      <c r="F135" s="434" t="str">
        <f>IF(ISTEXT(D135),RIGHT(D135,5),TEXT(D135,"mm/dd"))</f>
        <v>08/01</v>
      </c>
      <c r="G135" s="434">
        <f>SUM(MID(E135,1,1),MID(E135,2,1),MID(E135,3,1),MID(E135,4,1),MID(F135,1,1),MID(F135,2,1),MID(F135,4,1),MID(F135,5,1))</f>
        <v>30</v>
      </c>
      <c r="H135" s="434">
        <f>IF(MOD(G135,9)=0,9,MOD(G135,9))</f>
        <v>3</v>
      </c>
      <c r="I135" s="434" t="str">
        <f>IFERROR(MID("日月火水木金土",WEEKDAY(D135),1),"")</f>
        <v>木</v>
      </c>
      <c r="J135" s="443" t="s">
        <v>8355</v>
      </c>
      <c r="K135" s="436" t="str">
        <f>VLOOKUP(F135,石と花メイン,3,FALSE)</f>
        <v>■赤縞瑪瑙</v>
      </c>
      <c r="L135" s="435" t="str">
        <f>VLOOKUP(F135,石と花メイン,4,FALSE)</f>
        <v>鹿ノ子百合</v>
      </c>
      <c r="M135" s="400">
        <f>IF(OR(MONTH(F135)&lt;7,AND(MONTH(F135)=7,DAY(F135)&lt;=25)),
MOD(SUM((E135-1901)*365,259),260),
MOD(SUM((E135-1900)*365,259),260))</f>
        <v>229</v>
      </c>
      <c r="N135" s="436">
        <f>IF(AND(MONTH(F135)=7,DAY(F135)&gt;25),1,
ROUNDDOWN((SUM(VLOOKUP(MONTH(F135),D暦変換用数値,2,FALSE),DAY(F135))/28)+1,0))</f>
        <v>1</v>
      </c>
      <c r="O135" s="437">
        <f>IF(AND(MONTH(F135)=7,DAY(F135)&gt;25),DAY(F135)-25,
MOD((SUM(VLOOKUP(MONTH(F135),D暦変換用数値,2,FALSE),DAY(F135))),28)+1)</f>
        <v>7</v>
      </c>
      <c r="P135" s="438">
        <f>IF(OR(MONTH(F135)&lt;7,AND(MONTH(F135)=7,DAY(F135)&lt;=25)),
MOD(SUM((E135-1901)*365,(N135-1)*28,O135,258),260),
MOD(SUM((E135-1900)*365,(N135-1)*28,O135,258),260))</f>
        <v>235</v>
      </c>
      <c r="Q135" s="439" t="str">
        <f>VLOOKUP(MOD(P135,4),色,2,FALSE)</f>
        <v>青い</v>
      </c>
      <c r="R135" s="440" t="str">
        <f>VLOOKUP(MOD(P135,13),銀河の音,2,FALSE)</f>
        <v>磁気の</v>
      </c>
      <c r="S135" s="441" t="str">
        <f>VLOOKUP(MOD(P135,20),太陽の紋章,2,FALSE)</f>
        <v>鷲</v>
      </c>
      <c r="T135" s="487" t="s">
        <v>8356</v>
      </c>
    </row>
    <row r="136" spans="1:20" s="329" customFormat="1" ht="13.5" customHeight="1">
      <c r="A136" s="445" t="str">
        <f>VLOOKUP(MOD(E136,10),十干,2,FALSE)</f>
        <v>甲</v>
      </c>
      <c r="B136" s="447" t="str">
        <f>VLOOKUP(MOD(E136,12),十二支,3,FALSE)</f>
        <v xml:space="preserve">01 冥 </v>
      </c>
      <c r="C136" s="448" t="str">
        <f>VLOOKUP(F136,星座,3,TRUE)</f>
        <v xml:space="preserve">06 聖 </v>
      </c>
      <c r="D136" s="531">
        <v>27246</v>
      </c>
      <c r="E136" s="449">
        <f>IFERROR(YEAR(D136),LEFT(D136,4))</f>
        <v>1974</v>
      </c>
      <c r="F136" s="449" t="str">
        <f>IF(ISTEXT(D136),RIGHT(D136,5),TEXT(D136,"mm/dd"))</f>
        <v>08/05</v>
      </c>
      <c r="G136" s="452">
        <f>SUM(MID(E136,1,1),MID(E136,2,1),MID(E136,3,1),MID(E136,4,1),MID(F136,1,1),MID(F136,2,1),MID(F136,4,1),MID(F136,5,1))</f>
        <v>34</v>
      </c>
      <c r="H136" s="450">
        <f>IF(MOD(G136,9)=0,9,MOD(G136,9))</f>
        <v>7</v>
      </c>
      <c r="I136" s="450" t="str">
        <f>IFERROR(MID("日月火水木金土",WEEKDAY(D136),1),"")</f>
        <v>月</v>
      </c>
      <c r="J136" s="453" t="s">
        <v>4975</v>
      </c>
      <c r="K136" s="455" t="str">
        <f>VLOOKUP(F136,石と花メイン,3,FALSE)</f>
        <v>◆黄玉</v>
      </c>
      <c r="L136" s="457" t="str">
        <f>VLOOKUP(F136,石と花メイン,4,FALSE)</f>
        <v>百日紅/猿滑</v>
      </c>
      <c r="M136" s="401">
        <f>IF(OR(MONTH(F136)&lt;7,AND(MONTH(F136)=7,DAY(F136)&lt;=25)),
MOD(SUM((E136-1901)*365,259),260),
MOD(SUM((E136-1900)*365,259),260))</f>
        <v>229</v>
      </c>
      <c r="N136" s="494">
        <f>IF(AND(MONTH(F136)=7,DAY(F136)&gt;25),1,
ROUNDDOWN((SUM(VLOOKUP(MONTH(F136),D暦変換用数値,2,FALSE),DAY(F136))/28)+1,0))</f>
        <v>1</v>
      </c>
      <c r="O136" s="496">
        <f>IF(AND(MONTH(F136)=7,DAY(F136)&gt;25),DAY(F136)-25,
MOD((SUM(VLOOKUP(MONTH(F136),D暦変換用数値,2,FALSE),DAY(F136))),28)+1)</f>
        <v>11</v>
      </c>
      <c r="P136" s="499">
        <f>IF(OR(MONTH(F136)&lt;7,AND(MONTH(F136)=7,DAY(F136)&lt;=25)),
MOD(SUM((E136-1901)*365,(N136-1)*28,O136,258),260),
MOD(SUM((E136-1900)*365,(N136-1)*28,O136,258),260))</f>
        <v>239</v>
      </c>
      <c r="Q136" s="462" t="str">
        <f>VLOOKUP(MOD(P136,4),色,2,FALSE)</f>
        <v>青い</v>
      </c>
      <c r="R136" s="466" t="str">
        <f>VLOOKUP(MOD(P136,13),銀河の音,2,FALSE)</f>
        <v>倍音の</v>
      </c>
      <c r="S136" s="470" t="str">
        <f>VLOOKUP(MOD(P136,20),太陽の紋章,2,FALSE)</f>
        <v>嵐</v>
      </c>
      <c r="T136" s="482" t="s">
        <v>965</v>
      </c>
    </row>
    <row r="137" spans="1:20" s="329" customFormat="1" ht="13.5" customHeight="1">
      <c r="A137" s="414" t="str">
        <f>VLOOKUP(MOD(E137,10),十干,2,FALSE)</f>
        <v>甲</v>
      </c>
      <c r="B137" s="415" t="str">
        <f>VLOOKUP(MOD(E137,12),十二支,3,FALSE)</f>
        <v xml:space="preserve">01 冥 </v>
      </c>
      <c r="C137" s="416" t="str">
        <f>VLOOKUP(F137,星座,3,TRUE)</f>
        <v xml:space="preserve">06 聖 </v>
      </c>
      <c r="D137" s="533">
        <v>27249</v>
      </c>
      <c r="E137" s="417">
        <f>IFERROR(YEAR(D137),LEFT(D137,4))</f>
        <v>1974</v>
      </c>
      <c r="F137" s="417" t="str">
        <f>IF(ISTEXT(D137),RIGHT(D137,5),TEXT(D137,"mm/dd"))</f>
        <v>08/08</v>
      </c>
      <c r="G137" s="417">
        <f>SUM(MID(E137,1,1),MID(E137,2,1),MID(E137,3,1),MID(E137,4,1),MID(F137,1,1),MID(F137,2,1),MID(F137,4,1),MID(F137,5,1))</f>
        <v>37</v>
      </c>
      <c r="H137" s="417">
        <f>IF(MOD(G137,9)=0,9,MOD(G137,9))</f>
        <v>1</v>
      </c>
      <c r="I137" s="417" t="str">
        <f>IFERROR(MID("日月火水木金土",WEEKDAY(D137),1),"")</f>
        <v>木</v>
      </c>
      <c r="J137" s="418" t="s">
        <v>4229</v>
      </c>
      <c r="K137" s="419" t="str">
        <f>VLOOKUP(F137,石と花メイン,3,FALSE)</f>
        <v>○真珠</v>
      </c>
      <c r="L137" s="420" t="str">
        <f>VLOOKUP(F137,石と花メイン,4,FALSE)</f>
        <v>クレオメ【西洋風蝶草】</v>
      </c>
      <c r="M137" s="399">
        <f>IF(OR(MONTH(F137)&lt;7,AND(MONTH(F137)=7,DAY(F137)&lt;=25)),
MOD(SUM((E137-1901)*365,259),260),
MOD(SUM((E137-1900)*365,259),260))</f>
        <v>229</v>
      </c>
      <c r="N137" s="421">
        <f>IF(AND(MONTH(F137)=7,DAY(F137)&gt;25),1,
ROUNDDOWN((SUM(VLOOKUP(MONTH(F137),D暦変換用数値,2,FALSE),DAY(F137))/28)+1,0))</f>
        <v>1</v>
      </c>
      <c r="O137" s="422">
        <f>IF(AND(MONTH(F137)=7,DAY(F137)&gt;25),DAY(F137)-25,
MOD((SUM(VLOOKUP(MONTH(F137),D暦変換用数値,2,FALSE),DAY(F137))),28)+1)</f>
        <v>14</v>
      </c>
      <c r="P137" s="423">
        <f>IF(OR(MONTH(F137)&lt;7,AND(MONTH(F137)=7,DAY(F137)&lt;=25)),
MOD(SUM((E137-1901)*365,(N137-1)*28,O137,258),260),
MOD(SUM((E137-1900)*365,(N137-1)*28,O137,258),260))</f>
        <v>242</v>
      </c>
      <c r="Q137" s="424" t="str">
        <f>VLOOKUP(MOD(P137,4),色,2,FALSE)</f>
        <v>白い</v>
      </c>
      <c r="R137" s="425" t="str">
        <f>VLOOKUP(MOD(P137,13),銀河の音,2,FALSE)</f>
        <v>銀河の</v>
      </c>
      <c r="S137" s="426" t="str">
        <f>VLOOKUP(MOD(P137,20),太陽の紋章,2,FALSE)</f>
        <v>風</v>
      </c>
      <c r="T137" s="473" t="s">
        <v>2062</v>
      </c>
    </row>
    <row r="138" spans="1:20" s="329" customFormat="1" ht="13.5" customHeight="1">
      <c r="A138" s="445" t="str">
        <f>VLOOKUP(MOD(E138,10),十干,2,FALSE)</f>
        <v>甲</v>
      </c>
      <c r="B138" s="447" t="str">
        <f>VLOOKUP(MOD(E138,12),十二支,3,FALSE)</f>
        <v xml:space="preserve">01 冥 </v>
      </c>
      <c r="C138" s="448" t="str">
        <f>VLOOKUP(F138,星座,3,TRUE)</f>
        <v xml:space="preserve">06 聖 </v>
      </c>
      <c r="D138" s="531">
        <v>27253</v>
      </c>
      <c r="E138" s="449">
        <f>IFERROR(YEAR(D138),LEFT(D138,4))</f>
        <v>1974</v>
      </c>
      <c r="F138" s="449" t="str">
        <f>IF(ISTEXT(D138),RIGHT(D138,5),TEXT(D138,"mm/dd"))</f>
        <v>08/12</v>
      </c>
      <c r="G138" s="452">
        <f>SUM(MID(E138,1,1),MID(E138,2,1),MID(E138,3,1),MID(E138,4,1),MID(F138,1,1),MID(F138,2,1),MID(F138,4,1),MID(F138,5,1))</f>
        <v>32</v>
      </c>
      <c r="H138" s="450">
        <f>IF(MOD(G138,9)=0,9,MOD(G138,9))</f>
        <v>5</v>
      </c>
      <c r="I138" s="450" t="str">
        <f>IFERROR(MID("日月火水木金土",WEEKDAY(D138),1),"")</f>
        <v>月</v>
      </c>
      <c r="J138" s="453" t="s">
        <v>4976</v>
      </c>
      <c r="K138" s="455" t="str">
        <f>VLOOKUP(F138,石と花メイン,3,FALSE)</f>
        <v>■紫水晶</v>
      </c>
      <c r="L138" s="457" t="str">
        <f>VLOOKUP(F138,石と花メイン,4,FALSE)</f>
        <v>夾竹桃【半年紅】</v>
      </c>
      <c r="M138" s="401">
        <f>IF(OR(MONTH(F138)&lt;7,AND(MONTH(F138)=7,DAY(F138)&lt;=25)),
MOD(SUM((E138-1901)*365,259),260),
MOD(SUM((E138-1900)*365,259),260))</f>
        <v>229</v>
      </c>
      <c r="N138" s="494">
        <f>IF(AND(MONTH(F138)=7,DAY(F138)&gt;25),1,
ROUNDDOWN((SUM(VLOOKUP(MONTH(F138),D暦変換用数値,2,FALSE),DAY(F138))/28)+1,0))</f>
        <v>1</v>
      </c>
      <c r="O138" s="496">
        <f>IF(AND(MONTH(F138)=7,DAY(F138)&gt;25),DAY(F138)-25,
MOD((SUM(VLOOKUP(MONTH(F138),D暦変換用数値,2,FALSE),DAY(F138))),28)+1)</f>
        <v>18</v>
      </c>
      <c r="P138" s="499">
        <f>IF(OR(MONTH(F138)&lt;7,AND(MONTH(F138)=7,DAY(F138)&lt;=25)),
MOD(SUM((E138-1901)*365,(N138-1)*28,O138,258),260),
MOD(SUM((E138-1900)*365,(N138-1)*28,O138,258),260))</f>
        <v>246</v>
      </c>
      <c r="Q138" s="461" t="str">
        <f>VLOOKUP(MOD(P138,4),色,2,FALSE)</f>
        <v>白い</v>
      </c>
      <c r="R138" s="465" t="str">
        <f>VLOOKUP(MOD(P138,13),銀河の音,2,FALSE)</f>
        <v>水晶の</v>
      </c>
      <c r="S138" s="469" t="str">
        <f>VLOOKUP(MOD(P138,20),太陽の紋章,2,FALSE)</f>
        <v>世界の橋渡し</v>
      </c>
      <c r="T138" s="508" t="s">
        <v>966</v>
      </c>
    </row>
    <row r="139" spans="1:20" s="329" customFormat="1" ht="13.5" customHeight="1">
      <c r="A139" s="445" t="str">
        <f>VLOOKUP(MOD(E139,10),十干,2,FALSE)</f>
        <v>甲</v>
      </c>
      <c r="B139" s="447" t="str">
        <f>VLOOKUP(MOD(E139,12),十二支,3,FALSE)</f>
        <v xml:space="preserve">01 冥 </v>
      </c>
      <c r="C139" s="448" t="str">
        <f>VLOOKUP(F139,星座,3,TRUE)</f>
        <v xml:space="preserve">06 聖 </v>
      </c>
      <c r="D139" s="531">
        <v>27258</v>
      </c>
      <c r="E139" s="449">
        <f>IFERROR(YEAR(D139),LEFT(D139,4))</f>
        <v>1974</v>
      </c>
      <c r="F139" s="449" t="str">
        <f>IF(ISTEXT(D139),RIGHT(D139,5),TEXT(D139,"mm/dd"))</f>
        <v>08/17</v>
      </c>
      <c r="G139" s="452">
        <f>SUM(MID(E139,1,1),MID(E139,2,1),MID(E139,3,1),MID(E139,4,1),MID(F139,1,1),MID(F139,2,1),MID(F139,4,1),MID(F139,5,1))</f>
        <v>37</v>
      </c>
      <c r="H139" s="450">
        <f>IF(MOD(G139,9)=0,9,MOD(G139,9))</f>
        <v>1</v>
      </c>
      <c r="I139" s="450" t="str">
        <f>IFERROR(MID("日月火水木金土",WEEKDAY(D139),1),"")</f>
        <v>土</v>
      </c>
      <c r="J139" s="453" t="s">
        <v>4977</v>
      </c>
      <c r="K139" s="455" t="str">
        <f>VLOOKUP(F139,石と花メイン,3,FALSE)</f>
        <v>◆青玉</v>
      </c>
      <c r="L139" s="457" t="str">
        <f>VLOOKUP(F139,石と花メイン,4,FALSE)</f>
        <v>合歓の木/棔</v>
      </c>
      <c r="M139" s="401">
        <f>IF(OR(MONTH(F139)&lt;7,AND(MONTH(F139)=7,DAY(F139)&lt;=25)),
MOD(SUM((E139-1901)*365,259),260),
MOD(SUM((E139-1900)*365,259),260))</f>
        <v>229</v>
      </c>
      <c r="N139" s="494">
        <f>IF(AND(MONTH(F139)=7,DAY(F139)&gt;25),1,
ROUNDDOWN((SUM(VLOOKUP(MONTH(F139),D暦変換用数値,2,FALSE),DAY(F139))/28)+1,0))</f>
        <v>1</v>
      </c>
      <c r="O139" s="496">
        <f>IF(AND(MONTH(F139)=7,DAY(F139)&gt;25),DAY(F139)-25,
MOD((SUM(VLOOKUP(MONTH(F139),D暦変換用数値,2,FALSE),DAY(F139))),28)+1)</f>
        <v>23</v>
      </c>
      <c r="P139" s="499">
        <f>IF(OR(MONTH(F139)&lt;7,AND(MONTH(F139)=7,DAY(F139)&lt;=25)),
MOD(SUM((E139-1901)*365,(N139-1)*28,O139,258),260),
MOD(SUM((E139-1900)*365,(N139-1)*28,O139,258),260))</f>
        <v>251</v>
      </c>
      <c r="Q139" s="462" t="str">
        <f>VLOOKUP(MOD(P139,4),色,2,FALSE)</f>
        <v>青い</v>
      </c>
      <c r="R139" s="466" t="str">
        <f>VLOOKUP(MOD(P139,13),銀河の音,2,FALSE)</f>
        <v>自己存在の</v>
      </c>
      <c r="S139" s="470" t="str">
        <f>VLOOKUP(MOD(P139,20),太陽の紋章,2,FALSE)</f>
        <v>猿</v>
      </c>
      <c r="T139" s="483" t="s">
        <v>3736</v>
      </c>
    </row>
    <row r="140" spans="1:20" s="329" customFormat="1" ht="13.5" customHeight="1">
      <c r="A140" s="445" t="str">
        <f>VLOOKUP(MOD(E140,10),十干,2,FALSE)</f>
        <v>甲</v>
      </c>
      <c r="B140" s="447" t="str">
        <f>VLOOKUP(MOD(E140,12),十二支,3,FALSE)</f>
        <v xml:space="preserve">01 冥 </v>
      </c>
      <c r="C140" s="448" t="str">
        <f>VLOOKUP(F140,星座,3,TRUE)</f>
        <v xml:space="preserve">06 聖 </v>
      </c>
      <c r="D140" s="531">
        <v>27260</v>
      </c>
      <c r="E140" s="449">
        <f>IFERROR(YEAR(D140),LEFT(D140,4))</f>
        <v>1974</v>
      </c>
      <c r="F140" s="449" t="str">
        <f>IF(ISTEXT(D140),RIGHT(D140,5),TEXT(D140,"mm/dd"))</f>
        <v>08/19</v>
      </c>
      <c r="G140" s="452">
        <f>SUM(MID(E140,1,1),MID(E140,2,1),MID(E140,3,1),MID(E140,4,1),MID(F140,1,1),MID(F140,2,1),MID(F140,4,1),MID(F140,5,1))</f>
        <v>39</v>
      </c>
      <c r="H140" s="450">
        <f>IF(MOD(G140,9)=0,9,MOD(G140,9))</f>
        <v>3</v>
      </c>
      <c r="I140" s="450" t="str">
        <f>IFERROR(MID("日月火水木金土",WEEKDAY(D140),1),"")</f>
        <v>月</v>
      </c>
      <c r="J140" s="453" t="s">
        <v>3809</v>
      </c>
      <c r="K140" s="455" t="str">
        <f>VLOOKUP(F140,石と花メイン,3,FALSE)</f>
        <v>◆翠玉</v>
      </c>
      <c r="L140" s="457" t="str">
        <f>VLOOKUP(F140,石と花メイン,4,FALSE)</f>
        <v>凌霄花</v>
      </c>
      <c r="M140" s="401">
        <f>IF(OR(MONTH(F140)&lt;7,AND(MONTH(F140)=7,DAY(F140)&lt;=25)),
MOD(SUM((E140-1901)*365,259),260),
MOD(SUM((E140-1900)*365,259),260))</f>
        <v>229</v>
      </c>
      <c r="N140" s="494">
        <f>IF(AND(MONTH(F140)=7,DAY(F140)&gt;25),1,
ROUNDDOWN((SUM(VLOOKUP(MONTH(F140),D暦変換用数値,2,FALSE),DAY(F140))/28)+1,0))</f>
        <v>1</v>
      </c>
      <c r="O140" s="496">
        <f>IF(AND(MONTH(F140)=7,DAY(F140)&gt;25),DAY(F140)-25,
MOD((SUM(VLOOKUP(MONTH(F140),D暦変換用数値,2,FALSE),DAY(F140))),28)+1)</f>
        <v>25</v>
      </c>
      <c r="P140" s="499">
        <f>IF(OR(MONTH(F140)&lt;7,AND(MONTH(F140)=7,DAY(F140)&lt;=25)),
MOD(SUM((E140-1901)*365,(N140-1)*28,O140,258),260),
MOD(SUM((E140-1900)*365,(N140-1)*28,O140,258),260))</f>
        <v>253</v>
      </c>
      <c r="Q140" s="463" t="str">
        <f>VLOOKUP(MOD(P140,4),色,2,FALSE)</f>
        <v>赤い</v>
      </c>
      <c r="R140" s="467" t="str">
        <f>VLOOKUP(MOD(P140,13),銀河の音,2,FALSE)</f>
        <v>律動の</v>
      </c>
      <c r="S140" s="471" t="str">
        <f>VLOOKUP(MOD(P140,20),太陽の紋章,2,FALSE)</f>
        <v>空歩く者</v>
      </c>
      <c r="T140" s="483" t="s">
        <v>3736</v>
      </c>
    </row>
    <row r="141" spans="1:20" s="329" customFormat="1" ht="13.5" customHeight="1">
      <c r="A141" s="490" t="str">
        <f>VLOOKUP(MOD(E141,10),十干,2,FALSE)</f>
        <v>丙</v>
      </c>
      <c r="B141" s="415" t="str">
        <f>VLOOKUP(MOD(E141,12),十二支,3,FALSE)</f>
        <v xml:space="preserve">01 冥 </v>
      </c>
      <c r="C141" s="416" t="str">
        <f>VLOOKUP(F141,星座,3,TRUE)</f>
        <v xml:space="preserve">06 聖 </v>
      </c>
      <c r="D141" s="530">
        <v>31624</v>
      </c>
      <c r="E141" s="491">
        <f>IFERROR(YEAR(D141),LEFT(D141,4))</f>
        <v>1986</v>
      </c>
      <c r="F141" s="491" t="str">
        <f>IF(ISTEXT(D141),RIGHT(D141,5),TEXT(D141,"mm/dd"))</f>
        <v>07/31</v>
      </c>
      <c r="G141" s="491">
        <f>SUM(MID(E141,1,1),MID(E141,2,1),MID(E141,3,1),MID(E141,4,1),MID(F141,1,1),MID(F141,2,1),MID(F141,4,1),MID(F141,5,1))</f>
        <v>35</v>
      </c>
      <c r="H141" s="491">
        <f>IF(MOD(G141,9)=0,9,MOD(G141,9))</f>
        <v>8</v>
      </c>
      <c r="I141" s="491" t="str">
        <f>IFERROR(MID("日月火水木金土",WEEKDAY(D141),1),"")</f>
        <v>木</v>
      </c>
      <c r="J141" s="492" t="s">
        <v>7586</v>
      </c>
      <c r="K141" s="419" t="str">
        <f>VLOOKUP(F141,石と花メイン,3,FALSE)</f>
        <v>◆翠玉</v>
      </c>
      <c r="L141" s="493" t="str">
        <f>VLOOKUP(F141,石と花メイン,4,FALSE)</f>
        <v>南瓜【唐茄子】</v>
      </c>
      <c r="M141" s="481">
        <f>IF(OR(MONTH(F141)&lt;7,AND(MONTH(F141)=7,DAY(F141)&lt;=25)),
MOD(SUM((E141-1901)*365,259),260),
MOD(SUM((E141-1900)*365,259),260))</f>
        <v>189</v>
      </c>
      <c r="N141" s="419">
        <f>IF(AND(MONTH(F141)=7,DAY(F141)&gt;25),1,
ROUNDDOWN((SUM(VLOOKUP(MONTH(F141),D暦変換用数値,2,FALSE),DAY(F141))/28)+1,0))</f>
        <v>1</v>
      </c>
      <c r="O141" s="506">
        <f>IF(AND(MONTH(F141)=7,DAY(F141)&gt;25),DAY(F141)-25,
MOD((SUM(VLOOKUP(MONTH(F141),D暦変換用数値,2,FALSE),DAY(F141))),28)+1)</f>
        <v>6</v>
      </c>
      <c r="P141" s="507">
        <f>IF(OR(MONTH(F141)&lt;7,AND(MONTH(F141)=7,DAY(F141)&lt;=25)),
MOD(SUM((E141-1901)*365,(N141-1)*28,O141,258),260),
MOD(SUM((E141-1900)*365,(N141-1)*28,O141,258),260))</f>
        <v>194</v>
      </c>
      <c r="Q141" s="424" t="str">
        <f>VLOOKUP(MOD(P141,4),色,2,FALSE)</f>
        <v>白い</v>
      </c>
      <c r="R141" s="425" t="str">
        <f>VLOOKUP(MOD(P141,13),銀河の音,2,FALSE)</f>
        <v>水晶の</v>
      </c>
      <c r="S141" s="426" t="str">
        <f>VLOOKUP(MOD(P141,20),太陽の紋章,2,FALSE)</f>
        <v>魔法使い</v>
      </c>
      <c r="T141" s="475" t="s">
        <v>7587</v>
      </c>
    </row>
    <row r="142" spans="1:20" s="329" customFormat="1" ht="13.5" customHeight="1">
      <c r="A142" s="442" t="str">
        <f>VLOOKUP(MOD(E142,10),十干,2,FALSE)</f>
        <v>丙</v>
      </c>
      <c r="B142" s="432" t="str">
        <f>VLOOKUP(MOD(E142,12),十二支,3,FALSE)</f>
        <v xml:space="preserve">01 冥 </v>
      </c>
      <c r="C142" s="433" t="str">
        <f>VLOOKUP(F142,星座,3,TRUE)</f>
        <v xml:space="preserve">06 聖 </v>
      </c>
      <c r="D142" s="540">
        <v>31637</v>
      </c>
      <c r="E142" s="434">
        <f>IFERROR(YEAR(D142),LEFT(D142,4))</f>
        <v>1986</v>
      </c>
      <c r="F142" s="548" t="str">
        <f>IF(ISTEXT(D142),RIGHT(D142,5),TEXT(D142,"mm/dd"))</f>
        <v>08/13</v>
      </c>
      <c r="G142" s="434">
        <f>SUM(MID(E142,1,1),MID(E142,2,1),MID(E142,3,1),MID(E142,4,1),MID(F142,1,1),MID(F142,2,1),MID(F142,4,1),MID(F142,5,1))</f>
        <v>36</v>
      </c>
      <c r="H142" s="434">
        <f>IF(MOD(G142,9)=0,9,MOD(G142,9))</f>
        <v>9</v>
      </c>
      <c r="I142" s="434" t="str">
        <f>IFERROR(MID("日月火水木金土",WEEKDAY(D142),1),"")</f>
        <v>水</v>
      </c>
      <c r="J142" s="443" t="s">
        <v>9227</v>
      </c>
      <c r="K142" s="436" t="str">
        <f>VLOOKUP(F142,石と花メイン,3,FALSE)</f>
        <v>◇金剛石</v>
      </c>
      <c r="L142" s="435" t="str">
        <f>VLOOKUP(F142,石と花メイン,4,FALSE)</f>
        <v>鷺草</v>
      </c>
      <c r="M142" s="400">
        <f>IF(OR(MONTH(F142)&lt;7,AND(MONTH(F142)=7,DAY(F142)&lt;=25)),
MOD(SUM((E142-1901)*365,259),260),
MOD(SUM((E142-1900)*365,259),260))</f>
        <v>189</v>
      </c>
      <c r="N142" s="436">
        <f>IF(AND(MONTH(F142)=7,DAY(F142)&gt;25),1,
ROUNDDOWN((SUM(VLOOKUP(MONTH(F142),D暦変換用数値,2,FALSE),DAY(F142))/28)+1,0))</f>
        <v>1</v>
      </c>
      <c r="O142" s="437">
        <f>IF(AND(MONTH(F142)=7,DAY(F142)&gt;25),DAY(F142)-25,
MOD((SUM(VLOOKUP(MONTH(F142),D暦変換用数値,2,FALSE),DAY(F142))),28)+1)</f>
        <v>19</v>
      </c>
      <c r="P142" s="438">
        <f>IF(OR(MONTH(F142)&lt;7,AND(MONTH(F142)=7,DAY(F142)&lt;=25)),
MOD(SUM((E142-1901)*365,(N142-1)*28,O142,258),260),
MOD(SUM((E142-1900)*365,(N142-1)*28,O142,258),260))</f>
        <v>207</v>
      </c>
      <c r="Q142" s="439" t="str">
        <f>VLOOKUP(MOD(P142,4),色,2,FALSE)</f>
        <v>青い</v>
      </c>
      <c r="R142" s="440" t="str">
        <f>VLOOKUP(MOD(P142,13),銀河の音,2,FALSE)</f>
        <v>水晶の</v>
      </c>
      <c r="S142" s="441" t="str">
        <f>VLOOKUP(MOD(P142,20),太陽の紋章,2,FALSE)</f>
        <v>手</v>
      </c>
      <c r="T142" s="487" t="s">
        <v>9212</v>
      </c>
    </row>
    <row r="143" spans="1:20" s="329" customFormat="1" ht="13.5" customHeight="1">
      <c r="A143" s="445" t="str">
        <f>VLOOKUP(MOD(E143,10),十干,2,FALSE)</f>
        <v>丙</v>
      </c>
      <c r="B143" s="447" t="str">
        <f>VLOOKUP(MOD(E143,12),十二支,3,FALSE)</f>
        <v xml:space="preserve">01 冥 </v>
      </c>
      <c r="C143" s="448" t="str">
        <f>VLOOKUP(F143,星座,3,TRUE)</f>
        <v xml:space="preserve">06 聖 </v>
      </c>
      <c r="D143" s="531">
        <v>31640</v>
      </c>
      <c r="E143" s="449">
        <f>IFERROR(YEAR(D143),LEFT(D143,4))</f>
        <v>1986</v>
      </c>
      <c r="F143" s="449" t="str">
        <f>IF(ISTEXT(D143),RIGHT(D143,5),TEXT(D143,"mm/dd"))</f>
        <v>08/16</v>
      </c>
      <c r="G143" s="452">
        <f>SUM(MID(E143,1,1),MID(E143,2,1),MID(E143,3,1),MID(E143,4,1),MID(F143,1,1),MID(F143,2,1),MID(F143,4,1),MID(F143,5,1))</f>
        <v>39</v>
      </c>
      <c r="H143" s="450">
        <f>IF(MOD(G143,9)=0,9,MOD(G143,9))</f>
        <v>3</v>
      </c>
      <c r="I143" s="450" t="str">
        <f>IFERROR(MID("日月火水木金土",WEEKDAY(D143),1),"")</f>
        <v>土</v>
      </c>
      <c r="J143" s="453" t="s">
        <v>4978</v>
      </c>
      <c r="K143" s="455" t="str">
        <f>VLOOKUP(F143,石と花メイン,3,FALSE)</f>
        <v>◆黄玉</v>
      </c>
      <c r="L143" s="457" t="str">
        <f>VLOOKUP(F143,石と花メイン,4,FALSE)</f>
        <v>ブーゲンビリア【筏蔓】</v>
      </c>
      <c r="M143" s="401">
        <f>IF(OR(MONTH(F143)&lt;7,AND(MONTH(F143)=7,DAY(F143)&lt;=25)),
MOD(SUM((E143-1901)*365,259),260),
MOD(SUM((E143-1900)*365,259),260))</f>
        <v>189</v>
      </c>
      <c r="N143" s="494">
        <f>IF(AND(MONTH(F143)=7,DAY(F143)&gt;25),1,
ROUNDDOWN((SUM(VLOOKUP(MONTH(F143),D暦変換用数値,2,FALSE),DAY(F143))/28)+1,0))</f>
        <v>1</v>
      </c>
      <c r="O143" s="496">
        <f>IF(AND(MONTH(F143)=7,DAY(F143)&gt;25),DAY(F143)-25,
MOD((SUM(VLOOKUP(MONTH(F143),D暦変換用数値,2,FALSE),DAY(F143))),28)+1)</f>
        <v>22</v>
      </c>
      <c r="P143" s="499">
        <f>IF(OR(MONTH(F143)&lt;7,AND(MONTH(F143)=7,DAY(F143)&lt;=25)),
MOD(SUM((E143-1901)*365,(N143-1)*28,O143,258),260),
MOD(SUM((E143-1900)*365,(N143-1)*28,O143,258),260))</f>
        <v>210</v>
      </c>
      <c r="Q143" s="461" t="str">
        <f>VLOOKUP(MOD(P143,4),色,2,FALSE)</f>
        <v>白い</v>
      </c>
      <c r="R143" s="465" t="str">
        <f>VLOOKUP(MOD(P143,13),銀河の音,2,FALSE)</f>
        <v>月の</v>
      </c>
      <c r="S143" s="469" t="str">
        <f>VLOOKUP(MOD(P143,20),太陽の紋章,2,FALSE)</f>
        <v>犬</v>
      </c>
      <c r="T143" s="474" t="s">
        <v>2477</v>
      </c>
    </row>
    <row r="144" spans="1:20" s="329" customFormat="1" ht="13.5" customHeight="1">
      <c r="A144" s="446" t="str">
        <f>VLOOKUP(MOD(E144,10),十干,2,FALSE)</f>
        <v>丙</v>
      </c>
      <c r="B144" s="447" t="str">
        <f>VLOOKUP(MOD(E144,12),十二支,3,FALSE)</f>
        <v xml:space="preserve">01 冥 </v>
      </c>
      <c r="C144" s="448" t="str">
        <f>VLOOKUP(F144,星座,3,TRUE)</f>
        <v xml:space="preserve">06 聖 </v>
      </c>
      <c r="D144" s="534">
        <v>31646</v>
      </c>
      <c r="E144" s="451">
        <f>IFERROR(YEAR(D144),LEFT(D144,4))</f>
        <v>1986</v>
      </c>
      <c r="F144" s="451" t="str">
        <f>IF(ISTEXT(D144),RIGHT(D144,5),TEXT(D144,"mm/dd"))</f>
        <v>08/22</v>
      </c>
      <c r="G144" s="451">
        <f>SUM(MID(E144,1,1),MID(E144,2,1),MID(E144,3,1),MID(E144,4,1),MID(F144,1,1),MID(F144,2,1),MID(F144,4,1),MID(F144,5,1))</f>
        <v>36</v>
      </c>
      <c r="H144" s="451">
        <f>IF(MOD(G144,9)=0,9,MOD(G144,9))</f>
        <v>9</v>
      </c>
      <c r="I144" s="451" t="str">
        <f>IFERROR(MID("日月火水木金土",WEEKDAY(D144),1),"")</f>
        <v>金</v>
      </c>
      <c r="J144" s="443" t="s">
        <v>7335</v>
      </c>
      <c r="K144" s="456" t="str">
        <f>VLOOKUP(F144,石と花メイン,3,FALSE)</f>
        <v>●琥珀</v>
      </c>
      <c r="L144" s="459" t="str">
        <f>VLOOKUP(F144,石と花メイン,4,FALSE)</f>
        <v>下野草【繍線花】</v>
      </c>
      <c r="M144" s="402">
        <f>IF(OR(MONTH(F144)&lt;7,AND(MONTH(F144)=7,DAY(F144)&lt;=25)),
MOD(SUM((E144-1901)*365,259),260),
MOD(SUM((E144-1900)*365,259),260))</f>
        <v>189</v>
      </c>
      <c r="N144" s="489">
        <f>IF(AND(MONTH(F144)=7,DAY(F144)&gt;25),1,
ROUNDDOWN((SUM(VLOOKUP(MONTH(F144),D暦変換用数値,2,FALSE),DAY(F144))/28)+1,0))</f>
        <v>1</v>
      </c>
      <c r="O144" s="498">
        <f>IF(AND(MONTH(F144)=7,DAY(F144)&gt;25),DAY(F144)-25,
MOD((SUM(VLOOKUP(MONTH(F144),D暦変換用数値,2,FALSE),DAY(F144))),28)+1)</f>
        <v>28</v>
      </c>
      <c r="P144" s="501">
        <f>IF(OR(MONTH(F144)&lt;7,AND(MONTH(F144)=7,DAY(F144)&lt;=25)),
MOD(SUM((E144-1901)*365,(N144-1)*28,O144,258),260),
MOD(SUM((E144-1900)*365,(N144-1)*28,O144,258),260))</f>
        <v>216</v>
      </c>
      <c r="Q144" s="460" t="str">
        <f>VLOOKUP(MOD(P144,4),色,2,FALSE)</f>
        <v>黄色い</v>
      </c>
      <c r="R144" s="464" t="str">
        <f>VLOOKUP(MOD(P144,13),銀河の音,2,FALSE)</f>
        <v>銀河の</v>
      </c>
      <c r="S144" s="468" t="str">
        <f>VLOOKUP(MOD(P144,20),太陽の紋章,2,FALSE)</f>
        <v>戦士</v>
      </c>
      <c r="T144" s="543"/>
    </row>
    <row r="145" spans="1:20" s="329" customFormat="1" ht="13.5" customHeight="1">
      <c r="A145" s="414" t="str">
        <f>VLOOKUP(MOD(E145,10),十干,2,FALSE)</f>
        <v>戊</v>
      </c>
      <c r="B145" s="415" t="str">
        <f>VLOOKUP(MOD(E145,12),十二支,3,FALSE)</f>
        <v xml:space="preserve">01 冥 </v>
      </c>
      <c r="C145" s="416" t="str">
        <f>VLOOKUP(F145,星座,3,TRUE)</f>
        <v xml:space="preserve">06 聖 </v>
      </c>
      <c r="D145" s="533">
        <v>36013</v>
      </c>
      <c r="E145" s="417">
        <f>IFERROR(YEAR(D145),LEFT(D145,4))</f>
        <v>1998</v>
      </c>
      <c r="F145" s="417" t="str">
        <f>IF(ISTEXT(D145),RIGHT(D145,5),TEXT(D145,"mm/dd"))</f>
        <v>08/06</v>
      </c>
      <c r="G145" s="417">
        <f>SUM(MID(E145,1,1),MID(E145,2,1),MID(E145,3,1),MID(E145,4,1),MID(F145,1,1),MID(F145,2,1),MID(F145,4,1),MID(F145,5,1))</f>
        <v>41</v>
      </c>
      <c r="H145" s="417">
        <f>IF(MOD(G145,9)=0,9,MOD(G145,9))</f>
        <v>5</v>
      </c>
      <c r="I145" s="417" t="str">
        <f>IFERROR(MID("日月火水木金土",WEEKDAY(D145),1),"")</f>
        <v>木</v>
      </c>
      <c r="J145" s="418" t="s">
        <v>3810</v>
      </c>
      <c r="K145" s="419" t="str">
        <f>VLOOKUP(F145,石と花メイン,3,FALSE)</f>
        <v>●瑠璃</v>
      </c>
      <c r="L145" s="420" t="str">
        <f>VLOOKUP(F145,石と花メイン,4,FALSE)</f>
        <v>百日草【ジニア】</v>
      </c>
      <c r="M145" s="399">
        <f>IF(OR(MONTH(F145)&lt;7,AND(MONTH(F145)=7,DAY(F145)&lt;=25)),
MOD(SUM((E145-1901)*365,259),260),
MOD(SUM((E145-1900)*365,259),260))</f>
        <v>149</v>
      </c>
      <c r="N145" s="421">
        <f>IF(AND(MONTH(F145)=7,DAY(F145)&gt;25),1,
ROUNDDOWN((SUM(VLOOKUP(MONTH(F145),D暦変換用数値,2,FALSE),DAY(F145))/28)+1,0))</f>
        <v>1</v>
      </c>
      <c r="O145" s="422">
        <f>IF(AND(MONTH(F145)=7,DAY(F145)&gt;25),DAY(F145)-25,
MOD((SUM(VLOOKUP(MONTH(F145),D暦変換用数値,2,FALSE),DAY(F145))),28)+1)</f>
        <v>12</v>
      </c>
      <c r="P145" s="423">
        <f>IF(OR(MONTH(F145)&lt;7,AND(MONTH(F145)=7,DAY(F145)&lt;=25)),
MOD(SUM((E145-1901)*365,(N145-1)*28,O145,258),260),
MOD(SUM((E145-1900)*365,(N145-1)*28,O145,258),260))</f>
        <v>160</v>
      </c>
      <c r="Q145" s="424" t="str">
        <f>VLOOKUP(MOD(P145,4),色,2,FALSE)</f>
        <v>黄色い</v>
      </c>
      <c r="R145" s="425" t="str">
        <f>VLOOKUP(MOD(P145,13),銀河の音,2,FALSE)</f>
        <v>自己存在の</v>
      </c>
      <c r="S145" s="426" t="str">
        <f>VLOOKUP(MOD(P145,20),太陽の紋章,2,FALSE)</f>
        <v>太陽</v>
      </c>
      <c r="T145" s="473" t="s">
        <v>4591</v>
      </c>
    </row>
    <row r="146" spans="1:20" s="329" customFormat="1" ht="13.5" customHeight="1">
      <c r="A146" s="490" t="str">
        <f>VLOOKUP(MOD(E146,10),十干,2,FALSE)</f>
        <v>庚</v>
      </c>
      <c r="B146" s="415" t="str">
        <f>VLOOKUP(MOD(E146,12),十二支,3,FALSE)</f>
        <v xml:space="preserve">01 冥 </v>
      </c>
      <c r="C146" s="416" t="str">
        <f>VLOOKUP(F146,星座,3,TRUE)</f>
        <v xml:space="preserve">06 聖 </v>
      </c>
      <c r="D146" s="530">
        <v>40382</v>
      </c>
      <c r="E146" s="491">
        <f>IFERROR(YEAR(D146),LEFT(D146,4))</f>
        <v>2010</v>
      </c>
      <c r="F146" s="491" t="str">
        <f>IF(ISTEXT(D146),RIGHT(D146,5),TEXT(D146,"mm/dd"))</f>
        <v>07/23</v>
      </c>
      <c r="G146" s="491">
        <f>SUM(MID(E146,1,1),MID(E146,2,1),MID(E146,3,1),MID(E146,4,1),MID(F146,1,1),MID(F146,2,1),MID(F146,4,1),MID(F146,5,1))</f>
        <v>15</v>
      </c>
      <c r="H146" s="491">
        <f>IF(MOD(G146,9)=0,9,MOD(G146,9))</f>
        <v>6</v>
      </c>
      <c r="I146" s="491" t="str">
        <f>IFERROR(MID("日月火水木金土",WEEKDAY(D146),1),"")</f>
        <v>金</v>
      </c>
      <c r="J146" s="492" t="s">
        <v>7426</v>
      </c>
      <c r="K146" s="419" t="str">
        <f>VLOOKUP(F146,石と花メイン,3,FALSE)</f>
        <v>◆青玉</v>
      </c>
      <c r="L146" s="493" t="str">
        <f>VLOOKUP(F146,石と花メイン,4,FALSE)</f>
        <v>ジンジャー【花縮砂】</v>
      </c>
      <c r="M146" s="481">
        <f>IF(OR(MONTH(F146)&lt;7,AND(MONTH(F146)=7,DAY(F146)&lt;=25)),
MOD(SUM((E146-1901)*365,259),260),
MOD(SUM((E146-1900)*365,259),260))</f>
        <v>4</v>
      </c>
      <c r="N146" s="419">
        <f>IF(AND(MONTH(F146)=7,DAY(F146)&gt;25),1,
ROUNDDOWN((SUM(VLOOKUP(MONTH(F146),D暦変換用数値,2,FALSE),DAY(F146))/28)+1,0))</f>
        <v>13</v>
      </c>
      <c r="O146" s="506">
        <f>IF(AND(MONTH(F146)=7,DAY(F146)&gt;25),DAY(F146)-25,
MOD((SUM(VLOOKUP(MONTH(F146),D暦変換用数値,2,FALSE),DAY(F146))),28)+1)</f>
        <v>27</v>
      </c>
      <c r="P146" s="507">
        <f>IF(OR(MONTH(F146)&lt;7,AND(MONTH(F146)=7,DAY(F146)&lt;=25)),
MOD(SUM((E146-1901)*365,(N146-1)*28,O146,258),260),
MOD(SUM((E146-1900)*365,(N146-1)*28,O146,258),260))</f>
        <v>106</v>
      </c>
      <c r="Q146" s="424" t="str">
        <f>VLOOKUP(MOD(P146,4),色,2,FALSE)</f>
        <v>白い</v>
      </c>
      <c r="R146" s="425" t="str">
        <f>VLOOKUP(MOD(P146,13),銀河の音,2,FALSE)</f>
        <v>月の</v>
      </c>
      <c r="S146" s="426" t="str">
        <f>VLOOKUP(MOD(P146,20),太陽の紋章,2,FALSE)</f>
        <v>世界の橋渡し</v>
      </c>
      <c r="T146" s="473" t="s">
        <v>7427</v>
      </c>
    </row>
    <row r="147" spans="1:20" s="329" customFormat="1" ht="13.5" customHeight="1">
      <c r="A147" s="490" t="str">
        <f>VLOOKUP(MOD(E147,10),十干,2,FALSE)</f>
        <v>庚</v>
      </c>
      <c r="B147" s="415" t="str">
        <f>VLOOKUP(MOD(E147,12),十二支,3,FALSE)</f>
        <v xml:space="preserve">01 冥 </v>
      </c>
      <c r="C147" s="416" t="str">
        <f>VLOOKUP(F147,星座,3,TRUE)</f>
        <v xml:space="preserve">06 聖 </v>
      </c>
      <c r="D147" s="530">
        <v>40383</v>
      </c>
      <c r="E147" s="491">
        <f>IFERROR(YEAR(D147),LEFT(D147,4))</f>
        <v>2010</v>
      </c>
      <c r="F147" s="491" t="str">
        <f>IF(ISTEXT(D147),RIGHT(D147,5),TEXT(D147,"mm/dd"))</f>
        <v>07/24</v>
      </c>
      <c r="G147" s="491">
        <f>SUM(MID(E147,1,1),MID(E147,2,1),MID(E147,3,1),MID(E147,4,1),MID(F147,1,1),MID(F147,2,1),MID(F147,4,1),MID(F147,5,1))</f>
        <v>16</v>
      </c>
      <c r="H147" s="491">
        <f>IF(MOD(G147,9)=0,9,MOD(G147,9))</f>
        <v>7</v>
      </c>
      <c r="I147" s="491" t="str">
        <f>IFERROR(MID("日月火水木金土",WEEKDAY(D147),1),"")</f>
        <v>土</v>
      </c>
      <c r="J147" s="492" t="s">
        <v>7432</v>
      </c>
      <c r="K147" s="419" t="str">
        <f>VLOOKUP(F147,石と花メイン,3,FALSE)</f>
        <v>◆紅玉</v>
      </c>
      <c r="L147" s="493" t="str">
        <f>VLOOKUP(F147,石と花メイン,4,FALSE)</f>
        <v>睡蓮【未草】</v>
      </c>
      <c r="M147" s="481">
        <f>IF(OR(MONTH(F147)&lt;7,AND(MONTH(F147)=7,DAY(F147)&lt;=25)),
MOD(SUM((E147-1901)*365,259),260),
MOD(SUM((E147-1900)*365,259),260))</f>
        <v>4</v>
      </c>
      <c r="N147" s="419">
        <f>IF(AND(MONTH(F147)=7,DAY(F147)&gt;25),1,
ROUNDDOWN((SUM(VLOOKUP(MONTH(F147),D暦変換用数値,2,FALSE),DAY(F147))/28)+1,0))</f>
        <v>13</v>
      </c>
      <c r="O147" s="506">
        <f>IF(AND(MONTH(F147)=7,DAY(F147)&gt;25),DAY(F147)-25,
MOD((SUM(VLOOKUP(MONTH(F147),D暦変換用数値,2,FALSE),DAY(F147))),28)+1)</f>
        <v>28</v>
      </c>
      <c r="P147" s="507">
        <f>IF(OR(MONTH(F147)&lt;7,AND(MONTH(F147)=7,DAY(F147)&lt;=25)),
MOD(SUM((E147-1901)*365,(N147-1)*28,O147,258),260),
MOD(SUM((E147-1900)*365,(N147-1)*28,O147,258),260))</f>
        <v>107</v>
      </c>
      <c r="Q147" s="424" t="str">
        <f>VLOOKUP(MOD(P147,4),色,2,FALSE)</f>
        <v>青い</v>
      </c>
      <c r="R147" s="425" t="str">
        <f>VLOOKUP(MOD(P147,13),銀河の音,2,FALSE)</f>
        <v>電気の</v>
      </c>
      <c r="S147" s="426" t="str">
        <f>VLOOKUP(MOD(P147,20),太陽の紋章,2,FALSE)</f>
        <v>手</v>
      </c>
      <c r="T147" s="473" t="s">
        <v>7433</v>
      </c>
    </row>
    <row r="148" spans="1:20" s="329" customFormat="1" ht="13.5" customHeight="1">
      <c r="A148" s="490" t="str">
        <f>VLOOKUP(MOD(E148,10),十干,2,FALSE)</f>
        <v>庚</v>
      </c>
      <c r="B148" s="415" t="str">
        <f>VLOOKUP(MOD(E148,12),十二支,3,FALSE)</f>
        <v xml:space="preserve">01 冥 </v>
      </c>
      <c r="C148" s="416" t="str">
        <f>VLOOKUP(F148,星座,3,TRUE)</f>
        <v xml:space="preserve">06 聖 </v>
      </c>
      <c r="D148" s="530">
        <v>40411</v>
      </c>
      <c r="E148" s="491">
        <f>IFERROR(YEAR(D148),LEFT(D148,4))</f>
        <v>2010</v>
      </c>
      <c r="F148" s="491" t="str">
        <f>IF(ISTEXT(D148),RIGHT(D148,5),TEXT(D148,"mm/dd"))</f>
        <v>08/21</v>
      </c>
      <c r="G148" s="491">
        <f>SUM(MID(E148,1,1),MID(E148,2,1),MID(E148,3,1),MID(E148,4,1),MID(F148,1,1),MID(F148,2,1),MID(F148,4,1),MID(F148,5,1))</f>
        <v>14</v>
      </c>
      <c r="H148" s="491">
        <f>IF(MOD(G148,9)=0,9,MOD(G148,9))</f>
        <v>5</v>
      </c>
      <c r="I148" s="491" t="str">
        <f>IFERROR(MID("日月火水木金土",WEEKDAY(D148),1),"")</f>
        <v>土</v>
      </c>
      <c r="J148" s="492" t="s">
        <v>7446</v>
      </c>
      <c r="K148" s="419" t="str">
        <f>VLOOKUP(F148,石と花メイン,3,FALSE)</f>
        <v>◇金剛石</v>
      </c>
      <c r="L148" s="493" t="str">
        <f>VLOOKUP(F148,石と花メイン,4,FALSE)</f>
        <v>仙人掌/覇王樹</v>
      </c>
      <c r="M148" s="481">
        <f>IF(OR(MONTH(F148)&lt;7,AND(MONTH(F148)=7,DAY(F148)&lt;=25)),
MOD(SUM((E148-1901)*365,259),260),
MOD(SUM((E148-1900)*365,259),260))</f>
        <v>109</v>
      </c>
      <c r="N148" s="419">
        <f>IF(AND(MONTH(F148)=7,DAY(F148)&gt;25),1,
ROUNDDOWN((SUM(VLOOKUP(MONTH(F148),D暦変換用数値,2,FALSE),DAY(F148))/28)+1,0))</f>
        <v>1</v>
      </c>
      <c r="O148" s="506">
        <f>IF(AND(MONTH(F148)=7,DAY(F148)&gt;25),DAY(F148)-25,
MOD((SUM(VLOOKUP(MONTH(F148),D暦変換用数値,2,FALSE),DAY(F148))),28)+1)</f>
        <v>27</v>
      </c>
      <c r="P148" s="507">
        <f>IF(OR(MONTH(F148)&lt;7,AND(MONTH(F148)=7,DAY(F148)&lt;=25)),
MOD(SUM((E148-1901)*365,(N148-1)*28,O148,258),260),
MOD(SUM((E148-1900)*365,(N148-1)*28,O148,258),260))</f>
        <v>135</v>
      </c>
      <c r="Q148" s="424" t="str">
        <f>VLOOKUP(MOD(P148,4),色,2,FALSE)</f>
        <v>青い</v>
      </c>
      <c r="R148" s="425" t="str">
        <f>VLOOKUP(MOD(P148,13),銀河の音,2,FALSE)</f>
        <v>倍音の</v>
      </c>
      <c r="S148" s="426" t="str">
        <f>VLOOKUP(MOD(P148,20),太陽の紋章,2,FALSE)</f>
        <v>鷲</v>
      </c>
      <c r="T148" s="503"/>
    </row>
    <row r="149" spans="1:20" s="329" customFormat="1" ht="13.5" customHeight="1">
      <c r="A149" s="445" t="str">
        <f>VLOOKUP(MOD(E149,10),十干,2,FALSE)</f>
        <v>甲</v>
      </c>
      <c r="B149" s="447" t="str">
        <f>VLOOKUP(MOD(E149,12),十二支,3,FALSE)</f>
        <v xml:space="preserve">01 冥 </v>
      </c>
      <c r="C149" s="448" t="str">
        <f>VLOOKUP(F149,星座,3,TRUE)</f>
        <v xml:space="preserve">06 聖 </v>
      </c>
      <c r="D149" s="531" t="s">
        <v>918</v>
      </c>
      <c r="E149" s="449" t="str">
        <f>IFERROR(YEAR(D149),LEFT(D149,4))</f>
        <v>0774</v>
      </c>
      <c r="F149" s="449" t="str">
        <f>IF(ISTEXT(D149),RIGHT(D149,5),TEXT(D149,"mm/dd"))</f>
        <v>07/27</v>
      </c>
      <c r="G149" s="452">
        <f>SUM(MID(E149,1,1),MID(E149,2,1),MID(E149,3,1),MID(E149,4,1),MID(F149,1,1),MID(F149,2,1),MID(F149,4,1),MID(F149,5,1))</f>
        <v>34</v>
      </c>
      <c r="H149" s="450">
        <f>IF(MOD(G149,9)=0,9,MOD(G149,9))</f>
        <v>7</v>
      </c>
      <c r="I149" s="450" t="str">
        <f>IFERROR(MID("日月火水木金土",WEEKDAY(D149),1),"")</f>
        <v/>
      </c>
      <c r="J149" s="453" t="s">
        <v>6508</v>
      </c>
      <c r="K149" s="455" t="str">
        <f>VLOOKUP(F149,石と花メイン,3,FALSE)</f>
        <v>■紫水晶</v>
      </c>
      <c r="L149" s="457" t="str">
        <f>VLOOKUP(F149,石と花メイン,4,FALSE)</f>
        <v>松葉牡丹【日照草】</v>
      </c>
      <c r="M149" s="401">
        <f>IF(OR(MONTH(F149)&lt;7,AND(MONTH(F149)=7,DAY(F149)&lt;=25)),
MOD(SUM((E149-1901)*365,259),260),
MOD(SUM((E149-1900)*365,259),260))</f>
        <v>69</v>
      </c>
      <c r="N149" s="494">
        <f>IF(AND(MONTH(F149)=7,DAY(F149)&gt;25),1,
ROUNDDOWN((SUM(VLOOKUP(MONTH(F149),D暦変換用数値,2,FALSE),DAY(F149))/28)+1,0))</f>
        <v>1</v>
      </c>
      <c r="O149" s="496">
        <f>IF(AND(MONTH(F149)=7,DAY(F149)&gt;25),DAY(F149)-25,
MOD((SUM(VLOOKUP(MONTH(F149),D暦変換用数値,2,FALSE),DAY(F149))),28)+1)</f>
        <v>2</v>
      </c>
      <c r="P149" s="499">
        <f>IF(OR(MONTH(F149)&lt;7,AND(MONTH(F149)=7,DAY(F149)&lt;=25)),
MOD(SUM((E149-1901)*365,(N149-1)*28,O149,258),260),
MOD(SUM((E149-1900)*365,(N149-1)*28,O149,258),260))</f>
        <v>70</v>
      </c>
      <c r="Q149" s="461" t="str">
        <f>VLOOKUP(MOD(P149,4),色,2,FALSE)</f>
        <v>白い</v>
      </c>
      <c r="R149" s="465" t="str">
        <f>VLOOKUP(MOD(P149,13),銀河の音,2,FALSE)</f>
        <v>倍音の</v>
      </c>
      <c r="S149" s="469" t="str">
        <f>VLOOKUP(MOD(P149,20),太陽の紋章,2,FALSE)</f>
        <v>犬</v>
      </c>
      <c r="T149" s="544" t="s">
        <v>3658</v>
      </c>
    </row>
    <row r="150" spans="1:20" s="329" customFormat="1" ht="13.5" customHeight="1">
      <c r="A150" s="414" t="str">
        <f>VLOOKUP(MOD(E150,10),十干,2,FALSE)</f>
        <v>甲</v>
      </c>
      <c r="B150" s="415" t="str">
        <f>VLOOKUP(MOD(E150,12),十二支,3,FALSE)</f>
        <v xml:space="preserve">01 冥 </v>
      </c>
      <c r="C150" s="416" t="str">
        <f>VLOOKUP(F150,星座,3,TRUE)</f>
        <v xml:space="preserve">06 聖 </v>
      </c>
      <c r="D150" s="533" t="s">
        <v>8636</v>
      </c>
      <c r="E150" s="417" t="str">
        <f>IFERROR(YEAR(D150),LEFT(D150,4))</f>
        <v>1614</v>
      </c>
      <c r="F150" s="417" t="str">
        <f>IF(ISTEXT(D150),RIGHT(D150,5),TEXT(D150,"mm/dd"))</f>
        <v>08/21</v>
      </c>
      <c r="G150" s="417">
        <f>SUM(MID(E150,1,1),MID(E150,2,1),MID(E150,3,1),MID(E150,4,1),MID(F150,1,1),MID(F150,2,1),MID(F150,4,1),MID(F150,5,1))</f>
        <v>23</v>
      </c>
      <c r="H150" s="417">
        <f>IF(MOD(G150,9)=0,9,MOD(G150,9))</f>
        <v>5</v>
      </c>
      <c r="I150" s="417" t="str">
        <f>IFERROR(MID("日月火水木金土",WEEKDAY(D150),1),"")</f>
        <v/>
      </c>
      <c r="J150" s="418" t="s">
        <v>4219</v>
      </c>
      <c r="K150" s="419" t="str">
        <f>VLOOKUP(F150,石と花メイン,3,FALSE)</f>
        <v>◇金剛石</v>
      </c>
      <c r="L150" s="420" t="str">
        <f>VLOOKUP(F150,石と花メイン,4,FALSE)</f>
        <v>仙人掌/覇王樹</v>
      </c>
      <c r="M150" s="399">
        <f>IF(OR(MONTH(F150)&lt;7,AND(MONTH(F150)=7,DAY(F150)&lt;=25)),
MOD(SUM((E150-1901)*365,259),260),
MOD(SUM((E150-1900)*365,259),260))</f>
        <v>129</v>
      </c>
      <c r="N150" s="421">
        <f>IF(AND(MONTH(F150)=7,DAY(F150)&gt;25),1,
ROUNDDOWN((SUM(VLOOKUP(MONTH(F150),D暦変換用数値,2,FALSE),DAY(F150))/28)+1,0))</f>
        <v>1</v>
      </c>
      <c r="O150" s="422">
        <f>IF(AND(MONTH(F150)=7,DAY(F150)&gt;25),DAY(F150)-25,
MOD((SUM(VLOOKUP(MONTH(F150),D暦変換用数値,2,FALSE),DAY(F150))),28)+1)</f>
        <v>27</v>
      </c>
      <c r="P150" s="423">
        <f>IF(OR(MONTH(F150)&lt;7,AND(MONTH(F150)=7,DAY(F150)&lt;=25)),
MOD(SUM((E150-1901)*365,(N150-1)*28,O150,258),260),
MOD(SUM((E150-1900)*365,(N150-1)*28,O150,258),260))</f>
        <v>155</v>
      </c>
      <c r="Q150" s="424" t="str">
        <f>VLOOKUP(MOD(P150,4),色,2,FALSE)</f>
        <v>青い</v>
      </c>
      <c r="R150" s="425" t="str">
        <f>VLOOKUP(MOD(P150,13),銀河の音,2,FALSE)</f>
        <v>水晶の</v>
      </c>
      <c r="S150" s="426" t="str">
        <f>VLOOKUP(MOD(P150,20),太陽の紋章,2,FALSE)</f>
        <v>鷲</v>
      </c>
      <c r="T150" s="509" t="s">
        <v>2113</v>
      </c>
    </row>
    <row r="151" spans="1:20" s="329" customFormat="1" ht="13.5" customHeight="1">
      <c r="A151" s="414" t="str">
        <f>VLOOKUP(MOD(E151,10),十干,2,FALSE)</f>
        <v>壬</v>
      </c>
      <c r="B151" s="415" t="str">
        <f>VLOOKUP(MOD(E151,12),十二支,3,FALSE)</f>
        <v xml:space="preserve">01 冥 </v>
      </c>
      <c r="C151" s="416" t="str">
        <f>VLOOKUP(F151,星座,3,TRUE)</f>
        <v xml:space="preserve">06 聖 </v>
      </c>
      <c r="D151" s="533" t="s">
        <v>8637</v>
      </c>
      <c r="E151" s="417" t="str">
        <f>IFERROR(YEAR(D151),LEFT(D151,4))</f>
        <v>1662</v>
      </c>
      <c r="F151" s="417" t="str">
        <f>IF(ISTEXT(D151),RIGHT(D151,5),TEXT(D151,"mm/dd"))</f>
        <v>08/19</v>
      </c>
      <c r="G151" s="417">
        <f>SUM(MID(E151,1,1),MID(E151,2,1),MID(E151,3,1),MID(E151,4,1),MID(F151,1,1),MID(F151,2,1),MID(F151,4,1),MID(F151,5,1))</f>
        <v>33</v>
      </c>
      <c r="H151" s="417">
        <f>IF(MOD(G151,9)=0,9,MOD(G151,9))</f>
        <v>6</v>
      </c>
      <c r="I151" s="417" t="str">
        <f>IFERROR(MID("日月火水木金土",WEEKDAY(D151),1),"")</f>
        <v/>
      </c>
      <c r="J151" s="418" t="s">
        <v>4220</v>
      </c>
      <c r="K151" s="419" t="str">
        <f>VLOOKUP(F151,石と花メイン,3,FALSE)</f>
        <v>◆翠玉</v>
      </c>
      <c r="L151" s="420" t="str">
        <f>VLOOKUP(F151,石と花メイン,4,FALSE)</f>
        <v>凌霄花</v>
      </c>
      <c r="M151" s="399">
        <f>IF(OR(MONTH(F151)&lt;7,AND(MONTH(F151)=7,DAY(F151)&lt;=25)),
MOD(SUM((E151-1901)*365,259),260),
MOD(SUM((E151-1900)*365,259),260))</f>
        <v>229</v>
      </c>
      <c r="N151" s="421">
        <f>IF(AND(MONTH(F151)=7,DAY(F151)&gt;25),1,
ROUNDDOWN((SUM(VLOOKUP(MONTH(F151),D暦変換用数値,2,FALSE),DAY(F151))/28)+1,0))</f>
        <v>1</v>
      </c>
      <c r="O151" s="422">
        <f>IF(AND(MONTH(F151)=7,DAY(F151)&gt;25),DAY(F151)-25,
MOD((SUM(VLOOKUP(MONTH(F151),D暦変換用数値,2,FALSE),DAY(F151))),28)+1)</f>
        <v>25</v>
      </c>
      <c r="P151" s="423">
        <f>IF(OR(MONTH(F151)&lt;7,AND(MONTH(F151)=7,DAY(F151)&lt;=25)),
MOD(SUM((E151-1901)*365,(N151-1)*28,O151,258),260),
MOD(SUM((E151-1900)*365,(N151-1)*28,O151,258),260))</f>
        <v>253</v>
      </c>
      <c r="Q151" s="424" t="str">
        <f>VLOOKUP(MOD(P151,4),色,2,FALSE)</f>
        <v>赤い</v>
      </c>
      <c r="R151" s="425" t="str">
        <f>VLOOKUP(MOD(P151,13),銀河の音,2,FALSE)</f>
        <v>律動の</v>
      </c>
      <c r="S151" s="426" t="str">
        <f>VLOOKUP(MOD(P151,20),太陽の紋章,2,FALSE)</f>
        <v>空歩く者</v>
      </c>
      <c r="T151" s="473" t="s">
        <v>5809</v>
      </c>
    </row>
    <row r="152" spans="1:20" s="329" customFormat="1" ht="13.5" customHeight="1">
      <c r="A152" s="445" t="str">
        <f>VLOOKUP(MOD(E152,10),十干,2,FALSE)</f>
        <v>甲</v>
      </c>
      <c r="B152" s="447" t="str">
        <f>VLOOKUP(MOD(E152,12),十二支,3,FALSE)</f>
        <v xml:space="preserve">01 冥 </v>
      </c>
      <c r="C152" s="448" t="str">
        <f>VLOOKUP(F152,星座,3,TRUE)</f>
        <v xml:space="preserve">06 聖 </v>
      </c>
      <c r="D152" s="531" t="s">
        <v>919</v>
      </c>
      <c r="E152" s="449" t="str">
        <f>IFERROR(YEAR(D152),LEFT(D152,4))</f>
        <v>1734</v>
      </c>
      <c r="F152" s="449" t="str">
        <f>IF(ISTEXT(D152),RIGHT(D152,5),TEXT(D152,"mm/dd"))</f>
        <v>07/25</v>
      </c>
      <c r="G152" s="452">
        <f>SUM(MID(E152,1,1),MID(E152,2,1),MID(E152,3,1),MID(E152,4,1),MID(F152,1,1),MID(F152,2,1),MID(F152,4,1),MID(F152,5,1))</f>
        <v>29</v>
      </c>
      <c r="H152" s="450">
        <f>IF(MOD(G152,9)=0,9,MOD(G152,9))</f>
        <v>2</v>
      </c>
      <c r="I152" s="450" t="str">
        <f>IFERROR(MID("日月火水木金土",WEEKDAY(D152),1),"")</f>
        <v/>
      </c>
      <c r="J152" s="453" t="s">
        <v>981</v>
      </c>
      <c r="K152" s="455" t="str">
        <f>VLOOKUP(F152,石と花メイン,3,FALSE)</f>
        <v>◇金剛石</v>
      </c>
      <c r="L152" s="457" t="str">
        <f>VLOOKUP(F152,石と花メイン,4,FALSE)</f>
        <v>接骨木/庭常</v>
      </c>
      <c r="M152" s="401">
        <f>IF(OR(MONTH(F152)&lt;7,AND(MONTH(F152)=7,DAY(F152)&lt;=25)),
MOD(SUM((E152-1901)*365,259),260),
MOD(SUM((E152-1900)*365,259),260))</f>
        <v>144</v>
      </c>
      <c r="N152" s="494">
        <f>IF(AND(MONTH(F152)=7,DAY(F152)&gt;25),1,
ROUNDDOWN((SUM(VLOOKUP(MONTH(F152),D暦変換用数値,2,FALSE),DAY(F152))/28)+1,0))</f>
        <v>14</v>
      </c>
      <c r="O152" s="496">
        <f>IF(AND(MONTH(F152)=7,DAY(F152)&gt;25),DAY(F152)-25,
MOD((SUM(VLOOKUP(MONTH(F152),D暦変換用数値,2,FALSE),DAY(F152))),28)+1)</f>
        <v>1</v>
      </c>
      <c r="P152" s="499">
        <f>IF(OR(MONTH(F152)&lt;7,AND(MONTH(F152)=7,DAY(F152)&lt;=25)),
MOD(SUM((E152-1901)*365,(N152-1)*28,O152,258),260),
MOD(SUM((E152-1900)*365,(N152-1)*28,O152,258),260))</f>
        <v>248</v>
      </c>
      <c r="Q152" s="460" t="str">
        <f>VLOOKUP(MOD(P152,4),色,2,FALSE)</f>
        <v>黄色い</v>
      </c>
      <c r="R152" s="464" t="str">
        <f>VLOOKUP(MOD(P152,13),銀河の音,2,FALSE)</f>
        <v>磁気の</v>
      </c>
      <c r="S152" s="468" t="str">
        <f>VLOOKUP(MOD(P152,20),太陽の紋章,2,FALSE)</f>
        <v>星</v>
      </c>
      <c r="T152" s="484" t="s">
        <v>920</v>
      </c>
    </row>
    <row r="153" spans="1:20" s="329" customFormat="1" ht="13.5" customHeight="1">
      <c r="A153" s="445" t="str">
        <f>VLOOKUP(MOD(E153,10),十干,2,FALSE)</f>
        <v>戊</v>
      </c>
      <c r="B153" s="447" t="str">
        <f>VLOOKUP(MOD(E153,12),十二支,3,FALSE)</f>
        <v xml:space="preserve">01 冥 </v>
      </c>
      <c r="C153" s="448" t="str">
        <f>VLOOKUP(F153,星座,3,TRUE)</f>
        <v xml:space="preserve">06 聖 </v>
      </c>
      <c r="D153" s="531" t="s">
        <v>921</v>
      </c>
      <c r="E153" s="449" t="str">
        <f>IFERROR(YEAR(D153),LEFT(D153,4))</f>
        <v>1818</v>
      </c>
      <c r="F153" s="449" t="str">
        <f>IF(ISTEXT(D153),RIGHT(D153,5),TEXT(D153,"mm/dd"))</f>
        <v>07/30</v>
      </c>
      <c r="G153" s="452">
        <f>SUM(MID(E153,1,1),MID(E153,2,1),MID(E153,3,1),MID(E153,4,1),MID(F153,1,1),MID(F153,2,1),MID(F153,4,1),MID(F153,5,1))</f>
        <v>28</v>
      </c>
      <c r="H153" s="450">
        <f>IF(MOD(G153,9)=0,9,MOD(G153,9))</f>
        <v>1</v>
      </c>
      <c r="I153" s="450" t="str">
        <f>IFERROR(MID("日月火水木金土",WEEKDAY(D153),1),"")</f>
        <v/>
      </c>
      <c r="J153" s="453" t="s">
        <v>982</v>
      </c>
      <c r="K153" s="455" t="str">
        <f>VLOOKUP(F153,石と花メイン,3,FALSE)</f>
        <v>●琥珀</v>
      </c>
      <c r="L153" s="457" t="str">
        <f>VLOOKUP(F153,石と花メイン,4,FALSE)</f>
        <v>菩提樹</v>
      </c>
      <c r="M153" s="401">
        <f>IF(OR(MONTH(F153)&lt;7,AND(MONTH(F153)=7,DAY(F153)&lt;=25)),
MOD(SUM((E153-1901)*365,259),260),
MOD(SUM((E153-1900)*365,259),260))</f>
        <v>229</v>
      </c>
      <c r="N153" s="494">
        <f>IF(AND(MONTH(F153)=7,DAY(F153)&gt;25),1,
ROUNDDOWN((SUM(VLOOKUP(MONTH(F153),D暦変換用数値,2,FALSE),DAY(F153))/28)+1,0))</f>
        <v>1</v>
      </c>
      <c r="O153" s="496">
        <f>IF(AND(MONTH(F153)=7,DAY(F153)&gt;25),DAY(F153)-25,
MOD((SUM(VLOOKUP(MONTH(F153),D暦変換用数値,2,FALSE),DAY(F153))),28)+1)</f>
        <v>5</v>
      </c>
      <c r="P153" s="499">
        <f>IF(OR(MONTH(F153)&lt;7,AND(MONTH(F153)=7,DAY(F153)&lt;=25)),
MOD(SUM((E153-1901)*365,(N153-1)*28,O153,258),260),
MOD(SUM((E153-1900)*365,(N153-1)*28,O153,258),260))</f>
        <v>233</v>
      </c>
      <c r="Q153" s="463" t="str">
        <f>VLOOKUP(MOD(P153,4),色,2,FALSE)</f>
        <v>赤い</v>
      </c>
      <c r="R153" s="467" t="str">
        <f>VLOOKUP(MOD(P153,13),銀河の音,2,FALSE)</f>
        <v>水晶の</v>
      </c>
      <c r="S153" s="471" t="str">
        <f>VLOOKUP(MOD(P153,20),太陽の紋章,2,FALSE)</f>
        <v>空歩く者</v>
      </c>
      <c r="T153" s="484" t="s">
        <v>922</v>
      </c>
    </row>
    <row r="154" spans="1:20" s="329" customFormat="1" ht="13.5" customHeight="1">
      <c r="A154" s="445" t="str">
        <f>VLOOKUP(MOD(E154,10),十干,2,FALSE)</f>
        <v>丙</v>
      </c>
      <c r="B154" s="447" t="str">
        <f>VLOOKUP(MOD(E154,12),十二支,3,FALSE)</f>
        <v xml:space="preserve">01 冥 </v>
      </c>
      <c r="C154" s="448" t="str">
        <f>VLOOKUP(F154,星座,3,TRUE)</f>
        <v xml:space="preserve">06 聖 </v>
      </c>
      <c r="D154" s="535" t="s">
        <v>8638</v>
      </c>
      <c r="E154" s="450" t="str">
        <f>IFERROR(YEAR(D154),LEFT(D154,4))</f>
        <v>1866</v>
      </c>
      <c r="F154" s="450" t="str">
        <f>IF(ISTEXT(D154),RIGHT(D154,5),TEXT(D154,"mm/dd"))</f>
        <v>07/28</v>
      </c>
      <c r="G154" s="450">
        <f>SUM(MID(E154,1,1),MID(E154,2,1),MID(E154,3,1),MID(E154,4,1),MID(F154,1,1),MID(F154,2,1),MID(F154,4,1),MID(F154,5,1))</f>
        <v>38</v>
      </c>
      <c r="H154" s="450">
        <f>IF(MOD(G154,9)=0,9,MOD(G154,9))</f>
        <v>2</v>
      </c>
      <c r="I154" s="450" t="str">
        <f>IFERROR(MID("日月火水木金土",WEEKDAY(D154),1),"")</f>
        <v/>
      </c>
      <c r="J154" s="454" t="s">
        <v>525</v>
      </c>
      <c r="K154" s="456" t="str">
        <f>VLOOKUP(F154,石と花メイン,3,FALSE)</f>
        <v>●翡翠</v>
      </c>
      <c r="L154" s="458" t="str">
        <f>VLOOKUP(F154,石と花メイン,4,FALSE)</f>
        <v>小町草【虫取撫子】</v>
      </c>
      <c r="M154" s="403">
        <f>IF(OR(MONTH(F154)&lt;7,AND(MONTH(F154)=7,DAY(F154)&lt;=25)),
MOD(SUM((E154-1901)*365,259),260),
MOD(SUM((E154-1900)*365,259),260))</f>
        <v>69</v>
      </c>
      <c r="N154" s="495">
        <f>IF(AND(MONTH(F154)=7,DAY(F154)&gt;25),1,
ROUNDDOWN((SUM(VLOOKUP(MONTH(F154),D暦変換用数値,2,FALSE),DAY(F154))/28)+1,0))</f>
        <v>1</v>
      </c>
      <c r="O154" s="497">
        <f>IF(AND(MONTH(F154)=7,DAY(F154)&gt;25),DAY(F154)-25,
MOD((SUM(VLOOKUP(MONTH(F154),D暦変換用数値,2,FALSE),DAY(F154))),28)+1)</f>
        <v>3</v>
      </c>
      <c r="P154" s="500">
        <f>IF(OR(MONTH(F154)&lt;7,AND(MONTH(F154)=7,DAY(F154)&lt;=25)),
MOD(SUM((E154-1901)*365,(N154-1)*28,O154,258),260),
MOD(SUM((E154-1900)*365,(N154-1)*28,O154,258),260))</f>
        <v>71</v>
      </c>
      <c r="Q154" s="462" t="str">
        <f>VLOOKUP(MOD(P154,4),色,2,FALSE)</f>
        <v>青い</v>
      </c>
      <c r="R154" s="466" t="str">
        <f>VLOOKUP(MOD(P154,13),銀河の音,2,FALSE)</f>
        <v>律動の</v>
      </c>
      <c r="S154" s="470" t="str">
        <f>VLOOKUP(MOD(P154,20),太陽の紋章,2,FALSE)</f>
        <v>猿</v>
      </c>
      <c r="T154" s="549" t="s">
        <v>6732</v>
      </c>
    </row>
    <row r="155" spans="1:20" s="329" customFormat="1" ht="13.5" customHeight="1">
      <c r="A155" s="445" t="str">
        <f>VLOOKUP(MOD(E155,10),十干,2,FALSE)</f>
        <v>戊</v>
      </c>
      <c r="B155" s="447" t="str">
        <f>VLOOKUP(MOD(E155,12),十二支,3,FALSE)</f>
        <v xml:space="preserve">01 冥 </v>
      </c>
      <c r="C155" s="448" t="str">
        <f>VLOOKUP(F155,星座,3,TRUE)</f>
        <v xml:space="preserve">06 聖 </v>
      </c>
      <c r="D155" s="531" t="s">
        <v>923</v>
      </c>
      <c r="E155" s="449" t="str">
        <f>IFERROR(YEAR(D155),LEFT(D155,4))</f>
        <v>1878</v>
      </c>
      <c r="F155" s="449" t="str">
        <f>IF(ISTEXT(D155),RIGHT(D155,5),TEXT(D155,"mm/dd"))</f>
        <v>07/27</v>
      </c>
      <c r="G155" s="452">
        <f>SUM(MID(E155,1,1),MID(E155,2,1),MID(E155,3,1),MID(E155,4,1),MID(F155,1,1),MID(F155,2,1),MID(F155,4,1),MID(F155,5,1))</f>
        <v>40</v>
      </c>
      <c r="H155" s="450">
        <f>IF(MOD(G155,9)=0,9,MOD(G155,9))</f>
        <v>4</v>
      </c>
      <c r="I155" s="450" t="str">
        <f>IFERROR(MID("日月火水木金土",WEEKDAY(D155),1),"")</f>
        <v/>
      </c>
      <c r="J155" s="453" t="s">
        <v>4221</v>
      </c>
      <c r="K155" s="455" t="str">
        <f>VLOOKUP(F155,石と花メイン,3,FALSE)</f>
        <v>■紫水晶</v>
      </c>
      <c r="L155" s="457" t="str">
        <f>VLOOKUP(F155,石と花メイン,4,FALSE)</f>
        <v>松葉牡丹【日照草】</v>
      </c>
      <c r="M155" s="401">
        <f>IF(OR(MONTH(F155)&lt;7,AND(MONTH(F155)=7,DAY(F155)&lt;=25)),
MOD(SUM((E155-1901)*365,259),260),
MOD(SUM((E155-1900)*365,259),260))</f>
        <v>29</v>
      </c>
      <c r="N155" s="494">
        <f>IF(AND(MONTH(F155)=7,DAY(F155)&gt;25),1,
ROUNDDOWN((SUM(VLOOKUP(MONTH(F155),D暦変換用数値,2,FALSE),DAY(F155))/28)+1,0))</f>
        <v>1</v>
      </c>
      <c r="O155" s="496">
        <f>IF(AND(MONTH(F155)=7,DAY(F155)&gt;25),DAY(F155)-25,
MOD((SUM(VLOOKUP(MONTH(F155),D暦変換用数値,2,FALSE),DAY(F155))),28)+1)</f>
        <v>2</v>
      </c>
      <c r="P155" s="499">
        <f>IF(OR(MONTH(F155)&lt;7,AND(MONTH(F155)=7,DAY(F155)&lt;=25)),
MOD(SUM((E155-1901)*365,(N155-1)*28,O155,258),260),
MOD(SUM((E155-1900)*365,(N155-1)*28,O155,258),260))</f>
        <v>30</v>
      </c>
      <c r="Q155" s="461" t="str">
        <f>VLOOKUP(MOD(P155,4),色,2,FALSE)</f>
        <v>白い</v>
      </c>
      <c r="R155" s="465" t="str">
        <f>VLOOKUP(MOD(P155,13),銀河の音,2,FALSE)</f>
        <v>自己存在の</v>
      </c>
      <c r="S155" s="469" t="str">
        <f>VLOOKUP(MOD(P155,20),太陽の紋章,2,FALSE)</f>
        <v>犬</v>
      </c>
      <c r="T155" s="472" t="s">
        <v>924</v>
      </c>
    </row>
    <row r="156" spans="1:20" s="329" customFormat="1" ht="13.5" customHeight="1">
      <c r="A156" s="414" t="str">
        <f>VLOOKUP(MOD(E156,10),十干,2,FALSE)</f>
        <v>庚</v>
      </c>
      <c r="B156" s="415" t="str">
        <f>VLOOKUP(MOD(E156,12),十二支,3,FALSE)</f>
        <v xml:space="preserve">01 冥 </v>
      </c>
      <c r="C156" s="416" t="str">
        <f>VLOOKUP(F156,星座,3,TRUE)</f>
        <v xml:space="preserve">06 聖 </v>
      </c>
      <c r="D156" s="533" t="s">
        <v>8639</v>
      </c>
      <c r="E156" s="417" t="str">
        <f>IFERROR(YEAR(D156),LEFT(D156,4))</f>
        <v>1890</v>
      </c>
      <c r="F156" s="417" t="str">
        <f>IF(ISTEXT(D156),RIGHT(D156,5),TEXT(D156,"mm/dd"))</f>
        <v>07/29</v>
      </c>
      <c r="G156" s="417">
        <f>SUM(MID(E156,1,1),MID(E156,2,1),MID(E156,3,1),MID(E156,4,1),MID(F156,1,1),MID(F156,2,1),MID(F156,4,1),MID(F156,5,1))</f>
        <v>36</v>
      </c>
      <c r="H156" s="417">
        <f>IF(MOD(G156,9)=0,9,MOD(G156,9))</f>
        <v>9</v>
      </c>
      <c r="I156" s="417" t="str">
        <f>IFERROR(MID("日月火水木金土",WEEKDAY(D156),1),"")</f>
        <v/>
      </c>
      <c r="J156" s="418" t="s">
        <v>4222</v>
      </c>
      <c r="K156" s="419" t="str">
        <f>VLOOKUP(F156,石と花メイン,3,FALSE)</f>
        <v>◆柘榴石</v>
      </c>
      <c r="L156" s="420" t="str">
        <f>VLOOKUP(F156,石と花メイン,4,FALSE)</f>
        <v>アンスリウム【大紅団扇】</v>
      </c>
      <c r="M156" s="399">
        <f>IF(OR(MONTH(F156)&lt;7,AND(MONTH(F156)=7,DAY(F156)&lt;=25)),
MOD(SUM((E156-1901)*365,259),260),
MOD(SUM((E156-1900)*365,259),260))</f>
        <v>249</v>
      </c>
      <c r="N156" s="421">
        <f>IF(AND(MONTH(F156)=7,DAY(F156)&gt;25),1,
ROUNDDOWN((SUM(VLOOKUP(MONTH(F156),D暦変換用数値,2,FALSE),DAY(F156))/28)+1,0))</f>
        <v>1</v>
      </c>
      <c r="O156" s="422">
        <f>IF(AND(MONTH(F156)=7,DAY(F156)&gt;25),DAY(F156)-25,
MOD((SUM(VLOOKUP(MONTH(F156),D暦変換用数値,2,FALSE),DAY(F156))),28)+1)</f>
        <v>4</v>
      </c>
      <c r="P156" s="423">
        <f>IF(OR(MONTH(F156)&lt;7,AND(MONTH(F156)=7,DAY(F156)&lt;=25)),
MOD(SUM((E156-1901)*365,(N156-1)*28,O156,258),260),
MOD(SUM((E156-1900)*365,(N156-1)*28,O156,258),260))</f>
        <v>252</v>
      </c>
      <c r="Q156" s="424" t="str">
        <f>VLOOKUP(MOD(P156,4),色,2,FALSE)</f>
        <v>黄色い</v>
      </c>
      <c r="R156" s="425" t="str">
        <f>VLOOKUP(MOD(P156,13),銀河の音,2,FALSE)</f>
        <v>倍音の</v>
      </c>
      <c r="S156" s="426" t="str">
        <f>VLOOKUP(MOD(P156,20),太陽の紋章,2,FALSE)</f>
        <v>人</v>
      </c>
      <c r="T156" s="503" t="s">
        <v>3736</v>
      </c>
    </row>
    <row r="157" spans="1:20" s="329" customFormat="1" ht="13.5" customHeight="1">
      <c r="A157" s="445" t="str">
        <f>VLOOKUP(MOD(E157,10),十干,2,FALSE)</f>
        <v>庚</v>
      </c>
      <c r="B157" s="447" t="str">
        <f>VLOOKUP(MOD(E157,12),十二支,3,FALSE)</f>
        <v xml:space="preserve">01 冥 </v>
      </c>
      <c r="C157" s="448" t="str">
        <f>VLOOKUP(F157,星座,3,TRUE)</f>
        <v xml:space="preserve">06 聖 </v>
      </c>
      <c r="D157" s="531" t="s">
        <v>928</v>
      </c>
      <c r="E157" s="449" t="str">
        <f>IFERROR(YEAR(D157),LEFT(D157,4))</f>
        <v>1950</v>
      </c>
      <c r="F157" s="449" t="str">
        <f>IF(ISTEXT(D157),RIGHT(D157,5),TEXT(D157,"mm/dd"))</f>
        <v>08/**</v>
      </c>
      <c r="G157" s="452"/>
      <c r="H157" s="450"/>
      <c r="I157" s="450" t="str">
        <f>IFERROR(MID("日月火水木金土",WEEKDAY(D157),1),"")</f>
        <v/>
      </c>
      <c r="J157" s="453" t="s">
        <v>5353</v>
      </c>
      <c r="K157" s="455"/>
      <c r="L157" s="457"/>
      <c r="M157" s="401"/>
      <c r="N157" s="494"/>
      <c r="O157" s="496"/>
      <c r="P157" s="499"/>
      <c r="Q157" s="556"/>
      <c r="R157" s="558"/>
      <c r="S157" s="560"/>
      <c r="T157" s="474" t="s">
        <v>929</v>
      </c>
    </row>
    <row r="158" spans="1:20" s="329" customFormat="1" ht="13.5" customHeight="1">
      <c r="A158" s="445" t="str">
        <f>VLOOKUP(MOD(E158,10),十干,2,FALSE)</f>
        <v>壬</v>
      </c>
      <c r="B158" s="447" t="str">
        <f>VLOOKUP(MOD(E158,12),十二支,3,FALSE)</f>
        <v xml:space="preserve">01 冥 </v>
      </c>
      <c r="C158" s="448" t="str">
        <f>VLOOKUP(F158,星座,3,TRUE)</f>
        <v xml:space="preserve">07 天 </v>
      </c>
      <c r="D158" s="531">
        <v>779</v>
      </c>
      <c r="E158" s="449">
        <f>IFERROR(YEAR(D158),LEFT(D158,4))</f>
        <v>1902</v>
      </c>
      <c r="F158" s="449" t="str">
        <f>IF(ISTEXT(D158),RIGHT(D158,5),TEXT(D158,"mm/dd"))</f>
        <v>02/17</v>
      </c>
      <c r="G158" s="452">
        <f>SUM(MID(E158,1,1),MID(E158,2,1),MID(E158,3,1),MID(E158,4,1),MID(F158,1,1),MID(F158,2,1),MID(F158,4,1),MID(F158,5,1))</f>
        <v>22</v>
      </c>
      <c r="H158" s="450">
        <f>IF(MOD(G158,9)=0,9,MOD(G158,9))</f>
        <v>4</v>
      </c>
      <c r="I158" s="450" t="str">
        <f>IFERROR(MID("日月火水木金土",WEEKDAY(D158),1),"")</f>
        <v>月</v>
      </c>
      <c r="J158" s="453" t="s">
        <v>4981</v>
      </c>
      <c r="K158" s="455" t="str">
        <f>VLOOKUP(F158,石と花メイン,3,FALSE)</f>
        <v>■紫水晶</v>
      </c>
      <c r="L158" s="457" t="str">
        <f>VLOOKUP(F158,石と花メイン,4,FALSE)</f>
        <v>スノーフレーク【鈴蘭水仙】</v>
      </c>
      <c r="M158" s="401">
        <f>IF(OR(MONTH(F158)&lt;7,AND(MONTH(F158)=7,DAY(F158)&lt;=25)),
MOD(SUM((E158-1901)*365,259),260),
MOD(SUM((E158-1900)*365,259),260))</f>
        <v>104</v>
      </c>
      <c r="N158" s="494">
        <f>IF(AND(MONTH(F158)=7,DAY(F158)&gt;25),1,
ROUNDDOWN((SUM(VLOOKUP(MONTH(F158),D暦変換用数値,2,FALSE),DAY(F158))/28)+1,0))</f>
        <v>8</v>
      </c>
      <c r="O158" s="496">
        <f>IF(AND(MONTH(F158)=7,DAY(F158)&gt;25),DAY(F158)-25,
MOD((SUM(VLOOKUP(MONTH(F158),D暦変換用数値,2,FALSE),DAY(F158))),28)+1)</f>
        <v>11</v>
      </c>
      <c r="P158" s="499">
        <f>IF(OR(MONTH(F158)&lt;7,AND(MONTH(F158)=7,DAY(F158)&lt;=25)),
MOD(SUM((E158-1901)*365,(N158-1)*28,O158,258),260),
MOD(SUM((E158-1900)*365,(N158-1)*28,O158,258),260))</f>
        <v>50</v>
      </c>
      <c r="Q158" s="461" t="str">
        <f>VLOOKUP(MOD(P158,4),色,2,FALSE)</f>
        <v>白い</v>
      </c>
      <c r="R158" s="465" t="str">
        <f>VLOOKUP(MOD(P158,13),銀河の音,2,FALSE)</f>
        <v>スペクトルの</v>
      </c>
      <c r="S158" s="469" t="str">
        <f>VLOOKUP(MOD(P158,20),太陽の紋章,2,FALSE)</f>
        <v>犬</v>
      </c>
      <c r="T158" s="472" t="s">
        <v>6038</v>
      </c>
    </row>
    <row r="159" spans="1:20" s="329" customFormat="1" ht="13.5" customHeight="1">
      <c r="A159" s="414" t="str">
        <f>VLOOKUP(MOD(E159,10),十干,2,FALSE)</f>
        <v>壬</v>
      </c>
      <c r="B159" s="415" t="str">
        <f>VLOOKUP(MOD(E159,12),十二支,3,FALSE)</f>
        <v xml:space="preserve">01 冥 </v>
      </c>
      <c r="C159" s="416" t="str">
        <f>VLOOKUP(F159,星座,3,TRUE)</f>
        <v xml:space="preserve">07 天 </v>
      </c>
      <c r="D159" s="533">
        <v>780</v>
      </c>
      <c r="E159" s="417">
        <f>IFERROR(YEAR(D159),LEFT(D159,4))</f>
        <v>1902</v>
      </c>
      <c r="F159" s="417" t="str">
        <f>IF(ISTEXT(D159),RIGHT(D159,5),TEXT(D159,"mm/dd"))</f>
        <v>02/18</v>
      </c>
      <c r="G159" s="417">
        <f>SUM(MID(E159,1,1),MID(E159,2,1),MID(E159,3,1),MID(E159,4,1),MID(F159,1,1),MID(F159,2,1),MID(F159,4,1),MID(F159,5,1))</f>
        <v>23</v>
      </c>
      <c r="H159" s="417">
        <f>IF(MOD(G159,9)=0,9,MOD(G159,9))</f>
        <v>5</v>
      </c>
      <c r="I159" s="417" t="str">
        <f>IFERROR(MID("日月火水木金土",WEEKDAY(D159),1),"")</f>
        <v>火</v>
      </c>
      <c r="J159" s="418" t="s">
        <v>2139</v>
      </c>
      <c r="K159" s="419" t="str">
        <f>VLOOKUP(F159,石と花メイン,3,FALSE)</f>
        <v>●翡翠</v>
      </c>
      <c r="L159" s="420" t="str">
        <f>VLOOKUP(F159,石と花メイン,4,FALSE)</f>
        <v>立金花/流金花</v>
      </c>
      <c r="M159" s="399">
        <f>IF(OR(MONTH(F159)&lt;7,AND(MONTH(F159)=7,DAY(F159)&lt;=25)),
MOD(SUM((E159-1901)*365,259),260),
MOD(SUM((E159-1900)*365,259),260))</f>
        <v>104</v>
      </c>
      <c r="N159" s="421">
        <f>IF(AND(MONTH(F159)=7,DAY(F159)&gt;25),1,
ROUNDDOWN((SUM(VLOOKUP(MONTH(F159),D暦変換用数値,2,FALSE),DAY(F159))/28)+1,0))</f>
        <v>8</v>
      </c>
      <c r="O159" s="422">
        <f>IF(AND(MONTH(F159)=7,DAY(F159)&gt;25),DAY(F159)-25,
MOD((SUM(VLOOKUP(MONTH(F159),D暦変換用数値,2,FALSE),DAY(F159))),28)+1)</f>
        <v>12</v>
      </c>
      <c r="P159" s="423">
        <f>IF(OR(MONTH(F159)&lt;7,AND(MONTH(F159)=7,DAY(F159)&lt;=25)),
MOD(SUM((E159-1901)*365,(N159-1)*28,O159,258),260),
MOD(SUM((E159-1900)*365,(N159-1)*28,O159,258),260))</f>
        <v>51</v>
      </c>
      <c r="Q159" s="424" t="str">
        <f>VLOOKUP(MOD(P159,4),色,2,FALSE)</f>
        <v>青い</v>
      </c>
      <c r="R159" s="425" t="str">
        <f>VLOOKUP(MOD(P159,13),銀河の音,2,FALSE)</f>
        <v>水晶の</v>
      </c>
      <c r="S159" s="426" t="str">
        <f>VLOOKUP(MOD(P159,20),太陽の紋章,2,FALSE)</f>
        <v>猿</v>
      </c>
      <c r="T159" s="473" t="s">
        <v>3613</v>
      </c>
    </row>
    <row r="160" spans="1:20" s="329" customFormat="1" ht="13.5" customHeight="1">
      <c r="A160" s="445" t="str">
        <f>VLOOKUP(MOD(E160,10),十干,2,FALSE)</f>
        <v>丙</v>
      </c>
      <c r="B160" s="447" t="str">
        <f>VLOOKUP(MOD(E160,12),十二支,3,FALSE)</f>
        <v xml:space="preserve">01 冥 </v>
      </c>
      <c r="C160" s="448" t="str">
        <f>VLOOKUP(F160,星座,3,TRUE)</f>
        <v xml:space="preserve">07 天 </v>
      </c>
      <c r="D160" s="531">
        <v>9543</v>
      </c>
      <c r="E160" s="449">
        <f>IFERROR(YEAR(D160),LEFT(D160,4))</f>
        <v>1926</v>
      </c>
      <c r="F160" s="449" t="str">
        <f>IF(ISTEXT(D160),RIGHT(D160,5),TEXT(D160,"mm/dd"))</f>
        <v>02/15</v>
      </c>
      <c r="G160" s="452">
        <f>SUM(MID(E160,1,1),MID(E160,2,1),MID(E160,3,1),MID(E160,4,1),MID(F160,1,1),MID(F160,2,1),MID(F160,4,1),MID(F160,5,1))</f>
        <v>26</v>
      </c>
      <c r="H160" s="450">
        <f>IF(MOD(G160,9)=0,9,MOD(G160,9))</f>
        <v>8</v>
      </c>
      <c r="I160" s="450" t="str">
        <f>IFERROR(MID("日月火水木金土",WEEKDAY(D160),1),"")</f>
        <v>月</v>
      </c>
      <c r="J160" s="453" t="s">
        <v>4982</v>
      </c>
      <c r="K160" s="455" t="str">
        <f>VLOOKUP(F160,石と花メイン,3,FALSE)</f>
        <v>◇金剛石</v>
      </c>
      <c r="L160" s="457" t="str">
        <f>VLOOKUP(F160,石と花メイン,4,FALSE)</f>
        <v>三椏/三又</v>
      </c>
      <c r="M160" s="401">
        <f>IF(OR(MONTH(F160)&lt;7,AND(MONTH(F160)=7,DAY(F160)&lt;=25)),
MOD(SUM((E160-1901)*365,259),260),
MOD(SUM((E160-1900)*365,259),260))</f>
        <v>24</v>
      </c>
      <c r="N160" s="494">
        <f>IF(AND(MONTH(F160)=7,DAY(F160)&gt;25),1,
ROUNDDOWN((SUM(VLOOKUP(MONTH(F160),D暦変換用数値,2,FALSE),DAY(F160))/28)+1,0))</f>
        <v>8</v>
      </c>
      <c r="O160" s="496">
        <f>IF(AND(MONTH(F160)=7,DAY(F160)&gt;25),DAY(F160)-25,
MOD((SUM(VLOOKUP(MONTH(F160),D暦変換用数値,2,FALSE),DAY(F160))),28)+1)</f>
        <v>9</v>
      </c>
      <c r="P160" s="499">
        <f>IF(OR(MONTH(F160)&lt;7,AND(MONTH(F160)=7,DAY(F160)&lt;=25)),
MOD(SUM((E160-1901)*365,(N160-1)*28,O160,258),260),
MOD(SUM((E160-1900)*365,(N160-1)*28,O160,258),260))</f>
        <v>228</v>
      </c>
      <c r="Q160" s="460" t="str">
        <f>VLOOKUP(MOD(P160,4),色,2,FALSE)</f>
        <v>黄色い</v>
      </c>
      <c r="R160" s="464" t="str">
        <f>VLOOKUP(MOD(P160,13),銀河の音,2,FALSE)</f>
        <v>共振の</v>
      </c>
      <c r="S160" s="468" t="str">
        <f>VLOOKUP(MOD(P160,20),太陽の紋章,2,FALSE)</f>
        <v>星</v>
      </c>
      <c r="T160" s="484" t="s">
        <v>3168</v>
      </c>
    </row>
    <row r="161" spans="1:20" s="329" customFormat="1" ht="13.5" customHeight="1">
      <c r="A161" s="445" t="str">
        <f>VLOOKUP(MOD(E161,10),十干,2,FALSE)</f>
        <v>戊</v>
      </c>
      <c r="B161" s="447" t="str">
        <f>VLOOKUP(MOD(E161,12),十二支,3,FALSE)</f>
        <v xml:space="preserve">01 冥 </v>
      </c>
      <c r="C161" s="448" t="str">
        <f>VLOOKUP(F161,星座,3,TRUE)</f>
        <v xml:space="preserve">07 天 </v>
      </c>
      <c r="D161" s="531">
        <v>13903</v>
      </c>
      <c r="E161" s="449">
        <f>IFERROR(YEAR(D161),LEFT(D161,4))</f>
        <v>1938</v>
      </c>
      <c r="F161" s="449" t="str">
        <f>IF(ISTEXT(D161),RIGHT(D161,5),TEXT(D161,"mm/dd"))</f>
        <v>01/23</v>
      </c>
      <c r="G161" s="452">
        <f>SUM(MID(E161,1,1),MID(E161,2,1),MID(E161,3,1),MID(E161,4,1),MID(F161,1,1),MID(F161,2,1),MID(F161,4,1),MID(F161,5,1))</f>
        <v>27</v>
      </c>
      <c r="H161" s="450">
        <f>IF(MOD(G161,9)=0,9,MOD(G161,9))</f>
        <v>9</v>
      </c>
      <c r="I161" s="450" t="str">
        <f>IFERROR(MID("日月火水木金土",WEEKDAY(D161),1),"")</f>
        <v>日</v>
      </c>
      <c r="J161" s="453" t="s">
        <v>103</v>
      </c>
      <c r="K161" s="455" t="str">
        <f>VLOOKUP(F161,石と花メイン,3,FALSE)</f>
        <v>■紅玉髄</v>
      </c>
      <c r="L161" s="457" t="str">
        <f>VLOOKUP(F161,石と花メイン,4,FALSE)</f>
        <v>万両</v>
      </c>
      <c r="M161" s="401">
        <f>IF(OR(MONTH(F161)&lt;7,AND(MONTH(F161)=7,DAY(F161)&lt;=25)),
MOD(SUM((E161-1901)*365,259),260),
MOD(SUM((E161-1900)*365,259),260))</f>
        <v>244</v>
      </c>
      <c r="N161" s="494">
        <f>IF(AND(MONTH(F161)=7,DAY(F161)&gt;25),1,
ROUNDDOWN((SUM(VLOOKUP(MONTH(F161),D暦変換用数値,2,FALSE),DAY(F161))/28)+1,0))</f>
        <v>7</v>
      </c>
      <c r="O161" s="496">
        <f>IF(AND(MONTH(F161)=7,DAY(F161)&gt;25),DAY(F161)-25,
MOD((SUM(VLOOKUP(MONTH(F161),D暦変換用数値,2,FALSE),DAY(F161))),28)+1)</f>
        <v>14</v>
      </c>
      <c r="P161" s="499">
        <f>IF(OR(MONTH(F161)&lt;7,AND(MONTH(F161)=7,DAY(F161)&lt;=25)),
MOD(SUM((E161-1901)*365,(N161-1)*28,O161,258),260),
MOD(SUM((E161-1900)*365,(N161-1)*28,O161,258),260))</f>
        <v>165</v>
      </c>
      <c r="Q161" s="463" t="str">
        <f>VLOOKUP(MOD(P161,4),色,2,FALSE)</f>
        <v>赤い</v>
      </c>
      <c r="R161" s="467" t="str">
        <f>VLOOKUP(MOD(P161,13),銀河の音,2,FALSE)</f>
        <v>太陽の</v>
      </c>
      <c r="S161" s="471" t="str">
        <f>VLOOKUP(MOD(P161,20),太陽の紋章,2,FALSE)</f>
        <v>蛇</v>
      </c>
      <c r="T161" s="483" t="s">
        <v>3736</v>
      </c>
    </row>
    <row r="162" spans="1:20" s="329" customFormat="1" ht="13.5" customHeight="1">
      <c r="A162" s="445" t="str">
        <f>VLOOKUP(MOD(E162,10),十干,2,FALSE)</f>
        <v>戊</v>
      </c>
      <c r="B162" s="447" t="str">
        <f>VLOOKUP(MOD(E162,12),十二支,3,FALSE)</f>
        <v xml:space="preserve">01 冥 </v>
      </c>
      <c r="C162" s="448" t="str">
        <f>VLOOKUP(F162,星座,3,TRUE)</f>
        <v xml:space="preserve">07 天 </v>
      </c>
      <c r="D162" s="531">
        <v>13905</v>
      </c>
      <c r="E162" s="449">
        <f>IFERROR(YEAR(D162),LEFT(D162,4))</f>
        <v>1938</v>
      </c>
      <c r="F162" s="449" t="str">
        <f>IF(ISTEXT(D162),RIGHT(D162,5),TEXT(D162,"mm/dd"))</f>
        <v>01/25</v>
      </c>
      <c r="G162" s="452">
        <f>SUM(MID(E162,1,1),MID(E162,2,1),MID(E162,3,1),MID(E162,4,1),MID(F162,1,1),MID(F162,2,1),MID(F162,4,1),MID(F162,5,1))</f>
        <v>29</v>
      </c>
      <c r="H162" s="450">
        <f>IF(MOD(G162,9)=0,9,MOD(G162,9))</f>
        <v>2</v>
      </c>
      <c r="I162" s="450" t="str">
        <f>IFERROR(MID("日月火水木金土",WEEKDAY(D162),1),"")</f>
        <v>火</v>
      </c>
      <c r="J162" s="453" t="s">
        <v>104</v>
      </c>
      <c r="K162" s="455" t="str">
        <f>VLOOKUP(F162,石と花メイン,3,FALSE)</f>
        <v>◆金緑石</v>
      </c>
      <c r="L162" s="457" t="str">
        <f>VLOOKUP(F162,石と花メイン,4,FALSE)</f>
        <v>セラスチウム【白耳菜草】</v>
      </c>
      <c r="M162" s="401">
        <f>IF(OR(MONTH(F162)&lt;7,AND(MONTH(F162)=7,DAY(F162)&lt;=25)),
MOD(SUM((E162-1901)*365,259),260),
MOD(SUM((E162-1900)*365,259),260))</f>
        <v>244</v>
      </c>
      <c r="N162" s="494">
        <f>IF(AND(MONTH(F162)=7,DAY(F162)&gt;25),1,
ROUNDDOWN((SUM(VLOOKUP(MONTH(F162),D暦変換用数値,2,FALSE),DAY(F162))/28)+1,0))</f>
        <v>7</v>
      </c>
      <c r="O162" s="496">
        <f>IF(AND(MONTH(F162)=7,DAY(F162)&gt;25),DAY(F162)-25,
MOD((SUM(VLOOKUP(MONTH(F162),D暦変換用数値,2,FALSE),DAY(F162))),28)+1)</f>
        <v>16</v>
      </c>
      <c r="P162" s="499">
        <f>IF(OR(MONTH(F162)&lt;7,AND(MONTH(F162)=7,DAY(F162)&lt;=25)),
MOD(SUM((E162-1901)*365,(N162-1)*28,O162,258),260),
MOD(SUM((E162-1900)*365,(N162-1)*28,O162,258),260))</f>
        <v>167</v>
      </c>
      <c r="Q162" s="462" t="str">
        <f>VLOOKUP(MOD(P162,4),色,2,FALSE)</f>
        <v>青い</v>
      </c>
      <c r="R162" s="466" t="str">
        <f>VLOOKUP(MOD(P162,13),銀河の音,2,FALSE)</f>
        <v>スペクトルの</v>
      </c>
      <c r="S162" s="470" t="str">
        <f>VLOOKUP(MOD(P162,20),太陽の紋章,2,FALSE)</f>
        <v>手</v>
      </c>
      <c r="T162" s="484" t="s">
        <v>3169</v>
      </c>
    </row>
    <row r="163" spans="1:20" s="329" customFormat="1" ht="13.5" customHeight="1">
      <c r="A163" s="445" t="str">
        <f>VLOOKUP(MOD(E163,10),十干,2,FALSE)</f>
        <v>戊</v>
      </c>
      <c r="B163" s="447" t="str">
        <f>VLOOKUP(MOD(E163,12),十二支,3,FALSE)</f>
        <v xml:space="preserve">01 冥 </v>
      </c>
      <c r="C163" s="448" t="str">
        <f>VLOOKUP(F163,星座,3,TRUE)</f>
        <v xml:space="preserve">07 天 </v>
      </c>
      <c r="D163" s="531">
        <v>13905</v>
      </c>
      <c r="E163" s="449">
        <f>IFERROR(YEAR(D163),LEFT(D163,4))</f>
        <v>1938</v>
      </c>
      <c r="F163" s="449" t="str">
        <f>IF(ISTEXT(D163),RIGHT(D163,5),TEXT(D163,"mm/dd"))</f>
        <v>01/25</v>
      </c>
      <c r="G163" s="452">
        <f>SUM(MID(E163,1,1),MID(E163,2,1),MID(E163,3,1),MID(E163,4,1),MID(F163,1,1),MID(F163,2,1),MID(F163,4,1),MID(F163,5,1))</f>
        <v>29</v>
      </c>
      <c r="H163" s="450">
        <f>IF(MOD(G163,9)=0,9,MOD(G163,9))</f>
        <v>2</v>
      </c>
      <c r="I163" s="450" t="str">
        <f>IFERROR(MID("日月火水木金土",WEEKDAY(D163),1),"")</f>
        <v>火</v>
      </c>
      <c r="J163" s="453" t="s">
        <v>105</v>
      </c>
      <c r="K163" s="455" t="str">
        <f>VLOOKUP(F163,石と花メイン,3,FALSE)</f>
        <v>◆金緑石</v>
      </c>
      <c r="L163" s="457" t="str">
        <f>VLOOKUP(F163,石と花メイン,4,FALSE)</f>
        <v>セラスチウム【白耳菜草】</v>
      </c>
      <c r="M163" s="401">
        <f>IF(OR(MONTH(F163)&lt;7,AND(MONTH(F163)=7,DAY(F163)&lt;=25)),
MOD(SUM((E163-1901)*365,259),260),
MOD(SUM((E163-1900)*365,259),260))</f>
        <v>244</v>
      </c>
      <c r="N163" s="494">
        <f>IF(AND(MONTH(F163)=7,DAY(F163)&gt;25),1,
ROUNDDOWN((SUM(VLOOKUP(MONTH(F163),D暦変換用数値,2,FALSE),DAY(F163))/28)+1,0))</f>
        <v>7</v>
      </c>
      <c r="O163" s="496">
        <f>IF(AND(MONTH(F163)=7,DAY(F163)&gt;25),DAY(F163)-25,
MOD((SUM(VLOOKUP(MONTH(F163),D暦変換用数値,2,FALSE),DAY(F163))),28)+1)</f>
        <v>16</v>
      </c>
      <c r="P163" s="499">
        <f>IF(OR(MONTH(F163)&lt;7,AND(MONTH(F163)=7,DAY(F163)&lt;=25)),
MOD(SUM((E163-1901)*365,(N163-1)*28,O163,258),260),
MOD(SUM((E163-1900)*365,(N163-1)*28,O163,258),260))</f>
        <v>167</v>
      </c>
      <c r="Q163" s="462" t="str">
        <f>VLOOKUP(MOD(P163,4),色,2,FALSE)</f>
        <v>青い</v>
      </c>
      <c r="R163" s="466" t="str">
        <f>VLOOKUP(MOD(P163,13),銀河の音,2,FALSE)</f>
        <v>スペクトルの</v>
      </c>
      <c r="S163" s="470" t="str">
        <f>VLOOKUP(MOD(P163,20),太陽の紋章,2,FALSE)</f>
        <v>手</v>
      </c>
      <c r="T163" s="484" t="s">
        <v>3170</v>
      </c>
    </row>
    <row r="164" spans="1:20" s="329" customFormat="1" ht="13.5" customHeight="1">
      <c r="A164" s="445" t="str">
        <f>VLOOKUP(MOD(E164,10),十干,2,FALSE)</f>
        <v>戊</v>
      </c>
      <c r="B164" s="447" t="str">
        <f>VLOOKUP(MOD(E164,12),十二支,3,FALSE)</f>
        <v xml:space="preserve">01 冥 </v>
      </c>
      <c r="C164" s="448" t="str">
        <f>VLOOKUP(F164,星座,3,TRUE)</f>
        <v xml:space="preserve">07 天 </v>
      </c>
      <c r="D164" s="531">
        <v>13910</v>
      </c>
      <c r="E164" s="449">
        <f>IFERROR(YEAR(D164),LEFT(D164,4))</f>
        <v>1938</v>
      </c>
      <c r="F164" s="449" t="str">
        <f>IF(ISTEXT(D164),RIGHT(D164,5),TEXT(D164,"mm/dd"))</f>
        <v>01/30</v>
      </c>
      <c r="G164" s="452">
        <f>SUM(MID(E164,1,1),MID(E164,2,1),MID(E164,3,1),MID(E164,4,1),MID(F164,1,1),MID(F164,2,1),MID(F164,4,1),MID(F164,5,1))</f>
        <v>25</v>
      </c>
      <c r="H164" s="450">
        <f>IF(MOD(G164,9)=0,9,MOD(G164,9))</f>
        <v>7</v>
      </c>
      <c r="I164" s="450" t="str">
        <f>IFERROR(MID("日月火水木金土",WEEKDAY(D164),1),"")</f>
        <v>日</v>
      </c>
      <c r="J164" s="453" t="s">
        <v>106</v>
      </c>
      <c r="K164" s="455" t="str">
        <f>VLOOKUP(F164,石と花メイン,3,FALSE)</f>
        <v>■碧玉</v>
      </c>
      <c r="L164" s="457" t="str">
        <f>VLOOKUP(F164,石と花メイン,4,FALSE)</f>
        <v>繁縷【ひよこ草】</v>
      </c>
      <c r="M164" s="401">
        <f>IF(OR(MONTH(F164)&lt;7,AND(MONTH(F164)=7,DAY(F164)&lt;=25)),
MOD(SUM((E164-1901)*365,259),260),
MOD(SUM((E164-1900)*365,259),260))</f>
        <v>244</v>
      </c>
      <c r="N164" s="494">
        <f>IF(AND(MONTH(F164)=7,DAY(F164)&gt;25),1,
ROUNDDOWN((SUM(VLOOKUP(MONTH(F164),D暦変換用数値,2,FALSE),DAY(F164))/28)+1,0))</f>
        <v>7</v>
      </c>
      <c r="O164" s="496">
        <f>IF(AND(MONTH(F164)=7,DAY(F164)&gt;25),DAY(F164)-25,
MOD((SUM(VLOOKUP(MONTH(F164),D暦変換用数値,2,FALSE),DAY(F164))),28)+1)</f>
        <v>21</v>
      </c>
      <c r="P164" s="499">
        <f>IF(OR(MONTH(F164)&lt;7,AND(MONTH(F164)=7,DAY(F164)&lt;=25)),
MOD(SUM((E164-1901)*365,(N164-1)*28,O164,258),260),
MOD(SUM((E164-1900)*365,(N164-1)*28,O164,258),260))</f>
        <v>172</v>
      </c>
      <c r="Q164" s="460" t="str">
        <f>VLOOKUP(MOD(P164,4),色,2,FALSE)</f>
        <v>黄色い</v>
      </c>
      <c r="R164" s="464" t="str">
        <f>VLOOKUP(MOD(P164,13),銀河の音,2,FALSE)</f>
        <v>電気の</v>
      </c>
      <c r="S164" s="468" t="str">
        <f>VLOOKUP(MOD(P164,20),太陽の紋章,2,FALSE)</f>
        <v>人</v>
      </c>
      <c r="T164" s="474" t="s">
        <v>3171</v>
      </c>
    </row>
    <row r="165" spans="1:20" s="329" customFormat="1" ht="13.5" customHeight="1">
      <c r="A165" s="445" t="str">
        <f>VLOOKUP(MOD(E165,10),十干,2,FALSE)</f>
        <v>戊</v>
      </c>
      <c r="B165" s="447" t="str">
        <f>VLOOKUP(MOD(E165,12),十二支,3,FALSE)</f>
        <v xml:space="preserve">01 冥 </v>
      </c>
      <c r="C165" s="448" t="str">
        <f>VLOOKUP(F165,星座,3,TRUE)</f>
        <v xml:space="preserve">07 天 </v>
      </c>
      <c r="D165" s="531">
        <v>13911</v>
      </c>
      <c r="E165" s="449">
        <f>IFERROR(YEAR(D165),LEFT(D165,4))</f>
        <v>1938</v>
      </c>
      <c r="F165" s="449" t="str">
        <f>IF(ISTEXT(D165),RIGHT(D165,5),TEXT(D165,"mm/dd"))</f>
        <v>01/31</v>
      </c>
      <c r="G165" s="452">
        <f>SUM(MID(E165,1,1),MID(E165,2,1),MID(E165,3,1),MID(E165,4,1),MID(F165,1,1),MID(F165,2,1),MID(F165,4,1),MID(F165,5,1))</f>
        <v>26</v>
      </c>
      <c r="H165" s="450">
        <f>IF(MOD(G165,9)=0,9,MOD(G165,9))</f>
        <v>8</v>
      </c>
      <c r="I165" s="450" t="str">
        <f>IFERROR(MID("日月火水木金土",WEEKDAY(D165),1),"")</f>
        <v>月</v>
      </c>
      <c r="J165" s="453" t="s">
        <v>107</v>
      </c>
      <c r="K165" s="455" t="str">
        <f>VLOOKUP(F165,石と花メイン,3,FALSE)</f>
        <v>●月長石</v>
      </c>
      <c r="L165" s="457" t="str">
        <f>VLOOKUP(F165,石と花メイン,4,FALSE)</f>
        <v>満作/万作</v>
      </c>
      <c r="M165" s="401">
        <f>IF(OR(MONTH(F165)&lt;7,AND(MONTH(F165)=7,DAY(F165)&lt;=25)),
MOD(SUM((E165-1901)*365,259),260),
MOD(SUM((E165-1900)*365,259),260))</f>
        <v>244</v>
      </c>
      <c r="N165" s="494">
        <f>IF(AND(MONTH(F165)=7,DAY(F165)&gt;25),1,
ROUNDDOWN((SUM(VLOOKUP(MONTH(F165),D暦変換用数値,2,FALSE),DAY(F165))/28)+1,0))</f>
        <v>7</v>
      </c>
      <c r="O165" s="496">
        <f>IF(AND(MONTH(F165)=7,DAY(F165)&gt;25),DAY(F165)-25,
MOD((SUM(VLOOKUP(MONTH(F165),D暦変換用数値,2,FALSE),DAY(F165))),28)+1)</f>
        <v>22</v>
      </c>
      <c r="P165" s="499">
        <f>IF(OR(MONTH(F165)&lt;7,AND(MONTH(F165)=7,DAY(F165)&lt;=25)),
MOD(SUM((E165-1901)*365,(N165-1)*28,O165,258),260),
MOD(SUM((E165-1900)*365,(N165-1)*28,O165,258),260))</f>
        <v>173</v>
      </c>
      <c r="Q165" s="463" t="str">
        <f>VLOOKUP(MOD(P165,4),色,2,FALSE)</f>
        <v>赤い</v>
      </c>
      <c r="R165" s="467" t="str">
        <f>VLOOKUP(MOD(P165,13),銀河の音,2,FALSE)</f>
        <v>自己存在の</v>
      </c>
      <c r="S165" s="471" t="str">
        <f>VLOOKUP(MOD(P165,20),太陽の紋章,2,FALSE)</f>
        <v>空歩く者</v>
      </c>
      <c r="T165" s="562" t="s">
        <v>2115</v>
      </c>
    </row>
    <row r="166" spans="1:20" s="329" customFormat="1" ht="13.5" customHeight="1">
      <c r="A166" s="445" t="str">
        <f>VLOOKUP(MOD(E166,10),十干,2,FALSE)</f>
        <v>戊</v>
      </c>
      <c r="B166" s="447" t="str">
        <f>VLOOKUP(MOD(E166,12),十二支,3,FALSE)</f>
        <v xml:space="preserve">01 冥 </v>
      </c>
      <c r="C166" s="448" t="str">
        <f>VLOOKUP(F166,星座,3,TRUE)</f>
        <v xml:space="preserve">07 天 </v>
      </c>
      <c r="D166" s="531">
        <v>13923</v>
      </c>
      <c r="E166" s="449">
        <f>IFERROR(YEAR(D166),LEFT(D166,4))</f>
        <v>1938</v>
      </c>
      <c r="F166" s="449" t="str">
        <f>IF(ISTEXT(D166),RIGHT(D166,5),TEXT(D166,"mm/dd"))</f>
        <v>02/12</v>
      </c>
      <c r="G166" s="452">
        <f>SUM(MID(E166,1,1),MID(E166,2,1),MID(E166,3,1),MID(E166,4,1),MID(F166,1,1),MID(F166,2,1),MID(F166,4,1),MID(F166,5,1))</f>
        <v>26</v>
      </c>
      <c r="H166" s="450">
        <f>IF(MOD(G166,9)=0,9,MOD(G166,9))</f>
        <v>8</v>
      </c>
      <c r="I166" s="450" t="str">
        <f>IFERROR(MID("日月火水木金土",WEEKDAY(D166),1),"")</f>
        <v>土</v>
      </c>
      <c r="J166" s="453" t="s">
        <v>108</v>
      </c>
      <c r="K166" s="455" t="str">
        <f>VLOOKUP(F166,石と花メイン,3,FALSE)</f>
        <v>■紅玉髄</v>
      </c>
      <c r="L166" s="457" t="str">
        <f>VLOOKUP(F166,石と花メイン,4,FALSE)</f>
        <v>連翹【鼬草】</v>
      </c>
      <c r="M166" s="401">
        <f>IF(OR(MONTH(F166)&lt;7,AND(MONTH(F166)=7,DAY(F166)&lt;=25)),
MOD(SUM((E166-1901)*365,259),260),
MOD(SUM((E166-1900)*365,259),260))</f>
        <v>244</v>
      </c>
      <c r="N166" s="494">
        <f>IF(AND(MONTH(F166)=7,DAY(F166)&gt;25),1,
ROUNDDOWN((SUM(VLOOKUP(MONTH(F166),D暦変換用数値,2,FALSE),DAY(F166))/28)+1,0))</f>
        <v>8</v>
      </c>
      <c r="O166" s="496">
        <f>IF(AND(MONTH(F166)=7,DAY(F166)&gt;25),DAY(F166)-25,
MOD((SUM(VLOOKUP(MONTH(F166),D暦変換用数値,2,FALSE),DAY(F166))),28)+1)</f>
        <v>6</v>
      </c>
      <c r="P166" s="499">
        <f>IF(OR(MONTH(F166)&lt;7,AND(MONTH(F166)=7,DAY(F166)&lt;=25)),
MOD(SUM((E166-1901)*365,(N166-1)*28,O166,258),260),
MOD(SUM((E166-1900)*365,(N166-1)*28,O166,258),260))</f>
        <v>185</v>
      </c>
      <c r="Q166" s="463" t="str">
        <f>VLOOKUP(MOD(P166,4),色,2,FALSE)</f>
        <v>赤い</v>
      </c>
      <c r="R166" s="467" t="str">
        <f>VLOOKUP(MOD(P166,13),銀河の音,2,FALSE)</f>
        <v>電気の</v>
      </c>
      <c r="S166" s="471" t="str">
        <f>VLOOKUP(MOD(P166,20),太陽の紋章,2,FALSE)</f>
        <v>蛇</v>
      </c>
      <c r="T166" s="474" t="s">
        <v>3172</v>
      </c>
    </row>
    <row r="167" spans="1:20" s="329" customFormat="1" ht="13.5" customHeight="1">
      <c r="A167" s="486" t="str">
        <f>VLOOKUP(MOD(E167,10),十干,2,FALSE)</f>
        <v>庚</v>
      </c>
      <c r="B167" s="447" t="str">
        <f>VLOOKUP(MOD(E167,12),十二支,3,FALSE)</f>
        <v xml:space="preserve">01 冥 </v>
      </c>
      <c r="C167" s="448" t="str">
        <f>VLOOKUP(F167,星座,3,TRUE)</f>
        <v xml:space="preserve">07 天 </v>
      </c>
      <c r="D167" s="535">
        <v>18287</v>
      </c>
      <c r="E167" s="450">
        <f>IFERROR(YEAR(D167),LEFT(D167,4))</f>
        <v>1950</v>
      </c>
      <c r="F167" s="450" t="str">
        <f>IF(ISTEXT(D167),RIGHT(D167,5),TEXT(D167,"mm/dd"))</f>
        <v>01/24</v>
      </c>
      <c r="G167" s="450">
        <f>SUM(MID(E167,1,1),MID(E167,2,1),MID(E167,3,1),MID(E167,4,1),MID(F167,1,1),MID(F167,2,1),MID(F167,4,1),MID(F167,5,1))</f>
        <v>22</v>
      </c>
      <c r="H167" s="450">
        <f>IF(MOD(G167,9)=0,9,MOD(G167,9))</f>
        <v>4</v>
      </c>
      <c r="I167" s="450" t="str">
        <f>IFERROR(MID("日月火水木金土",WEEKDAY(D167),1),"")</f>
        <v>火</v>
      </c>
      <c r="J167" s="454" t="s">
        <v>1288</v>
      </c>
      <c r="K167" s="456" t="str">
        <f>VLOOKUP(F167,石と花メイン,3,FALSE)</f>
        <v>■砂金水晶</v>
      </c>
      <c r="L167" s="458" t="str">
        <f>VLOOKUP(F167,石と花メイン,4,FALSE)</f>
        <v>万年青【老母草】</v>
      </c>
      <c r="M167" s="403">
        <f>IF(OR(MONTH(F167)&lt;7,AND(MONTH(F167)=7,DAY(F167)&lt;=25)),
MOD(SUM((E167-1901)*365,259),260),
MOD(SUM((E167-1900)*365,259),260))</f>
        <v>204</v>
      </c>
      <c r="N167" s="495">
        <f>IF(AND(MONTH(F167)=7,DAY(F167)&gt;25),1,
ROUNDDOWN((SUM(VLOOKUP(MONTH(F167),D暦変換用数値,2,FALSE),DAY(F167))/28)+1,0))</f>
        <v>7</v>
      </c>
      <c r="O167" s="497">
        <f>IF(AND(MONTH(F167)=7,DAY(F167)&gt;25),DAY(F167)-25,
MOD((SUM(VLOOKUP(MONTH(F167),D暦変換用数値,2,FALSE),DAY(F167))),28)+1)</f>
        <v>15</v>
      </c>
      <c r="P167" s="500">
        <f>IF(OR(MONTH(F167)&lt;7,AND(MONTH(F167)=7,DAY(F167)&lt;=25)),
MOD(SUM((E167-1901)*365,(N167-1)*28,O167,258),260),
MOD(SUM((E167-1900)*365,(N167-1)*28,O167,258),260))</f>
        <v>126</v>
      </c>
      <c r="Q167" s="461" t="str">
        <f>VLOOKUP(MOD(P167,4),色,2,FALSE)</f>
        <v>白い</v>
      </c>
      <c r="R167" s="465" t="str">
        <f>VLOOKUP(MOD(P167,13),銀河の音,2,FALSE)</f>
        <v>太陽の</v>
      </c>
      <c r="S167" s="469" t="str">
        <f>VLOOKUP(MOD(P167,20),太陽の紋章,2,FALSE)</f>
        <v>世界の橋渡し</v>
      </c>
      <c r="T167" s="488"/>
    </row>
    <row r="168" spans="1:20" s="329" customFormat="1" ht="13.5" customHeight="1">
      <c r="A168" s="442" t="str">
        <f>VLOOKUP(MOD(E168,10),十干,2,FALSE)</f>
        <v>庚</v>
      </c>
      <c r="B168" s="432" t="str">
        <f>VLOOKUP(MOD(E168,12),十二支,3,FALSE)</f>
        <v xml:space="preserve">01 冥 </v>
      </c>
      <c r="C168" s="433" t="str">
        <f>VLOOKUP(F168,星座,3,TRUE)</f>
        <v xml:space="preserve">07 天 </v>
      </c>
      <c r="D168" s="534">
        <v>18288</v>
      </c>
      <c r="E168" s="434">
        <f>IFERROR(YEAR(D168),LEFT(D168,4))</f>
        <v>1950</v>
      </c>
      <c r="F168" s="434" t="str">
        <f>IF(ISTEXT(D168),RIGHT(D168,5),TEXT(D168,"mm/dd"))</f>
        <v>01/25</v>
      </c>
      <c r="G168" s="434">
        <f>SUM(MID(E168,1,1),MID(E168,2,1),MID(E168,3,1),MID(E168,4,1),MID(F168,1,1),MID(F168,2,1),MID(F168,4,1),MID(F168,5,1))</f>
        <v>23</v>
      </c>
      <c r="H168" s="434">
        <f>IF(MOD(G168,9)=0,9,MOD(G168,9))</f>
        <v>5</v>
      </c>
      <c r="I168" s="434" t="str">
        <f>IFERROR(MID("日月火水木金土",WEEKDAY(D168),1),"")</f>
        <v>水</v>
      </c>
      <c r="J168" s="443" t="s">
        <v>8467</v>
      </c>
      <c r="K168" s="436" t="str">
        <f>VLOOKUP(F168,石と花メイン,3,FALSE)</f>
        <v>◆金緑石</v>
      </c>
      <c r="L168" s="435" t="str">
        <f>VLOOKUP(F168,石と花メイン,4,FALSE)</f>
        <v>セラスチウム【白耳菜草】</v>
      </c>
      <c r="M168" s="400">
        <f>IF(OR(MONTH(F168)&lt;7,AND(MONTH(F168)=7,DAY(F168)&lt;=25)),
MOD(SUM((E168-1901)*365,259),260),
MOD(SUM((E168-1900)*365,259),260))</f>
        <v>204</v>
      </c>
      <c r="N168" s="436">
        <f>IF(AND(MONTH(F168)=7,DAY(F168)&gt;25),1,
ROUNDDOWN((SUM(VLOOKUP(MONTH(F168),D暦変換用数値,2,FALSE),DAY(F168))/28)+1,0))</f>
        <v>7</v>
      </c>
      <c r="O168" s="437">
        <f>IF(AND(MONTH(F168)=7,DAY(F168)&gt;25),DAY(F168)-25,
MOD((SUM(VLOOKUP(MONTH(F168),D暦変換用数値,2,FALSE),DAY(F168))),28)+1)</f>
        <v>16</v>
      </c>
      <c r="P168" s="438">
        <f>IF(OR(MONTH(F168)&lt;7,AND(MONTH(F168)=7,DAY(F168)&lt;=25)),
MOD(SUM((E168-1901)*365,(N168-1)*28,O168,258),260),
MOD(SUM((E168-1900)*365,(N168-1)*28,O168,258),260))</f>
        <v>127</v>
      </c>
      <c r="Q168" s="439" t="str">
        <f>VLOOKUP(MOD(P168,4),色,2,FALSE)</f>
        <v>青い</v>
      </c>
      <c r="R168" s="440" t="str">
        <f>VLOOKUP(MOD(P168,13),銀河の音,2,FALSE)</f>
        <v>惑星の</v>
      </c>
      <c r="S168" s="441" t="str">
        <f>VLOOKUP(MOD(P168,20),太陽の紋章,2,FALSE)</f>
        <v>手</v>
      </c>
      <c r="T168" s="511" t="s">
        <v>8468</v>
      </c>
    </row>
    <row r="169" spans="1:20" s="329" customFormat="1" ht="13.5" customHeight="1">
      <c r="A169" s="445" t="str">
        <f>VLOOKUP(MOD(E169,10),十干,2,FALSE)</f>
        <v>庚</v>
      </c>
      <c r="B169" s="447" t="str">
        <f>VLOOKUP(MOD(E169,12),十二支,3,FALSE)</f>
        <v xml:space="preserve">01 冥 </v>
      </c>
      <c r="C169" s="448" t="str">
        <f>VLOOKUP(F169,星座,3,TRUE)</f>
        <v xml:space="preserve">07 天 </v>
      </c>
      <c r="D169" s="531">
        <v>18303</v>
      </c>
      <c r="E169" s="449">
        <f>IFERROR(YEAR(D169),LEFT(D169,4))</f>
        <v>1950</v>
      </c>
      <c r="F169" s="449" t="str">
        <f>IF(ISTEXT(D169),RIGHT(D169,5),TEXT(D169,"mm/dd"))</f>
        <v>02/09</v>
      </c>
      <c r="G169" s="452">
        <f>SUM(MID(E169,1,1),MID(E169,2,1),MID(E169,3,1),MID(E169,4,1),MID(F169,1,1),MID(F169,2,1),MID(F169,4,1),MID(F169,5,1))</f>
        <v>26</v>
      </c>
      <c r="H169" s="450">
        <f>IF(MOD(G169,9)=0,9,MOD(G169,9))</f>
        <v>8</v>
      </c>
      <c r="I169" s="450" t="str">
        <f>IFERROR(MID("日月火水木金土",WEEKDAY(D169),1),"")</f>
        <v>木</v>
      </c>
      <c r="J169" s="453" t="s">
        <v>109</v>
      </c>
      <c r="K169" s="455" t="str">
        <f>VLOOKUP(F169,石と花メイン,3,FALSE)</f>
        <v>◆柘榴石</v>
      </c>
      <c r="L169" s="457" t="str">
        <f>VLOOKUP(F169,石と花メイン,4,FALSE)</f>
        <v>銀梅花【マートル】</v>
      </c>
      <c r="M169" s="401">
        <f>IF(OR(MONTH(F169)&lt;7,AND(MONTH(F169)=7,DAY(F169)&lt;=25)),
MOD(SUM((E169-1901)*365,259),260),
MOD(SUM((E169-1900)*365,259),260))</f>
        <v>204</v>
      </c>
      <c r="N169" s="494">
        <f>IF(AND(MONTH(F169)=7,DAY(F169)&gt;25),1,
ROUNDDOWN((SUM(VLOOKUP(MONTH(F169),D暦変換用数値,2,FALSE),DAY(F169))/28)+1,0))</f>
        <v>8</v>
      </c>
      <c r="O169" s="496">
        <f>IF(AND(MONTH(F169)=7,DAY(F169)&gt;25),DAY(F169)-25,
MOD((SUM(VLOOKUP(MONTH(F169),D暦変換用数値,2,FALSE),DAY(F169))),28)+1)</f>
        <v>3</v>
      </c>
      <c r="P169" s="499">
        <f>IF(OR(MONTH(F169)&lt;7,AND(MONTH(F169)=7,DAY(F169)&lt;=25)),
MOD(SUM((E169-1901)*365,(N169-1)*28,O169,258),260),
MOD(SUM((E169-1900)*365,(N169-1)*28,O169,258),260))</f>
        <v>142</v>
      </c>
      <c r="Q169" s="461" t="str">
        <f>VLOOKUP(MOD(P169,4),色,2,FALSE)</f>
        <v>白い</v>
      </c>
      <c r="R169" s="465" t="str">
        <f>VLOOKUP(MOD(P169,13),銀河の音,2,FALSE)</f>
        <v>水晶の</v>
      </c>
      <c r="S169" s="469" t="str">
        <f>VLOOKUP(MOD(P169,20),太陽の紋章,2,FALSE)</f>
        <v>風</v>
      </c>
      <c r="T169" s="483" t="s">
        <v>3736</v>
      </c>
    </row>
    <row r="170" spans="1:20" s="329" customFormat="1" ht="13.5" customHeight="1">
      <c r="A170" s="445" t="str">
        <f>VLOOKUP(MOD(E170,10),十干,2,FALSE)</f>
        <v>庚</v>
      </c>
      <c r="B170" s="447" t="str">
        <f>VLOOKUP(MOD(E170,12),十二支,3,FALSE)</f>
        <v xml:space="preserve">01 冥 </v>
      </c>
      <c r="C170" s="448" t="str">
        <f>VLOOKUP(F170,星座,3,TRUE)</f>
        <v xml:space="preserve">07 天 </v>
      </c>
      <c r="D170" s="535">
        <v>18304</v>
      </c>
      <c r="E170" s="450">
        <f>IFERROR(YEAR(D170),LEFT(D170,4))</f>
        <v>1950</v>
      </c>
      <c r="F170" s="450" t="str">
        <f>IF(ISTEXT(D170),RIGHT(D170,5),TEXT(D170,"mm/dd"))</f>
        <v>02/10</v>
      </c>
      <c r="G170" s="450">
        <f>SUM(MID(E170,1,1),MID(E170,2,1),MID(E170,3,1),MID(E170,4,1),MID(F170,1,1),MID(F170,2,1),MID(F170,4,1),MID(F170,5,1))</f>
        <v>18</v>
      </c>
      <c r="H170" s="450">
        <f>IF(MOD(G170,9)=0,9,MOD(G170,9))</f>
        <v>9</v>
      </c>
      <c r="I170" s="450" t="str">
        <f>IFERROR(MID("日月火水木金土",WEEKDAY(D170),1),"")</f>
        <v>金</v>
      </c>
      <c r="J170" s="454" t="s">
        <v>1960</v>
      </c>
      <c r="K170" s="456" t="str">
        <f>VLOOKUP(F170,石と花メイン,3,FALSE)</f>
        <v>◆風信子石</v>
      </c>
      <c r="L170" s="458" t="str">
        <f>VLOOKUP(F170,石と花メイン,4,FALSE)</f>
        <v>エリカ【ヒース】</v>
      </c>
      <c r="M170" s="403">
        <f>IF(OR(MONTH(F170)&lt;7,AND(MONTH(F170)=7,DAY(F170)&lt;=25)),
MOD(SUM((E170-1901)*365,259),260),
MOD(SUM((E170-1900)*365,259),260))</f>
        <v>204</v>
      </c>
      <c r="N170" s="495">
        <f>IF(AND(MONTH(F170)=7,DAY(F170)&gt;25),1,
ROUNDDOWN((SUM(VLOOKUP(MONTH(F170),D暦変換用数値,2,FALSE),DAY(F170))/28)+1,0))</f>
        <v>8</v>
      </c>
      <c r="O170" s="497">
        <f>IF(AND(MONTH(F170)=7,DAY(F170)&gt;25),DAY(F170)-25,
MOD((SUM(VLOOKUP(MONTH(F170),D暦変換用数値,2,FALSE),DAY(F170))),28)+1)</f>
        <v>4</v>
      </c>
      <c r="P170" s="500">
        <f>IF(OR(MONTH(F170)&lt;7,AND(MONTH(F170)=7,DAY(F170)&lt;=25)),
MOD(SUM((E170-1901)*365,(N170-1)*28,O170,258),260),
MOD(SUM((E170-1900)*365,(N170-1)*28,O170,258),260))</f>
        <v>143</v>
      </c>
      <c r="Q170" s="462" t="str">
        <f>VLOOKUP(MOD(P170,4),色,2,FALSE)</f>
        <v>青い</v>
      </c>
      <c r="R170" s="466" t="str">
        <f>VLOOKUP(MOD(P170,13),銀河の音,2,FALSE)</f>
        <v>宇宙の</v>
      </c>
      <c r="S170" s="470" t="str">
        <f>VLOOKUP(MOD(P170,20),太陽の紋章,2,FALSE)</f>
        <v>夜</v>
      </c>
      <c r="T170" s="488"/>
    </row>
    <row r="171" spans="1:20" s="329" customFormat="1" ht="13.5" customHeight="1">
      <c r="A171" s="414" t="str">
        <f>VLOOKUP(MOD(E171,10),十干,2,FALSE)</f>
        <v>庚</v>
      </c>
      <c r="B171" s="415" t="str">
        <f>VLOOKUP(MOD(E171,12),十二支,3,FALSE)</f>
        <v xml:space="preserve">01 冥 </v>
      </c>
      <c r="C171" s="416" t="str">
        <f>VLOOKUP(F171,星座,3,TRUE)</f>
        <v xml:space="preserve">07 天 </v>
      </c>
      <c r="D171" s="533">
        <v>18305</v>
      </c>
      <c r="E171" s="417">
        <f>IFERROR(YEAR(D171),LEFT(D171,4))</f>
        <v>1950</v>
      </c>
      <c r="F171" s="417" t="str">
        <f>IF(ISTEXT(D171),RIGHT(D171,5),TEXT(D171,"mm/dd"))</f>
        <v>02/11</v>
      </c>
      <c r="G171" s="417">
        <f>SUM(MID(E171,1,1),MID(E171,2,1),MID(E171,3,1),MID(E171,4,1),MID(F171,1,1),MID(F171,2,1),MID(F171,4,1),MID(F171,5,1))</f>
        <v>19</v>
      </c>
      <c r="H171" s="417">
        <f>IF(MOD(G171,9)=0,9,MOD(G171,9))</f>
        <v>1</v>
      </c>
      <c r="I171" s="417" t="str">
        <f>IFERROR(MID("日月火水木金土",WEEKDAY(D171),1),"")</f>
        <v>土</v>
      </c>
      <c r="J171" s="418" t="s">
        <v>2140</v>
      </c>
      <c r="K171" s="419" t="str">
        <f>VLOOKUP(F171,石と花メイン,3,FALSE)</f>
        <v>■赤縞瑪瑙</v>
      </c>
      <c r="L171" s="420" t="str">
        <f>VLOOKUP(F171,石と花メイン,4,FALSE)</f>
        <v>メリッサ【レモンバーム】</v>
      </c>
      <c r="M171" s="399">
        <f>IF(OR(MONTH(F171)&lt;7,AND(MONTH(F171)=7,DAY(F171)&lt;=25)),
MOD(SUM((E171-1901)*365,259),260),
MOD(SUM((E171-1900)*365,259),260))</f>
        <v>204</v>
      </c>
      <c r="N171" s="421">
        <f>IF(AND(MONTH(F171)=7,DAY(F171)&gt;25),1,
ROUNDDOWN((SUM(VLOOKUP(MONTH(F171),D暦変換用数値,2,FALSE),DAY(F171))/28)+1,0))</f>
        <v>8</v>
      </c>
      <c r="O171" s="422">
        <f>IF(AND(MONTH(F171)=7,DAY(F171)&gt;25),DAY(F171)-25,
MOD((SUM(VLOOKUP(MONTH(F171),D暦変換用数値,2,FALSE),DAY(F171))),28)+1)</f>
        <v>5</v>
      </c>
      <c r="P171" s="423">
        <f>IF(OR(MONTH(F171)&lt;7,AND(MONTH(F171)=7,DAY(F171)&lt;=25)),
MOD(SUM((E171-1901)*365,(N171-1)*28,O171,258),260),
MOD(SUM((E171-1900)*365,(N171-1)*28,O171,258),260))</f>
        <v>144</v>
      </c>
      <c r="Q171" s="424" t="str">
        <f>VLOOKUP(MOD(P171,4),色,2,FALSE)</f>
        <v>黄色い</v>
      </c>
      <c r="R171" s="425" t="str">
        <f>VLOOKUP(MOD(P171,13),銀河の音,2,FALSE)</f>
        <v>磁気の</v>
      </c>
      <c r="S171" s="426" t="str">
        <f>VLOOKUP(MOD(P171,20),太陽の紋章,2,FALSE)</f>
        <v>種</v>
      </c>
      <c r="T171" s="473" t="s">
        <v>2160</v>
      </c>
    </row>
    <row r="172" spans="1:20" s="329" customFormat="1" ht="13.5" customHeight="1">
      <c r="A172" s="442" t="str">
        <f>VLOOKUP(MOD(E172,10),十干,2,FALSE)</f>
        <v>庚</v>
      </c>
      <c r="B172" s="432" t="str">
        <f>VLOOKUP(MOD(E172,12),十二支,3,FALSE)</f>
        <v xml:space="preserve">01 冥 </v>
      </c>
      <c r="C172" s="433" t="str">
        <f>VLOOKUP(F172,星座,3,TRUE)</f>
        <v xml:space="preserve">07 天 </v>
      </c>
      <c r="D172" s="540">
        <v>18307</v>
      </c>
      <c r="E172" s="434">
        <f>IFERROR(YEAR(D172),LEFT(D172,4))</f>
        <v>1950</v>
      </c>
      <c r="F172" s="548" t="str">
        <f>IF(ISTEXT(D172),RIGHT(D172,5),TEXT(D172,"mm/dd"))</f>
        <v>02/13</v>
      </c>
      <c r="G172" s="434">
        <f>SUM(MID(E172,1,1),MID(E172,2,1),MID(E172,3,1),MID(E172,4,1),MID(F172,1,1),MID(F172,2,1),MID(F172,4,1),MID(F172,5,1))</f>
        <v>21</v>
      </c>
      <c r="H172" s="434">
        <f>IF(MOD(G172,9)=0,9,MOD(G172,9))</f>
        <v>3</v>
      </c>
      <c r="I172" s="434" t="str">
        <f>IFERROR(MID("日月火水木金土",WEEKDAY(D172),1),"")</f>
        <v>月</v>
      </c>
      <c r="J172" s="443" t="s">
        <v>8993</v>
      </c>
      <c r="K172" s="436" t="str">
        <f>VLOOKUP(F172,石と花メイン,3,FALSE)</f>
        <v>◆橄欖石</v>
      </c>
      <c r="L172" s="435" t="str">
        <f>VLOOKUP(F172,石と花メイン,4,FALSE)</f>
        <v>柳【風見草】</v>
      </c>
      <c r="M172" s="400">
        <f>IF(OR(MONTH(F172)&lt;7,AND(MONTH(F172)=7,DAY(F172)&lt;=25)),
MOD(SUM((E172-1901)*365,259),260),
MOD(SUM((E172-1900)*365,259),260))</f>
        <v>204</v>
      </c>
      <c r="N172" s="436">
        <f>IF(AND(MONTH(F172)=7,DAY(F172)&gt;25),1,
ROUNDDOWN((SUM(VLOOKUP(MONTH(F172),D暦変換用数値,2,FALSE),DAY(F172))/28)+1,0))</f>
        <v>8</v>
      </c>
      <c r="O172" s="437">
        <f>IF(AND(MONTH(F172)=7,DAY(F172)&gt;25),DAY(F172)-25,
MOD((SUM(VLOOKUP(MONTH(F172),D暦変換用数値,2,FALSE),DAY(F172))),28)+1)</f>
        <v>7</v>
      </c>
      <c r="P172" s="438">
        <f>IF(OR(MONTH(F172)&lt;7,AND(MONTH(F172)=7,DAY(F172)&lt;=25)),
MOD(SUM((E172-1901)*365,(N172-1)*28,O172,258),260),
MOD(SUM((E172-1900)*365,(N172-1)*28,O172,258),260))</f>
        <v>146</v>
      </c>
      <c r="Q172" s="439" t="str">
        <f>VLOOKUP(MOD(P172,4),色,2,FALSE)</f>
        <v>白い</v>
      </c>
      <c r="R172" s="440" t="str">
        <f>VLOOKUP(MOD(P172,13),銀河の音,2,FALSE)</f>
        <v>電気の</v>
      </c>
      <c r="S172" s="441" t="str">
        <f>VLOOKUP(MOD(P172,20),太陽の紋章,2,FALSE)</f>
        <v>世界の橋渡し</v>
      </c>
      <c r="T172" s="510" t="s">
        <v>8992</v>
      </c>
    </row>
    <row r="173" spans="1:20" s="329" customFormat="1" ht="13.5" customHeight="1">
      <c r="A173" s="486" t="str">
        <f>VLOOKUP(MOD(E173,10),十干,2,FALSE)</f>
        <v>庚</v>
      </c>
      <c r="B173" s="447" t="str">
        <f>VLOOKUP(MOD(E173,12),十二支,3,FALSE)</f>
        <v xml:space="preserve">01 冥 </v>
      </c>
      <c r="C173" s="448" t="str">
        <f>VLOOKUP(F173,星座,3,TRUE)</f>
        <v xml:space="preserve">07 天 </v>
      </c>
      <c r="D173" s="535">
        <v>18307</v>
      </c>
      <c r="E173" s="450">
        <f>IFERROR(YEAR(D173),LEFT(D173,4))</f>
        <v>1950</v>
      </c>
      <c r="F173" s="450" t="str">
        <f>IF(ISTEXT(D173),RIGHT(D173,5),TEXT(D173,"mm/dd"))</f>
        <v>02/13</v>
      </c>
      <c r="G173" s="450">
        <f>SUM(MID(E173,1,1),MID(E173,2,1),MID(E173,3,1),MID(E173,4,1),MID(F173,1,1),MID(F173,2,1),MID(F173,4,1),MID(F173,5,1))</f>
        <v>21</v>
      </c>
      <c r="H173" s="450">
        <f>IF(MOD(G173,9)=0,9,MOD(G173,9))</f>
        <v>3</v>
      </c>
      <c r="I173" s="450" t="str">
        <f>IFERROR(MID("日月火水木金土",WEEKDAY(D173),1),"")</f>
        <v>月</v>
      </c>
      <c r="J173" s="454" t="s">
        <v>1868</v>
      </c>
      <c r="K173" s="456" t="str">
        <f>VLOOKUP(F173,石と花メイン,3,FALSE)</f>
        <v>◆橄欖石</v>
      </c>
      <c r="L173" s="458" t="str">
        <f>VLOOKUP(F173,石と花メイン,4,FALSE)</f>
        <v>柳【風見草】</v>
      </c>
      <c r="M173" s="403">
        <f>IF(OR(MONTH(F173)&lt;7,AND(MONTH(F173)=7,DAY(F173)&lt;=25)),
MOD(SUM((E173-1901)*365,259),260),
MOD(SUM((E173-1900)*365,259),260))</f>
        <v>204</v>
      </c>
      <c r="N173" s="495">
        <f>IF(AND(MONTH(F173)=7,DAY(F173)&gt;25),1,
ROUNDDOWN((SUM(VLOOKUP(MONTH(F173),D暦変換用数値,2,FALSE),DAY(F173))/28)+1,0))</f>
        <v>8</v>
      </c>
      <c r="O173" s="497">
        <f>IF(AND(MONTH(F173)=7,DAY(F173)&gt;25),DAY(F173)-25,
MOD((SUM(VLOOKUP(MONTH(F173),D暦変換用数値,2,FALSE),DAY(F173))),28)+1)</f>
        <v>7</v>
      </c>
      <c r="P173" s="500">
        <f>IF(OR(MONTH(F173)&lt;7,AND(MONTH(F173)=7,DAY(F173)&lt;=25)),
MOD(SUM((E173-1901)*365,(N173-1)*28,O173,258),260),
MOD(SUM((E173-1900)*365,(N173-1)*28,O173,258),260))</f>
        <v>146</v>
      </c>
      <c r="Q173" s="461" t="str">
        <f>VLOOKUP(MOD(P173,4),色,2,FALSE)</f>
        <v>白い</v>
      </c>
      <c r="R173" s="465" t="str">
        <f>VLOOKUP(MOD(P173,13),銀河の音,2,FALSE)</f>
        <v>電気の</v>
      </c>
      <c r="S173" s="469" t="str">
        <f>VLOOKUP(MOD(P173,20),太陽の紋章,2,FALSE)</f>
        <v>世界の橋渡し</v>
      </c>
      <c r="T173" s="488"/>
    </row>
    <row r="174" spans="1:20" s="329" customFormat="1" ht="13.5" customHeight="1">
      <c r="A174" s="445" t="str">
        <f>VLOOKUP(MOD(E174,10),十干,2,FALSE)</f>
        <v>庚</v>
      </c>
      <c r="B174" s="447" t="str">
        <f>VLOOKUP(MOD(E174,12),十二支,3,FALSE)</f>
        <v xml:space="preserve">01 冥 </v>
      </c>
      <c r="C174" s="448" t="str">
        <f>VLOOKUP(F174,星座,3,TRUE)</f>
        <v xml:space="preserve">07 天 </v>
      </c>
      <c r="D174" s="535">
        <v>18312</v>
      </c>
      <c r="E174" s="450">
        <f>IFERROR(YEAR(D174),LEFT(D174,4))</f>
        <v>1950</v>
      </c>
      <c r="F174" s="450" t="str">
        <f>IF(ISTEXT(D174),RIGHT(D174,5),TEXT(D174,"mm/dd"))</f>
        <v>02/18</v>
      </c>
      <c r="G174" s="450">
        <f>SUM(MID(E174,1,1),MID(E174,2,1),MID(E174,3,1),MID(E174,4,1),MID(F174,1,1),MID(F174,2,1),MID(F174,4,1),MID(F174,5,1))</f>
        <v>26</v>
      </c>
      <c r="H174" s="450">
        <f>IF(MOD(G174,9)=0,9,MOD(G174,9))</f>
        <v>8</v>
      </c>
      <c r="I174" s="450" t="str">
        <f>IFERROR(MID("日月火水木金土",WEEKDAY(D174),1),"")</f>
        <v>土</v>
      </c>
      <c r="J174" s="454" t="s">
        <v>3497</v>
      </c>
      <c r="K174" s="456" t="str">
        <f>VLOOKUP(F174,石と花メイン,3,FALSE)</f>
        <v>●翡翠</v>
      </c>
      <c r="L174" s="458" t="str">
        <f>VLOOKUP(F174,石と花メイン,4,FALSE)</f>
        <v>立金花/流金花</v>
      </c>
      <c r="M174" s="403">
        <f>IF(OR(MONTH(F174)&lt;7,AND(MONTH(F174)=7,DAY(F174)&lt;=25)),
MOD(SUM((E174-1901)*365,259),260),
MOD(SUM((E174-1900)*365,259),260))</f>
        <v>204</v>
      </c>
      <c r="N174" s="495">
        <f>IF(AND(MONTH(F174)=7,DAY(F174)&gt;25),1,
ROUNDDOWN((SUM(VLOOKUP(MONTH(F174),D暦変換用数値,2,FALSE),DAY(F174))/28)+1,0))</f>
        <v>8</v>
      </c>
      <c r="O174" s="497">
        <f>IF(AND(MONTH(F174)=7,DAY(F174)&gt;25),DAY(F174)-25,
MOD((SUM(VLOOKUP(MONTH(F174),D暦変換用数値,2,FALSE),DAY(F174))),28)+1)</f>
        <v>12</v>
      </c>
      <c r="P174" s="500">
        <f>IF(OR(MONTH(F174)&lt;7,AND(MONTH(F174)=7,DAY(F174)&lt;=25)),
MOD(SUM((E174-1901)*365,(N174-1)*28,O174,258),260),
MOD(SUM((E174-1900)*365,(N174-1)*28,O174,258),260))</f>
        <v>151</v>
      </c>
      <c r="Q174" s="462" t="str">
        <f>VLOOKUP(MOD(P174,4),色,2,FALSE)</f>
        <v>青い</v>
      </c>
      <c r="R174" s="466" t="str">
        <f>VLOOKUP(MOD(P174,13),銀河の音,2,FALSE)</f>
        <v>銀河の</v>
      </c>
      <c r="S174" s="470" t="str">
        <f>VLOOKUP(MOD(P174,20),太陽の紋章,2,FALSE)</f>
        <v>猿</v>
      </c>
      <c r="T174" s="541" t="s">
        <v>3498</v>
      </c>
    </row>
    <row r="175" spans="1:20" s="329" customFormat="1" ht="13.5" customHeight="1">
      <c r="A175" s="486" t="str">
        <f>VLOOKUP(MOD(E175,10),十干,2,FALSE)</f>
        <v>壬</v>
      </c>
      <c r="B175" s="447" t="str">
        <f>VLOOKUP(MOD(E175,12),十二支,3,FALSE)</f>
        <v xml:space="preserve">01 冥 </v>
      </c>
      <c r="C175" s="448" t="str">
        <f>VLOOKUP(F175,星座,3,TRUE)</f>
        <v xml:space="preserve">07 天 </v>
      </c>
      <c r="D175" s="535">
        <v>22666</v>
      </c>
      <c r="E175" s="450">
        <f>IFERROR(YEAR(D175),LEFT(D175,4))</f>
        <v>1962</v>
      </c>
      <c r="F175" s="450" t="str">
        <f>IF(ISTEXT(D175),RIGHT(D175,5),TEXT(D175,"mm/dd"))</f>
        <v>01/20</v>
      </c>
      <c r="G175" s="450">
        <f>SUM(MID(E175,1,1),MID(E175,2,1),MID(E175,3,1),MID(E175,4,1),MID(F175,1,1),MID(F175,2,1),MID(F175,4,1),MID(F175,5,1))</f>
        <v>21</v>
      </c>
      <c r="H175" s="450">
        <f>IF(MOD(G175,9)=0,9,MOD(G175,9))</f>
        <v>3</v>
      </c>
      <c r="I175" s="450" t="str">
        <f>IFERROR(MID("日月火水木金土",WEEKDAY(D175),1),"")</f>
        <v>土</v>
      </c>
      <c r="J175" s="454" t="s">
        <v>3124</v>
      </c>
      <c r="K175" s="456" t="str">
        <f>VLOOKUP(F175,石と花メイン,3,FALSE)</f>
        <v>◆紅玉</v>
      </c>
      <c r="L175" s="458" t="str">
        <f>VLOOKUP(F175,石と花メイン,4,FALSE)</f>
        <v>金鳳花【馬の足形】</v>
      </c>
      <c r="M175" s="403">
        <f>IF(OR(MONTH(F175)&lt;7,AND(MONTH(F175)=7,DAY(F175)&lt;=25)),
MOD(SUM((E175-1901)*365,259),260),
MOD(SUM((E175-1900)*365,259),260))</f>
        <v>164</v>
      </c>
      <c r="N175" s="495">
        <f>IF(AND(MONTH(F175)=7,DAY(F175)&gt;25),1,
ROUNDDOWN((SUM(VLOOKUP(MONTH(F175),D暦変換用数値,2,FALSE),DAY(F175))/28)+1,0))</f>
        <v>7</v>
      </c>
      <c r="O175" s="497">
        <f>IF(AND(MONTH(F175)=7,DAY(F175)&gt;25),DAY(F175)-25,
MOD((SUM(VLOOKUP(MONTH(F175),D暦変換用数値,2,FALSE),DAY(F175))),28)+1)</f>
        <v>11</v>
      </c>
      <c r="P175" s="500">
        <f>IF(OR(MONTH(F175)&lt;7,AND(MONTH(F175)=7,DAY(F175)&lt;=25)),
MOD(SUM((E175-1901)*365,(N175-1)*28,O175,258),260),
MOD(SUM((E175-1900)*365,(N175-1)*28,O175,258),260))</f>
        <v>82</v>
      </c>
      <c r="Q175" s="461" t="str">
        <f>VLOOKUP(MOD(P175,4),色,2,FALSE)</f>
        <v>白い</v>
      </c>
      <c r="R175" s="465" t="str">
        <f>VLOOKUP(MOD(P175,13),銀河の音,2,FALSE)</f>
        <v>自己存在の</v>
      </c>
      <c r="S175" s="469" t="str">
        <f>VLOOKUP(MOD(P175,20),太陽の紋章,2,FALSE)</f>
        <v>風</v>
      </c>
      <c r="T175" s="488"/>
    </row>
    <row r="176" spans="1:20" s="329" customFormat="1" ht="13.5" customHeight="1">
      <c r="A176" s="445" t="str">
        <f>VLOOKUP(MOD(E176,10),十干,2,FALSE)</f>
        <v>壬</v>
      </c>
      <c r="B176" s="447" t="str">
        <f>VLOOKUP(MOD(E176,12),十二支,3,FALSE)</f>
        <v xml:space="preserve">01 冥 </v>
      </c>
      <c r="C176" s="448" t="str">
        <f>VLOOKUP(F176,星座,3,TRUE)</f>
        <v xml:space="preserve">07 天 </v>
      </c>
      <c r="D176" s="531">
        <v>22675</v>
      </c>
      <c r="E176" s="449">
        <f>IFERROR(YEAR(D176),LEFT(D176,4))</f>
        <v>1962</v>
      </c>
      <c r="F176" s="449" t="str">
        <f>IF(ISTEXT(D176),RIGHT(D176,5),TEXT(D176,"mm/dd"))</f>
        <v>01/29</v>
      </c>
      <c r="G176" s="452">
        <f>SUM(MID(E176,1,1),MID(E176,2,1),MID(E176,3,1),MID(E176,4,1),MID(F176,1,1),MID(F176,2,1),MID(F176,4,1),MID(F176,5,1))</f>
        <v>30</v>
      </c>
      <c r="H176" s="450">
        <f>IF(MOD(G176,9)=0,9,MOD(G176,9))</f>
        <v>3</v>
      </c>
      <c r="I176" s="450" t="str">
        <f>IFERROR(MID("日月火水木金土",WEEKDAY(D176),1),"")</f>
        <v>月</v>
      </c>
      <c r="J176" s="453" t="s">
        <v>110</v>
      </c>
      <c r="K176" s="455" t="str">
        <f>VLOOKUP(F176,石と花メイン,3,FALSE)</f>
        <v>◆電気石</v>
      </c>
      <c r="L176" s="457" t="str">
        <f>VLOOKUP(F176,石と花メイン,4,FALSE)</f>
        <v>ラナンキュラス【花金鳳花】</v>
      </c>
      <c r="M176" s="401">
        <f>IF(OR(MONTH(F176)&lt;7,AND(MONTH(F176)=7,DAY(F176)&lt;=25)),
MOD(SUM((E176-1901)*365,259),260),
MOD(SUM((E176-1900)*365,259),260))</f>
        <v>164</v>
      </c>
      <c r="N176" s="494">
        <f>IF(AND(MONTH(F176)=7,DAY(F176)&gt;25),1,
ROUNDDOWN((SUM(VLOOKUP(MONTH(F176),D暦変換用数値,2,FALSE),DAY(F176))/28)+1,0))</f>
        <v>7</v>
      </c>
      <c r="O176" s="496">
        <f>IF(AND(MONTH(F176)=7,DAY(F176)&gt;25),DAY(F176)-25,
MOD((SUM(VLOOKUP(MONTH(F176),D暦変換用数値,2,FALSE),DAY(F176))),28)+1)</f>
        <v>20</v>
      </c>
      <c r="P176" s="499">
        <f>IF(OR(MONTH(F176)&lt;7,AND(MONTH(F176)=7,DAY(F176)&lt;=25)),
MOD(SUM((E176-1901)*365,(N176-1)*28,O176,258),260),
MOD(SUM((E176-1900)*365,(N176-1)*28,O176,258),260))</f>
        <v>91</v>
      </c>
      <c r="Q176" s="462" t="str">
        <f>VLOOKUP(MOD(P176,4),色,2,FALSE)</f>
        <v>青い</v>
      </c>
      <c r="R176" s="466" t="str">
        <f>VLOOKUP(MOD(P176,13),銀河の音,2,FALSE)</f>
        <v>宇宙の</v>
      </c>
      <c r="S176" s="470" t="str">
        <f>VLOOKUP(MOD(P176,20),太陽の紋章,2,FALSE)</f>
        <v>猿</v>
      </c>
      <c r="T176" s="483" t="s">
        <v>3736</v>
      </c>
    </row>
    <row r="177" spans="1:20" s="329" customFormat="1" ht="13.5" customHeight="1">
      <c r="A177" s="445" t="str">
        <f>VLOOKUP(MOD(E177,10),十干,2,FALSE)</f>
        <v>壬</v>
      </c>
      <c r="B177" s="447" t="str">
        <f>VLOOKUP(MOD(E177,12),十二支,3,FALSE)</f>
        <v xml:space="preserve">01 冥 </v>
      </c>
      <c r="C177" s="448" t="str">
        <f>VLOOKUP(F177,星座,3,TRUE)</f>
        <v xml:space="preserve">07 天 </v>
      </c>
      <c r="D177" s="531">
        <v>22678</v>
      </c>
      <c r="E177" s="449">
        <f>IFERROR(YEAR(D177),LEFT(D177,4))</f>
        <v>1962</v>
      </c>
      <c r="F177" s="449" t="str">
        <f>IF(ISTEXT(D177),RIGHT(D177,5),TEXT(D177,"mm/dd"))</f>
        <v>02/01</v>
      </c>
      <c r="G177" s="452">
        <f>SUM(MID(E177,1,1),MID(E177,2,1),MID(E177,3,1),MID(E177,4,1),MID(F177,1,1),MID(F177,2,1),MID(F177,4,1),MID(F177,5,1))</f>
        <v>21</v>
      </c>
      <c r="H177" s="450">
        <f>IF(MOD(G177,9)=0,9,MOD(G177,9))</f>
        <v>3</v>
      </c>
      <c r="I177" s="450" t="str">
        <f>IFERROR(MID("日月火水木金土",WEEKDAY(D177),1),"")</f>
        <v>木</v>
      </c>
      <c r="J177" s="453" t="s">
        <v>111</v>
      </c>
      <c r="K177" s="455" t="str">
        <f>VLOOKUP(F177,石と花メイン,3,FALSE)</f>
        <v>■紫水晶</v>
      </c>
      <c r="L177" s="457" t="str">
        <f>VLOOKUP(F177,石と花メイン,4,FALSE)</f>
        <v>マーガレット【木春菊】</v>
      </c>
      <c r="M177" s="401">
        <f>IF(OR(MONTH(F177)&lt;7,AND(MONTH(F177)=7,DAY(F177)&lt;=25)),
MOD(SUM((E177-1901)*365,259),260),
MOD(SUM((E177-1900)*365,259),260))</f>
        <v>164</v>
      </c>
      <c r="N177" s="494">
        <f>IF(AND(MONTH(F177)=7,DAY(F177)&gt;25),1,
ROUNDDOWN((SUM(VLOOKUP(MONTH(F177),D暦変換用数値,2,FALSE),DAY(F177))/28)+1,0))</f>
        <v>7</v>
      </c>
      <c r="O177" s="496">
        <f>IF(AND(MONTH(F177)=7,DAY(F177)&gt;25),DAY(F177)-25,
MOD((SUM(VLOOKUP(MONTH(F177),D暦変換用数値,2,FALSE),DAY(F177))),28)+1)</f>
        <v>23</v>
      </c>
      <c r="P177" s="499">
        <f>IF(OR(MONTH(F177)&lt;7,AND(MONTH(F177)=7,DAY(F177)&lt;=25)),
MOD(SUM((E177-1901)*365,(N177-1)*28,O177,258),260),
MOD(SUM((E177-1900)*365,(N177-1)*28,O177,258),260))</f>
        <v>94</v>
      </c>
      <c r="Q177" s="461" t="str">
        <f>VLOOKUP(MOD(P177,4),色,2,FALSE)</f>
        <v>白い</v>
      </c>
      <c r="R177" s="465" t="str">
        <f>VLOOKUP(MOD(P177,13),銀河の音,2,FALSE)</f>
        <v>電気の</v>
      </c>
      <c r="S177" s="469" t="str">
        <f>VLOOKUP(MOD(P177,20),太陽の紋章,2,FALSE)</f>
        <v>魔法使い</v>
      </c>
      <c r="T177" s="482" t="s">
        <v>8557</v>
      </c>
    </row>
    <row r="178" spans="1:20" s="329" customFormat="1" ht="13.5" customHeight="1">
      <c r="A178" s="445" t="str">
        <f>VLOOKUP(MOD(E178,10),十干,2,FALSE)</f>
        <v>壬</v>
      </c>
      <c r="B178" s="447" t="str">
        <f>VLOOKUP(MOD(E178,12),十二支,3,FALSE)</f>
        <v xml:space="preserve">01 冥 </v>
      </c>
      <c r="C178" s="448" t="str">
        <f>VLOOKUP(F178,星座,3,TRUE)</f>
        <v xml:space="preserve">07 天 </v>
      </c>
      <c r="D178" s="531">
        <v>22683</v>
      </c>
      <c r="E178" s="449">
        <f>IFERROR(YEAR(D178),LEFT(D178,4))</f>
        <v>1962</v>
      </c>
      <c r="F178" s="449" t="str">
        <f>IF(ISTEXT(D178),RIGHT(D178,5),TEXT(D178,"mm/dd"))</f>
        <v>02/06</v>
      </c>
      <c r="G178" s="452">
        <f>SUM(MID(E178,1,1),MID(E178,2,1),MID(E178,3,1),MID(E178,4,1),MID(F178,1,1),MID(F178,2,1),MID(F178,4,1),MID(F178,5,1))</f>
        <v>26</v>
      </c>
      <c r="H178" s="450">
        <f>IF(MOD(G178,9)=0,9,MOD(G178,9))</f>
        <v>8</v>
      </c>
      <c r="I178" s="450" t="str">
        <f>IFERROR(MID("日月火水木金土",WEEKDAY(D178),1),"")</f>
        <v>火</v>
      </c>
      <c r="J178" s="453" t="s">
        <v>112</v>
      </c>
      <c r="K178" s="455" t="str">
        <f>VLOOKUP(F178,石と花メイン,3,FALSE)</f>
        <v>◆黄玉</v>
      </c>
      <c r="L178" s="457" t="str">
        <f>VLOOKUP(F178,石と花メイン,4,FALSE)</f>
        <v>油菜【菜の花】</v>
      </c>
      <c r="M178" s="401">
        <f>IF(OR(MONTH(F178)&lt;7,AND(MONTH(F178)=7,DAY(F178)&lt;=25)),
MOD(SUM((E178-1901)*365,259),260),
MOD(SUM((E178-1900)*365,259),260))</f>
        <v>164</v>
      </c>
      <c r="N178" s="494">
        <f>IF(AND(MONTH(F178)=7,DAY(F178)&gt;25),1,
ROUNDDOWN((SUM(VLOOKUP(MONTH(F178),D暦変換用数値,2,FALSE),DAY(F178))/28)+1,0))</f>
        <v>7</v>
      </c>
      <c r="O178" s="496">
        <f>IF(AND(MONTH(F178)=7,DAY(F178)&gt;25),DAY(F178)-25,
MOD((SUM(VLOOKUP(MONTH(F178),D暦変換用数値,2,FALSE),DAY(F178))),28)+1)</f>
        <v>28</v>
      </c>
      <c r="P178" s="499">
        <f>IF(OR(MONTH(F178)&lt;7,AND(MONTH(F178)=7,DAY(F178)&lt;=25)),
MOD(SUM((E178-1901)*365,(N178-1)*28,O178,258),260),
MOD(SUM((E178-1900)*365,(N178-1)*28,O178,258),260))</f>
        <v>99</v>
      </c>
      <c r="Q178" s="462" t="str">
        <f>VLOOKUP(MOD(P178,4),色,2,FALSE)</f>
        <v>青い</v>
      </c>
      <c r="R178" s="466" t="str">
        <f>VLOOKUP(MOD(P178,13),銀河の音,2,FALSE)</f>
        <v>銀河の</v>
      </c>
      <c r="S178" s="470" t="str">
        <f>VLOOKUP(MOD(P178,20),太陽の紋章,2,FALSE)</f>
        <v>嵐</v>
      </c>
      <c r="T178" s="482" t="s">
        <v>6039</v>
      </c>
    </row>
    <row r="179" spans="1:20" s="329" customFormat="1" ht="13.5" customHeight="1">
      <c r="A179" s="442" t="str">
        <f>VLOOKUP(MOD(E179,10),十干,2,FALSE)</f>
        <v>壬</v>
      </c>
      <c r="B179" s="432" t="str">
        <f>VLOOKUP(MOD(E179,12),十二支,3,FALSE)</f>
        <v xml:space="preserve">01 冥 </v>
      </c>
      <c r="C179" s="433" t="str">
        <f>VLOOKUP(F179,星座,3,TRUE)</f>
        <v xml:space="preserve">07 天 </v>
      </c>
      <c r="D179" s="540">
        <v>22693</v>
      </c>
      <c r="E179" s="434">
        <f>IFERROR(YEAR(D179),LEFT(D179,4))</f>
        <v>1962</v>
      </c>
      <c r="F179" s="548" t="str">
        <f>IF(ISTEXT(D179),RIGHT(D179,5),TEXT(D179,"mm/dd"))</f>
        <v>02/16</v>
      </c>
      <c r="G179" s="434">
        <f>SUM(MID(E179,1,1),MID(E179,2,1),MID(E179,3,1),MID(E179,4,1),MID(F179,1,1),MID(F179,2,1),MID(F179,4,1),MID(F179,5,1))</f>
        <v>27</v>
      </c>
      <c r="H179" s="434">
        <f>IF(MOD(G179,9)=0,9,MOD(G179,9))</f>
        <v>9</v>
      </c>
      <c r="I179" s="434" t="str">
        <f>IFERROR(MID("日月火水木金土",WEEKDAY(D179),1),"")</f>
        <v>金</v>
      </c>
      <c r="J179" s="443" t="s">
        <v>8998</v>
      </c>
      <c r="K179" s="436" t="str">
        <f>VLOOKUP(F179,石と花メイン,3,FALSE)</f>
        <v>◆黄玉</v>
      </c>
      <c r="L179" s="435" t="str">
        <f>VLOOKUP(F179,石と花メイン,4,FALSE)</f>
        <v>蕗の薹</v>
      </c>
      <c r="M179" s="400">
        <f>IF(OR(MONTH(F179)&lt;7,AND(MONTH(F179)=7,DAY(F179)&lt;=25)),
MOD(SUM((E179-1901)*365,259),260),
MOD(SUM((E179-1900)*365,259),260))</f>
        <v>164</v>
      </c>
      <c r="N179" s="436">
        <f>IF(AND(MONTH(F179)=7,DAY(F179)&gt;25),1,
ROUNDDOWN((SUM(VLOOKUP(MONTH(F179),D暦変換用数値,2,FALSE),DAY(F179))/28)+1,0))</f>
        <v>8</v>
      </c>
      <c r="O179" s="437">
        <f>IF(AND(MONTH(F179)=7,DAY(F179)&gt;25),DAY(F179)-25,
MOD((SUM(VLOOKUP(MONTH(F179),D暦変換用数値,2,FALSE),DAY(F179))),28)+1)</f>
        <v>10</v>
      </c>
      <c r="P179" s="438">
        <f>IF(OR(MONTH(F179)&lt;7,AND(MONTH(F179)=7,DAY(F179)&lt;=25)),
MOD(SUM((E179-1901)*365,(N179-1)*28,O179,258),260),
MOD(SUM((E179-1900)*365,(N179-1)*28,O179,258),260))</f>
        <v>109</v>
      </c>
      <c r="Q179" s="439" t="str">
        <f>VLOOKUP(MOD(P179,4),色,2,FALSE)</f>
        <v>赤い</v>
      </c>
      <c r="R179" s="440" t="str">
        <f>VLOOKUP(MOD(P179,13),銀河の音,2,FALSE)</f>
        <v>倍音の</v>
      </c>
      <c r="S179" s="441" t="str">
        <f>VLOOKUP(MOD(P179,20),太陽の紋章,2,FALSE)</f>
        <v>月</v>
      </c>
      <c r="T179" s="543"/>
    </row>
    <row r="180" spans="1:20" s="329" customFormat="1" ht="13.5" customHeight="1">
      <c r="A180" s="445" t="str">
        <f>VLOOKUP(MOD(E180,10),十干,2,FALSE)</f>
        <v>壬</v>
      </c>
      <c r="B180" s="447" t="str">
        <f>VLOOKUP(MOD(E180,12),十二支,3,FALSE)</f>
        <v xml:space="preserve">01 冥 </v>
      </c>
      <c r="C180" s="448" t="str">
        <f>VLOOKUP(F180,星座,3,TRUE)</f>
        <v xml:space="preserve">07 天 </v>
      </c>
      <c r="D180" s="531">
        <v>22694</v>
      </c>
      <c r="E180" s="449">
        <f>IFERROR(YEAR(D180),LEFT(D180,4))</f>
        <v>1962</v>
      </c>
      <c r="F180" s="449" t="str">
        <f>IF(ISTEXT(D180),RIGHT(D180,5),TEXT(D180,"mm/dd"))</f>
        <v>02/17</v>
      </c>
      <c r="G180" s="452">
        <f>SUM(MID(E180,1,1),MID(E180,2,1),MID(E180,3,1),MID(E180,4,1),MID(F180,1,1),MID(F180,2,1),MID(F180,4,1),MID(F180,5,1))</f>
        <v>28</v>
      </c>
      <c r="H180" s="450">
        <f>IF(MOD(G180,9)=0,9,MOD(G180,9))</f>
        <v>1</v>
      </c>
      <c r="I180" s="450" t="str">
        <f>IFERROR(MID("日月火水木金土",WEEKDAY(D180),1),"")</f>
        <v>土</v>
      </c>
      <c r="J180" s="453" t="s">
        <v>1167</v>
      </c>
      <c r="K180" s="455" t="str">
        <f>VLOOKUP(F180,石と花メイン,3,FALSE)</f>
        <v>■紫水晶</v>
      </c>
      <c r="L180" s="457" t="str">
        <f>VLOOKUP(F180,石と花メイン,4,FALSE)</f>
        <v>スノーフレーク【鈴蘭水仙】</v>
      </c>
      <c r="M180" s="401">
        <f>IF(OR(MONTH(F180)&lt;7,AND(MONTH(F180)=7,DAY(F180)&lt;=25)),
MOD(SUM((E180-1901)*365,259),260),
MOD(SUM((E180-1900)*365,259),260))</f>
        <v>164</v>
      </c>
      <c r="N180" s="494">
        <f>IF(AND(MONTH(F180)=7,DAY(F180)&gt;25),1,
ROUNDDOWN((SUM(VLOOKUP(MONTH(F180),D暦変換用数値,2,FALSE),DAY(F180))/28)+1,0))</f>
        <v>8</v>
      </c>
      <c r="O180" s="496">
        <f>IF(AND(MONTH(F180)=7,DAY(F180)&gt;25),DAY(F180)-25,
MOD((SUM(VLOOKUP(MONTH(F180),D暦変換用数値,2,FALSE),DAY(F180))),28)+1)</f>
        <v>11</v>
      </c>
      <c r="P180" s="499">
        <f>IF(OR(MONTH(F180)&lt;7,AND(MONTH(F180)=7,DAY(F180)&lt;=25)),
MOD(SUM((E180-1901)*365,(N180-1)*28,O180,258),260),
MOD(SUM((E180-1900)*365,(N180-1)*28,O180,258),260))</f>
        <v>110</v>
      </c>
      <c r="Q180" s="461" t="str">
        <f>VLOOKUP(MOD(P180,4),色,2,FALSE)</f>
        <v>白い</v>
      </c>
      <c r="R180" s="465" t="str">
        <f>VLOOKUP(MOD(P180,13),銀河の音,2,FALSE)</f>
        <v>律動の</v>
      </c>
      <c r="S180" s="469" t="str">
        <f>VLOOKUP(MOD(P180,20),太陽の紋章,2,FALSE)</f>
        <v>犬</v>
      </c>
      <c r="T180" s="472" t="s">
        <v>3173</v>
      </c>
    </row>
    <row r="181" spans="1:20" s="329" customFormat="1" ht="13.5" customHeight="1">
      <c r="A181" s="445" t="str">
        <f>VLOOKUP(MOD(E181,10),十干,2,FALSE)</f>
        <v>壬</v>
      </c>
      <c r="B181" s="447" t="str">
        <f>VLOOKUP(MOD(E181,12),十二支,3,FALSE)</f>
        <v xml:space="preserve">01 冥 </v>
      </c>
      <c r="C181" s="448" t="str">
        <f>VLOOKUP(F181,星座,3,TRUE)</f>
        <v xml:space="preserve">07 天 </v>
      </c>
      <c r="D181" s="531">
        <v>22695</v>
      </c>
      <c r="E181" s="449">
        <f>IFERROR(YEAR(D181),LEFT(D181,4))</f>
        <v>1962</v>
      </c>
      <c r="F181" s="449" t="str">
        <f>IF(ISTEXT(D181),RIGHT(D181,5),TEXT(D181,"mm/dd"))</f>
        <v>02/18</v>
      </c>
      <c r="G181" s="452">
        <f>SUM(MID(E181,1,1),MID(E181,2,1),MID(E181,3,1),MID(E181,4,1),MID(F181,1,1),MID(F181,2,1),MID(F181,4,1),MID(F181,5,1))</f>
        <v>29</v>
      </c>
      <c r="H181" s="450">
        <f>IF(MOD(G181,9)=0,9,MOD(G181,9))</f>
        <v>2</v>
      </c>
      <c r="I181" s="450" t="str">
        <f>IFERROR(MID("日月火水木金土",WEEKDAY(D181),1),"")</f>
        <v>日</v>
      </c>
      <c r="J181" s="453" t="s">
        <v>1168</v>
      </c>
      <c r="K181" s="455" t="str">
        <f>VLOOKUP(F181,石と花メイン,3,FALSE)</f>
        <v>●翡翠</v>
      </c>
      <c r="L181" s="457" t="str">
        <f>VLOOKUP(F181,石と花メイン,4,FALSE)</f>
        <v>立金花/流金花</v>
      </c>
      <c r="M181" s="401">
        <f>IF(OR(MONTH(F181)&lt;7,AND(MONTH(F181)=7,DAY(F181)&lt;=25)),
MOD(SUM((E181-1901)*365,259),260),
MOD(SUM((E181-1900)*365,259),260))</f>
        <v>164</v>
      </c>
      <c r="N181" s="494">
        <f>IF(AND(MONTH(F181)=7,DAY(F181)&gt;25),1,
ROUNDDOWN((SUM(VLOOKUP(MONTH(F181),D暦変換用数値,2,FALSE),DAY(F181))/28)+1,0))</f>
        <v>8</v>
      </c>
      <c r="O181" s="496">
        <f>IF(AND(MONTH(F181)=7,DAY(F181)&gt;25),DAY(F181)-25,
MOD((SUM(VLOOKUP(MONTH(F181),D暦変換用数値,2,FALSE),DAY(F181))),28)+1)</f>
        <v>12</v>
      </c>
      <c r="P181" s="499">
        <f>IF(OR(MONTH(F181)&lt;7,AND(MONTH(F181)=7,DAY(F181)&lt;=25)),
MOD(SUM((E181-1901)*365,(N181-1)*28,O181,258),260),
MOD(SUM((E181-1900)*365,(N181-1)*28,O181,258),260))</f>
        <v>111</v>
      </c>
      <c r="Q181" s="462" t="str">
        <f>VLOOKUP(MOD(P181,4),色,2,FALSE)</f>
        <v>青い</v>
      </c>
      <c r="R181" s="466" t="str">
        <f>VLOOKUP(MOD(P181,13),銀河の音,2,FALSE)</f>
        <v>共振の</v>
      </c>
      <c r="S181" s="470" t="str">
        <f>VLOOKUP(MOD(P181,20),太陽の紋章,2,FALSE)</f>
        <v>猿</v>
      </c>
      <c r="T181" s="483" t="s">
        <v>3736</v>
      </c>
    </row>
    <row r="182" spans="1:20" s="329" customFormat="1" ht="13.5" customHeight="1">
      <c r="A182" s="445" t="str">
        <f>VLOOKUP(MOD(E182,10),十干,2,FALSE)</f>
        <v>丙</v>
      </c>
      <c r="B182" s="447" t="str">
        <f>VLOOKUP(MOD(E182,12),十二支,3,FALSE)</f>
        <v xml:space="preserve">01 冥 </v>
      </c>
      <c r="C182" s="448" t="str">
        <f>VLOOKUP(F182,星座,3,TRUE)</f>
        <v xml:space="preserve">07 天 </v>
      </c>
      <c r="D182" s="531">
        <v>31446</v>
      </c>
      <c r="E182" s="449">
        <f>IFERROR(YEAR(D182),LEFT(D182,4))</f>
        <v>1986</v>
      </c>
      <c r="F182" s="449" t="str">
        <f>IF(ISTEXT(D182),RIGHT(D182,5),TEXT(D182,"mm/dd"))</f>
        <v>02/03</v>
      </c>
      <c r="G182" s="452">
        <f>SUM(MID(E182,1,1),MID(E182,2,1),MID(E182,3,1),MID(E182,4,1),MID(F182,1,1),MID(F182,2,1),MID(F182,4,1),MID(F182,5,1))</f>
        <v>29</v>
      </c>
      <c r="H182" s="450">
        <f>IF(MOD(G182,9)=0,9,MOD(G182,9))</f>
        <v>2</v>
      </c>
      <c r="I182" s="450" t="str">
        <f>IFERROR(MID("日月火水木金土",WEEKDAY(D182),1),"")</f>
        <v>月</v>
      </c>
      <c r="J182" s="453" t="s">
        <v>1169</v>
      </c>
      <c r="K182" s="455" t="str">
        <f>VLOOKUP(F182,石と花メイン,3,FALSE)</f>
        <v>●天河石</v>
      </c>
      <c r="L182" s="457" t="str">
        <f>VLOOKUP(F182,石と花メイン,4,FALSE)</f>
        <v>柊【鬼の目突き】</v>
      </c>
      <c r="M182" s="401">
        <f>IF(OR(MONTH(F182)&lt;7,AND(MONTH(F182)=7,DAY(F182)&lt;=25)),
MOD(SUM((E182-1901)*365,259),260),
MOD(SUM((E182-1900)*365,259),260))</f>
        <v>84</v>
      </c>
      <c r="N182" s="494">
        <f>IF(AND(MONTH(F182)=7,DAY(F182)&gt;25),1,
ROUNDDOWN((SUM(VLOOKUP(MONTH(F182),D暦変換用数値,2,FALSE),DAY(F182))/28)+1,0))</f>
        <v>7</v>
      </c>
      <c r="O182" s="496">
        <f>IF(AND(MONTH(F182)=7,DAY(F182)&gt;25),DAY(F182)-25,
MOD((SUM(VLOOKUP(MONTH(F182),D暦変換用数値,2,FALSE),DAY(F182))),28)+1)</f>
        <v>25</v>
      </c>
      <c r="P182" s="499">
        <f>IF(OR(MONTH(F182)&lt;7,AND(MONTH(F182)=7,DAY(F182)&lt;=25)),
MOD(SUM((E182-1901)*365,(N182-1)*28,O182,258),260),
MOD(SUM((E182-1900)*365,(N182-1)*28,O182,258),260))</f>
        <v>16</v>
      </c>
      <c r="Q182" s="460" t="str">
        <f>VLOOKUP(MOD(P182,4),色,2,FALSE)</f>
        <v>黄色い</v>
      </c>
      <c r="R182" s="464" t="str">
        <f>VLOOKUP(MOD(P182,13),銀河の音,2,FALSE)</f>
        <v>電気の</v>
      </c>
      <c r="S182" s="468" t="str">
        <f>VLOOKUP(MOD(P182,20),太陽の紋章,2,FALSE)</f>
        <v>戦士</v>
      </c>
      <c r="T182" s="483"/>
    </row>
    <row r="183" spans="1:20" s="329" customFormat="1" ht="13.5" customHeight="1">
      <c r="A183" s="445" t="str">
        <f>VLOOKUP(MOD(E183,10),十干,2,FALSE)</f>
        <v>丙</v>
      </c>
      <c r="B183" s="447" t="str">
        <f>VLOOKUP(MOD(E183,12),十二支,3,FALSE)</f>
        <v xml:space="preserve">01 冥 </v>
      </c>
      <c r="C183" s="448" t="str">
        <f>VLOOKUP(F183,星座,3,TRUE)</f>
        <v xml:space="preserve">07 天 </v>
      </c>
      <c r="D183" s="531">
        <v>31453</v>
      </c>
      <c r="E183" s="449">
        <f>IFERROR(YEAR(D183),LEFT(D183,4))</f>
        <v>1986</v>
      </c>
      <c r="F183" s="449" t="str">
        <f>IF(ISTEXT(D183),RIGHT(D183,5),TEXT(D183,"mm/dd"))</f>
        <v>02/10</v>
      </c>
      <c r="G183" s="452">
        <f>SUM(MID(E183,1,1),MID(E183,2,1),MID(E183,3,1),MID(E183,4,1),MID(F183,1,1),MID(F183,2,1),MID(F183,4,1),MID(F183,5,1))</f>
        <v>27</v>
      </c>
      <c r="H183" s="450">
        <f>IF(MOD(G183,9)=0,9,MOD(G183,9))</f>
        <v>9</v>
      </c>
      <c r="I183" s="450" t="str">
        <f>IFERROR(MID("日月火水木金土",WEEKDAY(D183),1),"")</f>
        <v>月</v>
      </c>
      <c r="J183" s="453" t="s">
        <v>1170</v>
      </c>
      <c r="K183" s="455" t="str">
        <f>VLOOKUP(F183,石と花メイン,3,FALSE)</f>
        <v>◆風信子石</v>
      </c>
      <c r="L183" s="457" t="str">
        <f>VLOOKUP(F183,石と花メイン,4,FALSE)</f>
        <v>エリカ【ヒース】</v>
      </c>
      <c r="M183" s="401">
        <f>IF(OR(MONTH(F183)&lt;7,AND(MONTH(F183)=7,DAY(F183)&lt;=25)),
MOD(SUM((E183-1901)*365,259),260),
MOD(SUM((E183-1900)*365,259),260))</f>
        <v>84</v>
      </c>
      <c r="N183" s="494">
        <f>IF(AND(MONTH(F183)=7,DAY(F183)&gt;25),1,
ROUNDDOWN((SUM(VLOOKUP(MONTH(F183),D暦変換用数値,2,FALSE),DAY(F183))/28)+1,0))</f>
        <v>8</v>
      </c>
      <c r="O183" s="496">
        <f>IF(AND(MONTH(F183)=7,DAY(F183)&gt;25),DAY(F183)-25,
MOD((SUM(VLOOKUP(MONTH(F183),D暦変換用数値,2,FALSE),DAY(F183))),28)+1)</f>
        <v>4</v>
      </c>
      <c r="P183" s="499">
        <f>IF(OR(MONTH(F183)&lt;7,AND(MONTH(F183)=7,DAY(F183)&lt;=25)),
MOD(SUM((E183-1901)*365,(N183-1)*28,O183,258),260),
MOD(SUM((E183-1900)*365,(N183-1)*28,O183,258),260))</f>
        <v>23</v>
      </c>
      <c r="Q183" s="462" t="str">
        <f>VLOOKUP(MOD(P183,4),色,2,FALSE)</f>
        <v>青い</v>
      </c>
      <c r="R183" s="466" t="str">
        <f>VLOOKUP(MOD(P183,13),銀河の音,2,FALSE)</f>
        <v>惑星の</v>
      </c>
      <c r="S183" s="470" t="str">
        <f>VLOOKUP(MOD(P183,20),太陽の紋章,2,FALSE)</f>
        <v>夜</v>
      </c>
      <c r="T183" s="483" t="s">
        <v>3736</v>
      </c>
    </row>
    <row r="184" spans="1:20" s="329" customFormat="1" ht="13.5" customHeight="1">
      <c r="A184" s="445" t="str">
        <f>VLOOKUP(MOD(E184,10),十干,2,FALSE)</f>
        <v>丙</v>
      </c>
      <c r="B184" s="447" t="str">
        <f>VLOOKUP(MOD(E184,12),十二支,3,FALSE)</f>
        <v xml:space="preserve">01 冥 </v>
      </c>
      <c r="C184" s="448" t="str">
        <f>VLOOKUP(F184,星座,3,TRUE)</f>
        <v xml:space="preserve">07 天 </v>
      </c>
      <c r="D184" s="531">
        <v>31453</v>
      </c>
      <c r="E184" s="449">
        <f>IFERROR(YEAR(D184),LEFT(D184,4))</f>
        <v>1986</v>
      </c>
      <c r="F184" s="449" t="str">
        <f>IF(ISTEXT(D184),RIGHT(D184,5),TEXT(D184,"mm/dd"))</f>
        <v>02/10</v>
      </c>
      <c r="G184" s="452">
        <f>SUM(MID(E184,1,1),MID(E184,2,1),MID(E184,3,1),MID(E184,4,1),MID(F184,1,1),MID(F184,2,1),MID(F184,4,1),MID(F184,5,1))</f>
        <v>27</v>
      </c>
      <c r="H184" s="450">
        <f>IF(MOD(G184,9)=0,9,MOD(G184,9))</f>
        <v>9</v>
      </c>
      <c r="I184" s="450" t="str">
        <f>IFERROR(MID("日月火水木金土",WEEKDAY(D184),1),"")</f>
        <v>月</v>
      </c>
      <c r="J184" s="453" t="s">
        <v>1171</v>
      </c>
      <c r="K184" s="455" t="str">
        <f>VLOOKUP(F184,石と花メイン,3,FALSE)</f>
        <v>◆風信子石</v>
      </c>
      <c r="L184" s="457" t="str">
        <f>VLOOKUP(F184,石と花メイン,4,FALSE)</f>
        <v>エリカ【ヒース】</v>
      </c>
      <c r="M184" s="401">
        <f>IF(OR(MONTH(F184)&lt;7,AND(MONTH(F184)=7,DAY(F184)&lt;=25)),
MOD(SUM((E184-1901)*365,259),260),
MOD(SUM((E184-1900)*365,259),260))</f>
        <v>84</v>
      </c>
      <c r="N184" s="494">
        <f>IF(AND(MONTH(F184)=7,DAY(F184)&gt;25),1,
ROUNDDOWN((SUM(VLOOKUP(MONTH(F184),D暦変換用数値,2,FALSE),DAY(F184))/28)+1,0))</f>
        <v>8</v>
      </c>
      <c r="O184" s="496">
        <f>IF(AND(MONTH(F184)=7,DAY(F184)&gt;25),DAY(F184)-25,
MOD((SUM(VLOOKUP(MONTH(F184),D暦変換用数値,2,FALSE),DAY(F184))),28)+1)</f>
        <v>4</v>
      </c>
      <c r="P184" s="499">
        <f>IF(OR(MONTH(F184)&lt;7,AND(MONTH(F184)=7,DAY(F184)&lt;=25)),
MOD(SUM((E184-1901)*365,(N184-1)*28,O184,258),260),
MOD(SUM((E184-1900)*365,(N184-1)*28,O184,258),260))</f>
        <v>23</v>
      </c>
      <c r="Q184" s="462" t="str">
        <f>VLOOKUP(MOD(P184,4),色,2,FALSE)</f>
        <v>青い</v>
      </c>
      <c r="R184" s="466" t="str">
        <f>VLOOKUP(MOD(P184,13),銀河の音,2,FALSE)</f>
        <v>惑星の</v>
      </c>
      <c r="S184" s="470" t="str">
        <f>VLOOKUP(MOD(P184,20),太陽の紋章,2,FALSE)</f>
        <v>夜</v>
      </c>
      <c r="T184" s="508" t="s">
        <v>3175</v>
      </c>
    </row>
    <row r="185" spans="1:20" s="329" customFormat="1" ht="13.5" customHeight="1">
      <c r="A185" s="414" t="str">
        <f>VLOOKUP(MOD(E185,10),十干,2,FALSE)</f>
        <v>丙</v>
      </c>
      <c r="B185" s="415" t="str">
        <f>VLOOKUP(MOD(E185,12),十二支,3,FALSE)</f>
        <v xml:space="preserve">01 冥 </v>
      </c>
      <c r="C185" s="416" t="str">
        <f>VLOOKUP(F185,星座,3,TRUE)</f>
        <v xml:space="preserve">07 天 </v>
      </c>
      <c r="D185" s="533">
        <v>31460</v>
      </c>
      <c r="E185" s="417">
        <f>IFERROR(YEAR(D185),LEFT(D185,4))</f>
        <v>1986</v>
      </c>
      <c r="F185" s="417" t="str">
        <f>IF(ISTEXT(D185),RIGHT(D185,5),TEXT(D185,"mm/dd"))</f>
        <v>02/17</v>
      </c>
      <c r="G185" s="417">
        <f>SUM(MID(E185,1,1),MID(E185,2,1),MID(E185,3,1),MID(E185,4,1),MID(F185,1,1),MID(F185,2,1),MID(F185,4,1),MID(F185,5,1))</f>
        <v>34</v>
      </c>
      <c r="H185" s="417">
        <f>IF(MOD(G185,9)=0,9,MOD(G185,9))</f>
        <v>7</v>
      </c>
      <c r="I185" s="417" t="str">
        <f>IFERROR(MID("日月火水木金土",WEEKDAY(D185),1),"")</f>
        <v>月</v>
      </c>
      <c r="J185" s="418" t="s">
        <v>2141</v>
      </c>
      <c r="K185" s="419" t="str">
        <f>VLOOKUP(F185,石と花メイン,3,FALSE)</f>
        <v>■紫水晶</v>
      </c>
      <c r="L185" s="420" t="str">
        <f>VLOOKUP(F185,石と花メイン,4,FALSE)</f>
        <v>スノーフレーク【鈴蘭水仙】</v>
      </c>
      <c r="M185" s="399">
        <f>IF(OR(MONTH(F185)&lt;7,AND(MONTH(F185)=7,DAY(F185)&lt;=25)),
MOD(SUM((E185-1901)*365,259),260),
MOD(SUM((E185-1900)*365,259),260))</f>
        <v>84</v>
      </c>
      <c r="N185" s="421">
        <f>IF(AND(MONTH(F185)=7,DAY(F185)&gt;25),1,
ROUNDDOWN((SUM(VLOOKUP(MONTH(F185),D暦変換用数値,2,FALSE),DAY(F185))/28)+1,0))</f>
        <v>8</v>
      </c>
      <c r="O185" s="422">
        <f>IF(AND(MONTH(F185)=7,DAY(F185)&gt;25),DAY(F185)-25,
MOD((SUM(VLOOKUP(MONTH(F185),D暦変換用数値,2,FALSE),DAY(F185))),28)+1)</f>
        <v>11</v>
      </c>
      <c r="P185" s="423">
        <f>IF(OR(MONTH(F185)&lt;7,AND(MONTH(F185)=7,DAY(F185)&lt;=25)),
MOD(SUM((E185-1901)*365,(N185-1)*28,O185,258),260),
MOD(SUM((E185-1900)*365,(N185-1)*28,O185,258),260))</f>
        <v>30</v>
      </c>
      <c r="Q185" s="424" t="str">
        <f>VLOOKUP(MOD(P185,4),色,2,FALSE)</f>
        <v>白い</v>
      </c>
      <c r="R185" s="425" t="str">
        <f>VLOOKUP(MOD(P185,13),銀河の音,2,FALSE)</f>
        <v>自己存在の</v>
      </c>
      <c r="S185" s="426" t="str">
        <f>VLOOKUP(MOD(P185,20),太陽の紋章,2,FALSE)</f>
        <v>犬</v>
      </c>
      <c r="T185" s="473" t="s">
        <v>2839</v>
      </c>
    </row>
    <row r="186" spans="1:20" s="329" customFormat="1" ht="13.5" customHeight="1">
      <c r="A186" s="444" t="str">
        <f>VLOOKUP(MOD(E186,10),十干,2,FALSE)</f>
        <v>戊</v>
      </c>
      <c r="B186" s="415" t="str">
        <f>VLOOKUP(MOD(E186,12),十二支,3,FALSE)</f>
        <v xml:space="preserve">01 冥 </v>
      </c>
      <c r="C186" s="416" t="str">
        <f>VLOOKUP(F186,星座,3,TRUE)</f>
        <v xml:space="preserve">07 天 </v>
      </c>
      <c r="D186" s="533">
        <v>35822</v>
      </c>
      <c r="E186" s="417">
        <f>IFERROR(YEAR(D186),LEFT(D186,4))</f>
        <v>1998</v>
      </c>
      <c r="F186" s="417" t="str">
        <f>IF(ISTEXT(D186),RIGHT(D186,5),TEXT(D186,"mm/dd"))</f>
        <v>01/27</v>
      </c>
      <c r="G186" s="417">
        <f>SUM(MID(E186,1,1),MID(E186,2,1),MID(E186,3,1),MID(E186,4,1),MID(F186,1,1),MID(F186,2,1),MID(F186,4,1),MID(F186,5,1))</f>
        <v>37</v>
      </c>
      <c r="H186" s="417">
        <f>IF(MOD(G186,9)=0,9,MOD(G186,9))</f>
        <v>1</v>
      </c>
      <c r="I186" s="417" t="str">
        <f>IFERROR(MID("日月火水木金土",WEEKDAY(D186),1),"")</f>
        <v>火</v>
      </c>
      <c r="J186" s="418" t="s">
        <v>4158</v>
      </c>
      <c r="K186" s="419" t="str">
        <f>VLOOKUP(F186,石と花メイン,3,FALSE)</f>
        <v>●琥珀</v>
      </c>
      <c r="L186" s="420" t="str">
        <f>VLOOKUP(F186,石と花メイン,4,FALSE)</f>
        <v>七竈【山南天】</v>
      </c>
      <c r="M186" s="399">
        <f>IF(OR(MONTH(F186)&lt;7,AND(MONTH(F186)=7,DAY(F186)&lt;=25)),
MOD(SUM((E186-1901)*365,259),260),
MOD(SUM((E186-1900)*365,259),260))</f>
        <v>44</v>
      </c>
      <c r="N186" s="421">
        <f>IF(AND(MONTH(F186)=7,DAY(F186)&gt;25),1,
ROUNDDOWN((SUM(VLOOKUP(MONTH(F186),D暦変換用数値,2,FALSE),DAY(F186))/28)+1,0))</f>
        <v>7</v>
      </c>
      <c r="O186" s="422">
        <f>IF(AND(MONTH(F186)=7,DAY(F186)&gt;25),DAY(F186)-25,
MOD((SUM(VLOOKUP(MONTH(F186),D暦変換用数値,2,FALSE),DAY(F186))),28)+1)</f>
        <v>18</v>
      </c>
      <c r="P186" s="423">
        <f>IF(OR(MONTH(F186)&lt;7,AND(MONTH(F186)=7,DAY(F186)&lt;=25)),
MOD(SUM((E186-1901)*365,(N186-1)*28,O186,258),260),
MOD(SUM((E186-1900)*365,(N186-1)*28,O186,258),260))</f>
        <v>229</v>
      </c>
      <c r="Q186" s="424" t="str">
        <f>VLOOKUP(MOD(P186,4),色,2,FALSE)</f>
        <v>赤い</v>
      </c>
      <c r="R186" s="425" t="str">
        <f>VLOOKUP(MOD(P186,13),銀河の音,2,FALSE)</f>
        <v>銀河の</v>
      </c>
      <c r="S186" s="426" t="str">
        <f>VLOOKUP(MOD(P186,20),太陽の紋章,2,FALSE)</f>
        <v>月</v>
      </c>
      <c r="T186" s="503"/>
    </row>
    <row r="187" spans="1:20" s="329" customFormat="1" ht="13.5" customHeight="1">
      <c r="A187" s="414" t="str">
        <f>VLOOKUP(MOD(E187,10),十干,2,FALSE)</f>
        <v>戊</v>
      </c>
      <c r="B187" s="415" t="str">
        <f>VLOOKUP(MOD(E187,12),十二支,3,FALSE)</f>
        <v xml:space="preserve">01 冥 </v>
      </c>
      <c r="C187" s="416" t="str">
        <f>VLOOKUP(F187,星座,3,TRUE)</f>
        <v xml:space="preserve">07 天 </v>
      </c>
      <c r="D187" s="533">
        <v>35823</v>
      </c>
      <c r="E187" s="417">
        <f>IFERROR(YEAR(D187),LEFT(D187,4))</f>
        <v>1998</v>
      </c>
      <c r="F187" s="417" t="str">
        <f>IF(ISTEXT(D187),RIGHT(D187,5),TEXT(D187,"mm/dd"))</f>
        <v>01/28</v>
      </c>
      <c r="G187" s="417">
        <f>SUM(MID(E187,1,1),MID(E187,2,1),MID(E187,3,1),MID(E187,4,1),MID(F187,1,1),MID(F187,2,1),MID(F187,4,1),MID(F187,5,1))</f>
        <v>38</v>
      </c>
      <c r="H187" s="417">
        <f>IF(MOD(G187,9)=0,9,MOD(G187,9))</f>
        <v>2</v>
      </c>
      <c r="I187" s="417" t="str">
        <f>IFERROR(MID("日月火水木金土",WEEKDAY(D187),1),"")</f>
        <v>水</v>
      </c>
      <c r="J187" s="418" t="s">
        <v>2142</v>
      </c>
      <c r="K187" s="419" t="str">
        <f>VLOOKUP(F187,石と花メイン,3,FALSE)</f>
        <v>▲白金</v>
      </c>
      <c r="L187" s="420" t="str">
        <f>VLOOKUP(F187,石と花メイン,4,FALSE)</f>
        <v>片栗【堅香子】</v>
      </c>
      <c r="M187" s="399">
        <f>IF(OR(MONTH(F187)&lt;7,AND(MONTH(F187)=7,DAY(F187)&lt;=25)),
MOD(SUM((E187-1901)*365,259),260),
MOD(SUM((E187-1900)*365,259),260))</f>
        <v>44</v>
      </c>
      <c r="N187" s="421">
        <f>IF(AND(MONTH(F187)=7,DAY(F187)&gt;25),1,
ROUNDDOWN((SUM(VLOOKUP(MONTH(F187),D暦変換用数値,2,FALSE),DAY(F187))/28)+1,0))</f>
        <v>7</v>
      </c>
      <c r="O187" s="422">
        <f>IF(AND(MONTH(F187)=7,DAY(F187)&gt;25),DAY(F187)-25,
MOD((SUM(VLOOKUP(MONTH(F187),D暦変換用数値,2,FALSE),DAY(F187))),28)+1)</f>
        <v>19</v>
      </c>
      <c r="P187" s="423">
        <f>IF(OR(MONTH(F187)&lt;7,AND(MONTH(F187)=7,DAY(F187)&lt;=25)),
MOD(SUM((E187-1901)*365,(N187-1)*28,O187,258),260),
MOD(SUM((E187-1900)*365,(N187-1)*28,O187,258),260))</f>
        <v>230</v>
      </c>
      <c r="Q187" s="424" t="str">
        <f>VLOOKUP(MOD(P187,4),色,2,FALSE)</f>
        <v>白い</v>
      </c>
      <c r="R187" s="425" t="str">
        <f>VLOOKUP(MOD(P187,13),銀河の音,2,FALSE)</f>
        <v>太陽の</v>
      </c>
      <c r="S187" s="426" t="str">
        <f>VLOOKUP(MOD(P187,20),太陽の紋章,2,FALSE)</f>
        <v>犬</v>
      </c>
      <c r="T187" s="502" t="s">
        <v>3169</v>
      </c>
    </row>
    <row r="188" spans="1:20" s="329" customFormat="1" ht="13.5" customHeight="1">
      <c r="A188" s="490" t="str">
        <f>VLOOKUP(MOD(E188,10),十干,2,FALSE)</f>
        <v>庚</v>
      </c>
      <c r="B188" s="415" t="str">
        <f>VLOOKUP(MOD(E188,12),十二支,3,FALSE)</f>
        <v xml:space="preserve">01 冥 </v>
      </c>
      <c r="C188" s="416" t="str">
        <f>VLOOKUP(F188,星座,3,TRUE)</f>
        <v xml:space="preserve">07 天 </v>
      </c>
      <c r="D188" s="530">
        <v>40205</v>
      </c>
      <c r="E188" s="491">
        <f>IFERROR(YEAR(D188),LEFT(D188,4))</f>
        <v>2010</v>
      </c>
      <c r="F188" s="491" t="str">
        <f>IF(ISTEXT(D188),RIGHT(D188,5),TEXT(D188,"mm/dd"))</f>
        <v>01/27</v>
      </c>
      <c r="G188" s="491">
        <f>SUM(MID(E188,1,1),MID(E188,2,1),MID(E188,3,1),MID(E188,4,1),MID(F188,1,1),MID(F188,2,1),MID(F188,4,1),MID(F188,5,1))</f>
        <v>13</v>
      </c>
      <c r="H188" s="491">
        <f>IF(MOD(G188,9)=0,9,MOD(G188,9))</f>
        <v>4</v>
      </c>
      <c r="I188" s="491" t="str">
        <f>IFERROR(MID("日月火水木金土",WEEKDAY(D188),1),"")</f>
        <v>水</v>
      </c>
      <c r="J188" s="492" t="s">
        <v>7215</v>
      </c>
      <c r="K188" s="419" t="str">
        <f>VLOOKUP(F188,石と花メイン,3,FALSE)</f>
        <v>●琥珀</v>
      </c>
      <c r="L188" s="493" t="str">
        <f>VLOOKUP(F188,石と花メイン,4,FALSE)</f>
        <v>七竈【山南天】</v>
      </c>
      <c r="M188" s="481">
        <f>IF(OR(MONTH(F188)&lt;7,AND(MONTH(F188)=7,DAY(F188)&lt;=25)),
MOD(SUM((E188-1901)*365,259),260),
MOD(SUM((E188-1900)*365,259),260))</f>
        <v>4</v>
      </c>
      <c r="N188" s="419">
        <f>IF(AND(MONTH(F188)=7,DAY(F188)&gt;25),1,
ROUNDDOWN((SUM(VLOOKUP(MONTH(F188),D暦変換用数値,2,FALSE),DAY(F188))/28)+1,0))</f>
        <v>7</v>
      </c>
      <c r="O188" s="506">
        <f>IF(AND(MONTH(F188)=7,DAY(F188)&gt;25),DAY(F188)-25,
MOD((SUM(VLOOKUP(MONTH(F188),D暦変換用数値,2,FALSE),DAY(F188))),28)+1)</f>
        <v>18</v>
      </c>
      <c r="P188" s="507">
        <f>IF(OR(MONTH(F188)&lt;7,AND(MONTH(F188)=7,DAY(F188)&lt;=25)),
MOD(SUM((E188-1901)*365,(N188-1)*28,O188,258),260),
MOD(SUM((E188-1900)*365,(N188-1)*28,O188,258),260))</f>
        <v>189</v>
      </c>
      <c r="Q188" s="424" t="str">
        <f>VLOOKUP(MOD(P188,4),色,2,FALSE)</f>
        <v>赤い</v>
      </c>
      <c r="R188" s="425" t="str">
        <f>VLOOKUP(MOD(P188,13),銀河の音,2,FALSE)</f>
        <v>共振の</v>
      </c>
      <c r="S188" s="426" t="str">
        <f>VLOOKUP(MOD(P188,20),太陽の紋章,2,FALSE)</f>
        <v>月</v>
      </c>
      <c r="T188" s="503"/>
    </row>
    <row r="189" spans="1:20" s="329" customFormat="1" ht="13.5" customHeight="1">
      <c r="A189" s="490" t="str">
        <f>VLOOKUP(MOD(E189,10),十干,2,FALSE)</f>
        <v>庚</v>
      </c>
      <c r="B189" s="415" t="str">
        <f>VLOOKUP(MOD(E189,12),十二支,3,FALSE)</f>
        <v xml:space="preserve">01 冥 </v>
      </c>
      <c r="C189" s="416" t="str">
        <f>VLOOKUP(F189,星座,3,TRUE)</f>
        <v xml:space="preserve">07 天 </v>
      </c>
      <c r="D189" s="530">
        <v>40226</v>
      </c>
      <c r="E189" s="491">
        <f>IFERROR(YEAR(D189),LEFT(D189,4))</f>
        <v>2010</v>
      </c>
      <c r="F189" s="491" t="str">
        <f>IF(ISTEXT(D189),RIGHT(D189,5),TEXT(D189,"mm/dd"))</f>
        <v>02/17</v>
      </c>
      <c r="G189" s="491">
        <f>SUM(MID(E189,1,1),MID(E189,2,1),MID(E189,3,1),MID(E189,4,1),MID(F189,1,1),MID(F189,2,1),MID(F189,4,1),MID(F189,5,1))</f>
        <v>13</v>
      </c>
      <c r="H189" s="491">
        <f>IF(MOD(G189,9)=0,9,MOD(G189,9))</f>
        <v>4</v>
      </c>
      <c r="I189" s="491" t="str">
        <f>IFERROR(MID("日月火水木金土",WEEKDAY(D189),1),"")</f>
        <v>水</v>
      </c>
      <c r="J189" s="492" t="s">
        <v>7214</v>
      </c>
      <c r="K189" s="419" t="str">
        <f>VLOOKUP(F189,石と花メイン,3,FALSE)</f>
        <v>■紫水晶</v>
      </c>
      <c r="L189" s="493" t="str">
        <f>VLOOKUP(F189,石と花メイン,4,FALSE)</f>
        <v>スノーフレーク【鈴蘭水仙】</v>
      </c>
      <c r="M189" s="481">
        <f>IF(OR(MONTH(F189)&lt;7,AND(MONTH(F189)=7,DAY(F189)&lt;=25)),
MOD(SUM((E189-1901)*365,259),260),
MOD(SUM((E189-1900)*365,259),260))</f>
        <v>4</v>
      </c>
      <c r="N189" s="419">
        <f>IF(AND(MONTH(F189)=7,DAY(F189)&gt;25),1,
ROUNDDOWN((SUM(VLOOKUP(MONTH(F189),D暦変換用数値,2,FALSE),DAY(F189))/28)+1,0))</f>
        <v>8</v>
      </c>
      <c r="O189" s="506">
        <f>IF(AND(MONTH(F189)=7,DAY(F189)&gt;25),DAY(F189)-25,
MOD((SUM(VLOOKUP(MONTH(F189),D暦変換用数値,2,FALSE),DAY(F189))),28)+1)</f>
        <v>11</v>
      </c>
      <c r="P189" s="507">
        <f>IF(OR(MONTH(F189)&lt;7,AND(MONTH(F189)=7,DAY(F189)&lt;=25)),
MOD(SUM((E189-1901)*365,(N189-1)*28,O189,258),260),
MOD(SUM((E189-1900)*365,(N189-1)*28,O189,258),260))</f>
        <v>210</v>
      </c>
      <c r="Q189" s="424" t="str">
        <f>VLOOKUP(MOD(P189,4),色,2,FALSE)</f>
        <v>白い</v>
      </c>
      <c r="R189" s="425" t="str">
        <f>VLOOKUP(MOD(P189,13),銀河の音,2,FALSE)</f>
        <v>月の</v>
      </c>
      <c r="S189" s="426" t="str">
        <f>VLOOKUP(MOD(P189,20),太陽の紋章,2,FALSE)</f>
        <v>犬</v>
      </c>
      <c r="T189" s="503"/>
    </row>
    <row r="190" spans="1:20" s="329" customFormat="1" ht="13.5" customHeight="1">
      <c r="A190" s="414" t="str">
        <f>VLOOKUP(MOD(E190,10),十干,2,FALSE)</f>
        <v>庚</v>
      </c>
      <c r="B190" s="415" t="str">
        <f>VLOOKUP(MOD(E190,12),十二支,3,FALSE)</f>
        <v xml:space="preserve">01 冥 </v>
      </c>
      <c r="C190" s="416" t="str">
        <f>VLOOKUP(F190,星座,3,TRUE)</f>
        <v xml:space="preserve">07 天 </v>
      </c>
      <c r="D190" s="533" t="s">
        <v>8640</v>
      </c>
      <c r="E190" s="417" t="str">
        <f>IFERROR(YEAR(D190),LEFT(D190,4))</f>
        <v>1650</v>
      </c>
      <c r="F190" s="417" t="str">
        <f>IF(ISTEXT(D190),RIGHT(D190,5),TEXT(D190,"mm/dd"))</f>
        <v>02/11</v>
      </c>
      <c r="G190" s="417">
        <f>SUM(MID(E190,1,1),MID(E190,2,1),MID(E190,3,1),MID(E190,4,1),MID(F190,1,1),MID(F190,2,1),MID(F190,4,1),MID(F190,5,1))</f>
        <v>16</v>
      </c>
      <c r="H190" s="417">
        <f>IF(MOD(G190,9)=0,9,MOD(G190,9))</f>
        <v>7</v>
      </c>
      <c r="I190" s="417" t="str">
        <f>IFERROR(MID("日月火水木金土",WEEKDAY(D190),1),"")</f>
        <v/>
      </c>
      <c r="J190" s="418" t="s">
        <v>2138</v>
      </c>
      <c r="K190" s="419" t="str">
        <f>VLOOKUP(F190,石と花メイン,3,FALSE)</f>
        <v>■赤縞瑪瑙</v>
      </c>
      <c r="L190" s="420" t="str">
        <f>VLOOKUP(F190,石と花メイン,4,FALSE)</f>
        <v>メリッサ【レモンバーム】</v>
      </c>
      <c r="M190" s="399">
        <f>IF(OR(MONTH(F190)&lt;7,AND(MONTH(F190)=7,DAY(F190)&lt;=25)),
MOD(SUM((E190-1901)*365,259),260),
MOD(SUM((E190-1900)*365,259),260))</f>
        <v>164</v>
      </c>
      <c r="N190" s="421">
        <f>IF(AND(MONTH(F190)=7,DAY(F190)&gt;25),1,
ROUNDDOWN((SUM(VLOOKUP(MONTH(F190),D暦変換用数値,2,FALSE),DAY(F190))/28)+1,0))</f>
        <v>8</v>
      </c>
      <c r="O190" s="422">
        <f>IF(AND(MONTH(F190)=7,DAY(F190)&gt;25),DAY(F190)-25,
MOD((SUM(VLOOKUP(MONTH(F190),D暦変換用数値,2,FALSE),DAY(F190))),28)+1)</f>
        <v>5</v>
      </c>
      <c r="P190" s="423">
        <f>IF(OR(MONTH(F190)&lt;7,AND(MONTH(F190)=7,DAY(F190)&lt;=25)),
MOD(SUM((E190-1901)*365,(N190-1)*28,O190,258),260),
MOD(SUM((E190-1900)*365,(N190-1)*28,O190,258),260))</f>
        <v>104</v>
      </c>
      <c r="Q190" s="424" t="str">
        <f>VLOOKUP(MOD(P190,4),色,2,FALSE)</f>
        <v>黄色い</v>
      </c>
      <c r="R190" s="425" t="str">
        <f>VLOOKUP(MOD(P190,13),銀河の音,2,FALSE)</f>
        <v>宇宙の</v>
      </c>
      <c r="S190" s="426" t="str">
        <f>VLOOKUP(MOD(P190,20),太陽の紋章,2,FALSE)</f>
        <v>種</v>
      </c>
      <c r="T190" s="473" t="s">
        <v>5370</v>
      </c>
    </row>
    <row r="191" spans="1:20" s="329" customFormat="1" ht="13.5" customHeight="1">
      <c r="A191" s="445" t="str">
        <f>VLOOKUP(MOD(E191,10),十干,2,FALSE)</f>
        <v>戊</v>
      </c>
      <c r="B191" s="447" t="str">
        <f>VLOOKUP(MOD(E191,12),十二支,3,FALSE)</f>
        <v xml:space="preserve">01 冥 </v>
      </c>
      <c r="C191" s="448" t="str">
        <f>VLOOKUP(F191,星座,3,TRUE)</f>
        <v xml:space="preserve">07 天 </v>
      </c>
      <c r="D191" s="531" t="s">
        <v>2478</v>
      </c>
      <c r="E191" s="449" t="str">
        <f>IFERROR(YEAR(D191),LEFT(D191,4))</f>
        <v>1878</v>
      </c>
      <c r="F191" s="449" t="str">
        <f>IF(ISTEXT(D191),RIGHT(D191,5),TEXT(D191,"mm/dd"))</f>
        <v>02/14</v>
      </c>
      <c r="G191" s="452">
        <f>SUM(MID(E191,1,1),MID(E191,2,1),MID(E191,3,1),MID(E191,4,1),MID(F191,1,1),MID(F191,2,1),MID(F191,4,1),MID(F191,5,1))</f>
        <v>31</v>
      </c>
      <c r="H191" s="450">
        <f>IF(MOD(G191,9)=0,9,MOD(G191,9))</f>
        <v>4</v>
      </c>
      <c r="I191" s="450" t="str">
        <f>IFERROR(MID("日月火水木金土",WEEKDAY(D191),1),"")</f>
        <v/>
      </c>
      <c r="J191" s="453" t="s">
        <v>4979</v>
      </c>
      <c r="K191" s="455" t="str">
        <f>VLOOKUP(F191,石と花メイン,3,FALSE)</f>
        <v>◆紅玉</v>
      </c>
      <c r="L191" s="457" t="str">
        <f>VLOOKUP(F191,石と花メイン,4,FALSE)</f>
        <v>カモミール【かみつれ】</v>
      </c>
      <c r="M191" s="401">
        <f>IF(OR(MONTH(F191)&lt;7,AND(MONTH(F191)=7,DAY(F191)&lt;=25)),
MOD(SUM((E191-1901)*365,259),260),
MOD(SUM((E191-1900)*365,259),260))</f>
        <v>184</v>
      </c>
      <c r="N191" s="494">
        <f>IF(AND(MONTH(F191)=7,DAY(F191)&gt;25),1,
ROUNDDOWN((SUM(VLOOKUP(MONTH(F191),D暦変換用数値,2,FALSE),DAY(F191))/28)+1,0))</f>
        <v>8</v>
      </c>
      <c r="O191" s="496">
        <f>IF(AND(MONTH(F191)=7,DAY(F191)&gt;25),DAY(F191)-25,
MOD((SUM(VLOOKUP(MONTH(F191),D暦変換用数値,2,FALSE),DAY(F191))),28)+1)</f>
        <v>8</v>
      </c>
      <c r="P191" s="499">
        <f>IF(OR(MONTH(F191)&lt;7,AND(MONTH(F191)=7,DAY(F191)&lt;=25)),
MOD(SUM((E191-1901)*365,(N191-1)*28,O191,258),260),
MOD(SUM((E191-1900)*365,(N191-1)*28,O191,258),260))</f>
        <v>127</v>
      </c>
      <c r="Q191" s="462" t="str">
        <f>VLOOKUP(MOD(P191,4),色,2,FALSE)</f>
        <v>青い</v>
      </c>
      <c r="R191" s="466" t="str">
        <f>VLOOKUP(MOD(P191,13),銀河の音,2,FALSE)</f>
        <v>惑星の</v>
      </c>
      <c r="S191" s="470" t="str">
        <f>VLOOKUP(MOD(P191,20),太陽の紋章,2,FALSE)</f>
        <v>手</v>
      </c>
      <c r="T191" s="472" t="s">
        <v>6037</v>
      </c>
    </row>
    <row r="192" spans="1:20" s="329" customFormat="1" ht="13.5" customHeight="1">
      <c r="A192" s="445" t="str">
        <f>VLOOKUP(MOD(E192,10),十干,2,FALSE)</f>
        <v>戊</v>
      </c>
      <c r="B192" s="447" t="str">
        <f>VLOOKUP(MOD(E192,12),十二支,3,FALSE)</f>
        <v xml:space="preserve">01 冥 </v>
      </c>
      <c r="C192" s="448" t="str">
        <f>VLOOKUP(F192,星座,3,TRUE)</f>
        <v xml:space="preserve">07 天 </v>
      </c>
      <c r="D192" s="531" t="s">
        <v>2480</v>
      </c>
      <c r="E192" s="449" t="str">
        <f>IFERROR(YEAR(D192),LEFT(D192,4))</f>
        <v>1878</v>
      </c>
      <c r="F192" s="449" t="str">
        <f>IF(ISTEXT(D192),RIGHT(D192,5),TEXT(D192,"mm/dd"))</f>
        <v>02/16</v>
      </c>
      <c r="G192" s="452">
        <f>SUM(MID(E192,1,1),MID(E192,2,1),MID(E192,3,1),MID(E192,4,1),MID(F192,1,1),MID(F192,2,1),MID(F192,4,1),MID(F192,5,1))</f>
        <v>33</v>
      </c>
      <c r="H192" s="450">
        <f>IF(MOD(G192,9)=0,9,MOD(G192,9))</f>
        <v>6</v>
      </c>
      <c r="I192" s="450" t="str">
        <f>IFERROR(MID("日月火水木金土",WEEKDAY(D192),1),"")</f>
        <v/>
      </c>
      <c r="J192" s="453" t="s">
        <v>4980</v>
      </c>
      <c r="K192" s="455" t="str">
        <f>VLOOKUP(F192,石と花メイン,3,FALSE)</f>
        <v>◆黄玉</v>
      </c>
      <c r="L192" s="457" t="str">
        <f>VLOOKUP(F192,石と花メイン,4,FALSE)</f>
        <v>蕗の薹</v>
      </c>
      <c r="M192" s="401">
        <f>IF(OR(MONTH(F192)&lt;7,AND(MONTH(F192)=7,DAY(F192)&lt;=25)),
MOD(SUM((E192-1901)*365,259),260),
MOD(SUM((E192-1900)*365,259),260))</f>
        <v>184</v>
      </c>
      <c r="N192" s="494">
        <f>IF(AND(MONTH(F192)=7,DAY(F192)&gt;25),1,
ROUNDDOWN((SUM(VLOOKUP(MONTH(F192),D暦変換用数値,2,FALSE),DAY(F192))/28)+1,0))</f>
        <v>8</v>
      </c>
      <c r="O192" s="496">
        <f>IF(AND(MONTH(F192)=7,DAY(F192)&gt;25),DAY(F192)-25,
MOD((SUM(VLOOKUP(MONTH(F192),D暦変換用数値,2,FALSE),DAY(F192))),28)+1)</f>
        <v>10</v>
      </c>
      <c r="P192" s="499">
        <f>IF(OR(MONTH(F192)&lt;7,AND(MONTH(F192)=7,DAY(F192)&lt;=25)),
MOD(SUM((E192-1901)*365,(N192-1)*28,O192,258),260),
MOD(SUM((E192-1900)*365,(N192-1)*28,O192,258),260))</f>
        <v>129</v>
      </c>
      <c r="Q192" s="463" t="str">
        <f>VLOOKUP(MOD(P192,4),色,2,FALSE)</f>
        <v>赤い</v>
      </c>
      <c r="R192" s="467" t="str">
        <f>VLOOKUP(MOD(P192,13),銀河の音,2,FALSE)</f>
        <v>水晶の</v>
      </c>
      <c r="S192" s="471" t="str">
        <f>VLOOKUP(MOD(P192,20),太陽の紋章,2,FALSE)</f>
        <v>月</v>
      </c>
      <c r="T192" s="474" t="s">
        <v>2481</v>
      </c>
    </row>
    <row r="193" spans="1:20" s="80" customFormat="1" ht="13.5" customHeight="1">
      <c r="A193" s="445" t="str">
        <f>VLOOKUP(MOD(E193,10),十干,2,FALSE)</f>
        <v>壬</v>
      </c>
      <c r="B193" s="447" t="str">
        <f>VLOOKUP(MOD(E193,12),十二支,3,FALSE)</f>
        <v xml:space="preserve">01 冥 </v>
      </c>
      <c r="C193" s="448" t="str">
        <f>VLOOKUP(F193,星座,3,TRUE)</f>
        <v xml:space="preserve">08 軍 </v>
      </c>
      <c r="D193" s="531">
        <v>1015</v>
      </c>
      <c r="E193" s="449">
        <f>IFERROR(YEAR(D193),LEFT(D193,4))</f>
        <v>1902</v>
      </c>
      <c r="F193" s="449" t="str">
        <f>IF(ISTEXT(D193),RIGHT(D193,5),TEXT(D193,"mm/dd"))</f>
        <v>10/11</v>
      </c>
      <c r="G193" s="452">
        <f>SUM(MID(E193,1,1),MID(E193,2,1),MID(E193,3,1),MID(E193,4,1),MID(F193,1,1),MID(F193,2,1),MID(F193,4,1),MID(F193,5,1))</f>
        <v>15</v>
      </c>
      <c r="H193" s="450">
        <f>IF(MOD(G193,9)=0,9,MOD(G193,9))</f>
        <v>6</v>
      </c>
      <c r="I193" s="450" t="str">
        <f>IFERROR(MID("日月火水木金土",WEEKDAY(D193),1),"")</f>
        <v>土</v>
      </c>
      <c r="J193" s="453" t="s">
        <v>2740</v>
      </c>
      <c r="K193" s="455" t="str">
        <f>VLOOKUP(F193,石と花メイン,3,FALSE)</f>
        <v>◇金剛石</v>
      </c>
      <c r="L193" s="457" t="str">
        <f>VLOOKUP(F193,石と花メイン,4,FALSE)</f>
        <v>禊萩【盆花】</v>
      </c>
      <c r="M193" s="401">
        <f>IF(OR(MONTH(F193)&lt;7,AND(MONTH(F193)=7,DAY(F193)&lt;=25)),
MOD(SUM((E193-1901)*365,259),260),
MOD(SUM((E193-1900)*365,259),260))</f>
        <v>209</v>
      </c>
      <c r="N193" s="494">
        <f>IF(AND(MONTH(F193)=7,DAY(F193)&gt;25),1,
ROUNDDOWN((SUM(VLOOKUP(MONTH(F193),D暦変換用数値,2,FALSE),DAY(F193))/28)+1,0))</f>
        <v>3</v>
      </c>
      <c r="O193" s="496">
        <f>IF(AND(MONTH(F193)=7,DAY(F193)&gt;25),DAY(F193)-25,
MOD((SUM(VLOOKUP(MONTH(F193),D暦変換用数値,2,FALSE),DAY(F193))),28)+1)</f>
        <v>22</v>
      </c>
      <c r="P193" s="499">
        <f>IF(OR(MONTH(F193)&lt;7,AND(MONTH(F193)=7,DAY(F193)&lt;=25)),
MOD(SUM((E193-1901)*365,(N193-1)*28,O193,258),260),
MOD(SUM((E193-1900)*365,(N193-1)*28,O193,258),260))</f>
        <v>26</v>
      </c>
      <c r="Q193" s="461" t="str">
        <f>VLOOKUP(MOD(P193,4),色,2,FALSE)</f>
        <v>白い</v>
      </c>
      <c r="R193" s="465" t="str">
        <f>VLOOKUP(MOD(P193,13),銀河の音,2,FALSE)</f>
        <v>宇宙の</v>
      </c>
      <c r="S193" s="469" t="str">
        <f>VLOOKUP(MOD(P193,20),太陽の紋章,2,FALSE)</f>
        <v>世界の橋渡し</v>
      </c>
      <c r="T193" s="472" t="s">
        <v>6472</v>
      </c>
    </row>
    <row r="194" spans="1:20" s="80" customFormat="1" ht="13.5" customHeight="1">
      <c r="A194" s="445" t="str">
        <f>VLOOKUP(MOD(E194,10),十干,2,FALSE)</f>
        <v>戊</v>
      </c>
      <c r="B194" s="447" t="str">
        <f>VLOOKUP(MOD(E194,12),十二支,3,FALSE)</f>
        <v xml:space="preserve">01 冥 </v>
      </c>
      <c r="C194" s="448" t="str">
        <f>VLOOKUP(F194,星座,3,TRUE)</f>
        <v xml:space="preserve">08 軍 </v>
      </c>
      <c r="D194" s="531">
        <v>14158</v>
      </c>
      <c r="E194" s="449">
        <f>IFERROR(YEAR(D194),LEFT(D194,4))</f>
        <v>1938</v>
      </c>
      <c r="F194" s="449" t="str">
        <f>IF(ISTEXT(D194),RIGHT(D194,5),TEXT(D194,"mm/dd"))</f>
        <v>10/05</v>
      </c>
      <c r="G194" s="452">
        <f>SUM(MID(E194,1,1),MID(E194,2,1),MID(E194,3,1),MID(E194,4,1),MID(F194,1,1),MID(F194,2,1),MID(F194,4,1),MID(F194,5,1))</f>
        <v>27</v>
      </c>
      <c r="H194" s="450">
        <f>IF(MOD(G194,9)=0,9,MOD(G194,9))</f>
        <v>9</v>
      </c>
      <c r="I194" s="450" t="str">
        <f>IFERROR(MID("日月火水木金土",WEEKDAY(D194),1),"")</f>
        <v>水</v>
      </c>
      <c r="J194" s="453" t="s">
        <v>2741</v>
      </c>
      <c r="K194" s="455" t="str">
        <f>VLOOKUP(F194,石と花メイン,3,FALSE)</f>
        <v>◆藍玉</v>
      </c>
      <c r="L194" s="457" t="str">
        <f>VLOOKUP(F194,石と花メイン,4,FALSE)</f>
        <v>枸杞</v>
      </c>
      <c r="M194" s="401">
        <f>IF(OR(MONTH(F194)&lt;7,AND(MONTH(F194)=7,DAY(F194)&lt;=25)),
MOD(SUM((E194-1901)*365,259),260),
MOD(SUM((E194-1900)*365,259),260))</f>
        <v>89</v>
      </c>
      <c r="N194" s="494">
        <f>IF(AND(MONTH(F194)=7,DAY(F194)&gt;25),1,
ROUNDDOWN((SUM(VLOOKUP(MONTH(F194),D暦変換用数値,2,FALSE),DAY(F194))/28)+1,0))</f>
        <v>3</v>
      </c>
      <c r="O194" s="496">
        <f>IF(AND(MONTH(F194)=7,DAY(F194)&gt;25),DAY(F194)-25,
MOD((SUM(VLOOKUP(MONTH(F194),D暦変換用数値,2,FALSE),DAY(F194))),28)+1)</f>
        <v>16</v>
      </c>
      <c r="P194" s="499">
        <f>IF(OR(MONTH(F194)&lt;7,AND(MONTH(F194)=7,DAY(F194)&lt;=25)),
MOD(SUM((E194-1901)*365,(N194-1)*28,O194,258),260),
MOD(SUM((E194-1900)*365,(N194-1)*28,O194,258),260))</f>
        <v>160</v>
      </c>
      <c r="Q194" s="460" t="str">
        <f>VLOOKUP(MOD(P194,4),色,2,FALSE)</f>
        <v>黄色い</v>
      </c>
      <c r="R194" s="464" t="str">
        <f>VLOOKUP(MOD(P194,13),銀河の音,2,FALSE)</f>
        <v>自己存在の</v>
      </c>
      <c r="S194" s="468" t="str">
        <f>VLOOKUP(MOD(P194,20),太陽の紋章,2,FALSE)</f>
        <v>太陽</v>
      </c>
      <c r="T194" s="472" t="s">
        <v>3737</v>
      </c>
    </row>
    <row r="195" spans="1:20" s="80" customFormat="1" ht="13.5" customHeight="1">
      <c r="A195" s="490" t="str">
        <f>VLOOKUP(MOD(E195,10),十干,2,FALSE)</f>
        <v>戊</v>
      </c>
      <c r="B195" s="415" t="str">
        <f>VLOOKUP(MOD(E195,12),十二支,3,FALSE)</f>
        <v xml:space="preserve">01 冥 </v>
      </c>
      <c r="C195" s="416" t="str">
        <f>VLOOKUP(F195,星座,3,TRUE)</f>
        <v xml:space="preserve">08 軍 </v>
      </c>
      <c r="D195" s="530">
        <v>14158</v>
      </c>
      <c r="E195" s="491">
        <f>IFERROR(YEAR(D195),LEFT(D195,4))</f>
        <v>1938</v>
      </c>
      <c r="F195" s="491" t="str">
        <f>IF(ISTEXT(D195),RIGHT(D195,5),TEXT(D195,"mm/dd"))</f>
        <v>10/05</v>
      </c>
      <c r="G195" s="491">
        <f>SUM(MID(E195,1,1),MID(E195,2,1),MID(E195,3,1),MID(E195,4,1),MID(F195,1,1),MID(F195,2,1),MID(F195,4,1),MID(F195,5,1))</f>
        <v>27</v>
      </c>
      <c r="H195" s="491">
        <f>IF(MOD(G195,9)=0,9,MOD(G195,9))</f>
        <v>9</v>
      </c>
      <c r="I195" s="491" t="str">
        <f>IFERROR(MID("日月火水木金土",WEEKDAY(D195),1),"")</f>
        <v>水</v>
      </c>
      <c r="J195" s="492" t="s">
        <v>7513</v>
      </c>
      <c r="K195" s="419" t="str">
        <f>VLOOKUP(F195,石と花メイン,3,FALSE)</f>
        <v>◆藍玉</v>
      </c>
      <c r="L195" s="493" t="str">
        <f>VLOOKUP(F195,石と花メイン,4,FALSE)</f>
        <v>枸杞</v>
      </c>
      <c r="M195" s="481">
        <f>IF(OR(MONTH(F195)&lt;7,AND(MONTH(F195)=7,DAY(F195)&lt;=25)),
MOD(SUM((E195-1901)*365,259),260),
MOD(SUM((E195-1900)*365,259),260))</f>
        <v>89</v>
      </c>
      <c r="N195" s="419">
        <f>IF(AND(MONTH(F195)=7,DAY(F195)&gt;25),1,
ROUNDDOWN((SUM(VLOOKUP(MONTH(F195),D暦変換用数値,2,FALSE),DAY(F195))/28)+1,0))</f>
        <v>3</v>
      </c>
      <c r="O195" s="506">
        <f>IF(AND(MONTH(F195)=7,DAY(F195)&gt;25),DAY(F195)-25,
MOD((SUM(VLOOKUP(MONTH(F195),D暦変換用数値,2,FALSE),DAY(F195))),28)+1)</f>
        <v>16</v>
      </c>
      <c r="P195" s="507">
        <f>IF(OR(MONTH(F195)&lt;7,AND(MONTH(F195)=7,DAY(F195)&lt;=25)),
MOD(SUM((E195-1901)*365,(N195-1)*28,O195,258),260),
MOD(SUM((E195-1900)*365,(N195-1)*28,O195,258),260))</f>
        <v>160</v>
      </c>
      <c r="Q195" s="424" t="str">
        <f>VLOOKUP(MOD(P195,4),色,2,FALSE)</f>
        <v>黄色い</v>
      </c>
      <c r="R195" s="425" t="str">
        <f>VLOOKUP(MOD(P195,13),銀河の音,2,FALSE)</f>
        <v>自己存在の</v>
      </c>
      <c r="S195" s="426" t="str">
        <f>VLOOKUP(MOD(P195,20),太陽の紋章,2,FALSE)</f>
        <v>太陽</v>
      </c>
      <c r="T195" s="473" t="s">
        <v>7516</v>
      </c>
    </row>
    <row r="196" spans="1:20" s="80" customFormat="1" ht="13.5" customHeight="1">
      <c r="A196" s="445" t="str">
        <f>VLOOKUP(MOD(E196,10),十干,2,FALSE)</f>
        <v>戊</v>
      </c>
      <c r="B196" s="447" t="str">
        <f>VLOOKUP(MOD(E196,12),十二支,3,FALSE)</f>
        <v xml:space="preserve">01 冥 </v>
      </c>
      <c r="C196" s="448" t="str">
        <f>VLOOKUP(F196,星座,3,TRUE)</f>
        <v xml:space="preserve">08 軍 </v>
      </c>
      <c r="D196" s="531">
        <v>14175</v>
      </c>
      <c r="E196" s="449">
        <f>IFERROR(YEAR(D196),LEFT(D196,4))</f>
        <v>1938</v>
      </c>
      <c r="F196" s="449" t="str">
        <f>IF(ISTEXT(D196),RIGHT(D196,5),TEXT(D196,"mm/dd"))</f>
        <v>10/22</v>
      </c>
      <c r="G196" s="452">
        <f>SUM(MID(E196,1,1),MID(E196,2,1),MID(E196,3,1),MID(E196,4,1),MID(F196,1,1),MID(F196,2,1),MID(F196,4,1),MID(F196,5,1))</f>
        <v>26</v>
      </c>
      <c r="H196" s="450">
        <f>IF(MOD(G196,9)=0,9,MOD(G196,9))</f>
        <v>8</v>
      </c>
      <c r="I196" s="450" t="str">
        <f>IFERROR(MID("日月火水木金土",WEEKDAY(D196),1),"")</f>
        <v>土</v>
      </c>
      <c r="J196" s="453" t="s">
        <v>2742</v>
      </c>
      <c r="K196" s="455" t="str">
        <f>VLOOKUP(F196,石と花メイン,3,FALSE)</f>
        <v>◇金剛石</v>
      </c>
      <c r="L196" s="457" t="str">
        <f>VLOOKUP(F196,石と花メイン,4,FALSE)</f>
        <v>薄/芒【尾花】</v>
      </c>
      <c r="M196" s="401">
        <f>IF(OR(MONTH(F196)&lt;7,AND(MONTH(F196)=7,DAY(F196)&lt;=25)),
MOD(SUM((E196-1901)*365,259),260),
MOD(SUM((E196-1900)*365,259),260))</f>
        <v>89</v>
      </c>
      <c r="N196" s="494">
        <f>IF(AND(MONTH(F196)=7,DAY(F196)&gt;25),1,
ROUNDDOWN((SUM(VLOOKUP(MONTH(F196),D暦変換用数値,2,FALSE),DAY(F196))/28)+1,0))</f>
        <v>4</v>
      </c>
      <c r="O196" s="496">
        <f>IF(AND(MONTH(F196)=7,DAY(F196)&gt;25),DAY(F196)-25,
MOD((SUM(VLOOKUP(MONTH(F196),D暦変換用数値,2,FALSE),DAY(F196))),28)+1)</f>
        <v>5</v>
      </c>
      <c r="P196" s="499">
        <f>IF(OR(MONTH(F196)&lt;7,AND(MONTH(F196)=7,DAY(F196)&lt;=25)),
MOD(SUM((E196-1901)*365,(N196-1)*28,O196,258),260),
MOD(SUM((E196-1900)*365,(N196-1)*28,O196,258),260))</f>
        <v>177</v>
      </c>
      <c r="Q196" s="463" t="str">
        <f>VLOOKUP(MOD(P196,4),色,2,FALSE)</f>
        <v>赤い</v>
      </c>
      <c r="R196" s="467" t="str">
        <f>VLOOKUP(MOD(P196,13),銀河の音,2,FALSE)</f>
        <v>銀河の</v>
      </c>
      <c r="S196" s="471" t="str">
        <f>VLOOKUP(MOD(P196,20),太陽の紋章,2,FALSE)</f>
        <v>地球</v>
      </c>
      <c r="T196" s="484" t="s">
        <v>6473</v>
      </c>
    </row>
    <row r="197" spans="1:20" s="80" customFormat="1" ht="13.5" customHeight="1">
      <c r="A197" s="446" t="str">
        <f>VLOOKUP(MOD(E197,10),十干,2,FALSE)</f>
        <v>庚</v>
      </c>
      <c r="B197" s="447" t="str">
        <f>VLOOKUP(MOD(E197,12),十二支,3,FALSE)</f>
        <v xml:space="preserve">01 冥 </v>
      </c>
      <c r="C197" s="448" t="str">
        <f>VLOOKUP(F197,星座,3,TRUE)</f>
        <v xml:space="preserve">08 軍 </v>
      </c>
      <c r="D197" s="534">
        <v>18531</v>
      </c>
      <c r="E197" s="451">
        <f>IFERROR(YEAR(D197),LEFT(D197,4))</f>
        <v>1950</v>
      </c>
      <c r="F197" s="451" t="str">
        <f>IF(ISTEXT(D197),RIGHT(D197,5),TEXT(D197,"mm/dd"))</f>
        <v>09/25</v>
      </c>
      <c r="G197" s="451">
        <f>SUM(MID(E197,1,1),MID(E197,2,1),MID(E197,3,1),MID(E197,4,1),MID(F197,1,1),MID(F197,2,1),MID(F197,4,1),MID(F197,5,1))</f>
        <v>31</v>
      </c>
      <c r="H197" s="451">
        <f>IF(MOD(G197,9)=0,9,MOD(G197,9))</f>
        <v>4</v>
      </c>
      <c r="I197" s="451" t="str">
        <f>IFERROR(MID("日月火水木金土",WEEKDAY(D197),1),"")</f>
        <v>月</v>
      </c>
      <c r="J197" s="443" t="s">
        <v>7646</v>
      </c>
      <c r="K197" s="456" t="str">
        <f>VLOOKUP(F197,石と花メイン,3,FALSE)</f>
        <v>◆青玉</v>
      </c>
      <c r="L197" s="459" t="str">
        <f>VLOOKUP(F197,石と花メイン,4,FALSE)</f>
        <v>瑠璃苦菜【カタナンケ】</v>
      </c>
      <c r="M197" s="402">
        <f>IF(OR(MONTH(F197)&lt;7,AND(MONTH(F197)=7,DAY(F197)&lt;=25)),
MOD(SUM((E197-1901)*365,259),260),
MOD(SUM((E197-1900)*365,259),260))</f>
        <v>49</v>
      </c>
      <c r="N197" s="489">
        <f>IF(AND(MONTH(F197)=7,DAY(F197)&gt;25),1,
ROUNDDOWN((SUM(VLOOKUP(MONTH(F197),D暦変換用数値,2,FALSE),DAY(F197))/28)+1,0))</f>
        <v>3</v>
      </c>
      <c r="O197" s="498">
        <f>IF(AND(MONTH(F197)=7,DAY(F197)&gt;25),DAY(F197)-25,
MOD((SUM(VLOOKUP(MONTH(F197),D暦変換用数値,2,FALSE),DAY(F197))),28)+1)</f>
        <v>6</v>
      </c>
      <c r="P197" s="501">
        <f>IF(OR(MONTH(F197)&lt;7,AND(MONTH(F197)=7,DAY(F197)&lt;=25)),
MOD(SUM((E197-1901)*365,(N197-1)*28,O197,258),260),
MOD(SUM((E197-1900)*365,(N197-1)*28,O197,258),260))</f>
        <v>110</v>
      </c>
      <c r="Q197" s="461" t="str">
        <f>VLOOKUP(MOD(P197,4),色,2,FALSE)</f>
        <v>白い</v>
      </c>
      <c r="R197" s="465" t="str">
        <f>VLOOKUP(MOD(P197,13),銀河の音,2,FALSE)</f>
        <v>律動の</v>
      </c>
      <c r="S197" s="469" t="str">
        <f>VLOOKUP(MOD(P197,20),太陽の紋章,2,FALSE)</f>
        <v>犬</v>
      </c>
      <c r="T197" s="476"/>
    </row>
    <row r="198" spans="1:20" s="80" customFormat="1" ht="13.5" customHeight="1">
      <c r="A198" s="445" t="str">
        <f>VLOOKUP(MOD(E198,10),十干,2,FALSE)</f>
        <v>庚</v>
      </c>
      <c r="B198" s="447" t="str">
        <f>VLOOKUP(MOD(E198,12),十二支,3,FALSE)</f>
        <v xml:space="preserve">01 冥 </v>
      </c>
      <c r="C198" s="448" t="str">
        <f>VLOOKUP(F198,星座,3,TRUE)</f>
        <v xml:space="preserve">08 軍 </v>
      </c>
      <c r="D198" s="531">
        <v>18539</v>
      </c>
      <c r="E198" s="449">
        <f>IFERROR(YEAR(D198),LEFT(D198,4))</f>
        <v>1950</v>
      </c>
      <c r="F198" s="449" t="str">
        <f>IF(ISTEXT(D198),RIGHT(D198,5),TEXT(D198,"mm/dd"))</f>
        <v>10/03</v>
      </c>
      <c r="G198" s="452">
        <f>SUM(MID(E198,1,1),MID(E198,2,1),MID(E198,3,1),MID(E198,4,1),MID(F198,1,1),MID(F198,2,1),MID(F198,4,1),MID(F198,5,1))</f>
        <v>19</v>
      </c>
      <c r="H198" s="450">
        <f>IF(MOD(G198,9)=0,9,MOD(G198,9))</f>
        <v>1</v>
      </c>
      <c r="I198" s="450" t="str">
        <f>IFERROR(MID("日月火水木金土",WEEKDAY(D198),1),"")</f>
        <v>火</v>
      </c>
      <c r="J198" s="453" t="s">
        <v>2743</v>
      </c>
      <c r="K198" s="455" t="str">
        <f>VLOOKUP(F198,石と花メイン,3,FALSE)</f>
        <v>◇金剛石</v>
      </c>
      <c r="L198" s="457" t="str">
        <f>VLOOKUP(F198,石と花メイン,4,FALSE)</f>
        <v>紫苑【鬼の醜草】</v>
      </c>
      <c r="M198" s="401">
        <f>IF(OR(MONTH(F198)&lt;7,AND(MONTH(F198)=7,DAY(F198)&lt;=25)),
MOD(SUM((E198-1901)*365,259),260),
MOD(SUM((E198-1900)*365,259),260))</f>
        <v>49</v>
      </c>
      <c r="N198" s="494">
        <f>IF(AND(MONTH(F198)=7,DAY(F198)&gt;25),1,
ROUNDDOWN((SUM(VLOOKUP(MONTH(F198),D暦変換用数値,2,FALSE),DAY(F198))/28)+1,0))</f>
        <v>3</v>
      </c>
      <c r="O198" s="496">
        <f>IF(AND(MONTH(F198)=7,DAY(F198)&gt;25),DAY(F198)-25,
MOD((SUM(VLOOKUP(MONTH(F198),D暦変換用数値,2,FALSE),DAY(F198))),28)+1)</f>
        <v>14</v>
      </c>
      <c r="P198" s="499">
        <f>IF(OR(MONTH(F198)&lt;7,AND(MONTH(F198)=7,DAY(F198)&lt;=25)),
MOD(SUM((E198-1901)*365,(N198-1)*28,O198,258),260),
MOD(SUM((E198-1900)*365,(N198-1)*28,O198,258),260))</f>
        <v>118</v>
      </c>
      <c r="Q198" s="461" t="str">
        <f>VLOOKUP(MOD(P198,4),色,2,FALSE)</f>
        <v>白い</v>
      </c>
      <c r="R198" s="465" t="str">
        <f>VLOOKUP(MOD(P198,13),銀河の音,2,FALSE)</f>
        <v>磁気の</v>
      </c>
      <c r="S198" s="469" t="str">
        <f>VLOOKUP(MOD(P198,20),太陽の紋章,2,FALSE)</f>
        <v>鏡</v>
      </c>
      <c r="T198" s="483" t="s">
        <v>3736</v>
      </c>
    </row>
    <row r="199" spans="1:20" s="80" customFormat="1" ht="13.5" customHeight="1">
      <c r="A199" s="445" t="str">
        <f>VLOOKUP(MOD(E199,10),十干,2,FALSE)</f>
        <v>庚</v>
      </c>
      <c r="B199" s="447" t="str">
        <f>VLOOKUP(MOD(E199,12),十二支,3,FALSE)</f>
        <v xml:space="preserve">01 冥 </v>
      </c>
      <c r="C199" s="448" t="str">
        <f>VLOOKUP(F199,星座,3,TRUE)</f>
        <v xml:space="preserve">08 軍 </v>
      </c>
      <c r="D199" s="531">
        <v>18541</v>
      </c>
      <c r="E199" s="449">
        <f>IFERROR(YEAR(D199),LEFT(D199,4))</f>
        <v>1950</v>
      </c>
      <c r="F199" s="449" t="str">
        <f>IF(ISTEXT(D199),RIGHT(D199,5),TEXT(D199,"mm/dd"))</f>
        <v>10/05</v>
      </c>
      <c r="G199" s="452">
        <f>SUM(MID(E199,1,1),MID(E199,2,1),MID(E199,3,1),MID(E199,4,1),MID(F199,1,1),MID(F199,2,1),MID(F199,4,1),MID(F199,5,1))</f>
        <v>21</v>
      </c>
      <c r="H199" s="450">
        <f>IF(MOD(G199,9)=0,9,MOD(G199,9))</f>
        <v>3</v>
      </c>
      <c r="I199" s="450" t="str">
        <f>IFERROR(MID("日月火水木金土",WEEKDAY(D199),1),"")</f>
        <v>木</v>
      </c>
      <c r="J199" s="453" t="s">
        <v>2744</v>
      </c>
      <c r="K199" s="455" t="str">
        <f>VLOOKUP(F199,石と花メイン,3,FALSE)</f>
        <v>◆藍玉</v>
      </c>
      <c r="L199" s="457" t="str">
        <f>VLOOKUP(F199,石と花メイン,4,FALSE)</f>
        <v>枸杞</v>
      </c>
      <c r="M199" s="401">
        <f>IF(OR(MONTH(F199)&lt;7,AND(MONTH(F199)=7,DAY(F199)&lt;=25)),
MOD(SUM((E199-1901)*365,259),260),
MOD(SUM((E199-1900)*365,259),260))</f>
        <v>49</v>
      </c>
      <c r="N199" s="494">
        <f>IF(AND(MONTH(F199)=7,DAY(F199)&gt;25),1,
ROUNDDOWN((SUM(VLOOKUP(MONTH(F199),D暦変換用数値,2,FALSE),DAY(F199))/28)+1,0))</f>
        <v>3</v>
      </c>
      <c r="O199" s="496">
        <f>IF(AND(MONTH(F199)=7,DAY(F199)&gt;25),DAY(F199)-25,
MOD((SUM(VLOOKUP(MONTH(F199),D暦変換用数値,2,FALSE),DAY(F199))),28)+1)</f>
        <v>16</v>
      </c>
      <c r="P199" s="499">
        <f>IF(OR(MONTH(F199)&lt;7,AND(MONTH(F199)=7,DAY(F199)&lt;=25)),
MOD(SUM((E199-1901)*365,(N199-1)*28,O199,258),260),
MOD(SUM((E199-1900)*365,(N199-1)*28,O199,258),260))</f>
        <v>120</v>
      </c>
      <c r="Q199" s="460" t="str">
        <f>VLOOKUP(MOD(P199,4),色,2,FALSE)</f>
        <v>黄色い</v>
      </c>
      <c r="R199" s="464" t="str">
        <f>VLOOKUP(MOD(P199,13),銀河の音,2,FALSE)</f>
        <v>電気の</v>
      </c>
      <c r="S199" s="468" t="str">
        <f>VLOOKUP(MOD(P199,20),太陽の紋章,2,FALSE)</f>
        <v>太陽</v>
      </c>
      <c r="T199" s="483" t="s">
        <v>3736</v>
      </c>
    </row>
    <row r="200" spans="1:20" s="80" customFormat="1" ht="13.5" customHeight="1">
      <c r="A200" s="445" t="str">
        <f>VLOOKUP(MOD(E200,10),十干,2,FALSE)</f>
        <v>庚</v>
      </c>
      <c r="B200" s="447" t="str">
        <f>VLOOKUP(MOD(E200,12),十二支,3,FALSE)</f>
        <v xml:space="preserve">01 冥 </v>
      </c>
      <c r="C200" s="448" t="str">
        <f>VLOOKUP(F200,星座,3,TRUE)</f>
        <v xml:space="preserve">08 軍 </v>
      </c>
      <c r="D200" s="531">
        <v>18545</v>
      </c>
      <c r="E200" s="449">
        <f>IFERROR(YEAR(D200),LEFT(D200,4))</f>
        <v>1950</v>
      </c>
      <c r="F200" s="449" t="str">
        <f>IF(ISTEXT(D200),RIGHT(D200,5),TEXT(D200,"mm/dd"))</f>
        <v>10/09</v>
      </c>
      <c r="G200" s="452">
        <f>SUM(MID(E200,1,1),MID(E200,2,1),MID(E200,3,1),MID(E200,4,1),MID(F200,1,1),MID(F200,2,1),MID(F200,4,1),MID(F200,5,1))</f>
        <v>25</v>
      </c>
      <c r="H200" s="450">
        <f>IF(MOD(G200,9)=0,9,MOD(G200,9))</f>
        <v>7</v>
      </c>
      <c r="I200" s="450" t="str">
        <f>IFERROR(MID("日月火水木金土",WEEKDAY(D200),1),"")</f>
        <v>月</v>
      </c>
      <c r="J200" s="453" t="s">
        <v>2745</v>
      </c>
      <c r="K200" s="455" t="str">
        <f>VLOOKUP(F200,石と花メイン,3,FALSE)</f>
        <v>●珪孔雀石</v>
      </c>
      <c r="L200" s="457" t="str">
        <f>VLOOKUP(F200,石と花メイン,4,FALSE)</f>
        <v>フェンネル【茴香】</v>
      </c>
      <c r="M200" s="401">
        <f>IF(OR(MONTH(F200)&lt;7,AND(MONTH(F200)=7,DAY(F200)&lt;=25)),
MOD(SUM((E200-1901)*365,259),260),
MOD(SUM((E200-1900)*365,259),260))</f>
        <v>49</v>
      </c>
      <c r="N200" s="494">
        <f>IF(AND(MONTH(F200)=7,DAY(F200)&gt;25),1,
ROUNDDOWN((SUM(VLOOKUP(MONTH(F200),D暦変換用数値,2,FALSE),DAY(F200))/28)+1,0))</f>
        <v>3</v>
      </c>
      <c r="O200" s="496">
        <f>IF(AND(MONTH(F200)=7,DAY(F200)&gt;25),DAY(F200)-25,
MOD((SUM(VLOOKUP(MONTH(F200),D暦変換用数値,2,FALSE),DAY(F200))),28)+1)</f>
        <v>20</v>
      </c>
      <c r="P200" s="499">
        <f>IF(OR(MONTH(F200)&lt;7,AND(MONTH(F200)=7,DAY(F200)&lt;=25)),
MOD(SUM((E200-1901)*365,(N200-1)*28,O200,258),260),
MOD(SUM((E200-1900)*365,(N200-1)*28,O200,258),260))</f>
        <v>124</v>
      </c>
      <c r="Q200" s="460" t="str">
        <f>VLOOKUP(MOD(P200,4),色,2,FALSE)</f>
        <v>黄色い</v>
      </c>
      <c r="R200" s="464" t="str">
        <f>VLOOKUP(MOD(P200,13),銀河の音,2,FALSE)</f>
        <v>共振の</v>
      </c>
      <c r="S200" s="468" t="str">
        <f>VLOOKUP(MOD(P200,20),太陽の紋章,2,FALSE)</f>
        <v>種</v>
      </c>
      <c r="T200" s="483" t="s">
        <v>3736</v>
      </c>
    </row>
    <row r="201" spans="1:20" s="80" customFormat="1" ht="13.5" customHeight="1">
      <c r="A201" s="445" t="str">
        <f>VLOOKUP(MOD(E201,10),十干,2,FALSE)</f>
        <v>庚</v>
      </c>
      <c r="B201" s="447" t="str">
        <f>VLOOKUP(MOD(E201,12),十二支,3,FALSE)</f>
        <v xml:space="preserve">01 冥 </v>
      </c>
      <c r="C201" s="448" t="str">
        <f>VLOOKUP(F201,星座,3,TRUE)</f>
        <v xml:space="preserve">08 軍 </v>
      </c>
      <c r="D201" s="531">
        <v>18548</v>
      </c>
      <c r="E201" s="449">
        <f>IFERROR(YEAR(D201),LEFT(D201,4))</f>
        <v>1950</v>
      </c>
      <c r="F201" s="449" t="str">
        <f>IF(ISTEXT(D201),RIGHT(D201,5),TEXT(D201,"mm/dd"))</f>
        <v>10/12</v>
      </c>
      <c r="G201" s="452">
        <f>SUM(MID(E201,1,1),MID(E201,2,1),MID(E201,3,1),MID(E201,4,1),MID(F201,1,1),MID(F201,2,1),MID(F201,4,1),MID(F201,5,1))</f>
        <v>19</v>
      </c>
      <c r="H201" s="450">
        <f>IF(MOD(G201,9)=0,9,MOD(G201,9))</f>
        <v>1</v>
      </c>
      <c r="I201" s="450" t="str">
        <f>IFERROR(MID("日月火水木金土",WEEKDAY(D201),1),"")</f>
        <v>木</v>
      </c>
      <c r="J201" s="453" t="s">
        <v>931</v>
      </c>
      <c r="K201" s="455" t="str">
        <f>VLOOKUP(F201,石と花メイン,3,FALSE)</f>
        <v>◆黄玉</v>
      </c>
      <c r="L201" s="457" t="str">
        <f>VLOOKUP(F201,石と花メイン,4,FALSE)</f>
        <v>苔桃</v>
      </c>
      <c r="M201" s="401">
        <f>IF(OR(MONTH(F201)&lt;7,AND(MONTH(F201)=7,DAY(F201)&lt;=25)),
MOD(SUM((E201-1901)*365,259),260),
MOD(SUM((E201-1900)*365,259),260))</f>
        <v>49</v>
      </c>
      <c r="N201" s="494">
        <f>IF(AND(MONTH(F201)=7,DAY(F201)&gt;25),1,
ROUNDDOWN((SUM(VLOOKUP(MONTH(F201),D暦変換用数値,2,FALSE),DAY(F201))/28)+1,0))</f>
        <v>3</v>
      </c>
      <c r="O201" s="496">
        <f>IF(AND(MONTH(F201)=7,DAY(F201)&gt;25),DAY(F201)-25,
MOD((SUM(VLOOKUP(MONTH(F201),D暦変換用数値,2,FALSE),DAY(F201))),28)+1)</f>
        <v>23</v>
      </c>
      <c r="P201" s="499">
        <f>IF(OR(MONTH(F201)&lt;7,AND(MONTH(F201)=7,DAY(F201)&lt;=25)),
MOD(SUM((E201-1901)*365,(N201-1)*28,O201,258),260),
MOD(SUM((E201-1900)*365,(N201-1)*28,O201,258),260))</f>
        <v>127</v>
      </c>
      <c r="Q201" s="462" t="str">
        <f>VLOOKUP(MOD(P201,4),色,2,FALSE)</f>
        <v>青い</v>
      </c>
      <c r="R201" s="466" t="str">
        <f>VLOOKUP(MOD(P201,13),銀河の音,2,FALSE)</f>
        <v>惑星の</v>
      </c>
      <c r="S201" s="470" t="str">
        <f>VLOOKUP(MOD(P201,20),太陽の紋章,2,FALSE)</f>
        <v>手</v>
      </c>
      <c r="T201" s="483" t="s">
        <v>3736</v>
      </c>
    </row>
    <row r="202" spans="1:20" s="80" customFormat="1" ht="13.5" customHeight="1">
      <c r="A202" s="445" t="str">
        <f>VLOOKUP(MOD(E202,10),十干,2,FALSE)</f>
        <v>庚</v>
      </c>
      <c r="B202" s="447" t="str">
        <f>VLOOKUP(MOD(E202,12),十二支,3,FALSE)</f>
        <v xml:space="preserve">01 冥 </v>
      </c>
      <c r="C202" s="448" t="str">
        <f>VLOOKUP(F202,星座,3,TRUE)</f>
        <v xml:space="preserve">08 軍 </v>
      </c>
      <c r="D202" s="531">
        <v>18549</v>
      </c>
      <c r="E202" s="449">
        <f>IFERROR(YEAR(D202),LEFT(D202,4))</f>
        <v>1950</v>
      </c>
      <c r="F202" s="449" t="str">
        <f>IF(ISTEXT(D202),RIGHT(D202,5),TEXT(D202,"mm/dd"))</f>
        <v>10/13</v>
      </c>
      <c r="G202" s="452">
        <f>SUM(MID(E202,1,1),MID(E202,2,1),MID(E202,3,1),MID(E202,4,1),MID(F202,1,1),MID(F202,2,1),MID(F202,4,1),MID(F202,5,1))</f>
        <v>20</v>
      </c>
      <c r="H202" s="450">
        <f>IF(MOD(G202,9)=0,9,MOD(G202,9))</f>
        <v>2</v>
      </c>
      <c r="I202" s="450" t="str">
        <f>IFERROR(MID("日月火水木金土",WEEKDAY(D202),1),"")</f>
        <v>金</v>
      </c>
      <c r="J202" s="453" t="s">
        <v>932</v>
      </c>
      <c r="K202" s="455" t="str">
        <f>VLOOKUP(F202,石と花メイン,3,FALSE)</f>
        <v>◆柘榴石</v>
      </c>
      <c r="L202" s="457" t="str">
        <f>VLOOKUP(F202,石と花メイン,4,FALSE)</f>
        <v>エキナセア【紫馬簾菊】</v>
      </c>
      <c r="M202" s="401">
        <f>IF(OR(MONTH(F202)&lt;7,AND(MONTH(F202)=7,DAY(F202)&lt;=25)),
MOD(SUM((E202-1901)*365,259),260),
MOD(SUM((E202-1900)*365,259),260))</f>
        <v>49</v>
      </c>
      <c r="N202" s="494">
        <f>IF(AND(MONTH(F202)=7,DAY(F202)&gt;25),1,
ROUNDDOWN((SUM(VLOOKUP(MONTH(F202),D暦変換用数値,2,FALSE),DAY(F202))/28)+1,0))</f>
        <v>3</v>
      </c>
      <c r="O202" s="496">
        <f>IF(AND(MONTH(F202)=7,DAY(F202)&gt;25),DAY(F202)-25,
MOD((SUM(VLOOKUP(MONTH(F202),D暦変換用数値,2,FALSE),DAY(F202))),28)+1)</f>
        <v>24</v>
      </c>
      <c r="P202" s="499">
        <f>IF(OR(MONTH(F202)&lt;7,AND(MONTH(F202)=7,DAY(F202)&lt;=25)),
MOD(SUM((E202-1901)*365,(N202-1)*28,O202,258),260),
MOD(SUM((E202-1900)*365,(N202-1)*28,O202,258),260))</f>
        <v>128</v>
      </c>
      <c r="Q202" s="460" t="str">
        <f>VLOOKUP(MOD(P202,4),色,2,FALSE)</f>
        <v>黄色い</v>
      </c>
      <c r="R202" s="464" t="str">
        <f>VLOOKUP(MOD(P202,13),銀河の音,2,FALSE)</f>
        <v>スペクトルの</v>
      </c>
      <c r="S202" s="468" t="str">
        <f>VLOOKUP(MOD(P202,20),太陽の紋章,2,FALSE)</f>
        <v>星</v>
      </c>
      <c r="T202" s="483" t="s">
        <v>3736</v>
      </c>
    </row>
    <row r="203" spans="1:20" s="80" customFormat="1" ht="13.5" customHeight="1">
      <c r="A203" s="445" t="str">
        <f>VLOOKUP(MOD(E203,10),十干,2,FALSE)</f>
        <v>壬</v>
      </c>
      <c r="B203" s="447" t="str">
        <f>VLOOKUP(MOD(E203,12),十二支,3,FALSE)</f>
        <v xml:space="preserve">01 冥 </v>
      </c>
      <c r="C203" s="448" t="str">
        <f>VLOOKUP(F203,星座,3,TRUE)</f>
        <v xml:space="preserve">08 軍 </v>
      </c>
      <c r="D203" s="531">
        <v>22926</v>
      </c>
      <c r="E203" s="449">
        <f>IFERROR(YEAR(D203),LEFT(D203,4))</f>
        <v>1962</v>
      </c>
      <c r="F203" s="449" t="str">
        <f>IF(ISTEXT(D203),RIGHT(D203,5),TEXT(D203,"mm/dd"))</f>
        <v>10/07</v>
      </c>
      <c r="G203" s="452">
        <f>SUM(MID(E203,1,1),MID(E203,2,1),MID(E203,3,1),MID(E203,4,1),MID(F203,1,1),MID(F203,2,1),MID(F203,4,1),MID(F203,5,1))</f>
        <v>26</v>
      </c>
      <c r="H203" s="450">
        <f>IF(MOD(G203,9)=0,9,MOD(G203,9))</f>
        <v>8</v>
      </c>
      <c r="I203" s="450" t="str">
        <f>IFERROR(MID("日月火水木金土",WEEKDAY(D203),1),"")</f>
        <v>日</v>
      </c>
      <c r="J203" s="453" t="s">
        <v>933</v>
      </c>
      <c r="K203" s="455" t="str">
        <f>VLOOKUP(F203,石と花メイン,3,FALSE)</f>
        <v>□水晶</v>
      </c>
      <c r="L203" s="457" t="str">
        <f>VLOOKUP(F203,石と花メイン,4,FALSE)</f>
        <v>金木犀【九里香】</v>
      </c>
      <c r="M203" s="401">
        <f>IF(OR(MONTH(F203)&lt;7,AND(MONTH(F203)=7,DAY(F203)&lt;=25)),
MOD(SUM((E203-1901)*365,259),260),
MOD(SUM((E203-1900)*365,259),260))</f>
        <v>9</v>
      </c>
      <c r="N203" s="494">
        <f>IF(AND(MONTH(F203)=7,DAY(F203)&gt;25),1,
ROUNDDOWN((SUM(VLOOKUP(MONTH(F203),D暦変換用数値,2,FALSE),DAY(F203))/28)+1,0))</f>
        <v>3</v>
      </c>
      <c r="O203" s="496">
        <f>IF(AND(MONTH(F203)=7,DAY(F203)&gt;25),DAY(F203)-25,
MOD((SUM(VLOOKUP(MONTH(F203),D暦変換用数値,2,FALSE),DAY(F203))),28)+1)</f>
        <v>18</v>
      </c>
      <c r="P203" s="499">
        <f>IF(OR(MONTH(F203)&lt;7,AND(MONTH(F203)=7,DAY(F203)&lt;=25)),
MOD(SUM((E203-1901)*365,(N203-1)*28,O203,258),260),
MOD(SUM((E203-1900)*365,(N203-1)*28,O203,258),260))</f>
        <v>82</v>
      </c>
      <c r="Q203" s="461" t="str">
        <f>VLOOKUP(MOD(P203,4),色,2,FALSE)</f>
        <v>白い</v>
      </c>
      <c r="R203" s="465" t="str">
        <f>VLOOKUP(MOD(P203,13),銀河の音,2,FALSE)</f>
        <v>自己存在の</v>
      </c>
      <c r="S203" s="469" t="str">
        <f>VLOOKUP(MOD(P203,20),太陽の紋章,2,FALSE)</f>
        <v>風</v>
      </c>
      <c r="T203" s="482" t="s">
        <v>6474</v>
      </c>
    </row>
    <row r="204" spans="1:20" s="80" customFormat="1" ht="13.5" customHeight="1">
      <c r="A204" s="445" t="str">
        <f>VLOOKUP(MOD(E204,10),十干,2,FALSE)</f>
        <v>壬</v>
      </c>
      <c r="B204" s="447" t="str">
        <f>VLOOKUP(MOD(E204,12),十二支,3,FALSE)</f>
        <v xml:space="preserve">01 冥 </v>
      </c>
      <c r="C204" s="448" t="str">
        <f>VLOOKUP(F204,星座,3,TRUE)</f>
        <v xml:space="preserve">08 軍 </v>
      </c>
      <c r="D204" s="535">
        <v>22927</v>
      </c>
      <c r="E204" s="450">
        <f>IFERROR(YEAR(D204),LEFT(D204,4))</f>
        <v>1962</v>
      </c>
      <c r="F204" s="450" t="str">
        <f>IF(ISTEXT(D204),RIGHT(D204,5),TEXT(D204,"mm/dd"))</f>
        <v>10/08</v>
      </c>
      <c r="G204" s="450">
        <f>SUM(MID(E204,1,1),MID(E204,2,1),MID(E204,3,1),MID(E204,4,1),MID(F204,1,1),MID(F204,2,1),MID(F204,4,1),MID(F204,5,1))</f>
        <v>27</v>
      </c>
      <c r="H204" s="450">
        <f>IF(MOD(G204,9)=0,9,MOD(G204,9))</f>
        <v>9</v>
      </c>
      <c r="I204" s="450" t="str">
        <f>IFERROR(MID("日月火水木金土",WEEKDAY(D204),1),"")</f>
        <v>月</v>
      </c>
      <c r="J204" s="454" t="s">
        <v>5568</v>
      </c>
      <c r="K204" s="456" t="str">
        <f>VLOOKUP(F204,石と花メイン,3,FALSE)</f>
        <v>○真珠</v>
      </c>
      <c r="L204" s="458" t="str">
        <f>VLOOKUP(F204,石と花メイン,4,FALSE)</f>
        <v>野牡丹【スパイダーフラワー】</v>
      </c>
      <c r="M204" s="403">
        <f>IF(OR(MONTH(F204)&lt;7,AND(MONTH(F204)=7,DAY(F204)&lt;=25)),
MOD(SUM((E204-1901)*365,259),260),
MOD(SUM((E204-1900)*365,259),260))</f>
        <v>9</v>
      </c>
      <c r="N204" s="495">
        <f>IF(AND(MONTH(F204)=7,DAY(F204)&gt;25),1,
ROUNDDOWN((SUM(VLOOKUP(MONTH(F204),D暦変換用数値,2,FALSE),DAY(F204))/28)+1,0))</f>
        <v>3</v>
      </c>
      <c r="O204" s="497">
        <f>IF(AND(MONTH(F204)=7,DAY(F204)&gt;25),DAY(F204)-25,
MOD((SUM(VLOOKUP(MONTH(F204),D暦変換用数値,2,FALSE),DAY(F204))),28)+1)</f>
        <v>19</v>
      </c>
      <c r="P204" s="500">
        <f>IF(OR(MONTH(F204)&lt;7,AND(MONTH(F204)=7,DAY(F204)&lt;=25)),
MOD(SUM((E204-1901)*365,(N204-1)*28,O204,258),260),
MOD(SUM((E204-1900)*365,(N204-1)*28,O204,258),260))</f>
        <v>83</v>
      </c>
      <c r="Q204" s="462" t="str">
        <f>VLOOKUP(MOD(P204,4),色,2,FALSE)</f>
        <v>青い</v>
      </c>
      <c r="R204" s="466" t="str">
        <f>VLOOKUP(MOD(P204,13),銀河の音,2,FALSE)</f>
        <v>倍音の</v>
      </c>
      <c r="S204" s="470" t="str">
        <f>VLOOKUP(MOD(P204,20),太陽の紋章,2,FALSE)</f>
        <v>夜</v>
      </c>
      <c r="T204" s="477" t="s">
        <v>6676</v>
      </c>
    </row>
    <row r="205" spans="1:20" s="80" customFormat="1" ht="13.5" customHeight="1">
      <c r="A205" s="445" t="str">
        <f>VLOOKUP(MOD(E205,10),十干,2,FALSE)</f>
        <v>壬</v>
      </c>
      <c r="B205" s="447" t="str">
        <f>VLOOKUP(MOD(E205,12),十二支,3,FALSE)</f>
        <v xml:space="preserve">01 冥 </v>
      </c>
      <c r="C205" s="448" t="str">
        <f>VLOOKUP(F205,星座,3,TRUE)</f>
        <v xml:space="preserve">08 軍 </v>
      </c>
      <c r="D205" s="531">
        <v>22929</v>
      </c>
      <c r="E205" s="449">
        <f>IFERROR(YEAR(D205),LEFT(D205,4))</f>
        <v>1962</v>
      </c>
      <c r="F205" s="449" t="str">
        <f>IF(ISTEXT(D205),RIGHT(D205,5),TEXT(D205,"mm/dd"))</f>
        <v>10/10</v>
      </c>
      <c r="G205" s="452">
        <f>SUM(MID(E205,1,1),MID(E205,2,1),MID(E205,3,1),MID(E205,4,1),MID(F205,1,1),MID(F205,2,1),MID(F205,4,1),MID(F205,5,1))</f>
        <v>20</v>
      </c>
      <c r="H205" s="450">
        <f>IF(MOD(G205,9)=0,9,MOD(G205,9))</f>
        <v>2</v>
      </c>
      <c r="I205" s="450" t="str">
        <f>IFERROR(MID("日月火水木金土",WEEKDAY(D205),1),"")</f>
        <v>水</v>
      </c>
      <c r="J205" s="453" t="s">
        <v>934</v>
      </c>
      <c r="K205" s="455" t="str">
        <f>VLOOKUP(F205,石と花メイン,3,FALSE)</f>
        <v>■黒縞瑪瑙</v>
      </c>
      <c r="L205" s="457" t="str">
        <f>VLOOKUP(F205,石と花メイン,4,FALSE)</f>
        <v>数珠玉【唐麦】</v>
      </c>
      <c r="M205" s="401">
        <f>IF(OR(MONTH(F205)&lt;7,AND(MONTH(F205)=7,DAY(F205)&lt;=25)),
MOD(SUM((E205-1901)*365,259),260),
MOD(SUM((E205-1900)*365,259),260))</f>
        <v>9</v>
      </c>
      <c r="N205" s="494">
        <f>IF(AND(MONTH(F205)=7,DAY(F205)&gt;25),1,
ROUNDDOWN((SUM(VLOOKUP(MONTH(F205),D暦変換用数値,2,FALSE),DAY(F205))/28)+1,0))</f>
        <v>3</v>
      </c>
      <c r="O205" s="496">
        <f>IF(AND(MONTH(F205)=7,DAY(F205)&gt;25),DAY(F205)-25,
MOD((SUM(VLOOKUP(MONTH(F205),D暦変換用数値,2,FALSE),DAY(F205))),28)+1)</f>
        <v>21</v>
      </c>
      <c r="P205" s="499">
        <f>IF(OR(MONTH(F205)&lt;7,AND(MONTH(F205)=7,DAY(F205)&lt;=25)),
MOD(SUM((E205-1901)*365,(N205-1)*28,O205,258),260),
MOD(SUM((E205-1900)*365,(N205-1)*28,O205,258),260))</f>
        <v>85</v>
      </c>
      <c r="Q205" s="463" t="str">
        <f>VLOOKUP(MOD(P205,4),色,2,FALSE)</f>
        <v>赤い</v>
      </c>
      <c r="R205" s="467" t="str">
        <f>VLOOKUP(MOD(P205,13),銀河の音,2,FALSE)</f>
        <v>共振の</v>
      </c>
      <c r="S205" s="471" t="str">
        <f>VLOOKUP(MOD(P205,20),太陽の紋章,2,FALSE)</f>
        <v>蛇</v>
      </c>
      <c r="T205" s="483"/>
    </row>
    <row r="206" spans="1:20" s="80" customFormat="1" ht="13.5" customHeight="1">
      <c r="A206" s="445" t="str">
        <f>VLOOKUP(MOD(E206,10),十干,2,FALSE)</f>
        <v>壬</v>
      </c>
      <c r="B206" s="447" t="str">
        <f>VLOOKUP(MOD(E206,12),十二支,3,FALSE)</f>
        <v xml:space="preserve">01 冥 </v>
      </c>
      <c r="C206" s="448" t="str">
        <f>VLOOKUP(F206,星座,3,TRUE)</f>
        <v xml:space="preserve">08 軍 </v>
      </c>
      <c r="D206" s="531">
        <v>22929</v>
      </c>
      <c r="E206" s="449">
        <f>IFERROR(YEAR(D206),LEFT(D206,4))</f>
        <v>1962</v>
      </c>
      <c r="F206" s="449" t="str">
        <f>IF(ISTEXT(D206),RIGHT(D206,5),TEXT(D206,"mm/dd"))</f>
        <v>10/10</v>
      </c>
      <c r="G206" s="452">
        <f>SUM(MID(E206,1,1),MID(E206,2,1),MID(E206,3,1),MID(E206,4,1),MID(F206,1,1),MID(F206,2,1),MID(F206,4,1),MID(F206,5,1))</f>
        <v>20</v>
      </c>
      <c r="H206" s="450">
        <f>IF(MOD(G206,9)=0,9,MOD(G206,9))</f>
        <v>2</v>
      </c>
      <c r="I206" s="450" t="str">
        <f>IFERROR(MID("日月火水木金土",WEEKDAY(D206),1),"")</f>
        <v>水</v>
      </c>
      <c r="J206" s="453" t="s">
        <v>935</v>
      </c>
      <c r="K206" s="455" t="str">
        <f>VLOOKUP(F206,石と花メイン,3,FALSE)</f>
        <v>■黒縞瑪瑙</v>
      </c>
      <c r="L206" s="457" t="str">
        <f>VLOOKUP(F206,石と花メイン,4,FALSE)</f>
        <v>数珠玉【唐麦】</v>
      </c>
      <c r="M206" s="401">
        <f>IF(OR(MONTH(F206)&lt;7,AND(MONTH(F206)=7,DAY(F206)&lt;=25)),
MOD(SUM((E206-1901)*365,259),260),
MOD(SUM((E206-1900)*365,259),260))</f>
        <v>9</v>
      </c>
      <c r="N206" s="494">
        <f>IF(AND(MONTH(F206)=7,DAY(F206)&gt;25),1,
ROUNDDOWN((SUM(VLOOKUP(MONTH(F206),D暦変換用数値,2,FALSE),DAY(F206))/28)+1,0))</f>
        <v>3</v>
      </c>
      <c r="O206" s="496">
        <f>IF(AND(MONTH(F206)=7,DAY(F206)&gt;25),DAY(F206)-25,
MOD((SUM(VLOOKUP(MONTH(F206),D暦変換用数値,2,FALSE),DAY(F206))),28)+1)</f>
        <v>21</v>
      </c>
      <c r="P206" s="499">
        <f>IF(OR(MONTH(F206)&lt;7,AND(MONTH(F206)=7,DAY(F206)&lt;=25)),
MOD(SUM((E206-1901)*365,(N206-1)*28,O206,258),260),
MOD(SUM((E206-1900)*365,(N206-1)*28,O206,258),260))</f>
        <v>85</v>
      </c>
      <c r="Q206" s="463" t="str">
        <f>VLOOKUP(MOD(P206,4),色,2,FALSE)</f>
        <v>赤い</v>
      </c>
      <c r="R206" s="467" t="str">
        <f>VLOOKUP(MOD(P206,13),銀河の音,2,FALSE)</f>
        <v>共振の</v>
      </c>
      <c r="S206" s="471" t="str">
        <f>VLOOKUP(MOD(P206,20),太陽の紋章,2,FALSE)</f>
        <v>蛇</v>
      </c>
      <c r="T206" s="474" t="s">
        <v>6475</v>
      </c>
    </row>
    <row r="207" spans="1:20" s="80" customFormat="1" ht="13.5" customHeight="1">
      <c r="A207" s="445" t="str">
        <f>VLOOKUP(MOD(E207,10),十干,2,FALSE)</f>
        <v>壬</v>
      </c>
      <c r="B207" s="447" t="str">
        <f>VLOOKUP(MOD(E207,12),十二支,3,FALSE)</f>
        <v xml:space="preserve">01 冥 </v>
      </c>
      <c r="C207" s="448" t="str">
        <f>VLOOKUP(F207,星座,3,TRUE)</f>
        <v xml:space="preserve">08 軍 </v>
      </c>
      <c r="D207" s="531">
        <v>22939</v>
      </c>
      <c r="E207" s="449">
        <f>IFERROR(YEAR(D207),LEFT(D207,4))</f>
        <v>1962</v>
      </c>
      <c r="F207" s="449" t="str">
        <f>IF(ISTEXT(D207),RIGHT(D207,5),TEXT(D207,"mm/dd"))</f>
        <v>10/20</v>
      </c>
      <c r="G207" s="452">
        <f>SUM(MID(E207,1,1),MID(E207,2,1),MID(E207,3,1),MID(E207,4,1),MID(F207,1,1),MID(F207,2,1),MID(F207,4,1),MID(F207,5,1))</f>
        <v>21</v>
      </c>
      <c r="H207" s="450">
        <f>IF(MOD(G207,9)=0,9,MOD(G207,9))</f>
        <v>3</v>
      </c>
      <c r="I207" s="450" t="str">
        <f>IFERROR(MID("日月火水木金土",WEEKDAY(D207),1),"")</f>
        <v>土</v>
      </c>
      <c r="J207" s="453" t="s">
        <v>936</v>
      </c>
      <c r="K207" s="455" t="str">
        <f>VLOOKUP(F207,石と花メイン,3,FALSE)</f>
        <v>●蛋白石</v>
      </c>
      <c r="L207" s="457" t="str">
        <f>VLOOKUP(F207,石と花メイン,4,FALSE)</f>
        <v>麻【大麻草】</v>
      </c>
      <c r="M207" s="401">
        <f>IF(OR(MONTH(F207)&lt;7,AND(MONTH(F207)=7,DAY(F207)&lt;=25)),
MOD(SUM((E207-1901)*365,259),260),
MOD(SUM((E207-1900)*365,259),260))</f>
        <v>9</v>
      </c>
      <c r="N207" s="494">
        <f>IF(AND(MONTH(F207)=7,DAY(F207)&gt;25),1,
ROUNDDOWN((SUM(VLOOKUP(MONTH(F207),D暦変換用数値,2,FALSE),DAY(F207))/28)+1,0))</f>
        <v>4</v>
      </c>
      <c r="O207" s="496">
        <f>IF(AND(MONTH(F207)=7,DAY(F207)&gt;25),DAY(F207)-25,
MOD((SUM(VLOOKUP(MONTH(F207),D暦変換用数値,2,FALSE),DAY(F207))),28)+1)</f>
        <v>3</v>
      </c>
      <c r="P207" s="499">
        <f>IF(OR(MONTH(F207)&lt;7,AND(MONTH(F207)=7,DAY(F207)&lt;=25)),
MOD(SUM((E207-1901)*365,(N207-1)*28,O207,258),260),
MOD(SUM((E207-1900)*365,(N207-1)*28,O207,258),260))</f>
        <v>95</v>
      </c>
      <c r="Q207" s="462" t="str">
        <f>VLOOKUP(MOD(P207,4),色,2,FALSE)</f>
        <v>青い</v>
      </c>
      <c r="R207" s="466" t="str">
        <f>VLOOKUP(MOD(P207,13),銀河の音,2,FALSE)</f>
        <v>自己存在の</v>
      </c>
      <c r="S207" s="470" t="str">
        <f>VLOOKUP(MOD(P207,20),太陽の紋章,2,FALSE)</f>
        <v>鷲</v>
      </c>
      <c r="T207" s="474" t="s">
        <v>6476</v>
      </c>
    </row>
    <row r="208" spans="1:20" s="80" customFormat="1" ht="13.5" customHeight="1">
      <c r="A208" s="445" t="str">
        <f>VLOOKUP(MOD(E208,10),十干,2,FALSE)</f>
        <v>甲</v>
      </c>
      <c r="B208" s="447" t="str">
        <f>VLOOKUP(MOD(E208,12),十二支,3,FALSE)</f>
        <v xml:space="preserve">01 冥 </v>
      </c>
      <c r="C208" s="448" t="str">
        <f>VLOOKUP(F208,星座,3,TRUE)</f>
        <v xml:space="preserve">08 軍 </v>
      </c>
      <c r="D208" s="531">
        <v>27295</v>
      </c>
      <c r="E208" s="449">
        <f>IFERROR(YEAR(D208),LEFT(D208,4))</f>
        <v>1974</v>
      </c>
      <c r="F208" s="449" t="str">
        <f>IF(ISTEXT(D208),RIGHT(D208,5),TEXT(D208,"mm/dd"))</f>
        <v>09/23</v>
      </c>
      <c r="G208" s="452">
        <f>SUM(MID(E208,1,1),MID(E208,2,1),MID(E208,3,1),MID(E208,4,1),MID(F208,1,1),MID(F208,2,1),MID(F208,4,1),MID(F208,5,1))</f>
        <v>35</v>
      </c>
      <c r="H208" s="450">
        <f>IF(MOD(G208,9)=0,9,MOD(G208,9))</f>
        <v>8</v>
      </c>
      <c r="I208" s="450" t="str">
        <f>IFERROR(MID("日月火水木金土",WEEKDAY(D208),1),"")</f>
        <v>月</v>
      </c>
      <c r="J208" s="453" t="s">
        <v>937</v>
      </c>
      <c r="K208" s="455" t="str">
        <f>VLOOKUP(F208,石と花メイン,3,FALSE)</f>
        <v>■赤縞瑪瑙</v>
      </c>
      <c r="L208" s="457" t="str">
        <f>VLOOKUP(F208,石と花メイン,4,FALSE)</f>
        <v>彼岸花【曼珠沙華】</v>
      </c>
      <c r="M208" s="401">
        <f>IF(OR(MONTH(F208)&lt;7,AND(MONTH(F208)=7,DAY(F208)&lt;=25)),
MOD(SUM((E208-1901)*365,259),260),
MOD(SUM((E208-1900)*365,259),260))</f>
        <v>229</v>
      </c>
      <c r="N208" s="494">
        <f>IF(AND(MONTH(F208)=7,DAY(F208)&gt;25),1,
ROUNDDOWN((SUM(VLOOKUP(MONTH(F208),D暦変換用数値,2,FALSE),DAY(F208))/28)+1,0))</f>
        <v>3</v>
      </c>
      <c r="O208" s="496">
        <f>IF(AND(MONTH(F208)=7,DAY(F208)&gt;25),DAY(F208)-25,
MOD((SUM(VLOOKUP(MONTH(F208),D暦変換用数値,2,FALSE),DAY(F208))),28)+1)</f>
        <v>4</v>
      </c>
      <c r="P208" s="499">
        <f>IF(OR(MONTH(F208)&lt;7,AND(MONTH(F208)=7,DAY(F208)&lt;=25)),
MOD(SUM((E208-1901)*365,(N208-1)*28,O208,258),260),
MOD(SUM((E208-1900)*365,(N208-1)*28,O208,258),260))</f>
        <v>28</v>
      </c>
      <c r="Q208" s="460" t="str">
        <f>VLOOKUP(MOD(P208,4),色,2,FALSE)</f>
        <v>黄色い</v>
      </c>
      <c r="R208" s="464" t="str">
        <f>VLOOKUP(MOD(P208,13),銀河の音,2,FALSE)</f>
        <v>月の</v>
      </c>
      <c r="S208" s="468" t="str">
        <f>VLOOKUP(MOD(P208,20),太陽の紋章,2,FALSE)</f>
        <v>星</v>
      </c>
      <c r="T208" s="483" t="s">
        <v>3736</v>
      </c>
    </row>
    <row r="209" spans="1:20" s="80" customFormat="1" ht="13.5" customHeight="1">
      <c r="A209" s="445" t="str">
        <f>VLOOKUP(MOD(E209,10),十干,2,FALSE)</f>
        <v>甲</v>
      </c>
      <c r="B209" s="447" t="str">
        <f>VLOOKUP(MOD(E209,12),十二支,3,FALSE)</f>
        <v xml:space="preserve">01 冥 </v>
      </c>
      <c r="C209" s="448" t="str">
        <f>VLOOKUP(F209,星座,3,TRUE)</f>
        <v xml:space="preserve">08 軍 </v>
      </c>
      <c r="D209" s="531">
        <v>27313</v>
      </c>
      <c r="E209" s="449">
        <f>IFERROR(YEAR(D209),LEFT(D209,4))</f>
        <v>1974</v>
      </c>
      <c r="F209" s="449" t="str">
        <f>IF(ISTEXT(D209),RIGHT(D209,5),TEXT(D209,"mm/dd"))</f>
        <v>10/11</v>
      </c>
      <c r="G209" s="452">
        <f>SUM(MID(E209,1,1),MID(E209,2,1),MID(E209,3,1),MID(E209,4,1),MID(F209,1,1),MID(F209,2,1),MID(F209,4,1),MID(F209,5,1))</f>
        <v>24</v>
      </c>
      <c r="H209" s="450">
        <f>IF(MOD(G209,9)=0,9,MOD(G209,9))</f>
        <v>6</v>
      </c>
      <c r="I209" s="450" t="str">
        <f>IFERROR(MID("日月火水木金土",WEEKDAY(D209),1),"")</f>
        <v>金</v>
      </c>
      <c r="J209" s="453" t="s">
        <v>938</v>
      </c>
      <c r="K209" s="455" t="str">
        <f>VLOOKUP(F209,石と花メイン,3,FALSE)</f>
        <v>◇金剛石</v>
      </c>
      <c r="L209" s="457" t="str">
        <f>VLOOKUP(F209,石と花メイン,4,FALSE)</f>
        <v>禊萩【盆花】</v>
      </c>
      <c r="M209" s="401">
        <f>IF(OR(MONTH(F209)&lt;7,AND(MONTH(F209)=7,DAY(F209)&lt;=25)),
MOD(SUM((E209-1901)*365,259),260),
MOD(SUM((E209-1900)*365,259),260))</f>
        <v>229</v>
      </c>
      <c r="N209" s="494">
        <f>IF(AND(MONTH(F209)=7,DAY(F209)&gt;25),1,
ROUNDDOWN((SUM(VLOOKUP(MONTH(F209),D暦変換用数値,2,FALSE),DAY(F209))/28)+1,0))</f>
        <v>3</v>
      </c>
      <c r="O209" s="496">
        <f>IF(AND(MONTH(F209)=7,DAY(F209)&gt;25),DAY(F209)-25,
MOD((SUM(VLOOKUP(MONTH(F209),D暦変換用数値,2,FALSE),DAY(F209))),28)+1)</f>
        <v>22</v>
      </c>
      <c r="P209" s="499">
        <f>IF(OR(MONTH(F209)&lt;7,AND(MONTH(F209)=7,DAY(F209)&lt;=25)),
MOD(SUM((E209-1901)*365,(N209-1)*28,O209,258),260),
MOD(SUM((E209-1900)*365,(N209-1)*28,O209,258),260))</f>
        <v>46</v>
      </c>
      <c r="Q209" s="461" t="str">
        <f>VLOOKUP(MOD(P209,4),色,2,FALSE)</f>
        <v>白い</v>
      </c>
      <c r="R209" s="465" t="str">
        <f>VLOOKUP(MOD(P209,13),銀河の音,2,FALSE)</f>
        <v>共振の</v>
      </c>
      <c r="S209" s="469" t="str">
        <f>VLOOKUP(MOD(P209,20),太陽の紋章,2,FALSE)</f>
        <v>世界の橋渡し</v>
      </c>
      <c r="T209" s="483" t="s">
        <v>3736</v>
      </c>
    </row>
    <row r="210" spans="1:20" s="80" customFormat="1" ht="13.5" customHeight="1">
      <c r="A210" s="445" t="str">
        <f>VLOOKUP(MOD(E210,10),十干,2,FALSE)</f>
        <v>丙</v>
      </c>
      <c r="B210" s="447" t="str">
        <f>VLOOKUP(MOD(E210,12),十二支,3,FALSE)</f>
        <v xml:space="preserve">01 冥 </v>
      </c>
      <c r="C210" s="448" t="str">
        <f>VLOOKUP(F210,星座,3,TRUE)</f>
        <v xml:space="preserve">08 軍 </v>
      </c>
      <c r="D210" s="531">
        <v>31679</v>
      </c>
      <c r="E210" s="449">
        <f>IFERROR(YEAR(D210),LEFT(D210,4))</f>
        <v>1986</v>
      </c>
      <c r="F210" s="449" t="str">
        <f>IF(ISTEXT(D210),RIGHT(D210,5),TEXT(D210,"mm/dd"))</f>
        <v>09/24</v>
      </c>
      <c r="G210" s="452">
        <f>SUM(MID(E210,1,1),MID(E210,2,1),MID(E210,3,1),MID(E210,4,1),MID(F210,1,1),MID(F210,2,1),MID(F210,4,1),MID(F210,5,1))</f>
        <v>39</v>
      </c>
      <c r="H210" s="450">
        <f>IF(MOD(G210,9)=0,9,MOD(G210,9))</f>
        <v>3</v>
      </c>
      <c r="I210" s="450" t="str">
        <f>IFERROR(MID("日月火水木金土",WEEKDAY(D210),1),"")</f>
        <v>水</v>
      </c>
      <c r="J210" s="453" t="s">
        <v>939</v>
      </c>
      <c r="K210" s="455" t="str">
        <f>VLOOKUP(F210,石と花メイン,3,FALSE)</f>
        <v>●瑠璃</v>
      </c>
      <c r="L210" s="457" t="str">
        <f>VLOOKUP(F210,石と花メイン,4,FALSE)</f>
        <v>朮【宇家良】</v>
      </c>
      <c r="M210" s="401">
        <f>IF(OR(MONTH(F210)&lt;7,AND(MONTH(F210)=7,DAY(F210)&lt;=25)),
MOD(SUM((E210-1901)*365,259),260),
MOD(SUM((E210-1900)*365,259),260))</f>
        <v>189</v>
      </c>
      <c r="N210" s="494">
        <f>IF(AND(MONTH(F210)=7,DAY(F210)&gt;25),1,
ROUNDDOWN((SUM(VLOOKUP(MONTH(F210),D暦変換用数値,2,FALSE),DAY(F210))/28)+1,0))</f>
        <v>3</v>
      </c>
      <c r="O210" s="496">
        <f>IF(AND(MONTH(F210)=7,DAY(F210)&gt;25),DAY(F210)-25,
MOD((SUM(VLOOKUP(MONTH(F210),D暦変換用数値,2,FALSE),DAY(F210))),28)+1)</f>
        <v>5</v>
      </c>
      <c r="P210" s="499">
        <f>IF(OR(MONTH(F210)&lt;7,AND(MONTH(F210)=7,DAY(F210)&lt;=25)),
MOD(SUM((E210-1901)*365,(N210-1)*28,O210,258),260),
MOD(SUM((E210-1900)*365,(N210-1)*28,O210,258),260))</f>
        <v>249</v>
      </c>
      <c r="Q210" s="463" t="str">
        <f>VLOOKUP(MOD(P210,4),色,2,FALSE)</f>
        <v>赤い</v>
      </c>
      <c r="R210" s="467" t="str">
        <f>VLOOKUP(MOD(P210,13),銀河の音,2,FALSE)</f>
        <v>月の</v>
      </c>
      <c r="S210" s="471" t="str">
        <f>VLOOKUP(MOD(P210,20),太陽の紋章,2,FALSE)</f>
        <v>月</v>
      </c>
      <c r="T210" s="483"/>
    </row>
    <row r="211" spans="1:20" s="80" customFormat="1" ht="13.5" customHeight="1">
      <c r="A211" s="445" t="str">
        <f>VLOOKUP(MOD(E211,10),十干,2,FALSE)</f>
        <v>丙</v>
      </c>
      <c r="B211" s="447" t="str">
        <f>VLOOKUP(MOD(E211,12),十二支,3,FALSE)</f>
        <v xml:space="preserve">01 冥 </v>
      </c>
      <c r="C211" s="448" t="str">
        <f>VLOOKUP(F211,星座,3,TRUE)</f>
        <v xml:space="preserve">08 軍 </v>
      </c>
      <c r="D211" s="531">
        <v>31686</v>
      </c>
      <c r="E211" s="449">
        <f>IFERROR(YEAR(D211),LEFT(D211,4))</f>
        <v>1986</v>
      </c>
      <c r="F211" s="449" t="str">
        <f>IF(ISTEXT(D211),RIGHT(D211,5),TEXT(D211,"mm/dd"))</f>
        <v>10/01</v>
      </c>
      <c r="G211" s="452">
        <f>SUM(MID(E211,1,1),MID(E211,2,1),MID(E211,3,1),MID(E211,4,1),MID(F211,1,1),MID(F211,2,1),MID(F211,4,1),MID(F211,5,1))</f>
        <v>26</v>
      </c>
      <c r="H211" s="450">
        <f>IF(MOD(G211,9)=0,9,MOD(G211,9))</f>
        <v>8</v>
      </c>
      <c r="I211" s="450" t="str">
        <f>IFERROR(MID("日月火水木金土",WEEKDAY(D211),1),"")</f>
        <v>水</v>
      </c>
      <c r="J211" s="453" t="s">
        <v>940</v>
      </c>
      <c r="K211" s="455" t="str">
        <f>VLOOKUP(F211,石と花メイン,3,FALSE)</f>
        <v>●蛋白石</v>
      </c>
      <c r="L211" s="457" t="str">
        <f>VLOOKUP(F211,石と花メイン,4,FALSE)</f>
        <v>萩【鹿鳴草】</v>
      </c>
      <c r="M211" s="401">
        <f>IF(OR(MONTH(F211)&lt;7,AND(MONTH(F211)=7,DAY(F211)&lt;=25)),
MOD(SUM((E211-1901)*365,259),260),
MOD(SUM((E211-1900)*365,259),260))</f>
        <v>189</v>
      </c>
      <c r="N211" s="494">
        <f>IF(AND(MONTH(F211)=7,DAY(F211)&gt;25),1,
ROUNDDOWN((SUM(VLOOKUP(MONTH(F211),D暦変換用数値,2,FALSE),DAY(F211))/28)+1,0))</f>
        <v>3</v>
      </c>
      <c r="O211" s="496">
        <f>IF(AND(MONTH(F211)=7,DAY(F211)&gt;25),DAY(F211)-25,
MOD((SUM(VLOOKUP(MONTH(F211),D暦変換用数値,2,FALSE),DAY(F211))),28)+1)</f>
        <v>12</v>
      </c>
      <c r="P211" s="499">
        <f>IF(OR(MONTH(F211)&lt;7,AND(MONTH(F211)=7,DAY(F211)&lt;=25)),
MOD(SUM((E211-1901)*365,(N211-1)*28,O211,258),260),
MOD(SUM((E211-1900)*365,(N211-1)*28,O211,258),260))</f>
        <v>256</v>
      </c>
      <c r="Q211" s="460" t="str">
        <f>VLOOKUP(MOD(P211,4),色,2,FALSE)</f>
        <v>黄色い</v>
      </c>
      <c r="R211" s="464" t="str">
        <f>VLOOKUP(MOD(P211,13),銀河の音,2,FALSE)</f>
        <v>太陽の</v>
      </c>
      <c r="S211" s="468" t="str">
        <f>VLOOKUP(MOD(P211,20),太陽の紋章,2,FALSE)</f>
        <v>戦士</v>
      </c>
      <c r="T211" s="474" t="s">
        <v>2561</v>
      </c>
    </row>
    <row r="212" spans="1:20" s="80" customFormat="1" ht="13.5" customHeight="1">
      <c r="A212" s="444" t="str">
        <f>VLOOKUP(MOD(E212,10),十干,2,FALSE)</f>
        <v>庚</v>
      </c>
      <c r="B212" s="415" t="str">
        <f>VLOOKUP(MOD(E212,12),十二支,3,FALSE)</f>
        <v xml:space="preserve">01 冥 </v>
      </c>
      <c r="C212" s="416" t="str">
        <f>VLOOKUP(F212,星座,3,TRUE)</f>
        <v xml:space="preserve">08 軍 </v>
      </c>
      <c r="D212" s="530">
        <v>40447</v>
      </c>
      <c r="E212" s="417">
        <f>IFERROR(YEAR(D212),LEFT(D212,4))</f>
        <v>2010</v>
      </c>
      <c r="F212" s="417" t="str">
        <f>IF(ISTEXT(D212),RIGHT(D212,5),TEXT(D212,"mm/dd"))</f>
        <v>09/26</v>
      </c>
      <c r="G212" s="417">
        <f>SUM(MID(E212,1,1),MID(E212,2,1),MID(E212,3,1),MID(E212,4,1),MID(F212,1,1),MID(F212,2,1),MID(F212,4,1),MID(F212,5,1))</f>
        <v>20</v>
      </c>
      <c r="H212" s="417">
        <f>IF(MOD(G212,9)=0,9,MOD(G212,9))</f>
        <v>2</v>
      </c>
      <c r="I212" s="417" t="str">
        <f>IFERROR(MID("日月火水木金土",WEEKDAY(D212),1),"")</f>
        <v>日</v>
      </c>
      <c r="J212" s="492" t="s">
        <v>8414</v>
      </c>
      <c r="K212" s="421" t="str">
        <f>VLOOKUP(F212,石と花メイン,3,FALSE)</f>
        <v>○真珠</v>
      </c>
      <c r="L212" s="420" t="str">
        <f>VLOOKUP(F212,石と花メイン,4,FALSE)</f>
        <v>柿</v>
      </c>
      <c r="M212" s="399">
        <f>IF(OR(MONTH(F212)&lt;7,AND(MONTH(F212)=7,DAY(F212)&lt;=25)),
MOD(SUM((E212-1901)*365,259),260),
MOD(SUM((E212-1900)*365,259),260))</f>
        <v>109</v>
      </c>
      <c r="N212" s="421">
        <f>IF(AND(MONTH(F212)=7,DAY(F212)&gt;25),1,
ROUNDDOWN((SUM(VLOOKUP(MONTH(F212),D暦変換用数値,2,FALSE),DAY(F212))/28)+1,0))</f>
        <v>3</v>
      </c>
      <c r="O212" s="422">
        <f>IF(AND(MONTH(F212)=7,DAY(F212)&gt;25),DAY(F212)-25,
MOD((SUM(VLOOKUP(MONTH(F212),D暦変換用数値,2,FALSE),DAY(F212))),28)+1)</f>
        <v>7</v>
      </c>
      <c r="P212" s="423">
        <f>IF(OR(MONTH(F212)&lt;7,AND(MONTH(F212)=7,DAY(F212)&lt;=25)),
MOD(SUM((E212-1901)*365,(N212-1)*28,O212,258),260),
MOD(SUM((E212-1900)*365,(N212-1)*28,O212,258),260))</f>
        <v>171</v>
      </c>
      <c r="Q212" s="424" t="str">
        <f>VLOOKUP(MOD(P212,4),色,2,FALSE)</f>
        <v>青い</v>
      </c>
      <c r="R212" s="425" t="str">
        <f>VLOOKUP(MOD(P212,13),銀河の音,2,FALSE)</f>
        <v>月の</v>
      </c>
      <c r="S212" s="426" t="str">
        <f>VLOOKUP(MOD(P212,20),太陽の紋章,2,FALSE)</f>
        <v>猿</v>
      </c>
      <c r="T212" s="565"/>
    </row>
    <row r="213" spans="1:20" s="80" customFormat="1" ht="13.5" customHeight="1">
      <c r="A213" s="490" t="str">
        <f>VLOOKUP(MOD(E213,10),十干,2,FALSE)</f>
        <v>庚</v>
      </c>
      <c r="B213" s="415" t="str">
        <f>VLOOKUP(MOD(E213,12),十二支,3,FALSE)</f>
        <v xml:space="preserve">01 冥 </v>
      </c>
      <c r="C213" s="416" t="str">
        <f>VLOOKUP(F213,星座,3,TRUE)</f>
        <v xml:space="preserve">08 軍 </v>
      </c>
      <c r="D213" s="530">
        <v>40460</v>
      </c>
      <c r="E213" s="491">
        <f>IFERROR(YEAR(D213),LEFT(D213,4))</f>
        <v>2010</v>
      </c>
      <c r="F213" s="491" t="str">
        <f>IF(ISTEXT(D213),RIGHT(D213,5),TEXT(D213,"mm/dd"))</f>
        <v>10/09</v>
      </c>
      <c r="G213" s="491">
        <f>SUM(MID(E213,1,1),MID(E213,2,1),MID(E213,3,1),MID(E213,4,1),MID(F213,1,1),MID(F213,2,1),MID(F213,4,1),MID(F213,5,1))</f>
        <v>13</v>
      </c>
      <c r="H213" s="491">
        <f>IF(MOD(G213,9)=0,9,MOD(G213,9))</f>
        <v>4</v>
      </c>
      <c r="I213" s="491" t="str">
        <f>IFERROR(MID("日月火水木金土",WEEKDAY(D213),1),"")</f>
        <v>土</v>
      </c>
      <c r="J213" s="492" t="s">
        <v>7519</v>
      </c>
      <c r="K213" s="419" t="str">
        <f>VLOOKUP(F213,石と花メイン,3,FALSE)</f>
        <v>●珪孔雀石</v>
      </c>
      <c r="L213" s="493" t="str">
        <f>VLOOKUP(F213,石と花メイン,4,FALSE)</f>
        <v>フェンネル【茴香】</v>
      </c>
      <c r="M213" s="481">
        <f>IF(OR(MONTH(F213)&lt;7,AND(MONTH(F213)=7,DAY(F213)&lt;=25)),
MOD(SUM((E213-1901)*365,259),260),
MOD(SUM((E213-1900)*365,259),260))</f>
        <v>109</v>
      </c>
      <c r="N213" s="419">
        <f>IF(AND(MONTH(F213)=7,DAY(F213)&gt;25),1,
ROUNDDOWN((SUM(VLOOKUP(MONTH(F213),D暦変換用数値,2,FALSE),DAY(F213))/28)+1,0))</f>
        <v>3</v>
      </c>
      <c r="O213" s="506">
        <f>IF(AND(MONTH(F213)=7,DAY(F213)&gt;25),DAY(F213)-25,
MOD((SUM(VLOOKUP(MONTH(F213),D暦変換用数値,2,FALSE),DAY(F213))),28)+1)</f>
        <v>20</v>
      </c>
      <c r="P213" s="507">
        <f>IF(OR(MONTH(F213)&lt;7,AND(MONTH(F213)=7,DAY(F213)&lt;=25)),
MOD(SUM((E213-1901)*365,(N213-1)*28,O213,258),260),
MOD(SUM((E213-1900)*365,(N213-1)*28,O213,258),260))</f>
        <v>184</v>
      </c>
      <c r="Q213" s="424" t="str">
        <f>VLOOKUP(MOD(P213,4),色,2,FALSE)</f>
        <v>黄色い</v>
      </c>
      <c r="R213" s="425" t="str">
        <f>VLOOKUP(MOD(P213,13),銀河の音,2,FALSE)</f>
        <v>月の</v>
      </c>
      <c r="S213" s="426" t="str">
        <f>VLOOKUP(MOD(P213,20),太陽の紋章,2,FALSE)</f>
        <v>種</v>
      </c>
      <c r="T213" s="473" t="s">
        <v>7517</v>
      </c>
    </row>
    <row r="214" spans="1:20" s="80" customFormat="1" ht="13.5" customHeight="1">
      <c r="A214" s="445" t="str">
        <f>VLOOKUP(MOD(E214,10),十干,2,FALSE)</f>
        <v>庚</v>
      </c>
      <c r="B214" s="447" t="str">
        <f>VLOOKUP(MOD(E214,12),十二支,3,FALSE)</f>
        <v xml:space="preserve">01 冥 </v>
      </c>
      <c r="C214" s="448" t="str">
        <f>VLOOKUP(F214,星座,3,TRUE)</f>
        <v xml:space="preserve">08 軍 </v>
      </c>
      <c r="D214" s="531" t="s">
        <v>3176</v>
      </c>
      <c r="E214" s="449" t="str">
        <f>IFERROR(YEAR(D214),LEFT(D214,4))</f>
        <v>1830</v>
      </c>
      <c r="F214" s="449" t="str">
        <f>IF(ISTEXT(D214),RIGHT(D214,5),TEXT(D214,"mm/dd"))</f>
        <v>09/26</v>
      </c>
      <c r="G214" s="452">
        <f>SUM(MID(E214,1,1),MID(E214,2,1),MID(E214,3,1),MID(E214,4,1),MID(F214,1,1),MID(F214,2,1),MID(F214,4,1),MID(F214,5,1))</f>
        <v>29</v>
      </c>
      <c r="H214" s="450">
        <f>IF(MOD(G214,9)=0,9,MOD(G214,9))</f>
        <v>2</v>
      </c>
      <c r="I214" s="450" t="str">
        <f>IFERROR(MID("日月火水木金土",WEEKDAY(D214),1),"")</f>
        <v/>
      </c>
      <c r="J214" s="453" t="s">
        <v>1172</v>
      </c>
      <c r="K214" s="455" t="str">
        <f>VLOOKUP(F214,石と花メイン,3,FALSE)</f>
        <v>○真珠</v>
      </c>
      <c r="L214" s="457" t="str">
        <f>VLOOKUP(F214,石と花メイン,4,FALSE)</f>
        <v>柿</v>
      </c>
      <c r="M214" s="401">
        <f>IF(OR(MONTH(F214)&lt;7,AND(MONTH(F214)=7,DAY(F214)&lt;=25)),
MOD(SUM((E214-1901)*365,259),260),
MOD(SUM((E214-1900)*365,259),260))</f>
        <v>189</v>
      </c>
      <c r="N214" s="494">
        <f>IF(AND(MONTH(F214)=7,DAY(F214)&gt;25),1,
ROUNDDOWN((SUM(VLOOKUP(MONTH(F214),D暦変換用数値,2,FALSE),DAY(F214))/28)+1,0))</f>
        <v>3</v>
      </c>
      <c r="O214" s="496">
        <f>IF(AND(MONTH(F214)=7,DAY(F214)&gt;25),DAY(F214)-25,
MOD((SUM(VLOOKUP(MONTH(F214),D暦変換用数値,2,FALSE),DAY(F214))),28)+1)</f>
        <v>7</v>
      </c>
      <c r="P214" s="499">
        <f>IF(OR(MONTH(F214)&lt;7,AND(MONTH(F214)=7,DAY(F214)&lt;=25)),
MOD(SUM((E214-1901)*365,(N214-1)*28,O214,258),260),
MOD(SUM((E214-1900)*365,(N214-1)*28,O214,258),260))</f>
        <v>251</v>
      </c>
      <c r="Q214" s="462" t="str">
        <f>VLOOKUP(MOD(P214,4),色,2,FALSE)</f>
        <v>青い</v>
      </c>
      <c r="R214" s="466" t="str">
        <f>VLOOKUP(MOD(P214,13),銀河の音,2,FALSE)</f>
        <v>自己存在の</v>
      </c>
      <c r="S214" s="470" t="str">
        <f>VLOOKUP(MOD(P214,20),太陽の紋章,2,FALSE)</f>
        <v>猿</v>
      </c>
      <c r="T214" s="472" t="s">
        <v>3177</v>
      </c>
    </row>
    <row r="215" spans="1:20" s="80" customFormat="1" ht="13.5" customHeight="1">
      <c r="A215" s="445" t="str">
        <f>VLOOKUP(MOD(E215,10),十干,2,FALSE)</f>
        <v>甲</v>
      </c>
      <c r="B215" s="447" t="str">
        <f>VLOOKUP(MOD(E215,12),十二支,3,FALSE)</f>
        <v xml:space="preserve">01 冥 </v>
      </c>
      <c r="C215" s="448" t="str">
        <f>VLOOKUP(F215,星座,3,TRUE)</f>
        <v xml:space="preserve">08 軍 </v>
      </c>
      <c r="D215" s="531" t="s">
        <v>3178</v>
      </c>
      <c r="E215" s="449" t="str">
        <f>IFERROR(YEAR(D215),LEFT(D215,4))</f>
        <v>1854</v>
      </c>
      <c r="F215" s="449" t="str">
        <f>IF(ISTEXT(D215),RIGHT(D215,5),TEXT(D215,"mm/dd"))</f>
        <v>10/15</v>
      </c>
      <c r="G215" s="452">
        <f>SUM(MID(E215,1,1),MID(E215,2,1),MID(E215,3,1),MID(E215,4,1),MID(F215,1,1),MID(F215,2,1),MID(F215,4,1),MID(F215,5,1))</f>
        <v>25</v>
      </c>
      <c r="H215" s="450">
        <f>IF(MOD(G215,9)=0,9,MOD(G215,9))</f>
        <v>7</v>
      </c>
      <c r="I215" s="450" t="str">
        <f>IFERROR(MID("日月火水木金土",WEEKDAY(D215),1),"")</f>
        <v/>
      </c>
      <c r="J215" s="453" t="s">
        <v>2738</v>
      </c>
      <c r="K215" s="455" t="str">
        <f>VLOOKUP(F215,石と花メイン,3,FALSE)</f>
        <v>○真珠</v>
      </c>
      <c r="L215" s="457" t="str">
        <f>VLOOKUP(F215,石と花メイン,4,FALSE)</f>
        <v>秋明菊【貴船菊】</v>
      </c>
      <c r="M215" s="401">
        <f>IF(OR(MONTH(F215)&lt;7,AND(MONTH(F215)=7,DAY(F215)&lt;=25)),
MOD(SUM((E215-1901)*365,259),260),
MOD(SUM((E215-1900)*365,259),260))</f>
        <v>109</v>
      </c>
      <c r="N215" s="494">
        <f>IF(AND(MONTH(F215)=7,DAY(F215)&gt;25),1,
ROUNDDOWN((SUM(VLOOKUP(MONTH(F215),D暦変換用数値,2,FALSE),DAY(F215))/28)+1,0))</f>
        <v>3</v>
      </c>
      <c r="O215" s="496">
        <f>IF(AND(MONTH(F215)=7,DAY(F215)&gt;25),DAY(F215)-25,
MOD((SUM(VLOOKUP(MONTH(F215),D暦変換用数値,2,FALSE),DAY(F215))),28)+1)</f>
        <v>26</v>
      </c>
      <c r="P215" s="499">
        <f>IF(OR(MONTH(F215)&lt;7,AND(MONTH(F215)=7,DAY(F215)&lt;=25)),
MOD(SUM((E215-1901)*365,(N215-1)*28,O215,258),260),
MOD(SUM((E215-1900)*365,(N215-1)*28,O215,258),260))</f>
        <v>190</v>
      </c>
      <c r="Q215" s="461" t="str">
        <f>VLOOKUP(MOD(P215,4),色,2,FALSE)</f>
        <v>白い</v>
      </c>
      <c r="R215" s="465" t="str">
        <f>VLOOKUP(MOD(P215,13),銀河の音,2,FALSE)</f>
        <v>銀河の</v>
      </c>
      <c r="S215" s="469" t="str">
        <f>VLOOKUP(MOD(P215,20),太陽の紋章,2,FALSE)</f>
        <v>犬</v>
      </c>
      <c r="T215" s="484" t="s">
        <v>3179</v>
      </c>
    </row>
    <row r="216" spans="1:20" s="329" customFormat="1" ht="13.5" customHeight="1">
      <c r="A216" s="414" t="str">
        <f>VLOOKUP(MOD(E216,10),十干,2,FALSE)</f>
        <v>丙</v>
      </c>
      <c r="B216" s="415" t="str">
        <f>VLOOKUP(MOD(E216,12),十二支,3,FALSE)</f>
        <v xml:space="preserve">01 冥 </v>
      </c>
      <c r="C216" s="416" t="str">
        <f>VLOOKUP(F216,星座,3,TRUE)</f>
        <v xml:space="preserve">08 軍 </v>
      </c>
      <c r="D216" s="533" t="s">
        <v>8641</v>
      </c>
      <c r="E216" s="417" t="str">
        <f>IFERROR(YEAR(D216),LEFT(D216,4))</f>
        <v>1866</v>
      </c>
      <c r="F216" s="417" t="str">
        <f>IF(ISTEXT(D216),RIGHT(D216,5),TEXT(D216,"mm/dd"))</f>
        <v>10/18</v>
      </c>
      <c r="G216" s="417">
        <f>SUM(MID(E216,1,1),MID(E216,2,1),MID(E216,3,1),MID(E216,4,1),MID(F216,1,1),MID(F216,2,1),MID(F216,4,1),MID(F216,5,1))</f>
        <v>31</v>
      </c>
      <c r="H216" s="417">
        <f>IF(MOD(G216,9)=0,9,MOD(G216,9))</f>
        <v>4</v>
      </c>
      <c r="I216" s="417" t="str">
        <f>IFERROR(MID("日月火水木金土",WEEKDAY(D216),1),"")</f>
        <v/>
      </c>
      <c r="J216" s="418" t="s">
        <v>2143</v>
      </c>
      <c r="K216" s="419" t="str">
        <f>VLOOKUP(F216,石と花メイン,3,FALSE)</f>
        <v>◆翠玉</v>
      </c>
      <c r="L216" s="420" t="str">
        <f>VLOOKUP(F216,石と花メイン,4,FALSE)</f>
        <v>紫式部【実紫】</v>
      </c>
      <c r="M216" s="399">
        <f>IF(OR(MONTH(F216)&lt;7,AND(MONTH(F216)=7,DAY(F216)&lt;=25)),
MOD(SUM((E216-1901)*365,259),260),
MOD(SUM((E216-1900)*365,259),260))</f>
        <v>69</v>
      </c>
      <c r="N216" s="421">
        <f>IF(AND(MONTH(F216)=7,DAY(F216)&gt;25),1,
ROUNDDOWN((SUM(VLOOKUP(MONTH(F216),D暦変換用数値,2,FALSE),DAY(F216))/28)+1,0))</f>
        <v>4</v>
      </c>
      <c r="O216" s="422">
        <f>IF(AND(MONTH(F216)=7,DAY(F216)&gt;25),DAY(F216)-25,
MOD((SUM(VLOOKUP(MONTH(F216),D暦変換用数値,2,FALSE),DAY(F216))),28)+1)</f>
        <v>1</v>
      </c>
      <c r="P216" s="423">
        <f>IF(OR(MONTH(F216)&lt;7,AND(MONTH(F216)=7,DAY(F216)&lt;=25)),
MOD(SUM((E216-1901)*365,(N216-1)*28,O216,258),260),
MOD(SUM((E216-1900)*365,(N216-1)*28,O216,258),260))</f>
        <v>153</v>
      </c>
      <c r="Q216" s="424" t="str">
        <f>VLOOKUP(MOD(P216,4),色,2,FALSE)</f>
        <v>赤い</v>
      </c>
      <c r="R216" s="425" t="str">
        <f>VLOOKUP(MOD(P216,13),銀河の音,2,FALSE)</f>
        <v>惑星の</v>
      </c>
      <c r="S216" s="426" t="str">
        <f>VLOOKUP(MOD(P216,20),太陽の紋章,2,FALSE)</f>
        <v>空歩く者</v>
      </c>
      <c r="T216" s="473" t="s">
        <v>2858</v>
      </c>
    </row>
    <row r="217" spans="1:20" s="329" customFormat="1" ht="13.5" customHeight="1">
      <c r="A217" s="445" t="str">
        <f>VLOOKUP(MOD(E217,10),十干,2,FALSE)</f>
        <v>庚</v>
      </c>
      <c r="B217" s="447" t="str">
        <f>VLOOKUP(MOD(E217,12),十二支,3,FALSE)</f>
        <v xml:space="preserve">01 冥 </v>
      </c>
      <c r="C217" s="448" t="str">
        <f>VLOOKUP(F217,星座,3,TRUE)</f>
        <v xml:space="preserve">08 軍 </v>
      </c>
      <c r="D217" s="531" t="s">
        <v>3180</v>
      </c>
      <c r="E217" s="449" t="str">
        <f>IFERROR(YEAR(D217),LEFT(D217,4))</f>
        <v>1890</v>
      </c>
      <c r="F217" s="449" t="str">
        <f>IF(ISTEXT(D217),RIGHT(D217,5),TEXT(D217,"mm/dd"))</f>
        <v>10/14</v>
      </c>
      <c r="G217" s="452">
        <f>SUM(MID(E217,1,1),MID(E217,2,1),MID(E217,3,1),MID(E217,4,1),MID(F217,1,1),MID(F217,2,1),MID(F217,4,1),MID(F217,5,1))</f>
        <v>24</v>
      </c>
      <c r="H217" s="450">
        <f>IF(MOD(G217,9)=0,9,MOD(G217,9))</f>
        <v>6</v>
      </c>
      <c r="I217" s="450" t="str">
        <f>IFERROR(MID("日月火水木金土",WEEKDAY(D217),1),"")</f>
        <v/>
      </c>
      <c r="J217" s="453" t="s">
        <v>2739</v>
      </c>
      <c r="K217" s="455" t="str">
        <f>VLOOKUP(F217,石と花メイン,3,FALSE)</f>
        <v>■紫水晶</v>
      </c>
      <c r="L217" s="457" t="str">
        <f>VLOOKUP(F217,石と花メイン,4,FALSE)</f>
        <v>菊【齢草】</v>
      </c>
      <c r="M217" s="401">
        <f>IF(OR(MONTH(F217)&lt;7,AND(MONTH(F217)=7,DAY(F217)&lt;=25)),
MOD(SUM((E217-1901)*365,259),260),
MOD(SUM((E217-1900)*365,259),260))</f>
        <v>249</v>
      </c>
      <c r="N217" s="494">
        <f>IF(AND(MONTH(F217)=7,DAY(F217)&gt;25),1,
ROUNDDOWN((SUM(VLOOKUP(MONTH(F217),D暦変換用数値,2,FALSE),DAY(F217))/28)+1,0))</f>
        <v>3</v>
      </c>
      <c r="O217" s="496">
        <f>IF(AND(MONTH(F217)=7,DAY(F217)&gt;25),DAY(F217)-25,
MOD((SUM(VLOOKUP(MONTH(F217),D暦変換用数値,2,FALSE),DAY(F217))),28)+1)</f>
        <v>25</v>
      </c>
      <c r="P217" s="499">
        <f>IF(OR(MONTH(F217)&lt;7,AND(MONTH(F217)=7,DAY(F217)&lt;=25)),
MOD(SUM((E217-1901)*365,(N217-1)*28,O217,258),260),
MOD(SUM((E217-1900)*365,(N217-1)*28,O217,258),260))</f>
        <v>69</v>
      </c>
      <c r="Q217" s="463" t="str">
        <f>VLOOKUP(MOD(P217,4),色,2,FALSE)</f>
        <v>赤い</v>
      </c>
      <c r="R217" s="467" t="str">
        <f>VLOOKUP(MOD(P217,13),銀河の音,2,FALSE)</f>
        <v>自己存在の</v>
      </c>
      <c r="S217" s="471" t="str">
        <f>VLOOKUP(MOD(P217,20),太陽の紋章,2,FALSE)</f>
        <v>月</v>
      </c>
      <c r="T217" s="472" t="s">
        <v>3181</v>
      </c>
    </row>
    <row r="218" spans="1:20" s="329" customFormat="1" ht="13.5" customHeight="1">
      <c r="A218" s="414" t="str">
        <f>VLOOKUP(MOD(E218,10),十干,2,FALSE)</f>
        <v>甲</v>
      </c>
      <c r="B218" s="415" t="str">
        <f>VLOOKUP(MOD(E218,12),十二支,3,FALSE)</f>
        <v xml:space="preserve">01 冥 </v>
      </c>
      <c r="C218" s="416" t="str">
        <f>VLOOKUP(F218,星座,3,TRUE)</f>
        <v xml:space="preserve">09 火 </v>
      </c>
      <c r="D218" s="533">
        <v>5213</v>
      </c>
      <c r="E218" s="417">
        <f>IFERROR(YEAR(D218),LEFT(D218,4))</f>
        <v>1914</v>
      </c>
      <c r="F218" s="417" t="str">
        <f>IF(ISTEXT(D218),RIGHT(D218,5),TEXT(D218,"mm/dd"))</f>
        <v>04/09</v>
      </c>
      <c r="G218" s="417">
        <f>SUM(MID(E218,1,1),MID(E218,2,1),MID(E218,3,1),MID(E218,4,1),MID(F218,1,1),MID(F218,2,1),MID(F218,4,1),MID(F218,5,1))</f>
        <v>28</v>
      </c>
      <c r="H218" s="417">
        <f>IF(MOD(G218,9)=0,9,MOD(G218,9))</f>
        <v>1</v>
      </c>
      <c r="I218" s="417" t="str">
        <f>IFERROR(MID("日月火水木金土",WEEKDAY(D218),1),"")</f>
        <v>木</v>
      </c>
      <c r="J218" s="418" t="s">
        <v>2147</v>
      </c>
      <c r="K218" s="419" t="str">
        <f>VLOOKUP(F218,石と花メイン,3,FALSE)</f>
        <v>■赤縞瑪瑙</v>
      </c>
      <c r="L218" s="420" t="str">
        <f>VLOOKUP(F218,石と花メイン,4,FALSE)</f>
        <v>アカシア【ミモザ】</v>
      </c>
      <c r="M218" s="399">
        <f>IF(OR(MONTH(F218)&lt;7,AND(MONTH(F218)=7,DAY(F218)&lt;=25)),
MOD(SUM((E218-1901)*365,259),260),
MOD(SUM((E218-1900)*365,259),260))</f>
        <v>64</v>
      </c>
      <c r="N218" s="421">
        <f>IF(AND(MONTH(F218)=7,DAY(F218)&gt;25),1,
ROUNDDOWN((SUM(VLOOKUP(MONTH(F218),D暦変換用数値,2,FALSE),DAY(F218))/28)+1,0))</f>
        <v>10</v>
      </c>
      <c r="O218" s="422">
        <f>IF(AND(MONTH(F218)=7,DAY(F218)&gt;25),DAY(F218)-25,
MOD((SUM(VLOOKUP(MONTH(F218),D暦変換用数値,2,FALSE),DAY(F218))),28)+1)</f>
        <v>6</v>
      </c>
      <c r="P218" s="423">
        <f>IF(OR(MONTH(F218)&lt;7,AND(MONTH(F218)=7,DAY(F218)&lt;=25)),
MOD(SUM((E218-1901)*365,(N218-1)*28,O218,258),260),
MOD(SUM((E218-1900)*365,(N218-1)*28,O218,258),260))</f>
        <v>61</v>
      </c>
      <c r="Q218" s="424" t="str">
        <f>VLOOKUP(MOD(P218,4),色,2,FALSE)</f>
        <v>赤い</v>
      </c>
      <c r="R218" s="425" t="str">
        <f>VLOOKUP(MOD(P218,13),銀河の音,2,FALSE)</f>
        <v>太陽の</v>
      </c>
      <c r="S218" s="426" t="str">
        <f>VLOOKUP(MOD(P218,20),太陽の紋章,2,FALSE)</f>
        <v>竜</v>
      </c>
      <c r="T218" s="523" t="s">
        <v>2116</v>
      </c>
    </row>
    <row r="219" spans="1:20" s="329" customFormat="1" ht="13.5" customHeight="1">
      <c r="A219" s="445" t="str">
        <f>VLOOKUP(MOD(E219,10),十干,2,FALSE)</f>
        <v>戊</v>
      </c>
      <c r="B219" s="447" t="str">
        <f>VLOOKUP(MOD(E219,12),十二支,3,FALSE)</f>
        <v xml:space="preserve">01 冥 </v>
      </c>
      <c r="C219" s="448" t="str">
        <f>VLOOKUP(F219,星座,3,TRUE)</f>
        <v xml:space="preserve">09 火 </v>
      </c>
      <c r="D219" s="531">
        <v>13969</v>
      </c>
      <c r="E219" s="449">
        <f>IFERROR(YEAR(D219),LEFT(D219,4))</f>
        <v>1938</v>
      </c>
      <c r="F219" s="449" t="str">
        <f>IF(ISTEXT(D219),RIGHT(D219,5),TEXT(D219,"mm/dd"))</f>
        <v>03/30</v>
      </c>
      <c r="G219" s="452">
        <f>SUM(MID(E219,1,1),MID(E219,2,1),MID(E219,3,1),MID(E219,4,1),MID(F219,1,1),MID(F219,2,1),MID(F219,4,1),MID(F219,5,1))</f>
        <v>27</v>
      </c>
      <c r="H219" s="450">
        <f>IF(MOD(G219,9)=0,9,MOD(G219,9))</f>
        <v>9</v>
      </c>
      <c r="I219" s="450" t="str">
        <f>IFERROR(MID("日月火水木金土",WEEKDAY(D219),1),"")</f>
        <v>水</v>
      </c>
      <c r="J219" s="453" t="s">
        <v>3527</v>
      </c>
      <c r="K219" s="455" t="str">
        <f>VLOOKUP(F219,石と花メイン,3,FALSE)</f>
        <v>○真珠</v>
      </c>
      <c r="L219" s="457" t="str">
        <f>VLOOKUP(F219,石と花メイン,4,FALSE)</f>
        <v>アルメリア【浜簪】</v>
      </c>
      <c r="M219" s="401">
        <f>IF(OR(MONTH(F219)&lt;7,AND(MONTH(F219)=7,DAY(F219)&lt;=25)),
MOD(SUM((E219-1901)*365,259),260),
MOD(SUM((E219-1900)*365,259),260))</f>
        <v>244</v>
      </c>
      <c r="N219" s="494">
        <f>IF(AND(MONTH(F219)=7,DAY(F219)&gt;25),1,
ROUNDDOWN((SUM(VLOOKUP(MONTH(F219),D暦変換用数値,2,FALSE),DAY(F219))/28)+1,0))</f>
        <v>9</v>
      </c>
      <c r="O219" s="496">
        <f>IF(AND(MONTH(F219)=7,DAY(F219)&gt;25),DAY(F219)-25,
MOD((SUM(VLOOKUP(MONTH(F219),D暦変換用数値,2,FALSE),DAY(F219))),28)+1)</f>
        <v>24</v>
      </c>
      <c r="P219" s="499">
        <f>IF(OR(MONTH(F219)&lt;7,AND(MONTH(F219)=7,DAY(F219)&lt;=25)),
MOD(SUM((E219-1901)*365,(N219-1)*28,O219,258),260),
MOD(SUM((E219-1900)*365,(N219-1)*28,O219,258),260))</f>
        <v>231</v>
      </c>
      <c r="Q219" s="462" t="str">
        <f>VLOOKUP(MOD(P219,4),色,2,FALSE)</f>
        <v>青い</v>
      </c>
      <c r="R219" s="466" t="str">
        <f>VLOOKUP(MOD(P219,13),銀河の音,2,FALSE)</f>
        <v>惑星の</v>
      </c>
      <c r="S219" s="470" t="str">
        <f>VLOOKUP(MOD(P219,20),太陽の紋章,2,FALSE)</f>
        <v>猿</v>
      </c>
      <c r="T219" s="483" t="s">
        <v>3736</v>
      </c>
    </row>
    <row r="220" spans="1:20" s="329" customFormat="1" ht="13.5" customHeight="1">
      <c r="A220" s="445" t="str">
        <f>VLOOKUP(MOD(E220,10),十干,2,FALSE)</f>
        <v>戊</v>
      </c>
      <c r="B220" s="447" t="str">
        <f>VLOOKUP(MOD(E220,12),十二支,3,FALSE)</f>
        <v xml:space="preserve">01 冥 </v>
      </c>
      <c r="C220" s="448" t="str">
        <f>VLOOKUP(F220,星座,3,TRUE)</f>
        <v xml:space="preserve">09 火 </v>
      </c>
      <c r="D220" s="531">
        <v>13974</v>
      </c>
      <c r="E220" s="449">
        <f>IFERROR(YEAR(D220),LEFT(D220,4))</f>
        <v>1938</v>
      </c>
      <c r="F220" s="449" t="str">
        <f>IF(ISTEXT(D220),RIGHT(D220,5),TEXT(D220,"mm/dd"))</f>
        <v>04/04</v>
      </c>
      <c r="G220" s="452">
        <f>SUM(MID(E220,1,1),MID(E220,2,1),MID(E220,3,1),MID(E220,4,1),MID(F220,1,1),MID(F220,2,1),MID(F220,4,1),MID(F220,5,1))</f>
        <v>29</v>
      </c>
      <c r="H220" s="450">
        <f>IF(MOD(G220,9)=0,9,MOD(G220,9))</f>
        <v>2</v>
      </c>
      <c r="I220" s="450" t="str">
        <f>IFERROR(MID("日月火水木金土",WEEKDAY(D220),1),"")</f>
        <v>月</v>
      </c>
      <c r="J220" s="453" t="s">
        <v>3528</v>
      </c>
      <c r="K220" s="455" t="str">
        <f>VLOOKUP(F220,石と花メイン,3,FALSE)</f>
        <v>□水晶</v>
      </c>
      <c r="L220" s="457" t="str">
        <f>VLOOKUP(F220,石と花メイン,4,FALSE)</f>
        <v>麦仙翁【麦撫子】</v>
      </c>
      <c r="M220" s="401">
        <f>IF(OR(MONTH(F220)&lt;7,AND(MONTH(F220)=7,DAY(F220)&lt;=25)),
MOD(SUM((E220-1901)*365,259),260),
MOD(SUM((E220-1900)*365,259),260))</f>
        <v>244</v>
      </c>
      <c r="N220" s="494">
        <f>IF(AND(MONTH(F220)=7,DAY(F220)&gt;25),1,
ROUNDDOWN((SUM(VLOOKUP(MONTH(F220),D暦変換用数値,2,FALSE),DAY(F220))/28)+1,0))</f>
        <v>10</v>
      </c>
      <c r="O220" s="496">
        <f>IF(AND(MONTH(F220)=7,DAY(F220)&gt;25),DAY(F220)-25,
MOD((SUM(VLOOKUP(MONTH(F220),D暦変換用数値,2,FALSE),DAY(F220))),28)+1)</f>
        <v>1</v>
      </c>
      <c r="P220" s="499">
        <f>IF(OR(MONTH(F220)&lt;7,AND(MONTH(F220)=7,DAY(F220)&lt;=25)),
MOD(SUM((E220-1901)*365,(N220-1)*28,O220,258),260),
MOD(SUM((E220-1900)*365,(N220-1)*28,O220,258),260))</f>
        <v>236</v>
      </c>
      <c r="Q220" s="460" t="str">
        <f>VLOOKUP(MOD(P220,4),色,2,FALSE)</f>
        <v>黄色い</v>
      </c>
      <c r="R220" s="464" t="str">
        <f>VLOOKUP(MOD(P220,13),銀河の音,2,FALSE)</f>
        <v>月の</v>
      </c>
      <c r="S220" s="468" t="str">
        <f>VLOOKUP(MOD(P220,20),太陽の紋章,2,FALSE)</f>
        <v>戦士</v>
      </c>
      <c r="T220" s="483" t="s">
        <v>3736</v>
      </c>
    </row>
    <row r="221" spans="1:20" s="329" customFormat="1" ht="13.5" customHeight="1">
      <c r="A221" s="486" t="str">
        <f>VLOOKUP(MOD(E221,10),十干,2,FALSE)</f>
        <v>戊</v>
      </c>
      <c r="B221" s="447" t="str">
        <f>VLOOKUP(MOD(E221,12),十二支,3,FALSE)</f>
        <v xml:space="preserve">01 冥 </v>
      </c>
      <c r="C221" s="448" t="str">
        <f>VLOOKUP(F221,星座,3,TRUE)</f>
        <v xml:space="preserve">09 火 </v>
      </c>
      <c r="D221" s="535">
        <v>13978</v>
      </c>
      <c r="E221" s="450">
        <f>IFERROR(YEAR(D221),LEFT(D221,4))</f>
        <v>1938</v>
      </c>
      <c r="F221" s="450" t="str">
        <f>IF(ISTEXT(D221),RIGHT(D221,5),TEXT(D221,"mm/dd"))</f>
        <v>04/08</v>
      </c>
      <c r="G221" s="450">
        <f>SUM(MID(E221,1,1),MID(E221,2,1),MID(E221,3,1),MID(E221,4,1),MID(F221,1,1),MID(F221,2,1),MID(F221,4,1),MID(F221,5,1))</f>
        <v>33</v>
      </c>
      <c r="H221" s="450">
        <f>IF(MOD(G221,9)=0,9,MOD(G221,9))</f>
        <v>6</v>
      </c>
      <c r="I221" s="450" t="str">
        <f>IFERROR(MID("日月火水木金土",WEEKDAY(D221),1),"")</f>
        <v>金</v>
      </c>
      <c r="J221" s="454" t="s">
        <v>4793</v>
      </c>
      <c r="K221" s="456" t="str">
        <f>VLOOKUP(F221,石と花メイン,3,FALSE)</f>
        <v>◆紅玉</v>
      </c>
      <c r="L221" s="458" t="str">
        <f>VLOOKUP(F221,石と花メイン,4,FALSE)</f>
        <v>錨草/碇草【三枝九葉草】</v>
      </c>
      <c r="M221" s="403">
        <f>IF(OR(MONTH(F221)&lt;7,AND(MONTH(F221)=7,DAY(F221)&lt;=25)),
MOD(SUM((E221-1901)*365,259),260),
MOD(SUM((E221-1900)*365,259),260))</f>
        <v>244</v>
      </c>
      <c r="N221" s="495">
        <f>IF(AND(MONTH(F221)=7,DAY(F221)&gt;25),1,
ROUNDDOWN((SUM(VLOOKUP(MONTH(F221),D暦変換用数値,2,FALSE),DAY(F221))/28)+1,0))</f>
        <v>10</v>
      </c>
      <c r="O221" s="497">
        <f>IF(AND(MONTH(F221)=7,DAY(F221)&gt;25),DAY(F221)-25,
MOD((SUM(VLOOKUP(MONTH(F221),D暦変換用数値,2,FALSE),DAY(F221))),28)+1)</f>
        <v>5</v>
      </c>
      <c r="P221" s="500">
        <f>IF(OR(MONTH(F221)&lt;7,AND(MONTH(F221)=7,DAY(F221)&lt;=25)),
MOD(SUM((E221-1901)*365,(N221-1)*28,O221,258),260),
MOD(SUM((E221-1900)*365,(N221-1)*28,O221,258),260))</f>
        <v>240</v>
      </c>
      <c r="Q221" s="460" t="str">
        <f>VLOOKUP(MOD(P221,4),色,2,FALSE)</f>
        <v>黄色い</v>
      </c>
      <c r="R221" s="464" t="str">
        <f>VLOOKUP(MOD(P221,13),銀河の音,2,FALSE)</f>
        <v>律動の</v>
      </c>
      <c r="S221" s="468" t="str">
        <f>VLOOKUP(MOD(P221,20),太陽の紋章,2,FALSE)</f>
        <v>太陽</v>
      </c>
      <c r="T221" s="488"/>
    </row>
    <row r="222" spans="1:20" s="329" customFormat="1" ht="13.5" customHeight="1">
      <c r="A222" s="445" t="str">
        <f>VLOOKUP(MOD(E222,10),十干,2,FALSE)</f>
        <v>戊</v>
      </c>
      <c r="B222" s="447" t="str">
        <f>VLOOKUP(MOD(E222,12),十二支,3,FALSE)</f>
        <v xml:space="preserve">01 冥 </v>
      </c>
      <c r="C222" s="448" t="str">
        <f>VLOOKUP(F222,星座,3,TRUE)</f>
        <v xml:space="preserve">09 火 </v>
      </c>
      <c r="D222" s="531">
        <v>13981</v>
      </c>
      <c r="E222" s="449">
        <f>IFERROR(YEAR(D222),LEFT(D222,4))</f>
        <v>1938</v>
      </c>
      <c r="F222" s="449" t="str">
        <f>IF(ISTEXT(D222),RIGHT(D222,5),TEXT(D222,"mm/dd"))</f>
        <v>04/11</v>
      </c>
      <c r="G222" s="452">
        <f>SUM(MID(E222,1,1),MID(E222,2,1),MID(E222,3,1),MID(E222,4,1),MID(F222,1,1),MID(F222,2,1),MID(F222,4,1),MID(F222,5,1))</f>
        <v>27</v>
      </c>
      <c r="H222" s="450">
        <f>IF(MOD(G222,9)=0,9,MOD(G222,9))</f>
        <v>9</v>
      </c>
      <c r="I222" s="450" t="str">
        <f>IFERROR(MID("日月火水木金土",WEEKDAY(D222),1),"")</f>
        <v>月</v>
      </c>
      <c r="J222" s="453" t="s">
        <v>3529</v>
      </c>
      <c r="K222" s="455" t="str">
        <f>VLOOKUP(F222,石と花メイン,3,FALSE)</f>
        <v>◆柘榴石</v>
      </c>
      <c r="L222" s="457" t="str">
        <f>VLOOKUP(F222,石と花メイン,4,FALSE)</f>
        <v>花忍</v>
      </c>
      <c r="M222" s="401">
        <f>IF(OR(MONTH(F222)&lt;7,AND(MONTH(F222)=7,DAY(F222)&lt;=25)),
MOD(SUM((E222-1901)*365,259),260),
MOD(SUM((E222-1900)*365,259),260))</f>
        <v>244</v>
      </c>
      <c r="N222" s="494">
        <f>IF(AND(MONTH(F222)=7,DAY(F222)&gt;25),1,
ROUNDDOWN((SUM(VLOOKUP(MONTH(F222),D暦変換用数値,2,FALSE),DAY(F222))/28)+1,0))</f>
        <v>10</v>
      </c>
      <c r="O222" s="496">
        <f>IF(AND(MONTH(F222)=7,DAY(F222)&gt;25),DAY(F222)-25,
MOD((SUM(VLOOKUP(MONTH(F222),D暦変換用数値,2,FALSE),DAY(F222))),28)+1)</f>
        <v>8</v>
      </c>
      <c r="P222" s="499">
        <f>IF(OR(MONTH(F222)&lt;7,AND(MONTH(F222)=7,DAY(F222)&lt;=25)),
MOD(SUM((E222-1901)*365,(N222-1)*28,O222,258),260),
MOD(SUM((E222-1900)*365,(N222-1)*28,O222,258),260))</f>
        <v>243</v>
      </c>
      <c r="Q222" s="462" t="str">
        <f>VLOOKUP(MOD(P222,4),色,2,FALSE)</f>
        <v>青い</v>
      </c>
      <c r="R222" s="466" t="str">
        <f>VLOOKUP(MOD(P222,13),銀河の音,2,FALSE)</f>
        <v>太陽の</v>
      </c>
      <c r="S222" s="470" t="str">
        <f>VLOOKUP(MOD(P222,20),太陽の紋章,2,FALSE)</f>
        <v>夜</v>
      </c>
      <c r="T222" s="483"/>
    </row>
    <row r="223" spans="1:20" s="329" customFormat="1" ht="13.5" customHeight="1">
      <c r="A223" s="446" t="str">
        <f>VLOOKUP(MOD(E223,10),十干,2,FALSE)</f>
        <v>庚</v>
      </c>
      <c r="B223" s="447" t="str">
        <f>VLOOKUP(MOD(E223,12),十二支,3,FALSE)</f>
        <v xml:space="preserve">01 冥 </v>
      </c>
      <c r="C223" s="448" t="str">
        <f>VLOOKUP(F223,星座,3,TRUE)</f>
        <v xml:space="preserve">09 火 </v>
      </c>
      <c r="D223" s="534">
        <v>18347</v>
      </c>
      <c r="E223" s="451">
        <f>IFERROR(YEAR(D223),LEFT(D223,4))</f>
        <v>1950</v>
      </c>
      <c r="F223" s="451" t="str">
        <f>IF(ISTEXT(D223),RIGHT(D223,5),TEXT(D223,"mm/dd"))</f>
        <v>03/25</v>
      </c>
      <c r="G223" s="451">
        <f>SUM(MID(E223,1,1),MID(E223,2,1),MID(E223,3,1),MID(E223,4,1),MID(F223,1,1),MID(F223,2,1),MID(F223,4,1),MID(F223,5,1))</f>
        <v>25</v>
      </c>
      <c r="H223" s="451">
        <f>IF(MOD(G223,9)=0,9,MOD(G223,9))</f>
        <v>7</v>
      </c>
      <c r="I223" s="451" t="str">
        <f>IFERROR(MID("日月火水木金土",WEEKDAY(D223),1),"")</f>
        <v>土</v>
      </c>
      <c r="J223" s="443" t="s">
        <v>7837</v>
      </c>
      <c r="K223" s="456" t="str">
        <f>VLOOKUP(F223,石と花メイン,3,FALSE)</f>
        <v>◆紅玉</v>
      </c>
      <c r="L223" s="459" t="str">
        <f>VLOOKUP(F223,石と花メイン,4,FALSE)</f>
        <v>蛇結茨【河原藤】</v>
      </c>
      <c r="M223" s="402">
        <f>IF(OR(MONTH(F223)&lt;7,AND(MONTH(F223)=7,DAY(F223)&lt;=25)),
MOD(SUM((E223-1901)*365,259),260),
MOD(SUM((E223-1900)*365,259),260))</f>
        <v>204</v>
      </c>
      <c r="N223" s="489">
        <f>IF(AND(MONTH(F223)=7,DAY(F223)&gt;25),1,
ROUNDDOWN((SUM(VLOOKUP(MONTH(F223),D暦変換用数値,2,FALSE),DAY(F223))/28)+1,0))</f>
        <v>9</v>
      </c>
      <c r="O223" s="498">
        <f>IF(AND(MONTH(F223)=7,DAY(F223)&gt;25),DAY(F223)-25,
MOD((SUM(VLOOKUP(MONTH(F223),D暦変換用数値,2,FALSE),DAY(F223))),28)+1)</f>
        <v>19</v>
      </c>
      <c r="P223" s="501">
        <f>IF(OR(MONTH(F223)&lt;7,AND(MONTH(F223)=7,DAY(F223)&lt;=25)),
MOD(SUM((E223-1901)*365,(N223-1)*28,O223,258),260),
MOD(SUM((E223-1900)*365,(N223-1)*28,O223,258),260))</f>
        <v>186</v>
      </c>
      <c r="Q223" s="461" t="str">
        <f>VLOOKUP(MOD(P223,4),色,2,FALSE)</f>
        <v>白い</v>
      </c>
      <c r="R223" s="465" t="str">
        <f>VLOOKUP(MOD(P223,13),銀河の音,2,FALSE)</f>
        <v>自己存在の</v>
      </c>
      <c r="S223" s="469" t="str">
        <f>VLOOKUP(MOD(P223,20),太陽の紋章,2,FALSE)</f>
        <v>世界の橋渡し</v>
      </c>
      <c r="T223" s="476"/>
    </row>
    <row r="224" spans="1:20" s="329" customFormat="1" ht="13.5" customHeight="1">
      <c r="A224" s="445" t="str">
        <f>VLOOKUP(MOD(E224,10),十干,2,FALSE)</f>
        <v>庚</v>
      </c>
      <c r="B224" s="447" t="str">
        <f>VLOOKUP(MOD(E224,12),十二支,3,FALSE)</f>
        <v xml:space="preserve">01 冥 </v>
      </c>
      <c r="C224" s="448" t="str">
        <f>VLOOKUP(F224,星座,3,TRUE)</f>
        <v xml:space="preserve">09 火 </v>
      </c>
      <c r="D224" s="531">
        <v>18353</v>
      </c>
      <c r="E224" s="449">
        <f>IFERROR(YEAR(D224),LEFT(D224,4))</f>
        <v>1950</v>
      </c>
      <c r="F224" s="449" t="str">
        <f>IF(ISTEXT(D224),RIGHT(D224,5),TEXT(D224,"mm/dd"))</f>
        <v>03/31</v>
      </c>
      <c r="G224" s="452">
        <f>SUM(MID(E224,1,1),MID(E224,2,1),MID(E224,3,1),MID(E224,4,1),MID(F224,1,1),MID(F224,2,1),MID(F224,4,1),MID(F224,5,1))</f>
        <v>22</v>
      </c>
      <c r="H224" s="450">
        <f>IF(MOD(G224,9)=0,9,MOD(G224,9))</f>
        <v>4</v>
      </c>
      <c r="I224" s="450" t="str">
        <f>IFERROR(MID("日月火水木金土",WEEKDAY(D224),1),"")</f>
        <v>金</v>
      </c>
      <c r="J224" s="453" t="s">
        <v>3530</v>
      </c>
      <c r="K224" s="455" t="str">
        <f>VLOOKUP(F224,石と花メイン,3,FALSE)</f>
        <v>□水晶</v>
      </c>
      <c r="L224" s="457" t="str">
        <f>VLOOKUP(F224,石と花メイン,4,FALSE)</f>
        <v>苺【和蘭苺】</v>
      </c>
      <c r="M224" s="401">
        <f>IF(OR(MONTH(F224)&lt;7,AND(MONTH(F224)=7,DAY(F224)&lt;=25)),
MOD(SUM((E224-1901)*365,259),260),
MOD(SUM((E224-1900)*365,259),260))</f>
        <v>204</v>
      </c>
      <c r="N224" s="494">
        <f>IF(AND(MONTH(F224)=7,DAY(F224)&gt;25),1,
ROUNDDOWN((SUM(VLOOKUP(MONTH(F224),D暦変換用数値,2,FALSE),DAY(F224))/28)+1,0))</f>
        <v>9</v>
      </c>
      <c r="O224" s="496">
        <f>IF(AND(MONTH(F224)=7,DAY(F224)&gt;25),DAY(F224)-25,
MOD((SUM(VLOOKUP(MONTH(F224),D暦変換用数値,2,FALSE),DAY(F224))),28)+1)</f>
        <v>25</v>
      </c>
      <c r="P224" s="499">
        <f>IF(OR(MONTH(F224)&lt;7,AND(MONTH(F224)=7,DAY(F224)&lt;=25)),
MOD(SUM((E224-1901)*365,(N224-1)*28,O224,258),260),
MOD(SUM((E224-1900)*365,(N224-1)*28,O224,258),260))</f>
        <v>192</v>
      </c>
      <c r="Q224" s="460" t="str">
        <f>VLOOKUP(MOD(P224,4),色,2,FALSE)</f>
        <v>黄色い</v>
      </c>
      <c r="R224" s="464" t="str">
        <f>VLOOKUP(MOD(P224,13),銀河の音,2,FALSE)</f>
        <v>惑星の</v>
      </c>
      <c r="S224" s="468" t="str">
        <f>VLOOKUP(MOD(P224,20),太陽の紋章,2,FALSE)</f>
        <v>人</v>
      </c>
      <c r="T224" s="483" t="s">
        <v>3736</v>
      </c>
    </row>
    <row r="225" spans="1:20" s="329" customFormat="1" ht="13.5" customHeight="1">
      <c r="A225" s="445" t="str">
        <f>VLOOKUP(MOD(E225,10),十干,2,FALSE)</f>
        <v>庚</v>
      </c>
      <c r="B225" s="447" t="str">
        <f>VLOOKUP(MOD(E225,12),十二支,3,FALSE)</f>
        <v xml:space="preserve">01 冥 </v>
      </c>
      <c r="C225" s="448" t="str">
        <f>VLOOKUP(F225,星座,3,TRUE)</f>
        <v xml:space="preserve">09 火 </v>
      </c>
      <c r="D225" s="531">
        <v>18356</v>
      </c>
      <c r="E225" s="449">
        <f>IFERROR(YEAR(D225),LEFT(D225,4))</f>
        <v>1950</v>
      </c>
      <c r="F225" s="449" t="str">
        <f>IF(ISTEXT(D225),RIGHT(D225,5),TEXT(D225,"mm/dd"))</f>
        <v>04/03</v>
      </c>
      <c r="G225" s="452">
        <f>SUM(MID(E225,1,1),MID(E225,2,1),MID(E225,3,1),MID(E225,4,1),MID(F225,1,1),MID(F225,2,1),MID(F225,4,1),MID(F225,5,1))</f>
        <v>22</v>
      </c>
      <c r="H225" s="450">
        <f>IF(MOD(G225,9)=0,9,MOD(G225,9))</f>
        <v>4</v>
      </c>
      <c r="I225" s="450" t="str">
        <f>IFERROR(MID("日月火水木金土",WEEKDAY(D225),1),"")</f>
        <v>月</v>
      </c>
      <c r="J225" s="453" t="s">
        <v>3531</v>
      </c>
      <c r="K225" s="455" t="str">
        <f>VLOOKUP(F225,石と花メイン,3,FALSE)</f>
        <v>◆青玉</v>
      </c>
      <c r="L225" s="457" t="str">
        <f>VLOOKUP(F225,石と花メイン,4,FALSE)</f>
        <v>喇叭水仙【雪中花】</v>
      </c>
      <c r="M225" s="401">
        <f>IF(OR(MONTH(F225)&lt;7,AND(MONTH(F225)=7,DAY(F225)&lt;=25)),
MOD(SUM((E225-1901)*365,259),260),
MOD(SUM((E225-1900)*365,259),260))</f>
        <v>204</v>
      </c>
      <c r="N225" s="494">
        <f>IF(AND(MONTH(F225)=7,DAY(F225)&gt;25),1,
ROUNDDOWN((SUM(VLOOKUP(MONTH(F225),D暦変換用数値,2,FALSE),DAY(F225))/28)+1,0))</f>
        <v>9</v>
      </c>
      <c r="O225" s="496">
        <f>IF(AND(MONTH(F225)=7,DAY(F225)&gt;25),DAY(F225)-25,
MOD((SUM(VLOOKUP(MONTH(F225),D暦変換用数値,2,FALSE),DAY(F225))),28)+1)</f>
        <v>28</v>
      </c>
      <c r="P225" s="499">
        <f>IF(OR(MONTH(F225)&lt;7,AND(MONTH(F225)=7,DAY(F225)&lt;=25)),
MOD(SUM((E225-1901)*365,(N225-1)*28,O225,258),260),
MOD(SUM((E225-1900)*365,(N225-1)*28,O225,258),260))</f>
        <v>195</v>
      </c>
      <c r="Q225" s="462" t="str">
        <f>VLOOKUP(MOD(P225,4),色,2,FALSE)</f>
        <v>青い</v>
      </c>
      <c r="R225" s="466" t="str">
        <f>VLOOKUP(MOD(P225,13),銀河の音,2,FALSE)</f>
        <v>宇宙の</v>
      </c>
      <c r="S225" s="470" t="str">
        <f>VLOOKUP(MOD(P225,20),太陽の紋章,2,FALSE)</f>
        <v>鷲</v>
      </c>
      <c r="T225" s="474" t="s">
        <v>1305</v>
      </c>
    </row>
    <row r="226" spans="1:20" s="329" customFormat="1" ht="13.5" customHeight="1">
      <c r="A226" s="442" t="str">
        <f>VLOOKUP(MOD(E226,10),十干,2,FALSE)</f>
        <v>庚</v>
      </c>
      <c r="B226" s="432" t="str">
        <f>VLOOKUP(MOD(E226,12),十二支,3,FALSE)</f>
        <v xml:space="preserve">01 冥 </v>
      </c>
      <c r="C226" s="433" t="str">
        <f>VLOOKUP(F226,星座,3,TRUE)</f>
        <v xml:space="preserve">09 火 </v>
      </c>
      <c r="D226" s="540">
        <v>18358</v>
      </c>
      <c r="E226" s="434">
        <f>IFERROR(YEAR(D226),LEFT(D226,4))</f>
        <v>1950</v>
      </c>
      <c r="F226" s="548" t="str">
        <f>IF(ISTEXT(D226),RIGHT(D226,5),TEXT(D226,"mm/dd"))</f>
        <v>04/05</v>
      </c>
      <c r="G226" s="434">
        <f>SUM(MID(E226,1,1),MID(E226,2,1),MID(E226,3,1),MID(E226,4,1),MID(F226,1,1),MID(F226,2,1),MID(F226,4,1),MID(F226,5,1))</f>
        <v>24</v>
      </c>
      <c r="H226" s="434">
        <f>IF(MOD(G226,9)=0,9,MOD(G226,9))</f>
        <v>6</v>
      </c>
      <c r="I226" s="434" t="str">
        <f>IFERROR(MID("日月火水木金土",WEEKDAY(D226),1),"")</f>
        <v>水</v>
      </c>
      <c r="J226" s="443" t="s">
        <v>9043</v>
      </c>
      <c r="K226" s="436" t="str">
        <f>VLOOKUP(F226,石と花メイン,3,FALSE)</f>
        <v>◆翠玉</v>
      </c>
      <c r="L226" s="435" t="str">
        <f>VLOOKUP(F226,石と花メイン,4,FALSE)</f>
        <v>無花果【蓬莱柿】</v>
      </c>
      <c r="M226" s="400">
        <f>IF(OR(MONTH(F226)&lt;7,AND(MONTH(F226)=7,DAY(F226)&lt;=25)),
MOD(SUM((E226-1901)*365,259),260),
MOD(SUM((E226-1900)*365,259),260))</f>
        <v>204</v>
      </c>
      <c r="N226" s="436">
        <f>IF(AND(MONTH(F226)=7,DAY(F226)&gt;25),1,
ROUNDDOWN((SUM(VLOOKUP(MONTH(F226),D暦変換用数値,2,FALSE),DAY(F226))/28)+1,0))</f>
        <v>10</v>
      </c>
      <c r="O226" s="437">
        <f>IF(AND(MONTH(F226)=7,DAY(F226)&gt;25),DAY(F226)-25,
MOD((SUM(VLOOKUP(MONTH(F226),D暦変換用数値,2,FALSE),DAY(F226))),28)+1)</f>
        <v>2</v>
      </c>
      <c r="P226" s="438">
        <f>IF(OR(MONTH(F226)&lt;7,AND(MONTH(F226)=7,DAY(F226)&lt;=25)),
MOD(SUM((E226-1901)*365,(N226-1)*28,O226,258),260),
MOD(SUM((E226-1900)*365,(N226-1)*28,O226,258),260))</f>
        <v>197</v>
      </c>
      <c r="Q226" s="439" t="str">
        <f>VLOOKUP(MOD(P226,4),色,2,FALSE)</f>
        <v>赤い</v>
      </c>
      <c r="R226" s="440" t="str">
        <f>VLOOKUP(MOD(P226,13),銀河の音,2,FALSE)</f>
        <v>月の</v>
      </c>
      <c r="S226" s="441" t="str">
        <f>VLOOKUP(MOD(P226,20),太陽の紋章,2,FALSE)</f>
        <v>地球</v>
      </c>
      <c r="T226" s="487" t="s">
        <v>9047</v>
      </c>
    </row>
    <row r="227" spans="1:20" s="329" customFormat="1" ht="13.5" customHeight="1">
      <c r="A227" s="445" t="str">
        <f>VLOOKUP(MOD(E227,10),十干,2,FALSE)</f>
        <v>庚</v>
      </c>
      <c r="B227" s="447" t="str">
        <f>VLOOKUP(MOD(E227,12),十二支,3,FALSE)</f>
        <v xml:space="preserve">01 冥 </v>
      </c>
      <c r="C227" s="448" t="str">
        <f>VLOOKUP(F227,星座,3,TRUE)</f>
        <v xml:space="preserve">09 火 </v>
      </c>
      <c r="D227" s="531">
        <v>18363</v>
      </c>
      <c r="E227" s="449">
        <f>IFERROR(YEAR(D227),LEFT(D227,4))</f>
        <v>1950</v>
      </c>
      <c r="F227" s="449" t="str">
        <f>IF(ISTEXT(D227),RIGHT(D227,5),TEXT(D227,"mm/dd"))</f>
        <v>04/10</v>
      </c>
      <c r="G227" s="452">
        <f>SUM(MID(E227,1,1),MID(E227,2,1),MID(E227,3,1),MID(E227,4,1),MID(F227,1,1),MID(F227,2,1),MID(F227,4,1),MID(F227,5,1))</f>
        <v>20</v>
      </c>
      <c r="H227" s="450">
        <f>IF(MOD(G227,9)=0,9,MOD(G227,9))</f>
        <v>2</v>
      </c>
      <c r="I227" s="450" t="str">
        <f>IFERROR(MID("日月火水木金土",WEEKDAY(D227),1),"")</f>
        <v>月</v>
      </c>
      <c r="J227" s="453" t="s">
        <v>3532</v>
      </c>
      <c r="K227" s="455" t="str">
        <f>VLOOKUP(F227,石と花メイン,3,FALSE)</f>
        <v>□水晶</v>
      </c>
      <c r="L227" s="457" t="str">
        <f>VLOOKUP(F227,石と花メイン,4,FALSE)</f>
        <v>九輪草【七階草】</v>
      </c>
      <c r="M227" s="401">
        <f>IF(OR(MONTH(F227)&lt;7,AND(MONTH(F227)=7,DAY(F227)&lt;=25)),
MOD(SUM((E227-1901)*365,259),260),
MOD(SUM((E227-1900)*365,259),260))</f>
        <v>204</v>
      </c>
      <c r="N227" s="494">
        <f>IF(AND(MONTH(F227)=7,DAY(F227)&gt;25),1,
ROUNDDOWN((SUM(VLOOKUP(MONTH(F227),D暦変換用数値,2,FALSE),DAY(F227))/28)+1,0))</f>
        <v>10</v>
      </c>
      <c r="O227" s="496">
        <f>IF(AND(MONTH(F227)=7,DAY(F227)&gt;25),DAY(F227)-25,
MOD((SUM(VLOOKUP(MONTH(F227),D暦変換用数値,2,FALSE),DAY(F227))),28)+1)</f>
        <v>7</v>
      </c>
      <c r="P227" s="499">
        <f>IF(OR(MONTH(F227)&lt;7,AND(MONTH(F227)=7,DAY(F227)&lt;=25)),
MOD(SUM((E227-1901)*365,(N227-1)*28,O227,258),260),
MOD(SUM((E227-1900)*365,(N227-1)*28,O227,258),260))</f>
        <v>202</v>
      </c>
      <c r="Q227" s="461" t="str">
        <f>VLOOKUP(MOD(P227,4),色,2,FALSE)</f>
        <v>白い</v>
      </c>
      <c r="R227" s="465" t="str">
        <f>VLOOKUP(MOD(P227,13),銀河の音,2,FALSE)</f>
        <v>共振の</v>
      </c>
      <c r="S227" s="469" t="str">
        <f>VLOOKUP(MOD(P227,20),太陽の紋章,2,FALSE)</f>
        <v>風</v>
      </c>
      <c r="T227" s="483" t="s">
        <v>3736</v>
      </c>
    </row>
    <row r="228" spans="1:20" s="329" customFormat="1" ht="13.5" customHeight="1">
      <c r="A228" s="445" t="str">
        <f>VLOOKUP(MOD(E228,10),十干,2,FALSE)</f>
        <v>庚</v>
      </c>
      <c r="B228" s="447" t="str">
        <f>VLOOKUP(MOD(E228,12),十二支,3,FALSE)</f>
        <v xml:space="preserve">01 冥 </v>
      </c>
      <c r="C228" s="448" t="str">
        <f>VLOOKUP(F228,星座,3,TRUE)</f>
        <v xml:space="preserve">09 火 </v>
      </c>
      <c r="D228" s="531">
        <v>18369</v>
      </c>
      <c r="E228" s="449">
        <f>IFERROR(YEAR(D228),LEFT(D228,4))</f>
        <v>1950</v>
      </c>
      <c r="F228" s="449" t="str">
        <f>IF(ISTEXT(D228),RIGHT(D228,5),TEXT(D228,"mm/dd"))</f>
        <v>04/16</v>
      </c>
      <c r="G228" s="452">
        <f>SUM(MID(E228,1,1),MID(E228,2,1),MID(E228,3,1),MID(E228,4,1),MID(F228,1,1),MID(F228,2,1),MID(F228,4,1),MID(F228,5,1))</f>
        <v>26</v>
      </c>
      <c r="H228" s="450">
        <f>IF(MOD(G228,9)=0,9,MOD(G228,9))</f>
        <v>8</v>
      </c>
      <c r="I228" s="450" t="str">
        <f>IFERROR(MID("日月火水木金土",WEEKDAY(D228),1),"")</f>
        <v>日</v>
      </c>
      <c r="J228" s="453" t="s">
        <v>3533</v>
      </c>
      <c r="K228" s="455" t="str">
        <f>VLOOKUP(F228,石と花メイン,3,FALSE)</f>
        <v>◆紅玉</v>
      </c>
      <c r="L228" s="457" t="str">
        <f>VLOOKUP(F228,石と花メイン,4,FALSE)</f>
        <v>蓮華躑躅【鬼躑躅】</v>
      </c>
      <c r="M228" s="401">
        <f>IF(OR(MONTH(F228)&lt;7,AND(MONTH(F228)=7,DAY(F228)&lt;=25)),
MOD(SUM((E228-1901)*365,259),260),
MOD(SUM((E228-1900)*365,259),260))</f>
        <v>204</v>
      </c>
      <c r="N228" s="494">
        <f>IF(AND(MONTH(F228)=7,DAY(F228)&gt;25),1,
ROUNDDOWN((SUM(VLOOKUP(MONTH(F228),D暦変換用数値,2,FALSE),DAY(F228))/28)+1,0))</f>
        <v>10</v>
      </c>
      <c r="O228" s="496">
        <f>IF(AND(MONTH(F228)=7,DAY(F228)&gt;25),DAY(F228)-25,
MOD((SUM(VLOOKUP(MONTH(F228),D暦変換用数値,2,FALSE),DAY(F228))),28)+1)</f>
        <v>13</v>
      </c>
      <c r="P228" s="499">
        <f>IF(OR(MONTH(F228)&lt;7,AND(MONTH(F228)=7,DAY(F228)&lt;=25)),
MOD(SUM((E228-1901)*365,(N228-1)*28,O228,258),260),
MOD(SUM((E228-1900)*365,(N228-1)*28,O228,258),260))</f>
        <v>208</v>
      </c>
      <c r="Q228" s="460" t="str">
        <f>VLOOKUP(MOD(P228,4),色,2,FALSE)</f>
        <v>黄色い</v>
      </c>
      <c r="R228" s="464" t="str">
        <f>VLOOKUP(MOD(P228,13),銀河の音,2,FALSE)</f>
        <v>宇宙の</v>
      </c>
      <c r="S228" s="468" t="str">
        <f>VLOOKUP(MOD(P228,20),太陽の紋章,2,FALSE)</f>
        <v>星</v>
      </c>
      <c r="T228" s="474" t="s">
        <v>1306</v>
      </c>
    </row>
    <row r="229" spans="1:20" s="329" customFormat="1" ht="13.5" customHeight="1">
      <c r="A229" s="446" t="str">
        <f>VLOOKUP(MOD(E229,10),十干,2,FALSE)</f>
        <v>庚</v>
      </c>
      <c r="B229" s="447" t="str">
        <f>VLOOKUP(MOD(E229,12),十二支,3,FALSE)</f>
        <v xml:space="preserve">01 冥 </v>
      </c>
      <c r="C229" s="448" t="str">
        <f>VLOOKUP(F229,星座,3,TRUE)</f>
        <v xml:space="preserve">09 火 </v>
      </c>
      <c r="D229" s="534">
        <v>18372</v>
      </c>
      <c r="E229" s="451">
        <f>IFERROR(YEAR(D229),LEFT(D229,4))</f>
        <v>1950</v>
      </c>
      <c r="F229" s="451" t="str">
        <f>IF(ISTEXT(D229),RIGHT(D229,5),TEXT(D229,"mm/dd"))</f>
        <v>04/19</v>
      </c>
      <c r="G229" s="451">
        <f>SUM(MID(E229,1,1),MID(E229,2,1),MID(E229,3,1),MID(E229,4,1),MID(F229,1,1),MID(F229,2,1),MID(F229,4,1),MID(F229,5,1))</f>
        <v>29</v>
      </c>
      <c r="H229" s="451">
        <f>IF(MOD(G229,9)=0,9,MOD(G229,9))</f>
        <v>2</v>
      </c>
      <c r="I229" s="451" t="str">
        <f>IFERROR(MID("日月火水木金土",WEEKDAY(D229),1),"")</f>
        <v>水</v>
      </c>
      <c r="J229" s="443" t="s">
        <v>7589</v>
      </c>
      <c r="K229" s="456" t="str">
        <f>VLOOKUP(F229,石と花メイン,3,FALSE)</f>
        <v>◆青玉</v>
      </c>
      <c r="L229" s="459" t="str">
        <f>VLOOKUP(F229,石と花メイン,4,FALSE)</f>
        <v>ラークスパー【飛燕草】</v>
      </c>
      <c r="M229" s="402">
        <f>IF(OR(MONTH(F229)&lt;7,AND(MONTH(F229)=7,DAY(F229)&lt;=25)),
MOD(SUM((E229-1901)*365,259),260),
MOD(SUM((E229-1900)*365,259),260))</f>
        <v>204</v>
      </c>
      <c r="N229" s="489">
        <f>IF(AND(MONTH(F229)=7,DAY(F229)&gt;25),1,
ROUNDDOWN((SUM(VLOOKUP(MONTH(F229),D暦変換用数値,2,FALSE),DAY(F229))/28)+1,0))</f>
        <v>10</v>
      </c>
      <c r="O229" s="498">
        <f>IF(AND(MONTH(F229)=7,DAY(F229)&gt;25),DAY(F229)-25,
MOD((SUM(VLOOKUP(MONTH(F229),D暦変換用数値,2,FALSE),DAY(F229))),28)+1)</f>
        <v>16</v>
      </c>
      <c r="P229" s="501">
        <f>IF(OR(MONTH(F229)&lt;7,AND(MONTH(F229)=7,DAY(F229)&lt;=25)),
MOD(SUM((E229-1901)*365,(N229-1)*28,O229,258),260),
MOD(SUM((E229-1900)*365,(N229-1)*28,O229,258),260))</f>
        <v>211</v>
      </c>
      <c r="Q229" s="462" t="str">
        <f>VLOOKUP(MOD(P229,4),色,2,FALSE)</f>
        <v>青い</v>
      </c>
      <c r="R229" s="466" t="str">
        <f>VLOOKUP(MOD(P229,13),銀河の音,2,FALSE)</f>
        <v>電気の</v>
      </c>
      <c r="S229" s="470" t="str">
        <f>VLOOKUP(MOD(P229,20),太陽の紋章,2,FALSE)</f>
        <v>猿</v>
      </c>
      <c r="T229" s="505" t="s">
        <v>7591</v>
      </c>
    </row>
    <row r="230" spans="1:20" s="329" customFormat="1" ht="13.5" customHeight="1">
      <c r="A230" s="445" t="str">
        <f>VLOOKUP(MOD(E230,10),十干,2,FALSE)</f>
        <v>壬</v>
      </c>
      <c r="B230" s="447" t="str">
        <f>VLOOKUP(MOD(E230,12),十二支,3,FALSE)</f>
        <v xml:space="preserve">01 冥 </v>
      </c>
      <c r="C230" s="448" t="str">
        <f>VLOOKUP(F230,星座,3,TRUE)</f>
        <v xml:space="preserve">09 火 </v>
      </c>
      <c r="D230" s="531">
        <v>22728</v>
      </c>
      <c r="E230" s="449">
        <f>IFERROR(YEAR(D230),LEFT(D230,4))</f>
        <v>1962</v>
      </c>
      <c r="F230" s="449" t="str">
        <f>IF(ISTEXT(D230),RIGHT(D230,5),TEXT(D230,"mm/dd"))</f>
        <v>03/23</v>
      </c>
      <c r="G230" s="452">
        <f>SUM(MID(E230,1,1),MID(E230,2,1),MID(E230,3,1),MID(E230,4,1),MID(F230,1,1),MID(F230,2,1),MID(F230,4,1),MID(F230,5,1))</f>
        <v>26</v>
      </c>
      <c r="H230" s="450">
        <f>IF(MOD(G230,9)=0,9,MOD(G230,9))</f>
        <v>8</v>
      </c>
      <c r="I230" s="450" t="str">
        <f>IFERROR(MID("日月火水木金土",WEEKDAY(D230),1),"")</f>
        <v>金</v>
      </c>
      <c r="J230" s="453" t="s">
        <v>3534</v>
      </c>
      <c r="K230" s="455" t="str">
        <f>VLOOKUP(F230,石と花メイン,3,FALSE)</f>
        <v>●薔薇色石</v>
      </c>
      <c r="L230" s="457" t="str">
        <f>VLOOKUP(F230,石と花メイン,4,FALSE)</f>
        <v>グラジオラス【唐菖蒲】</v>
      </c>
      <c r="M230" s="401">
        <f>IF(OR(MONTH(F230)&lt;7,AND(MONTH(F230)=7,DAY(F230)&lt;=25)),
MOD(SUM((E230-1901)*365,259),260),
MOD(SUM((E230-1900)*365,259),260))</f>
        <v>164</v>
      </c>
      <c r="N230" s="494">
        <f>IF(AND(MONTH(F230)=7,DAY(F230)&gt;25),1,
ROUNDDOWN((SUM(VLOOKUP(MONTH(F230),D暦変換用数値,2,FALSE),DAY(F230))/28)+1,0))</f>
        <v>9</v>
      </c>
      <c r="O230" s="496">
        <f>IF(AND(MONTH(F230)=7,DAY(F230)&gt;25),DAY(F230)-25,
MOD((SUM(VLOOKUP(MONTH(F230),D暦変換用数値,2,FALSE),DAY(F230))),28)+1)</f>
        <v>17</v>
      </c>
      <c r="P230" s="499">
        <f>IF(OR(MONTH(F230)&lt;7,AND(MONTH(F230)=7,DAY(F230)&lt;=25)),
MOD(SUM((E230-1901)*365,(N230-1)*28,O230,258),260),
MOD(SUM((E230-1900)*365,(N230-1)*28,O230,258),260))</f>
        <v>144</v>
      </c>
      <c r="Q230" s="460" t="str">
        <f>VLOOKUP(MOD(P230,4),色,2,FALSE)</f>
        <v>黄色い</v>
      </c>
      <c r="R230" s="464" t="str">
        <f>VLOOKUP(MOD(P230,13),銀河の音,2,FALSE)</f>
        <v>磁気の</v>
      </c>
      <c r="S230" s="468" t="str">
        <f>VLOOKUP(MOD(P230,20),太陽の紋章,2,FALSE)</f>
        <v>種</v>
      </c>
      <c r="T230" s="484" t="s">
        <v>1307</v>
      </c>
    </row>
    <row r="231" spans="1:20" s="329" customFormat="1" ht="13.5" customHeight="1">
      <c r="A231" s="445" t="str">
        <f>VLOOKUP(MOD(E231,10),十干,2,FALSE)</f>
        <v>甲</v>
      </c>
      <c r="B231" s="447" t="str">
        <f>VLOOKUP(MOD(E231,12),十二支,3,FALSE)</f>
        <v xml:space="preserve">01 冥 </v>
      </c>
      <c r="C231" s="448" t="str">
        <f>VLOOKUP(F231,星座,3,TRUE)</f>
        <v xml:space="preserve">09 火 </v>
      </c>
      <c r="D231" s="531">
        <v>27114</v>
      </c>
      <c r="E231" s="449">
        <f>IFERROR(YEAR(D231),LEFT(D231,4))</f>
        <v>1974</v>
      </c>
      <c r="F231" s="449" t="str">
        <f>IF(ISTEXT(D231),RIGHT(D231,5),TEXT(D231,"mm/dd"))</f>
        <v>03/26</v>
      </c>
      <c r="G231" s="452">
        <f>SUM(MID(E231,1,1),MID(E231,2,1),MID(E231,3,1),MID(E231,4,1),MID(F231,1,1),MID(F231,2,1),MID(F231,4,1),MID(F231,5,1))</f>
        <v>32</v>
      </c>
      <c r="H231" s="450">
        <f>IF(MOD(G231,9)=0,9,MOD(G231,9))</f>
        <v>5</v>
      </c>
      <c r="I231" s="450" t="str">
        <f>IFERROR(MID("日月火水木金土",WEEKDAY(D231),1),"")</f>
        <v>火</v>
      </c>
      <c r="J231" s="453" t="s">
        <v>3535</v>
      </c>
      <c r="K231" s="455" t="str">
        <f>VLOOKUP(F231,石と花メイン,3,FALSE)</f>
        <v>◆黄玉</v>
      </c>
      <c r="L231" s="457" t="str">
        <f>VLOOKUP(F231,石と花メイン,4,FALSE)</f>
        <v>花韮【西洋甘菜】</v>
      </c>
      <c r="M231" s="401">
        <f>IF(OR(MONTH(F231)&lt;7,AND(MONTH(F231)=7,DAY(F231)&lt;=25)),
MOD(SUM((E231-1901)*365,259),260),
MOD(SUM((E231-1900)*365,259),260))</f>
        <v>124</v>
      </c>
      <c r="N231" s="494">
        <f>IF(AND(MONTH(F231)=7,DAY(F231)&gt;25),1,
ROUNDDOWN((SUM(VLOOKUP(MONTH(F231),D暦変換用数値,2,FALSE),DAY(F231))/28)+1,0))</f>
        <v>9</v>
      </c>
      <c r="O231" s="496">
        <f>IF(AND(MONTH(F231)=7,DAY(F231)&gt;25),DAY(F231)-25,
MOD((SUM(VLOOKUP(MONTH(F231),D暦変換用数値,2,FALSE),DAY(F231))),28)+1)</f>
        <v>20</v>
      </c>
      <c r="P231" s="499">
        <f>IF(OR(MONTH(F231)&lt;7,AND(MONTH(F231)=7,DAY(F231)&lt;=25)),
MOD(SUM((E231-1901)*365,(N231-1)*28,O231,258),260),
MOD(SUM((E231-1900)*365,(N231-1)*28,O231,258),260))</f>
        <v>107</v>
      </c>
      <c r="Q231" s="462" t="str">
        <f>VLOOKUP(MOD(P231,4),色,2,FALSE)</f>
        <v>青い</v>
      </c>
      <c r="R231" s="466" t="str">
        <f>VLOOKUP(MOD(P231,13),銀河の音,2,FALSE)</f>
        <v>電気の</v>
      </c>
      <c r="S231" s="470" t="str">
        <f>VLOOKUP(MOD(P231,20),太陽の紋章,2,FALSE)</f>
        <v>手</v>
      </c>
      <c r="T231" s="483" t="s">
        <v>3736</v>
      </c>
    </row>
    <row r="232" spans="1:20" s="329" customFormat="1" ht="13.5" customHeight="1">
      <c r="A232" s="445" t="str">
        <f>VLOOKUP(MOD(E232,10),十干,2,FALSE)</f>
        <v>甲</v>
      </c>
      <c r="B232" s="447" t="str">
        <f>VLOOKUP(MOD(E232,12),十二支,3,FALSE)</f>
        <v xml:space="preserve">01 冥 </v>
      </c>
      <c r="C232" s="448" t="str">
        <f>VLOOKUP(F232,星座,3,TRUE)</f>
        <v xml:space="preserve">09 火 </v>
      </c>
      <c r="D232" s="531">
        <v>27118</v>
      </c>
      <c r="E232" s="449">
        <f>IFERROR(YEAR(D232),LEFT(D232,4))</f>
        <v>1974</v>
      </c>
      <c r="F232" s="449" t="str">
        <f>IF(ISTEXT(D232),RIGHT(D232,5),TEXT(D232,"mm/dd"))</f>
        <v>03/30</v>
      </c>
      <c r="G232" s="452">
        <f>SUM(MID(E232,1,1),MID(E232,2,1),MID(E232,3,1),MID(E232,4,1),MID(F232,1,1),MID(F232,2,1),MID(F232,4,1),MID(F232,5,1))</f>
        <v>27</v>
      </c>
      <c r="H232" s="450">
        <f>IF(MOD(G232,9)=0,9,MOD(G232,9))</f>
        <v>9</v>
      </c>
      <c r="I232" s="450" t="str">
        <f>IFERROR(MID("日月火水木金土",WEEKDAY(D232),1),"")</f>
        <v>土</v>
      </c>
      <c r="J232" s="453" t="s">
        <v>3536</v>
      </c>
      <c r="K232" s="455" t="str">
        <f>VLOOKUP(F232,石と花メイン,3,FALSE)</f>
        <v>○真珠</v>
      </c>
      <c r="L232" s="457" t="str">
        <f>VLOOKUP(F232,石と花メイン,4,FALSE)</f>
        <v>アルメリア【浜簪】</v>
      </c>
      <c r="M232" s="401">
        <f>IF(OR(MONTH(F232)&lt;7,AND(MONTH(F232)=7,DAY(F232)&lt;=25)),
MOD(SUM((E232-1901)*365,259),260),
MOD(SUM((E232-1900)*365,259),260))</f>
        <v>124</v>
      </c>
      <c r="N232" s="494">
        <f>IF(AND(MONTH(F232)=7,DAY(F232)&gt;25),1,
ROUNDDOWN((SUM(VLOOKUP(MONTH(F232),D暦変換用数値,2,FALSE),DAY(F232))/28)+1,0))</f>
        <v>9</v>
      </c>
      <c r="O232" s="496">
        <f>IF(AND(MONTH(F232)=7,DAY(F232)&gt;25),DAY(F232)-25,
MOD((SUM(VLOOKUP(MONTH(F232),D暦変換用数値,2,FALSE),DAY(F232))),28)+1)</f>
        <v>24</v>
      </c>
      <c r="P232" s="499">
        <f>IF(OR(MONTH(F232)&lt;7,AND(MONTH(F232)=7,DAY(F232)&lt;=25)),
MOD(SUM((E232-1901)*365,(N232-1)*28,O232,258),260),
MOD(SUM((E232-1900)*365,(N232-1)*28,O232,258),260))</f>
        <v>111</v>
      </c>
      <c r="Q232" s="462" t="str">
        <f>VLOOKUP(MOD(P232,4),色,2,FALSE)</f>
        <v>青い</v>
      </c>
      <c r="R232" s="466" t="str">
        <f>VLOOKUP(MOD(P232,13),銀河の音,2,FALSE)</f>
        <v>共振の</v>
      </c>
      <c r="S232" s="470" t="str">
        <f>VLOOKUP(MOD(P232,20),太陽の紋章,2,FALSE)</f>
        <v>猿</v>
      </c>
      <c r="T232" s="482" t="s">
        <v>1308</v>
      </c>
    </row>
    <row r="233" spans="1:20" s="329" customFormat="1" ht="13.5" customHeight="1">
      <c r="A233" s="446" t="str">
        <f>VLOOKUP(MOD(E233,10),十干,2,FALSE)</f>
        <v>丙</v>
      </c>
      <c r="B233" s="447" t="str">
        <f>VLOOKUP(MOD(E233,12),十二支,3,FALSE)</f>
        <v xml:space="preserve">01 冥 </v>
      </c>
      <c r="C233" s="448" t="str">
        <f>VLOOKUP(F233,星座,3,TRUE)</f>
        <v xml:space="preserve">09 火 </v>
      </c>
      <c r="D233" s="534">
        <v>31499</v>
      </c>
      <c r="E233" s="451">
        <f>IFERROR(YEAR(D233),LEFT(D233,4))</f>
        <v>1986</v>
      </c>
      <c r="F233" s="451" t="str">
        <f>IF(ISTEXT(D233),RIGHT(D233,5),TEXT(D233,"mm/dd"))</f>
        <v>03/28</v>
      </c>
      <c r="G233" s="451">
        <f>SUM(MID(E233,1,1),MID(E233,2,1),MID(E233,3,1),MID(E233,4,1),MID(F233,1,1),MID(F233,2,1),MID(F233,4,1),MID(F233,5,1))</f>
        <v>37</v>
      </c>
      <c r="H233" s="451">
        <f>IF(MOD(G233,9)=0,9,MOD(G233,9))</f>
        <v>1</v>
      </c>
      <c r="I233" s="451" t="str">
        <f>IFERROR(MID("日月火水木金土",WEEKDAY(D233),1),"")</f>
        <v>金</v>
      </c>
      <c r="J233" s="443" t="s">
        <v>7511</v>
      </c>
      <c r="K233" s="456" t="str">
        <f>VLOOKUP(F233,石と花メイン,3,FALSE)</f>
        <v>▲黄金</v>
      </c>
      <c r="L233" s="459" t="str">
        <f>VLOOKUP(F233,石と花メイン,4,FALSE)</f>
        <v>山吹【面影草】</v>
      </c>
      <c r="M233" s="402">
        <f>IF(OR(MONTH(F233)&lt;7,AND(MONTH(F233)=7,DAY(F233)&lt;=25)),
MOD(SUM((E233-1901)*365,259),260),
MOD(SUM((E233-1900)*365,259),260))</f>
        <v>84</v>
      </c>
      <c r="N233" s="489">
        <f>IF(AND(MONTH(F233)=7,DAY(F233)&gt;25),1,
ROUNDDOWN((SUM(VLOOKUP(MONTH(F233),D暦変換用数値,2,FALSE),DAY(F233))/28)+1,0))</f>
        <v>9</v>
      </c>
      <c r="O233" s="498">
        <f>IF(AND(MONTH(F233)=7,DAY(F233)&gt;25),DAY(F233)-25,
MOD((SUM(VLOOKUP(MONTH(F233),D暦変換用数値,2,FALSE),DAY(F233))),28)+1)</f>
        <v>22</v>
      </c>
      <c r="P233" s="501">
        <f>IF(OR(MONTH(F233)&lt;7,AND(MONTH(F233)=7,DAY(F233)&lt;=25)),
MOD(SUM((E233-1901)*365,(N233-1)*28,O233,258),260),
MOD(SUM((E233-1900)*365,(N233-1)*28,O233,258),260))</f>
        <v>69</v>
      </c>
      <c r="Q233" s="463" t="str">
        <f>VLOOKUP(MOD(P233,4),色,2,FALSE)</f>
        <v>赤い</v>
      </c>
      <c r="R233" s="467" t="str">
        <f>VLOOKUP(MOD(P233,13),銀河の音,2,FALSE)</f>
        <v>自己存在の</v>
      </c>
      <c r="S233" s="471" t="str">
        <f>VLOOKUP(MOD(P233,20),太陽の紋章,2,FALSE)</f>
        <v>月</v>
      </c>
      <c r="T233" s="476"/>
    </row>
    <row r="234" spans="1:20" s="329" customFormat="1" ht="13.5" customHeight="1">
      <c r="A234" s="442" t="str">
        <f>VLOOKUP(MOD(E234,10),十干,2,FALSE)</f>
        <v>丙</v>
      </c>
      <c r="B234" s="432" t="str">
        <f>VLOOKUP(MOD(E234,12),十二支,3,FALSE)</f>
        <v xml:space="preserve">01 冥 </v>
      </c>
      <c r="C234" s="433" t="str">
        <f>VLOOKUP(F234,星座,3,TRUE)</f>
        <v xml:space="preserve">09 火 </v>
      </c>
      <c r="D234" s="540">
        <v>31501</v>
      </c>
      <c r="E234" s="434">
        <f>IFERROR(YEAR(D234),LEFT(D234,4))</f>
        <v>1986</v>
      </c>
      <c r="F234" s="548" t="str">
        <f>IF(ISTEXT(D234),RIGHT(D234,5),TEXT(D234,"mm/dd"))</f>
        <v>03/30</v>
      </c>
      <c r="G234" s="434">
        <f>SUM(MID(E234,1,1),MID(E234,2,1),MID(E234,3,1),MID(E234,4,1),MID(F234,1,1),MID(F234,2,1),MID(F234,4,1),MID(F234,5,1))</f>
        <v>30</v>
      </c>
      <c r="H234" s="434">
        <f>IF(MOD(G234,9)=0,9,MOD(G234,9))</f>
        <v>3</v>
      </c>
      <c r="I234" s="434" t="str">
        <f>IFERROR(MID("日月火水木金土",WEEKDAY(D234),1),"")</f>
        <v>日</v>
      </c>
      <c r="J234" s="443" t="s">
        <v>9405</v>
      </c>
      <c r="K234" s="436" t="str">
        <f>VLOOKUP(F234,石と花メイン,3,FALSE)</f>
        <v>○真珠</v>
      </c>
      <c r="L234" s="435" t="str">
        <f>VLOOKUP(F234,石と花メイン,4,FALSE)</f>
        <v>アルメリア【浜簪】</v>
      </c>
      <c r="M234" s="400">
        <f>IF(OR(MONTH(F234)&lt;7,AND(MONTH(F234)=7,DAY(F234)&lt;=25)),
MOD(SUM((E234-1901)*365,259),260),
MOD(SUM((E234-1900)*365,259),260))</f>
        <v>84</v>
      </c>
      <c r="N234" s="436">
        <f>IF(AND(MONTH(F234)=7,DAY(F234)&gt;25),1,
ROUNDDOWN((SUM(VLOOKUP(MONTH(F234),D暦変換用数値,2,FALSE),DAY(F234))/28)+1,0))</f>
        <v>9</v>
      </c>
      <c r="O234" s="437">
        <f>IF(AND(MONTH(F234)=7,DAY(F234)&gt;25),DAY(F234)-25,
MOD((SUM(VLOOKUP(MONTH(F234),D暦変換用数値,2,FALSE),DAY(F234))),28)+1)</f>
        <v>24</v>
      </c>
      <c r="P234" s="438">
        <f>IF(OR(MONTH(F234)&lt;7,AND(MONTH(F234)=7,DAY(F234)&lt;=25)),
MOD(SUM((E234-1901)*365,(N234-1)*28,O234,258),260),
MOD(SUM((E234-1900)*365,(N234-1)*28,O234,258),260))</f>
        <v>71</v>
      </c>
      <c r="Q234" s="439" t="str">
        <f>VLOOKUP(MOD(P234,4),色,2,FALSE)</f>
        <v>青い</v>
      </c>
      <c r="R234" s="440" t="str">
        <f>VLOOKUP(MOD(P234,13),銀河の音,2,FALSE)</f>
        <v>律動の</v>
      </c>
      <c r="S234" s="441" t="str">
        <f>VLOOKUP(MOD(P234,20),太陽の紋章,2,FALSE)</f>
        <v>猿</v>
      </c>
      <c r="T234" s="543"/>
    </row>
    <row r="235" spans="1:20" s="329" customFormat="1" ht="13.5" customHeight="1">
      <c r="A235" s="414" t="str">
        <f>VLOOKUP(MOD(E235,10),十干,2,FALSE)</f>
        <v>丙</v>
      </c>
      <c r="B235" s="415" t="str">
        <f>VLOOKUP(MOD(E235,12),十二支,3,FALSE)</f>
        <v xml:space="preserve">01 冥 </v>
      </c>
      <c r="C235" s="416" t="str">
        <f>VLOOKUP(F235,星座,3,TRUE)</f>
        <v xml:space="preserve">09 火 </v>
      </c>
      <c r="D235" s="533">
        <v>31510</v>
      </c>
      <c r="E235" s="417">
        <f>IFERROR(YEAR(D235),LEFT(D235,4))</f>
        <v>1986</v>
      </c>
      <c r="F235" s="417" t="str">
        <f>IF(ISTEXT(D235),RIGHT(D235,5),TEXT(D235,"mm/dd"))</f>
        <v>04/08</v>
      </c>
      <c r="G235" s="417">
        <f>SUM(MID(E235,1,1),MID(E235,2,1),MID(E235,3,1),MID(E235,4,1),MID(F235,1,1),MID(F235,2,1),MID(F235,4,1),MID(F235,5,1))</f>
        <v>36</v>
      </c>
      <c r="H235" s="417">
        <f>IF(MOD(G235,9)=0,9,MOD(G235,9))</f>
        <v>9</v>
      </c>
      <c r="I235" s="417" t="str">
        <f>IFERROR(MID("日月火水木金土",WEEKDAY(D235),1),"")</f>
        <v>火</v>
      </c>
      <c r="J235" s="418" t="s">
        <v>2148</v>
      </c>
      <c r="K235" s="419" t="str">
        <f>VLOOKUP(F235,石と花メイン,3,FALSE)</f>
        <v>◆紅玉</v>
      </c>
      <c r="L235" s="420" t="str">
        <f>VLOOKUP(F235,石と花メイン,4,FALSE)</f>
        <v>錨草/碇草【三枝九葉草】</v>
      </c>
      <c r="M235" s="399">
        <f>IF(OR(MONTH(F235)&lt;7,AND(MONTH(F235)=7,DAY(F235)&lt;=25)),
MOD(SUM((E235-1901)*365,259),260),
MOD(SUM((E235-1900)*365,259),260))</f>
        <v>84</v>
      </c>
      <c r="N235" s="421">
        <f>IF(AND(MONTH(F235)=7,DAY(F235)&gt;25),1,
ROUNDDOWN((SUM(VLOOKUP(MONTH(F235),D暦変換用数値,2,FALSE),DAY(F235))/28)+1,0))</f>
        <v>10</v>
      </c>
      <c r="O235" s="422">
        <f>IF(AND(MONTH(F235)=7,DAY(F235)&gt;25),DAY(F235)-25,
MOD((SUM(VLOOKUP(MONTH(F235),D暦変換用数値,2,FALSE),DAY(F235))),28)+1)</f>
        <v>5</v>
      </c>
      <c r="P235" s="423">
        <f>IF(OR(MONTH(F235)&lt;7,AND(MONTH(F235)=7,DAY(F235)&lt;=25)),
MOD(SUM((E235-1901)*365,(N235-1)*28,O235,258),260),
MOD(SUM((E235-1900)*365,(N235-1)*28,O235,258),260))</f>
        <v>80</v>
      </c>
      <c r="Q235" s="424" t="str">
        <f>VLOOKUP(MOD(P235,4),色,2,FALSE)</f>
        <v>黄色い</v>
      </c>
      <c r="R235" s="425" t="str">
        <f>VLOOKUP(MOD(P235,13),銀河の音,2,FALSE)</f>
        <v>月の</v>
      </c>
      <c r="S235" s="426" t="str">
        <f>VLOOKUP(MOD(P235,20),太陽の紋章,2,FALSE)</f>
        <v>太陽</v>
      </c>
      <c r="T235" s="473" t="s">
        <v>1884</v>
      </c>
    </row>
    <row r="236" spans="1:20" s="329" customFormat="1" ht="13.5" customHeight="1">
      <c r="A236" s="445" t="str">
        <f>VLOOKUP(MOD(E236,10),十干,2,FALSE)</f>
        <v>丙</v>
      </c>
      <c r="B236" s="447" t="str">
        <f>VLOOKUP(MOD(E236,12),十二支,3,FALSE)</f>
        <v xml:space="preserve">01 冥 </v>
      </c>
      <c r="C236" s="448" t="str">
        <f>VLOOKUP(F236,星座,3,TRUE)</f>
        <v xml:space="preserve">09 火 </v>
      </c>
      <c r="D236" s="531">
        <v>31510</v>
      </c>
      <c r="E236" s="449">
        <f>IFERROR(YEAR(D236),LEFT(D236,4))</f>
        <v>1986</v>
      </c>
      <c r="F236" s="449" t="str">
        <f>IF(ISTEXT(D236),RIGHT(D236,5),TEXT(D236,"mm/dd"))</f>
        <v>04/08</v>
      </c>
      <c r="G236" s="452">
        <f>SUM(MID(E236,1,1),MID(E236,2,1),MID(E236,3,1),MID(E236,4,1),MID(F236,1,1),MID(F236,2,1),MID(F236,4,1),MID(F236,5,1))</f>
        <v>36</v>
      </c>
      <c r="H236" s="450">
        <f>IF(MOD(G236,9)=0,9,MOD(G236,9))</f>
        <v>9</v>
      </c>
      <c r="I236" s="450" t="str">
        <f>IFERROR(MID("日月火水木金土",WEEKDAY(D236),1),"")</f>
        <v>火</v>
      </c>
      <c r="J236" s="453" t="s">
        <v>3537</v>
      </c>
      <c r="K236" s="455" t="str">
        <f>VLOOKUP(F236,石と花メイン,3,FALSE)</f>
        <v>◆紅玉</v>
      </c>
      <c r="L236" s="457" t="str">
        <f>VLOOKUP(F236,石と花メイン,4,FALSE)</f>
        <v>錨草/碇草【三枝九葉草】</v>
      </c>
      <c r="M236" s="401">
        <f>IF(OR(MONTH(F236)&lt;7,AND(MONTH(F236)=7,DAY(F236)&lt;=25)),
MOD(SUM((E236-1901)*365,259),260),
MOD(SUM((E236-1900)*365,259),260))</f>
        <v>84</v>
      </c>
      <c r="N236" s="494">
        <f>IF(AND(MONTH(F236)=7,DAY(F236)&gt;25),1,
ROUNDDOWN((SUM(VLOOKUP(MONTH(F236),D暦変換用数値,2,FALSE),DAY(F236))/28)+1,0))</f>
        <v>10</v>
      </c>
      <c r="O236" s="496">
        <f>IF(AND(MONTH(F236)=7,DAY(F236)&gt;25),DAY(F236)-25,
MOD((SUM(VLOOKUP(MONTH(F236),D暦変換用数値,2,FALSE),DAY(F236))),28)+1)</f>
        <v>5</v>
      </c>
      <c r="P236" s="499">
        <f>IF(OR(MONTH(F236)&lt;7,AND(MONTH(F236)=7,DAY(F236)&lt;=25)),
MOD(SUM((E236-1901)*365,(N236-1)*28,O236,258),260),
MOD(SUM((E236-1900)*365,(N236-1)*28,O236,258),260))</f>
        <v>80</v>
      </c>
      <c r="Q236" s="460" t="str">
        <f>VLOOKUP(MOD(P236,4),色,2,FALSE)</f>
        <v>黄色い</v>
      </c>
      <c r="R236" s="464" t="str">
        <f>VLOOKUP(MOD(P236,13),銀河の音,2,FALSE)</f>
        <v>月の</v>
      </c>
      <c r="S236" s="468" t="str">
        <f>VLOOKUP(MOD(P236,20),太陽の紋章,2,FALSE)</f>
        <v>太陽</v>
      </c>
      <c r="T236" s="483" t="s">
        <v>3736</v>
      </c>
    </row>
    <row r="237" spans="1:20" s="329" customFormat="1" ht="13.5" customHeight="1">
      <c r="A237" s="414" t="str">
        <f>VLOOKUP(MOD(E237,10),十干,2,FALSE)</f>
        <v>丙</v>
      </c>
      <c r="B237" s="415" t="str">
        <f>VLOOKUP(MOD(E237,12),十二支,3,FALSE)</f>
        <v xml:space="preserve">01 冥 </v>
      </c>
      <c r="C237" s="416" t="str">
        <f>VLOOKUP(F237,星座,3,TRUE)</f>
        <v xml:space="preserve">09 火 </v>
      </c>
      <c r="D237" s="533">
        <v>31516</v>
      </c>
      <c r="E237" s="417">
        <f>IFERROR(YEAR(D237),LEFT(D237,4))</f>
        <v>1986</v>
      </c>
      <c r="F237" s="417" t="str">
        <f>IF(ISTEXT(D237),RIGHT(D237,5),TEXT(D237,"mm/dd"))</f>
        <v>04/14</v>
      </c>
      <c r="G237" s="417">
        <f>SUM(MID(E237,1,1),MID(E237,2,1),MID(E237,3,1),MID(E237,4,1),MID(F237,1,1),MID(F237,2,1),MID(F237,4,1),MID(F237,5,1))</f>
        <v>33</v>
      </c>
      <c r="H237" s="417">
        <f>IF(MOD(G237,9)=0,9,MOD(G237,9))</f>
        <v>6</v>
      </c>
      <c r="I237" s="417" t="str">
        <f>IFERROR(MID("日月火水木金土",WEEKDAY(D237),1),"")</f>
        <v>月</v>
      </c>
      <c r="J237" s="418" t="s">
        <v>3813</v>
      </c>
      <c r="K237" s="419" t="str">
        <f>VLOOKUP(F237,石と花メイン,3,FALSE)</f>
        <v>●蛋白石</v>
      </c>
      <c r="L237" s="420" t="str">
        <f>VLOOKUP(F237,石と花メイン,4,FALSE)</f>
        <v>灯台躑躅/満天星</v>
      </c>
      <c r="M237" s="399">
        <f>IF(OR(MONTH(F237)&lt;7,AND(MONTH(F237)=7,DAY(F237)&lt;=25)),
MOD(SUM((E237-1901)*365,259),260),
MOD(SUM((E237-1900)*365,259),260))</f>
        <v>84</v>
      </c>
      <c r="N237" s="421">
        <f>IF(AND(MONTH(F237)=7,DAY(F237)&gt;25),1,
ROUNDDOWN((SUM(VLOOKUP(MONTH(F237),D暦変換用数値,2,FALSE),DAY(F237))/28)+1,0))</f>
        <v>10</v>
      </c>
      <c r="O237" s="422">
        <f>IF(AND(MONTH(F237)=7,DAY(F237)&gt;25),DAY(F237)-25,
MOD((SUM(VLOOKUP(MONTH(F237),D暦変換用数値,2,FALSE),DAY(F237))),28)+1)</f>
        <v>11</v>
      </c>
      <c r="P237" s="423">
        <f>IF(OR(MONTH(F237)&lt;7,AND(MONTH(F237)=7,DAY(F237)&lt;=25)),
MOD(SUM((E237-1901)*365,(N237-1)*28,O237,258),260),
MOD(SUM((E237-1900)*365,(N237-1)*28,O237,258),260))</f>
        <v>86</v>
      </c>
      <c r="Q237" s="424" t="str">
        <f>VLOOKUP(MOD(P237,4),色,2,FALSE)</f>
        <v>白い</v>
      </c>
      <c r="R237" s="425" t="str">
        <f>VLOOKUP(MOD(P237,13),銀河の音,2,FALSE)</f>
        <v>銀河の</v>
      </c>
      <c r="S237" s="426" t="str">
        <f>VLOOKUP(MOD(P237,20),太陽の紋章,2,FALSE)</f>
        <v>世界の橋渡し</v>
      </c>
      <c r="T237" s="473" t="s">
        <v>4400</v>
      </c>
    </row>
    <row r="238" spans="1:20" s="329" customFormat="1" ht="13.5" customHeight="1">
      <c r="A238" s="414" t="str">
        <f>VLOOKUP(MOD(E238,10),十干,2,FALSE)</f>
        <v>戊</v>
      </c>
      <c r="B238" s="415" t="str">
        <f>VLOOKUP(MOD(E238,12),十二支,3,FALSE)</f>
        <v xml:space="preserve">01 冥 </v>
      </c>
      <c r="C238" s="416" t="str">
        <f>VLOOKUP(F238,星座,3,TRUE)</f>
        <v xml:space="preserve">09 火 </v>
      </c>
      <c r="D238" s="533">
        <v>35881</v>
      </c>
      <c r="E238" s="417">
        <f>IFERROR(YEAR(D238),LEFT(D238,4))</f>
        <v>1998</v>
      </c>
      <c r="F238" s="417" t="str">
        <f>IF(ISTEXT(D238),RIGHT(D238,5),TEXT(D238,"mm/dd"))</f>
        <v>03/27</v>
      </c>
      <c r="G238" s="417">
        <f>SUM(MID(E238,1,1),MID(E238,2,1),MID(E238,3,1),MID(E238,4,1),MID(F238,1,1),MID(F238,2,1),MID(F238,4,1),MID(F238,5,1))</f>
        <v>39</v>
      </c>
      <c r="H238" s="417">
        <f>IF(MOD(G238,9)=0,9,MOD(G238,9))</f>
        <v>3</v>
      </c>
      <c r="I238" s="417" t="str">
        <f>IFERROR(MID("日月火水木金土",WEEKDAY(D238),1),"")</f>
        <v>金</v>
      </c>
      <c r="J238" s="418" t="s">
        <v>3814</v>
      </c>
      <c r="K238" s="419" t="str">
        <f>VLOOKUP(F238,石と花メイン,3,FALSE)</f>
        <v>□水晶</v>
      </c>
      <c r="L238" s="420" t="str">
        <f>VLOOKUP(F238,石と花メイン,4,FALSE)</f>
        <v>巾着草【カルセオラリア】</v>
      </c>
      <c r="M238" s="399">
        <f>IF(OR(MONTH(F238)&lt;7,AND(MONTH(F238)=7,DAY(F238)&lt;=25)),
MOD(SUM((E238-1901)*365,259),260),
MOD(SUM((E238-1900)*365,259),260))</f>
        <v>44</v>
      </c>
      <c r="N238" s="421">
        <f>IF(AND(MONTH(F238)=7,DAY(F238)&gt;25),1,
ROUNDDOWN((SUM(VLOOKUP(MONTH(F238),D暦変換用数値,2,FALSE),DAY(F238))/28)+1,0))</f>
        <v>9</v>
      </c>
      <c r="O238" s="422">
        <f>IF(AND(MONTH(F238)=7,DAY(F238)&gt;25),DAY(F238)-25,
MOD((SUM(VLOOKUP(MONTH(F238),D暦変換用数値,2,FALSE),DAY(F238))),28)+1)</f>
        <v>21</v>
      </c>
      <c r="P238" s="423">
        <f>IF(OR(MONTH(F238)&lt;7,AND(MONTH(F238)=7,DAY(F238)&lt;=25)),
MOD(SUM((E238-1901)*365,(N238-1)*28,O238,258),260),
MOD(SUM((E238-1900)*365,(N238-1)*28,O238,258),260))</f>
        <v>28</v>
      </c>
      <c r="Q238" s="424" t="str">
        <f>VLOOKUP(MOD(P238,4),色,2,FALSE)</f>
        <v>黄色い</v>
      </c>
      <c r="R238" s="425" t="str">
        <f>VLOOKUP(MOD(P238,13),銀河の音,2,FALSE)</f>
        <v>月の</v>
      </c>
      <c r="S238" s="426" t="str">
        <f>VLOOKUP(MOD(P238,20),太陽の紋章,2,FALSE)</f>
        <v>星</v>
      </c>
      <c r="T238" s="502" t="s">
        <v>1040</v>
      </c>
    </row>
    <row r="239" spans="1:20" s="329" customFormat="1" ht="13.5" customHeight="1">
      <c r="A239" s="414" t="str">
        <f>VLOOKUP(MOD(E239,10),十干,2,FALSE)</f>
        <v>庚</v>
      </c>
      <c r="B239" s="415" t="str">
        <f>VLOOKUP(MOD(E239,12),十二支,3,FALSE)</f>
        <v xml:space="preserve">01 冥 </v>
      </c>
      <c r="C239" s="416" t="str">
        <f>VLOOKUP(F239,星座,3,TRUE)</f>
        <v xml:space="preserve">09 火 </v>
      </c>
      <c r="D239" s="530">
        <v>40277</v>
      </c>
      <c r="E239" s="417">
        <f>IFERROR(YEAR(D239),LEFT(D239,4))</f>
        <v>2010</v>
      </c>
      <c r="F239" s="417" t="str">
        <f>IF(ISTEXT(D239),RIGHT(D239,5),TEXT(D239,"mm/dd"))</f>
        <v>04/09</v>
      </c>
      <c r="G239" s="417">
        <f>SUM(MID(E239,1,1),MID(E239,2,1),MID(E239,3,1),MID(E239,4,1),MID(F239,1,1),MID(F239,2,1),MID(F239,4,1),MID(F239,5,1))</f>
        <v>16</v>
      </c>
      <c r="H239" s="417">
        <f>IF(MOD(G239,9)=0,9,MOD(G239,9))</f>
        <v>7</v>
      </c>
      <c r="I239" s="417" t="str">
        <f>IFERROR(MID("日月火水木金土",WEEKDAY(D239),1),"")</f>
        <v>金</v>
      </c>
      <c r="J239" s="492" t="s">
        <v>7340</v>
      </c>
      <c r="K239" s="419" t="str">
        <f>VLOOKUP(F239,石と花メイン,3,FALSE)</f>
        <v>■赤縞瑪瑙</v>
      </c>
      <c r="L239" s="420" t="str">
        <f>VLOOKUP(F239,石と花メイン,4,FALSE)</f>
        <v>アカシア【ミモザ】</v>
      </c>
      <c r="M239" s="399">
        <f>IF(OR(MONTH(F239)&lt;7,AND(MONTH(F239)=7,DAY(F239)&lt;=25)),
MOD(SUM((E239-1901)*365,259),260),
MOD(SUM((E239-1900)*365,259),260))</f>
        <v>4</v>
      </c>
      <c r="N239" s="421">
        <f>IF(AND(MONTH(F239)=7,DAY(F239)&gt;25),1,
ROUNDDOWN((SUM(VLOOKUP(MONTH(F239),D暦変換用数値,2,FALSE),DAY(F239))/28)+1,0))</f>
        <v>10</v>
      </c>
      <c r="O239" s="422">
        <f>IF(AND(MONTH(F239)=7,DAY(F239)&gt;25),DAY(F239)-25,
MOD((SUM(VLOOKUP(MONTH(F239),D暦変換用数値,2,FALSE),DAY(F239))),28)+1)</f>
        <v>6</v>
      </c>
      <c r="P239" s="423">
        <f>IF(OR(MONTH(F239)&lt;7,AND(MONTH(F239)=7,DAY(F239)&lt;=25)),
MOD(SUM((E239-1901)*365,(N239-1)*28,O239,258),260),
MOD(SUM((E239-1900)*365,(N239-1)*28,O239,258),260))</f>
        <v>1</v>
      </c>
      <c r="Q239" s="424" t="str">
        <f>VLOOKUP(MOD(P239,4),色,2,FALSE)</f>
        <v>赤い</v>
      </c>
      <c r="R239" s="425" t="str">
        <f>VLOOKUP(MOD(P239,13),銀河の音,2,FALSE)</f>
        <v>磁気の</v>
      </c>
      <c r="S239" s="426" t="str">
        <f>VLOOKUP(MOD(P239,20),太陽の紋章,2,FALSE)</f>
        <v>竜</v>
      </c>
      <c r="T239" s="502" t="s">
        <v>5665</v>
      </c>
    </row>
    <row r="240" spans="1:20" s="329" customFormat="1" ht="13.5" customHeight="1">
      <c r="A240" s="445" t="str">
        <f>VLOOKUP(MOD(E240,10),十干,2,FALSE)</f>
        <v>丙</v>
      </c>
      <c r="B240" s="447" t="str">
        <f>VLOOKUP(MOD(E240,12),十二支,3,FALSE)</f>
        <v xml:space="preserve">01 冥 </v>
      </c>
      <c r="C240" s="448" t="str">
        <f>VLOOKUP(F240,星座,3,TRUE)</f>
        <v xml:space="preserve">09 火 </v>
      </c>
      <c r="D240" s="531" t="s">
        <v>831</v>
      </c>
      <c r="E240" s="449" t="str">
        <f>IFERROR(YEAR(D240),LEFT(D240,4))</f>
        <v>1506</v>
      </c>
      <c r="F240" s="449" t="str">
        <f>IF(ISTEXT(D240),RIGHT(D240,5),TEXT(D240,"mm/dd"))</f>
        <v>04/07</v>
      </c>
      <c r="G240" s="452">
        <f>SUM(MID(E240,1,1),MID(E240,2,1),MID(E240,3,1),MID(E240,4,1),MID(F240,1,1),MID(F240,2,1),MID(F240,4,1),MID(F240,5,1))</f>
        <v>23</v>
      </c>
      <c r="H240" s="450">
        <f>IF(MOD(G240,9)=0,9,MOD(G240,9))</f>
        <v>5</v>
      </c>
      <c r="I240" s="450" t="str">
        <f>IFERROR(MID("日月火水木金土",WEEKDAY(D240),1),"")</f>
        <v/>
      </c>
      <c r="J240" s="453" t="s">
        <v>3524</v>
      </c>
      <c r="K240" s="455" t="str">
        <f>VLOOKUP(F240,石と花メイン,3,FALSE)</f>
        <v>◇金剛石</v>
      </c>
      <c r="L240" s="457" t="str">
        <f>VLOOKUP(F240,石と花メイン,4,FALSE)</f>
        <v>ディモルフォセカ【アフリカ金盞花】</v>
      </c>
      <c r="M240" s="401">
        <f>IF(OR(MONTH(F240)&lt;7,AND(MONTH(F240)=7,DAY(F240)&lt;=25)),
MOD(SUM((E240-1901)*365,259),260),
MOD(SUM((E240-1900)*365,259),260))</f>
        <v>124</v>
      </c>
      <c r="N240" s="494">
        <f>IF(AND(MONTH(F240)=7,DAY(F240)&gt;25),1,
ROUNDDOWN((SUM(VLOOKUP(MONTH(F240),D暦変換用数値,2,FALSE),DAY(F240))/28)+1,0))</f>
        <v>10</v>
      </c>
      <c r="O240" s="496">
        <f>IF(AND(MONTH(F240)=7,DAY(F240)&gt;25),DAY(F240)-25,
MOD((SUM(VLOOKUP(MONTH(F240),D暦変換用数値,2,FALSE),DAY(F240))),28)+1)</f>
        <v>4</v>
      </c>
      <c r="P240" s="499">
        <f>IF(OR(MONTH(F240)&lt;7,AND(MONTH(F240)=7,DAY(F240)&lt;=25)),
MOD(SUM((E240-1901)*365,(N240-1)*28,O240,258),260),
MOD(SUM((E240-1900)*365,(N240-1)*28,O240,258),260))</f>
        <v>119</v>
      </c>
      <c r="Q240" s="462" t="str">
        <f>VLOOKUP(MOD(P240,4),色,2,FALSE)</f>
        <v>青い</v>
      </c>
      <c r="R240" s="466" t="str">
        <f>VLOOKUP(MOD(P240,13),銀河の音,2,FALSE)</f>
        <v>月の</v>
      </c>
      <c r="S240" s="470" t="str">
        <f>VLOOKUP(MOD(P240,20),太陽の紋章,2,FALSE)</f>
        <v>嵐</v>
      </c>
      <c r="T240" s="544" t="s">
        <v>3660</v>
      </c>
    </row>
    <row r="241" spans="1:20" s="329" customFormat="1" ht="13.5" customHeight="1">
      <c r="A241" s="414" t="str">
        <f>VLOOKUP(MOD(E241,10),十干,2,FALSE)</f>
        <v>甲</v>
      </c>
      <c r="B241" s="415" t="str">
        <f>VLOOKUP(MOD(E241,12),十二支,3,FALSE)</f>
        <v xml:space="preserve">01 冥 </v>
      </c>
      <c r="C241" s="416" t="str">
        <f>VLOOKUP(F241,星座,3,TRUE)</f>
        <v xml:space="preserve">09 火 </v>
      </c>
      <c r="D241" s="533" t="s">
        <v>8642</v>
      </c>
      <c r="E241" s="417" t="str">
        <f>IFERROR(YEAR(D241),LEFT(D241,4))</f>
        <v>1614</v>
      </c>
      <c r="F241" s="417" t="str">
        <f>IF(ISTEXT(D241),RIGHT(D241,5),TEXT(D241,"mm/dd"))</f>
        <v>04/07</v>
      </c>
      <c r="G241" s="417">
        <f>SUM(MID(E241,1,1),MID(E241,2,1),MID(E241,3,1),MID(E241,4,1),MID(F241,1,1),MID(F241,2,1),MID(F241,4,1),MID(F241,5,1))</f>
        <v>23</v>
      </c>
      <c r="H241" s="417">
        <f>IF(MOD(G241,9)=0,9,MOD(G241,9))</f>
        <v>5</v>
      </c>
      <c r="I241" s="417" t="str">
        <f>IFERROR(MID("日月火水木金土",WEEKDAY(D241),1),"")</f>
        <v/>
      </c>
      <c r="J241" s="418" t="s">
        <v>2144</v>
      </c>
      <c r="K241" s="419" t="str">
        <f>VLOOKUP(F241,石と花メイン,3,FALSE)</f>
        <v>◇金剛石</v>
      </c>
      <c r="L241" s="420" t="str">
        <f>VLOOKUP(F241,石と花メイン,4,FALSE)</f>
        <v>ディモルフォセカ【アフリカ金盞花】</v>
      </c>
      <c r="M241" s="399">
        <f>IF(OR(MONTH(F241)&lt;7,AND(MONTH(F241)=7,DAY(F241)&lt;=25)),
MOD(SUM((E241-1901)*365,259),260),
MOD(SUM((E241-1900)*365,259),260))</f>
        <v>24</v>
      </c>
      <c r="N241" s="421">
        <f>IF(AND(MONTH(F241)=7,DAY(F241)&gt;25),1,
ROUNDDOWN((SUM(VLOOKUP(MONTH(F241),D暦変換用数値,2,FALSE),DAY(F241))/28)+1,0))</f>
        <v>10</v>
      </c>
      <c r="O241" s="422">
        <f>IF(AND(MONTH(F241)=7,DAY(F241)&gt;25),DAY(F241)-25,
MOD((SUM(VLOOKUP(MONTH(F241),D暦変換用数値,2,FALSE),DAY(F241))),28)+1)</f>
        <v>4</v>
      </c>
      <c r="P241" s="423">
        <f>IF(OR(MONTH(F241)&lt;7,AND(MONTH(F241)=7,DAY(F241)&lt;=25)),
MOD(SUM((E241-1901)*365,(N241-1)*28,O241,258),260),
MOD(SUM((E241-1900)*365,(N241-1)*28,O241,258),260))</f>
        <v>19</v>
      </c>
      <c r="Q241" s="424" t="str">
        <f>VLOOKUP(MOD(P241,4),色,2,FALSE)</f>
        <v>青い</v>
      </c>
      <c r="R241" s="425" t="str">
        <f>VLOOKUP(MOD(P241,13),銀河の音,2,FALSE)</f>
        <v>律動の</v>
      </c>
      <c r="S241" s="426" t="str">
        <f>VLOOKUP(MOD(P241,20),太陽の紋章,2,FALSE)</f>
        <v>嵐</v>
      </c>
      <c r="T241" s="503" t="s">
        <v>3736</v>
      </c>
    </row>
    <row r="242" spans="1:20" s="329" customFormat="1" ht="13.5" customHeight="1">
      <c r="A242" s="414" t="str">
        <f>VLOOKUP(MOD(E242,10),十干,2,FALSE)</f>
        <v>丙</v>
      </c>
      <c r="B242" s="415" t="str">
        <f>VLOOKUP(MOD(E242,12),十二支,3,FALSE)</f>
        <v xml:space="preserve">01 冥 </v>
      </c>
      <c r="C242" s="416" t="str">
        <f>VLOOKUP(F242,星座,3,TRUE)</f>
        <v xml:space="preserve">09 火 </v>
      </c>
      <c r="D242" s="533" t="s">
        <v>8643</v>
      </c>
      <c r="E242" s="417" t="str">
        <f>IFERROR(YEAR(D242),LEFT(D242,4))</f>
        <v>1626</v>
      </c>
      <c r="F242" s="417" t="str">
        <f>IF(ISTEXT(D242),RIGHT(D242,5),TEXT(D242,"mm/dd"))</f>
        <v>04/09</v>
      </c>
      <c r="G242" s="417">
        <f>SUM(MID(E242,1,1),MID(E242,2,1),MID(E242,3,1),MID(E242,4,1),MID(F242,1,1),MID(F242,2,1),MID(F242,4,1),MID(F242,5,1))</f>
        <v>28</v>
      </c>
      <c r="H242" s="417">
        <f>IF(MOD(G242,9)=0,9,MOD(G242,9))</f>
        <v>1</v>
      </c>
      <c r="I242" s="417" t="str">
        <f>IFERROR(MID("日月火水木金土",WEEKDAY(D242),1),"")</f>
        <v/>
      </c>
      <c r="J242" s="418" t="s">
        <v>2145</v>
      </c>
      <c r="K242" s="419" t="str">
        <f>VLOOKUP(F242,石と花メイン,3,FALSE)</f>
        <v>■赤縞瑪瑙</v>
      </c>
      <c r="L242" s="420" t="str">
        <f>VLOOKUP(F242,石と花メイン,4,FALSE)</f>
        <v>アカシア【ミモザ】</v>
      </c>
      <c r="M242" s="399">
        <f>IF(OR(MONTH(F242)&lt;7,AND(MONTH(F242)=7,DAY(F242)&lt;=25)),
MOD(SUM((E242-1901)*365,259),260),
MOD(SUM((E242-1900)*365,259),260))</f>
        <v>244</v>
      </c>
      <c r="N242" s="421">
        <f>IF(AND(MONTH(F242)=7,DAY(F242)&gt;25),1,
ROUNDDOWN((SUM(VLOOKUP(MONTH(F242),D暦変換用数値,2,FALSE),DAY(F242))/28)+1,0))</f>
        <v>10</v>
      </c>
      <c r="O242" s="422">
        <f>IF(AND(MONTH(F242)=7,DAY(F242)&gt;25),DAY(F242)-25,
MOD((SUM(VLOOKUP(MONTH(F242),D暦変換用数値,2,FALSE),DAY(F242))),28)+1)</f>
        <v>6</v>
      </c>
      <c r="P242" s="423">
        <f>IF(OR(MONTH(F242)&lt;7,AND(MONTH(F242)=7,DAY(F242)&lt;=25)),
MOD(SUM((E242-1901)*365,(N242-1)*28,O242,258),260),
MOD(SUM((E242-1900)*365,(N242-1)*28,O242,258),260))</f>
        <v>241</v>
      </c>
      <c r="Q242" s="424" t="str">
        <f>VLOOKUP(MOD(P242,4),色,2,FALSE)</f>
        <v>赤い</v>
      </c>
      <c r="R242" s="425" t="str">
        <f>VLOOKUP(MOD(P242,13),銀河の音,2,FALSE)</f>
        <v>共振の</v>
      </c>
      <c r="S242" s="426" t="str">
        <f>VLOOKUP(MOD(P242,20),太陽の紋章,2,FALSE)</f>
        <v>竜</v>
      </c>
      <c r="T242" s="473" t="s">
        <v>6056</v>
      </c>
    </row>
    <row r="243" spans="1:20" s="329" customFormat="1" ht="13.5" customHeight="1">
      <c r="A243" s="414" t="str">
        <f>VLOOKUP(MOD(E243,10),十干,2,FALSE)</f>
        <v>戊</v>
      </c>
      <c r="B243" s="415" t="str">
        <f>VLOOKUP(MOD(E243,12),十二支,3,FALSE)</f>
        <v xml:space="preserve">01 冥 </v>
      </c>
      <c r="C243" s="416" t="str">
        <f>VLOOKUP(F243,星座,3,TRUE)</f>
        <v xml:space="preserve">09 火 </v>
      </c>
      <c r="D243" s="533" t="s">
        <v>8644</v>
      </c>
      <c r="E243" s="417" t="str">
        <f>IFERROR(YEAR(D243),LEFT(D243,4))</f>
        <v>1638</v>
      </c>
      <c r="F243" s="417" t="str">
        <f>IF(ISTEXT(D243),RIGHT(D243,5),TEXT(D243,"mm/dd"))</f>
        <v>04/12</v>
      </c>
      <c r="G243" s="417">
        <f>SUM(MID(E243,1,1),MID(E243,2,1),MID(E243,3,1),MID(E243,4,1),MID(F243,1,1),MID(F243,2,1),MID(F243,4,1),MID(F243,5,1))</f>
        <v>25</v>
      </c>
      <c r="H243" s="417">
        <f>IF(MOD(G243,9)=0,9,MOD(G243,9))</f>
        <v>7</v>
      </c>
      <c r="I243" s="417" t="str">
        <f>IFERROR(MID("日月火水木金土",WEEKDAY(D243),1),"")</f>
        <v/>
      </c>
      <c r="J243" s="418" t="s">
        <v>2146</v>
      </c>
      <c r="K243" s="419" t="str">
        <f>VLOOKUP(F243,石と花メイン,3,FALSE)</f>
        <v>◆青玉</v>
      </c>
      <c r="L243" s="420" t="str">
        <f>VLOOKUP(F243,石と花メイン,4,FALSE)</f>
        <v>露草【月草】</v>
      </c>
      <c r="M243" s="399">
        <f>IF(OR(MONTH(F243)&lt;7,AND(MONTH(F243)=7,DAY(F243)&lt;=25)),
MOD(SUM((E243-1901)*365,259),260),
MOD(SUM((E243-1900)*365,259),260))</f>
        <v>204</v>
      </c>
      <c r="N243" s="421">
        <f>IF(AND(MONTH(F243)=7,DAY(F243)&gt;25),1,
ROUNDDOWN((SUM(VLOOKUP(MONTH(F243),D暦変換用数値,2,FALSE),DAY(F243))/28)+1,0))</f>
        <v>10</v>
      </c>
      <c r="O243" s="422">
        <f>IF(AND(MONTH(F243)=7,DAY(F243)&gt;25),DAY(F243)-25,
MOD((SUM(VLOOKUP(MONTH(F243),D暦変換用数値,2,FALSE),DAY(F243))),28)+1)</f>
        <v>9</v>
      </c>
      <c r="P243" s="423">
        <f>IF(OR(MONTH(F243)&lt;7,AND(MONTH(F243)=7,DAY(F243)&lt;=25)),
MOD(SUM((E243-1901)*365,(N243-1)*28,O243,258),260),
MOD(SUM((E243-1900)*365,(N243-1)*28,O243,258),260))</f>
        <v>204</v>
      </c>
      <c r="Q243" s="424" t="str">
        <f>VLOOKUP(MOD(P243,4),色,2,FALSE)</f>
        <v>黄色い</v>
      </c>
      <c r="R243" s="425" t="str">
        <f>VLOOKUP(MOD(P243,13),銀河の音,2,FALSE)</f>
        <v>太陽の</v>
      </c>
      <c r="S243" s="426" t="str">
        <f>VLOOKUP(MOD(P243,20),太陽の紋章,2,FALSE)</f>
        <v>種</v>
      </c>
      <c r="T243" s="473" t="s">
        <v>1995</v>
      </c>
    </row>
    <row r="244" spans="1:20" s="329" customFormat="1" ht="13.5" customHeight="1">
      <c r="A244" s="445" t="str">
        <f>VLOOKUP(MOD(E244,10),十干,2,FALSE)</f>
        <v>丙</v>
      </c>
      <c r="B244" s="447" t="str">
        <f>VLOOKUP(MOD(E244,12),十二支,3,FALSE)</f>
        <v xml:space="preserve">01 冥 </v>
      </c>
      <c r="C244" s="448" t="str">
        <f>VLOOKUP(F244,星座,3,TRUE)</f>
        <v xml:space="preserve">09 火 </v>
      </c>
      <c r="D244" s="531" t="s">
        <v>832</v>
      </c>
      <c r="E244" s="449" t="str">
        <f>IFERROR(YEAR(D244),LEFT(D244,4))</f>
        <v>1746</v>
      </c>
      <c r="F244" s="449" t="str">
        <f>IF(ISTEXT(D244),RIGHT(D244,5),TEXT(D244,"mm/dd"))</f>
        <v>03/30</v>
      </c>
      <c r="G244" s="452">
        <f>SUM(MID(E244,1,1),MID(E244,2,1),MID(E244,3,1),MID(E244,4,1),MID(F244,1,1),MID(F244,2,1),MID(F244,4,1),MID(F244,5,1))</f>
        <v>24</v>
      </c>
      <c r="H244" s="450">
        <f>IF(MOD(G244,9)=0,9,MOD(G244,9))</f>
        <v>6</v>
      </c>
      <c r="I244" s="450" t="str">
        <f>IFERROR(MID("日月火水木金土",WEEKDAY(D244),1),"")</f>
        <v/>
      </c>
      <c r="J244" s="453" t="s">
        <v>3525</v>
      </c>
      <c r="K244" s="455" t="str">
        <f>VLOOKUP(F244,石と花メイン,3,FALSE)</f>
        <v>○真珠</v>
      </c>
      <c r="L244" s="457" t="str">
        <f>VLOOKUP(F244,石と花メイン,4,FALSE)</f>
        <v>アルメリア【浜簪】</v>
      </c>
      <c r="M244" s="401">
        <f>IF(OR(MONTH(F244)&lt;7,AND(MONTH(F244)=7,DAY(F244)&lt;=25)),
MOD(SUM((E244-1901)*365,259),260),
MOD(SUM((E244-1900)*365,259),260))</f>
        <v>104</v>
      </c>
      <c r="N244" s="494">
        <f>IF(AND(MONTH(F244)=7,DAY(F244)&gt;25),1,
ROUNDDOWN((SUM(VLOOKUP(MONTH(F244),D暦変換用数値,2,FALSE),DAY(F244))/28)+1,0))</f>
        <v>9</v>
      </c>
      <c r="O244" s="496">
        <f>IF(AND(MONTH(F244)=7,DAY(F244)&gt;25),DAY(F244)-25,
MOD((SUM(VLOOKUP(MONTH(F244),D暦変換用数値,2,FALSE),DAY(F244))),28)+1)</f>
        <v>24</v>
      </c>
      <c r="P244" s="499">
        <f>IF(OR(MONTH(F244)&lt;7,AND(MONTH(F244)=7,DAY(F244)&lt;=25)),
MOD(SUM((E244-1901)*365,(N244-1)*28,O244,258),260),
MOD(SUM((E244-1900)*365,(N244-1)*28,O244,258),260))</f>
        <v>91</v>
      </c>
      <c r="Q244" s="462" t="str">
        <f>VLOOKUP(MOD(P244,4),色,2,FALSE)</f>
        <v>青い</v>
      </c>
      <c r="R244" s="466" t="str">
        <f>VLOOKUP(MOD(P244,13),銀河の音,2,FALSE)</f>
        <v>宇宙の</v>
      </c>
      <c r="S244" s="470" t="str">
        <f>VLOOKUP(MOD(P244,20),太陽の紋章,2,FALSE)</f>
        <v>猿</v>
      </c>
      <c r="T244" s="484" t="s">
        <v>833</v>
      </c>
    </row>
    <row r="245" spans="1:20" s="329" customFormat="1" ht="13.5" customHeight="1">
      <c r="A245" s="445" t="str">
        <f>VLOOKUP(MOD(E245,10),十干,2,FALSE)</f>
        <v>甲</v>
      </c>
      <c r="B245" s="447" t="str">
        <f>VLOOKUP(MOD(E245,12),十二支,3,FALSE)</f>
        <v xml:space="preserve">01 冥 </v>
      </c>
      <c r="C245" s="448" t="str">
        <f>VLOOKUP(F245,星座,3,TRUE)</f>
        <v xml:space="preserve">09 火 </v>
      </c>
      <c r="D245" s="531" t="s">
        <v>834</v>
      </c>
      <c r="E245" s="449" t="str">
        <f>IFERROR(YEAR(D245),LEFT(D245,4))</f>
        <v>1794</v>
      </c>
      <c r="F245" s="449" t="str">
        <f>IF(ISTEXT(D245),RIGHT(D245,5),TEXT(D245,"mm/dd"))</f>
        <v>04/10</v>
      </c>
      <c r="G245" s="452">
        <f>SUM(MID(E245,1,1),MID(E245,2,1),MID(E245,3,1),MID(E245,4,1),MID(F245,1,1),MID(F245,2,1),MID(F245,4,1),MID(F245,5,1))</f>
        <v>26</v>
      </c>
      <c r="H245" s="450">
        <f>IF(MOD(G245,9)=0,9,MOD(G245,9))</f>
        <v>8</v>
      </c>
      <c r="I245" s="450" t="str">
        <f>IFERROR(MID("日月火水木金土",WEEKDAY(D245),1),"")</f>
        <v/>
      </c>
      <c r="J245" s="453" t="s">
        <v>3526</v>
      </c>
      <c r="K245" s="455" t="str">
        <f>VLOOKUP(F245,石と花メイン,3,FALSE)</f>
        <v>□水晶</v>
      </c>
      <c r="L245" s="457" t="str">
        <f>VLOOKUP(F245,石と花メイン,4,FALSE)</f>
        <v>九輪草【七階草】</v>
      </c>
      <c r="M245" s="401">
        <f>IF(OR(MONTH(F245)&lt;7,AND(MONTH(F245)=7,DAY(F245)&lt;=25)),
MOD(SUM((E245-1901)*365,259),260),
MOD(SUM((E245-1900)*365,259),260))</f>
        <v>204</v>
      </c>
      <c r="N245" s="494">
        <f>IF(AND(MONTH(F245)=7,DAY(F245)&gt;25),1,
ROUNDDOWN((SUM(VLOOKUP(MONTH(F245),D暦変換用数値,2,FALSE),DAY(F245))/28)+1,0))</f>
        <v>10</v>
      </c>
      <c r="O245" s="496">
        <f>IF(AND(MONTH(F245)=7,DAY(F245)&gt;25),DAY(F245)-25,
MOD((SUM(VLOOKUP(MONTH(F245),D暦変換用数値,2,FALSE),DAY(F245))),28)+1)</f>
        <v>7</v>
      </c>
      <c r="P245" s="499">
        <f>IF(OR(MONTH(F245)&lt;7,AND(MONTH(F245)=7,DAY(F245)&lt;=25)),
MOD(SUM((E245-1901)*365,(N245-1)*28,O245,258),260),
MOD(SUM((E245-1900)*365,(N245-1)*28,O245,258),260))</f>
        <v>202</v>
      </c>
      <c r="Q245" s="461" t="str">
        <f>VLOOKUP(MOD(P245,4),色,2,FALSE)</f>
        <v>白い</v>
      </c>
      <c r="R245" s="465" t="str">
        <f>VLOOKUP(MOD(P245,13),銀河の音,2,FALSE)</f>
        <v>共振の</v>
      </c>
      <c r="S245" s="469" t="str">
        <f>VLOOKUP(MOD(P245,20),太陽の紋章,2,FALSE)</f>
        <v>風</v>
      </c>
      <c r="T245" s="474" t="s">
        <v>835</v>
      </c>
    </row>
    <row r="246" spans="1:20" s="329" customFormat="1" ht="13.5" customHeight="1">
      <c r="A246" s="486" t="str">
        <f>VLOOKUP(MOD(E246,10),十干,2,FALSE)</f>
        <v>甲</v>
      </c>
      <c r="B246" s="447" t="str">
        <f>VLOOKUP(MOD(E246,12),十二支,3,FALSE)</f>
        <v xml:space="preserve">01 冥 </v>
      </c>
      <c r="C246" s="448" t="str">
        <f>VLOOKUP(F246,星座,3,TRUE)</f>
        <v xml:space="preserve">10 龍 </v>
      </c>
      <c r="D246" s="535">
        <v>5293</v>
      </c>
      <c r="E246" s="450">
        <f>IFERROR(YEAR(D246),LEFT(D246,4))</f>
        <v>1914</v>
      </c>
      <c r="F246" s="450" t="str">
        <f>IF(ISTEXT(D246),RIGHT(D246,5),TEXT(D246,"mm/dd"))</f>
        <v>06/28</v>
      </c>
      <c r="G246" s="450">
        <f>SUM(MID(E246,1,1),MID(E246,2,1),MID(E246,3,1),MID(E246,4,1),MID(F246,1,1),MID(F246,2,1),MID(F246,4,1),MID(F246,5,1))</f>
        <v>31</v>
      </c>
      <c r="H246" s="450">
        <f>IF(MOD(G246,9)=0,9,MOD(G246,9))</f>
        <v>4</v>
      </c>
      <c r="I246" s="450" t="str">
        <f>IFERROR(MID("日月火水木金土",WEEKDAY(D246),1),"")</f>
        <v>日</v>
      </c>
      <c r="J246" s="454" t="s">
        <v>4686</v>
      </c>
      <c r="K246" s="456" t="str">
        <f>VLOOKUP(F246,石と花メイン,3,FALSE)</f>
        <v>◇金剛石</v>
      </c>
      <c r="L246" s="458" t="str">
        <f>VLOOKUP(F246,石と花メイン,4,FALSE)</f>
        <v>エノテラ【昼咲月見草】</v>
      </c>
      <c r="M246" s="403">
        <f>IF(OR(MONTH(F246)&lt;7,AND(MONTH(F246)=7,DAY(F246)&lt;=25)),
MOD(SUM((E246-1901)*365,259),260),
MOD(SUM((E246-1900)*365,259),260))</f>
        <v>64</v>
      </c>
      <c r="N246" s="495">
        <f>IF(AND(MONTH(F246)=7,DAY(F246)&gt;25),1,
ROUNDDOWN((SUM(VLOOKUP(MONTH(F246),D暦変換用数値,2,FALSE),DAY(F246))/28)+1,0))</f>
        <v>13</v>
      </c>
      <c r="O246" s="497">
        <f>IF(AND(MONTH(F246)=7,DAY(F246)&gt;25),DAY(F246)-25,
MOD((SUM(VLOOKUP(MONTH(F246),D暦変換用数値,2,FALSE),DAY(F246))),28)+1)</f>
        <v>2</v>
      </c>
      <c r="P246" s="500">
        <f>IF(OR(MONTH(F246)&lt;7,AND(MONTH(F246)=7,DAY(F246)&lt;=25)),
MOD(SUM((E246-1901)*365,(N246-1)*28,O246,258),260),
MOD(SUM((E246-1900)*365,(N246-1)*28,O246,258),260))</f>
        <v>141</v>
      </c>
      <c r="Q246" s="463" t="str">
        <f>VLOOKUP(MOD(P246,4),色,2,FALSE)</f>
        <v>赤い</v>
      </c>
      <c r="R246" s="467" t="str">
        <f>VLOOKUP(MOD(P246,13),銀河の音,2,FALSE)</f>
        <v>スペクトルの</v>
      </c>
      <c r="S246" s="471" t="str">
        <f>VLOOKUP(MOD(P246,20),太陽の紋章,2,FALSE)</f>
        <v>竜</v>
      </c>
      <c r="T246" s="477" t="s">
        <v>4688</v>
      </c>
    </row>
    <row r="247" spans="1:20" s="329" customFormat="1" ht="13.5" customHeight="1">
      <c r="A247" s="445" t="str">
        <f>VLOOKUP(MOD(E247,10),十干,2,FALSE)</f>
        <v>戊</v>
      </c>
      <c r="B247" s="447" t="str">
        <f>VLOOKUP(MOD(E247,12),十二支,3,FALSE)</f>
        <v xml:space="preserve">01 冥 </v>
      </c>
      <c r="C247" s="448" t="str">
        <f>VLOOKUP(F247,星座,3,TRUE)</f>
        <v xml:space="preserve">10 龍 </v>
      </c>
      <c r="D247" s="531">
        <v>14059</v>
      </c>
      <c r="E247" s="449">
        <f>IFERROR(YEAR(D247),LEFT(D247,4))</f>
        <v>1938</v>
      </c>
      <c r="F247" s="449" t="str">
        <f>IF(ISTEXT(D247),RIGHT(D247,5),TEXT(D247,"mm/dd"))</f>
        <v>06/28</v>
      </c>
      <c r="G247" s="452">
        <f>SUM(MID(E247,1,1),MID(E247,2,1),MID(E247,3,1),MID(E247,4,1),MID(F247,1,1),MID(F247,2,1),MID(F247,4,1),MID(F247,5,1))</f>
        <v>37</v>
      </c>
      <c r="H247" s="450">
        <f>IF(MOD(G247,9)=0,9,MOD(G247,9))</f>
        <v>1</v>
      </c>
      <c r="I247" s="450" t="str">
        <f>IFERROR(MID("日月火水木金土",WEEKDAY(D247),1),"")</f>
        <v>火</v>
      </c>
      <c r="J247" s="453" t="s">
        <v>3538</v>
      </c>
      <c r="K247" s="455" t="str">
        <f>VLOOKUP(F247,石と花メイン,3,FALSE)</f>
        <v>◇金剛石</v>
      </c>
      <c r="L247" s="457" t="str">
        <f>VLOOKUP(F247,石と花メイン,4,FALSE)</f>
        <v>エノテラ【昼咲月見草】</v>
      </c>
      <c r="M247" s="401">
        <f>IF(OR(MONTH(F247)&lt;7,AND(MONTH(F247)=7,DAY(F247)&lt;=25)),
MOD(SUM((E247-1901)*365,259),260),
MOD(SUM((E247-1900)*365,259),260))</f>
        <v>244</v>
      </c>
      <c r="N247" s="494">
        <f>IF(AND(MONTH(F247)=7,DAY(F247)&gt;25),1,
ROUNDDOWN((SUM(VLOOKUP(MONTH(F247),D暦変換用数値,2,FALSE),DAY(F247))/28)+1,0))</f>
        <v>13</v>
      </c>
      <c r="O247" s="496">
        <f>IF(AND(MONTH(F247)=7,DAY(F247)&gt;25),DAY(F247)-25,
MOD((SUM(VLOOKUP(MONTH(F247),D暦変換用数値,2,FALSE),DAY(F247))),28)+1)</f>
        <v>2</v>
      </c>
      <c r="P247" s="499">
        <f>IF(OR(MONTH(F247)&lt;7,AND(MONTH(F247)=7,DAY(F247)&lt;=25)),
MOD(SUM((E247-1901)*365,(N247-1)*28,O247,258),260),
MOD(SUM((E247-1900)*365,(N247-1)*28,O247,258),260))</f>
        <v>61</v>
      </c>
      <c r="Q247" s="463" t="str">
        <f>VLOOKUP(MOD(P247,4),色,2,FALSE)</f>
        <v>赤い</v>
      </c>
      <c r="R247" s="467" t="str">
        <f>VLOOKUP(MOD(P247,13),銀河の音,2,FALSE)</f>
        <v>太陽の</v>
      </c>
      <c r="S247" s="471" t="str">
        <f>VLOOKUP(MOD(P247,20),太陽の紋章,2,FALSE)</f>
        <v>竜</v>
      </c>
      <c r="T247" s="484" t="s">
        <v>1309</v>
      </c>
    </row>
    <row r="248" spans="1:20" s="329" customFormat="1" ht="13.5" customHeight="1">
      <c r="A248" s="445" t="str">
        <f>VLOOKUP(MOD(E248,10),十干,2,FALSE)</f>
        <v>壬</v>
      </c>
      <c r="B248" s="447" t="str">
        <f>VLOOKUP(MOD(E248,12),十二支,3,FALSE)</f>
        <v xml:space="preserve">01 冥 </v>
      </c>
      <c r="C248" s="448" t="str">
        <f>VLOOKUP(F248,星座,3,TRUE)</f>
        <v xml:space="preserve">10 龍 </v>
      </c>
      <c r="D248" s="535">
        <v>22819</v>
      </c>
      <c r="E248" s="450">
        <f>IFERROR(YEAR(D248),LEFT(D248,4))</f>
        <v>1962</v>
      </c>
      <c r="F248" s="450" t="str">
        <f>IF(ISTEXT(D248),RIGHT(D248,5),TEXT(D248,"mm/dd"))</f>
        <v>06/22</v>
      </c>
      <c r="G248" s="450">
        <f>SUM(MID(E248,1,1),MID(E248,2,1),MID(E248,3,1),MID(E248,4,1),MID(F248,1,1),MID(F248,2,1),MID(F248,4,1),MID(F248,5,1))</f>
        <v>28</v>
      </c>
      <c r="H248" s="450">
        <f>IF(MOD(G248,9)=0,9,MOD(G248,9))</f>
        <v>1</v>
      </c>
      <c r="I248" s="450" t="str">
        <f>IFERROR(MID("日月火水木金土",WEEKDAY(D248),1),"")</f>
        <v>金</v>
      </c>
      <c r="J248" s="454" t="s">
        <v>250</v>
      </c>
      <c r="K248" s="456" t="str">
        <f>VLOOKUP(F248,石と花メイン,3,FALSE)</f>
        <v>◆紅玉</v>
      </c>
      <c r="L248" s="458" t="str">
        <f>VLOOKUP(F248,石と花メイン,4,FALSE)</f>
        <v>忍冬/吸葛【ハニーサックル】</v>
      </c>
      <c r="M248" s="403">
        <f>IF(OR(MONTH(F248)&lt;7,AND(MONTH(F248)=7,DAY(F248)&lt;=25)),
MOD(SUM((E248-1901)*365,259),260),
MOD(SUM((E248-1900)*365,259),260))</f>
        <v>164</v>
      </c>
      <c r="N248" s="495">
        <f>IF(AND(MONTH(F248)=7,DAY(F248)&gt;25),1,
ROUNDDOWN((SUM(VLOOKUP(MONTH(F248),D暦変換用数値,2,FALSE),DAY(F248))/28)+1,0))</f>
        <v>12</v>
      </c>
      <c r="O248" s="497">
        <f>IF(AND(MONTH(F248)=7,DAY(F248)&gt;25),DAY(F248)-25,
MOD((SUM(VLOOKUP(MONTH(F248),D暦変換用数値,2,FALSE),DAY(F248))),28)+1)</f>
        <v>24</v>
      </c>
      <c r="P248" s="500">
        <f>IF(OR(MONTH(F248)&lt;7,AND(MONTH(F248)=7,DAY(F248)&lt;=25)),
MOD(SUM((E248-1901)*365,(N248-1)*28,O248,258),260),
MOD(SUM((E248-1900)*365,(N248-1)*28,O248,258),260))</f>
        <v>235</v>
      </c>
      <c r="Q248" s="462" t="str">
        <f>VLOOKUP(MOD(P248,4),色,2,FALSE)</f>
        <v>青い</v>
      </c>
      <c r="R248" s="466" t="str">
        <f>VLOOKUP(MOD(P248,13),銀河の音,2,FALSE)</f>
        <v>磁気の</v>
      </c>
      <c r="S248" s="470" t="str">
        <f>VLOOKUP(MOD(P248,20),太陽の紋章,2,FALSE)</f>
        <v>鷲</v>
      </c>
      <c r="T248" s="485" t="s">
        <v>6471</v>
      </c>
    </row>
    <row r="249" spans="1:20" s="329" customFormat="1" ht="13.5" customHeight="1">
      <c r="A249" s="445" t="str">
        <f>VLOOKUP(MOD(E249,10),十干,2,FALSE)</f>
        <v>壬</v>
      </c>
      <c r="B249" s="447" t="str">
        <f>VLOOKUP(MOD(E249,12),十二支,3,FALSE)</f>
        <v xml:space="preserve">01 冥 </v>
      </c>
      <c r="C249" s="448" t="str">
        <f>VLOOKUP(F249,星座,3,TRUE)</f>
        <v xml:space="preserve">10 龍 </v>
      </c>
      <c r="D249" s="531">
        <v>22830</v>
      </c>
      <c r="E249" s="449">
        <f>IFERROR(YEAR(D249),LEFT(D249,4))</f>
        <v>1962</v>
      </c>
      <c r="F249" s="449" t="str">
        <f>IF(ISTEXT(D249),RIGHT(D249,5),TEXT(D249,"mm/dd"))</f>
        <v>07/03</v>
      </c>
      <c r="G249" s="452">
        <f>SUM(MID(E249,1,1),MID(E249,2,1),MID(E249,3,1),MID(E249,4,1),MID(F249,1,1),MID(F249,2,1),MID(F249,4,1),MID(F249,5,1))</f>
        <v>28</v>
      </c>
      <c r="H249" s="450">
        <f>IF(MOD(G249,9)=0,9,MOD(G249,9))</f>
        <v>1</v>
      </c>
      <c r="I249" s="450" t="str">
        <f>IFERROR(MID("日月火水木金土",WEEKDAY(D249),1),"")</f>
        <v>火</v>
      </c>
      <c r="J249" s="453" t="s">
        <v>3539</v>
      </c>
      <c r="K249" s="455" t="str">
        <f>VLOOKUP(F249,石と花メイン,3,FALSE)</f>
        <v>◆翠玉</v>
      </c>
      <c r="L249" s="457" t="str">
        <f>VLOOKUP(F249,石と花メイン,4,FALSE)</f>
        <v>立浪草</v>
      </c>
      <c r="M249" s="401">
        <f>IF(OR(MONTH(F249)&lt;7,AND(MONTH(F249)=7,DAY(F249)&lt;=25)),
MOD(SUM((E249-1901)*365,259),260),
MOD(SUM((E249-1900)*365,259),260))</f>
        <v>164</v>
      </c>
      <c r="N249" s="494">
        <f>IF(AND(MONTH(F249)=7,DAY(F249)&gt;25),1,
ROUNDDOWN((SUM(VLOOKUP(MONTH(F249),D暦変換用数値,2,FALSE),DAY(F249))/28)+1,0))</f>
        <v>13</v>
      </c>
      <c r="O249" s="496">
        <f>IF(AND(MONTH(F249)=7,DAY(F249)&gt;25),DAY(F249)-25,
MOD((SUM(VLOOKUP(MONTH(F249),D暦変換用数値,2,FALSE),DAY(F249))),28)+1)</f>
        <v>7</v>
      </c>
      <c r="P249" s="499">
        <f>IF(OR(MONTH(F249)&lt;7,AND(MONTH(F249)=7,DAY(F249)&lt;=25)),
MOD(SUM((E249-1901)*365,(N249-1)*28,O249,258),260),
MOD(SUM((E249-1900)*365,(N249-1)*28,O249,258),260))</f>
        <v>246</v>
      </c>
      <c r="Q249" s="461" t="str">
        <f>VLOOKUP(MOD(P249,4),色,2,FALSE)</f>
        <v>白い</v>
      </c>
      <c r="R249" s="465" t="str">
        <f>VLOOKUP(MOD(P249,13),銀河の音,2,FALSE)</f>
        <v>水晶の</v>
      </c>
      <c r="S249" s="469" t="str">
        <f>VLOOKUP(MOD(P249,20),太陽の紋章,2,FALSE)</f>
        <v>世界の橋渡し</v>
      </c>
      <c r="T249" s="483" t="s">
        <v>3736</v>
      </c>
    </row>
    <row r="250" spans="1:20" s="329" customFormat="1" ht="13.5" customHeight="1">
      <c r="A250" s="414" t="str">
        <f>VLOOKUP(MOD(E250,10),十干,2,FALSE)</f>
        <v>壬</v>
      </c>
      <c r="B250" s="415" t="str">
        <f>VLOOKUP(MOD(E250,12),十二支,3,FALSE)</f>
        <v xml:space="preserve">01 冥 </v>
      </c>
      <c r="C250" s="416" t="str">
        <f>VLOOKUP(F250,星座,3,TRUE)</f>
        <v xml:space="preserve">10 龍 </v>
      </c>
      <c r="D250" s="533">
        <v>22835</v>
      </c>
      <c r="E250" s="417">
        <f>IFERROR(YEAR(D250),LEFT(D250,4))</f>
        <v>1962</v>
      </c>
      <c r="F250" s="417" t="str">
        <f>IF(ISTEXT(D250),RIGHT(D250,5),TEXT(D250,"mm/dd"))</f>
        <v>07/08</v>
      </c>
      <c r="G250" s="417">
        <f>SUM(MID(E250,1,1),MID(E250,2,1),MID(E250,3,1),MID(E250,4,1),MID(F250,1,1),MID(F250,2,1),MID(F250,4,1),MID(F250,5,1))</f>
        <v>33</v>
      </c>
      <c r="H250" s="417">
        <f>IF(MOD(G250,9)=0,9,MOD(G250,9))</f>
        <v>6</v>
      </c>
      <c r="I250" s="417" t="str">
        <f>IFERROR(MID("日月火水木金土",WEEKDAY(D250),1),"")</f>
        <v>日</v>
      </c>
      <c r="J250" s="418" t="s">
        <v>3819</v>
      </c>
      <c r="K250" s="419" t="str">
        <f>VLOOKUP(F250,石と花メイン,3,FALSE)</f>
        <v>○真珠</v>
      </c>
      <c r="L250" s="420" t="str">
        <f>VLOOKUP(F250,石と花メイン,4,FALSE)</f>
        <v>蓮</v>
      </c>
      <c r="M250" s="399">
        <f>IF(OR(MONTH(F250)&lt;7,AND(MONTH(F250)=7,DAY(F250)&lt;=25)),
MOD(SUM((E250-1901)*365,259),260),
MOD(SUM((E250-1900)*365,259),260))</f>
        <v>164</v>
      </c>
      <c r="N250" s="421">
        <f>IF(AND(MONTH(F250)=7,DAY(F250)&gt;25),1,
ROUNDDOWN((SUM(VLOOKUP(MONTH(F250),D暦変換用数値,2,FALSE),DAY(F250))/28)+1,0))</f>
        <v>13</v>
      </c>
      <c r="O250" s="422">
        <f>IF(AND(MONTH(F250)=7,DAY(F250)&gt;25),DAY(F250)-25,
MOD((SUM(VLOOKUP(MONTH(F250),D暦変換用数値,2,FALSE),DAY(F250))),28)+1)</f>
        <v>12</v>
      </c>
      <c r="P250" s="423">
        <f>IF(OR(MONTH(F250)&lt;7,AND(MONTH(F250)=7,DAY(F250)&lt;=25)),
MOD(SUM((E250-1901)*365,(N250-1)*28,O250,258),260),
MOD(SUM((E250-1900)*365,(N250-1)*28,O250,258),260))</f>
        <v>251</v>
      </c>
      <c r="Q250" s="424" t="str">
        <f>VLOOKUP(MOD(P250,4),色,2,FALSE)</f>
        <v>青い</v>
      </c>
      <c r="R250" s="425" t="str">
        <f>VLOOKUP(MOD(P250,13),銀河の音,2,FALSE)</f>
        <v>自己存在の</v>
      </c>
      <c r="S250" s="426" t="str">
        <f>VLOOKUP(MOD(P250,20),太陽の紋章,2,FALSE)</f>
        <v>猿</v>
      </c>
      <c r="T250" s="502" t="s">
        <v>1810</v>
      </c>
    </row>
    <row r="251" spans="1:20" s="329" customFormat="1" ht="13.5" customHeight="1">
      <c r="A251" s="445" t="str">
        <f>VLOOKUP(MOD(E251,10),十干,2,FALSE)</f>
        <v>壬</v>
      </c>
      <c r="B251" s="447" t="str">
        <f>VLOOKUP(MOD(E251,12),十二支,3,FALSE)</f>
        <v xml:space="preserve">01 冥 </v>
      </c>
      <c r="C251" s="448" t="str">
        <f>VLOOKUP(F251,星座,3,TRUE)</f>
        <v xml:space="preserve">10 龍 </v>
      </c>
      <c r="D251" s="531">
        <v>22838</v>
      </c>
      <c r="E251" s="449">
        <f>IFERROR(YEAR(D251),LEFT(D251,4))</f>
        <v>1962</v>
      </c>
      <c r="F251" s="449" t="str">
        <f>IF(ISTEXT(D251),RIGHT(D251,5),TEXT(D251,"mm/dd"))</f>
        <v>07/11</v>
      </c>
      <c r="G251" s="452">
        <f>SUM(MID(E251,1,1),MID(E251,2,1),MID(E251,3,1),MID(E251,4,1),MID(F251,1,1),MID(F251,2,1),MID(F251,4,1),MID(F251,5,1))</f>
        <v>27</v>
      </c>
      <c r="H251" s="450">
        <f>IF(MOD(G251,9)=0,9,MOD(G251,9))</f>
        <v>9</v>
      </c>
      <c r="I251" s="450" t="str">
        <f>IFERROR(MID("日月火水木金土",WEEKDAY(D251),1),"")</f>
        <v>水</v>
      </c>
      <c r="J251" s="453" t="s">
        <v>3540</v>
      </c>
      <c r="K251" s="455" t="str">
        <f>VLOOKUP(F251,石と花メイン,3,FALSE)</f>
        <v>◇金剛石</v>
      </c>
      <c r="L251" s="457" t="str">
        <f>VLOOKUP(F251,石と花メイン,4,FALSE)</f>
        <v>アカンサス【葉薊】</v>
      </c>
      <c r="M251" s="401">
        <f>IF(OR(MONTH(F251)&lt;7,AND(MONTH(F251)=7,DAY(F251)&lt;=25)),
MOD(SUM((E251-1901)*365,259),260),
MOD(SUM((E251-1900)*365,259),260))</f>
        <v>164</v>
      </c>
      <c r="N251" s="494">
        <f>IF(AND(MONTH(F251)=7,DAY(F251)&gt;25),1,
ROUNDDOWN((SUM(VLOOKUP(MONTH(F251),D暦変換用数値,2,FALSE),DAY(F251))/28)+1,0))</f>
        <v>13</v>
      </c>
      <c r="O251" s="496">
        <f>IF(AND(MONTH(F251)=7,DAY(F251)&gt;25),DAY(F251)-25,
MOD((SUM(VLOOKUP(MONTH(F251),D暦変換用数値,2,FALSE),DAY(F251))),28)+1)</f>
        <v>15</v>
      </c>
      <c r="P251" s="499">
        <f>IF(OR(MONTH(F251)&lt;7,AND(MONTH(F251)=7,DAY(F251)&lt;=25)),
MOD(SUM((E251-1901)*365,(N251-1)*28,O251,258),260),
MOD(SUM((E251-1900)*365,(N251-1)*28,O251,258),260))</f>
        <v>254</v>
      </c>
      <c r="Q251" s="461" t="str">
        <f>VLOOKUP(MOD(P251,4),色,2,FALSE)</f>
        <v>白い</v>
      </c>
      <c r="R251" s="465" t="str">
        <f>VLOOKUP(MOD(P251,13),銀河の音,2,FALSE)</f>
        <v>共振の</v>
      </c>
      <c r="S251" s="469" t="str">
        <f>VLOOKUP(MOD(P251,20),太陽の紋章,2,FALSE)</f>
        <v>魔法使い</v>
      </c>
      <c r="T251" s="482" t="s">
        <v>6752</v>
      </c>
    </row>
    <row r="252" spans="1:20" s="329" customFormat="1" ht="13.5" customHeight="1">
      <c r="A252" s="445" t="str">
        <f>VLOOKUP(MOD(E252,10),十干,2,FALSE)</f>
        <v>壬</v>
      </c>
      <c r="B252" s="447" t="str">
        <f>VLOOKUP(MOD(E252,12),十二支,3,FALSE)</f>
        <v xml:space="preserve">01 冥 </v>
      </c>
      <c r="C252" s="448" t="str">
        <f>VLOOKUP(F252,星座,3,TRUE)</f>
        <v xml:space="preserve">10 龍 </v>
      </c>
      <c r="D252" s="531">
        <v>22842</v>
      </c>
      <c r="E252" s="449">
        <f>IFERROR(YEAR(D252),LEFT(D252,4))</f>
        <v>1962</v>
      </c>
      <c r="F252" s="449" t="str">
        <f>IF(ISTEXT(D252),RIGHT(D252,5),TEXT(D252,"mm/dd"))</f>
        <v>07/15</v>
      </c>
      <c r="G252" s="452">
        <f>SUM(MID(E252,1,1),MID(E252,2,1),MID(E252,3,1),MID(E252,4,1),MID(F252,1,1),MID(F252,2,1),MID(F252,4,1),MID(F252,5,1))</f>
        <v>31</v>
      </c>
      <c r="H252" s="450">
        <f>IF(MOD(G252,9)=0,9,MOD(G252,9))</f>
        <v>4</v>
      </c>
      <c r="I252" s="450" t="str">
        <f>IFERROR(MID("日月火水木金土",WEEKDAY(D252),1),"")</f>
        <v>日</v>
      </c>
      <c r="J252" s="453" t="s">
        <v>3541</v>
      </c>
      <c r="K252" s="455" t="str">
        <f>VLOOKUP(F252,石と花メイン,3,FALSE)</f>
        <v>◇金剛石</v>
      </c>
      <c r="L252" s="457" t="str">
        <f>VLOOKUP(F252,石と花メイン,4,FALSE)</f>
        <v>薔薇</v>
      </c>
      <c r="M252" s="401">
        <f>IF(OR(MONTH(F252)&lt;7,AND(MONTH(F252)=7,DAY(F252)&lt;=25)),
MOD(SUM((E252-1901)*365,259),260),
MOD(SUM((E252-1900)*365,259),260))</f>
        <v>164</v>
      </c>
      <c r="N252" s="494">
        <f>IF(AND(MONTH(F252)=7,DAY(F252)&gt;25),1,
ROUNDDOWN((SUM(VLOOKUP(MONTH(F252),D暦変換用数値,2,FALSE),DAY(F252))/28)+1,0))</f>
        <v>13</v>
      </c>
      <c r="O252" s="496">
        <f>IF(AND(MONTH(F252)=7,DAY(F252)&gt;25),DAY(F252)-25,
MOD((SUM(VLOOKUP(MONTH(F252),D暦変換用数値,2,FALSE),DAY(F252))),28)+1)</f>
        <v>19</v>
      </c>
      <c r="P252" s="499">
        <f>IF(OR(MONTH(F252)&lt;7,AND(MONTH(F252)=7,DAY(F252)&lt;=25)),
MOD(SUM((E252-1901)*365,(N252-1)*28,O252,258),260),
MOD(SUM((E252-1900)*365,(N252-1)*28,O252,258),260))</f>
        <v>258</v>
      </c>
      <c r="Q252" s="461" t="str">
        <f>VLOOKUP(MOD(P252,4),色,2,FALSE)</f>
        <v>白い</v>
      </c>
      <c r="R252" s="465" t="str">
        <f>VLOOKUP(MOD(P252,13),銀河の音,2,FALSE)</f>
        <v>スペクトルの</v>
      </c>
      <c r="S252" s="469" t="str">
        <f>VLOOKUP(MOD(P252,20),太陽の紋章,2,FALSE)</f>
        <v>鏡</v>
      </c>
      <c r="T252" s="508" t="s">
        <v>1310</v>
      </c>
    </row>
    <row r="253" spans="1:20" s="329" customFormat="1" ht="13.5" customHeight="1">
      <c r="A253" s="445" t="str">
        <f>VLOOKUP(MOD(E253,10),十干,2,FALSE)</f>
        <v>壬</v>
      </c>
      <c r="B253" s="447" t="str">
        <f>VLOOKUP(MOD(E253,12),十二支,3,FALSE)</f>
        <v xml:space="preserve">01 冥 </v>
      </c>
      <c r="C253" s="448" t="str">
        <f>VLOOKUP(F253,星座,3,TRUE)</f>
        <v xml:space="preserve">10 龍 </v>
      </c>
      <c r="D253" s="531">
        <v>22843</v>
      </c>
      <c r="E253" s="449">
        <f>IFERROR(YEAR(D253),LEFT(D253,4))</f>
        <v>1962</v>
      </c>
      <c r="F253" s="449" t="str">
        <f>IF(ISTEXT(D253),RIGHT(D253,5),TEXT(D253,"mm/dd"))</f>
        <v>07/16</v>
      </c>
      <c r="G253" s="452">
        <f>SUM(MID(E253,1,1),MID(E253,2,1),MID(E253,3,1),MID(E253,4,1),MID(F253,1,1),MID(F253,2,1),MID(F253,4,1),MID(F253,5,1))</f>
        <v>32</v>
      </c>
      <c r="H253" s="450">
        <f>IF(MOD(G253,9)=0,9,MOD(G253,9))</f>
        <v>5</v>
      </c>
      <c r="I253" s="450" t="str">
        <f>IFERROR(MID("日月火水木金土",WEEKDAY(D253),1),"")</f>
        <v>月</v>
      </c>
      <c r="J253" s="453" t="s">
        <v>3542</v>
      </c>
      <c r="K253" s="455" t="str">
        <f>VLOOKUP(F253,石と花メイン,3,FALSE)</f>
        <v>◆柘榴石</v>
      </c>
      <c r="L253" s="457" t="str">
        <f>VLOOKUP(F253,石と花メイン,4,FALSE)</f>
        <v>昼顔【雨降り花】</v>
      </c>
      <c r="M253" s="401">
        <f>IF(OR(MONTH(F253)&lt;7,AND(MONTH(F253)=7,DAY(F253)&lt;=25)),
MOD(SUM((E253-1901)*365,259),260),
MOD(SUM((E253-1900)*365,259),260))</f>
        <v>164</v>
      </c>
      <c r="N253" s="494">
        <f>IF(AND(MONTH(F253)=7,DAY(F253)&gt;25),1,
ROUNDDOWN((SUM(VLOOKUP(MONTH(F253),D暦変換用数値,2,FALSE),DAY(F253))/28)+1,0))</f>
        <v>13</v>
      </c>
      <c r="O253" s="496">
        <f>IF(AND(MONTH(F253)=7,DAY(F253)&gt;25),DAY(F253)-25,
MOD((SUM(VLOOKUP(MONTH(F253),D暦変換用数値,2,FALSE),DAY(F253))),28)+1)</f>
        <v>20</v>
      </c>
      <c r="P253" s="499">
        <f>IF(OR(MONTH(F253)&lt;7,AND(MONTH(F253)=7,DAY(F253)&lt;=25)),
MOD(SUM((E253-1901)*365,(N253-1)*28,O253,258),260),
MOD(SUM((E253-1900)*365,(N253-1)*28,O253,258),260))</f>
        <v>259</v>
      </c>
      <c r="Q253" s="462" t="str">
        <f>VLOOKUP(MOD(P253,4),色,2,FALSE)</f>
        <v>青い</v>
      </c>
      <c r="R253" s="466" t="str">
        <f>VLOOKUP(MOD(P253,13),銀河の音,2,FALSE)</f>
        <v>水晶の</v>
      </c>
      <c r="S253" s="470" t="str">
        <f>VLOOKUP(MOD(P253,20),太陽の紋章,2,FALSE)</f>
        <v>嵐</v>
      </c>
      <c r="T253" s="472" t="s">
        <v>3737</v>
      </c>
    </row>
    <row r="254" spans="1:20" s="329" customFormat="1" ht="13.5" customHeight="1">
      <c r="A254" s="442" t="str">
        <f>VLOOKUP(MOD(E254,10),十干,2,FALSE)</f>
        <v>壬</v>
      </c>
      <c r="B254" s="432" t="str">
        <f>VLOOKUP(MOD(E254,12),十二支,3,FALSE)</f>
        <v xml:space="preserve">01 冥 </v>
      </c>
      <c r="C254" s="433" t="str">
        <f>VLOOKUP(F254,星座,3,TRUE)</f>
        <v xml:space="preserve">10 龍 </v>
      </c>
      <c r="D254" s="534">
        <v>22845</v>
      </c>
      <c r="E254" s="434">
        <f>IFERROR(YEAR(D254),LEFT(D254,4))</f>
        <v>1962</v>
      </c>
      <c r="F254" s="434" t="str">
        <f>IF(ISTEXT(D254),RIGHT(D254,5),TEXT(D254,"mm/dd"))</f>
        <v>07/18</v>
      </c>
      <c r="G254" s="434">
        <f>SUM(MID(E254,1,1),MID(E254,2,1),MID(E254,3,1),MID(E254,4,1),MID(F254,1,1),MID(F254,2,1),MID(F254,4,1),MID(F254,5,1))</f>
        <v>34</v>
      </c>
      <c r="H254" s="434">
        <f>IF(MOD(G254,9)=0,9,MOD(G254,9))</f>
        <v>7</v>
      </c>
      <c r="I254" s="434" t="str">
        <f>IFERROR(MID("日月火水木金土",WEEKDAY(D254),1),"")</f>
        <v>水</v>
      </c>
      <c r="J254" s="443" t="s">
        <v>8370</v>
      </c>
      <c r="K254" s="436" t="str">
        <f>VLOOKUP(F254,石と花メイン,3,FALSE)</f>
        <v>□水晶</v>
      </c>
      <c r="L254" s="435" t="str">
        <f>VLOOKUP(F254,石と花メイン,4,FALSE)</f>
        <v>バーベナ【美女桜】</v>
      </c>
      <c r="M254" s="400">
        <f>IF(OR(MONTH(F254)&lt;7,AND(MONTH(F254)=7,DAY(F254)&lt;=25)),
MOD(SUM((E254-1901)*365,259),260),
MOD(SUM((E254-1900)*365,259),260))</f>
        <v>164</v>
      </c>
      <c r="N254" s="436">
        <f>IF(AND(MONTH(F254)=7,DAY(F254)&gt;25),1,
ROUNDDOWN((SUM(VLOOKUP(MONTH(F254),D暦変換用数値,2,FALSE),DAY(F254))/28)+1,0))</f>
        <v>13</v>
      </c>
      <c r="O254" s="437">
        <f>IF(AND(MONTH(F254)=7,DAY(F254)&gt;25),DAY(F254)-25,
MOD((SUM(VLOOKUP(MONTH(F254),D暦変換用数値,2,FALSE),DAY(F254))),28)+1)</f>
        <v>22</v>
      </c>
      <c r="P254" s="438">
        <f>IF(OR(MONTH(F254)&lt;7,AND(MONTH(F254)=7,DAY(F254)&lt;=25)),
MOD(SUM((E254-1901)*365,(N254-1)*28,O254,258),260),
MOD(SUM((E254-1900)*365,(N254-1)*28,O254,258),260))</f>
        <v>1</v>
      </c>
      <c r="Q254" s="439" t="str">
        <f>VLOOKUP(MOD(P254,4),色,2,FALSE)</f>
        <v>赤い</v>
      </c>
      <c r="R254" s="440" t="str">
        <f>VLOOKUP(MOD(P254,13),銀河の音,2,FALSE)</f>
        <v>磁気の</v>
      </c>
      <c r="S254" s="441" t="str">
        <f>VLOOKUP(MOD(P254,20),太陽の紋章,2,FALSE)</f>
        <v>竜</v>
      </c>
      <c r="T254" s="543"/>
    </row>
    <row r="255" spans="1:20" s="329" customFormat="1" ht="13.5" customHeight="1">
      <c r="A255" s="446" t="str">
        <f>VLOOKUP(MOD(E255,10),十干,2,FALSE)</f>
        <v>壬</v>
      </c>
      <c r="B255" s="447" t="str">
        <f>VLOOKUP(MOD(E255,12),十二支,3,FALSE)</f>
        <v xml:space="preserve">01 冥 </v>
      </c>
      <c r="C255" s="448" t="str">
        <f>VLOOKUP(F255,星座,3,TRUE)</f>
        <v xml:space="preserve">10 龍 </v>
      </c>
      <c r="D255" s="534">
        <v>22847</v>
      </c>
      <c r="E255" s="451">
        <f>IFERROR(YEAR(D255),LEFT(D255,4))</f>
        <v>1962</v>
      </c>
      <c r="F255" s="451" t="str">
        <f>IF(ISTEXT(D255),RIGHT(D255,5),TEXT(D255,"mm/dd"))</f>
        <v>07/20</v>
      </c>
      <c r="G255" s="451">
        <f>SUM(MID(E255,1,1),MID(E255,2,1),MID(E255,3,1),MID(E255,4,1),MID(F255,1,1),MID(F255,2,1),MID(F255,4,1),MID(F255,5,1))</f>
        <v>27</v>
      </c>
      <c r="H255" s="451">
        <f>IF(MOD(G255,9)=0,9,MOD(G255,9))</f>
        <v>9</v>
      </c>
      <c r="I255" s="451" t="str">
        <f>IFERROR(MID("日月火水木金土",WEEKDAY(D255),1),"")</f>
        <v>金</v>
      </c>
      <c r="J255" s="443" t="s">
        <v>7113</v>
      </c>
      <c r="K255" s="456" t="str">
        <f>VLOOKUP(F255,石と花メイン,3,FALSE)</f>
        <v>●月長石</v>
      </c>
      <c r="L255" s="459" t="str">
        <f>VLOOKUP(F255,石と花メイン,4,FALSE)</f>
        <v>花虎の尾【フィソステギア】</v>
      </c>
      <c r="M255" s="402">
        <f>IF(OR(MONTH(F255)&lt;7,AND(MONTH(F255)=7,DAY(F255)&lt;=25)),
MOD(SUM((E255-1901)*365,259),260),
MOD(SUM((E255-1900)*365,259),260))</f>
        <v>164</v>
      </c>
      <c r="N255" s="489">
        <f>IF(AND(MONTH(F255)=7,DAY(F255)&gt;25),1,
ROUNDDOWN((SUM(VLOOKUP(MONTH(F255),D暦変換用数値,2,FALSE),DAY(F255))/28)+1,0))</f>
        <v>13</v>
      </c>
      <c r="O255" s="498">
        <f>IF(AND(MONTH(F255)=7,DAY(F255)&gt;25),DAY(F255)-25,
MOD((SUM(VLOOKUP(MONTH(F255),D暦変換用数値,2,FALSE),DAY(F255))),28)+1)</f>
        <v>24</v>
      </c>
      <c r="P255" s="501">
        <f>IF(OR(MONTH(F255)&lt;7,AND(MONTH(F255)=7,DAY(F255)&lt;=25)),
MOD(SUM((E255-1901)*365,(N255-1)*28,O255,258),260),
MOD(SUM((E255-1900)*365,(N255-1)*28,O255,258),260))</f>
        <v>3</v>
      </c>
      <c r="Q255" s="462" t="str">
        <f>VLOOKUP(MOD(P255,4),色,2,FALSE)</f>
        <v>青い</v>
      </c>
      <c r="R255" s="466" t="str">
        <f>VLOOKUP(MOD(P255,13),銀河の音,2,FALSE)</f>
        <v>電気の</v>
      </c>
      <c r="S255" s="470" t="str">
        <f>VLOOKUP(MOD(P255,20),太陽の紋章,2,FALSE)</f>
        <v>夜</v>
      </c>
      <c r="T255" s="510" t="s">
        <v>7115</v>
      </c>
    </row>
    <row r="256" spans="1:20" s="329" customFormat="1" ht="13.5" customHeight="1">
      <c r="A256" s="445" t="str">
        <f>VLOOKUP(MOD(E256,10),十干,2,FALSE)</f>
        <v>壬</v>
      </c>
      <c r="B256" s="447" t="str">
        <f>VLOOKUP(MOD(E256,12),十二支,3,FALSE)</f>
        <v xml:space="preserve">01 冥 </v>
      </c>
      <c r="C256" s="448" t="str">
        <f>VLOOKUP(F256,星座,3,TRUE)</f>
        <v xml:space="preserve">10 龍 </v>
      </c>
      <c r="D256" s="535">
        <v>22848</v>
      </c>
      <c r="E256" s="450">
        <f>IFERROR(YEAR(D256),LEFT(D256,4))</f>
        <v>1962</v>
      </c>
      <c r="F256" s="450" t="str">
        <f>IF(ISTEXT(D256),RIGHT(D256,5),TEXT(D256,"mm/dd"))</f>
        <v>07/21</v>
      </c>
      <c r="G256" s="450">
        <f>SUM(MID(E256,1,1),MID(E256,2,1),MID(E256,3,1),MID(E256,4,1),MID(F256,1,1),MID(F256,2,1),MID(F256,4,1),MID(F256,5,1))</f>
        <v>28</v>
      </c>
      <c r="H256" s="450">
        <f>IF(MOD(G256,9)=0,9,MOD(G256,9))</f>
        <v>1</v>
      </c>
      <c r="I256" s="450" t="str">
        <f>IFERROR(MID("日月火水木金土",WEEKDAY(D256),1),"")</f>
        <v>土</v>
      </c>
      <c r="J256" s="454" t="s">
        <v>5059</v>
      </c>
      <c r="K256" s="456" t="str">
        <f>VLOOKUP(F256,石と花メイン,3,FALSE)</f>
        <v>◆翠玉</v>
      </c>
      <c r="L256" s="458" t="str">
        <f>VLOOKUP(F256,石と花メイン,4,FALSE)</f>
        <v>ルドベキア【大反魂草】</v>
      </c>
      <c r="M256" s="403">
        <f>IF(OR(MONTH(F256)&lt;7,AND(MONTH(F256)=7,DAY(F256)&lt;=25)),
MOD(SUM((E256-1901)*365,259),260),
MOD(SUM((E256-1900)*365,259),260))</f>
        <v>164</v>
      </c>
      <c r="N256" s="495">
        <f>IF(AND(MONTH(F256)=7,DAY(F256)&gt;25),1,
ROUNDDOWN((SUM(VLOOKUP(MONTH(F256),D暦変換用数値,2,FALSE),DAY(F256))/28)+1,0))</f>
        <v>13</v>
      </c>
      <c r="O256" s="497">
        <f>IF(AND(MONTH(F256)=7,DAY(F256)&gt;25),DAY(F256)-25,
MOD((SUM(VLOOKUP(MONTH(F256),D暦変換用数値,2,FALSE),DAY(F256))),28)+1)</f>
        <v>25</v>
      </c>
      <c r="P256" s="500">
        <f>IF(OR(MONTH(F256)&lt;7,AND(MONTH(F256)=7,DAY(F256)&lt;=25)),
MOD(SUM((E256-1901)*365,(N256-1)*28,O256,258),260),
MOD(SUM((E256-1900)*365,(N256-1)*28,O256,258),260))</f>
        <v>4</v>
      </c>
      <c r="Q256" s="460" t="str">
        <f>VLOOKUP(MOD(P256,4),色,2,FALSE)</f>
        <v>黄色い</v>
      </c>
      <c r="R256" s="464" t="str">
        <f>VLOOKUP(MOD(P256,13),銀河の音,2,FALSE)</f>
        <v>自己存在の</v>
      </c>
      <c r="S256" s="468" t="str">
        <f>VLOOKUP(MOD(P256,20),太陽の紋章,2,FALSE)</f>
        <v>種</v>
      </c>
      <c r="T256" s="485" t="s">
        <v>6752</v>
      </c>
    </row>
    <row r="257" spans="1:20" s="329" customFormat="1" ht="13.5" customHeight="1">
      <c r="A257" s="445" t="str">
        <f>VLOOKUP(MOD(E257,10),十干,2,FALSE)</f>
        <v>壬</v>
      </c>
      <c r="B257" s="447" t="str">
        <f>VLOOKUP(MOD(E257,12),十二支,3,FALSE)</f>
        <v xml:space="preserve">01 冥 </v>
      </c>
      <c r="C257" s="448" t="str">
        <f>VLOOKUP(F257,星座,3,TRUE)</f>
        <v xml:space="preserve">10 龍 </v>
      </c>
      <c r="D257" s="531">
        <v>22848</v>
      </c>
      <c r="E257" s="449">
        <f>IFERROR(YEAR(D257),LEFT(D257,4))</f>
        <v>1962</v>
      </c>
      <c r="F257" s="449" t="str">
        <f>IF(ISTEXT(D257),RIGHT(D257,5),TEXT(D257,"mm/dd"))</f>
        <v>07/21</v>
      </c>
      <c r="G257" s="452">
        <f>SUM(MID(E257,1,1),MID(E257,2,1),MID(E257,3,1),MID(E257,4,1),MID(F257,1,1),MID(F257,2,1),MID(F257,4,1),MID(F257,5,1))</f>
        <v>28</v>
      </c>
      <c r="H257" s="450">
        <f>IF(MOD(G257,9)=0,9,MOD(G257,9))</f>
        <v>1</v>
      </c>
      <c r="I257" s="450" t="str">
        <f>IFERROR(MID("日月火水木金土",WEEKDAY(D257),1),"")</f>
        <v>土</v>
      </c>
      <c r="J257" s="453" t="s">
        <v>3543</v>
      </c>
      <c r="K257" s="455" t="str">
        <f>VLOOKUP(F257,石と花メイン,3,FALSE)</f>
        <v>◆翠玉</v>
      </c>
      <c r="L257" s="457" t="str">
        <f>VLOOKUP(F257,石と花メイン,4,FALSE)</f>
        <v>ルドベキア【大反魂草】</v>
      </c>
      <c r="M257" s="401">
        <f>IF(OR(MONTH(F257)&lt;7,AND(MONTH(F257)=7,DAY(F257)&lt;=25)),
MOD(SUM((E257-1901)*365,259),260),
MOD(SUM((E257-1900)*365,259),260))</f>
        <v>164</v>
      </c>
      <c r="N257" s="494">
        <f>IF(AND(MONTH(F257)=7,DAY(F257)&gt;25),1,
ROUNDDOWN((SUM(VLOOKUP(MONTH(F257),D暦変換用数値,2,FALSE),DAY(F257))/28)+1,0))</f>
        <v>13</v>
      </c>
      <c r="O257" s="496">
        <f>IF(AND(MONTH(F257)=7,DAY(F257)&gt;25),DAY(F257)-25,
MOD((SUM(VLOOKUP(MONTH(F257),D暦変換用数値,2,FALSE),DAY(F257))),28)+1)</f>
        <v>25</v>
      </c>
      <c r="P257" s="499">
        <f>IF(OR(MONTH(F257)&lt;7,AND(MONTH(F257)=7,DAY(F257)&lt;=25)),
MOD(SUM((E257-1901)*365,(N257-1)*28,O257,258),260),
MOD(SUM((E257-1900)*365,(N257-1)*28,O257,258),260))</f>
        <v>4</v>
      </c>
      <c r="Q257" s="460" t="str">
        <f>VLOOKUP(MOD(P257,4),色,2,FALSE)</f>
        <v>黄色い</v>
      </c>
      <c r="R257" s="464" t="str">
        <f>VLOOKUP(MOD(P257,13),銀河の音,2,FALSE)</f>
        <v>自己存在の</v>
      </c>
      <c r="S257" s="468" t="str">
        <f>VLOOKUP(MOD(P257,20),太陽の紋章,2,FALSE)</f>
        <v>種</v>
      </c>
      <c r="T257" s="483" t="s">
        <v>3736</v>
      </c>
    </row>
    <row r="258" spans="1:20" s="329" customFormat="1" ht="13.5" customHeight="1">
      <c r="A258" s="444" t="str">
        <f>VLOOKUP(MOD(E258,10),十干,2,FALSE)</f>
        <v>甲</v>
      </c>
      <c r="B258" s="415" t="str">
        <f>VLOOKUP(MOD(E258,12),十二支,3,FALSE)</f>
        <v xml:space="preserve">01 冥 </v>
      </c>
      <c r="C258" s="416" t="str">
        <f>VLOOKUP(F258,星座,3,TRUE)</f>
        <v xml:space="preserve">10 龍 </v>
      </c>
      <c r="D258" s="533">
        <v>27203</v>
      </c>
      <c r="E258" s="417">
        <f>IFERROR(YEAR(D258),LEFT(D258,4))</f>
        <v>1974</v>
      </c>
      <c r="F258" s="529" t="str">
        <f>IF(ISTEXT(D258),RIGHT(D258,5),TEXT(D258,"mm/dd"))</f>
        <v>06/23</v>
      </c>
      <c r="G258" s="417">
        <f>SUM(MID(E258,1,1),MID(E258,2,1),MID(E258,3,1),MID(E258,4,1),MID(F258,1,1),MID(F258,2,1),MID(F258,4,1),MID(F258,5,1))</f>
        <v>32</v>
      </c>
      <c r="H258" s="417">
        <f>IF(MOD(G258,9)=0,9,MOD(G258,9))</f>
        <v>5</v>
      </c>
      <c r="I258" s="417" t="str">
        <f>IFERROR(MID("日月火水木金土",WEEKDAY(D258),1),"")</f>
        <v>日</v>
      </c>
      <c r="J258" s="492" t="s">
        <v>9248</v>
      </c>
      <c r="K258" s="421" t="str">
        <f>VLOOKUP(F258,石と花メイン,3,FALSE)</f>
        <v>○真珠</v>
      </c>
      <c r="L258" s="420" t="str">
        <f>VLOOKUP(F258,石と花メイン,4,FALSE)</f>
        <v>紫露草</v>
      </c>
      <c r="M258" s="399">
        <f>IF(OR(MONTH(F258)&lt;7,AND(MONTH(F258)=7,DAY(F258)&lt;=25)),
MOD(SUM((E258-1901)*365,259),260),
MOD(SUM((E258-1900)*365,259),260))</f>
        <v>124</v>
      </c>
      <c r="N258" s="421">
        <f>IF(AND(MONTH(F258)=7,DAY(F258)&gt;25),1,
ROUNDDOWN((SUM(VLOOKUP(MONTH(F258),D暦変換用数値,2,FALSE),DAY(F258))/28)+1,0))</f>
        <v>12</v>
      </c>
      <c r="O258" s="422">
        <f>IF(AND(MONTH(F258)=7,DAY(F258)&gt;25),DAY(F258)-25,
MOD((SUM(VLOOKUP(MONTH(F258),D暦変換用数値,2,FALSE),DAY(F258))),28)+1)</f>
        <v>25</v>
      </c>
      <c r="P258" s="423">
        <f>IF(OR(MONTH(F258)&lt;7,AND(MONTH(F258)=7,DAY(F258)&lt;=25)),
MOD(SUM((E258-1901)*365,(N258-1)*28,O258,258),260),
MOD(SUM((E258-1900)*365,(N258-1)*28,O258,258),260))</f>
        <v>196</v>
      </c>
      <c r="Q258" s="424" t="str">
        <f>VLOOKUP(MOD(P258,4),色,2,FALSE)</f>
        <v>黄色い</v>
      </c>
      <c r="R258" s="425" t="str">
        <f>VLOOKUP(MOD(P258,13),銀河の音,2,FALSE)</f>
        <v>磁気の</v>
      </c>
      <c r="S258" s="426" t="str">
        <f>VLOOKUP(MOD(P258,20),太陽の紋章,2,FALSE)</f>
        <v>戦士</v>
      </c>
      <c r="T258" s="427" t="s">
        <v>9247</v>
      </c>
    </row>
    <row r="259" spans="1:20" s="329" customFormat="1" ht="13.5" customHeight="1">
      <c r="A259" s="445" t="str">
        <f>VLOOKUP(MOD(E259,10),十干,2,FALSE)</f>
        <v>甲</v>
      </c>
      <c r="B259" s="447" t="str">
        <f>VLOOKUP(MOD(E259,12),十二支,3,FALSE)</f>
        <v xml:space="preserve">01 冥 </v>
      </c>
      <c r="C259" s="448" t="str">
        <f>VLOOKUP(F259,星座,3,TRUE)</f>
        <v xml:space="preserve">10 龍 </v>
      </c>
      <c r="D259" s="531">
        <v>27208</v>
      </c>
      <c r="E259" s="449">
        <f>IFERROR(YEAR(D259),LEFT(D259,4))</f>
        <v>1974</v>
      </c>
      <c r="F259" s="449" t="str">
        <f>IF(ISTEXT(D259),RIGHT(D259,5),TEXT(D259,"mm/dd"))</f>
        <v>06/28</v>
      </c>
      <c r="G259" s="452">
        <f>SUM(MID(E259,1,1),MID(E259,2,1),MID(E259,3,1),MID(E259,4,1),MID(F259,1,1),MID(F259,2,1),MID(F259,4,1),MID(F259,5,1))</f>
        <v>37</v>
      </c>
      <c r="H259" s="450">
        <f>IF(MOD(G259,9)=0,9,MOD(G259,9))</f>
        <v>1</v>
      </c>
      <c r="I259" s="450" t="str">
        <f>IFERROR(MID("日月火水木金土",WEEKDAY(D259),1),"")</f>
        <v>金</v>
      </c>
      <c r="J259" s="453" t="s">
        <v>3544</v>
      </c>
      <c r="K259" s="455" t="str">
        <f>VLOOKUP(F259,石と花メイン,3,FALSE)</f>
        <v>◇金剛石</v>
      </c>
      <c r="L259" s="457" t="str">
        <f>VLOOKUP(F259,石と花メイン,4,FALSE)</f>
        <v>エノテラ【昼咲月見草】</v>
      </c>
      <c r="M259" s="401">
        <f>IF(OR(MONTH(F259)&lt;7,AND(MONTH(F259)=7,DAY(F259)&lt;=25)),
MOD(SUM((E259-1901)*365,259),260),
MOD(SUM((E259-1900)*365,259),260))</f>
        <v>124</v>
      </c>
      <c r="N259" s="494">
        <f>IF(AND(MONTH(F259)=7,DAY(F259)&gt;25),1,
ROUNDDOWN((SUM(VLOOKUP(MONTH(F259),D暦変換用数値,2,FALSE),DAY(F259))/28)+1,0))</f>
        <v>13</v>
      </c>
      <c r="O259" s="496">
        <f>IF(AND(MONTH(F259)=7,DAY(F259)&gt;25),DAY(F259)-25,
MOD((SUM(VLOOKUP(MONTH(F259),D暦変換用数値,2,FALSE),DAY(F259))),28)+1)</f>
        <v>2</v>
      </c>
      <c r="P259" s="499">
        <f>IF(OR(MONTH(F259)&lt;7,AND(MONTH(F259)=7,DAY(F259)&lt;=25)),
MOD(SUM((E259-1901)*365,(N259-1)*28,O259,258),260),
MOD(SUM((E259-1900)*365,(N259-1)*28,O259,258),260))</f>
        <v>201</v>
      </c>
      <c r="Q259" s="463" t="str">
        <f>VLOOKUP(MOD(P259,4),色,2,FALSE)</f>
        <v>赤い</v>
      </c>
      <c r="R259" s="467" t="str">
        <f>VLOOKUP(MOD(P259,13),銀河の音,2,FALSE)</f>
        <v>律動の</v>
      </c>
      <c r="S259" s="471" t="str">
        <f>VLOOKUP(MOD(P259,20),太陽の紋章,2,FALSE)</f>
        <v>竜</v>
      </c>
      <c r="T259" s="483" t="s">
        <v>3736</v>
      </c>
    </row>
    <row r="260" spans="1:20" s="329" customFormat="1" ht="13.5" customHeight="1">
      <c r="A260" s="445" t="str">
        <f>VLOOKUP(MOD(E260,10),十干,2,FALSE)</f>
        <v>甲</v>
      </c>
      <c r="B260" s="447" t="str">
        <f>VLOOKUP(MOD(E260,12),十二支,3,FALSE)</f>
        <v xml:space="preserve">01 冥 </v>
      </c>
      <c r="C260" s="448" t="str">
        <f>VLOOKUP(F260,星座,3,TRUE)</f>
        <v xml:space="preserve">10 龍 </v>
      </c>
      <c r="D260" s="531">
        <v>27219</v>
      </c>
      <c r="E260" s="449">
        <f>IFERROR(YEAR(D260),LEFT(D260,4))</f>
        <v>1974</v>
      </c>
      <c r="F260" s="449" t="str">
        <f>IF(ISTEXT(D260),RIGHT(D260,5),TEXT(D260,"mm/dd"))</f>
        <v>07/09</v>
      </c>
      <c r="G260" s="452">
        <f>SUM(MID(E260,1,1),MID(E260,2,1),MID(E260,3,1),MID(E260,4,1),MID(F260,1,1),MID(F260,2,1),MID(F260,4,1),MID(F260,5,1))</f>
        <v>37</v>
      </c>
      <c r="H260" s="450">
        <f>IF(MOD(G260,9)=0,9,MOD(G260,9))</f>
        <v>1</v>
      </c>
      <c r="I260" s="450" t="str">
        <f>IFERROR(MID("日月火水木金土",WEEKDAY(D260),1),"")</f>
        <v>火</v>
      </c>
      <c r="J260" s="453" t="s">
        <v>3545</v>
      </c>
      <c r="K260" s="455" t="str">
        <f>VLOOKUP(F260,石と花メイン,3,FALSE)</f>
        <v>□水晶</v>
      </c>
      <c r="L260" s="457" t="str">
        <f>VLOOKUP(F260,石と花メイン,4,FALSE)</f>
        <v>鬼灯/酸漿【輝血】</v>
      </c>
      <c r="M260" s="401">
        <f>IF(OR(MONTH(F260)&lt;7,AND(MONTH(F260)=7,DAY(F260)&lt;=25)),
MOD(SUM((E260-1901)*365,259),260),
MOD(SUM((E260-1900)*365,259),260))</f>
        <v>124</v>
      </c>
      <c r="N260" s="494">
        <f>IF(AND(MONTH(F260)=7,DAY(F260)&gt;25),1,
ROUNDDOWN((SUM(VLOOKUP(MONTH(F260),D暦変換用数値,2,FALSE),DAY(F260))/28)+1,0))</f>
        <v>13</v>
      </c>
      <c r="O260" s="496">
        <f>IF(AND(MONTH(F260)=7,DAY(F260)&gt;25),DAY(F260)-25,
MOD((SUM(VLOOKUP(MONTH(F260),D暦変換用数値,2,FALSE),DAY(F260))),28)+1)</f>
        <v>13</v>
      </c>
      <c r="P260" s="499">
        <f>IF(OR(MONTH(F260)&lt;7,AND(MONTH(F260)=7,DAY(F260)&lt;=25)),
MOD(SUM((E260-1901)*365,(N260-1)*28,O260,258),260),
MOD(SUM((E260-1900)*365,(N260-1)*28,O260,258),260))</f>
        <v>212</v>
      </c>
      <c r="Q260" s="460" t="str">
        <f>VLOOKUP(MOD(P260,4),色,2,FALSE)</f>
        <v>黄色い</v>
      </c>
      <c r="R260" s="464" t="str">
        <f>VLOOKUP(MOD(P260,13),銀河の音,2,FALSE)</f>
        <v>自己存在の</v>
      </c>
      <c r="S260" s="468" t="str">
        <f>VLOOKUP(MOD(P260,20),太陽の紋章,2,FALSE)</f>
        <v>人</v>
      </c>
      <c r="T260" s="482" t="s">
        <v>643</v>
      </c>
    </row>
    <row r="261" spans="1:20" s="329" customFormat="1" ht="13.5" customHeight="1">
      <c r="A261" s="445" t="str">
        <f>VLOOKUP(MOD(E261,10),十干,2,FALSE)</f>
        <v>丙</v>
      </c>
      <c r="B261" s="447" t="str">
        <f>VLOOKUP(MOD(E261,12),十二支,3,FALSE)</f>
        <v xml:space="preserve">01 冥 </v>
      </c>
      <c r="C261" s="448" t="str">
        <f>VLOOKUP(F261,星座,3,TRUE)</f>
        <v xml:space="preserve">10 龍 </v>
      </c>
      <c r="D261" s="531">
        <v>31588</v>
      </c>
      <c r="E261" s="449">
        <f>IFERROR(YEAR(D261),LEFT(D261,4))</f>
        <v>1986</v>
      </c>
      <c r="F261" s="449" t="str">
        <f>IF(ISTEXT(D261),RIGHT(D261,5),TEXT(D261,"mm/dd"))</f>
        <v>06/25</v>
      </c>
      <c r="G261" s="452">
        <f>SUM(MID(E261,1,1),MID(E261,2,1),MID(E261,3,1),MID(E261,4,1),MID(F261,1,1),MID(F261,2,1),MID(F261,4,1),MID(F261,5,1))</f>
        <v>37</v>
      </c>
      <c r="H261" s="450">
        <f>IF(MOD(G261,9)=0,9,MOD(G261,9))</f>
        <v>1</v>
      </c>
      <c r="I261" s="450" t="str">
        <f>IFERROR(MID("日月火水木金土",WEEKDAY(D261),1),"")</f>
        <v>水</v>
      </c>
      <c r="J261" s="453" t="s">
        <v>4493</v>
      </c>
      <c r="K261" s="455" t="str">
        <f>VLOOKUP(F261,石と花メイン,3,FALSE)</f>
        <v>◆翠玉</v>
      </c>
      <c r="L261" s="457" t="str">
        <f>VLOOKUP(F261,石と花メイン,4,FALSE)</f>
        <v>透かし百合【岩百合】</v>
      </c>
      <c r="M261" s="401">
        <f>IF(OR(MONTH(F261)&lt;7,AND(MONTH(F261)=7,DAY(F261)&lt;=25)),
MOD(SUM((E261-1901)*365,259),260),
MOD(SUM((E261-1900)*365,259),260))</f>
        <v>84</v>
      </c>
      <c r="N261" s="494">
        <f>IF(AND(MONTH(F261)=7,DAY(F261)&gt;25),1,
ROUNDDOWN((SUM(VLOOKUP(MONTH(F261),D暦変換用数値,2,FALSE),DAY(F261))/28)+1,0))</f>
        <v>12</v>
      </c>
      <c r="O261" s="496">
        <f>IF(AND(MONTH(F261)=7,DAY(F261)&gt;25),DAY(F261)-25,
MOD((SUM(VLOOKUP(MONTH(F261),D暦変換用数値,2,FALSE),DAY(F261))),28)+1)</f>
        <v>27</v>
      </c>
      <c r="P261" s="499">
        <f>IF(OR(MONTH(F261)&lt;7,AND(MONTH(F261)=7,DAY(F261)&lt;=25)),
MOD(SUM((E261-1901)*365,(N261-1)*28,O261,258),260),
MOD(SUM((E261-1900)*365,(N261-1)*28,O261,258),260))</f>
        <v>158</v>
      </c>
      <c r="Q261" s="461" t="str">
        <f>VLOOKUP(MOD(P261,4),色,2,FALSE)</f>
        <v>白い</v>
      </c>
      <c r="R261" s="465" t="str">
        <f>VLOOKUP(MOD(P261,13),銀河の音,2,FALSE)</f>
        <v>月の</v>
      </c>
      <c r="S261" s="469" t="str">
        <f>VLOOKUP(MOD(P261,20),太陽の紋章,2,FALSE)</f>
        <v>鏡</v>
      </c>
      <c r="T261" s="483" t="s">
        <v>3736</v>
      </c>
    </row>
    <row r="262" spans="1:20" s="329" customFormat="1" ht="13.5" customHeight="1">
      <c r="A262" s="445" t="str">
        <f>VLOOKUP(MOD(E262,10),十干,2,FALSE)</f>
        <v>丙</v>
      </c>
      <c r="B262" s="447" t="str">
        <f>VLOOKUP(MOD(E262,12),十二支,3,FALSE)</f>
        <v xml:space="preserve">01 冥 </v>
      </c>
      <c r="C262" s="448" t="str">
        <f>VLOOKUP(F262,星座,3,TRUE)</f>
        <v xml:space="preserve">10 龍 </v>
      </c>
      <c r="D262" s="531">
        <v>31597</v>
      </c>
      <c r="E262" s="449">
        <f>IFERROR(YEAR(D262),LEFT(D262,4))</f>
        <v>1986</v>
      </c>
      <c r="F262" s="449" t="str">
        <f>IF(ISTEXT(D262),RIGHT(D262,5),TEXT(D262,"mm/dd"))</f>
        <v>07/04</v>
      </c>
      <c r="G262" s="452">
        <f>SUM(MID(E262,1,1),MID(E262,2,1),MID(E262,3,1),MID(E262,4,1),MID(F262,1,1),MID(F262,2,1),MID(F262,4,1),MID(F262,5,1))</f>
        <v>35</v>
      </c>
      <c r="H262" s="450">
        <f>IF(MOD(G262,9)=0,9,MOD(G262,9))</f>
        <v>8</v>
      </c>
      <c r="I262" s="450" t="str">
        <f>IFERROR(MID("日月火水木金土",WEEKDAY(D262),1),"")</f>
        <v>金</v>
      </c>
      <c r="J262" s="453" t="s">
        <v>2633</v>
      </c>
      <c r="K262" s="455" t="str">
        <f>VLOOKUP(F262,石と花メイン,3,FALSE)</f>
        <v>▲黄金</v>
      </c>
      <c r="L262" s="457" t="str">
        <f>VLOOKUP(F262,石と花メイン,4,FALSE)</f>
        <v>花魁草【草夾竹桃】</v>
      </c>
      <c r="M262" s="401">
        <f>IF(OR(MONTH(F262)&lt;7,AND(MONTH(F262)=7,DAY(F262)&lt;=25)),
MOD(SUM((E262-1901)*365,259),260),
MOD(SUM((E262-1900)*365,259),260))</f>
        <v>84</v>
      </c>
      <c r="N262" s="494">
        <f>IF(AND(MONTH(F262)=7,DAY(F262)&gt;25),1,
ROUNDDOWN((SUM(VLOOKUP(MONTH(F262),D暦変換用数値,2,FALSE),DAY(F262))/28)+1,0))</f>
        <v>13</v>
      </c>
      <c r="O262" s="496">
        <f>IF(AND(MONTH(F262)=7,DAY(F262)&gt;25),DAY(F262)-25,
MOD((SUM(VLOOKUP(MONTH(F262),D暦変換用数値,2,FALSE),DAY(F262))),28)+1)</f>
        <v>8</v>
      </c>
      <c r="P262" s="499">
        <f>IF(OR(MONTH(F262)&lt;7,AND(MONTH(F262)=7,DAY(F262)&lt;=25)),
MOD(SUM((E262-1901)*365,(N262-1)*28,O262,258),260),
MOD(SUM((E262-1900)*365,(N262-1)*28,O262,258),260))</f>
        <v>167</v>
      </c>
      <c r="Q262" s="462" t="str">
        <f>VLOOKUP(MOD(P262,4),色,2,FALSE)</f>
        <v>青い</v>
      </c>
      <c r="R262" s="466" t="str">
        <f>VLOOKUP(MOD(P262,13),銀河の音,2,FALSE)</f>
        <v>スペクトルの</v>
      </c>
      <c r="S262" s="470" t="str">
        <f>VLOOKUP(MOD(P262,20),太陽の紋章,2,FALSE)</f>
        <v>手</v>
      </c>
      <c r="T262" s="483" t="s">
        <v>3736</v>
      </c>
    </row>
    <row r="263" spans="1:20" s="329" customFormat="1" ht="13.5" customHeight="1">
      <c r="A263" s="490" t="str">
        <f>VLOOKUP(MOD(E263,10),十干,2,FALSE)</f>
        <v>戊</v>
      </c>
      <c r="B263" s="415" t="str">
        <f>VLOOKUP(MOD(E263,12),十二支,3,FALSE)</f>
        <v xml:space="preserve">01 冥 </v>
      </c>
      <c r="C263" s="416" t="str">
        <f>VLOOKUP(F263,星座,3,TRUE)</f>
        <v xml:space="preserve">10 龍 </v>
      </c>
      <c r="D263" s="530">
        <v>35980</v>
      </c>
      <c r="E263" s="491">
        <f>IFERROR(YEAR(D263),LEFT(D263,4))</f>
        <v>1998</v>
      </c>
      <c r="F263" s="491" t="str">
        <f>IF(ISTEXT(D263),RIGHT(D263,5),TEXT(D263,"mm/dd"))</f>
        <v>07/04</v>
      </c>
      <c r="G263" s="491">
        <f>SUM(MID(E263,1,1),MID(E263,2,1),MID(E263,3,1),MID(E263,4,1),MID(F263,1,1),MID(F263,2,1),MID(F263,4,1),MID(F263,5,1))</f>
        <v>38</v>
      </c>
      <c r="H263" s="491">
        <f>IF(MOD(G263,9)=0,9,MOD(G263,9))</f>
        <v>2</v>
      </c>
      <c r="I263" s="491" t="str">
        <f>IFERROR(MID("日月火水木金土",WEEKDAY(D263),1),"")</f>
        <v>土</v>
      </c>
      <c r="J263" s="492" t="s">
        <v>7471</v>
      </c>
      <c r="K263" s="419" t="str">
        <f>VLOOKUP(F263,石と花メイン,3,FALSE)</f>
        <v>▲黄金</v>
      </c>
      <c r="L263" s="493" t="str">
        <f>VLOOKUP(F263,石と花メイン,4,FALSE)</f>
        <v>花魁草【草夾竹桃】</v>
      </c>
      <c r="M263" s="481">
        <f>IF(OR(MONTH(F263)&lt;7,AND(MONTH(F263)=7,DAY(F263)&lt;=25)),
MOD(SUM((E263-1901)*365,259),260),
MOD(SUM((E263-1900)*365,259),260))</f>
        <v>44</v>
      </c>
      <c r="N263" s="419">
        <f>IF(AND(MONTH(F263)=7,DAY(F263)&gt;25),1,
ROUNDDOWN((SUM(VLOOKUP(MONTH(F263),D暦変換用数値,2,FALSE),DAY(F263))/28)+1,0))</f>
        <v>13</v>
      </c>
      <c r="O263" s="506">
        <f>IF(AND(MONTH(F263)=7,DAY(F263)&gt;25),DAY(F263)-25,
MOD((SUM(VLOOKUP(MONTH(F263),D暦変換用数値,2,FALSE),DAY(F263))),28)+1)</f>
        <v>8</v>
      </c>
      <c r="P263" s="507">
        <f>IF(OR(MONTH(F263)&lt;7,AND(MONTH(F263)=7,DAY(F263)&lt;=25)),
MOD(SUM((E263-1901)*365,(N263-1)*28,O263,258),260),
MOD(SUM((E263-1900)*365,(N263-1)*28,O263,258),260))</f>
        <v>127</v>
      </c>
      <c r="Q263" s="424" t="str">
        <f>VLOOKUP(MOD(P263,4),色,2,FALSE)</f>
        <v>青い</v>
      </c>
      <c r="R263" s="425" t="str">
        <f>VLOOKUP(MOD(P263,13),銀河の音,2,FALSE)</f>
        <v>惑星の</v>
      </c>
      <c r="S263" s="426" t="str">
        <f>VLOOKUP(MOD(P263,20),太陽の紋章,2,FALSE)</f>
        <v>手</v>
      </c>
      <c r="T263" s="509" t="s">
        <v>7456</v>
      </c>
    </row>
    <row r="264" spans="1:20" s="329" customFormat="1" ht="13.5" customHeight="1">
      <c r="A264" s="490" t="str">
        <f>VLOOKUP(MOD(E264,10),十干,2,FALSE)</f>
        <v>庚</v>
      </c>
      <c r="B264" s="415" t="str">
        <f>VLOOKUP(MOD(E264,12),十二支,3,FALSE)</f>
        <v xml:space="preserve">01 冥 </v>
      </c>
      <c r="C264" s="416" t="str">
        <f>VLOOKUP(F264,星座,3,TRUE)</f>
        <v xml:space="preserve">10 龍 </v>
      </c>
      <c r="D264" s="530">
        <v>40369</v>
      </c>
      <c r="E264" s="491">
        <f>IFERROR(YEAR(D264),LEFT(D264,4))</f>
        <v>2010</v>
      </c>
      <c r="F264" s="491" t="str">
        <f>IF(ISTEXT(D264),RIGHT(D264,5),TEXT(D264,"mm/dd"))</f>
        <v>07/10</v>
      </c>
      <c r="G264" s="491">
        <f>SUM(MID(E264,1,1),MID(E264,2,1),MID(E264,3,1),MID(E264,4,1),MID(F264,1,1),MID(F264,2,1),MID(F264,4,1),MID(F264,5,1))</f>
        <v>11</v>
      </c>
      <c r="H264" s="491">
        <f>IF(MOD(G264,9)=0,9,MOD(G264,9))</f>
        <v>2</v>
      </c>
      <c r="I264" s="491" t="str">
        <f>IFERROR(MID("日月火水木金土",WEEKDAY(D264),1),"")</f>
        <v>土</v>
      </c>
      <c r="J264" s="492" t="s">
        <v>7405</v>
      </c>
      <c r="K264" s="419" t="str">
        <f>VLOOKUP(F264,石と花メイン,3,FALSE)</f>
        <v>■血碧玉</v>
      </c>
      <c r="L264" s="493" t="str">
        <f>VLOOKUP(F264,石と花メイン,4,FALSE)</f>
        <v>グロキシニア【大岩桐草】</v>
      </c>
      <c r="M264" s="481">
        <f>IF(OR(MONTH(F264)&lt;7,AND(MONTH(F264)=7,DAY(F264)&lt;=25)),
MOD(SUM((E264-1901)*365,259),260),
MOD(SUM((E264-1900)*365,259),260))</f>
        <v>4</v>
      </c>
      <c r="N264" s="419">
        <f>IF(AND(MONTH(F264)=7,DAY(F264)&gt;25),1,
ROUNDDOWN((SUM(VLOOKUP(MONTH(F264),D暦変換用数値,2,FALSE),DAY(F264))/28)+1,0))</f>
        <v>13</v>
      </c>
      <c r="O264" s="506">
        <f>IF(AND(MONTH(F264)=7,DAY(F264)&gt;25),DAY(F264)-25,
MOD((SUM(VLOOKUP(MONTH(F264),D暦変換用数値,2,FALSE),DAY(F264))),28)+1)</f>
        <v>14</v>
      </c>
      <c r="P264" s="507">
        <f>IF(OR(MONTH(F264)&lt;7,AND(MONTH(F264)=7,DAY(F264)&lt;=25)),
MOD(SUM((E264-1901)*365,(N264-1)*28,O264,258),260),
MOD(SUM((E264-1900)*365,(N264-1)*28,O264,258),260))</f>
        <v>93</v>
      </c>
      <c r="Q264" s="424" t="str">
        <f>VLOOKUP(MOD(P264,4),色,2,FALSE)</f>
        <v>赤い</v>
      </c>
      <c r="R264" s="425" t="str">
        <f>VLOOKUP(MOD(P264,13),銀河の音,2,FALSE)</f>
        <v>月の</v>
      </c>
      <c r="S264" s="426" t="str">
        <f>VLOOKUP(MOD(P264,20),太陽の紋章,2,FALSE)</f>
        <v>空歩く者</v>
      </c>
      <c r="T264" s="503"/>
    </row>
    <row r="265" spans="1:20" s="329" customFormat="1" ht="13.5" customHeight="1">
      <c r="A265" s="414" t="str">
        <f>VLOOKUP(MOD(E265,10),十干,2,FALSE)</f>
        <v>壬</v>
      </c>
      <c r="B265" s="415" t="str">
        <f>VLOOKUP(MOD(E265,12),十二支,3,FALSE)</f>
        <v xml:space="preserve">01 冥 </v>
      </c>
      <c r="C265" s="416" t="str">
        <f>VLOOKUP(F265,星座,3,TRUE)</f>
        <v xml:space="preserve">10 龍 </v>
      </c>
      <c r="D265" s="533" t="s">
        <v>8645</v>
      </c>
      <c r="E265" s="417" t="str">
        <f>IFERROR(YEAR(D265),LEFT(D265,4))</f>
        <v>0822</v>
      </c>
      <c r="F265" s="417" t="str">
        <f>IF(ISTEXT(D265),RIGHT(D265,5),TEXT(D265,"mm/dd"))</f>
        <v>06/26</v>
      </c>
      <c r="G265" s="417">
        <f>SUM(MID(E265,1,1),MID(E265,2,1),MID(E265,3,1),MID(E265,4,1),MID(F265,1,1),MID(F265,2,1),MID(F265,4,1),MID(F265,5,1))</f>
        <v>26</v>
      </c>
      <c r="H265" s="417">
        <f>IF(MOD(G265,9)=0,9,MOD(G265,9))</f>
        <v>8</v>
      </c>
      <c r="I265" s="417" t="str">
        <f>IFERROR(MID("日月火水木金土",WEEKDAY(D265),1),"")</f>
        <v/>
      </c>
      <c r="J265" s="418" t="s">
        <v>3815</v>
      </c>
      <c r="K265" s="419" t="str">
        <f>VLOOKUP(F265,石と花メイン,3,FALSE)</f>
        <v>◆青玉</v>
      </c>
      <c r="L265" s="420" t="str">
        <f>VLOOKUP(F265,石と花メイン,4,FALSE)</f>
        <v>ジギタリス【狐の手袋】</v>
      </c>
      <c r="M265" s="399">
        <f>IF(OR(MONTH(F265)&lt;7,AND(MONTH(F265)=7,DAY(F265)&lt;=25)),
MOD(SUM((E265-1901)*365,259),260),
MOD(SUM((E265-1900)*365,259),260))</f>
        <v>64</v>
      </c>
      <c r="N265" s="421">
        <f>IF(AND(MONTH(F265)=7,DAY(F265)&gt;25),1,
ROUNDDOWN((SUM(VLOOKUP(MONTH(F265),D暦変換用数値,2,FALSE),DAY(F265))/28)+1,0))</f>
        <v>12</v>
      </c>
      <c r="O265" s="422">
        <f>IF(AND(MONTH(F265)=7,DAY(F265)&gt;25),DAY(F265)-25,
MOD((SUM(VLOOKUP(MONTH(F265),D暦変換用数値,2,FALSE),DAY(F265))),28)+1)</f>
        <v>28</v>
      </c>
      <c r="P265" s="423">
        <f>IF(OR(MONTH(F265)&lt;7,AND(MONTH(F265)=7,DAY(F265)&lt;=25)),
MOD(SUM((E265-1901)*365,(N265-1)*28,O265,258),260),
MOD(SUM((E265-1900)*365,(N265-1)*28,O265,258),260))</f>
        <v>139</v>
      </c>
      <c r="Q265" s="424" t="str">
        <f>VLOOKUP(MOD(P265,4),色,2,FALSE)</f>
        <v>青い</v>
      </c>
      <c r="R265" s="425" t="str">
        <f>VLOOKUP(MOD(P265,13),銀河の音,2,FALSE)</f>
        <v>太陽の</v>
      </c>
      <c r="S265" s="426" t="str">
        <f>VLOOKUP(MOD(P265,20),太陽の紋章,2,FALSE)</f>
        <v>嵐</v>
      </c>
      <c r="T265" s="427" t="s">
        <v>3915</v>
      </c>
    </row>
    <row r="266" spans="1:20" s="329" customFormat="1" ht="13.5" customHeight="1">
      <c r="A266" s="414" t="str">
        <f>VLOOKUP(MOD(E266,10),十干,2,FALSE)</f>
        <v>丙</v>
      </c>
      <c r="B266" s="415" t="str">
        <f>VLOOKUP(MOD(E266,12),十二支,3,FALSE)</f>
        <v xml:space="preserve">01 冥 </v>
      </c>
      <c r="C266" s="416" t="str">
        <f>VLOOKUP(F266,星座,3,TRUE)</f>
        <v xml:space="preserve">10 龍 </v>
      </c>
      <c r="D266" s="533" t="s">
        <v>8646</v>
      </c>
      <c r="E266" s="417" t="str">
        <f>IFERROR(YEAR(D266),LEFT(D266,4))</f>
        <v>1566</v>
      </c>
      <c r="F266" s="417" t="str">
        <f>IF(ISTEXT(D266),RIGHT(D266,5),TEXT(D266,"mm/dd"))</f>
        <v>07/02</v>
      </c>
      <c r="G266" s="417">
        <f>SUM(MID(E266,1,1),MID(E266,2,1),MID(E266,3,1),MID(E266,4,1),MID(F266,1,1),MID(F266,2,1),MID(F266,4,1),MID(F266,5,1))</f>
        <v>27</v>
      </c>
      <c r="H266" s="417">
        <f>IF(MOD(G266,9)=0,9,MOD(G266,9))</f>
        <v>9</v>
      </c>
      <c r="I266" s="417" t="str">
        <f>IFERROR(MID("日月火水木金土",WEEKDAY(D266),1),"")</f>
        <v/>
      </c>
      <c r="J266" s="418" t="s">
        <v>3816</v>
      </c>
      <c r="K266" s="419" t="str">
        <f>VLOOKUP(F266,石と花メイン,3,FALSE)</f>
        <v>◇金剛石</v>
      </c>
      <c r="L266" s="420" t="str">
        <f>VLOOKUP(F266,石と花メイン,4,FALSE)</f>
        <v>クレマチス【鉄線】</v>
      </c>
      <c r="M266" s="399">
        <f>IF(OR(MONTH(F266)&lt;7,AND(MONTH(F266)=7,DAY(F266)&lt;=25)),
MOD(SUM((E266-1901)*365,259),260),
MOD(SUM((E266-1900)*365,259),260))</f>
        <v>184</v>
      </c>
      <c r="N266" s="421">
        <f>IF(AND(MONTH(F266)=7,DAY(F266)&gt;25),1,
ROUNDDOWN((SUM(VLOOKUP(MONTH(F266),D暦変換用数値,2,FALSE),DAY(F266))/28)+1,0))</f>
        <v>13</v>
      </c>
      <c r="O266" s="422">
        <f>IF(AND(MONTH(F266)=7,DAY(F266)&gt;25),DAY(F266)-25,
MOD((SUM(VLOOKUP(MONTH(F266),D暦変換用数値,2,FALSE),DAY(F266))),28)+1)</f>
        <v>6</v>
      </c>
      <c r="P266" s="423">
        <f>IF(OR(MONTH(F266)&lt;7,AND(MONTH(F266)=7,DAY(F266)&lt;=25)),
MOD(SUM((E266-1901)*365,(N266-1)*28,O266,258),260),
MOD(SUM((E266-1900)*365,(N266-1)*28,O266,258),260))</f>
        <v>5</v>
      </c>
      <c r="Q266" s="424" t="str">
        <f>VLOOKUP(MOD(P266,4),色,2,FALSE)</f>
        <v>赤い</v>
      </c>
      <c r="R266" s="425" t="str">
        <f>VLOOKUP(MOD(P266,13),銀河の音,2,FALSE)</f>
        <v>倍音の</v>
      </c>
      <c r="S266" s="426" t="str">
        <f>VLOOKUP(MOD(P266,20),太陽の紋章,2,FALSE)</f>
        <v>蛇</v>
      </c>
      <c r="T266" s="473" t="s">
        <v>1255</v>
      </c>
    </row>
    <row r="267" spans="1:20" s="329" customFormat="1" ht="13.5" customHeight="1">
      <c r="A267" s="445" t="str">
        <f>VLOOKUP(MOD(E267,10),十干,2,FALSE)</f>
        <v>丙</v>
      </c>
      <c r="B267" s="447" t="str">
        <f>VLOOKUP(MOD(E267,12),十二支,3,FALSE)</f>
        <v xml:space="preserve">01 冥 </v>
      </c>
      <c r="C267" s="448" t="str">
        <f>VLOOKUP(F267,星座,3,TRUE)</f>
        <v xml:space="preserve">10 龍 </v>
      </c>
      <c r="D267" s="535" t="s">
        <v>8647</v>
      </c>
      <c r="E267" s="450" t="str">
        <f>IFERROR(YEAR(D267),LEFT(D267,4))</f>
        <v>1746</v>
      </c>
      <c r="F267" s="450" t="str">
        <f>IF(ISTEXT(D267),RIGHT(D267,5),TEXT(D267,"mm/dd"))</f>
        <v>07/07</v>
      </c>
      <c r="G267" s="450">
        <f>SUM(MID(E267,1,1),MID(E267,2,1),MID(E267,3,1),MID(E267,4,1),MID(F267,1,1),MID(F267,2,1),MID(F267,4,1),MID(F267,5,1))</f>
        <v>32</v>
      </c>
      <c r="H267" s="450">
        <f>IF(MOD(G267,9)=0,9,MOD(G267,9))</f>
        <v>5</v>
      </c>
      <c r="I267" s="450" t="str">
        <f>IFERROR(MID("日月火水木金土",WEEKDAY(D267),1),"")</f>
        <v/>
      </c>
      <c r="J267" s="454" t="s">
        <v>3817</v>
      </c>
      <c r="K267" s="456" t="str">
        <f>VLOOKUP(F267,石と花メイン,3,FALSE)</f>
        <v>□水晶</v>
      </c>
      <c r="L267" s="458" t="str">
        <f>VLOOKUP(F267,石と花メイン,4,FALSE)</f>
        <v>アベリア【衝羽根空木】</v>
      </c>
      <c r="M267" s="403">
        <f>IF(OR(MONTH(F267)&lt;7,AND(MONTH(F267)=7,DAY(F267)&lt;=25)),
MOD(SUM((E267-1901)*365,259),260),
MOD(SUM((E267-1900)*365,259),260))</f>
        <v>104</v>
      </c>
      <c r="N267" s="495">
        <f>IF(AND(MONTH(F267)=7,DAY(F267)&gt;25),1,
ROUNDDOWN((SUM(VLOOKUP(MONTH(F267),D暦変換用数値,2,FALSE),DAY(F267))/28)+1,0))</f>
        <v>13</v>
      </c>
      <c r="O267" s="497">
        <f>IF(AND(MONTH(F267)=7,DAY(F267)&gt;25),DAY(F267)-25,
MOD((SUM(VLOOKUP(MONTH(F267),D暦変換用数値,2,FALSE),DAY(F267))),28)+1)</f>
        <v>11</v>
      </c>
      <c r="P267" s="500">
        <f>IF(OR(MONTH(F267)&lt;7,AND(MONTH(F267)=7,DAY(F267)&lt;=25)),
MOD(SUM((E267-1901)*365,(N267-1)*28,O267,258),260),
MOD(SUM((E267-1900)*365,(N267-1)*28,O267,258),260))</f>
        <v>190</v>
      </c>
      <c r="Q267" s="461" t="str">
        <f>VLOOKUP(MOD(P267,4),色,2,FALSE)</f>
        <v>白い</v>
      </c>
      <c r="R267" s="465" t="str">
        <f>VLOOKUP(MOD(P267,13),銀河の音,2,FALSE)</f>
        <v>銀河の</v>
      </c>
      <c r="S267" s="469" t="str">
        <f>VLOOKUP(MOD(P267,20),太陽の紋章,2,FALSE)</f>
        <v>犬</v>
      </c>
      <c r="T267" s="477" t="s">
        <v>3786</v>
      </c>
    </row>
    <row r="268" spans="1:20" s="329" customFormat="1" ht="13.5" customHeight="1">
      <c r="A268" s="446" t="str">
        <f>VLOOKUP(MOD(E268,10),十干,2,FALSE)</f>
        <v>甲</v>
      </c>
      <c r="B268" s="447" t="str">
        <f>VLOOKUP(MOD(E268,12),十二支,3,FALSE)</f>
        <v xml:space="preserve">01 冥 </v>
      </c>
      <c r="C268" s="448" t="str">
        <f>VLOOKUP(F268,星座,3,TRUE)</f>
        <v xml:space="preserve">10 龍 </v>
      </c>
      <c r="D268" s="534" t="s">
        <v>8648</v>
      </c>
      <c r="E268" s="451" t="str">
        <f>IFERROR(YEAR(D268),LEFT(D268,4))</f>
        <v>1794</v>
      </c>
      <c r="F268" s="451" t="str">
        <f>IF(ISTEXT(D268),RIGHT(D268,5),TEXT(D268,"mm/dd"))</f>
        <v>07/03</v>
      </c>
      <c r="G268" s="451">
        <f>SUM(MID(E268,1,1),MID(E268,2,1),MID(E268,3,1),MID(E268,4,1),MID(F268,1,1),MID(F268,2,1),MID(F268,4,1),MID(F268,5,1))</f>
        <v>31</v>
      </c>
      <c r="H268" s="451">
        <f>IF(MOD(G268,9)=0,9,MOD(G268,9))</f>
        <v>4</v>
      </c>
      <c r="I268" s="451" t="str">
        <f>IFERROR(MID("日月火水木金土",WEEKDAY(D268),1),"")</f>
        <v/>
      </c>
      <c r="J268" s="443" t="s">
        <v>7802</v>
      </c>
      <c r="K268" s="456" t="str">
        <f>VLOOKUP(F268,石と花メイン,3,FALSE)</f>
        <v>◆翠玉</v>
      </c>
      <c r="L268" s="459" t="str">
        <f>VLOOKUP(F268,石と花メイン,4,FALSE)</f>
        <v>立浪草</v>
      </c>
      <c r="M268" s="402">
        <f>IF(OR(MONTH(F268)&lt;7,AND(MONTH(F268)=7,DAY(F268)&lt;=25)),
MOD(SUM((E268-1901)*365,259),260),
MOD(SUM((E268-1900)*365,259),260))</f>
        <v>204</v>
      </c>
      <c r="N268" s="489">
        <f>IF(AND(MONTH(F268)=7,DAY(F268)&gt;25),1,
ROUNDDOWN((SUM(VLOOKUP(MONTH(F268),D暦変換用数値,2,FALSE),DAY(F268))/28)+1,0))</f>
        <v>13</v>
      </c>
      <c r="O268" s="498">
        <f>IF(AND(MONTH(F268)=7,DAY(F268)&gt;25),DAY(F268)-25,
MOD((SUM(VLOOKUP(MONTH(F268),D暦変換用数値,2,FALSE),DAY(F268))),28)+1)</f>
        <v>7</v>
      </c>
      <c r="P268" s="501">
        <f>IF(OR(MONTH(F268)&lt;7,AND(MONTH(F268)=7,DAY(F268)&lt;=25)),
MOD(SUM((E268-1901)*365,(N268-1)*28,O268,258),260),
MOD(SUM((E268-1900)*365,(N268-1)*28,O268,258),260))</f>
        <v>26</v>
      </c>
      <c r="Q268" s="461" t="str">
        <f>VLOOKUP(MOD(P268,4),色,2,FALSE)</f>
        <v>白い</v>
      </c>
      <c r="R268" s="465" t="str">
        <f>VLOOKUP(MOD(P268,13),銀河の音,2,FALSE)</f>
        <v>宇宙の</v>
      </c>
      <c r="S268" s="469" t="str">
        <f>VLOOKUP(MOD(P268,20),太陽の紋章,2,FALSE)</f>
        <v>世界の橋渡し</v>
      </c>
      <c r="T268" s="510" t="s">
        <v>7804</v>
      </c>
    </row>
    <row r="269" spans="1:20" s="329" customFormat="1" ht="13.5" customHeight="1">
      <c r="A269" s="414" t="str">
        <f>VLOOKUP(MOD(E269,10),十干,2,FALSE)</f>
        <v>丙</v>
      </c>
      <c r="B269" s="415" t="str">
        <f>VLOOKUP(MOD(E269,12),十二支,3,FALSE)</f>
        <v xml:space="preserve">01 冥 </v>
      </c>
      <c r="C269" s="416" t="str">
        <f>VLOOKUP(F269,星座,3,TRUE)</f>
        <v xml:space="preserve">10 龍 </v>
      </c>
      <c r="D269" s="533" t="s">
        <v>8649</v>
      </c>
      <c r="E269" s="417" t="str">
        <f>IFERROR(YEAR(D269),LEFT(D269,4))</f>
        <v>1866</v>
      </c>
      <c r="F269" s="417" t="str">
        <f>IF(ISTEXT(D269),RIGHT(D269,5),TEXT(D269,"mm/dd"))</f>
        <v>07/20</v>
      </c>
      <c r="G269" s="417">
        <f>SUM(MID(E269,1,1),MID(E269,2,1),MID(E269,3,1),MID(E269,4,1),MID(F269,1,1),MID(F269,2,1),MID(F269,4,1),MID(F269,5,1))</f>
        <v>30</v>
      </c>
      <c r="H269" s="417">
        <f>IF(MOD(G269,9)=0,9,MOD(G269,9))</f>
        <v>3</v>
      </c>
      <c r="I269" s="417" t="str">
        <f>IFERROR(MID("日月火水木金土",WEEKDAY(D269),1),"")</f>
        <v/>
      </c>
      <c r="J269" s="418" t="s">
        <v>3818</v>
      </c>
      <c r="K269" s="419" t="str">
        <f>VLOOKUP(F269,石と花メイン,3,FALSE)</f>
        <v>●月長石</v>
      </c>
      <c r="L269" s="420" t="str">
        <f>VLOOKUP(F269,石と花メイン,4,FALSE)</f>
        <v>花虎の尾【フィソステギア】</v>
      </c>
      <c r="M269" s="399">
        <f>IF(OR(MONTH(F269)&lt;7,AND(MONTH(F269)=7,DAY(F269)&lt;=25)),
MOD(SUM((E269-1901)*365,259),260),
MOD(SUM((E269-1900)*365,259),260))</f>
        <v>224</v>
      </c>
      <c r="N269" s="421">
        <f>IF(AND(MONTH(F269)=7,DAY(F269)&gt;25),1,
ROUNDDOWN((SUM(VLOOKUP(MONTH(F269),D暦変換用数値,2,FALSE),DAY(F269))/28)+1,0))</f>
        <v>13</v>
      </c>
      <c r="O269" s="422">
        <f>IF(AND(MONTH(F269)=7,DAY(F269)&gt;25),DAY(F269)-25,
MOD((SUM(VLOOKUP(MONTH(F269),D暦変換用数値,2,FALSE),DAY(F269))),28)+1)</f>
        <v>24</v>
      </c>
      <c r="P269" s="423">
        <f>IF(OR(MONTH(F269)&lt;7,AND(MONTH(F269)=7,DAY(F269)&lt;=25)),
MOD(SUM((E269-1901)*365,(N269-1)*28,O269,258),260),
MOD(SUM((E269-1900)*365,(N269-1)*28,O269,258),260))</f>
        <v>63</v>
      </c>
      <c r="Q269" s="424" t="str">
        <f>VLOOKUP(MOD(P269,4),色,2,FALSE)</f>
        <v>青い</v>
      </c>
      <c r="R269" s="425" t="str">
        <f>VLOOKUP(MOD(P269,13),銀河の音,2,FALSE)</f>
        <v>スペクトルの</v>
      </c>
      <c r="S269" s="426" t="str">
        <f>VLOOKUP(MOD(P269,20),太陽の紋章,2,FALSE)</f>
        <v>夜</v>
      </c>
      <c r="T269" s="473" t="s">
        <v>5666</v>
      </c>
    </row>
    <row r="270" spans="1:20" s="329" customFormat="1" ht="13.5" customHeight="1">
      <c r="A270" s="445" t="str">
        <f>VLOOKUP(MOD(E270,10),十干,2,FALSE)</f>
        <v>丙</v>
      </c>
      <c r="B270" s="447" t="str">
        <f>VLOOKUP(MOD(E270,12),十二支,3,FALSE)</f>
        <v xml:space="preserve">01 冥 </v>
      </c>
      <c r="C270" s="448" t="str">
        <f>VLOOKUP(F270,星座,3,TRUE)</f>
        <v xml:space="preserve">11 木 </v>
      </c>
      <c r="D270" s="531">
        <v>9824</v>
      </c>
      <c r="E270" s="449">
        <f>IFERROR(YEAR(D270),LEFT(D270,4))</f>
        <v>1926</v>
      </c>
      <c r="F270" s="449" t="str">
        <f>IF(ISTEXT(D270),RIGHT(D270,5),TEXT(D270,"mm/dd"))</f>
        <v>11/23</v>
      </c>
      <c r="G270" s="452">
        <f>SUM(MID(E270,1,1),MID(E270,2,1),MID(E270,3,1),MID(E270,4,1),MID(F270,1,1),MID(F270,2,1),MID(F270,4,1),MID(F270,5,1))</f>
        <v>25</v>
      </c>
      <c r="H270" s="450">
        <f>IF(MOD(G270,9)=0,9,MOD(G270,9))</f>
        <v>7</v>
      </c>
      <c r="I270" s="450" t="str">
        <f>IFERROR(MID("日月火水木金土",WEEKDAY(D270),1),"")</f>
        <v>火</v>
      </c>
      <c r="J270" s="453" t="s">
        <v>4499</v>
      </c>
      <c r="K270" s="455" t="str">
        <f>VLOOKUP(F270,石と花メイン,3,FALSE)</f>
        <v>●蛋白石</v>
      </c>
      <c r="L270" s="457" t="str">
        <f>VLOOKUP(F270,石と花メイン,4,FALSE)</f>
        <v>ストレリチア【極楽鳥花】</v>
      </c>
      <c r="M270" s="401">
        <f>IF(OR(MONTH(F270)&lt;7,AND(MONTH(F270)=7,DAY(F270)&lt;=25)),
MOD(SUM((E270-1901)*365,259),260),
MOD(SUM((E270-1900)*365,259),260))</f>
        <v>129</v>
      </c>
      <c r="N270" s="494">
        <f>IF(AND(MONTH(F270)=7,DAY(F270)&gt;25),1,
ROUNDDOWN((SUM(VLOOKUP(MONTH(F270),D暦変換用数値,2,FALSE),DAY(F270))/28)+1,0))</f>
        <v>5</v>
      </c>
      <c r="O270" s="496">
        <f>IF(AND(MONTH(F270)=7,DAY(F270)&gt;25),DAY(F270)-25,
MOD((SUM(VLOOKUP(MONTH(F270),D暦変換用数値,2,FALSE),DAY(F270))),28)+1)</f>
        <v>9</v>
      </c>
      <c r="P270" s="499">
        <f>IF(OR(MONTH(F270)&lt;7,AND(MONTH(F270)=7,DAY(F270)&lt;=25)),
MOD(SUM((E270-1901)*365,(N270-1)*28,O270,258),260),
MOD(SUM((E270-1900)*365,(N270-1)*28,O270,258),260))</f>
        <v>249</v>
      </c>
      <c r="Q270" s="463" t="str">
        <f>VLOOKUP(MOD(P270,4),色,2,FALSE)</f>
        <v>赤い</v>
      </c>
      <c r="R270" s="467" t="str">
        <f>VLOOKUP(MOD(P270,13),銀河の音,2,FALSE)</f>
        <v>月の</v>
      </c>
      <c r="S270" s="471" t="str">
        <f>VLOOKUP(MOD(P270,20),太陽の紋章,2,FALSE)</f>
        <v>月</v>
      </c>
      <c r="T270" s="544" t="s">
        <v>7550</v>
      </c>
    </row>
    <row r="271" spans="1:20" s="329" customFormat="1" ht="13.5" customHeight="1">
      <c r="A271" s="414" t="str">
        <f>VLOOKUP(MOD(E271,10),十干,2,FALSE)</f>
        <v>丙</v>
      </c>
      <c r="B271" s="415" t="str">
        <f>VLOOKUP(MOD(E271,12),十二支,3,FALSE)</f>
        <v xml:space="preserve">01 冥 </v>
      </c>
      <c r="C271" s="416" t="str">
        <f>VLOOKUP(F271,星座,3,TRUE)</f>
        <v xml:space="preserve">11 木 </v>
      </c>
      <c r="D271" s="533">
        <v>9836</v>
      </c>
      <c r="E271" s="417">
        <f>IFERROR(YEAR(D271),LEFT(D271,4))</f>
        <v>1926</v>
      </c>
      <c r="F271" s="417" t="str">
        <f>IF(ISTEXT(D271),RIGHT(D271,5),TEXT(D271,"mm/dd"))</f>
        <v>12/05</v>
      </c>
      <c r="G271" s="417">
        <f>SUM(MID(E271,1,1),MID(E271,2,1),MID(E271,3,1),MID(E271,4,1),MID(F271,1,1),MID(F271,2,1),MID(F271,4,1),MID(F271,5,1))</f>
        <v>26</v>
      </c>
      <c r="H271" s="417">
        <f>IF(MOD(G271,9)=0,9,MOD(G271,9))</f>
        <v>8</v>
      </c>
      <c r="I271" s="417" t="str">
        <f>IFERROR(MID("日月火水木金土",WEEKDAY(D271),1),"")</f>
        <v>日</v>
      </c>
      <c r="J271" s="418" t="s">
        <v>3820</v>
      </c>
      <c r="K271" s="419" t="str">
        <f>VLOOKUP(F271,石と花メイン,3,FALSE)</f>
        <v>■瑪瑙</v>
      </c>
      <c r="L271" s="420" t="str">
        <f>VLOOKUP(F271,石と花メイン,4,FALSE)</f>
        <v>ドラセナ【竜血樹】</v>
      </c>
      <c r="M271" s="399">
        <f>IF(OR(MONTH(F271)&lt;7,AND(MONTH(F271)=7,DAY(F271)&lt;=25)),
MOD(SUM((E271-1901)*365,259),260),
MOD(SUM((E271-1900)*365,259),260))</f>
        <v>129</v>
      </c>
      <c r="N271" s="421">
        <f>IF(AND(MONTH(F271)=7,DAY(F271)&gt;25),1,
ROUNDDOWN((SUM(VLOOKUP(MONTH(F271),D暦変換用数値,2,FALSE),DAY(F271))/28)+1,0))</f>
        <v>5</v>
      </c>
      <c r="O271" s="422">
        <f>IF(AND(MONTH(F271)=7,DAY(F271)&gt;25),DAY(F271)-25,
MOD((SUM(VLOOKUP(MONTH(F271),D暦変換用数値,2,FALSE),DAY(F271))),28)+1)</f>
        <v>21</v>
      </c>
      <c r="P271" s="423">
        <f>IF(OR(MONTH(F271)&lt;7,AND(MONTH(F271)=7,DAY(F271)&lt;=25)),
MOD(SUM((E271-1901)*365,(N271-1)*28,O271,258),260),
MOD(SUM((E271-1900)*365,(N271-1)*28,O271,258),260))</f>
        <v>1</v>
      </c>
      <c r="Q271" s="424" t="str">
        <f>VLOOKUP(MOD(P271,4),色,2,FALSE)</f>
        <v>赤い</v>
      </c>
      <c r="R271" s="425" t="str">
        <f>VLOOKUP(MOD(P271,13),銀河の音,2,FALSE)</f>
        <v>磁気の</v>
      </c>
      <c r="S271" s="426" t="str">
        <f>VLOOKUP(MOD(P271,20),太陽の紋章,2,FALSE)</f>
        <v>竜</v>
      </c>
      <c r="T271" s="473" t="s">
        <v>4895</v>
      </c>
    </row>
    <row r="272" spans="1:20" s="329" customFormat="1" ht="13.5" customHeight="1">
      <c r="A272" s="445" t="str">
        <f>VLOOKUP(MOD(E272,10),十干,2,FALSE)</f>
        <v>戊</v>
      </c>
      <c r="B272" s="447" t="str">
        <f>VLOOKUP(MOD(E272,12),十二支,3,FALSE)</f>
        <v xml:space="preserve">01 冥 </v>
      </c>
      <c r="C272" s="448" t="str">
        <f>VLOOKUP(F272,星座,3,TRUE)</f>
        <v xml:space="preserve">11 木 </v>
      </c>
      <c r="D272" s="531">
        <v>14208</v>
      </c>
      <c r="E272" s="449">
        <f>IFERROR(YEAR(D272),LEFT(D272,4))</f>
        <v>1938</v>
      </c>
      <c r="F272" s="449" t="str">
        <f>IF(ISTEXT(D272),RIGHT(D272,5),TEXT(D272,"mm/dd"))</f>
        <v>11/24</v>
      </c>
      <c r="G272" s="452">
        <f>SUM(MID(E272,1,1),MID(E272,2,1),MID(E272,3,1),MID(E272,4,1),MID(F272,1,1),MID(F272,2,1),MID(F272,4,1),MID(F272,5,1))</f>
        <v>29</v>
      </c>
      <c r="H272" s="450">
        <f>IF(MOD(G272,9)=0,9,MOD(G272,9))</f>
        <v>2</v>
      </c>
      <c r="I272" s="450" t="str">
        <f>IFERROR(MID("日月火水木金土",WEEKDAY(D272),1),"")</f>
        <v>木</v>
      </c>
      <c r="J272" s="453" t="s">
        <v>4500</v>
      </c>
      <c r="K272" s="455" t="str">
        <f>VLOOKUP(F272,石と花メイン,3,FALSE)</f>
        <v>○真珠</v>
      </c>
      <c r="L272" s="457" t="str">
        <f>VLOOKUP(F272,石と花メイン,4,FALSE)</f>
        <v>莢迷</v>
      </c>
      <c r="M272" s="401">
        <f>IF(OR(MONTH(F272)&lt;7,AND(MONTH(F272)=7,DAY(F272)&lt;=25)),
MOD(SUM((E272-1901)*365,259),260),
MOD(SUM((E272-1900)*365,259),260))</f>
        <v>89</v>
      </c>
      <c r="N272" s="494">
        <f>IF(AND(MONTH(F272)=7,DAY(F272)&gt;25),1,
ROUNDDOWN((SUM(VLOOKUP(MONTH(F272),D暦変換用数値,2,FALSE),DAY(F272))/28)+1,0))</f>
        <v>5</v>
      </c>
      <c r="O272" s="496">
        <f>IF(AND(MONTH(F272)=7,DAY(F272)&gt;25),DAY(F272)-25,
MOD((SUM(VLOOKUP(MONTH(F272),D暦変換用数値,2,FALSE),DAY(F272))),28)+1)</f>
        <v>10</v>
      </c>
      <c r="P272" s="499">
        <f>IF(OR(MONTH(F272)&lt;7,AND(MONTH(F272)=7,DAY(F272)&lt;=25)),
MOD(SUM((E272-1901)*365,(N272-1)*28,O272,258),260),
MOD(SUM((E272-1900)*365,(N272-1)*28,O272,258),260))</f>
        <v>210</v>
      </c>
      <c r="Q272" s="461" t="str">
        <f>VLOOKUP(MOD(P272,4),色,2,FALSE)</f>
        <v>白い</v>
      </c>
      <c r="R272" s="465" t="str">
        <f>VLOOKUP(MOD(P272,13),銀河の音,2,FALSE)</f>
        <v>月の</v>
      </c>
      <c r="S272" s="469" t="str">
        <f>VLOOKUP(MOD(P272,20),太陽の紋章,2,FALSE)</f>
        <v>犬</v>
      </c>
      <c r="T272" s="508" t="s">
        <v>4997</v>
      </c>
    </row>
    <row r="273" spans="1:20" s="329" customFormat="1" ht="13.5" customHeight="1">
      <c r="A273" s="445" t="str">
        <f>VLOOKUP(MOD(E273,10),十干,2,FALSE)</f>
        <v>戊</v>
      </c>
      <c r="B273" s="447" t="str">
        <f>VLOOKUP(MOD(E273,12),十二支,3,FALSE)</f>
        <v xml:space="preserve">01 冥 </v>
      </c>
      <c r="C273" s="448" t="str">
        <f>VLOOKUP(F273,星座,3,TRUE)</f>
        <v xml:space="preserve">11 木 </v>
      </c>
      <c r="D273" s="531">
        <v>14220</v>
      </c>
      <c r="E273" s="449">
        <f>IFERROR(YEAR(D273),LEFT(D273,4))</f>
        <v>1938</v>
      </c>
      <c r="F273" s="449" t="str">
        <f>IF(ISTEXT(D273),RIGHT(D273,5),TEXT(D273,"mm/dd"))</f>
        <v>12/06</v>
      </c>
      <c r="G273" s="452">
        <f>SUM(MID(E273,1,1),MID(E273,2,1),MID(E273,3,1),MID(E273,4,1),MID(F273,1,1),MID(F273,2,1),MID(F273,4,1),MID(F273,5,1))</f>
        <v>30</v>
      </c>
      <c r="H273" s="450">
        <f>IF(MOD(G273,9)=0,9,MOD(G273,9))</f>
        <v>3</v>
      </c>
      <c r="I273" s="450" t="str">
        <f>IFERROR(MID("日月火水木金土",WEEKDAY(D273),1),"")</f>
        <v>火</v>
      </c>
      <c r="J273" s="453" t="s">
        <v>4501</v>
      </c>
      <c r="K273" s="455" t="str">
        <f>VLOOKUP(F273,石と花メイン,3,FALSE)</f>
        <v>○真珠</v>
      </c>
      <c r="L273" s="457" t="str">
        <f>VLOOKUP(F273,石と花メイン,4,FALSE)</f>
        <v>ユーチャリス【擬宝珠水仙】</v>
      </c>
      <c r="M273" s="401">
        <f>IF(OR(MONTH(F273)&lt;7,AND(MONTH(F273)=7,DAY(F273)&lt;=25)),
MOD(SUM((E273-1901)*365,259),260),
MOD(SUM((E273-1900)*365,259),260))</f>
        <v>89</v>
      </c>
      <c r="N273" s="494">
        <f>IF(AND(MONTH(F273)=7,DAY(F273)&gt;25),1,
ROUNDDOWN((SUM(VLOOKUP(MONTH(F273),D暦変換用数値,2,FALSE),DAY(F273))/28)+1,0))</f>
        <v>5</v>
      </c>
      <c r="O273" s="496">
        <f>IF(AND(MONTH(F273)=7,DAY(F273)&gt;25),DAY(F273)-25,
MOD((SUM(VLOOKUP(MONTH(F273),D暦変換用数値,2,FALSE),DAY(F273))),28)+1)</f>
        <v>22</v>
      </c>
      <c r="P273" s="499">
        <f>IF(OR(MONTH(F273)&lt;7,AND(MONTH(F273)=7,DAY(F273)&lt;=25)),
MOD(SUM((E273-1901)*365,(N273-1)*28,O273,258),260),
MOD(SUM((E273-1900)*365,(N273-1)*28,O273,258),260))</f>
        <v>222</v>
      </c>
      <c r="Q273" s="461" t="str">
        <f>VLOOKUP(MOD(P273,4),色,2,FALSE)</f>
        <v>白い</v>
      </c>
      <c r="R273" s="465" t="str">
        <f>VLOOKUP(MOD(P273,13),銀河の音,2,FALSE)</f>
        <v>磁気の</v>
      </c>
      <c r="S273" s="469" t="str">
        <f>VLOOKUP(MOD(P273,20),太陽の紋章,2,FALSE)</f>
        <v>風</v>
      </c>
      <c r="T273" s="472" t="s">
        <v>6040</v>
      </c>
    </row>
    <row r="274" spans="1:20" s="329" customFormat="1" ht="13.5" customHeight="1">
      <c r="A274" s="445" t="str">
        <f>VLOOKUP(MOD(E274,10),十干,2,FALSE)</f>
        <v>戊</v>
      </c>
      <c r="B274" s="447" t="str">
        <f>VLOOKUP(MOD(E274,12),十二支,3,FALSE)</f>
        <v xml:space="preserve">01 冥 </v>
      </c>
      <c r="C274" s="448" t="str">
        <f>VLOOKUP(F274,星座,3,TRUE)</f>
        <v xml:space="preserve">11 木 </v>
      </c>
      <c r="D274" s="531">
        <v>14235</v>
      </c>
      <c r="E274" s="449">
        <f>IFERROR(YEAR(D274),LEFT(D274,4))</f>
        <v>1938</v>
      </c>
      <c r="F274" s="449" t="str">
        <f>IF(ISTEXT(D274),RIGHT(D274,5),TEXT(D274,"mm/dd"))</f>
        <v>12/21</v>
      </c>
      <c r="G274" s="452">
        <f>SUM(MID(E274,1,1),MID(E274,2,1),MID(E274,3,1),MID(E274,4,1),MID(F274,1,1),MID(F274,2,1),MID(F274,4,1),MID(F274,5,1))</f>
        <v>27</v>
      </c>
      <c r="H274" s="450">
        <f>IF(MOD(G274,9)=0,9,MOD(G274,9))</f>
        <v>9</v>
      </c>
      <c r="I274" s="450" t="str">
        <f>IFERROR(MID("日月火水木金土",WEEKDAY(D274),1),"")</f>
        <v>水</v>
      </c>
      <c r="J274" s="453" t="s">
        <v>4502</v>
      </c>
      <c r="K274" s="455" t="str">
        <f>VLOOKUP(F274,石と花メイン,3,FALSE)</f>
        <v>◆藍玉</v>
      </c>
      <c r="L274" s="457" t="str">
        <f>VLOOKUP(F274,石と花メイン,4,FALSE)</f>
        <v>プロテア</v>
      </c>
      <c r="M274" s="401">
        <f>IF(OR(MONTH(F274)&lt;7,AND(MONTH(F274)=7,DAY(F274)&lt;=25)),
MOD(SUM((E274-1901)*365,259),260),
MOD(SUM((E274-1900)*365,259),260))</f>
        <v>89</v>
      </c>
      <c r="N274" s="494">
        <f>IF(AND(MONTH(F274)=7,DAY(F274)&gt;25),1,
ROUNDDOWN((SUM(VLOOKUP(MONTH(F274),D暦変換用数値,2,FALSE),DAY(F274))/28)+1,0))</f>
        <v>6</v>
      </c>
      <c r="O274" s="496">
        <f>IF(AND(MONTH(F274)=7,DAY(F274)&gt;25),DAY(F274)-25,
MOD((SUM(VLOOKUP(MONTH(F274),D暦変換用数値,2,FALSE),DAY(F274))),28)+1)</f>
        <v>9</v>
      </c>
      <c r="P274" s="499">
        <f>IF(OR(MONTH(F274)&lt;7,AND(MONTH(F274)=7,DAY(F274)&lt;=25)),
MOD(SUM((E274-1901)*365,(N274-1)*28,O274,258),260),
MOD(SUM((E274-1900)*365,(N274-1)*28,O274,258),260))</f>
        <v>237</v>
      </c>
      <c r="Q274" s="463" t="str">
        <f>VLOOKUP(MOD(P274,4),色,2,FALSE)</f>
        <v>赤い</v>
      </c>
      <c r="R274" s="467" t="str">
        <f>VLOOKUP(MOD(P274,13),銀河の音,2,FALSE)</f>
        <v>電気の</v>
      </c>
      <c r="S274" s="471" t="str">
        <f>VLOOKUP(MOD(P274,20),太陽の紋章,2,FALSE)</f>
        <v>地球</v>
      </c>
      <c r="T274" s="474" t="s">
        <v>2166</v>
      </c>
    </row>
    <row r="275" spans="1:20" s="329" customFormat="1" ht="13.5" customHeight="1">
      <c r="A275" s="442" t="str">
        <f>VLOOKUP(MOD(E275,10),十干,2,FALSE)</f>
        <v>庚</v>
      </c>
      <c r="B275" s="432" t="str">
        <f>VLOOKUP(MOD(E275,12),十二支,3,FALSE)</f>
        <v xml:space="preserve">01 冥 </v>
      </c>
      <c r="C275" s="433" t="str">
        <f>VLOOKUP(F275,星座,3,TRUE)</f>
        <v xml:space="preserve">11 木 </v>
      </c>
      <c r="D275" s="534">
        <v>18599</v>
      </c>
      <c r="E275" s="434">
        <f>IFERROR(YEAR(D275),LEFT(D275,4))</f>
        <v>1950</v>
      </c>
      <c r="F275" s="434" t="str">
        <f>IF(ISTEXT(D275),RIGHT(D275,5),TEXT(D275,"mm/dd"))</f>
        <v>12/02</v>
      </c>
      <c r="G275" s="434">
        <f>SUM(MID(E275,1,1),MID(E275,2,1),MID(E275,3,1),MID(E275,4,1),MID(F275,1,1),MID(F275,2,1),MID(F275,4,1),MID(F275,5,1))</f>
        <v>20</v>
      </c>
      <c r="H275" s="434">
        <f>IF(MOD(G275,9)=0,9,MOD(G275,9))</f>
        <v>2</v>
      </c>
      <c r="I275" s="434" t="str">
        <f>IFERROR(MID("日月火水木金土",WEEKDAY(D275),1),"")</f>
        <v>土</v>
      </c>
      <c r="J275" s="443" t="s">
        <v>8141</v>
      </c>
      <c r="K275" s="436" t="str">
        <f>VLOOKUP(F275,石と花メイン,3,FALSE)</f>
        <v>◇金剛石</v>
      </c>
      <c r="L275" s="435" t="str">
        <f>VLOOKUP(F275,石と花メイン,4,FALSE)</f>
        <v>サイネリア【富貴菊】</v>
      </c>
      <c r="M275" s="400">
        <f>IF(OR(MONTH(F275)&lt;7,AND(MONTH(F275)=7,DAY(F275)&lt;=25)),
MOD(SUM((E275-1901)*365,259),260),
MOD(SUM((E275-1900)*365,259),260))</f>
        <v>49</v>
      </c>
      <c r="N275" s="436">
        <f>IF(AND(MONTH(F275)=7,DAY(F275)&gt;25),1,
ROUNDDOWN((SUM(VLOOKUP(MONTH(F275),D暦変換用数値,2,FALSE),DAY(F275))/28)+1,0))</f>
        <v>5</v>
      </c>
      <c r="O275" s="437">
        <f>IF(AND(MONTH(F275)=7,DAY(F275)&gt;25),DAY(F275)-25,
MOD((SUM(VLOOKUP(MONTH(F275),D暦変換用数値,2,FALSE),DAY(F275))),28)+1)</f>
        <v>18</v>
      </c>
      <c r="P275" s="438">
        <f>IF(OR(MONTH(F275)&lt;7,AND(MONTH(F275)=7,DAY(F275)&lt;=25)),
MOD(SUM((E275-1901)*365,(N275-1)*28,O275,258),260),
MOD(SUM((E275-1900)*365,(N275-1)*28,O275,258),260))</f>
        <v>178</v>
      </c>
      <c r="Q275" s="439" t="str">
        <f>VLOOKUP(MOD(P275,4),色,2,FALSE)</f>
        <v>白い</v>
      </c>
      <c r="R275" s="440" t="str">
        <f>VLOOKUP(MOD(P275,13),銀河の音,2,FALSE)</f>
        <v>太陽の</v>
      </c>
      <c r="S275" s="441" t="str">
        <f>VLOOKUP(MOD(P275,20),太陽の紋章,2,FALSE)</f>
        <v>鏡</v>
      </c>
      <c r="T275" s="510" t="s">
        <v>8142</v>
      </c>
    </row>
    <row r="276" spans="1:20" s="329" customFormat="1" ht="13.5" customHeight="1">
      <c r="A276" s="445" t="str">
        <f>VLOOKUP(MOD(E276,10),十干,2,FALSE)</f>
        <v>庚</v>
      </c>
      <c r="B276" s="447" t="str">
        <f>VLOOKUP(MOD(E276,12),十二支,3,FALSE)</f>
        <v xml:space="preserve">01 冥 </v>
      </c>
      <c r="C276" s="448" t="str">
        <f>VLOOKUP(F276,星座,3,TRUE)</f>
        <v xml:space="preserve">11 木 </v>
      </c>
      <c r="D276" s="531">
        <v>18600</v>
      </c>
      <c r="E276" s="449">
        <f>IFERROR(YEAR(D276),LEFT(D276,4))</f>
        <v>1950</v>
      </c>
      <c r="F276" s="449" t="str">
        <f>IF(ISTEXT(D276),RIGHT(D276,5),TEXT(D276,"mm/dd"))</f>
        <v>12/03</v>
      </c>
      <c r="G276" s="452">
        <f>SUM(MID(E276,1,1),MID(E276,2,1),MID(E276,3,1),MID(E276,4,1),MID(F276,1,1),MID(F276,2,1),MID(F276,4,1),MID(F276,5,1))</f>
        <v>21</v>
      </c>
      <c r="H276" s="450">
        <f>IF(MOD(G276,9)=0,9,MOD(G276,9))</f>
        <v>3</v>
      </c>
      <c r="I276" s="450" t="str">
        <f>IFERROR(MID("日月火水木金土",WEEKDAY(D276),1),"")</f>
        <v>日</v>
      </c>
      <c r="J276" s="453" t="s">
        <v>4503</v>
      </c>
      <c r="K276" s="455" t="str">
        <f>VLOOKUP(F276,石と花メイン,3,FALSE)</f>
        <v>◆紅玉</v>
      </c>
      <c r="L276" s="457" t="str">
        <f>VLOOKUP(F276,石と花メイン,4,FALSE)</f>
        <v>ピラカンサ【常盤山査子】</v>
      </c>
      <c r="M276" s="401">
        <f>IF(OR(MONTH(F276)&lt;7,AND(MONTH(F276)=7,DAY(F276)&lt;=25)),
MOD(SUM((E276-1901)*365,259),260),
MOD(SUM((E276-1900)*365,259),260))</f>
        <v>49</v>
      </c>
      <c r="N276" s="494">
        <f>IF(AND(MONTH(F276)=7,DAY(F276)&gt;25),1,
ROUNDDOWN((SUM(VLOOKUP(MONTH(F276),D暦変換用数値,2,FALSE),DAY(F276))/28)+1,0))</f>
        <v>5</v>
      </c>
      <c r="O276" s="496">
        <f>IF(AND(MONTH(F276)=7,DAY(F276)&gt;25),DAY(F276)-25,
MOD((SUM(VLOOKUP(MONTH(F276),D暦変換用数値,2,FALSE),DAY(F276))),28)+1)</f>
        <v>19</v>
      </c>
      <c r="P276" s="499">
        <f>IF(OR(MONTH(F276)&lt;7,AND(MONTH(F276)=7,DAY(F276)&lt;=25)),
MOD(SUM((E276-1901)*365,(N276-1)*28,O276,258),260),
MOD(SUM((E276-1900)*365,(N276-1)*28,O276,258),260))</f>
        <v>179</v>
      </c>
      <c r="Q276" s="462" t="str">
        <f>VLOOKUP(MOD(P276,4),色,2,FALSE)</f>
        <v>青い</v>
      </c>
      <c r="R276" s="466" t="str">
        <f>VLOOKUP(MOD(P276,13),銀河の音,2,FALSE)</f>
        <v>惑星の</v>
      </c>
      <c r="S276" s="470" t="str">
        <f>VLOOKUP(MOD(P276,20),太陽の紋章,2,FALSE)</f>
        <v>嵐</v>
      </c>
      <c r="T276" s="484" t="s">
        <v>2167</v>
      </c>
    </row>
    <row r="277" spans="1:20" s="329" customFormat="1" ht="13.5" customHeight="1">
      <c r="A277" s="445" t="str">
        <f>VLOOKUP(MOD(E277,10),十干,2,FALSE)</f>
        <v>庚</v>
      </c>
      <c r="B277" s="447" t="str">
        <f>VLOOKUP(MOD(E277,12),十二支,3,FALSE)</f>
        <v xml:space="preserve">01 冥 </v>
      </c>
      <c r="C277" s="448" t="str">
        <f>VLOOKUP(F277,星座,3,TRUE)</f>
        <v xml:space="preserve">11 木 </v>
      </c>
      <c r="D277" s="535">
        <v>18607</v>
      </c>
      <c r="E277" s="450">
        <f>IFERROR(YEAR(D277),LEFT(D277,4))</f>
        <v>1950</v>
      </c>
      <c r="F277" s="450" t="str">
        <f>IF(ISTEXT(D277),RIGHT(D277,5),TEXT(D277,"mm/dd"))</f>
        <v>12/10</v>
      </c>
      <c r="G277" s="450">
        <f>SUM(MID(E277,1,1),MID(E277,2,1),MID(E277,3,1),MID(E277,4,1),MID(F277,1,1),MID(F277,2,1),MID(F277,4,1),MID(F277,5,1))</f>
        <v>19</v>
      </c>
      <c r="H277" s="450">
        <f>IF(MOD(G277,9)=0,9,MOD(G277,9))</f>
        <v>1</v>
      </c>
      <c r="I277" s="450" t="str">
        <f>IFERROR(MID("日月火水木金土",WEEKDAY(D277),1),"")</f>
        <v>日</v>
      </c>
      <c r="J277" s="454" t="s">
        <v>101</v>
      </c>
      <c r="K277" s="456" t="str">
        <f>VLOOKUP(F277,石と花メイン,3,FALSE)</f>
        <v>●珊瑚</v>
      </c>
      <c r="L277" s="458" t="str">
        <f>VLOOKUP(F277,石と花メイン,4,FALSE)</f>
        <v>椿</v>
      </c>
      <c r="M277" s="403">
        <f>IF(OR(MONTH(F277)&lt;7,AND(MONTH(F277)=7,DAY(F277)&lt;=25)),
MOD(SUM((E277-1901)*365,259),260),
MOD(SUM((E277-1900)*365,259),260))</f>
        <v>49</v>
      </c>
      <c r="N277" s="495">
        <f>IF(AND(MONTH(F277)=7,DAY(F277)&gt;25),1,
ROUNDDOWN((SUM(VLOOKUP(MONTH(F277),D暦変換用数値,2,FALSE),DAY(F277))/28)+1,0))</f>
        <v>5</v>
      </c>
      <c r="O277" s="497">
        <f>IF(AND(MONTH(F277)=7,DAY(F277)&gt;25),DAY(F277)-25,
MOD((SUM(VLOOKUP(MONTH(F277),D暦変換用数値,2,FALSE),DAY(F277))),28)+1)</f>
        <v>26</v>
      </c>
      <c r="P277" s="500">
        <f>IF(OR(MONTH(F277)&lt;7,AND(MONTH(F277)=7,DAY(F277)&lt;=25)),
MOD(SUM((E277-1901)*365,(N277-1)*28,O277,258),260),
MOD(SUM((E277-1900)*365,(N277-1)*28,O277,258),260))</f>
        <v>186</v>
      </c>
      <c r="Q277" s="461" t="str">
        <f>VLOOKUP(MOD(P277,4),色,2,FALSE)</f>
        <v>白い</v>
      </c>
      <c r="R277" s="465" t="str">
        <f>VLOOKUP(MOD(P277,13),銀河の音,2,FALSE)</f>
        <v>自己存在の</v>
      </c>
      <c r="S277" s="469" t="str">
        <f>VLOOKUP(MOD(P277,20),太陽の紋章,2,FALSE)</f>
        <v>世界の橋渡し</v>
      </c>
      <c r="T277" s="477" t="s">
        <v>102</v>
      </c>
    </row>
    <row r="278" spans="1:20" s="329" customFormat="1" ht="13.5" customHeight="1">
      <c r="A278" s="445" t="str">
        <f>VLOOKUP(MOD(E278,10),十干,2,FALSE)</f>
        <v>庚</v>
      </c>
      <c r="B278" s="447" t="str">
        <f>VLOOKUP(MOD(E278,12),十二支,3,FALSE)</f>
        <v xml:space="preserve">01 冥 </v>
      </c>
      <c r="C278" s="448" t="str">
        <f>VLOOKUP(F278,星座,3,TRUE)</f>
        <v xml:space="preserve">11 木 </v>
      </c>
      <c r="D278" s="531">
        <v>18618</v>
      </c>
      <c r="E278" s="449">
        <f>IFERROR(YEAR(D278),LEFT(D278,4))</f>
        <v>1950</v>
      </c>
      <c r="F278" s="449" t="str">
        <f>IF(ISTEXT(D278),RIGHT(D278,5),TEXT(D278,"mm/dd"))</f>
        <v>12/21</v>
      </c>
      <c r="G278" s="452">
        <f>SUM(MID(E278,1,1),MID(E278,2,1),MID(E278,3,1),MID(E278,4,1),MID(F278,1,1),MID(F278,2,1),MID(F278,4,1),MID(F278,5,1))</f>
        <v>21</v>
      </c>
      <c r="H278" s="450">
        <f>IF(MOD(G278,9)=0,9,MOD(G278,9))</f>
        <v>3</v>
      </c>
      <c r="I278" s="450" t="str">
        <f>IFERROR(MID("日月火水木金土",WEEKDAY(D278),1),"")</f>
        <v>木</v>
      </c>
      <c r="J278" s="453" t="s">
        <v>4504</v>
      </c>
      <c r="K278" s="455" t="str">
        <f>VLOOKUP(F278,石と花メイン,3,FALSE)</f>
        <v>◆藍玉</v>
      </c>
      <c r="L278" s="457" t="str">
        <f>VLOOKUP(F278,石と花メイン,4,FALSE)</f>
        <v>プロテア</v>
      </c>
      <c r="M278" s="401">
        <f>IF(OR(MONTH(F278)&lt;7,AND(MONTH(F278)=7,DAY(F278)&lt;=25)),
MOD(SUM((E278-1901)*365,259),260),
MOD(SUM((E278-1900)*365,259),260))</f>
        <v>49</v>
      </c>
      <c r="N278" s="494">
        <f>IF(AND(MONTH(F278)=7,DAY(F278)&gt;25),1,
ROUNDDOWN((SUM(VLOOKUP(MONTH(F278),D暦変換用数値,2,FALSE),DAY(F278))/28)+1,0))</f>
        <v>6</v>
      </c>
      <c r="O278" s="496">
        <f>IF(AND(MONTH(F278)=7,DAY(F278)&gt;25),DAY(F278)-25,
MOD((SUM(VLOOKUP(MONTH(F278),D暦変換用数値,2,FALSE),DAY(F278))),28)+1)</f>
        <v>9</v>
      </c>
      <c r="P278" s="499">
        <f>IF(OR(MONTH(F278)&lt;7,AND(MONTH(F278)=7,DAY(F278)&lt;=25)),
MOD(SUM((E278-1901)*365,(N278-1)*28,O278,258),260),
MOD(SUM((E278-1900)*365,(N278-1)*28,O278,258),260))</f>
        <v>197</v>
      </c>
      <c r="Q278" s="463" t="str">
        <f>VLOOKUP(MOD(P278,4),色,2,FALSE)</f>
        <v>赤い</v>
      </c>
      <c r="R278" s="467" t="str">
        <f>VLOOKUP(MOD(P278,13),銀河の音,2,FALSE)</f>
        <v>月の</v>
      </c>
      <c r="S278" s="471" t="str">
        <f>VLOOKUP(MOD(P278,20),太陽の紋章,2,FALSE)</f>
        <v>地球</v>
      </c>
      <c r="T278" s="483" t="s">
        <v>3736</v>
      </c>
    </row>
    <row r="279" spans="1:20" s="329" customFormat="1" ht="13.5" customHeight="1">
      <c r="A279" s="445" t="str">
        <f>VLOOKUP(MOD(E279,10),十干,2,FALSE)</f>
        <v>壬</v>
      </c>
      <c r="B279" s="447" t="str">
        <f>VLOOKUP(MOD(E279,12),十二支,3,FALSE)</f>
        <v xml:space="preserve">01 冥 </v>
      </c>
      <c r="C279" s="448" t="str">
        <f>VLOOKUP(F279,星座,3,TRUE)</f>
        <v xml:space="preserve">11 木 </v>
      </c>
      <c r="D279" s="531">
        <v>22972</v>
      </c>
      <c r="E279" s="449">
        <f>IFERROR(YEAR(D279),LEFT(D279,4))</f>
        <v>1962</v>
      </c>
      <c r="F279" s="449" t="str">
        <f>IF(ISTEXT(D279),RIGHT(D279,5),TEXT(D279,"mm/dd"))</f>
        <v>11/22</v>
      </c>
      <c r="G279" s="452">
        <f>SUM(MID(E279,1,1),MID(E279,2,1),MID(E279,3,1),MID(E279,4,1),MID(F279,1,1),MID(F279,2,1),MID(F279,4,1),MID(F279,5,1))</f>
        <v>24</v>
      </c>
      <c r="H279" s="450">
        <f>IF(MOD(G279,9)=0,9,MOD(G279,9))</f>
        <v>6</v>
      </c>
      <c r="I279" s="450" t="str">
        <f>IFERROR(MID("日月火水木金土",WEEKDAY(D279),1),"")</f>
        <v>木</v>
      </c>
      <c r="J279" s="453" t="s">
        <v>4505</v>
      </c>
      <c r="K279" s="455" t="str">
        <f>VLOOKUP(F279,石と花メイン,3,FALSE)</f>
        <v>◆柘榴石</v>
      </c>
      <c r="L279" s="457" t="str">
        <f>VLOOKUP(F279,石と花メイン,4,FALSE)</f>
        <v>アロエ【蘆薈】</v>
      </c>
      <c r="M279" s="401">
        <f>IF(OR(MONTH(F279)&lt;7,AND(MONTH(F279)=7,DAY(F279)&lt;=25)),
MOD(SUM((E279-1901)*365,259),260),
MOD(SUM((E279-1900)*365,259),260))</f>
        <v>9</v>
      </c>
      <c r="N279" s="494">
        <f>IF(AND(MONTH(F279)=7,DAY(F279)&gt;25),1,
ROUNDDOWN((SUM(VLOOKUP(MONTH(F279),D暦変換用数値,2,FALSE),DAY(F279))/28)+1,0))</f>
        <v>5</v>
      </c>
      <c r="O279" s="496">
        <f>IF(AND(MONTH(F279)=7,DAY(F279)&gt;25),DAY(F279)-25,
MOD((SUM(VLOOKUP(MONTH(F279),D暦変換用数値,2,FALSE),DAY(F279))),28)+1)</f>
        <v>8</v>
      </c>
      <c r="P279" s="499">
        <f>IF(OR(MONTH(F279)&lt;7,AND(MONTH(F279)=7,DAY(F279)&lt;=25)),
MOD(SUM((E279-1901)*365,(N279-1)*28,O279,258),260),
MOD(SUM((E279-1900)*365,(N279-1)*28,O279,258),260))</f>
        <v>128</v>
      </c>
      <c r="Q279" s="460" t="str">
        <f>VLOOKUP(MOD(P279,4),色,2,FALSE)</f>
        <v>黄色い</v>
      </c>
      <c r="R279" s="464" t="str">
        <f>VLOOKUP(MOD(P279,13),銀河の音,2,FALSE)</f>
        <v>スペクトルの</v>
      </c>
      <c r="S279" s="468" t="str">
        <f>VLOOKUP(MOD(P279,20),太陽の紋章,2,FALSE)</f>
        <v>星</v>
      </c>
      <c r="T279" s="484" t="s">
        <v>2168</v>
      </c>
    </row>
    <row r="280" spans="1:20" s="329" customFormat="1" ht="13.5" customHeight="1">
      <c r="A280" s="445" t="str">
        <f>VLOOKUP(MOD(E280,10),十干,2,FALSE)</f>
        <v>壬</v>
      </c>
      <c r="B280" s="447" t="str">
        <f>VLOOKUP(MOD(E280,12),十二支,3,FALSE)</f>
        <v xml:space="preserve">01 冥 </v>
      </c>
      <c r="C280" s="448" t="str">
        <f>VLOOKUP(F280,星座,3,TRUE)</f>
        <v xml:space="preserve">11 木 </v>
      </c>
      <c r="D280" s="531">
        <v>22975</v>
      </c>
      <c r="E280" s="449">
        <f>IFERROR(YEAR(D280),LEFT(D280,4))</f>
        <v>1962</v>
      </c>
      <c r="F280" s="449" t="str">
        <f>IF(ISTEXT(D280),RIGHT(D280,5),TEXT(D280,"mm/dd"))</f>
        <v>11/25</v>
      </c>
      <c r="G280" s="452">
        <f>SUM(MID(E280,1,1),MID(E280,2,1),MID(E280,3,1),MID(E280,4,1),MID(F280,1,1),MID(F280,2,1),MID(F280,4,1),MID(F280,5,1))</f>
        <v>27</v>
      </c>
      <c r="H280" s="450">
        <f>IF(MOD(G280,9)=0,9,MOD(G280,9))</f>
        <v>9</v>
      </c>
      <c r="I280" s="450" t="str">
        <f>IFERROR(MID("日月火水木金土",WEEKDAY(D280),1),"")</f>
        <v>日</v>
      </c>
      <c r="J280" s="453" t="s">
        <v>4506</v>
      </c>
      <c r="K280" s="455" t="str">
        <f>VLOOKUP(F280,石と花メイン,3,FALSE)</f>
        <v>◆青玉</v>
      </c>
      <c r="L280" s="457" t="str">
        <f>VLOOKUP(F280,石と花メイン,4,FALSE)</f>
        <v>ネリネ【ダイヤモンドリリー】</v>
      </c>
      <c r="M280" s="401">
        <f>IF(OR(MONTH(F280)&lt;7,AND(MONTH(F280)=7,DAY(F280)&lt;=25)),
MOD(SUM((E280-1901)*365,259),260),
MOD(SUM((E280-1900)*365,259),260))</f>
        <v>9</v>
      </c>
      <c r="N280" s="494">
        <f>IF(AND(MONTH(F280)=7,DAY(F280)&gt;25),1,
ROUNDDOWN((SUM(VLOOKUP(MONTH(F280),D暦変換用数値,2,FALSE),DAY(F280))/28)+1,0))</f>
        <v>5</v>
      </c>
      <c r="O280" s="496">
        <f>IF(AND(MONTH(F280)=7,DAY(F280)&gt;25),DAY(F280)-25,
MOD((SUM(VLOOKUP(MONTH(F280),D暦変換用数値,2,FALSE),DAY(F280))),28)+1)</f>
        <v>11</v>
      </c>
      <c r="P280" s="499">
        <f>IF(OR(MONTH(F280)&lt;7,AND(MONTH(F280)=7,DAY(F280)&lt;=25)),
MOD(SUM((E280-1901)*365,(N280-1)*28,O280,258),260),
MOD(SUM((E280-1900)*365,(N280-1)*28,O280,258),260))</f>
        <v>131</v>
      </c>
      <c r="Q280" s="462" t="str">
        <f>VLOOKUP(MOD(P280,4),色,2,FALSE)</f>
        <v>青い</v>
      </c>
      <c r="R280" s="466" t="str">
        <f>VLOOKUP(MOD(P280,13),銀河の音,2,FALSE)</f>
        <v>磁気の</v>
      </c>
      <c r="S280" s="470" t="str">
        <f>VLOOKUP(MOD(P280,20),太陽の紋章,2,FALSE)</f>
        <v>猿</v>
      </c>
      <c r="T280" s="484" t="s">
        <v>3886</v>
      </c>
    </row>
    <row r="281" spans="1:20" s="329" customFormat="1" ht="13.5" customHeight="1">
      <c r="A281" s="445" t="str">
        <f>VLOOKUP(MOD(E281,10),十干,2,FALSE)</f>
        <v>壬</v>
      </c>
      <c r="B281" s="447" t="str">
        <f>VLOOKUP(MOD(E281,12),十二支,3,FALSE)</f>
        <v xml:space="preserve">01 冥 </v>
      </c>
      <c r="C281" s="448" t="str">
        <f>VLOOKUP(F281,星座,3,TRUE)</f>
        <v xml:space="preserve">11 木 </v>
      </c>
      <c r="D281" s="531">
        <v>22975</v>
      </c>
      <c r="E281" s="449">
        <f>IFERROR(YEAR(D281),LEFT(D281,4))</f>
        <v>1962</v>
      </c>
      <c r="F281" s="449" t="str">
        <f>IF(ISTEXT(D281),RIGHT(D281,5),TEXT(D281,"mm/dd"))</f>
        <v>11/25</v>
      </c>
      <c r="G281" s="452">
        <f>SUM(MID(E281,1,1),MID(E281,2,1),MID(E281,3,1),MID(E281,4,1),MID(F281,1,1),MID(F281,2,1),MID(F281,4,1),MID(F281,5,1))</f>
        <v>27</v>
      </c>
      <c r="H281" s="450">
        <f>IF(MOD(G281,9)=0,9,MOD(G281,9))</f>
        <v>9</v>
      </c>
      <c r="I281" s="450" t="str">
        <f>IFERROR(MID("日月火水木金土",WEEKDAY(D281),1),"")</f>
        <v>日</v>
      </c>
      <c r="J281" s="453" t="s">
        <v>4507</v>
      </c>
      <c r="K281" s="455" t="str">
        <f>VLOOKUP(F281,石と花メイン,3,FALSE)</f>
        <v>◆青玉</v>
      </c>
      <c r="L281" s="457" t="str">
        <f>VLOOKUP(F281,石と花メイン,4,FALSE)</f>
        <v>ネリネ【ダイヤモンドリリー】</v>
      </c>
      <c r="M281" s="401">
        <f>IF(OR(MONTH(F281)&lt;7,AND(MONTH(F281)=7,DAY(F281)&lt;=25)),
MOD(SUM((E281-1901)*365,259),260),
MOD(SUM((E281-1900)*365,259),260))</f>
        <v>9</v>
      </c>
      <c r="N281" s="494">
        <f>IF(AND(MONTH(F281)=7,DAY(F281)&gt;25),1,
ROUNDDOWN((SUM(VLOOKUP(MONTH(F281),D暦変換用数値,2,FALSE),DAY(F281))/28)+1,0))</f>
        <v>5</v>
      </c>
      <c r="O281" s="496">
        <f>IF(AND(MONTH(F281)=7,DAY(F281)&gt;25),DAY(F281)-25,
MOD((SUM(VLOOKUP(MONTH(F281),D暦変換用数値,2,FALSE),DAY(F281))),28)+1)</f>
        <v>11</v>
      </c>
      <c r="P281" s="499">
        <f>IF(OR(MONTH(F281)&lt;7,AND(MONTH(F281)=7,DAY(F281)&lt;=25)),
MOD(SUM((E281-1901)*365,(N281-1)*28,O281,258),260),
MOD(SUM((E281-1900)*365,(N281-1)*28,O281,258),260))</f>
        <v>131</v>
      </c>
      <c r="Q281" s="462" t="str">
        <f>VLOOKUP(MOD(P281,4),色,2,FALSE)</f>
        <v>青い</v>
      </c>
      <c r="R281" s="466" t="str">
        <f>VLOOKUP(MOD(P281,13),銀河の音,2,FALSE)</f>
        <v>磁気の</v>
      </c>
      <c r="S281" s="470" t="str">
        <f>VLOOKUP(MOD(P281,20),太陽の紋章,2,FALSE)</f>
        <v>猿</v>
      </c>
      <c r="T281" s="482" t="s">
        <v>3887</v>
      </c>
    </row>
    <row r="282" spans="1:20" s="329" customFormat="1" ht="13.5" customHeight="1">
      <c r="A282" s="414" t="str">
        <f>VLOOKUP(MOD(E282,10),十干,2,FALSE)</f>
        <v>壬</v>
      </c>
      <c r="B282" s="415" t="str">
        <f>VLOOKUP(MOD(E282,12),十二支,3,FALSE)</f>
        <v xml:space="preserve">01 冥 </v>
      </c>
      <c r="C282" s="416" t="str">
        <f>VLOOKUP(F282,星座,3,TRUE)</f>
        <v xml:space="preserve">11 木 </v>
      </c>
      <c r="D282" s="533">
        <v>22978</v>
      </c>
      <c r="E282" s="417">
        <f>IFERROR(YEAR(D282),LEFT(D282,4))</f>
        <v>1962</v>
      </c>
      <c r="F282" s="417" t="str">
        <f>IF(ISTEXT(D282),RIGHT(D282,5),TEXT(D282,"mm/dd"))</f>
        <v>11/28</v>
      </c>
      <c r="G282" s="417">
        <f>SUM(MID(E282,1,1),MID(E282,2,1),MID(E282,3,1),MID(E282,4,1),MID(F282,1,1),MID(F282,2,1),MID(F282,4,1),MID(F282,5,1))</f>
        <v>30</v>
      </c>
      <c r="H282" s="417">
        <f>IF(MOD(G282,9)=0,9,MOD(G282,9))</f>
        <v>3</v>
      </c>
      <c r="I282" s="417" t="str">
        <f>IFERROR(MID("日月火水木金土",WEEKDAY(D282),1),"")</f>
        <v>水</v>
      </c>
      <c r="J282" s="418" t="s">
        <v>3821</v>
      </c>
      <c r="K282" s="419" t="str">
        <f>VLOOKUP(F282,石と花メイン,3,FALSE)</f>
        <v>◆翠玉</v>
      </c>
      <c r="L282" s="420" t="str">
        <f>VLOOKUP(F282,石と花メイン,4,FALSE)</f>
        <v>サンダーソニア【提灯百合】</v>
      </c>
      <c r="M282" s="399">
        <f>IF(OR(MONTH(F282)&lt;7,AND(MONTH(F282)=7,DAY(F282)&lt;=25)),
MOD(SUM((E282-1901)*365,259),260),
MOD(SUM((E282-1900)*365,259),260))</f>
        <v>9</v>
      </c>
      <c r="N282" s="421">
        <f>IF(AND(MONTH(F282)=7,DAY(F282)&gt;25),1,
ROUNDDOWN((SUM(VLOOKUP(MONTH(F282),D暦変換用数値,2,FALSE),DAY(F282))/28)+1,0))</f>
        <v>5</v>
      </c>
      <c r="O282" s="422">
        <f>IF(AND(MONTH(F282)=7,DAY(F282)&gt;25),DAY(F282)-25,
MOD((SUM(VLOOKUP(MONTH(F282),D暦変換用数値,2,FALSE),DAY(F282))),28)+1)</f>
        <v>14</v>
      </c>
      <c r="P282" s="423">
        <f>IF(OR(MONTH(F282)&lt;7,AND(MONTH(F282)=7,DAY(F282)&lt;=25)),
MOD(SUM((E282-1901)*365,(N282-1)*28,O282,258),260),
MOD(SUM((E282-1900)*365,(N282-1)*28,O282,258),260))</f>
        <v>134</v>
      </c>
      <c r="Q282" s="424" t="str">
        <f>VLOOKUP(MOD(P282,4),色,2,FALSE)</f>
        <v>白い</v>
      </c>
      <c r="R282" s="425" t="str">
        <f>VLOOKUP(MOD(P282,13),銀河の音,2,FALSE)</f>
        <v>自己存在の</v>
      </c>
      <c r="S282" s="426" t="str">
        <f>VLOOKUP(MOD(P282,20),太陽の紋章,2,FALSE)</f>
        <v>魔法使い</v>
      </c>
      <c r="T282" s="523" t="s">
        <v>2117</v>
      </c>
    </row>
    <row r="283" spans="1:20" s="329" customFormat="1" ht="13.5" customHeight="1">
      <c r="A283" s="445" t="str">
        <f>VLOOKUP(MOD(E283,10),十干,2,FALSE)</f>
        <v>壬</v>
      </c>
      <c r="B283" s="447" t="str">
        <f>VLOOKUP(MOD(E283,12),十二支,3,FALSE)</f>
        <v xml:space="preserve">01 冥 </v>
      </c>
      <c r="C283" s="448" t="str">
        <f>VLOOKUP(F283,星座,3,TRUE)</f>
        <v xml:space="preserve">11 木 </v>
      </c>
      <c r="D283" s="531">
        <v>22981</v>
      </c>
      <c r="E283" s="449">
        <f>IFERROR(YEAR(D283),LEFT(D283,4))</f>
        <v>1962</v>
      </c>
      <c r="F283" s="449" t="str">
        <f>IF(ISTEXT(D283),RIGHT(D283,5),TEXT(D283,"mm/dd"))</f>
        <v>12/01</v>
      </c>
      <c r="G283" s="452">
        <f>SUM(MID(E283,1,1),MID(E283,2,1),MID(E283,3,1),MID(E283,4,1),MID(F283,1,1),MID(F283,2,1),MID(F283,4,1),MID(F283,5,1))</f>
        <v>22</v>
      </c>
      <c r="H283" s="450">
        <f>IF(MOD(G283,9)=0,9,MOD(G283,9))</f>
        <v>4</v>
      </c>
      <c r="I283" s="450" t="str">
        <f>IFERROR(MID("日月火水木金土",WEEKDAY(D283),1),"")</f>
        <v>土</v>
      </c>
      <c r="J283" s="453" t="s">
        <v>4508</v>
      </c>
      <c r="K283" s="455" t="str">
        <f>VLOOKUP(F283,石と花メイン,3,FALSE)</f>
        <v>●土耳古石</v>
      </c>
      <c r="L283" s="457" t="str">
        <f>VLOOKUP(F283,石と花メイン,4,FALSE)</f>
        <v>蓬菊【タンジー】</v>
      </c>
      <c r="M283" s="401">
        <f>IF(OR(MONTH(F283)&lt;7,AND(MONTH(F283)=7,DAY(F283)&lt;=25)),
MOD(SUM((E283-1901)*365,259),260),
MOD(SUM((E283-1900)*365,259),260))</f>
        <v>9</v>
      </c>
      <c r="N283" s="494">
        <f>IF(AND(MONTH(F283)=7,DAY(F283)&gt;25),1,
ROUNDDOWN((SUM(VLOOKUP(MONTH(F283),D暦変換用数値,2,FALSE),DAY(F283))/28)+1,0))</f>
        <v>5</v>
      </c>
      <c r="O283" s="496">
        <f>IF(AND(MONTH(F283)=7,DAY(F283)&gt;25),DAY(F283)-25,
MOD((SUM(VLOOKUP(MONTH(F283),D暦変換用数値,2,FALSE),DAY(F283))),28)+1)</f>
        <v>17</v>
      </c>
      <c r="P283" s="499">
        <f>IF(OR(MONTH(F283)&lt;7,AND(MONTH(F283)=7,DAY(F283)&lt;=25)),
MOD(SUM((E283-1901)*365,(N283-1)*28,O283,258),260),
MOD(SUM((E283-1900)*365,(N283-1)*28,O283,258),260))</f>
        <v>137</v>
      </c>
      <c r="Q283" s="463" t="str">
        <f>VLOOKUP(MOD(P283,4),色,2,FALSE)</f>
        <v>赤い</v>
      </c>
      <c r="R283" s="467" t="str">
        <f>VLOOKUP(MOD(P283,13),銀河の音,2,FALSE)</f>
        <v>共振の</v>
      </c>
      <c r="S283" s="471" t="str">
        <f>VLOOKUP(MOD(P283,20),太陽の紋章,2,FALSE)</f>
        <v>地球</v>
      </c>
      <c r="T283" s="483" t="s">
        <v>3736</v>
      </c>
    </row>
    <row r="284" spans="1:20" s="329" customFormat="1" ht="13.5" customHeight="1">
      <c r="A284" s="445" t="str">
        <f>VLOOKUP(MOD(E284,10),十干,2,FALSE)</f>
        <v>壬</v>
      </c>
      <c r="B284" s="447" t="str">
        <f>VLOOKUP(MOD(E284,12),十二支,3,FALSE)</f>
        <v xml:space="preserve">01 冥 </v>
      </c>
      <c r="C284" s="448" t="str">
        <f>VLOOKUP(F284,星座,3,TRUE)</f>
        <v xml:space="preserve">11 木 </v>
      </c>
      <c r="D284" s="531">
        <v>22990</v>
      </c>
      <c r="E284" s="449">
        <f>IFERROR(YEAR(D284),LEFT(D284,4))</f>
        <v>1962</v>
      </c>
      <c r="F284" s="449" t="str">
        <f>IF(ISTEXT(D284),RIGHT(D284,5),TEXT(D284,"mm/dd"))</f>
        <v>12/10</v>
      </c>
      <c r="G284" s="452">
        <f>SUM(MID(E284,1,1),MID(E284,2,1),MID(E284,3,1),MID(E284,4,1),MID(F284,1,1),MID(F284,2,1),MID(F284,4,1),MID(F284,5,1))</f>
        <v>22</v>
      </c>
      <c r="H284" s="450">
        <f>IF(MOD(G284,9)=0,9,MOD(G284,9))</f>
        <v>4</v>
      </c>
      <c r="I284" s="450" t="str">
        <f>IFERROR(MID("日月火水木金土",WEEKDAY(D284),1),"")</f>
        <v>月</v>
      </c>
      <c r="J284" s="453" t="s">
        <v>4509</v>
      </c>
      <c r="K284" s="455" t="str">
        <f>VLOOKUP(F284,石と花メイン,3,FALSE)</f>
        <v>●珊瑚</v>
      </c>
      <c r="L284" s="457" t="str">
        <f>VLOOKUP(F284,石と花メイン,4,FALSE)</f>
        <v>椿</v>
      </c>
      <c r="M284" s="401">
        <f>IF(OR(MONTH(F284)&lt;7,AND(MONTH(F284)=7,DAY(F284)&lt;=25)),
MOD(SUM((E284-1901)*365,259),260),
MOD(SUM((E284-1900)*365,259),260))</f>
        <v>9</v>
      </c>
      <c r="N284" s="494">
        <f>IF(AND(MONTH(F284)=7,DAY(F284)&gt;25),1,
ROUNDDOWN((SUM(VLOOKUP(MONTH(F284),D暦変換用数値,2,FALSE),DAY(F284))/28)+1,0))</f>
        <v>5</v>
      </c>
      <c r="O284" s="496">
        <f>IF(AND(MONTH(F284)=7,DAY(F284)&gt;25),DAY(F284)-25,
MOD((SUM(VLOOKUP(MONTH(F284),D暦変換用数値,2,FALSE),DAY(F284))),28)+1)</f>
        <v>26</v>
      </c>
      <c r="P284" s="499">
        <f>IF(OR(MONTH(F284)&lt;7,AND(MONTH(F284)=7,DAY(F284)&lt;=25)),
MOD(SUM((E284-1901)*365,(N284-1)*28,O284,258),260),
MOD(SUM((E284-1900)*365,(N284-1)*28,O284,258),260))</f>
        <v>146</v>
      </c>
      <c r="Q284" s="461" t="str">
        <f>VLOOKUP(MOD(P284,4),色,2,FALSE)</f>
        <v>白い</v>
      </c>
      <c r="R284" s="465" t="str">
        <f>VLOOKUP(MOD(P284,13),銀河の音,2,FALSE)</f>
        <v>電気の</v>
      </c>
      <c r="S284" s="469" t="str">
        <f>VLOOKUP(MOD(P284,20),太陽の紋章,2,FALSE)</f>
        <v>世界の橋渡し</v>
      </c>
      <c r="T284" s="484" t="s">
        <v>6041</v>
      </c>
    </row>
    <row r="285" spans="1:20" s="329" customFormat="1" ht="13.5" customHeight="1">
      <c r="A285" s="445" t="str">
        <f>VLOOKUP(MOD(E285,10),十干,2,FALSE)</f>
        <v>壬</v>
      </c>
      <c r="B285" s="447" t="str">
        <f>VLOOKUP(MOD(E285,12),十二支,3,FALSE)</f>
        <v xml:space="preserve">01 冥 </v>
      </c>
      <c r="C285" s="448" t="str">
        <f>VLOOKUP(F285,星座,3,TRUE)</f>
        <v xml:space="preserve">11 木 </v>
      </c>
      <c r="D285" s="531">
        <v>22991</v>
      </c>
      <c r="E285" s="449">
        <f>IFERROR(YEAR(D285),LEFT(D285,4))</f>
        <v>1962</v>
      </c>
      <c r="F285" s="449" t="str">
        <f>IF(ISTEXT(D285),RIGHT(D285,5),TEXT(D285,"mm/dd"))</f>
        <v>12/11</v>
      </c>
      <c r="G285" s="452">
        <f>SUM(MID(E285,1,1),MID(E285,2,1),MID(E285,3,1),MID(E285,4,1),MID(F285,1,1),MID(F285,2,1),MID(F285,4,1),MID(F285,5,1))</f>
        <v>23</v>
      </c>
      <c r="H285" s="450">
        <f>IF(MOD(G285,9)=0,9,MOD(G285,9))</f>
        <v>5</v>
      </c>
      <c r="I285" s="450" t="str">
        <f>IFERROR(MID("日月火水木金土",WEEKDAY(D285),1),"")</f>
        <v>火</v>
      </c>
      <c r="J285" s="453" t="s">
        <v>4510</v>
      </c>
      <c r="K285" s="455" t="str">
        <f>VLOOKUP(F285,石と花メイン,3,FALSE)</f>
        <v>◆翠玉</v>
      </c>
      <c r="L285" s="457" t="str">
        <f>VLOOKUP(F285,石と花メイン,4,FALSE)</f>
        <v>ホーリーバジル【神目箒】</v>
      </c>
      <c r="M285" s="401">
        <f>IF(OR(MONTH(F285)&lt;7,AND(MONTH(F285)=7,DAY(F285)&lt;=25)),
MOD(SUM((E285-1901)*365,259),260),
MOD(SUM((E285-1900)*365,259),260))</f>
        <v>9</v>
      </c>
      <c r="N285" s="494">
        <f>IF(AND(MONTH(F285)=7,DAY(F285)&gt;25),1,
ROUNDDOWN((SUM(VLOOKUP(MONTH(F285),D暦変換用数値,2,FALSE),DAY(F285))/28)+1,0))</f>
        <v>5</v>
      </c>
      <c r="O285" s="496">
        <f>IF(AND(MONTH(F285)=7,DAY(F285)&gt;25),DAY(F285)-25,
MOD((SUM(VLOOKUP(MONTH(F285),D暦変換用数値,2,FALSE),DAY(F285))),28)+1)</f>
        <v>27</v>
      </c>
      <c r="P285" s="499">
        <f>IF(OR(MONTH(F285)&lt;7,AND(MONTH(F285)=7,DAY(F285)&lt;=25)),
MOD(SUM((E285-1901)*365,(N285-1)*28,O285,258),260),
MOD(SUM((E285-1900)*365,(N285-1)*28,O285,258),260))</f>
        <v>147</v>
      </c>
      <c r="Q285" s="462" t="str">
        <f>VLOOKUP(MOD(P285,4),色,2,FALSE)</f>
        <v>青い</v>
      </c>
      <c r="R285" s="466" t="str">
        <f>VLOOKUP(MOD(P285,13),銀河の音,2,FALSE)</f>
        <v>自己存在の</v>
      </c>
      <c r="S285" s="470" t="str">
        <f>VLOOKUP(MOD(P285,20),太陽の紋章,2,FALSE)</f>
        <v>手</v>
      </c>
      <c r="T285" s="483" t="s">
        <v>3736</v>
      </c>
    </row>
    <row r="286" spans="1:20" s="329" customFormat="1" ht="13.5" customHeight="1">
      <c r="A286" s="445" t="str">
        <f>VLOOKUP(MOD(E286,10),十干,2,FALSE)</f>
        <v>壬</v>
      </c>
      <c r="B286" s="447" t="str">
        <f>VLOOKUP(MOD(E286,12),十二支,3,FALSE)</f>
        <v xml:space="preserve">01 冥 </v>
      </c>
      <c r="C286" s="448" t="str">
        <f>VLOOKUP(F286,星座,3,TRUE)</f>
        <v xml:space="preserve">11 木 </v>
      </c>
      <c r="D286" s="531">
        <v>22997</v>
      </c>
      <c r="E286" s="449">
        <f>IFERROR(YEAR(D286),LEFT(D286,4))</f>
        <v>1962</v>
      </c>
      <c r="F286" s="449" t="str">
        <f>IF(ISTEXT(D286),RIGHT(D286,5),TEXT(D286,"mm/dd"))</f>
        <v>12/17</v>
      </c>
      <c r="G286" s="452">
        <f>SUM(MID(E286,1,1),MID(E286,2,1),MID(E286,3,1),MID(E286,4,1),MID(F286,1,1),MID(F286,2,1),MID(F286,4,1),MID(F286,5,1))</f>
        <v>29</v>
      </c>
      <c r="H286" s="450">
        <f>IF(MOD(G286,9)=0,9,MOD(G286,9))</f>
        <v>2</v>
      </c>
      <c r="I286" s="450" t="str">
        <f>IFERROR(MID("日月火水木金土",WEEKDAY(D286),1),"")</f>
        <v>月</v>
      </c>
      <c r="J286" s="453" t="s">
        <v>4511</v>
      </c>
      <c r="K286" s="455" t="str">
        <f>VLOOKUP(F286,石と花メイン,3,FALSE)</f>
        <v>◇金剛石</v>
      </c>
      <c r="L286" s="457" t="str">
        <f>VLOOKUP(F286,石と花メイン,4,FALSE)</f>
        <v>桜蘭【ホヤ】</v>
      </c>
      <c r="M286" s="401">
        <f>IF(OR(MONTH(F286)&lt;7,AND(MONTH(F286)=7,DAY(F286)&lt;=25)),
MOD(SUM((E286-1901)*365,259),260),
MOD(SUM((E286-1900)*365,259),260))</f>
        <v>9</v>
      </c>
      <c r="N286" s="494">
        <f>IF(AND(MONTH(F286)=7,DAY(F286)&gt;25),1,
ROUNDDOWN((SUM(VLOOKUP(MONTH(F286),D暦変換用数値,2,FALSE),DAY(F286))/28)+1,0))</f>
        <v>6</v>
      </c>
      <c r="O286" s="496">
        <f>IF(AND(MONTH(F286)=7,DAY(F286)&gt;25),DAY(F286)-25,
MOD((SUM(VLOOKUP(MONTH(F286),D暦変換用数値,2,FALSE),DAY(F286))),28)+1)</f>
        <v>5</v>
      </c>
      <c r="P286" s="499">
        <f>IF(OR(MONTH(F286)&lt;7,AND(MONTH(F286)=7,DAY(F286)&lt;=25)),
MOD(SUM((E286-1901)*365,(N286-1)*28,O286,258),260),
MOD(SUM((E286-1900)*365,(N286-1)*28,O286,258),260))</f>
        <v>153</v>
      </c>
      <c r="Q286" s="463" t="str">
        <f>VLOOKUP(MOD(P286,4),色,2,FALSE)</f>
        <v>赤い</v>
      </c>
      <c r="R286" s="467" t="str">
        <f>VLOOKUP(MOD(P286,13),銀河の音,2,FALSE)</f>
        <v>惑星の</v>
      </c>
      <c r="S286" s="471" t="str">
        <f>VLOOKUP(MOD(P286,20),太陽の紋章,2,FALSE)</f>
        <v>空歩く者</v>
      </c>
      <c r="T286" s="544" t="s">
        <v>8449</v>
      </c>
    </row>
    <row r="287" spans="1:20" s="329" customFormat="1" ht="13.5" customHeight="1">
      <c r="A287" s="446" t="str">
        <f>VLOOKUP(MOD(E287,10),十干,2,FALSE)</f>
        <v>甲</v>
      </c>
      <c r="B287" s="447" t="str">
        <f>VLOOKUP(MOD(E287,12),十二支,3,FALSE)</f>
        <v xml:space="preserve">01 冥 </v>
      </c>
      <c r="C287" s="448" t="str">
        <f>VLOOKUP(F287,星座,3,TRUE)</f>
        <v xml:space="preserve">11 木 </v>
      </c>
      <c r="D287" s="534">
        <v>27360</v>
      </c>
      <c r="E287" s="451">
        <f>IFERROR(YEAR(D287),LEFT(D287,4))</f>
        <v>1974</v>
      </c>
      <c r="F287" s="451" t="str">
        <f>IF(ISTEXT(D287),RIGHT(D287,5),TEXT(D287,"mm/dd"))</f>
        <v>11/27</v>
      </c>
      <c r="G287" s="451">
        <f>SUM(MID(E287,1,1),MID(E287,2,1),MID(E287,3,1),MID(E287,4,1),MID(F287,1,1),MID(F287,2,1),MID(F287,4,1),MID(F287,5,1))</f>
        <v>32</v>
      </c>
      <c r="H287" s="451">
        <f>IF(MOD(G287,9)=0,9,MOD(G287,9))</f>
        <v>5</v>
      </c>
      <c r="I287" s="451" t="str">
        <f>IFERROR(MID("日月火水木金土",WEEKDAY(D287),1),"")</f>
        <v>水</v>
      </c>
      <c r="J287" s="443" t="s">
        <v>7443</v>
      </c>
      <c r="K287" s="456" t="str">
        <f>VLOOKUP(F287,石と花メイン,3,FALSE)</f>
        <v>◆紅玉</v>
      </c>
      <c r="L287" s="459" t="str">
        <f>VLOOKUP(F287,石と花メイン,4,FALSE)</f>
        <v>蛇の髭【竜の髭】</v>
      </c>
      <c r="M287" s="402">
        <f>IF(OR(MONTH(F287)&lt;7,AND(MONTH(F287)=7,DAY(F287)&lt;=25)),
MOD(SUM((E287-1901)*365,259),260),
MOD(SUM((E287-1900)*365,259),260))</f>
        <v>229</v>
      </c>
      <c r="N287" s="489">
        <f>IF(AND(MONTH(F287)=7,DAY(F287)&gt;25),1,
ROUNDDOWN((SUM(VLOOKUP(MONTH(F287),D暦変換用数値,2,FALSE),DAY(F287))/28)+1,0))</f>
        <v>5</v>
      </c>
      <c r="O287" s="498">
        <f>IF(AND(MONTH(F287)=7,DAY(F287)&gt;25),DAY(F287)-25,
MOD((SUM(VLOOKUP(MONTH(F287),D暦変換用数値,2,FALSE),DAY(F287))),28)+1)</f>
        <v>13</v>
      </c>
      <c r="P287" s="501">
        <f>IF(OR(MONTH(F287)&lt;7,AND(MONTH(F287)=7,DAY(F287)&lt;=25)),
MOD(SUM((E287-1901)*365,(N287-1)*28,O287,258),260),
MOD(SUM((E287-1900)*365,(N287-1)*28,O287,258),260))</f>
        <v>93</v>
      </c>
      <c r="Q287" s="463" t="str">
        <f>VLOOKUP(MOD(P287,4),色,2,FALSE)</f>
        <v>赤い</v>
      </c>
      <c r="R287" s="467" t="str">
        <f>VLOOKUP(MOD(P287,13),銀河の音,2,FALSE)</f>
        <v>月の</v>
      </c>
      <c r="S287" s="471" t="str">
        <f>VLOOKUP(MOD(P287,20),太陽の紋章,2,FALSE)</f>
        <v>空歩く者</v>
      </c>
      <c r="T287" s="567" t="s">
        <v>7442</v>
      </c>
    </row>
    <row r="288" spans="1:20" s="329" customFormat="1" ht="13.5" customHeight="1">
      <c r="A288" s="445" t="str">
        <f>VLOOKUP(MOD(E288,10),十干,2,FALSE)</f>
        <v>甲</v>
      </c>
      <c r="B288" s="447" t="str">
        <f>VLOOKUP(MOD(E288,12),十二支,3,FALSE)</f>
        <v xml:space="preserve">01 冥 </v>
      </c>
      <c r="C288" s="448" t="str">
        <f>VLOOKUP(F288,星座,3,TRUE)</f>
        <v xml:space="preserve">11 木 </v>
      </c>
      <c r="D288" s="531">
        <v>27370</v>
      </c>
      <c r="E288" s="449">
        <f>IFERROR(YEAR(D288),LEFT(D288,4))</f>
        <v>1974</v>
      </c>
      <c r="F288" s="449" t="str">
        <f>IF(ISTEXT(D288),RIGHT(D288,5),TEXT(D288,"mm/dd"))</f>
        <v>12/07</v>
      </c>
      <c r="G288" s="452">
        <f>SUM(MID(E288,1,1),MID(E288,2,1),MID(E288,3,1),MID(E288,4,1),MID(F288,1,1),MID(F288,2,1),MID(F288,4,1),MID(F288,5,1))</f>
        <v>31</v>
      </c>
      <c r="H288" s="450">
        <f>IF(MOD(G288,9)=0,9,MOD(G288,9))</f>
        <v>4</v>
      </c>
      <c r="I288" s="450" t="str">
        <f>IFERROR(MID("日月火水木金土",WEEKDAY(D288),1),"")</f>
        <v>土</v>
      </c>
      <c r="J288" s="453" t="s">
        <v>2574</v>
      </c>
      <c r="K288" s="455" t="str">
        <f>VLOOKUP(F288,石と花メイン,3,FALSE)</f>
        <v>□水晶</v>
      </c>
      <c r="L288" s="457" t="str">
        <f>VLOOKUP(F288,石と花メイン,4,FALSE)</f>
        <v>シクラメン【篝火花】</v>
      </c>
      <c r="M288" s="401">
        <f>IF(OR(MONTH(F288)&lt;7,AND(MONTH(F288)=7,DAY(F288)&lt;=25)),
MOD(SUM((E288-1901)*365,259),260),
MOD(SUM((E288-1900)*365,259),260))</f>
        <v>229</v>
      </c>
      <c r="N288" s="494">
        <f>IF(AND(MONTH(F288)=7,DAY(F288)&gt;25),1,
ROUNDDOWN((SUM(VLOOKUP(MONTH(F288),D暦変換用数値,2,FALSE),DAY(F288))/28)+1,0))</f>
        <v>5</v>
      </c>
      <c r="O288" s="496">
        <f>IF(AND(MONTH(F288)=7,DAY(F288)&gt;25),DAY(F288)-25,
MOD((SUM(VLOOKUP(MONTH(F288),D暦変換用数値,2,FALSE),DAY(F288))),28)+1)</f>
        <v>23</v>
      </c>
      <c r="P288" s="499">
        <f>IF(OR(MONTH(F288)&lt;7,AND(MONTH(F288)=7,DAY(F288)&lt;=25)),
MOD(SUM((E288-1901)*365,(N288-1)*28,O288,258),260),
MOD(SUM((E288-1900)*365,(N288-1)*28,O288,258),260))</f>
        <v>103</v>
      </c>
      <c r="Q288" s="462" t="str">
        <f>VLOOKUP(MOD(P288,4),色,2,FALSE)</f>
        <v>青い</v>
      </c>
      <c r="R288" s="466" t="str">
        <f>VLOOKUP(MOD(P288,13),銀河の音,2,FALSE)</f>
        <v>水晶の</v>
      </c>
      <c r="S288" s="470" t="str">
        <f>VLOOKUP(MOD(P288,20),太陽の紋章,2,FALSE)</f>
        <v>夜</v>
      </c>
      <c r="T288" s="483" t="s">
        <v>3736</v>
      </c>
    </row>
    <row r="289" spans="1:20" s="329" customFormat="1" ht="13.5" customHeight="1">
      <c r="A289" s="445" t="str">
        <f>VLOOKUP(MOD(E289,10),十干,2,FALSE)</f>
        <v>甲</v>
      </c>
      <c r="B289" s="447" t="str">
        <f>VLOOKUP(MOD(E289,12),十二支,3,FALSE)</f>
        <v xml:space="preserve">01 冥 </v>
      </c>
      <c r="C289" s="448" t="str">
        <f>VLOOKUP(F289,星座,3,TRUE)</f>
        <v xml:space="preserve">11 木 </v>
      </c>
      <c r="D289" s="531">
        <v>27379</v>
      </c>
      <c r="E289" s="449">
        <f>IFERROR(YEAR(D289),LEFT(D289,4))</f>
        <v>1974</v>
      </c>
      <c r="F289" s="449" t="str">
        <f>IF(ISTEXT(D289),RIGHT(D289,5),TEXT(D289,"mm/dd"))</f>
        <v>12/16</v>
      </c>
      <c r="G289" s="452">
        <f>SUM(MID(E289,1,1),MID(E289,2,1),MID(E289,3,1),MID(E289,4,1),MID(F289,1,1),MID(F289,2,1),MID(F289,4,1),MID(F289,5,1))</f>
        <v>31</v>
      </c>
      <c r="H289" s="450">
        <f>IF(MOD(G289,9)=0,9,MOD(G289,9))</f>
        <v>4</v>
      </c>
      <c r="I289" s="450" t="str">
        <f>IFERROR(MID("日月火水木金土",WEEKDAY(D289),1),"")</f>
        <v>月</v>
      </c>
      <c r="J289" s="453" t="s">
        <v>2575</v>
      </c>
      <c r="K289" s="455" t="str">
        <f>VLOOKUP(F289,石と花メイン,3,FALSE)</f>
        <v>●珪孔雀石</v>
      </c>
      <c r="L289" s="457" t="str">
        <f>VLOOKUP(F289,石と花メイン,4,FALSE)</f>
        <v>胡桃</v>
      </c>
      <c r="M289" s="401">
        <f>IF(OR(MONTH(F289)&lt;7,AND(MONTH(F289)=7,DAY(F289)&lt;=25)),
MOD(SUM((E289-1901)*365,259),260),
MOD(SUM((E289-1900)*365,259),260))</f>
        <v>229</v>
      </c>
      <c r="N289" s="494">
        <f>IF(AND(MONTH(F289)=7,DAY(F289)&gt;25),1,
ROUNDDOWN((SUM(VLOOKUP(MONTH(F289),D暦変換用数値,2,FALSE),DAY(F289))/28)+1,0))</f>
        <v>6</v>
      </c>
      <c r="O289" s="496">
        <f>IF(AND(MONTH(F289)=7,DAY(F289)&gt;25),DAY(F289)-25,
MOD((SUM(VLOOKUP(MONTH(F289),D暦変換用数値,2,FALSE),DAY(F289))),28)+1)</f>
        <v>4</v>
      </c>
      <c r="P289" s="499">
        <f>IF(OR(MONTH(F289)&lt;7,AND(MONTH(F289)=7,DAY(F289)&lt;=25)),
MOD(SUM((E289-1901)*365,(N289-1)*28,O289,258),260),
MOD(SUM((E289-1900)*365,(N289-1)*28,O289,258),260))</f>
        <v>112</v>
      </c>
      <c r="Q289" s="460" t="str">
        <f>VLOOKUP(MOD(P289,4),色,2,FALSE)</f>
        <v>黄色い</v>
      </c>
      <c r="R289" s="464" t="str">
        <f>VLOOKUP(MOD(P289,13),銀河の音,2,FALSE)</f>
        <v>銀河の</v>
      </c>
      <c r="S289" s="468" t="str">
        <f>VLOOKUP(MOD(P289,20),太陽の紋章,2,FALSE)</f>
        <v>人</v>
      </c>
      <c r="T289" s="472" t="s">
        <v>6042</v>
      </c>
    </row>
    <row r="290" spans="1:20" s="329" customFormat="1" ht="13.5" customHeight="1">
      <c r="A290" s="442" t="str">
        <f>VLOOKUP(MOD(E290,10),十干,2,FALSE)</f>
        <v>丙</v>
      </c>
      <c r="B290" s="432" t="str">
        <f>VLOOKUP(MOD(E290,12),十二支,3,FALSE)</f>
        <v xml:space="preserve">01 冥 </v>
      </c>
      <c r="C290" s="433" t="str">
        <f>VLOOKUP(F290,星座,3,TRUE)</f>
        <v xml:space="preserve">11 木 </v>
      </c>
      <c r="D290" s="534">
        <v>31739</v>
      </c>
      <c r="E290" s="434">
        <f>IFERROR(YEAR(D290),LEFT(D290,4))</f>
        <v>1986</v>
      </c>
      <c r="F290" s="434" t="str">
        <f>IF(ISTEXT(D290),RIGHT(D290,5),TEXT(D290,"mm/dd"))</f>
        <v>11/23</v>
      </c>
      <c r="G290" s="434">
        <f>SUM(MID(E290,1,1),MID(E290,2,1),MID(E290,3,1),MID(E290,4,1),MID(F290,1,1),MID(F290,2,1),MID(F290,4,1),MID(F290,5,1))</f>
        <v>31</v>
      </c>
      <c r="H290" s="434">
        <f>IF(MOD(G290,9)=0,9,MOD(G290,9))</f>
        <v>4</v>
      </c>
      <c r="I290" s="434" t="str">
        <f>IFERROR(MID("日月火水木金土",WEEKDAY(D290),1),"")</f>
        <v>日</v>
      </c>
      <c r="J290" s="443" t="s">
        <v>8326</v>
      </c>
      <c r="K290" s="436" t="str">
        <f>VLOOKUP(F290,石と花メイン,3,FALSE)</f>
        <v>●蛋白石</v>
      </c>
      <c r="L290" s="435" t="str">
        <f>VLOOKUP(F290,石と花メイン,4,FALSE)</f>
        <v>ストレリチア【極楽鳥花】</v>
      </c>
      <c r="M290" s="400">
        <f>IF(OR(MONTH(F290)&lt;7,AND(MONTH(F290)=7,DAY(F290)&lt;=25)),
MOD(SUM((E290-1901)*365,259),260),
MOD(SUM((E290-1900)*365,259),260))</f>
        <v>189</v>
      </c>
      <c r="N290" s="436">
        <f>IF(AND(MONTH(F290)=7,DAY(F290)&gt;25),1,
ROUNDDOWN((SUM(VLOOKUP(MONTH(F290),D暦変換用数値,2,FALSE),DAY(F290))/28)+1,0))</f>
        <v>5</v>
      </c>
      <c r="O290" s="437">
        <f>IF(AND(MONTH(F290)=7,DAY(F290)&gt;25),DAY(F290)-25,
MOD((SUM(VLOOKUP(MONTH(F290),D暦変換用数値,2,FALSE),DAY(F290))),28)+1)</f>
        <v>9</v>
      </c>
      <c r="P290" s="438">
        <f>IF(OR(MONTH(F290)&lt;7,AND(MONTH(F290)=7,DAY(F290)&lt;=25)),
MOD(SUM((E290-1901)*365,(N290-1)*28,O290,258),260),
MOD(SUM((E290-1900)*365,(N290-1)*28,O290,258),260))</f>
        <v>49</v>
      </c>
      <c r="Q290" s="439" t="str">
        <f>VLOOKUP(MOD(P290,4),色,2,FALSE)</f>
        <v>赤い</v>
      </c>
      <c r="R290" s="440" t="str">
        <f>VLOOKUP(MOD(P290,13),銀河の音,2,FALSE)</f>
        <v>惑星の</v>
      </c>
      <c r="S290" s="441" t="str">
        <f>VLOOKUP(MOD(P290,20),太陽の紋章,2,FALSE)</f>
        <v>月</v>
      </c>
      <c r="T290" s="510" t="s">
        <v>8327</v>
      </c>
    </row>
    <row r="291" spans="1:20" s="329" customFormat="1" ht="13.5" customHeight="1">
      <c r="A291" s="445" t="str">
        <f>VLOOKUP(MOD(E291,10),十干,2,FALSE)</f>
        <v>庚</v>
      </c>
      <c r="B291" s="447" t="str">
        <f>VLOOKUP(MOD(E291,12),十二支,3,FALSE)</f>
        <v xml:space="preserve">01 冥 </v>
      </c>
      <c r="C291" s="448" t="str">
        <f>VLOOKUP(F291,星座,3,TRUE)</f>
        <v xml:space="preserve">11 木 </v>
      </c>
      <c r="D291" s="531" t="s">
        <v>2157</v>
      </c>
      <c r="E291" s="449" t="str">
        <f>IFERROR(YEAR(D291),LEFT(D291,4))</f>
        <v>1770</v>
      </c>
      <c r="F291" s="449" t="str">
        <f>IF(ISTEXT(D291),RIGHT(D291,5),TEXT(D291,"mm/dd"))</f>
        <v>12/16</v>
      </c>
      <c r="G291" s="452">
        <f>SUM(MID(E291,1,1),MID(E291,2,1),MID(E291,3,1),MID(E291,4,1),MID(F291,1,1),MID(F291,2,1),MID(F291,4,1),MID(F291,5,1))</f>
        <v>25</v>
      </c>
      <c r="H291" s="450">
        <f>IF(MOD(G291,9)=0,9,MOD(G291,9))</f>
        <v>7</v>
      </c>
      <c r="I291" s="450" t="str">
        <f>IFERROR(MID("日月火水木金土",WEEKDAY(D291),1),"")</f>
        <v/>
      </c>
      <c r="J291" s="453" t="s">
        <v>4494</v>
      </c>
      <c r="K291" s="455" t="str">
        <f>VLOOKUP(F291,石と花メイン,3,FALSE)</f>
        <v>●珪孔雀石</v>
      </c>
      <c r="L291" s="457" t="str">
        <f>VLOOKUP(F291,石と花メイン,4,FALSE)</f>
        <v>胡桃</v>
      </c>
      <c r="M291" s="401">
        <f>IF(OR(MONTH(F291)&lt;7,AND(MONTH(F291)=7,DAY(F291)&lt;=25)),
MOD(SUM((E291-1901)*365,259),260),
MOD(SUM((E291-1900)*365,259),260))</f>
        <v>129</v>
      </c>
      <c r="N291" s="494">
        <f>IF(AND(MONTH(F291)=7,DAY(F291)&gt;25),1,
ROUNDDOWN((SUM(VLOOKUP(MONTH(F291),D暦変換用数値,2,FALSE),DAY(F291))/28)+1,0))</f>
        <v>6</v>
      </c>
      <c r="O291" s="496">
        <f>IF(AND(MONTH(F291)=7,DAY(F291)&gt;25),DAY(F291)-25,
MOD((SUM(VLOOKUP(MONTH(F291),D暦変換用数値,2,FALSE),DAY(F291))),28)+1)</f>
        <v>4</v>
      </c>
      <c r="P291" s="499">
        <f>IF(OR(MONTH(F291)&lt;7,AND(MONTH(F291)=7,DAY(F291)&lt;=25)),
MOD(SUM((E291-1901)*365,(N291-1)*28,O291,258),260),
MOD(SUM((E291-1900)*365,(N291-1)*28,O291,258),260))</f>
        <v>12</v>
      </c>
      <c r="Q291" s="460" t="str">
        <f>VLOOKUP(MOD(P291,4),色,2,FALSE)</f>
        <v>黄色い</v>
      </c>
      <c r="R291" s="464" t="str">
        <f>VLOOKUP(MOD(P291,13),銀河の音,2,FALSE)</f>
        <v>水晶の</v>
      </c>
      <c r="S291" s="468" t="str">
        <f>VLOOKUP(MOD(P291,20),太陽の紋章,2,FALSE)</f>
        <v>人</v>
      </c>
      <c r="T291" s="484" t="s">
        <v>2158</v>
      </c>
    </row>
    <row r="292" spans="1:20" s="329" customFormat="1" ht="13.5" customHeight="1">
      <c r="A292" s="445" t="str">
        <f>VLOOKUP(MOD(E292,10),十干,2,FALSE)</f>
        <v>壬</v>
      </c>
      <c r="B292" s="447" t="str">
        <f>VLOOKUP(MOD(E292,12),十二支,3,FALSE)</f>
        <v xml:space="preserve">01 冥 </v>
      </c>
      <c r="C292" s="448" t="str">
        <f>VLOOKUP(F292,星座,3,TRUE)</f>
        <v xml:space="preserve">11 木 </v>
      </c>
      <c r="D292" s="535" t="s">
        <v>8650</v>
      </c>
      <c r="E292" s="450" t="str">
        <f>IFERROR(YEAR(D292),LEFT(D292,4))</f>
        <v>1842</v>
      </c>
      <c r="F292" s="450" t="str">
        <f>IF(ISTEXT(D292),RIGHT(D292,5),TEXT(D292,"mm/dd"))</f>
        <v>12/09</v>
      </c>
      <c r="G292" s="450">
        <f>SUM(MID(E292,1,1),MID(E292,2,1),MID(E292,3,1),MID(E292,4,1),MID(F292,1,1),MID(F292,2,1),MID(F292,4,1),MID(F292,5,1))</f>
        <v>27</v>
      </c>
      <c r="H292" s="450">
        <f>IF(MOD(G292,9)=0,9,MOD(G292,9))</f>
        <v>9</v>
      </c>
      <c r="I292" s="450" t="str">
        <f>IFERROR(MID("日月火水木金土",WEEKDAY(D292),1),"")</f>
        <v/>
      </c>
      <c r="J292" s="454" t="s">
        <v>1951</v>
      </c>
      <c r="K292" s="456" t="str">
        <f>VLOOKUP(F292,石と花メイン,3,FALSE)</f>
        <v>◆青玉</v>
      </c>
      <c r="L292" s="458" t="str">
        <f>VLOOKUP(F292,石と花メイン,4,FALSE)</f>
        <v>月桂樹【ローリエ】</v>
      </c>
      <c r="M292" s="403">
        <f>IF(OR(MONTH(F292)&lt;7,AND(MONTH(F292)=7,DAY(F292)&lt;=25)),
MOD(SUM((E292-1901)*365,259),260),
MOD(SUM((E292-1900)*365,259),260))</f>
        <v>149</v>
      </c>
      <c r="N292" s="495">
        <f>IF(AND(MONTH(F292)=7,DAY(F292)&gt;25),1,
ROUNDDOWN((SUM(VLOOKUP(MONTH(F292),D暦変換用数値,2,FALSE),DAY(F292))/28)+1,0))</f>
        <v>5</v>
      </c>
      <c r="O292" s="497">
        <f>IF(AND(MONTH(F292)=7,DAY(F292)&gt;25),DAY(F292)-25,
MOD((SUM(VLOOKUP(MONTH(F292),D暦変換用数値,2,FALSE),DAY(F292))),28)+1)</f>
        <v>25</v>
      </c>
      <c r="P292" s="500">
        <f>IF(OR(MONTH(F292)&lt;7,AND(MONTH(F292)=7,DAY(F292)&lt;=25)),
MOD(SUM((E292-1901)*365,(N292-1)*28,O292,258),260),
MOD(SUM((E292-1900)*365,(N292-1)*28,O292,258),260))</f>
        <v>25</v>
      </c>
      <c r="Q292" s="463" t="str">
        <f>VLOOKUP(MOD(P292,4),色,2,FALSE)</f>
        <v>赤い</v>
      </c>
      <c r="R292" s="467" t="str">
        <f>VLOOKUP(MOD(P292,13),銀河の音,2,FALSE)</f>
        <v>水晶の</v>
      </c>
      <c r="S292" s="471" t="str">
        <f>VLOOKUP(MOD(P292,20),太陽の紋章,2,FALSE)</f>
        <v>蛇</v>
      </c>
      <c r="T292" s="477" t="s">
        <v>6677</v>
      </c>
    </row>
    <row r="293" spans="1:20" s="329" customFormat="1" ht="13.5" customHeight="1">
      <c r="A293" s="445" t="str">
        <f>VLOOKUP(MOD(E293,10),十干,2,FALSE)</f>
        <v>戊</v>
      </c>
      <c r="B293" s="447" t="str">
        <f>VLOOKUP(MOD(E293,12),十二支,3,FALSE)</f>
        <v xml:space="preserve">01 冥 </v>
      </c>
      <c r="C293" s="448" t="str">
        <f>VLOOKUP(F293,星座,3,TRUE)</f>
        <v xml:space="preserve">11 木 </v>
      </c>
      <c r="D293" s="531" t="s">
        <v>2159</v>
      </c>
      <c r="E293" s="449" t="str">
        <f>IFERROR(YEAR(D293),LEFT(D293,4))</f>
        <v>1878</v>
      </c>
      <c r="F293" s="449" t="str">
        <f>IF(ISTEXT(D293),RIGHT(D293,5),TEXT(D293,"mm/dd"))</f>
        <v>11/28</v>
      </c>
      <c r="G293" s="452">
        <f>SUM(MID(E293,1,1),MID(E293,2,1),MID(E293,3,1),MID(E293,4,1),MID(F293,1,1),MID(F293,2,1),MID(F293,4,1),MID(F293,5,1))</f>
        <v>36</v>
      </c>
      <c r="H293" s="450">
        <f>IF(MOD(G293,9)=0,9,MOD(G293,9))</f>
        <v>9</v>
      </c>
      <c r="I293" s="450" t="str">
        <f>IFERROR(MID("日月火水木金土",WEEKDAY(D293),1),"")</f>
        <v/>
      </c>
      <c r="J293" s="453" t="s">
        <v>4495</v>
      </c>
      <c r="K293" s="455" t="str">
        <f>VLOOKUP(F293,石と花メイン,3,FALSE)</f>
        <v>◆翠玉</v>
      </c>
      <c r="L293" s="457" t="str">
        <f>VLOOKUP(F293,石と花メイン,4,FALSE)</f>
        <v>サンダーソニア【提灯百合】</v>
      </c>
      <c r="M293" s="401">
        <f>IF(OR(MONTH(F293)&lt;7,AND(MONTH(F293)=7,DAY(F293)&lt;=25)),
MOD(SUM((E293-1901)*365,259),260),
MOD(SUM((E293-1900)*365,259),260))</f>
        <v>29</v>
      </c>
      <c r="N293" s="494">
        <f>IF(AND(MONTH(F293)=7,DAY(F293)&gt;25),1,
ROUNDDOWN((SUM(VLOOKUP(MONTH(F293),D暦変換用数値,2,FALSE),DAY(F293))/28)+1,0))</f>
        <v>5</v>
      </c>
      <c r="O293" s="496">
        <f>IF(AND(MONTH(F293)=7,DAY(F293)&gt;25),DAY(F293)-25,
MOD((SUM(VLOOKUP(MONTH(F293),D暦変換用数値,2,FALSE),DAY(F293))),28)+1)</f>
        <v>14</v>
      </c>
      <c r="P293" s="499">
        <f>IF(OR(MONTH(F293)&lt;7,AND(MONTH(F293)=7,DAY(F293)&lt;=25)),
MOD(SUM((E293-1901)*365,(N293-1)*28,O293,258),260),
MOD(SUM((E293-1900)*365,(N293-1)*28,O293,258),260))</f>
        <v>154</v>
      </c>
      <c r="Q293" s="461" t="str">
        <f>VLOOKUP(MOD(P293,4),色,2,FALSE)</f>
        <v>白い</v>
      </c>
      <c r="R293" s="465" t="str">
        <f>VLOOKUP(MOD(P293,13),銀河の音,2,FALSE)</f>
        <v>スペクトルの</v>
      </c>
      <c r="S293" s="469" t="str">
        <f>VLOOKUP(MOD(P293,20),太陽の紋章,2,FALSE)</f>
        <v>魔法使い</v>
      </c>
      <c r="T293" s="474" t="s">
        <v>2160</v>
      </c>
    </row>
    <row r="294" spans="1:20" s="329" customFormat="1" ht="13.5" customHeight="1">
      <c r="A294" s="445" t="str">
        <f>VLOOKUP(MOD(E294,10),十干,2,FALSE)</f>
        <v>戊</v>
      </c>
      <c r="B294" s="447" t="str">
        <f>VLOOKUP(MOD(E294,12),十二支,3,FALSE)</f>
        <v xml:space="preserve">01 冥 </v>
      </c>
      <c r="C294" s="448" t="str">
        <f>VLOOKUP(F294,星座,3,TRUE)</f>
        <v xml:space="preserve">11 木 </v>
      </c>
      <c r="D294" s="531" t="s">
        <v>2161</v>
      </c>
      <c r="E294" s="449" t="str">
        <f>IFERROR(YEAR(D294),LEFT(D294,4))</f>
        <v>1878</v>
      </c>
      <c r="F294" s="449" t="str">
        <f>IF(ISTEXT(D294),RIGHT(D294,5),TEXT(D294,"mm/dd"))</f>
        <v>12/07</v>
      </c>
      <c r="G294" s="452">
        <f>SUM(MID(E294,1,1),MID(E294,2,1),MID(E294,3,1),MID(E294,4,1),MID(F294,1,1),MID(F294,2,1),MID(F294,4,1),MID(F294,5,1))</f>
        <v>34</v>
      </c>
      <c r="H294" s="450">
        <f>IF(MOD(G294,9)=0,9,MOD(G294,9))</f>
        <v>7</v>
      </c>
      <c r="I294" s="450" t="str">
        <f>IFERROR(MID("日月火水木金土",WEEKDAY(D294),1),"")</f>
        <v/>
      </c>
      <c r="J294" s="453" t="s">
        <v>4496</v>
      </c>
      <c r="K294" s="455" t="str">
        <f>VLOOKUP(F294,石と花メイン,3,FALSE)</f>
        <v>□水晶</v>
      </c>
      <c r="L294" s="457" t="str">
        <f>VLOOKUP(F294,石と花メイン,4,FALSE)</f>
        <v>シクラメン【篝火花】</v>
      </c>
      <c r="M294" s="401">
        <f>IF(OR(MONTH(F294)&lt;7,AND(MONTH(F294)=7,DAY(F294)&lt;=25)),
MOD(SUM((E294-1901)*365,259),260),
MOD(SUM((E294-1900)*365,259),260))</f>
        <v>29</v>
      </c>
      <c r="N294" s="494">
        <f>IF(AND(MONTH(F294)=7,DAY(F294)&gt;25),1,
ROUNDDOWN((SUM(VLOOKUP(MONTH(F294),D暦変換用数値,2,FALSE),DAY(F294))/28)+1,0))</f>
        <v>5</v>
      </c>
      <c r="O294" s="496">
        <f>IF(AND(MONTH(F294)=7,DAY(F294)&gt;25),DAY(F294)-25,
MOD((SUM(VLOOKUP(MONTH(F294),D暦変換用数値,2,FALSE),DAY(F294))),28)+1)</f>
        <v>23</v>
      </c>
      <c r="P294" s="499">
        <f>IF(OR(MONTH(F294)&lt;7,AND(MONTH(F294)=7,DAY(F294)&lt;=25)),
MOD(SUM((E294-1901)*365,(N294-1)*28,O294,258),260),
MOD(SUM((E294-1900)*365,(N294-1)*28,O294,258),260))</f>
        <v>163</v>
      </c>
      <c r="Q294" s="462" t="str">
        <f>VLOOKUP(MOD(P294,4),色,2,FALSE)</f>
        <v>青い</v>
      </c>
      <c r="R294" s="466" t="str">
        <f>VLOOKUP(MOD(P294,13),銀河の音,2,FALSE)</f>
        <v>共振の</v>
      </c>
      <c r="S294" s="470" t="str">
        <f>VLOOKUP(MOD(P294,20),太陽の紋章,2,FALSE)</f>
        <v>夜</v>
      </c>
      <c r="T294" s="484" t="s">
        <v>2162</v>
      </c>
    </row>
    <row r="295" spans="1:20" s="329" customFormat="1" ht="13.5" customHeight="1">
      <c r="A295" s="445" t="str">
        <f>VLOOKUP(MOD(E295,10),十干,2,FALSE)</f>
        <v>庚</v>
      </c>
      <c r="B295" s="447" t="str">
        <f>VLOOKUP(MOD(E295,12),十二支,3,FALSE)</f>
        <v xml:space="preserve">01 冥 </v>
      </c>
      <c r="C295" s="448" t="str">
        <f>VLOOKUP(F295,星座,3,TRUE)</f>
        <v xml:space="preserve">11 木 </v>
      </c>
      <c r="D295" s="531" t="s">
        <v>2163</v>
      </c>
      <c r="E295" s="449" t="str">
        <f>IFERROR(YEAR(D295),LEFT(D295,4))</f>
        <v>1890</v>
      </c>
      <c r="F295" s="449" t="str">
        <f>IF(ISTEXT(D295),RIGHT(D295,5),TEXT(D295,"mm/dd"))</f>
        <v>11/22</v>
      </c>
      <c r="G295" s="452">
        <f>SUM(MID(E295,1,1),MID(E295,2,1),MID(E295,3,1),MID(E295,4,1),MID(F295,1,1),MID(F295,2,1),MID(F295,4,1),MID(F295,5,1))</f>
        <v>24</v>
      </c>
      <c r="H295" s="450">
        <f>IF(MOD(G295,9)=0,9,MOD(G295,9))</f>
        <v>6</v>
      </c>
      <c r="I295" s="450" t="str">
        <f>IFERROR(MID("日月火水木金土",WEEKDAY(D295),1),"")</f>
        <v/>
      </c>
      <c r="J295" s="453" t="s">
        <v>4497</v>
      </c>
      <c r="K295" s="455" t="str">
        <f>VLOOKUP(F295,石と花メイン,3,FALSE)</f>
        <v>◆柘榴石</v>
      </c>
      <c r="L295" s="457" t="str">
        <f>VLOOKUP(F295,石と花メイン,4,FALSE)</f>
        <v>アロエ【蘆薈】</v>
      </c>
      <c r="M295" s="401">
        <f>IF(OR(MONTH(F295)&lt;7,AND(MONTH(F295)=7,DAY(F295)&lt;=25)),
MOD(SUM((E295-1901)*365,259),260),
MOD(SUM((E295-1900)*365,259),260))</f>
        <v>249</v>
      </c>
      <c r="N295" s="494">
        <f>IF(AND(MONTH(F295)=7,DAY(F295)&gt;25),1,
ROUNDDOWN((SUM(VLOOKUP(MONTH(F295),D暦変換用数値,2,FALSE),DAY(F295))/28)+1,0))</f>
        <v>5</v>
      </c>
      <c r="O295" s="496">
        <f>IF(AND(MONTH(F295)=7,DAY(F295)&gt;25),DAY(F295)-25,
MOD((SUM(VLOOKUP(MONTH(F295),D暦変換用数値,2,FALSE),DAY(F295))),28)+1)</f>
        <v>8</v>
      </c>
      <c r="P295" s="499">
        <f>IF(OR(MONTH(F295)&lt;7,AND(MONTH(F295)=7,DAY(F295)&lt;=25)),
MOD(SUM((E295-1901)*365,(N295-1)*28,O295,258),260),
MOD(SUM((E295-1900)*365,(N295-1)*28,O295,258),260))</f>
        <v>108</v>
      </c>
      <c r="Q295" s="460" t="str">
        <f>VLOOKUP(MOD(P295,4),色,2,FALSE)</f>
        <v>黄色い</v>
      </c>
      <c r="R295" s="464" t="str">
        <f>VLOOKUP(MOD(P295,13),銀河の音,2,FALSE)</f>
        <v>自己存在の</v>
      </c>
      <c r="S295" s="468" t="str">
        <f>VLOOKUP(MOD(P295,20),太陽の紋章,2,FALSE)</f>
        <v>星</v>
      </c>
      <c r="T295" s="472" t="s">
        <v>2164</v>
      </c>
    </row>
    <row r="296" spans="1:20" s="329" customFormat="1" ht="13.5" customHeight="1">
      <c r="A296" s="445" t="str">
        <f>VLOOKUP(MOD(E296,10),十干,2,FALSE)</f>
        <v>庚</v>
      </c>
      <c r="B296" s="447" t="str">
        <f>VLOOKUP(MOD(E296,12),十二支,3,FALSE)</f>
        <v xml:space="preserve">01 冥 </v>
      </c>
      <c r="C296" s="448" t="str">
        <f>VLOOKUP(F296,星座,3,TRUE)</f>
        <v xml:space="preserve">11 木 </v>
      </c>
      <c r="D296" s="531" t="s">
        <v>2165</v>
      </c>
      <c r="E296" s="449" t="str">
        <f>IFERROR(YEAR(D296),LEFT(D296,4))</f>
        <v>1890</v>
      </c>
      <c r="F296" s="449" t="str">
        <f>IF(ISTEXT(D296),RIGHT(D296,5),TEXT(D296,"mm/dd"))</f>
        <v>12/06</v>
      </c>
      <c r="G296" s="452">
        <f>SUM(MID(E296,1,1),MID(E296,2,1),MID(E296,3,1),MID(E296,4,1),MID(F296,1,1),MID(F296,2,1),MID(F296,4,1),MID(F296,5,1))</f>
        <v>27</v>
      </c>
      <c r="H296" s="450">
        <f>IF(MOD(G296,9)=0,9,MOD(G296,9))</f>
        <v>9</v>
      </c>
      <c r="I296" s="450" t="str">
        <f>IFERROR(MID("日月火水木金土",WEEKDAY(D296),1),"")</f>
        <v/>
      </c>
      <c r="J296" s="453" t="s">
        <v>4498</v>
      </c>
      <c r="K296" s="455" t="str">
        <f>VLOOKUP(F296,石と花メイン,3,FALSE)</f>
        <v>○真珠</v>
      </c>
      <c r="L296" s="457" t="str">
        <f>VLOOKUP(F296,石と花メイン,4,FALSE)</f>
        <v>ユーチャリス【擬宝珠水仙】</v>
      </c>
      <c r="M296" s="401">
        <f>IF(OR(MONTH(F296)&lt;7,AND(MONTH(F296)=7,DAY(F296)&lt;=25)),
MOD(SUM((E296-1901)*365,259),260),
MOD(SUM((E296-1900)*365,259),260))</f>
        <v>249</v>
      </c>
      <c r="N296" s="494">
        <f>IF(AND(MONTH(F296)=7,DAY(F296)&gt;25),1,
ROUNDDOWN((SUM(VLOOKUP(MONTH(F296),D暦変換用数値,2,FALSE),DAY(F296))/28)+1,0))</f>
        <v>5</v>
      </c>
      <c r="O296" s="496">
        <f>IF(AND(MONTH(F296)=7,DAY(F296)&gt;25),DAY(F296)-25,
MOD((SUM(VLOOKUP(MONTH(F296),D暦変換用数値,2,FALSE),DAY(F296))),28)+1)</f>
        <v>22</v>
      </c>
      <c r="P296" s="499">
        <f>IF(OR(MONTH(F296)&lt;7,AND(MONTH(F296)=7,DAY(F296)&lt;=25)),
MOD(SUM((E296-1901)*365,(N296-1)*28,O296,258),260),
MOD(SUM((E296-1900)*365,(N296-1)*28,O296,258),260))</f>
        <v>122</v>
      </c>
      <c r="Q296" s="461" t="str">
        <f>VLOOKUP(MOD(P296,4),色,2,FALSE)</f>
        <v>白い</v>
      </c>
      <c r="R296" s="465" t="str">
        <f>VLOOKUP(MOD(P296,13),銀河の音,2,FALSE)</f>
        <v>倍音の</v>
      </c>
      <c r="S296" s="469" t="str">
        <f>VLOOKUP(MOD(P296,20),太陽の紋章,2,FALSE)</f>
        <v>風</v>
      </c>
      <c r="T296" s="474" t="s">
        <v>2160</v>
      </c>
    </row>
    <row r="297" spans="1:20" s="329" customFormat="1" ht="13.5" customHeight="1">
      <c r="A297" s="445" t="str">
        <f>VLOOKUP(MOD(E297,10),十干,2,FALSE)</f>
        <v>壬</v>
      </c>
      <c r="B297" s="447" t="str">
        <f>VLOOKUP(MOD(E297,12),十二支,3,FALSE)</f>
        <v xml:space="preserve">01 冥 </v>
      </c>
      <c r="C297" s="448" t="str">
        <f>VLOOKUP(F297,星座,3,TRUE)</f>
        <v xml:space="preserve">12 海 </v>
      </c>
      <c r="D297" s="531">
        <v>797</v>
      </c>
      <c r="E297" s="449">
        <f>IFERROR(YEAR(D297),LEFT(D297,4))</f>
        <v>1902</v>
      </c>
      <c r="F297" s="449" t="str">
        <f>IF(ISTEXT(D297),RIGHT(D297,5),TEXT(D297,"mm/dd"))</f>
        <v>03/07</v>
      </c>
      <c r="G297" s="452">
        <f>SUM(MID(E297,1,1),MID(E297,2,1),MID(E297,3,1),MID(E297,4,1),MID(F297,1,1),MID(F297,2,1),MID(F297,4,1),MID(F297,5,1))</f>
        <v>22</v>
      </c>
      <c r="H297" s="450">
        <f>IF(MOD(G297,9)=0,9,MOD(G297,9))</f>
        <v>4</v>
      </c>
      <c r="I297" s="450" t="str">
        <f>IFERROR(MID("日月火水木金土",WEEKDAY(D297),1),"")</f>
        <v>金</v>
      </c>
      <c r="J297" s="453" t="s">
        <v>3789</v>
      </c>
      <c r="K297" s="455" t="str">
        <f>VLOOKUP(F297,石と花メイン,3,FALSE)</f>
        <v>■瑪瑙</v>
      </c>
      <c r="L297" s="457" t="str">
        <f>VLOOKUP(F297,石と花メイン,4,FALSE)</f>
        <v>薺【ぺんぺん草】</v>
      </c>
      <c r="M297" s="401">
        <f>IF(OR(MONTH(F297)&lt;7,AND(MONTH(F297)=7,DAY(F297)&lt;=25)),
MOD(SUM((E297-1901)*365,259),260),
MOD(SUM((E297-1900)*365,259),260))</f>
        <v>104</v>
      </c>
      <c r="N297" s="494">
        <f>IF(AND(MONTH(F297)=7,DAY(F297)&gt;25),1,
ROUNDDOWN((SUM(VLOOKUP(MONTH(F297),D暦変換用数値,2,FALSE),DAY(F297))/28)+1,0))</f>
        <v>9</v>
      </c>
      <c r="O297" s="496">
        <f>IF(AND(MONTH(F297)=7,DAY(F297)&gt;25),DAY(F297)-25,
MOD((SUM(VLOOKUP(MONTH(F297),D暦変換用数値,2,FALSE),DAY(F297))),28)+1)</f>
        <v>1</v>
      </c>
      <c r="P297" s="499">
        <f>IF(OR(MONTH(F297)&lt;7,AND(MONTH(F297)=7,DAY(F297)&lt;=25)),
MOD(SUM((E297-1901)*365,(N297-1)*28,O297,258),260),
MOD(SUM((E297-1900)*365,(N297-1)*28,O297,258),260))</f>
        <v>68</v>
      </c>
      <c r="Q297" s="460" t="str">
        <f>VLOOKUP(MOD(P297,4),色,2,FALSE)</f>
        <v>黄色い</v>
      </c>
      <c r="R297" s="464" t="str">
        <f>VLOOKUP(MOD(P297,13),銀河の音,2,FALSE)</f>
        <v>電気の</v>
      </c>
      <c r="S297" s="468" t="str">
        <f>VLOOKUP(MOD(P297,20),太陽の紋章,2,FALSE)</f>
        <v>星</v>
      </c>
      <c r="T297" s="544" t="s">
        <v>3916</v>
      </c>
    </row>
    <row r="298" spans="1:20" s="329" customFormat="1" ht="13.5" customHeight="1">
      <c r="A298" s="445" t="str">
        <f>VLOOKUP(MOD(E298,10),十干,2,FALSE)</f>
        <v>丙</v>
      </c>
      <c r="B298" s="447" t="str">
        <f>VLOOKUP(MOD(E298,12),十二支,3,FALSE)</f>
        <v xml:space="preserve">01 冥 </v>
      </c>
      <c r="C298" s="448" t="str">
        <f>VLOOKUP(F298,星座,3,TRUE)</f>
        <v xml:space="preserve">12 海 </v>
      </c>
      <c r="D298" s="531">
        <v>9556</v>
      </c>
      <c r="E298" s="449">
        <f>IFERROR(YEAR(D298),LEFT(D298,4))</f>
        <v>1926</v>
      </c>
      <c r="F298" s="449" t="str">
        <f>IF(ISTEXT(D298),RIGHT(D298,5),TEXT(D298,"mm/dd"))</f>
        <v>02/28</v>
      </c>
      <c r="G298" s="452">
        <f>SUM(MID(E298,1,1),MID(E298,2,1),MID(E298,3,1),MID(E298,4,1),MID(F298,1,1),MID(F298,2,1),MID(F298,4,1),MID(F298,5,1))</f>
        <v>30</v>
      </c>
      <c r="H298" s="450">
        <f>IF(MOD(G298,9)=0,9,MOD(G298,9))</f>
        <v>3</v>
      </c>
      <c r="I298" s="450" t="str">
        <f>IFERROR(MID("日月火水木金土",WEEKDAY(D298),1),"")</f>
        <v>日</v>
      </c>
      <c r="J298" s="453" t="s">
        <v>2577</v>
      </c>
      <c r="K298" s="455" t="str">
        <f>VLOOKUP(F298,石と花メイン,3,FALSE)</f>
        <v>◆翠玉</v>
      </c>
      <c r="L298" s="457" t="str">
        <f>VLOOKUP(F298,石と花メイン,4,FALSE)</f>
        <v>麦藁菊【帝王貝細工】</v>
      </c>
      <c r="M298" s="401">
        <f>IF(OR(MONTH(F298)&lt;7,AND(MONTH(F298)=7,DAY(F298)&lt;=25)),
MOD(SUM((E298-1901)*365,259),260),
MOD(SUM((E298-1900)*365,259),260))</f>
        <v>24</v>
      </c>
      <c r="N298" s="494">
        <f>IF(AND(MONTH(F298)=7,DAY(F298)&gt;25),1,
ROUNDDOWN((SUM(VLOOKUP(MONTH(F298),D暦変換用数値,2,FALSE),DAY(F298))/28)+1,0))</f>
        <v>8</v>
      </c>
      <c r="O298" s="496">
        <f>IF(AND(MONTH(F298)=7,DAY(F298)&gt;25),DAY(F298)-25,
MOD((SUM(VLOOKUP(MONTH(F298),D暦変換用数値,2,FALSE),DAY(F298))),28)+1)</f>
        <v>22</v>
      </c>
      <c r="P298" s="499">
        <f>IF(OR(MONTH(F298)&lt;7,AND(MONTH(F298)=7,DAY(F298)&lt;=25)),
MOD(SUM((E298-1901)*365,(N298-1)*28,O298,258),260),
MOD(SUM((E298-1900)*365,(N298-1)*28,O298,258),260))</f>
        <v>241</v>
      </c>
      <c r="Q298" s="463" t="str">
        <f>VLOOKUP(MOD(P298,4),色,2,FALSE)</f>
        <v>赤い</v>
      </c>
      <c r="R298" s="467" t="str">
        <f>VLOOKUP(MOD(P298,13),銀河の音,2,FALSE)</f>
        <v>共振の</v>
      </c>
      <c r="S298" s="471" t="str">
        <f>VLOOKUP(MOD(P298,20),太陽の紋章,2,FALSE)</f>
        <v>竜</v>
      </c>
      <c r="T298" s="483" t="s">
        <v>3736</v>
      </c>
    </row>
    <row r="299" spans="1:20" s="329" customFormat="1" ht="13.5" customHeight="1">
      <c r="A299" s="486" t="str">
        <f>VLOOKUP(MOD(E299,10),十干,2,FALSE)</f>
        <v>丙</v>
      </c>
      <c r="B299" s="447" t="str">
        <f>VLOOKUP(MOD(E299,12),十二支,3,FALSE)</f>
        <v xml:space="preserve">01 冥 </v>
      </c>
      <c r="C299" s="448" t="str">
        <f>VLOOKUP(F299,星座,3,TRUE)</f>
        <v xml:space="preserve">12 海 </v>
      </c>
      <c r="D299" s="535">
        <v>9575</v>
      </c>
      <c r="E299" s="450">
        <f>IFERROR(YEAR(D299),LEFT(D299,4))</f>
        <v>1926</v>
      </c>
      <c r="F299" s="450" t="str">
        <f>IF(ISTEXT(D299),RIGHT(D299,5),TEXT(D299,"mm/dd"))</f>
        <v>03/19</v>
      </c>
      <c r="G299" s="450">
        <f>SUM(MID(E299,1,1),MID(E299,2,1),MID(E299,3,1),MID(E299,4,1),MID(F299,1,1),MID(F299,2,1),MID(F299,4,1),MID(F299,5,1))</f>
        <v>31</v>
      </c>
      <c r="H299" s="450">
        <f>IF(MOD(G299,9)=0,9,MOD(G299,9))</f>
        <v>4</v>
      </c>
      <c r="I299" s="450" t="str">
        <f>IFERROR(MID("日月火水木金土",WEEKDAY(D299),1),"")</f>
        <v>金</v>
      </c>
      <c r="J299" s="454" t="s">
        <v>4966</v>
      </c>
      <c r="K299" s="456" t="str">
        <f>VLOOKUP(F299,石と花メイン,3,FALSE)</f>
        <v>○真珠</v>
      </c>
      <c r="L299" s="458" t="str">
        <f>VLOOKUP(F299,石と花メイン,4,FALSE)</f>
        <v>雛芥子/雛罌粟【ポピー】</v>
      </c>
      <c r="M299" s="403">
        <f>IF(OR(MONTH(F299)&lt;7,AND(MONTH(F299)=7,DAY(F299)&lt;=25)),
MOD(SUM((E299-1901)*365,259),260),
MOD(SUM((E299-1900)*365,259),260))</f>
        <v>24</v>
      </c>
      <c r="N299" s="495">
        <f>IF(AND(MONTH(F299)=7,DAY(F299)&gt;25),1,
ROUNDDOWN((SUM(VLOOKUP(MONTH(F299),D暦変換用数値,2,FALSE),DAY(F299))/28)+1,0))</f>
        <v>9</v>
      </c>
      <c r="O299" s="497">
        <f>IF(AND(MONTH(F299)=7,DAY(F299)&gt;25),DAY(F299)-25,
MOD((SUM(VLOOKUP(MONTH(F299),D暦変換用数値,2,FALSE),DAY(F299))),28)+1)</f>
        <v>13</v>
      </c>
      <c r="P299" s="500">
        <f>IF(OR(MONTH(F299)&lt;7,AND(MONTH(F299)=7,DAY(F299)&lt;=25)),
MOD(SUM((E299-1901)*365,(N299-1)*28,O299,258),260),
MOD(SUM((E299-1900)*365,(N299-1)*28,O299,258),260))</f>
        <v>0</v>
      </c>
      <c r="Q299" s="460" t="str">
        <f>VLOOKUP(MOD(P299,4),色,2,FALSE)</f>
        <v>黄色い</v>
      </c>
      <c r="R299" s="464" t="str">
        <f>VLOOKUP(MOD(P299,13),銀河の音,2,FALSE)</f>
        <v>宇宙の</v>
      </c>
      <c r="S299" s="468" t="str">
        <f>VLOOKUP(MOD(P299,20),太陽の紋章,2,FALSE)</f>
        <v>太陽</v>
      </c>
      <c r="T299" s="549" t="s">
        <v>4968</v>
      </c>
    </row>
    <row r="300" spans="1:20" s="329" customFormat="1" ht="13.5" customHeight="1">
      <c r="A300" s="446" t="str">
        <f>VLOOKUP(MOD(E300,10),十干,2,FALSE)</f>
        <v>戊</v>
      </c>
      <c r="B300" s="447" t="str">
        <f>VLOOKUP(MOD(E300,12),十二支,3,FALSE)</f>
        <v xml:space="preserve">01 冥 </v>
      </c>
      <c r="C300" s="448" t="str">
        <f>VLOOKUP(F300,星座,3,TRUE)</f>
        <v xml:space="preserve">12 海 </v>
      </c>
      <c r="D300" s="534">
        <v>13945</v>
      </c>
      <c r="E300" s="451">
        <f>IFERROR(YEAR(D300),LEFT(D300,4))</f>
        <v>1938</v>
      </c>
      <c r="F300" s="451" t="str">
        <f>IF(ISTEXT(D300),RIGHT(D300,5),TEXT(D300,"mm/dd"))</f>
        <v>03/06</v>
      </c>
      <c r="G300" s="451">
        <f>SUM(MID(E300,1,1),MID(E300,2,1),MID(E300,3,1),MID(E300,4,1),MID(F300,1,1),MID(F300,2,1),MID(F300,4,1),MID(F300,5,1))</f>
        <v>30</v>
      </c>
      <c r="H300" s="451">
        <f>IF(MOD(G300,9)=0,9,MOD(G300,9))</f>
        <v>3</v>
      </c>
      <c r="I300" s="451" t="str">
        <f>IFERROR(MID("日月火水木金土",WEEKDAY(D300),1),"")</f>
        <v>日</v>
      </c>
      <c r="J300" s="443" t="s">
        <v>6888</v>
      </c>
      <c r="K300" s="456" t="str">
        <f>VLOOKUP(F300,石と花メイン,3,FALSE)</f>
        <v>●瑠璃</v>
      </c>
      <c r="L300" s="459" t="str">
        <f>VLOOKUP(F300,石と花メイン,4,FALSE)</f>
        <v>雛菊【デイジー】</v>
      </c>
      <c r="M300" s="402">
        <f>IF(OR(MONTH(F300)&lt;7,AND(MONTH(F300)=7,DAY(F300)&lt;=25)),
MOD(SUM((E300-1901)*365,259),260),
MOD(SUM((E300-1900)*365,259),260))</f>
        <v>244</v>
      </c>
      <c r="N300" s="489">
        <f>IF(AND(MONTH(F300)=7,DAY(F300)&gt;25),1,
ROUNDDOWN((SUM(VLOOKUP(MONTH(F300),D暦変換用数値,2,FALSE),DAY(F300))/28)+1,0))</f>
        <v>8</v>
      </c>
      <c r="O300" s="498">
        <f>IF(AND(MONTH(F300)=7,DAY(F300)&gt;25),DAY(F300)-25,
MOD((SUM(VLOOKUP(MONTH(F300),D暦変換用数値,2,FALSE),DAY(F300))),28)+1)</f>
        <v>28</v>
      </c>
      <c r="P300" s="501">
        <f>IF(OR(MONTH(F300)&lt;7,AND(MONTH(F300)=7,DAY(F300)&lt;=25)),
MOD(SUM((E300-1901)*365,(N300-1)*28,O300,258),260),
MOD(SUM((E300-1900)*365,(N300-1)*28,O300,258),260))</f>
        <v>207</v>
      </c>
      <c r="Q300" s="462" t="str">
        <f>VLOOKUP(MOD(P300,4),色,2,FALSE)</f>
        <v>青い</v>
      </c>
      <c r="R300" s="466" t="str">
        <f>VLOOKUP(MOD(P300,13),銀河の音,2,FALSE)</f>
        <v>水晶の</v>
      </c>
      <c r="S300" s="470" t="str">
        <f>VLOOKUP(MOD(P300,20),太陽の紋章,2,FALSE)</f>
        <v>手</v>
      </c>
      <c r="T300" s="511" t="s">
        <v>7633</v>
      </c>
    </row>
    <row r="301" spans="1:20" s="329" customFormat="1" ht="13.5" customHeight="1">
      <c r="A301" s="445" t="str">
        <f>VLOOKUP(MOD(E301,10),十干,2,FALSE)</f>
        <v>戊</v>
      </c>
      <c r="B301" s="447" t="str">
        <f>VLOOKUP(MOD(E301,12),十二支,3,FALSE)</f>
        <v xml:space="preserve">01 冥 </v>
      </c>
      <c r="C301" s="448" t="str">
        <f>VLOOKUP(F301,星座,3,TRUE)</f>
        <v xml:space="preserve">12 海 </v>
      </c>
      <c r="D301" s="531">
        <v>13950</v>
      </c>
      <c r="E301" s="449">
        <f>IFERROR(YEAR(D301),LEFT(D301,4))</f>
        <v>1938</v>
      </c>
      <c r="F301" s="449" t="str">
        <f>IF(ISTEXT(D301),RIGHT(D301,5),TEXT(D301,"mm/dd"))</f>
        <v>03/11</v>
      </c>
      <c r="G301" s="452">
        <f>SUM(MID(E301,1,1),MID(E301,2,1),MID(E301,3,1),MID(E301,4,1),MID(F301,1,1),MID(F301,2,1),MID(F301,4,1),MID(F301,5,1))</f>
        <v>26</v>
      </c>
      <c r="H301" s="450">
        <f>IF(MOD(G301,9)=0,9,MOD(G301,9))</f>
        <v>8</v>
      </c>
      <c r="I301" s="450" t="str">
        <f>IFERROR(MID("日月火水木金土",WEEKDAY(D301),1),"")</f>
        <v>金</v>
      </c>
      <c r="J301" s="453" t="s">
        <v>2578</v>
      </c>
      <c r="K301" s="455" t="str">
        <f>VLOOKUP(F301,石と花メイン,3,FALSE)</f>
        <v>◆紅玉</v>
      </c>
      <c r="L301" s="457" t="str">
        <f>VLOOKUP(F301,石と花メイン,4,FALSE)</f>
        <v>菊苦菜【チコリー】</v>
      </c>
      <c r="M301" s="401">
        <f>IF(OR(MONTH(F301)&lt;7,AND(MONTH(F301)=7,DAY(F301)&lt;=25)),
MOD(SUM((E301-1901)*365,259),260),
MOD(SUM((E301-1900)*365,259),260))</f>
        <v>244</v>
      </c>
      <c r="N301" s="494">
        <f>IF(AND(MONTH(F301)=7,DAY(F301)&gt;25),1,
ROUNDDOWN((SUM(VLOOKUP(MONTH(F301),D暦変換用数値,2,FALSE),DAY(F301))/28)+1,0))</f>
        <v>9</v>
      </c>
      <c r="O301" s="496">
        <f>IF(AND(MONTH(F301)=7,DAY(F301)&gt;25),DAY(F301)-25,
MOD((SUM(VLOOKUP(MONTH(F301),D暦変換用数値,2,FALSE),DAY(F301))),28)+1)</f>
        <v>5</v>
      </c>
      <c r="P301" s="499">
        <f>IF(OR(MONTH(F301)&lt;7,AND(MONTH(F301)=7,DAY(F301)&lt;=25)),
MOD(SUM((E301-1901)*365,(N301-1)*28,O301,258),260),
MOD(SUM((E301-1900)*365,(N301-1)*28,O301,258),260))</f>
        <v>212</v>
      </c>
      <c r="Q301" s="460" t="str">
        <f>VLOOKUP(MOD(P301,4),色,2,FALSE)</f>
        <v>黄色い</v>
      </c>
      <c r="R301" s="464" t="str">
        <f>VLOOKUP(MOD(P301,13),銀河の音,2,FALSE)</f>
        <v>自己存在の</v>
      </c>
      <c r="S301" s="468" t="str">
        <f>VLOOKUP(MOD(P301,20),太陽の紋章,2,FALSE)</f>
        <v>人</v>
      </c>
      <c r="T301" s="483" t="s">
        <v>3736</v>
      </c>
    </row>
    <row r="302" spans="1:20" s="329" customFormat="1" ht="13.5" customHeight="1">
      <c r="A302" s="445" t="str">
        <f>VLOOKUP(MOD(E302,10),十干,2,FALSE)</f>
        <v>戊</v>
      </c>
      <c r="B302" s="447" t="str">
        <f>VLOOKUP(MOD(E302,12),十二支,3,FALSE)</f>
        <v xml:space="preserve">01 冥 </v>
      </c>
      <c r="C302" s="448" t="str">
        <f>VLOOKUP(F302,星座,3,TRUE)</f>
        <v xml:space="preserve">12 海 </v>
      </c>
      <c r="D302" s="531">
        <v>13959</v>
      </c>
      <c r="E302" s="449">
        <f>IFERROR(YEAR(D302),LEFT(D302,4))</f>
        <v>1938</v>
      </c>
      <c r="F302" s="449" t="str">
        <f>IF(ISTEXT(D302),RIGHT(D302,5),TEXT(D302,"mm/dd"))</f>
        <v>03/20</v>
      </c>
      <c r="G302" s="452">
        <f>SUM(MID(E302,1,1),MID(E302,2,1),MID(E302,3,1),MID(E302,4,1),MID(F302,1,1),MID(F302,2,1),MID(F302,4,1),MID(F302,5,1))</f>
        <v>26</v>
      </c>
      <c r="H302" s="450">
        <f>IF(MOD(G302,9)=0,9,MOD(G302,9))</f>
        <v>8</v>
      </c>
      <c r="I302" s="450" t="str">
        <f>IFERROR(MID("日月火水木金土",WEEKDAY(D302),1),"")</f>
        <v>日</v>
      </c>
      <c r="J302" s="453" t="s">
        <v>2579</v>
      </c>
      <c r="K302" s="455" t="str">
        <f>VLOOKUP(F302,石と花メイン,3,FALSE)</f>
        <v>◆猫目石</v>
      </c>
      <c r="L302" s="457" t="str">
        <f>VLOOKUP(F302,石と花メイン,4,FALSE)</f>
        <v>チューリップ【鬱金香】</v>
      </c>
      <c r="M302" s="401">
        <f>IF(OR(MONTH(F302)&lt;7,AND(MONTH(F302)=7,DAY(F302)&lt;=25)),
MOD(SUM((E302-1901)*365,259),260),
MOD(SUM((E302-1900)*365,259),260))</f>
        <v>244</v>
      </c>
      <c r="N302" s="494">
        <f>IF(AND(MONTH(F302)=7,DAY(F302)&gt;25),1,
ROUNDDOWN((SUM(VLOOKUP(MONTH(F302),D暦変換用数値,2,FALSE),DAY(F302))/28)+1,0))</f>
        <v>9</v>
      </c>
      <c r="O302" s="496">
        <f>IF(AND(MONTH(F302)=7,DAY(F302)&gt;25),DAY(F302)-25,
MOD((SUM(VLOOKUP(MONTH(F302),D暦変換用数値,2,FALSE),DAY(F302))),28)+1)</f>
        <v>14</v>
      </c>
      <c r="P302" s="499">
        <f>IF(OR(MONTH(F302)&lt;7,AND(MONTH(F302)=7,DAY(F302)&lt;=25)),
MOD(SUM((E302-1901)*365,(N302-1)*28,O302,258),260),
MOD(SUM((E302-1900)*365,(N302-1)*28,O302,258),260))</f>
        <v>221</v>
      </c>
      <c r="Q302" s="463" t="str">
        <f>VLOOKUP(MOD(P302,4),色,2,FALSE)</f>
        <v>赤い</v>
      </c>
      <c r="R302" s="467" t="str">
        <f>VLOOKUP(MOD(P302,13),銀河の音,2,FALSE)</f>
        <v>宇宙の</v>
      </c>
      <c r="S302" s="471" t="str">
        <f>VLOOKUP(MOD(P302,20),太陽の紋章,2,FALSE)</f>
        <v>竜</v>
      </c>
      <c r="T302" s="544" t="s">
        <v>3917</v>
      </c>
    </row>
    <row r="303" spans="1:20" s="329" customFormat="1" ht="13.5" customHeight="1">
      <c r="A303" s="445" t="str">
        <f>VLOOKUP(MOD(E303,10),十干,2,FALSE)</f>
        <v>庚</v>
      </c>
      <c r="B303" s="447" t="str">
        <f>VLOOKUP(MOD(E303,12),十二支,3,FALSE)</f>
        <v xml:space="preserve">01 冥 </v>
      </c>
      <c r="C303" s="448" t="str">
        <f>VLOOKUP(F303,星座,3,TRUE)</f>
        <v xml:space="preserve">12 海 </v>
      </c>
      <c r="D303" s="531">
        <v>18313</v>
      </c>
      <c r="E303" s="449">
        <f>IFERROR(YEAR(D303),LEFT(D303,4))</f>
        <v>1950</v>
      </c>
      <c r="F303" s="449" t="str">
        <f>IF(ISTEXT(D303),RIGHT(D303,5),TEXT(D303,"mm/dd"))</f>
        <v>02/19</v>
      </c>
      <c r="G303" s="452">
        <f>SUM(MID(E303,1,1),MID(E303,2,1),MID(E303,3,1),MID(E303,4,1),MID(F303,1,1),MID(F303,2,1),MID(F303,4,1),MID(F303,5,1))</f>
        <v>27</v>
      </c>
      <c r="H303" s="450">
        <f>IF(MOD(G303,9)=0,9,MOD(G303,9))</f>
        <v>9</v>
      </c>
      <c r="I303" s="450" t="str">
        <f>IFERROR(MID("日月火水木金土",WEEKDAY(D303),1),"")</f>
        <v>日</v>
      </c>
      <c r="J303" s="453" t="s">
        <v>2344</v>
      </c>
      <c r="K303" s="455" t="str">
        <f>VLOOKUP(F303,石と花メイン,3,FALSE)</f>
        <v>◆柘榴石</v>
      </c>
      <c r="L303" s="457" t="str">
        <f>VLOOKUP(F303,石と花メイン,4,FALSE)</f>
        <v>木蓮【マグノリア】</v>
      </c>
      <c r="M303" s="401">
        <f>IF(OR(MONTH(F303)&lt;7,AND(MONTH(F303)=7,DAY(F303)&lt;=25)),
MOD(SUM((E303-1901)*365,259),260),
MOD(SUM((E303-1900)*365,259),260))</f>
        <v>204</v>
      </c>
      <c r="N303" s="494">
        <f>IF(AND(MONTH(F303)=7,DAY(F303)&gt;25),1,
ROUNDDOWN((SUM(VLOOKUP(MONTH(F303),D暦変換用数値,2,FALSE),DAY(F303))/28)+1,0))</f>
        <v>8</v>
      </c>
      <c r="O303" s="496">
        <f>IF(AND(MONTH(F303)=7,DAY(F303)&gt;25),DAY(F303)-25,
MOD((SUM(VLOOKUP(MONTH(F303),D暦変換用数値,2,FALSE),DAY(F303))),28)+1)</f>
        <v>13</v>
      </c>
      <c r="P303" s="499">
        <f>IF(OR(MONTH(F303)&lt;7,AND(MONTH(F303)=7,DAY(F303)&lt;=25)),
MOD(SUM((E303-1901)*365,(N303-1)*28,O303,258),260),
MOD(SUM((E303-1900)*365,(N303-1)*28,O303,258),260))</f>
        <v>152</v>
      </c>
      <c r="Q303" s="460" t="str">
        <f>VLOOKUP(MOD(P303,4),色,2,FALSE)</f>
        <v>黄色い</v>
      </c>
      <c r="R303" s="464" t="str">
        <f>VLOOKUP(MOD(P303,13),銀河の音,2,FALSE)</f>
        <v>太陽の</v>
      </c>
      <c r="S303" s="468" t="str">
        <f>VLOOKUP(MOD(P303,20),太陽の紋章,2,FALSE)</f>
        <v>人</v>
      </c>
      <c r="T303" s="474" t="s">
        <v>2227</v>
      </c>
    </row>
    <row r="304" spans="1:20" s="329" customFormat="1" ht="13.5" customHeight="1">
      <c r="A304" s="445" t="str">
        <f>VLOOKUP(MOD(E304,10),十干,2,FALSE)</f>
        <v>庚</v>
      </c>
      <c r="B304" s="447" t="str">
        <f>VLOOKUP(MOD(E304,12),十二支,3,FALSE)</f>
        <v xml:space="preserve">01 冥 </v>
      </c>
      <c r="C304" s="448" t="str">
        <f>VLOOKUP(F304,星座,3,TRUE)</f>
        <v xml:space="preserve">12 海 </v>
      </c>
      <c r="D304" s="531">
        <v>18314</v>
      </c>
      <c r="E304" s="449">
        <f>IFERROR(YEAR(D304),LEFT(D304,4))</f>
        <v>1950</v>
      </c>
      <c r="F304" s="449" t="str">
        <f>IF(ISTEXT(D304),RIGHT(D304,5),TEXT(D304,"mm/dd"))</f>
        <v>02/20</v>
      </c>
      <c r="G304" s="452">
        <f>SUM(MID(E304,1,1),MID(E304,2,1),MID(E304,3,1),MID(E304,4,1),MID(F304,1,1),MID(F304,2,1),MID(F304,4,1),MID(F304,5,1))</f>
        <v>19</v>
      </c>
      <c r="H304" s="450">
        <f>IF(MOD(G304,9)=0,9,MOD(G304,9))</f>
        <v>1</v>
      </c>
      <c r="I304" s="450" t="str">
        <f>IFERROR(MID("日月火水木金土",WEEKDAY(D304),1),"")</f>
        <v>月</v>
      </c>
      <c r="J304" s="453" t="s">
        <v>2345</v>
      </c>
      <c r="K304" s="455" t="str">
        <f>VLOOKUP(F304,石と花メイン,3,FALSE)</f>
        <v>◆翠玉</v>
      </c>
      <c r="L304" s="457" t="str">
        <f>VLOOKUP(F304,石と花メイン,4,FALSE)</f>
        <v>カルミア【アメリカ石楠花】</v>
      </c>
      <c r="M304" s="401">
        <f>IF(OR(MONTH(F304)&lt;7,AND(MONTH(F304)=7,DAY(F304)&lt;=25)),
MOD(SUM((E304-1901)*365,259),260),
MOD(SUM((E304-1900)*365,259),260))</f>
        <v>204</v>
      </c>
      <c r="N304" s="494">
        <f>IF(AND(MONTH(F304)=7,DAY(F304)&gt;25),1,
ROUNDDOWN((SUM(VLOOKUP(MONTH(F304),D暦変換用数値,2,FALSE),DAY(F304))/28)+1,0))</f>
        <v>8</v>
      </c>
      <c r="O304" s="496">
        <f>IF(AND(MONTH(F304)=7,DAY(F304)&gt;25),DAY(F304)-25,
MOD((SUM(VLOOKUP(MONTH(F304),D暦変換用数値,2,FALSE),DAY(F304))),28)+1)</f>
        <v>14</v>
      </c>
      <c r="P304" s="499">
        <f>IF(OR(MONTH(F304)&lt;7,AND(MONTH(F304)=7,DAY(F304)&lt;=25)),
MOD(SUM((E304-1901)*365,(N304-1)*28,O304,258),260),
MOD(SUM((E304-1900)*365,(N304-1)*28,O304,258),260))</f>
        <v>153</v>
      </c>
      <c r="Q304" s="463" t="str">
        <f>VLOOKUP(MOD(P304,4),色,2,FALSE)</f>
        <v>赤い</v>
      </c>
      <c r="R304" s="467" t="str">
        <f>VLOOKUP(MOD(P304,13),銀河の音,2,FALSE)</f>
        <v>惑星の</v>
      </c>
      <c r="S304" s="471" t="str">
        <f>VLOOKUP(MOD(P304,20),太陽の紋章,2,FALSE)</f>
        <v>空歩く者</v>
      </c>
      <c r="T304" s="483" t="s">
        <v>3736</v>
      </c>
    </row>
    <row r="305" spans="1:20" s="329" customFormat="1" ht="13.5" customHeight="1">
      <c r="A305" s="445" t="str">
        <f>VLOOKUP(MOD(E305,10),十干,2,FALSE)</f>
        <v>庚</v>
      </c>
      <c r="B305" s="447" t="str">
        <f>VLOOKUP(MOD(E305,12),十二支,3,FALSE)</f>
        <v xml:space="preserve">01 冥 </v>
      </c>
      <c r="C305" s="448" t="str">
        <f>VLOOKUP(F305,星座,3,TRUE)</f>
        <v xml:space="preserve">12 海 </v>
      </c>
      <c r="D305" s="531">
        <v>18322</v>
      </c>
      <c r="E305" s="449">
        <f>IFERROR(YEAR(D305),LEFT(D305,4))</f>
        <v>1950</v>
      </c>
      <c r="F305" s="449" t="str">
        <f>IF(ISTEXT(D305),RIGHT(D305,5),TEXT(D305,"mm/dd"))</f>
        <v>02/28</v>
      </c>
      <c r="G305" s="452">
        <f>SUM(MID(E305,1,1),MID(E305,2,1),MID(E305,3,1),MID(E305,4,1),MID(F305,1,1),MID(F305,2,1),MID(F305,4,1),MID(F305,5,1))</f>
        <v>27</v>
      </c>
      <c r="H305" s="450">
        <f>IF(MOD(G305,9)=0,9,MOD(G305,9))</f>
        <v>9</v>
      </c>
      <c r="I305" s="450" t="str">
        <f>IFERROR(MID("日月火水木金土",WEEKDAY(D305),1),"")</f>
        <v>火</v>
      </c>
      <c r="J305" s="453" t="s">
        <v>2346</v>
      </c>
      <c r="K305" s="455" t="str">
        <f>VLOOKUP(F305,石と花メイン,3,FALSE)</f>
        <v>◆翠玉</v>
      </c>
      <c r="L305" s="457" t="str">
        <f>VLOOKUP(F305,石と花メイン,4,FALSE)</f>
        <v>麦藁菊【帝王貝細工】</v>
      </c>
      <c r="M305" s="401">
        <f>IF(OR(MONTH(F305)&lt;7,AND(MONTH(F305)=7,DAY(F305)&lt;=25)),
MOD(SUM((E305-1901)*365,259),260),
MOD(SUM((E305-1900)*365,259),260))</f>
        <v>204</v>
      </c>
      <c r="N305" s="494">
        <f>IF(AND(MONTH(F305)=7,DAY(F305)&gt;25),1,
ROUNDDOWN((SUM(VLOOKUP(MONTH(F305),D暦変換用数値,2,FALSE),DAY(F305))/28)+1,0))</f>
        <v>8</v>
      </c>
      <c r="O305" s="496">
        <f>IF(AND(MONTH(F305)=7,DAY(F305)&gt;25),DAY(F305)-25,
MOD((SUM(VLOOKUP(MONTH(F305),D暦変換用数値,2,FALSE),DAY(F305))),28)+1)</f>
        <v>22</v>
      </c>
      <c r="P305" s="499">
        <f>IF(OR(MONTH(F305)&lt;7,AND(MONTH(F305)=7,DAY(F305)&lt;=25)),
MOD(SUM((E305-1901)*365,(N305-1)*28,O305,258),260),
MOD(SUM((E305-1900)*365,(N305-1)*28,O305,258),260))</f>
        <v>161</v>
      </c>
      <c r="Q305" s="463" t="str">
        <f>VLOOKUP(MOD(P305,4),色,2,FALSE)</f>
        <v>赤い</v>
      </c>
      <c r="R305" s="467" t="str">
        <f>VLOOKUP(MOD(P305,13),銀河の音,2,FALSE)</f>
        <v>倍音の</v>
      </c>
      <c r="S305" s="471" t="str">
        <f>VLOOKUP(MOD(P305,20),太陽の紋章,2,FALSE)</f>
        <v>竜</v>
      </c>
      <c r="T305" s="474" t="s">
        <v>2228</v>
      </c>
    </row>
    <row r="306" spans="1:20" s="329" customFormat="1" ht="13.5" customHeight="1">
      <c r="A306" s="486" t="str">
        <f>VLOOKUP(MOD(E306,10),十干,2,FALSE)</f>
        <v>庚</v>
      </c>
      <c r="B306" s="447" t="str">
        <f>VLOOKUP(MOD(E306,12),十二支,3,FALSE)</f>
        <v xml:space="preserve">01 冥 </v>
      </c>
      <c r="C306" s="448" t="str">
        <f>VLOOKUP(F306,星座,3,TRUE)</f>
        <v xml:space="preserve">12 海 </v>
      </c>
      <c r="D306" s="535">
        <v>18324</v>
      </c>
      <c r="E306" s="450">
        <f>IFERROR(YEAR(D306),LEFT(D306,4))</f>
        <v>1950</v>
      </c>
      <c r="F306" s="450" t="str">
        <f>IF(ISTEXT(D306),RIGHT(D306,5),TEXT(D306,"mm/dd"))</f>
        <v>03/02</v>
      </c>
      <c r="G306" s="450">
        <f>SUM(MID(E306,1,1),MID(E306,2,1),MID(E306,3,1),MID(E306,4,1),MID(F306,1,1),MID(F306,2,1),MID(F306,4,1),MID(F306,5,1))</f>
        <v>20</v>
      </c>
      <c r="H306" s="450">
        <f>IF(MOD(G306,9)=0,9,MOD(G306,9))</f>
        <v>2</v>
      </c>
      <c r="I306" s="450" t="str">
        <f>IFERROR(MID("日月火水木金土",WEEKDAY(D306),1),"")</f>
        <v>木</v>
      </c>
      <c r="J306" s="454" t="s">
        <v>454</v>
      </c>
      <c r="K306" s="456" t="str">
        <f>VLOOKUP(F306,石と花メイン,3,FALSE)</f>
        <v>◆翠玉</v>
      </c>
      <c r="L306" s="458" t="str">
        <f>VLOOKUP(F306,石と花メイン,4,FALSE)</f>
        <v>紫花菜【大紫羅欄花】</v>
      </c>
      <c r="M306" s="403">
        <f>IF(OR(MONTH(F306)&lt;7,AND(MONTH(F306)=7,DAY(F306)&lt;=25)),
MOD(SUM((E306-1901)*365,259),260),
MOD(SUM((E306-1900)*365,259),260))</f>
        <v>204</v>
      </c>
      <c r="N306" s="495">
        <f>IF(AND(MONTH(F306)=7,DAY(F306)&gt;25),1,
ROUNDDOWN((SUM(VLOOKUP(MONTH(F306),D暦変換用数値,2,FALSE),DAY(F306))/28)+1,0))</f>
        <v>8</v>
      </c>
      <c r="O306" s="497">
        <f>IF(AND(MONTH(F306)=7,DAY(F306)&gt;25),DAY(F306)-25,
MOD((SUM(VLOOKUP(MONTH(F306),D暦変換用数値,2,FALSE),DAY(F306))),28)+1)</f>
        <v>24</v>
      </c>
      <c r="P306" s="500">
        <f>IF(OR(MONTH(F306)&lt;7,AND(MONTH(F306)=7,DAY(F306)&lt;=25)),
MOD(SUM((E306-1901)*365,(N306-1)*28,O306,258),260),
MOD(SUM((E306-1900)*365,(N306-1)*28,O306,258),260))</f>
        <v>163</v>
      </c>
      <c r="Q306" s="462" t="str">
        <f>VLOOKUP(MOD(P306,4),色,2,FALSE)</f>
        <v>青い</v>
      </c>
      <c r="R306" s="466" t="str">
        <f>VLOOKUP(MOD(P306,13),銀河の音,2,FALSE)</f>
        <v>共振の</v>
      </c>
      <c r="S306" s="470" t="str">
        <f>VLOOKUP(MOD(P306,20),太陽の紋章,2,FALSE)</f>
        <v>夜</v>
      </c>
      <c r="T306" s="485" t="s">
        <v>6753</v>
      </c>
    </row>
    <row r="307" spans="1:20" s="329" customFormat="1" ht="13.5" customHeight="1">
      <c r="A307" s="445" t="str">
        <f>VLOOKUP(MOD(E307,10),十干,2,FALSE)</f>
        <v>庚</v>
      </c>
      <c r="B307" s="447" t="str">
        <f>VLOOKUP(MOD(E307,12),十二支,3,FALSE)</f>
        <v xml:space="preserve">01 冥 </v>
      </c>
      <c r="C307" s="448" t="str">
        <f>VLOOKUP(F307,星座,3,TRUE)</f>
        <v xml:space="preserve">12 海 </v>
      </c>
      <c r="D307" s="531">
        <v>18340</v>
      </c>
      <c r="E307" s="449">
        <f>IFERROR(YEAR(D307),LEFT(D307,4))</f>
        <v>1950</v>
      </c>
      <c r="F307" s="449" t="str">
        <f>IF(ISTEXT(D307),RIGHT(D307,5),TEXT(D307,"mm/dd"))</f>
        <v>03/18</v>
      </c>
      <c r="G307" s="452">
        <f>SUM(MID(E307,1,1),MID(E307,2,1),MID(E307,3,1),MID(E307,4,1),MID(F307,1,1),MID(F307,2,1),MID(F307,4,1),MID(F307,5,1))</f>
        <v>27</v>
      </c>
      <c r="H307" s="450">
        <f>IF(MOD(G307,9)=0,9,MOD(G307,9))</f>
        <v>9</v>
      </c>
      <c r="I307" s="450" t="str">
        <f>IFERROR(MID("日月火水木金土",WEEKDAY(D307),1),"")</f>
        <v>土</v>
      </c>
      <c r="J307" s="453" t="s">
        <v>2347</v>
      </c>
      <c r="K307" s="455" t="str">
        <f>VLOOKUP(F307,石と花メイン,3,FALSE)</f>
        <v>◆金緑石</v>
      </c>
      <c r="L307" s="457" t="str">
        <f>VLOOKUP(F307,石と花メイン,4,FALSE)</f>
        <v>花水木【アメリカ山法師】</v>
      </c>
      <c r="M307" s="401">
        <f>IF(OR(MONTH(F307)&lt;7,AND(MONTH(F307)=7,DAY(F307)&lt;=25)),
MOD(SUM((E307-1901)*365,259),260),
MOD(SUM((E307-1900)*365,259),260))</f>
        <v>204</v>
      </c>
      <c r="N307" s="494">
        <f>IF(AND(MONTH(F307)=7,DAY(F307)&gt;25),1,
ROUNDDOWN((SUM(VLOOKUP(MONTH(F307),D暦変換用数値,2,FALSE),DAY(F307))/28)+1,0))</f>
        <v>9</v>
      </c>
      <c r="O307" s="496">
        <f>IF(AND(MONTH(F307)=7,DAY(F307)&gt;25),DAY(F307)-25,
MOD((SUM(VLOOKUP(MONTH(F307),D暦変換用数値,2,FALSE),DAY(F307))),28)+1)</f>
        <v>12</v>
      </c>
      <c r="P307" s="499">
        <f>IF(OR(MONTH(F307)&lt;7,AND(MONTH(F307)=7,DAY(F307)&lt;=25)),
MOD(SUM((E307-1901)*365,(N307-1)*28,O307,258),260),
MOD(SUM((E307-1900)*365,(N307-1)*28,O307,258),260))</f>
        <v>179</v>
      </c>
      <c r="Q307" s="462" t="str">
        <f>VLOOKUP(MOD(P307,4),色,2,FALSE)</f>
        <v>青い</v>
      </c>
      <c r="R307" s="466" t="str">
        <f>VLOOKUP(MOD(P307,13),銀河の音,2,FALSE)</f>
        <v>惑星の</v>
      </c>
      <c r="S307" s="470" t="str">
        <f>VLOOKUP(MOD(P307,20),太陽の紋章,2,FALSE)</f>
        <v>嵐</v>
      </c>
      <c r="T307" s="483" t="s">
        <v>3736</v>
      </c>
    </row>
    <row r="308" spans="1:20" s="329" customFormat="1" ht="13.5" customHeight="1">
      <c r="A308" s="445" t="str">
        <f>VLOOKUP(MOD(E308,10),十干,2,FALSE)</f>
        <v>壬</v>
      </c>
      <c r="B308" s="447" t="str">
        <f>VLOOKUP(MOD(E308,12),十二支,3,FALSE)</f>
        <v xml:space="preserve">01 冥 </v>
      </c>
      <c r="C308" s="448" t="str">
        <f>VLOOKUP(F308,星座,3,TRUE)</f>
        <v xml:space="preserve">12 海 </v>
      </c>
      <c r="D308" s="535">
        <v>22697</v>
      </c>
      <c r="E308" s="450">
        <f>IFERROR(YEAR(D308),LEFT(D308,4))</f>
        <v>1962</v>
      </c>
      <c r="F308" s="450" t="str">
        <f>IF(ISTEXT(D308),RIGHT(D308,5),TEXT(D308,"mm/dd"))</f>
        <v>02/20</v>
      </c>
      <c r="G308" s="450">
        <f>SUM(MID(E308,1,1),MID(E308,2,1),MID(E308,3,1),MID(E308,4,1),MID(F308,1,1),MID(F308,2,1),MID(F308,4,1),MID(F308,5,1))</f>
        <v>22</v>
      </c>
      <c r="H308" s="450">
        <f>IF(MOD(G308,9)=0,9,MOD(G308,9))</f>
        <v>4</v>
      </c>
      <c r="I308" s="450" t="str">
        <f>IFERROR(MID("日月火水木金土",WEEKDAY(D308),1),"")</f>
        <v>火</v>
      </c>
      <c r="J308" s="454" t="s">
        <v>2126</v>
      </c>
      <c r="K308" s="456" t="str">
        <f>VLOOKUP(F308,石と花メイン,3,FALSE)</f>
        <v>◆翠玉</v>
      </c>
      <c r="L308" s="458" t="str">
        <f>VLOOKUP(F308,石と花メイン,4,FALSE)</f>
        <v>カルミア【アメリカ石楠花】</v>
      </c>
      <c r="M308" s="403">
        <f>IF(OR(MONTH(F308)&lt;7,AND(MONTH(F308)=7,DAY(F308)&lt;=25)),
MOD(SUM((E308-1901)*365,259),260),
MOD(SUM((E308-1900)*365,259),260))</f>
        <v>164</v>
      </c>
      <c r="N308" s="495">
        <f>IF(AND(MONTH(F308)=7,DAY(F308)&gt;25),1,
ROUNDDOWN((SUM(VLOOKUP(MONTH(F308),D暦変換用数値,2,FALSE),DAY(F308))/28)+1,0))</f>
        <v>8</v>
      </c>
      <c r="O308" s="497">
        <f>IF(AND(MONTH(F308)=7,DAY(F308)&gt;25),DAY(F308)-25,
MOD((SUM(VLOOKUP(MONTH(F308),D暦変換用数値,2,FALSE),DAY(F308))),28)+1)</f>
        <v>14</v>
      </c>
      <c r="P308" s="500">
        <f>IF(OR(MONTH(F308)&lt;7,AND(MONTH(F308)=7,DAY(F308)&lt;=25)),
MOD(SUM((E308-1901)*365,(N308-1)*28,O308,258),260),
MOD(SUM((E308-1900)*365,(N308-1)*28,O308,258),260))</f>
        <v>113</v>
      </c>
      <c r="Q308" s="463" t="str">
        <f>VLOOKUP(MOD(P308,4),色,2,FALSE)</f>
        <v>赤い</v>
      </c>
      <c r="R308" s="467" t="str">
        <f>VLOOKUP(MOD(P308,13),銀河の音,2,FALSE)</f>
        <v>太陽の</v>
      </c>
      <c r="S308" s="471" t="str">
        <f>VLOOKUP(MOD(P308,20),太陽の紋章,2,FALSE)</f>
        <v>空歩く者</v>
      </c>
      <c r="T308" s="485" t="s">
        <v>6754</v>
      </c>
    </row>
    <row r="309" spans="1:20" s="329" customFormat="1" ht="13.5" customHeight="1">
      <c r="A309" s="445" t="str">
        <f>VLOOKUP(MOD(E309,10),十干,2,FALSE)</f>
        <v>壬</v>
      </c>
      <c r="B309" s="447" t="str">
        <f>VLOOKUP(MOD(E309,12),十二支,3,FALSE)</f>
        <v xml:space="preserve">01 冥 </v>
      </c>
      <c r="C309" s="448" t="str">
        <f>VLOOKUP(F309,星座,3,TRUE)</f>
        <v xml:space="preserve">12 海 </v>
      </c>
      <c r="D309" s="531">
        <v>22702</v>
      </c>
      <c r="E309" s="449">
        <f>IFERROR(YEAR(D309),LEFT(D309,4))</f>
        <v>1962</v>
      </c>
      <c r="F309" s="449" t="str">
        <f>IF(ISTEXT(D309),RIGHT(D309,5),TEXT(D309,"mm/dd"))</f>
        <v>02/25</v>
      </c>
      <c r="G309" s="452">
        <f>SUM(MID(E309,1,1),MID(E309,2,1),MID(E309,3,1),MID(E309,4,1),MID(F309,1,1),MID(F309,2,1),MID(F309,4,1),MID(F309,5,1))</f>
        <v>27</v>
      </c>
      <c r="H309" s="450">
        <f>IF(MOD(G309,9)=0,9,MOD(G309,9))</f>
        <v>9</v>
      </c>
      <c r="I309" s="450" t="str">
        <f>IFERROR(MID("日月火水木金土",WEEKDAY(D309),1),"")</f>
        <v>日</v>
      </c>
      <c r="J309" s="453" t="s">
        <v>2348</v>
      </c>
      <c r="K309" s="455" t="str">
        <f>VLOOKUP(F309,石と花メイン,3,FALSE)</f>
        <v>●翡翠</v>
      </c>
      <c r="L309" s="457" t="str">
        <f>VLOOKUP(F309,石と花メイン,4,FALSE)</f>
        <v>カランコエ【紅弁慶】</v>
      </c>
      <c r="M309" s="401">
        <f>IF(OR(MONTH(F309)&lt;7,AND(MONTH(F309)=7,DAY(F309)&lt;=25)),
MOD(SUM((E309-1901)*365,259),260),
MOD(SUM((E309-1900)*365,259),260))</f>
        <v>164</v>
      </c>
      <c r="N309" s="494">
        <f>IF(AND(MONTH(F309)=7,DAY(F309)&gt;25),1,
ROUNDDOWN((SUM(VLOOKUP(MONTH(F309),D暦変換用数値,2,FALSE),DAY(F309))/28)+1,0))</f>
        <v>8</v>
      </c>
      <c r="O309" s="496">
        <f>IF(AND(MONTH(F309)=7,DAY(F309)&gt;25),DAY(F309)-25,
MOD((SUM(VLOOKUP(MONTH(F309),D暦変換用数値,2,FALSE),DAY(F309))),28)+1)</f>
        <v>19</v>
      </c>
      <c r="P309" s="499">
        <f>IF(OR(MONTH(F309)&lt;7,AND(MONTH(F309)=7,DAY(F309)&lt;=25)),
MOD(SUM((E309-1901)*365,(N309-1)*28,O309,258),260),
MOD(SUM((E309-1900)*365,(N309-1)*28,O309,258),260))</f>
        <v>118</v>
      </c>
      <c r="Q309" s="461" t="str">
        <f>VLOOKUP(MOD(P309,4),色,2,FALSE)</f>
        <v>白い</v>
      </c>
      <c r="R309" s="465" t="str">
        <f>VLOOKUP(MOD(P309,13),銀河の音,2,FALSE)</f>
        <v>磁気の</v>
      </c>
      <c r="S309" s="469" t="str">
        <f>VLOOKUP(MOD(P309,20),太陽の紋章,2,FALSE)</f>
        <v>鏡</v>
      </c>
      <c r="T309" s="508" t="s">
        <v>4998</v>
      </c>
    </row>
    <row r="310" spans="1:20" s="329" customFormat="1" ht="13.5" customHeight="1">
      <c r="A310" s="445" t="str">
        <f>VLOOKUP(MOD(E310,10),十干,2,FALSE)</f>
        <v>壬</v>
      </c>
      <c r="B310" s="447" t="str">
        <f>VLOOKUP(MOD(E310,12),十二支,3,FALSE)</f>
        <v xml:space="preserve">01 冥 </v>
      </c>
      <c r="C310" s="448" t="str">
        <f>VLOOKUP(F310,星座,3,TRUE)</f>
        <v xml:space="preserve">12 海 </v>
      </c>
      <c r="D310" s="531">
        <v>22711</v>
      </c>
      <c r="E310" s="449">
        <f>IFERROR(YEAR(D310),LEFT(D310,4))</f>
        <v>1962</v>
      </c>
      <c r="F310" s="449" t="str">
        <f>IF(ISTEXT(D310),RIGHT(D310,5),TEXT(D310,"mm/dd"))</f>
        <v>03/06</v>
      </c>
      <c r="G310" s="452">
        <f>SUM(MID(E310,1,1),MID(E310,2,1),MID(E310,3,1),MID(E310,4,1),MID(F310,1,1),MID(F310,2,1),MID(F310,4,1),MID(F310,5,1))</f>
        <v>27</v>
      </c>
      <c r="H310" s="450">
        <f>IF(MOD(G310,9)=0,9,MOD(G310,9))</f>
        <v>9</v>
      </c>
      <c r="I310" s="450" t="str">
        <f>IFERROR(MID("日月火水木金土",WEEKDAY(D310),1),"")</f>
        <v>火</v>
      </c>
      <c r="J310" s="453" t="s">
        <v>2349</v>
      </c>
      <c r="K310" s="455" t="str">
        <f>VLOOKUP(F310,石と花メイン,3,FALSE)</f>
        <v>●瑠璃</v>
      </c>
      <c r="L310" s="457" t="str">
        <f>VLOOKUP(F310,石と花メイン,4,FALSE)</f>
        <v>雛菊【デイジー】</v>
      </c>
      <c r="M310" s="401">
        <f>IF(OR(MONTH(F310)&lt;7,AND(MONTH(F310)=7,DAY(F310)&lt;=25)),
MOD(SUM((E310-1901)*365,259),260),
MOD(SUM((E310-1900)*365,259),260))</f>
        <v>164</v>
      </c>
      <c r="N310" s="494">
        <f>IF(AND(MONTH(F310)=7,DAY(F310)&gt;25),1,
ROUNDDOWN((SUM(VLOOKUP(MONTH(F310),D暦変換用数値,2,FALSE),DAY(F310))/28)+1,0))</f>
        <v>8</v>
      </c>
      <c r="O310" s="496">
        <f>IF(AND(MONTH(F310)=7,DAY(F310)&gt;25),DAY(F310)-25,
MOD((SUM(VLOOKUP(MONTH(F310),D暦変換用数値,2,FALSE),DAY(F310))),28)+1)</f>
        <v>28</v>
      </c>
      <c r="P310" s="499">
        <f>IF(OR(MONTH(F310)&lt;7,AND(MONTH(F310)=7,DAY(F310)&lt;=25)),
MOD(SUM((E310-1901)*365,(N310-1)*28,O310,258),260),
MOD(SUM((E310-1900)*365,(N310-1)*28,O310,258),260))</f>
        <v>127</v>
      </c>
      <c r="Q310" s="462" t="str">
        <f>VLOOKUP(MOD(P310,4),色,2,FALSE)</f>
        <v>青い</v>
      </c>
      <c r="R310" s="466" t="str">
        <f>VLOOKUP(MOD(P310,13),銀河の音,2,FALSE)</f>
        <v>惑星の</v>
      </c>
      <c r="S310" s="470" t="str">
        <f>VLOOKUP(MOD(P310,20),太陽の紋章,2,FALSE)</f>
        <v>手</v>
      </c>
      <c r="T310" s="483" t="s">
        <v>3736</v>
      </c>
    </row>
    <row r="311" spans="1:20" s="329" customFormat="1" ht="13.5" customHeight="1">
      <c r="A311" s="445" t="str">
        <f>VLOOKUP(MOD(E311,10),十干,2,FALSE)</f>
        <v>壬</v>
      </c>
      <c r="B311" s="447" t="str">
        <f>VLOOKUP(MOD(E311,12),十二支,3,FALSE)</f>
        <v xml:space="preserve">01 冥 </v>
      </c>
      <c r="C311" s="448" t="str">
        <f>VLOOKUP(F311,星座,3,TRUE)</f>
        <v xml:space="preserve">12 海 </v>
      </c>
      <c r="D311" s="531">
        <v>22714</v>
      </c>
      <c r="E311" s="449">
        <f>IFERROR(YEAR(D311),LEFT(D311,4))</f>
        <v>1962</v>
      </c>
      <c r="F311" s="449" t="str">
        <f>IF(ISTEXT(D311),RIGHT(D311,5),TEXT(D311,"mm/dd"))</f>
        <v>03/09</v>
      </c>
      <c r="G311" s="452">
        <f>SUM(MID(E311,1,1),MID(E311,2,1),MID(E311,3,1),MID(E311,4,1),MID(F311,1,1),MID(F311,2,1),MID(F311,4,1),MID(F311,5,1))</f>
        <v>30</v>
      </c>
      <c r="H311" s="450">
        <f>IF(MOD(G311,9)=0,9,MOD(G311,9))</f>
        <v>3</v>
      </c>
      <c r="I311" s="450" t="str">
        <f>IFERROR(MID("日月火水木金土",WEEKDAY(D311),1),"")</f>
        <v>金</v>
      </c>
      <c r="J311" s="453" t="s">
        <v>2350</v>
      </c>
      <c r="K311" s="455" t="str">
        <f>VLOOKUP(F311,石と花メイン,3,FALSE)</f>
        <v>◆猫目石</v>
      </c>
      <c r="L311" s="457" t="str">
        <f>VLOOKUP(F311,石と花メイン,4,FALSE)</f>
        <v>馬酔木</v>
      </c>
      <c r="M311" s="401">
        <f>IF(OR(MONTH(F311)&lt;7,AND(MONTH(F311)=7,DAY(F311)&lt;=25)),
MOD(SUM((E311-1901)*365,259),260),
MOD(SUM((E311-1900)*365,259),260))</f>
        <v>164</v>
      </c>
      <c r="N311" s="494">
        <f>IF(AND(MONTH(F311)=7,DAY(F311)&gt;25),1,
ROUNDDOWN((SUM(VLOOKUP(MONTH(F311),D暦変換用数値,2,FALSE),DAY(F311))/28)+1,0))</f>
        <v>9</v>
      </c>
      <c r="O311" s="496">
        <f>IF(AND(MONTH(F311)=7,DAY(F311)&gt;25),DAY(F311)-25,
MOD((SUM(VLOOKUP(MONTH(F311),D暦変換用数値,2,FALSE),DAY(F311))),28)+1)</f>
        <v>3</v>
      </c>
      <c r="P311" s="499">
        <f>IF(OR(MONTH(F311)&lt;7,AND(MONTH(F311)=7,DAY(F311)&lt;=25)),
MOD(SUM((E311-1901)*365,(N311-1)*28,O311,258),260),
MOD(SUM((E311-1900)*365,(N311-1)*28,O311,258),260))</f>
        <v>130</v>
      </c>
      <c r="Q311" s="461" t="str">
        <f>VLOOKUP(MOD(P311,4),色,2,FALSE)</f>
        <v>白い</v>
      </c>
      <c r="R311" s="465" t="str">
        <f>VLOOKUP(MOD(P311,13),銀河の音,2,FALSE)</f>
        <v>宇宙の</v>
      </c>
      <c r="S311" s="469" t="str">
        <f>VLOOKUP(MOD(P311,20),太陽の紋章,2,FALSE)</f>
        <v>犬</v>
      </c>
      <c r="T311" s="482" t="s">
        <v>2229</v>
      </c>
    </row>
    <row r="312" spans="1:20" s="329" customFormat="1" ht="13.5" customHeight="1">
      <c r="A312" s="445" t="str">
        <f>VLOOKUP(MOD(E312,10),十干,2,FALSE)</f>
        <v>壬</v>
      </c>
      <c r="B312" s="447" t="str">
        <f>VLOOKUP(MOD(E312,12),十二支,3,FALSE)</f>
        <v xml:space="preserve">01 冥 </v>
      </c>
      <c r="C312" s="448" t="str">
        <f>VLOOKUP(F312,星座,3,TRUE)</f>
        <v xml:space="preserve">12 海 </v>
      </c>
      <c r="D312" s="531">
        <v>22715</v>
      </c>
      <c r="E312" s="449">
        <f>IFERROR(YEAR(D312),LEFT(D312,4))</f>
        <v>1962</v>
      </c>
      <c r="F312" s="449" t="str">
        <f>IF(ISTEXT(D312),RIGHT(D312,5),TEXT(D312,"mm/dd"))</f>
        <v>03/10</v>
      </c>
      <c r="G312" s="452">
        <f>SUM(MID(E312,1,1),MID(E312,2,1),MID(E312,3,1),MID(E312,4,1),MID(F312,1,1),MID(F312,2,1),MID(F312,4,1),MID(F312,5,1))</f>
        <v>22</v>
      </c>
      <c r="H312" s="450">
        <f>IF(MOD(G312,9)=0,9,MOD(G312,9))</f>
        <v>4</v>
      </c>
      <c r="I312" s="450" t="str">
        <f>IFERROR(MID("日月火水木金土",WEEKDAY(D312),1),"")</f>
        <v>土</v>
      </c>
      <c r="J312" s="453" t="s">
        <v>2351</v>
      </c>
      <c r="K312" s="455" t="str">
        <f>VLOOKUP(F312,石と花メイン,3,FALSE)</f>
        <v>●蛋白石</v>
      </c>
      <c r="L312" s="457" t="str">
        <f>VLOOKUP(F312,石と花メイン,4,FALSE)</f>
        <v>ルピナス【登藤/昇藤】</v>
      </c>
      <c r="M312" s="401">
        <f>IF(OR(MONTH(F312)&lt;7,AND(MONTH(F312)=7,DAY(F312)&lt;=25)),
MOD(SUM((E312-1901)*365,259),260),
MOD(SUM((E312-1900)*365,259),260))</f>
        <v>164</v>
      </c>
      <c r="N312" s="494">
        <f>IF(AND(MONTH(F312)=7,DAY(F312)&gt;25),1,
ROUNDDOWN((SUM(VLOOKUP(MONTH(F312),D暦変換用数値,2,FALSE),DAY(F312))/28)+1,0))</f>
        <v>9</v>
      </c>
      <c r="O312" s="496">
        <f>IF(AND(MONTH(F312)=7,DAY(F312)&gt;25),DAY(F312)-25,
MOD((SUM(VLOOKUP(MONTH(F312),D暦変換用数値,2,FALSE),DAY(F312))),28)+1)</f>
        <v>4</v>
      </c>
      <c r="P312" s="499">
        <f>IF(OR(MONTH(F312)&lt;7,AND(MONTH(F312)=7,DAY(F312)&lt;=25)),
MOD(SUM((E312-1901)*365,(N312-1)*28,O312,258),260),
MOD(SUM((E312-1900)*365,(N312-1)*28,O312,258),260))</f>
        <v>131</v>
      </c>
      <c r="Q312" s="462" t="str">
        <f>VLOOKUP(MOD(P312,4),色,2,FALSE)</f>
        <v>青い</v>
      </c>
      <c r="R312" s="466" t="str">
        <f>VLOOKUP(MOD(P312,13),銀河の音,2,FALSE)</f>
        <v>磁気の</v>
      </c>
      <c r="S312" s="470" t="str">
        <f>VLOOKUP(MOD(P312,20),太陽の紋章,2,FALSE)</f>
        <v>猿</v>
      </c>
      <c r="T312" s="474"/>
    </row>
    <row r="313" spans="1:20" s="329" customFormat="1" ht="13.5" customHeight="1">
      <c r="A313" s="446" t="str">
        <f>VLOOKUP(MOD(E313,10),十干,2,FALSE)</f>
        <v>壬</v>
      </c>
      <c r="B313" s="447" t="str">
        <f>VLOOKUP(MOD(E313,12),十二支,3,FALSE)</f>
        <v xml:space="preserve">01 冥 </v>
      </c>
      <c r="C313" s="448" t="str">
        <f>VLOOKUP(F313,星座,3,TRUE)</f>
        <v xml:space="preserve">12 海 </v>
      </c>
      <c r="D313" s="534">
        <v>22721</v>
      </c>
      <c r="E313" s="451">
        <f>IFERROR(YEAR(D313),LEFT(D313,4))</f>
        <v>1962</v>
      </c>
      <c r="F313" s="451" t="str">
        <f>IF(ISTEXT(D313),RIGHT(D313,5),TEXT(D313,"mm/dd"))</f>
        <v>03/16</v>
      </c>
      <c r="G313" s="451">
        <f>SUM(MID(E313,1,1),MID(E313,2,1),MID(E313,3,1),MID(E313,4,1),MID(F313,1,1),MID(F313,2,1),MID(F313,4,1),MID(F313,5,1))</f>
        <v>28</v>
      </c>
      <c r="H313" s="451">
        <f>IF(MOD(G313,9)=0,9,MOD(G313,9))</f>
        <v>1</v>
      </c>
      <c r="I313" s="451" t="str">
        <f>IFERROR(MID("日月火水木金土",WEEKDAY(D313),1),"")</f>
        <v>金</v>
      </c>
      <c r="J313" s="443" t="s">
        <v>7769</v>
      </c>
      <c r="K313" s="456" t="str">
        <f>VLOOKUP(F313,石と花メイン,3,FALSE)</f>
        <v>◆藍玉</v>
      </c>
      <c r="L313" s="459" t="str">
        <f>VLOOKUP(F313,石と花メイン,4,FALSE)</f>
        <v>薄荷【ミント】</v>
      </c>
      <c r="M313" s="402">
        <f>IF(OR(MONTH(F313)&lt;7,AND(MONTH(F313)=7,DAY(F313)&lt;=25)),
MOD(SUM((E313-1901)*365,259),260),
MOD(SUM((E313-1900)*365,259),260))</f>
        <v>164</v>
      </c>
      <c r="N313" s="489">
        <f>IF(AND(MONTH(F313)=7,DAY(F313)&gt;25),1,
ROUNDDOWN((SUM(VLOOKUP(MONTH(F313),D暦変換用数値,2,FALSE),DAY(F313))/28)+1,0))</f>
        <v>9</v>
      </c>
      <c r="O313" s="498">
        <f>IF(AND(MONTH(F313)=7,DAY(F313)&gt;25),DAY(F313)-25,
MOD((SUM(VLOOKUP(MONTH(F313),D暦変換用数値,2,FALSE),DAY(F313))),28)+1)</f>
        <v>10</v>
      </c>
      <c r="P313" s="501">
        <f>IF(OR(MONTH(F313)&lt;7,AND(MONTH(F313)=7,DAY(F313)&lt;=25)),
MOD(SUM((E313-1901)*365,(N313-1)*28,O313,258),260),
MOD(SUM((E313-1900)*365,(N313-1)*28,O313,258),260))</f>
        <v>137</v>
      </c>
      <c r="Q313" s="463" t="str">
        <f>VLOOKUP(MOD(P313,4),色,2,FALSE)</f>
        <v>赤い</v>
      </c>
      <c r="R313" s="467" t="str">
        <f>VLOOKUP(MOD(P313,13),銀河の音,2,FALSE)</f>
        <v>共振の</v>
      </c>
      <c r="S313" s="471" t="str">
        <f>VLOOKUP(MOD(P313,20),太陽の紋章,2,FALSE)</f>
        <v>地球</v>
      </c>
      <c r="T313" s="487" t="s">
        <v>7768</v>
      </c>
    </row>
    <row r="314" spans="1:20" s="329" customFormat="1" ht="13.5" customHeight="1">
      <c r="A314" s="445" t="str">
        <f>VLOOKUP(MOD(E314,10),十干,2,FALSE)</f>
        <v>甲</v>
      </c>
      <c r="B314" s="447" t="str">
        <f>VLOOKUP(MOD(E314,12),十二支,3,FALSE)</f>
        <v xml:space="preserve">01 冥 </v>
      </c>
      <c r="C314" s="448" t="str">
        <f>VLOOKUP(F314,星座,3,TRUE)</f>
        <v xml:space="preserve">12 海 </v>
      </c>
      <c r="D314" s="535">
        <v>27079</v>
      </c>
      <c r="E314" s="450">
        <f>IFERROR(YEAR(D314),LEFT(D314,4))</f>
        <v>1974</v>
      </c>
      <c r="F314" s="450" t="str">
        <f>IF(ISTEXT(D314),RIGHT(D314,5),TEXT(D314,"mm/dd"))</f>
        <v>02/19</v>
      </c>
      <c r="G314" s="450">
        <f>SUM(MID(E314,1,1),MID(E314,2,1),MID(E314,3,1),MID(E314,4,1),MID(F314,1,1),MID(F314,2,1),MID(F314,4,1),MID(F314,5,1))</f>
        <v>33</v>
      </c>
      <c r="H314" s="450">
        <f>IF(MOD(G314,9)=0,9,MOD(G314,9))</f>
        <v>6</v>
      </c>
      <c r="I314" s="450" t="str">
        <f>IFERROR(MID("日月火水木金土",WEEKDAY(D314),1),"")</f>
        <v>火</v>
      </c>
      <c r="J314" s="454" t="s">
        <v>3166</v>
      </c>
      <c r="K314" s="456" t="str">
        <f>VLOOKUP(F314,石と花メイン,3,FALSE)</f>
        <v>◆柘榴石</v>
      </c>
      <c r="L314" s="458" t="str">
        <f>VLOOKUP(F314,石と花メイン,4,FALSE)</f>
        <v>木蓮【マグノリア】</v>
      </c>
      <c r="M314" s="403">
        <f>IF(OR(MONTH(F314)&lt;7,AND(MONTH(F314)=7,DAY(F314)&lt;=25)),
MOD(SUM((E314-1901)*365,259),260),
MOD(SUM((E314-1900)*365,259),260))</f>
        <v>124</v>
      </c>
      <c r="N314" s="495">
        <f>IF(AND(MONTH(F314)=7,DAY(F314)&gt;25),1,
ROUNDDOWN((SUM(VLOOKUP(MONTH(F314),D暦変換用数値,2,FALSE),DAY(F314))/28)+1,0))</f>
        <v>8</v>
      </c>
      <c r="O314" s="497">
        <f>IF(AND(MONTH(F314)=7,DAY(F314)&gt;25),DAY(F314)-25,
MOD((SUM(VLOOKUP(MONTH(F314),D暦変換用数値,2,FALSE),DAY(F314))),28)+1)</f>
        <v>13</v>
      </c>
      <c r="P314" s="500">
        <f>IF(OR(MONTH(F314)&lt;7,AND(MONTH(F314)=7,DAY(F314)&lt;=25)),
MOD(SUM((E314-1901)*365,(N314-1)*28,O314,258),260),
MOD(SUM((E314-1900)*365,(N314-1)*28,O314,258),260))</f>
        <v>72</v>
      </c>
      <c r="Q314" s="460" t="str">
        <f>VLOOKUP(MOD(P314,4),色,2,FALSE)</f>
        <v>黄色い</v>
      </c>
      <c r="R314" s="464" t="str">
        <f>VLOOKUP(MOD(P314,13),銀河の音,2,FALSE)</f>
        <v>共振の</v>
      </c>
      <c r="S314" s="468" t="str">
        <f>VLOOKUP(MOD(P314,20),太陽の紋章,2,FALSE)</f>
        <v>人</v>
      </c>
      <c r="T314" s="485" t="s">
        <v>3167</v>
      </c>
    </row>
    <row r="315" spans="1:20" s="329" customFormat="1" ht="13.5" customHeight="1">
      <c r="A315" s="445" t="str">
        <f>VLOOKUP(MOD(E315,10),十干,2,FALSE)</f>
        <v>甲</v>
      </c>
      <c r="B315" s="447" t="str">
        <f>VLOOKUP(MOD(E315,12),十二支,3,FALSE)</f>
        <v xml:space="preserve">01 冥 </v>
      </c>
      <c r="C315" s="448" t="str">
        <f>VLOOKUP(F315,星座,3,TRUE)</f>
        <v xml:space="preserve">12 海 </v>
      </c>
      <c r="D315" s="531">
        <v>27082</v>
      </c>
      <c r="E315" s="449">
        <f>IFERROR(YEAR(D315),LEFT(D315,4))</f>
        <v>1974</v>
      </c>
      <c r="F315" s="449" t="str">
        <f>IF(ISTEXT(D315),RIGHT(D315,5),TEXT(D315,"mm/dd"))</f>
        <v>02/22</v>
      </c>
      <c r="G315" s="452">
        <f>SUM(MID(E315,1,1),MID(E315,2,1),MID(E315,3,1),MID(E315,4,1),MID(F315,1,1),MID(F315,2,1),MID(F315,4,1),MID(F315,5,1))</f>
        <v>27</v>
      </c>
      <c r="H315" s="450">
        <f>IF(MOD(G315,9)=0,9,MOD(G315,9))</f>
        <v>9</v>
      </c>
      <c r="I315" s="450" t="str">
        <f>IFERROR(MID("日月火水木金土",WEEKDAY(D315),1),"")</f>
        <v>金</v>
      </c>
      <c r="J315" s="453" t="s">
        <v>2352</v>
      </c>
      <c r="K315" s="455" t="str">
        <f>VLOOKUP(F315,石と花メイン,3,FALSE)</f>
        <v>◆青玉</v>
      </c>
      <c r="L315" s="457" t="str">
        <f>VLOOKUP(F315,石と花メイン,4,FALSE)</f>
        <v>ローダンセ【広葉の花簪】</v>
      </c>
      <c r="M315" s="401">
        <f>IF(OR(MONTH(F315)&lt;7,AND(MONTH(F315)=7,DAY(F315)&lt;=25)),
MOD(SUM((E315-1901)*365,259),260),
MOD(SUM((E315-1900)*365,259),260))</f>
        <v>124</v>
      </c>
      <c r="N315" s="494">
        <f>IF(AND(MONTH(F315)=7,DAY(F315)&gt;25),1,
ROUNDDOWN((SUM(VLOOKUP(MONTH(F315),D暦変換用数値,2,FALSE),DAY(F315))/28)+1,0))</f>
        <v>8</v>
      </c>
      <c r="O315" s="496">
        <f>IF(AND(MONTH(F315)=7,DAY(F315)&gt;25),DAY(F315)-25,
MOD((SUM(VLOOKUP(MONTH(F315),D暦変換用数値,2,FALSE),DAY(F315))),28)+1)</f>
        <v>16</v>
      </c>
      <c r="P315" s="499">
        <f>IF(OR(MONTH(F315)&lt;7,AND(MONTH(F315)=7,DAY(F315)&lt;=25)),
MOD(SUM((E315-1901)*365,(N315-1)*28,O315,258),260),
MOD(SUM((E315-1900)*365,(N315-1)*28,O315,258),260))</f>
        <v>75</v>
      </c>
      <c r="Q315" s="462" t="str">
        <f>VLOOKUP(MOD(P315,4),色,2,FALSE)</f>
        <v>青い</v>
      </c>
      <c r="R315" s="466" t="str">
        <f>VLOOKUP(MOD(P315,13),銀河の音,2,FALSE)</f>
        <v>惑星の</v>
      </c>
      <c r="S315" s="470" t="str">
        <f>VLOOKUP(MOD(P315,20),太陽の紋章,2,FALSE)</f>
        <v>鷲</v>
      </c>
      <c r="T315" s="483" t="s">
        <v>3736</v>
      </c>
    </row>
    <row r="316" spans="1:20" s="329" customFormat="1" ht="13.5" customHeight="1">
      <c r="A316" s="445" t="str">
        <f>VLOOKUP(MOD(E316,10),十干,2,FALSE)</f>
        <v>甲</v>
      </c>
      <c r="B316" s="447" t="str">
        <f>VLOOKUP(MOD(E316,12),十二支,3,FALSE)</f>
        <v xml:space="preserve">01 冥 </v>
      </c>
      <c r="C316" s="448" t="str">
        <f>VLOOKUP(F316,星座,3,TRUE)</f>
        <v xml:space="preserve">12 海 </v>
      </c>
      <c r="D316" s="531">
        <v>27084</v>
      </c>
      <c r="E316" s="449">
        <f>IFERROR(YEAR(D316),LEFT(D316,4))</f>
        <v>1974</v>
      </c>
      <c r="F316" s="449" t="str">
        <f>IF(ISTEXT(D316),RIGHT(D316,5),TEXT(D316,"mm/dd"))</f>
        <v>02/24</v>
      </c>
      <c r="G316" s="452">
        <f>SUM(MID(E316,1,1),MID(E316,2,1),MID(E316,3,1),MID(E316,4,1),MID(F316,1,1),MID(F316,2,1),MID(F316,4,1),MID(F316,5,1))</f>
        <v>29</v>
      </c>
      <c r="H316" s="450">
        <f>IF(MOD(G316,9)=0,9,MOD(G316,9))</f>
        <v>2</v>
      </c>
      <c r="I316" s="450" t="str">
        <f>IFERROR(MID("日月火水木金土",WEEKDAY(D316),1),"")</f>
        <v>日</v>
      </c>
      <c r="J316" s="453" t="s">
        <v>2353</v>
      </c>
      <c r="K316" s="455" t="str">
        <f>VLOOKUP(F316,石と花メイン,3,FALSE)</f>
        <v>◇金剛石</v>
      </c>
      <c r="L316" s="457" t="str">
        <f>VLOOKUP(F316,石と花メイン,4,FALSE)</f>
        <v>蔓日日草【蔓桔梗】</v>
      </c>
      <c r="M316" s="401">
        <f>IF(OR(MONTH(F316)&lt;7,AND(MONTH(F316)=7,DAY(F316)&lt;=25)),
MOD(SUM((E316-1901)*365,259),260),
MOD(SUM((E316-1900)*365,259),260))</f>
        <v>124</v>
      </c>
      <c r="N316" s="494">
        <f>IF(AND(MONTH(F316)=7,DAY(F316)&gt;25),1,
ROUNDDOWN((SUM(VLOOKUP(MONTH(F316),D暦変換用数値,2,FALSE),DAY(F316))/28)+1,0))</f>
        <v>8</v>
      </c>
      <c r="O316" s="496">
        <f>IF(AND(MONTH(F316)=7,DAY(F316)&gt;25),DAY(F316)-25,
MOD((SUM(VLOOKUP(MONTH(F316),D暦変換用数値,2,FALSE),DAY(F316))),28)+1)</f>
        <v>18</v>
      </c>
      <c r="P316" s="499">
        <f>IF(OR(MONTH(F316)&lt;7,AND(MONTH(F316)=7,DAY(F316)&lt;=25)),
MOD(SUM((E316-1901)*365,(N316-1)*28,O316,258),260),
MOD(SUM((E316-1900)*365,(N316-1)*28,O316,258),260))</f>
        <v>77</v>
      </c>
      <c r="Q316" s="463" t="str">
        <f>VLOOKUP(MOD(P316,4),色,2,FALSE)</f>
        <v>赤い</v>
      </c>
      <c r="R316" s="467" t="str">
        <f>VLOOKUP(MOD(P316,13),銀河の音,2,FALSE)</f>
        <v>水晶の</v>
      </c>
      <c r="S316" s="471" t="str">
        <f>VLOOKUP(MOD(P316,20),太陽の紋章,2,FALSE)</f>
        <v>地球</v>
      </c>
      <c r="T316" s="482" t="s">
        <v>965</v>
      </c>
    </row>
    <row r="317" spans="1:20" s="329" customFormat="1" ht="13.5" customHeight="1">
      <c r="A317" s="445" t="str">
        <f>VLOOKUP(MOD(E317,10),十干,2,FALSE)</f>
        <v>甲</v>
      </c>
      <c r="B317" s="447" t="str">
        <f>VLOOKUP(MOD(E317,12),十二支,3,FALSE)</f>
        <v xml:space="preserve">01 冥 </v>
      </c>
      <c r="C317" s="448" t="str">
        <f>VLOOKUP(F317,星座,3,TRUE)</f>
        <v xml:space="preserve">12 海 </v>
      </c>
      <c r="D317" s="531">
        <v>27100</v>
      </c>
      <c r="E317" s="449">
        <f>IFERROR(YEAR(D317),LEFT(D317,4))</f>
        <v>1974</v>
      </c>
      <c r="F317" s="449" t="str">
        <f>IF(ISTEXT(D317),RIGHT(D317,5),TEXT(D317,"mm/dd"))</f>
        <v>03/12</v>
      </c>
      <c r="G317" s="452">
        <f>SUM(MID(E317,1,1),MID(E317,2,1),MID(E317,3,1),MID(E317,4,1),MID(F317,1,1),MID(F317,2,1),MID(F317,4,1),MID(F317,5,1))</f>
        <v>27</v>
      </c>
      <c r="H317" s="450">
        <f>IF(MOD(G317,9)=0,9,MOD(G317,9))</f>
        <v>9</v>
      </c>
      <c r="I317" s="450" t="str">
        <f>IFERROR(MID("日月火水木金土",WEEKDAY(D317),1),"")</f>
        <v>火</v>
      </c>
      <c r="J317" s="453" t="s">
        <v>2354</v>
      </c>
      <c r="K317" s="455" t="str">
        <f>VLOOKUP(F317,石と花メイン,3,FALSE)</f>
        <v>◇金剛石</v>
      </c>
      <c r="L317" s="457" t="str">
        <f>VLOOKUP(F317,石と花メイン,4,FALSE)</f>
        <v>金雀枝</v>
      </c>
      <c r="M317" s="401">
        <f>IF(OR(MONTH(F317)&lt;7,AND(MONTH(F317)=7,DAY(F317)&lt;=25)),
MOD(SUM((E317-1901)*365,259),260),
MOD(SUM((E317-1900)*365,259),260))</f>
        <v>124</v>
      </c>
      <c r="N317" s="494">
        <f>IF(AND(MONTH(F317)=7,DAY(F317)&gt;25),1,
ROUNDDOWN((SUM(VLOOKUP(MONTH(F317),D暦変換用数値,2,FALSE),DAY(F317))/28)+1,0))</f>
        <v>9</v>
      </c>
      <c r="O317" s="496">
        <f>IF(AND(MONTH(F317)=7,DAY(F317)&gt;25),DAY(F317)-25,
MOD((SUM(VLOOKUP(MONTH(F317),D暦変換用数値,2,FALSE),DAY(F317))),28)+1)</f>
        <v>6</v>
      </c>
      <c r="P317" s="499">
        <f>IF(OR(MONTH(F317)&lt;7,AND(MONTH(F317)=7,DAY(F317)&lt;=25)),
MOD(SUM((E317-1901)*365,(N317-1)*28,O317,258),260),
MOD(SUM((E317-1900)*365,(N317-1)*28,O317,258),260))</f>
        <v>93</v>
      </c>
      <c r="Q317" s="463" t="str">
        <f>VLOOKUP(MOD(P317,4),色,2,FALSE)</f>
        <v>赤い</v>
      </c>
      <c r="R317" s="467" t="str">
        <f>VLOOKUP(MOD(P317,13),銀河の音,2,FALSE)</f>
        <v>月の</v>
      </c>
      <c r="S317" s="471" t="str">
        <f>VLOOKUP(MOD(P317,20),太陽の紋章,2,FALSE)</f>
        <v>空歩く者</v>
      </c>
      <c r="T317" s="483" t="s">
        <v>3736</v>
      </c>
    </row>
    <row r="318" spans="1:20" s="329" customFormat="1" ht="13.5" customHeight="1">
      <c r="A318" s="445" t="str">
        <f>VLOOKUP(MOD(E318,10),十干,2,FALSE)</f>
        <v>甲</v>
      </c>
      <c r="B318" s="447" t="str">
        <f>VLOOKUP(MOD(E318,12),十二支,3,FALSE)</f>
        <v xml:space="preserve">01 冥 </v>
      </c>
      <c r="C318" s="448" t="str">
        <f>VLOOKUP(F318,星座,3,TRUE)</f>
        <v xml:space="preserve">12 海 </v>
      </c>
      <c r="D318" s="531">
        <v>27101</v>
      </c>
      <c r="E318" s="449">
        <f>IFERROR(YEAR(D318),LEFT(D318,4))</f>
        <v>1974</v>
      </c>
      <c r="F318" s="449" t="str">
        <f>IF(ISTEXT(D318),RIGHT(D318,5),TEXT(D318,"mm/dd"))</f>
        <v>03/13</v>
      </c>
      <c r="G318" s="452">
        <f>SUM(MID(E318,1,1),MID(E318,2,1),MID(E318,3,1),MID(E318,4,1),MID(F318,1,1),MID(F318,2,1),MID(F318,4,1),MID(F318,5,1))</f>
        <v>28</v>
      </c>
      <c r="H318" s="450">
        <f>IF(MOD(G318,9)=0,9,MOD(G318,9))</f>
        <v>1</v>
      </c>
      <c r="I318" s="450" t="str">
        <f>IFERROR(MID("日月火水木金土",WEEKDAY(D318),1),"")</f>
        <v>水</v>
      </c>
      <c r="J318" s="453" t="s">
        <v>2355</v>
      </c>
      <c r="K318" s="455" t="str">
        <f>VLOOKUP(F318,石と花メイン,3,FALSE)</f>
        <v>■赤縞瑪瑙</v>
      </c>
      <c r="L318" s="457" t="str">
        <f>VLOOKUP(F318,石と花メイン,4,FALSE)</f>
        <v>ヘメロカリス【忘れ草】</v>
      </c>
      <c r="M318" s="401">
        <f>IF(OR(MONTH(F318)&lt;7,AND(MONTH(F318)=7,DAY(F318)&lt;=25)),
MOD(SUM((E318-1901)*365,259),260),
MOD(SUM((E318-1900)*365,259),260))</f>
        <v>124</v>
      </c>
      <c r="N318" s="494">
        <f>IF(AND(MONTH(F318)=7,DAY(F318)&gt;25),1,
ROUNDDOWN((SUM(VLOOKUP(MONTH(F318),D暦変換用数値,2,FALSE),DAY(F318))/28)+1,0))</f>
        <v>9</v>
      </c>
      <c r="O318" s="496">
        <f>IF(AND(MONTH(F318)=7,DAY(F318)&gt;25),DAY(F318)-25,
MOD((SUM(VLOOKUP(MONTH(F318),D暦変換用数値,2,FALSE),DAY(F318))),28)+1)</f>
        <v>7</v>
      </c>
      <c r="P318" s="499">
        <f>IF(OR(MONTH(F318)&lt;7,AND(MONTH(F318)=7,DAY(F318)&lt;=25)),
MOD(SUM((E318-1901)*365,(N318-1)*28,O318,258),260),
MOD(SUM((E318-1900)*365,(N318-1)*28,O318,258),260))</f>
        <v>94</v>
      </c>
      <c r="Q318" s="461" t="str">
        <f>VLOOKUP(MOD(P318,4),色,2,FALSE)</f>
        <v>白い</v>
      </c>
      <c r="R318" s="465" t="str">
        <f>VLOOKUP(MOD(P318,13),銀河の音,2,FALSE)</f>
        <v>電気の</v>
      </c>
      <c r="S318" s="469" t="str">
        <f>VLOOKUP(MOD(P318,20),太陽の紋章,2,FALSE)</f>
        <v>魔法使い</v>
      </c>
      <c r="T318" s="483" t="s">
        <v>3736</v>
      </c>
    </row>
    <row r="319" spans="1:20" s="329" customFormat="1" ht="13.5" customHeight="1">
      <c r="A319" s="414" t="str">
        <f>VLOOKUP(MOD(E319,10),十干,2,FALSE)</f>
        <v>丙</v>
      </c>
      <c r="B319" s="415" t="str">
        <f>VLOOKUP(MOD(E319,12),十二支,3,FALSE)</f>
        <v xml:space="preserve">01 冥 </v>
      </c>
      <c r="C319" s="416" t="str">
        <f>VLOOKUP(F319,星座,3,TRUE)</f>
        <v xml:space="preserve">12 海 </v>
      </c>
      <c r="D319" s="533">
        <v>31464</v>
      </c>
      <c r="E319" s="417">
        <f>IFERROR(YEAR(D319),LEFT(D319,4))</f>
        <v>1986</v>
      </c>
      <c r="F319" s="417" t="str">
        <f>IF(ISTEXT(D319),RIGHT(D319,5),TEXT(D319,"mm/dd"))</f>
        <v>02/21</v>
      </c>
      <c r="G319" s="417">
        <f>SUM(MID(E319,1,1),MID(E319,2,1),MID(E319,3,1),MID(E319,4,1),MID(F319,1,1),MID(F319,2,1),MID(F319,4,1),MID(F319,5,1))</f>
        <v>29</v>
      </c>
      <c r="H319" s="417">
        <f>IF(MOD(G319,9)=0,9,MOD(G319,9))</f>
        <v>2</v>
      </c>
      <c r="I319" s="417" t="str">
        <f>IFERROR(MID("日月火水木金土",WEEKDAY(D319),1),"")</f>
        <v>金</v>
      </c>
      <c r="J319" s="418" t="s">
        <v>3822</v>
      </c>
      <c r="K319" s="419" t="str">
        <f>VLOOKUP(F319,石と花メイン,3,FALSE)</f>
        <v>◇金剛石</v>
      </c>
      <c r="L319" s="420" t="str">
        <f>VLOOKUP(F319,石と花メイン,4,FALSE)</f>
        <v>ネモフィラ【瑠璃唐草】</v>
      </c>
      <c r="M319" s="399">
        <f>IF(OR(MONTH(F319)&lt;7,AND(MONTH(F319)=7,DAY(F319)&lt;=25)),
MOD(SUM((E319-1901)*365,259),260),
MOD(SUM((E319-1900)*365,259),260))</f>
        <v>84</v>
      </c>
      <c r="N319" s="421">
        <f>IF(AND(MONTH(F319)=7,DAY(F319)&gt;25),1,
ROUNDDOWN((SUM(VLOOKUP(MONTH(F319),D暦変換用数値,2,FALSE),DAY(F319))/28)+1,0))</f>
        <v>8</v>
      </c>
      <c r="O319" s="422">
        <f>IF(AND(MONTH(F319)=7,DAY(F319)&gt;25),DAY(F319)-25,
MOD((SUM(VLOOKUP(MONTH(F319),D暦変換用数値,2,FALSE),DAY(F319))),28)+1)</f>
        <v>15</v>
      </c>
      <c r="P319" s="423">
        <f>IF(OR(MONTH(F319)&lt;7,AND(MONTH(F319)=7,DAY(F319)&lt;=25)),
MOD(SUM((E319-1901)*365,(N319-1)*28,O319,258),260),
MOD(SUM((E319-1900)*365,(N319-1)*28,O319,258),260))</f>
        <v>34</v>
      </c>
      <c r="Q319" s="424" t="str">
        <f>VLOOKUP(MOD(P319,4),色,2,FALSE)</f>
        <v>白い</v>
      </c>
      <c r="R319" s="425" t="str">
        <f>VLOOKUP(MOD(P319,13),銀河の音,2,FALSE)</f>
        <v>銀河の</v>
      </c>
      <c r="S319" s="426" t="str">
        <f>VLOOKUP(MOD(P319,20),太陽の紋章,2,FALSE)</f>
        <v>魔法使い</v>
      </c>
      <c r="T319" s="473" t="s">
        <v>949</v>
      </c>
    </row>
    <row r="320" spans="1:20" s="329" customFormat="1" ht="13.5" customHeight="1">
      <c r="A320" s="445" t="str">
        <f>VLOOKUP(MOD(E320,10),十干,2,FALSE)</f>
        <v>丙</v>
      </c>
      <c r="B320" s="447" t="str">
        <f>VLOOKUP(MOD(E320,12),十二支,3,FALSE)</f>
        <v xml:space="preserve">01 冥 </v>
      </c>
      <c r="C320" s="448" t="str">
        <f>VLOOKUP(F320,星座,3,TRUE)</f>
        <v xml:space="preserve">12 海 </v>
      </c>
      <c r="D320" s="531">
        <v>31466</v>
      </c>
      <c r="E320" s="449">
        <f>IFERROR(YEAR(D320),LEFT(D320,4))</f>
        <v>1986</v>
      </c>
      <c r="F320" s="449" t="str">
        <f>IF(ISTEXT(D320),RIGHT(D320,5),TEXT(D320,"mm/dd"))</f>
        <v>02/23</v>
      </c>
      <c r="G320" s="452">
        <f>SUM(MID(E320,1,1),MID(E320,2,1),MID(E320,3,1),MID(E320,4,1),MID(F320,1,1),MID(F320,2,1),MID(F320,4,1),MID(F320,5,1))</f>
        <v>31</v>
      </c>
      <c r="H320" s="450">
        <f>IF(MOD(G320,9)=0,9,MOD(G320,9))</f>
        <v>4</v>
      </c>
      <c r="I320" s="450" t="str">
        <f>IFERROR(MID("日月火水木金土",WEEKDAY(D320),1),"")</f>
        <v>日</v>
      </c>
      <c r="J320" s="453" t="s">
        <v>2356</v>
      </c>
      <c r="K320" s="455" t="str">
        <f>VLOOKUP(F320,石と花メイン,3,FALSE)</f>
        <v>◆柘榴石</v>
      </c>
      <c r="L320" s="457" t="str">
        <f>VLOOKUP(F320,石と花メイン,4,FALSE)</f>
        <v>辛夷【山蘭】</v>
      </c>
      <c r="M320" s="401">
        <f>IF(OR(MONTH(F320)&lt;7,AND(MONTH(F320)=7,DAY(F320)&lt;=25)),
MOD(SUM((E320-1901)*365,259),260),
MOD(SUM((E320-1900)*365,259),260))</f>
        <v>84</v>
      </c>
      <c r="N320" s="494">
        <f>IF(AND(MONTH(F320)=7,DAY(F320)&gt;25),1,
ROUNDDOWN((SUM(VLOOKUP(MONTH(F320),D暦変換用数値,2,FALSE),DAY(F320))/28)+1,0))</f>
        <v>8</v>
      </c>
      <c r="O320" s="496">
        <f>IF(AND(MONTH(F320)=7,DAY(F320)&gt;25),DAY(F320)-25,
MOD((SUM(VLOOKUP(MONTH(F320),D暦変換用数値,2,FALSE),DAY(F320))),28)+1)</f>
        <v>17</v>
      </c>
      <c r="P320" s="499">
        <f>IF(OR(MONTH(F320)&lt;7,AND(MONTH(F320)=7,DAY(F320)&lt;=25)),
MOD(SUM((E320-1901)*365,(N320-1)*28,O320,258),260),
MOD(SUM((E320-1900)*365,(N320-1)*28,O320,258),260))</f>
        <v>36</v>
      </c>
      <c r="Q320" s="460" t="str">
        <f>VLOOKUP(MOD(P320,4),色,2,FALSE)</f>
        <v>黄色い</v>
      </c>
      <c r="R320" s="464" t="str">
        <f>VLOOKUP(MOD(P320,13),銀河の音,2,FALSE)</f>
        <v>惑星の</v>
      </c>
      <c r="S320" s="468" t="str">
        <f>VLOOKUP(MOD(P320,20),太陽の紋章,2,FALSE)</f>
        <v>戦士</v>
      </c>
      <c r="T320" s="482" t="s">
        <v>6755</v>
      </c>
    </row>
    <row r="321" spans="1:20" s="329" customFormat="1" ht="13.5" customHeight="1">
      <c r="A321" s="445" t="str">
        <f>VLOOKUP(MOD(E321,10),十干,2,FALSE)</f>
        <v>丙</v>
      </c>
      <c r="B321" s="447" t="str">
        <f>VLOOKUP(MOD(E321,12),十二支,3,FALSE)</f>
        <v xml:space="preserve">01 冥 </v>
      </c>
      <c r="C321" s="448" t="str">
        <f>VLOOKUP(F321,星座,3,TRUE)</f>
        <v xml:space="preserve">12 海 </v>
      </c>
      <c r="D321" s="531">
        <v>31479</v>
      </c>
      <c r="E321" s="449">
        <f>IFERROR(YEAR(D321),LEFT(D321,4))</f>
        <v>1986</v>
      </c>
      <c r="F321" s="449" t="str">
        <f>IF(ISTEXT(D321),RIGHT(D321,5),TEXT(D321,"mm/dd"))</f>
        <v>03/08</v>
      </c>
      <c r="G321" s="452">
        <f>SUM(MID(E321,1,1),MID(E321,2,1),MID(E321,3,1),MID(E321,4,1),MID(F321,1,1),MID(F321,2,1),MID(F321,4,1),MID(F321,5,1))</f>
        <v>35</v>
      </c>
      <c r="H321" s="450">
        <f>IF(MOD(G321,9)=0,9,MOD(G321,9))</f>
        <v>8</v>
      </c>
      <c r="I321" s="450" t="str">
        <f>IFERROR(MID("日月火水木金土",WEEKDAY(D321),1),"")</f>
        <v>土</v>
      </c>
      <c r="J321" s="453" t="s">
        <v>2849</v>
      </c>
      <c r="K321" s="455" t="str">
        <f>VLOOKUP(F321,石と花メイン,3,FALSE)</f>
        <v>○真珠</v>
      </c>
      <c r="L321" s="457" t="str">
        <f>VLOOKUP(F321,石と花メイン,4,FALSE)</f>
        <v>栗</v>
      </c>
      <c r="M321" s="401">
        <f>IF(OR(MONTH(F321)&lt;7,AND(MONTH(F321)=7,DAY(F321)&lt;=25)),
MOD(SUM((E321-1901)*365,259),260),
MOD(SUM((E321-1900)*365,259),260))</f>
        <v>84</v>
      </c>
      <c r="N321" s="494">
        <f>IF(AND(MONTH(F321)=7,DAY(F321)&gt;25),1,
ROUNDDOWN((SUM(VLOOKUP(MONTH(F321),D暦変換用数値,2,FALSE),DAY(F321))/28)+1,0))</f>
        <v>9</v>
      </c>
      <c r="O321" s="496">
        <f>IF(AND(MONTH(F321)=7,DAY(F321)&gt;25),DAY(F321)-25,
MOD((SUM(VLOOKUP(MONTH(F321),D暦変換用数値,2,FALSE),DAY(F321))),28)+1)</f>
        <v>2</v>
      </c>
      <c r="P321" s="499">
        <f>IF(OR(MONTH(F321)&lt;7,AND(MONTH(F321)=7,DAY(F321)&lt;=25)),
MOD(SUM((E321-1901)*365,(N321-1)*28,O321,258),260),
MOD(SUM((E321-1900)*365,(N321-1)*28,O321,258),260))</f>
        <v>49</v>
      </c>
      <c r="Q321" s="463" t="str">
        <f>VLOOKUP(MOD(P321,4),色,2,FALSE)</f>
        <v>赤い</v>
      </c>
      <c r="R321" s="467" t="str">
        <f>VLOOKUP(MOD(P321,13),銀河の音,2,FALSE)</f>
        <v>惑星の</v>
      </c>
      <c r="S321" s="471" t="str">
        <f>VLOOKUP(MOD(P321,20),太陽の紋章,2,FALSE)</f>
        <v>月</v>
      </c>
      <c r="T321" s="562" t="s">
        <v>6400</v>
      </c>
    </row>
    <row r="322" spans="1:20" s="329" customFormat="1" ht="13.5" customHeight="1">
      <c r="A322" s="442" t="str">
        <f>VLOOKUP(MOD(E322,10),十干,2,FALSE)</f>
        <v>丙</v>
      </c>
      <c r="B322" s="432" t="str">
        <f>VLOOKUP(MOD(E322,12),十二支,3,FALSE)</f>
        <v xml:space="preserve">01 冥 </v>
      </c>
      <c r="C322" s="433" t="str">
        <f>VLOOKUP(F322,星座,3,TRUE)</f>
        <v xml:space="preserve">12 海 </v>
      </c>
      <c r="D322" s="534">
        <v>31482</v>
      </c>
      <c r="E322" s="434">
        <f>IFERROR(YEAR(D322),LEFT(D322,4))</f>
        <v>1986</v>
      </c>
      <c r="F322" s="434" t="str">
        <f>IF(ISTEXT(D322),RIGHT(D322,5),TEXT(D322,"mm/dd"))</f>
        <v>03/11</v>
      </c>
      <c r="G322" s="434">
        <f>SUM(MID(E322,1,1),MID(E322,2,1),MID(E322,3,1),MID(E322,4,1),MID(F322,1,1),MID(F322,2,1),MID(F322,4,1),MID(F322,5,1))</f>
        <v>29</v>
      </c>
      <c r="H322" s="434">
        <f>IF(MOD(G322,9)=0,9,MOD(G322,9))</f>
        <v>2</v>
      </c>
      <c r="I322" s="434" t="str">
        <f>IFERROR(MID("日月火水木金土",WEEKDAY(D322),1),"")</f>
        <v>火</v>
      </c>
      <c r="J322" s="443" t="s">
        <v>8162</v>
      </c>
      <c r="K322" s="436" t="str">
        <f>VLOOKUP(F322,石と花メイン,3,FALSE)</f>
        <v>◆紅玉</v>
      </c>
      <c r="L322" s="435" t="str">
        <f>VLOOKUP(F322,石と花メイン,4,FALSE)</f>
        <v>菊苦菜【チコリー】</v>
      </c>
      <c r="M322" s="400">
        <f>IF(OR(MONTH(F322)&lt;7,AND(MONTH(F322)=7,DAY(F322)&lt;=25)),
MOD(SUM((E322-1901)*365,259),260),
MOD(SUM((E322-1900)*365,259),260))</f>
        <v>84</v>
      </c>
      <c r="N322" s="436">
        <f>IF(AND(MONTH(F322)=7,DAY(F322)&gt;25),1,
ROUNDDOWN((SUM(VLOOKUP(MONTH(F322),D暦変換用数値,2,FALSE),DAY(F322))/28)+1,0))</f>
        <v>9</v>
      </c>
      <c r="O322" s="437">
        <f>IF(AND(MONTH(F322)=7,DAY(F322)&gt;25),DAY(F322)-25,
MOD((SUM(VLOOKUP(MONTH(F322),D暦変換用数値,2,FALSE),DAY(F322))),28)+1)</f>
        <v>5</v>
      </c>
      <c r="P322" s="438">
        <f>IF(OR(MONTH(F322)&lt;7,AND(MONTH(F322)=7,DAY(F322)&lt;=25)),
MOD(SUM((E322-1901)*365,(N322-1)*28,O322,258),260),
MOD(SUM((E322-1900)*365,(N322-1)*28,O322,258),260))</f>
        <v>52</v>
      </c>
      <c r="Q322" s="439" t="str">
        <f>VLOOKUP(MOD(P322,4),色,2,FALSE)</f>
        <v>黄色い</v>
      </c>
      <c r="R322" s="440" t="str">
        <f>VLOOKUP(MOD(P322,13),銀河の音,2,FALSE)</f>
        <v>宇宙の</v>
      </c>
      <c r="S322" s="441" t="str">
        <f>VLOOKUP(MOD(P322,20),太陽の紋章,2,FALSE)</f>
        <v>人</v>
      </c>
      <c r="T322" s="487" t="s">
        <v>8163</v>
      </c>
    </row>
    <row r="323" spans="1:20" s="329" customFormat="1" ht="13.5" customHeight="1">
      <c r="A323" s="442" t="str">
        <f>VLOOKUP(MOD(E323,10),十干,2,FALSE)</f>
        <v>丙</v>
      </c>
      <c r="B323" s="432" t="str">
        <f>VLOOKUP(MOD(E323,12),十二支,3,FALSE)</f>
        <v xml:space="preserve">01 冥 </v>
      </c>
      <c r="C323" s="433" t="str">
        <f>VLOOKUP(F323,星座,3,TRUE)</f>
        <v xml:space="preserve">12 海 </v>
      </c>
      <c r="D323" s="540">
        <v>31487</v>
      </c>
      <c r="E323" s="434">
        <f>IFERROR(YEAR(D323),LEFT(D323,4))</f>
        <v>1986</v>
      </c>
      <c r="F323" s="548" t="str">
        <f>IF(ISTEXT(D323),RIGHT(D323,5),TEXT(D323,"mm/dd"))</f>
        <v>03/16</v>
      </c>
      <c r="G323" s="434">
        <f>SUM(MID(E323,1,1),MID(E323,2,1),MID(E323,3,1),MID(E323,4,1),MID(F323,1,1),MID(F323,2,1),MID(F323,4,1),MID(F323,5,1))</f>
        <v>34</v>
      </c>
      <c r="H323" s="434">
        <f>IF(MOD(G323,9)=0,9,MOD(G323,9))</f>
        <v>7</v>
      </c>
      <c r="I323" s="434" t="str">
        <f>IFERROR(MID("日月火水木金土",WEEKDAY(D323),1),"")</f>
        <v>日</v>
      </c>
      <c r="J323" s="443" t="s">
        <v>9231</v>
      </c>
      <c r="K323" s="436" t="str">
        <f>VLOOKUP(F323,石と花メイン,3,FALSE)</f>
        <v>◆藍玉</v>
      </c>
      <c r="L323" s="435" t="str">
        <f>VLOOKUP(F323,石と花メイン,4,FALSE)</f>
        <v>薄荷【ミント】</v>
      </c>
      <c r="M323" s="400">
        <f>IF(OR(MONTH(F323)&lt;7,AND(MONTH(F323)=7,DAY(F323)&lt;=25)),
MOD(SUM((E323-1901)*365,259),260),
MOD(SUM((E323-1900)*365,259),260))</f>
        <v>84</v>
      </c>
      <c r="N323" s="436">
        <f>IF(AND(MONTH(F323)=7,DAY(F323)&gt;25),1,
ROUNDDOWN((SUM(VLOOKUP(MONTH(F323),D暦変換用数値,2,FALSE),DAY(F323))/28)+1,0))</f>
        <v>9</v>
      </c>
      <c r="O323" s="437">
        <f>IF(AND(MONTH(F323)=7,DAY(F323)&gt;25),DAY(F323)-25,
MOD((SUM(VLOOKUP(MONTH(F323),D暦変換用数値,2,FALSE),DAY(F323))),28)+1)</f>
        <v>10</v>
      </c>
      <c r="P323" s="438">
        <f>IF(OR(MONTH(F323)&lt;7,AND(MONTH(F323)=7,DAY(F323)&lt;=25)),
MOD(SUM((E323-1901)*365,(N323-1)*28,O323,258),260),
MOD(SUM((E323-1900)*365,(N323-1)*28,O323,258),260))</f>
        <v>57</v>
      </c>
      <c r="Q323" s="439" t="str">
        <f>VLOOKUP(MOD(P323,4),色,2,FALSE)</f>
        <v>赤い</v>
      </c>
      <c r="R323" s="440" t="str">
        <f>VLOOKUP(MOD(P323,13),銀河の音,2,FALSE)</f>
        <v>倍音の</v>
      </c>
      <c r="S323" s="441" t="str">
        <f>VLOOKUP(MOD(P323,20),太陽の紋章,2,FALSE)</f>
        <v>地球</v>
      </c>
      <c r="T323" s="510" t="s">
        <v>9232</v>
      </c>
    </row>
    <row r="324" spans="1:20" s="329" customFormat="1" ht="13.5" customHeight="1">
      <c r="A324" s="414" t="str">
        <f>VLOOKUP(MOD(E324,10),十干,2,FALSE)</f>
        <v>戊</v>
      </c>
      <c r="B324" s="415" t="str">
        <f>VLOOKUP(MOD(E324,12),十二支,3,FALSE)</f>
        <v xml:space="preserve">01 冥 </v>
      </c>
      <c r="C324" s="416" t="str">
        <f>VLOOKUP(F324,星座,3,TRUE)</f>
        <v xml:space="preserve">12 海 </v>
      </c>
      <c r="D324" s="533">
        <v>35845</v>
      </c>
      <c r="E324" s="417">
        <f>IFERROR(YEAR(D324),LEFT(D324,4))</f>
        <v>1998</v>
      </c>
      <c r="F324" s="417" t="str">
        <f>IF(ISTEXT(D324),RIGHT(D324,5),TEXT(D324,"mm/dd"))</f>
        <v>02/19</v>
      </c>
      <c r="G324" s="417">
        <f>SUM(MID(E324,1,1),MID(E324,2,1),MID(E324,3,1),MID(E324,4,1),MID(F324,1,1),MID(F324,2,1),MID(F324,4,1),MID(F324,5,1))</f>
        <v>39</v>
      </c>
      <c r="H324" s="417">
        <f>IF(MOD(G324,9)=0,9,MOD(G324,9))</f>
        <v>3</v>
      </c>
      <c r="I324" s="417" t="str">
        <f>IFERROR(MID("日月火水木金土",WEEKDAY(D324),1),"")</f>
        <v>木</v>
      </c>
      <c r="J324" s="418" t="s">
        <v>5361</v>
      </c>
      <c r="K324" s="419" t="str">
        <f>VLOOKUP(F324,石と花メイン,3,FALSE)</f>
        <v>◆柘榴石</v>
      </c>
      <c r="L324" s="420" t="str">
        <f>VLOOKUP(F324,石と花メイン,4,FALSE)</f>
        <v>木蓮【マグノリア】</v>
      </c>
      <c r="M324" s="399">
        <f>IF(OR(MONTH(F324)&lt;7,AND(MONTH(F324)=7,DAY(F324)&lt;=25)),
MOD(SUM((E324-1901)*365,259),260),
MOD(SUM((E324-1900)*365,259),260))</f>
        <v>44</v>
      </c>
      <c r="N324" s="421">
        <f>IF(AND(MONTH(F324)=7,DAY(F324)&gt;25),1,
ROUNDDOWN((SUM(VLOOKUP(MONTH(F324),D暦変換用数値,2,FALSE),DAY(F324))/28)+1,0))</f>
        <v>8</v>
      </c>
      <c r="O324" s="422">
        <f>IF(AND(MONTH(F324)=7,DAY(F324)&gt;25),DAY(F324)-25,
MOD((SUM(VLOOKUP(MONTH(F324),D暦変換用数値,2,FALSE),DAY(F324))),28)+1)</f>
        <v>13</v>
      </c>
      <c r="P324" s="423">
        <f>IF(OR(MONTH(F324)&lt;7,AND(MONTH(F324)=7,DAY(F324)&lt;=25)),
MOD(SUM((E324-1901)*365,(N324-1)*28,O324,258),260),
MOD(SUM((E324-1900)*365,(N324-1)*28,O324,258),260))</f>
        <v>252</v>
      </c>
      <c r="Q324" s="424" t="str">
        <f>VLOOKUP(MOD(P324,4),色,2,FALSE)</f>
        <v>黄色い</v>
      </c>
      <c r="R324" s="425" t="str">
        <f>VLOOKUP(MOD(P324,13),銀河の音,2,FALSE)</f>
        <v>倍音の</v>
      </c>
      <c r="S324" s="426" t="str">
        <f>VLOOKUP(MOD(P324,20),太陽の紋章,2,FALSE)</f>
        <v>人</v>
      </c>
      <c r="T324" s="475" t="s">
        <v>5363</v>
      </c>
    </row>
    <row r="325" spans="1:20" s="329" customFormat="1" ht="13.5" customHeight="1">
      <c r="A325" s="490" t="str">
        <f>VLOOKUP(MOD(E325,10),十干,2,FALSE)</f>
        <v>甲</v>
      </c>
      <c r="B325" s="415" t="str">
        <f>VLOOKUP(MOD(E325,12),十二支,3,FALSE)</f>
        <v xml:space="preserve">01 冥 </v>
      </c>
      <c r="C325" s="416" t="str">
        <f>VLOOKUP(F325,星座,3,TRUE)</f>
        <v xml:space="preserve">12 海 </v>
      </c>
      <c r="D325" s="530" t="s">
        <v>8651</v>
      </c>
      <c r="E325" s="491" t="str">
        <f>IFERROR(YEAR(D325),LEFT(D325,4))</f>
        <v>1734</v>
      </c>
      <c r="F325" s="491" t="str">
        <f>IF(ISTEXT(D325),RIGHT(D325,5),TEXT(D325,"mm/dd"))</f>
        <v>03/16</v>
      </c>
      <c r="G325" s="491">
        <f>SUM(MID(E325,1,1),MID(E325,2,1),MID(E325,3,1),MID(E325,4,1),MID(F325,1,1),MID(F325,2,1),MID(F325,4,1),MID(F325,5,1))</f>
        <v>25</v>
      </c>
      <c r="H325" s="491">
        <f>IF(MOD(G325,9)=0,9,MOD(G325,9))</f>
        <v>7</v>
      </c>
      <c r="I325" s="491" t="str">
        <f>IFERROR(MID("日月火水木金土",WEEKDAY(D325),1),"")</f>
        <v/>
      </c>
      <c r="J325" s="492" t="s">
        <v>7808</v>
      </c>
      <c r="K325" s="419" t="str">
        <f>VLOOKUP(F325,石と花メイン,3,FALSE)</f>
        <v>◆藍玉</v>
      </c>
      <c r="L325" s="493" t="str">
        <f>VLOOKUP(F325,石と花メイン,4,FALSE)</f>
        <v>薄荷【ミント】</v>
      </c>
      <c r="M325" s="481">
        <f>IF(OR(MONTH(F325)&lt;7,AND(MONTH(F325)=7,DAY(F325)&lt;=25)),
MOD(SUM((E325-1901)*365,259),260),
MOD(SUM((E325-1900)*365,259),260))</f>
        <v>144</v>
      </c>
      <c r="N325" s="419">
        <f>IF(AND(MONTH(F325)=7,DAY(F325)&gt;25),1,
ROUNDDOWN((SUM(VLOOKUP(MONTH(F325),D暦変換用数値,2,FALSE),DAY(F325))/28)+1,0))</f>
        <v>9</v>
      </c>
      <c r="O325" s="506">
        <f>IF(AND(MONTH(F325)=7,DAY(F325)&gt;25),DAY(F325)-25,
MOD((SUM(VLOOKUP(MONTH(F325),D暦変換用数値,2,FALSE),DAY(F325))),28)+1)</f>
        <v>10</v>
      </c>
      <c r="P325" s="507">
        <f>IF(OR(MONTH(F325)&lt;7,AND(MONTH(F325)=7,DAY(F325)&lt;=25)),
MOD(SUM((E325-1901)*365,(N325-1)*28,O325,258),260),
MOD(SUM((E325-1900)*365,(N325-1)*28,O325,258),260))</f>
        <v>117</v>
      </c>
      <c r="Q325" s="424" t="str">
        <f>VLOOKUP(MOD(P325,4),色,2,FALSE)</f>
        <v>赤い</v>
      </c>
      <c r="R325" s="425" t="str">
        <f>VLOOKUP(MOD(P325,13),銀河の音,2,FALSE)</f>
        <v>宇宙の</v>
      </c>
      <c r="S325" s="426" t="str">
        <f>VLOOKUP(MOD(P325,20),太陽の紋章,2,FALSE)</f>
        <v>地球</v>
      </c>
      <c r="T325" s="473" t="s">
        <v>7801</v>
      </c>
    </row>
    <row r="326" spans="1:20" s="329" customFormat="1" ht="13.5" customHeight="1">
      <c r="A326" s="445" t="str">
        <f>VLOOKUP(MOD(E326,10),十干,2,FALSE)</f>
        <v>戊</v>
      </c>
      <c r="B326" s="447" t="str">
        <f>VLOOKUP(MOD(E326,12),十二支,3,FALSE)</f>
        <v xml:space="preserve">01 冥 </v>
      </c>
      <c r="C326" s="448" t="str">
        <f>VLOOKUP(F326,星座,3,TRUE)</f>
        <v xml:space="preserve">12 海 </v>
      </c>
      <c r="D326" s="531" t="s">
        <v>3888</v>
      </c>
      <c r="E326" s="449" t="str">
        <f>IFERROR(YEAR(D326),LEFT(D326,4))</f>
        <v>1878</v>
      </c>
      <c r="F326" s="449" t="str">
        <f>IF(ISTEXT(D326),RIGHT(D326,5),TEXT(D326,"mm/dd"))</f>
        <v>03/04</v>
      </c>
      <c r="G326" s="452">
        <f>SUM(MID(E326,1,1),MID(E326,2,1),MID(E326,3,1),MID(E326,4,1),MID(F326,1,1),MID(F326,2,1),MID(F326,4,1),MID(F326,5,1))</f>
        <v>31</v>
      </c>
      <c r="H326" s="450">
        <f>IF(MOD(G326,9)=0,9,MOD(G326,9))</f>
        <v>4</v>
      </c>
      <c r="I326" s="450" t="str">
        <f>IFERROR(MID("日月火水木金土",WEEKDAY(D326),1),"")</f>
        <v/>
      </c>
      <c r="J326" s="453" t="s">
        <v>2576</v>
      </c>
      <c r="K326" s="455" t="str">
        <f>VLOOKUP(F326,石と花メイン,3,FALSE)</f>
        <v>◆黄玉</v>
      </c>
      <c r="L326" s="457" t="str">
        <f>VLOOKUP(F326,石と花メイン,4,FALSE)</f>
        <v>木苺【野苺】</v>
      </c>
      <c r="M326" s="401">
        <f>IF(OR(MONTH(F326)&lt;7,AND(MONTH(F326)=7,DAY(F326)&lt;=25)),
MOD(SUM((E326-1901)*365,259),260),
MOD(SUM((E326-1900)*365,259),260))</f>
        <v>184</v>
      </c>
      <c r="N326" s="494">
        <f>IF(AND(MONTH(F326)=7,DAY(F326)&gt;25),1,
ROUNDDOWN((SUM(VLOOKUP(MONTH(F326),D暦変換用数値,2,FALSE),DAY(F326))/28)+1,0))</f>
        <v>8</v>
      </c>
      <c r="O326" s="496">
        <f>IF(AND(MONTH(F326)=7,DAY(F326)&gt;25),DAY(F326)-25,
MOD((SUM(VLOOKUP(MONTH(F326),D暦変換用数値,2,FALSE),DAY(F326))),28)+1)</f>
        <v>26</v>
      </c>
      <c r="P326" s="499">
        <f>IF(OR(MONTH(F326)&lt;7,AND(MONTH(F326)=7,DAY(F326)&lt;=25)),
MOD(SUM((E326-1901)*365,(N326-1)*28,O326,258),260),
MOD(SUM((E326-1900)*365,(N326-1)*28,O326,258),260))</f>
        <v>145</v>
      </c>
      <c r="Q326" s="463" t="str">
        <f>VLOOKUP(MOD(P326,4),色,2,FALSE)</f>
        <v>赤い</v>
      </c>
      <c r="R326" s="467" t="str">
        <f>VLOOKUP(MOD(P326,13),銀河の音,2,FALSE)</f>
        <v>月の</v>
      </c>
      <c r="S326" s="471" t="str">
        <f>VLOOKUP(MOD(P326,20),太陽の紋章,2,FALSE)</f>
        <v>蛇</v>
      </c>
      <c r="T326" s="484" t="s">
        <v>3889</v>
      </c>
    </row>
    <row r="327" spans="1:20" s="329" customFormat="1" ht="13.5" customHeight="1">
      <c r="A327" s="445" t="str">
        <f>VLOOKUP(MOD(E327,10),十干,2,FALSE)</f>
        <v>丙</v>
      </c>
      <c r="B327" s="447" t="str">
        <f>VLOOKUP(MOD(E327,12),十二支,3,FALSE)</f>
        <v xml:space="preserve">01 冥 </v>
      </c>
      <c r="C327" s="448" t="str">
        <f>VLOOKUP(F327,星座,3,TRUE)</f>
        <v xml:space="preserve">13 金 </v>
      </c>
      <c r="D327" s="531">
        <v>9608</v>
      </c>
      <c r="E327" s="449">
        <f>IFERROR(YEAR(D327),LEFT(D327,4))</f>
        <v>1926</v>
      </c>
      <c r="F327" s="449" t="str">
        <f>IF(ISTEXT(D327),RIGHT(D327,5),TEXT(D327,"mm/dd"))</f>
        <v>04/21</v>
      </c>
      <c r="G327" s="452">
        <f>SUM(MID(E327,1,1),MID(E327,2,1),MID(E327,3,1),MID(E327,4,1),MID(F327,1,1),MID(F327,2,1),MID(F327,4,1),MID(F327,5,1))</f>
        <v>25</v>
      </c>
      <c r="H327" s="450">
        <f>IF(MOD(G327,9)=0,9,MOD(G327,9))</f>
        <v>7</v>
      </c>
      <c r="I327" s="450" t="str">
        <f>IFERROR(MID("日月火水木金土",WEEKDAY(D327),1),"")</f>
        <v>水</v>
      </c>
      <c r="J327" s="453" t="s">
        <v>2731</v>
      </c>
      <c r="K327" s="455" t="str">
        <f>VLOOKUP(F327,石と花メイン,3,FALSE)</f>
        <v>□水晶</v>
      </c>
      <c r="L327" s="457" t="str">
        <f>VLOOKUP(F327,石と花メイン,4,FALSE)</f>
        <v>ニゲラ【黒種草】</v>
      </c>
      <c r="M327" s="401">
        <f>IF(OR(MONTH(F327)&lt;7,AND(MONTH(F327)=7,DAY(F327)&lt;=25)),
MOD(SUM((E327-1901)*365,259),260),
MOD(SUM((E327-1900)*365,259),260))</f>
        <v>24</v>
      </c>
      <c r="N327" s="494">
        <f>IF(AND(MONTH(F327)=7,DAY(F327)&gt;25),1,
ROUNDDOWN((SUM(VLOOKUP(MONTH(F327),D暦変換用数値,2,FALSE),DAY(F327))/28)+1,0))</f>
        <v>10</v>
      </c>
      <c r="O327" s="496">
        <f>IF(AND(MONTH(F327)=7,DAY(F327)&gt;25),DAY(F327)-25,
MOD((SUM(VLOOKUP(MONTH(F327),D暦変換用数値,2,FALSE),DAY(F327))),28)+1)</f>
        <v>18</v>
      </c>
      <c r="P327" s="499">
        <f>IF(OR(MONTH(F327)&lt;7,AND(MONTH(F327)=7,DAY(F327)&lt;=25)),
MOD(SUM((E327-1901)*365,(N327-1)*28,O327,258),260),
MOD(SUM((E327-1900)*365,(N327-1)*28,O327,258),260))</f>
        <v>33</v>
      </c>
      <c r="Q327" s="463" t="str">
        <f>VLOOKUP(MOD(P327,4),色,2,FALSE)</f>
        <v>赤い</v>
      </c>
      <c r="R327" s="467" t="str">
        <f>VLOOKUP(MOD(P327,13),銀河の音,2,FALSE)</f>
        <v>共振の</v>
      </c>
      <c r="S327" s="471" t="str">
        <f>VLOOKUP(MOD(P327,20),太陽の紋章,2,FALSE)</f>
        <v>空歩く者</v>
      </c>
      <c r="T327" s="562" t="s">
        <v>2118</v>
      </c>
    </row>
    <row r="328" spans="1:20" s="329" customFormat="1" ht="13.5" customHeight="1">
      <c r="A328" s="442" t="str">
        <f>VLOOKUP(MOD(E328,10),十干,2,FALSE)</f>
        <v>丙</v>
      </c>
      <c r="B328" s="432" t="str">
        <f>VLOOKUP(MOD(E328,12),十二支,3,FALSE)</f>
        <v xml:space="preserve">01 冥 </v>
      </c>
      <c r="C328" s="433" t="str">
        <f>VLOOKUP(F328,星座,3,TRUE)</f>
        <v xml:space="preserve">13 金 </v>
      </c>
      <c r="D328" s="540">
        <v>9625</v>
      </c>
      <c r="E328" s="434">
        <f>IFERROR(YEAR(D328),LEFT(D328,4))</f>
        <v>1926</v>
      </c>
      <c r="F328" s="548" t="str">
        <f>IF(ISTEXT(D328),RIGHT(D328,5),TEXT(D328,"mm/dd"))</f>
        <v>05/08</v>
      </c>
      <c r="G328" s="434">
        <f>SUM(MID(E328,1,1),MID(E328,2,1),MID(E328,3,1),MID(E328,4,1),MID(F328,1,1),MID(F328,2,1),MID(F328,4,1),MID(F328,5,1))</f>
        <v>31</v>
      </c>
      <c r="H328" s="434">
        <f>IF(MOD(G328,9)=0,9,MOD(G328,9))</f>
        <v>4</v>
      </c>
      <c r="I328" s="434" t="str">
        <f>IFERROR(MID("日月火水木金土",WEEKDAY(D328),1),"")</f>
        <v>土</v>
      </c>
      <c r="J328" s="443" t="s">
        <v>9384</v>
      </c>
      <c r="K328" s="436" t="str">
        <f>VLOOKUP(F328,石と花メイン,3,FALSE)</f>
        <v>◆翠玉</v>
      </c>
      <c r="L328" s="435" t="str">
        <f>VLOOKUP(F328,石と花メイン,4,FALSE)</f>
        <v>花菖蒲</v>
      </c>
      <c r="M328" s="400">
        <f>IF(OR(MONTH(F328)&lt;7,AND(MONTH(F328)=7,DAY(F328)&lt;=25)),
MOD(SUM((E328-1901)*365,259),260),
MOD(SUM((E328-1900)*365,259),260))</f>
        <v>24</v>
      </c>
      <c r="N328" s="436">
        <f>IF(AND(MONTH(F328)=7,DAY(F328)&gt;25),1,
ROUNDDOWN((SUM(VLOOKUP(MONTH(F328),D暦変換用数値,2,FALSE),DAY(F328))/28)+1,0))</f>
        <v>11</v>
      </c>
      <c r="O328" s="437">
        <f>IF(AND(MONTH(F328)=7,DAY(F328)&gt;25),DAY(F328)-25,
MOD((SUM(VLOOKUP(MONTH(F328),D暦変換用数値,2,FALSE),DAY(F328))),28)+1)</f>
        <v>7</v>
      </c>
      <c r="P328" s="438">
        <f>IF(OR(MONTH(F328)&lt;7,AND(MONTH(F328)=7,DAY(F328)&lt;=25)),
MOD(SUM((E328-1901)*365,(N328-1)*28,O328,258),260),
MOD(SUM((E328-1900)*365,(N328-1)*28,O328,258),260))</f>
        <v>50</v>
      </c>
      <c r="Q328" s="439" t="str">
        <f>VLOOKUP(MOD(P328,4),色,2,FALSE)</f>
        <v>白い</v>
      </c>
      <c r="R328" s="440" t="str">
        <f>VLOOKUP(MOD(P328,13),銀河の音,2,FALSE)</f>
        <v>スペクトルの</v>
      </c>
      <c r="S328" s="441" t="str">
        <f>VLOOKUP(MOD(P328,20),太陽の紋章,2,FALSE)</f>
        <v>犬</v>
      </c>
      <c r="T328" s="543"/>
    </row>
    <row r="329" spans="1:20" s="329" customFormat="1" ht="13.5" customHeight="1">
      <c r="A329" s="446" t="str">
        <f>VLOOKUP(MOD(E329,10),十干,2,FALSE)</f>
        <v>丙</v>
      </c>
      <c r="B329" s="447" t="str">
        <f>VLOOKUP(MOD(E329,12),十二支,3,FALSE)</f>
        <v xml:space="preserve">01 冥 </v>
      </c>
      <c r="C329" s="448" t="str">
        <f>VLOOKUP(F329,星座,3,TRUE)</f>
        <v xml:space="preserve">13 金 </v>
      </c>
      <c r="D329" s="534">
        <v>9634</v>
      </c>
      <c r="E329" s="451">
        <f>IFERROR(YEAR(D329),LEFT(D329,4))</f>
        <v>1926</v>
      </c>
      <c r="F329" s="451" t="str">
        <f>IF(ISTEXT(D329),RIGHT(D329,5),TEXT(D329,"mm/dd"))</f>
        <v>05/17</v>
      </c>
      <c r="G329" s="451">
        <f>SUM(MID(E329,1,1),MID(E329,2,1),MID(E329,3,1),MID(E329,4,1),MID(F329,1,1),MID(F329,2,1),MID(F329,4,1),MID(F329,5,1))</f>
        <v>31</v>
      </c>
      <c r="H329" s="451">
        <f>IF(MOD(G329,9)=0,9,MOD(G329,9))</f>
        <v>4</v>
      </c>
      <c r="I329" s="451" t="str">
        <f>IFERROR(MID("日月火水木金土",WEEKDAY(D329),1),"")</f>
        <v>月</v>
      </c>
      <c r="J329" s="443" t="s">
        <v>7536</v>
      </c>
      <c r="K329" s="456" t="str">
        <f>VLOOKUP(F329,石と花メイン,3,FALSE)</f>
        <v>◆翠玉</v>
      </c>
      <c r="L329" s="459" t="str">
        <f>VLOOKUP(F329,石と花メイン,4,FALSE)</f>
        <v>紫蘭【紅蘭】</v>
      </c>
      <c r="M329" s="402">
        <f>IF(OR(MONTH(F329)&lt;7,AND(MONTH(F329)=7,DAY(F329)&lt;=25)),
MOD(SUM((E329-1901)*365,259),260),
MOD(SUM((E329-1900)*365,259),260))</f>
        <v>24</v>
      </c>
      <c r="N329" s="489">
        <f>IF(AND(MONTH(F329)=7,DAY(F329)&gt;25),1,
ROUNDDOWN((SUM(VLOOKUP(MONTH(F329),D暦変換用数値,2,FALSE),DAY(F329))/28)+1,0))</f>
        <v>11</v>
      </c>
      <c r="O329" s="498">
        <f>IF(AND(MONTH(F329)=7,DAY(F329)&gt;25),DAY(F329)-25,
MOD((SUM(VLOOKUP(MONTH(F329),D暦変換用数値,2,FALSE),DAY(F329))),28)+1)</f>
        <v>16</v>
      </c>
      <c r="P329" s="501">
        <f>IF(OR(MONTH(F329)&lt;7,AND(MONTH(F329)=7,DAY(F329)&lt;=25)),
MOD(SUM((E329-1901)*365,(N329-1)*28,O329,258),260),
MOD(SUM((E329-1900)*365,(N329-1)*28,O329,258),260))</f>
        <v>59</v>
      </c>
      <c r="Q329" s="462" t="str">
        <f>VLOOKUP(MOD(P329,4),色,2,FALSE)</f>
        <v>青い</v>
      </c>
      <c r="R329" s="466" t="str">
        <f>VLOOKUP(MOD(P329,13),銀河の音,2,FALSE)</f>
        <v>共振の</v>
      </c>
      <c r="S329" s="470" t="str">
        <f>VLOOKUP(MOD(P329,20),太陽の紋章,2,FALSE)</f>
        <v>嵐</v>
      </c>
      <c r="T329" s="626" t="s">
        <v>7537</v>
      </c>
    </row>
    <row r="330" spans="1:20" s="329" customFormat="1" ht="13.5" customHeight="1">
      <c r="A330" s="445" t="str">
        <f>VLOOKUP(MOD(E330,10),十干,2,FALSE)</f>
        <v>丙</v>
      </c>
      <c r="B330" s="447" t="str">
        <f>VLOOKUP(MOD(E330,12),十二支,3,FALSE)</f>
        <v xml:space="preserve">01 冥 </v>
      </c>
      <c r="C330" s="448" t="str">
        <f>VLOOKUP(F330,星座,3,TRUE)</f>
        <v xml:space="preserve">13 金 </v>
      </c>
      <c r="D330" s="531">
        <v>9634</v>
      </c>
      <c r="E330" s="449">
        <f>IFERROR(YEAR(D330),LEFT(D330,4))</f>
        <v>1926</v>
      </c>
      <c r="F330" s="449" t="str">
        <f>IF(ISTEXT(D330),RIGHT(D330,5),TEXT(D330,"mm/dd"))</f>
        <v>05/17</v>
      </c>
      <c r="G330" s="452">
        <f>SUM(MID(E330,1,1),MID(E330,2,1),MID(E330,3,1),MID(E330,4,1),MID(F330,1,1),MID(F330,2,1),MID(F330,4,1),MID(F330,5,1))</f>
        <v>31</v>
      </c>
      <c r="H330" s="450">
        <f>IF(MOD(G330,9)=0,9,MOD(G330,9))</f>
        <v>4</v>
      </c>
      <c r="I330" s="450" t="str">
        <f>IFERROR(MID("日月火水木金土",WEEKDAY(D330),1),"")</f>
        <v>月</v>
      </c>
      <c r="J330" s="453" t="s">
        <v>5345</v>
      </c>
      <c r="K330" s="455" t="str">
        <f>VLOOKUP(F330,石と花メイン,3,FALSE)</f>
        <v>◆翠玉</v>
      </c>
      <c r="L330" s="457" t="str">
        <f>VLOOKUP(F330,石と花メイン,4,FALSE)</f>
        <v>紫蘭【紅蘭】</v>
      </c>
      <c r="M330" s="401">
        <f>IF(OR(MONTH(F330)&lt;7,AND(MONTH(F330)=7,DAY(F330)&lt;=25)),
MOD(SUM((E330-1901)*365,259),260),
MOD(SUM((E330-1900)*365,259),260))</f>
        <v>24</v>
      </c>
      <c r="N330" s="494">
        <f>IF(AND(MONTH(F330)=7,DAY(F330)&gt;25),1,
ROUNDDOWN((SUM(VLOOKUP(MONTH(F330),D暦変換用数値,2,FALSE),DAY(F330))/28)+1,0))</f>
        <v>11</v>
      </c>
      <c r="O330" s="496">
        <f>IF(AND(MONTH(F330)=7,DAY(F330)&gt;25),DAY(F330)-25,
MOD((SUM(VLOOKUP(MONTH(F330),D暦変換用数値,2,FALSE),DAY(F330))),28)+1)</f>
        <v>16</v>
      </c>
      <c r="P330" s="499">
        <f>IF(OR(MONTH(F330)&lt;7,AND(MONTH(F330)=7,DAY(F330)&lt;=25)),
MOD(SUM((E330-1901)*365,(N330-1)*28,O330,258),260),
MOD(SUM((E330-1900)*365,(N330-1)*28,O330,258),260))</f>
        <v>59</v>
      </c>
      <c r="Q330" s="462" t="str">
        <f>VLOOKUP(MOD(P330,4),色,2,FALSE)</f>
        <v>青い</v>
      </c>
      <c r="R330" s="466" t="str">
        <f>VLOOKUP(MOD(P330,13),銀河の音,2,FALSE)</f>
        <v>共振の</v>
      </c>
      <c r="S330" s="470" t="str">
        <f>VLOOKUP(MOD(P330,20),太陽の紋章,2,FALSE)</f>
        <v>嵐</v>
      </c>
      <c r="T330" s="472" t="s">
        <v>6043</v>
      </c>
    </row>
    <row r="331" spans="1:20" s="329" customFormat="1" ht="13.5" customHeight="1">
      <c r="A331" s="445" t="str">
        <f>VLOOKUP(MOD(E331,10),十干,2,FALSE)</f>
        <v>戊</v>
      </c>
      <c r="B331" s="447" t="str">
        <f>VLOOKUP(MOD(E331,12),十二支,3,FALSE)</f>
        <v xml:space="preserve">01 冥 </v>
      </c>
      <c r="C331" s="448" t="str">
        <f>VLOOKUP(F331,星座,3,TRUE)</f>
        <v xml:space="preserve">13 金 </v>
      </c>
      <c r="D331" s="531">
        <v>13992</v>
      </c>
      <c r="E331" s="449">
        <f>IFERROR(YEAR(D331),LEFT(D331,4))</f>
        <v>1938</v>
      </c>
      <c r="F331" s="449" t="str">
        <f>IF(ISTEXT(D331),RIGHT(D331,5),TEXT(D331,"mm/dd"))</f>
        <v>04/22</v>
      </c>
      <c r="G331" s="452">
        <f>SUM(MID(E331,1,1),MID(E331,2,1),MID(E331,3,1),MID(E331,4,1),MID(F331,1,1),MID(F331,2,1),MID(F331,4,1),MID(F331,5,1))</f>
        <v>29</v>
      </c>
      <c r="H331" s="450">
        <f>IF(MOD(G331,9)=0,9,MOD(G331,9))</f>
        <v>2</v>
      </c>
      <c r="I331" s="450" t="str">
        <f>IFERROR(MID("日月火水木金土",WEEKDAY(D331),1),"")</f>
        <v>金</v>
      </c>
      <c r="J331" s="453" t="s">
        <v>2732</v>
      </c>
      <c r="K331" s="455" t="str">
        <f>VLOOKUP(F331,石と花メイン,3,FALSE)</f>
        <v>◇金剛石</v>
      </c>
      <c r="L331" s="457" t="str">
        <f>VLOOKUP(F331,石と花メイン,4,FALSE)</f>
        <v>ムスカリ【グレープヒヤシンス】</v>
      </c>
      <c r="M331" s="401">
        <f>IF(OR(MONTH(F331)&lt;7,AND(MONTH(F331)=7,DAY(F331)&lt;=25)),
MOD(SUM((E331-1901)*365,259),260),
MOD(SUM((E331-1900)*365,259),260))</f>
        <v>244</v>
      </c>
      <c r="N331" s="494">
        <f>IF(AND(MONTH(F331)=7,DAY(F331)&gt;25),1,
ROUNDDOWN((SUM(VLOOKUP(MONTH(F331),D暦変換用数値,2,FALSE),DAY(F331))/28)+1,0))</f>
        <v>10</v>
      </c>
      <c r="O331" s="496">
        <f>IF(AND(MONTH(F331)=7,DAY(F331)&gt;25),DAY(F331)-25,
MOD((SUM(VLOOKUP(MONTH(F331),D暦変換用数値,2,FALSE),DAY(F331))),28)+1)</f>
        <v>19</v>
      </c>
      <c r="P331" s="499">
        <f>IF(OR(MONTH(F331)&lt;7,AND(MONTH(F331)=7,DAY(F331)&lt;=25)),
MOD(SUM((E331-1901)*365,(N331-1)*28,O331,258),260),
MOD(SUM((E331-1900)*365,(N331-1)*28,O331,258),260))</f>
        <v>254</v>
      </c>
      <c r="Q331" s="461" t="str">
        <f>VLOOKUP(MOD(P331,4),色,2,FALSE)</f>
        <v>白い</v>
      </c>
      <c r="R331" s="465" t="str">
        <f>VLOOKUP(MOD(P331,13),銀河の音,2,FALSE)</f>
        <v>共振の</v>
      </c>
      <c r="S331" s="469" t="str">
        <f>VLOOKUP(MOD(P331,20),太陽の紋章,2,FALSE)</f>
        <v>魔法使い</v>
      </c>
      <c r="T331" s="484" t="s">
        <v>7153</v>
      </c>
    </row>
    <row r="332" spans="1:20" s="329" customFormat="1" ht="13.5" customHeight="1">
      <c r="A332" s="445" t="str">
        <f>VLOOKUP(MOD(E332,10),十干,2,FALSE)</f>
        <v>戊</v>
      </c>
      <c r="B332" s="447" t="str">
        <f>VLOOKUP(MOD(E332,12),十二支,3,FALSE)</f>
        <v xml:space="preserve">01 冥 </v>
      </c>
      <c r="C332" s="448" t="str">
        <f>VLOOKUP(F332,星座,3,TRUE)</f>
        <v xml:space="preserve">13 金 </v>
      </c>
      <c r="D332" s="531">
        <v>14003</v>
      </c>
      <c r="E332" s="449">
        <f>IFERROR(YEAR(D332),LEFT(D332,4))</f>
        <v>1938</v>
      </c>
      <c r="F332" s="449" t="str">
        <f>IF(ISTEXT(D332),RIGHT(D332,5),TEXT(D332,"mm/dd"))</f>
        <v>05/03</v>
      </c>
      <c r="G332" s="452">
        <f>SUM(MID(E332,1,1),MID(E332,2,1),MID(E332,3,1),MID(E332,4,1),MID(F332,1,1),MID(F332,2,1),MID(F332,4,1),MID(F332,5,1))</f>
        <v>29</v>
      </c>
      <c r="H332" s="450">
        <f>IF(MOD(G332,9)=0,9,MOD(G332,9))</f>
        <v>2</v>
      </c>
      <c r="I332" s="450" t="str">
        <f>IFERROR(MID("日月火水木金土",WEEKDAY(D332),1),"")</f>
        <v>火</v>
      </c>
      <c r="J332" s="453" t="s">
        <v>1962</v>
      </c>
      <c r="K332" s="455" t="str">
        <f>VLOOKUP(F332,石と花メイン,3,FALSE)</f>
        <v>■緑玉髄</v>
      </c>
      <c r="L332" s="457" t="str">
        <f>VLOOKUP(F332,石と花メイン,4,FALSE)</f>
        <v>蒲公英【鼓草】</v>
      </c>
      <c r="M332" s="401">
        <f>IF(OR(MONTH(F332)&lt;7,AND(MONTH(F332)=7,DAY(F332)&lt;=25)),
MOD(SUM((E332-1901)*365,259),260),
MOD(SUM((E332-1900)*365,259),260))</f>
        <v>244</v>
      </c>
      <c r="N332" s="494">
        <f>IF(AND(MONTH(F332)=7,DAY(F332)&gt;25),1,
ROUNDDOWN((SUM(VLOOKUP(MONTH(F332),D暦変換用数値,2,FALSE),DAY(F332))/28)+1,0))</f>
        <v>11</v>
      </c>
      <c r="O332" s="496">
        <f>IF(AND(MONTH(F332)=7,DAY(F332)&gt;25),DAY(F332)-25,
MOD((SUM(VLOOKUP(MONTH(F332),D暦変換用数値,2,FALSE),DAY(F332))),28)+1)</f>
        <v>2</v>
      </c>
      <c r="P332" s="499">
        <f>IF(OR(MONTH(F332)&lt;7,AND(MONTH(F332)=7,DAY(F332)&lt;=25)),
MOD(SUM((E332-1901)*365,(N332-1)*28,O332,258),260),
MOD(SUM((E332-1900)*365,(N332-1)*28,O332,258),260))</f>
        <v>5</v>
      </c>
      <c r="Q332" s="462" t="str">
        <f>VLOOKUP(MOD(P332,4),色,2,FALSE)</f>
        <v>赤い</v>
      </c>
      <c r="R332" s="466" t="str">
        <f>VLOOKUP(MOD(P332,13),銀河の音,2,FALSE)</f>
        <v>倍音の</v>
      </c>
      <c r="S332" s="470" t="str">
        <f>VLOOKUP(MOD(P332,20),太陽の紋章,2,FALSE)</f>
        <v>蛇</v>
      </c>
      <c r="T332" s="474" t="s">
        <v>3309</v>
      </c>
    </row>
    <row r="333" spans="1:20" s="329" customFormat="1" ht="13.5" customHeight="1">
      <c r="A333" s="445" t="str">
        <f>VLOOKUP(MOD(E333,10),十干,2,FALSE)</f>
        <v>戊</v>
      </c>
      <c r="B333" s="447" t="str">
        <f>VLOOKUP(MOD(E333,12),十二支,3,FALSE)</f>
        <v xml:space="preserve">01 冥 </v>
      </c>
      <c r="C333" s="448" t="str">
        <f>VLOOKUP(F333,星座,3,TRUE)</f>
        <v xml:space="preserve">13 金 </v>
      </c>
      <c r="D333" s="531">
        <v>14004</v>
      </c>
      <c r="E333" s="449">
        <f>IFERROR(YEAR(D333),LEFT(D333,4))</f>
        <v>1938</v>
      </c>
      <c r="F333" s="449" t="str">
        <f>IF(ISTEXT(D333),RIGHT(D333,5),TEXT(D333,"mm/dd"))</f>
        <v>05/04</v>
      </c>
      <c r="G333" s="452">
        <f>SUM(MID(E333,1,1),MID(E333,2,1),MID(E333,3,1),MID(E333,4,1),MID(F333,1,1),MID(F333,2,1),MID(F333,4,1),MID(F333,5,1))</f>
        <v>30</v>
      </c>
      <c r="H333" s="450">
        <f>IF(MOD(G333,9)=0,9,MOD(G333,9))</f>
        <v>3</v>
      </c>
      <c r="I333" s="450" t="str">
        <f>IFERROR(MID("日月火水木金土",WEEKDAY(D333),1),"")</f>
        <v>水</v>
      </c>
      <c r="J333" s="453" t="s">
        <v>2733</v>
      </c>
      <c r="K333" s="455" t="str">
        <f>VLOOKUP(F333,石と花メイン,3,FALSE)</f>
        <v>◇金剛石</v>
      </c>
      <c r="L333" s="457" t="str">
        <f>VLOOKUP(F333,石と花メイン,4,FALSE)</f>
        <v>スターチス【花浜匙】</v>
      </c>
      <c r="M333" s="401">
        <f>IF(OR(MONTH(F333)&lt;7,AND(MONTH(F333)=7,DAY(F333)&lt;=25)),
MOD(SUM((E333-1901)*365,259),260),
MOD(SUM((E333-1900)*365,259),260))</f>
        <v>244</v>
      </c>
      <c r="N333" s="494">
        <f>IF(AND(MONTH(F333)=7,DAY(F333)&gt;25),1,
ROUNDDOWN((SUM(VLOOKUP(MONTH(F333),D暦変換用数値,2,FALSE),DAY(F333))/28)+1,0))</f>
        <v>11</v>
      </c>
      <c r="O333" s="496">
        <f>IF(AND(MONTH(F333)=7,DAY(F333)&gt;25),DAY(F333)-25,
MOD((SUM(VLOOKUP(MONTH(F333),D暦変換用数値,2,FALSE),DAY(F333))),28)+1)</f>
        <v>3</v>
      </c>
      <c r="P333" s="499">
        <f>IF(OR(MONTH(F333)&lt;7,AND(MONTH(F333)=7,DAY(F333)&lt;=25)),
MOD(SUM((E333-1901)*365,(N333-1)*28,O333,258),260),
MOD(SUM((E333-1900)*365,(N333-1)*28,O333,258),260))</f>
        <v>6</v>
      </c>
      <c r="Q333" s="461" t="str">
        <f>VLOOKUP(MOD(P333,4),色,2,FALSE)</f>
        <v>白い</v>
      </c>
      <c r="R333" s="465" t="str">
        <f>VLOOKUP(MOD(P333,13),銀河の音,2,FALSE)</f>
        <v>律動の</v>
      </c>
      <c r="S333" s="469" t="str">
        <f>VLOOKUP(MOD(P333,20),太陽の紋章,2,FALSE)</f>
        <v>世界の橋渡し</v>
      </c>
      <c r="T333" s="472" t="s">
        <v>7346</v>
      </c>
    </row>
    <row r="334" spans="1:20" s="329" customFormat="1" ht="13.5" customHeight="1">
      <c r="A334" s="445" t="str">
        <f>VLOOKUP(MOD(E334,10),十干,2,FALSE)</f>
        <v>庚</v>
      </c>
      <c r="B334" s="447" t="str">
        <f>VLOOKUP(MOD(E334,12),十二支,3,FALSE)</f>
        <v xml:space="preserve">01 冥 </v>
      </c>
      <c r="C334" s="448" t="str">
        <f>VLOOKUP(F334,星座,3,TRUE)</f>
        <v xml:space="preserve">13 金 </v>
      </c>
      <c r="D334" s="531">
        <v>18387</v>
      </c>
      <c r="E334" s="449">
        <f>IFERROR(YEAR(D334),LEFT(D334,4))</f>
        <v>1950</v>
      </c>
      <c r="F334" s="449" t="str">
        <f>IF(ISTEXT(D334),RIGHT(D334,5),TEXT(D334,"mm/dd"))</f>
        <v>05/04</v>
      </c>
      <c r="G334" s="452">
        <f>SUM(MID(E334,1,1),MID(E334,2,1),MID(E334,3,1),MID(E334,4,1),MID(F334,1,1),MID(F334,2,1),MID(F334,4,1),MID(F334,5,1))</f>
        <v>24</v>
      </c>
      <c r="H334" s="450">
        <f>IF(MOD(G334,9)=0,9,MOD(G334,9))</f>
        <v>6</v>
      </c>
      <c r="I334" s="450" t="str">
        <f>IFERROR(MID("日月火水木金土",WEEKDAY(D334),1),"")</f>
        <v>木</v>
      </c>
      <c r="J334" s="453" t="s">
        <v>1963</v>
      </c>
      <c r="K334" s="455" t="str">
        <f>VLOOKUP(F334,石と花メイン,3,FALSE)</f>
        <v>◇金剛石</v>
      </c>
      <c r="L334" s="457" t="str">
        <f>VLOOKUP(F334,石と花メイン,4,FALSE)</f>
        <v>スターチス【花浜匙】</v>
      </c>
      <c r="M334" s="401">
        <f>IF(OR(MONTH(F334)&lt;7,AND(MONTH(F334)=7,DAY(F334)&lt;=25)),
MOD(SUM((E334-1901)*365,259),260),
MOD(SUM((E334-1900)*365,259),260))</f>
        <v>204</v>
      </c>
      <c r="N334" s="494">
        <f>IF(AND(MONTH(F334)=7,DAY(F334)&gt;25),1,
ROUNDDOWN((SUM(VLOOKUP(MONTH(F334),D暦変換用数値,2,FALSE),DAY(F334))/28)+1,0))</f>
        <v>11</v>
      </c>
      <c r="O334" s="496">
        <f>IF(AND(MONTH(F334)=7,DAY(F334)&gt;25),DAY(F334)-25,
MOD((SUM(VLOOKUP(MONTH(F334),D暦変換用数値,2,FALSE),DAY(F334))),28)+1)</f>
        <v>3</v>
      </c>
      <c r="P334" s="499">
        <f>IF(OR(MONTH(F334)&lt;7,AND(MONTH(F334)=7,DAY(F334)&lt;=25)),
MOD(SUM((E334-1901)*365,(N334-1)*28,O334,258),260),
MOD(SUM((E334-1900)*365,(N334-1)*28,O334,258),260))</f>
        <v>226</v>
      </c>
      <c r="Q334" s="461" t="str">
        <f>VLOOKUP(MOD(P334,4),色,2,FALSE)</f>
        <v>白い</v>
      </c>
      <c r="R334" s="465" t="str">
        <f>VLOOKUP(MOD(P334,13),銀河の音,2,FALSE)</f>
        <v>倍音の</v>
      </c>
      <c r="S334" s="469" t="str">
        <f>VLOOKUP(MOD(P334,20),太陽の紋章,2,FALSE)</f>
        <v>世界の橋渡し</v>
      </c>
      <c r="T334" s="508" t="s">
        <v>3310</v>
      </c>
    </row>
    <row r="335" spans="1:20" s="329" customFormat="1" ht="13.5" customHeight="1">
      <c r="A335" s="446" t="str">
        <f>VLOOKUP(MOD(E335,10),十干,2,FALSE)</f>
        <v>庚</v>
      </c>
      <c r="B335" s="447" t="str">
        <f>VLOOKUP(MOD(E335,12),十二支,3,FALSE)</f>
        <v xml:space="preserve">01 冥 </v>
      </c>
      <c r="C335" s="448" t="str">
        <f>VLOOKUP(F335,星座,3,TRUE)</f>
        <v xml:space="preserve">13 金 </v>
      </c>
      <c r="D335" s="534">
        <v>18396</v>
      </c>
      <c r="E335" s="451">
        <f>IFERROR(YEAR(D335),LEFT(D335,4))</f>
        <v>1950</v>
      </c>
      <c r="F335" s="451" t="str">
        <f>IF(ISTEXT(D335),RIGHT(D335,5),TEXT(D335,"mm/dd"))</f>
        <v>05/13</v>
      </c>
      <c r="G335" s="451">
        <f>SUM(MID(E335,1,1),MID(E335,2,1),MID(E335,3,1),MID(E335,4,1),MID(F335,1,1),MID(F335,2,1),MID(F335,4,1),MID(F335,5,1))</f>
        <v>24</v>
      </c>
      <c r="H335" s="451">
        <f>IF(MOD(G335,9)=0,9,MOD(G335,9))</f>
        <v>6</v>
      </c>
      <c r="I335" s="451" t="str">
        <f>IFERROR(MID("日月火水木金土",WEEKDAY(D335),1),"")</f>
        <v>土</v>
      </c>
      <c r="J335" s="443" t="s">
        <v>6844</v>
      </c>
      <c r="K335" s="456" t="str">
        <f>VLOOKUP(F335,石と花メイン,3,FALSE)</f>
        <v>◆黄玉</v>
      </c>
      <c r="L335" s="459" t="str">
        <f>VLOOKUP(F335,石と花メイン,4,FALSE)</f>
        <v>山査子【メイフラワー】</v>
      </c>
      <c r="M335" s="402">
        <f>IF(OR(MONTH(F335)&lt;7,AND(MONTH(F335)=7,DAY(F335)&lt;=25)),
MOD(SUM((E335-1901)*365,259),260),
MOD(SUM((E335-1900)*365,259),260))</f>
        <v>204</v>
      </c>
      <c r="N335" s="489">
        <f>IF(AND(MONTH(F335)=7,DAY(F335)&gt;25),1,
ROUNDDOWN((SUM(VLOOKUP(MONTH(F335),D暦変換用数値,2,FALSE),DAY(F335))/28)+1,0))</f>
        <v>11</v>
      </c>
      <c r="O335" s="498">
        <f>IF(AND(MONTH(F335)=7,DAY(F335)&gt;25),DAY(F335)-25,
MOD((SUM(VLOOKUP(MONTH(F335),D暦変換用数値,2,FALSE),DAY(F335))),28)+1)</f>
        <v>12</v>
      </c>
      <c r="P335" s="501">
        <f>IF(OR(MONTH(F335)&lt;7,AND(MONTH(F335)=7,DAY(F335)&lt;=25)),
MOD(SUM((E335-1901)*365,(N335-1)*28,O335,258),260),
MOD(SUM((E335-1900)*365,(N335-1)*28,O335,258),260))</f>
        <v>235</v>
      </c>
      <c r="Q335" s="462" t="str">
        <f>VLOOKUP(MOD(P335,4),色,2,FALSE)</f>
        <v>青い</v>
      </c>
      <c r="R335" s="466" t="str">
        <f>VLOOKUP(MOD(P335,13),銀河の音,2,FALSE)</f>
        <v>磁気の</v>
      </c>
      <c r="S335" s="470" t="str">
        <f>VLOOKUP(MOD(P335,20),太陽の紋章,2,FALSE)</f>
        <v>鷲</v>
      </c>
      <c r="T335" s="476"/>
    </row>
    <row r="336" spans="1:20" s="329" customFormat="1" ht="13.5" customHeight="1">
      <c r="A336" s="445" t="str">
        <f>VLOOKUP(MOD(E336,10),十干,2,FALSE)</f>
        <v>壬</v>
      </c>
      <c r="B336" s="447" t="str">
        <f>VLOOKUP(MOD(E336,12),十二支,3,FALSE)</f>
        <v xml:space="preserve">01 冥 </v>
      </c>
      <c r="C336" s="448" t="str">
        <f>VLOOKUP(F336,星座,3,TRUE)</f>
        <v xml:space="preserve">13 金 </v>
      </c>
      <c r="D336" s="531">
        <v>22760</v>
      </c>
      <c r="E336" s="449">
        <f>IFERROR(YEAR(D336),LEFT(D336,4))</f>
        <v>1962</v>
      </c>
      <c r="F336" s="449" t="str">
        <f>IF(ISTEXT(D336),RIGHT(D336,5),TEXT(D336,"mm/dd"))</f>
        <v>04/24</v>
      </c>
      <c r="G336" s="452">
        <f>SUM(MID(E336,1,1),MID(E336,2,1),MID(E336,3,1),MID(E336,4,1),MID(F336,1,1),MID(F336,2,1),MID(F336,4,1),MID(F336,5,1))</f>
        <v>28</v>
      </c>
      <c r="H336" s="450">
        <f>IF(MOD(G336,9)=0,9,MOD(G336,9))</f>
        <v>1</v>
      </c>
      <c r="I336" s="450" t="str">
        <f>IFERROR(MID("日月火水木金土",WEEKDAY(D336),1),"")</f>
        <v>火</v>
      </c>
      <c r="J336" s="453" t="s">
        <v>1964</v>
      </c>
      <c r="K336" s="455" t="str">
        <f>VLOOKUP(F336,石と花メイン,3,FALSE)</f>
        <v>□水晶</v>
      </c>
      <c r="L336" s="457" t="str">
        <f>VLOOKUP(F336,石と花メイン,4,FALSE)</f>
        <v>ゼラニウム【天竺葵】</v>
      </c>
      <c r="M336" s="401">
        <f>IF(OR(MONTH(F336)&lt;7,AND(MONTH(F336)=7,DAY(F336)&lt;=25)),
MOD(SUM((E336-1901)*365,259),260),
MOD(SUM((E336-1900)*365,259),260))</f>
        <v>164</v>
      </c>
      <c r="N336" s="494">
        <f>IF(AND(MONTH(F336)=7,DAY(F336)&gt;25),1,
ROUNDDOWN((SUM(VLOOKUP(MONTH(F336),D暦変換用数値,2,FALSE),DAY(F336))/28)+1,0))</f>
        <v>10</v>
      </c>
      <c r="O336" s="496">
        <f>IF(AND(MONTH(F336)=7,DAY(F336)&gt;25),DAY(F336)-25,
MOD((SUM(VLOOKUP(MONTH(F336),D暦変換用数値,2,FALSE),DAY(F336))),28)+1)</f>
        <v>21</v>
      </c>
      <c r="P336" s="499">
        <f>IF(OR(MONTH(F336)&lt;7,AND(MONTH(F336)=7,DAY(F336)&lt;=25)),
MOD(SUM((E336-1901)*365,(N336-1)*28,O336,258),260),
MOD(SUM((E336-1900)*365,(N336-1)*28,O336,258),260))</f>
        <v>176</v>
      </c>
      <c r="Q336" s="460" t="str">
        <f>VLOOKUP(MOD(P336,4),色,2,FALSE)</f>
        <v>黄色い</v>
      </c>
      <c r="R336" s="464" t="str">
        <f>VLOOKUP(MOD(P336,13),銀河の音,2,FALSE)</f>
        <v>共振の</v>
      </c>
      <c r="S336" s="468" t="str">
        <f>VLOOKUP(MOD(P336,20),太陽の紋章,2,FALSE)</f>
        <v>戦士</v>
      </c>
      <c r="T336" s="483" t="s">
        <v>3736</v>
      </c>
    </row>
    <row r="337" spans="1:20" s="329" customFormat="1" ht="13.5" customHeight="1">
      <c r="A337" s="445" t="str">
        <f>VLOOKUP(MOD(E337,10),十干,2,FALSE)</f>
        <v>壬</v>
      </c>
      <c r="B337" s="447" t="str">
        <f>VLOOKUP(MOD(E337,12),十二支,3,FALSE)</f>
        <v xml:space="preserve">01 冥 </v>
      </c>
      <c r="C337" s="448" t="str">
        <f>VLOOKUP(F337,星座,3,TRUE)</f>
        <v xml:space="preserve">13 金 </v>
      </c>
      <c r="D337" s="531">
        <v>22766</v>
      </c>
      <c r="E337" s="449">
        <f>IFERROR(YEAR(D337),LEFT(D337,4))</f>
        <v>1962</v>
      </c>
      <c r="F337" s="449" t="str">
        <f>IF(ISTEXT(D337),RIGHT(D337,5),TEXT(D337,"mm/dd"))</f>
        <v>04/30</v>
      </c>
      <c r="G337" s="452">
        <f>SUM(MID(E337,1,1),MID(E337,2,1),MID(E337,3,1),MID(E337,4,1),MID(F337,1,1),MID(F337,2,1),MID(F337,4,1),MID(F337,5,1))</f>
        <v>25</v>
      </c>
      <c r="H337" s="450">
        <f>IF(MOD(G337,9)=0,9,MOD(G337,9))</f>
        <v>7</v>
      </c>
      <c r="I337" s="450" t="str">
        <f>IFERROR(MID("日月火水木金土",WEEKDAY(D337),1),"")</f>
        <v>月</v>
      </c>
      <c r="J337" s="453" t="s">
        <v>1965</v>
      </c>
      <c r="K337" s="455" t="str">
        <f>VLOOKUP(F337,石と花メイン,3,FALSE)</f>
        <v>◇金剛石</v>
      </c>
      <c r="L337" s="457" t="str">
        <f>VLOOKUP(F337,石と花メイン,4,FALSE)</f>
        <v>金鎖【黄花藤】</v>
      </c>
      <c r="M337" s="401">
        <f>IF(OR(MONTH(F337)&lt;7,AND(MONTH(F337)=7,DAY(F337)&lt;=25)),
MOD(SUM((E337-1901)*365,259),260),
MOD(SUM((E337-1900)*365,259),260))</f>
        <v>164</v>
      </c>
      <c r="N337" s="494">
        <f>IF(AND(MONTH(F337)=7,DAY(F337)&gt;25),1,
ROUNDDOWN((SUM(VLOOKUP(MONTH(F337),D暦変換用数値,2,FALSE),DAY(F337))/28)+1,0))</f>
        <v>10</v>
      </c>
      <c r="O337" s="496">
        <f>IF(AND(MONTH(F337)=7,DAY(F337)&gt;25),DAY(F337)-25,
MOD((SUM(VLOOKUP(MONTH(F337),D暦変換用数値,2,FALSE),DAY(F337))),28)+1)</f>
        <v>27</v>
      </c>
      <c r="P337" s="499">
        <f>IF(OR(MONTH(F337)&lt;7,AND(MONTH(F337)=7,DAY(F337)&lt;=25)),
MOD(SUM((E337-1901)*365,(N337-1)*28,O337,258),260),
MOD(SUM((E337-1900)*365,(N337-1)*28,O337,258),260))</f>
        <v>182</v>
      </c>
      <c r="Q337" s="461" t="str">
        <f>VLOOKUP(MOD(P337,4),色,2,FALSE)</f>
        <v>白い</v>
      </c>
      <c r="R337" s="465" t="str">
        <f>VLOOKUP(MOD(P337,13),銀河の音,2,FALSE)</f>
        <v>宇宙の</v>
      </c>
      <c r="S337" s="469" t="str">
        <f>VLOOKUP(MOD(P337,20),太陽の紋章,2,FALSE)</f>
        <v>風</v>
      </c>
      <c r="T337" s="472" t="s">
        <v>7634</v>
      </c>
    </row>
    <row r="338" spans="1:20" s="329" customFormat="1" ht="13.5" customHeight="1">
      <c r="A338" s="445" t="str">
        <f>VLOOKUP(MOD(E338,10),十干,2,FALSE)</f>
        <v>壬</v>
      </c>
      <c r="B338" s="447" t="str">
        <f>VLOOKUP(MOD(E338,12),十二支,3,FALSE)</f>
        <v xml:space="preserve">01 冥 </v>
      </c>
      <c r="C338" s="448" t="str">
        <f>VLOOKUP(F338,星座,3,TRUE)</f>
        <v xml:space="preserve">13 金 </v>
      </c>
      <c r="D338" s="531">
        <v>22778</v>
      </c>
      <c r="E338" s="449">
        <f>IFERROR(YEAR(D338),LEFT(D338,4))</f>
        <v>1962</v>
      </c>
      <c r="F338" s="449" t="str">
        <f>IF(ISTEXT(D338),RIGHT(D338,5),TEXT(D338,"mm/dd"))</f>
        <v>05/12</v>
      </c>
      <c r="G338" s="452">
        <f>SUM(MID(E338,1,1),MID(E338,2,1),MID(E338,3,1),MID(E338,4,1),MID(F338,1,1),MID(F338,2,1),MID(F338,4,1),MID(F338,5,1))</f>
        <v>26</v>
      </c>
      <c r="H338" s="450">
        <f>IF(MOD(G338,9)=0,9,MOD(G338,9))</f>
        <v>8</v>
      </c>
      <c r="I338" s="450" t="str">
        <f>IFERROR(MID("日月火水木金土",WEEKDAY(D338),1),"")</f>
        <v>土</v>
      </c>
      <c r="J338" s="453" t="s">
        <v>1966</v>
      </c>
      <c r="K338" s="455" t="str">
        <f>VLOOKUP(F338,石と花メイン,3,FALSE)</f>
        <v>◆電気石</v>
      </c>
      <c r="L338" s="457" t="str">
        <f>VLOOKUP(F338,石と花メイン,4,FALSE)</f>
        <v>アザレア【西洋躑躅】</v>
      </c>
      <c r="M338" s="401">
        <f>IF(OR(MONTH(F338)&lt;7,AND(MONTH(F338)=7,DAY(F338)&lt;=25)),
MOD(SUM((E338-1901)*365,259),260),
MOD(SUM((E338-1900)*365,259),260))</f>
        <v>164</v>
      </c>
      <c r="N338" s="494">
        <f>IF(AND(MONTH(F338)=7,DAY(F338)&gt;25),1,
ROUNDDOWN((SUM(VLOOKUP(MONTH(F338),D暦変換用数値,2,FALSE),DAY(F338))/28)+1,0))</f>
        <v>11</v>
      </c>
      <c r="O338" s="496">
        <f>IF(AND(MONTH(F338)=7,DAY(F338)&gt;25),DAY(F338)-25,
MOD((SUM(VLOOKUP(MONTH(F338),D暦変換用数値,2,FALSE),DAY(F338))),28)+1)</f>
        <v>11</v>
      </c>
      <c r="P338" s="499">
        <f>IF(OR(MONTH(F338)&lt;7,AND(MONTH(F338)=7,DAY(F338)&lt;=25)),
MOD(SUM((E338-1901)*365,(N338-1)*28,O338,258),260),
MOD(SUM((E338-1900)*365,(N338-1)*28,O338,258),260))</f>
        <v>194</v>
      </c>
      <c r="Q338" s="461" t="str">
        <f>VLOOKUP(MOD(P338,4),色,2,FALSE)</f>
        <v>白い</v>
      </c>
      <c r="R338" s="465" t="str">
        <f>VLOOKUP(MOD(P338,13),銀河の音,2,FALSE)</f>
        <v>水晶の</v>
      </c>
      <c r="S338" s="469" t="str">
        <f>VLOOKUP(MOD(P338,20),太陽の紋章,2,FALSE)</f>
        <v>魔法使い</v>
      </c>
      <c r="T338" s="472" t="s">
        <v>6044</v>
      </c>
    </row>
    <row r="339" spans="1:20" s="329" customFormat="1" ht="13.5" customHeight="1">
      <c r="A339" s="445" t="str">
        <f>VLOOKUP(MOD(E339,10),十干,2,FALSE)</f>
        <v>甲</v>
      </c>
      <c r="B339" s="447" t="str">
        <f>VLOOKUP(MOD(E339,12),十二支,3,FALSE)</f>
        <v xml:space="preserve">01 冥 </v>
      </c>
      <c r="C339" s="448" t="str">
        <f>VLOOKUP(F339,星座,3,TRUE)</f>
        <v xml:space="preserve">13 金 </v>
      </c>
      <c r="D339" s="531">
        <v>27145</v>
      </c>
      <c r="E339" s="449">
        <f>IFERROR(YEAR(D339),LEFT(D339,4))</f>
        <v>1974</v>
      </c>
      <c r="F339" s="449" t="str">
        <f>IF(ISTEXT(D339),RIGHT(D339,5),TEXT(D339,"mm/dd"))</f>
        <v>04/26</v>
      </c>
      <c r="G339" s="452">
        <f>SUM(MID(E339,1,1),MID(E339,2,1),MID(E339,3,1),MID(E339,4,1),MID(F339,1,1),MID(F339,2,1),MID(F339,4,1),MID(F339,5,1))</f>
        <v>33</v>
      </c>
      <c r="H339" s="450">
        <f>IF(MOD(G339,9)=0,9,MOD(G339,9))</f>
        <v>6</v>
      </c>
      <c r="I339" s="450" t="str">
        <f>IFERROR(MID("日月火水木金土",WEEKDAY(D339),1),"")</f>
        <v>金</v>
      </c>
      <c r="J339" s="453" t="s">
        <v>3133</v>
      </c>
      <c r="K339" s="455" t="str">
        <f>VLOOKUP(F339,石と花メイン,3,FALSE)</f>
        <v>◇金剛石</v>
      </c>
      <c r="L339" s="457" t="str">
        <f>VLOOKUP(F339,石と花メイン,4,FALSE)</f>
        <v>海老根</v>
      </c>
      <c r="M339" s="401">
        <f>IF(OR(MONTH(F339)&lt;7,AND(MONTH(F339)=7,DAY(F339)&lt;=25)),
MOD(SUM((E339-1901)*365,259),260),
MOD(SUM((E339-1900)*365,259),260))</f>
        <v>124</v>
      </c>
      <c r="N339" s="494">
        <f>IF(AND(MONTH(F339)=7,DAY(F339)&gt;25),1,
ROUNDDOWN((SUM(VLOOKUP(MONTH(F339),D暦変換用数値,2,FALSE),DAY(F339))/28)+1,0))</f>
        <v>10</v>
      </c>
      <c r="O339" s="496">
        <f>IF(AND(MONTH(F339)=7,DAY(F339)&gt;25),DAY(F339)-25,
MOD((SUM(VLOOKUP(MONTH(F339),D暦変換用数値,2,FALSE),DAY(F339))),28)+1)</f>
        <v>23</v>
      </c>
      <c r="P339" s="499">
        <f>IF(OR(MONTH(F339)&lt;7,AND(MONTH(F339)=7,DAY(F339)&lt;=25)),
MOD(SUM((E339-1901)*365,(N339-1)*28,O339,258),260),
MOD(SUM((E339-1900)*365,(N339-1)*28,O339,258),260))</f>
        <v>138</v>
      </c>
      <c r="Q339" s="461" t="str">
        <f>VLOOKUP(MOD(P339,4),色,2,FALSE)</f>
        <v>白い</v>
      </c>
      <c r="R339" s="465" t="str">
        <f>VLOOKUP(MOD(P339,13),銀河の音,2,FALSE)</f>
        <v>銀河の</v>
      </c>
      <c r="S339" s="469" t="str">
        <f>VLOOKUP(MOD(P339,20),太陽の紋章,2,FALSE)</f>
        <v>鏡</v>
      </c>
      <c r="T339" s="482" t="s">
        <v>3311</v>
      </c>
    </row>
    <row r="340" spans="1:20" s="329" customFormat="1" ht="13.5" customHeight="1">
      <c r="A340" s="445" t="str">
        <f>VLOOKUP(MOD(E340,10),十干,2,FALSE)</f>
        <v>甲</v>
      </c>
      <c r="B340" s="447" t="str">
        <f>VLOOKUP(MOD(E340,12),十二支,3,FALSE)</f>
        <v xml:space="preserve">01 冥 </v>
      </c>
      <c r="C340" s="448" t="str">
        <f>VLOOKUP(F340,星座,3,TRUE)</f>
        <v xml:space="preserve">13 金 </v>
      </c>
      <c r="D340" s="531">
        <v>27146</v>
      </c>
      <c r="E340" s="449">
        <f>IFERROR(YEAR(D340),LEFT(D340,4))</f>
        <v>1974</v>
      </c>
      <c r="F340" s="449" t="str">
        <f>IF(ISTEXT(D340),RIGHT(D340,5),TEXT(D340,"mm/dd"))</f>
        <v>04/27</v>
      </c>
      <c r="G340" s="452">
        <f>SUM(MID(E340,1,1),MID(E340,2,1),MID(E340,3,1),MID(E340,4,1),MID(F340,1,1),MID(F340,2,1),MID(F340,4,1),MID(F340,5,1))</f>
        <v>34</v>
      </c>
      <c r="H340" s="450">
        <f>IF(MOD(G340,9)=0,9,MOD(G340,9))</f>
        <v>7</v>
      </c>
      <c r="I340" s="450" t="str">
        <f>IFERROR(MID("日月火水木金土",WEEKDAY(D340),1),"")</f>
        <v>土</v>
      </c>
      <c r="J340" s="453" t="s">
        <v>1967</v>
      </c>
      <c r="K340" s="455" t="str">
        <f>VLOOKUP(F340,石と花メイン,3,FALSE)</f>
        <v>◆風信子石</v>
      </c>
      <c r="L340" s="457" t="str">
        <f>VLOOKUP(F340,石と花メイン,4,FALSE)</f>
        <v>翁草【猫草】</v>
      </c>
      <c r="M340" s="401">
        <f>IF(OR(MONTH(F340)&lt;7,AND(MONTH(F340)=7,DAY(F340)&lt;=25)),
MOD(SUM((E340-1901)*365,259),260),
MOD(SUM((E340-1900)*365,259),260))</f>
        <v>124</v>
      </c>
      <c r="N340" s="494">
        <f>IF(AND(MONTH(F340)=7,DAY(F340)&gt;25),1,
ROUNDDOWN((SUM(VLOOKUP(MONTH(F340),D暦変換用数値,2,FALSE),DAY(F340))/28)+1,0))</f>
        <v>10</v>
      </c>
      <c r="O340" s="496">
        <f>IF(AND(MONTH(F340)=7,DAY(F340)&gt;25),DAY(F340)-25,
MOD((SUM(VLOOKUP(MONTH(F340),D暦変換用数値,2,FALSE),DAY(F340))),28)+1)</f>
        <v>24</v>
      </c>
      <c r="P340" s="499">
        <f>IF(OR(MONTH(F340)&lt;7,AND(MONTH(F340)=7,DAY(F340)&lt;=25)),
MOD(SUM((E340-1901)*365,(N340-1)*28,O340,258),260),
MOD(SUM((E340-1900)*365,(N340-1)*28,O340,258),260))</f>
        <v>139</v>
      </c>
      <c r="Q340" s="462" t="str">
        <f>VLOOKUP(MOD(P340,4),色,2,FALSE)</f>
        <v>青い</v>
      </c>
      <c r="R340" s="466" t="str">
        <f>VLOOKUP(MOD(P340,13),銀河の音,2,FALSE)</f>
        <v>太陽の</v>
      </c>
      <c r="S340" s="470" t="str">
        <f>VLOOKUP(MOD(P340,20),太陽の紋章,2,FALSE)</f>
        <v>嵐</v>
      </c>
      <c r="T340" s="483" t="s">
        <v>3736</v>
      </c>
    </row>
    <row r="341" spans="1:20" s="329" customFormat="1" ht="13.5" customHeight="1">
      <c r="A341" s="445" t="str">
        <f>VLOOKUP(MOD(E341,10),十干,2,FALSE)</f>
        <v>丙</v>
      </c>
      <c r="B341" s="447" t="str">
        <f>VLOOKUP(MOD(E341,12),十二支,3,FALSE)</f>
        <v xml:space="preserve">01 冥 </v>
      </c>
      <c r="C341" s="448" t="str">
        <f>VLOOKUP(F341,星座,3,TRUE)</f>
        <v xml:space="preserve">13 金 </v>
      </c>
      <c r="D341" s="531">
        <v>31549</v>
      </c>
      <c r="E341" s="449">
        <f>IFERROR(YEAR(D341),LEFT(D341,4))</f>
        <v>1986</v>
      </c>
      <c r="F341" s="449" t="str">
        <f>IF(ISTEXT(D341),RIGHT(D341,5),TEXT(D341,"mm/dd"))</f>
        <v>05/17</v>
      </c>
      <c r="G341" s="452">
        <f>SUM(MID(E341,1,1),MID(E341,2,1),MID(E341,3,1),MID(E341,4,1),MID(F341,1,1),MID(F341,2,1),MID(F341,4,1),MID(F341,5,1))</f>
        <v>37</v>
      </c>
      <c r="H341" s="450">
        <f>IF(MOD(G341,9)=0,9,MOD(G341,9))</f>
        <v>1</v>
      </c>
      <c r="I341" s="450" t="str">
        <f>IFERROR(MID("日月火水木金土",WEEKDAY(D341),1),"")</f>
        <v>土</v>
      </c>
      <c r="J341" s="453" t="s">
        <v>1968</v>
      </c>
      <c r="K341" s="455" t="str">
        <f>VLOOKUP(F341,石と花メイン,3,FALSE)</f>
        <v>◆翠玉</v>
      </c>
      <c r="L341" s="457" t="str">
        <f>VLOOKUP(F341,石と花メイン,4,FALSE)</f>
        <v>紫蘭【紅蘭】</v>
      </c>
      <c r="M341" s="401">
        <f>IF(OR(MONTH(F341)&lt;7,AND(MONTH(F341)=7,DAY(F341)&lt;=25)),
MOD(SUM((E341-1901)*365,259),260),
MOD(SUM((E341-1900)*365,259),260))</f>
        <v>84</v>
      </c>
      <c r="N341" s="494">
        <f>IF(AND(MONTH(F341)=7,DAY(F341)&gt;25),1,
ROUNDDOWN((SUM(VLOOKUP(MONTH(F341),D暦変換用数値,2,FALSE),DAY(F341))/28)+1,0))</f>
        <v>11</v>
      </c>
      <c r="O341" s="496">
        <f>IF(AND(MONTH(F341)=7,DAY(F341)&gt;25),DAY(F341)-25,
MOD((SUM(VLOOKUP(MONTH(F341),D暦変換用数値,2,FALSE),DAY(F341))),28)+1)</f>
        <v>16</v>
      </c>
      <c r="P341" s="499">
        <f>IF(OR(MONTH(F341)&lt;7,AND(MONTH(F341)=7,DAY(F341)&lt;=25)),
MOD(SUM((E341-1901)*365,(N341-1)*28,O341,258),260),
MOD(SUM((E341-1900)*365,(N341-1)*28,O341,258),260))</f>
        <v>119</v>
      </c>
      <c r="Q341" s="462" t="str">
        <f>VLOOKUP(MOD(P341,4),色,2,FALSE)</f>
        <v>青い</v>
      </c>
      <c r="R341" s="466" t="str">
        <f>VLOOKUP(MOD(P341,13),銀河の音,2,FALSE)</f>
        <v>月の</v>
      </c>
      <c r="S341" s="470" t="str">
        <f>VLOOKUP(MOD(P341,20),太陽の紋章,2,FALSE)</f>
        <v>嵐</v>
      </c>
      <c r="T341" s="508" t="s">
        <v>3312</v>
      </c>
    </row>
    <row r="342" spans="1:20" s="329" customFormat="1" ht="13.5" customHeight="1">
      <c r="A342" s="414" t="str">
        <f>VLOOKUP(MOD(E342,10),十干,2,FALSE)</f>
        <v>戊</v>
      </c>
      <c r="B342" s="415" t="str">
        <f>VLOOKUP(MOD(E342,12),十二支,3,FALSE)</f>
        <v xml:space="preserve">01 冥 </v>
      </c>
      <c r="C342" s="416" t="str">
        <f>VLOOKUP(F342,星座,3,TRUE)</f>
        <v xml:space="preserve">13 金 </v>
      </c>
      <c r="D342" s="533">
        <v>35912</v>
      </c>
      <c r="E342" s="417">
        <f>IFERROR(YEAR(D342),LEFT(D342,4))</f>
        <v>1998</v>
      </c>
      <c r="F342" s="417" t="str">
        <f>IF(ISTEXT(D342),RIGHT(D342,5),TEXT(D342,"mm/dd"))</f>
        <v>04/27</v>
      </c>
      <c r="G342" s="417">
        <f>SUM(MID(E342,1,1),MID(E342,2,1),MID(E342,3,1),MID(E342,4,1),MID(F342,1,1),MID(F342,2,1),MID(F342,4,1),MID(F342,5,1))</f>
        <v>40</v>
      </c>
      <c r="H342" s="417">
        <f>IF(MOD(G342,9)=0,9,MOD(G342,9))</f>
        <v>4</v>
      </c>
      <c r="I342" s="417" t="str">
        <f>IFERROR(MID("日月火水木金土",WEEKDAY(D342),1),"")</f>
        <v>月</v>
      </c>
      <c r="J342" s="418" t="s">
        <v>3825</v>
      </c>
      <c r="K342" s="419" t="str">
        <f>VLOOKUP(F342,石と花メイン,3,FALSE)</f>
        <v>◆風信子石</v>
      </c>
      <c r="L342" s="420" t="str">
        <f>VLOOKUP(F342,石と花メイン,4,FALSE)</f>
        <v>翁草【猫草】</v>
      </c>
      <c r="M342" s="399">
        <f>IF(OR(MONTH(F342)&lt;7,AND(MONTH(F342)=7,DAY(F342)&lt;=25)),
MOD(SUM((E342-1901)*365,259),260),
MOD(SUM((E342-1900)*365,259),260))</f>
        <v>44</v>
      </c>
      <c r="N342" s="421">
        <f>IF(AND(MONTH(F342)=7,DAY(F342)&gt;25),1,
ROUNDDOWN((SUM(VLOOKUP(MONTH(F342),D暦変換用数値,2,FALSE),DAY(F342))/28)+1,0))</f>
        <v>10</v>
      </c>
      <c r="O342" s="422">
        <f>IF(AND(MONTH(F342)=7,DAY(F342)&gt;25),DAY(F342)-25,
MOD((SUM(VLOOKUP(MONTH(F342),D暦変換用数値,2,FALSE),DAY(F342))),28)+1)</f>
        <v>24</v>
      </c>
      <c r="P342" s="423">
        <f>IF(OR(MONTH(F342)&lt;7,AND(MONTH(F342)=7,DAY(F342)&lt;=25)),
MOD(SUM((E342-1901)*365,(N342-1)*28,O342,258),260),
MOD(SUM((E342-1900)*365,(N342-1)*28,O342,258),260))</f>
        <v>59</v>
      </c>
      <c r="Q342" s="424" t="str">
        <f>VLOOKUP(MOD(P342,4),色,2,FALSE)</f>
        <v>青い</v>
      </c>
      <c r="R342" s="425" t="str">
        <f>VLOOKUP(MOD(P342,13),銀河の音,2,FALSE)</f>
        <v>共振の</v>
      </c>
      <c r="S342" s="426" t="str">
        <f>VLOOKUP(MOD(P342,20),太陽の紋章,2,FALSE)</f>
        <v>嵐</v>
      </c>
      <c r="T342" s="502" t="s">
        <v>4029</v>
      </c>
    </row>
    <row r="343" spans="1:20" s="329" customFormat="1" ht="13.5" customHeight="1">
      <c r="A343" s="414" t="str">
        <f>VLOOKUP(MOD(E343,10),十干,2,FALSE)</f>
        <v>戊</v>
      </c>
      <c r="B343" s="415" t="str">
        <f>VLOOKUP(MOD(E343,12),十二支,3,FALSE)</f>
        <v xml:space="preserve">01 冥 </v>
      </c>
      <c r="C343" s="416" t="str">
        <f>VLOOKUP(F343,星座,3,TRUE)</f>
        <v xml:space="preserve">13 金 </v>
      </c>
      <c r="D343" s="533">
        <v>35917</v>
      </c>
      <c r="E343" s="417">
        <f>IFERROR(YEAR(D343),LEFT(D343,4))</f>
        <v>1998</v>
      </c>
      <c r="F343" s="417" t="str">
        <f>IF(ISTEXT(D343),RIGHT(D343,5),TEXT(D343,"mm/dd"))</f>
        <v>05/02</v>
      </c>
      <c r="G343" s="417">
        <f>SUM(MID(E343,1,1),MID(E343,2,1),MID(E343,3,1),MID(E343,4,1),MID(F343,1,1),MID(F343,2,1),MID(F343,4,1),MID(F343,5,1))</f>
        <v>34</v>
      </c>
      <c r="H343" s="417">
        <f>IF(MOD(G343,9)=0,9,MOD(G343,9))</f>
        <v>7</v>
      </c>
      <c r="I343" s="417" t="str">
        <f>IFERROR(MID("日月火水木金土",WEEKDAY(D343),1),"")</f>
        <v>土</v>
      </c>
      <c r="J343" s="492" t="s">
        <v>3826</v>
      </c>
      <c r="K343" s="419" t="str">
        <f>VLOOKUP(F343,石と花メイン,3,FALSE)</f>
        <v>■紅玉髄</v>
      </c>
      <c r="L343" s="420" t="str">
        <f>VLOOKUP(F343,石と花メイン,4,FALSE)</f>
        <v>デルフィニウム【大飛燕草】</v>
      </c>
      <c r="M343" s="399">
        <f>IF(OR(MONTH(F343)&lt;7,AND(MONTH(F343)=7,DAY(F343)&lt;=25)),
MOD(SUM((E343-1901)*365,259),260),
MOD(SUM((E343-1900)*365,259),260))</f>
        <v>44</v>
      </c>
      <c r="N343" s="421">
        <f>IF(AND(MONTH(F343)=7,DAY(F343)&gt;25),1,
ROUNDDOWN((SUM(VLOOKUP(MONTH(F343),D暦変換用数値,2,FALSE),DAY(F343))/28)+1,0))</f>
        <v>11</v>
      </c>
      <c r="O343" s="422">
        <f>IF(AND(MONTH(F343)=7,DAY(F343)&gt;25),DAY(F343)-25,
MOD((SUM(VLOOKUP(MONTH(F343),D暦変換用数値,2,FALSE),DAY(F343))),28)+1)</f>
        <v>1</v>
      </c>
      <c r="P343" s="423">
        <f>IF(OR(MONTH(F343)&lt;7,AND(MONTH(F343)=7,DAY(F343)&lt;=25)),
MOD(SUM((E343-1901)*365,(N343-1)*28,O343,258),260),
MOD(SUM((E343-1900)*365,(N343-1)*28,O343,258),260))</f>
        <v>64</v>
      </c>
      <c r="Q343" s="424" t="str">
        <f>VLOOKUP(MOD(P343,4),色,2,FALSE)</f>
        <v>黄色い</v>
      </c>
      <c r="R343" s="425" t="str">
        <f>VLOOKUP(MOD(P343,13),銀河の音,2,FALSE)</f>
        <v>水晶の</v>
      </c>
      <c r="S343" s="426" t="str">
        <f>VLOOKUP(MOD(P343,20),太陽の紋章,2,FALSE)</f>
        <v>種</v>
      </c>
      <c r="T343" s="636" t="s">
        <v>7601</v>
      </c>
    </row>
    <row r="344" spans="1:20" s="329" customFormat="1" ht="13.5" customHeight="1">
      <c r="A344" s="414" t="str">
        <f>VLOOKUP(MOD(E344,10),十干,2,FALSE)</f>
        <v>戊</v>
      </c>
      <c r="B344" s="415" t="str">
        <f>VLOOKUP(MOD(E344,12),十二支,3,FALSE)</f>
        <v xml:space="preserve">01 冥 </v>
      </c>
      <c r="C344" s="416" t="str">
        <f>VLOOKUP(F344,星座,3,TRUE)</f>
        <v xml:space="preserve">13 金 </v>
      </c>
      <c r="D344" s="533">
        <v>35925</v>
      </c>
      <c r="E344" s="417">
        <f>IFERROR(YEAR(D344),LEFT(D344,4))</f>
        <v>1998</v>
      </c>
      <c r="F344" s="417" t="str">
        <f>IF(ISTEXT(D344),RIGHT(D344,5),TEXT(D344,"mm/dd"))</f>
        <v>05/10</v>
      </c>
      <c r="G344" s="417">
        <f>SUM(MID(E344,1,1),MID(E344,2,1),MID(E344,3,1),MID(E344,4,1),MID(F344,1,1),MID(F344,2,1),MID(F344,4,1),MID(F344,5,1))</f>
        <v>33</v>
      </c>
      <c r="H344" s="417">
        <f>IF(MOD(G344,9)=0,9,MOD(G344,9))</f>
        <v>6</v>
      </c>
      <c r="I344" s="417" t="str">
        <f>IFERROR(MID("日月火水木金土",WEEKDAY(D344),1),"")</f>
        <v>日</v>
      </c>
      <c r="J344" s="418" t="s">
        <v>3827</v>
      </c>
      <c r="K344" s="419" t="str">
        <f>VLOOKUP(F344,石と花メイン,3,FALSE)</f>
        <v>●薔薇色石</v>
      </c>
      <c r="L344" s="420" t="str">
        <f>VLOOKUP(F344,石と花メイン,4,FALSE)</f>
        <v>石楠花</v>
      </c>
      <c r="M344" s="399">
        <f>IF(OR(MONTH(F344)&lt;7,AND(MONTH(F344)=7,DAY(F344)&lt;=25)),
MOD(SUM((E344-1901)*365,259),260),
MOD(SUM((E344-1900)*365,259),260))</f>
        <v>44</v>
      </c>
      <c r="N344" s="421">
        <f>IF(AND(MONTH(F344)=7,DAY(F344)&gt;25),1,
ROUNDDOWN((SUM(VLOOKUP(MONTH(F344),D暦変換用数値,2,FALSE),DAY(F344))/28)+1,0))</f>
        <v>11</v>
      </c>
      <c r="O344" s="422">
        <f>IF(AND(MONTH(F344)=7,DAY(F344)&gt;25),DAY(F344)-25,
MOD((SUM(VLOOKUP(MONTH(F344),D暦変換用数値,2,FALSE),DAY(F344))),28)+1)</f>
        <v>9</v>
      </c>
      <c r="P344" s="423">
        <f>IF(OR(MONTH(F344)&lt;7,AND(MONTH(F344)=7,DAY(F344)&lt;=25)),
MOD(SUM((E344-1901)*365,(N344-1)*28,O344,258),260),
MOD(SUM((E344-1900)*365,(N344-1)*28,O344,258),260))</f>
        <v>72</v>
      </c>
      <c r="Q344" s="424" t="str">
        <f>VLOOKUP(MOD(P344,4),色,2,FALSE)</f>
        <v>黄色い</v>
      </c>
      <c r="R344" s="425" t="str">
        <f>VLOOKUP(MOD(P344,13),銀河の音,2,FALSE)</f>
        <v>共振の</v>
      </c>
      <c r="S344" s="426" t="str">
        <f>VLOOKUP(MOD(P344,20),太陽の紋章,2,FALSE)</f>
        <v>人</v>
      </c>
      <c r="T344" s="473" t="s">
        <v>3106</v>
      </c>
    </row>
    <row r="345" spans="1:20" s="329" customFormat="1" ht="13.5" customHeight="1">
      <c r="A345" s="442" t="str">
        <f>VLOOKUP(MOD(E345,10),十干,2,FALSE)</f>
        <v>戊</v>
      </c>
      <c r="B345" s="432" t="str">
        <f>VLOOKUP(MOD(E345,12),十二支,3,FALSE)</f>
        <v xml:space="preserve">01 冥 </v>
      </c>
      <c r="C345" s="433" t="str">
        <f>VLOOKUP(F345,星座,3,TRUE)</f>
        <v xml:space="preserve">13 金 </v>
      </c>
      <c r="D345" s="540">
        <v>35926</v>
      </c>
      <c r="E345" s="434">
        <f>IFERROR(YEAR(D345),LEFT(D345,4))</f>
        <v>1998</v>
      </c>
      <c r="F345" s="548" t="str">
        <f>IF(ISTEXT(D345),RIGHT(D345,5),TEXT(D345,"mm/dd"))</f>
        <v>05/11</v>
      </c>
      <c r="G345" s="434">
        <f>SUM(MID(E345,1,1),MID(E345,2,1),MID(E345,3,1),MID(E345,4,1),MID(F345,1,1),MID(F345,2,1),MID(F345,4,1),MID(F345,5,1))</f>
        <v>34</v>
      </c>
      <c r="H345" s="434">
        <f>IF(MOD(G345,9)=0,9,MOD(G345,9))</f>
        <v>7</v>
      </c>
      <c r="I345" s="434" t="str">
        <f>IFERROR(MID("日月火水木金土",WEEKDAY(D345),1),"")</f>
        <v>月</v>
      </c>
      <c r="J345" s="443" t="s">
        <v>9361</v>
      </c>
      <c r="K345" s="436" t="str">
        <f>VLOOKUP(F345,石と花メイン,3,FALSE)</f>
        <v>□水晶</v>
      </c>
      <c r="L345" s="435" t="str">
        <f>VLOOKUP(F345,石と花メイン,4,FALSE)</f>
        <v>林檎</v>
      </c>
      <c r="M345" s="400">
        <f>IF(OR(MONTH(F345)&lt;7,AND(MONTH(F345)=7,DAY(F345)&lt;=25)),
MOD(SUM((E345-1901)*365,259),260),
MOD(SUM((E345-1900)*365,259),260))</f>
        <v>44</v>
      </c>
      <c r="N345" s="436">
        <f>IF(AND(MONTH(F345)=7,DAY(F345)&gt;25),1,
ROUNDDOWN((SUM(VLOOKUP(MONTH(F345),D暦変換用数値,2,FALSE),DAY(F345))/28)+1,0))</f>
        <v>11</v>
      </c>
      <c r="O345" s="437">
        <f>IF(AND(MONTH(F345)=7,DAY(F345)&gt;25),DAY(F345)-25,
MOD((SUM(VLOOKUP(MONTH(F345),D暦変換用数値,2,FALSE),DAY(F345))),28)+1)</f>
        <v>10</v>
      </c>
      <c r="P345" s="438">
        <f>IF(OR(MONTH(F345)&lt;7,AND(MONTH(F345)=7,DAY(F345)&lt;=25)),
MOD(SUM((E345-1901)*365,(N345-1)*28,O345,258),260),
MOD(SUM((E345-1900)*365,(N345-1)*28,O345,258),260))</f>
        <v>73</v>
      </c>
      <c r="Q345" s="439" t="str">
        <f>VLOOKUP(MOD(P345,4),色,2,FALSE)</f>
        <v>赤い</v>
      </c>
      <c r="R345" s="440" t="str">
        <f>VLOOKUP(MOD(P345,13),銀河の音,2,FALSE)</f>
        <v>銀河の</v>
      </c>
      <c r="S345" s="441" t="str">
        <f>VLOOKUP(MOD(P345,20),太陽の紋章,2,FALSE)</f>
        <v>空歩く者</v>
      </c>
      <c r="T345" s="487" t="s">
        <v>9362</v>
      </c>
    </row>
    <row r="346" spans="1:20" s="329" customFormat="1" ht="13.5" customHeight="1">
      <c r="A346" s="414" t="str">
        <f>VLOOKUP(MOD(E346,10),十干,2,FALSE)</f>
        <v>戊</v>
      </c>
      <c r="B346" s="415" t="str">
        <f>VLOOKUP(MOD(E346,12),十二支,3,FALSE)</f>
        <v xml:space="preserve">01 冥 </v>
      </c>
      <c r="C346" s="416" t="str">
        <f>VLOOKUP(F346,星座,3,TRUE)</f>
        <v xml:space="preserve">13 金 </v>
      </c>
      <c r="D346" s="533">
        <v>35934</v>
      </c>
      <c r="E346" s="417">
        <f>IFERROR(YEAR(D346),LEFT(D346,4))</f>
        <v>1998</v>
      </c>
      <c r="F346" s="417" t="str">
        <f>IF(ISTEXT(D346),RIGHT(D346,5),TEXT(D346,"mm/dd"))</f>
        <v>05/19</v>
      </c>
      <c r="G346" s="417">
        <f>SUM(MID(E346,1,1),MID(E346,2,1),MID(E346,3,1),MID(E346,4,1),MID(F346,1,1),MID(F346,2,1),MID(F346,4,1),MID(F346,5,1))</f>
        <v>42</v>
      </c>
      <c r="H346" s="417">
        <f>IF(MOD(G346,9)=0,9,MOD(G346,9))</f>
        <v>6</v>
      </c>
      <c r="I346" s="417" t="str">
        <f>IFERROR(MID("日月火水木金土",WEEKDAY(D346),1),"")</f>
        <v>火</v>
      </c>
      <c r="J346" s="418" t="s">
        <v>3828</v>
      </c>
      <c r="K346" s="419" t="str">
        <f>VLOOKUP(F346,石と花メイン,3,FALSE)</f>
        <v>◆柘榴石</v>
      </c>
      <c r="L346" s="420" t="str">
        <f>VLOOKUP(F346,石と花メイン,4,FALSE)</f>
        <v>芍薬【夷草】</v>
      </c>
      <c r="M346" s="399">
        <f>IF(OR(MONTH(F346)&lt;7,AND(MONTH(F346)=7,DAY(F346)&lt;=25)),
MOD(SUM((E346-1901)*365,259),260),
MOD(SUM((E346-1900)*365,259),260))</f>
        <v>44</v>
      </c>
      <c r="N346" s="421">
        <f>IF(AND(MONTH(F346)=7,DAY(F346)&gt;25),1,
ROUNDDOWN((SUM(VLOOKUP(MONTH(F346),D暦変換用数値,2,FALSE),DAY(F346))/28)+1,0))</f>
        <v>11</v>
      </c>
      <c r="O346" s="422">
        <f>IF(AND(MONTH(F346)=7,DAY(F346)&gt;25),DAY(F346)-25,
MOD((SUM(VLOOKUP(MONTH(F346),D暦変換用数値,2,FALSE),DAY(F346))),28)+1)</f>
        <v>18</v>
      </c>
      <c r="P346" s="423">
        <f>IF(OR(MONTH(F346)&lt;7,AND(MONTH(F346)=7,DAY(F346)&lt;=25)),
MOD(SUM((E346-1901)*365,(N346-1)*28,O346,258),260),
MOD(SUM((E346-1900)*365,(N346-1)*28,O346,258),260))</f>
        <v>81</v>
      </c>
      <c r="Q346" s="424" t="str">
        <f>VLOOKUP(MOD(P346,4),色,2,FALSE)</f>
        <v>赤い</v>
      </c>
      <c r="R346" s="425" t="str">
        <f>VLOOKUP(MOD(P346,13),銀河の音,2,FALSE)</f>
        <v>電気の</v>
      </c>
      <c r="S346" s="426" t="str">
        <f>VLOOKUP(MOD(P346,20),太陽の紋章,2,FALSE)</f>
        <v>竜</v>
      </c>
      <c r="T346" s="475" t="s">
        <v>5668</v>
      </c>
    </row>
    <row r="347" spans="1:20" s="329" customFormat="1" ht="13.5" customHeight="1">
      <c r="A347" s="490" t="str">
        <f>VLOOKUP(MOD(E347,10),十干,2,FALSE)</f>
        <v>庚</v>
      </c>
      <c r="B347" s="415" t="str">
        <f>VLOOKUP(MOD(E347,12),十二支,3,FALSE)</f>
        <v xml:space="preserve">01 冥 </v>
      </c>
      <c r="C347" s="416" t="str">
        <f>VLOOKUP(F347,星座,3,TRUE)</f>
        <v xml:space="preserve">13 金 </v>
      </c>
      <c r="D347" s="530">
        <v>40314</v>
      </c>
      <c r="E347" s="491">
        <f>IFERROR(YEAR(D347),LEFT(D347,4))</f>
        <v>2010</v>
      </c>
      <c r="F347" s="491" t="str">
        <f>IF(ISTEXT(D347),RIGHT(D347,5),TEXT(D347,"mm/dd"))</f>
        <v>05/16</v>
      </c>
      <c r="G347" s="491">
        <f>SUM(MID(E347,1,1),MID(E347,2,1),MID(E347,3,1),MID(E347,4,1),MID(F347,1,1),MID(F347,2,1),MID(F347,4,1),MID(F347,5,1))</f>
        <v>15</v>
      </c>
      <c r="H347" s="491">
        <f>IF(MOD(G347,9)=0,9,MOD(G347,9))</f>
        <v>6</v>
      </c>
      <c r="I347" s="491" t="str">
        <f>IFERROR(MID("日月火水木金土",WEEKDAY(D347),1),"")</f>
        <v>日</v>
      </c>
      <c r="J347" s="492" t="s">
        <v>7234</v>
      </c>
      <c r="K347" s="419" t="str">
        <f>VLOOKUP(F347,石と花メイン,3,FALSE)</f>
        <v>○真珠</v>
      </c>
      <c r="L347" s="493" t="str">
        <f>VLOOKUP(F347,石と花メイン,4,FALSE)</f>
        <v>アリウム【花葱】</v>
      </c>
      <c r="M347" s="481">
        <f>IF(OR(MONTH(F347)&lt;7,AND(MONTH(F347)=7,DAY(F347)&lt;=25)),
MOD(SUM((E347-1901)*365,259),260),
MOD(SUM((E347-1900)*365,259),260))</f>
        <v>4</v>
      </c>
      <c r="N347" s="419">
        <f>IF(AND(MONTH(F347)=7,DAY(F347)&gt;25),1,
ROUNDDOWN((SUM(VLOOKUP(MONTH(F347),D暦変換用数値,2,FALSE),DAY(F347))/28)+1,0))</f>
        <v>11</v>
      </c>
      <c r="O347" s="506">
        <f>IF(AND(MONTH(F347)=7,DAY(F347)&gt;25),DAY(F347)-25,
MOD((SUM(VLOOKUP(MONTH(F347),D暦変換用数値,2,FALSE),DAY(F347))),28)+1)</f>
        <v>15</v>
      </c>
      <c r="P347" s="507">
        <f>IF(OR(MONTH(F347)&lt;7,AND(MONTH(F347)=7,DAY(F347)&lt;=25)),
MOD(SUM((E347-1901)*365,(N347-1)*28,O347,258),260),
MOD(SUM((E347-1900)*365,(N347-1)*28,O347,258),260))</f>
        <v>38</v>
      </c>
      <c r="Q347" s="424" t="str">
        <f>VLOOKUP(MOD(P347,4),色,2,FALSE)</f>
        <v>白い</v>
      </c>
      <c r="R347" s="425" t="str">
        <f>VLOOKUP(MOD(P347,13),銀河の音,2,FALSE)</f>
        <v>水晶の</v>
      </c>
      <c r="S347" s="426" t="str">
        <f>VLOOKUP(MOD(P347,20),太陽の紋章,2,FALSE)</f>
        <v>鏡</v>
      </c>
      <c r="T347" s="636" t="s">
        <v>7235</v>
      </c>
    </row>
    <row r="348" spans="1:20" s="329" customFormat="1" ht="13.5" customHeight="1">
      <c r="A348" s="414" t="str">
        <f>VLOOKUP(MOD(E348,10),十干,2,FALSE)</f>
        <v>丙</v>
      </c>
      <c r="B348" s="415" t="str">
        <f>VLOOKUP(MOD(E348,12),十二支,3,FALSE)</f>
        <v xml:space="preserve">01 冥 </v>
      </c>
      <c r="C348" s="416" t="str">
        <f>VLOOKUP(F348,星座,3,TRUE)</f>
        <v xml:space="preserve">13 金 </v>
      </c>
      <c r="D348" s="533" t="s">
        <v>8652</v>
      </c>
      <c r="E348" s="417" t="str">
        <f>IFERROR(YEAR(D348),LEFT(D348,4))</f>
        <v>1506</v>
      </c>
      <c r="F348" s="417" t="str">
        <f>IF(ISTEXT(D348),RIGHT(D348,5),TEXT(D348,"mm/dd"))</f>
        <v>05/20</v>
      </c>
      <c r="G348" s="417">
        <f>SUM(MID(E348,1,1),MID(E348,2,1),MID(E348,3,1),MID(E348,4,1),MID(F348,1,1),MID(F348,2,1),MID(F348,4,1),MID(F348,5,1))</f>
        <v>19</v>
      </c>
      <c r="H348" s="417">
        <f>IF(MOD(G348,9)=0,9,MOD(G348,9))</f>
        <v>1</v>
      </c>
      <c r="I348" s="417" t="str">
        <f>IFERROR(MID("日月火水木金土",WEEKDAY(D348),1),"")</f>
        <v/>
      </c>
      <c r="J348" s="418" t="s">
        <v>3823</v>
      </c>
      <c r="K348" s="419" t="str">
        <f>VLOOKUP(F348,石と花メイン,3,FALSE)</f>
        <v>◆青玉</v>
      </c>
      <c r="L348" s="420" t="str">
        <f>VLOOKUP(F348,石と花メイン,4,FALSE)</f>
        <v>片喰/酢漿草【オキザリス】</v>
      </c>
      <c r="M348" s="399">
        <f>IF(OR(MONTH(F348)&lt;7,AND(MONTH(F348)=7,DAY(F348)&lt;=25)),
MOD(SUM((E348-1901)*365,259),260),
MOD(SUM((E348-1900)*365,259),260))</f>
        <v>124</v>
      </c>
      <c r="N348" s="421">
        <f>IF(AND(MONTH(F348)=7,DAY(F348)&gt;25),1,
ROUNDDOWN((SUM(VLOOKUP(MONTH(F348),D暦変換用数値,2,FALSE),DAY(F348))/28)+1,0))</f>
        <v>11</v>
      </c>
      <c r="O348" s="422">
        <f>IF(AND(MONTH(F348)=7,DAY(F348)&gt;25),DAY(F348)-25,
MOD((SUM(VLOOKUP(MONTH(F348),D暦変換用数値,2,FALSE),DAY(F348))),28)+1)</f>
        <v>19</v>
      </c>
      <c r="P348" s="423">
        <f>IF(OR(MONTH(F348)&lt;7,AND(MONTH(F348)=7,DAY(F348)&lt;=25)),
MOD(SUM((E348-1901)*365,(N348-1)*28,O348,258),260),
MOD(SUM((E348-1900)*365,(N348-1)*28,O348,258),260))</f>
        <v>162</v>
      </c>
      <c r="Q348" s="424" t="str">
        <f>VLOOKUP(MOD(P348,4),色,2,FALSE)</f>
        <v>白い</v>
      </c>
      <c r="R348" s="425" t="str">
        <f>VLOOKUP(MOD(P348,13),銀河の音,2,FALSE)</f>
        <v>律動の</v>
      </c>
      <c r="S348" s="426" t="str">
        <f>VLOOKUP(MOD(P348,20),太陽の紋章,2,FALSE)</f>
        <v>風</v>
      </c>
      <c r="T348" s="473" t="s">
        <v>2843</v>
      </c>
    </row>
    <row r="349" spans="1:20" s="329" customFormat="1" ht="13.5" customHeight="1">
      <c r="A349" s="445" t="str">
        <f>VLOOKUP(MOD(E349,10),十干,2,FALSE)</f>
        <v>戊</v>
      </c>
      <c r="B349" s="447" t="str">
        <f>VLOOKUP(MOD(E349,12),十二支,3,FALSE)</f>
        <v xml:space="preserve">01 冥 </v>
      </c>
      <c r="C349" s="448" t="str">
        <f>VLOOKUP(F349,星座,3,TRUE)</f>
        <v xml:space="preserve">13 金 </v>
      </c>
      <c r="D349" s="531" t="s">
        <v>4154</v>
      </c>
      <c r="E349" s="449" t="str">
        <f>IFERROR(YEAR(D349),LEFT(D349,4))</f>
        <v>1818</v>
      </c>
      <c r="F349" s="449" t="str">
        <f>IF(ISTEXT(D349),RIGHT(D349,5),TEXT(D349,"mm/dd"))</f>
        <v>05/05</v>
      </c>
      <c r="G349" s="452">
        <f>SUM(MID(E349,1,1),MID(E349,2,1),MID(E349,3,1),MID(E349,4,1),MID(F349,1,1),MID(F349,2,1),MID(F349,4,1),MID(F349,5,1))</f>
        <v>28</v>
      </c>
      <c r="H349" s="450">
        <f>IF(MOD(G349,9)=0,9,MOD(G349,9))</f>
        <v>1</v>
      </c>
      <c r="I349" s="450" t="str">
        <f>IFERROR(MID("日月火水木金土",WEEKDAY(D349),1),"")</f>
        <v/>
      </c>
      <c r="J349" s="453" t="s">
        <v>2357</v>
      </c>
      <c r="K349" s="455" t="str">
        <f>VLOOKUP(F349,石と花メイン,3,FALSE)</f>
        <v>●孔雀石</v>
      </c>
      <c r="L349" s="457" t="str">
        <f>VLOOKUP(F349,石と花メイン,4,FALSE)</f>
        <v>鈴蘭【君影草】</v>
      </c>
      <c r="M349" s="401">
        <f>IF(OR(MONTH(F349)&lt;7,AND(MONTH(F349)=7,DAY(F349)&lt;=25)),
MOD(SUM((E349-1901)*365,259),260),
MOD(SUM((E349-1900)*365,259),260))</f>
        <v>124</v>
      </c>
      <c r="N349" s="494">
        <f>IF(AND(MONTH(F349)=7,DAY(F349)&gt;25),1,
ROUNDDOWN((SUM(VLOOKUP(MONTH(F349),D暦変換用数値,2,FALSE),DAY(F349))/28)+1,0))</f>
        <v>11</v>
      </c>
      <c r="O349" s="496">
        <f>IF(AND(MONTH(F349)=7,DAY(F349)&gt;25),DAY(F349)-25,
MOD((SUM(VLOOKUP(MONTH(F349),D暦変換用数値,2,FALSE),DAY(F349))),28)+1)</f>
        <v>4</v>
      </c>
      <c r="P349" s="499">
        <f>IF(OR(MONTH(F349)&lt;7,AND(MONTH(F349)=7,DAY(F349)&lt;=25)),
MOD(SUM((E349-1901)*365,(N349-1)*28,O349,258),260),
MOD(SUM((E349-1900)*365,(N349-1)*28,O349,258),260))</f>
        <v>147</v>
      </c>
      <c r="Q349" s="462" t="str">
        <f>VLOOKUP(MOD(P349,4),色,2,FALSE)</f>
        <v>青い</v>
      </c>
      <c r="R349" s="466" t="str">
        <f>VLOOKUP(MOD(P349,13),銀河の音,2,FALSE)</f>
        <v>自己存在の</v>
      </c>
      <c r="S349" s="470" t="str">
        <f>VLOOKUP(MOD(P349,20),太陽の紋章,2,FALSE)</f>
        <v>手</v>
      </c>
      <c r="T349" s="474" t="s">
        <v>4155</v>
      </c>
    </row>
    <row r="350" spans="1:20" s="329" customFormat="1" ht="13.5" customHeight="1">
      <c r="A350" s="445" t="str">
        <f>VLOOKUP(MOD(E350,10),十干,2,FALSE)</f>
        <v>丙</v>
      </c>
      <c r="B350" s="447" t="str">
        <f>VLOOKUP(MOD(E350,12),十二支,3,FALSE)</f>
        <v xml:space="preserve">01 冥 </v>
      </c>
      <c r="C350" s="448" t="str">
        <f>VLOOKUP(F350,星座,3,TRUE)</f>
        <v xml:space="preserve">13 金 </v>
      </c>
      <c r="D350" s="531" t="s">
        <v>4156</v>
      </c>
      <c r="E350" s="449" t="str">
        <f>IFERROR(YEAR(D350),LEFT(D350,4))</f>
        <v>1866</v>
      </c>
      <c r="F350" s="449" t="str">
        <f>IF(ISTEXT(D350),RIGHT(D350,5),TEXT(D350,"mm/dd"))</f>
        <v>05/17</v>
      </c>
      <c r="G350" s="452">
        <f>SUM(MID(E350,1,1),MID(E350,2,1),MID(E350,3,1),MID(E350,4,1),MID(F350,1,1),MID(F350,2,1),MID(F350,4,1),MID(F350,5,1))</f>
        <v>34</v>
      </c>
      <c r="H350" s="450">
        <f>IF(MOD(G350,9)=0,9,MOD(G350,9))</f>
        <v>7</v>
      </c>
      <c r="I350" s="450" t="str">
        <f>IFERROR(MID("日月火水木金土",WEEKDAY(D350),1),"")</f>
        <v/>
      </c>
      <c r="J350" s="453" t="s">
        <v>2729</v>
      </c>
      <c r="K350" s="455" t="str">
        <f>VLOOKUP(F350,石と花メイン,3,FALSE)</f>
        <v>◆翠玉</v>
      </c>
      <c r="L350" s="457" t="str">
        <f>VLOOKUP(F350,石と花メイン,4,FALSE)</f>
        <v>紫蘭【紅蘭】</v>
      </c>
      <c r="M350" s="401">
        <f>IF(OR(MONTH(F350)&lt;7,AND(MONTH(F350)=7,DAY(F350)&lt;=25)),
MOD(SUM((E350-1901)*365,259),260),
MOD(SUM((E350-1900)*365,259),260))</f>
        <v>224</v>
      </c>
      <c r="N350" s="494">
        <f>IF(AND(MONTH(F350)=7,DAY(F350)&gt;25),1,
ROUNDDOWN((SUM(VLOOKUP(MONTH(F350),D暦変換用数値,2,FALSE),DAY(F350))/28)+1,0))</f>
        <v>11</v>
      </c>
      <c r="O350" s="496">
        <f>IF(AND(MONTH(F350)=7,DAY(F350)&gt;25),DAY(F350)-25,
MOD((SUM(VLOOKUP(MONTH(F350),D暦変換用数値,2,FALSE),DAY(F350))),28)+1)</f>
        <v>16</v>
      </c>
      <c r="P350" s="499">
        <f>IF(OR(MONTH(F350)&lt;7,AND(MONTH(F350)=7,DAY(F350)&lt;=25)),
MOD(SUM((E350-1901)*365,(N350-1)*28,O350,258),260),
MOD(SUM((E350-1900)*365,(N350-1)*28,O350,258),260))</f>
        <v>259</v>
      </c>
      <c r="Q350" s="462" t="str">
        <f>VLOOKUP(MOD(P350,4),色,2,FALSE)</f>
        <v>青い</v>
      </c>
      <c r="R350" s="466" t="str">
        <f>VLOOKUP(MOD(P350,13),銀河の音,2,FALSE)</f>
        <v>水晶の</v>
      </c>
      <c r="S350" s="470" t="str">
        <f>VLOOKUP(MOD(P350,20),太陽の紋章,2,FALSE)</f>
        <v>嵐</v>
      </c>
      <c r="T350" s="484" t="s">
        <v>4157</v>
      </c>
    </row>
    <row r="351" spans="1:20" s="329" customFormat="1" ht="13.5" customHeight="1">
      <c r="A351" s="414" t="str">
        <f>VLOOKUP(MOD(E351,10),十干,2,FALSE)</f>
        <v>戊</v>
      </c>
      <c r="B351" s="415" t="str">
        <f>VLOOKUP(MOD(E351,12),十二支,3,FALSE)</f>
        <v xml:space="preserve">01 冥 </v>
      </c>
      <c r="C351" s="416" t="str">
        <f>VLOOKUP(F351,星座,3,TRUE)</f>
        <v xml:space="preserve">13 金 </v>
      </c>
      <c r="D351" s="533" t="s">
        <v>8653</v>
      </c>
      <c r="E351" s="417" t="str">
        <f>IFERROR(YEAR(D351),LEFT(D351,4))</f>
        <v>1878</v>
      </c>
      <c r="F351" s="417" t="str">
        <f>IF(ISTEXT(D351),RIGHT(D351,5),TEXT(D351,"mm/dd"))</f>
        <v>05/14</v>
      </c>
      <c r="G351" s="417">
        <f>SUM(MID(E351,1,1),MID(E351,2,1),MID(E351,3,1),MID(E351,4,1),MID(F351,1,1),MID(F351,2,1),MID(F351,4,1),MID(F351,5,1))</f>
        <v>34</v>
      </c>
      <c r="H351" s="417">
        <f>IF(MOD(G351,9)=0,9,MOD(G351,9))</f>
        <v>7</v>
      </c>
      <c r="I351" s="417" t="str">
        <f>IFERROR(MID("日月火水木金土",WEEKDAY(D351),1),"")</f>
        <v/>
      </c>
      <c r="J351" s="418" t="s">
        <v>3824</v>
      </c>
      <c r="K351" s="419" t="str">
        <f>VLOOKUP(F351,石と花メイン,3,FALSE)</f>
        <v>●珊瑚</v>
      </c>
      <c r="L351" s="420" t="str">
        <f>VLOOKUP(F351,石と花メイン,4,FALSE)</f>
        <v>ペチュニア【衝羽根朝顔】</v>
      </c>
      <c r="M351" s="399">
        <f>IF(OR(MONTH(F351)&lt;7,AND(MONTH(F351)=7,DAY(F351)&lt;=25)),
MOD(SUM((E351-1901)*365,259),260),
MOD(SUM((E351-1900)*365,259),260))</f>
        <v>184</v>
      </c>
      <c r="N351" s="421">
        <f>IF(AND(MONTH(F351)=7,DAY(F351)&gt;25),1,
ROUNDDOWN((SUM(VLOOKUP(MONTH(F351),D暦変換用数値,2,FALSE),DAY(F351))/28)+1,0))</f>
        <v>11</v>
      </c>
      <c r="O351" s="422">
        <f>IF(AND(MONTH(F351)=7,DAY(F351)&gt;25),DAY(F351)-25,
MOD((SUM(VLOOKUP(MONTH(F351),D暦変換用数値,2,FALSE),DAY(F351))),28)+1)</f>
        <v>13</v>
      </c>
      <c r="P351" s="423">
        <f>IF(OR(MONTH(F351)&lt;7,AND(MONTH(F351)=7,DAY(F351)&lt;=25)),
MOD(SUM((E351-1901)*365,(N351-1)*28,O351,258),260),
MOD(SUM((E351-1900)*365,(N351-1)*28,O351,258),260))</f>
        <v>216</v>
      </c>
      <c r="Q351" s="424" t="str">
        <f>VLOOKUP(MOD(P351,4),色,2,FALSE)</f>
        <v>黄色い</v>
      </c>
      <c r="R351" s="425" t="str">
        <f>VLOOKUP(MOD(P351,13),銀河の音,2,FALSE)</f>
        <v>銀河の</v>
      </c>
      <c r="S351" s="426" t="str">
        <f>VLOOKUP(MOD(P351,20),太陽の紋章,2,FALSE)</f>
        <v>戦士</v>
      </c>
      <c r="T351" s="475" t="s">
        <v>3177</v>
      </c>
    </row>
    <row r="352" spans="1:20" s="329" customFormat="1" ht="13.5" customHeight="1">
      <c r="A352" s="445" t="str">
        <f>VLOOKUP(MOD(E352,10),十干,2,FALSE)</f>
        <v>庚</v>
      </c>
      <c r="B352" s="447" t="str">
        <f>VLOOKUP(MOD(E352,12),十二支,3,FALSE)</f>
        <v xml:space="preserve">01 冥 </v>
      </c>
      <c r="C352" s="448" t="str">
        <f>VLOOKUP(F352,星座,3,TRUE)</f>
        <v xml:space="preserve">13 金 </v>
      </c>
      <c r="D352" s="531" t="s">
        <v>3306</v>
      </c>
      <c r="E352" s="449" t="str">
        <f>IFERROR(YEAR(D352),LEFT(D352,4))</f>
        <v>1890</v>
      </c>
      <c r="F352" s="449" t="str">
        <f>IF(ISTEXT(D352),RIGHT(D352,5),TEXT(D352,"mm/dd"))</f>
        <v>05/19</v>
      </c>
      <c r="G352" s="452">
        <f>SUM(MID(E352,1,1),MID(E352,2,1),MID(E352,3,1),MID(E352,4,1),MID(F352,1,1),MID(F352,2,1),MID(F352,4,1),MID(F352,5,1))</f>
        <v>33</v>
      </c>
      <c r="H352" s="450">
        <f>IF(MOD(G352,9)=0,9,MOD(G352,9))</f>
        <v>6</v>
      </c>
      <c r="I352" s="450" t="str">
        <f>IFERROR(MID("日月火水木金土",WEEKDAY(D352),1),"")</f>
        <v/>
      </c>
      <c r="J352" s="453" t="s">
        <v>2730</v>
      </c>
      <c r="K352" s="455" t="str">
        <f>VLOOKUP(F352,石と花メイン,3,FALSE)</f>
        <v>◆柘榴石</v>
      </c>
      <c r="L352" s="457" t="str">
        <f>VLOOKUP(F352,石と花メイン,4,FALSE)</f>
        <v>芍薬【夷草】</v>
      </c>
      <c r="M352" s="401">
        <f>IF(OR(MONTH(F352)&lt;7,AND(MONTH(F352)=7,DAY(F352)&lt;=25)),
MOD(SUM((E352-1901)*365,259),260),
MOD(SUM((E352-1900)*365,259),260))</f>
        <v>144</v>
      </c>
      <c r="N352" s="494">
        <f>IF(AND(MONTH(F352)=7,DAY(F352)&gt;25),1,
ROUNDDOWN((SUM(VLOOKUP(MONTH(F352),D暦変換用数値,2,FALSE),DAY(F352))/28)+1,0))</f>
        <v>11</v>
      </c>
      <c r="O352" s="496">
        <f>IF(AND(MONTH(F352)=7,DAY(F352)&gt;25),DAY(F352)-25,
MOD((SUM(VLOOKUP(MONTH(F352),D暦変換用数値,2,FALSE),DAY(F352))),28)+1)</f>
        <v>18</v>
      </c>
      <c r="P352" s="499">
        <f>IF(OR(MONTH(F352)&lt;7,AND(MONTH(F352)=7,DAY(F352)&lt;=25)),
MOD(SUM((E352-1901)*365,(N352-1)*28,O352,258),260),
MOD(SUM((E352-1900)*365,(N352-1)*28,O352,258),260))</f>
        <v>181</v>
      </c>
      <c r="Q352" s="463" t="str">
        <f>VLOOKUP(MOD(P352,4),色,2,FALSE)</f>
        <v>赤い</v>
      </c>
      <c r="R352" s="467" t="str">
        <f>VLOOKUP(MOD(P352,13),銀河の音,2,FALSE)</f>
        <v>水晶の</v>
      </c>
      <c r="S352" s="471" t="str">
        <f>VLOOKUP(MOD(P352,20),太陽の紋章,2,FALSE)</f>
        <v>竜</v>
      </c>
      <c r="T352" s="472" t="s">
        <v>3307</v>
      </c>
    </row>
    <row r="353" spans="1:20" s="329" customFormat="1" ht="13.5" customHeight="1">
      <c r="A353" s="445" t="str">
        <f>VLOOKUP(MOD(E353,10),十干,2,FALSE)</f>
        <v>庚</v>
      </c>
      <c r="B353" s="447" t="str">
        <f>VLOOKUP(MOD(E353,12),十二支,3,FALSE)</f>
        <v xml:space="preserve">01 冥 </v>
      </c>
      <c r="C353" s="448"/>
      <c r="D353" s="531" t="s">
        <v>3313</v>
      </c>
      <c r="E353" s="449" t="str">
        <f>IFERROR(YEAR(D353),LEFT(D353,4))</f>
        <v>0570</v>
      </c>
      <c r="F353" s="449" t="str">
        <f>IF(ISTEXT(D353),RIGHT(D353,5),TEXT(D353,"mm/dd"))</f>
        <v>**/**</v>
      </c>
      <c r="G353" s="452"/>
      <c r="H353" s="450"/>
      <c r="I353" s="450" t="str">
        <f>IFERROR(MID("日月火水木金土",WEEKDAY(D353),1),"")</f>
        <v/>
      </c>
      <c r="J353" s="453" t="s">
        <v>3829</v>
      </c>
      <c r="K353" s="455"/>
      <c r="L353" s="457"/>
      <c r="M353" s="401"/>
      <c r="N353" s="494"/>
      <c r="O353" s="496"/>
      <c r="P353" s="499"/>
      <c r="Q353" s="556"/>
      <c r="R353" s="558"/>
      <c r="S353" s="560"/>
      <c r="T353" s="544" t="s">
        <v>3918</v>
      </c>
    </row>
    <row r="354" spans="1:20" s="329" customFormat="1" ht="13.5" customHeight="1">
      <c r="A354" s="445" t="str">
        <f>VLOOKUP(MOD(E354,10),十干,2,FALSE)</f>
        <v>甲</v>
      </c>
      <c r="B354" s="447" t="str">
        <f>VLOOKUP(MOD(E354,12),十二支,3,FALSE)</f>
        <v xml:space="preserve">01 冥 </v>
      </c>
      <c r="C354" s="448"/>
      <c r="D354" s="531" t="s">
        <v>3314</v>
      </c>
      <c r="E354" s="449" t="str">
        <f>IFERROR(YEAR(D354),LEFT(D354,4))</f>
        <v>1494</v>
      </c>
      <c r="F354" s="449" t="str">
        <f>IF(ISTEXT(D354),RIGHT(D354,5),TEXT(D354,"mm/dd"))</f>
        <v>**/**</v>
      </c>
      <c r="G354" s="452"/>
      <c r="H354" s="450"/>
      <c r="I354" s="450" t="str">
        <f>IFERROR(MID("日月火水木金土",WEEKDAY(D354),1),"")</f>
        <v/>
      </c>
      <c r="J354" s="453" t="s">
        <v>3830</v>
      </c>
      <c r="K354" s="455"/>
      <c r="L354" s="457"/>
      <c r="M354" s="401"/>
      <c r="N354" s="494"/>
      <c r="O354" s="496"/>
      <c r="P354" s="499"/>
      <c r="Q354" s="556"/>
      <c r="R354" s="558"/>
      <c r="S354" s="560"/>
      <c r="T354" s="474" t="s">
        <v>3315</v>
      </c>
    </row>
    <row r="355" spans="1:20" s="329" customFormat="1" ht="13.5" customHeight="1">
      <c r="A355" s="445" t="str">
        <f>VLOOKUP(MOD(E355,10),十干,2,FALSE)</f>
        <v>戊</v>
      </c>
      <c r="B355" s="447" t="str">
        <f>VLOOKUP(MOD(E355,12),十二支,3,FALSE)</f>
        <v xml:space="preserve">01 冥 </v>
      </c>
      <c r="C355" s="448"/>
      <c r="D355" s="531" t="s">
        <v>8654</v>
      </c>
      <c r="E355" s="449" t="str">
        <f>IFERROR(YEAR(D355),LEFT(D355,4))</f>
        <v>1938</v>
      </c>
      <c r="F355" s="449" t="str">
        <f>IF(ISTEXT(D355),RIGHT(D355,5),TEXT(D355,"mm/dd"))</f>
        <v>**/**</v>
      </c>
      <c r="G355" s="452"/>
      <c r="H355" s="450"/>
      <c r="I355" s="450" t="str">
        <f>IFERROR(MID("日月火水木金土",WEEKDAY(D355),1),"")</f>
        <v/>
      </c>
      <c r="J355" s="453" t="s">
        <v>1394</v>
      </c>
      <c r="K355" s="455"/>
      <c r="L355" s="457"/>
      <c r="M355" s="401"/>
      <c r="N355" s="494"/>
      <c r="O355" s="496"/>
      <c r="P355" s="499"/>
      <c r="Q355" s="556"/>
      <c r="R355" s="558"/>
      <c r="S355" s="560"/>
      <c r="T355" s="474" t="s">
        <v>3316</v>
      </c>
    </row>
    <row r="356" spans="1:20" s="329" customFormat="1" ht="13.5" customHeight="1">
      <c r="A356" s="486" t="str">
        <f>VLOOKUP(MOD(E356,10),十干,2,FALSE)</f>
        <v>庚</v>
      </c>
      <c r="B356" s="447" t="str">
        <f>VLOOKUP(MOD(E356,12),十二支,3,FALSE)</f>
        <v xml:space="preserve">01 冥 </v>
      </c>
      <c r="C356" s="448"/>
      <c r="D356" s="535" t="s">
        <v>3317</v>
      </c>
      <c r="E356" s="450" t="str">
        <f>IFERROR(YEAR(D356),LEFT(D356,4))</f>
        <v>1950</v>
      </c>
      <c r="F356" s="450" t="str">
        <f>IF(ISTEXT(D356),RIGHT(D356,5),TEXT(D356,"mm/dd"))</f>
        <v>**/**</v>
      </c>
      <c r="G356" s="450"/>
      <c r="H356" s="450"/>
      <c r="I356" s="450" t="str">
        <f>IFERROR(MID("日月火水木金土",WEEKDAY(D356),1),"")</f>
        <v/>
      </c>
      <c r="J356" s="454" t="s">
        <v>198</v>
      </c>
      <c r="K356" s="456"/>
      <c r="L356" s="458"/>
      <c r="M356" s="403"/>
      <c r="N356" s="495"/>
      <c r="O356" s="497"/>
      <c r="P356" s="500"/>
      <c r="Q356" s="556"/>
      <c r="R356" s="558"/>
      <c r="S356" s="560"/>
      <c r="T356" s="549" t="s">
        <v>6733</v>
      </c>
    </row>
    <row r="357" spans="1:20" s="329" customFormat="1" ht="13.5" customHeight="1">
      <c r="A357" s="445" t="str">
        <f>VLOOKUP(MOD(E357,10),十干,2,FALSE)</f>
        <v>庚</v>
      </c>
      <c r="B357" s="447" t="str">
        <f>VLOOKUP(MOD(E357,12),十二支,3,FALSE)</f>
        <v xml:space="preserve">01 冥 </v>
      </c>
      <c r="C357" s="448"/>
      <c r="D357" s="531" t="s">
        <v>3317</v>
      </c>
      <c r="E357" s="449" t="str">
        <f>IFERROR(YEAR(D357),LEFT(D357,4))</f>
        <v>1950</v>
      </c>
      <c r="F357" s="449" t="str">
        <f>IF(ISTEXT(D357),RIGHT(D357,5),TEXT(D357,"mm/dd"))</f>
        <v>**/**</v>
      </c>
      <c r="G357" s="452"/>
      <c r="H357" s="450"/>
      <c r="I357" s="450" t="str">
        <f>IFERROR(MID("日月火水木金土",WEEKDAY(D357),1),"")</f>
        <v/>
      </c>
      <c r="J357" s="453" t="s">
        <v>1395</v>
      </c>
      <c r="K357" s="455"/>
      <c r="L357" s="457"/>
      <c r="M357" s="401"/>
      <c r="N357" s="494"/>
      <c r="O357" s="496"/>
      <c r="P357" s="499"/>
      <c r="Q357" s="556"/>
      <c r="R357" s="558"/>
      <c r="S357" s="560"/>
      <c r="T357" s="508" t="s">
        <v>3318</v>
      </c>
    </row>
    <row r="358" spans="1:20" s="329" customFormat="1" ht="13.5" customHeight="1">
      <c r="A358" s="445" t="str">
        <f>VLOOKUP(MOD(E358,10),十干,2,FALSE)</f>
        <v>甲</v>
      </c>
      <c r="B358" s="447" t="str">
        <f>VLOOKUP(MOD(E358,12),十二支,3,FALSE)</f>
        <v xml:space="preserve">01 冥 </v>
      </c>
      <c r="C358" s="448"/>
      <c r="D358" s="531" t="s">
        <v>3319</v>
      </c>
      <c r="E358" s="449" t="str">
        <f>IFERROR(YEAR(D358),LEFT(D358,4))</f>
        <v>1974</v>
      </c>
      <c r="F358" s="449" t="str">
        <f>IF(ISTEXT(D358),RIGHT(D358,5),TEXT(D358,"mm/dd"))</f>
        <v>**/**</v>
      </c>
      <c r="G358" s="452"/>
      <c r="H358" s="450"/>
      <c r="I358" s="450" t="str">
        <f>IFERROR(MID("日月火水木金土",WEEKDAY(D358),1),"")</f>
        <v/>
      </c>
      <c r="J358" s="453" t="s">
        <v>3144</v>
      </c>
      <c r="K358" s="455"/>
      <c r="L358" s="457"/>
      <c r="M358" s="401"/>
      <c r="N358" s="494"/>
      <c r="O358" s="496"/>
      <c r="P358" s="499"/>
      <c r="Q358" s="556"/>
      <c r="R358" s="558"/>
      <c r="S358" s="560"/>
      <c r="T358" s="508" t="s">
        <v>6045</v>
      </c>
    </row>
    <row r="359" spans="1:20" s="329" customFormat="1" ht="13.5" customHeight="1">
      <c r="A359" s="445" t="str">
        <f>VLOOKUP(MOD(E359,10),十干,2,FALSE)</f>
        <v>甲</v>
      </c>
      <c r="B359" s="447" t="str">
        <f>VLOOKUP(MOD(E359,12),十二支,3,FALSE)</f>
        <v xml:space="preserve">01 冥 </v>
      </c>
      <c r="C359" s="448"/>
      <c r="D359" s="531" t="s">
        <v>3319</v>
      </c>
      <c r="E359" s="449" t="str">
        <f>IFERROR(YEAR(D359),LEFT(D359,4))</f>
        <v>1974</v>
      </c>
      <c r="F359" s="449" t="str">
        <f>IF(ISTEXT(D359),RIGHT(D359,5),TEXT(D359,"mm/dd"))</f>
        <v>**/**</v>
      </c>
      <c r="G359" s="452"/>
      <c r="H359" s="450"/>
      <c r="I359" s="450" t="str">
        <f>IFERROR(MID("日月火水木金土",WEEKDAY(D359),1),"")</f>
        <v/>
      </c>
      <c r="J359" s="453" t="s">
        <v>3145</v>
      </c>
      <c r="K359" s="455"/>
      <c r="L359" s="457"/>
      <c r="M359" s="401"/>
      <c r="N359" s="494"/>
      <c r="O359" s="496"/>
      <c r="P359" s="499"/>
      <c r="Q359" s="556"/>
      <c r="R359" s="558"/>
      <c r="S359" s="560"/>
      <c r="T359" s="508" t="s">
        <v>3320</v>
      </c>
    </row>
    <row r="360" spans="1:20" s="329" customFormat="1" ht="13.5" customHeight="1">
      <c r="A360" s="445" t="str">
        <f>VLOOKUP(MOD(E360,10),十干,2,FALSE)</f>
        <v>乙</v>
      </c>
      <c r="B360" s="447" t="str">
        <f>VLOOKUP(MOD(E360,12),十二支,3,FALSE)</f>
        <v xml:space="preserve">02 零 </v>
      </c>
      <c r="C360" s="448" t="str">
        <f>VLOOKUP(F360,星座,3,TRUE)</f>
        <v xml:space="preserve">01 冥 </v>
      </c>
      <c r="D360" s="535">
        <v>5803</v>
      </c>
      <c r="E360" s="450">
        <f>IFERROR(YEAR(D360),LEFT(D360,4))</f>
        <v>1915</v>
      </c>
      <c r="F360" s="450" t="str">
        <f>IF(ISTEXT(D360),RIGHT(D360,5),TEXT(D360,"mm/dd"))</f>
        <v>11/20</v>
      </c>
      <c r="G360" s="450">
        <f>SUM(MID(E360,1,1),MID(E360,2,1),MID(E360,3,1),MID(E360,4,1),MID(F360,1,1),MID(F360,2,1),MID(F360,4,1),MID(F360,5,1))</f>
        <v>20</v>
      </c>
      <c r="H360" s="450">
        <f>IF(MOD(G360,9)=0,9,MOD(G360,9))</f>
        <v>2</v>
      </c>
      <c r="I360" s="450" t="str">
        <f>IFERROR(MID("日月火水木金土",WEEKDAY(D360),1),"")</f>
        <v>土</v>
      </c>
      <c r="J360" s="454" t="s">
        <v>1112</v>
      </c>
      <c r="K360" s="456" t="str">
        <f>VLOOKUP(F360,石と花メイン,3,FALSE)</f>
        <v>◆黄玉</v>
      </c>
      <c r="L360" s="458" t="str">
        <f>VLOOKUP(F360,石と花メイン,4,FALSE)</f>
        <v>石蕗/艶葉蕗</v>
      </c>
      <c r="M360" s="403">
        <f>IF(OR(MONTH(F360)&lt;7,AND(MONTH(F360)=7,DAY(F360)&lt;=25)),
MOD(SUM((E360-1901)*365,259),260),
MOD(SUM((E360-1900)*365,259),260))</f>
        <v>14</v>
      </c>
      <c r="N360" s="495">
        <f>IF(AND(MONTH(F360)=7,DAY(F360)&gt;25),1,
ROUNDDOWN((SUM(VLOOKUP(MONTH(F360),D暦変換用数値,2,FALSE),DAY(F360))/28)+1,0))</f>
        <v>5</v>
      </c>
      <c r="O360" s="497">
        <f>IF(AND(MONTH(F360)=7,DAY(F360)&gt;25),DAY(F360)-25,
MOD((SUM(VLOOKUP(MONTH(F360),D暦変換用数値,2,FALSE),DAY(F360))),28)+1)</f>
        <v>6</v>
      </c>
      <c r="P360" s="500">
        <f>IF(OR(MONTH(F360)&lt;7,AND(MONTH(F360)=7,DAY(F360)&lt;=25)),
MOD(SUM((E360-1901)*365,(N360-1)*28,O360,258),260),
MOD(SUM((E360-1900)*365,(N360-1)*28,O360,258),260))</f>
        <v>131</v>
      </c>
      <c r="Q360" s="462" t="str">
        <f>VLOOKUP(MOD(P360,4),色,2,FALSE)</f>
        <v>青い</v>
      </c>
      <c r="R360" s="466" t="str">
        <f>VLOOKUP(MOD(P360,13),銀河の音,2,FALSE)</f>
        <v>磁気の</v>
      </c>
      <c r="S360" s="470" t="str">
        <f>VLOOKUP(MOD(P360,20),太陽の紋章,2,FALSE)</f>
        <v>猿</v>
      </c>
      <c r="T360" s="488"/>
    </row>
    <row r="361" spans="1:20" s="329" customFormat="1" ht="13.5" customHeight="1">
      <c r="A361" s="445" t="str">
        <f>VLOOKUP(MOD(E361,10),十干,2,FALSE)</f>
        <v>丁</v>
      </c>
      <c r="B361" s="447" t="str">
        <f>VLOOKUP(MOD(E361,12),十二支,3,FALSE)</f>
        <v xml:space="preserve">02 零 </v>
      </c>
      <c r="C361" s="448" t="str">
        <f>VLOOKUP(F361,星座,3,TRUE)</f>
        <v xml:space="preserve">01 冥 </v>
      </c>
      <c r="D361" s="531">
        <v>10173</v>
      </c>
      <c r="E361" s="449">
        <f>IFERROR(YEAR(D361),LEFT(D361,4))</f>
        <v>1927</v>
      </c>
      <c r="F361" s="449" t="str">
        <f>IF(ISTEXT(D361),RIGHT(D361,5),TEXT(D361,"mm/dd"))</f>
        <v>11/07</v>
      </c>
      <c r="G361" s="452">
        <f>SUM(MID(E361,1,1),MID(E361,2,1),MID(E361,3,1),MID(E361,4,1),MID(F361,1,1),MID(F361,2,1),MID(F361,4,1),MID(F361,5,1))</f>
        <v>28</v>
      </c>
      <c r="H361" s="450">
        <f>IF(MOD(G361,9)=0,9,MOD(G361,9))</f>
        <v>1</v>
      </c>
      <c r="I361" s="450" t="str">
        <f>IFERROR(MID("日月火水木金土",WEEKDAY(D361),1),"")</f>
        <v>月</v>
      </c>
      <c r="J361" s="453" t="s">
        <v>3147</v>
      </c>
      <c r="K361" s="455" t="str">
        <f>VLOOKUP(F361,石と花メイン,3,FALSE)</f>
        <v>●珊瑚</v>
      </c>
      <c r="L361" s="457" t="str">
        <f>VLOOKUP(F361,石と花メイン,4,FALSE)</f>
        <v>吾亦紅/吾木香</v>
      </c>
      <c r="M361" s="401">
        <f>IF(OR(MONTH(F361)&lt;7,AND(MONTH(F361)=7,DAY(F361)&lt;=25)),
MOD(SUM((E361-1901)*365,259),260),
MOD(SUM((E361-1900)*365,259),260))</f>
        <v>234</v>
      </c>
      <c r="N361" s="494">
        <f>IF(AND(MONTH(F361)=7,DAY(F361)&gt;25),1,
ROUNDDOWN((SUM(VLOOKUP(MONTH(F361),D暦変換用数値,2,FALSE),DAY(F361))/28)+1,0))</f>
        <v>4</v>
      </c>
      <c r="O361" s="496">
        <f>IF(AND(MONTH(F361)=7,DAY(F361)&gt;25),DAY(F361)-25,
MOD((SUM(VLOOKUP(MONTH(F361),D暦変換用数値,2,FALSE),DAY(F361))),28)+1)</f>
        <v>21</v>
      </c>
      <c r="P361" s="499">
        <f>IF(OR(MONTH(F361)&lt;7,AND(MONTH(F361)=7,DAY(F361)&lt;=25)),
MOD(SUM((E361-1901)*365,(N361-1)*28,O361,258),260),
MOD(SUM((E361-1900)*365,(N361-1)*28,O361,258),260))</f>
        <v>78</v>
      </c>
      <c r="Q361" s="461" t="str">
        <f>VLOOKUP(MOD(P361,4),色,2,FALSE)</f>
        <v>白い</v>
      </c>
      <c r="R361" s="465" t="str">
        <f>VLOOKUP(MOD(P361,13),銀河の音,2,FALSE)</f>
        <v>宇宙の</v>
      </c>
      <c r="S361" s="469" t="str">
        <f>VLOOKUP(MOD(P361,20),太陽の紋章,2,FALSE)</f>
        <v>鏡</v>
      </c>
      <c r="T361" s="472" t="s">
        <v>6047</v>
      </c>
    </row>
    <row r="362" spans="1:20" s="329" customFormat="1" ht="13.5" customHeight="1">
      <c r="A362" s="445" t="str">
        <f>VLOOKUP(MOD(E362,10),十干,2,FALSE)</f>
        <v>己</v>
      </c>
      <c r="B362" s="447" t="str">
        <f>VLOOKUP(MOD(E362,12),十二支,3,FALSE)</f>
        <v xml:space="preserve">02 零 </v>
      </c>
      <c r="C362" s="448" t="str">
        <f>VLOOKUP(F362,星座,3,TRUE)</f>
        <v xml:space="preserve">01 冥 </v>
      </c>
      <c r="D362" s="531">
        <v>14557</v>
      </c>
      <c r="E362" s="449">
        <f>IFERROR(YEAR(D362),LEFT(D362,4))</f>
        <v>1939</v>
      </c>
      <c r="F362" s="449" t="str">
        <f>IF(ISTEXT(D362),RIGHT(D362,5),TEXT(D362,"mm/dd"))</f>
        <v>11/08</v>
      </c>
      <c r="G362" s="452">
        <f>SUM(MID(E362,1,1),MID(E362,2,1),MID(E362,3,1),MID(E362,4,1),MID(F362,1,1),MID(F362,2,1),MID(F362,4,1),MID(F362,5,1))</f>
        <v>32</v>
      </c>
      <c r="H362" s="450">
        <f>IF(MOD(G362,9)=0,9,MOD(G362,9))</f>
        <v>5</v>
      </c>
      <c r="I362" s="450" t="str">
        <f>IFERROR(MID("日月火水木金土",WEEKDAY(D362),1),"")</f>
        <v>水</v>
      </c>
      <c r="J362" s="453" t="s">
        <v>3148</v>
      </c>
      <c r="K362" s="455" t="str">
        <f>VLOOKUP(F362,石と花メイン,3,FALSE)</f>
        <v>◇金剛石</v>
      </c>
      <c r="L362" s="457" t="str">
        <f>VLOOKUP(F362,石と花メイン,4,FALSE)</f>
        <v>仙翁【リクニス】</v>
      </c>
      <c r="M362" s="401">
        <f>IF(OR(MONTH(F362)&lt;7,AND(MONTH(F362)=7,DAY(F362)&lt;=25)),
MOD(SUM((E362-1901)*365,259),260),
MOD(SUM((E362-1900)*365,259),260))</f>
        <v>194</v>
      </c>
      <c r="N362" s="494">
        <f>IF(AND(MONTH(F362)=7,DAY(F362)&gt;25),1,
ROUNDDOWN((SUM(VLOOKUP(MONTH(F362),D暦変換用数値,2,FALSE),DAY(F362))/28)+1,0))</f>
        <v>4</v>
      </c>
      <c r="O362" s="496">
        <f>IF(AND(MONTH(F362)=7,DAY(F362)&gt;25),DAY(F362)-25,
MOD((SUM(VLOOKUP(MONTH(F362),D暦変換用数値,2,FALSE),DAY(F362))),28)+1)</f>
        <v>22</v>
      </c>
      <c r="P362" s="499">
        <f>IF(OR(MONTH(F362)&lt;7,AND(MONTH(F362)=7,DAY(F362)&lt;=25)),
MOD(SUM((E362-1901)*365,(N362-1)*28,O362,258),260),
MOD(SUM((E362-1900)*365,(N362-1)*28,O362,258),260))</f>
        <v>39</v>
      </c>
      <c r="Q362" s="462" t="str">
        <f>VLOOKUP(MOD(P362,4),色,2,FALSE)</f>
        <v>青い</v>
      </c>
      <c r="R362" s="466" t="str">
        <f>VLOOKUP(MOD(P362,13),銀河の音,2,FALSE)</f>
        <v>宇宙の</v>
      </c>
      <c r="S362" s="470" t="str">
        <f>VLOOKUP(MOD(P362,20),太陽の紋章,2,FALSE)</f>
        <v>嵐</v>
      </c>
      <c r="T362" s="472" t="s">
        <v>6894</v>
      </c>
    </row>
    <row r="363" spans="1:20" s="329" customFormat="1" ht="13.5" customHeight="1">
      <c r="A363" s="445" t="str">
        <f>VLOOKUP(MOD(E363,10),十干,2,FALSE)</f>
        <v>己</v>
      </c>
      <c r="B363" s="447" t="str">
        <f>VLOOKUP(MOD(E363,12),十二支,3,FALSE)</f>
        <v xml:space="preserve">02 零 </v>
      </c>
      <c r="C363" s="448" t="str">
        <f>VLOOKUP(F363,星座,3,TRUE)</f>
        <v xml:space="preserve">01 冥 </v>
      </c>
      <c r="D363" s="531">
        <v>14566</v>
      </c>
      <c r="E363" s="449">
        <f>IFERROR(YEAR(D363),LEFT(D363,4))</f>
        <v>1939</v>
      </c>
      <c r="F363" s="449" t="str">
        <f>IF(ISTEXT(D363),RIGHT(D363,5),TEXT(D363,"mm/dd"))</f>
        <v>11/17</v>
      </c>
      <c r="G363" s="452">
        <f>SUM(MID(E363,1,1),MID(E363,2,1),MID(E363,3,1),MID(E363,4,1),MID(F363,1,1),MID(F363,2,1),MID(F363,4,1),MID(F363,5,1))</f>
        <v>32</v>
      </c>
      <c r="H363" s="450">
        <f>IF(MOD(G363,9)=0,9,MOD(G363,9))</f>
        <v>5</v>
      </c>
      <c r="I363" s="450" t="str">
        <f>IFERROR(MID("日月火水木金土",WEEKDAY(D363),1),"")</f>
        <v>金</v>
      </c>
      <c r="J363" s="453" t="s">
        <v>3149</v>
      </c>
      <c r="K363" s="455" t="str">
        <f>VLOOKUP(F363,石と花メイン,3,FALSE)</f>
        <v>■紅玉髄</v>
      </c>
      <c r="L363" s="457" t="str">
        <f>VLOOKUP(F363,石と花メイン,4,FALSE)</f>
        <v>ベゴニア</v>
      </c>
      <c r="M363" s="401">
        <f>IF(OR(MONTH(F363)&lt;7,AND(MONTH(F363)=7,DAY(F363)&lt;=25)),
MOD(SUM((E363-1901)*365,259),260),
MOD(SUM((E363-1900)*365,259),260))</f>
        <v>194</v>
      </c>
      <c r="N363" s="494">
        <f>IF(AND(MONTH(F363)=7,DAY(F363)&gt;25),1,
ROUNDDOWN((SUM(VLOOKUP(MONTH(F363),D暦変換用数値,2,FALSE),DAY(F363))/28)+1,0))</f>
        <v>5</v>
      </c>
      <c r="O363" s="496">
        <f>IF(AND(MONTH(F363)=7,DAY(F363)&gt;25),DAY(F363)-25,
MOD((SUM(VLOOKUP(MONTH(F363),D暦変換用数値,2,FALSE),DAY(F363))),28)+1)</f>
        <v>3</v>
      </c>
      <c r="P363" s="499">
        <f>IF(OR(MONTH(F363)&lt;7,AND(MONTH(F363)=7,DAY(F363)&lt;=25)),
MOD(SUM((E363-1901)*365,(N363-1)*28,O363,258),260),
MOD(SUM((E363-1900)*365,(N363-1)*28,O363,258),260))</f>
        <v>48</v>
      </c>
      <c r="Q363" s="460" t="str">
        <f>VLOOKUP(MOD(P363,4),色,2,FALSE)</f>
        <v>黄色い</v>
      </c>
      <c r="R363" s="464" t="str">
        <f>VLOOKUP(MOD(P363,13),銀河の音,2,FALSE)</f>
        <v>太陽の</v>
      </c>
      <c r="S363" s="468" t="str">
        <f>VLOOKUP(MOD(P363,20),太陽の紋章,2,FALSE)</f>
        <v>星</v>
      </c>
      <c r="T363" s="483" t="s">
        <v>3736</v>
      </c>
    </row>
    <row r="364" spans="1:20" s="329" customFormat="1" ht="13.5" customHeight="1">
      <c r="A364" s="414" t="str">
        <f>VLOOKUP(MOD(E364,10),十干,2,FALSE)</f>
        <v>己</v>
      </c>
      <c r="B364" s="415" t="str">
        <f>VLOOKUP(MOD(E364,12),十二支,3,FALSE)</f>
        <v xml:space="preserve">02 零 </v>
      </c>
      <c r="C364" s="416" t="str">
        <f>VLOOKUP(F364,星座,3,TRUE)</f>
        <v xml:space="preserve">01 冥 </v>
      </c>
      <c r="D364" s="533">
        <v>14566</v>
      </c>
      <c r="E364" s="417">
        <f>IFERROR(YEAR(D364),LEFT(D364,4))</f>
        <v>1939</v>
      </c>
      <c r="F364" s="417" t="str">
        <f>IF(ISTEXT(D364),RIGHT(D364,5),TEXT(D364,"mm/dd"))</f>
        <v>11/17</v>
      </c>
      <c r="G364" s="417">
        <f>SUM(MID(E364,1,1),MID(E364,2,1),MID(E364,3,1),MID(E364,4,1),MID(F364,1,1),MID(F364,2,1),MID(F364,4,1),MID(F364,5,1))</f>
        <v>32</v>
      </c>
      <c r="H364" s="417">
        <f>IF(MOD(G364,9)=0,9,MOD(G364,9))</f>
        <v>5</v>
      </c>
      <c r="I364" s="417" t="str">
        <f>IFERROR(MID("日月火水木金土",WEEKDAY(D364),1),"")</f>
        <v>金</v>
      </c>
      <c r="J364" s="418" t="s">
        <v>3835</v>
      </c>
      <c r="K364" s="419" t="str">
        <f>VLOOKUP(F364,石と花メイン,3,FALSE)</f>
        <v>■紅玉髄</v>
      </c>
      <c r="L364" s="420" t="str">
        <f>VLOOKUP(F364,石と花メイン,4,FALSE)</f>
        <v>ベゴニア</v>
      </c>
      <c r="M364" s="399">
        <f>IF(OR(MONTH(F364)&lt;7,AND(MONTH(F364)=7,DAY(F364)&lt;=25)),
MOD(SUM((E364-1901)*365,259),260),
MOD(SUM((E364-1900)*365,259),260))</f>
        <v>194</v>
      </c>
      <c r="N364" s="421">
        <f>IF(AND(MONTH(F364)=7,DAY(F364)&gt;25),1,
ROUNDDOWN((SUM(VLOOKUP(MONTH(F364),D暦変換用数値,2,FALSE),DAY(F364))/28)+1,0))</f>
        <v>5</v>
      </c>
      <c r="O364" s="422">
        <f>IF(AND(MONTH(F364)=7,DAY(F364)&gt;25),DAY(F364)-25,
MOD((SUM(VLOOKUP(MONTH(F364),D暦変換用数値,2,FALSE),DAY(F364))),28)+1)</f>
        <v>3</v>
      </c>
      <c r="P364" s="423">
        <f>IF(OR(MONTH(F364)&lt;7,AND(MONTH(F364)=7,DAY(F364)&lt;=25)),
MOD(SUM((E364-1901)*365,(N364-1)*28,O364,258),260),
MOD(SUM((E364-1900)*365,(N364-1)*28,O364,258),260))</f>
        <v>48</v>
      </c>
      <c r="Q364" s="424" t="str">
        <f>VLOOKUP(MOD(P364,4),色,2,FALSE)</f>
        <v>黄色い</v>
      </c>
      <c r="R364" s="425" t="str">
        <f>VLOOKUP(MOD(P364,13),銀河の音,2,FALSE)</f>
        <v>太陽の</v>
      </c>
      <c r="S364" s="426" t="str">
        <f>VLOOKUP(MOD(P364,20),太陽の紋章,2,FALSE)</f>
        <v>星</v>
      </c>
      <c r="T364" s="427" t="s">
        <v>3920</v>
      </c>
    </row>
    <row r="365" spans="1:20" s="329" customFormat="1" ht="13.5" customHeight="1">
      <c r="A365" s="445" t="str">
        <f>VLOOKUP(MOD(E365,10),十干,2,FALSE)</f>
        <v>辛</v>
      </c>
      <c r="B365" s="447" t="str">
        <f>VLOOKUP(MOD(E365,12),十二支,3,FALSE)</f>
        <v xml:space="preserve">02 零 </v>
      </c>
      <c r="C365" s="448" t="str">
        <f>VLOOKUP(F365,星座,3,TRUE)</f>
        <v xml:space="preserve">01 冥 </v>
      </c>
      <c r="D365" s="531">
        <v>18937</v>
      </c>
      <c r="E365" s="449">
        <f>IFERROR(YEAR(D365),LEFT(D365,4))</f>
        <v>1951</v>
      </c>
      <c r="F365" s="449" t="str">
        <f>IF(ISTEXT(D365),RIGHT(D365,5),TEXT(D365,"mm/dd"))</f>
        <v>11/05</v>
      </c>
      <c r="G365" s="452">
        <f>SUM(MID(E365,1,1),MID(E365,2,1),MID(E365,3,1),MID(E365,4,1),MID(F365,1,1),MID(F365,2,1),MID(F365,4,1),MID(F365,5,1))</f>
        <v>23</v>
      </c>
      <c r="H365" s="450">
        <f>IF(MOD(G365,9)=0,9,MOD(G365,9))</f>
        <v>5</v>
      </c>
      <c r="I365" s="450" t="str">
        <f>IFERROR(MID("日月火水木金土",WEEKDAY(D365),1),"")</f>
        <v>月</v>
      </c>
      <c r="J365" s="453" t="s">
        <v>3150</v>
      </c>
      <c r="K365" s="455" t="str">
        <f>VLOOKUP(F365,石と花メイン,3,FALSE)</f>
        <v>◆猫目石</v>
      </c>
      <c r="L365" s="457" t="str">
        <f>VLOOKUP(F365,石と花メイン,4,FALSE)</f>
        <v>コルチカム【犬サフラン】</v>
      </c>
      <c r="M365" s="401">
        <f>IF(OR(MONTH(F365)&lt;7,AND(MONTH(F365)=7,DAY(F365)&lt;=25)),
MOD(SUM((E365-1901)*365,259),260),
MOD(SUM((E365-1900)*365,259),260))</f>
        <v>154</v>
      </c>
      <c r="N365" s="494">
        <f>IF(AND(MONTH(F365)=7,DAY(F365)&gt;25),1,
ROUNDDOWN((SUM(VLOOKUP(MONTH(F365),D暦変換用数値,2,FALSE),DAY(F365))/28)+1,0))</f>
        <v>4</v>
      </c>
      <c r="O365" s="496">
        <f>IF(AND(MONTH(F365)=7,DAY(F365)&gt;25),DAY(F365)-25,
MOD((SUM(VLOOKUP(MONTH(F365),D暦変換用数値,2,FALSE),DAY(F365))),28)+1)</f>
        <v>19</v>
      </c>
      <c r="P365" s="499">
        <f>IF(OR(MONTH(F365)&lt;7,AND(MONTH(F365)=7,DAY(F365)&lt;=25)),
MOD(SUM((E365-1901)*365,(N365-1)*28,O365,258),260),
MOD(SUM((E365-1900)*365,(N365-1)*28,O365,258),260))</f>
        <v>256</v>
      </c>
      <c r="Q365" s="460" t="str">
        <f>VLOOKUP(MOD(P365,4),色,2,FALSE)</f>
        <v>黄色い</v>
      </c>
      <c r="R365" s="464" t="str">
        <f>VLOOKUP(MOD(P365,13),銀河の音,2,FALSE)</f>
        <v>太陽の</v>
      </c>
      <c r="S365" s="468" t="str">
        <f>VLOOKUP(MOD(P365,20),太陽の紋章,2,FALSE)</f>
        <v>戦士</v>
      </c>
      <c r="T365" s="483" t="s">
        <v>3736</v>
      </c>
    </row>
    <row r="366" spans="1:20" s="329" customFormat="1" ht="13.5" customHeight="1">
      <c r="A366" s="446" t="str">
        <f>VLOOKUP(MOD(E366,10),十干,2,FALSE)</f>
        <v>辛</v>
      </c>
      <c r="B366" s="447" t="str">
        <f>VLOOKUP(MOD(E366,12),十二支,3,FALSE)</f>
        <v xml:space="preserve">02 零 </v>
      </c>
      <c r="C366" s="448" t="str">
        <f>VLOOKUP(F366,星座,3,TRUE)</f>
        <v xml:space="preserve">01 冥 </v>
      </c>
      <c r="D366" s="534">
        <v>18942</v>
      </c>
      <c r="E366" s="451">
        <f>IFERROR(YEAR(D366),LEFT(D366,4))</f>
        <v>1951</v>
      </c>
      <c r="F366" s="451" t="str">
        <f>IF(ISTEXT(D366),RIGHT(D366,5),TEXT(D366,"mm/dd"))</f>
        <v>11/10</v>
      </c>
      <c r="G366" s="451">
        <f>SUM(MID(E366,1,1),MID(E366,2,1),MID(E366,3,1),MID(E366,4,1),MID(F366,1,1),MID(F366,2,1),MID(F366,4,1),MID(F366,5,1))</f>
        <v>19</v>
      </c>
      <c r="H366" s="451">
        <f>IF(MOD(G366,9)=0,9,MOD(G366,9))</f>
        <v>1</v>
      </c>
      <c r="I366" s="451" t="str">
        <f>IFERROR(MID("日月火水木金土",WEEKDAY(D366),1),"")</f>
        <v>土</v>
      </c>
      <c r="J366" s="443" t="s">
        <v>7129</v>
      </c>
      <c r="K366" s="456" t="str">
        <f>VLOOKUP(F366,石と花メイン,3,FALSE)</f>
        <v>○真珠</v>
      </c>
      <c r="L366" s="459" t="str">
        <f>VLOOKUP(F366,石と花メイン,4,FALSE)</f>
        <v>セントポーリア【アフリカ菫】</v>
      </c>
      <c r="M366" s="402">
        <f>IF(OR(MONTH(F366)&lt;7,AND(MONTH(F366)=7,DAY(F366)&lt;=25)),
MOD(SUM((E366-1901)*365,259),260),
MOD(SUM((E366-1900)*365,259),260))</f>
        <v>154</v>
      </c>
      <c r="N366" s="489">
        <f>IF(AND(MONTH(F366)=7,DAY(F366)&gt;25),1,
ROUNDDOWN((SUM(VLOOKUP(MONTH(F366),D暦変換用数値,2,FALSE),DAY(F366))/28)+1,0))</f>
        <v>4</v>
      </c>
      <c r="O366" s="498">
        <f>IF(AND(MONTH(F366)=7,DAY(F366)&gt;25),DAY(F366)-25,
MOD((SUM(VLOOKUP(MONTH(F366),D暦変換用数値,2,FALSE),DAY(F366))),28)+1)</f>
        <v>24</v>
      </c>
      <c r="P366" s="501">
        <f>IF(OR(MONTH(F366)&lt;7,AND(MONTH(F366)=7,DAY(F366)&lt;=25)),
MOD(SUM((E366-1901)*365,(N366-1)*28,O366,258),260),
MOD(SUM((E366-1900)*365,(N366-1)*28,O366,258),260))</f>
        <v>1</v>
      </c>
      <c r="Q366" s="463" t="str">
        <f>VLOOKUP(MOD(P366,4),色,2,FALSE)</f>
        <v>赤い</v>
      </c>
      <c r="R366" s="467" t="str">
        <f>VLOOKUP(MOD(P366,13),銀河の音,2,FALSE)</f>
        <v>磁気の</v>
      </c>
      <c r="S366" s="471" t="str">
        <f>VLOOKUP(MOD(P366,20),太陽の紋章,2,FALSE)</f>
        <v>竜</v>
      </c>
      <c r="T366" s="505" t="s">
        <v>7147</v>
      </c>
    </row>
    <row r="367" spans="1:20" s="329" customFormat="1" ht="13.5" customHeight="1">
      <c r="A367" s="446" t="str">
        <f>VLOOKUP(MOD(E367,10),十干,2,FALSE)</f>
        <v>辛</v>
      </c>
      <c r="B367" s="447" t="str">
        <f>VLOOKUP(MOD(E367,12),十二支,3,FALSE)</f>
        <v xml:space="preserve">02 零 </v>
      </c>
      <c r="C367" s="448" t="str">
        <f>VLOOKUP(F367,星座,3,TRUE)</f>
        <v xml:space="preserve">01 冥 </v>
      </c>
      <c r="D367" s="534">
        <v>18943</v>
      </c>
      <c r="E367" s="451">
        <f>IFERROR(YEAR(D367),LEFT(D367,4))</f>
        <v>1951</v>
      </c>
      <c r="F367" s="451" t="str">
        <f>IF(ISTEXT(D367),RIGHT(D367,5),TEXT(D367,"mm/dd"))</f>
        <v>11/11</v>
      </c>
      <c r="G367" s="451">
        <f>SUM(MID(E367,1,1),MID(E367,2,1),MID(E367,3,1),MID(E367,4,1),MID(F367,1,1),MID(F367,2,1),MID(F367,4,1),MID(F367,5,1))</f>
        <v>20</v>
      </c>
      <c r="H367" s="451">
        <f>IF(MOD(G367,9)=0,9,MOD(G367,9))</f>
        <v>2</v>
      </c>
      <c r="I367" s="451" t="str">
        <f>IFERROR(MID("日月火水木金土",WEEKDAY(D367),1),"")</f>
        <v>日</v>
      </c>
      <c r="J367" s="443" t="s">
        <v>7204</v>
      </c>
      <c r="K367" s="456" t="str">
        <f>VLOOKUP(F367,石と花メイン,3,FALSE)</f>
        <v>●翡翠</v>
      </c>
      <c r="L367" s="459" t="str">
        <f>VLOOKUP(F367,石と花メイン,4,FALSE)</f>
        <v>烏瓜【玉章】</v>
      </c>
      <c r="M367" s="402">
        <f>IF(OR(MONTH(F367)&lt;7,AND(MONTH(F367)=7,DAY(F367)&lt;=25)),
MOD(SUM((E367-1901)*365,259),260),
MOD(SUM((E367-1900)*365,259),260))</f>
        <v>154</v>
      </c>
      <c r="N367" s="489">
        <f>IF(AND(MONTH(F367)=7,DAY(F367)&gt;25),1,
ROUNDDOWN((SUM(VLOOKUP(MONTH(F367),D暦変換用数値,2,FALSE),DAY(F367))/28)+1,0))</f>
        <v>4</v>
      </c>
      <c r="O367" s="498">
        <f>IF(AND(MONTH(F367)=7,DAY(F367)&gt;25),DAY(F367)-25,
MOD((SUM(VLOOKUP(MONTH(F367),D暦変換用数値,2,FALSE),DAY(F367))),28)+1)</f>
        <v>25</v>
      </c>
      <c r="P367" s="501">
        <f>IF(OR(MONTH(F367)&lt;7,AND(MONTH(F367)=7,DAY(F367)&lt;=25)),
MOD(SUM((E367-1901)*365,(N367-1)*28,O367,258),260),
MOD(SUM((E367-1900)*365,(N367-1)*28,O367,258),260))</f>
        <v>2</v>
      </c>
      <c r="Q367" s="647" t="str">
        <f>VLOOKUP(MOD(P367,4),色,2,FALSE)</f>
        <v>白い</v>
      </c>
      <c r="R367" s="465" t="str">
        <f>VLOOKUP(MOD(P367,13),銀河の音,2,FALSE)</f>
        <v>月の</v>
      </c>
      <c r="S367" s="469" t="str">
        <f>VLOOKUP(MOD(P367,20),太陽の紋章,2,FALSE)</f>
        <v>風</v>
      </c>
      <c r="T367" s="510" t="s">
        <v>7206</v>
      </c>
    </row>
    <row r="368" spans="1:20" s="329" customFormat="1" ht="13.5" customHeight="1">
      <c r="A368" s="50" t="str">
        <f>VLOOKUP(MOD(E368,10),十干,2,FALSE)</f>
        <v>辛</v>
      </c>
      <c r="B368" s="199" t="str">
        <f>VLOOKUP(MOD(E368,12),十二支,3,FALSE)</f>
        <v xml:space="preserve">02 零 </v>
      </c>
      <c r="C368" s="200" t="str">
        <f>VLOOKUP(F368,星座,3,TRUE)</f>
        <v xml:space="preserve">01 冥 </v>
      </c>
      <c r="D368" s="531">
        <v>18947</v>
      </c>
      <c r="E368" s="1">
        <f>IFERROR(YEAR(D368),LEFT(D368,4))</f>
        <v>1951</v>
      </c>
      <c r="F368" s="1" t="str">
        <f>IF(ISTEXT(D368),RIGHT(D368,5),TEXT(D368,"mm/dd"))</f>
        <v>11/15</v>
      </c>
      <c r="G368" s="44">
        <f>SUM(MID(E368,1,1),MID(E368,2,1),MID(E368,3,1),MID(E368,4,1),MID(F368,1,1),MID(F368,2,1),MID(F368,4,1),MID(F368,5,1))</f>
        <v>24</v>
      </c>
      <c r="H368" s="45">
        <f>IF(MOD(G368,9)=0,9,MOD(G368,9))</f>
        <v>6</v>
      </c>
      <c r="I368" s="45" t="str">
        <f>IFERROR(MID("日月火水木金土",WEEKDAY(D368),1),"")</f>
        <v>木</v>
      </c>
      <c r="J368" s="304" t="s">
        <v>4795</v>
      </c>
      <c r="K368" s="202" t="str">
        <f>VLOOKUP(F368,石と花メイン,3,FALSE)</f>
        <v>◆青玉</v>
      </c>
      <c r="L368" s="297" t="str">
        <f>VLOOKUP(F368,石と花メイン,4,FALSE)</f>
        <v>オレガノ【花薄荷】</v>
      </c>
      <c r="M368" s="401">
        <f>IF(OR(MONTH(F368)&lt;7,AND(MONTH(F368)=7,DAY(F368)&lt;=25)),
MOD(SUM((E368-1901)*365,259),260),
MOD(SUM((E368-1900)*365,259),260))</f>
        <v>154</v>
      </c>
      <c r="N368" s="390">
        <f>IF(AND(MONTH(F368)=7,DAY(F368)&gt;25),1,
ROUNDDOWN((SUM(VLOOKUP(MONTH(F368),D暦変換用数値,2,FALSE),DAY(F368))/28)+1,0))</f>
        <v>5</v>
      </c>
      <c r="O368" s="205">
        <f>IF(AND(MONTH(F368)=7,DAY(F368)&gt;25),DAY(F368)-25,
MOD((SUM(VLOOKUP(MONTH(F368),D暦変換用数値,2,FALSE),DAY(F368))),28)+1)</f>
        <v>1</v>
      </c>
      <c r="P368" s="406">
        <f>IF(OR(MONTH(F368)&lt;7,AND(MONTH(F368)=7,DAY(F368)&lt;=25)),
MOD(SUM((E368-1901)*365,(N368-1)*28,O368,258),260),
MOD(SUM((E368-1900)*365,(N368-1)*28,O368,258),260))</f>
        <v>6</v>
      </c>
      <c r="Q368" s="545" t="str">
        <f>VLOOKUP(MOD(P368,4),色,2,FALSE)</f>
        <v>白い</v>
      </c>
      <c r="R368" s="546" t="str">
        <f>VLOOKUP(MOD(P368,13),銀河の音,2,FALSE)</f>
        <v>律動の</v>
      </c>
      <c r="S368" s="547" t="str">
        <f>VLOOKUP(MOD(P368,20),太陽の紋章,2,FALSE)</f>
        <v>世界の橋渡し</v>
      </c>
      <c r="T368" s="99" t="s">
        <v>6048</v>
      </c>
    </row>
    <row r="369" spans="1:20" s="329" customFormat="1" ht="13.5" customHeight="1">
      <c r="A369" s="76" t="str">
        <f>VLOOKUP(MOD(E369,10),十干,2,FALSE)</f>
        <v>辛</v>
      </c>
      <c r="B369" s="199" t="str">
        <f>VLOOKUP(MOD(E369,12),十二支,3,FALSE)</f>
        <v xml:space="preserve">02 零 </v>
      </c>
      <c r="C369" s="200" t="str">
        <f>VLOOKUP(F369,星座,3,TRUE)</f>
        <v xml:space="preserve">01 冥 </v>
      </c>
      <c r="D369" s="534">
        <v>18949</v>
      </c>
      <c r="E369" s="116">
        <f>IFERROR(YEAR(D369),LEFT(D369,4))</f>
        <v>1951</v>
      </c>
      <c r="F369" s="116" t="str">
        <f>IF(ISTEXT(D369),RIGHT(D369,5),TEXT(D369,"mm/dd"))</f>
        <v>11/17</v>
      </c>
      <c r="G369" s="116">
        <f>SUM(MID(E369,1,1),MID(E369,2,1),MID(E369,3,1),MID(E369,4,1),MID(F369,1,1),MID(F369,2,1),MID(F369,4,1),MID(F369,5,1))</f>
        <v>26</v>
      </c>
      <c r="H369" s="116">
        <f>IF(MOD(G369,9)=0,9,MOD(G369,9))</f>
        <v>8</v>
      </c>
      <c r="I369" s="116" t="str">
        <f>IFERROR(MID("日月火水木金土",WEEKDAY(D369),1),"")</f>
        <v>土</v>
      </c>
      <c r="J369" s="306" t="s">
        <v>7121</v>
      </c>
      <c r="K369" s="203" t="str">
        <f>VLOOKUP(F369,石と花メイン,3,FALSE)</f>
        <v>■紅玉髄</v>
      </c>
      <c r="L369" s="299" t="str">
        <f>VLOOKUP(F369,石と花メイン,4,FALSE)</f>
        <v>ベゴニア</v>
      </c>
      <c r="M369" s="402">
        <f>IF(OR(MONTH(F369)&lt;7,AND(MONTH(F369)=7,DAY(F369)&lt;=25)),
MOD(SUM((E369-1901)*365,259),260),
MOD(SUM((E369-1900)*365,259),260))</f>
        <v>154</v>
      </c>
      <c r="N369" s="121">
        <f>IF(AND(MONTH(F369)=7,DAY(F369)&gt;25),1,
ROUNDDOWN((SUM(VLOOKUP(MONTH(F369),D暦変換用数値,2,FALSE),DAY(F369))/28)+1,0))</f>
        <v>5</v>
      </c>
      <c r="O369" s="117">
        <f>IF(AND(MONTH(F369)=7,DAY(F369)&gt;25),DAY(F369)-25,
MOD((SUM(VLOOKUP(MONTH(F369),D暦変換用数値,2,FALSE),DAY(F369))),28)+1)</f>
        <v>3</v>
      </c>
      <c r="P369" s="408">
        <f>IF(OR(MONTH(F369)&lt;7,AND(MONTH(F369)=7,DAY(F369)&lt;=25)),
MOD(SUM((E369-1901)*365,(N369-1)*28,O369,258),260),
MOD(SUM((E369-1900)*365,(N369-1)*28,O369,258),260))</f>
        <v>8</v>
      </c>
      <c r="Q369" s="631" t="str">
        <f>VLOOKUP(MOD(P369,4),色,2,FALSE)</f>
        <v>黄色い</v>
      </c>
      <c r="R369" s="632" t="str">
        <f>VLOOKUP(MOD(P369,13),銀河の音,2,FALSE)</f>
        <v>銀河の</v>
      </c>
      <c r="S369" s="633" t="str">
        <f>VLOOKUP(MOD(P369,20),太陽の紋章,2,FALSE)</f>
        <v>星</v>
      </c>
      <c r="T369" s="119" t="s">
        <v>7119</v>
      </c>
    </row>
    <row r="370" spans="1:20" s="329" customFormat="1" ht="13.5" customHeight="1">
      <c r="A370" s="50" t="str">
        <f>VLOOKUP(MOD(E370,10),十干,2,FALSE)</f>
        <v>辛</v>
      </c>
      <c r="B370" s="199" t="str">
        <f>VLOOKUP(MOD(E370,12),十二支,3,FALSE)</f>
        <v xml:space="preserve">02 零 </v>
      </c>
      <c r="C370" s="200" t="str">
        <f>VLOOKUP(F370,星座,3,TRUE)</f>
        <v xml:space="preserve">01 冥 </v>
      </c>
      <c r="D370" s="531">
        <v>18951</v>
      </c>
      <c r="E370" s="1">
        <f>IFERROR(YEAR(D370),LEFT(D370,4))</f>
        <v>1951</v>
      </c>
      <c r="F370" s="1" t="str">
        <f>IF(ISTEXT(D370),RIGHT(D370,5),TEXT(D370,"mm/dd"))</f>
        <v>11/19</v>
      </c>
      <c r="G370" s="44">
        <f>SUM(MID(E370,1,1),MID(E370,2,1),MID(E370,3,1),MID(E370,4,1),MID(F370,1,1),MID(F370,2,1),MID(F370,4,1),MID(F370,5,1))</f>
        <v>28</v>
      </c>
      <c r="H370" s="45">
        <f>IF(MOD(G370,9)=0,9,MOD(G370,9))</f>
        <v>1</v>
      </c>
      <c r="I370" s="45" t="str">
        <f>IFERROR(MID("日月火水木金土",WEEKDAY(D370),1),"")</f>
        <v>月</v>
      </c>
      <c r="J370" s="304" t="s">
        <v>4796</v>
      </c>
      <c r="K370" s="202" t="str">
        <f>VLOOKUP(F370,石と花メイン,3,FALSE)</f>
        <v>◆翠玉</v>
      </c>
      <c r="L370" s="297" t="str">
        <f>VLOOKUP(F370,石と花メイン,4,FALSE)</f>
        <v>櫨の木【蝋の木】</v>
      </c>
      <c r="M370" s="401">
        <f>IF(OR(MONTH(F370)&lt;7,AND(MONTH(F370)=7,DAY(F370)&lt;=25)),
MOD(SUM((E370-1901)*365,259),260),
MOD(SUM((E370-1900)*365,259),260))</f>
        <v>154</v>
      </c>
      <c r="N370" s="390">
        <f>IF(AND(MONTH(F370)=7,DAY(F370)&gt;25),1,
ROUNDDOWN((SUM(VLOOKUP(MONTH(F370),D暦変換用数値,2,FALSE),DAY(F370))/28)+1,0))</f>
        <v>5</v>
      </c>
      <c r="O370" s="205">
        <f>IF(AND(MONTH(F370)=7,DAY(F370)&gt;25),DAY(F370)-25,
MOD((SUM(VLOOKUP(MONTH(F370),D暦変換用数値,2,FALSE),DAY(F370))),28)+1)</f>
        <v>5</v>
      </c>
      <c r="P370" s="406">
        <f>IF(OR(MONTH(F370)&lt;7,AND(MONTH(F370)=7,DAY(F370)&lt;=25)),
MOD(SUM((E370-1901)*365,(N370-1)*28,O370,258),260),
MOD(SUM((E370-1900)*365,(N370-1)*28,O370,258),260))</f>
        <v>10</v>
      </c>
      <c r="Q370" s="545" t="str">
        <f>VLOOKUP(MOD(P370,4),色,2,FALSE)</f>
        <v>白い</v>
      </c>
      <c r="R370" s="546" t="str">
        <f>VLOOKUP(MOD(P370,13),銀河の音,2,FALSE)</f>
        <v>惑星の</v>
      </c>
      <c r="S370" s="547" t="str">
        <f>VLOOKUP(MOD(P370,20),太陽の紋章,2,FALSE)</f>
        <v>犬</v>
      </c>
      <c r="T370" s="98" t="s">
        <v>3736</v>
      </c>
    </row>
    <row r="371" spans="1:20" s="329" customFormat="1" ht="13.5" customHeight="1">
      <c r="A371" s="50" t="str">
        <f>VLOOKUP(MOD(E371,10),十干,2,FALSE)</f>
        <v>癸</v>
      </c>
      <c r="B371" s="199" t="str">
        <f>VLOOKUP(MOD(E371,12),十二支,3,FALSE)</f>
        <v xml:space="preserve">02 零 </v>
      </c>
      <c r="C371" s="200" t="str">
        <f>VLOOKUP(F371,星座,3,TRUE)</f>
        <v xml:space="preserve">01 冥 </v>
      </c>
      <c r="D371" s="531">
        <v>23319</v>
      </c>
      <c r="E371" s="1">
        <f>IFERROR(YEAR(D371),LEFT(D371,4))</f>
        <v>1963</v>
      </c>
      <c r="F371" s="1" t="str">
        <f>IF(ISTEXT(D371),RIGHT(D371,5),TEXT(D371,"mm/dd"))</f>
        <v>11/04</v>
      </c>
      <c r="G371" s="44">
        <f>SUM(MID(E371,1,1),MID(E371,2,1),MID(E371,3,1),MID(E371,4,1),MID(F371,1,1),MID(F371,2,1),MID(F371,4,1),MID(F371,5,1))</f>
        <v>25</v>
      </c>
      <c r="H371" s="45">
        <f>IF(MOD(G371,9)=0,9,MOD(G371,9))</f>
        <v>7</v>
      </c>
      <c r="I371" s="45" t="str">
        <f>IFERROR(MID("日月火水木金土",WEEKDAY(D371),1),"")</f>
        <v>月</v>
      </c>
      <c r="J371" s="304" t="s">
        <v>4797</v>
      </c>
      <c r="K371" s="202" t="str">
        <f>VLOOKUP(F371,石と花メイン,3,FALSE)</f>
        <v>◆翠玉</v>
      </c>
      <c r="L371" s="297" t="str">
        <f>VLOOKUP(F371,石と花メイン,4,FALSE)</f>
        <v>サフラン【番紅花】</v>
      </c>
      <c r="M371" s="401">
        <f>IF(OR(MONTH(F371)&lt;7,AND(MONTH(F371)=7,DAY(F371)&lt;=25)),
MOD(SUM((E371-1901)*365,259),260),
MOD(SUM((E371-1900)*365,259),260))</f>
        <v>114</v>
      </c>
      <c r="N371" s="390">
        <f>IF(AND(MONTH(F371)=7,DAY(F371)&gt;25),1,
ROUNDDOWN((SUM(VLOOKUP(MONTH(F371),D暦変換用数値,2,FALSE),DAY(F371))/28)+1,0))</f>
        <v>4</v>
      </c>
      <c r="O371" s="205">
        <f>IF(AND(MONTH(F371)=7,DAY(F371)&gt;25),DAY(F371)-25,
MOD((SUM(VLOOKUP(MONTH(F371),D暦変換用数値,2,FALSE),DAY(F371))),28)+1)</f>
        <v>18</v>
      </c>
      <c r="P371" s="406">
        <f>IF(OR(MONTH(F371)&lt;7,AND(MONTH(F371)=7,DAY(F371)&lt;=25)),
MOD(SUM((E371-1901)*365,(N371-1)*28,O371,258),260),
MOD(SUM((E371-1900)*365,(N371-1)*28,O371,258),260))</f>
        <v>215</v>
      </c>
      <c r="Q371" s="411" t="str">
        <f>VLOOKUP(MOD(P371,4),色,2,FALSE)</f>
        <v>青い</v>
      </c>
      <c r="R371" s="412" t="str">
        <f>VLOOKUP(MOD(P371,13),銀河の音,2,FALSE)</f>
        <v>共振の</v>
      </c>
      <c r="S371" s="413" t="str">
        <f>VLOOKUP(MOD(P371,20),太陽の紋章,2,FALSE)</f>
        <v>鷲</v>
      </c>
      <c r="T371" s="111" t="s">
        <v>2638</v>
      </c>
    </row>
    <row r="372" spans="1:20" s="329" customFormat="1" ht="13.5" customHeight="1">
      <c r="A372" s="50" t="str">
        <f>VLOOKUP(MOD(E372,10),十干,2,FALSE)</f>
        <v>癸</v>
      </c>
      <c r="B372" s="199" t="str">
        <f>VLOOKUP(MOD(E372,12),十二支,3,FALSE)</f>
        <v xml:space="preserve">02 零 </v>
      </c>
      <c r="C372" s="200" t="str">
        <f>VLOOKUP(F372,星座,3,TRUE)</f>
        <v xml:space="preserve">01 冥 </v>
      </c>
      <c r="D372" s="531">
        <v>23322</v>
      </c>
      <c r="E372" s="1">
        <f>IFERROR(YEAR(D372),LEFT(D372,4))</f>
        <v>1963</v>
      </c>
      <c r="F372" s="1" t="str">
        <f>IF(ISTEXT(D372),RIGHT(D372,5),TEXT(D372,"mm/dd"))</f>
        <v>11/07</v>
      </c>
      <c r="G372" s="44">
        <f>SUM(MID(E372,1,1),MID(E372,2,1),MID(E372,3,1),MID(E372,4,1),MID(F372,1,1),MID(F372,2,1),MID(F372,4,1),MID(F372,5,1))</f>
        <v>28</v>
      </c>
      <c r="H372" s="45">
        <f>IF(MOD(G372,9)=0,9,MOD(G372,9))</f>
        <v>1</v>
      </c>
      <c r="I372" s="45" t="str">
        <f>IFERROR(MID("日月火水木金土",WEEKDAY(D372),1),"")</f>
        <v>木</v>
      </c>
      <c r="J372" s="304" t="s">
        <v>4763</v>
      </c>
      <c r="K372" s="202" t="str">
        <f>VLOOKUP(F372,石と花メイン,3,FALSE)</f>
        <v>●珊瑚</v>
      </c>
      <c r="L372" s="297" t="str">
        <f>VLOOKUP(F372,石と花メイン,4,FALSE)</f>
        <v>吾亦紅/吾木香</v>
      </c>
      <c r="M372" s="401">
        <f>IF(OR(MONTH(F372)&lt;7,AND(MONTH(F372)=7,DAY(F372)&lt;=25)),
MOD(SUM((E372-1901)*365,259),260),
MOD(SUM((E372-1900)*365,259),260))</f>
        <v>114</v>
      </c>
      <c r="N372" s="390">
        <f>IF(AND(MONTH(F372)=7,DAY(F372)&gt;25),1,
ROUNDDOWN((SUM(VLOOKUP(MONTH(F372),D暦変換用数値,2,FALSE),DAY(F372))/28)+1,0))</f>
        <v>4</v>
      </c>
      <c r="O372" s="205">
        <f>IF(AND(MONTH(F372)=7,DAY(F372)&gt;25),DAY(F372)-25,
MOD((SUM(VLOOKUP(MONTH(F372),D暦変換用数値,2,FALSE),DAY(F372))),28)+1)</f>
        <v>21</v>
      </c>
      <c r="P372" s="406">
        <f>IF(OR(MONTH(F372)&lt;7,AND(MONTH(F372)=7,DAY(F372)&lt;=25)),
MOD(SUM((E372-1901)*365,(N372-1)*28,O372,258),260),
MOD(SUM((E372-1900)*365,(N372-1)*28,O372,258),260))</f>
        <v>218</v>
      </c>
      <c r="Q372" s="545" t="str">
        <f>VLOOKUP(MOD(P372,4),色,2,FALSE)</f>
        <v>白い</v>
      </c>
      <c r="R372" s="546" t="str">
        <f>VLOOKUP(MOD(P372,13),銀河の音,2,FALSE)</f>
        <v>惑星の</v>
      </c>
      <c r="S372" s="547" t="str">
        <f>VLOOKUP(MOD(P372,20),太陽の紋章,2,FALSE)</f>
        <v>鏡</v>
      </c>
      <c r="T372" s="98" t="s">
        <v>3736</v>
      </c>
    </row>
    <row r="373" spans="1:20" s="329" customFormat="1" ht="13.5" customHeight="1">
      <c r="A373" s="50" t="str">
        <f>VLOOKUP(MOD(E373,10),十干,2,FALSE)</f>
        <v>乙</v>
      </c>
      <c r="B373" s="199" t="str">
        <f>VLOOKUP(MOD(E373,12),十二支,3,FALSE)</f>
        <v xml:space="preserve">02 零 </v>
      </c>
      <c r="C373" s="200" t="str">
        <f>VLOOKUP(F373,星座,3,TRUE)</f>
        <v xml:space="preserve">01 冥 </v>
      </c>
      <c r="D373" s="531">
        <v>27706</v>
      </c>
      <c r="E373" s="1">
        <f>IFERROR(YEAR(D373),LEFT(D373,4))</f>
        <v>1975</v>
      </c>
      <c r="F373" s="1" t="str">
        <f>IF(ISTEXT(D373),RIGHT(D373,5),TEXT(D373,"mm/dd"))</f>
        <v>11/08</v>
      </c>
      <c r="G373" s="44">
        <f>SUM(MID(E373,1,1),MID(E373,2,1),MID(E373,3,1),MID(E373,4,1),MID(F373,1,1),MID(F373,2,1),MID(F373,4,1),MID(F373,5,1))</f>
        <v>32</v>
      </c>
      <c r="H373" s="45">
        <f>IF(MOD(G373,9)=0,9,MOD(G373,9))</f>
        <v>5</v>
      </c>
      <c r="I373" s="45" t="str">
        <f>IFERROR(MID("日月火水木金土",WEEKDAY(D373),1),"")</f>
        <v>土</v>
      </c>
      <c r="J373" s="304" t="s">
        <v>4764</v>
      </c>
      <c r="K373" s="202" t="str">
        <f>VLOOKUP(F373,石と花メイン,3,FALSE)</f>
        <v>◇金剛石</v>
      </c>
      <c r="L373" s="297" t="str">
        <f>VLOOKUP(F373,石と花メイン,4,FALSE)</f>
        <v>仙翁【リクニス】</v>
      </c>
      <c r="M373" s="401">
        <f>IF(OR(MONTH(F373)&lt;7,AND(MONTH(F373)=7,DAY(F373)&lt;=25)),
MOD(SUM((E373-1901)*365,259),260),
MOD(SUM((E373-1900)*365,259),260))</f>
        <v>74</v>
      </c>
      <c r="N373" s="390">
        <f>IF(AND(MONTH(F373)=7,DAY(F373)&gt;25),1,
ROUNDDOWN((SUM(VLOOKUP(MONTH(F373),D暦変換用数値,2,FALSE),DAY(F373))/28)+1,0))</f>
        <v>4</v>
      </c>
      <c r="O373" s="205">
        <f>IF(AND(MONTH(F373)=7,DAY(F373)&gt;25),DAY(F373)-25,
MOD((SUM(VLOOKUP(MONTH(F373),D暦変換用数値,2,FALSE),DAY(F373))),28)+1)</f>
        <v>22</v>
      </c>
      <c r="P373" s="406">
        <f>IF(OR(MONTH(F373)&lt;7,AND(MONTH(F373)=7,DAY(F373)&lt;=25)),
MOD(SUM((E373-1901)*365,(N373-1)*28,O373,258),260),
MOD(SUM((E373-1900)*365,(N373-1)*28,O373,258),260))</f>
        <v>179</v>
      </c>
      <c r="Q373" s="411" t="str">
        <f>VLOOKUP(MOD(P373,4),色,2,FALSE)</f>
        <v>青い</v>
      </c>
      <c r="R373" s="412" t="str">
        <f>VLOOKUP(MOD(P373,13),銀河の音,2,FALSE)</f>
        <v>惑星の</v>
      </c>
      <c r="S373" s="413" t="str">
        <f>VLOOKUP(MOD(P373,20),太陽の紋章,2,FALSE)</f>
        <v>嵐</v>
      </c>
      <c r="T373" s="98" t="s">
        <v>3736</v>
      </c>
    </row>
    <row r="374" spans="1:20" s="329" customFormat="1" ht="13.5" customHeight="1">
      <c r="A374" s="50" t="str">
        <f>VLOOKUP(MOD(E374,10),十干,2,FALSE)</f>
        <v>乙</v>
      </c>
      <c r="B374" s="199" t="str">
        <f>VLOOKUP(MOD(E374,12),十二支,3,FALSE)</f>
        <v xml:space="preserve">02 零 </v>
      </c>
      <c r="C374" s="200" t="str">
        <f>VLOOKUP(F374,星座,3,TRUE)</f>
        <v xml:space="preserve">01 冥 </v>
      </c>
      <c r="D374" s="531">
        <v>27714</v>
      </c>
      <c r="E374" s="1">
        <f>IFERROR(YEAR(D374),LEFT(D374,4))</f>
        <v>1975</v>
      </c>
      <c r="F374" s="1" t="str">
        <f>IF(ISTEXT(D374),RIGHT(D374,5),TEXT(D374,"mm/dd"))</f>
        <v>11/16</v>
      </c>
      <c r="G374" s="44">
        <f>SUM(MID(E374,1,1),MID(E374,2,1),MID(E374,3,1),MID(E374,4,1),MID(F374,1,1),MID(F374,2,1),MID(F374,4,1),MID(F374,5,1))</f>
        <v>31</v>
      </c>
      <c r="H374" s="45">
        <f>IF(MOD(G374,9)=0,9,MOD(G374,9))</f>
        <v>4</v>
      </c>
      <c r="I374" s="45" t="str">
        <f>IFERROR(MID("日月火水木金土",WEEKDAY(D374),1),"")</f>
        <v>日</v>
      </c>
      <c r="J374" s="304" t="s">
        <v>5060</v>
      </c>
      <c r="K374" s="202" t="str">
        <f>VLOOKUP(F374,石と花メイン,3,FALSE)</f>
        <v>■黄水晶</v>
      </c>
      <c r="L374" s="297" t="str">
        <f>VLOOKUP(F374,石と花メイン,4,FALSE)</f>
        <v>山茶花【姫椿】</v>
      </c>
      <c r="M374" s="401">
        <f>IF(OR(MONTH(F374)&lt;7,AND(MONTH(F374)=7,DAY(F374)&lt;=25)),
MOD(SUM((E374-1901)*365,259),260),
MOD(SUM((E374-1900)*365,259),260))</f>
        <v>74</v>
      </c>
      <c r="N374" s="390">
        <f>IF(AND(MONTH(F374)=7,DAY(F374)&gt;25),1,
ROUNDDOWN((SUM(VLOOKUP(MONTH(F374),D暦変換用数値,2,FALSE),DAY(F374))/28)+1,0))</f>
        <v>5</v>
      </c>
      <c r="O374" s="205">
        <f>IF(AND(MONTH(F374)=7,DAY(F374)&gt;25),DAY(F374)-25,
MOD((SUM(VLOOKUP(MONTH(F374),D暦変換用数値,2,FALSE),DAY(F374))),28)+1)</f>
        <v>2</v>
      </c>
      <c r="P374" s="406">
        <f>IF(OR(MONTH(F374)&lt;7,AND(MONTH(F374)=7,DAY(F374)&lt;=25)),
MOD(SUM((E374-1901)*365,(N374-1)*28,O374,258),260),
MOD(SUM((E374-1900)*365,(N374-1)*28,O374,258),260))</f>
        <v>187</v>
      </c>
      <c r="Q374" s="411" t="str">
        <f>VLOOKUP(MOD(P374,4),色,2,FALSE)</f>
        <v>青い</v>
      </c>
      <c r="R374" s="412" t="str">
        <f>VLOOKUP(MOD(P374,13),銀河の音,2,FALSE)</f>
        <v>倍音の</v>
      </c>
      <c r="S374" s="413" t="str">
        <f>VLOOKUP(MOD(P374,20),太陽の紋章,2,FALSE)</f>
        <v>手</v>
      </c>
      <c r="T374" s="98" t="s">
        <v>3736</v>
      </c>
    </row>
    <row r="375" spans="1:20" s="329" customFormat="1" ht="13.5" customHeight="1">
      <c r="A375" s="50" t="str">
        <f>VLOOKUP(MOD(E375,10),十干,2,FALSE)</f>
        <v>乙</v>
      </c>
      <c r="B375" s="199" t="str">
        <f>VLOOKUP(MOD(E375,12),十二支,3,FALSE)</f>
        <v xml:space="preserve">02 零 </v>
      </c>
      <c r="C375" s="200" t="str">
        <f>VLOOKUP(F375,星座,3,TRUE)</f>
        <v xml:space="preserve">01 冥 </v>
      </c>
      <c r="D375" s="531">
        <v>27715</v>
      </c>
      <c r="E375" s="1">
        <f>IFERROR(YEAR(D375),LEFT(D375,4))</f>
        <v>1975</v>
      </c>
      <c r="F375" s="1" t="str">
        <f>IF(ISTEXT(D375),RIGHT(D375,5),TEXT(D375,"mm/dd"))</f>
        <v>11/17</v>
      </c>
      <c r="G375" s="44">
        <f>SUM(MID(E375,1,1),MID(E375,2,1),MID(E375,3,1),MID(E375,4,1),MID(F375,1,1),MID(F375,2,1),MID(F375,4,1),MID(F375,5,1))</f>
        <v>32</v>
      </c>
      <c r="H375" s="45">
        <f>IF(MOD(G375,9)=0,9,MOD(G375,9))</f>
        <v>5</v>
      </c>
      <c r="I375" s="45" t="str">
        <f>IFERROR(MID("日月火水木金土",WEEKDAY(D375),1),"")</f>
        <v>月</v>
      </c>
      <c r="J375" s="304" t="s">
        <v>2734</v>
      </c>
      <c r="K375" s="202" t="str">
        <f>VLOOKUP(F375,石と花メイン,3,FALSE)</f>
        <v>■紅玉髄</v>
      </c>
      <c r="L375" s="297" t="str">
        <f>VLOOKUP(F375,石と花メイン,4,FALSE)</f>
        <v>ベゴニア</v>
      </c>
      <c r="M375" s="401">
        <f>IF(OR(MONTH(F375)&lt;7,AND(MONTH(F375)=7,DAY(F375)&lt;=25)),
MOD(SUM((E375-1901)*365,259),260),
MOD(SUM((E375-1900)*365,259),260))</f>
        <v>74</v>
      </c>
      <c r="N375" s="390">
        <f>IF(AND(MONTH(F375)=7,DAY(F375)&gt;25),1,
ROUNDDOWN((SUM(VLOOKUP(MONTH(F375),D暦変換用数値,2,FALSE),DAY(F375))/28)+1,0))</f>
        <v>5</v>
      </c>
      <c r="O375" s="205">
        <f>IF(AND(MONTH(F375)=7,DAY(F375)&gt;25),DAY(F375)-25,
MOD((SUM(VLOOKUP(MONTH(F375),D暦変換用数値,2,FALSE),DAY(F375))),28)+1)</f>
        <v>3</v>
      </c>
      <c r="P375" s="406">
        <f>IF(OR(MONTH(F375)&lt;7,AND(MONTH(F375)=7,DAY(F375)&lt;=25)),
MOD(SUM((E375-1901)*365,(N375-1)*28,O375,258),260),
MOD(SUM((E375-1900)*365,(N375-1)*28,O375,258),260))</f>
        <v>188</v>
      </c>
      <c r="Q375" s="631" t="str">
        <f>VLOOKUP(MOD(P375,4),色,2,FALSE)</f>
        <v>黄色い</v>
      </c>
      <c r="R375" s="632" t="str">
        <f>VLOOKUP(MOD(P375,13),銀河の音,2,FALSE)</f>
        <v>律動の</v>
      </c>
      <c r="S375" s="633" t="str">
        <f>VLOOKUP(MOD(P375,20),太陽の紋章,2,FALSE)</f>
        <v>星</v>
      </c>
      <c r="T375" s="98" t="s">
        <v>3736</v>
      </c>
    </row>
    <row r="376" spans="1:20" s="329" customFormat="1" ht="13.5" customHeight="1">
      <c r="A376" s="282" t="str">
        <f>VLOOKUP(MOD(E376,10),十干,2,FALSE)</f>
        <v>乙</v>
      </c>
      <c r="B376" s="283" t="str">
        <f>VLOOKUP(MOD(E376,12),十二支,3,FALSE)</f>
        <v xml:space="preserve">02 零 </v>
      </c>
      <c r="C376" s="284" t="str">
        <f>VLOOKUP(F376,星座,3,TRUE)</f>
        <v xml:space="preserve">01 冥 </v>
      </c>
      <c r="D376" s="533">
        <v>27718</v>
      </c>
      <c r="E376" s="83">
        <f>IFERROR(YEAR(D376),LEFT(D376,4))</f>
        <v>1975</v>
      </c>
      <c r="F376" s="83" t="str">
        <f>IF(ISTEXT(D376),RIGHT(D376,5),TEXT(D376,"mm/dd"))</f>
        <v>11/20</v>
      </c>
      <c r="G376" s="83">
        <f>SUM(MID(E376,1,1),MID(E376,2,1),MID(E376,3,1),MID(E376,4,1),MID(F376,1,1),MID(F376,2,1),MID(F376,4,1),MID(F376,5,1))</f>
        <v>26</v>
      </c>
      <c r="H376" s="83">
        <f>IF(MOD(G376,9)=0,9,MOD(G376,9))</f>
        <v>8</v>
      </c>
      <c r="I376" s="83" t="str">
        <f>IFERROR(MID("日月火水木金土",WEEKDAY(D376),1),"")</f>
        <v>木</v>
      </c>
      <c r="J376" s="303" t="s">
        <v>3836</v>
      </c>
      <c r="K376" s="87" t="str">
        <f>VLOOKUP(F376,石と花メイン,3,FALSE)</f>
        <v>◆黄玉</v>
      </c>
      <c r="L376" s="296" t="str">
        <f>VLOOKUP(F376,石と花メイン,4,FALSE)</f>
        <v>石蕗/艶葉蕗</v>
      </c>
      <c r="M376" s="399">
        <f>IF(OR(MONTH(F376)&lt;7,AND(MONTH(F376)=7,DAY(F376)&lt;=25)),
MOD(SUM((E376-1901)*365,259),260),
MOD(SUM((E376-1900)*365,259),260))</f>
        <v>74</v>
      </c>
      <c r="N376" s="330">
        <f>IF(AND(MONTH(F376)=7,DAY(F376)&gt;25),1,
ROUNDDOWN((SUM(VLOOKUP(MONTH(F376),D暦変換用数値,2,FALSE),DAY(F376))/28)+1,0))</f>
        <v>5</v>
      </c>
      <c r="O376" s="84">
        <f>IF(AND(MONTH(F376)=7,DAY(F376)&gt;25),DAY(F376)-25,
MOD((SUM(VLOOKUP(MONTH(F376),D暦変換用数値,2,FALSE),DAY(F376))),28)+1)</f>
        <v>6</v>
      </c>
      <c r="P376" s="405">
        <f>IF(OR(MONTH(F376)&lt;7,AND(MONTH(F376)=7,DAY(F376)&lt;=25)),
MOD(SUM((E376-1901)*365,(N376-1)*28,O376,258),260),
MOD(SUM((E376-1900)*365,(N376-1)*28,O376,258),260))</f>
        <v>191</v>
      </c>
      <c r="Q376" s="615" t="str">
        <f>VLOOKUP(MOD(P376,4),色,2,FALSE)</f>
        <v>青い</v>
      </c>
      <c r="R376" s="616" t="str">
        <f>VLOOKUP(MOD(P376,13),銀河の音,2,FALSE)</f>
        <v>太陽の</v>
      </c>
      <c r="S376" s="617" t="str">
        <f>VLOOKUP(MOD(P376,20),太陽の紋章,2,FALSE)</f>
        <v>猿</v>
      </c>
      <c r="T376" s="100" t="s">
        <v>1906</v>
      </c>
    </row>
    <row r="377" spans="1:20" s="329" customFormat="1" ht="13.5" customHeight="1">
      <c r="A377" s="76" t="str">
        <f>VLOOKUP(MOD(E377,10),十干,2,FALSE)</f>
        <v>丁</v>
      </c>
      <c r="B377" s="199" t="str">
        <f>VLOOKUP(MOD(E377,12),十二支,3,FALSE)</f>
        <v xml:space="preserve">02 零 </v>
      </c>
      <c r="C377" s="200" t="str">
        <f>VLOOKUP(F377,星座,3,TRUE)</f>
        <v xml:space="preserve">01 冥 </v>
      </c>
      <c r="D377" s="534">
        <v>32077</v>
      </c>
      <c r="E377" s="116">
        <f>IFERROR(YEAR(D377),LEFT(D377,4))</f>
        <v>1987</v>
      </c>
      <c r="F377" s="116" t="str">
        <f>IF(ISTEXT(D377),RIGHT(D377,5),TEXT(D377,"mm/dd"))</f>
        <v>10/27</v>
      </c>
      <c r="G377" s="116">
        <f>SUM(MID(E377,1,1),MID(E377,2,1),MID(E377,3,1),MID(E377,4,1),MID(F377,1,1),MID(F377,2,1),MID(F377,4,1),MID(F377,5,1))</f>
        <v>35</v>
      </c>
      <c r="H377" s="116">
        <f>IF(MOD(G377,9)=0,9,MOD(G377,9))</f>
        <v>8</v>
      </c>
      <c r="I377" s="116" t="str">
        <f>IFERROR(MID("日月火水木金土",WEEKDAY(D377),1),"")</f>
        <v>火</v>
      </c>
      <c r="J377" s="306" t="s">
        <v>7460</v>
      </c>
      <c r="K377" s="203" t="str">
        <f>VLOOKUP(F377,石と花メイン,3,FALSE)</f>
        <v>◆黄玉</v>
      </c>
      <c r="L377" s="299" t="str">
        <f>VLOOKUP(F377,石と花メイン,4,FALSE)</f>
        <v>野茨【野薔薇】</v>
      </c>
      <c r="M377" s="402">
        <f>IF(OR(MONTH(F377)&lt;7,AND(MONTH(F377)=7,DAY(F377)&lt;=25)),
MOD(SUM((E377-1901)*365,259),260),
MOD(SUM((E377-1900)*365,259),260))</f>
        <v>34</v>
      </c>
      <c r="N377" s="121">
        <f>IF(AND(MONTH(F377)=7,DAY(F377)&gt;25),1,
ROUNDDOWN((SUM(VLOOKUP(MONTH(F377),D暦変換用数値,2,FALSE),DAY(F377))/28)+1,0))</f>
        <v>4</v>
      </c>
      <c r="O377" s="117">
        <f>IF(AND(MONTH(F377)=7,DAY(F377)&gt;25),DAY(F377)-25,
MOD((SUM(VLOOKUP(MONTH(F377),D暦変換用数値,2,FALSE),DAY(F377))),28)+1)</f>
        <v>10</v>
      </c>
      <c r="P377" s="408">
        <f>IF(OR(MONTH(F377)&lt;7,AND(MONTH(F377)=7,DAY(F377)&lt;=25)),
MOD(SUM((E377-1901)*365,(N377-1)*28,O377,258),260),
MOD(SUM((E377-1900)*365,(N377-1)*28,O377,258),260))</f>
        <v>127</v>
      </c>
      <c r="Q377" s="411" t="str">
        <f>VLOOKUP(MOD(P377,4),色,2,FALSE)</f>
        <v>青い</v>
      </c>
      <c r="R377" s="412" t="str">
        <f>VLOOKUP(MOD(P377,13),銀河の音,2,FALSE)</f>
        <v>惑星の</v>
      </c>
      <c r="S377" s="413" t="str">
        <f>VLOOKUP(MOD(P377,20),太陽の紋章,2,FALSE)</f>
        <v>手</v>
      </c>
      <c r="T377" s="118"/>
    </row>
    <row r="378" spans="1:20" s="329" customFormat="1" ht="13.5" customHeight="1">
      <c r="A378" s="50" t="str">
        <f>VLOOKUP(MOD(E378,10),十干,2,FALSE)</f>
        <v>丁</v>
      </c>
      <c r="B378" s="199" t="str">
        <f>VLOOKUP(MOD(E378,12),十二支,3,FALSE)</f>
        <v xml:space="preserve">02 零 </v>
      </c>
      <c r="C378" s="200" t="str">
        <f>VLOOKUP(F378,星座,3,TRUE)</f>
        <v xml:space="preserve">01 冥 </v>
      </c>
      <c r="D378" s="531">
        <v>32079</v>
      </c>
      <c r="E378" s="1">
        <f>IFERROR(YEAR(D378),LEFT(D378,4))</f>
        <v>1987</v>
      </c>
      <c r="F378" s="1" t="str">
        <f>IF(ISTEXT(D378),RIGHT(D378,5),TEXT(D378,"mm/dd"))</f>
        <v>10/29</v>
      </c>
      <c r="G378" s="44">
        <f>SUM(MID(E378,1,1),MID(E378,2,1),MID(E378,3,1),MID(E378,4,1),MID(F378,1,1),MID(F378,2,1),MID(F378,4,1),MID(F378,5,1))</f>
        <v>37</v>
      </c>
      <c r="H378" s="45">
        <f>IF(MOD(G378,9)=0,9,MOD(G378,9))</f>
        <v>1</v>
      </c>
      <c r="I378" s="45" t="str">
        <f>IFERROR(MID("日月火水木金土",WEEKDAY(D378),1),"")</f>
        <v>木</v>
      </c>
      <c r="J378" s="304" t="s">
        <v>5061</v>
      </c>
      <c r="K378" s="202" t="str">
        <f>VLOOKUP(F378,石と花メイン,3,FALSE)</f>
        <v>◆猫目石</v>
      </c>
      <c r="L378" s="297" t="str">
        <f>VLOOKUP(F378,石と花メイン,4,FALSE)</f>
        <v>グロリオサ【狐百合】</v>
      </c>
      <c r="M378" s="401">
        <f>IF(OR(MONTH(F378)&lt;7,AND(MONTH(F378)=7,DAY(F378)&lt;=25)),
MOD(SUM((E378-1901)*365,259),260),
MOD(SUM((E378-1900)*365,259),260))</f>
        <v>34</v>
      </c>
      <c r="N378" s="390">
        <f>IF(AND(MONTH(F378)=7,DAY(F378)&gt;25),1,
ROUNDDOWN((SUM(VLOOKUP(MONTH(F378),D暦変換用数値,2,FALSE),DAY(F378))/28)+1,0))</f>
        <v>4</v>
      </c>
      <c r="O378" s="205">
        <f>IF(AND(MONTH(F378)=7,DAY(F378)&gt;25),DAY(F378)-25,
MOD((SUM(VLOOKUP(MONTH(F378),D暦変換用数値,2,FALSE),DAY(F378))),28)+1)</f>
        <v>12</v>
      </c>
      <c r="P378" s="406">
        <f>IF(OR(MONTH(F378)&lt;7,AND(MONTH(F378)=7,DAY(F378)&lt;=25)),
MOD(SUM((E378-1901)*365,(N378-1)*28,O378,258),260),
MOD(SUM((E378-1900)*365,(N378-1)*28,O378,258),260))</f>
        <v>129</v>
      </c>
      <c r="Q378" s="640" t="str">
        <f>VLOOKUP(MOD(P378,4),色,2,FALSE)</f>
        <v>赤い</v>
      </c>
      <c r="R378" s="641" t="str">
        <f>VLOOKUP(MOD(P378,13),銀河の音,2,FALSE)</f>
        <v>水晶の</v>
      </c>
      <c r="S378" s="642" t="str">
        <f>VLOOKUP(MOD(P378,20),太陽の紋章,2,FALSE)</f>
        <v>月</v>
      </c>
      <c r="T378" s="111" t="s">
        <v>900</v>
      </c>
    </row>
    <row r="379" spans="1:20" s="329" customFormat="1" ht="13.5" customHeight="1">
      <c r="A379" s="76" t="str">
        <f>VLOOKUP(MOD(E379,10),十干,2,FALSE)</f>
        <v>丁</v>
      </c>
      <c r="B379" s="199" t="str">
        <f>VLOOKUP(MOD(E379,12),十二支,3,FALSE)</f>
        <v xml:space="preserve">02 零 </v>
      </c>
      <c r="C379" s="200" t="str">
        <f>VLOOKUP(F379,星座,3,TRUE)</f>
        <v xml:space="preserve">01 冥 </v>
      </c>
      <c r="D379" s="534">
        <v>32093</v>
      </c>
      <c r="E379" s="116">
        <f>IFERROR(YEAR(D379),LEFT(D379,4))</f>
        <v>1987</v>
      </c>
      <c r="F379" s="116" t="str">
        <f>IF(ISTEXT(D379),RIGHT(D379,5),TEXT(D379,"mm/dd"))</f>
        <v>11/12</v>
      </c>
      <c r="G379" s="116">
        <f>SUM(MID(E379,1,1),MID(E379,2,1),MID(E379,3,1),MID(E379,4,1),MID(F379,1,1),MID(F379,2,1),MID(F379,4,1),MID(F379,5,1))</f>
        <v>30</v>
      </c>
      <c r="H379" s="116">
        <f>IF(MOD(G379,9)=0,9,MOD(G379,9))</f>
        <v>3</v>
      </c>
      <c r="I379" s="116" t="str">
        <f>IFERROR(MID("日月火水木金土",WEEKDAY(D379),1),"")</f>
        <v>木</v>
      </c>
      <c r="J379" s="306" t="s">
        <v>7437</v>
      </c>
      <c r="K379" s="203" t="str">
        <f>VLOOKUP(F379,石と花メイン,3,FALSE)</f>
        <v>◆柘榴石</v>
      </c>
      <c r="L379" s="299" t="str">
        <f>VLOOKUP(F379,石と花メイン,4,FALSE)</f>
        <v>レモン【檸檬】</v>
      </c>
      <c r="M379" s="402">
        <f>IF(OR(MONTH(F379)&lt;7,AND(MONTH(F379)=7,DAY(F379)&lt;=25)),
MOD(SUM((E379-1901)*365,259),260),
MOD(SUM((E379-1900)*365,259),260))</f>
        <v>34</v>
      </c>
      <c r="N379" s="121">
        <f>IF(AND(MONTH(F379)=7,DAY(F379)&gt;25),1,
ROUNDDOWN((SUM(VLOOKUP(MONTH(F379),D暦変換用数値,2,FALSE),DAY(F379))/28)+1,0))</f>
        <v>4</v>
      </c>
      <c r="O379" s="117">
        <f>IF(AND(MONTH(F379)=7,DAY(F379)&gt;25),DAY(F379)-25,
MOD((SUM(VLOOKUP(MONTH(F379),D暦変換用数値,2,FALSE),DAY(F379))),28)+1)</f>
        <v>26</v>
      </c>
      <c r="P379" s="408">
        <f>IF(OR(MONTH(F379)&lt;7,AND(MONTH(F379)=7,DAY(F379)&lt;=25)),
MOD(SUM((E379-1901)*365,(N379-1)*28,O379,258),260),
MOD(SUM((E379-1900)*365,(N379-1)*28,O379,258),260))</f>
        <v>143</v>
      </c>
      <c r="Q379" s="411" t="str">
        <f>VLOOKUP(MOD(P379,4),色,2,FALSE)</f>
        <v>青い</v>
      </c>
      <c r="R379" s="412" t="str">
        <f>VLOOKUP(MOD(P379,13),銀河の音,2,FALSE)</f>
        <v>宇宙の</v>
      </c>
      <c r="S379" s="413" t="str">
        <f>VLOOKUP(MOD(P379,20),太陽の紋章,2,FALSE)</f>
        <v>夜</v>
      </c>
      <c r="T379" s="118"/>
    </row>
    <row r="380" spans="1:20" s="329" customFormat="1" ht="13.5" customHeight="1">
      <c r="A380" s="282" t="str">
        <f>VLOOKUP(MOD(E380,10),十干,2,FALSE)</f>
        <v>丁</v>
      </c>
      <c r="B380" s="283" t="str">
        <f>VLOOKUP(MOD(E380,12),十二支,3,FALSE)</f>
        <v xml:space="preserve">02 零 </v>
      </c>
      <c r="C380" s="284" t="str">
        <f>VLOOKUP(F380,星座,3,TRUE)</f>
        <v xml:space="preserve">01 冥 </v>
      </c>
      <c r="D380" s="533">
        <v>32098</v>
      </c>
      <c r="E380" s="83">
        <f>IFERROR(YEAR(D380),LEFT(D380,4))</f>
        <v>1987</v>
      </c>
      <c r="F380" s="83" t="str">
        <f>IF(ISTEXT(D380),RIGHT(D380,5),TEXT(D380,"mm/dd"))</f>
        <v>11/17</v>
      </c>
      <c r="G380" s="83">
        <f>SUM(MID(E380,1,1),MID(E380,2,1),MID(E380,3,1),MID(E380,4,1),MID(F380,1,1),MID(F380,2,1),MID(F380,4,1),MID(F380,5,1))</f>
        <v>35</v>
      </c>
      <c r="H380" s="83">
        <f>IF(MOD(G380,9)=0,9,MOD(G380,9))</f>
        <v>8</v>
      </c>
      <c r="I380" s="83" t="str">
        <f>IFERROR(MID("日月火水木金土",WEEKDAY(D380),1),"")</f>
        <v>火</v>
      </c>
      <c r="J380" s="303" t="s">
        <v>3837</v>
      </c>
      <c r="K380" s="87" t="str">
        <f>VLOOKUP(F380,石と花メイン,3,FALSE)</f>
        <v>■紅玉髄</v>
      </c>
      <c r="L380" s="296" t="str">
        <f>VLOOKUP(F380,石と花メイン,4,FALSE)</f>
        <v>ベゴニア</v>
      </c>
      <c r="M380" s="399">
        <f>IF(OR(MONTH(F380)&lt;7,AND(MONTH(F380)=7,DAY(F380)&lt;=25)),
MOD(SUM((E380-1901)*365,259),260),
MOD(SUM((E380-1900)*365,259),260))</f>
        <v>34</v>
      </c>
      <c r="N380" s="330">
        <f>IF(AND(MONTH(F380)=7,DAY(F380)&gt;25),1,
ROUNDDOWN((SUM(VLOOKUP(MONTH(F380),D暦変換用数値,2,FALSE),DAY(F380))/28)+1,0))</f>
        <v>5</v>
      </c>
      <c r="O380" s="84">
        <f>IF(AND(MONTH(F380)=7,DAY(F380)&gt;25),DAY(F380)-25,
MOD((SUM(VLOOKUP(MONTH(F380),D暦変換用数値,2,FALSE),DAY(F380))),28)+1)</f>
        <v>3</v>
      </c>
      <c r="P380" s="405">
        <f>IF(OR(MONTH(F380)&lt;7,AND(MONTH(F380)=7,DAY(F380)&lt;=25)),
MOD(SUM((E380-1901)*365,(N380-1)*28,O380,258),260),
MOD(SUM((E380-1900)*365,(N380-1)*28,O380,258),260))</f>
        <v>148</v>
      </c>
      <c r="Q380" s="615" t="str">
        <f>VLOOKUP(MOD(P380,4),色,2,FALSE)</f>
        <v>黄色い</v>
      </c>
      <c r="R380" s="616" t="str">
        <f>VLOOKUP(MOD(P380,13),銀河の音,2,FALSE)</f>
        <v>倍音の</v>
      </c>
      <c r="S380" s="617" t="str">
        <f>VLOOKUP(MOD(P380,20),太陽の紋章,2,FALSE)</f>
        <v>星</v>
      </c>
      <c r="T380" s="91" t="s">
        <v>3736</v>
      </c>
    </row>
    <row r="381" spans="1:20" s="329" customFormat="1" ht="13.5" customHeight="1">
      <c r="A381" s="286" t="str">
        <f>VLOOKUP(MOD(E381,10),十干,2,FALSE)</f>
        <v>辛</v>
      </c>
      <c r="B381" s="283" t="str">
        <f>VLOOKUP(MOD(E381,12),十二支,3,FALSE)</f>
        <v xml:space="preserve">02 零 </v>
      </c>
      <c r="C381" s="284" t="str">
        <f>VLOOKUP(F381,星座,3,TRUE)</f>
        <v xml:space="preserve">01 冥 </v>
      </c>
      <c r="D381" s="530">
        <v>40840</v>
      </c>
      <c r="E381" s="85">
        <f>IFERROR(YEAR(D381),LEFT(D381,4))</f>
        <v>2011</v>
      </c>
      <c r="F381" s="85" t="str">
        <f>IF(ISTEXT(D381),RIGHT(D381,5),TEXT(D381,"mm/dd"))</f>
        <v>10/24</v>
      </c>
      <c r="G381" s="85">
        <f>SUM(MID(E381,1,1),MID(E381,2,1),MID(E381,3,1),MID(E381,4,1),MID(F381,1,1),MID(F381,2,1),MID(F381,4,1),MID(F381,5,1))</f>
        <v>11</v>
      </c>
      <c r="H381" s="85">
        <f>IF(MOD(G381,9)=0,9,MOD(G381,9))</f>
        <v>2</v>
      </c>
      <c r="I381" s="85" t="str">
        <f>IFERROR(MID("日月火水木金土",WEEKDAY(D381),1),"")</f>
        <v>月</v>
      </c>
      <c r="J381" s="308" t="s">
        <v>7809</v>
      </c>
      <c r="K381" s="87" t="str">
        <f>VLOOKUP(F381,石と花メイン,3,FALSE)</f>
        <v>●蛋白石</v>
      </c>
      <c r="L381" s="300" t="str">
        <f>VLOOKUP(F381,石と花メイン,4,FALSE)</f>
        <v>ガーベラ【大千本槍】</v>
      </c>
      <c r="M381" s="481">
        <f>IF(OR(MONTH(F381)&lt;7,AND(MONTH(F381)=7,DAY(F381)&lt;=25)),
MOD(SUM((E381-1901)*365,259),260),
MOD(SUM((E381-1900)*365,259),260))</f>
        <v>214</v>
      </c>
      <c r="N381" s="87">
        <f>IF(AND(MONTH(F381)=7,DAY(F381)&gt;25),1,
ROUNDDOWN((SUM(VLOOKUP(MONTH(F381),D暦変換用数値,2,FALSE),DAY(F381))/28)+1,0))</f>
        <v>4</v>
      </c>
      <c r="O381" s="82">
        <f>IF(AND(MONTH(F381)=7,DAY(F381)&gt;25),DAY(F381)-25,
MOD((SUM(VLOOKUP(MONTH(F381),D暦変換用数値,2,FALSE),DAY(F381))),28)+1)</f>
        <v>7</v>
      </c>
      <c r="P381" s="409">
        <f>IF(OR(MONTH(F381)&lt;7,AND(MONTH(F381)=7,DAY(F381)&lt;=25)),
MOD(SUM((E381-1901)*365,(N381-1)*28,O381,258),260),
MOD(SUM((E381-1900)*365,(N381-1)*28,O381,258),260))</f>
        <v>44</v>
      </c>
      <c r="Q381" s="659" t="str">
        <f>VLOOKUP(MOD(P381,4),色,2,FALSE)</f>
        <v>黄色い</v>
      </c>
      <c r="R381" s="660" t="str">
        <f>VLOOKUP(MOD(P381,13),銀河の音,2,FALSE)</f>
        <v>倍音の</v>
      </c>
      <c r="S381" s="661" t="str">
        <f>VLOOKUP(MOD(P381,20),太陽の紋章,2,FALSE)</f>
        <v>種</v>
      </c>
      <c r="T381" s="102" t="s">
        <v>7810</v>
      </c>
    </row>
    <row r="382" spans="1:20" s="329" customFormat="1" ht="13.5" customHeight="1">
      <c r="A382" s="285" t="str">
        <f>VLOOKUP(MOD(E382,10),十干,2,FALSE)</f>
        <v>辛</v>
      </c>
      <c r="B382" s="283" t="str">
        <f>VLOOKUP(MOD(E382,12),十二支,3,FALSE)</f>
        <v xml:space="preserve">02 零 </v>
      </c>
      <c r="C382" s="284" t="str">
        <f>VLOOKUP(F382,星座,3,TRUE)</f>
        <v xml:space="preserve">01 冥 </v>
      </c>
      <c r="D382" s="530">
        <v>40867</v>
      </c>
      <c r="E382" s="83">
        <f>IFERROR(YEAR(D382),LEFT(D382,4))</f>
        <v>2011</v>
      </c>
      <c r="F382" s="83" t="str">
        <f>IF(ISTEXT(D382),RIGHT(D382,5),TEXT(D382,"mm/dd"))</f>
        <v>11/20</v>
      </c>
      <c r="G382" s="83">
        <f>SUM(MID(E382,1,1),MID(E382,2,1),MID(E382,3,1),MID(E382,4,1),MID(F382,1,1),MID(F382,2,1),MID(F382,4,1),MID(F382,5,1))</f>
        <v>8</v>
      </c>
      <c r="H382" s="83">
        <f>IF(MOD(G382,9)=0,9,MOD(G382,9))</f>
        <v>8</v>
      </c>
      <c r="I382" s="83" t="str">
        <f>IFERROR(MID("日月火水木金土",WEEKDAY(D382),1),"")</f>
        <v>日</v>
      </c>
      <c r="J382" s="308" t="s">
        <v>7889</v>
      </c>
      <c r="K382" s="330" t="str">
        <f>VLOOKUP(F382,石と花メイン,3,FALSE)</f>
        <v>◆黄玉</v>
      </c>
      <c r="L382" s="296" t="str">
        <f>VLOOKUP(F382,石と花メイン,4,FALSE)</f>
        <v>石蕗/艶葉蕗</v>
      </c>
      <c r="M382" s="392">
        <f>IF(OR(MONTH(F382)&lt;7,AND(MONTH(F382)=7,DAY(F382)&lt;=25)),
MOD(SUM((E382-1901)*365,259),260),
MOD(SUM((E382-1900)*365,259),260))</f>
        <v>214</v>
      </c>
      <c r="N382" s="330">
        <f>IF(AND(MONTH(F382)=7,DAY(F382)&gt;25),1,
ROUNDDOWN((SUM(VLOOKUP(MONTH(F382),D暦変換用数値,2,FALSE),DAY(F382))/28)+1,0))</f>
        <v>5</v>
      </c>
      <c r="O382" s="84">
        <f>IF(AND(MONTH(F382)=7,DAY(F382)&gt;25),DAY(F382)-25,
MOD((SUM(VLOOKUP(MONTH(F382),D暦変換用数値,2,FALSE),DAY(F382))),28)+1)</f>
        <v>6</v>
      </c>
      <c r="P382" s="405">
        <f>IF(OR(MONTH(F382)&lt;7,AND(MONTH(F382)=7,DAY(F382)&lt;=25)),
MOD(SUM((E382-1901)*365,(N382-1)*28,O382,258),260),
MOD(SUM((E382-1900)*365,(N382-1)*28,O382,258),260))</f>
        <v>71</v>
      </c>
      <c r="Q382" s="371" t="str">
        <f>VLOOKUP(MOD(P382,4),色,2,FALSE)</f>
        <v>青い</v>
      </c>
      <c r="R382" s="289" t="str">
        <f>VLOOKUP(MOD(P382,13),銀河の音,2,FALSE)</f>
        <v>律動の</v>
      </c>
      <c r="S382" s="382" t="str">
        <f>VLOOKUP(MOD(P382,20),太陽の紋章,2,FALSE)</f>
        <v>猿</v>
      </c>
      <c r="T382" s="95" t="s">
        <v>7888</v>
      </c>
    </row>
    <row r="383" spans="1:20" s="329" customFormat="1" ht="13.5" customHeight="1">
      <c r="A383" s="285" t="str">
        <f>VLOOKUP(MOD(E383,10),十干,2,FALSE)</f>
        <v>辛</v>
      </c>
      <c r="B383" s="331" t="str">
        <f>VLOOKUP(MOD(E383,12),十二支,3,FALSE)</f>
        <v xml:space="preserve">02 零 </v>
      </c>
      <c r="C383" s="332" t="str">
        <f>VLOOKUP(F383,星座,3,TRUE)</f>
        <v xml:space="preserve">01 冥 </v>
      </c>
      <c r="D383" s="530">
        <v>40868</v>
      </c>
      <c r="E383" s="83">
        <f>IFERROR(YEAR(D383),LEFT(D383,4))</f>
        <v>2011</v>
      </c>
      <c r="F383" s="83" t="str">
        <f>IF(ISTEXT(D383),RIGHT(D383,5),TEXT(D383,"mm/dd"))</f>
        <v>11/21</v>
      </c>
      <c r="G383" s="83">
        <f>SUM(MID(E383,1,1),MID(E383,2,1),MID(E383,3,1),MID(E383,4,1),MID(F383,1,1),MID(F383,2,1),MID(F383,4,1),MID(F383,5,1))</f>
        <v>9</v>
      </c>
      <c r="H383" s="83">
        <f>IF(MOD(G383,9)=0,9,MOD(G383,9))</f>
        <v>9</v>
      </c>
      <c r="I383" s="83" t="str">
        <f>IFERROR(MID("日月火水木金土",WEEKDAY(D383),1),"")</f>
        <v>月</v>
      </c>
      <c r="J383" s="308" t="s">
        <v>8325</v>
      </c>
      <c r="K383" s="330" t="str">
        <f>VLOOKUP(F383,石と花メイン,3,FALSE)</f>
        <v>◆橄欖石</v>
      </c>
      <c r="L383" s="296" t="str">
        <f>VLOOKUP(F383,石と花メイン,4,FALSE)</f>
        <v>銀杏/公孫樹</v>
      </c>
      <c r="M383" s="392">
        <f>IF(OR(MONTH(F383)&lt;7,AND(MONTH(F383)=7,DAY(F383)&lt;=25)),
MOD(SUM((E383-1901)*365,259),260),
MOD(SUM((E383-1900)*365,259),260))</f>
        <v>214</v>
      </c>
      <c r="N383" s="330">
        <f>IF(AND(MONTH(F383)=7,DAY(F383)&gt;25),1,
ROUNDDOWN((SUM(VLOOKUP(MONTH(F383),D暦変換用数値,2,FALSE),DAY(F383))/28)+1,0))</f>
        <v>5</v>
      </c>
      <c r="O383" s="84">
        <f>IF(AND(MONTH(F383)=7,DAY(F383)&gt;25),DAY(F383)-25,
MOD((SUM(VLOOKUP(MONTH(F383),D暦変換用数値,2,FALSE),DAY(F383))),28)+1)</f>
        <v>7</v>
      </c>
      <c r="P383" s="405">
        <f>IF(OR(MONTH(F383)&lt;7,AND(MONTH(F383)=7,DAY(F383)&lt;=25)),
MOD(SUM((E383-1901)*365,(N383-1)*28,O383,258),260),
MOD(SUM((E383-1900)*365,(N383-1)*28,O383,258),260))</f>
        <v>72</v>
      </c>
      <c r="Q383" s="371" t="str">
        <f>VLOOKUP(MOD(P383,4),色,2,FALSE)</f>
        <v>黄色い</v>
      </c>
      <c r="R383" s="289" t="str">
        <f>VLOOKUP(MOD(P383,13),銀河の音,2,FALSE)</f>
        <v>共振の</v>
      </c>
      <c r="S383" s="382" t="str">
        <f>VLOOKUP(MOD(P383,20),太陽の紋章,2,FALSE)</f>
        <v>人</v>
      </c>
      <c r="T383" s="338"/>
    </row>
    <row r="384" spans="1:20" s="329" customFormat="1" ht="13.5" customHeight="1">
      <c r="A384" s="50" t="str">
        <f>VLOOKUP(MOD(E384,10),十干,2,FALSE)</f>
        <v>癸</v>
      </c>
      <c r="B384" s="199" t="str">
        <f>VLOOKUP(MOD(E384,12),十二支,3,FALSE)</f>
        <v xml:space="preserve">02 零 </v>
      </c>
      <c r="C384" s="200" t="str">
        <f>VLOOKUP(F384,星座,3,TRUE)</f>
        <v xml:space="preserve">01 冥 </v>
      </c>
      <c r="D384" s="531" t="s">
        <v>3321</v>
      </c>
      <c r="E384" s="1" t="str">
        <f>IFERROR(YEAR(D384),LEFT(D384,4))</f>
        <v>1483</v>
      </c>
      <c r="F384" s="1" t="str">
        <f>IF(ISTEXT(D384),RIGHT(D384,5),TEXT(D384,"mm/dd"))</f>
        <v>11/10</v>
      </c>
      <c r="G384" s="44">
        <f>SUM(MID(E384,1,1),MID(E384,2,1),MID(E384,3,1),MID(E384,4,1),MID(F384,1,1),MID(F384,2,1),MID(F384,4,1),MID(F384,5,1))</f>
        <v>19</v>
      </c>
      <c r="H384" s="45">
        <f>IF(MOD(G384,9)=0,9,MOD(G384,9))</f>
        <v>1</v>
      </c>
      <c r="I384" s="45" t="str">
        <f>IFERROR(MID("日月火水木金土",WEEKDAY(D384),1),"")</f>
        <v/>
      </c>
      <c r="J384" s="304" t="s">
        <v>3831</v>
      </c>
      <c r="K384" s="202" t="str">
        <f>VLOOKUP(F384,石と花メイン,3,FALSE)</f>
        <v>○真珠</v>
      </c>
      <c r="L384" s="297" t="str">
        <f>VLOOKUP(F384,石と花メイン,4,FALSE)</f>
        <v>セントポーリア【アフリカ菫】</v>
      </c>
      <c r="M384" s="393">
        <f>IF(OR(MONTH(F384)&lt;7,AND(MONTH(F384)=7,DAY(F384)&lt;=25)),
MOD(SUM((E384-1901)*365,259),260),
MOD(SUM((E384-1900)*365,259),260))</f>
        <v>154</v>
      </c>
      <c r="N384" s="390">
        <f>IF(AND(MONTH(F384)=7,DAY(F384)&gt;25),1,
ROUNDDOWN((SUM(VLOOKUP(MONTH(F384),D暦変換用数値,2,FALSE),DAY(F384))/28)+1,0))</f>
        <v>4</v>
      </c>
      <c r="O384" s="205">
        <f>IF(AND(MONTH(F384)=7,DAY(F384)&gt;25),DAY(F384)-25,
MOD((SUM(VLOOKUP(MONTH(F384),D暦変換用数値,2,FALSE),DAY(F384))),28)+1)</f>
        <v>24</v>
      </c>
      <c r="P384" s="406">
        <f>IF(OR(MONTH(F384)&lt;7,AND(MONTH(F384)=7,DAY(F384)&lt;=25)),
MOD(SUM((E384-1901)*365,(N384-1)*28,O384,258),260),
MOD(SUM((E384-1900)*365,(N384-1)*28,O384,258),260))</f>
        <v>1</v>
      </c>
      <c r="Q384" s="372" t="str">
        <f>VLOOKUP(MOD(P384,4),色,2,FALSE)</f>
        <v>赤い</v>
      </c>
      <c r="R384" s="290" t="str">
        <f>VLOOKUP(MOD(P384,13),銀河の音,2,FALSE)</f>
        <v>磁気の</v>
      </c>
      <c r="S384" s="383" t="str">
        <f>VLOOKUP(MOD(P384,20),太陽の紋章,2,FALSE)</f>
        <v>竜</v>
      </c>
      <c r="T384" s="105" t="s">
        <v>3919</v>
      </c>
    </row>
    <row r="385" spans="1:20" s="329" customFormat="1" ht="13.5" customHeight="1">
      <c r="A385" s="285" t="str">
        <f>VLOOKUP(MOD(E385,10),十干,2,FALSE)</f>
        <v>癸</v>
      </c>
      <c r="B385" s="283" t="str">
        <f>VLOOKUP(MOD(E385,12),十二支,3,FALSE)</f>
        <v xml:space="preserve">02 零 </v>
      </c>
      <c r="C385" s="284" t="str">
        <f>VLOOKUP(F385,星座,3,TRUE)</f>
        <v xml:space="preserve">01 冥 </v>
      </c>
      <c r="D385" s="533" t="s">
        <v>8655</v>
      </c>
      <c r="E385" s="83" t="str">
        <f>IFERROR(YEAR(D385),LEFT(D385,4))</f>
        <v>1843</v>
      </c>
      <c r="F385" s="83" t="str">
        <f>IF(ISTEXT(D385),RIGHT(D385,5),TEXT(D385,"mm/dd"))</f>
        <v>11/02</v>
      </c>
      <c r="G385" s="83">
        <f>SUM(MID(E385,1,1),MID(E385,2,1),MID(E385,3,1),MID(E385,4,1),MID(F385,1,1),MID(F385,2,1),MID(F385,4,1),MID(F385,5,1))</f>
        <v>20</v>
      </c>
      <c r="H385" s="83">
        <f>IF(MOD(G385,9)=0,9,MOD(G385,9))</f>
        <v>2</v>
      </c>
      <c r="I385" s="83" t="str">
        <f>IFERROR(MID("日月火水木金土",WEEKDAY(D385),1),"")</f>
        <v/>
      </c>
      <c r="J385" s="303" t="s">
        <v>4380</v>
      </c>
      <c r="K385" s="87" t="str">
        <f>VLOOKUP(F385,石と花メイン,3,FALSE)</f>
        <v>◇金剛石</v>
      </c>
      <c r="L385" s="296" t="str">
        <f>VLOOKUP(F385,石と花メイン,4,FALSE)</f>
        <v>ブバルディア【管丁字】</v>
      </c>
      <c r="M385" s="392">
        <f>IF(OR(MONTH(F385)&lt;7,AND(MONTH(F385)=7,DAY(F385)&lt;=25)),
MOD(SUM((E385-1901)*365,259),260),
MOD(SUM((E385-1900)*365,259),260))</f>
        <v>254</v>
      </c>
      <c r="N385" s="330">
        <f>IF(AND(MONTH(F385)=7,DAY(F385)&gt;25),1,
ROUNDDOWN((SUM(VLOOKUP(MONTH(F385),D暦変換用数値,2,FALSE),DAY(F385))/28)+1,0))</f>
        <v>4</v>
      </c>
      <c r="O385" s="84">
        <f>IF(AND(MONTH(F385)=7,DAY(F385)&gt;25),DAY(F385)-25,
MOD((SUM(VLOOKUP(MONTH(F385),D暦変換用数値,2,FALSE),DAY(F385))),28)+1)</f>
        <v>16</v>
      </c>
      <c r="P385" s="405">
        <f>IF(OR(MONTH(F385)&lt;7,AND(MONTH(F385)=7,DAY(F385)&lt;=25)),
MOD(SUM((E385-1901)*365,(N385-1)*28,O385,258),260),
MOD(SUM((E385-1900)*365,(N385-1)*28,O385,258),260))</f>
        <v>93</v>
      </c>
      <c r="Q385" s="371" t="str">
        <f>VLOOKUP(MOD(P385,4),色,2,FALSE)</f>
        <v>赤い</v>
      </c>
      <c r="R385" s="289" t="str">
        <f>VLOOKUP(MOD(P385,13),銀河の音,2,FALSE)</f>
        <v>月の</v>
      </c>
      <c r="S385" s="382" t="str">
        <f>VLOOKUP(MOD(P385,20),太陽の紋章,2,FALSE)</f>
        <v>空歩く者</v>
      </c>
      <c r="T385" s="100" t="s">
        <v>4381</v>
      </c>
    </row>
    <row r="386" spans="1:20" s="329" customFormat="1" ht="13.5" customHeight="1">
      <c r="A386" s="282" t="str">
        <f>VLOOKUP(MOD(E386,10),十干,2,FALSE)</f>
        <v>乙</v>
      </c>
      <c r="B386" s="283" t="str">
        <f>VLOOKUP(MOD(E386,12),十二支,3,FALSE)</f>
        <v xml:space="preserve">02 零 </v>
      </c>
      <c r="C386" s="284" t="str">
        <f>VLOOKUP(F386,星座,3,TRUE)</f>
        <v xml:space="preserve">01 冥 </v>
      </c>
      <c r="D386" s="533" t="s">
        <v>8656</v>
      </c>
      <c r="E386" s="83" t="str">
        <f>IFERROR(YEAR(D386),LEFT(D386,4))</f>
        <v>1855</v>
      </c>
      <c r="F386" s="83" t="str">
        <f>IF(ISTEXT(D386),RIGHT(D386,5),TEXT(D386,"mm/dd"))</f>
        <v>11/11</v>
      </c>
      <c r="G386" s="83">
        <f>SUM(MID(E386,1,1),MID(E386,2,1),MID(E386,3,1),MID(E386,4,1),MID(F386,1,1),MID(F386,2,1),MID(F386,4,1),MID(F386,5,1))</f>
        <v>23</v>
      </c>
      <c r="H386" s="83">
        <f>IF(MOD(G386,9)=0,9,MOD(G386,9))</f>
        <v>5</v>
      </c>
      <c r="I386" s="83" t="str">
        <f>IFERROR(MID("日月火水木金土",WEEKDAY(D386),1),"")</f>
        <v/>
      </c>
      <c r="J386" s="303" t="s">
        <v>3832</v>
      </c>
      <c r="K386" s="87" t="str">
        <f>VLOOKUP(F386,石と花メイン,3,FALSE)</f>
        <v>●翡翠</v>
      </c>
      <c r="L386" s="296" t="str">
        <f>VLOOKUP(F386,石と花メイン,4,FALSE)</f>
        <v>烏瓜【玉章】</v>
      </c>
      <c r="M386" s="392">
        <f>IF(OR(MONTH(F386)&lt;7,AND(MONTH(F386)=7,DAY(F386)&lt;=25)),
MOD(SUM((E386-1901)*365,259),260),
MOD(SUM((E386-1900)*365,259),260))</f>
        <v>214</v>
      </c>
      <c r="N386" s="330">
        <f>IF(AND(MONTH(F386)=7,DAY(F386)&gt;25),1,
ROUNDDOWN((SUM(VLOOKUP(MONTH(F386),D暦変換用数値,2,FALSE),DAY(F386))/28)+1,0))</f>
        <v>4</v>
      </c>
      <c r="O386" s="84">
        <f>IF(AND(MONTH(F386)=7,DAY(F386)&gt;25),DAY(F386)-25,
MOD((SUM(VLOOKUP(MONTH(F386),D暦変換用数値,2,FALSE),DAY(F386))),28)+1)</f>
        <v>25</v>
      </c>
      <c r="P386" s="405">
        <f>IF(OR(MONTH(F386)&lt;7,AND(MONTH(F386)=7,DAY(F386)&lt;=25)),
MOD(SUM((E386-1901)*365,(N386-1)*28,O386,258),260),
MOD(SUM((E386-1900)*365,(N386-1)*28,O386,258),260))</f>
        <v>62</v>
      </c>
      <c r="Q386" s="371" t="str">
        <f>VLOOKUP(MOD(P386,4),色,2,FALSE)</f>
        <v>白い</v>
      </c>
      <c r="R386" s="289" t="str">
        <f>VLOOKUP(MOD(P386,13),銀河の音,2,FALSE)</f>
        <v>惑星の</v>
      </c>
      <c r="S386" s="382" t="str">
        <f>VLOOKUP(MOD(P386,20),太陽の紋章,2,FALSE)</f>
        <v>風</v>
      </c>
      <c r="T386" s="95" t="s">
        <v>184</v>
      </c>
    </row>
    <row r="387" spans="1:20" s="329" customFormat="1" ht="13.5" customHeight="1">
      <c r="A387" s="50" t="str">
        <f>VLOOKUP(MOD(E387,10),十干,2,FALSE)</f>
        <v>丁</v>
      </c>
      <c r="B387" s="199" t="str">
        <f>VLOOKUP(MOD(E387,12),十二支,3,FALSE)</f>
        <v xml:space="preserve">02 零 </v>
      </c>
      <c r="C387" s="200" t="str">
        <f>VLOOKUP(F387,星座,3,TRUE)</f>
        <v xml:space="preserve">01 冥 </v>
      </c>
      <c r="D387" s="531" t="s">
        <v>2634</v>
      </c>
      <c r="E387" s="1" t="str">
        <f>IFERROR(YEAR(D387),LEFT(D387,4))</f>
        <v>1867</v>
      </c>
      <c r="F387" s="1" t="str">
        <f>IF(ISTEXT(D387),RIGHT(D387,5),TEXT(D387,"mm/dd"))</f>
        <v>10/25</v>
      </c>
      <c r="G387" s="44">
        <f>SUM(MID(E387,1,1),MID(E387,2,1),MID(E387,3,1),MID(E387,4,1),MID(F387,1,1),MID(F387,2,1),MID(F387,4,1),MID(F387,5,1))</f>
        <v>30</v>
      </c>
      <c r="H387" s="45">
        <f>IF(MOD(G387,9)=0,9,MOD(G387,9))</f>
        <v>3</v>
      </c>
      <c r="I387" s="45" t="str">
        <f>IFERROR(MID("日月火水木金土",WEEKDAY(D387),1),"")</f>
        <v/>
      </c>
      <c r="J387" s="304" t="s">
        <v>3146</v>
      </c>
      <c r="K387" s="202" t="str">
        <f>VLOOKUP(F387,石と花メイン,3,FALSE)</f>
        <v>◇金剛石</v>
      </c>
      <c r="L387" s="297" t="str">
        <f>VLOOKUP(F387,石と花メイン,4,FALSE)</f>
        <v>見せばや【玉の緒】</v>
      </c>
      <c r="M387" s="393">
        <f>IF(OR(MONTH(F387)&lt;7,AND(MONTH(F387)=7,DAY(F387)&lt;=25)),
MOD(SUM((E387-1901)*365,259),260),
MOD(SUM((E387-1900)*365,259),260))</f>
        <v>174</v>
      </c>
      <c r="N387" s="390">
        <f>IF(AND(MONTH(F387)=7,DAY(F387)&gt;25),1,
ROUNDDOWN((SUM(VLOOKUP(MONTH(F387),D暦変換用数値,2,FALSE),DAY(F387))/28)+1,0))</f>
        <v>4</v>
      </c>
      <c r="O387" s="205">
        <f>IF(AND(MONTH(F387)=7,DAY(F387)&gt;25),DAY(F387)-25,
MOD((SUM(VLOOKUP(MONTH(F387),D暦変換用数値,2,FALSE),DAY(F387))),28)+1)</f>
        <v>8</v>
      </c>
      <c r="P387" s="406">
        <f>IF(OR(MONTH(F387)&lt;7,AND(MONTH(F387)=7,DAY(F387)&lt;=25)),
MOD(SUM((E387-1901)*365,(N387-1)*28,O387,258),260),
MOD(SUM((E387-1900)*365,(N387-1)*28,O387,258),260))</f>
        <v>5</v>
      </c>
      <c r="Q387" s="372" t="str">
        <f>VLOOKUP(MOD(P387,4),色,2,FALSE)</f>
        <v>赤い</v>
      </c>
      <c r="R387" s="290" t="str">
        <f>VLOOKUP(MOD(P387,13),銀河の音,2,FALSE)</f>
        <v>倍音の</v>
      </c>
      <c r="S387" s="383" t="str">
        <f>VLOOKUP(MOD(P387,20),太陽の紋章,2,FALSE)</f>
        <v>蛇</v>
      </c>
      <c r="T387" s="99" t="s">
        <v>6046</v>
      </c>
    </row>
    <row r="388" spans="1:20" s="329" customFormat="1" ht="13.5" customHeight="1">
      <c r="A388" s="50" t="str">
        <f>VLOOKUP(MOD(E388,10),十干,2,FALSE)</f>
        <v>丁</v>
      </c>
      <c r="B388" s="199" t="str">
        <f>VLOOKUP(MOD(E388,12),十二支,3,FALSE)</f>
        <v xml:space="preserve">02 零 </v>
      </c>
      <c r="C388" s="200" t="str">
        <f>VLOOKUP(F388,星座,3,TRUE)</f>
        <v xml:space="preserve">01 冥 </v>
      </c>
      <c r="D388" s="531" t="s">
        <v>2635</v>
      </c>
      <c r="E388" s="1" t="str">
        <f>IFERROR(YEAR(D388),LEFT(D388,4))</f>
        <v>1867</v>
      </c>
      <c r="F388" s="1" t="str">
        <f>IF(ISTEXT(D388),RIGHT(D388,5),TEXT(D388,"mm/dd"))</f>
        <v>11/07</v>
      </c>
      <c r="G388" s="44">
        <f>SUM(MID(E388,1,1),MID(E388,2,1),MID(E388,3,1),MID(E388,4,1),MID(F388,1,1),MID(F388,2,1),MID(F388,4,1),MID(F388,5,1))</f>
        <v>31</v>
      </c>
      <c r="H388" s="45">
        <f>IF(MOD(G388,9)=0,9,MOD(G388,9))</f>
        <v>4</v>
      </c>
      <c r="I388" s="45" t="str">
        <f>IFERROR(MID("日月火水木金土",WEEKDAY(D388),1),"")</f>
        <v/>
      </c>
      <c r="J388" s="304" t="s">
        <v>3833</v>
      </c>
      <c r="K388" s="202" t="str">
        <f>VLOOKUP(F388,石と花メイン,3,FALSE)</f>
        <v>●珊瑚</v>
      </c>
      <c r="L388" s="297" t="str">
        <f>VLOOKUP(F388,石と花メイン,4,FALSE)</f>
        <v>吾亦紅/吾木香</v>
      </c>
      <c r="M388" s="393">
        <f>IF(OR(MONTH(F388)&lt;7,AND(MONTH(F388)=7,DAY(F388)&lt;=25)),
MOD(SUM((E388-1901)*365,259),260),
MOD(SUM((E388-1900)*365,259),260))</f>
        <v>174</v>
      </c>
      <c r="N388" s="390">
        <f>IF(AND(MONTH(F388)=7,DAY(F388)&gt;25),1,
ROUNDDOWN((SUM(VLOOKUP(MONTH(F388),D暦変換用数値,2,FALSE),DAY(F388))/28)+1,0))</f>
        <v>4</v>
      </c>
      <c r="O388" s="205">
        <f>IF(AND(MONTH(F388)=7,DAY(F388)&gt;25),DAY(F388)-25,
MOD((SUM(VLOOKUP(MONTH(F388),D暦変換用数値,2,FALSE),DAY(F388))),28)+1)</f>
        <v>21</v>
      </c>
      <c r="P388" s="406">
        <f>IF(OR(MONTH(F388)&lt;7,AND(MONTH(F388)=7,DAY(F388)&lt;=25)),
MOD(SUM((E388-1901)*365,(N388-1)*28,O388,258),260),
MOD(SUM((E388-1900)*365,(N388-1)*28,O388,258),260))</f>
        <v>18</v>
      </c>
      <c r="Q388" s="375" t="str">
        <f>VLOOKUP(MOD(P388,4),色,2,FALSE)</f>
        <v>白い</v>
      </c>
      <c r="R388" s="293" t="str">
        <f>VLOOKUP(MOD(P388,13),銀河の音,2,FALSE)</f>
        <v>倍音の</v>
      </c>
      <c r="S388" s="386" t="str">
        <f>VLOOKUP(MOD(P388,20),太陽の紋章,2,FALSE)</f>
        <v>鏡</v>
      </c>
      <c r="T388" s="97" t="s">
        <v>2636</v>
      </c>
    </row>
    <row r="389" spans="1:20" s="329" customFormat="1" ht="13.5" customHeight="1">
      <c r="A389" s="50" t="str">
        <f>VLOOKUP(MOD(E389,10),十干,2,FALSE)</f>
        <v>己</v>
      </c>
      <c r="B389" s="199" t="str">
        <f>VLOOKUP(MOD(E389,12),十二支,3,FALSE)</f>
        <v xml:space="preserve">02 零 </v>
      </c>
      <c r="C389" s="200" t="str">
        <f>VLOOKUP(F389,星座,3,TRUE)</f>
        <v xml:space="preserve">01 冥 </v>
      </c>
      <c r="D389" s="531" t="s">
        <v>8657</v>
      </c>
      <c r="E389" s="1" t="str">
        <f>IFERROR(YEAR(D389),LEFT(D389,4))</f>
        <v>1879</v>
      </c>
      <c r="F389" s="1" t="str">
        <f>IF(ISTEXT(D389),RIGHT(D389,5),TEXT(D389,"mm/dd"))</f>
        <v>11/07</v>
      </c>
      <c r="G389" s="44">
        <f>SUM(MID(E389,1,1),MID(E389,2,1),MID(E389,3,1),MID(E389,4,1),MID(F389,1,1),MID(F389,2,1),MID(F389,4,1),MID(F389,5,1))</f>
        <v>34</v>
      </c>
      <c r="H389" s="45">
        <f>IF(MOD(G389,9)=0,9,MOD(G389,9))</f>
        <v>7</v>
      </c>
      <c r="I389" s="45" t="str">
        <f>IFERROR(MID("日月火水木金土",WEEKDAY(D389),1),"")</f>
        <v/>
      </c>
      <c r="J389" s="304" t="s">
        <v>3834</v>
      </c>
      <c r="K389" s="203" t="str">
        <f>VLOOKUP(F389,石と花メイン,3,FALSE)</f>
        <v>●珊瑚</v>
      </c>
      <c r="L389" s="297" t="str">
        <f>VLOOKUP(F389,石と花メイン,4,FALSE)</f>
        <v>吾亦紅/吾木香</v>
      </c>
      <c r="M389" s="393">
        <f>IF(OR(MONTH(F389)&lt;7,AND(MONTH(F389)=7,DAY(F389)&lt;=25)),
MOD(SUM((E389-1901)*365,259),260),
MOD(SUM((E389-1900)*365,259),260))</f>
        <v>134</v>
      </c>
      <c r="N389" s="390">
        <f>IF(AND(MONTH(F389)=7,DAY(F389)&gt;25),1,
ROUNDDOWN((SUM(VLOOKUP(MONTH(F389),D暦変換用数値,2,FALSE),DAY(F389))/28)+1,0))</f>
        <v>4</v>
      </c>
      <c r="O389" s="205">
        <f>IF(AND(MONTH(F389)=7,DAY(F389)&gt;25),DAY(F389)-25,
MOD((SUM(VLOOKUP(MONTH(F389),D暦変換用数値,2,FALSE),DAY(F389))),28)+1)</f>
        <v>21</v>
      </c>
      <c r="P389" s="406">
        <f>IF(OR(MONTH(F389)&lt;7,AND(MONTH(F389)=7,DAY(F389)&lt;=25)),
MOD(SUM((E389-1901)*365,(N389-1)*28,O389,258),260),
MOD(SUM((E389-1900)*365,(N389-1)*28,O389,258),260))</f>
        <v>238</v>
      </c>
      <c r="Q389" s="375" t="str">
        <f>VLOOKUP(MOD(P389,4),色,2,FALSE)</f>
        <v>白い</v>
      </c>
      <c r="R389" s="293" t="str">
        <f>VLOOKUP(MOD(P389,13),銀河の音,2,FALSE)</f>
        <v>自己存在の</v>
      </c>
      <c r="S389" s="386" t="str">
        <f>VLOOKUP(MOD(P389,20),太陽の紋章,2,FALSE)</f>
        <v>鏡</v>
      </c>
      <c r="T389" s="99" t="s">
        <v>2637</v>
      </c>
    </row>
    <row r="390" spans="1:20" s="329" customFormat="1" ht="13.5" customHeight="1">
      <c r="A390" s="50" t="str">
        <f>VLOOKUP(MOD(E390,10),十干,2,FALSE)</f>
        <v>癸</v>
      </c>
      <c r="B390" s="199" t="str">
        <f>VLOOKUP(MOD(E390,12),十二支,3,FALSE)</f>
        <v xml:space="preserve">02 零 </v>
      </c>
      <c r="C390" s="200" t="str">
        <f>VLOOKUP(F390,星座,3,TRUE)</f>
        <v xml:space="preserve">02 零 </v>
      </c>
      <c r="D390" s="531">
        <v>1349</v>
      </c>
      <c r="E390" s="1">
        <f>IFERROR(YEAR(D390),LEFT(D390,4))</f>
        <v>1903</v>
      </c>
      <c r="F390" s="1" t="str">
        <f>IF(ISTEXT(D390),RIGHT(D390,5),TEXT(D390,"mm/dd"))</f>
        <v>09/10</v>
      </c>
      <c r="G390" s="44">
        <f>SUM(MID(E390,1,1),MID(E390,2,1),MID(E390,3,1),MID(E390,4,1),MID(F390,1,1),MID(F390,2,1),MID(F390,4,1),MID(F390,5,1))</f>
        <v>23</v>
      </c>
      <c r="H390" s="45">
        <f>IF(MOD(G390,9)=0,9,MOD(G390,9))</f>
        <v>5</v>
      </c>
      <c r="I390" s="45" t="str">
        <f>IFERROR(MID("日月火水木金土",WEEKDAY(D390),1),"")</f>
        <v>木</v>
      </c>
      <c r="J390" s="304" t="s">
        <v>5065</v>
      </c>
      <c r="K390" s="202" t="str">
        <f>VLOOKUP(F390,石と花メイン,3,FALSE)</f>
        <v>□水晶</v>
      </c>
      <c r="L390" s="297" t="str">
        <f>VLOOKUP(F390,石と花メイン,4,FALSE)</f>
        <v>孔雀草【孔雀アスター】</v>
      </c>
      <c r="M390" s="393">
        <f>IF(OR(MONTH(F390)&lt;7,AND(MONTH(F390)=7,DAY(F390)&lt;=25)),
MOD(SUM((E390-1901)*365,259),260),
MOD(SUM((E390-1900)*365,259),260))</f>
        <v>54</v>
      </c>
      <c r="N390" s="390">
        <f>IF(AND(MONTH(F390)=7,DAY(F390)&gt;25),1,
ROUNDDOWN((SUM(VLOOKUP(MONTH(F390),D暦変換用数値,2,FALSE),DAY(F390))/28)+1,0))</f>
        <v>2</v>
      </c>
      <c r="O390" s="205">
        <f>IF(AND(MONTH(F390)=7,DAY(F390)&gt;25),DAY(F390)-25,
MOD((SUM(VLOOKUP(MONTH(F390),D暦変換用数値,2,FALSE),DAY(F390))),28)+1)</f>
        <v>19</v>
      </c>
      <c r="P390" s="406">
        <f>IF(OR(MONTH(F390)&lt;7,AND(MONTH(F390)=7,DAY(F390)&lt;=25)),
MOD(SUM((E390-1901)*365,(N390-1)*28,O390,258),260),
MOD(SUM((E390-1900)*365,(N390-1)*28,O390,258),260))</f>
        <v>100</v>
      </c>
      <c r="Q390" s="373" t="str">
        <f>VLOOKUP(MOD(P390,4),色,2,FALSE)</f>
        <v>黄色い</v>
      </c>
      <c r="R390" s="291" t="str">
        <f>VLOOKUP(MOD(P390,13),銀河の音,2,FALSE)</f>
        <v>太陽の</v>
      </c>
      <c r="S390" s="384" t="str">
        <f>VLOOKUP(MOD(P390,20),太陽の紋章,2,FALSE)</f>
        <v>太陽</v>
      </c>
      <c r="T390" s="99" t="s">
        <v>6050</v>
      </c>
    </row>
    <row r="391" spans="1:20" s="329" customFormat="1" ht="13.5" customHeight="1">
      <c r="A391" s="50" t="str">
        <f>VLOOKUP(MOD(E391,10),十干,2,FALSE)</f>
        <v>癸</v>
      </c>
      <c r="B391" s="199" t="str">
        <f>VLOOKUP(MOD(E391,12),十二支,3,FALSE)</f>
        <v xml:space="preserve">02 零 </v>
      </c>
      <c r="C391" s="200" t="str">
        <f>VLOOKUP(F391,星座,3,TRUE)</f>
        <v xml:space="preserve">02 零 </v>
      </c>
      <c r="D391" s="531">
        <v>1360</v>
      </c>
      <c r="E391" s="1">
        <f>IFERROR(YEAR(D391),LEFT(D391,4))</f>
        <v>1903</v>
      </c>
      <c r="F391" s="1" t="str">
        <f>IF(ISTEXT(D391),RIGHT(D391,5),TEXT(D391,"mm/dd"))</f>
        <v>09/21</v>
      </c>
      <c r="G391" s="44">
        <f>SUM(MID(E391,1,1),MID(E391,2,1),MID(E391,3,1),MID(E391,4,1),MID(F391,1,1),MID(F391,2,1),MID(F391,4,1),MID(F391,5,1))</f>
        <v>25</v>
      </c>
      <c r="H391" s="45">
        <f>IF(MOD(G391,9)=0,9,MOD(G391,9))</f>
        <v>7</v>
      </c>
      <c r="I391" s="45" t="str">
        <f>IFERROR(MID("日月火水木金土",WEEKDAY(D391),1),"")</f>
        <v>月</v>
      </c>
      <c r="J391" s="304" t="s">
        <v>5066</v>
      </c>
      <c r="K391" s="202" t="str">
        <f>VLOOKUP(F391,石と花メイン,3,FALSE)</f>
        <v>◆翠玉</v>
      </c>
      <c r="L391" s="297" t="str">
        <f>VLOOKUP(F391,石と花メイン,4,FALSE)</f>
        <v>カンナ【美人蕉】</v>
      </c>
      <c r="M391" s="393">
        <f>IF(OR(MONTH(F391)&lt;7,AND(MONTH(F391)=7,DAY(F391)&lt;=25)),
MOD(SUM((E391-1901)*365,259),260),
MOD(SUM((E391-1900)*365,259),260))</f>
        <v>54</v>
      </c>
      <c r="N391" s="390">
        <f>IF(AND(MONTH(F391)=7,DAY(F391)&gt;25),1,
ROUNDDOWN((SUM(VLOOKUP(MONTH(F391),D暦変換用数値,2,FALSE),DAY(F391))/28)+1,0))</f>
        <v>3</v>
      </c>
      <c r="O391" s="205">
        <f>IF(AND(MONTH(F391)=7,DAY(F391)&gt;25),DAY(F391)-25,
MOD((SUM(VLOOKUP(MONTH(F391),D暦変換用数値,2,FALSE),DAY(F391))),28)+1)</f>
        <v>2</v>
      </c>
      <c r="P391" s="406">
        <f>IF(OR(MONTH(F391)&lt;7,AND(MONTH(F391)=7,DAY(F391)&lt;=25)),
MOD(SUM((E391-1901)*365,(N391-1)*28,O391,258),260),
MOD(SUM((E391-1900)*365,(N391-1)*28,O391,258),260))</f>
        <v>111</v>
      </c>
      <c r="Q391" s="374" t="str">
        <f>VLOOKUP(MOD(P391,4),色,2,FALSE)</f>
        <v>青い</v>
      </c>
      <c r="R391" s="292" t="str">
        <f>VLOOKUP(MOD(P391,13),銀河の音,2,FALSE)</f>
        <v>共振の</v>
      </c>
      <c r="S391" s="385" t="str">
        <f>VLOOKUP(MOD(P391,20),太陽の紋章,2,FALSE)</f>
        <v>猿</v>
      </c>
      <c r="T391" s="97" t="s">
        <v>6051</v>
      </c>
    </row>
    <row r="392" spans="1:20" s="329" customFormat="1" ht="13.5" customHeight="1">
      <c r="A392" s="50" t="str">
        <f>VLOOKUP(MOD(E392,10),十干,2,FALSE)</f>
        <v>丁</v>
      </c>
      <c r="B392" s="199" t="str">
        <f>VLOOKUP(MOD(E392,12),十二支,3,FALSE)</f>
        <v xml:space="preserve">02 零 </v>
      </c>
      <c r="C392" s="200" t="str">
        <f>VLOOKUP(F392,星座,3,TRUE)</f>
        <v xml:space="preserve">02 零 </v>
      </c>
      <c r="D392" s="531">
        <v>10097</v>
      </c>
      <c r="E392" s="1">
        <f>IFERROR(YEAR(D392),LEFT(D392,4))</f>
        <v>1927</v>
      </c>
      <c r="F392" s="1" t="str">
        <f>IF(ISTEXT(D392),RIGHT(D392,5),TEXT(D392,"mm/dd"))</f>
        <v>08/23</v>
      </c>
      <c r="G392" s="44">
        <f>SUM(MID(E392,1,1),MID(E392,2,1),MID(E392,3,1),MID(E392,4,1),MID(F392,1,1),MID(F392,2,1),MID(F392,4,1),MID(F392,5,1))</f>
        <v>32</v>
      </c>
      <c r="H392" s="45">
        <f>IF(MOD(G392,9)=0,9,MOD(G392,9))</f>
        <v>5</v>
      </c>
      <c r="I392" s="45" t="str">
        <f>IFERROR(MID("日月火水木金土",WEEKDAY(D392),1),"")</f>
        <v>火</v>
      </c>
      <c r="J392" s="304" t="s">
        <v>3841</v>
      </c>
      <c r="K392" s="202" t="str">
        <f>VLOOKUP(F392,石と花メイン,3,FALSE)</f>
        <v>●月長石</v>
      </c>
      <c r="L392" s="297" t="str">
        <f>VLOOKUP(F392,石と花メイン,4,FALSE)</f>
        <v>月下美人【月来香】</v>
      </c>
      <c r="M392" s="393">
        <f>IF(OR(MONTH(F392)&lt;7,AND(MONTH(F392)=7,DAY(F392)&lt;=25)),
MOD(SUM((E392-1901)*365,259),260),
MOD(SUM((E392-1900)*365,259),260))</f>
        <v>234</v>
      </c>
      <c r="N392" s="390">
        <f>IF(AND(MONTH(F392)=7,DAY(F392)&gt;25),1,
ROUNDDOWN((SUM(VLOOKUP(MONTH(F392),D暦変換用数値,2,FALSE),DAY(F392))/28)+1,0))</f>
        <v>2</v>
      </c>
      <c r="O392" s="205">
        <f>IF(AND(MONTH(F392)=7,DAY(F392)&gt;25),DAY(F392)-25,
MOD((SUM(VLOOKUP(MONTH(F392),D暦変換用数値,2,FALSE),DAY(F392))),28)+1)</f>
        <v>1</v>
      </c>
      <c r="P392" s="406">
        <f>IF(OR(MONTH(F392)&lt;7,AND(MONTH(F392)=7,DAY(F392)&lt;=25)),
MOD(SUM((E392-1901)*365,(N392-1)*28,O392,258),260),
MOD(SUM((E392-1900)*365,(N392-1)*28,O392,258),260))</f>
        <v>2</v>
      </c>
      <c r="Q392" s="375" t="str">
        <f>VLOOKUP(MOD(P392,4),色,2,FALSE)</f>
        <v>白い</v>
      </c>
      <c r="R392" s="293" t="str">
        <f>VLOOKUP(MOD(P392,13),銀河の音,2,FALSE)</f>
        <v>月の</v>
      </c>
      <c r="S392" s="386" t="str">
        <f>VLOOKUP(MOD(P392,20),太陽の紋章,2,FALSE)</f>
        <v>風</v>
      </c>
      <c r="T392" s="103" t="s">
        <v>3274</v>
      </c>
    </row>
    <row r="393" spans="1:20" s="329" customFormat="1" ht="13.5" customHeight="1">
      <c r="A393" s="76" t="str">
        <f>VLOOKUP(MOD(E393,10),十干,2,FALSE)</f>
        <v>己</v>
      </c>
      <c r="B393" s="199" t="str">
        <f>VLOOKUP(MOD(E393,12),十二支,3,FALSE)</f>
        <v xml:space="preserve">02 零 </v>
      </c>
      <c r="C393" s="200" t="str">
        <f>VLOOKUP(F393,星座,3,TRUE)</f>
        <v xml:space="preserve">02 零 </v>
      </c>
      <c r="D393" s="534">
        <v>14482</v>
      </c>
      <c r="E393" s="116">
        <f>IFERROR(YEAR(D393),LEFT(D393,4))</f>
        <v>1939</v>
      </c>
      <c r="F393" s="116" t="str">
        <f>IF(ISTEXT(D393),RIGHT(D393,5),TEXT(D393,"mm/dd"))</f>
        <v>08/25</v>
      </c>
      <c r="G393" s="116">
        <f>SUM(MID(E393,1,1),MID(E393,2,1),MID(E393,3,1),MID(E393,4,1),MID(F393,1,1),MID(F393,2,1),MID(F393,4,1),MID(F393,5,1))</f>
        <v>37</v>
      </c>
      <c r="H393" s="116">
        <f>IF(MOD(G393,9)=0,9,MOD(G393,9))</f>
        <v>1</v>
      </c>
      <c r="I393" s="116" t="str">
        <f>IFERROR(MID("日月火水木金土",WEEKDAY(D393),1),"")</f>
        <v>金</v>
      </c>
      <c r="J393" s="306" t="s">
        <v>6899</v>
      </c>
      <c r="K393" s="203" t="str">
        <f>VLOOKUP(F393,石と花メイン,3,FALSE)</f>
        <v>◆猫目石</v>
      </c>
      <c r="L393" s="299" t="str">
        <f>VLOOKUP(F393,石と花メイン,4,FALSE)</f>
        <v>檜扇【烏羽玉】</v>
      </c>
      <c r="M393" s="395">
        <f>IF(OR(MONTH(F393)&lt;7,AND(MONTH(F393)=7,DAY(F393)&lt;=25)),
MOD(SUM((E393-1901)*365,259),260),
MOD(SUM((E393-1900)*365,259),260))</f>
        <v>194</v>
      </c>
      <c r="N393" s="121">
        <f>IF(AND(MONTH(F393)=7,DAY(F393)&gt;25),1,
ROUNDDOWN((SUM(VLOOKUP(MONTH(F393),D暦変換用数値,2,FALSE),DAY(F393))/28)+1,0))</f>
        <v>2</v>
      </c>
      <c r="O393" s="117">
        <f>IF(AND(MONTH(F393)=7,DAY(F393)&gt;25),DAY(F393)-25,
MOD((SUM(VLOOKUP(MONTH(F393),D暦変換用数値,2,FALSE),DAY(F393))),28)+1)</f>
        <v>3</v>
      </c>
      <c r="P393" s="408">
        <f>IF(OR(MONTH(F393)&lt;7,AND(MONTH(F393)=7,DAY(F393)&lt;=25)),
MOD(SUM((E393-1901)*365,(N393-1)*28,O393,258),260),
MOD(SUM((E393-1900)*365,(N393-1)*28,O393,258),260))</f>
        <v>224</v>
      </c>
      <c r="Q393" s="373" t="str">
        <f>VLOOKUP(MOD(P393,4),色,2,FALSE)</f>
        <v>黄色い</v>
      </c>
      <c r="R393" s="291" t="str">
        <f>VLOOKUP(MOD(P393,13),銀河の音,2,FALSE)</f>
        <v>電気の</v>
      </c>
      <c r="S393" s="384" t="str">
        <f>VLOOKUP(MOD(P393,20),太陽の紋章,2,FALSE)</f>
        <v>種</v>
      </c>
      <c r="T393" s="118"/>
    </row>
    <row r="394" spans="1:20" s="329" customFormat="1" ht="13.5" customHeight="1">
      <c r="A394" s="282" t="str">
        <f>VLOOKUP(MOD(E394,10),十干,2,FALSE)</f>
        <v>己</v>
      </c>
      <c r="B394" s="283" t="str">
        <f>VLOOKUP(MOD(E394,12),十二支,3,FALSE)</f>
        <v xml:space="preserve">02 零 </v>
      </c>
      <c r="C394" s="284" t="str">
        <f>VLOOKUP(F394,星座,3,TRUE)</f>
        <v xml:space="preserve">02 零 </v>
      </c>
      <c r="D394" s="533">
        <v>14495</v>
      </c>
      <c r="E394" s="83">
        <f>IFERROR(YEAR(D394),LEFT(D394,4))</f>
        <v>1939</v>
      </c>
      <c r="F394" s="83" t="str">
        <f>IF(ISTEXT(D394),RIGHT(D394,5),TEXT(D394,"mm/dd"))</f>
        <v>09/07</v>
      </c>
      <c r="G394" s="83">
        <f>SUM(MID(E394,1,1),MID(E394,2,1),MID(E394,3,1),MID(E394,4,1),MID(F394,1,1),MID(F394,2,1),MID(F394,4,1),MID(F394,5,1))</f>
        <v>38</v>
      </c>
      <c r="H394" s="83">
        <f>IF(MOD(G394,9)=0,9,MOD(G394,9))</f>
        <v>2</v>
      </c>
      <c r="I394" s="83" t="str">
        <f>IFERROR(MID("日月火水木金土",WEEKDAY(D394),1),"")</f>
        <v>木</v>
      </c>
      <c r="J394" s="303" t="s">
        <v>3842</v>
      </c>
      <c r="K394" s="87" t="str">
        <f>VLOOKUP(F394,石と花メイン,3,FALSE)</f>
        <v>▲黄金</v>
      </c>
      <c r="L394" s="296" t="str">
        <f>VLOOKUP(F394,石と花メイン,4,FALSE)</f>
        <v>オレンジ【甘橙】</v>
      </c>
      <c r="M394" s="392">
        <f>IF(OR(MONTH(F394)&lt;7,AND(MONTH(F394)=7,DAY(F394)&lt;=25)),
MOD(SUM((E394-1901)*365,259),260),
MOD(SUM((E394-1900)*365,259),260))</f>
        <v>194</v>
      </c>
      <c r="N394" s="330">
        <f>IF(AND(MONTH(F394)=7,DAY(F394)&gt;25),1,
ROUNDDOWN((SUM(VLOOKUP(MONTH(F394),D暦変換用数値,2,FALSE),DAY(F394))/28)+1,0))</f>
        <v>2</v>
      </c>
      <c r="O394" s="84">
        <f>IF(AND(MONTH(F394)=7,DAY(F394)&gt;25),DAY(F394)-25,
MOD((SUM(VLOOKUP(MONTH(F394),D暦変換用数値,2,FALSE),DAY(F394))),28)+1)</f>
        <v>16</v>
      </c>
      <c r="P394" s="405">
        <f>IF(OR(MONTH(F394)&lt;7,AND(MONTH(F394)=7,DAY(F394)&lt;=25)),
MOD(SUM((E394-1901)*365,(N394-1)*28,O394,258),260),
MOD(SUM((E394-1900)*365,(N394-1)*28,O394,258),260))</f>
        <v>237</v>
      </c>
      <c r="Q394" s="371" t="str">
        <f>VLOOKUP(MOD(P394,4),色,2,FALSE)</f>
        <v>赤い</v>
      </c>
      <c r="R394" s="289" t="str">
        <f>VLOOKUP(MOD(P394,13),銀河の音,2,FALSE)</f>
        <v>電気の</v>
      </c>
      <c r="S394" s="382" t="str">
        <f>VLOOKUP(MOD(P394,20),太陽の紋章,2,FALSE)</f>
        <v>地球</v>
      </c>
      <c r="T394" s="91" t="s">
        <v>3736</v>
      </c>
    </row>
    <row r="395" spans="1:20" s="329" customFormat="1" ht="13.5" customHeight="1">
      <c r="A395" s="76" t="str">
        <f>VLOOKUP(MOD(E395,10),十干,2,FALSE)</f>
        <v>辛</v>
      </c>
      <c r="B395" s="199" t="str">
        <f>VLOOKUP(MOD(E395,12),十二支,3,FALSE)</f>
        <v xml:space="preserve">02 零 </v>
      </c>
      <c r="C395" s="200" t="str">
        <f>VLOOKUP(F395,星座,3,TRUE)</f>
        <v xml:space="preserve">02 零 </v>
      </c>
      <c r="D395" s="534">
        <v>18868</v>
      </c>
      <c r="E395" s="116">
        <f>IFERROR(YEAR(D395),LEFT(D395,4))</f>
        <v>1951</v>
      </c>
      <c r="F395" s="116" t="str">
        <f>IF(ISTEXT(D395),RIGHT(D395,5),TEXT(D395,"mm/dd"))</f>
        <v>08/28</v>
      </c>
      <c r="G395" s="116">
        <f>SUM(MID(E395,1,1),MID(E395,2,1),MID(E395,3,1),MID(E395,4,1),MID(F395,1,1),MID(F395,2,1),MID(F395,4,1),MID(F395,5,1))</f>
        <v>34</v>
      </c>
      <c r="H395" s="116">
        <f>IF(MOD(G395,9)=0,9,MOD(G395,9))</f>
        <v>7</v>
      </c>
      <c r="I395" s="116" t="str">
        <f>IFERROR(MID("日月火水木金土",WEEKDAY(D395),1),"")</f>
        <v>火</v>
      </c>
      <c r="J395" s="306" t="s">
        <v>7597</v>
      </c>
      <c r="K395" s="203" t="str">
        <f>VLOOKUP(F395,石と花メイン,3,FALSE)</f>
        <v>○真珠</v>
      </c>
      <c r="L395" s="299" t="str">
        <f>VLOOKUP(F395,石と花メイン,4,FALSE)</f>
        <v>エリンギウム【松毬薊】</v>
      </c>
      <c r="M395" s="395">
        <f>IF(OR(MONTH(F395)&lt;7,AND(MONTH(F395)=7,DAY(F395)&lt;=25)),
MOD(SUM((E395-1901)*365,259),260),
MOD(SUM((E395-1900)*365,259),260))</f>
        <v>154</v>
      </c>
      <c r="N395" s="121">
        <f>IF(AND(MONTH(F395)=7,DAY(F395)&gt;25),1,
ROUNDDOWN((SUM(VLOOKUP(MONTH(F395),D暦変換用数値,2,FALSE),DAY(F395))/28)+1,0))</f>
        <v>2</v>
      </c>
      <c r="O395" s="117">
        <f>IF(AND(MONTH(F395)=7,DAY(F395)&gt;25),DAY(F395)-25,
MOD((SUM(VLOOKUP(MONTH(F395),D暦変換用数値,2,FALSE),DAY(F395))),28)+1)</f>
        <v>6</v>
      </c>
      <c r="P395" s="408">
        <f>IF(OR(MONTH(F395)&lt;7,AND(MONTH(F395)=7,DAY(F395)&lt;=25)),
MOD(SUM((E395-1901)*365,(N395-1)*28,O395,258),260),
MOD(SUM((E395-1900)*365,(N395-1)*28,O395,258),260))</f>
        <v>187</v>
      </c>
      <c r="Q395" s="374" t="str">
        <f>VLOOKUP(MOD(P395,4),色,2,FALSE)</f>
        <v>青い</v>
      </c>
      <c r="R395" s="292" t="str">
        <f>VLOOKUP(MOD(P395,13),銀河の音,2,FALSE)</f>
        <v>倍音の</v>
      </c>
      <c r="S395" s="385" t="str">
        <f>VLOOKUP(MOD(P395,20),太陽の紋章,2,FALSE)</f>
        <v>手</v>
      </c>
      <c r="T395" s="118"/>
    </row>
    <row r="396" spans="1:20" s="329" customFormat="1" ht="13.5" customHeight="1">
      <c r="A396" s="282" t="str">
        <f>VLOOKUP(MOD(E396,10),十干,2,FALSE)</f>
        <v>辛</v>
      </c>
      <c r="B396" s="283" t="str">
        <f>VLOOKUP(MOD(E396,12),十二支,3,FALSE)</f>
        <v xml:space="preserve">02 零 </v>
      </c>
      <c r="C396" s="284" t="str">
        <f>VLOOKUP(F396,星座,3,TRUE)</f>
        <v xml:space="preserve">02 零 </v>
      </c>
      <c r="D396" s="533">
        <v>18889</v>
      </c>
      <c r="E396" s="83">
        <f>IFERROR(YEAR(D396),LEFT(D396,4))</f>
        <v>1951</v>
      </c>
      <c r="F396" s="83" t="str">
        <f>IF(ISTEXT(D396),RIGHT(D396,5),TEXT(D396,"mm/dd"))</f>
        <v>09/18</v>
      </c>
      <c r="G396" s="83">
        <f>SUM(MID(E396,1,1),MID(E396,2,1),MID(E396,3,1),MID(E396,4,1),MID(F396,1,1),MID(F396,2,1),MID(F396,4,1),MID(F396,5,1))</f>
        <v>34</v>
      </c>
      <c r="H396" s="83">
        <f>IF(MOD(G396,9)=0,9,MOD(G396,9))</f>
        <v>7</v>
      </c>
      <c r="I396" s="83" t="str">
        <f>IFERROR(MID("日月火水木金土",WEEKDAY(D396),1),"")</f>
        <v>火</v>
      </c>
      <c r="J396" s="303" t="s">
        <v>3843</v>
      </c>
      <c r="K396" s="87" t="str">
        <f>VLOOKUP(F396,石と花メイン,3,FALSE)</f>
        <v>○真珠</v>
      </c>
      <c r="L396" s="296" t="str">
        <f>VLOOKUP(F396,石と花メイン,4,FALSE)</f>
        <v>鳳仙花【爪紅】</v>
      </c>
      <c r="M396" s="392">
        <f>IF(OR(MONTH(F396)&lt;7,AND(MONTH(F396)=7,DAY(F396)&lt;=25)),
MOD(SUM((E396-1901)*365,259),260),
MOD(SUM((E396-1900)*365,259),260))</f>
        <v>154</v>
      </c>
      <c r="N396" s="330">
        <f>IF(AND(MONTH(F396)=7,DAY(F396)&gt;25),1,
ROUNDDOWN((SUM(VLOOKUP(MONTH(F396),D暦変換用数値,2,FALSE),DAY(F396))/28)+1,0))</f>
        <v>2</v>
      </c>
      <c r="O396" s="84">
        <f>IF(AND(MONTH(F396)=7,DAY(F396)&gt;25),DAY(F396)-25,
MOD((SUM(VLOOKUP(MONTH(F396),D暦変換用数値,2,FALSE),DAY(F396))),28)+1)</f>
        <v>27</v>
      </c>
      <c r="P396" s="405">
        <f>IF(OR(MONTH(F396)&lt;7,AND(MONTH(F396)=7,DAY(F396)&lt;=25)),
MOD(SUM((E396-1901)*365,(N396-1)*28,O396,258),260),
MOD(SUM((E396-1900)*365,(N396-1)*28,O396,258),260))</f>
        <v>208</v>
      </c>
      <c r="Q396" s="371" t="str">
        <f>VLOOKUP(MOD(P396,4),色,2,FALSE)</f>
        <v>黄色い</v>
      </c>
      <c r="R396" s="289" t="str">
        <f>VLOOKUP(MOD(P396,13),銀河の音,2,FALSE)</f>
        <v>宇宙の</v>
      </c>
      <c r="S396" s="382" t="str">
        <f>VLOOKUP(MOD(P396,20),太陽の紋章,2,FALSE)</f>
        <v>星</v>
      </c>
      <c r="T396" s="95" t="s">
        <v>2073</v>
      </c>
    </row>
    <row r="397" spans="1:20" s="329" customFormat="1" ht="13.5" customHeight="1">
      <c r="A397" s="50" t="str">
        <f>VLOOKUP(MOD(E397,10),十干,2,FALSE)</f>
        <v>辛</v>
      </c>
      <c r="B397" s="199" t="str">
        <f>VLOOKUP(MOD(E397,12),十二支,3,FALSE)</f>
        <v xml:space="preserve">02 零 </v>
      </c>
      <c r="C397" s="200" t="str">
        <f>VLOOKUP(F397,星座,3,TRUE)</f>
        <v xml:space="preserve">02 零 </v>
      </c>
      <c r="D397" s="531">
        <v>18890</v>
      </c>
      <c r="E397" s="1">
        <f>IFERROR(YEAR(D397),LEFT(D397,4))</f>
        <v>1951</v>
      </c>
      <c r="F397" s="1" t="str">
        <f>IF(ISTEXT(D397),RIGHT(D397,5),TEXT(D397,"mm/dd"))</f>
        <v>09/19</v>
      </c>
      <c r="G397" s="44">
        <f>SUM(MID(E397,1,1),MID(E397,2,1),MID(E397,3,1),MID(E397,4,1),MID(F397,1,1),MID(F397,2,1),MID(F397,4,1),MID(F397,5,1))</f>
        <v>35</v>
      </c>
      <c r="H397" s="45">
        <f>IF(MOD(G397,9)=0,9,MOD(G397,9))</f>
        <v>8</v>
      </c>
      <c r="I397" s="45" t="str">
        <f>IFERROR(MID("日月火水木金土",WEEKDAY(D397),1),"")</f>
        <v>水</v>
      </c>
      <c r="J397" s="304" t="s">
        <v>5067</v>
      </c>
      <c r="K397" s="202" t="str">
        <f>VLOOKUP(F397,石と花メイン,3,FALSE)</f>
        <v>■緑玉髄</v>
      </c>
      <c r="L397" s="297" t="str">
        <f>VLOOKUP(F397,石と花メイン,4,FALSE)</f>
        <v>釣船草</v>
      </c>
      <c r="M397" s="393">
        <f>IF(OR(MONTH(F397)&lt;7,AND(MONTH(F397)=7,DAY(F397)&lt;=25)),
MOD(SUM((E397-1901)*365,259),260),
MOD(SUM((E397-1900)*365,259),260))</f>
        <v>154</v>
      </c>
      <c r="N397" s="390">
        <f>IF(AND(MONTH(F397)=7,DAY(F397)&gt;25),1,
ROUNDDOWN((SUM(VLOOKUP(MONTH(F397),D暦変換用数値,2,FALSE),DAY(F397))/28)+1,0))</f>
        <v>2</v>
      </c>
      <c r="O397" s="205">
        <f>IF(AND(MONTH(F397)=7,DAY(F397)&gt;25),DAY(F397)-25,
MOD((SUM(VLOOKUP(MONTH(F397),D暦変換用数値,2,FALSE),DAY(F397))),28)+1)</f>
        <v>28</v>
      </c>
      <c r="P397" s="406">
        <f>IF(OR(MONTH(F397)&lt;7,AND(MONTH(F397)=7,DAY(F397)&lt;=25)),
MOD(SUM((E397-1901)*365,(N397-1)*28,O397,258),260),
MOD(SUM((E397-1900)*365,(N397-1)*28,O397,258),260))</f>
        <v>209</v>
      </c>
      <c r="Q397" s="372" t="str">
        <f>VLOOKUP(MOD(P397,4),色,2,FALSE)</f>
        <v>赤い</v>
      </c>
      <c r="R397" s="290" t="str">
        <f>VLOOKUP(MOD(P397,13),銀河の音,2,FALSE)</f>
        <v>磁気の</v>
      </c>
      <c r="S397" s="383" t="str">
        <f>VLOOKUP(MOD(P397,20),太陽の紋章,2,FALSE)</f>
        <v>月</v>
      </c>
      <c r="T397" s="99" t="s">
        <v>3737</v>
      </c>
    </row>
    <row r="398" spans="1:20" s="329" customFormat="1" ht="13.5" customHeight="1">
      <c r="A398" s="50" t="str">
        <f>VLOOKUP(MOD(E398,10),十干,2,FALSE)</f>
        <v>辛</v>
      </c>
      <c r="B398" s="199" t="str">
        <f>VLOOKUP(MOD(E398,12),十二支,3,FALSE)</f>
        <v xml:space="preserve">02 零 </v>
      </c>
      <c r="C398" s="200" t="str">
        <f>VLOOKUP(F398,星座,3,TRUE)</f>
        <v xml:space="preserve">02 零 </v>
      </c>
      <c r="D398" s="535">
        <v>18893</v>
      </c>
      <c r="E398" s="45">
        <f>IFERROR(YEAR(D398),LEFT(D398,4))</f>
        <v>1951</v>
      </c>
      <c r="F398" s="45" t="str">
        <f>IF(ISTEXT(D398),RIGHT(D398,5),TEXT(D398,"mm/dd"))</f>
        <v>09/22</v>
      </c>
      <c r="G398" s="45">
        <f>SUM(MID(E398,1,1),MID(E398,2,1),MID(E398,3,1),MID(E398,4,1),MID(F398,1,1),MID(F398,2,1),MID(F398,4,1),MID(F398,5,1))</f>
        <v>29</v>
      </c>
      <c r="H398" s="45">
        <f>IF(MOD(G398,9)=0,9,MOD(G398,9))</f>
        <v>2</v>
      </c>
      <c r="I398" s="45" t="str">
        <f>IFERROR(MID("日月火水木金土",WEEKDAY(D398),1),"")</f>
        <v>土</v>
      </c>
      <c r="J398" s="305" t="s">
        <v>3844</v>
      </c>
      <c r="K398" s="203" t="str">
        <f>VLOOKUP(F398,石と花メイン,3,FALSE)</f>
        <v>◇金剛石</v>
      </c>
      <c r="L398" s="298" t="str">
        <f>VLOOKUP(F398,石と花メイン,4,FALSE)</f>
        <v>千日紅【千日草】</v>
      </c>
      <c r="M398" s="394">
        <f>IF(OR(MONTH(F398)&lt;7,AND(MONTH(F398)=7,DAY(F398)&lt;=25)),
MOD(SUM((E398-1901)*365,259),260),
MOD(SUM((E398-1900)*365,259),260))</f>
        <v>154</v>
      </c>
      <c r="N398" s="391">
        <f>IF(AND(MONTH(F398)=7,DAY(F398)&gt;25),1,
ROUNDDOWN((SUM(VLOOKUP(MONTH(F398),D暦変換用数値,2,FALSE),DAY(F398))/28)+1,0))</f>
        <v>3</v>
      </c>
      <c r="O398" s="46">
        <f>IF(AND(MONTH(F398)=7,DAY(F398)&gt;25),DAY(F398)-25,
MOD((SUM(VLOOKUP(MONTH(F398),D暦変換用数値,2,FALSE),DAY(F398))),28)+1)</f>
        <v>3</v>
      </c>
      <c r="P398" s="407">
        <f>IF(OR(MONTH(F398)&lt;7,AND(MONTH(F398)=7,DAY(F398)&lt;=25)),
MOD(SUM((E398-1901)*365,(N398-1)*28,O398,258),260),
MOD(SUM((E398-1900)*365,(N398-1)*28,O398,258),260))</f>
        <v>212</v>
      </c>
      <c r="Q398" s="373" t="str">
        <f>VLOOKUP(MOD(P398,4),色,2,FALSE)</f>
        <v>黄色い</v>
      </c>
      <c r="R398" s="291" t="str">
        <f>VLOOKUP(MOD(P398,13),銀河の音,2,FALSE)</f>
        <v>自己存在の</v>
      </c>
      <c r="S398" s="384" t="str">
        <f>VLOOKUP(MOD(P398,20),太陽の紋章,2,FALSE)</f>
        <v>人</v>
      </c>
      <c r="T398" s="79"/>
    </row>
    <row r="399" spans="1:20" s="329" customFormat="1" ht="13.5" customHeight="1">
      <c r="A399" s="334" t="str">
        <f>VLOOKUP(MOD(E399,10),十干,2,FALSE)</f>
        <v>癸</v>
      </c>
      <c r="B399" s="331" t="str">
        <f>VLOOKUP(MOD(E399,12),十二支,3,FALSE)</f>
        <v xml:space="preserve">02 零 </v>
      </c>
      <c r="C399" s="332" t="str">
        <f>VLOOKUP(F399,星座,3,TRUE)</f>
        <v xml:space="preserve">02 零 </v>
      </c>
      <c r="D399" s="534">
        <v>23250</v>
      </c>
      <c r="E399" s="131">
        <f>IFERROR(YEAR(D399),LEFT(D399,4))</f>
        <v>1963</v>
      </c>
      <c r="F399" s="131" t="str">
        <f>IF(ISTEXT(D399),RIGHT(D399,5),TEXT(D399,"mm/dd"))</f>
        <v>08/27</v>
      </c>
      <c r="G399" s="131">
        <f>SUM(MID(E399,1,1),MID(E399,2,1),MID(E399,3,1),MID(E399,4,1),MID(F399,1,1),MID(F399,2,1),MID(F399,4,1),MID(F399,5,1))</f>
        <v>36</v>
      </c>
      <c r="H399" s="131">
        <f>IF(MOD(G399,9)=0,9,MOD(G399,9))</f>
        <v>9</v>
      </c>
      <c r="I399" s="131" t="str">
        <f>IFERROR(MID("日月火水木金土",WEEKDAY(D399),1),"")</f>
        <v>火</v>
      </c>
      <c r="J399" s="306" t="s">
        <v>8552</v>
      </c>
      <c r="K399" s="335" t="str">
        <f>VLOOKUP(F399,石と花メイン,3,FALSE)</f>
        <v>■紫水晶</v>
      </c>
      <c r="L399" s="302" t="str">
        <f>VLOOKUP(F399,石と花メイン,4,FALSE)</f>
        <v>芙蓉</v>
      </c>
      <c r="M399" s="396">
        <f>IF(OR(MONTH(F399)&lt;7,AND(MONTH(F399)=7,DAY(F399)&lt;=25)),
MOD(SUM((E399-1901)*365,259),260),
MOD(SUM((E399-1900)*365,259),260))</f>
        <v>114</v>
      </c>
      <c r="N399" s="335">
        <f>IF(AND(MONTH(F399)=7,DAY(F399)&gt;25),1,
ROUNDDOWN((SUM(VLOOKUP(MONTH(F399),D暦変換用数値,2,FALSE),DAY(F399))/28)+1,0))</f>
        <v>2</v>
      </c>
      <c r="O399" s="132">
        <f>IF(AND(MONTH(F399)=7,DAY(F399)&gt;25),DAY(F399)-25,
MOD((SUM(VLOOKUP(MONTH(F399),D暦変換用数値,2,FALSE),DAY(F399))),28)+1)</f>
        <v>5</v>
      </c>
      <c r="P399" s="404">
        <f>IF(OR(MONTH(F399)&lt;7,AND(MONTH(F399)=7,DAY(F399)&lt;=25)),
MOD(SUM((E399-1901)*365,(N399-1)*28,O399,258),260),
MOD(SUM((E399-1900)*365,(N399-1)*28,O399,258),260))</f>
        <v>146</v>
      </c>
      <c r="Q399" s="376" t="str">
        <f>VLOOKUP(MOD(P399,4),色,2,FALSE)</f>
        <v>白い</v>
      </c>
      <c r="R399" s="333" t="str">
        <f>VLOOKUP(MOD(P399,13),銀河の音,2,FALSE)</f>
        <v>電気の</v>
      </c>
      <c r="S399" s="387" t="str">
        <f>VLOOKUP(MOD(P399,20),太陽の紋章,2,FALSE)</f>
        <v>世界の橋渡し</v>
      </c>
      <c r="T399" s="119" t="s">
        <v>8556</v>
      </c>
    </row>
    <row r="400" spans="1:20" s="329" customFormat="1" ht="13.5" customHeight="1">
      <c r="A400" s="76" t="str">
        <f>VLOOKUP(MOD(E400,10),十干,2,FALSE)</f>
        <v>癸</v>
      </c>
      <c r="B400" s="199" t="str">
        <f>VLOOKUP(MOD(E400,12),十二支,3,FALSE)</f>
        <v xml:space="preserve">02 零 </v>
      </c>
      <c r="C400" s="200" t="str">
        <f>VLOOKUP(F400,星座,3,TRUE)</f>
        <v xml:space="preserve">02 零 </v>
      </c>
      <c r="D400" s="534">
        <v>23251</v>
      </c>
      <c r="E400" s="116">
        <f>IFERROR(YEAR(D400),LEFT(D400,4))</f>
        <v>1963</v>
      </c>
      <c r="F400" s="116" t="str">
        <f>IF(ISTEXT(D400),RIGHT(D400,5),TEXT(D400,"mm/dd"))</f>
        <v>08/28</v>
      </c>
      <c r="G400" s="116">
        <f>SUM(MID(E400,1,1),MID(E400,2,1),MID(E400,3,1),MID(E400,4,1),MID(F400,1,1),MID(F400,2,1),MID(F400,4,1),MID(F400,5,1))</f>
        <v>37</v>
      </c>
      <c r="H400" s="116">
        <f>IF(MOD(G400,9)=0,9,MOD(G400,9))</f>
        <v>1</v>
      </c>
      <c r="I400" s="116" t="str">
        <f>IFERROR(MID("日月火水木金土",WEEKDAY(D400),1),"")</f>
        <v>水</v>
      </c>
      <c r="J400" s="306" t="s">
        <v>6836</v>
      </c>
      <c r="K400" s="203" t="str">
        <f>VLOOKUP(F400,石と花メイン,3,FALSE)</f>
        <v>○真珠</v>
      </c>
      <c r="L400" s="299" t="str">
        <f>VLOOKUP(F400,石と花メイン,4,FALSE)</f>
        <v>エリンギウム【松毬薊】</v>
      </c>
      <c r="M400" s="395">
        <f>IF(OR(MONTH(F400)&lt;7,AND(MONTH(F400)=7,DAY(F400)&lt;=25)),
MOD(SUM((E400-1901)*365,259),260),
MOD(SUM((E400-1900)*365,259),260))</f>
        <v>114</v>
      </c>
      <c r="N400" s="121">
        <f>IF(AND(MONTH(F400)=7,DAY(F400)&gt;25),1,
ROUNDDOWN((SUM(VLOOKUP(MONTH(F400),D暦変換用数値,2,FALSE),DAY(F400))/28)+1,0))</f>
        <v>2</v>
      </c>
      <c r="O400" s="117">
        <f>IF(AND(MONTH(F400)=7,DAY(F400)&gt;25),DAY(F400)-25,
MOD((SUM(VLOOKUP(MONTH(F400),D暦変換用数値,2,FALSE),DAY(F400))),28)+1)</f>
        <v>6</v>
      </c>
      <c r="P400" s="408">
        <f>IF(OR(MONTH(F400)&lt;7,AND(MONTH(F400)=7,DAY(F400)&lt;=25)),
MOD(SUM((E400-1901)*365,(N400-1)*28,O400,258),260),
MOD(SUM((E400-1900)*365,(N400-1)*28,O400,258),260))</f>
        <v>147</v>
      </c>
      <c r="Q400" s="374" t="str">
        <f>VLOOKUP(MOD(P400,4),色,2,FALSE)</f>
        <v>青い</v>
      </c>
      <c r="R400" s="292" t="str">
        <f>VLOOKUP(MOD(P400,13),銀河の音,2,FALSE)</f>
        <v>自己存在の</v>
      </c>
      <c r="S400" s="385" t="str">
        <f>VLOOKUP(MOD(P400,20),太陽の紋章,2,FALSE)</f>
        <v>手</v>
      </c>
      <c r="T400" s="119" t="s">
        <v>6837</v>
      </c>
    </row>
    <row r="401" spans="1:20" s="329" customFormat="1" ht="13.5" customHeight="1">
      <c r="A401" s="50" t="str">
        <f>VLOOKUP(MOD(E401,10),十干,2,FALSE)</f>
        <v>癸</v>
      </c>
      <c r="B401" s="199" t="str">
        <f>VLOOKUP(MOD(E401,12),十二支,3,FALSE)</f>
        <v xml:space="preserve">02 零 </v>
      </c>
      <c r="C401" s="200" t="str">
        <f>VLOOKUP(F401,星座,3,TRUE)</f>
        <v xml:space="preserve">02 零 </v>
      </c>
      <c r="D401" s="531">
        <v>23260</v>
      </c>
      <c r="E401" s="1">
        <f>IFERROR(YEAR(D401),LEFT(D401,4))</f>
        <v>1963</v>
      </c>
      <c r="F401" s="1" t="str">
        <f>IF(ISTEXT(D401),RIGHT(D401,5),TEXT(D401,"mm/dd"))</f>
        <v>09/06</v>
      </c>
      <c r="G401" s="44">
        <f>SUM(MID(E401,1,1),MID(E401,2,1),MID(E401,3,1),MID(E401,4,1),MID(F401,1,1),MID(F401,2,1),MID(F401,4,1),MID(F401,5,1))</f>
        <v>34</v>
      </c>
      <c r="H401" s="45">
        <f>IF(MOD(G401,9)=0,9,MOD(G401,9))</f>
        <v>7</v>
      </c>
      <c r="I401" s="45" t="str">
        <f>IFERROR(MID("日月火水木金土",WEEKDAY(D401),1),"")</f>
        <v>金</v>
      </c>
      <c r="J401" s="304" t="s">
        <v>5068</v>
      </c>
      <c r="K401" s="202" t="str">
        <f>VLOOKUP(F401,石と花メイン,3,FALSE)</f>
        <v>□水晶</v>
      </c>
      <c r="L401" s="297" t="str">
        <f>VLOOKUP(F401,石と花メイン,4,FALSE)</f>
        <v>金蓮花【ナスタチウム】</v>
      </c>
      <c r="M401" s="393">
        <f>IF(OR(MONTH(F401)&lt;7,AND(MONTH(F401)=7,DAY(F401)&lt;=25)),
MOD(SUM((E401-1901)*365,259),260),
MOD(SUM((E401-1900)*365,259),260))</f>
        <v>114</v>
      </c>
      <c r="N401" s="390">
        <f>IF(AND(MONTH(F401)=7,DAY(F401)&gt;25),1,
ROUNDDOWN((SUM(VLOOKUP(MONTH(F401),D暦変換用数値,2,FALSE),DAY(F401))/28)+1,0))</f>
        <v>2</v>
      </c>
      <c r="O401" s="205">
        <f>IF(AND(MONTH(F401)=7,DAY(F401)&gt;25),DAY(F401)-25,
MOD((SUM(VLOOKUP(MONTH(F401),D暦変換用数値,2,FALSE),DAY(F401))),28)+1)</f>
        <v>15</v>
      </c>
      <c r="P401" s="406">
        <f>IF(OR(MONTH(F401)&lt;7,AND(MONTH(F401)=7,DAY(F401)&lt;=25)),
MOD(SUM((E401-1901)*365,(N401-1)*28,O401,258),260),
MOD(SUM((E401-1900)*365,(N401-1)*28,O401,258),260))</f>
        <v>156</v>
      </c>
      <c r="Q401" s="373" t="str">
        <f>VLOOKUP(MOD(P401,4),色,2,FALSE)</f>
        <v>黄色い</v>
      </c>
      <c r="R401" s="291" t="str">
        <f>VLOOKUP(MOD(P401,13),銀河の音,2,FALSE)</f>
        <v>宇宙の</v>
      </c>
      <c r="S401" s="384" t="str">
        <f>VLOOKUP(MOD(P401,20),太陽の紋章,2,FALSE)</f>
        <v>戦士</v>
      </c>
      <c r="T401" s="98" t="s">
        <v>3736</v>
      </c>
    </row>
    <row r="402" spans="1:20" s="329" customFormat="1" ht="13.5" customHeight="1">
      <c r="A402" s="50" t="str">
        <f>VLOOKUP(MOD(E402,10),十干,2,FALSE)</f>
        <v>癸</v>
      </c>
      <c r="B402" s="199" t="str">
        <f>VLOOKUP(MOD(E402,12),十二支,3,FALSE)</f>
        <v xml:space="preserve">02 零 </v>
      </c>
      <c r="C402" s="200" t="str">
        <f>VLOOKUP(F402,星座,3,TRUE)</f>
        <v xml:space="preserve">02 零 </v>
      </c>
      <c r="D402" s="531">
        <v>23262</v>
      </c>
      <c r="E402" s="1">
        <f>IFERROR(YEAR(D402),LEFT(D402,4))</f>
        <v>1963</v>
      </c>
      <c r="F402" s="1" t="str">
        <f>IF(ISTEXT(D402),RIGHT(D402,5),TEXT(D402,"mm/dd"))</f>
        <v>09/08</v>
      </c>
      <c r="G402" s="44">
        <f>SUM(MID(E402,1,1),MID(E402,2,1),MID(E402,3,1),MID(E402,4,1),MID(F402,1,1),MID(F402,2,1),MID(F402,4,1),MID(F402,5,1))</f>
        <v>36</v>
      </c>
      <c r="H402" s="45">
        <f>IF(MOD(G402,9)=0,9,MOD(G402,9))</f>
        <v>9</v>
      </c>
      <c r="I402" s="45" t="str">
        <f>IFERROR(MID("日月火水木金土",WEEKDAY(D402),1),"")</f>
        <v>日</v>
      </c>
      <c r="J402" s="304" t="s">
        <v>5069</v>
      </c>
      <c r="K402" s="202" t="str">
        <f>VLOOKUP(F402,石と花メイン,3,FALSE)</f>
        <v>◆黄玉</v>
      </c>
      <c r="L402" s="297" t="str">
        <f>VLOOKUP(F402,石と花メイン,4,FALSE)</f>
        <v>芥子菜/辛子菜</v>
      </c>
      <c r="M402" s="393">
        <f>IF(OR(MONTH(F402)&lt;7,AND(MONTH(F402)=7,DAY(F402)&lt;=25)),
MOD(SUM((E402-1901)*365,259),260),
MOD(SUM((E402-1900)*365,259),260))</f>
        <v>114</v>
      </c>
      <c r="N402" s="390">
        <f>IF(AND(MONTH(F402)=7,DAY(F402)&gt;25),1,
ROUNDDOWN((SUM(VLOOKUP(MONTH(F402),D暦変換用数値,2,FALSE),DAY(F402))/28)+1,0))</f>
        <v>2</v>
      </c>
      <c r="O402" s="205">
        <f>IF(AND(MONTH(F402)=7,DAY(F402)&gt;25),DAY(F402)-25,
MOD((SUM(VLOOKUP(MONTH(F402),D暦変換用数値,2,FALSE),DAY(F402))),28)+1)</f>
        <v>17</v>
      </c>
      <c r="P402" s="406">
        <f>IF(OR(MONTH(F402)&lt;7,AND(MONTH(F402)=7,DAY(F402)&lt;=25)),
MOD(SUM((E402-1901)*365,(N402-1)*28,O402,258),260),
MOD(SUM((E402-1900)*365,(N402-1)*28,O402,258),260))</f>
        <v>158</v>
      </c>
      <c r="Q402" s="375" t="str">
        <f>VLOOKUP(MOD(P402,4),色,2,FALSE)</f>
        <v>白い</v>
      </c>
      <c r="R402" s="293" t="str">
        <f>VLOOKUP(MOD(P402,13),銀河の音,2,FALSE)</f>
        <v>月の</v>
      </c>
      <c r="S402" s="386" t="str">
        <f>VLOOKUP(MOD(P402,20),太陽の紋章,2,FALSE)</f>
        <v>鏡</v>
      </c>
      <c r="T402" s="111" t="s">
        <v>3275</v>
      </c>
    </row>
    <row r="403" spans="1:20" s="329" customFormat="1" ht="13.5" customHeight="1">
      <c r="A403" s="50" t="str">
        <f>VLOOKUP(MOD(E403,10),十干,2,FALSE)</f>
        <v>癸</v>
      </c>
      <c r="B403" s="199" t="str">
        <f>VLOOKUP(MOD(E403,12),十二支,3,FALSE)</f>
        <v xml:space="preserve">02 零 </v>
      </c>
      <c r="C403" s="200" t="str">
        <f>VLOOKUP(F403,星座,3,TRUE)</f>
        <v xml:space="preserve">02 零 </v>
      </c>
      <c r="D403" s="531">
        <v>23273</v>
      </c>
      <c r="E403" s="1">
        <f>IFERROR(YEAR(D403),LEFT(D403,4))</f>
        <v>1963</v>
      </c>
      <c r="F403" s="1" t="str">
        <f>IF(ISTEXT(D403),RIGHT(D403,5),TEXT(D403,"mm/dd"))</f>
        <v>09/19</v>
      </c>
      <c r="G403" s="44">
        <f>SUM(MID(E403,1,1),MID(E403,2,1),MID(E403,3,1),MID(E403,4,1),MID(F403,1,1),MID(F403,2,1),MID(F403,4,1),MID(F403,5,1))</f>
        <v>38</v>
      </c>
      <c r="H403" s="45">
        <f>IF(MOD(G403,9)=0,9,MOD(G403,9))</f>
        <v>2</v>
      </c>
      <c r="I403" s="45" t="str">
        <f>IFERROR(MID("日月火水木金土",WEEKDAY(D403),1),"")</f>
        <v>木</v>
      </c>
      <c r="J403" s="304" t="s">
        <v>5070</v>
      </c>
      <c r="K403" s="202" t="str">
        <f>VLOOKUP(F403,石と花メイン,3,FALSE)</f>
        <v>■緑玉髄</v>
      </c>
      <c r="L403" s="297" t="str">
        <f>VLOOKUP(F403,石と花メイン,4,FALSE)</f>
        <v>釣船草</v>
      </c>
      <c r="M403" s="393">
        <f>IF(OR(MONTH(F403)&lt;7,AND(MONTH(F403)=7,DAY(F403)&lt;=25)),
MOD(SUM((E403-1901)*365,259),260),
MOD(SUM((E403-1900)*365,259),260))</f>
        <v>114</v>
      </c>
      <c r="N403" s="390">
        <f>IF(AND(MONTH(F403)=7,DAY(F403)&gt;25),1,
ROUNDDOWN((SUM(VLOOKUP(MONTH(F403),D暦変換用数値,2,FALSE),DAY(F403))/28)+1,0))</f>
        <v>2</v>
      </c>
      <c r="O403" s="205">
        <f>IF(AND(MONTH(F403)=7,DAY(F403)&gt;25),DAY(F403)-25,
MOD((SUM(VLOOKUP(MONTH(F403),D暦変換用数値,2,FALSE),DAY(F403))),28)+1)</f>
        <v>28</v>
      </c>
      <c r="P403" s="406">
        <f>IF(OR(MONTH(F403)&lt;7,AND(MONTH(F403)=7,DAY(F403)&lt;=25)),
MOD(SUM((E403-1901)*365,(N403-1)*28,O403,258),260),
MOD(SUM((E403-1900)*365,(N403-1)*28,O403,258),260))</f>
        <v>169</v>
      </c>
      <c r="Q403" s="372" t="str">
        <f>VLOOKUP(MOD(P403,4),色,2,FALSE)</f>
        <v>赤い</v>
      </c>
      <c r="R403" s="290" t="str">
        <f>VLOOKUP(MOD(P403,13),銀河の音,2,FALSE)</f>
        <v>宇宙の</v>
      </c>
      <c r="S403" s="383" t="str">
        <f>VLOOKUP(MOD(P403,20),太陽の紋章,2,FALSE)</f>
        <v>月</v>
      </c>
      <c r="T403" s="103" t="s">
        <v>3276</v>
      </c>
    </row>
    <row r="404" spans="1:20" s="329" customFormat="1" ht="13.5" customHeight="1">
      <c r="A404" s="334" t="str">
        <f>VLOOKUP(MOD(E404,10),十干,2,FALSE)</f>
        <v>癸</v>
      </c>
      <c r="B404" s="331" t="str">
        <f>VLOOKUP(MOD(E404,12),十二支,3,FALSE)</f>
        <v xml:space="preserve">02 零 </v>
      </c>
      <c r="C404" s="332" t="str">
        <f>VLOOKUP(F404,星座,3,TRUE)</f>
        <v xml:space="preserve">02 零 </v>
      </c>
      <c r="D404" s="540">
        <v>23275</v>
      </c>
      <c r="E404" s="131">
        <f>IFERROR(YEAR(D404),LEFT(D404,4))</f>
        <v>1963</v>
      </c>
      <c r="F404" s="538" t="str">
        <f>IF(ISTEXT(D404),RIGHT(D404,5),TEXT(D404,"mm/dd"))</f>
        <v>09/21</v>
      </c>
      <c r="G404" s="131">
        <f>SUM(MID(E404,1,1),MID(E404,2,1),MID(E404,3,1),MID(E404,4,1),MID(F404,1,1),MID(F404,2,1),MID(F404,4,1),MID(F404,5,1))</f>
        <v>31</v>
      </c>
      <c r="H404" s="131">
        <f>IF(MOD(G404,9)=0,9,MOD(G404,9))</f>
        <v>4</v>
      </c>
      <c r="I404" s="131" t="str">
        <f>IFERROR(MID("日月火水木金土",WEEKDAY(D404),1),"")</f>
        <v>土</v>
      </c>
      <c r="J404" s="306" t="s">
        <v>9213</v>
      </c>
      <c r="K404" s="335" t="str">
        <f>VLOOKUP(F404,石と花メイン,3,FALSE)</f>
        <v>◆翠玉</v>
      </c>
      <c r="L404" s="302" t="str">
        <f>VLOOKUP(F404,石と花メイン,4,FALSE)</f>
        <v>カンナ【美人蕉】</v>
      </c>
      <c r="M404" s="396">
        <f>IF(OR(MONTH(F404)&lt;7,AND(MONTH(F404)=7,DAY(F404)&lt;=25)),
MOD(SUM((E404-1901)*365,259),260),
MOD(SUM((E404-1900)*365,259),260))</f>
        <v>114</v>
      </c>
      <c r="N404" s="335">
        <f>IF(AND(MONTH(F404)=7,DAY(F404)&gt;25),1,
ROUNDDOWN((SUM(VLOOKUP(MONTH(F404),D暦変換用数値,2,FALSE),DAY(F404))/28)+1,0))</f>
        <v>3</v>
      </c>
      <c r="O404" s="132">
        <f>IF(AND(MONTH(F404)=7,DAY(F404)&gt;25),DAY(F404)-25,
MOD((SUM(VLOOKUP(MONTH(F404),D暦変換用数値,2,FALSE),DAY(F404))),28)+1)</f>
        <v>2</v>
      </c>
      <c r="P404" s="404">
        <f>IF(OR(MONTH(F404)&lt;7,AND(MONTH(F404)=7,DAY(F404)&lt;=25)),
MOD(SUM((E404-1901)*365,(N404-1)*28,O404,258),260),
MOD(SUM((E404-1900)*365,(N404-1)*28,O404,258),260))</f>
        <v>171</v>
      </c>
      <c r="Q404" s="376" t="str">
        <f>VLOOKUP(MOD(P404,4),色,2,FALSE)</f>
        <v>青い</v>
      </c>
      <c r="R404" s="333" t="str">
        <f>VLOOKUP(MOD(P404,13),銀河の音,2,FALSE)</f>
        <v>月の</v>
      </c>
      <c r="S404" s="387" t="str">
        <f>VLOOKUP(MOD(P404,20),太陽の紋章,2,FALSE)</f>
        <v>猿</v>
      </c>
      <c r="T404" s="127" t="s">
        <v>9214</v>
      </c>
    </row>
    <row r="405" spans="1:20" s="329" customFormat="1" ht="13.5" customHeight="1">
      <c r="A405" s="49" t="str">
        <f>VLOOKUP(MOD(E405,10),十干,2,FALSE)</f>
        <v>乙</v>
      </c>
      <c r="B405" s="199" t="str">
        <f>VLOOKUP(MOD(E405,12),十二支,3,FALSE)</f>
        <v xml:space="preserve">02 零 </v>
      </c>
      <c r="C405" s="200" t="str">
        <f>VLOOKUP(F405,星座,3,TRUE)</f>
        <v xml:space="preserve">02 零 </v>
      </c>
      <c r="D405" s="535">
        <v>27642</v>
      </c>
      <c r="E405" s="45">
        <f>IFERROR(YEAR(D405),LEFT(D405,4))</f>
        <v>1975</v>
      </c>
      <c r="F405" s="45" t="str">
        <f>IF(ISTEXT(D405),RIGHT(D405,5),TEXT(D405,"mm/dd"))</f>
        <v>09/05</v>
      </c>
      <c r="G405" s="45">
        <f>SUM(MID(E405,1,1),MID(E405,2,1),MID(E405,3,1),MID(E405,4,1),MID(F405,1,1),MID(F405,2,1),MID(F405,4,1),MID(F405,5,1))</f>
        <v>36</v>
      </c>
      <c r="H405" s="45">
        <f>IF(MOD(G405,9)=0,9,MOD(G405,9))</f>
        <v>9</v>
      </c>
      <c r="I405" s="45" t="str">
        <f>IFERROR(MID("日月火水木金土",WEEKDAY(D405),1),"")</f>
        <v>金</v>
      </c>
      <c r="J405" s="305" t="s">
        <v>5012</v>
      </c>
      <c r="K405" s="203" t="str">
        <f>VLOOKUP(F405,石と花メイン,3,FALSE)</f>
        <v>◇金剛石</v>
      </c>
      <c r="L405" s="298" t="str">
        <f>VLOOKUP(F405,石と花メイン,4,FALSE)</f>
        <v>鶏頭【韓藍】</v>
      </c>
      <c r="M405" s="394">
        <f>IF(OR(MONTH(F405)&lt;7,AND(MONTH(F405)=7,DAY(F405)&lt;=25)),
MOD(SUM((E405-1901)*365,259),260),
MOD(SUM((E405-1900)*365,259),260))</f>
        <v>74</v>
      </c>
      <c r="N405" s="391">
        <f>IF(AND(MONTH(F405)=7,DAY(F405)&gt;25),1,
ROUNDDOWN((SUM(VLOOKUP(MONTH(F405),D暦変換用数値,2,FALSE),DAY(F405))/28)+1,0))</f>
        <v>2</v>
      </c>
      <c r="O405" s="46">
        <f>IF(AND(MONTH(F405)=7,DAY(F405)&gt;25),DAY(F405)-25,
MOD((SUM(VLOOKUP(MONTH(F405),D暦変換用数値,2,FALSE),DAY(F405))),28)+1)</f>
        <v>14</v>
      </c>
      <c r="P405" s="407">
        <f>IF(OR(MONTH(F405)&lt;7,AND(MONTH(F405)=7,DAY(F405)&lt;=25)),
MOD(SUM((E405-1901)*365,(N405-1)*28,O405,258),260),
MOD(SUM((E405-1900)*365,(N405-1)*28,O405,258),260))</f>
        <v>115</v>
      </c>
      <c r="Q405" s="374" t="str">
        <f>VLOOKUP(MOD(P405,4),色,2,FALSE)</f>
        <v>青い</v>
      </c>
      <c r="R405" s="292" t="str">
        <f>VLOOKUP(MOD(P405,13),銀河の音,2,FALSE)</f>
        <v>スペクトルの</v>
      </c>
      <c r="S405" s="385" t="str">
        <f>VLOOKUP(MOD(P405,20),太陽の紋章,2,FALSE)</f>
        <v>鷲</v>
      </c>
      <c r="T405" s="79"/>
    </row>
    <row r="406" spans="1:20" s="329" customFormat="1" ht="13.5" customHeight="1">
      <c r="A406" s="50" t="str">
        <f>VLOOKUP(MOD(E406,10),十干,2,FALSE)</f>
        <v>乙</v>
      </c>
      <c r="B406" s="199" t="str">
        <f>VLOOKUP(MOD(E406,12),十二支,3,FALSE)</f>
        <v xml:space="preserve">02 零 </v>
      </c>
      <c r="C406" s="200" t="str">
        <f>VLOOKUP(F406,星座,3,TRUE)</f>
        <v xml:space="preserve">02 零 </v>
      </c>
      <c r="D406" s="531">
        <v>27643</v>
      </c>
      <c r="E406" s="1">
        <f>IFERROR(YEAR(D406),LEFT(D406,4))</f>
        <v>1975</v>
      </c>
      <c r="F406" s="1" t="str">
        <f>IF(ISTEXT(D406),RIGHT(D406,5),TEXT(D406,"mm/dd"))</f>
        <v>09/06</v>
      </c>
      <c r="G406" s="44">
        <f>SUM(MID(E406,1,1),MID(E406,2,1),MID(E406,3,1),MID(E406,4,1),MID(F406,1,1),MID(F406,2,1),MID(F406,4,1),MID(F406,5,1))</f>
        <v>37</v>
      </c>
      <c r="H406" s="45">
        <f>IF(MOD(G406,9)=0,9,MOD(G406,9))</f>
        <v>1</v>
      </c>
      <c r="I406" s="45" t="str">
        <f>IFERROR(MID("日月火水木金土",WEEKDAY(D406),1),"")</f>
        <v>土</v>
      </c>
      <c r="J406" s="304" t="s">
        <v>5071</v>
      </c>
      <c r="K406" s="202" t="str">
        <f>VLOOKUP(F406,石と花メイン,3,FALSE)</f>
        <v>□水晶</v>
      </c>
      <c r="L406" s="297" t="str">
        <f>VLOOKUP(F406,石と花メイン,4,FALSE)</f>
        <v>金蓮花【ナスタチウム】</v>
      </c>
      <c r="M406" s="393">
        <f>IF(OR(MONTH(F406)&lt;7,AND(MONTH(F406)=7,DAY(F406)&lt;=25)),
MOD(SUM((E406-1901)*365,259),260),
MOD(SUM((E406-1900)*365,259),260))</f>
        <v>74</v>
      </c>
      <c r="N406" s="390">
        <f>IF(AND(MONTH(F406)=7,DAY(F406)&gt;25),1,
ROUNDDOWN((SUM(VLOOKUP(MONTH(F406),D暦変換用数値,2,FALSE),DAY(F406))/28)+1,0))</f>
        <v>2</v>
      </c>
      <c r="O406" s="205">
        <f>IF(AND(MONTH(F406)=7,DAY(F406)&gt;25),DAY(F406)-25,
MOD((SUM(VLOOKUP(MONTH(F406),D暦変換用数値,2,FALSE),DAY(F406))),28)+1)</f>
        <v>15</v>
      </c>
      <c r="P406" s="406">
        <f>IF(OR(MONTH(F406)&lt;7,AND(MONTH(F406)=7,DAY(F406)&lt;=25)),
MOD(SUM((E406-1901)*365,(N406-1)*28,O406,258),260),
MOD(SUM((E406-1900)*365,(N406-1)*28,O406,258),260))</f>
        <v>116</v>
      </c>
      <c r="Q406" s="373" t="str">
        <f>VLOOKUP(MOD(P406,4),色,2,FALSE)</f>
        <v>黄色い</v>
      </c>
      <c r="R406" s="291" t="str">
        <f>VLOOKUP(MOD(P406,13),銀河の音,2,FALSE)</f>
        <v>水晶の</v>
      </c>
      <c r="S406" s="384" t="str">
        <f>VLOOKUP(MOD(P406,20),太陽の紋章,2,FALSE)</f>
        <v>戦士</v>
      </c>
      <c r="T406" s="97" t="s">
        <v>6019</v>
      </c>
    </row>
    <row r="407" spans="1:20" s="329" customFormat="1" ht="13.5" customHeight="1">
      <c r="A407" s="334" t="str">
        <f>VLOOKUP(MOD(E407,10),十干,2,FALSE)</f>
        <v>丁</v>
      </c>
      <c r="B407" s="331" t="str">
        <f>VLOOKUP(MOD(E407,12),十二支,3,FALSE)</f>
        <v xml:space="preserve">02 零 </v>
      </c>
      <c r="C407" s="332" t="str">
        <f>VLOOKUP(F407,星座,3,TRUE)</f>
        <v xml:space="preserve">02 零 </v>
      </c>
      <c r="D407" s="534">
        <v>32031</v>
      </c>
      <c r="E407" s="131">
        <f>IFERROR(YEAR(D407),LEFT(D407,4))</f>
        <v>1987</v>
      </c>
      <c r="F407" s="131" t="str">
        <f>IF(ISTEXT(D407),RIGHT(D407,5),TEXT(D407,"mm/dd"))</f>
        <v>09/11</v>
      </c>
      <c r="G407" s="131">
        <f>SUM(MID(E407,1,1),MID(E407,2,1),MID(E407,3,1),MID(E407,4,1),MID(F407,1,1),MID(F407,2,1),MID(F407,4,1),MID(F407,5,1))</f>
        <v>36</v>
      </c>
      <c r="H407" s="131">
        <f>IF(MOD(G407,9)=0,9,MOD(G407,9))</f>
        <v>9</v>
      </c>
      <c r="I407" s="131" t="str">
        <f>IFERROR(MID("日月火水木金土",WEEKDAY(D407),1),"")</f>
        <v>金</v>
      </c>
      <c r="J407" s="306" t="s">
        <v>8516</v>
      </c>
      <c r="K407" s="335" t="str">
        <f>VLOOKUP(F407,石と花メイン,3,FALSE)</f>
        <v>◆青玉</v>
      </c>
      <c r="L407" s="302" t="str">
        <f>VLOOKUP(F407,石と花メイン,4,FALSE)</f>
        <v>木槿/槿</v>
      </c>
      <c r="M407" s="396">
        <f>IF(OR(MONTH(F407)&lt;7,AND(MONTH(F407)=7,DAY(F407)&lt;=25)),
MOD(SUM((E407-1901)*365,259),260),
MOD(SUM((E407-1900)*365,259),260))</f>
        <v>34</v>
      </c>
      <c r="N407" s="335">
        <f>IF(AND(MONTH(F407)=7,DAY(F407)&gt;25),1,
ROUNDDOWN((SUM(VLOOKUP(MONTH(F407),D暦変換用数値,2,FALSE),DAY(F407))/28)+1,0))</f>
        <v>2</v>
      </c>
      <c r="O407" s="132">
        <f>IF(AND(MONTH(F407)=7,DAY(F407)&gt;25),DAY(F407)-25,
MOD((SUM(VLOOKUP(MONTH(F407),D暦変換用数値,2,FALSE),DAY(F407))),28)+1)</f>
        <v>20</v>
      </c>
      <c r="P407" s="404">
        <f>IF(OR(MONTH(F407)&lt;7,AND(MONTH(F407)=7,DAY(F407)&lt;=25)),
MOD(SUM((E407-1901)*365,(N407-1)*28,O407,258),260),
MOD(SUM((E407-1900)*365,(N407-1)*28,O407,258),260))</f>
        <v>81</v>
      </c>
      <c r="Q407" s="376" t="str">
        <f>VLOOKUP(MOD(P407,4),色,2,FALSE)</f>
        <v>赤い</v>
      </c>
      <c r="R407" s="333" t="str">
        <f>VLOOKUP(MOD(P407,13),銀河の音,2,FALSE)</f>
        <v>電気の</v>
      </c>
      <c r="S407" s="387" t="str">
        <f>VLOOKUP(MOD(P407,20),太陽の紋章,2,FALSE)</f>
        <v>竜</v>
      </c>
      <c r="T407" s="119" t="s">
        <v>8515</v>
      </c>
    </row>
    <row r="408" spans="1:20" s="329" customFormat="1" ht="13.5" customHeight="1">
      <c r="A408" s="334" t="str">
        <f>VLOOKUP(MOD(E408,10),十干,2,FALSE)</f>
        <v>丁</v>
      </c>
      <c r="B408" s="331" t="str">
        <f>VLOOKUP(MOD(E408,12),十二支,3,FALSE)</f>
        <v xml:space="preserve">02 零 </v>
      </c>
      <c r="C408" s="332" t="str">
        <f>VLOOKUP(F408,星座,3,TRUE)</f>
        <v xml:space="preserve">02 零 </v>
      </c>
      <c r="D408" s="534">
        <v>32037</v>
      </c>
      <c r="E408" s="131">
        <f>IFERROR(YEAR(D408),LEFT(D408,4))</f>
        <v>1987</v>
      </c>
      <c r="F408" s="131" t="str">
        <f>IF(ISTEXT(D408),RIGHT(D408,5),TEXT(D408,"mm/dd"))</f>
        <v>09/17</v>
      </c>
      <c r="G408" s="131">
        <f>SUM(MID(E408,1,1),MID(E408,2,1),MID(E408,3,1),MID(E408,4,1),MID(F408,1,1),MID(F408,2,1),MID(F408,4,1),MID(F408,5,1))</f>
        <v>42</v>
      </c>
      <c r="H408" s="131">
        <f>IF(MOD(G408,9)=0,9,MOD(G408,9))</f>
        <v>6</v>
      </c>
      <c r="I408" s="131" t="str">
        <f>IFERROR(MID("日月火水木金土",WEEKDAY(D408),1),"")</f>
        <v>木</v>
      </c>
      <c r="J408" s="306" t="s">
        <v>8490</v>
      </c>
      <c r="K408" s="335" t="str">
        <f>VLOOKUP(F408,石と花メイン,3,FALSE)</f>
        <v>◇金剛石</v>
      </c>
      <c r="L408" s="302" t="str">
        <f>VLOOKUP(F408,石と花メイン,4,FALSE)</f>
        <v>風船蔓</v>
      </c>
      <c r="M408" s="396">
        <f>IF(OR(MONTH(F408)&lt;7,AND(MONTH(F408)=7,DAY(F408)&lt;=25)),
MOD(SUM((E408-1901)*365,259),260),
MOD(SUM((E408-1900)*365,259),260))</f>
        <v>34</v>
      </c>
      <c r="N408" s="335">
        <f>IF(AND(MONTH(F408)=7,DAY(F408)&gt;25),1,
ROUNDDOWN((SUM(VLOOKUP(MONTH(F408),D暦変換用数値,2,FALSE),DAY(F408))/28)+1,0))</f>
        <v>2</v>
      </c>
      <c r="O408" s="132">
        <f>IF(AND(MONTH(F408)=7,DAY(F408)&gt;25),DAY(F408)-25,
MOD((SUM(VLOOKUP(MONTH(F408),D暦変換用数値,2,FALSE),DAY(F408))),28)+1)</f>
        <v>26</v>
      </c>
      <c r="P408" s="404">
        <f>IF(OR(MONTH(F408)&lt;7,AND(MONTH(F408)=7,DAY(F408)&lt;=25)),
MOD(SUM((E408-1901)*365,(N408-1)*28,O408,258),260),
MOD(SUM((E408-1900)*365,(N408-1)*28,O408,258),260))</f>
        <v>87</v>
      </c>
      <c r="Q408" s="376" t="str">
        <f>VLOOKUP(MOD(P408,4),色,2,FALSE)</f>
        <v>青い</v>
      </c>
      <c r="R408" s="333" t="str">
        <f>VLOOKUP(MOD(P408,13),銀河の音,2,FALSE)</f>
        <v>太陽の</v>
      </c>
      <c r="S408" s="387" t="str">
        <f>VLOOKUP(MOD(P408,20),太陽の紋章,2,FALSE)</f>
        <v>手</v>
      </c>
      <c r="T408" s="119" t="s">
        <v>9170</v>
      </c>
    </row>
    <row r="409" spans="1:20" s="329" customFormat="1" ht="13.5" customHeight="1">
      <c r="A409" s="282" t="str">
        <f>VLOOKUP(MOD(E409,10),十干,2,FALSE)</f>
        <v>己</v>
      </c>
      <c r="B409" s="283" t="str">
        <f>VLOOKUP(MOD(E409,12),十二支,3,FALSE)</f>
        <v xml:space="preserve">02 零 </v>
      </c>
      <c r="C409" s="284" t="str">
        <f>VLOOKUP(F409,星座,3,TRUE)</f>
        <v xml:space="preserve">02 零 </v>
      </c>
      <c r="D409" s="533">
        <v>36419</v>
      </c>
      <c r="E409" s="83">
        <f>IFERROR(YEAR(D409),LEFT(D409,4))</f>
        <v>1999</v>
      </c>
      <c r="F409" s="83" t="str">
        <f>IF(ISTEXT(D409),RIGHT(D409,5),TEXT(D409,"mm/dd"))</f>
        <v>09/16</v>
      </c>
      <c r="G409" s="83">
        <f>SUM(MID(E409,1,1),MID(E409,2,1),MID(E409,3,1),MID(E409,4,1),MID(F409,1,1),MID(F409,2,1),MID(F409,4,1),MID(F409,5,1))</f>
        <v>44</v>
      </c>
      <c r="H409" s="83">
        <f>IF(MOD(G409,9)=0,9,MOD(G409,9))</f>
        <v>8</v>
      </c>
      <c r="I409" s="83" t="str">
        <f>IFERROR(MID("日月火水木金土",WEEKDAY(D409),1),"")</f>
        <v>木</v>
      </c>
      <c r="J409" s="303" t="s">
        <v>3845</v>
      </c>
      <c r="K409" s="87" t="str">
        <f>VLOOKUP(F409,石と花メイン,3,FALSE)</f>
        <v>■紫水晶</v>
      </c>
      <c r="L409" s="296" t="str">
        <f>VLOOKUP(F409,石と花メイン,4,FALSE)</f>
        <v>竜胆【胃病草】</v>
      </c>
      <c r="M409" s="392">
        <f>IF(OR(MONTH(F409)&lt;7,AND(MONTH(F409)=7,DAY(F409)&lt;=25)),
MOD(SUM((E409-1901)*365,259),260),
MOD(SUM((E409-1900)*365,259),260))</f>
        <v>254</v>
      </c>
      <c r="N409" s="330">
        <f>IF(AND(MONTH(F409)=7,DAY(F409)&gt;25),1,
ROUNDDOWN((SUM(VLOOKUP(MONTH(F409),D暦変換用数値,2,FALSE),DAY(F409))/28)+1,0))</f>
        <v>2</v>
      </c>
      <c r="O409" s="84">
        <f>IF(AND(MONTH(F409)=7,DAY(F409)&gt;25),DAY(F409)-25,
MOD((SUM(VLOOKUP(MONTH(F409),D暦変換用数値,2,FALSE),DAY(F409))),28)+1)</f>
        <v>25</v>
      </c>
      <c r="P409" s="405">
        <f>IF(OR(MONTH(F409)&lt;7,AND(MONTH(F409)=7,DAY(F409)&lt;=25)),
MOD(SUM((E409-1901)*365,(N409-1)*28,O409,258),260),
MOD(SUM((E409-1900)*365,(N409-1)*28,O409,258),260))</f>
        <v>46</v>
      </c>
      <c r="Q409" s="371" t="str">
        <f>VLOOKUP(MOD(P409,4),色,2,FALSE)</f>
        <v>白い</v>
      </c>
      <c r="R409" s="289" t="str">
        <f>VLOOKUP(MOD(P409,13),銀河の音,2,FALSE)</f>
        <v>共振の</v>
      </c>
      <c r="S409" s="382" t="str">
        <f>VLOOKUP(MOD(P409,20),太陽の紋章,2,FALSE)</f>
        <v>世界の橋渡し</v>
      </c>
      <c r="T409" s="91" t="s">
        <v>3736</v>
      </c>
    </row>
    <row r="410" spans="1:20" s="329" customFormat="1" ht="13.5" customHeight="1">
      <c r="A410" s="282" t="str">
        <f>VLOOKUP(MOD(E410,10),十干,2,FALSE)</f>
        <v>己</v>
      </c>
      <c r="B410" s="283" t="str">
        <f>VLOOKUP(MOD(E410,12),十二支,3,FALSE)</f>
        <v xml:space="preserve">02 零 </v>
      </c>
      <c r="C410" s="284" t="str">
        <f>VLOOKUP(F410,星座,3,TRUE)</f>
        <v xml:space="preserve">02 零 </v>
      </c>
      <c r="D410" s="533">
        <v>36425</v>
      </c>
      <c r="E410" s="83">
        <f>IFERROR(YEAR(D410),LEFT(D410,4))</f>
        <v>1999</v>
      </c>
      <c r="F410" s="83" t="str">
        <f>IF(ISTEXT(D410),RIGHT(D410,5),TEXT(D410,"mm/dd"))</f>
        <v>09/22</v>
      </c>
      <c r="G410" s="83">
        <f>SUM(MID(E410,1,1),MID(E410,2,1),MID(E410,3,1),MID(E410,4,1),MID(F410,1,1),MID(F410,2,1),MID(F410,4,1),MID(F410,5,1))</f>
        <v>41</v>
      </c>
      <c r="H410" s="83">
        <f>IF(MOD(G410,9)=0,9,MOD(G410,9))</f>
        <v>5</v>
      </c>
      <c r="I410" s="83" t="str">
        <f>IFERROR(MID("日月火水木金土",WEEKDAY(D410),1),"")</f>
        <v>水</v>
      </c>
      <c r="J410" s="303" t="s">
        <v>3863</v>
      </c>
      <c r="K410" s="87" t="str">
        <f>VLOOKUP(F410,石と花メイン,3,FALSE)</f>
        <v>◇金剛石</v>
      </c>
      <c r="L410" s="296" t="str">
        <f>VLOOKUP(F410,石と花メイン,4,FALSE)</f>
        <v>千日紅【千日草】</v>
      </c>
      <c r="M410" s="392">
        <f>IF(OR(MONTH(F410)&lt;7,AND(MONTH(F410)=7,DAY(F410)&lt;=25)),
MOD(SUM((E410-1901)*365,259),260),
MOD(SUM((E410-1900)*365,259),260))</f>
        <v>254</v>
      </c>
      <c r="N410" s="330">
        <f>IF(AND(MONTH(F410)=7,DAY(F410)&gt;25),1,
ROUNDDOWN((SUM(VLOOKUP(MONTH(F410),D暦変換用数値,2,FALSE),DAY(F410))/28)+1,0))</f>
        <v>3</v>
      </c>
      <c r="O410" s="84">
        <f>IF(AND(MONTH(F410)=7,DAY(F410)&gt;25),DAY(F410)-25,
MOD((SUM(VLOOKUP(MONTH(F410),D暦変換用数値,2,FALSE),DAY(F410))),28)+1)</f>
        <v>3</v>
      </c>
      <c r="P410" s="405">
        <f>IF(OR(MONTH(F410)&lt;7,AND(MONTH(F410)=7,DAY(F410)&lt;=25)),
MOD(SUM((E410-1901)*365,(N410-1)*28,O410,258),260),
MOD(SUM((E410-1900)*365,(N410-1)*28,O410,258),260))</f>
        <v>52</v>
      </c>
      <c r="Q410" s="371" t="str">
        <f>VLOOKUP(MOD(P410,4),色,2,FALSE)</f>
        <v>黄色い</v>
      </c>
      <c r="R410" s="289" t="str">
        <f>VLOOKUP(MOD(P410,13),銀河の音,2,FALSE)</f>
        <v>宇宙の</v>
      </c>
      <c r="S410" s="382" t="str">
        <f>VLOOKUP(MOD(P410,20),太陽の紋章,2,FALSE)</f>
        <v>人</v>
      </c>
      <c r="T410" s="91" t="s">
        <v>3736</v>
      </c>
    </row>
    <row r="411" spans="1:20" s="329" customFormat="1" ht="13.5" customHeight="1">
      <c r="A411" s="50" t="str">
        <f>VLOOKUP(MOD(E411,10),十干,2,FALSE)</f>
        <v>丁</v>
      </c>
      <c r="B411" s="199" t="str">
        <f>VLOOKUP(MOD(E411,12),十二支,3,FALSE)</f>
        <v xml:space="preserve">02 零 </v>
      </c>
      <c r="C411" s="200" t="str">
        <f>VLOOKUP(F411,星座,3,TRUE)</f>
        <v xml:space="preserve">02 零 </v>
      </c>
      <c r="D411" s="531" t="s">
        <v>2639</v>
      </c>
      <c r="E411" s="1" t="str">
        <f>IFERROR(YEAR(D411),LEFT(D411,4))</f>
        <v>1567</v>
      </c>
      <c r="F411" s="1" t="str">
        <f>IF(ISTEXT(D411),RIGHT(D411,5),TEXT(D411,"mm/dd"))</f>
        <v>09/05</v>
      </c>
      <c r="G411" s="44">
        <f>SUM(MID(E411,1,1),MID(E411,2,1),MID(E411,3,1),MID(E411,4,1),MID(F411,1,1),MID(F411,2,1),MID(F411,4,1),MID(F411,5,1))</f>
        <v>33</v>
      </c>
      <c r="H411" s="45">
        <f>IF(MOD(G411,9)=0,9,MOD(G411,9))</f>
        <v>6</v>
      </c>
      <c r="I411" s="45" t="str">
        <f>IFERROR(MID("日月火水木金土",WEEKDAY(D411),1),"")</f>
        <v/>
      </c>
      <c r="J411" s="304" t="s">
        <v>5062</v>
      </c>
      <c r="K411" s="202" t="str">
        <f>VLOOKUP(F411,石と花メイン,3,FALSE)</f>
        <v>◇金剛石</v>
      </c>
      <c r="L411" s="297" t="str">
        <f>VLOOKUP(F411,石と花メイン,4,FALSE)</f>
        <v>鶏頭【韓藍】</v>
      </c>
      <c r="M411" s="393">
        <f>IF(OR(MONTH(F411)&lt;7,AND(MONTH(F411)=7,DAY(F411)&lt;=25)),
MOD(SUM((E411-1901)*365,259),260),
MOD(SUM((E411-1900)*365,259),260))</f>
        <v>134</v>
      </c>
      <c r="N411" s="390">
        <f>IF(AND(MONTH(F411)=7,DAY(F411)&gt;25),1,
ROUNDDOWN((SUM(VLOOKUP(MONTH(F411),D暦変換用数値,2,FALSE),DAY(F411))/28)+1,0))</f>
        <v>2</v>
      </c>
      <c r="O411" s="205">
        <f>IF(AND(MONTH(F411)=7,DAY(F411)&gt;25),DAY(F411)-25,
MOD((SUM(VLOOKUP(MONTH(F411),D暦変換用数値,2,FALSE),DAY(F411))),28)+1)</f>
        <v>14</v>
      </c>
      <c r="P411" s="406">
        <f>IF(OR(MONTH(F411)&lt;7,AND(MONTH(F411)=7,DAY(F411)&lt;=25)),
MOD(SUM((E411-1901)*365,(N411-1)*28,O411,258),260),
MOD(SUM((E411-1900)*365,(N411-1)*28,O411,258),260))</f>
        <v>175</v>
      </c>
      <c r="Q411" s="374" t="str">
        <f>VLOOKUP(MOD(P411,4),色,2,FALSE)</f>
        <v>青い</v>
      </c>
      <c r="R411" s="292" t="str">
        <f>VLOOKUP(MOD(P411,13),銀河の音,2,FALSE)</f>
        <v>律動の</v>
      </c>
      <c r="S411" s="385" t="str">
        <f>VLOOKUP(MOD(P411,20),太陽の紋章,2,FALSE)</f>
        <v>鷲</v>
      </c>
      <c r="T411" s="98" t="s">
        <v>3736</v>
      </c>
    </row>
    <row r="412" spans="1:20" s="329" customFormat="1" ht="13.5" customHeight="1">
      <c r="A412" s="282" t="str">
        <f>VLOOKUP(MOD(E412,10),十干,2,FALSE)</f>
        <v>癸</v>
      </c>
      <c r="B412" s="283" t="str">
        <f>VLOOKUP(MOD(E412,12),十二支,3,FALSE)</f>
        <v xml:space="preserve">02 零 </v>
      </c>
      <c r="C412" s="284" t="str">
        <f>VLOOKUP(F412,星座,3,TRUE)</f>
        <v xml:space="preserve">02 零 </v>
      </c>
      <c r="D412" s="533" t="s">
        <v>8658</v>
      </c>
      <c r="E412" s="83" t="str">
        <f>IFERROR(YEAR(D412),LEFT(D412,4))</f>
        <v>1783</v>
      </c>
      <c r="F412" s="83" t="str">
        <f>IF(ISTEXT(D412),RIGHT(D412,5),TEXT(D412,"mm/dd"))</f>
        <v>09/18</v>
      </c>
      <c r="G412" s="83">
        <f>SUM(MID(E412,1,1),MID(E412,2,1),MID(E412,3,1),MID(E412,4,1),MID(F412,1,1),MID(F412,2,1),MID(F412,4,1),MID(F412,5,1))</f>
        <v>37</v>
      </c>
      <c r="H412" s="83">
        <f>IF(MOD(G412,9)=0,9,MOD(G412,9))</f>
        <v>1</v>
      </c>
      <c r="I412" s="83" t="str">
        <f>IFERROR(MID("日月火水木金土",WEEKDAY(D412),1),"")</f>
        <v/>
      </c>
      <c r="J412" s="303" t="s">
        <v>3838</v>
      </c>
      <c r="K412" s="87" t="str">
        <f>VLOOKUP(F412,石と花メイン,3,FALSE)</f>
        <v>○真珠</v>
      </c>
      <c r="L412" s="296" t="str">
        <f>VLOOKUP(F412,石と花メイン,4,FALSE)</f>
        <v>鳳仙花【爪紅】</v>
      </c>
      <c r="M412" s="392">
        <f>IF(OR(MONTH(F412)&lt;7,AND(MONTH(F412)=7,DAY(F412)&lt;=25)),
MOD(SUM((E412-1901)*365,259),260),
MOD(SUM((E412-1900)*365,259),260))</f>
        <v>194</v>
      </c>
      <c r="N412" s="330">
        <f>IF(AND(MONTH(F412)=7,DAY(F412)&gt;25),1,
ROUNDDOWN((SUM(VLOOKUP(MONTH(F412),D暦変換用数値,2,FALSE),DAY(F412))/28)+1,0))</f>
        <v>2</v>
      </c>
      <c r="O412" s="84">
        <f>IF(AND(MONTH(F412)=7,DAY(F412)&gt;25),DAY(F412)-25,
MOD((SUM(VLOOKUP(MONTH(F412),D暦変換用数値,2,FALSE),DAY(F412))),28)+1)</f>
        <v>27</v>
      </c>
      <c r="P412" s="405">
        <f>IF(OR(MONTH(F412)&lt;7,AND(MONTH(F412)=7,DAY(F412)&lt;=25)),
MOD(SUM((E412-1901)*365,(N412-1)*28,O412,258),260),
MOD(SUM((E412-1900)*365,(N412-1)*28,O412,258),260))</f>
        <v>248</v>
      </c>
      <c r="Q412" s="371" t="str">
        <f>VLOOKUP(MOD(P412,4),色,2,FALSE)</f>
        <v>黄色い</v>
      </c>
      <c r="R412" s="289" t="str">
        <f>VLOOKUP(MOD(P412,13),銀河の音,2,FALSE)</f>
        <v>磁気の</v>
      </c>
      <c r="S412" s="382" t="str">
        <f>VLOOKUP(MOD(P412,20),太陽の紋章,2,FALSE)</f>
        <v>星</v>
      </c>
      <c r="T412" s="95" t="s">
        <v>4519</v>
      </c>
    </row>
    <row r="413" spans="1:20" s="329" customFormat="1" ht="13.5" customHeight="1">
      <c r="A413" s="282" t="str">
        <f>VLOOKUP(MOD(E413,10),十干,2,FALSE)</f>
        <v>乙</v>
      </c>
      <c r="B413" s="283" t="str">
        <f>VLOOKUP(MOD(E413,12),十二支,3,FALSE)</f>
        <v xml:space="preserve">02 零 </v>
      </c>
      <c r="C413" s="284" t="str">
        <f>VLOOKUP(F413,星座,3,TRUE)</f>
        <v xml:space="preserve">02 零 </v>
      </c>
      <c r="D413" s="533" t="s">
        <v>8659</v>
      </c>
      <c r="E413" s="83" t="str">
        <f>IFERROR(YEAR(D413),LEFT(D413,4))</f>
        <v>1795</v>
      </c>
      <c r="F413" s="83" t="str">
        <f>IF(ISTEXT(D413),RIGHT(D413,5),TEXT(D413,"mm/dd"))</f>
        <v>08/26</v>
      </c>
      <c r="G413" s="83">
        <f>SUM(MID(E413,1,1),MID(E413,2,1),MID(E413,3,1),MID(E413,4,1),MID(F413,1,1),MID(F413,2,1),MID(F413,4,1),MID(F413,5,1))</f>
        <v>38</v>
      </c>
      <c r="H413" s="83">
        <f>IF(MOD(G413,9)=0,9,MOD(G413,9))</f>
        <v>2</v>
      </c>
      <c r="I413" s="83" t="str">
        <f>IFERROR(MID("日月火水木金土",WEEKDAY(D413),1),"")</f>
        <v/>
      </c>
      <c r="J413" s="303" t="s">
        <v>3839</v>
      </c>
      <c r="K413" s="87" t="str">
        <f>VLOOKUP(F413,石と花メイン,3,FALSE)</f>
        <v>◆柘榴石</v>
      </c>
      <c r="L413" s="296" t="str">
        <f>VLOOKUP(F413,石と花メイン,4,FALSE)</f>
        <v>スカビオサ【西洋松虫草】</v>
      </c>
      <c r="M413" s="392">
        <f>IF(OR(MONTH(F413)&lt;7,AND(MONTH(F413)=7,DAY(F413)&lt;=25)),
MOD(SUM((E413-1901)*365,259),260),
MOD(SUM((E413-1900)*365,259),260))</f>
        <v>154</v>
      </c>
      <c r="N413" s="330">
        <f>IF(AND(MONTH(F413)=7,DAY(F413)&gt;25),1,
ROUNDDOWN((SUM(VLOOKUP(MONTH(F413),D暦変換用数値,2,FALSE),DAY(F413))/28)+1,0))</f>
        <v>2</v>
      </c>
      <c r="O413" s="84">
        <f>IF(AND(MONTH(F413)=7,DAY(F413)&gt;25),DAY(F413)-25,
MOD((SUM(VLOOKUP(MONTH(F413),D暦変換用数値,2,FALSE),DAY(F413))),28)+1)</f>
        <v>4</v>
      </c>
      <c r="P413" s="405">
        <f>IF(OR(MONTH(F413)&lt;7,AND(MONTH(F413)=7,DAY(F413)&lt;=25)),
MOD(SUM((E413-1901)*365,(N413-1)*28,O413,258),260),
MOD(SUM((E413-1900)*365,(N413-1)*28,O413,258),260))</f>
        <v>185</v>
      </c>
      <c r="Q413" s="371" t="str">
        <f>VLOOKUP(MOD(P413,4),色,2,FALSE)</f>
        <v>赤い</v>
      </c>
      <c r="R413" s="289" t="str">
        <f>VLOOKUP(MOD(P413,13),銀河の音,2,FALSE)</f>
        <v>電気の</v>
      </c>
      <c r="S413" s="382" t="str">
        <f>VLOOKUP(MOD(P413,20),太陽の紋章,2,FALSE)</f>
        <v>蛇</v>
      </c>
      <c r="T413" s="95" t="s">
        <v>3315</v>
      </c>
    </row>
    <row r="414" spans="1:20" s="329" customFormat="1" ht="13.5" customHeight="1">
      <c r="A414" s="286" t="str">
        <f>VLOOKUP(MOD(E414,10),十干,2,FALSE)</f>
        <v>乙</v>
      </c>
      <c r="B414" s="283" t="str">
        <f>VLOOKUP(MOD(E414,12),十二支,3,FALSE)</f>
        <v xml:space="preserve">02 零 </v>
      </c>
      <c r="C414" s="284" t="str">
        <f>VLOOKUP(F414,星座,3,TRUE)</f>
        <v xml:space="preserve">02 零 </v>
      </c>
      <c r="D414" s="530" t="s">
        <v>8660</v>
      </c>
      <c r="E414" s="85" t="str">
        <f>IFERROR(YEAR(D414),LEFT(D414,4))</f>
        <v>1795</v>
      </c>
      <c r="F414" s="85" t="str">
        <f>IF(ISTEXT(D414),RIGHT(D414,5),TEXT(D414,"mm/dd"))</f>
        <v>08/31</v>
      </c>
      <c r="G414" s="85">
        <f>SUM(MID(E414,1,1),MID(E414,2,1),MID(E414,3,1),MID(E414,4,1),MID(F414,1,1),MID(F414,2,1),MID(F414,4,1),MID(F414,5,1))</f>
        <v>34</v>
      </c>
      <c r="H414" s="85">
        <f>IF(MOD(G414,9)=0,9,MOD(G414,9))</f>
        <v>7</v>
      </c>
      <c r="I414" s="85" t="str">
        <f>IFERROR(MID("日月火水木金土",WEEKDAY(D414),1),"")</f>
        <v/>
      </c>
      <c r="J414" s="308" t="s">
        <v>7467</v>
      </c>
      <c r="K414" s="87" t="str">
        <f>VLOOKUP(F414,石と花メイン,3,FALSE)</f>
        <v>□水晶</v>
      </c>
      <c r="L414" s="300" t="str">
        <f>VLOOKUP(F414,石と花メイン,4,FALSE)</f>
        <v>ハイビスカス【仏桑華】</v>
      </c>
      <c r="M414" s="397">
        <f>IF(OR(MONTH(F414)&lt;7,AND(MONTH(F414)=7,DAY(F414)&lt;=25)),
MOD(SUM((E414-1901)*365,259),260),
MOD(SUM((E414-1900)*365,259),260))</f>
        <v>154</v>
      </c>
      <c r="N414" s="87">
        <f>IF(AND(MONTH(F414)=7,DAY(F414)&gt;25),1,
ROUNDDOWN((SUM(VLOOKUP(MONTH(F414),D暦変換用数値,2,FALSE),DAY(F414))/28)+1,0))</f>
        <v>2</v>
      </c>
      <c r="O414" s="82">
        <f>IF(AND(MONTH(F414)=7,DAY(F414)&gt;25),DAY(F414)-25,
MOD((SUM(VLOOKUP(MONTH(F414),D暦変換用数値,2,FALSE),DAY(F414))),28)+1)</f>
        <v>9</v>
      </c>
      <c r="P414" s="409">
        <f>IF(OR(MONTH(F414)&lt;7,AND(MONTH(F414)=7,DAY(F414)&lt;=25)),
MOD(SUM((E414-1901)*365,(N414-1)*28,O414,258),260),
MOD(SUM((E414-1900)*365,(N414-1)*28,O414,258),260))</f>
        <v>190</v>
      </c>
      <c r="Q414" s="371" t="str">
        <f>VLOOKUP(MOD(P414,4),色,2,FALSE)</f>
        <v>白い</v>
      </c>
      <c r="R414" s="289" t="str">
        <f>VLOOKUP(MOD(P414,13),銀河の音,2,FALSE)</f>
        <v>銀河の</v>
      </c>
      <c r="S414" s="382" t="str">
        <f>VLOOKUP(MOD(P414,20),太陽の紋章,2,FALSE)</f>
        <v>犬</v>
      </c>
      <c r="T414" s="91"/>
    </row>
    <row r="415" spans="1:20" s="329" customFormat="1" ht="13.5" customHeight="1">
      <c r="A415" s="282" t="str">
        <f>VLOOKUP(MOD(E415,10),十干,2,FALSE)</f>
        <v>丁</v>
      </c>
      <c r="B415" s="283" t="str">
        <f>VLOOKUP(MOD(E415,12),十二支,3,FALSE)</f>
        <v xml:space="preserve">02 零 </v>
      </c>
      <c r="C415" s="284" t="str">
        <f>VLOOKUP(F415,星座,3,TRUE)</f>
        <v xml:space="preserve">02 零 </v>
      </c>
      <c r="D415" s="533" t="s">
        <v>8661</v>
      </c>
      <c r="E415" s="83" t="str">
        <f>IFERROR(YEAR(D415),LEFT(D415,4))</f>
        <v>1867</v>
      </c>
      <c r="F415" s="83" t="str">
        <f>IF(ISTEXT(D415),RIGHT(D415,5),TEXT(D415,"mm/dd"))</f>
        <v>08/31</v>
      </c>
      <c r="G415" s="83">
        <f>SUM(MID(E415,1,1),MID(E415,2,1),MID(E415,3,1),MID(E415,4,1),MID(F415,1,1),MID(F415,2,1),MID(F415,4,1),MID(F415,5,1))</f>
        <v>34</v>
      </c>
      <c r="H415" s="83">
        <f>IF(MOD(G415,9)=0,9,MOD(G415,9))</f>
        <v>7</v>
      </c>
      <c r="I415" s="83" t="str">
        <f>IFERROR(MID("日月火水木金土",WEEKDAY(D415),1),"")</f>
        <v/>
      </c>
      <c r="J415" s="303" t="s">
        <v>3840</v>
      </c>
      <c r="K415" s="87" t="str">
        <f>VLOOKUP(F415,石と花メイン,3,FALSE)</f>
        <v>□水晶</v>
      </c>
      <c r="L415" s="296" t="str">
        <f>VLOOKUP(F415,石と花メイン,4,FALSE)</f>
        <v>ハイビスカス【仏桑華】</v>
      </c>
      <c r="M415" s="392">
        <f>IF(OR(MONTH(F415)&lt;7,AND(MONTH(F415)=7,DAY(F415)&lt;=25)),
MOD(SUM((E415-1901)*365,259),260),
MOD(SUM((E415-1900)*365,259),260))</f>
        <v>174</v>
      </c>
      <c r="N415" s="330">
        <f>IF(AND(MONTH(F415)=7,DAY(F415)&gt;25),1,
ROUNDDOWN((SUM(VLOOKUP(MONTH(F415),D暦変換用数値,2,FALSE),DAY(F415))/28)+1,0))</f>
        <v>2</v>
      </c>
      <c r="O415" s="84">
        <f>IF(AND(MONTH(F415)=7,DAY(F415)&gt;25),DAY(F415)-25,
MOD((SUM(VLOOKUP(MONTH(F415),D暦変換用数値,2,FALSE),DAY(F415))),28)+1)</f>
        <v>9</v>
      </c>
      <c r="P415" s="405">
        <f>IF(OR(MONTH(F415)&lt;7,AND(MONTH(F415)=7,DAY(F415)&lt;=25)),
MOD(SUM((E415-1901)*365,(N415-1)*28,O415,258),260),
MOD(SUM((E415-1900)*365,(N415-1)*28,O415,258),260))</f>
        <v>210</v>
      </c>
      <c r="Q415" s="371" t="str">
        <f>VLOOKUP(MOD(P415,4),色,2,FALSE)</f>
        <v>白い</v>
      </c>
      <c r="R415" s="289" t="str">
        <f>VLOOKUP(MOD(P415,13),銀河の音,2,FALSE)</f>
        <v>月の</v>
      </c>
      <c r="S415" s="382" t="str">
        <f>VLOOKUP(MOD(P415,20),太陽の紋章,2,FALSE)</f>
        <v>犬</v>
      </c>
      <c r="T415" s="102" t="s">
        <v>1725</v>
      </c>
    </row>
    <row r="416" spans="1:20" s="329" customFormat="1" ht="13.5" customHeight="1">
      <c r="A416" s="50" t="str">
        <f>VLOOKUP(MOD(E416,10),十干,2,FALSE)</f>
        <v>己</v>
      </c>
      <c r="B416" s="199" t="str">
        <f>VLOOKUP(MOD(E416,12),十二支,3,FALSE)</f>
        <v xml:space="preserve">02 零 </v>
      </c>
      <c r="C416" s="200" t="str">
        <f>VLOOKUP(F416,星座,3,TRUE)</f>
        <v xml:space="preserve">02 零 </v>
      </c>
      <c r="D416" s="531" t="s">
        <v>2640</v>
      </c>
      <c r="E416" s="1" t="str">
        <f>IFERROR(YEAR(D416),LEFT(D416,4))</f>
        <v>1879</v>
      </c>
      <c r="F416" s="1" t="str">
        <f>IF(ISTEXT(D416),RIGHT(D416,5),TEXT(D416,"mm/dd"))</f>
        <v>08/24</v>
      </c>
      <c r="G416" s="44">
        <f>SUM(MID(E416,1,1),MID(E416,2,1),MID(E416,3,1),MID(E416,4,1),MID(F416,1,1),MID(F416,2,1),MID(F416,4,1),MID(F416,5,1))</f>
        <v>39</v>
      </c>
      <c r="H416" s="45">
        <f>IF(MOD(G416,9)=0,9,MOD(G416,9))</f>
        <v>3</v>
      </c>
      <c r="I416" s="45" t="str">
        <f>IFERROR(MID("日月火水木金土",WEEKDAY(D416),1),"")</f>
        <v/>
      </c>
      <c r="J416" s="304" t="s">
        <v>5063</v>
      </c>
      <c r="K416" s="202" t="str">
        <f>VLOOKUP(F416,石と花メイン,3,FALSE)</f>
        <v>◇金剛石</v>
      </c>
      <c r="L416" s="297" t="str">
        <f>VLOOKUP(F416,石と花メイン,4,FALSE)</f>
        <v>金盞花【カレンデュラ】</v>
      </c>
      <c r="M416" s="393">
        <f>IF(OR(MONTH(F416)&lt;7,AND(MONTH(F416)=7,DAY(F416)&lt;=25)),
MOD(SUM((E416-1901)*365,259),260),
MOD(SUM((E416-1900)*365,259),260))</f>
        <v>134</v>
      </c>
      <c r="N416" s="390">
        <f>IF(AND(MONTH(F416)=7,DAY(F416)&gt;25),1,
ROUNDDOWN((SUM(VLOOKUP(MONTH(F416),D暦変換用数値,2,FALSE),DAY(F416))/28)+1,0))</f>
        <v>2</v>
      </c>
      <c r="O416" s="205">
        <f>IF(AND(MONTH(F416)=7,DAY(F416)&gt;25),DAY(F416)-25,
MOD((SUM(VLOOKUP(MONTH(F416),D暦変換用数値,2,FALSE),DAY(F416))),28)+1)</f>
        <v>2</v>
      </c>
      <c r="P416" s="406">
        <f>IF(OR(MONTH(F416)&lt;7,AND(MONTH(F416)=7,DAY(F416)&lt;=25)),
MOD(SUM((E416-1901)*365,(N416-1)*28,O416,258),260),
MOD(SUM((E416-1900)*365,(N416-1)*28,O416,258),260))</f>
        <v>163</v>
      </c>
      <c r="Q416" s="374" t="str">
        <f>VLOOKUP(MOD(P416,4),色,2,FALSE)</f>
        <v>青い</v>
      </c>
      <c r="R416" s="292" t="str">
        <f>VLOOKUP(MOD(P416,13),銀河の音,2,FALSE)</f>
        <v>共振の</v>
      </c>
      <c r="S416" s="385" t="str">
        <f>VLOOKUP(MOD(P416,20),太陽の紋章,2,FALSE)</f>
        <v>夜</v>
      </c>
      <c r="T416" s="103" t="s">
        <v>6049</v>
      </c>
    </row>
    <row r="417" spans="1:20" s="329" customFormat="1" ht="13.5" customHeight="1">
      <c r="A417" s="50" t="str">
        <f>VLOOKUP(MOD(E417,10),十干,2,FALSE)</f>
        <v>己</v>
      </c>
      <c r="B417" s="199" t="str">
        <f>VLOOKUP(MOD(E417,12),十二支,3,FALSE)</f>
        <v xml:space="preserve">02 零 </v>
      </c>
      <c r="C417" s="200" t="str">
        <f>VLOOKUP(F417,星座,3,TRUE)</f>
        <v xml:space="preserve">02 零 </v>
      </c>
      <c r="D417" s="531" t="s">
        <v>2641</v>
      </c>
      <c r="E417" s="1" t="str">
        <f>IFERROR(YEAR(D417),LEFT(D417,4))</f>
        <v>1879</v>
      </c>
      <c r="F417" s="1" t="str">
        <f>IF(ISTEXT(D417),RIGHT(D417,5),TEXT(D417,"mm/dd"))</f>
        <v>08/31</v>
      </c>
      <c r="G417" s="44">
        <f>SUM(MID(E417,1,1),MID(E417,2,1),MID(E417,3,1),MID(E417,4,1),MID(F417,1,1),MID(F417,2,1),MID(F417,4,1),MID(F417,5,1))</f>
        <v>37</v>
      </c>
      <c r="H417" s="45">
        <f>IF(MOD(G417,9)=0,9,MOD(G417,9))</f>
        <v>1</v>
      </c>
      <c r="I417" s="45" t="str">
        <f>IFERROR(MID("日月火水木金土",WEEKDAY(D417),1),"")</f>
        <v/>
      </c>
      <c r="J417" s="304" t="s">
        <v>5064</v>
      </c>
      <c r="K417" s="202" t="str">
        <f>VLOOKUP(F417,石と花メイン,3,FALSE)</f>
        <v>□水晶</v>
      </c>
      <c r="L417" s="297" t="str">
        <f>VLOOKUP(F417,石と花メイン,4,FALSE)</f>
        <v>ハイビスカス【仏桑華】</v>
      </c>
      <c r="M417" s="393">
        <f>IF(OR(MONTH(F417)&lt;7,AND(MONTH(F417)=7,DAY(F417)&lt;=25)),
MOD(SUM((E417-1901)*365,259),260),
MOD(SUM((E417-1900)*365,259),260))</f>
        <v>134</v>
      </c>
      <c r="N417" s="390">
        <f>IF(AND(MONTH(F417)=7,DAY(F417)&gt;25),1,
ROUNDDOWN((SUM(VLOOKUP(MONTH(F417),D暦変換用数値,2,FALSE),DAY(F417))/28)+1,0))</f>
        <v>2</v>
      </c>
      <c r="O417" s="205">
        <f>IF(AND(MONTH(F417)=7,DAY(F417)&gt;25),DAY(F417)-25,
MOD((SUM(VLOOKUP(MONTH(F417),D暦変換用数値,2,FALSE),DAY(F417))),28)+1)</f>
        <v>9</v>
      </c>
      <c r="P417" s="406">
        <f>IF(OR(MONTH(F417)&lt;7,AND(MONTH(F417)=7,DAY(F417)&lt;=25)),
MOD(SUM((E417-1901)*365,(N417-1)*28,O417,258),260),
MOD(SUM((E417-1900)*365,(N417-1)*28,O417,258),260))</f>
        <v>170</v>
      </c>
      <c r="Q417" s="375" t="str">
        <f>VLOOKUP(MOD(P417,4),色,2,FALSE)</f>
        <v>白い</v>
      </c>
      <c r="R417" s="293" t="str">
        <f>VLOOKUP(MOD(P417,13),銀河の音,2,FALSE)</f>
        <v>磁気の</v>
      </c>
      <c r="S417" s="386" t="str">
        <f>VLOOKUP(MOD(P417,20),太陽の紋章,2,FALSE)</f>
        <v>犬</v>
      </c>
      <c r="T417" s="106" t="s">
        <v>6399</v>
      </c>
    </row>
    <row r="418" spans="1:20" s="329" customFormat="1" ht="13.5" customHeight="1">
      <c r="A418" s="334" t="str">
        <f>VLOOKUP(MOD(E418,10),十干,2,FALSE)</f>
        <v>乙</v>
      </c>
      <c r="B418" s="331" t="str">
        <f>VLOOKUP(MOD(E418,12),十二支,3,FALSE)</f>
        <v xml:space="preserve">02 零 </v>
      </c>
      <c r="C418" s="332" t="str">
        <f>VLOOKUP(F418,星座,3,TRUE)</f>
        <v xml:space="preserve">03 水 </v>
      </c>
      <c r="D418" s="534">
        <v>5642</v>
      </c>
      <c r="E418" s="131">
        <f>IFERROR(YEAR(D418),LEFT(D418,4))</f>
        <v>1915</v>
      </c>
      <c r="F418" s="131" t="str">
        <f>IF(ISTEXT(D418),RIGHT(D418,5),TEXT(D418,"mm/dd"))</f>
        <v>06/12</v>
      </c>
      <c r="G418" s="131">
        <f>SUM(MID(E418,1,1),MID(E418,2,1),MID(E418,3,1),MID(E418,4,1),MID(F418,1,1),MID(F418,2,1),MID(F418,4,1),MID(F418,5,1))</f>
        <v>25</v>
      </c>
      <c r="H418" s="131">
        <f>IF(MOD(G418,9)=0,9,MOD(G418,9))</f>
        <v>7</v>
      </c>
      <c r="I418" s="131" t="str">
        <f>IFERROR(MID("日月火水木金土",WEEKDAY(D418),1),"")</f>
        <v>土</v>
      </c>
      <c r="J418" s="306" t="s">
        <v>8161</v>
      </c>
      <c r="K418" s="335" t="str">
        <f>VLOOKUP(F418,石と花メイン,3,FALSE)</f>
        <v>●珊瑚</v>
      </c>
      <c r="L418" s="302" t="str">
        <f>VLOOKUP(F418,石と花メイン,4,FALSE)</f>
        <v>ユッカ【君が代蘭】</v>
      </c>
      <c r="M418" s="396">
        <f>IF(OR(MONTH(F418)&lt;7,AND(MONTH(F418)=7,DAY(F418)&lt;=25)),
MOD(SUM((E418-1901)*365,259),260),
MOD(SUM((E418-1900)*365,259),260))</f>
        <v>169</v>
      </c>
      <c r="N418" s="335">
        <f>IF(AND(MONTH(F418)=7,DAY(F418)&gt;25),1,
ROUNDDOWN((SUM(VLOOKUP(MONTH(F418),D暦変換用数値,2,FALSE),DAY(F418))/28)+1,0))</f>
        <v>12</v>
      </c>
      <c r="O418" s="132">
        <f>IF(AND(MONTH(F418)=7,DAY(F418)&gt;25),DAY(F418)-25,
MOD((SUM(VLOOKUP(MONTH(F418),D暦変換用数値,2,FALSE),DAY(F418))),28)+1)</f>
        <v>14</v>
      </c>
      <c r="P418" s="404">
        <f>IF(OR(MONTH(F418)&lt;7,AND(MONTH(F418)=7,DAY(F418)&lt;=25)),
MOD(SUM((E418-1901)*365,(N418-1)*28,O418,258),260),
MOD(SUM((E418-1900)*365,(N418-1)*28,O418,258),260))</f>
        <v>230</v>
      </c>
      <c r="Q418" s="376" t="str">
        <f>VLOOKUP(MOD(P418,4),色,2,FALSE)</f>
        <v>白い</v>
      </c>
      <c r="R418" s="333" t="str">
        <f>VLOOKUP(MOD(P418,13),銀河の音,2,FALSE)</f>
        <v>太陽の</v>
      </c>
      <c r="S418" s="387" t="str">
        <f>VLOOKUP(MOD(P418,20),太陽の紋章,2,FALSE)</f>
        <v>犬</v>
      </c>
      <c r="T418" s="145"/>
    </row>
    <row r="419" spans="1:20" s="329" customFormat="1" ht="13.5" customHeight="1">
      <c r="A419" s="282" t="str">
        <f>VLOOKUP(MOD(E419,10),十干,2,FALSE)</f>
        <v>丁</v>
      </c>
      <c r="B419" s="283" t="str">
        <f>VLOOKUP(MOD(E419,12),十二支,3,FALSE)</f>
        <v xml:space="preserve">02 零 </v>
      </c>
      <c r="C419" s="284" t="str">
        <f>VLOOKUP(F419,星座,3,TRUE)</f>
        <v xml:space="preserve">03 水 </v>
      </c>
      <c r="D419" s="533">
        <v>10014</v>
      </c>
      <c r="E419" s="83">
        <f>IFERROR(YEAR(D419),LEFT(D419,4))</f>
        <v>1927</v>
      </c>
      <c r="F419" s="83" t="str">
        <f>IF(ISTEXT(D419),RIGHT(D419,5),TEXT(D419,"mm/dd"))</f>
        <v>06/01</v>
      </c>
      <c r="G419" s="83">
        <f>SUM(MID(E419,1,1),MID(E419,2,1),MID(E419,3,1),MID(E419,4,1),MID(F419,1,1),MID(F419,2,1),MID(F419,4,1),MID(F419,5,1))</f>
        <v>26</v>
      </c>
      <c r="H419" s="83">
        <f>IF(MOD(G419,9)=0,9,MOD(G419,9))</f>
        <v>8</v>
      </c>
      <c r="I419" s="83" t="str">
        <f>IFERROR(MID("日月火水木金土",WEEKDAY(D419),1),"")</f>
        <v>水</v>
      </c>
      <c r="J419" s="303" t="s">
        <v>3866</v>
      </c>
      <c r="K419" s="87" t="str">
        <f>VLOOKUP(F419,石と花メイン,3,FALSE)</f>
        <v>○真珠</v>
      </c>
      <c r="L419" s="296" t="str">
        <f>VLOOKUP(F419,石と花メイン,4,FALSE)</f>
        <v>紫陽花【七変化】</v>
      </c>
      <c r="M419" s="392">
        <f>IF(OR(MONTH(F419)&lt;7,AND(MONTH(F419)=7,DAY(F419)&lt;=25)),
MOD(SUM((E419-1901)*365,259),260),
MOD(SUM((E419-1900)*365,259),260))</f>
        <v>129</v>
      </c>
      <c r="N419" s="330">
        <f>IF(AND(MONTH(F419)=7,DAY(F419)&gt;25),1,
ROUNDDOWN((SUM(VLOOKUP(MONTH(F419),D暦変換用数値,2,FALSE),DAY(F419))/28)+1,0))</f>
        <v>12</v>
      </c>
      <c r="O419" s="84">
        <f>IF(AND(MONTH(F419)=7,DAY(F419)&gt;25),DAY(F419)-25,
MOD((SUM(VLOOKUP(MONTH(F419),D暦変換用数値,2,FALSE),DAY(F419))),28)+1)</f>
        <v>3</v>
      </c>
      <c r="P419" s="405">
        <f>IF(OR(MONTH(F419)&lt;7,AND(MONTH(F419)=7,DAY(F419)&lt;=25)),
MOD(SUM((E419-1901)*365,(N419-1)*28,O419,258),260),
MOD(SUM((E419-1900)*365,(N419-1)*28,O419,258),260))</f>
        <v>179</v>
      </c>
      <c r="Q419" s="371" t="str">
        <f>VLOOKUP(MOD(P419,4),色,2,FALSE)</f>
        <v>青い</v>
      </c>
      <c r="R419" s="289" t="str">
        <f>VLOOKUP(MOD(P419,13),銀河の音,2,FALSE)</f>
        <v>惑星の</v>
      </c>
      <c r="S419" s="382" t="str">
        <f>VLOOKUP(MOD(P419,20),太陽の紋章,2,FALSE)</f>
        <v>嵐</v>
      </c>
      <c r="T419" s="92" t="s">
        <v>4999</v>
      </c>
    </row>
    <row r="420" spans="1:20" s="329" customFormat="1" ht="13.5" customHeight="1">
      <c r="A420" s="76" t="str">
        <f>VLOOKUP(MOD(E420,10),十干,2,FALSE)</f>
        <v>己</v>
      </c>
      <c r="B420" s="199" t="str">
        <f>VLOOKUP(MOD(E420,12),十二支,3,FALSE)</f>
        <v xml:space="preserve">02 零 </v>
      </c>
      <c r="C420" s="200" t="str">
        <f>VLOOKUP(F420,星座,3,TRUE)</f>
        <v xml:space="preserve">03 水 </v>
      </c>
      <c r="D420" s="534">
        <v>14390</v>
      </c>
      <c r="E420" s="116">
        <f>IFERROR(YEAR(D420),LEFT(D420,4))</f>
        <v>1939</v>
      </c>
      <c r="F420" s="116" t="str">
        <f>IF(ISTEXT(D420),RIGHT(D420,5),TEXT(D420,"mm/dd"))</f>
        <v>05/25</v>
      </c>
      <c r="G420" s="116">
        <f>SUM(MID(E420,1,1),MID(E420,2,1),MID(E420,3,1),MID(E420,4,1),MID(F420,1,1),MID(F420,2,1),MID(F420,4,1),MID(F420,5,1))</f>
        <v>34</v>
      </c>
      <c r="H420" s="116">
        <f>IF(MOD(G420,9)=0,9,MOD(G420,9))</f>
        <v>7</v>
      </c>
      <c r="I420" s="116" t="str">
        <f>IFERROR(MID("日月火水木金土",WEEKDAY(D420),1),"")</f>
        <v>木</v>
      </c>
      <c r="J420" s="306" t="s">
        <v>7187</v>
      </c>
      <c r="K420" s="203" t="str">
        <f>VLOOKUP(F420,石と花メイン,3,FALSE)</f>
        <v>●瑠璃</v>
      </c>
      <c r="L420" s="299" t="str">
        <f>VLOOKUP(F420,石と花メイン,4,FALSE)</f>
        <v>ヒソップ【柳薄荷】</v>
      </c>
      <c r="M420" s="395">
        <f>IF(OR(MONTH(F420)&lt;7,AND(MONTH(F420)=7,DAY(F420)&lt;=25)),
MOD(SUM((E420-1901)*365,259),260),
MOD(SUM((E420-1900)*365,259),260))</f>
        <v>89</v>
      </c>
      <c r="N420" s="121">
        <f>IF(AND(MONTH(F420)=7,DAY(F420)&gt;25),1,
ROUNDDOWN((SUM(VLOOKUP(MONTH(F420),D暦変換用数値,2,FALSE),DAY(F420))/28)+1,0))</f>
        <v>11</v>
      </c>
      <c r="O420" s="117">
        <f>IF(AND(MONTH(F420)=7,DAY(F420)&gt;25),DAY(F420)-25,
MOD((SUM(VLOOKUP(MONTH(F420),D暦変換用数値,2,FALSE),DAY(F420))),28)+1)</f>
        <v>24</v>
      </c>
      <c r="P420" s="408">
        <f>IF(OR(MONTH(F420)&lt;7,AND(MONTH(F420)=7,DAY(F420)&lt;=25)),
MOD(SUM((E420-1901)*365,(N420-1)*28,O420,258),260),
MOD(SUM((E420-1900)*365,(N420-1)*28,O420,258),260))</f>
        <v>132</v>
      </c>
      <c r="Q420" s="373" t="str">
        <f>VLOOKUP(MOD(P420,4),色,2,FALSE)</f>
        <v>黄色い</v>
      </c>
      <c r="R420" s="291" t="str">
        <f>VLOOKUP(MOD(P420,13),銀河の音,2,FALSE)</f>
        <v>月の</v>
      </c>
      <c r="S420" s="384" t="str">
        <f>VLOOKUP(MOD(P420,20),太陽の紋章,2,FALSE)</f>
        <v>人</v>
      </c>
      <c r="T420" s="128" t="s">
        <v>7188</v>
      </c>
    </row>
    <row r="421" spans="1:20" s="329" customFormat="1" ht="13.5" customHeight="1">
      <c r="A421" s="50" t="str">
        <f>VLOOKUP(MOD(E421,10),十干,2,FALSE)</f>
        <v>己</v>
      </c>
      <c r="B421" s="199" t="str">
        <f>VLOOKUP(MOD(E421,12),十二支,3,FALSE)</f>
        <v xml:space="preserve">02 零 </v>
      </c>
      <c r="C421" s="200" t="str">
        <f>VLOOKUP(F421,星座,3,TRUE)</f>
        <v xml:space="preserve">03 水 </v>
      </c>
      <c r="D421" s="531">
        <v>14412</v>
      </c>
      <c r="E421" s="1">
        <f>IFERROR(YEAR(D421),LEFT(D421,4))</f>
        <v>1939</v>
      </c>
      <c r="F421" s="1" t="str">
        <f>IF(ISTEXT(D421),RIGHT(D421,5),TEXT(D421,"mm/dd"))</f>
        <v>06/16</v>
      </c>
      <c r="G421" s="44">
        <f>SUM(MID(E421,1,1),MID(E421,2,1),MID(E421,3,1),MID(E421,4,1),MID(F421,1,1),MID(F421,2,1),MID(F421,4,1),MID(F421,5,1))</f>
        <v>35</v>
      </c>
      <c r="H421" s="45">
        <f>IF(MOD(G421,9)=0,9,MOD(G421,9))</f>
        <v>8</v>
      </c>
      <c r="I421" s="45" t="str">
        <f>IFERROR(MID("日月火水木金土",WEEKDAY(D421),1),"")</f>
        <v>金</v>
      </c>
      <c r="J421" s="304" t="s">
        <v>5074</v>
      </c>
      <c r="K421" s="202" t="str">
        <f>VLOOKUP(F421,石と花メイン,3,FALSE)</f>
        <v>◆翠玉</v>
      </c>
      <c r="L421" s="297" t="str">
        <f>VLOOKUP(F421,石と花メイン,4,FALSE)</f>
        <v>チュベローズ【月下香】</v>
      </c>
      <c r="M421" s="393">
        <f>IF(OR(MONTH(F421)&lt;7,AND(MONTH(F421)=7,DAY(F421)&lt;=25)),
MOD(SUM((E421-1901)*365,259),260),
MOD(SUM((E421-1900)*365,259),260))</f>
        <v>89</v>
      </c>
      <c r="N421" s="390">
        <f>IF(AND(MONTH(F421)=7,DAY(F421)&gt;25),1,
ROUNDDOWN((SUM(VLOOKUP(MONTH(F421),D暦変換用数値,2,FALSE),DAY(F421))/28)+1,0))</f>
        <v>12</v>
      </c>
      <c r="O421" s="205">
        <f>IF(AND(MONTH(F421)=7,DAY(F421)&gt;25),DAY(F421)-25,
MOD((SUM(VLOOKUP(MONTH(F421),D暦変換用数値,2,FALSE),DAY(F421))),28)+1)</f>
        <v>18</v>
      </c>
      <c r="P421" s="406">
        <f>IF(OR(MONTH(F421)&lt;7,AND(MONTH(F421)=7,DAY(F421)&lt;=25)),
MOD(SUM((E421-1901)*365,(N421-1)*28,O421,258),260),
MOD(SUM((E421-1900)*365,(N421-1)*28,O421,258),260))</f>
        <v>154</v>
      </c>
      <c r="Q421" s="375" t="str">
        <f>VLOOKUP(MOD(P421,4),色,2,FALSE)</f>
        <v>白い</v>
      </c>
      <c r="R421" s="293" t="str">
        <f>VLOOKUP(MOD(P421,13),銀河の音,2,FALSE)</f>
        <v>スペクトルの</v>
      </c>
      <c r="S421" s="386" t="str">
        <f>VLOOKUP(MOD(P421,20),太陽の紋章,2,FALSE)</f>
        <v>魔法使い</v>
      </c>
      <c r="T421" s="98" t="s">
        <v>3736</v>
      </c>
    </row>
    <row r="422" spans="1:20" s="329" customFormat="1" ht="13.5" customHeight="1">
      <c r="A422" s="50" t="str">
        <f>VLOOKUP(MOD(E422,10),十干,2,FALSE)</f>
        <v>己</v>
      </c>
      <c r="B422" s="199" t="str">
        <f>VLOOKUP(MOD(E422,12),十二支,3,FALSE)</f>
        <v xml:space="preserve">02 零 </v>
      </c>
      <c r="C422" s="200" t="str">
        <f>VLOOKUP(F422,星座,3,TRUE)</f>
        <v xml:space="preserve">03 水 </v>
      </c>
      <c r="D422" s="531">
        <v>14413</v>
      </c>
      <c r="E422" s="1">
        <f>IFERROR(YEAR(D422),LEFT(D422,4))</f>
        <v>1939</v>
      </c>
      <c r="F422" s="1" t="str">
        <f>IF(ISTEXT(D422),RIGHT(D422,5),TEXT(D422,"mm/dd"))</f>
        <v>06/17</v>
      </c>
      <c r="G422" s="44">
        <f>SUM(MID(E422,1,1),MID(E422,2,1),MID(E422,3,1),MID(E422,4,1),MID(F422,1,1),MID(F422,2,1),MID(F422,4,1),MID(F422,5,1))</f>
        <v>36</v>
      </c>
      <c r="H422" s="45">
        <f>IF(MOD(G422,9)=0,9,MOD(G422,9))</f>
        <v>9</v>
      </c>
      <c r="I422" s="45" t="str">
        <f>IFERROR(MID("日月火水木金土",WEEKDAY(D422),1),"")</f>
        <v>土</v>
      </c>
      <c r="J422" s="304" t="s">
        <v>5075</v>
      </c>
      <c r="K422" s="202" t="str">
        <f>VLOOKUP(F422,石と花メイン,3,FALSE)</f>
        <v>◆青玉</v>
      </c>
      <c r="L422" s="297" t="str">
        <f>VLOOKUP(F422,石と花メイン,4,FALSE)</f>
        <v>白詰草【クローバー】</v>
      </c>
      <c r="M422" s="393">
        <f>IF(OR(MONTH(F422)&lt;7,AND(MONTH(F422)=7,DAY(F422)&lt;=25)),
MOD(SUM((E422-1901)*365,259),260),
MOD(SUM((E422-1900)*365,259),260))</f>
        <v>89</v>
      </c>
      <c r="N422" s="390">
        <f>IF(AND(MONTH(F422)=7,DAY(F422)&gt;25),1,
ROUNDDOWN((SUM(VLOOKUP(MONTH(F422),D暦変換用数値,2,FALSE),DAY(F422))/28)+1,0))</f>
        <v>12</v>
      </c>
      <c r="O422" s="205">
        <f>IF(AND(MONTH(F422)=7,DAY(F422)&gt;25),DAY(F422)-25,
MOD((SUM(VLOOKUP(MONTH(F422),D暦変換用数値,2,FALSE),DAY(F422))),28)+1)</f>
        <v>19</v>
      </c>
      <c r="P422" s="406">
        <f>IF(OR(MONTH(F422)&lt;7,AND(MONTH(F422)=7,DAY(F422)&lt;=25)),
MOD(SUM((E422-1901)*365,(N422-1)*28,O422,258),260),
MOD(SUM((E422-1900)*365,(N422-1)*28,O422,258),260))</f>
        <v>155</v>
      </c>
      <c r="Q422" s="374" t="str">
        <f>VLOOKUP(MOD(P422,4),色,2,FALSE)</f>
        <v>青い</v>
      </c>
      <c r="R422" s="292" t="str">
        <f>VLOOKUP(MOD(P422,13),銀河の音,2,FALSE)</f>
        <v>水晶の</v>
      </c>
      <c r="S422" s="385" t="str">
        <f>VLOOKUP(MOD(P422,20),太陽の紋章,2,FALSE)</f>
        <v>鷲</v>
      </c>
      <c r="T422" s="99" t="s">
        <v>6052</v>
      </c>
    </row>
    <row r="423" spans="1:20" s="329" customFormat="1" ht="13.5" customHeight="1">
      <c r="A423" s="334" t="str">
        <f>VLOOKUP(MOD(E423,10),十干,2,FALSE)</f>
        <v>辛</v>
      </c>
      <c r="B423" s="331" t="str">
        <f>VLOOKUP(MOD(E423,12),十二支,3,FALSE)</f>
        <v xml:space="preserve">02 零 </v>
      </c>
      <c r="C423" s="332" t="str">
        <f>VLOOKUP(F423,星座,3,TRUE)</f>
        <v xml:space="preserve">03 水 </v>
      </c>
      <c r="D423" s="534">
        <v>18770</v>
      </c>
      <c r="E423" s="131">
        <f>IFERROR(YEAR(D423),LEFT(D423,4))</f>
        <v>1951</v>
      </c>
      <c r="F423" s="131" t="str">
        <f>IF(ISTEXT(D423),RIGHT(D423,5),TEXT(D423,"mm/dd"))</f>
        <v>05/22</v>
      </c>
      <c r="G423" s="131">
        <f>SUM(MID(E423,1,1),MID(E423,2,1),MID(E423,3,1),MID(E423,4,1),MID(F423,1,1),MID(F423,2,1),MID(F423,4,1),MID(F423,5,1))</f>
        <v>25</v>
      </c>
      <c r="H423" s="131">
        <f>IF(MOD(G423,9)=0,9,MOD(G423,9))</f>
        <v>7</v>
      </c>
      <c r="I423" s="131" t="str">
        <f>IFERROR(MID("日月火水木金土",WEEKDAY(D423),1),"")</f>
        <v>火</v>
      </c>
      <c r="J423" s="306" t="s">
        <v>8602</v>
      </c>
      <c r="K423" s="335" t="str">
        <f>VLOOKUP(F423,石と花メイン,3,FALSE)</f>
        <v>◆翠玉</v>
      </c>
      <c r="L423" s="302" t="str">
        <f>VLOOKUP(F423,石と花メイン,4,FALSE)</f>
        <v>フクシア【釣浮草】</v>
      </c>
      <c r="M423" s="396">
        <f>IF(OR(MONTH(F423)&lt;7,AND(MONTH(F423)=7,DAY(F423)&lt;=25)),
MOD(SUM((E423-1901)*365,259),260),
MOD(SUM((E423-1900)*365,259),260))</f>
        <v>49</v>
      </c>
      <c r="N423" s="335">
        <f>IF(AND(MONTH(F423)=7,DAY(F423)&gt;25),1,
ROUNDDOWN((SUM(VLOOKUP(MONTH(F423),D暦変換用数値,2,FALSE),DAY(F423))/28)+1,0))</f>
        <v>11</v>
      </c>
      <c r="O423" s="132">
        <f>IF(AND(MONTH(F423)=7,DAY(F423)&gt;25),DAY(F423)-25,
MOD((SUM(VLOOKUP(MONTH(F423),D暦変換用数値,2,FALSE),DAY(F423))),28)+1)</f>
        <v>21</v>
      </c>
      <c r="P423" s="404">
        <f>IF(OR(MONTH(F423)&lt;7,AND(MONTH(F423)=7,DAY(F423)&lt;=25)),
MOD(SUM((E423-1901)*365,(N423-1)*28,O423,258),260),
MOD(SUM((E423-1900)*365,(N423-1)*28,O423,258),260))</f>
        <v>89</v>
      </c>
      <c r="Q423" s="376" t="str">
        <f>VLOOKUP(MOD(P423,4),色,2,FALSE)</f>
        <v>赤い</v>
      </c>
      <c r="R423" s="333" t="str">
        <f>VLOOKUP(MOD(P423,13),銀河の音,2,FALSE)</f>
        <v>スペクトルの</v>
      </c>
      <c r="S423" s="387" t="str">
        <f>VLOOKUP(MOD(P423,20),太陽の紋章,2,FALSE)</f>
        <v>月</v>
      </c>
      <c r="T423" s="127" t="s">
        <v>8603</v>
      </c>
    </row>
    <row r="424" spans="1:20" s="329" customFormat="1" ht="13.5" customHeight="1">
      <c r="A424" s="49" t="str">
        <f>VLOOKUP(MOD(E424,10),十干,2,FALSE)</f>
        <v>辛</v>
      </c>
      <c r="B424" s="199" t="str">
        <f>VLOOKUP(MOD(E424,12),十二支,3,FALSE)</f>
        <v xml:space="preserve">02 零 </v>
      </c>
      <c r="C424" s="200" t="str">
        <f>VLOOKUP(F424,星座,3,TRUE)</f>
        <v xml:space="preserve">03 水 </v>
      </c>
      <c r="D424" s="535">
        <v>18800</v>
      </c>
      <c r="E424" s="45">
        <f>IFERROR(YEAR(D424),LEFT(D424,4))</f>
        <v>1951</v>
      </c>
      <c r="F424" s="45" t="str">
        <f>IF(ISTEXT(D424),RIGHT(D424,5),TEXT(D424,"mm/dd"))</f>
        <v>06/21</v>
      </c>
      <c r="G424" s="45">
        <f>SUM(MID(E424,1,1),MID(E424,2,1),MID(E424,3,1),MID(E424,4,1),MID(F424,1,1),MID(F424,2,1),MID(F424,4,1),MID(F424,5,1))</f>
        <v>25</v>
      </c>
      <c r="H424" s="45">
        <f>IF(MOD(G424,9)=0,9,MOD(G424,9))</f>
        <v>7</v>
      </c>
      <c r="I424" s="45" t="str">
        <f>IFERROR(MID("日月火水木金土",WEEKDAY(D424),1),"")</f>
        <v>木</v>
      </c>
      <c r="J424" s="305" t="s">
        <v>6224</v>
      </c>
      <c r="K424" s="203" t="str">
        <f>VLOOKUP(F424,石と花メイン,3,FALSE)</f>
        <v>◆青玉</v>
      </c>
      <c r="L424" s="298" t="str">
        <f>VLOOKUP(F424,石と花メイン,4,FALSE)</f>
        <v>待宵草【月見草】</v>
      </c>
      <c r="M424" s="394">
        <f>IF(OR(MONTH(F424)&lt;7,AND(MONTH(F424)=7,DAY(F424)&lt;=25)),
MOD(SUM((E424-1901)*365,259),260),
MOD(SUM((E424-1900)*365,259),260))</f>
        <v>49</v>
      </c>
      <c r="N424" s="391">
        <f>IF(AND(MONTH(F424)=7,DAY(F424)&gt;25),1,
ROUNDDOWN((SUM(VLOOKUP(MONTH(F424),D暦変換用数値,2,FALSE),DAY(F424))/28)+1,0))</f>
        <v>12</v>
      </c>
      <c r="O424" s="46">
        <f>IF(AND(MONTH(F424)=7,DAY(F424)&gt;25),DAY(F424)-25,
MOD((SUM(VLOOKUP(MONTH(F424),D暦変換用数値,2,FALSE),DAY(F424))),28)+1)</f>
        <v>23</v>
      </c>
      <c r="P424" s="407">
        <f>IF(OR(MONTH(F424)&lt;7,AND(MONTH(F424)=7,DAY(F424)&lt;=25)),
MOD(SUM((E424-1901)*365,(N424-1)*28,O424,258),260),
MOD(SUM((E424-1900)*365,(N424-1)*28,O424,258),260))</f>
        <v>119</v>
      </c>
      <c r="Q424" s="374" t="str">
        <f>VLOOKUP(MOD(P424,4),色,2,FALSE)</f>
        <v>青い</v>
      </c>
      <c r="R424" s="292" t="str">
        <f>VLOOKUP(MOD(P424,13),銀河の音,2,FALSE)</f>
        <v>月の</v>
      </c>
      <c r="S424" s="385" t="str">
        <f>VLOOKUP(MOD(P424,20),太陽の紋章,2,FALSE)</f>
        <v>嵐</v>
      </c>
      <c r="T424" s="96" t="s">
        <v>6225</v>
      </c>
    </row>
    <row r="425" spans="1:20" s="329" customFormat="1" ht="13.5" customHeight="1">
      <c r="A425" s="50" t="str">
        <f>VLOOKUP(MOD(E425,10),十干,2,FALSE)</f>
        <v>癸</v>
      </c>
      <c r="B425" s="199" t="str">
        <f>VLOOKUP(MOD(E425,12),十二支,3,FALSE)</f>
        <v xml:space="preserve">02 零 </v>
      </c>
      <c r="C425" s="200" t="str">
        <f>VLOOKUP(F425,星座,3,TRUE)</f>
        <v xml:space="preserve">03 水 </v>
      </c>
      <c r="D425" s="531">
        <v>23160</v>
      </c>
      <c r="E425" s="1">
        <f>IFERROR(YEAR(D425),LEFT(D425,4))</f>
        <v>1963</v>
      </c>
      <c r="F425" s="1" t="str">
        <f>IF(ISTEXT(D425),RIGHT(D425,5),TEXT(D425,"mm/dd"))</f>
        <v>05/29</v>
      </c>
      <c r="G425" s="44">
        <f>SUM(MID(E425,1,1),MID(E425,2,1),MID(E425,3,1),MID(E425,4,1),MID(F425,1,1),MID(F425,2,1),MID(F425,4,1),MID(F425,5,1))</f>
        <v>35</v>
      </c>
      <c r="H425" s="45">
        <f>IF(MOD(G425,9)=0,9,MOD(G425,9))</f>
        <v>8</v>
      </c>
      <c r="I425" s="45" t="str">
        <f>IFERROR(MID("日月火水木金土",WEEKDAY(D425),1),"")</f>
        <v>水</v>
      </c>
      <c r="J425" s="304" t="s">
        <v>5076</v>
      </c>
      <c r="K425" s="202" t="str">
        <f>VLOOKUP(F425,石と花メイン,3,FALSE)</f>
        <v>◇金剛石</v>
      </c>
      <c r="L425" s="297" t="str">
        <f>VLOOKUP(F425,石と花メイン,4,FALSE)</f>
        <v>赤詰草【紫詰草】</v>
      </c>
      <c r="M425" s="393">
        <f>IF(OR(MONTH(F425)&lt;7,AND(MONTH(F425)=7,DAY(F425)&lt;=25)),
MOD(SUM((E425-1901)*365,259),260),
MOD(SUM((E425-1900)*365,259),260))</f>
        <v>9</v>
      </c>
      <c r="N425" s="390">
        <f>IF(AND(MONTH(F425)=7,DAY(F425)&gt;25),1,
ROUNDDOWN((SUM(VLOOKUP(MONTH(F425),D暦変換用数値,2,FALSE),DAY(F425))/28)+1,0))</f>
        <v>11</v>
      </c>
      <c r="O425" s="205">
        <f>IF(AND(MONTH(F425)=7,DAY(F425)&gt;25),DAY(F425)-25,
MOD((SUM(VLOOKUP(MONTH(F425),D暦変換用数値,2,FALSE),DAY(F425))),28)+1)</f>
        <v>28</v>
      </c>
      <c r="P425" s="406">
        <f>IF(OR(MONTH(F425)&lt;7,AND(MONTH(F425)=7,DAY(F425)&lt;=25)),
MOD(SUM((E425-1901)*365,(N425-1)*28,O425,258),260),
MOD(SUM((E425-1900)*365,(N425-1)*28,O425,258),260))</f>
        <v>56</v>
      </c>
      <c r="Q425" s="373" t="str">
        <f>VLOOKUP(MOD(P425,4),色,2,FALSE)</f>
        <v>黄色い</v>
      </c>
      <c r="R425" s="291" t="str">
        <f>VLOOKUP(MOD(P425,13),銀河の音,2,FALSE)</f>
        <v>自己存在の</v>
      </c>
      <c r="S425" s="384" t="str">
        <f>VLOOKUP(MOD(P425,20),太陽の紋章,2,FALSE)</f>
        <v>戦士</v>
      </c>
      <c r="T425" s="97" t="s">
        <v>1883</v>
      </c>
    </row>
    <row r="426" spans="1:20" s="329" customFormat="1" ht="13.5" customHeight="1">
      <c r="A426" s="50" t="str">
        <f>VLOOKUP(MOD(E426,10),十干,2,FALSE)</f>
        <v>癸</v>
      </c>
      <c r="B426" s="199" t="str">
        <f>VLOOKUP(MOD(E426,12),十二支,3,FALSE)</f>
        <v xml:space="preserve">02 零 </v>
      </c>
      <c r="C426" s="200" t="str">
        <f>VLOOKUP(F426,星座,3,TRUE)</f>
        <v xml:space="preserve">03 水 </v>
      </c>
      <c r="D426" s="531">
        <v>23165</v>
      </c>
      <c r="E426" s="1">
        <f>IFERROR(YEAR(D426),LEFT(D426,4))</f>
        <v>1963</v>
      </c>
      <c r="F426" s="1" t="str">
        <f>IF(ISTEXT(D426),RIGHT(D426,5),TEXT(D426,"mm/dd"))</f>
        <v>06/03</v>
      </c>
      <c r="G426" s="44">
        <f>SUM(MID(E426,1,1),MID(E426,2,1),MID(E426,3,1),MID(E426,4,1),MID(F426,1,1),MID(F426,2,1),MID(F426,4,1),MID(F426,5,1))</f>
        <v>28</v>
      </c>
      <c r="H426" s="45">
        <f>IF(MOD(G426,9)=0,9,MOD(G426,9))</f>
        <v>1</v>
      </c>
      <c r="I426" s="45" t="str">
        <f>IFERROR(MID("日月火水木金土",WEEKDAY(D426),1),"")</f>
        <v>月</v>
      </c>
      <c r="J426" s="304" t="s">
        <v>5077</v>
      </c>
      <c r="K426" s="202" t="str">
        <f>VLOOKUP(F426,石と花メイン,3,FALSE)</f>
        <v>●蛋白石</v>
      </c>
      <c r="L426" s="297" t="str">
        <f>VLOOKUP(F426,石と花メイン,4,FALSE)</f>
        <v>亜麻【滑胡麻】</v>
      </c>
      <c r="M426" s="393">
        <f>IF(OR(MONTH(F426)&lt;7,AND(MONTH(F426)=7,DAY(F426)&lt;=25)),
MOD(SUM((E426-1901)*365,259),260),
MOD(SUM((E426-1900)*365,259),260))</f>
        <v>9</v>
      </c>
      <c r="N426" s="390">
        <f>IF(AND(MONTH(F426)=7,DAY(F426)&gt;25),1,
ROUNDDOWN((SUM(VLOOKUP(MONTH(F426),D暦変換用数値,2,FALSE),DAY(F426))/28)+1,0))</f>
        <v>12</v>
      </c>
      <c r="O426" s="205">
        <f>IF(AND(MONTH(F426)=7,DAY(F426)&gt;25),DAY(F426)-25,
MOD((SUM(VLOOKUP(MONTH(F426),D暦変換用数値,2,FALSE),DAY(F426))),28)+1)</f>
        <v>5</v>
      </c>
      <c r="P426" s="406">
        <f>IF(OR(MONTH(F426)&lt;7,AND(MONTH(F426)=7,DAY(F426)&lt;=25)),
MOD(SUM((E426-1901)*365,(N426-1)*28,O426,258),260),
MOD(SUM((E426-1900)*365,(N426-1)*28,O426,258),260))</f>
        <v>61</v>
      </c>
      <c r="Q426" s="372" t="str">
        <f>VLOOKUP(MOD(P426,4),色,2,FALSE)</f>
        <v>赤い</v>
      </c>
      <c r="R426" s="290" t="str">
        <f>VLOOKUP(MOD(P426,13),銀河の音,2,FALSE)</f>
        <v>太陽の</v>
      </c>
      <c r="S426" s="383" t="str">
        <f>VLOOKUP(MOD(P426,20),太陽の紋章,2,FALSE)</f>
        <v>竜</v>
      </c>
      <c r="T426" s="98" t="s">
        <v>3736</v>
      </c>
    </row>
    <row r="427" spans="1:20" s="329" customFormat="1" ht="13.5" customHeight="1">
      <c r="A427" s="50" t="str">
        <f>VLOOKUP(MOD(E427,10),十干,2,FALSE)</f>
        <v>癸</v>
      </c>
      <c r="B427" s="199" t="str">
        <f>VLOOKUP(MOD(E427,12),十二支,3,FALSE)</f>
        <v xml:space="preserve">02 零 </v>
      </c>
      <c r="C427" s="200" t="str">
        <f>VLOOKUP(F427,星座,3,TRUE)</f>
        <v xml:space="preserve">03 水 </v>
      </c>
      <c r="D427" s="531">
        <v>23177</v>
      </c>
      <c r="E427" s="1">
        <f>IFERROR(YEAR(D427),LEFT(D427,4))</f>
        <v>1963</v>
      </c>
      <c r="F427" s="1" t="str">
        <f>IF(ISTEXT(D427),RIGHT(D427,5),TEXT(D427,"mm/dd"))</f>
        <v>06/15</v>
      </c>
      <c r="G427" s="44">
        <f>SUM(MID(E427,1,1),MID(E427,2,1),MID(E427,3,1),MID(E427,4,1),MID(F427,1,1),MID(F427,2,1),MID(F427,4,1),MID(F427,5,1))</f>
        <v>31</v>
      </c>
      <c r="H427" s="45">
        <f>IF(MOD(G427,9)=0,9,MOD(G427,9))</f>
        <v>4</v>
      </c>
      <c r="I427" s="45" t="str">
        <f>IFERROR(MID("日月火水木金土",WEEKDAY(D427),1),"")</f>
        <v>土</v>
      </c>
      <c r="J427" s="304" t="s">
        <v>5078</v>
      </c>
      <c r="K427" s="202" t="str">
        <f>VLOOKUP(F427,石と花メイン,3,FALSE)</f>
        <v>◆紅玉</v>
      </c>
      <c r="L427" s="297" t="str">
        <f>VLOOKUP(F427,石と花メイン,4,FALSE)</f>
        <v>カーネーション【麝香撫子】</v>
      </c>
      <c r="M427" s="393">
        <f>IF(OR(MONTH(F427)&lt;7,AND(MONTH(F427)=7,DAY(F427)&lt;=25)),
MOD(SUM((E427-1901)*365,259),260),
MOD(SUM((E427-1900)*365,259),260))</f>
        <v>9</v>
      </c>
      <c r="N427" s="390">
        <f>IF(AND(MONTH(F427)=7,DAY(F427)&gt;25),1,
ROUNDDOWN((SUM(VLOOKUP(MONTH(F427),D暦変換用数値,2,FALSE),DAY(F427))/28)+1,0))</f>
        <v>12</v>
      </c>
      <c r="O427" s="205">
        <f>IF(AND(MONTH(F427)=7,DAY(F427)&gt;25),DAY(F427)-25,
MOD((SUM(VLOOKUP(MONTH(F427),D暦変換用数値,2,FALSE),DAY(F427))),28)+1)</f>
        <v>17</v>
      </c>
      <c r="P427" s="406">
        <f>IF(OR(MONTH(F427)&lt;7,AND(MONTH(F427)=7,DAY(F427)&lt;=25)),
MOD(SUM((E427-1901)*365,(N427-1)*28,O427,258),260),
MOD(SUM((E427-1900)*365,(N427-1)*28,O427,258),260))</f>
        <v>73</v>
      </c>
      <c r="Q427" s="372" t="str">
        <f>VLOOKUP(MOD(P427,4),色,2,FALSE)</f>
        <v>赤い</v>
      </c>
      <c r="R427" s="290" t="str">
        <f>VLOOKUP(MOD(P427,13),銀河の音,2,FALSE)</f>
        <v>銀河の</v>
      </c>
      <c r="S427" s="383" t="str">
        <f>VLOOKUP(MOD(P427,20),太陽の紋章,2,FALSE)</f>
        <v>空歩く者</v>
      </c>
      <c r="T427" s="111" t="s">
        <v>5013</v>
      </c>
    </row>
    <row r="428" spans="1:20" s="329" customFormat="1" ht="13.5" customHeight="1">
      <c r="A428" s="50" t="str">
        <f>VLOOKUP(MOD(E428,10),十干,2,FALSE)</f>
        <v>癸</v>
      </c>
      <c r="B428" s="199" t="str">
        <f>VLOOKUP(MOD(E428,12),十二支,3,FALSE)</f>
        <v xml:space="preserve">02 零 </v>
      </c>
      <c r="C428" s="200" t="str">
        <f>VLOOKUP(F428,星座,3,TRUE)</f>
        <v xml:space="preserve">03 水 </v>
      </c>
      <c r="D428" s="531">
        <v>23178</v>
      </c>
      <c r="E428" s="1">
        <f>IFERROR(YEAR(D428),LEFT(D428,4))</f>
        <v>1963</v>
      </c>
      <c r="F428" s="1" t="str">
        <f>IF(ISTEXT(D428),RIGHT(D428,5),TEXT(D428,"mm/dd"))</f>
        <v>06/16</v>
      </c>
      <c r="G428" s="44">
        <f>SUM(MID(E428,1,1),MID(E428,2,1),MID(E428,3,1),MID(E428,4,1),MID(F428,1,1),MID(F428,2,1),MID(F428,4,1),MID(F428,5,1))</f>
        <v>32</v>
      </c>
      <c r="H428" s="45">
        <f>IF(MOD(G428,9)=0,9,MOD(G428,9))</f>
        <v>5</v>
      </c>
      <c r="I428" s="45" t="str">
        <f>IFERROR(MID("日月火水木金土",WEEKDAY(D428),1),"")</f>
        <v>日</v>
      </c>
      <c r="J428" s="304" t="s">
        <v>4414</v>
      </c>
      <c r="K428" s="202" t="str">
        <f>VLOOKUP(F428,石と花メイン,3,FALSE)</f>
        <v>◆翠玉</v>
      </c>
      <c r="L428" s="297" t="str">
        <f>VLOOKUP(F428,石と花メイン,4,FALSE)</f>
        <v>チュベローズ【月下香】</v>
      </c>
      <c r="M428" s="393">
        <f>IF(OR(MONTH(F428)&lt;7,AND(MONTH(F428)=7,DAY(F428)&lt;=25)),
MOD(SUM((E428-1901)*365,259),260),
MOD(SUM((E428-1900)*365,259),260))</f>
        <v>9</v>
      </c>
      <c r="N428" s="390">
        <f>IF(AND(MONTH(F428)=7,DAY(F428)&gt;25),1,
ROUNDDOWN((SUM(VLOOKUP(MONTH(F428),D暦変換用数値,2,FALSE),DAY(F428))/28)+1,0))</f>
        <v>12</v>
      </c>
      <c r="O428" s="205">
        <f>IF(AND(MONTH(F428)=7,DAY(F428)&gt;25),DAY(F428)-25,
MOD((SUM(VLOOKUP(MONTH(F428),D暦変換用数値,2,FALSE),DAY(F428))),28)+1)</f>
        <v>18</v>
      </c>
      <c r="P428" s="406">
        <f>IF(OR(MONTH(F428)&lt;7,AND(MONTH(F428)=7,DAY(F428)&lt;=25)),
MOD(SUM((E428-1901)*365,(N428-1)*28,O428,258),260),
MOD(SUM((E428-1900)*365,(N428-1)*28,O428,258),260))</f>
        <v>74</v>
      </c>
      <c r="Q428" s="375" t="str">
        <f>VLOOKUP(MOD(P428,4),色,2,FALSE)</f>
        <v>白い</v>
      </c>
      <c r="R428" s="293" t="str">
        <f>VLOOKUP(MOD(P428,13),銀河の音,2,FALSE)</f>
        <v>太陽の</v>
      </c>
      <c r="S428" s="386" t="str">
        <f>VLOOKUP(MOD(P428,20),太陽の紋章,2,FALSE)</f>
        <v>魔法使い</v>
      </c>
      <c r="T428" s="97" t="s">
        <v>1884</v>
      </c>
    </row>
    <row r="429" spans="1:20" s="329" customFormat="1" ht="13.5" customHeight="1">
      <c r="A429" s="50" t="str">
        <f>VLOOKUP(MOD(E429,10),十干,2,FALSE)</f>
        <v>乙</v>
      </c>
      <c r="B429" s="199" t="str">
        <f>VLOOKUP(MOD(E429,12),十二支,3,FALSE)</f>
        <v xml:space="preserve">02 零 </v>
      </c>
      <c r="C429" s="200" t="str">
        <f>VLOOKUP(F429,星座,3,TRUE)</f>
        <v xml:space="preserve">03 水 </v>
      </c>
      <c r="D429" s="531">
        <v>27538</v>
      </c>
      <c r="E429" s="1">
        <f>IFERROR(YEAR(D429),LEFT(D429,4))</f>
        <v>1975</v>
      </c>
      <c r="F429" s="1" t="str">
        <f>IF(ISTEXT(D429),RIGHT(D429,5),TEXT(D429,"mm/dd"))</f>
        <v>05/24</v>
      </c>
      <c r="G429" s="44">
        <f>SUM(MID(E429,1,1),MID(E429,2,1),MID(E429,3,1),MID(E429,4,1),MID(F429,1,1),MID(F429,2,1),MID(F429,4,1),MID(F429,5,1))</f>
        <v>33</v>
      </c>
      <c r="H429" s="45">
        <f>IF(MOD(G429,9)=0,9,MOD(G429,9))</f>
        <v>6</v>
      </c>
      <c r="I429" s="45" t="str">
        <f>IFERROR(MID("日月火水木金土",WEEKDAY(D429),1),"")</f>
        <v>土</v>
      </c>
      <c r="J429" s="304" t="s">
        <v>5079</v>
      </c>
      <c r="K429" s="202" t="str">
        <f>VLOOKUP(F429,石と花メイン,3,FALSE)</f>
        <v>◆青玉</v>
      </c>
      <c r="L429" s="297" t="str">
        <f>VLOOKUP(F429,石と花メイン,4,FALSE)</f>
        <v>ヘリオトロープ【木立瑠璃草】</v>
      </c>
      <c r="M429" s="393">
        <f>IF(OR(MONTH(F429)&lt;7,AND(MONTH(F429)=7,DAY(F429)&lt;=25)),
MOD(SUM((E429-1901)*365,259),260),
MOD(SUM((E429-1900)*365,259),260))</f>
        <v>229</v>
      </c>
      <c r="N429" s="390">
        <f>IF(AND(MONTH(F429)=7,DAY(F429)&gt;25),1,
ROUNDDOWN((SUM(VLOOKUP(MONTH(F429),D暦変換用数値,2,FALSE),DAY(F429))/28)+1,0))</f>
        <v>11</v>
      </c>
      <c r="O429" s="205">
        <f>IF(AND(MONTH(F429)=7,DAY(F429)&gt;25),DAY(F429)-25,
MOD((SUM(VLOOKUP(MONTH(F429),D暦変換用数値,2,FALSE),DAY(F429))),28)+1)</f>
        <v>23</v>
      </c>
      <c r="P429" s="406">
        <f>IF(OR(MONTH(F429)&lt;7,AND(MONTH(F429)=7,DAY(F429)&lt;=25)),
MOD(SUM((E429-1901)*365,(N429-1)*28,O429,258),260),
MOD(SUM((E429-1900)*365,(N429-1)*28,O429,258),260))</f>
        <v>11</v>
      </c>
      <c r="Q429" s="374" t="str">
        <f>VLOOKUP(MOD(P429,4),色,2,FALSE)</f>
        <v>青い</v>
      </c>
      <c r="R429" s="292" t="str">
        <f>VLOOKUP(MOD(P429,13),銀河の音,2,FALSE)</f>
        <v>スペクトルの</v>
      </c>
      <c r="S429" s="385" t="str">
        <f>VLOOKUP(MOD(P429,20),太陽の紋章,2,FALSE)</f>
        <v>猿</v>
      </c>
      <c r="T429" s="98" t="s">
        <v>3736</v>
      </c>
    </row>
    <row r="430" spans="1:20" s="329" customFormat="1" ht="13.5" customHeight="1">
      <c r="A430" s="50" t="str">
        <f>VLOOKUP(MOD(E430,10),十干,2,FALSE)</f>
        <v>乙</v>
      </c>
      <c r="B430" s="199" t="str">
        <f>VLOOKUP(MOD(E430,12),十二支,3,FALSE)</f>
        <v xml:space="preserve">02 零 </v>
      </c>
      <c r="C430" s="200" t="str">
        <f>VLOOKUP(F430,星座,3,TRUE)</f>
        <v xml:space="preserve">03 水 </v>
      </c>
      <c r="D430" s="531">
        <v>27539</v>
      </c>
      <c r="E430" s="1">
        <f>IFERROR(YEAR(D430),LEFT(D430,4))</f>
        <v>1975</v>
      </c>
      <c r="F430" s="1" t="str">
        <f>IF(ISTEXT(D430),RIGHT(D430,5),TEXT(D430,"mm/dd"))</f>
        <v>05/25</v>
      </c>
      <c r="G430" s="44">
        <f>SUM(MID(E430,1,1),MID(E430,2,1),MID(E430,3,1),MID(E430,4,1),MID(F430,1,1),MID(F430,2,1),MID(F430,4,1),MID(F430,5,1))</f>
        <v>34</v>
      </c>
      <c r="H430" s="45">
        <f>IF(MOD(G430,9)=0,9,MOD(G430,9))</f>
        <v>7</v>
      </c>
      <c r="I430" s="45" t="str">
        <f>IFERROR(MID("日月火水木金土",WEEKDAY(D430),1),"")</f>
        <v>日</v>
      </c>
      <c r="J430" s="304" t="s">
        <v>3132</v>
      </c>
      <c r="K430" s="202" t="str">
        <f>VLOOKUP(F430,石と花メイン,3,FALSE)</f>
        <v>●瑠璃</v>
      </c>
      <c r="L430" s="297" t="str">
        <f>VLOOKUP(F430,石と花メイン,4,FALSE)</f>
        <v>ヒソップ【柳薄荷】</v>
      </c>
      <c r="M430" s="393">
        <f>IF(OR(MONTH(F430)&lt;7,AND(MONTH(F430)=7,DAY(F430)&lt;=25)),
MOD(SUM((E430-1901)*365,259),260),
MOD(SUM((E430-1900)*365,259),260))</f>
        <v>229</v>
      </c>
      <c r="N430" s="390">
        <f>IF(AND(MONTH(F430)=7,DAY(F430)&gt;25),1,
ROUNDDOWN((SUM(VLOOKUP(MONTH(F430),D暦変換用数値,2,FALSE),DAY(F430))/28)+1,0))</f>
        <v>11</v>
      </c>
      <c r="O430" s="205">
        <f>IF(AND(MONTH(F430)=7,DAY(F430)&gt;25),DAY(F430)-25,
MOD((SUM(VLOOKUP(MONTH(F430),D暦変換用数値,2,FALSE),DAY(F430))),28)+1)</f>
        <v>24</v>
      </c>
      <c r="P430" s="406">
        <f>IF(OR(MONTH(F430)&lt;7,AND(MONTH(F430)=7,DAY(F430)&lt;=25)),
MOD(SUM((E430-1901)*365,(N430-1)*28,O430,258),260),
MOD(SUM((E430-1900)*365,(N430-1)*28,O430,258),260))</f>
        <v>12</v>
      </c>
      <c r="Q430" s="373" t="str">
        <f>VLOOKUP(MOD(P430,4),色,2,FALSE)</f>
        <v>黄色い</v>
      </c>
      <c r="R430" s="291" t="str">
        <f>VLOOKUP(MOD(P430,13),銀河の音,2,FALSE)</f>
        <v>水晶の</v>
      </c>
      <c r="S430" s="384" t="str">
        <f>VLOOKUP(MOD(P430,20),太陽の紋章,2,FALSE)</f>
        <v>人</v>
      </c>
      <c r="T430" s="98" t="s">
        <v>3736</v>
      </c>
    </row>
    <row r="431" spans="1:20" s="329" customFormat="1" ht="13.5" customHeight="1">
      <c r="A431" s="49" t="str">
        <f>VLOOKUP(MOD(E431,10),十干,2,FALSE)</f>
        <v>乙</v>
      </c>
      <c r="B431" s="199" t="str">
        <f>VLOOKUP(MOD(E431,12),十二支,3,FALSE)</f>
        <v xml:space="preserve">02 零 </v>
      </c>
      <c r="C431" s="200" t="str">
        <f>VLOOKUP(F431,星座,3,TRUE)</f>
        <v xml:space="preserve">03 水 </v>
      </c>
      <c r="D431" s="535">
        <v>27540</v>
      </c>
      <c r="E431" s="45">
        <f>IFERROR(YEAR(D431),LEFT(D431,4))</f>
        <v>1975</v>
      </c>
      <c r="F431" s="45" t="str">
        <f>IF(ISTEXT(D431),RIGHT(D431,5),TEXT(D431,"mm/dd"))</f>
        <v>05/26</v>
      </c>
      <c r="G431" s="45">
        <f>SUM(MID(E431,1,1),MID(E431,2,1),MID(E431,3,1),MID(E431,4,1),MID(F431,1,1),MID(F431,2,1),MID(F431,4,1),MID(F431,5,1))</f>
        <v>35</v>
      </c>
      <c r="H431" s="45">
        <f>IF(MOD(G431,9)=0,9,MOD(G431,9))</f>
        <v>8</v>
      </c>
      <c r="I431" s="45" t="str">
        <f>IFERROR(MID("日月火水木金土",WEEKDAY(D431),1),"")</f>
        <v>月</v>
      </c>
      <c r="J431" s="305" t="s">
        <v>3046</v>
      </c>
      <c r="K431" s="203" t="str">
        <f>VLOOKUP(F431,石と花メイン,3,FALSE)</f>
        <v>●翡翠</v>
      </c>
      <c r="L431" s="298" t="str">
        <f>VLOOKUP(F431,石と花メイン,4,FALSE)</f>
        <v>オリーブ【橄欖】</v>
      </c>
      <c r="M431" s="394">
        <f>IF(OR(MONTH(F431)&lt;7,AND(MONTH(F431)=7,DAY(F431)&lt;=25)),
MOD(SUM((E431-1901)*365,259),260),
MOD(SUM((E431-1900)*365,259),260))</f>
        <v>229</v>
      </c>
      <c r="N431" s="391">
        <f>IF(AND(MONTH(F431)=7,DAY(F431)&gt;25),1,
ROUNDDOWN((SUM(VLOOKUP(MONTH(F431),D暦変換用数値,2,FALSE),DAY(F431))/28)+1,0))</f>
        <v>11</v>
      </c>
      <c r="O431" s="46">
        <f>IF(AND(MONTH(F431)=7,DAY(F431)&gt;25),DAY(F431)-25,
MOD((SUM(VLOOKUP(MONTH(F431),D暦変換用数値,2,FALSE),DAY(F431))),28)+1)</f>
        <v>25</v>
      </c>
      <c r="P431" s="407">
        <f>IF(OR(MONTH(F431)&lt;7,AND(MONTH(F431)=7,DAY(F431)&lt;=25)),
MOD(SUM((E431-1901)*365,(N431-1)*28,O431,258),260),
MOD(SUM((E431-1900)*365,(N431-1)*28,O431,258),260))</f>
        <v>13</v>
      </c>
      <c r="Q431" s="372" t="str">
        <f>VLOOKUP(MOD(P431,4),色,2,FALSE)</f>
        <v>赤い</v>
      </c>
      <c r="R431" s="290" t="str">
        <f>VLOOKUP(MOD(P431,13),銀河の音,2,FALSE)</f>
        <v>宇宙の</v>
      </c>
      <c r="S431" s="383" t="str">
        <f>VLOOKUP(MOD(P431,20),太陽の紋章,2,FALSE)</f>
        <v>空歩く者</v>
      </c>
      <c r="T431" s="110" t="s">
        <v>3052</v>
      </c>
    </row>
    <row r="432" spans="1:20" s="329" customFormat="1" ht="13.5" customHeight="1">
      <c r="A432" s="282" t="str">
        <f>VLOOKUP(MOD(E432,10),十干,2,FALSE)</f>
        <v>乙</v>
      </c>
      <c r="B432" s="283" t="str">
        <f>VLOOKUP(MOD(E432,12),十二支,3,FALSE)</f>
        <v xml:space="preserve">02 零 </v>
      </c>
      <c r="C432" s="284" t="str">
        <f>VLOOKUP(F432,星座,3,TRUE)</f>
        <v xml:space="preserve">03 水 </v>
      </c>
      <c r="D432" s="533">
        <v>27548</v>
      </c>
      <c r="E432" s="83">
        <f>IFERROR(YEAR(D432),LEFT(D432,4))</f>
        <v>1975</v>
      </c>
      <c r="F432" s="83" t="str">
        <f>IF(ISTEXT(D432),RIGHT(D432,5),TEXT(D432,"mm/dd"))</f>
        <v>06/03</v>
      </c>
      <c r="G432" s="83">
        <f>SUM(MID(E432,1,1),MID(E432,2,1),MID(E432,3,1),MID(E432,4,1),MID(F432,1,1),MID(F432,2,1),MID(F432,4,1),MID(F432,5,1))</f>
        <v>31</v>
      </c>
      <c r="H432" s="83">
        <f>IF(MOD(G432,9)=0,9,MOD(G432,9))</f>
        <v>4</v>
      </c>
      <c r="I432" s="83" t="str">
        <f>IFERROR(MID("日月火水木金土",WEEKDAY(D432),1),"")</f>
        <v>火</v>
      </c>
      <c r="J432" s="303" t="s">
        <v>3867</v>
      </c>
      <c r="K432" s="87" t="str">
        <f>VLOOKUP(F432,石と花メイン,3,FALSE)</f>
        <v>●蛋白石</v>
      </c>
      <c r="L432" s="296" t="str">
        <f>VLOOKUP(F432,石と花メイン,4,FALSE)</f>
        <v>亜麻【滑胡麻】</v>
      </c>
      <c r="M432" s="392">
        <f>IF(OR(MONTH(F432)&lt;7,AND(MONTH(F432)=7,DAY(F432)&lt;=25)),
MOD(SUM((E432-1901)*365,259),260),
MOD(SUM((E432-1900)*365,259),260))</f>
        <v>229</v>
      </c>
      <c r="N432" s="330">
        <f>IF(AND(MONTH(F432)=7,DAY(F432)&gt;25),1,
ROUNDDOWN((SUM(VLOOKUP(MONTH(F432),D暦変換用数値,2,FALSE),DAY(F432))/28)+1,0))</f>
        <v>12</v>
      </c>
      <c r="O432" s="84">
        <f>IF(AND(MONTH(F432)=7,DAY(F432)&gt;25),DAY(F432)-25,
MOD((SUM(VLOOKUP(MONTH(F432),D暦変換用数値,2,FALSE),DAY(F432))),28)+1)</f>
        <v>5</v>
      </c>
      <c r="P432" s="405">
        <f>IF(OR(MONTH(F432)&lt;7,AND(MONTH(F432)=7,DAY(F432)&lt;=25)),
MOD(SUM((E432-1901)*365,(N432-1)*28,O432,258),260),
MOD(SUM((E432-1900)*365,(N432-1)*28,O432,258),260))</f>
        <v>21</v>
      </c>
      <c r="Q432" s="371" t="str">
        <f>VLOOKUP(MOD(P432,4),色,2,FALSE)</f>
        <v>赤い</v>
      </c>
      <c r="R432" s="289" t="str">
        <f>VLOOKUP(MOD(P432,13),銀河の音,2,FALSE)</f>
        <v>銀河の</v>
      </c>
      <c r="S432" s="382" t="str">
        <f>VLOOKUP(MOD(P432,20),太陽の紋章,2,FALSE)</f>
        <v>竜</v>
      </c>
      <c r="T432" s="100" t="s">
        <v>477</v>
      </c>
    </row>
    <row r="433" spans="1:20" s="329" customFormat="1" ht="13.5" customHeight="1">
      <c r="A433" s="50" t="str">
        <f>VLOOKUP(MOD(E433,10),十干,2,FALSE)</f>
        <v>乙</v>
      </c>
      <c r="B433" s="199" t="str">
        <f>VLOOKUP(MOD(E433,12),十二支,3,FALSE)</f>
        <v xml:space="preserve">02 零 </v>
      </c>
      <c r="C433" s="200" t="str">
        <f>VLOOKUP(F433,星座,3,TRUE)</f>
        <v xml:space="preserve">03 水 </v>
      </c>
      <c r="D433" s="531">
        <v>27550</v>
      </c>
      <c r="E433" s="1">
        <f>IFERROR(YEAR(D433),LEFT(D433,4))</f>
        <v>1975</v>
      </c>
      <c r="F433" s="1" t="str">
        <f>IF(ISTEXT(D433),RIGHT(D433,5),TEXT(D433,"mm/dd"))</f>
        <v>06/05</v>
      </c>
      <c r="G433" s="44">
        <f>SUM(MID(E433,1,1),MID(E433,2,1),MID(E433,3,1),MID(E433,4,1),MID(F433,1,1),MID(F433,2,1),MID(F433,4,1),MID(F433,5,1))</f>
        <v>33</v>
      </c>
      <c r="H433" s="45">
        <f>IF(MOD(G433,9)=0,9,MOD(G433,9))</f>
        <v>6</v>
      </c>
      <c r="I433" s="45" t="str">
        <f>IFERROR(MID("日月火水木金土",WEEKDAY(D433),1),"")</f>
        <v>木</v>
      </c>
      <c r="J433" s="304" t="s">
        <v>5080</v>
      </c>
      <c r="K433" s="202" t="str">
        <f>VLOOKUP(F433,石と花メイン,3,FALSE)</f>
        <v>◆紅玉</v>
      </c>
      <c r="L433" s="297" t="str">
        <f>VLOOKUP(F433,石と花メイン,4,FALSE)</f>
        <v>面高【花慈茹】</v>
      </c>
      <c r="M433" s="393">
        <f>IF(OR(MONTH(F433)&lt;7,AND(MONTH(F433)=7,DAY(F433)&lt;=25)),
MOD(SUM((E433-1901)*365,259),260),
MOD(SUM((E433-1900)*365,259),260))</f>
        <v>229</v>
      </c>
      <c r="N433" s="390">
        <f>IF(AND(MONTH(F433)=7,DAY(F433)&gt;25),1,
ROUNDDOWN((SUM(VLOOKUP(MONTH(F433),D暦変換用数値,2,FALSE),DAY(F433))/28)+1,0))</f>
        <v>12</v>
      </c>
      <c r="O433" s="205">
        <f>IF(AND(MONTH(F433)=7,DAY(F433)&gt;25),DAY(F433)-25,
MOD((SUM(VLOOKUP(MONTH(F433),D暦変換用数値,2,FALSE),DAY(F433))),28)+1)</f>
        <v>7</v>
      </c>
      <c r="P433" s="406">
        <f>IF(OR(MONTH(F433)&lt;7,AND(MONTH(F433)=7,DAY(F433)&lt;=25)),
MOD(SUM((E433-1901)*365,(N433-1)*28,O433,258),260),
MOD(SUM((E433-1900)*365,(N433-1)*28,O433,258),260))</f>
        <v>23</v>
      </c>
      <c r="Q433" s="374" t="str">
        <f>VLOOKUP(MOD(P433,4),色,2,FALSE)</f>
        <v>青い</v>
      </c>
      <c r="R433" s="292" t="str">
        <f>VLOOKUP(MOD(P433,13),銀河の音,2,FALSE)</f>
        <v>惑星の</v>
      </c>
      <c r="S433" s="385" t="str">
        <f>VLOOKUP(MOD(P433,20),太陽の紋章,2,FALSE)</f>
        <v>夜</v>
      </c>
      <c r="T433" s="98" t="s">
        <v>3736</v>
      </c>
    </row>
    <row r="434" spans="1:20" s="329" customFormat="1" ht="13.5" customHeight="1">
      <c r="A434" s="50" t="str">
        <f>VLOOKUP(MOD(E434,10),十干,2,FALSE)</f>
        <v>乙</v>
      </c>
      <c r="B434" s="199" t="str">
        <f>VLOOKUP(MOD(E434,12),十二支,3,FALSE)</f>
        <v xml:space="preserve">02 零 </v>
      </c>
      <c r="C434" s="200" t="str">
        <f>VLOOKUP(F434,星座,3,TRUE)</f>
        <v xml:space="preserve">03 水 </v>
      </c>
      <c r="D434" s="531">
        <v>27556</v>
      </c>
      <c r="E434" s="1">
        <f>IFERROR(YEAR(D434),LEFT(D434,4))</f>
        <v>1975</v>
      </c>
      <c r="F434" s="1" t="str">
        <f>IF(ISTEXT(D434),RIGHT(D434,5),TEXT(D434,"mm/dd"))</f>
        <v>06/11</v>
      </c>
      <c r="G434" s="44">
        <f>SUM(MID(E434,1,1),MID(E434,2,1),MID(E434,3,1),MID(E434,4,1),MID(F434,1,1),MID(F434,2,1),MID(F434,4,1),MID(F434,5,1))</f>
        <v>30</v>
      </c>
      <c r="H434" s="45">
        <f>IF(MOD(G434,9)=0,9,MOD(G434,9))</f>
        <v>3</v>
      </c>
      <c r="I434" s="45" t="str">
        <f>IFERROR(MID("日月火水木金土",WEEKDAY(D434),1),"")</f>
        <v>水</v>
      </c>
      <c r="J434" s="304" t="s">
        <v>2736</v>
      </c>
      <c r="K434" s="202" t="str">
        <f>VLOOKUP(F434,石と花メイン,3,FALSE)</f>
        <v>◇金剛石</v>
      </c>
      <c r="L434" s="297" t="str">
        <f>VLOOKUP(F434,石と花メイン,4,FALSE)</f>
        <v>アガパンサス【紫君子蘭】</v>
      </c>
      <c r="M434" s="393">
        <f>IF(OR(MONTH(F434)&lt;7,AND(MONTH(F434)=7,DAY(F434)&lt;=25)),
MOD(SUM((E434-1901)*365,259),260),
MOD(SUM((E434-1900)*365,259),260))</f>
        <v>229</v>
      </c>
      <c r="N434" s="390">
        <f>IF(AND(MONTH(F434)=7,DAY(F434)&gt;25),1,
ROUNDDOWN((SUM(VLOOKUP(MONTH(F434),D暦変換用数値,2,FALSE),DAY(F434))/28)+1,0))</f>
        <v>12</v>
      </c>
      <c r="O434" s="205">
        <f>IF(AND(MONTH(F434)=7,DAY(F434)&gt;25),DAY(F434)-25,
MOD((SUM(VLOOKUP(MONTH(F434),D暦変換用数値,2,FALSE),DAY(F434))),28)+1)</f>
        <v>13</v>
      </c>
      <c r="P434" s="406">
        <f>IF(OR(MONTH(F434)&lt;7,AND(MONTH(F434)=7,DAY(F434)&lt;=25)),
MOD(SUM((E434-1901)*365,(N434-1)*28,O434,258),260),
MOD(SUM((E434-1900)*365,(N434-1)*28,O434,258),260))</f>
        <v>29</v>
      </c>
      <c r="Q434" s="372" t="str">
        <f>VLOOKUP(MOD(P434,4),色,2,FALSE)</f>
        <v>赤い</v>
      </c>
      <c r="R434" s="290" t="str">
        <f>VLOOKUP(MOD(P434,13),銀河の音,2,FALSE)</f>
        <v>電気の</v>
      </c>
      <c r="S434" s="383" t="str">
        <f>VLOOKUP(MOD(P434,20),太陽の紋章,2,FALSE)</f>
        <v>月</v>
      </c>
      <c r="T434" s="103" t="s">
        <v>1885</v>
      </c>
    </row>
    <row r="435" spans="1:20" s="329" customFormat="1" ht="13.5" customHeight="1">
      <c r="A435" s="50" t="str">
        <f>VLOOKUP(MOD(E435,10),十干,2,FALSE)</f>
        <v>丁</v>
      </c>
      <c r="B435" s="199" t="str">
        <f>VLOOKUP(MOD(E435,12),十二支,3,FALSE)</f>
        <v xml:space="preserve">02 零 </v>
      </c>
      <c r="C435" s="200" t="str">
        <f>VLOOKUP(F435,星座,3,TRUE)</f>
        <v xml:space="preserve">03 水 </v>
      </c>
      <c r="D435" s="531">
        <v>31931</v>
      </c>
      <c r="E435" s="1">
        <f>IFERROR(YEAR(D435),LEFT(D435,4))</f>
        <v>1987</v>
      </c>
      <c r="F435" s="1" t="str">
        <f>IF(ISTEXT(D435),RIGHT(D435,5),TEXT(D435,"mm/dd"))</f>
        <v>06/03</v>
      </c>
      <c r="G435" s="44">
        <f>SUM(MID(E435,1,1),MID(E435,2,1),MID(E435,3,1),MID(E435,4,1),MID(F435,1,1),MID(F435,2,1),MID(F435,4,1),MID(F435,5,1))</f>
        <v>34</v>
      </c>
      <c r="H435" s="45">
        <f>IF(MOD(G435,9)=0,9,MOD(G435,9))</f>
        <v>7</v>
      </c>
      <c r="I435" s="45" t="str">
        <f>IFERROR(MID("日月火水木金土",WEEKDAY(D435),1),"")</f>
        <v>水</v>
      </c>
      <c r="J435" s="304" t="s">
        <v>5081</v>
      </c>
      <c r="K435" s="202" t="str">
        <f>VLOOKUP(F435,石と花メイン,3,FALSE)</f>
        <v>●蛋白石</v>
      </c>
      <c r="L435" s="297" t="str">
        <f>VLOOKUP(F435,石と花メイン,4,FALSE)</f>
        <v>亜麻【滑胡麻】</v>
      </c>
      <c r="M435" s="393">
        <f>IF(OR(MONTH(F435)&lt;7,AND(MONTH(F435)=7,DAY(F435)&lt;=25)),
MOD(SUM((E435-1901)*365,259),260),
MOD(SUM((E435-1900)*365,259),260))</f>
        <v>189</v>
      </c>
      <c r="N435" s="390">
        <f>IF(AND(MONTH(F435)=7,DAY(F435)&gt;25),1,
ROUNDDOWN((SUM(VLOOKUP(MONTH(F435),D暦変換用数値,2,FALSE),DAY(F435))/28)+1,0))</f>
        <v>12</v>
      </c>
      <c r="O435" s="205">
        <f>IF(AND(MONTH(F435)=7,DAY(F435)&gt;25),DAY(F435)-25,
MOD((SUM(VLOOKUP(MONTH(F435),D暦変換用数値,2,FALSE),DAY(F435))),28)+1)</f>
        <v>5</v>
      </c>
      <c r="P435" s="406">
        <f>IF(OR(MONTH(F435)&lt;7,AND(MONTH(F435)=7,DAY(F435)&lt;=25)),
MOD(SUM((E435-1901)*365,(N435-1)*28,O435,258),260),
MOD(SUM((E435-1900)*365,(N435-1)*28,O435,258),260))</f>
        <v>241</v>
      </c>
      <c r="Q435" s="372" t="str">
        <f>VLOOKUP(MOD(P435,4),色,2,FALSE)</f>
        <v>赤い</v>
      </c>
      <c r="R435" s="290" t="str">
        <f>VLOOKUP(MOD(P435,13),銀河の音,2,FALSE)</f>
        <v>共振の</v>
      </c>
      <c r="S435" s="383" t="str">
        <f>VLOOKUP(MOD(P435,20),太陽の紋章,2,FALSE)</f>
        <v>竜</v>
      </c>
      <c r="T435" s="98" t="s">
        <v>3736</v>
      </c>
    </row>
    <row r="436" spans="1:20" s="329" customFormat="1" ht="13.5" customHeight="1">
      <c r="A436" s="282" t="str">
        <f>VLOOKUP(MOD(E436,10),十干,2,FALSE)</f>
        <v>丁</v>
      </c>
      <c r="B436" s="283" t="str">
        <f>VLOOKUP(MOD(E436,12),十二支,3,FALSE)</f>
        <v xml:space="preserve">02 零 </v>
      </c>
      <c r="C436" s="284" t="str">
        <f>VLOOKUP(F436,星座,3,TRUE)</f>
        <v xml:space="preserve">03 水 </v>
      </c>
      <c r="D436" s="533">
        <v>31934</v>
      </c>
      <c r="E436" s="83">
        <f>IFERROR(YEAR(D436),LEFT(D436,4))</f>
        <v>1987</v>
      </c>
      <c r="F436" s="83" t="str">
        <f>IF(ISTEXT(D436),RIGHT(D436,5),TEXT(D436,"mm/dd"))</f>
        <v>06/06</v>
      </c>
      <c r="G436" s="83">
        <f>SUM(MID(E436,1,1),MID(E436,2,1),MID(E436,3,1),MID(E436,4,1),MID(F436,1,1),MID(F436,2,1),MID(F436,4,1),MID(F436,5,1))</f>
        <v>37</v>
      </c>
      <c r="H436" s="83">
        <f>IF(MOD(G436,9)=0,9,MOD(G436,9))</f>
        <v>1</v>
      </c>
      <c r="I436" s="83" t="str">
        <f>IFERROR(MID("日月火水木金土",WEEKDAY(D436),1),"")</f>
        <v>土</v>
      </c>
      <c r="J436" s="303" t="s">
        <v>3868</v>
      </c>
      <c r="K436" s="87" t="str">
        <f>VLOOKUP(F436,石と花メイン,3,FALSE)</f>
        <v>■瑪瑙</v>
      </c>
      <c r="L436" s="296" t="str">
        <f>VLOOKUP(F436,石と花メイン,4,FALSE)</f>
        <v>文目/菖蒲【アイリス】</v>
      </c>
      <c r="M436" s="392">
        <f>IF(OR(MONTH(F436)&lt;7,AND(MONTH(F436)=7,DAY(F436)&lt;=25)),
MOD(SUM((E436-1901)*365,259),260),
MOD(SUM((E436-1900)*365,259),260))</f>
        <v>189</v>
      </c>
      <c r="N436" s="330">
        <f>IF(AND(MONTH(F436)=7,DAY(F436)&gt;25),1,
ROUNDDOWN((SUM(VLOOKUP(MONTH(F436),D暦変換用数値,2,FALSE),DAY(F436))/28)+1,0))</f>
        <v>12</v>
      </c>
      <c r="O436" s="84">
        <f>IF(AND(MONTH(F436)=7,DAY(F436)&gt;25),DAY(F436)-25,
MOD((SUM(VLOOKUP(MONTH(F436),D暦変換用数値,2,FALSE),DAY(F436))),28)+1)</f>
        <v>8</v>
      </c>
      <c r="P436" s="405">
        <f>IF(OR(MONTH(F436)&lt;7,AND(MONTH(F436)=7,DAY(F436)&lt;=25)),
MOD(SUM((E436-1901)*365,(N436-1)*28,O436,258),260),
MOD(SUM((E436-1900)*365,(N436-1)*28,O436,258),260))</f>
        <v>244</v>
      </c>
      <c r="Q436" s="371" t="str">
        <f>VLOOKUP(MOD(P436,4),色,2,FALSE)</f>
        <v>黄色い</v>
      </c>
      <c r="R436" s="289" t="str">
        <f>VLOOKUP(MOD(P436,13),銀河の音,2,FALSE)</f>
        <v>惑星の</v>
      </c>
      <c r="S436" s="382" t="str">
        <f>VLOOKUP(MOD(P436,20),太陽の紋章,2,FALSE)</f>
        <v>種</v>
      </c>
      <c r="T436" s="95" t="s">
        <v>1888</v>
      </c>
    </row>
    <row r="437" spans="1:20" s="329" customFormat="1" ht="13.5" customHeight="1">
      <c r="A437" s="50" t="str">
        <f>VLOOKUP(MOD(E437,10),十干,2,FALSE)</f>
        <v>丁</v>
      </c>
      <c r="B437" s="199" t="str">
        <f>VLOOKUP(MOD(E437,12),十二支,3,FALSE)</f>
        <v xml:space="preserve">02 零 </v>
      </c>
      <c r="C437" s="200" t="str">
        <f>VLOOKUP(F437,星座,3,TRUE)</f>
        <v xml:space="preserve">03 水 </v>
      </c>
      <c r="D437" s="531">
        <v>31945</v>
      </c>
      <c r="E437" s="1">
        <f>IFERROR(YEAR(D437),LEFT(D437,4))</f>
        <v>1987</v>
      </c>
      <c r="F437" s="1" t="str">
        <f>IF(ISTEXT(D437),RIGHT(D437,5),TEXT(D437,"mm/dd"))</f>
        <v>06/17</v>
      </c>
      <c r="G437" s="44">
        <f>SUM(MID(E437,1,1),MID(E437,2,1),MID(E437,3,1),MID(E437,4,1),MID(F437,1,1),MID(F437,2,1),MID(F437,4,1),MID(F437,5,1))</f>
        <v>39</v>
      </c>
      <c r="H437" s="45">
        <f>IF(MOD(G437,9)=0,9,MOD(G437,9))</f>
        <v>3</v>
      </c>
      <c r="I437" s="45" t="str">
        <f>IFERROR(MID("日月火水木金土",WEEKDAY(D437),1),"")</f>
        <v>水</v>
      </c>
      <c r="J437" s="304" t="s">
        <v>5082</v>
      </c>
      <c r="K437" s="202" t="str">
        <f>VLOOKUP(F437,石と花メイン,3,FALSE)</f>
        <v>◆青玉</v>
      </c>
      <c r="L437" s="297" t="str">
        <f>VLOOKUP(F437,石と花メイン,4,FALSE)</f>
        <v>白詰草【クローバー】</v>
      </c>
      <c r="M437" s="393">
        <f>IF(OR(MONTH(F437)&lt;7,AND(MONTH(F437)=7,DAY(F437)&lt;=25)),
MOD(SUM((E437-1901)*365,259),260),
MOD(SUM((E437-1900)*365,259),260))</f>
        <v>189</v>
      </c>
      <c r="N437" s="390">
        <f>IF(AND(MONTH(F437)=7,DAY(F437)&gt;25),1,
ROUNDDOWN((SUM(VLOOKUP(MONTH(F437),D暦変換用数値,2,FALSE),DAY(F437))/28)+1,0))</f>
        <v>12</v>
      </c>
      <c r="O437" s="205">
        <f>IF(AND(MONTH(F437)=7,DAY(F437)&gt;25),DAY(F437)-25,
MOD((SUM(VLOOKUP(MONTH(F437),D暦変換用数値,2,FALSE),DAY(F437))),28)+1)</f>
        <v>19</v>
      </c>
      <c r="P437" s="406">
        <f>IF(OR(MONTH(F437)&lt;7,AND(MONTH(F437)=7,DAY(F437)&lt;=25)),
MOD(SUM((E437-1901)*365,(N437-1)*28,O437,258),260),
MOD(SUM((E437-1900)*365,(N437-1)*28,O437,258),260))</f>
        <v>255</v>
      </c>
      <c r="Q437" s="374" t="str">
        <f>VLOOKUP(MOD(P437,4),色,2,FALSE)</f>
        <v>青い</v>
      </c>
      <c r="R437" s="292" t="str">
        <f>VLOOKUP(MOD(P437,13),銀河の音,2,FALSE)</f>
        <v>銀河の</v>
      </c>
      <c r="S437" s="385" t="str">
        <f>VLOOKUP(MOD(P437,20),太陽の紋章,2,FALSE)</f>
        <v>鷲</v>
      </c>
      <c r="T437" s="111" t="s">
        <v>900</v>
      </c>
    </row>
    <row r="438" spans="1:20" s="329" customFormat="1" ht="13.5" customHeight="1">
      <c r="A438" s="334" t="str">
        <f>VLOOKUP(MOD(E438,10),十干,2,FALSE)</f>
        <v>丁</v>
      </c>
      <c r="B438" s="331" t="str">
        <f>VLOOKUP(MOD(E438,12),十二支,3,FALSE)</f>
        <v xml:space="preserve">02 零 </v>
      </c>
      <c r="C438" s="332" t="str">
        <f>VLOOKUP(F438,星座,3,TRUE)</f>
        <v xml:space="preserve">03 水 </v>
      </c>
      <c r="D438" s="540">
        <v>31948</v>
      </c>
      <c r="E438" s="131">
        <f>IFERROR(YEAR(D438),LEFT(D438,4))</f>
        <v>1987</v>
      </c>
      <c r="F438" s="538" t="str">
        <f>IF(ISTEXT(D438),RIGHT(D438,5),TEXT(D438,"mm/dd"))</f>
        <v>06/20</v>
      </c>
      <c r="G438" s="131">
        <f>SUM(MID(E438,1,1),MID(E438,2,1),MID(E438,3,1),MID(E438,4,1),MID(F438,1,1),MID(F438,2,1),MID(F438,4,1),MID(F438,5,1))</f>
        <v>33</v>
      </c>
      <c r="H438" s="131">
        <f>IF(MOD(G438,9)=0,9,MOD(G438,9))</f>
        <v>6</v>
      </c>
      <c r="I438" s="131" t="str">
        <f>IFERROR(MID("日月火水木金土",WEEKDAY(D438),1),"")</f>
        <v>土</v>
      </c>
      <c r="J438" s="306" t="s">
        <v>9348</v>
      </c>
      <c r="K438" s="335" t="str">
        <f>VLOOKUP(F438,石と花メイン,3,FALSE)</f>
        <v>■血碧玉</v>
      </c>
      <c r="L438" s="302" t="str">
        <f>VLOOKUP(F438,石と花メイン,4,FALSE)</f>
        <v>ベロニカ【瑠璃虎の尾】</v>
      </c>
      <c r="M438" s="396">
        <f>IF(OR(MONTH(F438)&lt;7,AND(MONTH(F438)=7,DAY(F438)&lt;=25)),
MOD(SUM((E438-1901)*365,259),260),
MOD(SUM((E438-1900)*365,259),260))</f>
        <v>189</v>
      </c>
      <c r="N438" s="335">
        <f>IF(AND(MONTH(F438)=7,DAY(F438)&gt;25),1,
ROUNDDOWN((SUM(VLOOKUP(MONTH(F438),D暦変換用数値,2,FALSE),DAY(F438))/28)+1,0))</f>
        <v>12</v>
      </c>
      <c r="O438" s="132">
        <f>IF(AND(MONTH(F438)=7,DAY(F438)&gt;25),DAY(F438)-25,
MOD((SUM(VLOOKUP(MONTH(F438),D暦変換用数値,2,FALSE),DAY(F438))),28)+1)</f>
        <v>22</v>
      </c>
      <c r="P438" s="404">
        <f>IF(OR(MONTH(F438)&lt;7,AND(MONTH(F438)=7,DAY(F438)&lt;=25)),
MOD(SUM((E438-1901)*365,(N438-1)*28,O438,258),260),
MOD(SUM((E438-1900)*365,(N438-1)*28,O438,258),260))</f>
        <v>258</v>
      </c>
      <c r="Q438" s="376" t="str">
        <f>VLOOKUP(MOD(P438,4),色,2,FALSE)</f>
        <v>白い</v>
      </c>
      <c r="R438" s="333" t="str">
        <f>VLOOKUP(MOD(P438,13),銀河の音,2,FALSE)</f>
        <v>スペクトルの</v>
      </c>
      <c r="S438" s="387" t="str">
        <f>VLOOKUP(MOD(P438,20),太陽の紋章,2,FALSE)</f>
        <v>鏡</v>
      </c>
      <c r="T438" s="145"/>
    </row>
    <row r="439" spans="1:20" s="329" customFormat="1" ht="13.5" customHeight="1">
      <c r="A439" s="282" t="str">
        <f>VLOOKUP(MOD(E439,10),十干,2,FALSE)</f>
        <v>己</v>
      </c>
      <c r="B439" s="283" t="str">
        <f>VLOOKUP(MOD(E439,12),十二支,3,FALSE)</f>
        <v xml:space="preserve">02 零 </v>
      </c>
      <c r="C439" s="284" t="str">
        <f>VLOOKUP(F439,星座,3,TRUE)</f>
        <v xml:space="preserve">03 水 </v>
      </c>
      <c r="D439" s="533">
        <v>36329</v>
      </c>
      <c r="E439" s="83">
        <f>IFERROR(YEAR(D439),LEFT(D439,4))</f>
        <v>1999</v>
      </c>
      <c r="F439" s="83" t="str">
        <f>IF(ISTEXT(D439),RIGHT(D439,5),TEXT(D439,"mm/dd"))</f>
        <v>06/18</v>
      </c>
      <c r="G439" s="83">
        <f>SUM(MID(E439,1,1),MID(E439,2,1),MID(E439,3,1),MID(E439,4,1),MID(F439,1,1),MID(F439,2,1),MID(F439,4,1),MID(F439,5,1))</f>
        <v>43</v>
      </c>
      <c r="H439" s="83">
        <f>IF(MOD(G439,9)=0,9,MOD(G439,9))</f>
        <v>7</v>
      </c>
      <c r="I439" s="83" t="str">
        <f>IFERROR(MID("日月火水木金土",WEEKDAY(D439),1),"")</f>
        <v>金</v>
      </c>
      <c r="J439" s="303" t="s">
        <v>3869</v>
      </c>
      <c r="K439" s="87" t="str">
        <f>VLOOKUP(F439,石と花メイン,3,FALSE)</f>
        <v>◇金剛石</v>
      </c>
      <c r="L439" s="296" t="str">
        <f>VLOOKUP(F439,石と花メイン,4,FALSE)</f>
        <v>タイム【立麝香草】</v>
      </c>
      <c r="M439" s="392">
        <f>IF(OR(MONTH(F439)&lt;7,AND(MONTH(F439)=7,DAY(F439)&lt;=25)),
MOD(SUM((E439-1901)*365,259),260),
MOD(SUM((E439-1900)*365,259),260))</f>
        <v>149</v>
      </c>
      <c r="N439" s="330">
        <f>IF(AND(MONTH(F439)=7,DAY(F439)&gt;25),1,
ROUNDDOWN((SUM(VLOOKUP(MONTH(F439),D暦変換用数値,2,FALSE),DAY(F439))/28)+1,0))</f>
        <v>12</v>
      </c>
      <c r="O439" s="84">
        <f>IF(AND(MONTH(F439)=7,DAY(F439)&gt;25),DAY(F439)-25,
MOD((SUM(VLOOKUP(MONTH(F439),D暦変換用数値,2,FALSE),DAY(F439))),28)+1)</f>
        <v>20</v>
      </c>
      <c r="P439" s="405">
        <f>IF(OR(MONTH(F439)&lt;7,AND(MONTH(F439)=7,DAY(F439)&lt;=25)),
MOD(SUM((E439-1901)*365,(N439-1)*28,O439,258),260),
MOD(SUM((E439-1900)*365,(N439-1)*28,O439,258),260))</f>
        <v>216</v>
      </c>
      <c r="Q439" s="371" t="str">
        <f>VLOOKUP(MOD(P439,4),色,2,FALSE)</f>
        <v>黄色い</v>
      </c>
      <c r="R439" s="289" t="str">
        <f>VLOOKUP(MOD(P439,13),銀河の音,2,FALSE)</f>
        <v>銀河の</v>
      </c>
      <c r="S439" s="382" t="str">
        <f>VLOOKUP(MOD(P439,20),太陽の紋章,2,FALSE)</f>
        <v>戦士</v>
      </c>
      <c r="T439" s="95" t="s">
        <v>6051</v>
      </c>
    </row>
    <row r="440" spans="1:20" s="329" customFormat="1" ht="13.5" customHeight="1">
      <c r="A440" s="334" t="str">
        <f>VLOOKUP(MOD(E440,10),十干,2,FALSE)</f>
        <v>己</v>
      </c>
      <c r="B440" s="331" t="str">
        <f>VLOOKUP(MOD(E440,12),十二支,3,FALSE)</f>
        <v xml:space="preserve">02 零 </v>
      </c>
      <c r="C440" s="332" t="str">
        <f>VLOOKUP(F440,星座,3,TRUE)</f>
        <v xml:space="preserve">03 水 </v>
      </c>
      <c r="D440" s="540">
        <v>36331</v>
      </c>
      <c r="E440" s="131">
        <f>IFERROR(YEAR(D440),LEFT(D440,4))</f>
        <v>1999</v>
      </c>
      <c r="F440" s="538" t="str">
        <f>IF(ISTEXT(D440),RIGHT(D440,5),TEXT(D440,"mm/dd"))</f>
        <v>06/20</v>
      </c>
      <c r="G440" s="131">
        <f>SUM(MID(E440,1,1),MID(E440,2,1),MID(E440,3,1),MID(E440,4,1),MID(F440,1,1),MID(F440,2,1),MID(F440,4,1),MID(F440,5,1))</f>
        <v>36</v>
      </c>
      <c r="H440" s="131">
        <f>IF(MOD(G440,9)=0,9,MOD(G440,9))</f>
        <v>9</v>
      </c>
      <c r="I440" s="131" t="str">
        <f>IFERROR(MID("日月火水木金土",WEEKDAY(D440),1),"")</f>
        <v>日</v>
      </c>
      <c r="J440" s="306" t="s">
        <v>9366</v>
      </c>
      <c r="K440" s="335" t="str">
        <f>VLOOKUP(F440,石と花メイン,3,FALSE)</f>
        <v>■血碧玉</v>
      </c>
      <c r="L440" s="302" t="str">
        <f>VLOOKUP(F440,石と花メイン,4,FALSE)</f>
        <v>ベロニカ【瑠璃虎の尾】</v>
      </c>
      <c r="M440" s="396">
        <f>IF(OR(MONTH(F440)&lt;7,AND(MONTH(F440)=7,DAY(F440)&lt;=25)),
MOD(SUM((E440-1901)*365,259),260),
MOD(SUM((E440-1900)*365,259),260))</f>
        <v>149</v>
      </c>
      <c r="N440" s="335">
        <f>IF(AND(MONTH(F440)=7,DAY(F440)&gt;25),1,
ROUNDDOWN((SUM(VLOOKUP(MONTH(F440),D暦変換用数値,2,FALSE),DAY(F440))/28)+1,0))</f>
        <v>12</v>
      </c>
      <c r="O440" s="132">
        <f>IF(AND(MONTH(F440)=7,DAY(F440)&gt;25),DAY(F440)-25,
MOD((SUM(VLOOKUP(MONTH(F440),D暦変換用数値,2,FALSE),DAY(F440))),28)+1)</f>
        <v>22</v>
      </c>
      <c r="P440" s="404">
        <f>IF(OR(MONTH(F440)&lt;7,AND(MONTH(F440)=7,DAY(F440)&lt;=25)),
MOD(SUM((E440-1901)*365,(N440-1)*28,O440,258),260),
MOD(SUM((E440-1900)*365,(N440-1)*28,O440,258),260))</f>
        <v>218</v>
      </c>
      <c r="Q440" s="376" t="str">
        <f>VLOOKUP(MOD(P440,4),色,2,FALSE)</f>
        <v>白い</v>
      </c>
      <c r="R440" s="333" t="str">
        <f>VLOOKUP(MOD(P440,13),銀河の音,2,FALSE)</f>
        <v>惑星の</v>
      </c>
      <c r="S440" s="387" t="str">
        <f>VLOOKUP(MOD(P440,20),太陽の紋章,2,FALSE)</f>
        <v>鏡</v>
      </c>
      <c r="T440" s="119" t="s">
        <v>9368</v>
      </c>
    </row>
    <row r="441" spans="1:20" s="329" customFormat="1" ht="13.5" customHeight="1">
      <c r="A441" s="286" t="str">
        <f>VLOOKUP(MOD(E441,10),十干,2,FALSE)</f>
        <v>辛</v>
      </c>
      <c r="B441" s="283" t="str">
        <f>VLOOKUP(MOD(E441,12),十二支,3,FALSE)</f>
        <v xml:space="preserve">02 零 </v>
      </c>
      <c r="C441" s="284" t="str">
        <f>VLOOKUP(F441,星座,3,TRUE)</f>
        <v xml:space="preserve">03 水 </v>
      </c>
      <c r="D441" s="530">
        <v>40684</v>
      </c>
      <c r="E441" s="85">
        <f>IFERROR(YEAR(D441),LEFT(D441,4))</f>
        <v>2011</v>
      </c>
      <c r="F441" s="85" t="str">
        <f>IF(ISTEXT(D441),RIGHT(D441,5),TEXT(D441,"mm/dd"))</f>
        <v>05/21</v>
      </c>
      <c r="G441" s="85">
        <f>SUM(MID(E441,1,1),MID(E441,2,1),MID(E441,3,1),MID(E441,4,1),MID(F441,1,1),MID(F441,2,1),MID(F441,4,1),MID(F441,5,1))</f>
        <v>12</v>
      </c>
      <c r="H441" s="85">
        <f>IF(MOD(G441,9)=0,9,MOD(G441,9))</f>
        <v>3</v>
      </c>
      <c r="I441" s="85" t="str">
        <f>IFERROR(MID("日月火水木金土",WEEKDAY(D441),1),"")</f>
        <v>土</v>
      </c>
      <c r="J441" s="308" t="s">
        <v>7565</v>
      </c>
      <c r="K441" s="87" t="str">
        <f>VLOOKUP(F441,石と花メイン,3,FALSE)</f>
        <v>■紅水晶</v>
      </c>
      <c r="L441" s="300" t="str">
        <f>VLOOKUP(F441,石と花メイン,4,FALSE)</f>
        <v>藤【二季草】</v>
      </c>
      <c r="M441" s="397">
        <f>IF(OR(MONTH(F441)&lt;7,AND(MONTH(F441)=7,DAY(F441)&lt;=25)),
MOD(SUM((E441-1901)*365,259),260),
MOD(SUM((E441-1900)*365,259),260))</f>
        <v>109</v>
      </c>
      <c r="N441" s="87">
        <f>IF(AND(MONTH(F441)=7,DAY(F441)&gt;25),1,
ROUNDDOWN((SUM(VLOOKUP(MONTH(F441),D暦変換用数値,2,FALSE),DAY(F441))/28)+1,0))</f>
        <v>11</v>
      </c>
      <c r="O441" s="82">
        <f>IF(AND(MONTH(F441)=7,DAY(F441)&gt;25),DAY(F441)-25,
MOD((SUM(VLOOKUP(MONTH(F441),D暦変換用数値,2,FALSE),DAY(F441))),28)+1)</f>
        <v>20</v>
      </c>
      <c r="P441" s="409">
        <f>IF(OR(MONTH(F441)&lt;7,AND(MONTH(F441)=7,DAY(F441)&lt;=25)),
MOD(SUM((E441-1901)*365,(N441-1)*28,O441,258),260),
MOD(SUM((E441-1900)*365,(N441-1)*28,O441,258),260))</f>
        <v>148</v>
      </c>
      <c r="Q441" s="371" t="str">
        <f>VLOOKUP(MOD(P441,4),色,2,FALSE)</f>
        <v>黄色い</v>
      </c>
      <c r="R441" s="289" t="str">
        <f>VLOOKUP(MOD(P441,13),銀河の音,2,FALSE)</f>
        <v>倍音の</v>
      </c>
      <c r="S441" s="382" t="str">
        <f>VLOOKUP(MOD(P441,20),太陽の紋章,2,FALSE)</f>
        <v>星</v>
      </c>
      <c r="T441" s="91"/>
    </row>
    <row r="442" spans="1:20" s="329" customFormat="1" ht="13.5" customHeight="1">
      <c r="A442" s="282" t="str">
        <f>VLOOKUP(MOD(E442,10),十干,2,FALSE)</f>
        <v>癸</v>
      </c>
      <c r="B442" s="283" t="str">
        <f>VLOOKUP(MOD(E442,12),十二支,3,FALSE)</f>
        <v xml:space="preserve">02 零 </v>
      </c>
      <c r="C442" s="284" t="str">
        <f>VLOOKUP(F442,星座,3,TRUE)</f>
        <v xml:space="preserve">03 水 </v>
      </c>
      <c r="D442" s="533" t="s">
        <v>8662</v>
      </c>
      <c r="E442" s="83" t="str">
        <f>IFERROR(YEAR(D442),LEFT(D442,4))</f>
        <v>1543</v>
      </c>
      <c r="F442" s="83" t="str">
        <f>IF(ISTEXT(D442),RIGHT(D442,5),TEXT(D442,"mm/dd"))</f>
        <v>05/24</v>
      </c>
      <c r="G442" s="83">
        <f>SUM(MID(E442,1,1),MID(E442,2,1),MID(E442,3,1),MID(E442,4,1),MID(F442,1,1),MID(F442,2,1),MID(F442,4,1),MID(F442,5,1))</f>
        <v>24</v>
      </c>
      <c r="H442" s="83">
        <f>IF(MOD(G442,9)=0,9,MOD(G442,9))</f>
        <v>6</v>
      </c>
      <c r="I442" s="83" t="str">
        <f>IFERROR(MID("日月火水木金土",WEEKDAY(D442),1),"")</f>
        <v/>
      </c>
      <c r="J442" s="303" t="s">
        <v>3864</v>
      </c>
      <c r="K442" s="87" t="str">
        <f>VLOOKUP(F442,石と花メイン,3,FALSE)</f>
        <v>◆青玉</v>
      </c>
      <c r="L442" s="296" t="str">
        <f>VLOOKUP(F442,石と花メイン,4,FALSE)</f>
        <v>ヘリオトロープ【木立瑠璃草】</v>
      </c>
      <c r="M442" s="392">
        <f>IF(OR(MONTH(F442)&lt;7,AND(MONTH(F442)=7,DAY(F442)&lt;=25)),
MOD(SUM((E442-1901)*365,259),260),
MOD(SUM((E442-1900)*365,259),260))</f>
        <v>109</v>
      </c>
      <c r="N442" s="330">
        <f>IF(AND(MONTH(F442)=7,DAY(F442)&gt;25),1,
ROUNDDOWN((SUM(VLOOKUP(MONTH(F442),D暦変換用数値,2,FALSE),DAY(F442))/28)+1,0))</f>
        <v>11</v>
      </c>
      <c r="O442" s="84">
        <f>IF(AND(MONTH(F442)=7,DAY(F442)&gt;25),DAY(F442)-25,
MOD((SUM(VLOOKUP(MONTH(F442),D暦変換用数値,2,FALSE),DAY(F442))),28)+1)</f>
        <v>23</v>
      </c>
      <c r="P442" s="405">
        <f>IF(OR(MONTH(F442)&lt;7,AND(MONTH(F442)=7,DAY(F442)&lt;=25)),
MOD(SUM((E442-1901)*365,(N442-1)*28,O442,258),260),
MOD(SUM((E442-1900)*365,(N442-1)*28,O442,258),260))</f>
        <v>151</v>
      </c>
      <c r="Q442" s="371" t="str">
        <f>VLOOKUP(MOD(P442,4),色,2,FALSE)</f>
        <v>青い</v>
      </c>
      <c r="R442" s="289" t="str">
        <f>VLOOKUP(MOD(P442,13),銀河の音,2,FALSE)</f>
        <v>銀河の</v>
      </c>
      <c r="S442" s="382" t="str">
        <f>VLOOKUP(MOD(P442,20),太陽の紋章,2,FALSE)</f>
        <v>猿</v>
      </c>
      <c r="T442" s="95" t="s">
        <v>1039</v>
      </c>
    </row>
    <row r="443" spans="1:20" s="329" customFormat="1" ht="13.5" customHeight="1">
      <c r="A443" s="282" t="str">
        <f>VLOOKUP(MOD(E443,10),十干,2,FALSE)</f>
        <v>乙</v>
      </c>
      <c r="B443" s="283" t="str">
        <f>VLOOKUP(MOD(E443,12),十二支,3,FALSE)</f>
        <v xml:space="preserve">02 零 </v>
      </c>
      <c r="C443" s="284" t="str">
        <f>VLOOKUP(F443,星座,3,TRUE)</f>
        <v xml:space="preserve">03 水 </v>
      </c>
      <c r="D443" s="533" t="s">
        <v>8663</v>
      </c>
      <c r="E443" s="83" t="str">
        <f>IFERROR(YEAR(D443),LEFT(D443,4))</f>
        <v>1795</v>
      </c>
      <c r="F443" s="83" t="str">
        <f>IF(ISTEXT(D443),RIGHT(D443,5),TEXT(D443,"mm/dd"))</f>
        <v>06/08</v>
      </c>
      <c r="G443" s="83">
        <f>SUM(MID(E443,1,1),MID(E443,2,1),MID(E443,3,1),MID(E443,4,1),MID(F443,1,1),MID(F443,2,1),MID(F443,4,1),MID(F443,5,1))</f>
        <v>36</v>
      </c>
      <c r="H443" s="83">
        <f>IF(MOD(G443,9)=0,9,MOD(G443,9))</f>
        <v>9</v>
      </c>
      <c r="I443" s="83" t="str">
        <f>IFERROR(MID("日月火水木金土",WEEKDAY(D443),1),"")</f>
        <v/>
      </c>
      <c r="J443" s="303" t="s">
        <v>3865</v>
      </c>
      <c r="K443" s="87" t="str">
        <f>VLOOKUP(F443,石と花メイン,3,FALSE)</f>
        <v>◆青玉</v>
      </c>
      <c r="L443" s="296" t="str">
        <f>VLOOKUP(F443,石と花メイン,4,FALSE)</f>
        <v>ジャスミン【茉莉花】</v>
      </c>
      <c r="M443" s="392">
        <f>IF(OR(MONTH(F443)&lt;7,AND(MONTH(F443)=7,DAY(F443)&lt;=25)),
MOD(SUM((E443-1901)*365,259),260),
MOD(SUM((E443-1900)*365,259),260))</f>
        <v>49</v>
      </c>
      <c r="N443" s="330">
        <f>IF(AND(MONTH(F443)=7,DAY(F443)&gt;25),1,
ROUNDDOWN((SUM(VLOOKUP(MONTH(F443),D暦変換用数値,2,FALSE),DAY(F443))/28)+1,0))</f>
        <v>12</v>
      </c>
      <c r="O443" s="84">
        <f>IF(AND(MONTH(F443)=7,DAY(F443)&gt;25),DAY(F443)-25,
MOD((SUM(VLOOKUP(MONTH(F443),D暦変換用数値,2,FALSE),DAY(F443))),28)+1)</f>
        <v>10</v>
      </c>
      <c r="P443" s="405">
        <f>IF(OR(MONTH(F443)&lt;7,AND(MONTH(F443)=7,DAY(F443)&lt;=25)),
MOD(SUM((E443-1901)*365,(N443-1)*28,O443,258),260),
MOD(SUM((E443-1900)*365,(N443-1)*28,O443,258),260))</f>
        <v>106</v>
      </c>
      <c r="Q443" s="371" t="str">
        <f>VLOOKUP(MOD(P443,4),色,2,FALSE)</f>
        <v>白い</v>
      </c>
      <c r="R443" s="289" t="str">
        <f>VLOOKUP(MOD(P443,13),銀河の音,2,FALSE)</f>
        <v>月の</v>
      </c>
      <c r="S443" s="382" t="str">
        <f>VLOOKUP(MOD(P443,20),太陽の紋章,2,FALSE)</f>
        <v>世界の橋渡し</v>
      </c>
      <c r="T443" s="108" t="s">
        <v>4665</v>
      </c>
    </row>
    <row r="444" spans="1:20" s="329" customFormat="1" ht="13.5" customHeight="1">
      <c r="A444" s="50" t="str">
        <f>VLOOKUP(MOD(E444,10),十干,2,FALSE)</f>
        <v>己</v>
      </c>
      <c r="B444" s="199" t="str">
        <f>VLOOKUP(MOD(E444,12),十二支,3,FALSE)</f>
        <v xml:space="preserve">02 零 </v>
      </c>
      <c r="C444" s="200" t="str">
        <f>VLOOKUP(F444,星座,3,TRUE)</f>
        <v xml:space="preserve">03 水 </v>
      </c>
      <c r="D444" s="531" t="s">
        <v>6020</v>
      </c>
      <c r="E444" s="1" t="str">
        <f>IFERROR(YEAR(D444),LEFT(D444,4))</f>
        <v>1819</v>
      </c>
      <c r="F444" s="1" t="str">
        <f>IF(ISTEXT(D444),RIGHT(D444,5),TEXT(D444,"mm/dd"))</f>
        <v>05/24</v>
      </c>
      <c r="G444" s="44">
        <f>SUM(MID(E444,1,1),MID(E444,2,1),MID(E444,3,1),MID(E444,4,1),MID(F444,1,1),MID(F444,2,1),MID(F444,4,1),MID(F444,5,1))</f>
        <v>30</v>
      </c>
      <c r="H444" s="45">
        <f>IF(MOD(G444,9)=0,9,MOD(G444,9))</f>
        <v>3</v>
      </c>
      <c r="I444" s="45" t="str">
        <f>IFERROR(MID("日月火水木金土",WEEKDAY(D444),1),"")</f>
        <v/>
      </c>
      <c r="J444" s="304" t="s">
        <v>2735</v>
      </c>
      <c r="K444" s="202" t="str">
        <f>VLOOKUP(F444,石と花メイン,3,FALSE)</f>
        <v>◆青玉</v>
      </c>
      <c r="L444" s="297" t="str">
        <f>VLOOKUP(F444,石と花メイン,4,FALSE)</f>
        <v>ヘリオトロープ【木立瑠璃草】</v>
      </c>
      <c r="M444" s="393">
        <f>IF(OR(MONTH(F444)&lt;7,AND(MONTH(F444)=7,DAY(F444)&lt;=25)),
MOD(SUM((E444-1901)*365,259),260),
MOD(SUM((E444-1900)*365,259),260))</f>
        <v>229</v>
      </c>
      <c r="N444" s="390">
        <f>IF(AND(MONTH(F444)=7,DAY(F444)&gt;25),1,
ROUNDDOWN((SUM(VLOOKUP(MONTH(F444),D暦変換用数値,2,FALSE),DAY(F444))/28)+1,0))</f>
        <v>11</v>
      </c>
      <c r="O444" s="205">
        <f>IF(AND(MONTH(F444)=7,DAY(F444)&gt;25),DAY(F444)-25,
MOD((SUM(VLOOKUP(MONTH(F444),D暦変換用数値,2,FALSE),DAY(F444))),28)+1)</f>
        <v>23</v>
      </c>
      <c r="P444" s="406">
        <f>IF(OR(MONTH(F444)&lt;7,AND(MONTH(F444)=7,DAY(F444)&lt;=25)),
MOD(SUM((E444-1901)*365,(N444-1)*28,O444,258),260),
MOD(SUM((E444-1900)*365,(N444-1)*28,O444,258),260))</f>
        <v>11</v>
      </c>
      <c r="Q444" s="374" t="str">
        <f>VLOOKUP(MOD(P444,4),色,2,FALSE)</f>
        <v>青い</v>
      </c>
      <c r="R444" s="292" t="str">
        <f>VLOOKUP(MOD(P444,13),銀河の音,2,FALSE)</f>
        <v>スペクトルの</v>
      </c>
      <c r="S444" s="385" t="str">
        <f>VLOOKUP(MOD(P444,20),太陽の紋章,2,FALSE)</f>
        <v>猿</v>
      </c>
      <c r="T444" s="106" t="s">
        <v>2118</v>
      </c>
    </row>
    <row r="445" spans="1:20" s="329" customFormat="1" ht="13.5" customHeight="1">
      <c r="A445" s="50" t="str">
        <f>VLOOKUP(MOD(E445,10),十干,2,FALSE)</f>
        <v>乙</v>
      </c>
      <c r="B445" s="199" t="str">
        <f>VLOOKUP(MOD(E445,12),十二支,3,FALSE)</f>
        <v xml:space="preserve">02 零 </v>
      </c>
      <c r="C445" s="200" t="str">
        <f>VLOOKUP(F445,星座,3,TRUE)</f>
        <v xml:space="preserve">03 水 </v>
      </c>
      <c r="D445" s="531" t="s">
        <v>6021</v>
      </c>
      <c r="E445" s="1" t="str">
        <f>IFERROR(YEAR(D445),LEFT(D445,4))</f>
        <v>1855</v>
      </c>
      <c r="F445" s="1" t="str">
        <f>IF(ISTEXT(D445),RIGHT(D445,5),TEXT(D445,"mm/dd"))</f>
        <v>05/27</v>
      </c>
      <c r="G445" s="44">
        <f>SUM(MID(E445,1,1),MID(E445,2,1),MID(E445,3,1),MID(E445,4,1),MID(F445,1,1),MID(F445,2,1),MID(F445,4,1),MID(F445,5,1))</f>
        <v>33</v>
      </c>
      <c r="H445" s="45">
        <f>IF(MOD(G445,9)=0,9,MOD(G445,9))</f>
        <v>6</v>
      </c>
      <c r="I445" s="45" t="str">
        <f>IFERROR(MID("日月火水木金土",WEEKDAY(D445),1),"")</f>
        <v/>
      </c>
      <c r="J445" s="304" t="s">
        <v>5072</v>
      </c>
      <c r="K445" s="202" t="str">
        <f>VLOOKUP(F445,石と花メイン,3,FALSE)</f>
        <v>◇金剛石</v>
      </c>
      <c r="L445" s="297" t="str">
        <f>VLOOKUP(F445,石と花メイン,4,FALSE)</f>
        <v>蔓薔薇</v>
      </c>
      <c r="M445" s="393">
        <f>IF(OR(MONTH(F445)&lt;7,AND(MONTH(F445)=7,DAY(F445)&lt;=25)),
MOD(SUM((E445-1901)*365,259),260),
MOD(SUM((E445-1900)*365,259),260))</f>
        <v>109</v>
      </c>
      <c r="N445" s="390">
        <f>IF(AND(MONTH(F445)=7,DAY(F445)&gt;25),1,
ROUNDDOWN((SUM(VLOOKUP(MONTH(F445),D暦変換用数値,2,FALSE),DAY(F445))/28)+1,0))</f>
        <v>11</v>
      </c>
      <c r="O445" s="205">
        <f>IF(AND(MONTH(F445)=7,DAY(F445)&gt;25),DAY(F445)-25,
MOD((SUM(VLOOKUP(MONTH(F445),D暦変換用数値,2,FALSE),DAY(F445))),28)+1)</f>
        <v>26</v>
      </c>
      <c r="P445" s="406">
        <f>IF(OR(MONTH(F445)&lt;7,AND(MONTH(F445)=7,DAY(F445)&lt;=25)),
MOD(SUM((E445-1901)*365,(N445-1)*28,O445,258),260),
MOD(SUM((E445-1900)*365,(N445-1)*28,O445,258),260))</f>
        <v>154</v>
      </c>
      <c r="Q445" s="375" t="str">
        <f>VLOOKUP(MOD(P445,4),色,2,FALSE)</f>
        <v>白い</v>
      </c>
      <c r="R445" s="293" t="str">
        <f>VLOOKUP(MOD(P445,13),銀河の音,2,FALSE)</f>
        <v>スペクトルの</v>
      </c>
      <c r="S445" s="386" t="str">
        <f>VLOOKUP(MOD(P445,20),太陽の紋章,2,FALSE)</f>
        <v>魔法使い</v>
      </c>
      <c r="T445" s="99" t="s">
        <v>6022</v>
      </c>
    </row>
    <row r="446" spans="1:20" s="329" customFormat="1" ht="13.5" customHeight="1">
      <c r="A446" s="50" t="str">
        <f>VLOOKUP(MOD(E446,10),十干,2,FALSE)</f>
        <v>乙</v>
      </c>
      <c r="B446" s="199" t="str">
        <f>VLOOKUP(MOD(E446,12),十二支,3,FALSE)</f>
        <v xml:space="preserve">02 零 </v>
      </c>
      <c r="C446" s="200" t="str">
        <f>VLOOKUP(F446,星座,3,TRUE)</f>
        <v xml:space="preserve">03 水 </v>
      </c>
      <c r="D446" s="531" t="s">
        <v>6023</v>
      </c>
      <c r="E446" s="1" t="str">
        <f>IFERROR(YEAR(D446),LEFT(D446,4))</f>
        <v>1855</v>
      </c>
      <c r="F446" s="1" t="str">
        <f>IF(ISTEXT(D446),RIGHT(D446,5),TEXT(D446,"mm/dd"))</f>
        <v>06/04</v>
      </c>
      <c r="G446" s="44">
        <f>SUM(MID(E446,1,1),MID(E446,2,1),MID(E446,3,1),MID(E446,4,1),MID(F446,1,1),MID(F446,2,1),MID(F446,4,1),MID(F446,5,1))</f>
        <v>29</v>
      </c>
      <c r="H446" s="45">
        <f>IF(MOD(G446,9)=0,9,MOD(G446,9))</f>
        <v>2</v>
      </c>
      <c r="I446" s="45" t="str">
        <f>IFERROR(MID("日月火水木金土",WEEKDAY(D446),1),"")</f>
        <v/>
      </c>
      <c r="J446" s="304" t="s">
        <v>5073</v>
      </c>
      <c r="K446" s="202" t="str">
        <f>VLOOKUP(F446,石と花メイン,3,FALSE)</f>
        <v>◆柘榴石</v>
      </c>
      <c r="L446" s="297" t="str">
        <f>VLOOKUP(F446,石と花メイン,4,FALSE)</f>
        <v>空木【卯の花】</v>
      </c>
      <c r="M446" s="393">
        <f>IF(OR(MONTH(F446)&lt;7,AND(MONTH(F446)=7,DAY(F446)&lt;=25)),
MOD(SUM((E446-1901)*365,259),260),
MOD(SUM((E446-1900)*365,259),260))</f>
        <v>109</v>
      </c>
      <c r="N446" s="390">
        <f>IF(AND(MONTH(F446)=7,DAY(F446)&gt;25),1,
ROUNDDOWN((SUM(VLOOKUP(MONTH(F446),D暦変換用数値,2,FALSE),DAY(F446))/28)+1,0))</f>
        <v>12</v>
      </c>
      <c r="O446" s="205">
        <f>IF(AND(MONTH(F446)=7,DAY(F446)&gt;25),DAY(F446)-25,
MOD((SUM(VLOOKUP(MONTH(F446),D暦変換用数値,2,FALSE),DAY(F446))),28)+1)</f>
        <v>6</v>
      </c>
      <c r="P446" s="406">
        <f>IF(OR(MONTH(F446)&lt;7,AND(MONTH(F446)=7,DAY(F446)&lt;=25)),
MOD(SUM((E446-1901)*365,(N446-1)*28,O446,258),260),
MOD(SUM((E446-1900)*365,(N446-1)*28,O446,258),260))</f>
        <v>162</v>
      </c>
      <c r="Q446" s="375" t="str">
        <f>VLOOKUP(MOD(P446,4),色,2,FALSE)</f>
        <v>白い</v>
      </c>
      <c r="R446" s="293" t="str">
        <f>VLOOKUP(MOD(P446,13),銀河の音,2,FALSE)</f>
        <v>律動の</v>
      </c>
      <c r="S446" s="386" t="str">
        <f>VLOOKUP(MOD(P446,20),太陽の紋章,2,FALSE)</f>
        <v>風</v>
      </c>
      <c r="T446" s="99" t="s">
        <v>6024</v>
      </c>
    </row>
    <row r="447" spans="1:20" s="329" customFormat="1" ht="13.5" customHeight="1">
      <c r="A447" s="50" t="str">
        <f>VLOOKUP(MOD(E447,10),十干,2,FALSE)</f>
        <v>癸</v>
      </c>
      <c r="B447" s="199" t="str">
        <f>VLOOKUP(MOD(E447,12),十二支,3,FALSE)</f>
        <v xml:space="preserve">02 零 </v>
      </c>
      <c r="C447" s="200" t="str">
        <f>VLOOKUP(F447,星座,3,TRUE)</f>
        <v xml:space="preserve">05 土 </v>
      </c>
      <c r="D447" s="531">
        <v>1103</v>
      </c>
      <c r="E447" s="1">
        <f>IFERROR(YEAR(D447),LEFT(D447,4))</f>
        <v>1903</v>
      </c>
      <c r="F447" s="1" t="str">
        <f>IF(ISTEXT(D447),RIGHT(D447,5),TEXT(D447,"mm/dd"))</f>
        <v>01/07</v>
      </c>
      <c r="G447" s="44">
        <f>SUM(MID(E447,1,1),MID(E447,2,1),MID(E447,3,1),MID(E447,4,1),MID(F447,1,1),MID(F447,2,1),MID(F447,4,1),MID(F447,5,1))</f>
        <v>21</v>
      </c>
      <c r="H447" s="45">
        <f>IF(MOD(G447,9)=0,9,MOD(G447,9))</f>
        <v>3</v>
      </c>
      <c r="I447" s="45" t="str">
        <f>IFERROR(MID("日月火水木金土",WEEKDAY(D447),1),"")</f>
        <v>水</v>
      </c>
      <c r="J447" s="304" t="s">
        <v>5084</v>
      </c>
      <c r="K447" s="202" t="str">
        <f>VLOOKUP(F447,石と花メイン,3,FALSE)</f>
        <v>■紫水晶</v>
      </c>
      <c r="L447" s="297" t="str">
        <f>VLOOKUP(F447,石と花メイン,4,FALSE)</f>
        <v>スノードロップ【待雪草】</v>
      </c>
      <c r="M447" s="393">
        <f>IF(OR(MONTH(F447)&lt;7,AND(MONTH(F447)=7,DAY(F447)&lt;=25)),
MOD(SUM((E447-1901)*365,259),260),
MOD(SUM((E447-1900)*365,259),260))</f>
        <v>209</v>
      </c>
      <c r="N447" s="390">
        <f>IF(AND(MONTH(F447)=7,DAY(F447)&gt;25),1,
ROUNDDOWN((SUM(VLOOKUP(MONTH(F447),D暦変換用数値,2,FALSE),DAY(F447))/28)+1,0))</f>
        <v>6</v>
      </c>
      <c r="O447" s="205">
        <f>IF(AND(MONTH(F447)=7,DAY(F447)&gt;25),DAY(F447)-25,
MOD((SUM(VLOOKUP(MONTH(F447),D暦変換用数値,2,FALSE),DAY(F447))),28)+1)</f>
        <v>26</v>
      </c>
      <c r="P447" s="406">
        <f>IF(OR(MONTH(F447)&lt;7,AND(MONTH(F447)=7,DAY(F447)&lt;=25)),
MOD(SUM((E447-1901)*365,(N447-1)*28,O447,258),260),
MOD(SUM((E447-1900)*365,(N447-1)*28,O447,258),260))</f>
        <v>114</v>
      </c>
      <c r="Q447" s="375" t="str">
        <f>VLOOKUP(MOD(P447,4),色,2,FALSE)</f>
        <v>白い</v>
      </c>
      <c r="R447" s="293" t="str">
        <f>VLOOKUP(MOD(P447,13),銀河の音,2,FALSE)</f>
        <v>惑星の</v>
      </c>
      <c r="S447" s="386" t="str">
        <f>VLOOKUP(MOD(P447,20),太陽の紋章,2,FALSE)</f>
        <v>魔法使い</v>
      </c>
      <c r="T447" s="97" t="s">
        <v>1888</v>
      </c>
    </row>
    <row r="448" spans="1:20" s="329" customFormat="1" ht="13.5" customHeight="1">
      <c r="A448" s="50" t="str">
        <f>VLOOKUP(MOD(E448,10),十干,2,FALSE)</f>
        <v>癸</v>
      </c>
      <c r="B448" s="199" t="str">
        <f>VLOOKUP(MOD(E448,12),十二支,3,FALSE)</f>
        <v xml:space="preserve">02 零 </v>
      </c>
      <c r="C448" s="200" t="str">
        <f>VLOOKUP(F448,星座,3,TRUE)</f>
        <v xml:space="preserve">05 土 </v>
      </c>
      <c r="D448" s="535">
        <v>1461</v>
      </c>
      <c r="E448" s="45">
        <f>IFERROR(YEAR(D448),LEFT(D448,4))</f>
        <v>1903</v>
      </c>
      <c r="F448" s="45" t="str">
        <f>IF(ISTEXT(D448),RIGHT(D448,5),TEXT(D448,"mm/dd"))</f>
        <v>12/31</v>
      </c>
      <c r="G448" s="45">
        <f>SUM(MID(E448,1,1),MID(E448,2,1),MID(E448,3,1),MID(E448,4,1),MID(F448,1,1),MID(F448,2,1),MID(F448,4,1),MID(F448,5,1))</f>
        <v>20</v>
      </c>
      <c r="H448" s="45">
        <f>IF(MOD(G448,9)=0,9,MOD(G448,9))</f>
        <v>2</v>
      </c>
      <c r="I448" s="45" t="str">
        <f>IFERROR(MID("日月火水木金土",WEEKDAY(D448),1),"")</f>
        <v>木</v>
      </c>
      <c r="J448" s="305" t="s">
        <v>3870</v>
      </c>
      <c r="K448" s="203" t="str">
        <f>VLOOKUP(F448,石と花メイン,3,FALSE)</f>
        <v>◆翠玉</v>
      </c>
      <c r="L448" s="298" t="str">
        <f>VLOOKUP(F448,石と花メイン,4,FALSE)</f>
        <v>千両/仙蓼【草珊瑚】</v>
      </c>
      <c r="M448" s="394">
        <f>IF(OR(MONTH(F448)&lt;7,AND(MONTH(F448)=7,DAY(F448)&lt;=25)),
MOD(SUM((E448-1901)*365,259),260),
MOD(SUM((E448-1900)*365,259),260))</f>
        <v>54</v>
      </c>
      <c r="N448" s="391">
        <f>IF(AND(MONTH(F448)=7,DAY(F448)&gt;25),1,
ROUNDDOWN((SUM(VLOOKUP(MONTH(F448),D暦変換用数値,2,FALSE),DAY(F448))/28)+1,0))</f>
        <v>6</v>
      </c>
      <c r="O448" s="46">
        <f>IF(AND(MONTH(F448)=7,DAY(F448)&gt;25),DAY(F448)-25,
MOD((SUM(VLOOKUP(MONTH(F448),D暦変換用数値,2,FALSE),DAY(F448))),28)+1)</f>
        <v>19</v>
      </c>
      <c r="P448" s="407">
        <f>IF(OR(MONTH(F448)&lt;7,AND(MONTH(F448)=7,DAY(F448)&lt;=25)),
MOD(SUM((E448-1901)*365,(N448-1)*28,O448,258),260),
MOD(SUM((E448-1900)*365,(N448-1)*28,O448,258),260))</f>
        <v>212</v>
      </c>
      <c r="Q448" s="373" t="str">
        <f>VLOOKUP(MOD(P448,4),色,2,FALSE)</f>
        <v>黄色い</v>
      </c>
      <c r="R448" s="291" t="str">
        <f>VLOOKUP(MOD(P448,13),銀河の音,2,FALSE)</f>
        <v>自己存在の</v>
      </c>
      <c r="S448" s="384" t="str">
        <f>VLOOKUP(MOD(P448,20),太陽の紋章,2,FALSE)</f>
        <v>人</v>
      </c>
      <c r="T448" s="104" t="s">
        <v>4346</v>
      </c>
    </row>
    <row r="449" spans="1:20" s="329" customFormat="1" ht="13.5" customHeight="1">
      <c r="A449" s="50" t="str">
        <f>VLOOKUP(MOD(E449,10),十干,2,FALSE)</f>
        <v>己</v>
      </c>
      <c r="B449" s="199" t="str">
        <f>VLOOKUP(MOD(E449,12),十二支,3,FALSE)</f>
        <v xml:space="preserve">02 零 </v>
      </c>
      <c r="C449" s="200" t="str">
        <f>VLOOKUP(F449,星座,3,TRUE)</f>
        <v xml:space="preserve">05 土 </v>
      </c>
      <c r="D449" s="531">
        <v>14253</v>
      </c>
      <c r="E449" s="1">
        <f>IFERROR(YEAR(D449),LEFT(D449,4))</f>
        <v>1939</v>
      </c>
      <c r="F449" s="1" t="str">
        <f>IF(ISTEXT(D449),RIGHT(D449,5),TEXT(D449,"mm/dd"))</f>
        <v>01/08</v>
      </c>
      <c r="G449" s="44">
        <f>SUM(MID(E449,1,1),MID(E449,2,1),MID(E449,3,1),MID(E449,4,1),MID(F449,1,1),MID(F449,2,1),MID(F449,4,1),MID(F449,5,1))</f>
        <v>31</v>
      </c>
      <c r="H449" s="45">
        <f>IF(MOD(G449,9)=0,9,MOD(G449,9))</f>
        <v>4</v>
      </c>
      <c r="I449" s="45" t="str">
        <f>IFERROR(MID("日月火水木金土",WEEKDAY(D449),1),"")</f>
        <v>日</v>
      </c>
      <c r="J449" s="304" t="s">
        <v>5085</v>
      </c>
      <c r="K449" s="202" t="str">
        <f>VLOOKUP(F449,石と花メイン,3,FALSE)</f>
        <v>●珊瑚</v>
      </c>
      <c r="L449" s="297" t="str">
        <f>VLOOKUP(F449,石と花メイン,4,FALSE)</f>
        <v>母子草【御形】</v>
      </c>
      <c r="M449" s="393">
        <f>IF(OR(MONTH(F449)&lt;7,AND(MONTH(F449)=7,DAY(F449)&lt;=25)),
MOD(SUM((E449-1901)*365,259),260),
MOD(SUM((E449-1900)*365,259),260))</f>
        <v>89</v>
      </c>
      <c r="N449" s="390">
        <f>IF(AND(MONTH(F449)=7,DAY(F449)&gt;25),1,
ROUNDDOWN((SUM(VLOOKUP(MONTH(F449),D暦変換用数値,2,FALSE),DAY(F449))/28)+1,0))</f>
        <v>6</v>
      </c>
      <c r="O449" s="205">
        <f>IF(AND(MONTH(F449)=7,DAY(F449)&gt;25),DAY(F449)-25,
MOD((SUM(VLOOKUP(MONTH(F449),D暦変換用数値,2,FALSE),DAY(F449))),28)+1)</f>
        <v>27</v>
      </c>
      <c r="P449" s="406">
        <f>IF(OR(MONTH(F449)&lt;7,AND(MONTH(F449)=7,DAY(F449)&lt;=25)),
MOD(SUM((E449-1901)*365,(N449-1)*28,O449,258),260),
MOD(SUM((E449-1900)*365,(N449-1)*28,O449,258),260))</f>
        <v>255</v>
      </c>
      <c r="Q449" s="374" t="str">
        <f>VLOOKUP(MOD(P449,4),色,2,FALSE)</f>
        <v>青い</v>
      </c>
      <c r="R449" s="292" t="str">
        <f>VLOOKUP(MOD(P449,13),銀河の音,2,FALSE)</f>
        <v>銀河の</v>
      </c>
      <c r="S449" s="385" t="str">
        <f>VLOOKUP(MOD(P449,20),太陽の紋章,2,FALSE)</f>
        <v>鷲</v>
      </c>
      <c r="T449" s="99" t="s">
        <v>1889</v>
      </c>
    </row>
    <row r="450" spans="1:20" s="329" customFormat="1" ht="13.5" customHeight="1">
      <c r="A450" s="50" t="str">
        <f>VLOOKUP(MOD(E450,10),十干,2,FALSE)</f>
        <v>己</v>
      </c>
      <c r="B450" s="199" t="str">
        <f>VLOOKUP(MOD(E450,12),十二支,3,FALSE)</f>
        <v xml:space="preserve">02 零 </v>
      </c>
      <c r="C450" s="200" t="str">
        <f>VLOOKUP(F450,星座,3,TRUE)</f>
        <v xml:space="preserve">05 土 </v>
      </c>
      <c r="D450" s="531">
        <v>14256</v>
      </c>
      <c r="E450" s="1">
        <f>IFERROR(YEAR(D450),LEFT(D450,4))</f>
        <v>1939</v>
      </c>
      <c r="F450" s="1" t="str">
        <f>IF(ISTEXT(D450),RIGHT(D450,5),TEXT(D450,"mm/dd"))</f>
        <v>01/11</v>
      </c>
      <c r="G450" s="44">
        <f>SUM(MID(E450,1,1),MID(E450,2,1),MID(E450,3,1),MID(E450,4,1),MID(F450,1,1),MID(F450,2,1),MID(F450,4,1),MID(F450,5,1))</f>
        <v>25</v>
      </c>
      <c r="H450" s="45">
        <f>IF(MOD(G450,9)=0,9,MOD(G450,9))</f>
        <v>7</v>
      </c>
      <c r="I450" s="45" t="str">
        <f>IFERROR(MID("日月火水木金土",WEEKDAY(D450),1),"")</f>
        <v>水</v>
      </c>
      <c r="J450" s="304" t="s">
        <v>3871</v>
      </c>
      <c r="K450" s="202" t="str">
        <f>VLOOKUP(F450,石と花メイン,3,FALSE)</f>
        <v>●孔雀石</v>
      </c>
      <c r="L450" s="297" t="str">
        <f>VLOOKUP(F450,石と花メイン,4,FALSE)</f>
        <v>芹【白根草】</v>
      </c>
      <c r="M450" s="393">
        <f>IF(OR(MONTH(F450)&lt;7,AND(MONTH(F450)=7,DAY(F450)&lt;=25)),
MOD(SUM((E450-1901)*365,259),260),
MOD(SUM((E450-1900)*365,259),260))</f>
        <v>89</v>
      </c>
      <c r="N450" s="390">
        <f>IF(AND(MONTH(F450)=7,DAY(F450)&gt;25),1,
ROUNDDOWN((SUM(VLOOKUP(MONTH(F450),D暦変換用数値,2,FALSE),DAY(F450))/28)+1,0))</f>
        <v>7</v>
      </c>
      <c r="O450" s="205">
        <f>IF(AND(MONTH(F450)=7,DAY(F450)&gt;25),DAY(F450)-25,
MOD((SUM(VLOOKUP(MONTH(F450),D暦変換用数値,2,FALSE),DAY(F450))),28)+1)</f>
        <v>2</v>
      </c>
      <c r="P450" s="406">
        <f>IF(OR(MONTH(F450)&lt;7,AND(MONTH(F450)=7,DAY(F450)&lt;=25)),
MOD(SUM((E450-1901)*365,(N450-1)*28,O450,258),260),
MOD(SUM((E450-1900)*365,(N450-1)*28,O450,258),260))</f>
        <v>258</v>
      </c>
      <c r="Q450" s="375" t="str">
        <f>VLOOKUP(MOD(P450,4),色,2,FALSE)</f>
        <v>白い</v>
      </c>
      <c r="R450" s="293" t="str">
        <f>VLOOKUP(MOD(P450,13),銀河の音,2,FALSE)</f>
        <v>スペクトルの</v>
      </c>
      <c r="S450" s="386" t="str">
        <f>VLOOKUP(MOD(P450,20),太陽の紋章,2,FALSE)</f>
        <v>鏡</v>
      </c>
      <c r="T450" s="103" t="s">
        <v>1890</v>
      </c>
    </row>
    <row r="451" spans="1:20" s="329" customFormat="1" ht="13.5" customHeight="1">
      <c r="A451" s="50" t="str">
        <f>VLOOKUP(MOD(E451,10),十干,2,FALSE)</f>
        <v>己</v>
      </c>
      <c r="B451" s="199" t="str">
        <f>VLOOKUP(MOD(E451,12),十二支,3,FALSE)</f>
        <v xml:space="preserve">02 零 </v>
      </c>
      <c r="C451" s="200" t="str">
        <f>VLOOKUP(F451,星座,3,TRUE)</f>
        <v xml:space="preserve">05 土 </v>
      </c>
      <c r="D451" s="535">
        <v>14257</v>
      </c>
      <c r="E451" s="45">
        <f>IFERROR(YEAR(D451),LEFT(D451,4))</f>
        <v>1939</v>
      </c>
      <c r="F451" s="45" t="str">
        <f>IF(ISTEXT(D451),RIGHT(D451,5),TEXT(D451,"mm/dd"))</f>
        <v>01/12</v>
      </c>
      <c r="G451" s="45">
        <f>SUM(MID(E451,1,1),MID(E451,2,1),MID(E451,3,1),MID(E451,4,1),MID(F451,1,1),MID(F451,2,1),MID(F451,4,1),MID(F451,5,1))</f>
        <v>26</v>
      </c>
      <c r="H451" s="45">
        <f>IF(MOD(G451,9)=0,9,MOD(G451,9))</f>
        <v>8</v>
      </c>
      <c r="I451" s="45" t="str">
        <f>IFERROR(MID("日月火水木金土",WEEKDAY(D451),1),"")</f>
        <v>木</v>
      </c>
      <c r="J451" s="305" t="s">
        <v>5203</v>
      </c>
      <c r="K451" s="203" t="str">
        <f>VLOOKUP(F451,石と花メイン,3,FALSE)</f>
        <v>●翡翠</v>
      </c>
      <c r="L451" s="298" t="str">
        <f>VLOOKUP(F451,石と花メイン,4,FALSE)</f>
        <v>スイートアリッサム【庭薺】</v>
      </c>
      <c r="M451" s="394">
        <f>IF(OR(MONTH(F451)&lt;7,AND(MONTH(F451)=7,DAY(F451)&lt;=25)),
MOD(SUM((E451-1901)*365,259),260),
MOD(SUM((E451-1900)*365,259),260))</f>
        <v>89</v>
      </c>
      <c r="N451" s="391">
        <f>IF(AND(MONTH(F451)=7,DAY(F451)&gt;25),1,
ROUNDDOWN((SUM(VLOOKUP(MONTH(F451),D暦変換用数値,2,FALSE),DAY(F451))/28)+1,0))</f>
        <v>7</v>
      </c>
      <c r="O451" s="46">
        <f>IF(AND(MONTH(F451)=7,DAY(F451)&gt;25),DAY(F451)-25,
MOD((SUM(VLOOKUP(MONTH(F451),D暦変換用数値,2,FALSE),DAY(F451))),28)+1)</f>
        <v>3</v>
      </c>
      <c r="P451" s="407">
        <f>IF(OR(MONTH(F451)&lt;7,AND(MONTH(F451)=7,DAY(F451)&lt;=25)),
MOD(SUM((E451-1901)*365,(N451-1)*28,O451,258),260),
MOD(SUM((E451-1900)*365,(N451-1)*28,O451,258),260))</f>
        <v>259</v>
      </c>
      <c r="Q451" s="374" t="str">
        <f>VLOOKUP(MOD(P451,4),色,2,FALSE)</f>
        <v>青い</v>
      </c>
      <c r="R451" s="292" t="str">
        <f>VLOOKUP(MOD(P451,13),銀河の音,2,FALSE)</f>
        <v>水晶の</v>
      </c>
      <c r="S451" s="385" t="str">
        <f>VLOOKUP(MOD(P451,20),太陽の紋章,2,FALSE)</f>
        <v>嵐</v>
      </c>
      <c r="T451" s="79"/>
    </row>
    <row r="452" spans="1:20" s="329" customFormat="1" ht="13.5" customHeight="1">
      <c r="A452" s="50" t="str">
        <f>VLOOKUP(MOD(E452,10),十干,2,FALSE)</f>
        <v>己</v>
      </c>
      <c r="B452" s="199" t="str">
        <f>VLOOKUP(MOD(E452,12),十二支,3,FALSE)</f>
        <v xml:space="preserve">02 零 </v>
      </c>
      <c r="C452" s="200" t="str">
        <f>VLOOKUP(F452,星座,3,TRUE)</f>
        <v xml:space="preserve">05 土 </v>
      </c>
      <c r="D452" s="535">
        <v>14602</v>
      </c>
      <c r="E452" s="45">
        <f>IFERROR(YEAR(D452),LEFT(D452,4))</f>
        <v>1939</v>
      </c>
      <c r="F452" s="45" t="str">
        <f>IF(ISTEXT(D452),RIGHT(D452,5),TEXT(D452,"mm/dd"))</f>
        <v>12/23</v>
      </c>
      <c r="G452" s="45">
        <f>SUM(MID(E452,1,1),MID(E452,2,1),MID(E452,3,1),MID(E452,4,1),MID(F452,1,1),MID(F452,2,1),MID(F452,4,1),MID(F452,5,1))</f>
        <v>30</v>
      </c>
      <c r="H452" s="45">
        <f>IF(MOD(G452,9)=0,9,MOD(G452,9))</f>
        <v>3</v>
      </c>
      <c r="I452" s="45" t="str">
        <f>IFERROR(MID("日月火水木金土",WEEKDAY(D452),1),"")</f>
        <v>土</v>
      </c>
      <c r="J452" s="305" t="s">
        <v>1111</v>
      </c>
      <c r="K452" s="203" t="str">
        <f>VLOOKUP(F452,石と花メイン,3,FALSE)</f>
        <v>◆柘榴石</v>
      </c>
      <c r="L452" s="298" t="str">
        <f>VLOOKUP(F452,石と花メイン,4,FALSE)</f>
        <v>カトレア</v>
      </c>
      <c r="M452" s="394">
        <f>IF(OR(MONTH(F452)&lt;7,AND(MONTH(F452)=7,DAY(F452)&lt;=25)),
MOD(SUM((E452-1901)*365,259),260),
MOD(SUM((E452-1900)*365,259),260))</f>
        <v>194</v>
      </c>
      <c r="N452" s="391">
        <f>IF(AND(MONTH(F452)=7,DAY(F452)&gt;25),1,
ROUNDDOWN((SUM(VLOOKUP(MONTH(F452),D暦変換用数値,2,FALSE),DAY(F452))/28)+1,0))</f>
        <v>6</v>
      </c>
      <c r="O452" s="46">
        <f>IF(AND(MONTH(F452)=7,DAY(F452)&gt;25),DAY(F452)-25,
MOD((SUM(VLOOKUP(MONTH(F452),D暦変換用数値,2,FALSE),DAY(F452))),28)+1)</f>
        <v>11</v>
      </c>
      <c r="P452" s="407">
        <f>IF(OR(MONTH(F452)&lt;7,AND(MONTH(F452)=7,DAY(F452)&lt;=25)),
MOD(SUM((E452-1901)*365,(N452-1)*28,O452,258),260),
MOD(SUM((E452-1900)*365,(N452-1)*28,O452,258),260))</f>
        <v>84</v>
      </c>
      <c r="Q452" s="373" t="str">
        <f>VLOOKUP(MOD(P452,4),色,2,FALSE)</f>
        <v>黄色い</v>
      </c>
      <c r="R452" s="291" t="str">
        <f>VLOOKUP(MOD(P452,13),銀河の音,2,FALSE)</f>
        <v>律動の</v>
      </c>
      <c r="S452" s="384" t="str">
        <f>VLOOKUP(MOD(P452,20),太陽の紋章,2,FALSE)</f>
        <v>種</v>
      </c>
      <c r="T452" s="96" t="s">
        <v>6678</v>
      </c>
    </row>
    <row r="453" spans="1:20" s="329" customFormat="1" ht="13.5" customHeight="1">
      <c r="A453" s="50" t="str">
        <f>VLOOKUP(MOD(E453,10),十干,2,FALSE)</f>
        <v>辛</v>
      </c>
      <c r="B453" s="199" t="str">
        <f>VLOOKUP(MOD(E453,12),十二支,3,FALSE)</f>
        <v xml:space="preserve">02 零 </v>
      </c>
      <c r="C453" s="200" t="str">
        <f>VLOOKUP(F453,星座,3,TRUE)</f>
        <v xml:space="preserve">05 土 </v>
      </c>
      <c r="D453" s="531">
        <v>18629</v>
      </c>
      <c r="E453" s="1">
        <f>IFERROR(YEAR(D453),LEFT(D453,4))</f>
        <v>1951</v>
      </c>
      <c r="F453" s="1" t="str">
        <f>IF(ISTEXT(D453),RIGHT(D453,5),TEXT(D453,"mm/dd"))</f>
        <v>01/01</v>
      </c>
      <c r="G453" s="44">
        <f>SUM(MID(E453,1,1),MID(E453,2,1),MID(E453,3,1),MID(E453,4,1),MID(F453,1,1),MID(F453,2,1),MID(F453,4,1),MID(F453,5,1))</f>
        <v>18</v>
      </c>
      <c r="H453" s="45">
        <f>IF(MOD(G453,9)=0,9,MOD(G453,9))</f>
        <v>9</v>
      </c>
      <c r="I453" s="45" t="str">
        <f>IFERROR(MID("日月火水木金土",WEEKDAY(D453),1),"")</f>
        <v>月</v>
      </c>
      <c r="J453" s="304" t="s">
        <v>5086</v>
      </c>
      <c r="K453" s="202" t="str">
        <f>VLOOKUP(F453,石と花メイン,3,FALSE)</f>
        <v>◆柘榴石</v>
      </c>
      <c r="L453" s="297" t="str">
        <f>VLOOKUP(F453,石と花メイン,4,FALSE)</f>
        <v>松【常磐草】</v>
      </c>
      <c r="M453" s="393">
        <f>IF(OR(MONTH(F453)&lt;7,AND(MONTH(F453)=7,DAY(F453)&lt;=25)),
MOD(SUM((E453-1901)*365,259),260),
MOD(SUM((E453-1900)*365,259),260))</f>
        <v>49</v>
      </c>
      <c r="N453" s="390">
        <f>IF(AND(MONTH(F453)=7,DAY(F453)&gt;25),1,
ROUNDDOWN((SUM(VLOOKUP(MONTH(F453),D暦変換用数値,2,FALSE),DAY(F453))/28)+1,0))</f>
        <v>6</v>
      </c>
      <c r="O453" s="205">
        <f>IF(AND(MONTH(F453)=7,DAY(F453)&gt;25),DAY(F453)-25,
MOD((SUM(VLOOKUP(MONTH(F453),D暦変換用数値,2,FALSE),DAY(F453))),28)+1)</f>
        <v>20</v>
      </c>
      <c r="P453" s="406">
        <f>IF(OR(MONTH(F453)&lt;7,AND(MONTH(F453)=7,DAY(F453)&lt;=25)),
MOD(SUM((E453-1901)*365,(N453-1)*28,O453,258),260),
MOD(SUM((E453-1900)*365,(N453-1)*28,O453,258),260))</f>
        <v>208</v>
      </c>
      <c r="Q453" s="373" t="str">
        <f>VLOOKUP(MOD(P453,4),色,2,FALSE)</f>
        <v>黄色い</v>
      </c>
      <c r="R453" s="291" t="str">
        <f>VLOOKUP(MOD(P453,13),銀河の音,2,FALSE)</f>
        <v>宇宙の</v>
      </c>
      <c r="S453" s="384" t="str">
        <f>VLOOKUP(MOD(P453,20),太陽の紋章,2,FALSE)</f>
        <v>星</v>
      </c>
      <c r="T453" s="103" t="s">
        <v>3504</v>
      </c>
    </row>
    <row r="454" spans="1:20" s="329" customFormat="1" ht="13.5" customHeight="1">
      <c r="A454" s="49" t="str">
        <f>VLOOKUP(MOD(E454,10),十干,2,FALSE)</f>
        <v>辛</v>
      </c>
      <c r="B454" s="199" t="str">
        <f>VLOOKUP(MOD(E454,12),十二支,3,FALSE)</f>
        <v xml:space="preserve">02 零 </v>
      </c>
      <c r="C454" s="200" t="str">
        <f>VLOOKUP(F454,星座,3,TRUE)</f>
        <v xml:space="preserve">05 土 </v>
      </c>
      <c r="D454" s="535">
        <v>18636</v>
      </c>
      <c r="E454" s="45">
        <f>IFERROR(YEAR(D454),LEFT(D454,4))</f>
        <v>1951</v>
      </c>
      <c r="F454" s="45" t="str">
        <f>IF(ISTEXT(D454),RIGHT(D454,5),TEXT(D454,"mm/dd"))</f>
        <v>01/08</v>
      </c>
      <c r="G454" s="45">
        <f>SUM(MID(E454,1,1),MID(E454,2,1),MID(E454,3,1),MID(E454,4,1),MID(F454,1,1),MID(F454,2,1),MID(F454,4,1),MID(F454,5,1))</f>
        <v>25</v>
      </c>
      <c r="H454" s="45">
        <f>IF(MOD(G454,9)=0,9,MOD(G454,9))</f>
        <v>7</v>
      </c>
      <c r="I454" s="45" t="str">
        <f>IFERROR(MID("日月火水木金土",WEEKDAY(D454),1),"")</f>
        <v>月</v>
      </c>
      <c r="J454" s="305" t="s">
        <v>1287</v>
      </c>
      <c r="K454" s="203" t="str">
        <f>VLOOKUP(F454,石と花メイン,3,FALSE)</f>
        <v>●珊瑚</v>
      </c>
      <c r="L454" s="298" t="str">
        <f>VLOOKUP(F454,石と花メイン,4,FALSE)</f>
        <v>母子草【御形】</v>
      </c>
      <c r="M454" s="394">
        <f>IF(OR(MONTH(F454)&lt;7,AND(MONTH(F454)=7,DAY(F454)&lt;=25)),
MOD(SUM((E454-1901)*365,259),260),
MOD(SUM((E454-1900)*365,259),260))</f>
        <v>49</v>
      </c>
      <c r="N454" s="391">
        <f>IF(AND(MONTH(F454)=7,DAY(F454)&gt;25),1,
ROUNDDOWN((SUM(VLOOKUP(MONTH(F454),D暦変換用数値,2,FALSE),DAY(F454))/28)+1,0))</f>
        <v>6</v>
      </c>
      <c r="O454" s="46">
        <f>IF(AND(MONTH(F454)=7,DAY(F454)&gt;25),DAY(F454)-25,
MOD((SUM(VLOOKUP(MONTH(F454),D暦変換用数値,2,FALSE),DAY(F454))),28)+1)</f>
        <v>27</v>
      </c>
      <c r="P454" s="407">
        <f>IF(OR(MONTH(F454)&lt;7,AND(MONTH(F454)=7,DAY(F454)&lt;=25)),
MOD(SUM((E454-1901)*365,(N454-1)*28,O454,258),260),
MOD(SUM((E454-1900)*365,(N454-1)*28,O454,258),260))</f>
        <v>215</v>
      </c>
      <c r="Q454" s="374" t="str">
        <f>VLOOKUP(MOD(P454,4),色,2,FALSE)</f>
        <v>青い</v>
      </c>
      <c r="R454" s="292" t="str">
        <f>VLOOKUP(MOD(P454,13),銀河の音,2,FALSE)</f>
        <v>共振の</v>
      </c>
      <c r="S454" s="385" t="str">
        <f>VLOOKUP(MOD(P454,20),太陽の紋章,2,FALSE)</f>
        <v>鷲</v>
      </c>
      <c r="T454" s="79"/>
    </row>
    <row r="455" spans="1:20" s="329" customFormat="1" ht="13.5" customHeight="1">
      <c r="A455" s="282" t="str">
        <f>VLOOKUP(MOD(E455,10),十干,2,FALSE)</f>
        <v>辛</v>
      </c>
      <c r="B455" s="283" t="str">
        <f>VLOOKUP(MOD(E455,12),十二支,3,FALSE)</f>
        <v xml:space="preserve">02 零 </v>
      </c>
      <c r="C455" s="284" t="str">
        <f>VLOOKUP(F455,星座,3,TRUE)</f>
        <v xml:space="preserve">05 土 </v>
      </c>
      <c r="D455" s="533">
        <v>18638</v>
      </c>
      <c r="E455" s="83">
        <f>IFERROR(YEAR(D455),LEFT(D455,4))</f>
        <v>1951</v>
      </c>
      <c r="F455" s="83" t="str">
        <f>IF(ISTEXT(D455),RIGHT(D455,5),TEXT(D455,"mm/dd"))</f>
        <v>01/10</v>
      </c>
      <c r="G455" s="83">
        <f>SUM(MID(E455,1,1),MID(E455,2,1),MID(E455,3,1),MID(E455,4,1),MID(F455,1,1),MID(F455,2,1),MID(F455,4,1),MID(F455,5,1))</f>
        <v>18</v>
      </c>
      <c r="H455" s="83">
        <f>IF(MOD(G455,9)=0,9,MOD(G455,9))</f>
        <v>9</v>
      </c>
      <c r="I455" s="83" t="str">
        <f>IFERROR(MID("日月火水木金土",WEEKDAY(D455),1),"")</f>
        <v>水</v>
      </c>
      <c r="J455" s="303" t="s">
        <v>3872</v>
      </c>
      <c r="K455" s="87" t="str">
        <f>VLOOKUP(F455,石と花メイン,3,FALSE)</f>
        <v>◇金剛石</v>
      </c>
      <c r="L455" s="296" t="str">
        <f>VLOOKUP(F455,石と花メイン,4,FALSE)</f>
        <v>フリージア【浅黄水仙】</v>
      </c>
      <c r="M455" s="392">
        <f>IF(OR(MONTH(F455)&lt;7,AND(MONTH(F455)=7,DAY(F455)&lt;=25)),
MOD(SUM((E455-1901)*365,259),260),
MOD(SUM((E455-1900)*365,259),260))</f>
        <v>49</v>
      </c>
      <c r="N455" s="330">
        <f>IF(AND(MONTH(F455)=7,DAY(F455)&gt;25),1,
ROUNDDOWN((SUM(VLOOKUP(MONTH(F455),D暦変換用数値,2,FALSE),DAY(F455))/28)+1,0))</f>
        <v>7</v>
      </c>
      <c r="O455" s="84">
        <f>IF(AND(MONTH(F455)=7,DAY(F455)&gt;25),DAY(F455)-25,
MOD((SUM(VLOOKUP(MONTH(F455),D暦変換用数値,2,FALSE),DAY(F455))),28)+1)</f>
        <v>1</v>
      </c>
      <c r="P455" s="405">
        <f>IF(OR(MONTH(F455)&lt;7,AND(MONTH(F455)=7,DAY(F455)&lt;=25)),
MOD(SUM((E455-1901)*365,(N455-1)*28,O455,258),260),
MOD(SUM((E455-1900)*365,(N455-1)*28,O455,258),260))</f>
        <v>217</v>
      </c>
      <c r="Q455" s="371" t="str">
        <f>VLOOKUP(MOD(P455,4),色,2,FALSE)</f>
        <v>赤い</v>
      </c>
      <c r="R455" s="289" t="str">
        <f>VLOOKUP(MOD(P455,13),銀河の音,2,FALSE)</f>
        <v>太陽の</v>
      </c>
      <c r="S455" s="382" t="str">
        <f>VLOOKUP(MOD(P455,20),太陽の紋章,2,FALSE)</f>
        <v>地球</v>
      </c>
      <c r="T455" s="95" t="s">
        <v>2160</v>
      </c>
    </row>
    <row r="456" spans="1:20" s="329" customFormat="1" ht="13.5" customHeight="1">
      <c r="A456" s="50" t="str">
        <f>VLOOKUP(MOD(E456,10),十干,2,FALSE)</f>
        <v>辛</v>
      </c>
      <c r="B456" s="199" t="str">
        <f>VLOOKUP(MOD(E456,12),十二支,3,FALSE)</f>
        <v xml:space="preserve">02 零 </v>
      </c>
      <c r="C456" s="200" t="str">
        <f>VLOOKUP(F456,星座,3,TRUE)</f>
        <v xml:space="preserve">05 土 </v>
      </c>
      <c r="D456" s="531">
        <v>18985</v>
      </c>
      <c r="E456" s="1">
        <f>IFERROR(YEAR(D456),LEFT(D456,4))</f>
        <v>1951</v>
      </c>
      <c r="F456" s="1" t="str">
        <f>IF(ISTEXT(D456),RIGHT(D456,5),TEXT(D456,"mm/dd"))</f>
        <v>12/23</v>
      </c>
      <c r="G456" s="44">
        <f>SUM(MID(E456,1,1),MID(E456,2,1),MID(E456,3,1),MID(E456,4,1),MID(F456,1,1),MID(F456,2,1),MID(F456,4,1),MID(F456,5,1))</f>
        <v>24</v>
      </c>
      <c r="H456" s="45">
        <f>IF(MOD(G456,9)=0,9,MOD(G456,9))</f>
        <v>6</v>
      </c>
      <c r="I456" s="45" t="str">
        <f>IFERROR(MID("日月火水木金土",WEEKDAY(D456),1),"")</f>
        <v>日</v>
      </c>
      <c r="J456" s="304" t="s">
        <v>5087</v>
      </c>
      <c r="K456" s="202" t="str">
        <f>VLOOKUP(F456,石と花メイン,3,FALSE)</f>
        <v>◆柘榴石</v>
      </c>
      <c r="L456" s="297" t="str">
        <f>VLOOKUP(F456,石と花メイン,4,FALSE)</f>
        <v>カトレア</v>
      </c>
      <c r="M456" s="393">
        <f>IF(OR(MONTH(F456)&lt;7,AND(MONTH(F456)=7,DAY(F456)&lt;=25)),
MOD(SUM((E456-1901)*365,259),260),
MOD(SUM((E456-1900)*365,259),260))</f>
        <v>154</v>
      </c>
      <c r="N456" s="390">
        <f>IF(AND(MONTH(F456)=7,DAY(F456)&gt;25),1,
ROUNDDOWN((SUM(VLOOKUP(MONTH(F456),D暦変換用数値,2,FALSE),DAY(F456))/28)+1,0))</f>
        <v>6</v>
      </c>
      <c r="O456" s="205">
        <f>IF(AND(MONTH(F456)=7,DAY(F456)&gt;25),DAY(F456)-25,
MOD((SUM(VLOOKUP(MONTH(F456),D暦変換用数値,2,FALSE),DAY(F456))),28)+1)</f>
        <v>11</v>
      </c>
      <c r="P456" s="406">
        <f>IF(OR(MONTH(F456)&lt;7,AND(MONTH(F456)=7,DAY(F456)&lt;=25)),
MOD(SUM((E456-1901)*365,(N456-1)*28,O456,258),260),
MOD(SUM((E456-1900)*365,(N456-1)*28,O456,258),260))</f>
        <v>44</v>
      </c>
      <c r="Q456" s="373" t="str">
        <f>VLOOKUP(MOD(P456,4),色,2,FALSE)</f>
        <v>黄色い</v>
      </c>
      <c r="R456" s="291" t="str">
        <f>VLOOKUP(MOD(P456,13),銀河の音,2,FALSE)</f>
        <v>倍音の</v>
      </c>
      <c r="S456" s="384" t="str">
        <f>VLOOKUP(MOD(P456,20),太陽の紋章,2,FALSE)</f>
        <v>種</v>
      </c>
      <c r="T456" s="98" t="s">
        <v>3736</v>
      </c>
    </row>
    <row r="457" spans="1:20" s="329" customFormat="1" ht="13.5" customHeight="1">
      <c r="A457" s="50" t="str">
        <f>VLOOKUP(MOD(E457,10),十干,2,FALSE)</f>
        <v>辛</v>
      </c>
      <c r="B457" s="199" t="str">
        <f>VLOOKUP(MOD(E457,12),十二支,3,FALSE)</f>
        <v xml:space="preserve">02 零 </v>
      </c>
      <c r="C457" s="200" t="str">
        <f>VLOOKUP(F457,星座,3,TRUE)</f>
        <v xml:space="preserve">05 土 </v>
      </c>
      <c r="D457" s="531">
        <v>18986</v>
      </c>
      <c r="E457" s="1">
        <f>IFERROR(YEAR(D457),LEFT(D457,4))</f>
        <v>1951</v>
      </c>
      <c r="F457" s="1" t="str">
        <f>IF(ISTEXT(D457),RIGHT(D457,5),TEXT(D457,"mm/dd"))</f>
        <v>12/24</v>
      </c>
      <c r="G457" s="44">
        <f>SUM(MID(E457,1,1),MID(E457,2,1),MID(E457,3,1),MID(E457,4,1),MID(F457,1,1),MID(F457,2,1),MID(F457,4,1),MID(F457,5,1))</f>
        <v>25</v>
      </c>
      <c r="H457" s="45">
        <f>IF(MOD(G457,9)=0,9,MOD(G457,9))</f>
        <v>7</v>
      </c>
      <c r="I457" s="45" t="str">
        <f>IFERROR(MID("日月火水木金土",WEEKDAY(D457),1),"")</f>
        <v>月</v>
      </c>
      <c r="J457" s="304" t="s">
        <v>2492</v>
      </c>
      <c r="K457" s="202" t="str">
        <f>VLOOKUP(F457,石と花メイン,3,FALSE)</f>
        <v>◆紅玉</v>
      </c>
      <c r="L457" s="297" t="str">
        <f>VLOOKUP(F457,石と花メイン,4,FALSE)</f>
        <v>宿木/寄生木【寓生】</v>
      </c>
      <c r="M457" s="393">
        <f>IF(OR(MONTH(F457)&lt;7,AND(MONTH(F457)=7,DAY(F457)&lt;=25)),
MOD(SUM((E457-1901)*365,259),260),
MOD(SUM((E457-1900)*365,259),260))</f>
        <v>154</v>
      </c>
      <c r="N457" s="390">
        <f>IF(AND(MONTH(F457)=7,DAY(F457)&gt;25),1,
ROUNDDOWN((SUM(VLOOKUP(MONTH(F457),D暦変換用数値,2,FALSE),DAY(F457))/28)+1,0))</f>
        <v>6</v>
      </c>
      <c r="O457" s="205">
        <f>IF(AND(MONTH(F457)=7,DAY(F457)&gt;25),DAY(F457)-25,
MOD((SUM(VLOOKUP(MONTH(F457),D暦変換用数値,2,FALSE),DAY(F457))),28)+1)</f>
        <v>12</v>
      </c>
      <c r="P457" s="406">
        <f>IF(OR(MONTH(F457)&lt;7,AND(MONTH(F457)=7,DAY(F457)&lt;=25)),
MOD(SUM((E457-1901)*365,(N457-1)*28,O457,258),260),
MOD(SUM((E457-1900)*365,(N457-1)*28,O457,258),260))</f>
        <v>45</v>
      </c>
      <c r="Q457" s="372" t="str">
        <f>VLOOKUP(MOD(P457,4),色,2,FALSE)</f>
        <v>赤い</v>
      </c>
      <c r="R457" s="290" t="str">
        <f>VLOOKUP(MOD(P457,13),銀河の音,2,FALSE)</f>
        <v>律動の</v>
      </c>
      <c r="S457" s="383" t="str">
        <f>VLOOKUP(MOD(P457,20),太陽の紋章,2,FALSE)</f>
        <v>蛇</v>
      </c>
      <c r="T457" s="105" t="s">
        <v>3921</v>
      </c>
    </row>
    <row r="458" spans="1:20" s="329" customFormat="1" ht="13.5" customHeight="1">
      <c r="A458" s="50" t="str">
        <f>VLOOKUP(MOD(E458,10),十干,2,FALSE)</f>
        <v>癸</v>
      </c>
      <c r="B458" s="199" t="str">
        <f>VLOOKUP(MOD(E458,12),十二支,3,FALSE)</f>
        <v xml:space="preserve">02 零 </v>
      </c>
      <c r="C458" s="200" t="str">
        <f>VLOOKUP(F458,星座,3,TRUE)</f>
        <v xml:space="preserve">05 土 </v>
      </c>
      <c r="D458" s="531">
        <v>23018</v>
      </c>
      <c r="E458" s="1">
        <f>IFERROR(YEAR(D458),LEFT(D458,4))</f>
        <v>1963</v>
      </c>
      <c r="F458" s="1" t="str">
        <f>IF(ISTEXT(D458),RIGHT(D458,5),TEXT(D458,"mm/dd"))</f>
        <v>01/07</v>
      </c>
      <c r="G458" s="44">
        <f>SUM(MID(E458,1,1),MID(E458,2,1),MID(E458,3,1),MID(E458,4,1),MID(F458,1,1),MID(F458,2,1),MID(F458,4,1),MID(F458,5,1))</f>
        <v>27</v>
      </c>
      <c r="H458" s="45">
        <f>IF(MOD(G458,9)=0,9,MOD(G458,9))</f>
        <v>9</v>
      </c>
      <c r="I458" s="45" t="str">
        <f>IFERROR(MID("日月火水木金土",WEEKDAY(D458),1),"")</f>
        <v>月</v>
      </c>
      <c r="J458" s="304" t="s">
        <v>2493</v>
      </c>
      <c r="K458" s="202" t="str">
        <f>VLOOKUP(F458,石と花メイン,3,FALSE)</f>
        <v>■紫水晶</v>
      </c>
      <c r="L458" s="297" t="str">
        <f>VLOOKUP(F458,石と花メイン,4,FALSE)</f>
        <v>スノードロップ【待雪草】</v>
      </c>
      <c r="M458" s="393">
        <f>IF(OR(MONTH(F458)&lt;7,AND(MONTH(F458)=7,DAY(F458)&lt;=25)),
MOD(SUM((E458-1901)*365,259),260),
MOD(SUM((E458-1900)*365,259),260))</f>
        <v>9</v>
      </c>
      <c r="N458" s="390">
        <f>IF(AND(MONTH(F458)=7,DAY(F458)&gt;25),1,
ROUNDDOWN((SUM(VLOOKUP(MONTH(F458),D暦変換用数値,2,FALSE),DAY(F458))/28)+1,0))</f>
        <v>6</v>
      </c>
      <c r="O458" s="205">
        <f>IF(AND(MONTH(F458)=7,DAY(F458)&gt;25),DAY(F458)-25,
MOD((SUM(VLOOKUP(MONTH(F458),D暦変換用数値,2,FALSE),DAY(F458))),28)+1)</f>
        <v>26</v>
      </c>
      <c r="P458" s="406">
        <f>IF(OR(MONTH(F458)&lt;7,AND(MONTH(F458)=7,DAY(F458)&lt;=25)),
MOD(SUM((E458-1901)*365,(N458-1)*28,O458,258),260),
MOD(SUM((E458-1900)*365,(N458-1)*28,O458,258),260))</f>
        <v>174</v>
      </c>
      <c r="Q458" s="375" t="str">
        <f>VLOOKUP(MOD(P458,4),色,2,FALSE)</f>
        <v>白い</v>
      </c>
      <c r="R458" s="293" t="str">
        <f>VLOOKUP(MOD(P458,13),銀河の音,2,FALSE)</f>
        <v>倍音の</v>
      </c>
      <c r="S458" s="386" t="str">
        <f>VLOOKUP(MOD(P458,20),太陽の紋章,2,FALSE)</f>
        <v>魔法使い</v>
      </c>
      <c r="T458" s="97" t="s">
        <v>1884</v>
      </c>
    </row>
    <row r="459" spans="1:20" s="329" customFormat="1" ht="13.5" customHeight="1">
      <c r="A459" s="50" t="str">
        <f>VLOOKUP(MOD(E459,10),十干,2,FALSE)</f>
        <v>癸</v>
      </c>
      <c r="B459" s="199" t="str">
        <f>VLOOKUP(MOD(E459,12),十二支,3,FALSE)</f>
        <v xml:space="preserve">02 零 </v>
      </c>
      <c r="C459" s="200" t="str">
        <f>VLOOKUP(F459,星座,3,TRUE)</f>
        <v xml:space="preserve">05 土 </v>
      </c>
      <c r="D459" s="531">
        <v>23021</v>
      </c>
      <c r="E459" s="1">
        <f>IFERROR(YEAR(D459),LEFT(D459,4))</f>
        <v>1963</v>
      </c>
      <c r="F459" s="1" t="str">
        <f>IF(ISTEXT(D459),RIGHT(D459,5),TEXT(D459,"mm/dd"))</f>
        <v>01/10</v>
      </c>
      <c r="G459" s="44">
        <f>SUM(MID(E459,1,1),MID(E459,2,1),MID(E459,3,1),MID(E459,4,1),MID(F459,1,1),MID(F459,2,1),MID(F459,4,1),MID(F459,5,1))</f>
        <v>21</v>
      </c>
      <c r="H459" s="45">
        <f>IF(MOD(G459,9)=0,9,MOD(G459,9))</f>
        <v>3</v>
      </c>
      <c r="I459" s="45" t="str">
        <f>IFERROR(MID("日月火水木金土",WEEKDAY(D459),1),"")</f>
        <v>木</v>
      </c>
      <c r="J459" s="304" t="s">
        <v>2494</v>
      </c>
      <c r="K459" s="202" t="str">
        <f>VLOOKUP(F459,石と花メイン,3,FALSE)</f>
        <v>◇金剛石</v>
      </c>
      <c r="L459" s="297" t="str">
        <f>VLOOKUP(F459,石と花メイン,4,FALSE)</f>
        <v>フリージア【浅黄水仙】</v>
      </c>
      <c r="M459" s="393">
        <f>IF(OR(MONTH(F459)&lt;7,AND(MONTH(F459)=7,DAY(F459)&lt;=25)),
MOD(SUM((E459-1901)*365,259),260),
MOD(SUM((E459-1900)*365,259),260))</f>
        <v>9</v>
      </c>
      <c r="N459" s="390">
        <f>IF(AND(MONTH(F459)=7,DAY(F459)&gt;25),1,
ROUNDDOWN((SUM(VLOOKUP(MONTH(F459),D暦変換用数値,2,FALSE),DAY(F459))/28)+1,0))</f>
        <v>7</v>
      </c>
      <c r="O459" s="205">
        <f>IF(AND(MONTH(F459)=7,DAY(F459)&gt;25),DAY(F459)-25,
MOD((SUM(VLOOKUP(MONTH(F459),D暦変換用数値,2,FALSE),DAY(F459))),28)+1)</f>
        <v>1</v>
      </c>
      <c r="P459" s="406">
        <f>IF(OR(MONTH(F459)&lt;7,AND(MONTH(F459)=7,DAY(F459)&lt;=25)),
MOD(SUM((E459-1901)*365,(N459-1)*28,O459,258),260),
MOD(SUM((E459-1900)*365,(N459-1)*28,O459,258),260))</f>
        <v>177</v>
      </c>
      <c r="Q459" s="372" t="str">
        <f>VLOOKUP(MOD(P459,4),色,2,FALSE)</f>
        <v>赤い</v>
      </c>
      <c r="R459" s="290" t="str">
        <f>VLOOKUP(MOD(P459,13),銀河の音,2,FALSE)</f>
        <v>銀河の</v>
      </c>
      <c r="S459" s="383" t="str">
        <f>VLOOKUP(MOD(P459,20),太陽の紋章,2,FALSE)</f>
        <v>地球</v>
      </c>
      <c r="T459" s="99" t="s">
        <v>6053</v>
      </c>
    </row>
    <row r="460" spans="1:20" s="329" customFormat="1" ht="13.5" customHeight="1">
      <c r="A460" s="334" t="str">
        <f>VLOOKUP(MOD(E460,10),十干,2,FALSE)</f>
        <v>癸</v>
      </c>
      <c r="B460" s="331" t="str">
        <f>VLOOKUP(MOD(E460,12),十二支,3,FALSE)</f>
        <v xml:space="preserve">02 零 </v>
      </c>
      <c r="C460" s="332" t="str">
        <f>VLOOKUP(F460,星座,3,TRUE)</f>
        <v xml:space="preserve">05 土 </v>
      </c>
      <c r="D460" s="534">
        <v>23028</v>
      </c>
      <c r="E460" s="131">
        <f>IFERROR(YEAR(D460),LEFT(D460,4))</f>
        <v>1963</v>
      </c>
      <c r="F460" s="131" t="str">
        <f>IF(ISTEXT(D460),RIGHT(D460,5),TEXT(D460,"mm/dd"))</f>
        <v>01/17</v>
      </c>
      <c r="G460" s="131">
        <f>SUM(MID(E460,1,1),MID(E460,2,1),MID(E460,3,1),MID(E460,4,1),MID(F460,1,1),MID(F460,2,1),MID(F460,4,1),MID(F460,5,1))</f>
        <v>28</v>
      </c>
      <c r="H460" s="131">
        <f>IF(MOD(G460,9)=0,9,MOD(G460,9))</f>
        <v>1</v>
      </c>
      <c r="I460" s="131" t="str">
        <f>IFERROR(MID("日月火水木金土",WEEKDAY(D460),1),"")</f>
        <v>木</v>
      </c>
      <c r="J460" s="306" t="s">
        <v>8545</v>
      </c>
      <c r="K460" s="335" t="str">
        <f>VLOOKUP(F460,石と花メイン,3,FALSE)</f>
        <v>◆翠玉</v>
      </c>
      <c r="L460" s="302" t="str">
        <f>VLOOKUP(F460,石と花メイン,4,FALSE)</f>
        <v>胡蝶蘭【ファレノプシス】</v>
      </c>
      <c r="M460" s="396">
        <f>IF(OR(MONTH(F460)&lt;7,AND(MONTH(F460)=7,DAY(F460)&lt;=25)),
MOD(SUM((E460-1901)*365,259),260),
MOD(SUM((E460-1900)*365,259),260))</f>
        <v>9</v>
      </c>
      <c r="N460" s="335">
        <f>IF(AND(MONTH(F460)=7,DAY(F460)&gt;25),1,
ROUNDDOWN((SUM(VLOOKUP(MONTH(F460),D暦変換用数値,2,FALSE),DAY(F460))/28)+1,0))</f>
        <v>7</v>
      </c>
      <c r="O460" s="132">
        <f>IF(AND(MONTH(F460)=7,DAY(F460)&gt;25),DAY(F460)-25,
MOD((SUM(VLOOKUP(MONTH(F460),D暦変換用数値,2,FALSE),DAY(F460))),28)+1)</f>
        <v>8</v>
      </c>
      <c r="P460" s="404">
        <f>IF(OR(MONTH(F460)&lt;7,AND(MONTH(F460)=7,DAY(F460)&lt;=25)),
MOD(SUM((E460-1901)*365,(N460-1)*28,O460,258),260),
MOD(SUM((E460-1900)*365,(N460-1)*28,O460,258),260))</f>
        <v>184</v>
      </c>
      <c r="Q460" s="376" t="str">
        <f>VLOOKUP(MOD(P460,4),色,2,FALSE)</f>
        <v>黄色い</v>
      </c>
      <c r="R460" s="333" t="str">
        <f>VLOOKUP(MOD(P460,13),銀河の音,2,FALSE)</f>
        <v>月の</v>
      </c>
      <c r="S460" s="387" t="str">
        <f>VLOOKUP(MOD(P460,20),太陽の紋章,2,FALSE)</f>
        <v>種</v>
      </c>
      <c r="T460" s="119" t="s">
        <v>8546</v>
      </c>
    </row>
    <row r="461" spans="1:20" s="329" customFormat="1" ht="13.5" customHeight="1">
      <c r="A461" s="50" t="str">
        <f>VLOOKUP(MOD(E461,10),十干,2,FALSE)</f>
        <v>癸</v>
      </c>
      <c r="B461" s="199" t="str">
        <f>VLOOKUP(MOD(E461,12),十二支,3,FALSE)</f>
        <v xml:space="preserve">02 零 </v>
      </c>
      <c r="C461" s="200" t="str">
        <f>VLOOKUP(F461,星座,3,TRUE)</f>
        <v xml:space="preserve">05 土 </v>
      </c>
      <c r="D461" s="531">
        <v>23029</v>
      </c>
      <c r="E461" s="1">
        <f>IFERROR(YEAR(D461),LEFT(D461,4))</f>
        <v>1963</v>
      </c>
      <c r="F461" s="1" t="str">
        <f>IF(ISTEXT(D461),RIGHT(D461,5),TEXT(D461,"mm/dd"))</f>
        <v>01/18</v>
      </c>
      <c r="G461" s="44">
        <f>SUM(MID(E461,1,1),MID(E461,2,1),MID(E461,3,1),MID(E461,4,1),MID(F461,1,1),MID(F461,2,1),MID(F461,4,1),MID(F461,5,1))</f>
        <v>29</v>
      </c>
      <c r="H461" s="45">
        <f>IF(MOD(G461,9)=0,9,MOD(G461,9))</f>
        <v>2</v>
      </c>
      <c r="I461" s="45" t="str">
        <f>IFERROR(MID("日月火水木金土",WEEKDAY(D461),1),"")</f>
        <v>金</v>
      </c>
      <c r="J461" s="304" t="s">
        <v>2495</v>
      </c>
      <c r="K461" s="202" t="str">
        <f>VLOOKUP(F461,石と花メイン,3,FALSE)</f>
        <v>◇金剛石</v>
      </c>
      <c r="L461" s="297" t="str">
        <f>VLOOKUP(F461,石と花メイン,4,FALSE)</f>
        <v>プリムラ【西洋桜草】</v>
      </c>
      <c r="M461" s="393">
        <f>IF(OR(MONTH(F461)&lt;7,AND(MONTH(F461)=7,DAY(F461)&lt;=25)),
MOD(SUM((E461-1901)*365,259),260),
MOD(SUM((E461-1900)*365,259),260))</f>
        <v>9</v>
      </c>
      <c r="N461" s="390">
        <f>IF(AND(MONTH(F461)=7,DAY(F461)&gt;25),1,
ROUNDDOWN((SUM(VLOOKUP(MONTH(F461),D暦変換用数値,2,FALSE),DAY(F461))/28)+1,0))</f>
        <v>7</v>
      </c>
      <c r="O461" s="205">
        <f>IF(AND(MONTH(F461)=7,DAY(F461)&gt;25),DAY(F461)-25,
MOD((SUM(VLOOKUP(MONTH(F461),D暦変換用数値,2,FALSE),DAY(F461))),28)+1)</f>
        <v>9</v>
      </c>
      <c r="P461" s="406">
        <f>IF(OR(MONTH(F461)&lt;7,AND(MONTH(F461)=7,DAY(F461)&lt;=25)),
MOD(SUM((E461-1901)*365,(N461-1)*28,O461,258),260),
MOD(SUM((E461-1900)*365,(N461-1)*28,O461,258),260))</f>
        <v>185</v>
      </c>
      <c r="Q461" s="372" t="str">
        <f>VLOOKUP(MOD(P461,4),色,2,FALSE)</f>
        <v>赤い</v>
      </c>
      <c r="R461" s="290" t="str">
        <f>VLOOKUP(MOD(P461,13),銀河の音,2,FALSE)</f>
        <v>電気の</v>
      </c>
      <c r="S461" s="383" t="str">
        <f>VLOOKUP(MOD(P461,20),太陽の紋章,2,FALSE)</f>
        <v>蛇</v>
      </c>
      <c r="T461" s="98" t="s">
        <v>3736</v>
      </c>
    </row>
    <row r="462" spans="1:20" s="329" customFormat="1" ht="13.5" customHeight="1">
      <c r="A462" s="50" t="str">
        <f>VLOOKUP(MOD(E462,10),十干,2,FALSE)</f>
        <v>癸</v>
      </c>
      <c r="B462" s="199" t="str">
        <f>VLOOKUP(MOD(E462,12),十二支,3,FALSE)</f>
        <v xml:space="preserve">02 零 </v>
      </c>
      <c r="C462" s="200" t="str">
        <f>VLOOKUP(F462,星座,3,TRUE)</f>
        <v xml:space="preserve">05 土 </v>
      </c>
      <c r="D462" s="531">
        <v>23376</v>
      </c>
      <c r="E462" s="1">
        <f>IFERROR(YEAR(D462),LEFT(D462,4))</f>
        <v>1963</v>
      </c>
      <c r="F462" s="1" t="str">
        <f>IF(ISTEXT(D462),RIGHT(D462,5),TEXT(D462,"mm/dd"))</f>
        <v>12/31</v>
      </c>
      <c r="G462" s="44">
        <f>SUM(MID(E462,1,1),MID(E462,2,1),MID(E462,3,1),MID(E462,4,1),MID(F462,1,1),MID(F462,2,1),MID(F462,4,1),MID(F462,5,1))</f>
        <v>26</v>
      </c>
      <c r="H462" s="45">
        <f>IF(MOD(G462,9)=0,9,MOD(G462,9))</f>
        <v>8</v>
      </c>
      <c r="I462" s="45" t="str">
        <f>IFERROR(MID("日月火水木金土",WEEKDAY(D462),1),"")</f>
        <v>火</v>
      </c>
      <c r="J462" s="304" t="s">
        <v>2496</v>
      </c>
      <c r="K462" s="202" t="str">
        <f>VLOOKUP(F462,石と花メイン,3,FALSE)</f>
        <v>◆翠玉</v>
      </c>
      <c r="L462" s="297" t="str">
        <f>VLOOKUP(F462,石と花メイン,4,FALSE)</f>
        <v>千両/仙蓼【草珊瑚】</v>
      </c>
      <c r="M462" s="393">
        <f>IF(OR(MONTH(F462)&lt;7,AND(MONTH(F462)=7,DAY(F462)&lt;=25)),
MOD(SUM((E462-1901)*365,259),260),
MOD(SUM((E462-1900)*365,259),260))</f>
        <v>114</v>
      </c>
      <c r="N462" s="390">
        <f>IF(AND(MONTH(F462)=7,DAY(F462)&gt;25),1,
ROUNDDOWN((SUM(VLOOKUP(MONTH(F462),D暦変換用数値,2,FALSE),DAY(F462))/28)+1,0))</f>
        <v>6</v>
      </c>
      <c r="O462" s="205">
        <f>IF(AND(MONTH(F462)=7,DAY(F462)&gt;25),DAY(F462)-25,
MOD((SUM(VLOOKUP(MONTH(F462),D暦変換用数値,2,FALSE),DAY(F462))),28)+1)</f>
        <v>19</v>
      </c>
      <c r="P462" s="406">
        <f>IF(OR(MONTH(F462)&lt;7,AND(MONTH(F462)=7,DAY(F462)&lt;=25)),
MOD(SUM((E462-1901)*365,(N462-1)*28,O462,258),260),
MOD(SUM((E462-1900)*365,(N462-1)*28,O462,258),260))</f>
        <v>12</v>
      </c>
      <c r="Q462" s="373" t="str">
        <f>VLOOKUP(MOD(P462,4),色,2,FALSE)</f>
        <v>黄色い</v>
      </c>
      <c r="R462" s="291" t="str">
        <f>VLOOKUP(MOD(P462,13),銀河の音,2,FALSE)</f>
        <v>水晶の</v>
      </c>
      <c r="S462" s="384" t="str">
        <f>VLOOKUP(MOD(P462,20),太陽の紋章,2,FALSE)</f>
        <v>人</v>
      </c>
      <c r="T462" s="98" t="s">
        <v>3736</v>
      </c>
    </row>
    <row r="463" spans="1:20" s="329" customFormat="1" ht="13.5" customHeight="1">
      <c r="A463" s="50" t="str">
        <f>VLOOKUP(MOD(E463,10),十干,2,FALSE)</f>
        <v>乙</v>
      </c>
      <c r="B463" s="199" t="str">
        <f>VLOOKUP(MOD(E463,12),十二支,3,FALSE)</f>
        <v xml:space="preserve">02 零 </v>
      </c>
      <c r="C463" s="200" t="str">
        <f>VLOOKUP(F463,星座,3,TRUE)</f>
        <v xml:space="preserve">05 土 </v>
      </c>
      <c r="D463" s="535">
        <v>27399</v>
      </c>
      <c r="E463" s="45">
        <f>IFERROR(YEAR(D463),LEFT(D463,4))</f>
        <v>1975</v>
      </c>
      <c r="F463" s="45" t="str">
        <f>IF(ISTEXT(D463),RIGHT(D463,5),TEXT(D463,"mm/dd"))</f>
        <v>01/05</v>
      </c>
      <c r="G463" s="45">
        <f>SUM(MID(E463,1,1),MID(E463,2,1),MID(E463,3,1),MID(E463,4,1),MID(F463,1,1),MID(F463,2,1),MID(F463,4,1),MID(F463,5,1))</f>
        <v>28</v>
      </c>
      <c r="H463" s="45">
        <f>IF(MOD(G463,9)=0,9,MOD(G463,9))</f>
        <v>1</v>
      </c>
      <c r="I463" s="45" t="str">
        <f>IFERROR(MID("日月火水木金土",WEEKDAY(D463),1),"")</f>
        <v>日</v>
      </c>
      <c r="J463" s="305" t="s">
        <v>1122</v>
      </c>
      <c r="K463" s="203" t="str">
        <f>VLOOKUP(F463,石と花メイン,3,FALSE)</f>
        <v>■赤縞瑪瑙</v>
      </c>
      <c r="L463" s="298" t="str">
        <f>VLOOKUP(F463,石と花メイン,4,FALSE)</f>
        <v>雪割草【三角草】</v>
      </c>
      <c r="M463" s="394">
        <f>IF(OR(MONTH(F463)&lt;7,AND(MONTH(F463)=7,DAY(F463)&lt;=25)),
MOD(SUM((E463-1901)*365,259),260),
MOD(SUM((E463-1900)*365,259),260))</f>
        <v>229</v>
      </c>
      <c r="N463" s="391">
        <f>IF(AND(MONTH(F463)=7,DAY(F463)&gt;25),1,
ROUNDDOWN((SUM(VLOOKUP(MONTH(F463),D暦変換用数値,2,FALSE),DAY(F463))/28)+1,0))</f>
        <v>6</v>
      </c>
      <c r="O463" s="46">
        <f>IF(AND(MONTH(F463)=7,DAY(F463)&gt;25),DAY(F463)-25,
MOD((SUM(VLOOKUP(MONTH(F463),D暦変換用数値,2,FALSE),DAY(F463))),28)+1)</f>
        <v>24</v>
      </c>
      <c r="P463" s="407">
        <f>IF(OR(MONTH(F463)&lt;7,AND(MONTH(F463)=7,DAY(F463)&lt;=25)),
MOD(SUM((E463-1901)*365,(N463-1)*28,O463,258),260),
MOD(SUM((E463-1900)*365,(N463-1)*28,O463,258),260))</f>
        <v>132</v>
      </c>
      <c r="Q463" s="373" t="str">
        <f>VLOOKUP(MOD(P463,4),色,2,FALSE)</f>
        <v>黄色い</v>
      </c>
      <c r="R463" s="291" t="str">
        <f>VLOOKUP(MOD(P463,13),銀河の音,2,FALSE)</f>
        <v>月の</v>
      </c>
      <c r="S463" s="384" t="str">
        <f>VLOOKUP(MOD(P463,20),太陽の紋章,2,FALSE)</f>
        <v>人</v>
      </c>
      <c r="T463" s="94" t="s">
        <v>9154</v>
      </c>
    </row>
    <row r="464" spans="1:20" s="329" customFormat="1" ht="13.5" customHeight="1">
      <c r="A464" s="50" t="str">
        <f>VLOOKUP(MOD(E464,10),十干,2,FALSE)</f>
        <v>乙</v>
      </c>
      <c r="B464" s="199" t="str">
        <f>VLOOKUP(MOD(E464,12),十二支,3,FALSE)</f>
        <v xml:space="preserve">02 零 </v>
      </c>
      <c r="C464" s="200" t="str">
        <f>VLOOKUP(F464,星座,3,TRUE)</f>
        <v xml:space="preserve">05 土 </v>
      </c>
      <c r="D464" s="531">
        <v>27402</v>
      </c>
      <c r="E464" s="1">
        <f>IFERROR(YEAR(D464),LEFT(D464,4))</f>
        <v>1975</v>
      </c>
      <c r="F464" s="1" t="str">
        <f>IF(ISTEXT(D464),RIGHT(D464,5),TEXT(D464,"mm/dd"))</f>
        <v>01/08</v>
      </c>
      <c r="G464" s="44">
        <f>SUM(MID(E464,1,1),MID(E464,2,1),MID(E464,3,1),MID(E464,4,1),MID(F464,1,1),MID(F464,2,1),MID(F464,4,1),MID(F464,5,1))</f>
        <v>31</v>
      </c>
      <c r="H464" s="45">
        <f>IF(MOD(G464,9)=0,9,MOD(G464,9))</f>
        <v>4</v>
      </c>
      <c r="I464" s="45" t="str">
        <f>IFERROR(MID("日月火水木金土",WEEKDAY(D464),1),"")</f>
        <v>水</v>
      </c>
      <c r="J464" s="304" t="s">
        <v>2497</v>
      </c>
      <c r="K464" s="202" t="str">
        <f>VLOOKUP(F464,石と花メイン,3,FALSE)</f>
        <v>●珊瑚</v>
      </c>
      <c r="L464" s="297" t="str">
        <f>VLOOKUP(F464,石と花メイン,4,FALSE)</f>
        <v>母子草【御形】</v>
      </c>
      <c r="M464" s="393">
        <f>IF(OR(MONTH(F464)&lt;7,AND(MONTH(F464)=7,DAY(F464)&lt;=25)),
MOD(SUM((E464-1901)*365,259),260),
MOD(SUM((E464-1900)*365,259),260))</f>
        <v>229</v>
      </c>
      <c r="N464" s="390">
        <f>IF(AND(MONTH(F464)=7,DAY(F464)&gt;25),1,
ROUNDDOWN((SUM(VLOOKUP(MONTH(F464),D暦変換用数値,2,FALSE),DAY(F464))/28)+1,0))</f>
        <v>6</v>
      </c>
      <c r="O464" s="205">
        <f>IF(AND(MONTH(F464)=7,DAY(F464)&gt;25),DAY(F464)-25,
MOD((SUM(VLOOKUP(MONTH(F464),D暦変換用数値,2,FALSE),DAY(F464))),28)+1)</f>
        <v>27</v>
      </c>
      <c r="P464" s="406">
        <f>IF(OR(MONTH(F464)&lt;7,AND(MONTH(F464)=7,DAY(F464)&lt;=25)),
MOD(SUM((E464-1901)*365,(N464-1)*28,O464,258),260),
MOD(SUM((E464-1900)*365,(N464-1)*28,O464,258),260))</f>
        <v>135</v>
      </c>
      <c r="Q464" s="374" t="str">
        <f>VLOOKUP(MOD(P464,4),色,2,FALSE)</f>
        <v>青い</v>
      </c>
      <c r="R464" s="292" t="str">
        <f>VLOOKUP(MOD(P464,13),銀河の音,2,FALSE)</f>
        <v>倍音の</v>
      </c>
      <c r="S464" s="385" t="str">
        <f>VLOOKUP(MOD(P464,20),太陽の紋章,2,FALSE)</f>
        <v>鷲</v>
      </c>
      <c r="T464" s="98" t="s">
        <v>3736</v>
      </c>
    </row>
    <row r="465" spans="1:20" s="329" customFormat="1" ht="13.5" customHeight="1">
      <c r="A465" s="50" t="str">
        <f>VLOOKUP(MOD(E465,10),十干,2,FALSE)</f>
        <v>乙</v>
      </c>
      <c r="B465" s="199" t="str">
        <f>VLOOKUP(MOD(E465,12),十二支,3,FALSE)</f>
        <v xml:space="preserve">02 零 </v>
      </c>
      <c r="C465" s="200" t="str">
        <f>VLOOKUP(F465,星座,3,TRUE)</f>
        <v xml:space="preserve">05 土 </v>
      </c>
      <c r="D465" s="531">
        <v>27405</v>
      </c>
      <c r="E465" s="1">
        <f>IFERROR(YEAR(D465),LEFT(D465,4))</f>
        <v>1975</v>
      </c>
      <c r="F465" s="1" t="str">
        <f>IF(ISTEXT(D465),RIGHT(D465,5),TEXT(D465,"mm/dd"))</f>
        <v>01/11</v>
      </c>
      <c r="G465" s="44">
        <f>SUM(MID(E465,1,1),MID(E465,2,1),MID(E465,3,1),MID(E465,4,1),MID(F465,1,1),MID(F465,2,1),MID(F465,4,1),MID(F465,5,1))</f>
        <v>25</v>
      </c>
      <c r="H465" s="45">
        <f>IF(MOD(G465,9)=0,9,MOD(G465,9))</f>
        <v>7</v>
      </c>
      <c r="I465" s="45" t="str">
        <f>IFERROR(MID("日月火水木金土",WEEKDAY(D465),1),"")</f>
        <v>土</v>
      </c>
      <c r="J465" s="304" t="s">
        <v>2498</v>
      </c>
      <c r="K465" s="202" t="str">
        <f>VLOOKUP(F465,石と花メイン,3,FALSE)</f>
        <v>●孔雀石</v>
      </c>
      <c r="L465" s="297" t="str">
        <f>VLOOKUP(F465,石と花メイン,4,FALSE)</f>
        <v>芹【白根草】</v>
      </c>
      <c r="M465" s="393">
        <f>IF(OR(MONTH(F465)&lt;7,AND(MONTH(F465)=7,DAY(F465)&lt;=25)),
MOD(SUM((E465-1901)*365,259),260),
MOD(SUM((E465-1900)*365,259),260))</f>
        <v>229</v>
      </c>
      <c r="N465" s="390">
        <f>IF(AND(MONTH(F465)=7,DAY(F465)&gt;25),1,
ROUNDDOWN((SUM(VLOOKUP(MONTH(F465),D暦変換用数値,2,FALSE),DAY(F465))/28)+1,0))</f>
        <v>7</v>
      </c>
      <c r="O465" s="205">
        <f>IF(AND(MONTH(F465)=7,DAY(F465)&gt;25),DAY(F465)-25,
MOD((SUM(VLOOKUP(MONTH(F465),D暦変換用数値,2,FALSE),DAY(F465))),28)+1)</f>
        <v>2</v>
      </c>
      <c r="P465" s="406">
        <f>IF(OR(MONTH(F465)&lt;7,AND(MONTH(F465)=7,DAY(F465)&lt;=25)),
MOD(SUM((E465-1901)*365,(N465-1)*28,O465,258),260),
MOD(SUM((E465-1900)*365,(N465-1)*28,O465,258),260))</f>
        <v>138</v>
      </c>
      <c r="Q465" s="375" t="str">
        <f>VLOOKUP(MOD(P465,4),色,2,FALSE)</f>
        <v>白い</v>
      </c>
      <c r="R465" s="293" t="str">
        <f>VLOOKUP(MOD(P465,13),銀河の音,2,FALSE)</f>
        <v>銀河の</v>
      </c>
      <c r="S465" s="386" t="str">
        <f>VLOOKUP(MOD(P465,20),太陽の紋章,2,FALSE)</f>
        <v>鏡</v>
      </c>
      <c r="T465" s="98" t="s">
        <v>3736</v>
      </c>
    </row>
    <row r="466" spans="1:20" s="329" customFormat="1" ht="13.5" customHeight="1">
      <c r="A466" s="334" t="str">
        <f>VLOOKUP(MOD(E466,10),十干,2,FALSE)</f>
        <v>乙</v>
      </c>
      <c r="B466" s="331" t="str">
        <f>VLOOKUP(MOD(E466,12),十二支,3,FALSE)</f>
        <v xml:space="preserve">02 零 </v>
      </c>
      <c r="C466" s="332" t="str">
        <f>VLOOKUP(F466,星座,3,TRUE)</f>
        <v xml:space="preserve">05 土 </v>
      </c>
      <c r="D466" s="540">
        <v>27408</v>
      </c>
      <c r="E466" s="131">
        <f>IFERROR(YEAR(D466),LEFT(D466,4))</f>
        <v>1975</v>
      </c>
      <c r="F466" s="538" t="str">
        <f>IF(ISTEXT(D466),RIGHT(D466,5),TEXT(D466,"mm/dd"))</f>
        <v>01/14</v>
      </c>
      <c r="G466" s="131">
        <f>SUM(MID(E466,1,1),MID(E466,2,1),MID(E466,3,1),MID(E466,4,1),MID(F466,1,1),MID(F466,2,1),MID(F466,4,1),MID(F466,5,1))</f>
        <v>28</v>
      </c>
      <c r="H466" s="131">
        <f>IF(MOD(G466,9)=0,9,MOD(G466,9))</f>
        <v>1</v>
      </c>
      <c r="I466" s="131" t="str">
        <f>IFERROR(MID("日月火水木金土",WEEKDAY(D466),1),"")</f>
        <v>火</v>
      </c>
      <c r="J466" s="306" t="s">
        <v>9258</v>
      </c>
      <c r="K466" s="335" t="str">
        <f>VLOOKUP(F466,石と花メイン,3,FALSE)</f>
        <v>◆黄玉</v>
      </c>
      <c r="L466" s="302" t="str">
        <f>VLOOKUP(F466,石と花メイン,4,FALSE)</f>
        <v>シンビジウム【春蘭】</v>
      </c>
      <c r="M466" s="396">
        <f>IF(OR(MONTH(F466)&lt;7,AND(MONTH(F466)=7,DAY(F466)&lt;=25)),
MOD(SUM((E466-1901)*365,259),260),
MOD(SUM((E466-1900)*365,259),260))</f>
        <v>229</v>
      </c>
      <c r="N466" s="335">
        <f>IF(AND(MONTH(F466)=7,DAY(F466)&gt;25),1,
ROUNDDOWN((SUM(VLOOKUP(MONTH(F466),D暦変換用数値,2,FALSE),DAY(F466))/28)+1,0))</f>
        <v>7</v>
      </c>
      <c r="O466" s="132">
        <f>IF(AND(MONTH(F466)=7,DAY(F466)&gt;25),DAY(F466)-25,
MOD((SUM(VLOOKUP(MONTH(F466),D暦変換用数値,2,FALSE),DAY(F466))),28)+1)</f>
        <v>5</v>
      </c>
      <c r="P466" s="404">
        <f>IF(OR(MONTH(F466)&lt;7,AND(MONTH(F466)=7,DAY(F466)&lt;=25)),
MOD(SUM((E466-1901)*365,(N466-1)*28,O466,258),260),
MOD(SUM((E466-1900)*365,(N466-1)*28,O466,258),260))</f>
        <v>141</v>
      </c>
      <c r="Q466" s="376" t="str">
        <f>VLOOKUP(MOD(P466,4),色,2,FALSE)</f>
        <v>赤い</v>
      </c>
      <c r="R466" s="333" t="str">
        <f>VLOOKUP(MOD(P466,13),銀河の音,2,FALSE)</f>
        <v>スペクトルの</v>
      </c>
      <c r="S466" s="387" t="str">
        <f>VLOOKUP(MOD(P466,20),太陽の紋章,2,FALSE)</f>
        <v>竜</v>
      </c>
      <c r="T466" s="127" t="s">
        <v>9260</v>
      </c>
    </row>
    <row r="467" spans="1:20" s="329" customFormat="1" ht="13.5" customHeight="1">
      <c r="A467" s="50" t="str">
        <f>VLOOKUP(MOD(E467,10),十干,2,FALSE)</f>
        <v>乙</v>
      </c>
      <c r="B467" s="199" t="str">
        <f>VLOOKUP(MOD(E467,12),十二支,3,FALSE)</f>
        <v xml:space="preserve">02 零 </v>
      </c>
      <c r="C467" s="200" t="str">
        <f>VLOOKUP(F467,星座,3,TRUE)</f>
        <v xml:space="preserve">05 土 </v>
      </c>
      <c r="D467" s="531">
        <v>27758</v>
      </c>
      <c r="E467" s="1">
        <f>IFERROR(YEAR(D467),LEFT(D467,4))</f>
        <v>1975</v>
      </c>
      <c r="F467" s="1" t="str">
        <f>IF(ISTEXT(D467),RIGHT(D467,5),TEXT(D467,"mm/dd"))</f>
        <v>12/30</v>
      </c>
      <c r="G467" s="44">
        <f>SUM(MID(E467,1,1),MID(E467,2,1),MID(E467,3,1),MID(E467,4,1),MID(F467,1,1),MID(F467,2,1),MID(F467,4,1),MID(F467,5,1))</f>
        <v>28</v>
      </c>
      <c r="H467" s="45">
        <f>IF(MOD(G467,9)=0,9,MOD(G467,9))</f>
        <v>1</v>
      </c>
      <c r="I467" s="45" t="str">
        <f>IFERROR(MID("日月火水木金土",WEEKDAY(D467),1),"")</f>
        <v>火</v>
      </c>
      <c r="J467" s="304" t="s">
        <v>2737</v>
      </c>
      <c r="K467" s="202" t="str">
        <f>VLOOKUP(F467,石と花メイン,3,FALSE)</f>
        <v>▲白金</v>
      </c>
      <c r="L467" s="297" t="str">
        <f>VLOOKUP(F467,石と花メイン,4,FALSE)</f>
        <v>蝋梅【唐梅】</v>
      </c>
      <c r="M467" s="393">
        <f>IF(OR(MONTH(F467)&lt;7,AND(MONTH(F467)=7,DAY(F467)&lt;=25)),
MOD(SUM((E467-1901)*365,259),260),
MOD(SUM((E467-1900)*365,259),260))</f>
        <v>74</v>
      </c>
      <c r="N467" s="390">
        <f>IF(AND(MONTH(F467)=7,DAY(F467)&gt;25),1,
ROUNDDOWN((SUM(VLOOKUP(MONTH(F467),D暦変換用数値,2,FALSE),DAY(F467))/28)+1,0))</f>
        <v>6</v>
      </c>
      <c r="O467" s="205">
        <f>IF(AND(MONTH(F467)=7,DAY(F467)&gt;25),DAY(F467)-25,
MOD((SUM(VLOOKUP(MONTH(F467),D暦変換用数値,2,FALSE),DAY(F467))),28)+1)</f>
        <v>18</v>
      </c>
      <c r="P467" s="406">
        <f>IF(OR(MONTH(F467)&lt;7,AND(MONTH(F467)=7,DAY(F467)&lt;=25)),
MOD(SUM((E467-1901)*365,(N467-1)*28,O467,258),260),
MOD(SUM((E467-1900)*365,(N467-1)*28,O467,258),260))</f>
        <v>231</v>
      </c>
      <c r="Q467" s="374" t="str">
        <f>VLOOKUP(MOD(P467,4),色,2,FALSE)</f>
        <v>青い</v>
      </c>
      <c r="R467" s="292" t="str">
        <f>VLOOKUP(MOD(P467,13),銀河の音,2,FALSE)</f>
        <v>惑星の</v>
      </c>
      <c r="S467" s="385" t="str">
        <f>VLOOKUP(MOD(P467,20),太陽の紋章,2,FALSE)</f>
        <v>猿</v>
      </c>
      <c r="T467" s="97" t="s">
        <v>3506</v>
      </c>
    </row>
    <row r="468" spans="1:20" s="329" customFormat="1" ht="13.5" customHeight="1">
      <c r="A468" s="334" t="str">
        <f>VLOOKUP(MOD(E468,10),十干,2,FALSE)</f>
        <v>乙</v>
      </c>
      <c r="B468" s="331" t="str">
        <f>VLOOKUP(MOD(E468,12),十二支,3,FALSE)</f>
        <v xml:space="preserve">02 零 </v>
      </c>
      <c r="C468" s="332" t="str">
        <f>VLOOKUP(F468,星座,3,TRUE)</f>
        <v xml:space="preserve">05 土 </v>
      </c>
      <c r="D468" s="534">
        <v>27758</v>
      </c>
      <c r="E468" s="131">
        <f>IFERROR(YEAR(D468),LEFT(D468,4))</f>
        <v>1975</v>
      </c>
      <c r="F468" s="131" t="str">
        <f>IF(ISTEXT(D468),RIGHT(D468,5),TEXT(D468,"mm/dd"))</f>
        <v>12/30</v>
      </c>
      <c r="G468" s="131">
        <f>SUM(MID(E468,1,1),MID(E468,2,1),MID(E468,3,1),MID(E468,4,1),MID(F468,1,1),MID(F468,2,1),MID(F468,4,1),MID(F468,5,1))</f>
        <v>28</v>
      </c>
      <c r="H468" s="131">
        <f>IF(MOD(G468,9)=0,9,MOD(G468,9))</f>
        <v>1</v>
      </c>
      <c r="I468" s="131" t="str">
        <f>IFERROR(MID("日月火水木金土",WEEKDAY(D468),1),"")</f>
        <v>火</v>
      </c>
      <c r="J468" s="306" t="s">
        <v>8282</v>
      </c>
      <c r="K468" s="335" t="str">
        <f>VLOOKUP(F468,石と花メイン,3,FALSE)</f>
        <v>▲白金</v>
      </c>
      <c r="L468" s="302" t="str">
        <f>VLOOKUP(F468,石と花メイン,4,FALSE)</f>
        <v>蝋梅【唐梅】</v>
      </c>
      <c r="M468" s="396">
        <f>IF(OR(MONTH(F468)&lt;7,AND(MONTH(F468)=7,DAY(F468)&lt;=25)),
MOD(SUM((E468-1901)*365,259),260),
MOD(SUM((E468-1900)*365,259),260))</f>
        <v>74</v>
      </c>
      <c r="N468" s="335">
        <f>IF(AND(MONTH(F468)=7,DAY(F468)&gt;25),1,
ROUNDDOWN((SUM(VLOOKUP(MONTH(F468),D暦変換用数値,2,FALSE),DAY(F468))/28)+1,0))</f>
        <v>6</v>
      </c>
      <c r="O468" s="132">
        <f>IF(AND(MONTH(F468)=7,DAY(F468)&gt;25),DAY(F468)-25,
MOD((SUM(VLOOKUP(MONTH(F468),D暦変換用数値,2,FALSE),DAY(F468))),28)+1)</f>
        <v>18</v>
      </c>
      <c r="P468" s="404">
        <f>IF(OR(MONTH(F468)&lt;7,AND(MONTH(F468)=7,DAY(F468)&lt;=25)),
MOD(SUM((E468-1901)*365,(N468-1)*28,O468,258),260),
MOD(SUM((E468-1900)*365,(N468-1)*28,O468,258),260))</f>
        <v>231</v>
      </c>
      <c r="Q468" s="376" t="str">
        <f>VLOOKUP(MOD(P468,4),色,2,FALSE)</f>
        <v>青い</v>
      </c>
      <c r="R468" s="333" t="str">
        <f>VLOOKUP(MOD(P468,13),銀河の音,2,FALSE)</f>
        <v>惑星の</v>
      </c>
      <c r="S468" s="387" t="str">
        <f>VLOOKUP(MOD(P468,20),太陽の紋章,2,FALSE)</f>
        <v>猿</v>
      </c>
      <c r="T468" s="145"/>
    </row>
    <row r="469" spans="1:20" s="329" customFormat="1" ht="13.5" customHeight="1">
      <c r="A469" s="76" t="str">
        <f>VLOOKUP(MOD(E469,10),十干,2,FALSE)</f>
        <v>丁</v>
      </c>
      <c r="B469" s="199" t="str">
        <f>VLOOKUP(MOD(E469,12),十二支,3,FALSE)</f>
        <v xml:space="preserve">02 零 </v>
      </c>
      <c r="C469" s="200" t="str">
        <f>VLOOKUP(F469,星座,3,TRUE)</f>
        <v xml:space="preserve">05 土 </v>
      </c>
      <c r="D469" s="534">
        <v>31786</v>
      </c>
      <c r="E469" s="116">
        <f>IFERROR(YEAR(D469),LEFT(D469,4))</f>
        <v>1987</v>
      </c>
      <c r="F469" s="116" t="str">
        <f>IF(ISTEXT(D469),RIGHT(D469,5),TEXT(D469,"mm/dd"))</f>
        <v>01/09</v>
      </c>
      <c r="G469" s="116">
        <f>SUM(MID(E469,1,1),MID(E469,2,1),MID(E469,3,1),MID(E469,4,1),MID(F469,1,1),MID(F469,2,1),MID(F469,4,1),MID(F469,5,1))</f>
        <v>35</v>
      </c>
      <c r="H469" s="116">
        <f>IF(MOD(G469,9)=0,9,MOD(G469,9))</f>
        <v>8</v>
      </c>
      <c r="I469" s="116" t="str">
        <f>IFERROR(MID("日月火水木金土",WEEKDAY(D469),1),"")</f>
        <v>金</v>
      </c>
      <c r="J469" s="306" t="s">
        <v>7218</v>
      </c>
      <c r="K469" s="203" t="str">
        <f>VLOOKUP(F469,石と花メイン,3,FALSE)</f>
        <v>◆菫青石</v>
      </c>
      <c r="L469" s="299" t="str">
        <f>VLOOKUP(F469,石と花メイン,4,FALSE)</f>
        <v>菫【一夜草】</v>
      </c>
      <c r="M469" s="395">
        <f>IF(OR(MONTH(F469)&lt;7,AND(MONTH(F469)=7,DAY(F469)&lt;=25)),
MOD(SUM((E469-1901)*365,259),260),
MOD(SUM((E469-1900)*365,259),260))</f>
        <v>189</v>
      </c>
      <c r="N469" s="121">
        <f>IF(AND(MONTH(F469)=7,DAY(F469)&gt;25),1,
ROUNDDOWN((SUM(VLOOKUP(MONTH(F469),D暦変換用数値,2,FALSE),DAY(F469))/28)+1,0))</f>
        <v>6</v>
      </c>
      <c r="O469" s="117">
        <f>IF(AND(MONTH(F469)=7,DAY(F469)&gt;25),DAY(F469)-25,
MOD((SUM(VLOOKUP(MONTH(F469),D暦変換用数値,2,FALSE),DAY(F469))),28)+1)</f>
        <v>28</v>
      </c>
      <c r="P469" s="408">
        <f>IF(OR(MONTH(F469)&lt;7,AND(MONTH(F469)=7,DAY(F469)&lt;=25)),
MOD(SUM((E469-1901)*365,(N469-1)*28,O469,258),260),
MOD(SUM((E469-1900)*365,(N469-1)*28,O469,258),260))</f>
        <v>96</v>
      </c>
      <c r="Q469" s="373" t="str">
        <f>VLOOKUP(MOD(P469,4),色,2,FALSE)</f>
        <v>黄色い</v>
      </c>
      <c r="R469" s="291" t="str">
        <f>VLOOKUP(MOD(P469,13),銀河の音,2,FALSE)</f>
        <v>倍音の</v>
      </c>
      <c r="S469" s="384" t="str">
        <f>VLOOKUP(MOD(P469,20),太陽の紋章,2,FALSE)</f>
        <v>戦士</v>
      </c>
      <c r="T469" s="118"/>
    </row>
    <row r="470" spans="1:20" s="329" customFormat="1" ht="13.5" customHeight="1">
      <c r="A470" s="50" t="str">
        <f>VLOOKUP(MOD(E470,10),十干,2,FALSE)</f>
        <v>丁</v>
      </c>
      <c r="B470" s="199" t="str">
        <f>VLOOKUP(MOD(E470,12),十二支,3,FALSE)</f>
        <v xml:space="preserve">02 零 </v>
      </c>
      <c r="C470" s="200" t="str">
        <f>VLOOKUP(F470,星座,3,TRUE)</f>
        <v xml:space="preserve">05 土 </v>
      </c>
      <c r="D470" s="535">
        <v>32134</v>
      </c>
      <c r="E470" s="45">
        <f>IFERROR(YEAR(D470),LEFT(D470,4))</f>
        <v>1987</v>
      </c>
      <c r="F470" s="45" t="str">
        <f>IF(ISTEXT(D470),RIGHT(D470,5),TEXT(D470,"mm/dd"))</f>
        <v>12/23</v>
      </c>
      <c r="G470" s="45">
        <f>SUM(MID(E470,1,1),MID(E470,2,1),MID(E470,3,1),MID(E470,4,1),MID(F470,1,1),MID(F470,2,1),MID(F470,4,1),MID(F470,5,1))</f>
        <v>33</v>
      </c>
      <c r="H470" s="45">
        <f>IF(MOD(G470,9)=0,9,MOD(G470,9))</f>
        <v>6</v>
      </c>
      <c r="I470" s="45" t="str">
        <f>IFERROR(MID("日月火水木金土",WEEKDAY(D470),1),"")</f>
        <v>水</v>
      </c>
      <c r="J470" s="305" t="s">
        <v>5186</v>
      </c>
      <c r="K470" s="203" t="str">
        <f>VLOOKUP(F470,石と花メイン,3,FALSE)</f>
        <v>◆柘榴石</v>
      </c>
      <c r="L470" s="298" t="str">
        <f>VLOOKUP(F470,石と花メイン,4,FALSE)</f>
        <v>カトレア</v>
      </c>
      <c r="M470" s="394">
        <f>IF(OR(MONTH(F470)&lt;7,AND(MONTH(F470)=7,DAY(F470)&lt;=25)),
MOD(SUM((E470-1901)*365,259),260),
MOD(SUM((E470-1900)*365,259),260))</f>
        <v>34</v>
      </c>
      <c r="N470" s="391">
        <f>IF(AND(MONTH(F470)=7,DAY(F470)&gt;25),1,
ROUNDDOWN((SUM(VLOOKUP(MONTH(F470),D暦変換用数値,2,FALSE),DAY(F470))/28)+1,0))</f>
        <v>6</v>
      </c>
      <c r="O470" s="46">
        <f>IF(AND(MONTH(F470)=7,DAY(F470)&gt;25),DAY(F470)-25,
MOD((SUM(VLOOKUP(MONTH(F470),D暦変換用数値,2,FALSE),DAY(F470))),28)+1)</f>
        <v>11</v>
      </c>
      <c r="P470" s="407">
        <f>IF(OR(MONTH(F470)&lt;7,AND(MONTH(F470)=7,DAY(F470)&lt;=25)),
MOD(SUM((E470-1901)*365,(N470-1)*28,O470,258),260),
MOD(SUM((E470-1900)*365,(N470-1)*28,O470,258),260))</f>
        <v>184</v>
      </c>
      <c r="Q470" s="373" t="str">
        <f>VLOOKUP(MOD(P470,4),色,2,FALSE)</f>
        <v>黄色い</v>
      </c>
      <c r="R470" s="291" t="str">
        <f>VLOOKUP(MOD(P470,13),銀河の音,2,FALSE)</f>
        <v>月の</v>
      </c>
      <c r="S470" s="384" t="str">
        <f>VLOOKUP(MOD(P470,20),太陽の紋章,2,FALSE)</f>
        <v>種</v>
      </c>
      <c r="T470" s="96" t="s">
        <v>5188</v>
      </c>
    </row>
    <row r="471" spans="1:20" s="329" customFormat="1" ht="13.5" customHeight="1">
      <c r="A471" s="282" t="str">
        <f>VLOOKUP(MOD(E471,10),十干,2,FALSE)</f>
        <v>丁</v>
      </c>
      <c r="B471" s="283" t="str">
        <f>VLOOKUP(MOD(E471,12),十二支,3,FALSE)</f>
        <v xml:space="preserve">02 零 </v>
      </c>
      <c r="C471" s="284" t="str">
        <f>VLOOKUP(F471,星座,3,TRUE)</f>
        <v xml:space="preserve">05 土 </v>
      </c>
      <c r="D471" s="533">
        <v>32138</v>
      </c>
      <c r="E471" s="83">
        <f>IFERROR(YEAR(D471),LEFT(D471,4))</f>
        <v>1987</v>
      </c>
      <c r="F471" s="83" t="str">
        <f>IF(ISTEXT(D471),RIGHT(D471,5),TEXT(D471,"mm/dd"))</f>
        <v>12/27</v>
      </c>
      <c r="G471" s="83">
        <f>SUM(MID(E471,1,1),MID(E471,2,1),MID(E471,3,1),MID(E471,4,1),MID(F471,1,1),MID(F471,2,1),MID(F471,4,1),MID(F471,5,1))</f>
        <v>37</v>
      </c>
      <c r="H471" s="83">
        <f>IF(MOD(G471,9)=0,9,MOD(G471,9))</f>
        <v>1</v>
      </c>
      <c r="I471" s="83" t="str">
        <f>IFERROR(MID("日月火水木金土",WEEKDAY(D471),1),"")</f>
        <v>日</v>
      </c>
      <c r="J471" s="303" t="s">
        <v>6421</v>
      </c>
      <c r="K471" s="87" t="str">
        <f>VLOOKUP(F471,石と花メイン,3,FALSE)</f>
        <v>■黒縞瑪瑙</v>
      </c>
      <c r="L471" s="296" t="str">
        <f>VLOOKUP(F471,石と花メイン,4,FALSE)</f>
        <v>梅【春告げ草】</v>
      </c>
      <c r="M471" s="392">
        <f>IF(OR(MONTH(F471)&lt;7,AND(MONTH(F471)=7,DAY(F471)&lt;=25)),
MOD(SUM((E471-1901)*365,259),260),
MOD(SUM((E471-1900)*365,259),260))</f>
        <v>34</v>
      </c>
      <c r="N471" s="330">
        <f>IF(AND(MONTH(F471)=7,DAY(F471)&gt;25),1,
ROUNDDOWN((SUM(VLOOKUP(MONTH(F471),D暦変換用数値,2,FALSE),DAY(F471))/28)+1,0))</f>
        <v>6</v>
      </c>
      <c r="O471" s="84">
        <f>IF(AND(MONTH(F471)=7,DAY(F471)&gt;25),DAY(F471)-25,
MOD((SUM(VLOOKUP(MONTH(F471),D暦変換用数値,2,FALSE),DAY(F471))),28)+1)</f>
        <v>15</v>
      </c>
      <c r="P471" s="405">
        <f>IF(OR(MONTH(F471)&lt;7,AND(MONTH(F471)=7,DAY(F471)&lt;=25)),
MOD(SUM((E471-1901)*365,(N471-1)*28,O471,258),260),
MOD(SUM((E471-1900)*365,(N471-1)*28,O471,258),260))</f>
        <v>188</v>
      </c>
      <c r="Q471" s="371" t="str">
        <f>VLOOKUP(MOD(P471,4),色,2,FALSE)</f>
        <v>黄色い</v>
      </c>
      <c r="R471" s="289" t="str">
        <f>VLOOKUP(MOD(P471,13),銀河の音,2,FALSE)</f>
        <v>律動の</v>
      </c>
      <c r="S471" s="382" t="str">
        <f>VLOOKUP(MOD(P471,20),太陽の紋章,2,FALSE)</f>
        <v>星</v>
      </c>
      <c r="T471" s="95" t="s">
        <v>4401</v>
      </c>
    </row>
    <row r="472" spans="1:20" s="329" customFormat="1" ht="13.5" customHeight="1">
      <c r="A472" s="282" t="str">
        <f>VLOOKUP(MOD(E472,10),十干,2,FALSE)</f>
        <v>己</v>
      </c>
      <c r="B472" s="283" t="str">
        <f>VLOOKUP(MOD(E472,12),十二支,3,FALSE)</f>
        <v xml:space="preserve">02 零 </v>
      </c>
      <c r="C472" s="284" t="str">
        <f>VLOOKUP(F472,星座,3,TRUE)</f>
        <v xml:space="preserve">05 土 </v>
      </c>
      <c r="D472" s="533">
        <v>36176</v>
      </c>
      <c r="E472" s="83">
        <f>IFERROR(YEAR(D472),LEFT(D472,4))</f>
        <v>1999</v>
      </c>
      <c r="F472" s="83" t="str">
        <f>IF(ISTEXT(D472),RIGHT(D472,5),TEXT(D472,"mm/dd"))</f>
        <v>01/16</v>
      </c>
      <c r="G472" s="83">
        <f>SUM(MID(E472,1,1),MID(E472,2,1),MID(E472,3,1),MID(E472,4,1),MID(F472,1,1),MID(F472,2,1),MID(F472,4,1),MID(F472,5,1))</f>
        <v>36</v>
      </c>
      <c r="H472" s="83">
        <f>IF(MOD(G472,9)=0,9,MOD(G472,9))</f>
        <v>9</v>
      </c>
      <c r="I472" s="83" t="str">
        <f>IFERROR(MID("日月火水木金土",WEEKDAY(D472),1),"")</f>
        <v>土</v>
      </c>
      <c r="J472" s="303" t="s">
        <v>6422</v>
      </c>
      <c r="K472" s="87" t="str">
        <f>VLOOKUP(F472,石と花メイン,3,FALSE)</f>
        <v>◆青玉</v>
      </c>
      <c r="L472" s="296" t="str">
        <f>VLOOKUP(F472,石と花メイン,4,FALSE)</f>
        <v>金魚草【スナップドラゴン】</v>
      </c>
      <c r="M472" s="392">
        <f>IF(OR(MONTH(F472)&lt;7,AND(MONTH(F472)=7,DAY(F472)&lt;=25)),
MOD(SUM((E472-1901)*365,259),260),
MOD(SUM((E472-1900)*365,259),260))</f>
        <v>149</v>
      </c>
      <c r="N472" s="330">
        <f>IF(AND(MONTH(F472)=7,DAY(F472)&gt;25),1,
ROUNDDOWN((SUM(VLOOKUP(MONTH(F472),D暦変換用数値,2,FALSE),DAY(F472))/28)+1,0))</f>
        <v>7</v>
      </c>
      <c r="O472" s="84">
        <f>IF(AND(MONTH(F472)=7,DAY(F472)&gt;25),DAY(F472)-25,
MOD((SUM(VLOOKUP(MONTH(F472),D暦変換用数値,2,FALSE),DAY(F472))),28)+1)</f>
        <v>7</v>
      </c>
      <c r="P472" s="405">
        <f>IF(OR(MONTH(F472)&lt;7,AND(MONTH(F472)=7,DAY(F472)&lt;=25)),
MOD(SUM((E472-1901)*365,(N472-1)*28,O472,258),260),
MOD(SUM((E472-1900)*365,(N472-1)*28,O472,258),260))</f>
        <v>63</v>
      </c>
      <c r="Q472" s="371" t="str">
        <f>VLOOKUP(MOD(P472,4),色,2,FALSE)</f>
        <v>青い</v>
      </c>
      <c r="R472" s="289" t="str">
        <f>VLOOKUP(MOD(P472,13),銀河の音,2,FALSE)</f>
        <v>スペクトルの</v>
      </c>
      <c r="S472" s="382" t="str">
        <f>VLOOKUP(MOD(P472,20),太陽の紋章,2,FALSE)</f>
        <v>夜</v>
      </c>
      <c r="T472" s="91" t="s">
        <v>3736</v>
      </c>
    </row>
    <row r="473" spans="1:20" s="329" customFormat="1" ht="13.5" customHeight="1">
      <c r="A473" s="285" t="str">
        <f>VLOOKUP(MOD(E473,10),十干,2,FALSE)</f>
        <v>己</v>
      </c>
      <c r="B473" s="283" t="str">
        <f>VLOOKUP(MOD(E473,12),十二支,3,FALSE)</f>
        <v xml:space="preserve">02 零 </v>
      </c>
      <c r="C473" s="284" t="str">
        <f>VLOOKUP(F473,星座,3,TRUE)</f>
        <v xml:space="preserve">05 土 </v>
      </c>
      <c r="D473" s="530">
        <v>36519</v>
      </c>
      <c r="E473" s="83">
        <f>IFERROR(YEAR(D473),LEFT(D473,4))</f>
        <v>1999</v>
      </c>
      <c r="F473" s="83" t="str">
        <f>IF(ISTEXT(D473),RIGHT(D473,5),TEXT(D473,"mm/dd"))</f>
        <v>12/25</v>
      </c>
      <c r="G473" s="83">
        <f>SUM(MID(E473,1,1),MID(E473,2,1),MID(E473,3,1),MID(E473,4,1),MID(F473,1,1),MID(F473,2,1),MID(F473,4,1),MID(F473,5,1))</f>
        <v>38</v>
      </c>
      <c r="H473" s="83">
        <f>IF(MOD(G473,9)=0,9,MOD(G473,9))</f>
        <v>2</v>
      </c>
      <c r="I473" s="83" t="str">
        <f>IFERROR(MID("日月火水木金土",WEEKDAY(D473),1),"")</f>
        <v>土</v>
      </c>
      <c r="J473" s="308" t="s">
        <v>8409</v>
      </c>
      <c r="K473" s="330" t="str">
        <f>VLOOKUP(F473,石と花メイン,3,FALSE)</f>
        <v>■血碧玉</v>
      </c>
      <c r="L473" s="296" t="str">
        <f>VLOOKUP(F473,石と花メイン,4,FALSE)</f>
        <v>西洋柊【ホーリー】</v>
      </c>
      <c r="M473" s="392">
        <f>IF(OR(MONTH(F473)&lt;7,AND(MONTH(F473)=7,DAY(F473)&lt;=25)),
MOD(SUM((E473-1901)*365,259),260),
MOD(SUM((E473-1900)*365,259),260))</f>
        <v>254</v>
      </c>
      <c r="N473" s="330">
        <f>IF(AND(MONTH(F473)=7,DAY(F473)&gt;25),1,
ROUNDDOWN((SUM(VLOOKUP(MONTH(F473),D暦変換用数値,2,FALSE),DAY(F473))/28)+1,0))</f>
        <v>6</v>
      </c>
      <c r="O473" s="84">
        <f>IF(AND(MONTH(F473)=7,DAY(F473)&gt;25),DAY(F473)-25,
MOD((SUM(VLOOKUP(MONTH(F473),D暦変換用数値,2,FALSE),DAY(F473))),28)+1)</f>
        <v>13</v>
      </c>
      <c r="P473" s="405">
        <f>IF(OR(MONTH(F473)&lt;7,AND(MONTH(F473)=7,DAY(F473)&lt;=25)),
MOD(SUM((E473-1901)*365,(N473-1)*28,O473,258),260),
MOD(SUM((E473-1900)*365,(N473-1)*28,O473,258),260))</f>
        <v>146</v>
      </c>
      <c r="Q473" s="371" t="str">
        <f>VLOOKUP(MOD(P473,4),色,2,FALSE)</f>
        <v>白い</v>
      </c>
      <c r="R473" s="289" t="str">
        <f>VLOOKUP(MOD(P473,13),銀河の音,2,FALSE)</f>
        <v>電気の</v>
      </c>
      <c r="S473" s="382" t="str">
        <f>VLOOKUP(MOD(P473,20),太陽の紋章,2,FALSE)</f>
        <v>世界の橋渡し</v>
      </c>
      <c r="T473" s="338"/>
    </row>
    <row r="474" spans="1:20" s="329" customFormat="1" ht="13.5" customHeight="1">
      <c r="A474" s="286" t="str">
        <f>VLOOKUP(MOD(E474,10),十干,2,FALSE)</f>
        <v>辛</v>
      </c>
      <c r="B474" s="283" t="str">
        <f>VLOOKUP(MOD(E474,12),十二支,3,FALSE)</f>
        <v xml:space="preserve">02 零 </v>
      </c>
      <c r="C474" s="284" t="str">
        <f>VLOOKUP(F474,星座,3,TRUE)</f>
        <v xml:space="preserve">05 土 </v>
      </c>
      <c r="D474" s="530">
        <v>40557</v>
      </c>
      <c r="E474" s="85">
        <f>IFERROR(YEAR(D474),LEFT(D474,4))</f>
        <v>2011</v>
      </c>
      <c r="F474" s="85" t="str">
        <f>IF(ISTEXT(D474),RIGHT(D474,5),TEXT(D474,"mm/dd"))</f>
        <v>01/14</v>
      </c>
      <c r="G474" s="85">
        <f>SUM(MID(E474,1,1),MID(E474,2,1),MID(E474,3,1),MID(E474,4,1),MID(F474,1,1),MID(F474,2,1),MID(F474,4,1),MID(F474,5,1))</f>
        <v>10</v>
      </c>
      <c r="H474" s="85">
        <f>IF(MOD(G474,9)=0,9,MOD(G474,9))</f>
        <v>1</v>
      </c>
      <c r="I474" s="85" t="str">
        <f>IFERROR(MID("日月火水木金土",WEEKDAY(D474),1),"")</f>
        <v>金</v>
      </c>
      <c r="J474" s="308" t="s">
        <v>7835</v>
      </c>
      <c r="K474" s="87" t="str">
        <f>VLOOKUP(F474,石と花メイン,3,FALSE)</f>
        <v>◆黄玉</v>
      </c>
      <c r="L474" s="300" t="str">
        <f>VLOOKUP(F474,石と花メイン,4,FALSE)</f>
        <v>シンビジウム【春蘭】</v>
      </c>
      <c r="M474" s="397">
        <f>IF(OR(MONTH(F474)&lt;7,AND(MONTH(F474)=7,DAY(F474)&lt;=25)),
MOD(SUM((E474-1901)*365,259),260),
MOD(SUM((E474-1900)*365,259),260))</f>
        <v>109</v>
      </c>
      <c r="N474" s="87">
        <f>IF(AND(MONTH(F474)=7,DAY(F474)&gt;25),1,
ROUNDDOWN((SUM(VLOOKUP(MONTH(F474),D暦変換用数値,2,FALSE),DAY(F474))/28)+1,0))</f>
        <v>7</v>
      </c>
      <c r="O474" s="82">
        <f>IF(AND(MONTH(F474)=7,DAY(F474)&gt;25),DAY(F474)-25,
MOD((SUM(VLOOKUP(MONTH(F474),D暦変換用数値,2,FALSE),DAY(F474))),28)+1)</f>
        <v>5</v>
      </c>
      <c r="P474" s="409">
        <f>IF(OR(MONTH(F474)&lt;7,AND(MONTH(F474)=7,DAY(F474)&lt;=25)),
MOD(SUM((E474-1901)*365,(N474-1)*28,O474,258),260),
MOD(SUM((E474-1900)*365,(N474-1)*28,O474,258),260))</f>
        <v>21</v>
      </c>
      <c r="Q474" s="371" t="str">
        <f>VLOOKUP(MOD(P474,4),色,2,FALSE)</f>
        <v>赤い</v>
      </c>
      <c r="R474" s="289" t="str">
        <f>VLOOKUP(MOD(P474,13),銀河の音,2,FALSE)</f>
        <v>銀河の</v>
      </c>
      <c r="S474" s="382" t="str">
        <f>VLOOKUP(MOD(P474,20),太陽の紋章,2,FALSE)</f>
        <v>竜</v>
      </c>
      <c r="T474" s="91"/>
    </row>
    <row r="475" spans="1:20" s="329" customFormat="1" ht="13.5" customHeight="1">
      <c r="A475" s="50" t="str">
        <f>VLOOKUP(MOD(E475,10),十干,2,FALSE)</f>
        <v>辛</v>
      </c>
      <c r="B475" s="199" t="str">
        <f>VLOOKUP(MOD(E475,12),十二支,3,FALSE)</f>
        <v xml:space="preserve">02 零 </v>
      </c>
      <c r="C475" s="200" t="str">
        <f>VLOOKUP(F475,星座,3,TRUE)</f>
        <v xml:space="preserve">05 土 </v>
      </c>
      <c r="D475" s="531" t="s">
        <v>1886</v>
      </c>
      <c r="E475" s="1" t="str">
        <f>IFERROR(YEAR(D475),LEFT(D475,4))</f>
        <v>1891</v>
      </c>
      <c r="F475" s="1" t="str">
        <f>IF(ISTEXT(D475),RIGHT(D475,5),TEXT(D475,"mm/dd"))</f>
        <v>01/19</v>
      </c>
      <c r="G475" s="44">
        <f>SUM(MID(E475,1,1),MID(E475,2,1),MID(E475,3,1),MID(E475,4,1),MID(F475,1,1),MID(F475,2,1),MID(F475,4,1),MID(F475,5,1))</f>
        <v>30</v>
      </c>
      <c r="H475" s="45">
        <f>IF(MOD(G475,9)=0,9,MOD(G475,9))</f>
        <v>3</v>
      </c>
      <c r="I475" s="45" t="str">
        <f>IFERROR(MID("日月火水木金土",WEEKDAY(D475),1),"")</f>
        <v/>
      </c>
      <c r="J475" s="304" t="s">
        <v>5083</v>
      </c>
      <c r="K475" s="202" t="str">
        <f>VLOOKUP(F475,石と花メイン,3,FALSE)</f>
        <v>●土耳古石</v>
      </c>
      <c r="L475" s="297" t="str">
        <f>VLOOKUP(F475,石と花メイン,4,FALSE)</f>
        <v>崑崙花【ハンカチの花】</v>
      </c>
      <c r="M475" s="393">
        <f>IF(OR(MONTH(F475)&lt;7,AND(MONTH(F475)=7,DAY(F475)&lt;=25)),
MOD(SUM((E475-1901)*365,259),260),
MOD(SUM((E475-1900)*365,259),260))</f>
        <v>249</v>
      </c>
      <c r="N475" s="390">
        <f>IF(AND(MONTH(F475)=7,DAY(F475)&gt;25),1,
ROUNDDOWN((SUM(VLOOKUP(MONTH(F475),D暦変換用数値,2,FALSE),DAY(F475))/28)+1,0))</f>
        <v>7</v>
      </c>
      <c r="O475" s="205">
        <f>IF(AND(MONTH(F475)=7,DAY(F475)&gt;25),DAY(F475)-25,
MOD((SUM(VLOOKUP(MONTH(F475),D暦変換用数値,2,FALSE),DAY(F475))),28)+1)</f>
        <v>10</v>
      </c>
      <c r="P475" s="406">
        <f>IF(OR(MONTH(F475)&lt;7,AND(MONTH(F475)=7,DAY(F475)&lt;=25)),
MOD(SUM((E475-1901)*365,(N475-1)*28,O475,258),260),
MOD(SUM((E475-1900)*365,(N475-1)*28,O475,258),260))</f>
        <v>166</v>
      </c>
      <c r="Q475" s="375" t="str">
        <f>VLOOKUP(MOD(P475,4),色,2,FALSE)</f>
        <v>白い</v>
      </c>
      <c r="R475" s="293" t="str">
        <f>VLOOKUP(MOD(P475,13),銀河の音,2,FALSE)</f>
        <v>惑星の</v>
      </c>
      <c r="S475" s="386" t="str">
        <f>VLOOKUP(MOD(P475,20),太陽の紋章,2,FALSE)</f>
        <v>世界の橋渡し</v>
      </c>
      <c r="T475" s="99" t="s">
        <v>1887</v>
      </c>
    </row>
    <row r="476" spans="1:20" s="329" customFormat="1" ht="13.5" customHeight="1">
      <c r="A476" s="282" t="str">
        <f>VLOOKUP(MOD(E476,10),十干,2,FALSE)</f>
        <v>丁</v>
      </c>
      <c r="B476" s="283" t="str">
        <f>VLOOKUP(MOD(E476,12),十二支,3,FALSE)</f>
        <v xml:space="preserve">02 零 </v>
      </c>
      <c r="C476" s="284" t="str">
        <f>VLOOKUP(F476,星座,3,TRUE)</f>
        <v xml:space="preserve">06 聖 </v>
      </c>
      <c r="D476" s="533">
        <v>10067</v>
      </c>
      <c r="E476" s="83">
        <f>IFERROR(YEAR(D476),LEFT(D476,4))</f>
        <v>1927</v>
      </c>
      <c r="F476" s="83" t="str">
        <f>IF(ISTEXT(D476),RIGHT(D476,5),TEXT(D476,"mm/dd"))</f>
        <v>07/24</v>
      </c>
      <c r="G476" s="83">
        <f>SUM(MID(E476,1,1),MID(E476,2,1),MID(E476,3,1),MID(E476,4,1),MID(F476,1,1),MID(F476,2,1),MID(F476,4,1),MID(F476,5,1))</f>
        <v>32</v>
      </c>
      <c r="H476" s="83">
        <f>IF(MOD(G476,9)=0,9,MOD(G476,9))</f>
        <v>5</v>
      </c>
      <c r="I476" s="83" t="str">
        <f>IFERROR(MID("日月火水木金土",WEEKDAY(D476),1),"")</f>
        <v>日</v>
      </c>
      <c r="J476" s="303" t="s">
        <v>4358</v>
      </c>
      <c r="K476" s="87" t="str">
        <f>VLOOKUP(F476,石と花メイン,3,FALSE)</f>
        <v>◆紅玉</v>
      </c>
      <c r="L476" s="296" t="str">
        <f>VLOOKUP(F476,石と花メイン,4,FALSE)</f>
        <v>睡蓮【未草】</v>
      </c>
      <c r="M476" s="392">
        <f>IF(OR(MONTH(F476)&lt;7,AND(MONTH(F476)=7,DAY(F476)&lt;=25)),
MOD(SUM((E476-1901)*365,259),260),
MOD(SUM((E476-1900)*365,259),260))</f>
        <v>129</v>
      </c>
      <c r="N476" s="330">
        <f>IF(AND(MONTH(F476)=7,DAY(F476)&gt;25),1,
ROUNDDOWN((SUM(VLOOKUP(MONTH(F476),D暦変換用数値,2,FALSE),DAY(F476))/28)+1,0))</f>
        <v>13</v>
      </c>
      <c r="O476" s="84">
        <f>IF(AND(MONTH(F476)=7,DAY(F476)&gt;25),DAY(F476)-25,
MOD((SUM(VLOOKUP(MONTH(F476),D暦変換用数値,2,FALSE),DAY(F476))),28)+1)</f>
        <v>28</v>
      </c>
      <c r="P476" s="405">
        <f>IF(OR(MONTH(F476)&lt;7,AND(MONTH(F476)=7,DAY(F476)&lt;=25)),
MOD(SUM((E476-1901)*365,(N476-1)*28,O476,258),260),
MOD(SUM((E476-1900)*365,(N476-1)*28,O476,258),260))</f>
        <v>232</v>
      </c>
      <c r="Q476" s="371" t="str">
        <f>VLOOKUP(MOD(P476,4),色,2,FALSE)</f>
        <v>黄色い</v>
      </c>
      <c r="R476" s="289" t="str">
        <f>VLOOKUP(MOD(P476,13),銀河の音,2,FALSE)</f>
        <v>スペクトルの</v>
      </c>
      <c r="S476" s="382" t="str">
        <f>VLOOKUP(MOD(P476,20),太陽の紋章,2,FALSE)</f>
        <v>人</v>
      </c>
      <c r="T476" s="102" t="s">
        <v>4290</v>
      </c>
    </row>
    <row r="477" spans="1:20" s="329" customFormat="1" ht="13.5" customHeight="1">
      <c r="A477" s="50" t="str">
        <f>VLOOKUP(MOD(E477,10),十干,2,FALSE)</f>
        <v>丁</v>
      </c>
      <c r="B477" s="199" t="str">
        <f>VLOOKUP(MOD(E477,12),十二支,3,FALSE)</f>
        <v xml:space="preserve">02 零 </v>
      </c>
      <c r="C477" s="200" t="str">
        <f>VLOOKUP(F477,星座,3,TRUE)</f>
        <v xml:space="preserve">06 聖 </v>
      </c>
      <c r="D477" s="535">
        <v>10083</v>
      </c>
      <c r="E477" s="45">
        <f>IFERROR(YEAR(D477),LEFT(D477,4))</f>
        <v>1927</v>
      </c>
      <c r="F477" s="45" t="str">
        <f>IF(ISTEXT(D477),RIGHT(D477,5),TEXT(D477,"mm/dd"))</f>
        <v>08/09</v>
      </c>
      <c r="G477" s="45">
        <f>SUM(MID(E477,1,1),MID(E477,2,1),MID(E477,3,1),MID(E477,4,1),MID(F477,1,1),MID(F477,2,1),MID(F477,4,1),MID(F477,5,1))</f>
        <v>36</v>
      </c>
      <c r="H477" s="45">
        <f>IF(MOD(G477,9)=0,9,MOD(G477,9))</f>
        <v>9</v>
      </c>
      <c r="I477" s="45" t="str">
        <f>IFERROR(MID("日月火水木金土",WEEKDAY(D477),1),"")</f>
        <v>火</v>
      </c>
      <c r="J477" s="305" t="s">
        <v>4359</v>
      </c>
      <c r="K477" s="203" t="str">
        <f>VLOOKUP(F477,石と花メイン,3,FALSE)</f>
        <v>◆猫目石</v>
      </c>
      <c r="L477" s="298" t="str">
        <f>VLOOKUP(F477,石と花メイン,4,FALSE)</f>
        <v>朝鮮朝顔【曼陀羅華】</v>
      </c>
      <c r="M477" s="394">
        <f>IF(OR(MONTH(F477)&lt;7,AND(MONTH(F477)=7,DAY(F477)&lt;=25)),
MOD(SUM((E477-1901)*365,259),260),
MOD(SUM((E477-1900)*365,259),260))</f>
        <v>234</v>
      </c>
      <c r="N477" s="391">
        <f>IF(AND(MONTH(F477)=7,DAY(F477)&gt;25),1,
ROUNDDOWN((SUM(VLOOKUP(MONTH(F477),D暦変換用数値,2,FALSE),DAY(F477))/28)+1,0))</f>
        <v>1</v>
      </c>
      <c r="O477" s="46">
        <f>IF(AND(MONTH(F477)=7,DAY(F477)&gt;25),DAY(F477)-25,
MOD((SUM(VLOOKUP(MONTH(F477),D暦変換用数値,2,FALSE),DAY(F477))),28)+1)</f>
        <v>15</v>
      </c>
      <c r="P477" s="407">
        <f>IF(OR(MONTH(F477)&lt;7,AND(MONTH(F477)=7,DAY(F477)&lt;=25)),
MOD(SUM((E477-1901)*365,(N477-1)*28,O477,258),260),
MOD(SUM((E477-1900)*365,(N477-1)*28,O477,258),260))</f>
        <v>248</v>
      </c>
      <c r="Q477" s="373" t="str">
        <f>VLOOKUP(MOD(P477,4),色,2,FALSE)</f>
        <v>黄色い</v>
      </c>
      <c r="R477" s="291" t="str">
        <f>VLOOKUP(MOD(P477,13),銀河の音,2,FALSE)</f>
        <v>磁気の</v>
      </c>
      <c r="S477" s="384" t="str">
        <f>VLOOKUP(MOD(P477,20),太陽の紋章,2,FALSE)</f>
        <v>星</v>
      </c>
      <c r="T477" s="104" t="s">
        <v>2130</v>
      </c>
    </row>
    <row r="478" spans="1:20" s="329" customFormat="1" ht="13.5" customHeight="1">
      <c r="A478" s="50" t="str">
        <f>VLOOKUP(MOD(E478,10),十干,2,FALSE)</f>
        <v>己</v>
      </c>
      <c r="B478" s="199" t="str">
        <f>VLOOKUP(MOD(E478,12),十二支,3,FALSE)</f>
        <v xml:space="preserve">02 零 </v>
      </c>
      <c r="C478" s="200" t="str">
        <f>VLOOKUP(F478,星座,3,TRUE)</f>
        <v xml:space="preserve">06 聖 </v>
      </c>
      <c r="D478" s="531">
        <v>14460</v>
      </c>
      <c r="E478" s="1">
        <f>IFERROR(YEAR(D478),LEFT(D478,4))</f>
        <v>1939</v>
      </c>
      <c r="F478" s="1" t="str">
        <f>IF(ISTEXT(D478),RIGHT(D478,5),TEXT(D478,"mm/dd"))</f>
        <v>08/03</v>
      </c>
      <c r="G478" s="44">
        <f>SUM(MID(E478,1,1),MID(E478,2,1),MID(E478,3,1),MID(E478,4,1),MID(F478,1,1),MID(F478,2,1),MID(F478,4,1),MID(F478,5,1))</f>
        <v>33</v>
      </c>
      <c r="H478" s="45">
        <f>IF(MOD(G478,9)=0,9,MOD(G478,9))</f>
        <v>6</v>
      </c>
      <c r="I478" s="45" t="str">
        <f>IFERROR(MID("日月火水木金土",WEEKDAY(D478),1),"")</f>
        <v>木</v>
      </c>
      <c r="J478" s="304" t="s">
        <v>771</v>
      </c>
      <c r="K478" s="202" t="str">
        <f>VLOOKUP(F478,石と花メイン,3,FALSE)</f>
        <v>□水晶</v>
      </c>
      <c r="L478" s="297" t="str">
        <f>VLOOKUP(F478,石と花メイン,4,FALSE)</f>
        <v>日日草【日日花】</v>
      </c>
      <c r="M478" s="393">
        <f>IF(OR(MONTH(F478)&lt;7,AND(MONTH(F478)=7,DAY(F478)&lt;=25)),
MOD(SUM((E478-1901)*365,259),260),
MOD(SUM((E478-1900)*365,259),260))</f>
        <v>194</v>
      </c>
      <c r="N478" s="390">
        <f>IF(AND(MONTH(F478)=7,DAY(F478)&gt;25),1,
ROUNDDOWN((SUM(VLOOKUP(MONTH(F478),D暦変換用数値,2,FALSE),DAY(F478))/28)+1,0))</f>
        <v>1</v>
      </c>
      <c r="O478" s="205">
        <f>IF(AND(MONTH(F478)=7,DAY(F478)&gt;25),DAY(F478)-25,
MOD((SUM(VLOOKUP(MONTH(F478),D暦変換用数値,2,FALSE),DAY(F478))),28)+1)</f>
        <v>9</v>
      </c>
      <c r="P478" s="406">
        <f>IF(OR(MONTH(F478)&lt;7,AND(MONTH(F478)=7,DAY(F478)&lt;=25)),
MOD(SUM((E478-1901)*365,(N478-1)*28,O478,258),260),
MOD(SUM((E478-1900)*365,(N478-1)*28,O478,258),260))</f>
        <v>202</v>
      </c>
      <c r="Q478" s="375" t="str">
        <f>VLOOKUP(MOD(P478,4),色,2,FALSE)</f>
        <v>白い</v>
      </c>
      <c r="R478" s="293" t="str">
        <f>VLOOKUP(MOD(P478,13),銀河の音,2,FALSE)</f>
        <v>共振の</v>
      </c>
      <c r="S478" s="386" t="str">
        <f>VLOOKUP(MOD(P478,20),太陽の紋章,2,FALSE)</f>
        <v>風</v>
      </c>
      <c r="T478" s="99" t="s">
        <v>7411</v>
      </c>
    </row>
    <row r="479" spans="1:20" s="329" customFormat="1" ht="13.5" customHeight="1">
      <c r="A479" s="50" t="str">
        <f>VLOOKUP(MOD(E479,10),十干,2,FALSE)</f>
        <v>己</v>
      </c>
      <c r="B479" s="199" t="str">
        <f>VLOOKUP(MOD(E479,12),十二支,3,FALSE)</f>
        <v xml:space="preserve">02 零 </v>
      </c>
      <c r="C479" s="200" t="str">
        <f>VLOOKUP(F479,星座,3,TRUE)</f>
        <v xml:space="preserve">06 聖 </v>
      </c>
      <c r="D479" s="531">
        <v>14463</v>
      </c>
      <c r="E479" s="1">
        <f>IFERROR(YEAR(D479),LEFT(D479,4))</f>
        <v>1939</v>
      </c>
      <c r="F479" s="1" t="str">
        <f>IF(ISTEXT(D479),RIGHT(D479,5),TEXT(D479,"mm/dd"))</f>
        <v>08/06</v>
      </c>
      <c r="G479" s="44">
        <f>SUM(MID(E479,1,1),MID(E479,2,1),MID(E479,3,1),MID(E479,4,1),MID(F479,1,1),MID(F479,2,1),MID(F479,4,1),MID(F479,5,1))</f>
        <v>36</v>
      </c>
      <c r="H479" s="45">
        <f>IF(MOD(G479,9)=0,9,MOD(G479,9))</f>
        <v>9</v>
      </c>
      <c r="I479" s="45" t="str">
        <f>IFERROR(MID("日月火水木金土",WEEKDAY(D479),1),"")</f>
        <v>日</v>
      </c>
      <c r="J479" s="304" t="s">
        <v>772</v>
      </c>
      <c r="K479" s="202" t="str">
        <f>VLOOKUP(F479,石と花メイン,3,FALSE)</f>
        <v>●瑠璃</v>
      </c>
      <c r="L479" s="297" t="str">
        <f>VLOOKUP(F479,石と花メイン,4,FALSE)</f>
        <v>百日草【ジニア】</v>
      </c>
      <c r="M479" s="393">
        <f>IF(OR(MONTH(F479)&lt;7,AND(MONTH(F479)=7,DAY(F479)&lt;=25)),
MOD(SUM((E479-1901)*365,259),260),
MOD(SUM((E479-1900)*365,259),260))</f>
        <v>194</v>
      </c>
      <c r="N479" s="390">
        <f>IF(AND(MONTH(F479)=7,DAY(F479)&gt;25),1,
ROUNDDOWN((SUM(VLOOKUP(MONTH(F479),D暦変換用数値,2,FALSE),DAY(F479))/28)+1,0))</f>
        <v>1</v>
      </c>
      <c r="O479" s="205">
        <f>IF(AND(MONTH(F479)=7,DAY(F479)&gt;25),DAY(F479)-25,
MOD((SUM(VLOOKUP(MONTH(F479),D暦変換用数値,2,FALSE),DAY(F479))),28)+1)</f>
        <v>12</v>
      </c>
      <c r="P479" s="406">
        <f>IF(OR(MONTH(F479)&lt;7,AND(MONTH(F479)=7,DAY(F479)&lt;=25)),
MOD(SUM((E479-1901)*365,(N479-1)*28,O479,258),260),
MOD(SUM((E479-1900)*365,(N479-1)*28,O479,258),260))</f>
        <v>205</v>
      </c>
      <c r="Q479" s="372" t="str">
        <f>VLOOKUP(MOD(P479,4),色,2,FALSE)</f>
        <v>赤い</v>
      </c>
      <c r="R479" s="290" t="str">
        <f>VLOOKUP(MOD(P479,13),銀河の音,2,FALSE)</f>
        <v>惑星の</v>
      </c>
      <c r="S479" s="383" t="str">
        <f>VLOOKUP(MOD(P479,20),太陽の紋章,2,FALSE)</f>
        <v>蛇</v>
      </c>
      <c r="T479" s="97" t="s">
        <v>6530</v>
      </c>
    </row>
    <row r="480" spans="1:20" s="329" customFormat="1" ht="13.5" customHeight="1">
      <c r="A480" s="50" t="str">
        <f>VLOOKUP(MOD(E480,10),十干,2,FALSE)</f>
        <v>辛</v>
      </c>
      <c r="B480" s="199" t="str">
        <f>VLOOKUP(MOD(E480,12),十二支,3,FALSE)</f>
        <v xml:space="preserve">02 零 </v>
      </c>
      <c r="C480" s="200" t="str">
        <f>VLOOKUP(F480,星座,3,TRUE)</f>
        <v xml:space="preserve">06 聖 </v>
      </c>
      <c r="D480" s="531">
        <v>18848</v>
      </c>
      <c r="E480" s="1">
        <f>IFERROR(YEAR(D480),LEFT(D480,4))</f>
        <v>1951</v>
      </c>
      <c r="F480" s="1" t="str">
        <f>IF(ISTEXT(D480),RIGHT(D480,5),TEXT(D480,"mm/dd"))</f>
        <v>08/08</v>
      </c>
      <c r="G480" s="44">
        <f>SUM(MID(E480,1,1),MID(E480,2,1),MID(E480,3,1),MID(E480,4,1),MID(F480,1,1),MID(F480,2,1),MID(F480,4,1),MID(F480,5,1))</f>
        <v>32</v>
      </c>
      <c r="H480" s="45">
        <f>IF(MOD(G480,9)=0,9,MOD(G480,9))</f>
        <v>5</v>
      </c>
      <c r="I480" s="45" t="str">
        <f>IFERROR(MID("日月火水木金土",WEEKDAY(D480),1),"")</f>
        <v>水</v>
      </c>
      <c r="J480" s="304" t="s">
        <v>773</v>
      </c>
      <c r="K480" s="202" t="str">
        <f>VLOOKUP(F480,石と花メイン,3,FALSE)</f>
        <v>○真珠</v>
      </c>
      <c r="L480" s="297" t="str">
        <f>VLOOKUP(F480,石と花メイン,4,FALSE)</f>
        <v>クレオメ【西洋風蝶草】</v>
      </c>
      <c r="M480" s="393">
        <f>IF(OR(MONTH(F480)&lt;7,AND(MONTH(F480)=7,DAY(F480)&lt;=25)),
MOD(SUM((E480-1901)*365,259),260),
MOD(SUM((E480-1900)*365,259),260))</f>
        <v>154</v>
      </c>
      <c r="N480" s="390">
        <f>IF(AND(MONTH(F480)=7,DAY(F480)&gt;25),1,
ROUNDDOWN((SUM(VLOOKUP(MONTH(F480),D暦変換用数値,2,FALSE),DAY(F480))/28)+1,0))</f>
        <v>1</v>
      </c>
      <c r="O480" s="205">
        <f>IF(AND(MONTH(F480)=7,DAY(F480)&gt;25),DAY(F480)-25,
MOD((SUM(VLOOKUP(MONTH(F480),D暦変換用数値,2,FALSE),DAY(F480))),28)+1)</f>
        <v>14</v>
      </c>
      <c r="P480" s="406">
        <f>IF(OR(MONTH(F480)&lt;7,AND(MONTH(F480)=7,DAY(F480)&lt;=25)),
MOD(SUM((E480-1901)*365,(N480-1)*28,O480,258),260),
MOD(SUM((E480-1900)*365,(N480-1)*28,O480,258),260))</f>
        <v>167</v>
      </c>
      <c r="Q480" s="374" t="str">
        <f>VLOOKUP(MOD(P480,4),色,2,FALSE)</f>
        <v>青い</v>
      </c>
      <c r="R480" s="292" t="str">
        <f>VLOOKUP(MOD(P480,13),銀河の音,2,FALSE)</f>
        <v>スペクトルの</v>
      </c>
      <c r="S480" s="385" t="str">
        <f>VLOOKUP(MOD(P480,20),太陽の紋章,2,FALSE)</f>
        <v>手</v>
      </c>
      <c r="T480" s="103" t="s">
        <v>1276</v>
      </c>
    </row>
    <row r="481" spans="1:20" s="329" customFormat="1" ht="13.5" customHeight="1">
      <c r="A481" s="50" t="str">
        <f>VLOOKUP(MOD(E481,10),十干,2,FALSE)</f>
        <v>辛</v>
      </c>
      <c r="B481" s="199" t="str">
        <f>VLOOKUP(MOD(E481,12),十二支,3,FALSE)</f>
        <v xml:space="preserve">02 零 </v>
      </c>
      <c r="C481" s="200" t="str">
        <f>VLOOKUP(F481,星座,3,TRUE)</f>
        <v xml:space="preserve">06 聖 </v>
      </c>
      <c r="D481" s="535">
        <v>18857</v>
      </c>
      <c r="E481" s="45">
        <f>IFERROR(YEAR(D481),LEFT(D481,4))</f>
        <v>1951</v>
      </c>
      <c r="F481" s="45" t="str">
        <f>IF(ISTEXT(D481),RIGHT(D481,5),TEXT(D481,"mm/dd"))</f>
        <v>08/17</v>
      </c>
      <c r="G481" s="45">
        <f>SUM(MID(E481,1,1),MID(E481,2,1),MID(E481,3,1),MID(E481,4,1),MID(F481,1,1),MID(F481,2,1),MID(F481,4,1),MID(F481,5,1))</f>
        <v>32</v>
      </c>
      <c r="H481" s="45">
        <f>IF(MOD(G481,9)=0,9,MOD(G481,9))</f>
        <v>5</v>
      </c>
      <c r="I481" s="45" t="str">
        <f>IFERROR(MID("日月火水木金土",WEEKDAY(D481),1),"")</f>
        <v>金</v>
      </c>
      <c r="J481" s="305" t="s">
        <v>4360</v>
      </c>
      <c r="K481" s="203" t="str">
        <f>VLOOKUP(F481,石と花メイン,3,FALSE)</f>
        <v>◆青玉</v>
      </c>
      <c r="L481" s="298" t="str">
        <f>VLOOKUP(F481,石と花メイン,4,FALSE)</f>
        <v>合歓の木/棔</v>
      </c>
      <c r="M481" s="394">
        <f>IF(OR(MONTH(F481)&lt;7,AND(MONTH(F481)=7,DAY(F481)&lt;=25)),
MOD(SUM((E481-1901)*365,259),260),
MOD(SUM((E481-1900)*365,259),260))</f>
        <v>154</v>
      </c>
      <c r="N481" s="391">
        <f>IF(AND(MONTH(F481)=7,DAY(F481)&gt;25),1,
ROUNDDOWN((SUM(VLOOKUP(MONTH(F481),D暦変換用数値,2,FALSE),DAY(F481))/28)+1,0))</f>
        <v>1</v>
      </c>
      <c r="O481" s="46">
        <f>IF(AND(MONTH(F481)=7,DAY(F481)&gt;25),DAY(F481)-25,
MOD((SUM(VLOOKUP(MONTH(F481),D暦変換用数値,2,FALSE),DAY(F481))),28)+1)</f>
        <v>23</v>
      </c>
      <c r="P481" s="407">
        <f>IF(OR(MONTH(F481)&lt;7,AND(MONTH(F481)=7,DAY(F481)&lt;=25)),
MOD(SUM((E481-1901)*365,(N481-1)*28,O481,258),260),
MOD(SUM((E481-1900)*365,(N481-1)*28,O481,258),260))</f>
        <v>176</v>
      </c>
      <c r="Q481" s="373" t="str">
        <f>VLOOKUP(MOD(P481,4),色,2,FALSE)</f>
        <v>黄色い</v>
      </c>
      <c r="R481" s="291" t="str">
        <f>VLOOKUP(MOD(P481,13),銀河の音,2,FALSE)</f>
        <v>共振の</v>
      </c>
      <c r="S481" s="384" t="str">
        <f>VLOOKUP(MOD(P481,20),太陽の紋章,2,FALSE)</f>
        <v>戦士</v>
      </c>
      <c r="T481" s="79"/>
    </row>
    <row r="482" spans="1:20" s="329" customFormat="1" ht="13.5" customHeight="1">
      <c r="A482" s="50" t="str">
        <f>VLOOKUP(MOD(E482,10),十干,2,FALSE)</f>
        <v>辛</v>
      </c>
      <c r="B482" s="199" t="str">
        <f>VLOOKUP(MOD(E482,12),十二支,3,FALSE)</f>
        <v xml:space="preserve">02 零 </v>
      </c>
      <c r="C482" s="200" t="str">
        <f>VLOOKUP(F482,星座,3,TRUE)</f>
        <v xml:space="preserve">06 聖 </v>
      </c>
      <c r="D482" s="531">
        <v>18858</v>
      </c>
      <c r="E482" s="1">
        <f>IFERROR(YEAR(D482),LEFT(D482,4))</f>
        <v>1951</v>
      </c>
      <c r="F482" s="1" t="str">
        <f>IF(ISTEXT(D482),RIGHT(D482,5),TEXT(D482,"mm/dd"))</f>
        <v>08/18</v>
      </c>
      <c r="G482" s="44">
        <f>SUM(MID(E482,1,1),MID(E482,2,1),MID(E482,3,1),MID(E482,4,1),MID(F482,1,1),MID(F482,2,1),MID(F482,4,1),MID(F482,5,1))</f>
        <v>33</v>
      </c>
      <c r="H482" s="45">
        <f>IF(MOD(G482,9)=0,9,MOD(G482,9))</f>
        <v>6</v>
      </c>
      <c r="I482" s="45" t="str">
        <f>IFERROR(MID("日月火水木金土",WEEKDAY(D482),1),"")</f>
        <v>土</v>
      </c>
      <c r="J482" s="304" t="s">
        <v>774</v>
      </c>
      <c r="K482" s="202" t="str">
        <f>VLOOKUP(F482,石と花メイン,3,FALSE)</f>
        <v>◆藍玉</v>
      </c>
      <c r="L482" s="297" t="str">
        <f>VLOOKUP(F482,石と花メイン,4,FALSE)</f>
        <v>立葵【ホリーホック】</v>
      </c>
      <c r="M482" s="393">
        <f>IF(OR(MONTH(F482)&lt;7,AND(MONTH(F482)=7,DAY(F482)&lt;=25)),
MOD(SUM((E482-1901)*365,259),260),
MOD(SUM((E482-1900)*365,259),260))</f>
        <v>154</v>
      </c>
      <c r="N482" s="390">
        <f>IF(AND(MONTH(F482)=7,DAY(F482)&gt;25),1,
ROUNDDOWN((SUM(VLOOKUP(MONTH(F482),D暦変換用数値,2,FALSE),DAY(F482))/28)+1,0))</f>
        <v>1</v>
      </c>
      <c r="O482" s="205">
        <f>IF(AND(MONTH(F482)=7,DAY(F482)&gt;25),DAY(F482)-25,
MOD((SUM(VLOOKUP(MONTH(F482),D暦変換用数値,2,FALSE),DAY(F482))),28)+1)</f>
        <v>24</v>
      </c>
      <c r="P482" s="406">
        <f>IF(OR(MONTH(F482)&lt;7,AND(MONTH(F482)=7,DAY(F482)&lt;=25)),
MOD(SUM((E482-1901)*365,(N482-1)*28,O482,258),260),
MOD(SUM((E482-1900)*365,(N482-1)*28,O482,258),260))</f>
        <v>177</v>
      </c>
      <c r="Q482" s="372" t="str">
        <f>VLOOKUP(MOD(P482,4),色,2,FALSE)</f>
        <v>赤い</v>
      </c>
      <c r="R482" s="290" t="str">
        <f>VLOOKUP(MOD(P482,13),銀河の音,2,FALSE)</f>
        <v>銀河の</v>
      </c>
      <c r="S482" s="383" t="str">
        <f>VLOOKUP(MOD(P482,20),太陽の紋章,2,FALSE)</f>
        <v>地球</v>
      </c>
      <c r="T482" s="98" t="s">
        <v>3736</v>
      </c>
    </row>
    <row r="483" spans="1:20" s="329" customFormat="1" ht="13.5" customHeight="1">
      <c r="A483" s="334" t="str">
        <f>VLOOKUP(MOD(E483,10),十干,2,FALSE)</f>
        <v>辛</v>
      </c>
      <c r="B483" s="331" t="str">
        <f>VLOOKUP(MOD(E483,12),十二支,3,FALSE)</f>
        <v xml:space="preserve">02 零 </v>
      </c>
      <c r="C483" s="332" t="str">
        <f>VLOOKUP(F483,星座,3,TRUE)</f>
        <v xml:space="preserve">06 聖 </v>
      </c>
      <c r="D483" s="540">
        <v>18859</v>
      </c>
      <c r="E483" s="131">
        <f>IFERROR(YEAR(D483),LEFT(D483,4))</f>
        <v>1951</v>
      </c>
      <c r="F483" s="538" t="str">
        <f>IF(ISTEXT(D483),RIGHT(D483,5),TEXT(D483,"mm/dd"))</f>
        <v>08/19</v>
      </c>
      <c r="G483" s="131">
        <f>SUM(MID(E483,1,1),MID(E483,2,1),MID(E483,3,1),MID(E483,4,1),MID(F483,1,1),MID(F483,2,1),MID(F483,4,1),MID(F483,5,1))</f>
        <v>34</v>
      </c>
      <c r="H483" s="131">
        <f>IF(MOD(G483,9)=0,9,MOD(G483,9))</f>
        <v>7</v>
      </c>
      <c r="I483" s="131" t="str">
        <f>IFERROR(MID("日月火水木金土",WEEKDAY(D483),1),"")</f>
        <v>日</v>
      </c>
      <c r="J483" s="306" t="s">
        <v>9091</v>
      </c>
      <c r="K483" s="335" t="str">
        <f>VLOOKUP(F483,石と花メイン,3,FALSE)</f>
        <v>◆翠玉</v>
      </c>
      <c r="L483" s="302" t="str">
        <f>VLOOKUP(F483,石と花メイン,4,FALSE)</f>
        <v>凌霄花</v>
      </c>
      <c r="M483" s="396">
        <f>IF(OR(MONTH(F483)&lt;7,AND(MONTH(F483)=7,DAY(F483)&lt;=25)),
MOD(SUM((E483-1901)*365,259),260),
MOD(SUM((E483-1900)*365,259),260))</f>
        <v>154</v>
      </c>
      <c r="N483" s="335">
        <f>IF(AND(MONTH(F483)=7,DAY(F483)&gt;25),1,
ROUNDDOWN((SUM(VLOOKUP(MONTH(F483),D暦変換用数値,2,FALSE),DAY(F483))/28)+1,0))</f>
        <v>1</v>
      </c>
      <c r="O483" s="132">
        <f>IF(AND(MONTH(F483)=7,DAY(F483)&gt;25),DAY(F483)-25,
MOD((SUM(VLOOKUP(MONTH(F483),D暦変換用数値,2,FALSE),DAY(F483))),28)+1)</f>
        <v>25</v>
      </c>
      <c r="P483" s="404">
        <f>IF(OR(MONTH(F483)&lt;7,AND(MONTH(F483)=7,DAY(F483)&lt;=25)),
MOD(SUM((E483-1901)*365,(N483-1)*28,O483,258),260),
MOD(SUM((E483-1900)*365,(N483-1)*28,O483,258),260))</f>
        <v>178</v>
      </c>
      <c r="Q483" s="376" t="str">
        <f>VLOOKUP(MOD(P483,4),色,2,FALSE)</f>
        <v>白い</v>
      </c>
      <c r="R483" s="333" t="str">
        <f>VLOOKUP(MOD(P483,13),銀河の音,2,FALSE)</f>
        <v>太陽の</v>
      </c>
      <c r="S483" s="387" t="str">
        <f>VLOOKUP(MOD(P483,20),太陽の紋章,2,FALSE)</f>
        <v>鏡</v>
      </c>
      <c r="T483" s="119" t="s">
        <v>9092</v>
      </c>
    </row>
    <row r="484" spans="1:20" s="329" customFormat="1" ht="13.5" customHeight="1">
      <c r="A484" s="50" t="str">
        <f>VLOOKUP(MOD(E484,10),十干,2,FALSE)</f>
        <v>癸</v>
      </c>
      <c r="B484" s="199" t="str">
        <f>VLOOKUP(MOD(E484,12),十二支,3,FALSE)</f>
        <v xml:space="preserve">02 零 </v>
      </c>
      <c r="C484" s="200" t="str">
        <f>VLOOKUP(F484,星座,3,TRUE)</f>
        <v xml:space="preserve">06 聖 </v>
      </c>
      <c r="D484" s="535">
        <v>23216</v>
      </c>
      <c r="E484" s="45">
        <f>IFERROR(YEAR(D484),LEFT(D484,4))</f>
        <v>1963</v>
      </c>
      <c r="F484" s="45" t="str">
        <f>IF(ISTEXT(D484),RIGHT(D484,5),TEXT(D484,"mm/dd"))</f>
        <v>07/24</v>
      </c>
      <c r="G484" s="45">
        <f>SUM(MID(E484,1,1),MID(E484,2,1),MID(E484,3,1),MID(E484,4,1),MID(F484,1,1),MID(F484,2,1),MID(F484,4,1),MID(F484,5,1))</f>
        <v>32</v>
      </c>
      <c r="H484" s="45">
        <f>IF(MOD(G484,9)=0,9,MOD(G484,9))</f>
        <v>5</v>
      </c>
      <c r="I484" s="45" t="str">
        <f>IFERROR(MID("日月火水木金土",WEEKDAY(D484),1),"")</f>
        <v>水</v>
      </c>
      <c r="J484" s="305" t="s">
        <v>6558</v>
      </c>
      <c r="K484" s="203" t="str">
        <f>VLOOKUP(F484,石と花メイン,3,FALSE)</f>
        <v>◆紅玉</v>
      </c>
      <c r="L484" s="298" t="str">
        <f>VLOOKUP(F484,石と花メイン,4,FALSE)</f>
        <v>睡蓮【未草】</v>
      </c>
      <c r="M484" s="394">
        <f>IF(OR(MONTH(F484)&lt;7,AND(MONTH(F484)=7,DAY(F484)&lt;=25)),
MOD(SUM((E484-1901)*365,259),260),
MOD(SUM((E484-1900)*365,259),260))</f>
        <v>9</v>
      </c>
      <c r="N484" s="391">
        <f>IF(AND(MONTH(F484)=7,DAY(F484)&gt;25),1,
ROUNDDOWN((SUM(VLOOKUP(MONTH(F484),D暦変換用数値,2,FALSE),DAY(F484))/28)+1,0))</f>
        <v>13</v>
      </c>
      <c r="O484" s="46">
        <f>IF(AND(MONTH(F484)=7,DAY(F484)&gt;25),DAY(F484)-25,
MOD((SUM(VLOOKUP(MONTH(F484),D暦変換用数値,2,FALSE),DAY(F484))),28)+1)</f>
        <v>28</v>
      </c>
      <c r="P484" s="407">
        <f>IF(OR(MONTH(F484)&lt;7,AND(MONTH(F484)=7,DAY(F484)&lt;=25)),
MOD(SUM((E484-1901)*365,(N484-1)*28,O484,258),260),
MOD(SUM((E484-1900)*365,(N484-1)*28,O484,258),260))</f>
        <v>112</v>
      </c>
      <c r="Q484" s="373" t="str">
        <f>VLOOKUP(MOD(P484,4),色,2,FALSE)</f>
        <v>黄色い</v>
      </c>
      <c r="R484" s="291" t="str">
        <f>VLOOKUP(MOD(P484,13),銀河の音,2,FALSE)</f>
        <v>銀河の</v>
      </c>
      <c r="S484" s="384" t="str">
        <f>VLOOKUP(MOD(P484,20),太陽の紋章,2,FALSE)</f>
        <v>人</v>
      </c>
      <c r="T484" s="79"/>
    </row>
    <row r="485" spans="1:20" s="329" customFormat="1" ht="13.5" customHeight="1">
      <c r="A485" s="76" t="str">
        <f>VLOOKUP(MOD(E485,10),十干,2,FALSE)</f>
        <v>癸</v>
      </c>
      <c r="B485" s="199" t="str">
        <f>VLOOKUP(MOD(E485,12),十二支,3,FALSE)</f>
        <v xml:space="preserve">02 零 </v>
      </c>
      <c r="C485" s="200" t="str">
        <f>VLOOKUP(F485,星座,3,TRUE)</f>
        <v xml:space="preserve">06 聖 </v>
      </c>
      <c r="D485" s="534">
        <v>23219</v>
      </c>
      <c r="E485" s="116">
        <f>IFERROR(YEAR(D485),LEFT(D485,4))</f>
        <v>1963</v>
      </c>
      <c r="F485" s="116" t="str">
        <f>IF(ISTEXT(D485),RIGHT(D485,5),TEXT(D485,"mm/dd"))</f>
        <v>07/27</v>
      </c>
      <c r="G485" s="116">
        <f>SUM(MID(E485,1,1),MID(E485,2,1),MID(E485,3,1),MID(E485,4,1),MID(F485,1,1),MID(F485,2,1),MID(F485,4,1),MID(F485,5,1))</f>
        <v>35</v>
      </c>
      <c r="H485" s="116">
        <f>IF(MOD(G485,9)=0,9,MOD(G485,9))</f>
        <v>8</v>
      </c>
      <c r="I485" s="116" t="str">
        <f>IFERROR(MID("日月火水木金土",WEEKDAY(D485),1),"")</f>
        <v>土</v>
      </c>
      <c r="J485" s="306" t="s">
        <v>6832</v>
      </c>
      <c r="K485" s="203" t="str">
        <f>VLOOKUP(F485,石と花メイン,3,FALSE)</f>
        <v>■紫水晶</v>
      </c>
      <c r="L485" s="299" t="str">
        <f>VLOOKUP(F485,石と花メイン,4,FALSE)</f>
        <v>松葉牡丹【日照草】</v>
      </c>
      <c r="M485" s="395">
        <f>IF(OR(MONTH(F485)&lt;7,AND(MONTH(F485)=7,DAY(F485)&lt;=25)),
MOD(SUM((E485-1901)*365,259),260),
MOD(SUM((E485-1900)*365,259),260))</f>
        <v>114</v>
      </c>
      <c r="N485" s="121">
        <f>IF(AND(MONTH(F485)=7,DAY(F485)&gt;25),1,
ROUNDDOWN((SUM(VLOOKUP(MONTH(F485),D暦変換用数値,2,FALSE),DAY(F485))/28)+1,0))</f>
        <v>1</v>
      </c>
      <c r="O485" s="117">
        <f>IF(AND(MONTH(F485)=7,DAY(F485)&gt;25),DAY(F485)-25,
MOD((SUM(VLOOKUP(MONTH(F485),D暦変換用数値,2,FALSE),DAY(F485))),28)+1)</f>
        <v>2</v>
      </c>
      <c r="P485" s="408">
        <f>IF(OR(MONTH(F485)&lt;7,AND(MONTH(F485)=7,DAY(F485)&lt;=25)),
MOD(SUM((E485-1901)*365,(N485-1)*28,O485,258),260),
MOD(SUM((E485-1900)*365,(N485-1)*28,O485,258),260))</f>
        <v>115</v>
      </c>
      <c r="Q485" s="374" t="str">
        <f>VLOOKUP(MOD(P485,4),色,2,FALSE)</f>
        <v>青い</v>
      </c>
      <c r="R485" s="292" t="str">
        <f>VLOOKUP(MOD(P485,13),銀河の音,2,FALSE)</f>
        <v>スペクトルの</v>
      </c>
      <c r="S485" s="385" t="str">
        <f>VLOOKUP(MOD(P485,20),太陽の紋章,2,FALSE)</f>
        <v>鷲</v>
      </c>
      <c r="T485" s="119" t="s">
        <v>6837</v>
      </c>
    </row>
    <row r="486" spans="1:20" s="329" customFormat="1" ht="13.5" customHeight="1">
      <c r="A486" s="334" t="str">
        <f>VLOOKUP(MOD(E486,10),十干,2,FALSE)</f>
        <v>癸</v>
      </c>
      <c r="B486" s="331" t="str">
        <f>VLOOKUP(MOD(E486,12),十二支,3,FALSE)</f>
        <v xml:space="preserve">02 零 </v>
      </c>
      <c r="C486" s="332" t="str">
        <f>VLOOKUP(F486,星座,3,TRUE)</f>
        <v xml:space="preserve">06 聖 </v>
      </c>
      <c r="D486" s="540">
        <v>23220</v>
      </c>
      <c r="E486" s="131">
        <f>IFERROR(YEAR(D486),LEFT(D486,4))</f>
        <v>1963</v>
      </c>
      <c r="F486" s="538" t="str">
        <f>IF(ISTEXT(D486),RIGHT(D486,5),TEXT(D486,"mm/dd"))</f>
        <v>07/28</v>
      </c>
      <c r="G486" s="131">
        <f>SUM(MID(E486,1,1),MID(E486,2,1),MID(E486,3,1),MID(E486,4,1),MID(F486,1,1),MID(F486,2,1),MID(F486,4,1),MID(F486,5,1))</f>
        <v>36</v>
      </c>
      <c r="H486" s="131">
        <f>IF(MOD(G486,9)=0,9,MOD(G486,9))</f>
        <v>9</v>
      </c>
      <c r="I486" s="131" t="str">
        <f>IFERROR(MID("日月火水木金土",WEEKDAY(D486),1),"")</f>
        <v>日</v>
      </c>
      <c r="J486" s="306" t="s">
        <v>9093</v>
      </c>
      <c r="K486" s="335" t="str">
        <f>VLOOKUP(F486,石と花メイン,3,FALSE)</f>
        <v>●翡翠</v>
      </c>
      <c r="L486" s="302" t="str">
        <f>VLOOKUP(F486,石と花メイン,4,FALSE)</f>
        <v>小町草【虫取撫子】</v>
      </c>
      <c r="M486" s="396">
        <f>IF(OR(MONTH(F486)&lt;7,AND(MONTH(F486)=7,DAY(F486)&lt;=25)),
MOD(SUM((E486-1901)*365,259),260),
MOD(SUM((E486-1900)*365,259),260))</f>
        <v>114</v>
      </c>
      <c r="N486" s="335">
        <f>IF(AND(MONTH(F486)=7,DAY(F486)&gt;25),1,
ROUNDDOWN((SUM(VLOOKUP(MONTH(F486),D暦変換用数値,2,FALSE),DAY(F486))/28)+1,0))</f>
        <v>1</v>
      </c>
      <c r="O486" s="132">
        <f>IF(AND(MONTH(F486)=7,DAY(F486)&gt;25),DAY(F486)-25,
MOD((SUM(VLOOKUP(MONTH(F486),D暦変換用数値,2,FALSE),DAY(F486))),28)+1)</f>
        <v>3</v>
      </c>
      <c r="P486" s="404">
        <f>IF(OR(MONTH(F486)&lt;7,AND(MONTH(F486)=7,DAY(F486)&lt;=25)),
MOD(SUM((E486-1901)*365,(N486-1)*28,O486,258),260),
MOD(SUM((E486-1900)*365,(N486-1)*28,O486,258),260))</f>
        <v>116</v>
      </c>
      <c r="Q486" s="376" t="str">
        <f>VLOOKUP(MOD(P486,4),色,2,FALSE)</f>
        <v>黄色い</v>
      </c>
      <c r="R486" s="333" t="str">
        <f>VLOOKUP(MOD(P486,13),銀河の音,2,FALSE)</f>
        <v>水晶の</v>
      </c>
      <c r="S486" s="387" t="str">
        <f>VLOOKUP(MOD(P486,20),太陽の紋章,2,FALSE)</f>
        <v>戦士</v>
      </c>
      <c r="T486" s="145"/>
    </row>
    <row r="487" spans="1:20" s="329" customFormat="1" ht="13.5" customHeight="1">
      <c r="A487" s="334" t="str">
        <f>VLOOKUP(MOD(E487,10),十干,2,FALSE)</f>
        <v>癸</v>
      </c>
      <c r="B487" s="331" t="str">
        <f>VLOOKUP(MOD(E487,12),十二支,3,FALSE)</f>
        <v xml:space="preserve">02 零 </v>
      </c>
      <c r="C487" s="332" t="str">
        <f>VLOOKUP(F487,星座,3,TRUE)</f>
        <v xml:space="preserve">06 聖 </v>
      </c>
      <c r="D487" s="534">
        <v>23222</v>
      </c>
      <c r="E487" s="131">
        <f>IFERROR(YEAR(D487),LEFT(D487,4))</f>
        <v>1963</v>
      </c>
      <c r="F487" s="131" t="str">
        <f>IF(ISTEXT(D487),RIGHT(D487,5),TEXT(D487,"mm/dd"))</f>
        <v>07/30</v>
      </c>
      <c r="G487" s="131">
        <f>SUM(MID(E487,1,1),MID(E487,2,1),MID(E487,3,1),MID(E487,4,1),MID(F487,1,1),MID(F487,2,1),MID(F487,4,1),MID(F487,5,1))</f>
        <v>29</v>
      </c>
      <c r="H487" s="131">
        <f>IF(MOD(G487,9)=0,9,MOD(G487,9))</f>
        <v>2</v>
      </c>
      <c r="I487" s="131" t="str">
        <f>IFERROR(MID("日月火水木金土",WEEKDAY(D487),1),"")</f>
        <v>火</v>
      </c>
      <c r="J487" s="306" t="s">
        <v>8160</v>
      </c>
      <c r="K487" s="335" t="str">
        <f>VLOOKUP(F487,石と花メイン,3,FALSE)</f>
        <v>●琥珀</v>
      </c>
      <c r="L487" s="302" t="str">
        <f>VLOOKUP(F487,石と花メイン,4,FALSE)</f>
        <v>菩提樹</v>
      </c>
      <c r="M487" s="396">
        <f>IF(OR(MONTH(F487)&lt;7,AND(MONTH(F487)=7,DAY(F487)&lt;=25)),
MOD(SUM((E487-1901)*365,259),260),
MOD(SUM((E487-1900)*365,259),260))</f>
        <v>114</v>
      </c>
      <c r="N487" s="335">
        <f>IF(AND(MONTH(F487)=7,DAY(F487)&gt;25),1,
ROUNDDOWN((SUM(VLOOKUP(MONTH(F487),D暦変換用数値,2,FALSE),DAY(F487))/28)+1,0))</f>
        <v>1</v>
      </c>
      <c r="O487" s="132">
        <f>IF(AND(MONTH(F487)=7,DAY(F487)&gt;25),DAY(F487)-25,
MOD((SUM(VLOOKUP(MONTH(F487),D暦変換用数値,2,FALSE),DAY(F487))),28)+1)</f>
        <v>5</v>
      </c>
      <c r="P487" s="404">
        <f>IF(OR(MONTH(F487)&lt;7,AND(MONTH(F487)=7,DAY(F487)&lt;=25)),
MOD(SUM((E487-1901)*365,(N487-1)*28,O487,258),260),
MOD(SUM((E487-1900)*365,(N487-1)*28,O487,258),260))</f>
        <v>118</v>
      </c>
      <c r="Q487" s="376" t="str">
        <f>VLOOKUP(MOD(P487,4),色,2,FALSE)</f>
        <v>白い</v>
      </c>
      <c r="R487" s="333" t="str">
        <f>VLOOKUP(MOD(P487,13),銀河の音,2,FALSE)</f>
        <v>磁気の</v>
      </c>
      <c r="S487" s="387" t="str">
        <f>VLOOKUP(MOD(P487,20),太陽の紋章,2,FALSE)</f>
        <v>鏡</v>
      </c>
      <c r="T487" s="145"/>
    </row>
    <row r="488" spans="1:20" s="329" customFormat="1" ht="13.5" customHeight="1">
      <c r="A488" s="76" t="str">
        <f>VLOOKUP(MOD(E488,10),十干,2,FALSE)</f>
        <v>癸</v>
      </c>
      <c r="B488" s="199" t="str">
        <f>VLOOKUP(MOD(E488,12),十二支,3,FALSE)</f>
        <v xml:space="preserve">02 零 </v>
      </c>
      <c r="C488" s="200" t="str">
        <f>VLOOKUP(F488,星座,3,TRUE)</f>
        <v xml:space="preserve">06 聖 </v>
      </c>
      <c r="D488" s="534">
        <v>23227</v>
      </c>
      <c r="E488" s="116">
        <f>IFERROR(YEAR(D488),LEFT(D488,4))</f>
        <v>1963</v>
      </c>
      <c r="F488" s="116" t="str">
        <f>IF(ISTEXT(D488),RIGHT(D488,5),TEXT(D488,"mm/dd"))</f>
        <v>08/04</v>
      </c>
      <c r="G488" s="116">
        <f>SUM(MID(E488,1,1),MID(E488,2,1),MID(E488,3,1),MID(E488,4,1),MID(F488,1,1),MID(F488,2,1),MID(F488,4,1),MID(F488,5,1))</f>
        <v>31</v>
      </c>
      <c r="H488" s="116">
        <f>IF(MOD(G488,9)=0,9,MOD(G488,9))</f>
        <v>4</v>
      </c>
      <c r="I488" s="116" t="str">
        <f>IFERROR(MID("日月火水木金土",WEEKDAY(D488),1),"")</f>
        <v>日</v>
      </c>
      <c r="J488" s="306" t="s">
        <v>7811</v>
      </c>
      <c r="K488" s="203" t="str">
        <f>VLOOKUP(F488,石と花メイン,3,FALSE)</f>
        <v>◇金剛石</v>
      </c>
      <c r="L488" s="299" t="str">
        <f>VLOOKUP(F488,石と花メイン,4,FALSE)</f>
        <v>唐綿【パンヤ草】</v>
      </c>
      <c r="M488" s="395">
        <f>IF(OR(MONTH(F488)&lt;7,AND(MONTH(F488)=7,DAY(F488)&lt;=25)),
MOD(SUM((E488-1901)*365,259),260),
MOD(SUM((E488-1900)*365,259),260))</f>
        <v>114</v>
      </c>
      <c r="N488" s="121">
        <f>IF(AND(MONTH(F488)=7,DAY(F488)&gt;25),1,
ROUNDDOWN((SUM(VLOOKUP(MONTH(F488),D暦変換用数値,2,FALSE),DAY(F488))/28)+1,0))</f>
        <v>1</v>
      </c>
      <c r="O488" s="117">
        <f>IF(AND(MONTH(F488)=7,DAY(F488)&gt;25),DAY(F488)-25,
MOD((SUM(VLOOKUP(MONTH(F488),D暦変換用数値,2,FALSE),DAY(F488))),28)+1)</f>
        <v>10</v>
      </c>
      <c r="P488" s="408">
        <f>IF(OR(MONTH(F488)&lt;7,AND(MONTH(F488)=7,DAY(F488)&lt;=25)),
MOD(SUM((E488-1901)*365,(N488-1)*28,O488,258),260),
MOD(SUM((E488-1900)*365,(N488-1)*28,O488,258),260))</f>
        <v>123</v>
      </c>
      <c r="Q488" s="374" t="str">
        <f>VLOOKUP(MOD(P488,4),色,2,FALSE)</f>
        <v>青い</v>
      </c>
      <c r="R488" s="292" t="str">
        <f>VLOOKUP(MOD(P488,13),銀河の音,2,FALSE)</f>
        <v>律動の</v>
      </c>
      <c r="S488" s="385" t="str">
        <f>VLOOKUP(MOD(P488,20),太陽の紋章,2,FALSE)</f>
        <v>夜</v>
      </c>
      <c r="T488" s="128" t="s">
        <v>7813</v>
      </c>
    </row>
    <row r="489" spans="1:20" s="329" customFormat="1" ht="13.5" customHeight="1">
      <c r="A489" s="50" t="str">
        <f>VLOOKUP(MOD(E489,10),十干,2,FALSE)</f>
        <v>癸</v>
      </c>
      <c r="B489" s="199" t="str">
        <f>VLOOKUP(MOD(E489,12),十二支,3,FALSE)</f>
        <v xml:space="preserve">02 零 </v>
      </c>
      <c r="C489" s="200" t="str">
        <f>VLOOKUP(F489,星座,3,TRUE)</f>
        <v xml:space="preserve">06 聖 </v>
      </c>
      <c r="D489" s="531">
        <v>23232</v>
      </c>
      <c r="E489" s="1">
        <f>IFERROR(YEAR(D489),LEFT(D489,4))</f>
        <v>1963</v>
      </c>
      <c r="F489" s="1" t="str">
        <f>IF(ISTEXT(D489),RIGHT(D489,5),TEXT(D489,"mm/dd"))</f>
        <v>08/09</v>
      </c>
      <c r="G489" s="44">
        <f>SUM(MID(E489,1,1),MID(E489,2,1),MID(E489,3,1),MID(E489,4,1),MID(F489,1,1),MID(F489,2,1),MID(F489,4,1),MID(F489,5,1))</f>
        <v>36</v>
      </c>
      <c r="H489" s="45">
        <f>IF(MOD(G489,9)=0,9,MOD(G489,9))</f>
        <v>9</v>
      </c>
      <c r="I489" s="45" t="str">
        <f>IFERROR(MID("日月火水木金土",WEEKDAY(D489),1),"")</f>
        <v>金</v>
      </c>
      <c r="J489" s="304" t="s">
        <v>4361</v>
      </c>
      <c r="K489" s="202" t="str">
        <f>VLOOKUP(F489,石と花メイン,3,FALSE)</f>
        <v>◆猫目石</v>
      </c>
      <c r="L489" s="297" t="str">
        <f>VLOOKUP(F489,石と花メイン,4,FALSE)</f>
        <v>朝鮮朝顔【曼陀羅華】</v>
      </c>
      <c r="M489" s="393">
        <f>IF(OR(MONTH(F489)&lt;7,AND(MONTH(F489)=7,DAY(F489)&lt;=25)),
MOD(SUM((E489-1901)*365,259),260),
MOD(SUM((E489-1900)*365,259),260))</f>
        <v>114</v>
      </c>
      <c r="N489" s="390">
        <f>IF(AND(MONTH(F489)=7,DAY(F489)&gt;25),1,
ROUNDDOWN((SUM(VLOOKUP(MONTH(F489),D暦変換用数値,2,FALSE),DAY(F489))/28)+1,0))</f>
        <v>1</v>
      </c>
      <c r="O489" s="205">
        <f>IF(AND(MONTH(F489)=7,DAY(F489)&gt;25),DAY(F489)-25,
MOD((SUM(VLOOKUP(MONTH(F489),D暦変換用数値,2,FALSE),DAY(F489))),28)+1)</f>
        <v>15</v>
      </c>
      <c r="P489" s="406">
        <f>IF(OR(MONTH(F489)&lt;7,AND(MONTH(F489)=7,DAY(F489)&lt;=25)),
MOD(SUM((E489-1901)*365,(N489-1)*28,O489,258),260),
MOD(SUM((E489-1900)*365,(N489-1)*28,O489,258),260))</f>
        <v>128</v>
      </c>
      <c r="Q489" s="373" t="str">
        <f>VLOOKUP(MOD(P489,4),色,2,FALSE)</f>
        <v>黄色い</v>
      </c>
      <c r="R489" s="291" t="str">
        <f>VLOOKUP(MOD(P489,13),銀河の音,2,FALSE)</f>
        <v>スペクトルの</v>
      </c>
      <c r="S489" s="384" t="str">
        <f>VLOOKUP(MOD(P489,20),太陽の紋章,2,FALSE)</f>
        <v>星</v>
      </c>
      <c r="T489" s="98" t="s">
        <v>3736</v>
      </c>
    </row>
    <row r="490" spans="1:20" s="329" customFormat="1" ht="13.5" customHeight="1">
      <c r="A490" s="50" t="str">
        <f>VLOOKUP(MOD(E490,10),十干,2,FALSE)</f>
        <v>癸</v>
      </c>
      <c r="B490" s="199" t="str">
        <f>VLOOKUP(MOD(E490,12),十二支,3,FALSE)</f>
        <v xml:space="preserve">02 零 </v>
      </c>
      <c r="C490" s="200" t="str">
        <f>VLOOKUP(F490,星座,3,TRUE)</f>
        <v xml:space="preserve">06 聖 </v>
      </c>
      <c r="D490" s="531">
        <v>23244</v>
      </c>
      <c r="E490" s="1">
        <f>IFERROR(YEAR(D490),LEFT(D490,4))</f>
        <v>1963</v>
      </c>
      <c r="F490" s="1" t="str">
        <f>IF(ISTEXT(D490),RIGHT(D490,5),TEXT(D490,"mm/dd"))</f>
        <v>08/21</v>
      </c>
      <c r="G490" s="44">
        <f>SUM(MID(E490,1,1),MID(E490,2,1),MID(E490,3,1),MID(E490,4,1),MID(F490,1,1),MID(F490,2,1),MID(F490,4,1),MID(F490,5,1))</f>
        <v>30</v>
      </c>
      <c r="H490" s="45">
        <f>IF(MOD(G490,9)=0,9,MOD(G490,9))</f>
        <v>3</v>
      </c>
      <c r="I490" s="45" t="str">
        <f>IFERROR(MID("日月火水木金土",WEEKDAY(D490),1),"")</f>
        <v>水</v>
      </c>
      <c r="J490" s="304" t="s">
        <v>37</v>
      </c>
      <c r="K490" s="202" t="str">
        <f>VLOOKUP(F490,石と花メイン,3,FALSE)</f>
        <v>◇金剛石</v>
      </c>
      <c r="L490" s="297" t="str">
        <f>VLOOKUP(F490,石と花メイン,4,FALSE)</f>
        <v>仙人掌/覇王樹</v>
      </c>
      <c r="M490" s="393">
        <f>IF(OR(MONTH(F490)&lt;7,AND(MONTH(F490)=7,DAY(F490)&lt;=25)),
MOD(SUM((E490-1901)*365,259),260),
MOD(SUM((E490-1900)*365,259),260))</f>
        <v>114</v>
      </c>
      <c r="N490" s="390">
        <f>IF(AND(MONTH(F490)=7,DAY(F490)&gt;25),1,
ROUNDDOWN((SUM(VLOOKUP(MONTH(F490),D暦変換用数値,2,FALSE),DAY(F490))/28)+1,0))</f>
        <v>1</v>
      </c>
      <c r="O490" s="205">
        <f>IF(AND(MONTH(F490)=7,DAY(F490)&gt;25),DAY(F490)-25,
MOD((SUM(VLOOKUP(MONTH(F490),D暦変換用数値,2,FALSE),DAY(F490))),28)+1)</f>
        <v>27</v>
      </c>
      <c r="P490" s="406">
        <f>IF(OR(MONTH(F490)&lt;7,AND(MONTH(F490)=7,DAY(F490)&lt;=25)),
MOD(SUM((E490-1901)*365,(N490-1)*28,O490,258),260),
MOD(SUM((E490-1900)*365,(N490-1)*28,O490,258),260))</f>
        <v>140</v>
      </c>
      <c r="Q490" s="373" t="str">
        <f>VLOOKUP(MOD(P490,4),色,2,FALSE)</f>
        <v>黄色い</v>
      </c>
      <c r="R490" s="291" t="str">
        <f>VLOOKUP(MOD(P490,13),銀河の音,2,FALSE)</f>
        <v>惑星の</v>
      </c>
      <c r="S490" s="384" t="str">
        <f>VLOOKUP(MOD(P490,20),太陽の紋章,2,FALSE)</f>
        <v>太陽</v>
      </c>
      <c r="T490" s="98" t="s">
        <v>3736</v>
      </c>
    </row>
    <row r="491" spans="1:20" s="329" customFormat="1" ht="13.5" customHeight="1">
      <c r="A491" s="50" t="str">
        <f>VLOOKUP(MOD(E491,10),十干,2,FALSE)</f>
        <v>乙</v>
      </c>
      <c r="B491" s="199" t="str">
        <f>VLOOKUP(MOD(E491,12),十二支,3,FALSE)</f>
        <v xml:space="preserve">02 零 </v>
      </c>
      <c r="C491" s="200" t="str">
        <f>VLOOKUP(F491,星座,3,TRUE)</f>
        <v xml:space="preserve">06 聖 </v>
      </c>
      <c r="D491" s="536">
        <v>27605</v>
      </c>
      <c r="E491" s="1">
        <f>IFERROR(YEAR(D491),LEFT(D491,4))</f>
        <v>1975</v>
      </c>
      <c r="F491" s="1" t="str">
        <f>IF(ISTEXT(D491),RIGHT(D491,5),TEXT(D491,"mm/dd"))</f>
        <v>07/30</v>
      </c>
      <c r="G491" s="44">
        <f>SUM(MID(E491,1,1),MID(E491,2,1),MID(E491,3,1),MID(E491,4,1),MID(F491,1,1),MID(F491,2,1),MID(F491,4,1),MID(F491,5,1))</f>
        <v>32</v>
      </c>
      <c r="H491" s="45">
        <f>IF(MOD(G491,9)=0,9,MOD(G491,9))</f>
        <v>5</v>
      </c>
      <c r="I491" s="45" t="str">
        <f>IFERROR(MID("日月火水木金土",WEEKDAY(D491),1),"")</f>
        <v>水</v>
      </c>
      <c r="J491" s="304" t="s">
        <v>38</v>
      </c>
      <c r="K491" s="202" t="str">
        <f>VLOOKUP(F491,石と花メイン,3,FALSE)</f>
        <v>●琥珀</v>
      </c>
      <c r="L491" s="297" t="str">
        <f>VLOOKUP(F491,石と花メイン,4,FALSE)</f>
        <v>菩提樹</v>
      </c>
      <c r="M491" s="393">
        <f>IF(OR(MONTH(F491)&lt;7,AND(MONTH(F491)=7,DAY(F491)&lt;=25)),
MOD(SUM((E491-1901)*365,259),260),
MOD(SUM((E491-1900)*365,259),260))</f>
        <v>74</v>
      </c>
      <c r="N491" s="390">
        <f>IF(AND(MONTH(F491)=7,DAY(F491)&gt;25),1,
ROUNDDOWN((SUM(VLOOKUP(MONTH(F491),D暦変換用数値,2,FALSE),DAY(F491))/28)+1,0))</f>
        <v>1</v>
      </c>
      <c r="O491" s="205">
        <f>IF(AND(MONTH(F491)=7,DAY(F491)&gt;25),DAY(F491)-25,
MOD((SUM(VLOOKUP(MONTH(F491),D暦変換用数値,2,FALSE),DAY(F491))),28)+1)</f>
        <v>5</v>
      </c>
      <c r="P491" s="406">
        <f>IF(OR(MONTH(F491)&lt;7,AND(MONTH(F491)=7,DAY(F491)&lt;=25)),
MOD(SUM((E491-1901)*365,(N491-1)*28,O491,258),260),
MOD(SUM((E491-1900)*365,(N491-1)*28,O491,258),260))</f>
        <v>78</v>
      </c>
      <c r="Q491" s="375" t="str">
        <f>VLOOKUP(MOD(P491,4),色,2,FALSE)</f>
        <v>白い</v>
      </c>
      <c r="R491" s="293" t="str">
        <f>VLOOKUP(MOD(P491,13),銀河の音,2,FALSE)</f>
        <v>宇宙の</v>
      </c>
      <c r="S491" s="386" t="str">
        <f>VLOOKUP(MOD(P491,20),太陽の紋章,2,FALSE)</f>
        <v>鏡</v>
      </c>
      <c r="T491" s="93" t="s">
        <v>4685</v>
      </c>
    </row>
    <row r="492" spans="1:20" s="329" customFormat="1" ht="13.5" customHeight="1">
      <c r="A492" s="50" t="str">
        <f>VLOOKUP(MOD(E492,10),十干,2,FALSE)</f>
        <v>乙</v>
      </c>
      <c r="B492" s="199" t="str">
        <f>VLOOKUP(MOD(E492,12),十二支,3,FALSE)</f>
        <v xml:space="preserve">02 零 </v>
      </c>
      <c r="C492" s="200" t="str">
        <f>VLOOKUP(F492,星座,3,TRUE)</f>
        <v xml:space="preserve">06 聖 </v>
      </c>
      <c r="D492" s="531">
        <v>27607</v>
      </c>
      <c r="E492" s="1">
        <f>IFERROR(YEAR(D492),LEFT(D492,4))</f>
        <v>1975</v>
      </c>
      <c r="F492" s="1" t="str">
        <f>IF(ISTEXT(D492),RIGHT(D492,5),TEXT(D492,"mm/dd"))</f>
        <v>08/01</v>
      </c>
      <c r="G492" s="44">
        <f>SUM(MID(E492,1,1),MID(E492,2,1),MID(E492,3,1),MID(E492,4,1),MID(F492,1,1),MID(F492,2,1),MID(F492,4,1),MID(F492,5,1))</f>
        <v>31</v>
      </c>
      <c r="H492" s="45">
        <f>IF(MOD(G492,9)=0,9,MOD(G492,9))</f>
        <v>4</v>
      </c>
      <c r="I492" s="45" t="str">
        <f>IFERROR(MID("日月火水木金土",WEEKDAY(D492),1),"")</f>
        <v>金</v>
      </c>
      <c r="J492" s="304" t="s">
        <v>39</v>
      </c>
      <c r="K492" s="202" t="str">
        <f>VLOOKUP(F492,石と花メイン,3,FALSE)</f>
        <v>■赤縞瑪瑙</v>
      </c>
      <c r="L492" s="297" t="str">
        <f>VLOOKUP(F492,石と花メイン,4,FALSE)</f>
        <v>鹿ノ子百合</v>
      </c>
      <c r="M492" s="393">
        <f>IF(OR(MONTH(F492)&lt;7,AND(MONTH(F492)=7,DAY(F492)&lt;=25)),
MOD(SUM((E492-1901)*365,259),260),
MOD(SUM((E492-1900)*365,259),260))</f>
        <v>74</v>
      </c>
      <c r="N492" s="390">
        <f>IF(AND(MONTH(F492)=7,DAY(F492)&gt;25),1,
ROUNDDOWN((SUM(VLOOKUP(MONTH(F492),D暦変換用数値,2,FALSE),DAY(F492))/28)+1,0))</f>
        <v>1</v>
      </c>
      <c r="O492" s="205">
        <f>IF(AND(MONTH(F492)=7,DAY(F492)&gt;25),DAY(F492)-25,
MOD((SUM(VLOOKUP(MONTH(F492),D暦変換用数値,2,FALSE),DAY(F492))),28)+1)</f>
        <v>7</v>
      </c>
      <c r="P492" s="406">
        <f>IF(OR(MONTH(F492)&lt;7,AND(MONTH(F492)=7,DAY(F492)&lt;=25)),
MOD(SUM((E492-1901)*365,(N492-1)*28,O492,258),260),
MOD(SUM((E492-1900)*365,(N492-1)*28,O492,258),260))</f>
        <v>80</v>
      </c>
      <c r="Q492" s="373" t="str">
        <f>VLOOKUP(MOD(P492,4),色,2,FALSE)</f>
        <v>黄色い</v>
      </c>
      <c r="R492" s="291" t="str">
        <f>VLOOKUP(MOD(P492,13),銀河の音,2,FALSE)</f>
        <v>月の</v>
      </c>
      <c r="S492" s="384" t="str">
        <f>VLOOKUP(MOD(P492,20),太陽の紋章,2,FALSE)</f>
        <v>太陽</v>
      </c>
      <c r="T492" s="98" t="s">
        <v>3736</v>
      </c>
    </row>
    <row r="493" spans="1:20" s="329" customFormat="1" ht="13.5" customHeight="1">
      <c r="A493" s="50" t="str">
        <f>VLOOKUP(MOD(E493,10),十干,2,FALSE)</f>
        <v>乙</v>
      </c>
      <c r="B493" s="199" t="str">
        <f>VLOOKUP(MOD(E493,12),十二支,3,FALSE)</f>
        <v xml:space="preserve">02 零 </v>
      </c>
      <c r="C493" s="200" t="str">
        <f>VLOOKUP(F493,星座,3,TRUE)</f>
        <v xml:space="preserve">06 聖 </v>
      </c>
      <c r="D493" s="531">
        <v>27609</v>
      </c>
      <c r="E493" s="1">
        <f>IFERROR(YEAR(D493),LEFT(D493,4))</f>
        <v>1975</v>
      </c>
      <c r="F493" s="1" t="str">
        <f>IF(ISTEXT(D493),RIGHT(D493,5),TEXT(D493,"mm/dd"))</f>
        <v>08/03</v>
      </c>
      <c r="G493" s="44">
        <f>SUM(MID(E493,1,1),MID(E493,2,1),MID(E493,3,1),MID(E493,4,1),MID(F493,1,1),MID(F493,2,1),MID(F493,4,1),MID(F493,5,1))</f>
        <v>33</v>
      </c>
      <c r="H493" s="45">
        <f>IF(MOD(G493,9)=0,9,MOD(G493,9))</f>
        <v>6</v>
      </c>
      <c r="I493" s="45" t="str">
        <f>IFERROR(MID("日月火水木金土",WEEKDAY(D493),1),"")</f>
        <v>日</v>
      </c>
      <c r="J493" s="304" t="s">
        <v>4362</v>
      </c>
      <c r="K493" s="202" t="str">
        <f>VLOOKUP(F493,石と花メイン,3,FALSE)</f>
        <v>□水晶</v>
      </c>
      <c r="L493" s="297" t="str">
        <f>VLOOKUP(F493,石と花メイン,4,FALSE)</f>
        <v>日日草【日日花】</v>
      </c>
      <c r="M493" s="393">
        <f>IF(OR(MONTH(F493)&lt;7,AND(MONTH(F493)=7,DAY(F493)&lt;=25)),
MOD(SUM((E493-1901)*365,259),260),
MOD(SUM((E493-1900)*365,259),260))</f>
        <v>74</v>
      </c>
      <c r="N493" s="390">
        <f>IF(AND(MONTH(F493)=7,DAY(F493)&gt;25),1,
ROUNDDOWN((SUM(VLOOKUP(MONTH(F493),D暦変換用数値,2,FALSE),DAY(F493))/28)+1,0))</f>
        <v>1</v>
      </c>
      <c r="O493" s="205">
        <f>IF(AND(MONTH(F493)=7,DAY(F493)&gt;25),DAY(F493)-25,
MOD((SUM(VLOOKUP(MONTH(F493),D暦変換用数値,2,FALSE),DAY(F493))),28)+1)</f>
        <v>9</v>
      </c>
      <c r="P493" s="406">
        <f>IF(OR(MONTH(F493)&lt;7,AND(MONTH(F493)=7,DAY(F493)&lt;=25)),
MOD(SUM((E493-1901)*365,(N493-1)*28,O493,258),260),
MOD(SUM((E493-1900)*365,(N493-1)*28,O493,258),260))</f>
        <v>82</v>
      </c>
      <c r="Q493" s="375" t="str">
        <f>VLOOKUP(MOD(P493,4),色,2,FALSE)</f>
        <v>白い</v>
      </c>
      <c r="R493" s="293" t="str">
        <f>VLOOKUP(MOD(P493,13),銀河の音,2,FALSE)</f>
        <v>自己存在の</v>
      </c>
      <c r="S493" s="386" t="str">
        <f>VLOOKUP(MOD(P493,20),太陽の紋章,2,FALSE)</f>
        <v>風</v>
      </c>
      <c r="T493" s="97" t="s">
        <v>2978</v>
      </c>
    </row>
    <row r="494" spans="1:20" s="329" customFormat="1" ht="13.5" customHeight="1">
      <c r="A494" s="50" t="str">
        <f>VLOOKUP(MOD(E494,10),十干,2,FALSE)</f>
        <v>乙</v>
      </c>
      <c r="B494" s="199" t="str">
        <f>VLOOKUP(MOD(E494,12),十二支,3,FALSE)</f>
        <v xml:space="preserve">02 零 </v>
      </c>
      <c r="C494" s="200" t="str">
        <f>VLOOKUP(F494,星座,3,TRUE)</f>
        <v xml:space="preserve">06 聖 </v>
      </c>
      <c r="D494" s="531">
        <v>27610</v>
      </c>
      <c r="E494" s="1">
        <f>IFERROR(YEAR(D494),LEFT(D494,4))</f>
        <v>1975</v>
      </c>
      <c r="F494" s="1" t="str">
        <f>IF(ISTEXT(D494),RIGHT(D494,5),TEXT(D494,"mm/dd"))</f>
        <v>08/04</v>
      </c>
      <c r="G494" s="44">
        <f>SUM(MID(E494,1,1),MID(E494,2,1),MID(E494,3,1),MID(E494,4,1),MID(F494,1,1),MID(F494,2,1),MID(F494,4,1),MID(F494,5,1))</f>
        <v>34</v>
      </c>
      <c r="H494" s="45">
        <f>IF(MOD(G494,9)=0,9,MOD(G494,9))</f>
        <v>7</v>
      </c>
      <c r="I494" s="45" t="str">
        <f>IFERROR(MID("日月火水木金土",WEEKDAY(D494),1),"")</f>
        <v>月</v>
      </c>
      <c r="J494" s="304" t="s">
        <v>40</v>
      </c>
      <c r="K494" s="202" t="str">
        <f>VLOOKUP(F494,石と花メイン,3,FALSE)</f>
        <v>◇金剛石</v>
      </c>
      <c r="L494" s="297" t="str">
        <f>VLOOKUP(F494,石と花メイン,4,FALSE)</f>
        <v>唐綿【パンヤ草】</v>
      </c>
      <c r="M494" s="393">
        <f>IF(OR(MONTH(F494)&lt;7,AND(MONTH(F494)=7,DAY(F494)&lt;=25)),
MOD(SUM((E494-1901)*365,259),260),
MOD(SUM((E494-1900)*365,259),260))</f>
        <v>74</v>
      </c>
      <c r="N494" s="390">
        <f>IF(AND(MONTH(F494)=7,DAY(F494)&gt;25),1,
ROUNDDOWN((SUM(VLOOKUP(MONTH(F494),D暦変換用数値,2,FALSE),DAY(F494))/28)+1,0))</f>
        <v>1</v>
      </c>
      <c r="O494" s="205">
        <f>IF(AND(MONTH(F494)=7,DAY(F494)&gt;25),DAY(F494)-25,
MOD((SUM(VLOOKUP(MONTH(F494),D暦変換用数値,2,FALSE),DAY(F494))),28)+1)</f>
        <v>10</v>
      </c>
      <c r="P494" s="406">
        <f>IF(OR(MONTH(F494)&lt;7,AND(MONTH(F494)=7,DAY(F494)&lt;=25)),
MOD(SUM((E494-1901)*365,(N494-1)*28,O494,258),260),
MOD(SUM((E494-1900)*365,(N494-1)*28,O494,258),260))</f>
        <v>83</v>
      </c>
      <c r="Q494" s="374" t="str">
        <f>VLOOKUP(MOD(P494,4),色,2,FALSE)</f>
        <v>青い</v>
      </c>
      <c r="R494" s="292" t="str">
        <f>VLOOKUP(MOD(P494,13),銀河の音,2,FALSE)</f>
        <v>倍音の</v>
      </c>
      <c r="S494" s="385" t="str">
        <f>VLOOKUP(MOD(P494,20),太陽の紋章,2,FALSE)</f>
        <v>夜</v>
      </c>
      <c r="T494" s="98" t="s">
        <v>3736</v>
      </c>
    </row>
    <row r="495" spans="1:20" s="329" customFormat="1" ht="13.5" customHeight="1">
      <c r="A495" s="50" t="str">
        <f>VLOOKUP(MOD(E495,10),十干,2,FALSE)</f>
        <v>乙</v>
      </c>
      <c r="B495" s="199" t="str">
        <f>VLOOKUP(MOD(E495,12),十二支,3,FALSE)</f>
        <v xml:space="preserve">02 零 </v>
      </c>
      <c r="C495" s="200" t="str">
        <f>VLOOKUP(F495,星座,3,TRUE)</f>
        <v xml:space="preserve">06 聖 </v>
      </c>
      <c r="D495" s="531">
        <v>27612</v>
      </c>
      <c r="E495" s="1">
        <f>IFERROR(YEAR(D495),LEFT(D495,4))</f>
        <v>1975</v>
      </c>
      <c r="F495" s="1" t="str">
        <f>IF(ISTEXT(D495),RIGHT(D495,5),TEXT(D495,"mm/dd"))</f>
        <v>08/06</v>
      </c>
      <c r="G495" s="44">
        <f>SUM(MID(E495,1,1),MID(E495,2,1),MID(E495,3,1),MID(E495,4,1),MID(F495,1,1),MID(F495,2,1),MID(F495,4,1),MID(F495,5,1))</f>
        <v>36</v>
      </c>
      <c r="H495" s="45">
        <f>IF(MOD(G495,9)=0,9,MOD(G495,9))</f>
        <v>9</v>
      </c>
      <c r="I495" s="45" t="str">
        <f>IFERROR(MID("日月火水木金土",WEEKDAY(D495),1),"")</f>
        <v>水</v>
      </c>
      <c r="J495" s="304" t="s">
        <v>1969</v>
      </c>
      <c r="K495" s="202" t="str">
        <f>VLOOKUP(F495,石と花メイン,3,FALSE)</f>
        <v>●瑠璃</v>
      </c>
      <c r="L495" s="297" t="str">
        <f>VLOOKUP(F495,石と花メイン,4,FALSE)</f>
        <v>百日草【ジニア】</v>
      </c>
      <c r="M495" s="393">
        <f>IF(OR(MONTH(F495)&lt;7,AND(MONTH(F495)=7,DAY(F495)&lt;=25)),
MOD(SUM((E495-1901)*365,259),260),
MOD(SUM((E495-1900)*365,259),260))</f>
        <v>74</v>
      </c>
      <c r="N495" s="390">
        <f>IF(AND(MONTH(F495)=7,DAY(F495)&gt;25),1,
ROUNDDOWN((SUM(VLOOKUP(MONTH(F495),D暦変換用数値,2,FALSE),DAY(F495))/28)+1,0))</f>
        <v>1</v>
      </c>
      <c r="O495" s="205">
        <f>IF(AND(MONTH(F495)=7,DAY(F495)&gt;25),DAY(F495)-25,
MOD((SUM(VLOOKUP(MONTH(F495),D暦変換用数値,2,FALSE),DAY(F495))),28)+1)</f>
        <v>12</v>
      </c>
      <c r="P495" s="406">
        <f>IF(OR(MONTH(F495)&lt;7,AND(MONTH(F495)=7,DAY(F495)&lt;=25)),
MOD(SUM((E495-1901)*365,(N495-1)*28,O495,258),260),
MOD(SUM((E495-1900)*365,(N495-1)*28,O495,258),260))</f>
        <v>85</v>
      </c>
      <c r="Q495" s="372" t="str">
        <f>VLOOKUP(MOD(P495,4),色,2,FALSE)</f>
        <v>赤い</v>
      </c>
      <c r="R495" s="290" t="str">
        <f>VLOOKUP(MOD(P495,13),銀河の音,2,FALSE)</f>
        <v>共振の</v>
      </c>
      <c r="S495" s="383" t="str">
        <f>VLOOKUP(MOD(P495,20),太陽の紋章,2,FALSE)</f>
        <v>蛇</v>
      </c>
      <c r="T495" s="97" t="s">
        <v>2899</v>
      </c>
    </row>
    <row r="496" spans="1:20" s="329" customFormat="1" ht="13.5" customHeight="1">
      <c r="A496" s="76" t="str">
        <f>VLOOKUP(MOD(E496,10),十干,2,FALSE)</f>
        <v>乙</v>
      </c>
      <c r="B496" s="199" t="str">
        <f>VLOOKUP(MOD(E496,12),十二支,3,FALSE)</f>
        <v xml:space="preserve">02 零 </v>
      </c>
      <c r="C496" s="200" t="str">
        <f>VLOOKUP(F496,星座,3,TRUE)</f>
        <v xml:space="preserve">06 聖 </v>
      </c>
      <c r="D496" s="534">
        <v>27617</v>
      </c>
      <c r="E496" s="116">
        <f>IFERROR(YEAR(D496),LEFT(D496,4))</f>
        <v>1975</v>
      </c>
      <c r="F496" s="116" t="str">
        <f>IF(ISTEXT(D496),RIGHT(D496,5),TEXT(D496,"mm/dd"))</f>
        <v>08/11</v>
      </c>
      <c r="G496" s="116">
        <f>SUM(MID(E496,1,1),MID(E496,2,1),MID(E496,3,1),MID(E496,4,1),MID(F496,1,1),MID(F496,2,1),MID(F496,4,1),MID(F496,5,1))</f>
        <v>32</v>
      </c>
      <c r="H496" s="116">
        <f>IF(MOD(G496,9)=0,9,MOD(G496,9))</f>
        <v>5</v>
      </c>
      <c r="I496" s="116" t="str">
        <f>IFERROR(MID("日月火水木金土",WEEKDAY(D496),1),"")</f>
        <v>月</v>
      </c>
      <c r="J496" s="306" t="s">
        <v>7132</v>
      </c>
      <c r="K496" s="203" t="str">
        <f>VLOOKUP(F496,石と花メイン,3,FALSE)</f>
        <v>●珊瑚</v>
      </c>
      <c r="L496" s="299" t="str">
        <f>VLOOKUP(F496,石と花メイン,4,FALSE)</f>
        <v>紅花【末摘花】</v>
      </c>
      <c r="M496" s="395">
        <f>IF(OR(MONTH(F496)&lt;7,AND(MONTH(F496)=7,DAY(F496)&lt;=25)),
MOD(SUM((E496-1901)*365,259),260),
MOD(SUM((E496-1900)*365,259),260))</f>
        <v>74</v>
      </c>
      <c r="N496" s="121">
        <f>IF(AND(MONTH(F496)=7,DAY(F496)&gt;25),1,
ROUNDDOWN((SUM(VLOOKUP(MONTH(F496),D暦変換用数値,2,FALSE),DAY(F496))/28)+1,0))</f>
        <v>1</v>
      </c>
      <c r="O496" s="117">
        <f>IF(AND(MONTH(F496)=7,DAY(F496)&gt;25),DAY(F496)-25,
MOD((SUM(VLOOKUP(MONTH(F496),D暦変換用数値,2,FALSE),DAY(F496))),28)+1)</f>
        <v>17</v>
      </c>
      <c r="P496" s="408">
        <f>IF(OR(MONTH(F496)&lt;7,AND(MONTH(F496)=7,DAY(F496)&lt;=25)),
MOD(SUM((E496-1901)*365,(N496-1)*28,O496,258),260),
MOD(SUM((E496-1900)*365,(N496-1)*28,O496,258),260))</f>
        <v>90</v>
      </c>
      <c r="Q496" s="375" t="str">
        <f>VLOOKUP(MOD(P496,4),色,2,FALSE)</f>
        <v>白い</v>
      </c>
      <c r="R496" s="293" t="str">
        <f>VLOOKUP(MOD(P496,13),銀河の音,2,FALSE)</f>
        <v>水晶の</v>
      </c>
      <c r="S496" s="386" t="str">
        <f>VLOOKUP(MOD(P496,20),太陽の紋章,2,FALSE)</f>
        <v>犬</v>
      </c>
      <c r="T496" s="119" t="s">
        <v>7131</v>
      </c>
    </row>
    <row r="497" spans="1:20" s="329" customFormat="1" ht="13.5" customHeight="1">
      <c r="A497" s="334" t="str">
        <f>VLOOKUP(MOD(E497,10),十干,2,FALSE)</f>
        <v>丁</v>
      </c>
      <c r="B497" s="331" t="str">
        <f>VLOOKUP(MOD(E497,12),十二支,3,FALSE)</f>
        <v xml:space="preserve">02 零 </v>
      </c>
      <c r="C497" s="332" t="str">
        <f>VLOOKUP(F497,星座,3,TRUE)</f>
        <v xml:space="preserve">06 聖 </v>
      </c>
      <c r="D497" s="534">
        <v>31985</v>
      </c>
      <c r="E497" s="131">
        <f>IFERROR(YEAR(D497),LEFT(D497,4))</f>
        <v>1987</v>
      </c>
      <c r="F497" s="131" t="str">
        <f>IF(ISTEXT(D497),RIGHT(D497,5),TEXT(D497,"mm/dd"))</f>
        <v>07/27</v>
      </c>
      <c r="G497" s="131">
        <f>SUM(MID(E497,1,1),MID(E497,2,1),MID(E497,3,1),MID(E497,4,1),MID(F497,1,1),MID(F497,2,1),MID(F497,4,1),MID(F497,5,1))</f>
        <v>41</v>
      </c>
      <c r="H497" s="131">
        <f>IF(MOD(G497,9)=0,9,MOD(G497,9))</f>
        <v>5</v>
      </c>
      <c r="I497" s="131" t="str">
        <f>IFERROR(MID("日月火水木金土",WEEKDAY(D497),1),"")</f>
        <v>月</v>
      </c>
      <c r="J497" s="306" t="s">
        <v>8349</v>
      </c>
      <c r="K497" s="335" t="str">
        <f>VLOOKUP(F497,石と花メイン,3,FALSE)</f>
        <v>■紫水晶</v>
      </c>
      <c r="L497" s="302" t="str">
        <f>VLOOKUP(F497,石と花メイン,4,FALSE)</f>
        <v>松葉牡丹【日照草】</v>
      </c>
      <c r="M497" s="396">
        <f>IF(OR(MONTH(F497)&lt;7,AND(MONTH(F497)=7,DAY(F497)&lt;=25)),
MOD(SUM((E497-1901)*365,259),260),
MOD(SUM((E497-1900)*365,259),260))</f>
        <v>34</v>
      </c>
      <c r="N497" s="335">
        <f>IF(AND(MONTH(F497)=7,DAY(F497)&gt;25),1,
ROUNDDOWN((SUM(VLOOKUP(MONTH(F497),D暦変換用数値,2,FALSE),DAY(F497))/28)+1,0))</f>
        <v>1</v>
      </c>
      <c r="O497" s="132">
        <f>IF(AND(MONTH(F497)=7,DAY(F497)&gt;25),DAY(F497)-25,
MOD((SUM(VLOOKUP(MONTH(F497),D暦変換用数値,2,FALSE),DAY(F497))),28)+1)</f>
        <v>2</v>
      </c>
      <c r="P497" s="404">
        <f>IF(OR(MONTH(F497)&lt;7,AND(MONTH(F497)=7,DAY(F497)&lt;=25)),
MOD(SUM((E497-1901)*365,(N497-1)*28,O497,258),260),
MOD(SUM((E497-1900)*365,(N497-1)*28,O497,258),260))</f>
        <v>35</v>
      </c>
      <c r="Q497" s="376" t="str">
        <f>VLOOKUP(MOD(P497,4),色,2,FALSE)</f>
        <v>青い</v>
      </c>
      <c r="R497" s="333" t="str">
        <f>VLOOKUP(MOD(P497,13),銀河の音,2,FALSE)</f>
        <v>太陽の</v>
      </c>
      <c r="S497" s="387" t="str">
        <f>VLOOKUP(MOD(P497,20),太陽の紋章,2,FALSE)</f>
        <v>鷲</v>
      </c>
      <c r="T497" s="145"/>
    </row>
    <row r="498" spans="1:20" s="329" customFormat="1" ht="13.5" customHeight="1">
      <c r="A498" s="76" t="str">
        <f>VLOOKUP(MOD(E498,10),十干,2,FALSE)</f>
        <v>丁</v>
      </c>
      <c r="B498" s="199" t="str">
        <f>VLOOKUP(MOD(E498,12),十二支,3,FALSE)</f>
        <v xml:space="preserve">02 零 </v>
      </c>
      <c r="C498" s="200" t="str">
        <f>VLOOKUP(F498,星座,3,TRUE)</f>
        <v xml:space="preserve">06 聖 </v>
      </c>
      <c r="D498" s="534">
        <v>31986</v>
      </c>
      <c r="E498" s="116">
        <f>IFERROR(YEAR(D498),LEFT(D498,4))</f>
        <v>1987</v>
      </c>
      <c r="F498" s="116" t="str">
        <f>IF(ISTEXT(D498),RIGHT(D498,5),TEXT(D498,"mm/dd"))</f>
        <v>07/28</v>
      </c>
      <c r="G498" s="116">
        <f>SUM(MID(E498,1,1),MID(E498,2,1),MID(E498,3,1),MID(E498,4,1),MID(F498,1,1),MID(F498,2,1),MID(F498,4,1),MID(F498,5,1))</f>
        <v>42</v>
      </c>
      <c r="H498" s="116">
        <f>IF(MOD(G498,9)=0,9,MOD(G498,9))</f>
        <v>6</v>
      </c>
      <c r="I498" s="116" t="str">
        <f>IFERROR(MID("日月火水木金土",WEEKDAY(D498),1),"")</f>
        <v>火</v>
      </c>
      <c r="J498" s="306" t="s">
        <v>6906</v>
      </c>
      <c r="K498" s="203" t="str">
        <f>VLOOKUP(F498,石と花メイン,3,FALSE)</f>
        <v>●翡翠</v>
      </c>
      <c r="L498" s="299" t="str">
        <f>VLOOKUP(F498,石と花メイン,4,FALSE)</f>
        <v>小町草【虫取撫子】</v>
      </c>
      <c r="M498" s="395">
        <f>IF(OR(MONTH(F498)&lt;7,AND(MONTH(F498)=7,DAY(F498)&lt;=25)),
MOD(SUM((E498-1901)*365,259),260),
MOD(SUM((E498-1900)*365,259),260))</f>
        <v>34</v>
      </c>
      <c r="N498" s="121">
        <f>IF(AND(MONTH(F498)=7,DAY(F498)&gt;25),1,
ROUNDDOWN((SUM(VLOOKUP(MONTH(F498),D暦変換用数値,2,FALSE),DAY(F498))/28)+1,0))</f>
        <v>1</v>
      </c>
      <c r="O498" s="117">
        <f>IF(AND(MONTH(F498)=7,DAY(F498)&gt;25),DAY(F498)-25,
MOD((SUM(VLOOKUP(MONTH(F498),D暦変換用数値,2,FALSE),DAY(F498))),28)+1)</f>
        <v>3</v>
      </c>
      <c r="P498" s="408">
        <f>IF(OR(MONTH(F498)&lt;7,AND(MONTH(F498)=7,DAY(F498)&lt;=25)),
MOD(SUM((E498-1901)*365,(N498-1)*28,O498,258),260),
MOD(SUM((E498-1900)*365,(N498-1)*28,O498,258),260))</f>
        <v>36</v>
      </c>
      <c r="Q498" s="373" t="str">
        <f>VLOOKUP(MOD(P498,4),色,2,FALSE)</f>
        <v>黄色い</v>
      </c>
      <c r="R498" s="291" t="str">
        <f>VLOOKUP(MOD(P498,13),銀河の音,2,FALSE)</f>
        <v>惑星の</v>
      </c>
      <c r="S498" s="384" t="str">
        <f>VLOOKUP(MOD(P498,20),太陽の紋章,2,FALSE)</f>
        <v>戦士</v>
      </c>
      <c r="T498" s="126" t="s">
        <v>6908</v>
      </c>
    </row>
    <row r="499" spans="1:20" s="329" customFormat="1" ht="13.5" customHeight="1">
      <c r="A499" s="282" t="str">
        <f>VLOOKUP(MOD(E499,10),十干,2,FALSE)</f>
        <v>丁</v>
      </c>
      <c r="B499" s="283" t="str">
        <f>VLOOKUP(MOD(E499,12),十二支,3,FALSE)</f>
        <v xml:space="preserve">02 零 </v>
      </c>
      <c r="C499" s="284" t="str">
        <f>VLOOKUP(F499,星座,3,TRUE)</f>
        <v xml:space="preserve">06 聖 </v>
      </c>
      <c r="D499" s="533">
        <v>31994</v>
      </c>
      <c r="E499" s="83">
        <f>IFERROR(YEAR(D499),LEFT(D499,4))</f>
        <v>1987</v>
      </c>
      <c r="F499" s="83" t="str">
        <f>IF(ISTEXT(D499),RIGHT(D499,5),TEXT(D499,"mm/dd"))</f>
        <v>08/05</v>
      </c>
      <c r="G499" s="83">
        <f>SUM(MID(E499,1,1),MID(E499,2,1),MID(E499,3,1),MID(E499,4,1),MID(F499,1,1),MID(F499,2,1),MID(F499,4,1),MID(F499,5,1))</f>
        <v>38</v>
      </c>
      <c r="H499" s="83">
        <f>IF(MOD(G499,9)=0,9,MOD(G499,9))</f>
        <v>2</v>
      </c>
      <c r="I499" s="83" t="str">
        <f>IFERROR(MID("日月火水木金土",WEEKDAY(D499),1),"")</f>
        <v>水</v>
      </c>
      <c r="J499" s="303" t="s">
        <v>4363</v>
      </c>
      <c r="K499" s="87" t="str">
        <f>VLOOKUP(F499,石と花メイン,3,FALSE)</f>
        <v>◆黄玉</v>
      </c>
      <c r="L499" s="296" t="str">
        <f>VLOOKUP(F499,石と花メイン,4,FALSE)</f>
        <v>百日紅/猿滑</v>
      </c>
      <c r="M499" s="392">
        <f>IF(OR(MONTH(F499)&lt;7,AND(MONTH(F499)=7,DAY(F499)&lt;=25)),
MOD(SUM((E499-1901)*365,259),260),
MOD(SUM((E499-1900)*365,259),260))</f>
        <v>34</v>
      </c>
      <c r="N499" s="330">
        <f>IF(AND(MONTH(F499)=7,DAY(F499)&gt;25),1,
ROUNDDOWN((SUM(VLOOKUP(MONTH(F499),D暦変換用数値,2,FALSE),DAY(F499))/28)+1,0))</f>
        <v>1</v>
      </c>
      <c r="O499" s="84">
        <f>IF(AND(MONTH(F499)=7,DAY(F499)&gt;25),DAY(F499)-25,
MOD((SUM(VLOOKUP(MONTH(F499),D暦変換用数値,2,FALSE),DAY(F499))),28)+1)</f>
        <v>11</v>
      </c>
      <c r="P499" s="405">
        <f>IF(OR(MONTH(F499)&lt;7,AND(MONTH(F499)=7,DAY(F499)&lt;=25)),
MOD(SUM((E499-1901)*365,(N499-1)*28,O499,258),260),
MOD(SUM((E499-1900)*365,(N499-1)*28,O499,258),260))</f>
        <v>44</v>
      </c>
      <c r="Q499" s="371" t="str">
        <f>VLOOKUP(MOD(P499,4),色,2,FALSE)</f>
        <v>黄色い</v>
      </c>
      <c r="R499" s="289" t="str">
        <f>VLOOKUP(MOD(P499,13),銀河の音,2,FALSE)</f>
        <v>倍音の</v>
      </c>
      <c r="S499" s="382" t="str">
        <f>VLOOKUP(MOD(P499,20),太陽の紋章,2,FALSE)</f>
        <v>種</v>
      </c>
      <c r="T499" s="95" t="s">
        <v>3379</v>
      </c>
    </row>
    <row r="500" spans="1:20" s="329" customFormat="1" ht="13.5" customHeight="1">
      <c r="A500" s="282" t="str">
        <f>VLOOKUP(MOD(E500,10),十干,2,FALSE)</f>
        <v>丁</v>
      </c>
      <c r="B500" s="283" t="str">
        <f>VLOOKUP(MOD(E500,12),十二支,3,FALSE)</f>
        <v xml:space="preserve">02 零 </v>
      </c>
      <c r="C500" s="284" t="str">
        <f>VLOOKUP(F500,星座,3,TRUE)</f>
        <v xml:space="preserve">06 聖 </v>
      </c>
      <c r="D500" s="533">
        <v>31996</v>
      </c>
      <c r="E500" s="83">
        <f>IFERROR(YEAR(D500),LEFT(D500,4))</f>
        <v>1987</v>
      </c>
      <c r="F500" s="83" t="str">
        <f>IF(ISTEXT(D500),RIGHT(D500,5),TEXT(D500,"mm/dd"))</f>
        <v>08/07</v>
      </c>
      <c r="G500" s="83">
        <f>SUM(MID(E500,1,1),MID(E500,2,1),MID(E500,3,1),MID(E500,4,1),MID(F500,1,1),MID(F500,2,1),MID(F500,4,1),MID(F500,5,1))</f>
        <v>40</v>
      </c>
      <c r="H500" s="83">
        <f>IF(MOD(G500,9)=0,9,MOD(G500,9))</f>
        <v>4</v>
      </c>
      <c r="I500" s="83" t="str">
        <f>IFERROR(MID("日月火水木金土",WEEKDAY(D500),1),"")</f>
        <v>金</v>
      </c>
      <c r="J500" s="303" t="s">
        <v>4364</v>
      </c>
      <c r="K500" s="87" t="str">
        <f>VLOOKUP(F500,石と花メイン,3,FALSE)</f>
        <v>◆翠玉</v>
      </c>
      <c r="L500" s="296" t="str">
        <f>VLOOKUP(F500,石と花メイン,4,FALSE)</f>
        <v>石榴</v>
      </c>
      <c r="M500" s="392">
        <f>IF(OR(MONTH(F500)&lt;7,AND(MONTH(F500)=7,DAY(F500)&lt;=25)),
MOD(SUM((E500-1901)*365,259),260),
MOD(SUM((E500-1900)*365,259),260))</f>
        <v>34</v>
      </c>
      <c r="N500" s="330">
        <f>IF(AND(MONTH(F500)=7,DAY(F500)&gt;25),1,
ROUNDDOWN((SUM(VLOOKUP(MONTH(F500),D暦変換用数値,2,FALSE),DAY(F500))/28)+1,0))</f>
        <v>1</v>
      </c>
      <c r="O500" s="84">
        <f>IF(AND(MONTH(F500)=7,DAY(F500)&gt;25),DAY(F500)-25,
MOD((SUM(VLOOKUP(MONTH(F500),D暦変換用数値,2,FALSE),DAY(F500))),28)+1)</f>
        <v>13</v>
      </c>
      <c r="P500" s="405">
        <f>IF(OR(MONTH(F500)&lt;7,AND(MONTH(F500)=7,DAY(F500)&lt;=25)),
MOD(SUM((E500-1901)*365,(N500-1)*28,O500,258),260),
MOD(SUM((E500-1900)*365,(N500-1)*28,O500,258),260))</f>
        <v>46</v>
      </c>
      <c r="Q500" s="371" t="str">
        <f>VLOOKUP(MOD(P500,4),色,2,FALSE)</f>
        <v>白い</v>
      </c>
      <c r="R500" s="289" t="str">
        <f>VLOOKUP(MOD(P500,13),銀河の音,2,FALSE)</f>
        <v>共振の</v>
      </c>
      <c r="S500" s="382" t="str">
        <f>VLOOKUP(MOD(P500,20),太陽の紋章,2,FALSE)</f>
        <v>世界の橋渡し</v>
      </c>
      <c r="T500" s="100" t="s">
        <v>818</v>
      </c>
    </row>
    <row r="501" spans="1:20" s="329" customFormat="1" ht="13.5" customHeight="1">
      <c r="A501" s="282" t="str">
        <f>VLOOKUP(MOD(E501,10),十干,2,FALSE)</f>
        <v>丁</v>
      </c>
      <c r="B501" s="283" t="str">
        <f>VLOOKUP(MOD(E501,12),十二支,3,FALSE)</f>
        <v xml:space="preserve">02 零 </v>
      </c>
      <c r="C501" s="284" t="str">
        <f>VLOOKUP(F501,星座,3,TRUE)</f>
        <v xml:space="preserve">06 聖 </v>
      </c>
      <c r="D501" s="533">
        <v>32006</v>
      </c>
      <c r="E501" s="83">
        <f>IFERROR(YEAR(D501),LEFT(D501,4))</f>
        <v>1987</v>
      </c>
      <c r="F501" s="83" t="str">
        <f>IF(ISTEXT(D501),RIGHT(D501,5),TEXT(D501,"mm/dd"))</f>
        <v>08/17</v>
      </c>
      <c r="G501" s="83">
        <f>SUM(MID(E501,1,1),MID(E501,2,1),MID(E501,3,1),MID(E501,4,1),MID(F501,1,1),MID(F501,2,1),MID(F501,4,1),MID(F501,5,1))</f>
        <v>41</v>
      </c>
      <c r="H501" s="83">
        <f>IF(MOD(G501,9)=0,9,MOD(G501,9))</f>
        <v>5</v>
      </c>
      <c r="I501" s="83" t="str">
        <f>IFERROR(MID("日月火水木金土",WEEKDAY(D501),1),"")</f>
        <v>月</v>
      </c>
      <c r="J501" s="303" t="s">
        <v>4365</v>
      </c>
      <c r="K501" s="87" t="str">
        <f>VLOOKUP(F501,石と花メイン,3,FALSE)</f>
        <v>◆青玉</v>
      </c>
      <c r="L501" s="296" t="str">
        <f>VLOOKUP(F501,石と花メイン,4,FALSE)</f>
        <v>合歓の木/棔</v>
      </c>
      <c r="M501" s="392">
        <f>IF(OR(MONTH(F501)&lt;7,AND(MONTH(F501)=7,DAY(F501)&lt;=25)),
MOD(SUM((E501-1901)*365,259),260),
MOD(SUM((E501-1900)*365,259),260))</f>
        <v>34</v>
      </c>
      <c r="N501" s="330">
        <f>IF(AND(MONTH(F501)=7,DAY(F501)&gt;25),1,
ROUNDDOWN((SUM(VLOOKUP(MONTH(F501),D暦変換用数値,2,FALSE),DAY(F501))/28)+1,0))</f>
        <v>1</v>
      </c>
      <c r="O501" s="84">
        <f>IF(AND(MONTH(F501)=7,DAY(F501)&gt;25),DAY(F501)-25,
MOD((SUM(VLOOKUP(MONTH(F501),D暦変換用数値,2,FALSE),DAY(F501))),28)+1)</f>
        <v>23</v>
      </c>
      <c r="P501" s="405">
        <f>IF(OR(MONTH(F501)&lt;7,AND(MONTH(F501)=7,DAY(F501)&lt;=25)),
MOD(SUM((E501-1901)*365,(N501-1)*28,O501,258),260),
MOD(SUM((E501-1900)*365,(N501-1)*28,O501,258),260))</f>
        <v>56</v>
      </c>
      <c r="Q501" s="371" t="str">
        <f>VLOOKUP(MOD(P501,4),色,2,FALSE)</f>
        <v>黄色い</v>
      </c>
      <c r="R501" s="289" t="str">
        <f>VLOOKUP(MOD(P501,13),銀河の音,2,FALSE)</f>
        <v>自己存在の</v>
      </c>
      <c r="S501" s="382" t="str">
        <f>VLOOKUP(MOD(P501,20),太陽の紋章,2,FALSE)</f>
        <v>戦士</v>
      </c>
      <c r="T501" s="100" t="s">
        <v>6715</v>
      </c>
    </row>
    <row r="502" spans="1:20" s="329" customFormat="1" ht="13.5" customHeight="1">
      <c r="A502" s="286" t="str">
        <f>VLOOKUP(MOD(E502,10),十干,2,FALSE)</f>
        <v>辛</v>
      </c>
      <c r="B502" s="283" t="str">
        <f>VLOOKUP(MOD(E502,12),十二支,3,FALSE)</f>
        <v xml:space="preserve">02 零 </v>
      </c>
      <c r="C502" s="284" t="str">
        <f>VLOOKUP(F502,星座,3,TRUE)</f>
        <v xml:space="preserve">06 聖 </v>
      </c>
      <c r="D502" s="530">
        <v>40749</v>
      </c>
      <c r="E502" s="85">
        <f>IFERROR(YEAR(D502),LEFT(D502,4))</f>
        <v>2011</v>
      </c>
      <c r="F502" s="85" t="str">
        <f>IF(ISTEXT(D502),RIGHT(D502,5),TEXT(D502,"mm/dd"))</f>
        <v>07/25</v>
      </c>
      <c r="G502" s="85">
        <f>SUM(MID(E502,1,1),MID(E502,2,1),MID(E502,3,1),MID(E502,4,1),MID(F502,1,1),MID(F502,2,1),MID(F502,4,1),MID(F502,5,1))</f>
        <v>18</v>
      </c>
      <c r="H502" s="85">
        <f>IF(MOD(G502,9)=0,9,MOD(G502,9))</f>
        <v>9</v>
      </c>
      <c r="I502" s="85" t="str">
        <f>IFERROR(MID("日月火水木金土",WEEKDAY(D502),1),"")</f>
        <v>月</v>
      </c>
      <c r="J502" s="308" t="s">
        <v>7608</v>
      </c>
      <c r="K502" s="87" t="str">
        <f>VLOOKUP(F502,石と花メイン,3,FALSE)</f>
        <v>◇金剛石</v>
      </c>
      <c r="L502" s="300" t="str">
        <f>VLOOKUP(F502,石と花メイン,4,FALSE)</f>
        <v>接骨木/庭常</v>
      </c>
      <c r="M502" s="397">
        <f>IF(OR(MONTH(F502)&lt;7,AND(MONTH(F502)=7,DAY(F502)&lt;=25)),
MOD(SUM((E502-1901)*365,259),260),
MOD(SUM((E502-1900)*365,259),260))</f>
        <v>109</v>
      </c>
      <c r="N502" s="87">
        <f>IF(AND(MONTH(F502)=7,DAY(F502)&gt;25),1,
ROUNDDOWN((SUM(VLOOKUP(MONTH(F502),D暦変換用数値,2,FALSE),DAY(F502))/28)+1,0))</f>
        <v>14</v>
      </c>
      <c r="O502" s="82">
        <f>IF(AND(MONTH(F502)=7,DAY(F502)&gt;25),DAY(F502)-25,
MOD((SUM(VLOOKUP(MONTH(F502),D暦変換用数値,2,FALSE),DAY(F502))),28)+1)</f>
        <v>1</v>
      </c>
      <c r="P502" s="409">
        <f>IF(OR(MONTH(F502)&lt;7,AND(MONTH(F502)=7,DAY(F502)&lt;=25)),
MOD(SUM((E502-1901)*365,(N502-1)*28,O502,258),260),
MOD(SUM((E502-1900)*365,(N502-1)*28,O502,258),260))</f>
        <v>213</v>
      </c>
      <c r="Q502" s="371" t="str">
        <f>VLOOKUP(MOD(P502,4),色,2,FALSE)</f>
        <v>赤い</v>
      </c>
      <c r="R502" s="289" t="str">
        <f>VLOOKUP(MOD(P502,13),銀河の音,2,FALSE)</f>
        <v>倍音の</v>
      </c>
      <c r="S502" s="382" t="str">
        <f>VLOOKUP(MOD(P502,20),太陽の紋章,2,FALSE)</f>
        <v>空歩く者</v>
      </c>
      <c r="T502" s="100" t="s">
        <v>7609</v>
      </c>
    </row>
    <row r="503" spans="1:20" s="329" customFormat="1" ht="13.5" customHeight="1">
      <c r="A503" s="286" t="str">
        <f>VLOOKUP(MOD(E503,10),十干,2,FALSE)</f>
        <v>辛</v>
      </c>
      <c r="B503" s="283" t="str">
        <f>VLOOKUP(MOD(E503,12),十二支,3,FALSE)</f>
        <v xml:space="preserve">02 零 </v>
      </c>
      <c r="C503" s="284" t="str">
        <f>VLOOKUP(F503,星座,3,TRUE)</f>
        <v xml:space="preserve">06 聖 </v>
      </c>
      <c r="D503" s="530">
        <v>40750</v>
      </c>
      <c r="E503" s="85">
        <f>IFERROR(YEAR(D503),LEFT(D503,4))</f>
        <v>2011</v>
      </c>
      <c r="F503" s="85" t="str">
        <f>IF(ISTEXT(D503),RIGHT(D503,5),TEXT(D503,"mm/dd"))</f>
        <v>07/26</v>
      </c>
      <c r="G503" s="85">
        <f>SUM(MID(E503,1,1),MID(E503,2,1),MID(E503,3,1),MID(E503,4,1),MID(F503,1,1),MID(F503,2,1),MID(F503,4,1),MID(F503,5,1))</f>
        <v>19</v>
      </c>
      <c r="H503" s="85">
        <f>IF(MOD(G503,9)=0,9,MOD(G503,9))</f>
        <v>1</v>
      </c>
      <c r="I503" s="85" t="str">
        <f>IFERROR(MID("日月火水木金土",WEEKDAY(D503),1),"")</f>
        <v>火</v>
      </c>
      <c r="J503" s="308" t="s">
        <v>7606</v>
      </c>
      <c r="K503" s="87" t="str">
        <f>VLOOKUP(F503,石と花メイン,3,FALSE)</f>
        <v>◆藍玉</v>
      </c>
      <c r="L503" s="300" t="str">
        <f>VLOOKUP(F503,石と花メイン,4,FALSE)</f>
        <v>苦蓬/苦艾</v>
      </c>
      <c r="M503" s="397">
        <f>IF(OR(MONTH(F503)&lt;7,AND(MONTH(F503)=7,DAY(F503)&lt;=25)),
MOD(SUM((E503-1901)*365,259),260),
MOD(SUM((E503-1900)*365,259),260))</f>
        <v>214</v>
      </c>
      <c r="N503" s="87">
        <f>IF(AND(MONTH(F503)=7,DAY(F503)&gt;25),1,
ROUNDDOWN((SUM(VLOOKUP(MONTH(F503),D暦変換用数値,2,FALSE),DAY(F503))/28)+1,0))</f>
        <v>1</v>
      </c>
      <c r="O503" s="82">
        <f>IF(AND(MONTH(F503)=7,DAY(F503)&gt;25),DAY(F503)-25,
MOD((SUM(VLOOKUP(MONTH(F503),D暦変換用数値,2,FALSE),DAY(F503))),28)+1)</f>
        <v>1</v>
      </c>
      <c r="P503" s="409">
        <f>IF(OR(MONTH(F503)&lt;7,AND(MONTH(F503)=7,DAY(F503)&lt;=25)),
MOD(SUM((E503-1901)*365,(N503-1)*28,O503,258),260),
MOD(SUM((E503-1900)*365,(N503-1)*28,O503,258),260))</f>
        <v>214</v>
      </c>
      <c r="Q503" s="371" t="str">
        <f>VLOOKUP(MOD(P503,4),色,2,FALSE)</f>
        <v>白い</v>
      </c>
      <c r="R503" s="289" t="str">
        <f>VLOOKUP(MOD(P503,13),銀河の音,2,FALSE)</f>
        <v>律動の</v>
      </c>
      <c r="S503" s="382" t="str">
        <f>VLOOKUP(MOD(P503,20),太陽の紋章,2,FALSE)</f>
        <v>魔法使い</v>
      </c>
      <c r="T503" s="102" t="s">
        <v>7605</v>
      </c>
    </row>
    <row r="504" spans="1:20" s="329" customFormat="1" ht="13.5" customHeight="1">
      <c r="A504" s="286" t="str">
        <f>VLOOKUP(MOD(E504,10),十干,2,FALSE)</f>
        <v>辛</v>
      </c>
      <c r="B504" s="283" t="str">
        <f>VLOOKUP(MOD(E504,12),十二支,3,FALSE)</f>
        <v xml:space="preserve">02 零 </v>
      </c>
      <c r="C504" s="284" t="str">
        <f>VLOOKUP(F504,星座,3,TRUE)</f>
        <v xml:space="preserve">06 聖 </v>
      </c>
      <c r="D504" s="530">
        <v>40751</v>
      </c>
      <c r="E504" s="85">
        <f>IFERROR(YEAR(D504),LEFT(D504,4))</f>
        <v>2011</v>
      </c>
      <c r="F504" s="85" t="str">
        <f>IF(ISTEXT(D504),RIGHT(D504,5),TEXT(D504,"mm/dd"))</f>
        <v>07/27</v>
      </c>
      <c r="G504" s="85">
        <f>SUM(MID(E504,1,1),MID(E504,2,1),MID(E504,3,1),MID(E504,4,1),MID(F504,1,1),MID(F504,2,1),MID(F504,4,1),MID(F504,5,1))</f>
        <v>20</v>
      </c>
      <c r="H504" s="85">
        <f>IF(MOD(G504,9)=0,9,MOD(G504,9))</f>
        <v>2</v>
      </c>
      <c r="I504" s="85" t="str">
        <f>IFERROR(MID("日月火水木金土",WEEKDAY(D504),1),"")</f>
        <v>水</v>
      </c>
      <c r="J504" s="308" t="s">
        <v>7611</v>
      </c>
      <c r="K504" s="87" t="str">
        <f>VLOOKUP(F504,石と花メイン,3,FALSE)</f>
        <v>■紫水晶</v>
      </c>
      <c r="L504" s="300" t="str">
        <f>VLOOKUP(F504,石と花メイン,4,FALSE)</f>
        <v>松葉牡丹【日照草】</v>
      </c>
      <c r="M504" s="397">
        <f>IF(OR(MONTH(F504)&lt;7,AND(MONTH(F504)=7,DAY(F504)&lt;=25)),
MOD(SUM((E504-1901)*365,259),260),
MOD(SUM((E504-1900)*365,259),260))</f>
        <v>214</v>
      </c>
      <c r="N504" s="87">
        <f>IF(AND(MONTH(F504)=7,DAY(F504)&gt;25),1,
ROUNDDOWN((SUM(VLOOKUP(MONTH(F504),D暦変換用数値,2,FALSE),DAY(F504))/28)+1,0))</f>
        <v>1</v>
      </c>
      <c r="O504" s="82">
        <f>IF(AND(MONTH(F504)=7,DAY(F504)&gt;25),DAY(F504)-25,
MOD((SUM(VLOOKUP(MONTH(F504),D暦変換用数値,2,FALSE),DAY(F504))),28)+1)</f>
        <v>2</v>
      </c>
      <c r="P504" s="409">
        <f>IF(OR(MONTH(F504)&lt;7,AND(MONTH(F504)=7,DAY(F504)&lt;=25)),
MOD(SUM((E504-1901)*365,(N504-1)*28,O504,258),260),
MOD(SUM((E504-1900)*365,(N504-1)*28,O504,258),260))</f>
        <v>215</v>
      </c>
      <c r="Q504" s="371" t="str">
        <f>VLOOKUP(MOD(P504,4),色,2,FALSE)</f>
        <v>青い</v>
      </c>
      <c r="R504" s="289" t="str">
        <f>VLOOKUP(MOD(P504,13),銀河の音,2,FALSE)</f>
        <v>共振の</v>
      </c>
      <c r="S504" s="382" t="str">
        <f>VLOOKUP(MOD(P504,20),太陽の紋章,2,FALSE)</f>
        <v>鷲</v>
      </c>
      <c r="T504" s="95" t="s">
        <v>7612</v>
      </c>
    </row>
    <row r="505" spans="1:20" s="329" customFormat="1" ht="13.5" customHeight="1">
      <c r="A505" s="286" t="str">
        <f>VLOOKUP(MOD(E505,10),十干,2,FALSE)</f>
        <v>己</v>
      </c>
      <c r="B505" s="283" t="str">
        <f>VLOOKUP(MOD(E505,12),十二支,3,FALSE)</f>
        <v xml:space="preserve">02 零 </v>
      </c>
      <c r="C505" s="284" t="str">
        <f>VLOOKUP(F505,星座,3,TRUE)</f>
        <v xml:space="preserve">06 聖 </v>
      </c>
      <c r="D505" s="530" t="s">
        <v>8664</v>
      </c>
      <c r="E505" s="85" t="str">
        <f>IFERROR(YEAR(D505),LEFT(D505,4))</f>
        <v>1759</v>
      </c>
      <c r="F505" s="85" t="str">
        <f>IF(ISTEXT(D505),RIGHT(D505,5),TEXT(D505,"mm/dd"))</f>
        <v>08/12</v>
      </c>
      <c r="G505" s="85">
        <f>SUM(MID(E505,1,1),MID(E505,2,1),MID(E505,3,1),MID(E505,4,1),MID(F505,1,1),MID(F505,2,1),MID(F505,4,1),MID(F505,5,1))</f>
        <v>33</v>
      </c>
      <c r="H505" s="85">
        <f>IF(MOD(G505,9)=0,9,MOD(G505,9))</f>
        <v>6</v>
      </c>
      <c r="I505" s="85" t="str">
        <f>IFERROR(MID("日月火水木金土",WEEKDAY(D505),1),"")</f>
        <v/>
      </c>
      <c r="J505" s="308" t="s">
        <v>7798</v>
      </c>
      <c r="K505" s="87" t="str">
        <f>VLOOKUP(F505,石と花メイン,3,FALSE)</f>
        <v>■紫水晶</v>
      </c>
      <c r="L505" s="300" t="str">
        <f>VLOOKUP(F505,石と花メイン,4,FALSE)</f>
        <v>夾竹桃【半年紅】</v>
      </c>
      <c r="M505" s="397">
        <f>IF(OR(MONTH(F505)&lt;7,AND(MONTH(F505)=7,DAY(F505)&lt;=25)),
MOD(SUM((E505-1901)*365,259),260),
MOD(SUM((E505-1900)*365,259),260))</f>
        <v>14</v>
      </c>
      <c r="N505" s="87">
        <f>IF(AND(MONTH(F505)=7,DAY(F505)&gt;25),1,
ROUNDDOWN((SUM(VLOOKUP(MONTH(F505),D暦変換用数値,2,FALSE),DAY(F505))/28)+1,0))</f>
        <v>1</v>
      </c>
      <c r="O505" s="82">
        <f>IF(AND(MONTH(F505)=7,DAY(F505)&gt;25),DAY(F505)-25,
MOD((SUM(VLOOKUP(MONTH(F505),D暦変換用数値,2,FALSE),DAY(F505))),28)+1)</f>
        <v>18</v>
      </c>
      <c r="P505" s="409">
        <f>IF(OR(MONTH(F505)&lt;7,AND(MONTH(F505)=7,DAY(F505)&lt;=25)),
MOD(SUM((E505-1901)*365,(N505-1)*28,O505,258),260),
MOD(SUM((E505-1900)*365,(N505-1)*28,O505,258),260))</f>
        <v>31</v>
      </c>
      <c r="Q505" s="371" t="str">
        <f>VLOOKUP(MOD(P505,4),色,2,FALSE)</f>
        <v>青い</v>
      </c>
      <c r="R505" s="289" t="str">
        <f>VLOOKUP(MOD(P505,13),銀河の音,2,FALSE)</f>
        <v>倍音の</v>
      </c>
      <c r="S505" s="382" t="str">
        <f>VLOOKUP(MOD(P505,20),太陽の紋章,2,FALSE)</f>
        <v>猿</v>
      </c>
      <c r="T505" s="95" t="s">
        <v>7801</v>
      </c>
    </row>
    <row r="506" spans="1:20" s="329" customFormat="1" ht="13.5" customHeight="1">
      <c r="A506" s="50" t="str">
        <f>VLOOKUP(MOD(E506,10),十干,2,FALSE)</f>
        <v>己</v>
      </c>
      <c r="B506" s="199" t="str">
        <f>VLOOKUP(MOD(E506,12),十二支,3,FALSE)</f>
        <v xml:space="preserve">02 零 </v>
      </c>
      <c r="C506" s="200" t="str">
        <f>VLOOKUP(F506,星座,3,TRUE)</f>
        <v xml:space="preserve">06 聖 </v>
      </c>
      <c r="D506" s="535" t="s">
        <v>8665</v>
      </c>
      <c r="E506" s="45" t="str">
        <f>IFERROR(YEAR(D506),LEFT(D506,4))</f>
        <v>1819</v>
      </c>
      <c r="F506" s="45" t="str">
        <f>IF(ISTEXT(D506),RIGHT(D506,5),TEXT(D506,"mm/dd"))</f>
        <v>08/01</v>
      </c>
      <c r="G506" s="45">
        <f>SUM(MID(E506,1,1),MID(E506,2,1),MID(E506,3,1),MID(E506,4,1),MID(F506,1,1),MID(F506,2,1),MID(F506,4,1),MID(F506,5,1))</f>
        <v>28</v>
      </c>
      <c r="H506" s="45">
        <f>IF(MOD(G506,9)=0,9,MOD(G506,9))</f>
        <v>1</v>
      </c>
      <c r="I506" s="45" t="str">
        <f>IFERROR(MID("日月火水木金土",WEEKDAY(D506),1),"")</f>
        <v/>
      </c>
      <c r="J506" s="305" t="s">
        <v>5774</v>
      </c>
      <c r="K506" s="203" t="str">
        <f>VLOOKUP(F506,石と花メイン,3,FALSE)</f>
        <v>■赤縞瑪瑙</v>
      </c>
      <c r="L506" s="298" t="str">
        <f>VLOOKUP(F506,石と花メイン,4,FALSE)</f>
        <v>鹿ノ子百合</v>
      </c>
      <c r="M506" s="394">
        <f>IF(OR(MONTH(F506)&lt;7,AND(MONTH(F506)=7,DAY(F506)&lt;=25)),
MOD(SUM((E506-1901)*365,259),260),
MOD(SUM((E506-1900)*365,259),260))</f>
        <v>74</v>
      </c>
      <c r="N506" s="391">
        <f>IF(AND(MONTH(F506)=7,DAY(F506)&gt;25),1,
ROUNDDOWN((SUM(VLOOKUP(MONTH(F506),D暦変換用数値,2,FALSE),DAY(F506))/28)+1,0))</f>
        <v>1</v>
      </c>
      <c r="O506" s="46">
        <f>IF(AND(MONTH(F506)=7,DAY(F506)&gt;25),DAY(F506)-25,
MOD((SUM(VLOOKUP(MONTH(F506),D暦変換用数値,2,FALSE),DAY(F506))),28)+1)</f>
        <v>7</v>
      </c>
      <c r="P506" s="407">
        <f>IF(OR(MONTH(F506)&lt;7,AND(MONTH(F506)=7,DAY(F506)&lt;=25)),
MOD(SUM((E506-1901)*365,(N506-1)*28,O506,258),260),
MOD(SUM((E506-1900)*365,(N506-1)*28,O506,258),260))</f>
        <v>80</v>
      </c>
      <c r="Q506" s="373" t="str">
        <f>VLOOKUP(MOD(P506,4),色,2,FALSE)</f>
        <v>黄色い</v>
      </c>
      <c r="R506" s="291" t="str">
        <f>VLOOKUP(MOD(P506,13),銀河の音,2,FALSE)</f>
        <v>月の</v>
      </c>
      <c r="S506" s="384" t="str">
        <f>VLOOKUP(MOD(P506,20),太陽の紋章,2,FALSE)</f>
        <v>太陽</v>
      </c>
      <c r="T506" s="96" t="s">
        <v>2129</v>
      </c>
    </row>
    <row r="507" spans="1:20" s="329" customFormat="1" ht="13.5" customHeight="1">
      <c r="A507" s="282" t="str">
        <f>VLOOKUP(MOD(E507,10),十干,2,FALSE)</f>
        <v>己</v>
      </c>
      <c r="B507" s="283" t="str">
        <f>VLOOKUP(MOD(E507,12),十二支,3,FALSE)</f>
        <v xml:space="preserve">02 零 </v>
      </c>
      <c r="C507" s="284" t="str">
        <f>VLOOKUP(F507,星座,3,TRUE)</f>
        <v xml:space="preserve">06 聖 </v>
      </c>
      <c r="D507" s="533" t="s">
        <v>8666</v>
      </c>
      <c r="E507" s="83" t="str">
        <f>IFERROR(YEAR(D507),LEFT(D507,4))</f>
        <v>1819</v>
      </c>
      <c r="F507" s="83" t="str">
        <f>IF(ISTEXT(D507),RIGHT(D507,5),TEXT(D507,"mm/dd"))</f>
        <v>08/19</v>
      </c>
      <c r="G507" s="83">
        <f>SUM(MID(E507,1,1),MID(E507,2,1),MID(E507,3,1),MID(E507,4,1),MID(F507,1,1),MID(F507,2,1),MID(F507,4,1),MID(F507,5,1))</f>
        <v>37</v>
      </c>
      <c r="H507" s="83">
        <f>IF(MOD(G507,9)=0,9,MOD(G507,9))</f>
        <v>1</v>
      </c>
      <c r="I507" s="83" t="str">
        <f>IFERROR(MID("日月火水木金土",WEEKDAY(D507),1),"")</f>
        <v/>
      </c>
      <c r="J507" s="303" t="s">
        <v>5775</v>
      </c>
      <c r="K507" s="87" t="str">
        <f>VLOOKUP(F507,石と花メイン,3,FALSE)</f>
        <v>◆翠玉</v>
      </c>
      <c r="L507" s="296" t="str">
        <f>VLOOKUP(F507,石と花メイン,4,FALSE)</f>
        <v>凌霄花</v>
      </c>
      <c r="M507" s="392">
        <f>IF(OR(MONTH(F507)&lt;7,AND(MONTH(F507)=7,DAY(F507)&lt;=25)),
MOD(SUM((E507-1901)*365,259),260),
MOD(SUM((E507-1900)*365,259),260))</f>
        <v>74</v>
      </c>
      <c r="N507" s="330">
        <f>IF(AND(MONTH(F507)=7,DAY(F507)&gt;25),1,
ROUNDDOWN((SUM(VLOOKUP(MONTH(F507),D暦変換用数値,2,FALSE),DAY(F507))/28)+1,0))</f>
        <v>1</v>
      </c>
      <c r="O507" s="84">
        <f>IF(AND(MONTH(F507)=7,DAY(F507)&gt;25),DAY(F507)-25,
MOD((SUM(VLOOKUP(MONTH(F507),D暦変換用数値,2,FALSE),DAY(F507))),28)+1)</f>
        <v>25</v>
      </c>
      <c r="P507" s="405">
        <f>IF(OR(MONTH(F507)&lt;7,AND(MONTH(F507)=7,DAY(F507)&lt;=25)),
MOD(SUM((E507-1901)*365,(N507-1)*28,O507,258),260),
MOD(SUM((E507-1900)*365,(N507-1)*28,O507,258),260))</f>
        <v>98</v>
      </c>
      <c r="Q507" s="371" t="str">
        <f>VLOOKUP(MOD(P507,4),色,2,FALSE)</f>
        <v>白い</v>
      </c>
      <c r="R507" s="289" t="str">
        <f>VLOOKUP(MOD(P507,13),銀河の音,2,FALSE)</f>
        <v>共振の</v>
      </c>
      <c r="S507" s="382" t="str">
        <f>VLOOKUP(MOD(P507,20),太陽の紋章,2,FALSE)</f>
        <v>鏡</v>
      </c>
      <c r="T507" s="95" t="s">
        <v>5533</v>
      </c>
    </row>
    <row r="508" spans="1:20" s="329" customFormat="1" ht="13.5" customHeight="1">
      <c r="A508" s="50" t="str">
        <f>VLOOKUP(MOD(E508,10),十干,2,FALSE)</f>
        <v>辛</v>
      </c>
      <c r="B508" s="199" t="str">
        <f>VLOOKUP(MOD(E508,12),十二支,3,FALSE)</f>
        <v xml:space="preserve">02 零 </v>
      </c>
      <c r="C508" s="200" t="str">
        <f>VLOOKUP(F508,星座,3,TRUE)</f>
        <v xml:space="preserve">06 聖 </v>
      </c>
      <c r="D508" s="531" t="s">
        <v>3507</v>
      </c>
      <c r="E508" s="1" t="str">
        <f>IFERROR(YEAR(D508),LEFT(D508,4))</f>
        <v>1831</v>
      </c>
      <c r="F508" s="1" t="str">
        <f>IF(ISTEXT(D508),RIGHT(D508,5),TEXT(D508,"mm/dd"))</f>
        <v>07/31</v>
      </c>
      <c r="G508" s="44">
        <f>SUM(MID(E508,1,1),MID(E508,2,1),MID(E508,3,1),MID(E508,4,1),MID(F508,1,1),MID(F508,2,1),MID(F508,4,1),MID(F508,5,1))</f>
        <v>24</v>
      </c>
      <c r="H508" s="45">
        <f>IF(MOD(G508,9)=0,9,MOD(G508,9))</f>
        <v>6</v>
      </c>
      <c r="I508" s="45" t="str">
        <f>IFERROR(MID("日月火水木金土",WEEKDAY(D508),1),"")</f>
        <v/>
      </c>
      <c r="J508" s="304" t="s">
        <v>2499</v>
      </c>
      <c r="K508" s="202" t="str">
        <f>VLOOKUP(F508,石と花メイン,3,FALSE)</f>
        <v>◆翠玉</v>
      </c>
      <c r="L508" s="297" t="str">
        <f>VLOOKUP(F508,石と花メイン,4,FALSE)</f>
        <v>南瓜【唐茄子】</v>
      </c>
      <c r="M508" s="393">
        <f>IF(OR(MONTH(F508)&lt;7,AND(MONTH(F508)=7,DAY(F508)&lt;=25)),
MOD(SUM((E508-1901)*365,259),260),
MOD(SUM((E508-1900)*365,259),260))</f>
        <v>34</v>
      </c>
      <c r="N508" s="390">
        <f>IF(AND(MONTH(F508)=7,DAY(F508)&gt;25),1,
ROUNDDOWN((SUM(VLOOKUP(MONTH(F508),D暦変換用数値,2,FALSE),DAY(F508))/28)+1,0))</f>
        <v>1</v>
      </c>
      <c r="O508" s="205">
        <f>IF(AND(MONTH(F508)=7,DAY(F508)&gt;25),DAY(F508)-25,
MOD((SUM(VLOOKUP(MONTH(F508),D暦変換用数値,2,FALSE),DAY(F508))),28)+1)</f>
        <v>6</v>
      </c>
      <c r="P508" s="406">
        <f>IF(OR(MONTH(F508)&lt;7,AND(MONTH(F508)=7,DAY(F508)&lt;=25)),
MOD(SUM((E508-1901)*365,(N508-1)*28,O508,258),260),
MOD(SUM((E508-1900)*365,(N508-1)*28,O508,258),260))</f>
        <v>39</v>
      </c>
      <c r="Q508" s="374" t="str">
        <f>VLOOKUP(MOD(P508,4),色,2,FALSE)</f>
        <v>青い</v>
      </c>
      <c r="R508" s="292" t="str">
        <f>VLOOKUP(MOD(P508,13),銀河の音,2,FALSE)</f>
        <v>宇宙の</v>
      </c>
      <c r="S508" s="385" t="str">
        <f>VLOOKUP(MOD(P508,20),太陽の紋章,2,FALSE)</f>
        <v>嵐</v>
      </c>
      <c r="T508" s="97" t="s">
        <v>6529</v>
      </c>
    </row>
    <row r="509" spans="1:20" s="329" customFormat="1" ht="13.5" customHeight="1">
      <c r="A509" s="50" t="str">
        <f>VLOOKUP(MOD(E509,10),十干,2,FALSE)</f>
        <v>乙</v>
      </c>
      <c r="B509" s="199" t="str">
        <f>VLOOKUP(MOD(E509,12),十二支,3,FALSE)</f>
        <v xml:space="preserve">02 零 </v>
      </c>
      <c r="C509" s="200" t="str">
        <f>VLOOKUP(F509,星座,3,TRUE)</f>
        <v xml:space="preserve">07 天 </v>
      </c>
      <c r="D509" s="531">
        <v>5523</v>
      </c>
      <c r="E509" s="1">
        <f>IFERROR(YEAR(D509),LEFT(D509,4))</f>
        <v>1915</v>
      </c>
      <c r="F509" s="1" t="str">
        <f>IF(ISTEXT(D509),RIGHT(D509,5),TEXT(D509,"mm/dd"))</f>
        <v>02/13</v>
      </c>
      <c r="G509" s="44">
        <f>SUM(MID(E509,1,1),MID(E509,2,1),MID(E509,3,1),MID(E509,4,1),MID(F509,1,1),MID(F509,2,1),MID(F509,4,1),MID(F509,5,1))</f>
        <v>22</v>
      </c>
      <c r="H509" s="45">
        <f>IF(MOD(G509,9)=0,9,MOD(G509,9))</f>
        <v>4</v>
      </c>
      <c r="I509" s="45" t="str">
        <f>IFERROR(MID("日月火水木金土",WEEKDAY(D509),1),"")</f>
        <v>土</v>
      </c>
      <c r="J509" s="304" t="s">
        <v>1973</v>
      </c>
      <c r="K509" s="202" t="str">
        <f>VLOOKUP(F509,石と花メイン,3,FALSE)</f>
        <v>◆橄欖石</v>
      </c>
      <c r="L509" s="297" t="str">
        <f>VLOOKUP(F509,石と花メイン,4,FALSE)</f>
        <v>柳【風見草】</v>
      </c>
      <c r="M509" s="393">
        <f>IF(OR(MONTH(F509)&lt;7,AND(MONTH(F509)=7,DAY(F509)&lt;=25)),
MOD(SUM((E509-1901)*365,259),260),
MOD(SUM((E509-1900)*365,259),260))</f>
        <v>169</v>
      </c>
      <c r="N509" s="390">
        <f>IF(AND(MONTH(F509)=7,DAY(F509)&gt;25),1,
ROUNDDOWN((SUM(VLOOKUP(MONTH(F509),D暦変換用数値,2,FALSE),DAY(F509))/28)+1,0))</f>
        <v>8</v>
      </c>
      <c r="O509" s="205">
        <f>IF(AND(MONTH(F509)=7,DAY(F509)&gt;25),DAY(F509)-25,
MOD((SUM(VLOOKUP(MONTH(F509),D暦変換用数値,2,FALSE),DAY(F509))),28)+1)</f>
        <v>7</v>
      </c>
      <c r="P509" s="406">
        <f>IF(OR(MONTH(F509)&lt;7,AND(MONTH(F509)=7,DAY(F509)&lt;=25)),
MOD(SUM((E509-1901)*365,(N509-1)*28,O509,258),260),
MOD(SUM((E509-1900)*365,(N509-1)*28,O509,258),260))</f>
        <v>111</v>
      </c>
      <c r="Q509" s="374" t="str">
        <f>VLOOKUP(MOD(P509,4),色,2,FALSE)</f>
        <v>青い</v>
      </c>
      <c r="R509" s="292" t="str">
        <f>VLOOKUP(MOD(P509,13),銀河の音,2,FALSE)</f>
        <v>共振の</v>
      </c>
      <c r="S509" s="385" t="str">
        <f>VLOOKUP(MOD(P509,20),太陽の紋章,2,FALSE)</f>
        <v>猿</v>
      </c>
      <c r="T509" s="99" t="s">
        <v>2904</v>
      </c>
    </row>
    <row r="510" spans="1:20" s="329" customFormat="1" ht="13.5" customHeight="1">
      <c r="A510" s="50" t="str">
        <f>VLOOKUP(MOD(E510,10),十干,2,FALSE)</f>
        <v>己</v>
      </c>
      <c r="B510" s="199" t="str">
        <f>VLOOKUP(MOD(E510,12),十二支,3,FALSE)</f>
        <v xml:space="preserve">02 零 </v>
      </c>
      <c r="C510" s="200" t="str">
        <f>VLOOKUP(F510,星座,3,TRUE)</f>
        <v xml:space="preserve">07 天 </v>
      </c>
      <c r="D510" s="531">
        <v>14267</v>
      </c>
      <c r="E510" s="1">
        <f>IFERROR(YEAR(D510),LEFT(D510,4))</f>
        <v>1939</v>
      </c>
      <c r="F510" s="1" t="str">
        <f>IF(ISTEXT(D510),RIGHT(D510,5),TEXT(D510,"mm/dd"))</f>
        <v>01/22</v>
      </c>
      <c r="G510" s="44">
        <f>SUM(MID(E510,1,1),MID(E510,2,1),MID(E510,3,1),MID(E510,4,1),MID(F510,1,1),MID(F510,2,1),MID(F510,4,1),MID(F510,5,1))</f>
        <v>27</v>
      </c>
      <c r="H510" s="45">
        <f>IF(MOD(G510,9)=0,9,MOD(G510,9))</f>
        <v>9</v>
      </c>
      <c r="I510" s="45" t="str">
        <f>IFERROR(MID("日月火水木金土",WEEKDAY(D510),1),"")</f>
        <v>日</v>
      </c>
      <c r="J510" s="304" t="s">
        <v>1974</v>
      </c>
      <c r="K510" s="202" t="str">
        <f>VLOOKUP(F510,石と花メイン,3,FALSE)</f>
        <v>●瑠璃</v>
      </c>
      <c r="L510" s="297" t="str">
        <f>VLOOKUP(F510,石と花メイン,4,FALSE)</f>
        <v>苔</v>
      </c>
      <c r="M510" s="393">
        <f>IF(OR(MONTH(F510)&lt;7,AND(MONTH(F510)=7,DAY(F510)&lt;=25)),
MOD(SUM((E510-1901)*365,259),260),
MOD(SUM((E510-1900)*365,259),260))</f>
        <v>89</v>
      </c>
      <c r="N510" s="390">
        <f>IF(AND(MONTH(F510)=7,DAY(F510)&gt;25),1,
ROUNDDOWN((SUM(VLOOKUP(MONTH(F510),D暦変換用数値,2,FALSE),DAY(F510))/28)+1,0))</f>
        <v>7</v>
      </c>
      <c r="O510" s="205">
        <f>IF(AND(MONTH(F510)=7,DAY(F510)&gt;25),DAY(F510)-25,
MOD((SUM(VLOOKUP(MONTH(F510),D暦変換用数値,2,FALSE),DAY(F510))),28)+1)</f>
        <v>13</v>
      </c>
      <c r="P510" s="406">
        <f>IF(OR(MONTH(F510)&lt;7,AND(MONTH(F510)=7,DAY(F510)&lt;=25)),
MOD(SUM((E510-1901)*365,(N510-1)*28,O510,258),260),
MOD(SUM((E510-1900)*365,(N510-1)*28,O510,258),260))</f>
        <v>9</v>
      </c>
      <c r="Q510" s="372" t="str">
        <f>VLOOKUP(MOD(P510,4),色,2,FALSE)</f>
        <v>赤い</v>
      </c>
      <c r="R510" s="290" t="str">
        <f>VLOOKUP(MOD(P510,13),銀河の音,2,FALSE)</f>
        <v>太陽の</v>
      </c>
      <c r="S510" s="383" t="str">
        <f>VLOOKUP(MOD(P510,20),太陽の紋章,2,FALSE)</f>
        <v>月</v>
      </c>
      <c r="T510" s="98" t="s">
        <v>3736</v>
      </c>
    </row>
    <row r="511" spans="1:20" s="329" customFormat="1" ht="13.5" customHeight="1">
      <c r="A511" s="50" t="str">
        <f>VLOOKUP(MOD(E511,10),十干,2,FALSE)</f>
        <v>己</v>
      </c>
      <c r="B511" s="199" t="str">
        <f>VLOOKUP(MOD(E511,12),十二支,3,FALSE)</f>
        <v xml:space="preserve">02 零 </v>
      </c>
      <c r="C511" s="200" t="str">
        <f>VLOOKUP(F511,星座,3,TRUE)</f>
        <v xml:space="preserve">07 天 </v>
      </c>
      <c r="D511" s="531">
        <v>14268</v>
      </c>
      <c r="E511" s="1">
        <f>IFERROR(YEAR(D511),LEFT(D511,4))</f>
        <v>1939</v>
      </c>
      <c r="F511" s="1" t="str">
        <f>IF(ISTEXT(D511),RIGHT(D511,5),TEXT(D511,"mm/dd"))</f>
        <v>01/23</v>
      </c>
      <c r="G511" s="44">
        <f>SUM(MID(E511,1,1),MID(E511,2,1),MID(E511,3,1),MID(E511,4,1),MID(F511,1,1),MID(F511,2,1),MID(F511,4,1),MID(F511,5,1))</f>
        <v>28</v>
      </c>
      <c r="H511" s="45">
        <f>IF(MOD(G511,9)=0,9,MOD(G511,9))</f>
        <v>1</v>
      </c>
      <c r="I511" s="45" t="str">
        <f>IFERROR(MID("日月火水木金土",WEEKDAY(D511),1),"")</f>
        <v>月</v>
      </c>
      <c r="J511" s="304" t="s">
        <v>1975</v>
      </c>
      <c r="K511" s="202" t="str">
        <f>VLOOKUP(F511,石と花メイン,3,FALSE)</f>
        <v>■紅玉髄</v>
      </c>
      <c r="L511" s="297" t="str">
        <f>VLOOKUP(F511,石と花メイン,4,FALSE)</f>
        <v>万両</v>
      </c>
      <c r="M511" s="393">
        <f>IF(OR(MONTH(F511)&lt;7,AND(MONTH(F511)=7,DAY(F511)&lt;=25)),
MOD(SUM((E511-1901)*365,259),260),
MOD(SUM((E511-1900)*365,259),260))</f>
        <v>89</v>
      </c>
      <c r="N511" s="390">
        <f>IF(AND(MONTH(F511)=7,DAY(F511)&gt;25),1,
ROUNDDOWN((SUM(VLOOKUP(MONTH(F511),D暦変換用数値,2,FALSE),DAY(F511))/28)+1,0))</f>
        <v>7</v>
      </c>
      <c r="O511" s="205">
        <f>IF(AND(MONTH(F511)=7,DAY(F511)&gt;25),DAY(F511)-25,
MOD((SUM(VLOOKUP(MONTH(F511),D暦変換用数値,2,FALSE),DAY(F511))),28)+1)</f>
        <v>14</v>
      </c>
      <c r="P511" s="406">
        <f>IF(OR(MONTH(F511)&lt;7,AND(MONTH(F511)=7,DAY(F511)&lt;=25)),
MOD(SUM((E511-1901)*365,(N511-1)*28,O511,258),260),
MOD(SUM((E511-1900)*365,(N511-1)*28,O511,258),260))</f>
        <v>10</v>
      </c>
      <c r="Q511" s="375" t="str">
        <f>VLOOKUP(MOD(P511,4),色,2,FALSE)</f>
        <v>白い</v>
      </c>
      <c r="R511" s="293" t="str">
        <f>VLOOKUP(MOD(P511,13),銀河の音,2,FALSE)</f>
        <v>惑星の</v>
      </c>
      <c r="S511" s="386" t="str">
        <f>VLOOKUP(MOD(P511,20),太陽の紋章,2,FALSE)</f>
        <v>犬</v>
      </c>
      <c r="T511" s="98" t="s">
        <v>3736</v>
      </c>
    </row>
    <row r="512" spans="1:20" s="329" customFormat="1" ht="13.5" customHeight="1">
      <c r="A512" s="334" t="str">
        <f>VLOOKUP(MOD(E512,10),十干,2,FALSE)</f>
        <v>己</v>
      </c>
      <c r="B512" s="331" t="str">
        <f>VLOOKUP(MOD(E512,12),十二支,3,FALSE)</f>
        <v xml:space="preserve">02 零 </v>
      </c>
      <c r="C512" s="332" t="str">
        <f>VLOOKUP(F512,星座,3,TRUE)</f>
        <v xml:space="preserve">07 天 </v>
      </c>
      <c r="D512" s="534">
        <v>14285</v>
      </c>
      <c r="E512" s="131">
        <f>IFERROR(YEAR(D512),LEFT(D512,4))</f>
        <v>1939</v>
      </c>
      <c r="F512" s="131" t="str">
        <f>IF(ISTEXT(D512),RIGHT(D512,5),TEXT(D512,"mm/dd"))</f>
        <v>02/09</v>
      </c>
      <c r="G512" s="131">
        <f>SUM(MID(E512,1,1),MID(E512,2,1),MID(E512,3,1),MID(E512,4,1),MID(F512,1,1),MID(F512,2,1),MID(F512,4,1),MID(F512,5,1))</f>
        <v>33</v>
      </c>
      <c r="H512" s="131">
        <f>IF(MOD(G512,9)=0,9,MOD(G512,9))</f>
        <v>6</v>
      </c>
      <c r="I512" s="131" t="str">
        <f>IFERROR(MID("日月火水木金土",WEEKDAY(D512),1),"")</f>
        <v>木</v>
      </c>
      <c r="J512" s="306" t="s">
        <v>8615</v>
      </c>
      <c r="K512" s="335" t="str">
        <f>VLOOKUP(F512,石と花メイン,3,FALSE)</f>
        <v>◆柘榴石</v>
      </c>
      <c r="L512" s="302" t="str">
        <f>VLOOKUP(F512,石と花メイン,4,FALSE)</f>
        <v>銀梅花【マートル】</v>
      </c>
      <c r="M512" s="396">
        <f>IF(OR(MONTH(F512)&lt;7,AND(MONTH(F512)=7,DAY(F512)&lt;=25)),
MOD(SUM((E512-1901)*365,259),260),
MOD(SUM((E512-1900)*365,259),260))</f>
        <v>89</v>
      </c>
      <c r="N512" s="335">
        <f>IF(AND(MONTH(F512)=7,DAY(F512)&gt;25),1,
ROUNDDOWN((SUM(VLOOKUP(MONTH(F512),D暦変換用数値,2,FALSE),DAY(F512))/28)+1,0))</f>
        <v>8</v>
      </c>
      <c r="O512" s="132">
        <f>IF(AND(MONTH(F512)=7,DAY(F512)&gt;25),DAY(F512)-25,
MOD((SUM(VLOOKUP(MONTH(F512),D暦変換用数値,2,FALSE),DAY(F512))),28)+1)</f>
        <v>3</v>
      </c>
      <c r="P512" s="404">
        <f>IF(OR(MONTH(F512)&lt;7,AND(MONTH(F512)=7,DAY(F512)&lt;=25)),
MOD(SUM((E512-1901)*365,(N512-1)*28,O512,258),260),
MOD(SUM((E512-1900)*365,(N512-1)*28,O512,258),260))</f>
        <v>27</v>
      </c>
      <c r="Q512" s="376" t="str">
        <f>VLOOKUP(MOD(P512,4),色,2,FALSE)</f>
        <v>青い</v>
      </c>
      <c r="R512" s="333" t="str">
        <f>VLOOKUP(MOD(P512,13),銀河の音,2,FALSE)</f>
        <v>磁気の</v>
      </c>
      <c r="S512" s="387" t="str">
        <f>VLOOKUP(MOD(P512,20),太陽の紋章,2,FALSE)</f>
        <v>手</v>
      </c>
      <c r="T512" s="129" t="s">
        <v>8616</v>
      </c>
    </row>
    <row r="513" spans="1:20" s="329" customFormat="1" ht="13.5" customHeight="1">
      <c r="A513" s="50" t="str">
        <f>VLOOKUP(MOD(E513,10),十干,2,FALSE)</f>
        <v>己</v>
      </c>
      <c r="B513" s="199" t="str">
        <f>VLOOKUP(MOD(E513,12),十二支,3,FALSE)</f>
        <v xml:space="preserve">02 零 </v>
      </c>
      <c r="C513" s="200" t="str">
        <f>VLOOKUP(F513,星座,3,TRUE)</f>
        <v xml:space="preserve">07 天 </v>
      </c>
      <c r="D513" s="531">
        <v>14293</v>
      </c>
      <c r="E513" s="1">
        <f>IFERROR(YEAR(D513),LEFT(D513,4))</f>
        <v>1939</v>
      </c>
      <c r="F513" s="1" t="str">
        <f>IF(ISTEXT(D513),RIGHT(D513,5),TEXT(D513,"mm/dd"))</f>
        <v>02/17</v>
      </c>
      <c r="G513" s="44">
        <f>SUM(MID(E513,1,1),MID(E513,2,1),MID(E513,3,1),MID(E513,4,1),MID(F513,1,1),MID(F513,2,1),MID(F513,4,1),MID(F513,5,1))</f>
        <v>32</v>
      </c>
      <c r="H513" s="45">
        <f>IF(MOD(G513,9)=0,9,MOD(G513,9))</f>
        <v>5</v>
      </c>
      <c r="I513" s="45" t="str">
        <f>IFERROR(MID("日月火水木金土",WEEKDAY(D513),1),"")</f>
        <v>金</v>
      </c>
      <c r="J513" s="304" t="s">
        <v>1976</v>
      </c>
      <c r="K513" s="202" t="str">
        <f>VLOOKUP(F513,石と花メイン,3,FALSE)</f>
        <v>■紫水晶</v>
      </c>
      <c r="L513" s="297" t="str">
        <f>VLOOKUP(F513,石と花メイン,4,FALSE)</f>
        <v>スノーフレーク【鈴蘭水仙】</v>
      </c>
      <c r="M513" s="393">
        <f>IF(OR(MONTH(F513)&lt;7,AND(MONTH(F513)=7,DAY(F513)&lt;=25)),
MOD(SUM((E513-1901)*365,259),260),
MOD(SUM((E513-1900)*365,259),260))</f>
        <v>89</v>
      </c>
      <c r="N513" s="390">
        <f>IF(AND(MONTH(F513)=7,DAY(F513)&gt;25),1,
ROUNDDOWN((SUM(VLOOKUP(MONTH(F513),D暦変換用数値,2,FALSE),DAY(F513))/28)+1,0))</f>
        <v>8</v>
      </c>
      <c r="O513" s="205">
        <f>IF(AND(MONTH(F513)=7,DAY(F513)&gt;25),DAY(F513)-25,
MOD((SUM(VLOOKUP(MONTH(F513),D暦変換用数値,2,FALSE),DAY(F513))),28)+1)</f>
        <v>11</v>
      </c>
      <c r="P513" s="406">
        <f>IF(OR(MONTH(F513)&lt;7,AND(MONTH(F513)=7,DAY(F513)&lt;=25)),
MOD(SUM((E513-1901)*365,(N513-1)*28,O513,258),260),
MOD(SUM((E513-1900)*365,(N513-1)*28,O513,258),260))</f>
        <v>35</v>
      </c>
      <c r="Q513" s="374" t="str">
        <f>VLOOKUP(MOD(P513,4),色,2,FALSE)</f>
        <v>青い</v>
      </c>
      <c r="R513" s="292" t="str">
        <f>VLOOKUP(MOD(P513,13),銀河の音,2,FALSE)</f>
        <v>太陽の</v>
      </c>
      <c r="S513" s="385" t="str">
        <f>VLOOKUP(MOD(P513,20),太陽の紋章,2,FALSE)</f>
        <v>鷲</v>
      </c>
      <c r="T513" s="99" t="s">
        <v>6877</v>
      </c>
    </row>
    <row r="514" spans="1:20" s="329" customFormat="1" ht="13.5" customHeight="1">
      <c r="A514" s="282" t="str">
        <f>VLOOKUP(MOD(E514,10),十干,2,FALSE)</f>
        <v>辛</v>
      </c>
      <c r="B514" s="283" t="str">
        <f>VLOOKUP(MOD(E514,12),十二支,3,FALSE)</f>
        <v xml:space="preserve">02 零 </v>
      </c>
      <c r="C514" s="284" t="str">
        <f>VLOOKUP(F514,星座,3,TRUE)</f>
        <v xml:space="preserve">07 天 </v>
      </c>
      <c r="D514" s="533">
        <v>18649</v>
      </c>
      <c r="E514" s="83">
        <f>IFERROR(YEAR(D514),LEFT(D514,4))</f>
        <v>1951</v>
      </c>
      <c r="F514" s="83" t="str">
        <f>IF(ISTEXT(D514),RIGHT(D514,5),TEXT(D514,"mm/dd"))</f>
        <v>01/21</v>
      </c>
      <c r="G514" s="83">
        <f>SUM(MID(E514,1,1),MID(E514,2,1),MID(E514,3,1),MID(E514,4,1),MID(F514,1,1),MID(F514,2,1),MID(F514,4,1),MID(F514,5,1))</f>
        <v>20</v>
      </c>
      <c r="H514" s="83">
        <f>IF(MOD(G514,9)=0,9,MOD(G514,9))</f>
        <v>2</v>
      </c>
      <c r="I514" s="83" t="str">
        <f>IFERROR(MID("日月火水木金土",WEEKDAY(D514),1),"")</f>
        <v>日</v>
      </c>
      <c r="J514" s="303" t="s">
        <v>4367</v>
      </c>
      <c r="K514" s="87" t="str">
        <f>VLOOKUP(F514,石と花メイン,3,FALSE)</f>
        <v>◆藍玉</v>
      </c>
      <c r="L514" s="296" t="str">
        <f>VLOOKUP(F514,石と花メイン,4,FALSE)</f>
        <v>ローズマリー【迷迭香/万年郎】</v>
      </c>
      <c r="M514" s="392">
        <f>IF(OR(MONTH(F514)&lt;7,AND(MONTH(F514)=7,DAY(F514)&lt;=25)),
MOD(SUM((E514-1901)*365,259),260),
MOD(SUM((E514-1900)*365,259),260))</f>
        <v>49</v>
      </c>
      <c r="N514" s="330">
        <f>IF(AND(MONTH(F514)=7,DAY(F514)&gt;25),1,
ROUNDDOWN((SUM(VLOOKUP(MONTH(F514),D暦変換用数値,2,FALSE),DAY(F514))/28)+1,0))</f>
        <v>7</v>
      </c>
      <c r="O514" s="84">
        <f>IF(AND(MONTH(F514)=7,DAY(F514)&gt;25),DAY(F514)-25,
MOD((SUM(VLOOKUP(MONTH(F514),D暦変換用数値,2,FALSE),DAY(F514))),28)+1)</f>
        <v>12</v>
      </c>
      <c r="P514" s="405">
        <f>IF(OR(MONTH(F514)&lt;7,AND(MONTH(F514)=7,DAY(F514)&lt;=25)),
MOD(SUM((E514-1901)*365,(N514-1)*28,O514,258),260),
MOD(SUM((E514-1900)*365,(N514-1)*28,O514,258),260))</f>
        <v>228</v>
      </c>
      <c r="Q514" s="371" t="str">
        <f>VLOOKUP(MOD(P514,4),色,2,FALSE)</f>
        <v>黄色い</v>
      </c>
      <c r="R514" s="289" t="str">
        <f>VLOOKUP(MOD(P514,13),銀河の音,2,FALSE)</f>
        <v>共振の</v>
      </c>
      <c r="S514" s="382" t="str">
        <f>VLOOKUP(MOD(P514,20),太陽の紋章,2,FALSE)</f>
        <v>星</v>
      </c>
      <c r="T514" s="95" t="s">
        <v>5603</v>
      </c>
    </row>
    <row r="515" spans="1:20" s="329" customFormat="1" ht="13.5" customHeight="1">
      <c r="A515" s="50" t="str">
        <f>VLOOKUP(MOD(E515,10),十干,2,FALSE)</f>
        <v>辛</v>
      </c>
      <c r="B515" s="199" t="str">
        <f>VLOOKUP(MOD(E515,12),十二支,3,FALSE)</f>
        <v xml:space="preserve">02 零 </v>
      </c>
      <c r="C515" s="200" t="str">
        <f>VLOOKUP(F515,星座,3,TRUE)</f>
        <v xml:space="preserve">07 天 </v>
      </c>
      <c r="D515" s="531">
        <v>18651</v>
      </c>
      <c r="E515" s="1">
        <f>IFERROR(YEAR(D515),LEFT(D515,4))</f>
        <v>1951</v>
      </c>
      <c r="F515" s="1" t="str">
        <f>IF(ISTEXT(D515),RIGHT(D515,5),TEXT(D515,"mm/dd"))</f>
        <v>01/23</v>
      </c>
      <c r="G515" s="44">
        <f>SUM(MID(E515,1,1),MID(E515,2,1),MID(E515,3,1),MID(E515,4,1),MID(F515,1,1),MID(F515,2,1),MID(F515,4,1),MID(F515,5,1))</f>
        <v>22</v>
      </c>
      <c r="H515" s="45">
        <f>IF(MOD(G515,9)=0,9,MOD(G515,9))</f>
        <v>4</v>
      </c>
      <c r="I515" s="45" t="str">
        <f>IFERROR(MID("日月火水木金土",WEEKDAY(D515),1),"")</f>
        <v>火</v>
      </c>
      <c r="J515" s="304" t="s">
        <v>1977</v>
      </c>
      <c r="K515" s="202" t="str">
        <f>VLOOKUP(F515,石と花メイン,3,FALSE)</f>
        <v>■紅玉髄</v>
      </c>
      <c r="L515" s="297" t="str">
        <f>VLOOKUP(F515,石と花メイン,4,FALSE)</f>
        <v>万両</v>
      </c>
      <c r="M515" s="393">
        <f>IF(OR(MONTH(F515)&lt;7,AND(MONTH(F515)=7,DAY(F515)&lt;=25)),
MOD(SUM((E515-1901)*365,259),260),
MOD(SUM((E515-1900)*365,259),260))</f>
        <v>49</v>
      </c>
      <c r="N515" s="390">
        <f>IF(AND(MONTH(F515)=7,DAY(F515)&gt;25),1,
ROUNDDOWN((SUM(VLOOKUP(MONTH(F515),D暦変換用数値,2,FALSE),DAY(F515))/28)+1,0))</f>
        <v>7</v>
      </c>
      <c r="O515" s="205">
        <f>IF(AND(MONTH(F515)=7,DAY(F515)&gt;25),DAY(F515)-25,
MOD((SUM(VLOOKUP(MONTH(F515),D暦変換用数値,2,FALSE),DAY(F515))),28)+1)</f>
        <v>14</v>
      </c>
      <c r="P515" s="406">
        <f>IF(OR(MONTH(F515)&lt;7,AND(MONTH(F515)=7,DAY(F515)&lt;=25)),
MOD(SUM((E515-1901)*365,(N515-1)*28,O515,258),260),
MOD(SUM((E515-1900)*365,(N515-1)*28,O515,258),260))</f>
        <v>230</v>
      </c>
      <c r="Q515" s="375" t="str">
        <f>VLOOKUP(MOD(P515,4),色,2,FALSE)</f>
        <v>白い</v>
      </c>
      <c r="R515" s="293" t="str">
        <f>VLOOKUP(MOD(P515,13),銀河の音,2,FALSE)</f>
        <v>太陽の</v>
      </c>
      <c r="S515" s="386" t="str">
        <f>VLOOKUP(MOD(P515,20),太陽の紋章,2,FALSE)</f>
        <v>犬</v>
      </c>
      <c r="T515" s="98" t="s">
        <v>3736</v>
      </c>
    </row>
    <row r="516" spans="1:20" s="329" customFormat="1" ht="13.5" customHeight="1">
      <c r="A516" s="50" t="str">
        <f>VLOOKUP(MOD(E516,10),十干,2,FALSE)</f>
        <v>辛</v>
      </c>
      <c r="B516" s="199" t="str">
        <f>VLOOKUP(MOD(E516,12),十二支,3,FALSE)</f>
        <v xml:space="preserve">02 零 </v>
      </c>
      <c r="C516" s="200" t="str">
        <f>VLOOKUP(F516,星座,3,TRUE)</f>
        <v xml:space="preserve">07 天 </v>
      </c>
      <c r="D516" s="531">
        <v>18652</v>
      </c>
      <c r="E516" s="1">
        <f>IFERROR(YEAR(D516),LEFT(D516,4))</f>
        <v>1951</v>
      </c>
      <c r="F516" s="1" t="str">
        <f>IF(ISTEXT(D516),RIGHT(D516,5),TEXT(D516,"mm/dd"))</f>
        <v>01/24</v>
      </c>
      <c r="G516" s="44">
        <f>SUM(MID(E516,1,1),MID(E516,2,1),MID(E516,3,1),MID(E516,4,1),MID(F516,1,1),MID(F516,2,1),MID(F516,4,1),MID(F516,5,1))</f>
        <v>23</v>
      </c>
      <c r="H516" s="45">
        <f>IF(MOD(G516,9)=0,9,MOD(G516,9))</f>
        <v>5</v>
      </c>
      <c r="I516" s="45" t="str">
        <f>IFERROR(MID("日月火水木金土",WEEKDAY(D516),1),"")</f>
        <v>水</v>
      </c>
      <c r="J516" s="304" t="s">
        <v>1978</v>
      </c>
      <c r="K516" s="202" t="str">
        <f>VLOOKUP(F516,石と花メイン,3,FALSE)</f>
        <v>■砂金水晶</v>
      </c>
      <c r="L516" s="297" t="str">
        <f>VLOOKUP(F516,石と花メイン,4,FALSE)</f>
        <v>万年青【老母草】</v>
      </c>
      <c r="M516" s="393">
        <f>IF(OR(MONTH(F516)&lt;7,AND(MONTH(F516)=7,DAY(F516)&lt;=25)),
MOD(SUM((E516-1901)*365,259),260),
MOD(SUM((E516-1900)*365,259),260))</f>
        <v>49</v>
      </c>
      <c r="N516" s="390">
        <f>IF(AND(MONTH(F516)=7,DAY(F516)&gt;25),1,
ROUNDDOWN((SUM(VLOOKUP(MONTH(F516),D暦変換用数値,2,FALSE),DAY(F516))/28)+1,0))</f>
        <v>7</v>
      </c>
      <c r="O516" s="205">
        <f>IF(AND(MONTH(F516)=7,DAY(F516)&gt;25),DAY(F516)-25,
MOD((SUM(VLOOKUP(MONTH(F516),D暦変換用数値,2,FALSE),DAY(F516))),28)+1)</f>
        <v>15</v>
      </c>
      <c r="P516" s="406">
        <f>IF(OR(MONTH(F516)&lt;7,AND(MONTH(F516)=7,DAY(F516)&lt;=25)),
MOD(SUM((E516-1901)*365,(N516-1)*28,O516,258),260),
MOD(SUM((E516-1900)*365,(N516-1)*28,O516,258),260))</f>
        <v>231</v>
      </c>
      <c r="Q516" s="374" t="str">
        <f>VLOOKUP(MOD(P516,4),色,2,FALSE)</f>
        <v>青い</v>
      </c>
      <c r="R516" s="292" t="str">
        <f>VLOOKUP(MOD(P516,13),銀河の音,2,FALSE)</f>
        <v>惑星の</v>
      </c>
      <c r="S516" s="385" t="str">
        <f>VLOOKUP(MOD(P516,20),太陽の紋章,2,FALSE)</f>
        <v>猿</v>
      </c>
      <c r="T516" s="103" t="s">
        <v>1758</v>
      </c>
    </row>
    <row r="517" spans="1:20" s="329" customFormat="1" ht="13.5" customHeight="1">
      <c r="A517" s="49" t="str">
        <f>VLOOKUP(MOD(E517,10),十干,2,FALSE)</f>
        <v>辛</v>
      </c>
      <c r="B517" s="199" t="str">
        <f>VLOOKUP(MOD(E517,12),十二支,3,FALSE)</f>
        <v xml:space="preserve">02 零 </v>
      </c>
      <c r="C517" s="200" t="str">
        <f>VLOOKUP(F517,星座,3,TRUE)</f>
        <v xml:space="preserve">07 天 </v>
      </c>
      <c r="D517" s="535">
        <v>18658</v>
      </c>
      <c r="E517" s="45">
        <f>IFERROR(YEAR(D517),LEFT(D517,4))</f>
        <v>1951</v>
      </c>
      <c r="F517" s="45" t="str">
        <f>IF(ISTEXT(D517),RIGHT(D517,5),TEXT(D517,"mm/dd"))</f>
        <v>01/30</v>
      </c>
      <c r="G517" s="45">
        <f>SUM(MID(E517,1,1),MID(E517,2,1),MID(E517,3,1),MID(E517,4,1),MID(F517,1,1),MID(F517,2,1),MID(F517,4,1),MID(F517,5,1))</f>
        <v>20</v>
      </c>
      <c r="H517" s="45">
        <f>IF(MOD(G517,9)=0,9,MOD(G517,9))</f>
        <v>2</v>
      </c>
      <c r="I517" s="45" t="str">
        <f>IFERROR(MID("日月火水木金土",WEEKDAY(D517),1),"")</f>
        <v>火</v>
      </c>
      <c r="J517" s="305" t="s">
        <v>1869</v>
      </c>
      <c r="K517" s="203" t="str">
        <f>VLOOKUP(F517,石と花メイン,3,FALSE)</f>
        <v>■碧玉</v>
      </c>
      <c r="L517" s="298" t="str">
        <f>VLOOKUP(F517,石と花メイン,4,FALSE)</f>
        <v>繁縷【ひよこ草】</v>
      </c>
      <c r="M517" s="394">
        <f>IF(OR(MONTH(F517)&lt;7,AND(MONTH(F517)=7,DAY(F517)&lt;=25)),
MOD(SUM((E517-1901)*365,259),260),
MOD(SUM((E517-1900)*365,259),260))</f>
        <v>49</v>
      </c>
      <c r="N517" s="391">
        <f>IF(AND(MONTH(F517)=7,DAY(F517)&gt;25),1,
ROUNDDOWN((SUM(VLOOKUP(MONTH(F517),D暦変換用数値,2,FALSE),DAY(F517))/28)+1,0))</f>
        <v>7</v>
      </c>
      <c r="O517" s="46">
        <f>IF(AND(MONTH(F517)=7,DAY(F517)&gt;25),DAY(F517)-25,
MOD((SUM(VLOOKUP(MONTH(F517),D暦変換用数値,2,FALSE),DAY(F517))),28)+1)</f>
        <v>21</v>
      </c>
      <c r="P517" s="407">
        <f>IF(OR(MONTH(F517)&lt;7,AND(MONTH(F517)=7,DAY(F517)&lt;=25)),
MOD(SUM((E517-1901)*365,(N517-1)*28,O517,258),260),
MOD(SUM((E517-1900)*365,(N517-1)*28,O517,258),260))</f>
        <v>237</v>
      </c>
      <c r="Q517" s="372" t="str">
        <f>VLOOKUP(MOD(P517,4),色,2,FALSE)</f>
        <v>赤い</v>
      </c>
      <c r="R517" s="290" t="str">
        <f>VLOOKUP(MOD(P517,13),銀河の音,2,FALSE)</f>
        <v>電気の</v>
      </c>
      <c r="S517" s="383" t="str">
        <f>VLOOKUP(MOD(P517,20),太陽の紋章,2,FALSE)</f>
        <v>地球</v>
      </c>
      <c r="T517" s="79"/>
    </row>
    <row r="518" spans="1:20" s="329" customFormat="1" ht="13.5" customHeight="1">
      <c r="A518" s="50" t="str">
        <f>VLOOKUP(MOD(E518,10),十干,2,FALSE)</f>
        <v>辛</v>
      </c>
      <c r="B518" s="199" t="str">
        <f>VLOOKUP(MOD(E518,12),十二支,3,FALSE)</f>
        <v xml:space="preserve">02 零 </v>
      </c>
      <c r="C518" s="200" t="str">
        <f>VLOOKUP(F518,星座,3,TRUE)</f>
        <v xml:space="preserve">07 天 </v>
      </c>
      <c r="D518" s="531">
        <v>18660</v>
      </c>
      <c r="E518" s="1">
        <f>IFERROR(YEAR(D518),LEFT(D518,4))</f>
        <v>1951</v>
      </c>
      <c r="F518" s="1" t="str">
        <f>IF(ISTEXT(D518),RIGHT(D518,5),TEXT(D518,"mm/dd"))</f>
        <v>02/01</v>
      </c>
      <c r="G518" s="44">
        <f>SUM(MID(E518,1,1),MID(E518,2,1),MID(E518,3,1),MID(E518,4,1),MID(F518,1,1),MID(F518,2,1),MID(F518,4,1),MID(F518,5,1))</f>
        <v>19</v>
      </c>
      <c r="H518" s="45">
        <f>IF(MOD(G518,9)=0,9,MOD(G518,9))</f>
        <v>1</v>
      </c>
      <c r="I518" s="45" t="str">
        <f>IFERROR(MID("日月火水木金土",WEEKDAY(D518),1),"")</f>
        <v>木</v>
      </c>
      <c r="J518" s="304" t="s">
        <v>1979</v>
      </c>
      <c r="K518" s="202" t="str">
        <f>VLOOKUP(F518,石と花メイン,3,FALSE)</f>
        <v>■紫水晶</v>
      </c>
      <c r="L518" s="297" t="str">
        <f>VLOOKUP(F518,石と花メイン,4,FALSE)</f>
        <v>マーガレット【木春菊】</v>
      </c>
      <c r="M518" s="393">
        <f>IF(OR(MONTH(F518)&lt;7,AND(MONTH(F518)=7,DAY(F518)&lt;=25)),
MOD(SUM((E518-1901)*365,259),260),
MOD(SUM((E518-1900)*365,259),260))</f>
        <v>49</v>
      </c>
      <c r="N518" s="390">
        <f>IF(AND(MONTH(F518)=7,DAY(F518)&gt;25),1,
ROUNDDOWN((SUM(VLOOKUP(MONTH(F518),D暦変換用数値,2,FALSE),DAY(F518))/28)+1,0))</f>
        <v>7</v>
      </c>
      <c r="O518" s="205">
        <f>IF(AND(MONTH(F518)=7,DAY(F518)&gt;25),DAY(F518)-25,
MOD((SUM(VLOOKUP(MONTH(F518),D暦変換用数値,2,FALSE),DAY(F518))),28)+1)</f>
        <v>23</v>
      </c>
      <c r="P518" s="406">
        <f>IF(OR(MONTH(F518)&lt;7,AND(MONTH(F518)=7,DAY(F518)&lt;=25)),
MOD(SUM((E518-1901)*365,(N518-1)*28,O518,258),260),
MOD(SUM((E518-1900)*365,(N518-1)*28,O518,258),260))</f>
        <v>239</v>
      </c>
      <c r="Q518" s="374" t="str">
        <f>VLOOKUP(MOD(P518,4),色,2,FALSE)</f>
        <v>青い</v>
      </c>
      <c r="R518" s="292" t="str">
        <f>VLOOKUP(MOD(P518,13),銀河の音,2,FALSE)</f>
        <v>倍音の</v>
      </c>
      <c r="S518" s="385" t="str">
        <f>VLOOKUP(MOD(P518,20),太陽の紋章,2,FALSE)</f>
        <v>嵐</v>
      </c>
      <c r="T518" s="98" t="s">
        <v>3736</v>
      </c>
    </row>
    <row r="519" spans="1:20" s="329" customFormat="1" ht="13.5" customHeight="1">
      <c r="A519" s="50" t="str">
        <f>VLOOKUP(MOD(E519,10),十干,2,FALSE)</f>
        <v>辛</v>
      </c>
      <c r="B519" s="199" t="str">
        <f>VLOOKUP(MOD(E519,12),十二支,3,FALSE)</f>
        <v xml:space="preserve">02 零 </v>
      </c>
      <c r="C519" s="200" t="str">
        <f>VLOOKUP(F519,星座,3,TRUE)</f>
        <v xml:space="preserve">07 天 </v>
      </c>
      <c r="D519" s="531">
        <v>18668</v>
      </c>
      <c r="E519" s="1">
        <f>IFERROR(YEAR(D519),LEFT(D519,4))</f>
        <v>1951</v>
      </c>
      <c r="F519" s="1" t="str">
        <f>IF(ISTEXT(D519),RIGHT(D519,5),TEXT(D519,"mm/dd"))</f>
        <v>02/09</v>
      </c>
      <c r="G519" s="44">
        <f>SUM(MID(E519,1,1),MID(E519,2,1),MID(E519,3,1),MID(E519,4,1),MID(F519,1,1),MID(F519,2,1),MID(F519,4,1),MID(F519,5,1))</f>
        <v>27</v>
      </c>
      <c r="H519" s="45">
        <f>IF(MOD(G519,9)=0,9,MOD(G519,9))</f>
        <v>9</v>
      </c>
      <c r="I519" s="45" t="str">
        <f>IFERROR(MID("日月火水木金土",WEEKDAY(D519),1),"")</f>
        <v>金</v>
      </c>
      <c r="J519" s="304" t="s">
        <v>1980</v>
      </c>
      <c r="K519" s="202" t="str">
        <f>VLOOKUP(F519,石と花メイン,3,FALSE)</f>
        <v>◆柘榴石</v>
      </c>
      <c r="L519" s="297" t="str">
        <f>VLOOKUP(F519,石と花メイン,4,FALSE)</f>
        <v>銀梅花【マートル】</v>
      </c>
      <c r="M519" s="393">
        <f>IF(OR(MONTH(F519)&lt;7,AND(MONTH(F519)=7,DAY(F519)&lt;=25)),
MOD(SUM((E519-1901)*365,259),260),
MOD(SUM((E519-1900)*365,259),260))</f>
        <v>49</v>
      </c>
      <c r="N519" s="390">
        <f>IF(AND(MONTH(F519)=7,DAY(F519)&gt;25),1,
ROUNDDOWN((SUM(VLOOKUP(MONTH(F519),D暦変換用数値,2,FALSE),DAY(F519))/28)+1,0))</f>
        <v>8</v>
      </c>
      <c r="O519" s="205">
        <f>IF(AND(MONTH(F519)=7,DAY(F519)&gt;25),DAY(F519)-25,
MOD((SUM(VLOOKUP(MONTH(F519),D暦変換用数値,2,FALSE),DAY(F519))),28)+1)</f>
        <v>3</v>
      </c>
      <c r="P519" s="406">
        <f>IF(OR(MONTH(F519)&lt;7,AND(MONTH(F519)=7,DAY(F519)&lt;=25)),
MOD(SUM((E519-1901)*365,(N519-1)*28,O519,258),260),
MOD(SUM((E519-1900)*365,(N519-1)*28,O519,258),260))</f>
        <v>247</v>
      </c>
      <c r="Q519" s="374" t="str">
        <f>VLOOKUP(MOD(P519,4),色,2,FALSE)</f>
        <v>青い</v>
      </c>
      <c r="R519" s="292" t="str">
        <f>VLOOKUP(MOD(P519,13),銀河の音,2,FALSE)</f>
        <v>宇宙の</v>
      </c>
      <c r="S519" s="385" t="str">
        <f>VLOOKUP(MOD(P519,20),太陽の紋章,2,FALSE)</f>
        <v>手</v>
      </c>
      <c r="T519" s="103" t="s">
        <v>1759</v>
      </c>
    </row>
    <row r="520" spans="1:20" s="329" customFormat="1" ht="13.5" customHeight="1">
      <c r="A520" s="50" t="str">
        <f>VLOOKUP(MOD(E520,10),十干,2,FALSE)</f>
        <v>辛</v>
      </c>
      <c r="B520" s="199" t="str">
        <f>VLOOKUP(MOD(E520,12),十二支,3,FALSE)</f>
        <v xml:space="preserve">02 零 </v>
      </c>
      <c r="C520" s="200" t="str">
        <f>VLOOKUP(F520,星座,3,TRUE)</f>
        <v xml:space="preserve">07 天 </v>
      </c>
      <c r="D520" s="531">
        <v>18668</v>
      </c>
      <c r="E520" s="1">
        <f>IFERROR(YEAR(D520),LEFT(D520,4))</f>
        <v>1951</v>
      </c>
      <c r="F520" s="1" t="str">
        <f>IF(ISTEXT(D520),RIGHT(D520,5),TEXT(D520,"mm/dd"))</f>
        <v>02/09</v>
      </c>
      <c r="G520" s="44">
        <f>SUM(MID(E520,1,1),MID(E520,2,1),MID(E520,3,1),MID(E520,4,1),MID(F520,1,1),MID(F520,2,1),MID(F520,4,1),MID(F520,5,1))</f>
        <v>27</v>
      </c>
      <c r="H520" s="45">
        <f>IF(MOD(G520,9)=0,9,MOD(G520,9))</f>
        <v>9</v>
      </c>
      <c r="I520" s="45" t="str">
        <f>IFERROR(MID("日月火水木金土",WEEKDAY(D520),1),"")</f>
        <v>金</v>
      </c>
      <c r="J520" s="304" t="s">
        <v>1981</v>
      </c>
      <c r="K520" s="202" t="str">
        <f>VLOOKUP(F520,石と花メイン,3,FALSE)</f>
        <v>◆柘榴石</v>
      </c>
      <c r="L520" s="297" t="str">
        <f>VLOOKUP(F520,石と花メイン,4,FALSE)</f>
        <v>銀梅花【マートル】</v>
      </c>
      <c r="M520" s="393">
        <f>IF(OR(MONTH(F520)&lt;7,AND(MONTH(F520)=7,DAY(F520)&lt;=25)),
MOD(SUM((E520-1901)*365,259),260),
MOD(SUM((E520-1900)*365,259),260))</f>
        <v>49</v>
      </c>
      <c r="N520" s="390">
        <f>IF(AND(MONTH(F520)=7,DAY(F520)&gt;25),1,
ROUNDDOWN((SUM(VLOOKUP(MONTH(F520),D暦変換用数値,2,FALSE),DAY(F520))/28)+1,0))</f>
        <v>8</v>
      </c>
      <c r="O520" s="205">
        <f>IF(AND(MONTH(F520)=7,DAY(F520)&gt;25),DAY(F520)-25,
MOD((SUM(VLOOKUP(MONTH(F520),D暦変換用数値,2,FALSE),DAY(F520))),28)+1)</f>
        <v>3</v>
      </c>
      <c r="P520" s="406">
        <f>IF(OR(MONTH(F520)&lt;7,AND(MONTH(F520)=7,DAY(F520)&lt;=25)),
MOD(SUM((E520-1901)*365,(N520-1)*28,O520,258),260),
MOD(SUM((E520-1900)*365,(N520-1)*28,O520,258),260))</f>
        <v>247</v>
      </c>
      <c r="Q520" s="374" t="str">
        <f>VLOOKUP(MOD(P520,4),色,2,FALSE)</f>
        <v>青い</v>
      </c>
      <c r="R520" s="292" t="str">
        <f>VLOOKUP(MOD(P520,13),銀河の音,2,FALSE)</f>
        <v>宇宙の</v>
      </c>
      <c r="S520" s="385" t="str">
        <f>VLOOKUP(MOD(P520,20),太陽の紋章,2,FALSE)</f>
        <v>手</v>
      </c>
      <c r="T520" s="98" t="s">
        <v>3736</v>
      </c>
    </row>
    <row r="521" spans="1:20" s="329" customFormat="1" ht="13.5" customHeight="1">
      <c r="A521" s="50" t="str">
        <f>VLOOKUP(MOD(E521,10),十干,2,FALSE)</f>
        <v>辛</v>
      </c>
      <c r="B521" s="199" t="str">
        <f>VLOOKUP(MOD(E521,12),十二支,3,FALSE)</f>
        <v xml:space="preserve">02 零 </v>
      </c>
      <c r="C521" s="200" t="str">
        <f>VLOOKUP(F521,星座,3,TRUE)</f>
        <v xml:space="preserve">07 天 </v>
      </c>
      <c r="D521" s="535">
        <v>18675</v>
      </c>
      <c r="E521" s="45">
        <f>IFERROR(YEAR(D521),LEFT(D521,4))</f>
        <v>1951</v>
      </c>
      <c r="F521" s="45" t="str">
        <f>IF(ISTEXT(D521),RIGHT(D521,5),TEXT(D521,"mm/dd"))</f>
        <v>02/16</v>
      </c>
      <c r="G521" s="45">
        <f>SUM(MID(E521,1,1),MID(E521,2,1),MID(E521,3,1),MID(E521,4,1),MID(F521,1,1),MID(F521,2,1),MID(F521,4,1),MID(F521,5,1))</f>
        <v>25</v>
      </c>
      <c r="H521" s="45">
        <f>IF(MOD(G521,9)=0,9,MOD(G521,9))</f>
        <v>7</v>
      </c>
      <c r="I521" s="45" t="str">
        <f>IFERROR(MID("日月火水木金土",WEEKDAY(D521),1),"")</f>
        <v>金</v>
      </c>
      <c r="J521" s="305" t="s">
        <v>3296</v>
      </c>
      <c r="K521" s="203" t="str">
        <f>VLOOKUP(F521,石と花メイン,3,FALSE)</f>
        <v>◆黄玉</v>
      </c>
      <c r="L521" s="298" t="str">
        <f>VLOOKUP(F521,石と花メイン,4,FALSE)</f>
        <v>蕗の薹</v>
      </c>
      <c r="M521" s="394">
        <f>IF(OR(MONTH(F521)&lt;7,AND(MONTH(F521)=7,DAY(F521)&lt;=25)),
MOD(SUM((E521-1901)*365,259),260),
MOD(SUM((E521-1900)*365,259),260))</f>
        <v>49</v>
      </c>
      <c r="N521" s="391">
        <f>IF(AND(MONTH(F521)=7,DAY(F521)&gt;25),1,
ROUNDDOWN((SUM(VLOOKUP(MONTH(F521),D暦変換用数値,2,FALSE),DAY(F521))/28)+1,0))</f>
        <v>8</v>
      </c>
      <c r="O521" s="46">
        <f>IF(AND(MONTH(F521)=7,DAY(F521)&gt;25),DAY(F521)-25,
MOD((SUM(VLOOKUP(MONTH(F521),D暦変換用数値,2,FALSE),DAY(F521))),28)+1)</f>
        <v>10</v>
      </c>
      <c r="P521" s="407">
        <f>IF(OR(MONTH(F521)&lt;7,AND(MONTH(F521)=7,DAY(F521)&lt;=25)),
MOD(SUM((E521-1901)*365,(N521-1)*28,O521,258),260),
MOD(SUM((E521-1900)*365,(N521-1)*28,O521,258),260))</f>
        <v>254</v>
      </c>
      <c r="Q521" s="375" t="str">
        <f>VLOOKUP(MOD(P521,4),色,2,FALSE)</f>
        <v>白い</v>
      </c>
      <c r="R521" s="293" t="str">
        <f>VLOOKUP(MOD(P521,13),銀河の音,2,FALSE)</f>
        <v>共振の</v>
      </c>
      <c r="S521" s="386" t="str">
        <f>VLOOKUP(MOD(P521,20),太陽の紋章,2,FALSE)</f>
        <v>魔法使い</v>
      </c>
      <c r="T521" s="79"/>
    </row>
    <row r="522" spans="1:20" s="329" customFormat="1" ht="13.5" customHeight="1">
      <c r="A522" s="76" t="str">
        <f>VLOOKUP(MOD(E522,10),十干,2,FALSE)</f>
        <v>癸</v>
      </c>
      <c r="B522" s="199" t="str">
        <f>VLOOKUP(MOD(E522,12),十二支,3,FALSE)</f>
        <v xml:space="preserve">02 零 </v>
      </c>
      <c r="C522" s="200" t="str">
        <f>VLOOKUP(F522,星座,3,TRUE)</f>
        <v xml:space="preserve">07 天 </v>
      </c>
      <c r="D522" s="534">
        <v>23035</v>
      </c>
      <c r="E522" s="116">
        <f>IFERROR(YEAR(D522),LEFT(D522,4))</f>
        <v>1963</v>
      </c>
      <c r="F522" s="116" t="str">
        <f>IF(ISTEXT(D522),RIGHT(D522,5),TEXT(D522,"mm/dd"))</f>
        <v>01/24</v>
      </c>
      <c r="G522" s="116">
        <f>SUM(MID(E522,1,1),MID(E522,2,1),MID(E522,3,1),MID(E522,4,1),MID(F522,1,1),MID(F522,2,1),MID(F522,4,1),MID(F522,5,1))</f>
        <v>26</v>
      </c>
      <c r="H522" s="116">
        <f>IF(MOD(G522,9)=0,9,MOD(G522,9))</f>
        <v>8</v>
      </c>
      <c r="I522" s="116" t="str">
        <f>IFERROR(MID("日月火水木金土",WEEKDAY(D522),1),"")</f>
        <v>木</v>
      </c>
      <c r="J522" s="306" t="s">
        <v>7852</v>
      </c>
      <c r="K522" s="203" t="str">
        <f>VLOOKUP(F522,石と花メイン,3,FALSE)</f>
        <v>■砂金水晶</v>
      </c>
      <c r="L522" s="299" t="str">
        <f>VLOOKUP(F522,石と花メイン,4,FALSE)</f>
        <v>万年青【老母草】</v>
      </c>
      <c r="M522" s="395">
        <f>IF(OR(MONTH(F522)&lt;7,AND(MONTH(F522)=7,DAY(F522)&lt;=25)),
MOD(SUM((E522-1901)*365,259),260),
MOD(SUM((E522-1900)*365,259),260))</f>
        <v>9</v>
      </c>
      <c r="N522" s="121">
        <f>IF(AND(MONTH(F522)=7,DAY(F522)&gt;25),1,
ROUNDDOWN((SUM(VLOOKUP(MONTH(F522),D暦変換用数値,2,FALSE),DAY(F522))/28)+1,0))</f>
        <v>7</v>
      </c>
      <c r="O522" s="117">
        <f>IF(AND(MONTH(F522)=7,DAY(F522)&gt;25),DAY(F522)-25,
MOD((SUM(VLOOKUP(MONTH(F522),D暦変換用数値,2,FALSE),DAY(F522))),28)+1)</f>
        <v>15</v>
      </c>
      <c r="P522" s="408">
        <f>IF(OR(MONTH(F522)&lt;7,AND(MONTH(F522)=7,DAY(F522)&lt;=25)),
MOD(SUM((E522-1901)*365,(N522-1)*28,O522,258),260),
MOD(SUM((E522-1900)*365,(N522-1)*28,O522,258),260))</f>
        <v>191</v>
      </c>
      <c r="Q522" s="374" t="str">
        <f>VLOOKUP(MOD(P522,4),色,2,FALSE)</f>
        <v>青い</v>
      </c>
      <c r="R522" s="292" t="str">
        <f>VLOOKUP(MOD(P522,13),銀河の音,2,FALSE)</f>
        <v>太陽の</v>
      </c>
      <c r="S522" s="385" t="str">
        <f>VLOOKUP(MOD(P522,20),太陽の紋章,2,FALSE)</f>
        <v>猿</v>
      </c>
      <c r="T522" s="118"/>
    </row>
    <row r="523" spans="1:20" s="329" customFormat="1" ht="13.5" customHeight="1">
      <c r="A523" s="50" t="str">
        <f>VLOOKUP(MOD(E523,10),十干,2,FALSE)</f>
        <v>癸</v>
      </c>
      <c r="B523" s="199" t="str">
        <f>VLOOKUP(MOD(E523,12),十二支,3,FALSE)</f>
        <v xml:space="preserve">02 零 </v>
      </c>
      <c r="C523" s="200" t="str">
        <f>VLOOKUP(F523,星座,3,TRUE)</f>
        <v xml:space="preserve">07 天 </v>
      </c>
      <c r="D523" s="535">
        <v>23045</v>
      </c>
      <c r="E523" s="45">
        <f>IFERROR(YEAR(D523),LEFT(D523,4))</f>
        <v>1963</v>
      </c>
      <c r="F523" s="45" t="str">
        <f>IF(ISTEXT(D523),RIGHT(D523,5),TEXT(D523,"mm/dd"))</f>
        <v>02/03</v>
      </c>
      <c r="G523" s="45">
        <f>SUM(MID(E523,1,1),MID(E523,2,1),MID(E523,3,1),MID(E523,4,1),MID(F523,1,1),MID(F523,2,1),MID(F523,4,1),MID(F523,5,1))</f>
        <v>24</v>
      </c>
      <c r="H523" s="45">
        <f>IF(MOD(G523,9)=0,9,MOD(G523,9))</f>
        <v>6</v>
      </c>
      <c r="I523" s="45" t="str">
        <f>IFERROR(MID("日月火水木金土",WEEKDAY(D523),1),"")</f>
        <v>日</v>
      </c>
      <c r="J523" s="305" t="s">
        <v>4368</v>
      </c>
      <c r="K523" s="203" t="str">
        <f>VLOOKUP(F523,石と花メイン,3,FALSE)</f>
        <v>●天河石</v>
      </c>
      <c r="L523" s="298" t="str">
        <f>VLOOKUP(F523,石と花メイン,4,FALSE)</f>
        <v>柊【鬼の目突き】</v>
      </c>
      <c r="M523" s="394">
        <f>IF(OR(MONTH(F523)&lt;7,AND(MONTH(F523)=7,DAY(F523)&lt;=25)),
MOD(SUM((E523-1901)*365,259),260),
MOD(SUM((E523-1900)*365,259),260))</f>
        <v>9</v>
      </c>
      <c r="N523" s="391">
        <f>IF(AND(MONTH(F523)=7,DAY(F523)&gt;25),1,
ROUNDDOWN((SUM(VLOOKUP(MONTH(F523),D暦変換用数値,2,FALSE),DAY(F523))/28)+1,0))</f>
        <v>7</v>
      </c>
      <c r="O523" s="46">
        <f>IF(AND(MONTH(F523)=7,DAY(F523)&gt;25),DAY(F523)-25,
MOD((SUM(VLOOKUP(MONTH(F523),D暦変換用数値,2,FALSE),DAY(F523))),28)+1)</f>
        <v>25</v>
      </c>
      <c r="P523" s="407">
        <f>IF(OR(MONTH(F523)&lt;7,AND(MONTH(F523)=7,DAY(F523)&lt;=25)),
MOD(SUM((E523-1901)*365,(N523-1)*28,O523,258),260),
MOD(SUM((E523-1900)*365,(N523-1)*28,O523,258),260))</f>
        <v>201</v>
      </c>
      <c r="Q523" s="372" t="str">
        <f>VLOOKUP(MOD(P523,4),色,2,FALSE)</f>
        <v>赤い</v>
      </c>
      <c r="R523" s="290" t="str">
        <f>VLOOKUP(MOD(P523,13),銀河の音,2,FALSE)</f>
        <v>律動の</v>
      </c>
      <c r="S523" s="383" t="str">
        <f>VLOOKUP(MOD(P523,20),太陽の紋章,2,FALSE)</f>
        <v>竜</v>
      </c>
      <c r="T523" s="96" t="s">
        <v>6679</v>
      </c>
    </row>
    <row r="524" spans="1:20" s="329" customFormat="1" ht="13.5" customHeight="1">
      <c r="A524" s="334" t="str">
        <f>VLOOKUP(MOD(E524,10),十干,2,FALSE)</f>
        <v>癸</v>
      </c>
      <c r="B524" s="331" t="str">
        <f>VLOOKUP(MOD(E524,12),十二支,3,FALSE)</f>
        <v xml:space="preserve">02 零 </v>
      </c>
      <c r="C524" s="332" t="str">
        <f>VLOOKUP(F524,星座,3,TRUE)</f>
        <v xml:space="preserve">07 天 </v>
      </c>
      <c r="D524" s="534">
        <v>23048</v>
      </c>
      <c r="E524" s="131">
        <f>IFERROR(YEAR(D524),LEFT(D524,4))</f>
        <v>1963</v>
      </c>
      <c r="F524" s="131" t="str">
        <f>IF(ISTEXT(D524),RIGHT(D524,5),TEXT(D524,"mm/dd"))</f>
        <v>02/06</v>
      </c>
      <c r="G524" s="131">
        <f>SUM(MID(E524,1,1),MID(E524,2,1),MID(E524,3,1),MID(E524,4,1),MID(F524,1,1),MID(F524,2,1),MID(F524,4,1),MID(F524,5,1))</f>
        <v>27</v>
      </c>
      <c r="H524" s="131">
        <f>IF(MOD(G524,9)=0,9,MOD(G524,9))</f>
        <v>9</v>
      </c>
      <c r="I524" s="131" t="str">
        <f>IFERROR(MID("日月火水木金土",WEEKDAY(D524),1),"")</f>
        <v>水</v>
      </c>
      <c r="J524" s="306" t="s">
        <v>8407</v>
      </c>
      <c r="K524" s="335" t="str">
        <f>VLOOKUP(F524,石と花メイン,3,FALSE)</f>
        <v>◆黄玉</v>
      </c>
      <c r="L524" s="302" t="str">
        <f>VLOOKUP(F524,石と花メイン,4,FALSE)</f>
        <v>油菜【菜の花】</v>
      </c>
      <c r="M524" s="396">
        <f>IF(OR(MONTH(F524)&lt;7,AND(MONTH(F524)=7,DAY(F524)&lt;=25)),
MOD(SUM((E524-1901)*365,259),260),
MOD(SUM((E524-1900)*365,259),260))</f>
        <v>9</v>
      </c>
      <c r="N524" s="335">
        <f>IF(AND(MONTH(F524)=7,DAY(F524)&gt;25),1,
ROUNDDOWN((SUM(VLOOKUP(MONTH(F524),D暦変換用数値,2,FALSE),DAY(F524))/28)+1,0))</f>
        <v>7</v>
      </c>
      <c r="O524" s="132">
        <f>IF(AND(MONTH(F524)=7,DAY(F524)&gt;25),DAY(F524)-25,
MOD((SUM(VLOOKUP(MONTH(F524),D暦変換用数値,2,FALSE),DAY(F524))),28)+1)</f>
        <v>28</v>
      </c>
      <c r="P524" s="404">
        <f>IF(OR(MONTH(F524)&lt;7,AND(MONTH(F524)=7,DAY(F524)&lt;=25)),
MOD(SUM((E524-1901)*365,(N524-1)*28,O524,258),260),
MOD(SUM((E524-1900)*365,(N524-1)*28,O524,258),260))</f>
        <v>204</v>
      </c>
      <c r="Q524" s="376" t="str">
        <f>VLOOKUP(MOD(P524,4),色,2,FALSE)</f>
        <v>黄色い</v>
      </c>
      <c r="R524" s="333" t="str">
        <f>VLOOKUP(MOD(P524,13),銀河の音,2,FALSE)</f>
        <v>太陽の</v>
      </c>
      <c r="S524" s="387" t="str">
        <f>VLOOKUP(MOD(P524,20),太陽の紋章,2,FALSE)</f>
        <v>種</v>
      </c>
      <c r="T524" s="119" t="s">
        <v>8408</v>
      </c>
    </row>
    <row r="525" spans="1:20" s="329" customFormat="1" ht="13.5" customHeight="1">
      <c r="A525" s="50" t="str">
        <f>VLOOKUP(MOD(E525,10),十干,2,FALSE)</f>
        <v>癸</v>
      </c>
      <c r="B525" s="199" t="str">
        <f>VLOOKUP(MOD(E525,12),十二支,3,FALSE)</f>
        <v xml:space="preserve">02 零 </v>
      </c>
      <c r="C525" s="200" t="str">
        <f>VLOOKUP(F525,星座,3,TRUE)</f>
        <v xml:space="preserve">07 天 </v>
      </c>
      <c r="D525" s="531">
        <v>23049</v>
      </c>
      <c r="E525" s="1">
        <f>IFERROR(YEAR(D525),LEFT(D525,4))</f>
        <v>1963</v>
      </c>
      <c r="F525" s="1" t="str">
        <f>IF(ISTEXT(D525),RIGHT(D525,5),TEXT(D525,"mm/dd"))</f>
        <v>02/07</v>
      </c>
      <c r="G525" s="44">
        <f>SUM(MID(E525,1,1),MID(E525,2,1),MID(E525,3,1),MID(E525,4,1),MID(F525,1,1),MID(F525,2,1),MID(F525,4,1),MID(F525,5,1))</f>
        <v>28</v>
      </c>
      <c r="H525" s="45">
        <f>IF(MOD(G525,9)=0,9,MOD(G525,9))</f>
        <v>1</v>
      </c>
      <c r="I525" s="45" t="str">
        <f>IFERROR(MID("日月火水木金土",WEEKDAY(D525),1),"")</f>
        <v>木</v>
      </c>
      <c r="J525" s="304" t="s">
        <v>1982</v>
      </c>
      <c r="K525" s="202" t="str">
        <f>VLOOKUP(F525,石と花メイン,3,FALSE)</f>
        <v>■瑪瑙</v>
      </c>
      <c r="L525" s="297" t="str">
        <f>VLOOKUP(F525,石と花メイン,4,FALSE)</f>
        <v>ヒヤシンス【錦百合】</v>
      </c>
      <c r="M525" s="393">
        <f>IF(OR(MONTH(F525)&lt;7,AND(MONTH(F525)=7,DAY(F525)&lt;=25)),
MOD(SUM((E525-1901)*365,259),260),
MOD(SUM((E525-1900)*365,259),260))</f>
        <v>9</v>
      </c>
      <c r="N525" s="390">
        <f>IF(AND(MONTH(F525)=7,DAY(F525)&gt;25),1,
ROUNDDOWN((SUM(VLOOKUP(MONTH(F525),D暦変換用数値,2,FALSE),DAY(F525))/28)+1,0))</f>
        <v>8</v>
      </c>
      <c r="O525" s="205">
        <f>IF(AND(MONTH(F525)=7,DAY(F525)&gt;25),DAY(F525)-25,
MOD((SUM(VLOOKUP(MONTH(F525),D暦変換用数値,2,FALSE),DAY(F525))),28)+1)</f>
        <v>1</v>
      </c>
      <c r="P525" s="406">
        <f>IF(OR(MONTH(F525)&lt;7,AND(MONTH(F525)=7,DAY(F525)&lt;=25)),
MOD(SUM((E525-1901)*365,(N525-1)*28,O525,258),260),
MOD(SUM((E525-1900)*365,(N525-1)*28,O525,258),260))</f>
        <v>205</v>
      </c>
      <c r="Q525" s="372" t="str">
        <f>VLOOKUP(MOD(P525,4),色,2,FALSE)</f>
        <v>赤い</v>
      </c>
      <c r="R525" s="290" t="str">
        <f>VLOOKUP(MOD(P525,13),銀河の音,2,FALSE)</f>
        <v>惑星の</v>
      </c>
      <c r="S525" s="383" t="str">
        <f>VLOOKUP(MOD(P525,20),太陽の紋章,2,FALSE)</f>
        <v>蛇</v>
      </c>
      <c r="T525" s="98" t="s">
        <v>3736</v>
      </c>
    </row>
    <row r="526" spans="1:20" s="329" customFormat="1" ht="13.5" customHeight="1">
      <c r="A526" s="49" t="str">
        <f>VLOOKUP(MOD(E526,10),十干,2,FALSE)</f>
        <v>癸</v>
      </c>
      <c r="B526" s="199" t="str">
        <f>VLOOKUP(MOD(E526,12),十二支,3,FALSE)</f>
        <v xml:space="preserve">02 零 </v>
      </c>
      <c r="C526" s="200" t="str">
        <f>VLOOKUP(F526,星座,3,TRUE)</f>
        <v xml:space="preserve">07 天 </v>
      </c>
      <c r="D526" s="535">
        <v>23053</v>
      </c>
      <c r="E526" s="45">
        <f>IFERROR(YEAR(D526),LEFT(D526,4))</f>
        <v>1963</v>
      </c>
      <c r="F526" s="45" t="str">
        <f>IF(ISTEXT(D526),RIGHT(D526,5),TEXT(D526,"mm/dd"))</f>
        <v>02/11</v>
      </c>
      <c r="G526" s="45">
        <f>SUM(MID(E526,1,1),MID(E526,2,1),MID(E526,3,1),MID(E526,4,1),MID(F526,1,1),MID(F526,2,1),MID(F526,4,1),MID(F526,5,1))</f>
        <v>23</v>
      </c>
      <c r="H526" s="45">
        <f>IF(MOD(G526,9)=0,9,MOD(G526,9))</f>
        <v>5</v>
      </c>
      <c r="I526" s="45" t="str">
        <f>IFERROR(MID("日月火水木金土",WEEKDAY(D526),1),"")</f>
        <v>月</v>
      </c>
      <c r="J526" s="305" t="s">
        <v>6426</v>
      </c>
      <c r="K526" s="203" t="str">
        <f>VLOOKUP(F526,石と花メイン,3,FALSE)</f>
        <v>■赤縞瑪瑙</v>
      </c>
      <c r="L526" s="298" t="str">
        <f>VLOOKUP(F526,石と花メイン,4,FALSE)</f>
        <v>メリッサ【レモンバーム】</v>
      </c>
      <c r="M526" s="394">
        <f>IF(OR(MONTH(F526)&lt;7,AND(MONTH(F526)=7,DAY(F526)&lt;=25)),
MOD(SUM((E526-1901)*365,259),260),
MOD(SUM((E526-1900)*365,259),260))</f>
        <v>9</v>
      </c>
      <c r="N526" s="391">
        <f>IF(AND(MONTH(F526)=7,DAY(F526)&gt;25),1,
ROUNDDOWN((SUM(VLOOKUP(MONTH(F526),D暦変換用数値,2,FALSE),DAY(F526))/28)+1,0))</f>
        <v>8</v>
      </c>
      <c r="O526" s="46">
        <f>IF(AND(MONTH(F526)=7,DAY(F526)&gt;25),DAY(F526)-25,
MOD((SUM(VLOOKUP(MONTH(F526),D暦変換用数値,2,FALSE),DAY(F526))),28)+1)</f>
        <v>5</v>
      </c>
      <c r="P526" s="407">
        <f>IF(OR(MONTH(F526)&lt;7,AND(MONTH(F526)=7,DAY(F526)&lt;=25)),
MOD(SUM((E526-1901)*365,(N526-1)*28,O526,258),260),
MOD(SUM((E526-1900)*365,(N526-1)*28,O526,258),260))</f>
        <v>209</v>
      </c>
      <c r="Q526" s="372" t="str">
        <f>VLOOKUP(MOD(P526,4),色,2,FALSE)</f>
        <v>赤い</v>
      </c>
      <c r="R526" s="290" t="str">
        <f>VLOOKUP(MOD(P526,13),銀河の音,2,FALSE)</f>
        <v>磁気の</v>
      </c>
      <c r="S526" s="383" t="str">
        <f>VLOOKUP(MOD(P526,20),太陽の紋章,2,FALSE)</f>
        <v>月</v>
      </c>
      <c r="T526" s="101" t="s">
        <v>6427</v>
      </c>
    </row>
    <row r="527" spans="1:20" s="329" customFormat="1" ht="13.5" customHeight="1">
      <c r="A527" s="49" t="str">
        <f>VLOOKUP(MOD(E527,10),十干,2,FALSE)</f>
        <v>乙</v>
      </c>
      <c r="B527" s="199" t="str">
        <f>VLOOKUP(MOD(E527,12),十二支,3,FALSE)</f>
        <v xml:space="preserve">02 零 </v>
      </c>
      <c r="C527" s="200" t="str">
        <f>VLOOKUP(F527,星座,3,TRUE)</f>
        <v xml:space="preserve">07 天 </v>
      </c>
      <c r="D527" s="535">
        <v>27421</v>
      </c>
      <c r="E527" s="45">
        <f>IFERROR(YEAR(D527),LEFT(D527,4))</f>
        <v>1975</v>
      </c>
      <c r="F527" s="45" t="str">
        <f>IF(ISTEXT(D527),RIGHT(D527,5),TEXT(D527,"mm/dd"))</f>
        <v>01/27</v>
      </c>
      <c r="G527" s="45">
        <f>SUM(MID(E527,1,1),MID(E527,2,1),MID(E527,3,1),MID(E527,4,1),MID(F527,1,1),MID(F527,2,1),MID(F527,4,1),MID(F527,5,1))</f>
        <v>32</v>
      </c>
      <c r="H527" s="45">
        <f>IF(MOD(G527,9)=0,9,MOD(G527,9))</f>
        <v>5</v>
      </c>
      <c r="I527" s="45" t="str">
        <f>IFERROR(MID("日月火水木金土",WEEKDAY(D527),1),"")</f>
        <v>月</v>
      </c>
      <c r="J527" s="305" t="s">
        <v>1096</v>
      </c>
      <c r="K527" s="203" t="str">
        <f>VLOOKUP(F527,石と花メイン,3,FALSE)</f>
        <v>●琥珀</v>
      </c>
      <c r="L527" s="298" t="str">
        <f>VLOOKUP(F527,石と花メイン,4,FALSE)</f>
        <v>七竈【山南天】</v>
      </c>
      <c r="M527" s="394">
        <f>IF(OR(MONTH(F527)&lt;7,AND(MONTH(F527)=7,DAY(F527)&lt;=25)),
MOD(SUM((E527-1901)*365,259),260),
MOD(SUM((E527-1900)*365,259),260))</f>
        <v>229</v>
      </c>
      <c r="N527" s="391">
        <f>IF(AND(MONTH(F527)=7,DAY(F527)&gt;25),1,
ROUNDDOWN((SUM(VLOOKUP(MONTH(F527),D暦変換用数値,2,FALSE),DAY(F527))/28)+1,0))</f>
        <v>7</v>
      </c>
      <c r="O527" s="46">
        <f>IF(AND(MONTH(F527)=7,DAY(F527)&gt;25),DAY(F527)-25,
MOD((SUM(VLOOKUP(MONTH(F527),D暦変換用数値,2,FALSE),DAY(F527))),28)+1)</f>
        <v>18</v>
      </c>
      <c r="P527" s="407">
        <f>IF(OR(MONTH(F527)&lt;7,AND(MONTH(F527)=7,DAY(F527)&lt;=25)),
MOD(SUM((E527-1901)*365,(N527-1)*28,O527,258),260),
MOD(SUM((E527-1900)*365,(N527-1)*28,O527,258),260))</f>
        <v>154</v>
      </c>
      <c r="Q527" s="375" t="str">
        <f>VLOOKUP(MOD(P527,4),色,2,FALSE)</f>
        <v>白い</v>
      </c>
      <c r="R527" s="293" t="str">
        <f>VLOOKUP(MOD(P527,13),銀河の音,2,FALSE)</f>
        <v>スペクトルの</v>
      </c>
      <c r="S527" s="386" t="str">
        <f>VLOOKUP(MOD(P527,20),太陽の紋章,2,FALSE)</f>
        <v>魔法使い</v>
      </c>
      <c r="T527" s="96" t="s">
        <v>6920</v>
      </c>
    </row>
    <row r="528" spans="1:20" s="329" customFormat="1" ht="13.5" customHeight="1">
      <c r="A528" s="50" t="str">
        <f>VLOOKUP(MOD(E528,10),十干,2,FALSE)</f>
        <v>乙</v>
      </c>
      <c r="B528" s="199" t="str">
        <f>VLOOKUP(MOD(E528,12),十二支,3,FALSE)</f>
        <v xml:space="preserve">02 零 </v>
      </c>
      <c r="C528" s="200" t="str">
        <f>VLOOKUP(F528,星座,3,TRUE)</f>
        <v xml:space="preserve">07 天 </v>
      </c>
      <c r="D528" s="531">
        <v>27424</v>
      </c>
      <c r="E528" s="1">
        <f>IFERROR(YEAR(D528),LEFT(D528,4))</f>
        <v>1975</v>
      </c>
      <c r="F528" s="1" t="str">
        <f>IF(ISTEXT(D528),RIGHT(D528,5),TEXT(D528,"mm/dd"))</f>
        <v>01/30</v>
      </c>
      <c r="G528" s="44">
        <f>SUM(MID(E528,1,1),MID(E528,2,1),MID(E528,3,1),MID(E528,4,1),MID(F528,1,1),MID(F528,2,1),MID(F528,4,1),MID(F528,5,1))</f>
        <v>26</v>
      </c>
      <c r="H528" s="45">
        <f>IF(MOD(G528,9)=0,9,MOD(G528,9))</f>
        <v>8</v>
      </c>
      <c r="I528" s="45" t="str">
        <f>IFERROR(MID("日月火水木金土",WEEKDAY(D528),1),"")</f>
        <v>木</v>
      </c>
      <c r="J528" s="304" t="s">
        <v>1983</v>
      </c>
      <c r="K528" s="202" t="str">
        <f>VLOOKUP(F528,石と花メイン,3,FALSE)</f>
        <v>■碧玉</v>
      </c>
      <c r="L528" s="297" t="str">
        <f>VLOOKUP(F528,石と花メイン,4,FALSE)</f>
        <v>繁縷【ひよこ草】</v>
      </c>
      <c r="M528" s="393">
        <f>IF(OR(MONTH(F528)&lt;7,AND(MONTH(F528)=7,DAY(F528)&lt;=25)),
MOD(SUM((E528-1901)*365,259),260),
MOD(SUM((E528-1900)*365,259),260))</f>
        <v>229</v>
      </c>
      <c r="N528" s="390">
        <f>IF(AND(MONTH(F528)=7,DAY(F528)&gt;25),1,
ROUNDDOWN((SUM(VLOOKUP(MONTH(F528),D暦変換用数値,2,FALSE),DAY(F528))/28)+1,0))</f>
        <v>7</v>
      </c>
      <c r="O528" s="205">
        <f>IF(AND(MONTH(F528)=7,DAY(F528)&gt;25),DAY(F528)-25,
MOD((SUM(VLOOKUP(MONTH(F528),D暦変換用数値,2,FALSE),DAY(F528))),28)+1)</f>
        <v>21</v>
      </c>
      <c r="P528" s="406">
        <f>IF(OR(MONTH(F528)&lt;7,AND(MONTH(F528)=7,DAY(F528)&lt;=25)),
MOD(SUM((E528-1901)*365,(N528-1)*28,O528,258),260),
MOD(SUM((E528-1900)*365,(N528-1)*28,O528,258),260))</f>
        <v>157</v>
      </c>
      <c r="Q528" s="372" t="str">
        <f>VLOOKUP(MOD(P528,4),色,2,FALSE)</f>
        <v>赤い</v>
      </c>
      <c r="R528" s="290" t="str">
        <f>VLOOKUP(MOD(P528,13),銀河の音,2,FALSE)</f>
        <v>磁気の</v>
      </c>
      <c r="S528" s="383" t="str">
        <f>VLOOKUP(MOD(P528,20),太陽の紋章,2,FALSE)</f>
        <v>地球</v>
      </c>
      <c r="T528" s="111" t="s">
        <v>1760</v>
      </c>
    </row>
    <row r="529" spans="1:20" s="329" customFormat="1" ht="13.5" customHeight="1">
      <c r="A529" s="50" t="str">
        <f>VLOOKUP(MOD(E529,10),十干,2,FALSE)</f>
        <v>乙</v>
      </c>
      <c r="B529" s="199" t="str">
        <f>VLOOKUP(MOD(E529,12),十二支,3,FALSE)</f>
        <v xml:space="preserve">02 零 </v>
      </c>
      <c r="C529" s="200" t="str">
        <f>VLOOKUP(F529,星座,3,TRUE)</f>
        <v xml:space="preserve">07 天 </v>
      </c>
      <c r="D529" s="531">
        <v>27431</v>
      </c>
      <c r="E529" s="1">
        <f>IFERROR(YEAR(D529),LEFT(D529,4))</f>
        <v>1975</v>
      </c>
      <c r="F529" s="1" t="str">
        <f>IF(ISTEXT(D529),RIGHT(D529,5),TEXT(D529,"mm/dd"))</f>
        <v>02/06</v>
      </c>
      <c r="G529" s="44">
        <f>SUM(MID(E529,1,1),MID(E529,2,1),MID(E529,3,1),MID(E529,4,1),MID(F529,1,1),MID(F529,2,1),MID(F529,4,1),MID(F529,5,1))</f>
        <v>30</v>
      </c>
      <c r="H529" s="45">
        <f>IF(MOD(G529,9)=0,9,MOD(G529,9))</f>
        <v>3</v>
      </c>
      <c r="I529" s="45" t="str">
        <f>IFERROR(MID("日月火水木金土",WEEKDAY(D529),1),"")</f>
        <v>木</v>
      </c>
      <c r="J529" s="304" t="s">
        <v>1984</v>
      </c>
      <c r="K529" s="202" t="str">
        <f>VLOOKUP(F529,石と花メイン,3,FALSE)</f>
        <v>◆黄玉</v>
      </c>
      <c r="L529" s="297" t="str">
        <f>VLOOKUP(F529,石と花メイン,4,FALSE)</f>
        <v>油菜【菜の花】</v>
      </c>
      <c r="M529" s="393">
        <f>IF(OR(MONTH(F529)&lt;7,AND(MONTH(F529)=7,DAY(F529)&lt;=25)),
MOD(SUM((E529-1901)*365,259),260),
MOD(SUM((E529-1900)*365,259),260))</f>
        <v>229</v>
      </c>
      <c r="N529" s="390">
        <f>IF(AND(MONTH(F529)=7,DAY(F529)&gt;25),1,
ROUNDDOWN((SUM(VLOOKUP(MONTH(F529),D暦変換用数値,2,FALSE),DAY(F529))/28)+1,0))</f>
        <v>7</v>
      </c>
      <c r="O529" s="205">
        <f>IF(AND(MONTH(F529)=7,DAY(F529)&gt;25),DAY(F529)-25,
MOD((SUM(VLOOKUP(MONTH(F529),D暦変換用数値,2,FALSE),DAY(F529))),28)+1)</f>
        <v>28</v>
      </c>
      <c r="P529" s="406">
        <f>IF(OR(MONTH(F529)&lt;7,AND(MONTH(F529)=7,DAY(F529)&lt;=25)),
MOD(SUM((E529-1901)*365,(N529-1)*28,O529,258),260),
MOD(SUM((E529-1900)*365,(N529-1)*28,O529,258),260))</f>
        <v>164</v>
      </c>
      <c r="Q529" s="373" t="str">
        <f>VLOOKUP(MOD(P529,4),色,2,FALSE)</f>
        <v>黄色い</v>
      </c>
      <c r="R529" s="291" t="str">
        <f>VLOOKUP(MOD(P529,13),銀河の音,2,FALSE)</f>
        <v>銀河の</v>
      </c>
      <c r="S529" s="384" t="str">
        <f>VLOOKUP(MOD(P529,20),太陽の紋章,2,FALSE)</f>
        <v>種</v>
      </c>
      <c r="T529" s="111" t="s">
        <v>1761</v>
      </c>
    </row>
    <row r="530" spans="1:20" s="329" customFormat="1" ht="13.5" customHeight="1">
      <c r="A530" s="50" t="str">
        <f>VLOOKUP(MOD(E530,10),十干,2,FALSE)</f>
        <v>乙</v>
      </c>
      <c r="B530" s="199" t="str">
        <f>VLOOKUP(MOD(E530,12),十二支,3,FALSE)</f>
        <v xml:space="preserve">02 零 </v>
      </c>
      <c r="C530" s="200" t="str">
        <f>VLOOKUP(F530,星座,3,TRUE)</f>
        <v xml:space="preserve">07 天 </v>
      </c>
      <c r="D530" s="531">
        <v>27441</v>
      </c>
      <c r="E530" s="1">
        <f>IFERROR(YEAR(D530),LEFT(D530,4))</f>
        <v>1975</v>
      </c>
      <c r="F530" s="1" t="str">
        <f>IF(ISTEXT(D530),RIGHT(D530,5),TEXT(D530,"mm/dd"))</f>
        <v>02/16</v>
      </c>
      <c r="G530" s="44">
        <f>SUM(MID(E530,1,1),MID(E530,2,1),MID(E530,3,1),MID(E530,4,1),MID(F530,1,1),MID(F530,2,1),MID(F530,4,1),MID(F530,5,1))</f>
        <v>31</v>
      </c>
      <c r="H530" s="45">
        <f>IF(MOD(G530,9)=0,9,MOD(G530,9))</f>
        <v>4</v>
      </c>
      <c r="I530" s="45" t="str">
        <f>IFERROR(MID("日月火水木金土",WEEKDAY(D530),1),"")</f>
        <v>日</v>
      </c>
      <c r="J530" s="304" t="s">
        <v>1985</v>
      </c>
      <c r="K530" s="202" t="str">
        <f>VLOOKUP(F530,石と花メイン,3,FALSE)</f>
        <v>◆黄玉</v>
      </c>
      <c r="L530" s="297" t="str">
        <f>VLOOKUP(F530,石と花メイン,4,FALSE)</f>
        <v>蕗の薹</v>
      </c>
      <c r="M530" s="393">
        <f>IF(OR(MONTH(F530)&lt;7,AND(MONTH(F530)=7,DAY(F530)&lt;=25)),
MOD(SUM((E530-1901)*365,259),260),
MOD(SUM((E530-1900)*365,259),260))</f>
        <v>229</v>
      </c>
      <c r="N530" s="390">
        <f>IF(AND(MONTH(F530)=7,DAY(F530)&gt;25),1,
ROUNDDOWN((SUM(VLOOKUP(MONTH(F530),D暦変換用数値,2,FALSE),DAY(F530))/28)+1,0))</f>
        <v>8</v>
      </c>
      <c r="O530" s="205">
        <f>IF(AND(MONTH(F530)=7,DAY(F530)&gt;25),DAY(F530)-25,
MOD((SUM(VLOOKUP(MONTH(F530),D暦変換用数値,2,FALSE),DAY(F530))),28)+1)</f>
        <v>10</v>
      </c>
      <c r="P530" s="406">
        <f>IF(OR(MONTH(F530)&lt;7,AND(MONTH(F530)=7,DAY(F530)&lt;=25)),
MOD(SUM((E530-1901)*365,(N530-1)*28,O530,258),260),
MOD(SUM((E530-1900)*365,(N530-1)*28,O530,258),260))</f>
        <v>174</v>
      </c>
      <c r="Q530" s="375" t="str">
        <f>VLOOKUP(MOD(P530,4),色,2,FALSE)</f>
        <v>白い</v>
      </c>
      <c r="R530" s="293" t="str">
        <f>VLOOKUP(MOD(P530,13),銀河の音,2,FALSE)</f>
        <v>倍音の</v>
      </c>
      <c r="S530" s="386" t="str">
        <f>VLOOKUP(MOD(P530,20),太陽の紋章,2,FALSE)</f>
        <v>魔法使い</v>
      </c>
      <c r="T530" s="98" t="s">
        <v>3736</v>
      </c>
    </row>
    <row r="531" spans="1:20" s="329" customFormat="1" ht="13.5" customHeight="1">
      <c r="A531" s="334" t="str">
        <f>VLOOKUP(MOD(E531,10),十干,2,FALSE)</f>
        <v>乙</v>
      </c>
      <c r="B531" s="331" t="str">
        <f>VLOOKUP(MOD(E531,12),十二支,3,FALSE)</f>
        <v xml:space="preserve">02 零 </v>
      </c>
      <c r="C531" s="332" t="str">
        <f>VLOOKUP(F531,星座,3,TRUE)</f>
        <v xml:space="preserve">07 天 </v>
      </c>
      <c r="D531" s="534">
        <v>27442</v>
      </c>
      <c r="E531" s="131">
        <f>IFERROR(YEAR(D531),LEFT(D531,4))</f>
        <v>1975</v>
      </c>
      <c r="F531" s="131" t="str">
        <f>IF(ISTEXT(D531),RIGHT(D531,5),TEXT(D531,"mm/dd"))</f>
        <v>02/17</v>
      </c>
      <c r="G531" s="131">
        <f>SUM(MID(E531,1,1),MID(E531,2,1),MID(E531,3,1),MID(E531,4,1),MID(F531,1,1),MID(F531,2,1),MID(F531,4,1),MID(F531,5,1))</f>
        <v>32</v>
      </c>
      <c r="H531" s="131">
        <f>IF(MOD(G531,9)=0,9,MOD(G531,9))</f>
        <v>5</v>
      </c>
      <c r="I531" s="131" t="str">
        <f>IFERROR(MID("日月火水木金土",WEEKDAY(D531),1),"")</f>
        <v>月</v>
      </c>
      <c r="J531" s="306" t="s">
        <v>8518</v>
      </c>
      <c r="K531" s="335" t="str">
        <f>VLOOKUP(F531,石と花メイン,3,FALSE)</f>
        <v>■紫水晶</v>
      </c>
      <c r="L531" s="302" t="str">
        <f>VLOOKUP(F531,石と花メイン,4,FALSE)</f>
        <v>スノーフレーク【鈴蘭水仙】</v>
      </c>
      <c r="M531" s="396">
        <f>IF(OR(MONTH(F531)&lt;7,AND(MONTH(F531)=7,DAY(F531)&lt;=25)),
MOD(SUM((E531-1901)*365,259),260),
MOD(SUM((E531-1900)*365,259),260))</f>
        <v>229</v>
      </c>
      <c r="N531" s="335">
        <f>IF(AND(MONTH(F531)=7,DAY(F531)&gt;25),1,
ROUNDDOWN((SUM(VLOOKUP(MONTH(F531),D暦変換用数値,2,FALSE),DAY(F531))/28)+1,0))</f>
        <v>8</v>
      </c>
      <c r="O531" s="132">
        <f>IF(AND(MONTH(F531)=7,DAY(F531)&gt;25),DAY(F531)-25,
MOD((SUM(VLOOKUP(MONTH(F531),D暦変換用数値,2,FALSE),DAY(F531))),28)+1)</f>
        <v>11</v>
      </c>
      <c r="P531" s="404">
        <f>IF(OR(MONTH(F531)&lt;7,AND(MONTH(F531)=7,DAY(F531)&lt;=25)),
MOD(SUM((E531-1901)*365,(N531-1)*28,O531,258),260),
MOD(SUM((E531-1900)*365,(N531-1)*28,O531,258),260))</f>
        <v>175</v>
      </c>
      <c r="Q531" s="376" t="str">
        <f>VLOOKUP(MOD(P531,4),色,2,FALSE)</f>
        <v>青い</v>
      </c>
      <c r="R531" s="333" t="str">
        <f>VLOOKUP(MOD(P531,13),銀河の音,2,FALSE)</f>
        <v>律動の</v>
      </c>
      <c r="S531" s="387" t="str">
        <f>VLOOKUP(MOD(P531,20),太陽の紋章,2,FALSE)</f>
        <v>鷲</v>
      </c>
      <c r="T531" s="145"/>
    </row>
    <row r="532" spans="1:20" s="329" customFormat="1" ht="13.5" customHeight="1">
      <c r="A532" s="285" t="str">
        <f>VLOOKUP(MOD(E532,10),十干,2,FALSE)</f>
        <v>丁</v>
      </c>
      <c r="B532" s="283" t="str">
        <f>VLOOKUP(MOD(E532,12),十二支,3,FALSE)</f>
        <v xml:space="preserve">02 零 </v>
      </c>
      <c r="C532" s="284" t="str">
        <f>VLOOKUP(F532,星座,3,TRUE)</f>
        <v xml:space="preserve">07 天 </v>
      </c>
      <c r="D532" s="533">
        <v>31798</v>
      </c>
      <c r="E532" s="83">
        <f>IFERROR(YEAR(D532),LEFT(D532,4))</f>
        <v>1987</v>
      </c>
      <c r="F532" s="539" t="str">
        <f>IF(ISTEXT(D532),RIGHT(D532,5),TEXT(D532,"mm/dd"))</f>
        <v>01/21</v>
      </c>
      <c r="G532" s="83">
        <f>SUM(MID(E532,1,1),MID(E532,2,1),MID(E532,3,1),MID(E532,4,1),MID(F532,1,1),MID(F532,2,1),MID(F532,4,1),MID(F532,5,1))</f>
        <v>29</v>
      </c>
      <c r="H532" s="83">
        <f>IF(MOD(G532,9)=0,9,MOD(G532,9))</f>
        <v>2</v>
      </c>
      <c r="I532" s="83" t="str">
        <f>IFERROR(MID("日月火水木金土",WEEKDAY(D532),1),"")</f>
        <v>水</v>
      </c>
      <c r="J532" s="308" t="s">
        <v>9149</v>
      </c>
      <c r="K532" s="330" t="str">
        <f>VLOOKUP(F532,石と花メイン,3,FALSE)</f>
        <v>◆藍玉</v>
      </c>
      <c r="L532" s="296" t="str">
        <f>VLOOKUP(F532,石と花メイン,4,FALSE)</f>
        <v>ローズマリー【迷迭香/万年郎】</v>
      </c>
      <c r="M532" s="392">
        <f>IF(OR(MONTH(F532)&lt;7,AND(MONTH(F532)=7,DAY(F532)&lt;=25)),
MOD(SUM((E532-1901)*365,259),260),
MOD(SUM((E532-1900)*365,259),260))</f>
        <v>189</v>
      </c>
      <c r="N532" s="330">
        <f>IF(AND(MONTH(F532)=7,DAY(F532)&gt;25),1,
ROUNDDOWN((SUM(VLOOKUP(MONTH(F532),D暦変換用数値,2,FALSE),DAY(F532))/28)+1,0))</f>
        <v>7</v>
      </c>
      <c r="O532" s="84">
        <f>IF(AND(MONTH(F532)=7,DAY(F532)&gt;25),DAY(F532)-25,
MOD((SUM(VLOOKUP(MONTH(F532),D暦変換用数値,2,FALSE),DAY(F532))),28)+1)</f>
        <v>12</v>
      </c>
      <c r="P532" s="405">
        <f>IF(OR(MONTH(F532)&lt;7,AND(MONTH(F532)=7,DAY(F532)&lt;=25)),
MOD(SUM((E532-1901)*365,(N532-1)*28,O532,258),260),
MOD(SUM((E532-1900)*365,(N532-1)*28,O532,258),260))</f>
        <v>108</v>
      </c>
      <c r="Q532" s="371" t="str">
        <f>VLOOKUP(MOD(P532,4),色,2,FALSE)</f>
        <v>黄色い</v>
      </c>
      <c r="R532" s="289" t="str">
        <f>VLOOKUP(MOD(P532,13),銀河の音,2,FALSE)</f>
        <v>自己存在の</v>
      </c>
      <c r="S532" s="382" t="str">
        <f>VLOOKUP(MOD(P532,20),太陽の紋章,2,FALSE)</f>
        <v>星</v>
      </c>
      <c r="T532" s="102" t="s">
        <v>9150</v>
      </c>
    </row>
    <row r="533" spans="1:20" s="329" customFormat="1" ht="13.5" customHeight="1">
      <c r="A533" s="282" t="str">
        <f>VLOOKUP(MOD(E533,10),十干,2,FALSE)</f>
        <v>丁</v>
      </c>
      <c r="B533" s="283" t="str">
        <f>VLOOKUP(MOD(E533,12),十二支,3,FALSE)</f>
        <v xml:space="preserve">02 零 </v>
      </c>
      <c r="C533" s="284" t="str">
        <f>VLOOKUP(F533,星座,3,TRUE)</f>
        <v xml:space="preserve">07 天 </v>
      </c>
      <c r="D533" s="533">
        <v>31808</v>
      </c>
      <c r="E533" s="83">
        <f>IFERROR(YEAR(D533),LEFT(D533,4))</f>
        <v>1987</v>
      </c>
      <c r="F533" s="83" t="str">
        <f>IF(ISTEXT(D533),RIGHT(D533,5),TEXT(D533,"mm/dd"))</f>
        <v>01/31</v>
      </c>
      <c r="G533" s="83">
        <f>SUM(MID(E533,1,1),MID(E533,2,1),MID(E533,3,1),MID(E533,4,1),MID(F533,1,1),MID(F533,2,1),MID(F533,4,1),MID(F533,5,1))</f>
        <v>30</v>
      </c>
      <c r="H533" s="83">
        <f>IF(MOD(G533,9)=0,9,MOD(G533,9))</f>
        <v>3</v>
      </c>
      <c r="I533" s="83" t="str">
        <f>IFERROR(MID("日月火水木金土",WEEKDAY(D533),1),"")</f>
        <v>土</v>
      </c>
      <c r="J533" s="303" t="s">
        <v>5209</v>
      </c>
      <c r="K533" s="87" t="str">
        <f>VLOOKUP(F533,石と花メイン,3,FALSE)</f>
        <v>●月長石</v>
      </c>
      <c r="L533" s="296" t="str">
        <f>VLOOKUP(F533,石と花メイン,4,FALSE)</f>
        <v>満作/万作</v>
      </c>
      <c r="M533" s="392">
        <f>IF(OR(MONTH(F533)&lt;7,AND(MONTH(F533)=7,DAY(F533)&lt;=25)),
MOD(SUM((E533-1901)*365,259),260),
MOD(SUM((E533-1900)*365,259),260))</f>
        <v>189</v>
      </c>
      <c r="N533" s="330">
        <f>IF(AND(MONTH(F533)=7,DAY(F533)&gt;25),1,
ROUNDDOWN((SUM(VLOOKUP(MONTH(F533),D暦変換用数値,2,FALSE),DAY(F533))/28)+1,0))</f>
        <v>7</v>
      </c>
      <c r="O533" s="84">
        <f>IF(AND(MONTH(F533)=7,DAY(F533)&gt;25),DAY(F533)-25,
MOD((SUM(VLOOKUP(MONTH(F533),D暦変換用数値,2,FALSE),DAY(F533))),28)+1)</f>
        <v>22</v>
      </c>
      <c r="P533" s="405">
        <f>IF(OR(MONTH(F533)&lt;7,AND(MONTH(F533)=7,DAY(F533)&lt;=25)),
MOD(SUM((E533-1901)*365,(N533-1)*28,O533,258),260),
MOD(SUM((E533-1900)*365,(N533-1)*28,O533,258),260))</f>
        <v>118</v>
      </c>
      <c r="Q533" s="371" t="str">
        <f>VLOOKUP(MOD(P533,4),色,2,FALSE)</f>
        <v>白い</v>
      </c>
      <c r="R533" s="289" t="str">
        <f>VLOOKUP(MOD(P533,13),銀河の音,2,FALSE)</f>
        <v>磁気の</v>
      </c>
      <c r="S533" s="382" t="str">
        <f>VLOOKUP(MOD(P533,20),太陽の紋章,2,FALSE)</f>
        <v>鏡</v>
      </c>
      <c r="T533" s="95" t="s">
        <v>5210</v>
      </c>
    </row>
    <row r="534" spans="1:20" s="329" customFormat="1" ht="13.5" customHeight="1">
      <c r="A534" s="334" t="str">
        <f>VLOOKUP(MOD(E534,10),十干,2,FALSE)</f>
        <v>丁</v>
      </c>
      <c r="B534" s="331" t="str">
        <f>VLOOKUP(MOD(E534,12),十二支,3,FALSE)</f>
        <v xml:space="preserve">02 零 </v>
      </c>
      <c r="C534" s="332" t="str">
        <f>VLOOKUP(F534,星座,3,TRUE)</f>
        <v xml:space="preserve">07 天 </v>
      </c>
      <c r="D534" s="540">
        <v>31814</v>
      </c>
      <c r="E534" s="131">
        <f>IFERROR(YEAR(D534),LEFT(D534,4))</f>
        <v>1987</v>
      </c>
      <c r="F534" s="538" t="str">
        <f>IF(ISTEXT(D534),RIGHT(D534,5),TEXT(D534,"mm/dd"))</f>
        <v>02/06</v>
      </c>
      <c r="G534" s="131">
        <f>SUM(MID(E534,1,1),MID(E534,2,1),MID(E534,3,1),MID(E534,4,1),MID(F534,1,1),MID(F534,2,1),MID(F534,4,1),MID(F534,5,1))</f>
        <v>33</v>
      </c>
      <c r="H534" s="131">
        <f>IF(MOD(G534,9)=0,9,MOD(G534,9))</f>
        <v>6</v>
      </c>
      <c r="I534" s="131" t="str">
        <f>IFERROR(MID("日月火水木金土",WEEKDAY(D534),1),"")</f>
        <v>金</v>
      </c>
      <c r="J534" s="306" t="s">
        <v>9134</v>
      </c>
      <c r="K534" s="335" t="str">
        <f>VLOOKUP(F534,石と花メイン,3,FALSE)</f>
        <v>◆黄玉</v>
      </c>
      <c r="L534" s="302" t="str">
        <f>VLOOKUP(F534,石と花メイン,4,FALSE)</f>
        <v>油菜【菜の花】</v>
      </c>
      <c r="M534" s="396">
        <f>IF(OR(MONTH(F534)&lt;7,AND(MONTH(F534)=7,DAY(F534)&lt;=25)),
MOD(SUM((E534-1901)*365,259),260),
MOD(SUM((E534-1900)*365,259),260))</f>
        <v>189</v>
      </c>
      <c r="N534" s="335">
        <f>IF(AND(MONTH(F534)=7,DAY(F534)&gt;25),1,
ROUNDDOWN((SUM(VLOOKUP(MONTH(F534),D暦変換用数値,2,FALSE),DAY(F534))/28)+1,0))</f>
        <v>7</v>
      </c>
      <c r="O534" s="132">
        <f>IF(AND(MONTH(F534)=7,DAY(F534)&gt;25),DAY(F534)-25,
MOD((SUM(VLOOKUP(MONTH(F534),D暦変換用数値,2,FALSE),DAY(F534))),28)+1)</f>
        <v>28</v>
      </c>
      <c r="P534" s="404">
        <f>IF(OR(MONTH(F534)&lt;7,AND(MONTH(F534)=7,DAY(F534)&lt;=25)),
MOD(SUM((E534-1901)*365,(N534-1)*28,O534,258),260),
MOD(SUM((E534-1900)*365,(N534-1)*28,O534,258),260))</f>
        <v>124</v>
      </c>
      <c r="Q534" s="376" t="str">
        <f>VLOOKUP(MOD(P534,4),色,2,FALSE)</f>
        <v>黄色い</v>
      </c>
      <c r="R534" s="333" t="str">
        <f>VLOOKUP(MOD(P534,13),銀河の音,2,FALSE)</f>
        <v>共振の</v>
      </c>
      <c r="S534" s="387" t="str">
        <f>VLOOKUP(MOD(P534,20),太陽の紋章,2,FALSE)</f>
        <v>種</v>
      </c>
      <c r="T534" s="145"/>
    </row>
    <row r="535" spans="1:20" s="329" customFormat="1" ht="13.5" customHeight="1">
      <c r="A535" s="50" t="str">
        <f>VLOOKUP(MOD(E535,10),十干,2,FALSE)</f>
        <v>丁</v>
      </c>
      <c r="B535" s="199" t="str">
        <f>VLOOKUP(MOD(E535,12),十二支,3,FALSE)</f>
        <v xml:space="preserve">02 零 </v>
      </c>
      <c r="C535" s="200" t="str">
        <f>VLOOKUP(F535,星座,3,TRUE)</f>
        <v xml:space="preserve">07 天 </v>
      </c>
      <c r="D535" s="535">
        <v>31824</v>
      </c>
      <c r="E535" s="45">
        <f>IFERROR(YEAR(D535),LEFT(D535,4))</f>
        <v>1987</v>
      </c>
      <c r="F535" s="45" t="str">
        <f>IF(ISTEXT(D535),RIGHT(D535,5),TEXT(D535,"mm/dd"))</f>
        <v>02/16</v>
      </c>
      <c r="G535" s="45">
        <f>SUM(MID(E535,1,1),MID(E535,2,1),MID(E535,3,1),MID(E535,4,1),MID(F535,1,1),MID(F535,2,1),MID(F535,4,1),MID(F535,5,1))</f>
        <v>34</v>
      </c>
      <c r="H535" s="45">
        <f>IF(MOD(G535,9)=0,9,MOD(G535,9))</f>
        <v>7</v>
      </c>
      <c r="I535" s="45" t="str">
        <f>IFERROR(MID("日月火水木金土",WEEKDAY(D535),1),"")</f>
        <v>月</v>
      </c>
      <c r="J535" s="305" t="s">
        <v>5622</v>
      </c>
      <c r="K535" s="203" t="str">
        <f>VLOOKUP(F535,石と花メイン,3,FALSE)</f>
        <v>◆黄玉</v>
      </c>
      <c r="L535" s="298" t="str">
        <f>VLOOKUP(F535,石と花メイン,4,FALSE)</f>
        <v>蕗の薹</v>
      </c>
      <c r="M535" s="394">
        <f>IF(OR(MONTH(F535)&lt;7,AND(MONTH(F535)=7,DAY(F535)&lt;=25)),
MOD(SUM((E535-1901)*365,259),260),
MOD(SUM((E535-1900)*365,259),260))</f>
        <v>189</v>
      </c>
      <c r="N535" s="391">
        <f>IF(AND(MONTH(F535)=7,DAY(F535)&gt;25),1,
ROUNDDOWN((SUM(VLOOKUP(MONTH(F535),D暦変換用数値,2,FALSE),DAY(F535))/28)+1,0))</f>
        <v>8</v>
      </c>
      <c r="O535" s="46">
        <f>IF(AND(MONTH(F535)=7,DAY(F535)&gt;25),DAY(F535)-25,
MOD((SUM(VLOOKUP(MONTH(F535),D暦変換用数値,2,FALSE),DAY(F535))),28)+1)</f>
        <v>10</v>
      </c>
      <c r="P535" s="407">
        <f>IF(OR(MONTH(F535)&lt;7,AND(MONTH(F535)=7,DAY(F535)&lt;=25)),
MOD(SUM((E535-1901)*365,(N535-1)*28,O535,258),260),
MOD(SUM((E535-1900)*365,(N535-1)*28,O535,258),260))</f>
        <v>134</v>
      </c>
      <c r="Q535" s="375" t="str">
        <f>VLOOKUP(MOD(P535,4),色,2,FALSE)</f>
        <v>白い</v>
      </c>
      <c r="R535" s="293" t="str">
        <f>VLOOKUP(MOD(P535,13),銀河の音,2,FALSE)</f>
        <v>自己存在の</v>
      </c>
      <c r="S535" s="386" t="str">
        <f>VLOOKUP(MOD(P535,20),太陽の紋章,2,FALSE)</f>
        <v>魔法使い</v>
      </c>
      <c r="T535" s="79"/>
    </row>
    <row r="536" spans="1:20" s="329" customFormat="1" ht="13.5" customHeight="1">
      <c r="A536" s="282" t="str">
        <f>VLOOKUP(MOD(E536,10),十干,2,FALSE)</f>
        <v>己</v>
      </c>
      <c r="B536" s="283" t="str">
        <f>VLOOKUP(MOD(E536,12),十二支,3,FALSE)</f>
        <v xml:space="preserve">02 零 </v>
      </c>
      <c r="C536" s="284" t="str">
        <f>VLOOKUP(F536,星座,3,TRUE)</f>
        <v xml:space="preserve">07 天 </v>
      </c>
      <c r="D536" s="533">
        <v>36191</v>
      </c>
      <c r="E536" s="83">
        <f>IFERROR(YEAR(D536),LEFT(D536,4))</f>
        <v>1999</v>
      </c>
      <c r="F536" s="83" t="str">
        <f>IF(ISTEXT(D536),RIGHT(D536,5),TEXT(D536,"mm/dd"))</f>
        <v>01/31</v>
      </c>
      <c r="G536" s="83">
        <f>SUM(MID(E536,1,1),MID(E536,2,1),MID(E536,3,1),MID(E536,4,1),MID(F536,1,1),MID(F536,2,1),MID(F536,4,1),MID(F536,5,1))</f>
        <v>33</v>
      </c>
      <c r="H536" s="83">
        <f>IF(MOD(G536,9)=0,9,MOD(G536,9))</f>
        <v>6</v>
      </c>
      <c r="I536" s="83" t="str">
        <f>IFERROR(MID("日月火水木金土",WEEKDAY(D536),1),"")</f>
        <v>日</v>
      </c>
      <c r="J536" s="303" t="s">
        <v>4369</v>
      </c>
      <c r="K536" s="87" t="str">
        <f>VLOOKUP(F536,石と花メイン,3,FALSE)</f>
        <v>●月長石</v>
      </c>
      <c r="L536" s="296" t="str">
        <f>VLOOKUP(F536,石と花メイン,4,FALSE)</f>
        <v>満作/万作</v>
      </c>
      <c r="M536" s="392">
        <f>IF(OR(MONTH(F536)&lt;7,AND(MONTH(F536)=7,DAY(F536)&lt;=25)),
MOD(SUM((E536-1901)*365,259),260),
MOD(SUM((E536-1900)*365,259),260))</f>
        <v>149</v>
      </c>
      <c r="N536" s="330">
        <f>IF(AND(MONTH(F536)=7,DAY(F536)&gt;25),1,
ROUNDDOWN((SUM(VLOOKUP(MONTH(F536),D暦変換用数値,2,FALSE),DAY(F536))/28)+1,0))</f>
        <v>7</v>
      </c>
      <c r="O536" s="84">
        <f>IF(AND(MONTH(F536)=7,DAY(F536)&gt;25),DAY(F536)-25,
MOD((SUM(VLOOKUP(MONTH(F536),D暦変換用数値,2,FALSE),DAY(F536))),28)+1)</f>
        <v>22</v>
      </c>
      <c r="P536" s="405">
        <f>IF(OR(MONTH(F536)&lt;7,AND(MONTH(F536)=7,DAY(F536)&lt;=25)),
MOD(SUM((E536-1901)*365,(N536-1)*28,O536,258),260),
MOD(SUM((E536-1900)*365,(N536-1)*28,O536,258),260))</f>
        <v>78</v>
      </c>
      <c r="Q536" s="371" t="str">
        <f>VLOOKUP(MOD(P536,4),色,2,FALSE)</f>
        <v>白い</v>
      </c>
      <c r="R536" s="289" t="str">
        <f>VLOOKUP(MOD(P536,13),銀河の音,2,FALSE)</f>
        <v>宇宙の</v>
      </c>
      <c r="S536" s="382" t="str">
        <f>VLOOKUP(MOD(P536,20),太陽の紋章,2,FALSE)</f>
        <v>鏡</v>
      </c>
      <c r="T536" s="91" t="s">
        <v>3736</v>
      </c>
    </row>
    <row r="537" spans="1:20" s="329" customFormat="1" ht="13.5" customHeight="1">
      <c r="A537" s="334" t="str">
        <f>VLOOKUP(MOD(E537,10),十干,2,FALSE)</f>
        <v>己</v>
      </c>
      <c r="B537" s="331" t="str">
        <f>VLOOKUP(MOD(E537,12),十二支,3,FALSE)</f>
        <v xml:space="preserve">02 零 </v>
      </c>
      <c r="C537" s="332" t="str">
        <f>VLOOKUP(F537,星座,3,TRUE)</f>
        <v xml:space="preserve">07 天 </v>
      </c>
      <c r="D537" s="540">
        <v>36194</v>
      </c>
      <c r="E537" s="131">
        <f>IFERROR(YEAR(D537),LEFT(D537,4))</f>
        <v>1999</v>
      </c>
      <c r="F537" s="538" t="str">
        <f>IF(ISTEXT(D537),RIGHT(D537,5),TEXT(D537,"mm/dd"))</f>
        <v>02/03</v>
      </c>
      <c r="G537" s="131">
        <f>SUM(MID(E537,1,1),MID(E537,2,1),MID(E537,3,1),MID(E537,4,1),MID(F537,1,1),MID(F537,2,1),MID(F537,4,1),MID(F537,5,1))</f>
        <v>33</v>
      </c>
      <c r="H537" s="131">
        <f>IF(MOD(G537,9)=0,9,MOD(G537,9))</f>
        <v>6</v>
      </c>
      <c r="I537" s="131" t="str">
        <f>IFERROR(MID("日月火水木金土",WEEKDAY(D537),1),"")</f>
        <v>水</v>
      </c>
      <c r="J537" s="306" t="s">
        <v>9256</v>
      </c>
      <c r="K537" s="335" t="str">
        <f>VLOOKUP(F537,石と花メイン,3,FALSE)</f>
        <v>●天河石</v>
      </c>
      <c r="L537" s="302" t="str">
        <f>VLOOKUP(F537,石と花メイン,4,FALSE)</f>
        <v>柊【鬼の目突き】</v>
      </c>
      <c r="M537" s="396">
        <f>IF(OR(MONTH(F537)&lt;7,AND(MONTH(F537)=7,DAY(F537)&lt;=25)),
MOD(SUM((E537-1901)*365,259),260),
MOD(SUM((E537-1900)*365,259),260))</f>
        <v>149</v>
      </c>
      <c r="N537" s="335">
        <f>IF(AND(MONTH(F537)=7,DAY(F537)&gt;25),1,
ROUNDDOWN((SUM(VLOOKUP(MONTH(F537),D暦変換用数値,2,FALSE),DAY(F537))/28)+1,0))</f>
        <v>7</v>
      </c>
      <c r="O537" s="132">
        <f>IF(AND(MONTH(F537)=7,DAY(F537)&gt;25),DAY(F537)-25,
MOD((SUM(VLOOKUP(MONTH(F537),D暦変換用数値,2,FALSE),DAY(F537))),28)+1)</f>
        <v>25</v>
      </c>
      <c r="P537" s="404">
        <f>IF(OR(MONTH(F537)&lt;7,AND(MONTH(F537)=7,DAY(F537)&lt;=25)),
MOD(SUM((E537-1901)*365,(N537-1)*28,O537,258),260),
MOD(SUM((E537-1900)*365,(N537-1)*28,O537,258),260))</f>
        <v>81</v>
      </c>
      <c r="Q537" s="376" t="str">
        <f>VLOOKUP(MOD(P537,4),色,2,FALSE)</f>
        <v>赤い</v>
      </c>
      <c r="R537" s="333" t="str">
        <f>VLOOKUP(MOD(P537,13),銀河の音,2,FALSE)</f>
        <v>電気の</v>
      </c>
      <c r="S537" s="387" t="str">
        <f>VLOOKUP(MOD(P537,20),太陽の紋章,2,FALSE)</f>
        <v>竜</v>
      </c>
      <c r="T537" s="145"/>
    </row>
    <row r="538" spans="1:20" s="329" customFormat="1" ht="13.5" customHeight="1">
      <c r="A538" s="286" t="str">
        <f>VLOOKUP(MOD(E538,10),十干,2,FALSE)</f>
        <v>辛</v>
      </c>
      <c r="B538" s="283" t="str">
        <f>VLOOKUP(MOD(E538,12),十二支,3,FALSE)</f>
        <v xml:space="preserve">02 零 </v>
      </c>
      <c r="C538" s="284" t="str">
        <f>VLOOKUP(F538,星座,3,TRUE)</f>
        <v xml:space="preserve">07 天 </v>
      </c>
      <c r="D538" s="530">
        <v>40579</v>
      </c>
      <c r="E538" s="85">
        <f>IFERROR(YEAR(D538),LEFT(D538,4))</f>
        <v>2011</v>
      </c>
      <c r="F538" s="85" t="str">
        <f>IF(ISTEXT(D538),RIGHT(D538,5),TEXT(D538,"mm/dd"))</f>
        <v>02/05</v>
      </c>
      <c r="G538" s="85">
        <f>SUM(MID(E538,1,1),MID(E538,2,1),MID(E538,3,1),MID(E538,4,1),MID(F538,1,1),MID(F538,2,1),MID(F538,4,1),MID(F538,5,1))</f>
        <v>11</v>
      </c>
      <c r="H538" s="85">
        <f>IF(MOD(G538,9)=0,9,MOD(G538,9))</f>
        <v>2</v>
      </c>
      <c r="I538" s="85" t="str">
        <f>IFERROR(MID("日月火水木金土",WEEKDAY(D538),1),"")</f>
        <v>土</v>
      </c>
      <c r="J538" s="308" t="s">
        <v>7522</v>
      </c>
      <c r="K538" s="87" t="str">
        <f>VLOOKUP(F538,石と花メイン,3,FALSE)</f>
        <v>●藍銅鉱</v>
      </c>
      <c r="L538" s="300" t="str">
        <f>VLOOKUP(F538,石と花メイン,4,FALSE)</f>
        <v>羊歯【忍ぶ草】</v>
      </c>
      <c r="M538" s="397">
        <f>IF(OR(MONTH(F538)&lt;7,AND(MONTH(F538)=7,DAY(F538)&lt;=25)),
MOD(SUM((E538-1901)*365,259),260),
MOD(SUM((E538-1900)*365,259),260))</f>
        <v>109</v>
      </c>
      <c r="N538" s="87">
        <f>IF(AND(MONTH(F538)=7,DAY(F538)&gt;25),1,
ROUNDDOWN((SUM(VLOOKUP(MONTH(F538),D暦変換用数値,2,FALSE),DAY(F538))/28)+1,0))</f>
        <v>7</v>
      </c>
      <c r="O538" s="82">
        <f>IF(AND(MONTH(F538)=7,DAY(F538)&gt;25),DAY(F538)-25,
MOD((SUM(VLOOKUP(MONTH(F538),D暦変換用数値,2,FALSE),DAY(F538))),28)+1)</f>
        <v>27</v>
      </c>
      <c r="P538" s="409">
        <f>IF(OR(MONTH(F538)&lt;7,AND(MONTH(F538)=7,DAY(F538)&lt;=25)),
MOD(SUM((E538-1901)*365,(N538-1)*28,O538,258),260),
MOD(SUM((E538-1900)*365,(N538-1)*28,O538,258),260))</f>
        <v>43</v>
      </c>
      <c r="Q538" s="371" t="str">
        <f>VLOOKUP(MOD(P538,4),色,2,FALSE)</f>
        <v>青い</v>
      </c>
      <c r="R538" s="289" t="str">
        <f>VLOOKUP(MOD(P538,13),銀河の音,2,FALSE)</f>
        <v>自己存在の</v>
      </c>
      <c r="S538" s="382" t="str">
        <f>VLOOKUP(MOD(P538,20),太陽の紋章,2,FALSE)</f>
        <v>夜</v>
      </c>
      <c r="T538" s="92" t="s">
        <v>9096</v>
      </c>
    </row>
    <row r="539" spans="1:20" s="329" customFormat="1" ht="13.5" customHeight="1">
      <c r="A539" s="50" t="str">
        <f>VLOOKUP(MOD(E539,10),十干,2,FALSE)</f>
        <v>癸</v>
      </c>
      <c r="B539" s="199" t="str">
        <f>VLOOKUP(MOD(E539,12),十二支,3,FALSE)</f>
        <v xml:space="preserve">02 零 </v>
      </c>
      <c r="C539" s="200" t="str">
        <f>VLOOKUP(F539,星座,3,TRUE)</f>
        <v xml:space="preserve">07 天 </v>
      </c>
      <c r="D539" s="531" t="s">
        <v>2900</v>
      </c>
      <c r="E539" s="1" t="str">
        <f>IFERROR(YEAR(D539),LEFT(D539,4))</f>
        <v>1543</v>
      </c>
      <c r="F539" s="1" t="str">
        <f>IF(ISTEXT(D539),RIGHT(D539,5),TEXT(D539,"mm/dd"))</f>
        <v>01/31</v>
      </c>
      <c r="G539" s="44">
        <f>SUM(MID(E539,1,1),MID(E539,2,1),MID(E539,3,1),MID(E539,4,1),MID(F539,1,1),MID(F539,2,1),MID(F539,4,1),MID(F539,5,1))</f>
        <v>18</v>
      </c>
      <c r="H539" s="45">
        <f>IF(MOD(G539,9)=0,9,MOD(G539,9))</f>
        <v>9</v>
      </c>
      <c r="I539" s="45" t="str">
        <f>IFERROR(MID("日月火水木金土",WEEKDAY(D539),1),"")</f>
        <v/>
      </c>
      <c r="J539" s="304" t="s">
        <v>1970</v>
      </c>
      <c r="K539" s="202" t="str">
        <f>VLOOKUP(F539,石と花メイン,3,FALSE)</f>
        <v>●月長石</v>
      </c>
      <c r="L539" s="297" t="str">
        <f>VLOOKUP(F539,石と花メイン,4,FALSE)</f>
        <v>満作/万作</v>
      </c>
      <c r="M539" s="393">
        <f>IF(OR(MONTH(F539)&lt;7,AND(MONTH(F539)=7,DAY(F539)&lt;=25)),
MOD(SUM((E539-1901)*365,259),260),
MOD(SUM((E539-1900)*365,259),260))</f>
        <v>109</v>
      </c>
      <c r="N539" s="390">
        <f>IF(AND(MONTH(F539)=7,DAY(F539)&gt;25),1,
ROUNDDOWN((SUM(VLOOKUP(MONTH(F539),D暦変換用数値,2,FALSE),DAY(F539))/28)+1,0))</f>
        <v>7</v>
      </c>
      <c r="O539" s="205">
        <f>IF(AND(MONTH(F539)=7,DAY(F539)&gt;25),DAY(F539)-25,
MOD((SUM(VLOOKUP(MONTH(F539),D暦変換用数値,2,FALSE),DAY(F539))),28)+1)</f>
        <v>22</v>
      </c>
      <c r="P539" s="406">
        <f>IF(OR(MONTH(F539)&lt;7,AND(MONTH(F539)=7,DAY(F539)&lt;=25)),
MOD(SUM((E539-1901)*365,(N539-1)*28,O539,258),260),
MOD(SUM((E539-1900)*365,(N539-1)*28,O539,258),260))</f>
        <v>38</v>
      </c>
      <c r="Q539" s="375" t="str">
        <f>VLOOKUP(MOD(P539,4),色,2,FALSE)</f>
        <v>白い</v>
      </c>
      <c r="R539" s="293" t="str">
        <f>VLOOKUP(MOD(P539,13),銀河の音,2,FALSE)</f>
        <v>水晶の</v>
      </c>
      <c r="S539" s="386" t="str">
        <f>VLOOKUP(MOD(P539,20),太陽の紋章,2,FALSE)</f>
        <v>鏡</v>
      </c>
      <c r="T539" s="98" t="s">
        <v>3736</v>
      </c>
    </row>
    <row r="540" spans="1:20" s="329" customFormat="1" ht="13.5" customHeight="1">
      <c r="A540" s="282" t="str">
        <f>VLOOKUP(MOD(E540,10),十干,2,FALSE)</f>
        <v>丁</v>
      </c>
      <c r="B540" s="283" t="str">
        <f>VLOOKUP(MOD(E540,12),十二支,3,FALSE)</f>
        <v xml:space="preserve">02 零 </v>
      </c>
      <c r="C540" s="284" t="str">
        <f>VLOOKUP(F540,星座,3,TRUE)</f>
        <v xml:space="preserve">07 天 </v>
      </c>
      <c r="D540" s="533" t="s">
        <v>8667</v>
      </c>
      <c r="E540" s="83" t="str">
        <f>IFERROR(YEAR(D540),LEFT(D540,4))</f>
        <v>1867</v>
      </c>
      <c r="F540" s="83" t="str">
        <f>IF(ISTEXT(D540),RIGHT(D540,5),TEXT(D540,"mm/dd"))</f>
        <v>01/30</v>
      </c>
      <c r="G540" s="83">
        <f>SUM(MID(E540,1,1),MID(E540,2,1),MID(E540,3,1),MID(E540,4,1),MID(F540,1,1),MID(F540,2,1),MID(F540,4,1),MID(F540,5,1))</f>
        <v>26</v>
      </c>
      <c r="H540" s="83">
        <f>IF(MOD(G540,9)=0,9,MOD(G540,9))</f>
        <v>8</v>
      </c>
      <c r="I540" s="83" t="str">
        <f>IFERROR(MID("日月火水木金土",WEEKDAY(D540),1),"")</f>
        <v/>
      </c>
      <c r="J540" s="303" t="s">
        <v>4366</v>
      </c>
      <c r="K540" s="87" t="str">
        <f>VLOOKUP(F540,石と花メイン,3,FALSE)</f>
        <v>■碧玉</v>
      </c>
      <c r="L540" s="296" t="str">
        <f>VLOOKUP(F540,石と花メイン,4,FALSE)</f>
        <v>繁縷【ひよこ草】</v>
      </c>
      <c r="M540" s="392">
        <f>IF(OR(MONTH(F540)&lt;7,AND(MONTH(F540)=7,DAY(F540)&lt;=25)),
MOD(SUM((E540-1901)*365,259),260),
MOD(SUM((E540-1900)*365,259),260))</f>
        <v>69</v>
      </c>
      <c r="N540" s="330">
        <f>IF(AND(MONTH(F540)=7,DAY(F540)&gt;25),1,
ROUNDDOWN((SUM(VLOOKUP(MONTH(F540),D暦変換用数値,2,FALSE),DAY(F540))/28)+1,0))</f>
        <v>7</v>
      </c>
      <c r="O540" s="84">
        <f>IF(AND(MONTH(F540)=7,DAY(F540)&gt;25),DAY(F540)-25,
MOD((SUM(VLOOKUP(MONTH(F540),D暦変換用数値,2,FALSE),DAY(F540))),28)+1)</f>
        <v>21</v>
      </c>
      <c r="P540" s="405">
        <f>IF(OR(MONTH(F540)&lt;7,AND(MONTH(F540)=7,DAY(F540)&lt;=25)),
MOD(SUM((E540-1901)*365,(N540-1)*28,O540,258),260),
MOD(SUM((E540-1900)*365,(N540-1)*28,O540,258),260))</f>
        <v>257</v>
      </c>
      <c r="Q540" s="371" t="str">
        <f>VLOOKUP(MOD(P540,4),色,2,FALSE)</f>
        <v>赤い</v>
      </c>
      <c r="R540" s="289" t="str">
        <f>VLOOKUP(MOD(P540,13),銀河の音,2,FALSE)</f>
        <v>惑星の</v>
      </c>
      <c r="S540" s="382" t="str">
        <f>VLOOKUP(MOD(P540,20),太陽の紋章,2,FALSE)</f>
        <v>地球</v>
      </c>
      <c r="T540" s="108" t="s">
        <v>6401</v>
      </c>
    </row>
    <row r="541" spans="1:20" s="329" customFormat="1" ht="13.5" customHeight="1">
      <c r="A541" s="50" t="str">
        <f>VLOOKUP(MOD(E541,10),十干,2,FALSE)</f>
        <v>丁</v>
      </c>
      <c r="B541" s="199" t="str">
        <f>VLOOKUP(MOD(E541,12),十二支,3,FALSE)</f>
        <v xml:space="preserve">02 零 </v>
      </c>
      <c r="C541" s="200" t="str">
        <f>VLOOKUP(F541,星座,3,TRUE)</f>
        <v xml:space="preserve">07 天 </v>
      </c>
      <c r="D541" s="531" t="s">
        <v>2901</v>
      </c>
      <c r="E541" s="1" t="str">
        <f>IFERROR(YEAR(D541),LEFT(D541,4))</f>
        <v>1867</v>
      </c>
      <c r="F541" s="1" t="str">
        <f>IF(ISTEXT(D541),RIGHT(D541,5),TEXT(D541,"mm/dd"))</f>
        <v>02/09</v>
      </c>
      <c r="G541" s="44">
        <f>SUM(MID(E541,1,1),MID(E541,2,1),MID(E541,3,1),MID(E541,4,1),MID(F541,1,1),MID(F541,2,1),MID(F541,4,1),MID(F541,5,1))</f>
        <v>33</v>
      </c>
      <c r="H541" s="45">
        <f>IF(MOD(G541,9)=0,9,MOD(G541,9))</f>
        <v>6</v>
      </c>
      <c r="I541" s="45" t="str">
        <f>IFERROR(MID("日月火水木金土",WEEKDAY(D541),1),"")</f>
        <v/>
      </c>
      <c r="J541" s="304" t="s">
        <v>1971</v>
      </c>
      <c r="K541" s="202" t="str">
        <f>VLOOKUP(F541,石と花メイン,3,FALSE)</f>
        <v>◆柘榴石</v>
      </c>
      <c r="L541" s="297" t="str">
        <f>VLOOKUP(F541,石と花メイン,4,FALSE)</f>
        <v>銀梅花【マートル】</v>
      </c>
      <c r="M541" s="393">
        <f>IF(OR(MONTH(F541)&lt;7,AND(MONTH(F541)=7,DAY(F541)&lt;=25)),
MOD(SUM((E541-1901)*365,259),260),
MOD(SUM((E541-1900)*365,259),260))</f>
        <v>69</v>
      </c>
      <c r="N541" s="390">
        <f>IF(AND(MONTH(F541)=7,DAY(F541)&gt;25),1,
ROUNDDOWN((SUM(VLOOKUP(MONTH(F541),D暦変換用数値,2,FALSE),DAY(F541))/28)+1,0))</f>
        <v>8</v>
      </c>
      <c r="O541" s="205">
        <f>IF(AND(MONTH(F541)=7,DAY(F541)&gt;25),DAY(F541)-25,
MOD((SUM(VLOOKUP(MONTH(F541),D暦変換用数値,2,FALSE),DAY(F541))),28)+1)</f>
        <v>3</v>
      </c>
      <c r="P541" s="406">
        <f>IF(OR(MONTH(F541)&lt;7,AND(MONTH(F541)=7,DAY(F541)&lt;=25)),
MOD(SUM((E541-1901)*365,(N541-1)*28,O541,258),260),
MOD(SUM((E541-1900)*365,(N541-1)*28,O541,258),260))</f>
        <v>7</v>
      </c>
      <c r="Q541" s="374" t="str">
        <f>VLOOKUP(MOD(P541,4),色,2,FALSE)</f>
        <v>青い</v>
      </c>
      <c r="R541" s="292" t="str">
        <f>VLOOKUP(MOD(P541,13),銀河の音,2,FALSE)</f>
        <v>共振の</v>
      </c>
      <c r="S541" s="385" t="str">
        <f>VLOOKUP(MOD(P541,20),太陽の紋章,2,FALSE)</f>
        <v>手</v>
      </c>
      <c r="T541" s="103" t="s">
        <v>2902</v>
      </c>
    </row>
    <row r="542" spans="1:20" s="329" customFormat="1" ht="13.5" customHeight="1">
      <c r="A542" s="50" t="str">
        <f>VLOOKUP(MOD(E542,10),十干,2,FALSE)</f>
        <v>辛</v>
      </c>
      <c r="B542" s="199" t="str">
        <f>VLOOKUP(MOD(E542,12),十二支,3,FALSE)</f>
        <v xml:space="preserve">02 零 </v>
      </c>
      <c r="C542" s="200" t="str">
        <f>VLOOKUP(F542,星座,3,TRUE)</f>
        <v xml:space="preserve">07 天 </v>
      </c>
      <c r="D542" s="531" t="s">
        <v>2903</v>
      </c>
      <c r="E542" s="1" t="str">
        <f>IFERROR(YEAR(D542),LEFT(D542,4))</f>
        <v>1891</v>
      </c>
      <c r="F542" s="1" t="str">
        <f>IF(ISTEXT(D542),RIGHT(D542,5),TEXT(D542,"mm/dd"))</f>
        <v>01/26</v>
      </c>
      <c r="G542" s="44">
        <f>SUM(MID(E542,1,1),MID(E542,2,1),MID(E542,3,1),MID(E542,4,1),MID(F542,1,1),MID(F542,2,1),MID(F542,4,1),MID(F542,5,1))</f>
        <v>28</v>
      </c>
      <c r="H542" s="45">
        <f>IF(MOD(G542,9)=0,9,MOD(G542,9))</f>
        <v>1</v>
      </c>
      <c r="I542" s="45" t="str">
        <f>IFERROR(MID("日月火水木金土",WEEKDAY(D542),1),"")</f>
        <v/>
      </c>
      <c r="J542" s="304" t="s">
        <v>1972</v>
      </c>
      <c r="K542" s="202" t="str">
        <f>VLOOKUP(F542,石と花メイン,3,FALSE)</f>
        <v>●薔薇色石</v>
      </c>
      <c r="L542" s="297" t="str">
        <f>VLOOKUP(F542,石と花メイン,4,FALSE)</f>
        <v>アマリリス【花水仙】</v>
      </c>
      <c r="M542" s="393">
        <f>IF(OR(MONTH(F542)&lt;7,AND(MONTH(F542)=7,DAY(F542)&lt;=25)),
MOD(SUM((E542-1901)*365,259),260),
MOD(SUM((E542-1900)*365,259),260))</f>
        <v>249</v>
      </c>
      <c r="N542" s="390">
        <f>IF(AND(MONTH(F542)=7,DAY(F542)&gt;25),1,
ROUNDDOWN((SUM(VLOOKUP(MONTH(F542),D暦変換用数値,2,FALSE),DAY(F542))/28)+1,0))</f>
        <v>7</v>
      </c>
      <c r="O542" s="205">
        <f>IF(AND(MONTH(F542)=7,DAY(F542)&gt;25),DAY(F542)-25,
MOD((SUM(VLOOKUP(MONTH(F542),D暦変換用数値,2,FALSE),DAY(F542))),28)+1)</f>
        <v>17</v>
      </c>
      <c r="P542" s="406">
        <f>IF(OR(MONTH(F542)&lt;7,AND(MONTH(F542)=7,DAY(F542)&lt;=25)),
MOD(SUM((E542-1901)*365,(N542-1)*28,O542,258),260),
MOD(SUM((E542-1900)*365,(N542-1)*28,O542,258),260))</f>
        <v>173</v>
      </c>
      <c r="Q542" s="372" t="str">
        <f>VLOOKUP(MOD(P542,4),色,2,FALSE)</f>
        <v>赤い</v>
      </c>
      <c r="R542" s="290" t="str">
        <f>VLOOKUP(MOD(P542,13),銀河の音,2,FALSE)</f>
        <v>自己存在の</v>
      </c>
      <c r="S542" s="383" t="str">
        <f>VLOOKUP(MOD(P542,20),太陽の紋章,2,FALSE)</f>
        <v>空歩く者</v>
      </c>
      <c r="T542" s="99" t="s">
        <v>6054</v>
      </c>
    </row>
    <row r="543" spans="1:20" s="329" customFormat="1" ht="13.5" customHeight="1">
      <c r="A543" s="282" t="str">
        <f>VLOOKUP(MOD(E543,10),十干,2,FALSE)</f>
        <v>乙</v>
      </c>
      <c r="B543" s="283" t="str">
        <f>VLOOKUP(MOD(E543,12),十二支,3,FALSE)</f>
        <v xml:space="preserve">02 零 </v>
      </c>
      <c r="C543" s="284" t="str">
        <f>VLOOKUP(F543,星座,3,TRUE)</f>
        <v xml:space="preserve">08 軍 </v>
      </c>
      <c r="D543" s="533">
        <v>5763</v>
      </c>
      <c r="E543" s="83">
        <f>IFERROR(YEAR(D543),LEFT(D543,4))</f>
        <v>1915</v>
      </c>
      <c r="F543" s="83" t="str">
        <f>IF(ISTEXT(D543),RIGHT(D543,5),TEXT(D543,"mm/dd"))</f>
        <v>10/11</v>
      </c>
      <c r="G543" s="83">
        <f>SUM(MID(E543,1,1),MID(E543,2,1),MID(E543,3,1),MID(E543,4,1),MID(F543,1,1),MID(F543,2,1),MID(F543,4,1),MID(F543,5,1))</f>
        <v>19</v>
      </c>
      <c r="H543" s="83">
        <f>IF(MOD(G543,9)=0,9,MOD(G543,9))</f>
        <v>1</v>
      </c>
      <c r="I543" s="83" t="str">
        <f>IFERROR(MID("日月火水木金土",WEEKDAY(D543),1),"")</f>
        <v>月</v>
      </c>
      <c r="J543" s="303" t="s">
        <v>5980</v>
      </c>
      <c r="K543" s="87" t="str">
        <f>VLOOKUP(F543,石と花メイン,3,FALSE)</f>
        <v>◇金剛石</v>
      </c>
      <c r="L543" s="296" t="str">
        <f>VLOOKUP(F543,石と花メイン,4,FALSE)</f>
        <v>禊萩【盆花】</v>
      </c>
      <c r="M543" s="392">
        <f>IF(OR(MONTH(F543)&lt;7,AND(MONTH(F543)=7,DAY(F543)&lt;=25)),
MOD(SUM((E543-1901)*365,259),260),
MOD(SUM((E543-1900)*365,259),260))</f>
        <v>14</v>
      </c>
      <c r="N543" s="330">
        <f>IF(AND(MONTH(F543)=7,DAY(F543)&gt;25),1,
ROUNDDOWN((SUM(VLOOKUP(MONTH(F543),D暦変換用数値,2,FALSE),DAY(F543))/28)+1,0))</f>
        <v>3</v>
      </c>
      <c r="O543" s="84">
        <f>IF(AND(MONTH(F543)=7,DAY(F543)&gt;25),DAY(F543)-25,
MOD((SUM(VLOOKUP(MONTH(F543),D暦変換用数値,2,FALSE),DAY(F543))),28)+1)</f>
        <v>22</v>
      </c>
      <c r="P543" s="405">
        <f>IF(OR(MONTH(F543)&lt;7,AND(MONTH(F543)=7,DAY(F543)&lt;=25)),
MOD(SUM((E543-1901)*365,(N543-1)*28,O543,258),260),
MOD(SUM((E543-1900)*365,(N543-1)*28,O543,258),260))</f>
        <v>91</v>
      </c>
      <c r="Q543" s="371" t="str">
        <f>VLOOKUP(MOD(P543,4),色,2,FALSE)</f>
        <v>青い</v>
      </c>
      <c r="R543" s="289" t="str">
        <f>VLOOKUP(MOD(P543,13),銀河の音,2,FALSE)</f>
        <v>宇宙の</v>
      </c>
      <c r="S543" s="382" t="str">
        <f>VLOOKUP(MOD(P543,20),太陽の紋章,2,FALSE)</f>
        <v>猿</v>
      </c>
      <c r="T543" s="95" t="s">
        <v>5474</v>
      </c>
    </row>
    <row r="544" spans="1:20" s="329" customFormat="1" ht="13.5" customHeight="1">
      <c r="A544" s="282" t="str">
        <f>VLOOKUP(MOD(E544,10),十干,2,FALSE)</f>
        <v>己</v>
      </c>
      <c r="B544" s="283" t="str">
        <f>VLOOKUP(MOD(E544,12),十二支,3,FALSE)</f>
        <v xml:space="preserve">02 零 </v>
      </c>
      <c r="C544" s="284" t="str">
        <f>VLOOKUP(F544,星座,3,TRUE)</f>
        <v xml:space="preserve">08 軍 </v>
      </c>
      <c r="D544" s="533">
        <v>14511</v>
      </c>
      <c r="E544" s="83">
        <f>IFERROR(YEAR(D544),LEFT(D544,4))</f>
        <v>1939</v>
      </c>
      <c r="F544" s="83" t="str">
        <f>IF(ISTEXT(D544),RIGHT(D544,5),TEXT(D544,"mm/dd"))</f>
        <v>09/23</v>
      </c>
      <c r="G544" s="83">
        <f>SUM(MID(E544,1,1),MID(E544,2,1),MID(E544,3,1),MID(E544,4,1),MID(F544,1,1),MID(F544,2,1),MID(F544,4,1),MID(F544,5,1))</f>
        <v>36</v>
      </c>
      <c r="H544" s="83">
        <f>IF(MOD(G544,9)=0,9,MOD(G544,9))</f>
        <v>9</v>
      </c>
      <c r="I544" s="83" t="str">
        <f>IFERROR(MID("日月火水木金土",WEEKDAY(D544),1),"")</f>
        <v>土</v>
      </c>
      <c r="J544" s="303" t="s">
        <v>5981</v>
      </c>
      <c r="K544" s="87" t="str">
        <f>VLOOKUP(F544,石と花メイン,3,FALSE)</f>
        <v>■赤縞瑪瑙</v>
      </c>
      <c r="L544" s="296" t="str">
        <f>VLOOKUP(F544,石と花メイン,4,FALSE)</f>
        <v>彼岸花【曼珠沙華】</v>
      </c>
      <c r="M544" s="392">
        <f>IF(OR(MONTH(F544)&lt;7,AND(MONTH(F544)=7,DAY(F544)&lt;=25)),
MOD(SUM((E544-1901)*365,259),260),
MOD(SUM((E544-1900)*365,259),260))</f>
        <v>194</v>
      </c>
      <c r="N544" s="330">
        <f>IF(AND(MONTH(F544)=7,DAY(F544)&gt;25),1,
ROUNDDOWN((SUM(VLOOKUP(MONTH(F544),D暦変換用数値,2,FALSE),DAY(F544))/28)+1,0))</f>
        <v>3</v>
      </c>
      <c r="O544" s="84">
        <f>IF(AND(MONTH(F544)=7,DAY(F544)&gt;25),DAY(F544)-25,
MOD((SUM(VLOOKUP(MONTH(F544),D暦変換用数値,2,FALSE),DAY(F544))),28)+1)</f>
        <v>4</v>
      </c>
      <c r="P544" s="405">
        <f>IF(OR(MONTH(F544)&lt;7,AND(MONTH(F544)=7,DAY(F544)&lt;=25)),
MOD(SUM((E544-1901)*365,(N544-1)*28,O544,258),260),
MOD(SUM((E544-1900)*365,(N544-1)*28,O544,258),260))</f>
        <v>253</v>
      </c>
      <c r="Q544" s="371" t="str">
        <f>VLOOKUP(MOD(P544,4),色,2,FALSE)</f>
        <v>赤い</v>
      </c>
      <c r="R544" s="289" t="str">
        <f>VLOOKUP(MOD(P544,13),銀河の音,2,FALSE)</f>
        <v>律動の</v>
      </c>
      <c r="S544" s="382" t="str">
        <f>VLOOKUP(MOD(P544,20),太陽の紋章,2,FALSE)</f>
        <v>空歩く者</v>
      </c>
      <c r="T544" s="95" t="s">
        <v>3376</v>
      </c>
    </row>
    <row r="545" spans="1:20" s="329" customFormat="1" ht="13.5" customHeight="1">
      <c r="A545" s="50" t="str">
        <f>VLOOKUP(MOD(E545,10),十干,2,FALSE)</f>
        <v>己</v>
      </c>
      <c r="B545" s="199" t="str">
        <f>VLOOKUP(MOD(E545,12),十二支,3,FALSE)</f>
        <v xml:space="preserve">02 零 </v>
      </c>
      <c r="C545" s="200" t="str">
        <f>VLOOKUP(F545,星座,3,TRUE)</f>
        <v xml:space="preserve">08 軍 </v>
      </c>
      <c r="D545" s="531">
        <v>14525</v>
      </c>
      <c r="E545" s="1">
        <f>IFERROR(YEAR(D545),LEFT(D545,4))</f>
        <v>1939</v>
      </c>
      <c r="F545" s="1" t="str">
        <f>IF(ISTEXT(D545),RIGHT(D545,5),TEXT(D545,"mm/dd"))</f>
        <v>10/07</v>
      </c>
      <c r="G545" s="44">
        <f>SUM(MID(E545,1,1),MID(E545,2,1),MID(E545,3,1),MID(E545,4,1),MID(F545,1,1),MID(F545,2,1),MID(F545,4,1),MID(F545,5,1))</f>
        <v>30</v>
      </c>
      <c r="H545" s="45">
        <f>IF(MOD(G545,9)=0,9,MOD(G545,9))</f>
        <v>3</v>
      </c>
      <c r="I545" s="45" t="str">
        <f>IFERROR(MID("日月火水木金土",WEEKDAY(D545),1),"")</f>
        <v>土</v>
      </c>
      <c r="J545" s="304" t="s">
        <v>1988</v>
      </c>
      <c r="K545" s="202" t="str">
        <f>VLOOKUP(F545,石と花メイン,3,FALSE)</f>
        <v>□水晶</v>
      </c>
      <c r="L545" s="297" t="str">
        <f>VLOOKUP(F545,石と花メイン,4,FALSE)</f>
        <v>金木犀【九里香】</v>
      </c>
      <c r="M545" s="393">
        <f>IF(OR(MONTH(F545)&lt;7,AND(MONTH(F545)=7,DAY(F545)&lt;=25)),
MOD(SUM((E545-1901)*365,259),260),
MOD(SUM((E545-1900)*365,259),260))</f>
        <v>194</v>
      </c>
      <c r="N545" s="390">
        <f>IF(AND(MONTH(F545)=7,DAY(F545)&gt;25),1,
ROUNDDOWN((SUM(VLOOKUP(MONTH(F545),D暦変換用数値,2,FALSE),DAY(F545))/28)+1,0))</f>
        <v>3</v>
      </c>
      <c r="O545" s="205">
        <f>IF(AND(MONTH(F545)=7,DAY(F545)&gt;25),DAY(F545)-25,
MOD((SUM(VLOOKUP(MONTH(F545),D暦変換用数値,2,FALSE),DAY(F545))),28)+1)</f>
        <v>18</v>
      </c>
      <c r="P545" s="406">
        <f>IF(OR(MONTH(F545)&lt;7,AND(MONTH(F545)=7,DAY(F545)&lt;=25)),
MOD(SUM((E545-1901)*365,(N545-1)*28,O545,258),260),
MOD(SUM((E545-1900)*365,(N545-1)*28,O545,258),260))</f>
        <v>7</v>
      </c>
      <c r="Q545" s="374" t="str">
        <f>VLOOKUP(MOD(P545,4),色,2,FALSE)</f>
        <v>青い</v>
      </c>
      <c r="R545" s="292" t="str">
        <f>VLOOKUP(MOD(P545,13),銀河の音,2,FALSE)</f>
        <v>共振の</v>
      </c>
      <c r="S545" s="385" t="str">
        <f>VLOOKUP(MOD(P545,20),太陽の紋章,2,FALSE)</f>
        <v>手</v>
      </c>
      <c r="T545" s="98" t="s">
        <v>3736</v>
      </c>
    </row>
    <row r="546" spans="1:20" s="329" customFormat="1" ht="13.5" customHeight="1">
      <c r="A546" s="76" t="str">
        <f>VLOOKUP(MOD(E546,10),十干,2,FALSE)</f>
        <v>己</v>
      </c>
      <c r="B546" s="199" t="str">
        <f>VLOOKUP(MOD(E546,12),十二支,3,FALSE)</f>
        <v xml:space="preserve">02 零 </v>
      </c>
      <c r="C546" s="200" t="str">
        <f>VLOOKUP(F546,星座,3,TRUE)</f>
        <v xml:space="preserve">08 軍 </v>
      </c>
      <c r="D546" s="534">
        <v>14532</v>
      </c>
      <c r="E546" s="116">
        <f>IFERROR(YEAR(D546),LEFT(D546,4))</f>
        <v>1939</v>
      </c>
      <c r="F546" s="116" t="str">
        <f>IF(ISTEXT(D546),RIGHT(D546,5),TEXT(D546,"mm/dd"))</f>
        <v>10/14</v>
      </c>
      <c r="G546" s="116">
        <f>SUM(MID(E546,1,1),MID(E546,2,1),MID(E546,3,1),MID(E546,4,1),MID(F546,1,1),MID(F546,2,1),MID(F546,4,1),MID(F546,5,1))</f>
        <v>28</v>
      </c>
      <c r="H546" s="116">
        <f>IF(MOD(G546,9)=0,9,MOD(G546,9))</f>
        <v>1</v>
      </c>
      <c r="I546" s="116" t="str">
        <f>IFERROR(MID("日月火水木金土",WEEKDAY(D546),1),"")</f>
        <v>土</v>
      </c>
      <c r="J546" s="306" t="s">
        <v>7194</v>
      </c>
      <c r="K546" s="203" t="str">
        <f>VLOOKUP(F546,石と花メイン,3,FALSE)</f>
        <v>■紫水晶</v>
      </c>
      <c r="L546" s="299" t="str">
        <f>VLOOKUP(F546,石と花メイン,4,FALSE)</f>
        <v>菊【齢草】</v>
      </c>
      <c r="M546" s="395">
        <f>IF(OR(MONTH(F546)&lt;7,AND(MONTH(F546)=7,DAY(F546)&lt;=25)),
MOD(SUM((E546-1901)*365,259),260),
MOD(SUM((E546-1900)*365,259),260))</f>
        <v>194</v>
      </c>
      <c r="N546" s="121">
        <f>IF(AND(MONTH(F546)=7,DAY(F546)&gt;25),1,
ROUNDDOWN((SUM(VLOOKUP(MONTH(F546),D暦変換用数値,2,FALSE),DAY(F546))/28)+1,0))</f>
        <v>3</v>
      </c>
      <c r="O546" s="117">
        <f>IF(AND(MONTH(F546)=7,DAY(F546)&gt;25),DAY(F546)-25,
MOD((SUM(VLOOKUP(MONTH(F546),D暦変換用数値,2,FALSE),DAY(F546))),28)+1)</f>
        <v>25</v>
      </c>
      <c r="P546" s="408">
        <f>IF(OR(MONTH(F546)&lt;7,AND(MONTH(F546)=7,DAY(F546)&lt;=25)),
MOD(SUM((E546-1901)*365,(N546-1)*28,O546,258),260),
MOD(SUM((E546-1900)*365,(N546-1)*28,O546,258),260))</f>
        <v>14</v>
      </c>
      <c r="Q546" s="375" t="str">
        <f>VLOOKUP(MOD(P546,4),色,2,FALSE)</f>
        <v>白い</v>
      </c>
      <c r="R546" s="293" t="str">
        <f>VLOOKUP(MOD(P546,13),銀河の音,2,FALSE)</f>
        <v>磁気の</v>
      </c>
      <c r="S546" s="386" t="str">
        <f>VLOOKUP(MOD(P546,20),太陽の紋章,2,FALSE)</f>
        <v>魔法使い</v>
      </c>
      <c r="T546" s="128" t="s">
        <v>7195</v>
      </c>
    </row>
    <row r="547" spans="1:20" s="329" customFormat="1" ht="13.5" customHeight="1">
      <c r="A547" s="50" t="str">
        <f>VLOOKUP(MOD(E547,10),十干,2,FALSE)</f>
        <v>己</v>
      </c>
      <c r="B547" s="199" t="str">
        <f>VLOOKUP(MOD(E547,12),十二支,3,FALSE)</f>
        <v xml:space="preserve">02 零 </v>
      </c>
      <c r="C547" s="200" t="str">
        <f>VLOOKUP(F547,星座,3,TRUE)</f>
        <v xml:space="preserve">08 軍 </v>
      </c>
      <c r="D547" s="531">
        <v>14536</v>
      </c>
      <c r="E547" s="1">
        <f>IFERROR(YEAR(D547),LEFT(D547,4))</f>
        <v>1939</v>
      </c>
      <c r="F547" s="1" t="str">
        <f>IF(ISTEXT(D547),RIGHT(D547,5),TEXT(D547,"mm/dd"))</f>
        <v>10/18</v>
      </c>
      <c r="G547" s="44">
        <f>SUM(MID(E547,1,1),MID(E547,2,1),MID(E547,3,1),MID(E547,4,1),MID(F547,1,1),MID(F547,2,1),MID(F547,4,1),MID(F547,5,1))</f>
        <v>32</v>
      </c>
      <c r="H547" s="45">
        <f>IF(MOD(G547,9)=0,9,MOD(G547,9))</f>
        <v>5</v>
      </c>
      <c r="I547" s="45" t="str">
        <f>IFERROR(MID("日月火水木金土",WEEKDAY(D547),1),"")</f>
        <v>水</v>
      </c>
      <c r="J547" s="304" t="s">
        <v>1989</v>
      </c>
      <c r="K547" s="202" t="str">
        <f>VLOOKUP(F547,石と花メイン,3,FALSE)</f>
        <v>◆翠玉</v>
      </c>
      <c r="L547" s="297" t="str">
        <f>VLOOKUP(F547,石と花メイン,4,FALSE)</f>
        <v>紫式部【実紫】</v>
      </c>
      <c r="M547" s="393">
        <f>IF(OR(MONTH(F547)&lt;7,AND(MONTH(F547)=7,DAY(F547)&lt;=25)),
MOD(SUM((E547-1901)*365,259),260),
MOD(SUM((E547-1900)*365,259),260))</f>
        <v>194</v>
      </c>
      <c r="N547" s="390">
        <f>IF(AND(MONTH(F547)=7,DAY(F547)&gt;25),1,
ROUNDDOWN((SUM(VLOOKUP(MONTH(F547),D暦変換用数値,2,FALSE),DAY(F547))/28)+1,0))</f>
        <v>4</v>
      </c>
      <c r="O547" s="205">
        <f>IF(AND(MONTH(F547)=7,DAY(F547)&gt;25),DAY(F547)-25,
MOD((SUM(VLOOKUP(MONTH(F547),D暦変換用数値,2,FALSE),DAY(F547))),28)+1)</f>
        <v>1</v>
      </c>
      <c r="P547" s="406">
        <f>IF(OR(MONTH(F547)&lt;7,AND(MONTH(F547)=7,DAY(F547)&lt;=25)),
MOD(SUM((E547-1901)*365,(N547-1)*28,O547,258),260),
MOD(SUM((E547-1900)*365,(N547-1)*28,O547,258),260))</f>
        <v>18</v>
      </c>
      <c r="Q547" s="375" t="str">
        <f>VLOOKUP(MOD(P547,4),色,2,FALSE)</f>
        <v>白い</v>
      </c>
      <c r="R547" s="293" t="str">
        <f>VLOOKUP(MOD(P547,13),銀河の音,2,FALSE)</f>
        <v>倍音の</v>
      </c>
      <c r="S547" s="386" t="str">
        <f>VLOOKUP(MOD(P547,20),太陽の紋章,2,FALSE)</f>
        <v>鏡</v>
      </c>
      <c r="T547" s="93" t="s">
        <v>5000</v>
      </c>
    </row>
    <row r="548" spans="1:20" s="329" customFormat="1" ht="13.5" customHeight="1">
      <c r="A548" s="50" t="str">
        <f>VLOOKUP(MOD(E548,10),十干,2,FALSE)</f>
        <v>己</v>
      </c>
      <c r="B548" s="199" t="str">
        <f>VLOOKUP(MOD(E548,12),十二支,3,FALSE)</f>
        <v xml:space="preserve">02 零 </v>
      </c>
      <c r="C548" s="200" t="str">
        <f>VLOOKUP(F548,星座,3,TRUE)</f>
        <v xml:space="preserve">08 軍 </v>
      </c>
      <c r="D548" s="531">
        <v>14539</v>
      </c>
      <c r="E548" s="1">
        <f>IFERROR(YEAR(D548),LEFT(D548,4))</f>
        <v>1939</v>
      </c>
      <c r="F548" s="1" t="str">
        <f>IF(ISTEXT(D548),RIGHT(D548,5),TEXT(D548,"mm/dd"))</f>
        <v>10/21</v>
      </c>
      <c r="G548" s="44">
        <f>SUM(MID(E548,1,1),MID(E548,2,1),MID(E548,3,1),MID(E548,4,1),MID(F548,1,1),MID(F548,2,1),MID(F548,4,1),MID(F548,5,1))</f>
        <v>26</v>
      </c>
      <c r="H548" s="45">
        <f>IF(MOD(G548,9)=0,9,MOD(G548,9))</f>
        <v>8</v>
      </c>
      <c r="I548" s="45" t="str">
        <f>IFERROR(MID("日月火水木金土",WEEKDAY(D548),1),"")</f>
        <v>土</v>
      </c>
      <c r="J548" s="304" t="s">
        <v>1990</v>
      </c>
      <c r="K548" s="202" t="str">
        <f>VLOOKUP(F548,石と花メイン,3,FALSE)</f>
        <v>●月長石</v>
      </c>
      <c r="L548" s="297" t="str">
        <f>VLOOKUP(F548,石と花メイン,4,FALSE)</f>
        <v>綿【綿花】</v>
      </c>
      <c r="M548" s="393">
        <f>IF(OR(MONTH(F548)&lt;7,AND(MONTH(F548)=7,DAY(F548)&lt;=25)),
MOD(SUM((E548-1901)*365,259),260),
MOD(SUM((E548-1900)*365,259),260))</f>
        <v>194</v>
      </c>
      <c r="N548" s="390">
        <f>IF(AND(MONTH(F548)=7,DAY(F548)&gt;25),1,
ROUNDDOWN((SUM(VLOOKUP(MONTH(F548),D暦変換用数値,2,FALSE),DAY(F548))/28)+1,0))</f>
        <v>4</v>
      </c>
      <c r="O548" s="205">
        <f>IF(AND(MONTH(F548)=7,DAY(F548)&gt;25),DAY(F548)-25,
MOD((SUM(VLOOKUP(MONTH(F548),D暦変換用数値,2,FALSE),DAY(F548))),28)+1)</f>
        <v>4</v>
      </c>
      <c r="P548" s="406">
        <f>IF(OR(MONTH(F548)&lt;7,AND(MONTH(F548)=7,DAY(F548)&lt;=25)),
MOD(SUM((E548-1901)*365,(N548-1)*28,O548,258),260),
MOD(SUM((E548-1900)*365,(N548-1)*28,O548,258),260))</f>
        <v>21</v>
      </c>
      <c r="Q548" s="372" t="str">
        <f>VLOOKUP(MOD(P548,4),色,2,FALSE)</f>
        <v>赤い</v>
      </c>
      <c r="R548" s="290" t="str">
        <f>VLOOKUP(MOD(P548,13),銀河の音,2,FALSE)</f>
        <v>銀河の</v>
      </c>
      <c r="S548" s="383" t="str">
        <f>VLOOKUP(MOD(P548,20),太陽の紋章,2,FALSE)</f>
        <v>竜</v>
      </c>
      <c r="T548" s="98" t="s">
        <v>3736</v>
      </c>
    </row>
    <row r="549" spans="1:20" s="329" customFormat="1" ht="13.5" customHeight="1">
      <c r="A549" s="282" t="str">
        <f>VLOOKUP(MOD(E549,10),十干,2,FALSE)</f>
        <v>辛</v>
      </c>
      <c r="B549" s="283" t="str">
        <f>VLOOKUP(MOD(E549,12),十二支,3,FALSE)</f>
        <v xml:space="preserve">02 零 </v>
      </c>
      <c r="C549" s="284" t="str">
        <f>VLOOKUP(F549,星座,3,TRUE)</f>
        <v xml:space="preserve">08 軍 </v>
      </c>
      <c r="D549" s="533">
        <v>18895</v>
      </c>
      <c r="E549" s="83">
        <f>IFERROR(YEAR(D549),LEFT(D549,4))</f>
        <v>1951</v>
      </c>
      <c r="F549" s="83" t="str">
        <f>IF(ISTEXT(D549),RIGHT(D549,5),TEXT(D549,"mm/dd"))</f>
        <v>09/24</v>
      </c>
      <c r="G549" s="83">
        <f>SUM(MID(E549,1,1),MID(E549,2,1),MID(E549,3,1),MID(E549,4,1),MID(F549,1,1),MID(F549,2,1),MID(F549,4,1),MID(F549,5,1))</f>
        <v>31</v>
      </c>
      <c r="H549" s="83">
        <f>IF(MOD(G549,9)=0,9,MOD(G549,9))</f>
        <v>4</v>
      </c>
      <c r="I549" s="83" t="str">
        <f>IFERROR(MID("日月火水木金土",WEEKDAY(D549),1),"")</f>
        <v>月</v>
      </c>
      <c r="J549" s="303" t="s">
        <v>5982</v>
      </c>
      <c r="K549" s="87" t="str">
        <f>VLOOKUP(F549,石と花メイン,3,FALSE)</f>
        <v>●瑠璃</v>
      </c>
      <c r="L549" s="296" t="str">
        <f>VLOOKUP(F549,石と花メイン,4,FALSE)</f>
        <v>朮【宇家良】</v>
      </c>
      <c r="M549" s="392">
        <f>IF(OR(MONTH(F549)&lt;7,AND(MONTH(F549)=7,DAY(F549)&lt;=25)),
MOD(SUM((E549-1901)*365,259),260),
MOD(SUM((E549-1900)*365,259),260))</f>
        <v>154</v>
      </c>
      <c r="N549" s="330">
        <f>IF(AND(MONTH(F549)=7,DAY(F549)&gt;25),1,
ROUNDDOWN((SUM(VLOOKUP(MONTH(F549),D暦変換用数値,2,FALSE),DAY(F549))/28)+1,0))</f>
        <v>3</v>
      </c>
      <c r="O549" s="84">
        <f>IF(AND(MONTH(F549)=7,DAY(F549)&gt;25),DAY(F549)-25,
MOD((SUM(VLOOKUP(MONTH(F549),D暦変換用数値,2,FALSE),DAY(F549))),28)+1)</f>
        <v>5</v>
      </c>
      <c r="P549" s="405">
        <f>IF(OR(MONTH(F549)&lt;7,AND(MONTH(F549)=7,DAY(F549)&lt;=25)),
MOD(SUM((E549-1901)*365,(N549-1)*28,O549,258),260),
MOD(SUM((E549-1900)*365,(N549-1)*28,O549,258),260))</f>
        <v>214</v>
      </c>
      <c r="Q549" s="371" t="str">
        <f>VLOOKUP(MOD(P549,4),色,2,FALSE)</f>
        <v>白い</v>
      </c>
      <c r="R549" s="289" t="str">
        <f>VLOOKUP(MOD(P549,13),銀河の音,2,FALSE)</f>
        <v>律動の</v>
      </c>
      <c r="S549" s="382" t="str">
        <f>VLOOKUP(MOD(P549,20),太陽の紋章,2,FALSE)</f>
        <v>魔法使い</v>
      </c>
      <c r="T549" s="95" t="s">
        <v>75</v>
      </c>
    </row>
    <row r="550" spans="1:20" s="329" customFormat="1" ht="13.5" customHeight="1">
      <c r="A550" s="76" t="str">
        <f>VLOOKUP(MOD(E550,10),十干,2,FALSE)</f>
        <v>辛</v>
      </c>
      <c r="B550" s="199" t="str">
        <f>VLOOKUP(MOD(E550,12),十二支,3,FALSE)</f>
        <v xml:space="preserve">02 零 </v>
      </c>
      <c r="C550" s="200" t="str">
        <f>VLOOKUP(F550,星座,3,TRUE)</f>
        <v xml:space="preserve">08 軍 </v>
      </c>
      <c r="D550" s="534">
        <v>18898</v>
      </c>
      <c r="E550" s="116">
        <f>IFERROR(YEAR(D550),LEFT(D550,4))</f>
        <v>1951</v>
      </c>
      <c r="F550" s="116" t="str">
        <f>IF(ISTEXT(D550),RIGHT(D550,5),TEXT(D550,"mm/dd"))</f>
        <v>09/27</v>
      </c>
      <c r="G550" s="116">
        <f>SUM(MID(E550,1,1),MID(E550,2,1),MID(E550,3,1),MID(E550,4,1),MID(F550,1,1),MID(F550,2,1),MID(F550,4,1),MID(F550,5,1))</f>
        <v>34</v>
      </c>
      <c r="H550" s="116">
        <f>IF(MOD(G550,9)=0,9,MOD(G550,9))</f>
        <v>7</v>
      </c>
      <c r="I550" s="116" t="str">
        <f>IFERROR(MID("日月火水木金土",WEEKDAY(D550),1),"")</f>
        <v>木</v>
      </c>
      <c r="J550" s="306" t="s">
        <v>7750</v>
      </c>
      <c r="K550" s="203" t="str">
        <f>VLOOKUP(F550,石と花メイン,3,FALSE)</f>
        <v>◇金剛石</v>
      </c>
      <c r="L550" s="299" t="str">
        <f>VLOOKUP(F550,石と花メイン,4,FALSE)</f>
        <v>コスモス【秋桜】</v>
      </c>
      <c r="M550" s="395">
        <f>IF(OR(MONTH(F550)&lt;7,AND(MONTH(F550)=7,DAY(F550)&lt;=25)),
MOD(SUM((E550-1901)*365,259),260),
MOD(SUM((E550-1900)*365,259),260))</f>
        <v>154</v>
      </c>
      <c r="N550" s="121">
        <f>IF(AND(MONTH(F550)=7,DAY(F550)&gt;25),1,
ROUNDDOWN((SUM(VLOOKUP(MONTH(F550),D暦変換用数値,2,FALSE),DAY(F550))/28)+1,0))</f>
        <v>3</v>
      </c>
      <c r="O550" s="117">
        <f>IF(AND(MONTH(F550)=7,DAY(F550)&gt;25),DAY(F550)-25,
MOD((SUM(VLOOKUP(MONTH(F550),D暦変換用数値,2,FALSE),DAY(F550))),28)+1)</f>
        <v>8</v>
      </c>
      <c r="P550" s="408">
        <f>IF(OR(MONTH(F550)&lt;7,AND(MONTH(F550)=7,DAY(F550)&lt;=25)),
MOD(SUM((E550-1901)*365,(N550-1)*28,O550,258),260),
MOD(SUM((E550-1900)*365,(N550-1)*28,O550,258),260))</f>
        <v>217</v>
      </c>
      <c r="Q550" s="372" t="str">
        <f>VLOOKUP(MOD(P550,4),色,2,FALSE)</f>
        <v>赤い</v>
      </c>
      <c r="R550" s="290" t="str">
        <f>VLOOKUP(MOD(P550,13),銀河の音,2,FALSE)</f>
        <v>太陽の</v>
      </c>
      <c r="S550" s="383" t="str">
        <f>VLOOKUP(MOD(P550,20),太陽の紋章,2,FALSE)</f>
        <v>地球</v>
      </c>
      <c r="T550" s="118"/>
    </row>
    <row r="551" spans="1:20" s="329" customFormat="1" ht="13.5" customHeight="1">
      <c r="A551" s="50" t="str">
        <f>VLOOKUP(MOD(E551,10),十干,2,FALSE)</f>
        <v>辛</v>
      </c>
      <c r="B551" s="199" t="str">
        <f>VLOOKUP(MOD(E551,12),十二支,3,FALSE)</f>
        <v xml:space="preserve">02 零 </v>
      </c>
      <c r="C551" s="200" t="str">
        <f>VLOOKUP(F551,星座,3,TRUE)</f>
        <v xml:space="preserve">08 軍 </v>
      </c>
      <c r="D551" s="531">
        <v>18900</v>
      </c>
      <c r="E551" s="1">
        <f>IFERROR(YEAR(D551),LEFT(D551,4))</f>
        <v>1951</v>
      </c>
      <c r="F551" s="1" t="str">
        <f>IF(ISTEXT(D551),RIGHT(D551,5),TEXT(D551,"mm/dd"))</f>
        <v>09/29</v>
      </c>
      <c r="G551" s="44">
        <f>SUM(MID(E551,1,1),MID(E551,2,1),MID(E551,3,1),MID(E551,4,1),MID(F551,1,1),MID(F551,2,1),MID(F551,4,1),MID(F551,5,1))</f>
        <v>36</v>
      </c>
      <c r="H551" s="45">
        <f>IF(MOD(G551,9)=0,9,MOD(G551,9))</f>
        <v>9</v>
      </c>
      <c r="I551" s="45" t="str">
        <f>IFERROR(MID("日月火水木金土",WEEKDAY(D551),1),"")</f>
        <v>土</v>
      </c>
      <c r="J551" s="304" t="s">
        <v>644</v>
      </c>
      <c r="K551" s="202" t="str">
        <f>VLOOKUP(F551,石と花メイン,3,FALSE)</f>
        <v>◆青玉</v>
      </c>
      <c r="L551" s="297" t="str">
        <f>VLOOKUP(F551,石と花メイン,4,FALSE)</f>
        <v>アスター【蝦夷菊】</v>
      </c>
      <c r="M551" s="393">
        <f>IF(OR(MONTH(F551)&lt;7,AND(MONTH(F551)=7,DAY(F551)&lt;=25)),
MOD(SUM((E551-1901)*365,259),260),
MOD(SUM((E551-1900)*365,259),260))</f>
        <v>154</v>
      </c>
      <c r="N551" s="390">
        <f>IF(AND(MONTH(F551)=7,DAY(F551)&gt;25),1,
ROUNDDOWN((SUM(VLOOKUP(MONTH(F551),D暦変換用数値,2,FALSE),DAY(F551))/28)+1,0))</f>
        <v>3</v>
      </c>
      <c r="O551" s="205">
        <f>IF(AND(MONTH(F551)=7,DAY(F551)&gt;25),DAY(F551)-25,
MOD((SUM(VLOOKUP(MONTH(F551),D暦変換用数値,2,FALSE),DAY(F551))),28)+1)</f>
        <v>10</v>
      </c>
      <c r="P551" s="406">
        <f>IF(OR(MONTH(F551)&lt;7,AND(MONTH(F551)=7,DAY(F551)&lt;=25)),
MOD(SUM((E551-1901)*365,(N551-1)*28,O551,258),260),
MOD(SUM((E551-1900)*365,(N551-1)*28,O551,258),260))</f>
        <v>219</v>
      </c>
      <c r="Q551" s="374" t="str">
        <f>VLOOKUP(MOD(P551,4),色,2,FALSE)</f>
        <v>青い</v>
      </c>
      <c r="R551" s="292" t="str">
        <f>VLOOKUP(MOD(P551,13),銀河の音,2,FALSE)</f>
        <v>スペクトルの</v>
      </c>
      <c r="S551" s="385" t="str">
        <f>VLOOKUP(MOD(P551,20),太陽の紋章,2,FALSE)</f>
        <v>嵐</v>
      </c>
      <c r="T551" s="99" t="s">
        <v>721</v>
      </c>
    </row>
    <row r="552" spans="1:20" s="329" customFormat="1" ht="13.5" customHeight="1">
      <c r="A552" s="76" t="str">
        <f>VLOOKUP(MOD(E552,10),十干,2,FALSE)</f>
        <v>辛</v>
      </c>
      <c r="B552" s="199" t="str">
        <f>VLOOKUP(MOD(E552,12),十二支,3,FALSE)</f>
        <v xml:space="preserve">02 零 </v>
      </c>
      <c r="C552" s="200" t="str">
        <f>VLOOKUP(F552,星座,3,TRUE)</f>
        <v xml:space="preserve">08 軍 </v>
      </c>
      <c r="D552" s="534">
        <v>18903</v>
      </c>
      <c r="E552" s="116">
        <f>IFERROR(YEAR(D552),LEFT(D552,4))</f>
        <v>1951</v>
      </c>
      <c r="F552" s="116" t="str">
        <f>IF(ISTEXT(D552),RIGHT(D552,5),TEXT(D552,"mm/dd"))</f>
        <v>10/02</v>
      </c>
      <c r="G552" s="116">
        <f>SUM(MID(E552,1,1),MID(E552,2,1),MID(E552,3,1),MID(E552,4,1),MID(F552,1,1),MID(F552,2,1),MID(F552,4,1),MID(F552,5,1))</f>
        <v>19</v>
      </c>
      <c r="H552" s="116">
        <f>IF(MOD(G552,9)=0,9,MOD(G552,9))</f>
        <v>1</v>
      </c>
      <c r="I552" s="116" t="str">
        <f>IFERROR(MID("日月火水木金土",WEEKDAY(D552),1),"")</f>
        <v>火</v>
      </c>
      <c r="J552" s="306" t="s">
        <v>6788</v>
      </c>
      <c r="K552" s="203" t="str">
        <f>VLOOKUP(F552,石と花メイン,3,FALSE)</f>
        <v>●土耳古石</v>
      </c>
      <c r="L552" s="299" t="str">
        <f>VLOOKUP(F552,石と花メイン,4,FALSE)</f>
        <v>コリウス【金襴紫蘇】</v>
      </c>
      <c r="M552" s="395">
        <f>IF(OR(MONTH(F552)&lt;7,AND(MONTH(F552)=7,DAY(F552)&lt;=25)),
MOD(SUM((E552-1901)*365,259),260),
MOD(SUM((E552-1900)*365,259),260))</f>
        <v>154</v>
      </c>
      <c r="N552" s="121">
        <f>IF(AND(MONTH(F552)=7,DAY(F552)&gt;25),1,
ROUNDDOWN((SUM(VLOOKUP(MONTH(F552),D暦変換用数値,2,FALSE),DAY(F552))/28)+1,0))</f>
        <v>3</v>
      </c>
      <c r="O552" s="117">
        <f>IF(AND(MONTH(F552)=7,DAY(F552)&gt;25),DAY(F552)-25,
MOD((SUM(VLOOKUP(MONTH(F552),D暦変換用数値,2,FALSE),DAY(F552))),28)+1)</f>
        <v>13</v>
      </c>
      <c r="P552" s="408">
        <f>IF(OR(MONTH(F552)&lt;7,AND(MONTH(F552)=7,DAY(F552)&lt;=25)),
MOD(SUM((E552-1901)*365,(N552-1)*28,O552,258),260),
MOD(SUM((E552-1900)*365,(N552-1)*28,O552,258),260))</f>
        <v>222</v>
      </c>
      <c r="Q552" s="375" t="str">
        <f>VLOOKUP(MOD(P552,4),色,2,FALSE)</f>
        <v>白い</v>
      </c>
      <c r="R552" s="293" t="str">
        <f>VLOOKUP(MOD(P552,13),銀河の音,2,FALSE)</f>
        <v>磁気の</v>
      </c>
      <c r="S552" s="386" t="str">
        <f>VLOOKUP(MOD(P552,20),太陽の紋章,2,FALSE)</f>
        <v>風</v>
      </c>
      <c r="T552" s="118"/>
    </row>
    <row r="553" spans="1:20" s="329" customFormat="1" ht="13.5" customHeight="1">
      <c r="A553" s="50" t="str">
        <f>VLOOKUP(MOD(E553,10),十干,2,FALSE)</f>
        <v>癸</v>
      </c>
      <c r="B553" s="199" t="str">
        <f>VLOOKUP(MOD(E553,12),十二支,3,FALSE)</f>
        <v xml:space="preserve">02 零 </v>
      </c>
      <c r="C553" s="200" t="str">
        <f>VLOOKUP(F553,星座,3,TRUE)</f>
        <v xml:space="preserve">08 軍 </v>
      </c>
      <c r="D553" s="535">
        <v>23280</v>
      </c>
      <c r="E553" s="45">
        <f>IFERROR(YEAR(D553),LEFT(D553,4))</f>
        <v>1963</v>
      </c>
      <c r="F553" s="45" t="str">
        <f>IF(ISTEXT(D553),RIGHT(D553,5),TEXT(D553,"mm/dd"))</f>
        <v>09/26</v>
      </c>
      <c r="G553" s="45">
        <f>SUM(MID(E553,1,1),MID(E553,2,1),MID(E553,3,1),MID(E553,4,1),MID(F553,1,1),MID(F553,2,1),MID(F553,4,1),MID(F553,5,1))</f>
        <v>36</v>
      </c>
      <c r="H553" s="45">
        <f>IF(MOD(G553,9)=0,9,MOD(G553,9))</f>
        <v>9</v>
      </c>
      <c r="I553" s="45" t="str">
        <f>IFERROR(MID("日月火水木金土",WEEKDAY(D553),1),"")</f>
        <v>木</v>
      </c>
      <c r="J553" s="305" t="s">
        <v>2128</v>
      </c>
      <c r="K553" s="203" t="str">
        <f>VLOOKUP(F553,石と花メイン,3,FALSE)</f>
        <v>○真珠</v>
      </c>
      <c r="L553" s="298" t="str">
        <f>VLOOKUP(F553,石と花メイン,4,FALSE)</f>
        <v>柿</v>
      </c>
      <c r="M553" s="394">
        <f>IF(OR(MONTH(F553)&lt;7,AND(MONTH(F553)=7,DAY(F553)&lt;=25)),
MOD(SUM((E553-1901)*365,259),260),
MOD(SUM((E553-1900)*365,259),260))</f>
        <v>114</v>
      </c>
      <c r="N553" s="391">
        <f>IF(AND(MONTH(F553)=7,DAY(F553)&gt;25),1,
ROUNDDOWN((SUM(VLOOKUP(MONTH(F553),D暦変換用数値,2,FALSE),DAY(F553))/28)+1,0))</f>
        <v>3</v>
      </c>
      <c r="O553" s="46">
        <f>IF(AND(MONTH(F553)=7,DAY(F553)&gt;25),DAY(F553)-25,
MOD((SUM(VLOOKUP(MONTH(F553),D暦変換用数値,2,FALSE),DAY(F553))),28)+1)</f>
        <v>7</v>
      </c>
      <c r="P553" s="407">
        <f>IF(OR(MONTH(F553)&lt;7,AND(MONTH(F553)=7,DAY(F553)&lt;=25)),
MOD(SUM((E553-1901)*365,(N553-1)*28,O553,258),260),
MOD(SUM((E553-1900)*365,(N553-1)*28,O553,258),260))</f>
        <v>176</v>
      </c>
      <c r="Q553" s="373" t="str">
        <f>VLOOKUP(MOD(P553,4),色,2,FALSE)</f>
        <v>黄色い</v>
      </c>
      <c r="R553" s="291" t="str">
        <f>VLOOKUP(MOD(P553,13),銀河の音,2,FALSE)</f>
        <v>共振の</v>
      </c>
      <c r="S553" s="384" t="str">
        <f>VLOOKUP(MOD(P553,20),太陽の紋章,2,FALSE)</f>
        <v>戦士</v>
      </c>
      <c r="T553" s="110" t="s">
        <v>6754</v>
      </c>
    </row>
    <row r="554" spans="1:20" s="329" customFormat="1" ht="13.5" customHeight="1">
      <c r="A554" s="282" t="str">
        <f>VLOOKUP(MOD(E554,10),十干,2,FALSE)</f>
        <v>癸</v>
      </c>
      <c r="B554" s="283" t="str">
        <f>VLOOKUP(MOD(E554,12),十二支,3,FALSE)</f>
        <v xml:space="preserve">02 零 </v>
      </c>
      <c r="C554" s="284" t="str">
        <f>VLOOKUP(F554,星座,3,TRUE)</f>
        <v xml:space="preserve">08 軍 </v>
      </c>
      <c r="D554" s="533">
        <v>23295</v>
      </c>
      <c r="E554" s="83">
        <f>IFERROR(YEAR(D554),LEFT(D554,4))</f>
        <v>1963</v>
      </c>
      <c r="F554" s="83" t="str">
        <f>IF(ISTEXT(D554),RIGHT(D554,5),TEXT(D554,"mm/dd"))</f>
        <v>10/11</v>
      </c>
      <c r="G554" s="83">
        <f>SUM(MID(E554,1,1),MID(E554,2,1),MID(E554,3,1),MID(E554,4,1),MID(F554,1,1),MID(F554,2,1),MID(F554,4,1),MID(F554,5,1))</f>
        <v>22</v>
      </c>
      <c r="H554" s="83">
        <f>IF(MOD(G554,9)=0,9,MOD(G554,9))</f>
        <v>4</v>
      </c>
      <c r="I554" s="83" t="str">
        <f>IFERROR(MID("日月火水木金土",WEEKDAY(D554),1),"")</f>
        <v>金</v>
      </c>
      <c r="J554" s="303" t="s">
        <v>5983</v>
      </c>
      <c r="K554" s="87" t="str">
        <f>VLOOKUP(F554,石と花メイン,3,FALSE)</f>
        <v>◇金剛石</v>
      </c>
      <c r="L554" s="296" t="str">
        <f>VLOOKUP(F554,石と花メイン,4,FALSE)</f>
        <v>禊萩【盆花】</v>
      </c>
      <c r="M554" s="392">
        <f>IF(OR(MONTH(F554)&lt;7,AND(MONTH(F554)=7,DAY(F554)&lt;=25)),
MOD(SUM((E554-1901)*365,259),260),
MOD(SUM((E554-1900)*365,259),260))</f>
        <v>114</v>
      </c>
      <c r="N554" s="330">
        <f>IF(AND(MONTH(F554)=7,DAY(F554)&gt;25),1,
ROUNDDOWN((SUM(VLOOKUP(MONTH(F554),D暦変換用数値,2,FALSE),DAY(F554))/28)+1,0))</f>
        <v>3</v>
      </c>
      <c r="O554" s="84">
        <f>IF(AND(MONTH(F554)=7,DAY(F554)&gt;25),DAY(F554)-25,
MOD((SUM(VLOOKUP(MONTH(F554),D暦変換用数値,2,FALSE),DAY(F554))),28)+1)</f>
        <v>22</v>
      </c>
      <c r="P554" s="405">
        <f>IF(OR(MONTH(F554)&lt;7,AND(MONTH(F554)=7,DAY(F554)&lt;=25)),
MOD(SUM((E554-1901)*365,(N554-1)*28,O554,258),260),
MOD(SUM((E554-1900)*365,(N554-1)*28,O554,258),260))</f>
        <v>191</v>
      </c>
      <c r="Q554" s="371" t="str">
        <f>VLOOKUP(MOD(P554,4),色,2,FALSE)</f>
        <v>青い</v>
      </c>
      <c r="R554" s="289" t="str">
        <f>VLOOKUP(MOD(P554,13),銀河の音,2,FALSE)</f>
        <v>太陽の</v>
      </c>
      <c r="S554" s="382" t="str">
        <f>VLOOKUP(MOD(P554,20),太陽の紋章,2,FALSE)</f>
        <v>猿</v>
      </c>
      <c r="T554" s="102" t="s">
        <v>1296</v>
      </c>
    </row>
    <row r="555" spans="1:20" s="329" customFormat="1" ht="13.5" customHeight="1">
      <c r="A555" s="49" t="str">
        <f>VLOOKUP(MOD(E555,10),十干,2,FALSE)</f>
        <v>乙</v>
      </c>
      <c r="B555" s="199" t="str">
        <f>VLOOKUP(MOD(E555,12),十二支,3,FALSE)</f>
        <v xml:space="preserve">02 零 </v>
      </c>
      <c r="C555" s="200" t="str">
        <f>VLOOKUP(F555,星座,3,TRUE)</f>
        <v xml:space="preserve">08 軍 </v>
      </c>
      <c r="D555" s="535">
        <v>27672</v>
      </c>
      <c r="E555" s="45">
        <f>IFERROR(YEAR(D555),LEFT(D555,4))</f>
        <v>1975</v>
      </c>
      <c r="F555" s="45" t="str">
        <f>IF(ISTEXT(D555),RIGHT(D555,5),TEXT(D555,"mm/dd"))</f>
        <v>10/05</v>
      </c>
      <c r="G555" s="45">
        <f>SUM(MID(E555,1,1),MID(E555,2,1),MID(E555,3,1),MID(E555,4,1),MID(F555,1,1),MID(F555,2,1),MID(F555,4,1),MID(F555,5,1))</f>
        <v>28</v>
      </c>
      <c r="H555" s="45">
        <f>IF(MOD(G555,9)=0,9,MOD(G555,9))</f>
        <v>1</v>
      </c>
      <c r="I555" s="45" t="str">
        <f>IFERROR(MID("日月火水木金土",WEEKDAY(D555),1),"")</f>
        <v>日</v>
      </c>
      <c r="J555" s="305" t="s">
        <v>5624</v>
      </c>
      <c r="K555" s="203" t="str">
        <f>VLOOKUP(F555,石と花メイン,3,FALSE)</f>
        <v>◆藍玉</v>
      </c>
      <c r="L555" s="298" t="str">
        <f>VLOOKUP(F555,石と花メイン,4,FALSE)</f>
        <v>枸杞</v>
      </c>
      <c r="M555" s="394">
        <f>IF(OR(MONTH(F555)&lt;7,AND(MONTH(F555)=7,DAY(F555)&lt;=25)),
MOD(SUM((E555-1901)*365,259),260),
MOD(SUM((E555-1900)*365,259),260))</f>
        <v>74</v>
      </c>
      <c r="N555" s="391">
        <f>IF(AND(MONTH(F555)=7,DAY(F555)&gt;25),1,
ROUNDDOWN((SUM(VLOOKUP(MONTH(F555),D暦変換用数値,2,FALSE),DAY(F555))/28)+1,0))</f>
        <v>3</v>
      </c>
      <c r="O555" s="46">
        <f>IF(AND(MONTH(F555)=7,DAY(F555)&gt;25),DAY(F555)-25,
MOD((SUM(VLOOKUP(MONTH(F555),D暦変換用数値,2,FALSE),DAY(F555))),28)+1)</f>
        <v>16</v>
      </c>
      <c r="P555" s="407">
        <f>IF(OR(MONTH(F555)&lt;7,AND(MONTH(F555)=7,DAY(F555)&lt;=25)),
MOD(SUM((E555-1901)*365,(N555-1)*28,O555,258),260),
MOD(SUM((E555-1900)*365,(N555-1)*28,O555,258),260))</f>
        <v>145</v>
      </c>
      <c r="Q555" s="372" t="str">
        <f>VLOOKUP(MOD(P555,4),色,2,FALSE)</f>
        <v>赤い</v>
      </c>
      <c r="R555" s="290" t="str">
        <f>VLOOKUP(MOD(P555,13),銀河の音,2,FALSE)</f>
        <v>月の</v>
      </c>
      <c r="S555" s="383" t="str">
        <f>VLOOKUP(MOD(P555,20),太陽の紋章,2,FALSE)</f>
        <v>蛇</v>
      </c>
      <c r="T555" s="104" t="s">
        <v>6734</v>
      </c>
    </row>
    <row r="556" spans="1:20" s="329" customFormat="1" ht="13.5" customHeight="1">
      <c r="A556" s="76" t="str">
        <f>VLOOKUP(MOD(E556,10),十干,2,FALSE)</f>
        <v>丁</v>
      </c>
      <c r="B556" s="199" t="str">
        <f>VLOOKUP(MOD(E556,12),十二支,3,FALSE)</f>
        <v xml:space="preserve">02 零 </v>
      </c>
      <c r="C556" s="200" t="str">
        <f>VLOOKUP(F556,星座,3,TRUE)</f>
        <v xml:space="preserve">08 軍 </v>
      </c>
      <c r="D556" s="534">
        <v>32045</v>
      </c>
      <c r="E556" s="116">
        <f>IFERROR(YEAR(D556),LEFT(D556,4))</f>
        <v>1987</v>
      </c>
      <c r="F556" s="116" t="str">
        <f>IF(ISTEXT(D556),RIGHT(D556,5),TEXT(D556,"mm/dd"))</f>
        <v>09/25</v>
      </c>
      <c r="G556" s="116">
        <f>SUM(MID(E556,1,1),MID(E556,2,1),MID(E556,3,1),MID(E556,4,1),MID(F556,1,1),MID(F556,2,1),MID(F556,4,1),MID(F556,5,1))</f>
        <v>41</v>
      </c>
      <c r="H556" s="116">
        <f>IF(MOD(G556,9)=0,9,MOD(G556,9))</f>
        <v>5</v>
      </c>
      <c r="I556" s="116" t="str">
        <f>IFERROR(MID("日月火水木金土",WEEKDAY(D556),1),"")</f>
        <v>金</v>
      </c>
      <c r="J556" s="306" t="s">
        <v>6861</v>
      </c>
      <c r="K556" s="203" t="str">
        <f>VLOOKUP(F556,石と花メイン,3,FALSE)</f>
        <v>◆青玉</v>
      </c>
      <c r="L556" s="299" t="str">
        <f>VLOOKUP(F556,石と花メイン,4,FALSE)</f>
        <v>瑠璃苦菜【カタナンケ】</v>
      </c>
      <c r="M556" s="395">
        <f>IF(OR(MONTH(F556)&lt;7,AND(MONTH(F556)=7,DAY(F556)&lt;=25)),
MOD(SUM((E556-1901)*365,259),260),
MOD(SUM((E556-1900)*365,259),260))</f>
        <v>34</v>
      </c>
      <c r="N556" s="121">
        <f>IF(AND(MONTH(F556)=7,DAY(F556)&gt;25),1,
ROUNDDOWN((SUM(VLOOKUP(MONTH(F556),D暦変換用数値,2,FALSE),DAY(F556))/28)+1,0))</f>
        <v>3</v>
      </c>
      <c r="O556" s="117">
        <f>IF(AND(MONTH(F556)=7,DAY(F556)&gt;25),DAY(F556)-25,
MOD((SUM(VLOOKUP(MONTH(F556),D暦変換用数値,2,FALSE),DAY(F556))),28)+1)</f>
        <v>6</v>
      </c>
      <c r="P556" s="408">
        <f>IF(OR(MONTH(F556)&lt;7,AND(MONTH(F556)=7,DAY(F556)&lt;=25)),
MOD(SUM((E556-1901)*365,(N556-1)*28,O556,258),260),
MOD(SUM((E556-1900)*365,(N556-1)*28,O556,258),260))</f>
        <v>95</v>
      </c>
      <c r="Q556" s="374" t="str">
        <f>VLOOKUP(MOD(P556,4),色,2,FALSE)</f>
        <v>青い</v>
      </c>
      <c r="R556" s="292" t="str">
        <f>VLOOKUP(MOD(P556,13),銀河の音,2,FALSE)</f>
        <v>自己存在の</v>
      </c>
      <c r="S556" s="385" t="str">
        <f>VLOOKUP(MOD(P556,20),太陽の紋章,2,FALSE)</f>
        <v>鷲</v>
      </c>
      <c r="T556" s="118"/>
    </row>
    <row r="557" spans="1:20" s="329" customFormat="1" ht="13.5" customHeight="1">
      <c r="A557" s="76" t="str">
        <f>VLOOKUP(MOD(E557,10),十干,2,FALSE)</f>
        <v>丁</v>
      </c>
      <c r="B557" s="199" t="str">
        <f>VLOOKUP(MOD(E557,12),十二支,3,FALSE)</f>
        <v xml:space="preserve">02 零 </v>
      </c>
      <c r="C557" s="200" t="str">
        <f>VLOOKUP(F557,星座,3,TRUE)</f>
        <v xml:space="preserve">08 軍 </v>
      </c>
      <c r="D557" s="534">
        <v>32058</v>
      </c>
      <c r="E557" s="116">
        <f>IFERROR(YEAR(D557),LEFT(D557,4))</f>
        <v>1987</v>
      </c>
      <c r="F557" s="116" t="str">
        <f>IF(ISTEXT(D557),RIGHT(D557,5),TEXT(D557,"mm/dd"))</f>
        <v>10/08</v>
      </c>
      <c r="G557" s="116">
        <f>SUM(MID(E557,1,1),MID(E557,2,1),MID(E557,3,1),MID(E557,4,1),MID(F557,1,1),MID(F557,2,1),MID(F557,4,1),MID(F557,5,1))</f>
        <v>34</v>
      </c>
      <c r="H557" s="116">
        <f>IF(MOD(G557,9)=0,9,MOD(G557,9))</f>
        <v>7</v>
      </c>
      <c r="I557" s="116" t="str">
        <f>IFERROR(MID("日月火水木金土",WEEKDAY(D557),1),"")</f>
        <v>木</v>
      </c>
      <c r="J557" s="306" t="s">
        <v>6810</v>
      </c>
      <c r="K557" s="203" t="str">
        <f>VLOOKUP(F557,石と花メイン,3,FALSE)</f>
        <v>○真珠</v>
      </c>
      <c r="L557" s="299" t="str">
        <f>VLOOKUP(F557,石と花メイン,4,FALSE)</f>
        <v>野牡丹【スパイダーフラワー】</v>
      </c>
      <c r="M557" s="395">
        <f>IF(OR(MONTH(F557)&lt;7,AND(MONTH(F557)=7,DAY(F557)&lt;=25)),
MOD(SUM((E557-1901)*365,259),260),
MOD(SUM((E557-1900)*365,259),260))</f>
        <v>34</v>
      </c>
      <c r="N557" s="121">
        <f>IF(AND(MONTH(F557)=7,DAY(F557)&gt;25),1,
ROUNDDOWN((SUM(VLOOKUP(MONTH(F557),D暦変換用数値,2,FALSE),DAY(F557))/28)+1,0))</f>
        <v>3</v>
      </c>
      <c r="O557" s="117">
        <f>IF(AND(MONTH(F557)=7,DAY(F557)&gt;25),DAY(F557)-25,
MOD((SUM(VLOOKUP(MONTH(F557),D暦変換用数値,2,FALSE),DAY(F557))),28)+1)</f>
        <v>19</v>
      </c>
      <c r="P557" s="408">
        <f>IF(OR(MONTH(F557)&lt;7,AND(MONTH(F557)=7,DAY(F557)&lt;=25)),
MOD(SUM((E557-1901)*365,(N557-1)*28,O557,258),260),
MOD(SUM((E557-1900)*365,(N557-1)*28,O557,258),260))</f>
        <v>108</v>
      </c>
      <c r="Q557" s="373" t="str">
        <f>VLOOKUP(MOD(P557,4),色,2,FALSE)</f>
        <v>黄色い</v>
      </c>
      <c r="R557" s="291" t="str">
        <f>VLOOKUP(MOD(P557,13),銀河の音,2,FALSE)</f>
        <v>自己存在の</v>
      </c>
      <c r="S557" s="384" t="str">
        <f>VLOOKUP(MOD(P557,20),太陽の紋章,2,FALSE)</f>
        <v>星</v>
      </c>
      <c r="T557" s="118"/>
    </row>
    <row r="558" spans="1:20" s="329" customFormat="1" ht="13.5" customHeight="1">
      <c r="A558" s="282" t="str">
        <f>VLOOKUP(MOD(E558,10),十干,2,FALSE)</f>
        <v>己</v>
      </c>
      <c r="B558" s="283" t="str">
        <f>VLOOKUP(MOD(E558,12),十二支,3,FALSE)</f>
        <v xml:space="preserve">02 零 </v>
      </c>
      <c r="C558" s="284" t="str">
        <f>VLOOKUP(F558,星座,3,TRUE)</f>
        <v xml:space="preserve">08 軍 </v>
      </c>
      <c r="D558" s="533">
        <v>36430</v>
      </c>
      <c r="E558" s="83">
        <f>IFERROR(YEAR(D558),LEFT(D558,4))</f>
        <v>1999</v>
      </c>
      <c r="F558" s="83" t="str">
        <f>IF(ISTEXT(D558),RIGHT(D558,5),TEXT(D558,"mm/dd"))</f>
        <v>09/27</v>
      </c>
      <c r="G558" s="83">
        <f>SUM(MID(E558,1,1),MID(E558,2,1),MID(E558,3,1),MID(E558,4,1),MID(F558,1,1),MID(F558,2,1),MID(F558,4,1),MID(F558,5,1))</f>
        <v>46</v>
      </c>
      <c r="H558" s="83">
        <f>IF(MOD(G558,9)=0,9,MOD(G558,9))</f>
        <v>1</v>
      </c>
      <c r="I558" s="83" t="str">
        <f>IFERROR(MID("日月火水木金土",WEEKDAY(D558),1),"")</f>
        <v>月</v>
      </c>
      <c r="J558" s="303" t="s">
        <v>5570</v>
      </c>
      <c r="K558" s="87" t="str">
        <f>VLOOKUP(F558,石と花メイン,3,FALSE)</f>
        <v>◇金剛石</v>
      </c>
      <c r="L558" s="296" t="str">
        <f>VLOOKUP(F558,石と花メイン,4,FALSE)</f>
        <v>コスモス【秋桜】</v>
      </c>
      <c r="M558" s="392">
        <f>IF(OR(MONTH(F558)&lt;7,AND(MONTH(F558)=7,DAY(F558)&lt;=25)),
MOD(SUM((E558-1901)*365,259),260),
MOD(SUM((E558-1900)*365,259),260))</f>
        <v>254</v>
      </c>
      <c r="N558" s="330">
        <f>IF(AND(MONTH(F558)=7,DAY(F558)&gt;25),1,
ROUNDDOWN((SUM(VLOOKUP(MONTH(F558),D暦変換用数値,2,FALSE),DAY(F558))/28)+1,0))</f>
        <v>3</v>
      </c>
      <c r="O558" s="84">
        <f>IF(AND(MONTH(F558)=7,DAY(F558)&gt;25),DAY(F558)-25,
MOD((SUM(VLOOKUP(MONTH(F558),D暦変換用数値,2,FALSE),DAY(F558))),28)+1)</f>
        <v>8</v>
      </c>
      <c r="P558" s="405">
        <f>IF(OR(MONTH(F558)&lt;7,AND(MONTH(F558)=7,DAY(F558)&lt;=25)),
MOD(SUM((E558-1901)*365,(N558-1)*28,O558,258),260),
MOD(SUM((E558-1900)*365,(N558-1)*28,O558,258),260))</f>
        <v>57</v>
      </c>
      <c r="Q558" s="371" t="str">
        <f>VLOOKUP(MOD(P558,4),色,2,FALSE)</f>
        <v>赤い</v>
      </c>
      <c r="R558" s="289" t="str">
        <f>VLOOKUP(MOD(P558,13),銀河の音,2,FALSE)</f>
        <v>倍音の</v>
      </c>
      <c r="S558" s="382" t="str">
        <f>VLOOKUP(MOD(P558,20),太陽の紋章,2,FALSE)</f>
        <v>地球</v>
      </c>
      <c r="T558" s="95" t="s">
        <v>5571</v>
      </c>
    </row>
    <row r="559" spans="1:20" s="329" customFormat="1" ht="13.5" customHeight="1">
      <c r="A559" s="286" t="str">
        <f>VLOOKUP(MOD(E559,10),十干,2,FALSE)</f>
        <v>己</v>
      </c>
      <c r="B559" s="283" t="str">
        <f>VLOOKUP(MOD(E559,12),十二支,3,FALSE)</f>
        <v xml:space="preserve">02 零 </v>
      </c>
      <c r="C559" s="284" t="str">
        <f>VLOOKUP(F559,星座,3,TRUE)</f>
        <v xml:space="preserve">08 軍 </v>
      </c>
      <c r="D559" s="530">
        <v>36436</v>
      </c>
      <c r="E559" s="85">
        <f>IFERROR(YEAR(D559),LEFT(D559,4))</f>
        <v>1999</v>
      </c>
      <c r="F559" s="85" t="str">
        <f>IF(ISTEXT(D559),RIGHT(D559,5),TEXT(D559,"mm/dd"))</f>
        <v>10/03</v>
      </c>
      <c r="G559" s="85">
        <f>SUM(MID(E559,1,1),MID(E559,2,1),MID(E559,3,1),MID(E559,4,1),MID(F559,1,1),MID(F559,2,1),MID(F559,4,1),MID(F559,5,1))</f>
        <v>32</v>
      </c>
      <c r="H559" s="85">
        <f>IF(MOD(G559,9)=0,9,MOD(G559,9))</f>
        <v>5</v>
      </c>
      <c r="I559" s="85" t="str">
        <f>IFERROR(MID("日月火水木金土",WEEKDAY(D559),1),"")</f>
        <v>日</v>
      </c>
      <c r="J559" s="308" t="s">
        <v>6826</v>
      </c>
      <c r="K559" s="87" t="str">
        <f>VLOOKUP(F559,石と花メイン,3,FALSE)</f>
        <v>◇金剛石</v>
      </c>
      <c r="L559" s="300" t="str">
        <f>VLOOKUP(F559,石と花メイン,4,FALSE)</f>
        <v>紫苑【鬼の醜草】</v>
      </c>
      <c r="M559" s="397">
        <f>IF(OR(MONTH(F559)&lt;7,AND(MONTH(F559)=7,DAY(F559)&lt;=25)),
MOD(SUM((E559-1901)*365,259),260),
MOD(SUM((E559-1900)*365,259),260))</f>
        <v>254</v>
      </c>
      <c r="N559" s="87">
        <f>IF(AND(MONTH(F559)=7,DAY(F559)&gt;25),1,
ROUNDDOWN((SUM(VLOOKUP(MONTH(F559),D暦変換用数値,2,FALSE),DAY(F559))/28)+1,0))</f>
        <v>3</v>
      </c>
      <c r="O559" s="82">
        <f>IF(AND(MONTH(F559)=7,DAY(F559)&gt;25),DAY(F559)-25,
MOD((SUM(VLOOKUP(MONTH(F559),D暦変換用数値,2,FALSE),DAY(F559))),28)+1)</f>
        <v>14</v>
      </c>
      <c r="P559" s="409">
        <f>IF(OR(MONTH(F559)&lt;7,AND(MONTH(F559)=7,DAY(F559)&lt;=25)),
MOD(SUM((E559-1901)*365,(N559-1)*28,O559,258),260),
MOD(SUM((E559-1900)*365,(N559-1)*28,O559,258),260))</f>
        <v>63</v>
      </c>
      <c r="Q559" s="371" t="str">
        <f>VLOOKUP(MOD(P559,4),色,2,FALSE)</f>
        <v>青い</v>
      </c>
      <c r="R559" s="289" t="str">
        <f>VLOOKUP(MOD(P559,13),銀河の音,2,FALSE)</f>
        <v>スペクトルの</v>
      </c>
      <c r="S559" s="382" t="str">
        <f>VLOOKUP(MOD(P559,20),太陽の紋章,2,FALSE)</f>
        <v>夜</v>
      </c>
      <c r="T559" s="95" t="s">
        <v>6827</v>
      </c>
    </row>
    <row r="560" spans="1:20" s="329" customFormat="1" ht="13.5" customHeight="1">
      <c r="A560" s="282" t="str">
        <f>VLOOKUP(MOD(E560,10),十干,2,FALSE)</f>
        <v>己</v>
      </c>
      <c r="B560" s="283" t="str">
        <f>VLOOKUP(MOD(E560,12),十二支,3,FALSE)</f>
        <v xml:space="preserve">02 零 </v>
      </c>
      <c r="C560" s="284" t="str">
        <f>VLOOKUP(F560,星座,3,TRUE)</f>
        <v xml:space="preserve">08 軍 </v>
      </c>
      <c r="D560" s="533">
        <v>36437</v>
      </c>
      <c r="E560" s="83">
        <f>IFERROR(YEAR(D560),LEFT(D560,4))</f>
        <v>1999</v>
      </c>
      <c r="F560" s="83" t="str">
        <f>IF(ISTEXT(D560),RIGHT(D560,5),TEXT(D560,"mm/dd"))</f>
        <v>10/04</v>
      </c>
      <c r="G560" s="83">
        <f>SUM(MID(E560,1,1),MID(E560,2,1),MID(E560,3,1),MID(E560,4,1),MID(F560,1,1),MID(F560,2,1),MID(F560,4,1),MID(F560,5,1))</f>
        <v>33</v>
      </c>
      <c r="H560" s="83">
        <f>IF(MOD(G560,9)=0,9,MOD(G560,9))</f>
        <v>6</v>
      </c>
      <c r="I560" s="83" t="str">
        <f>IFERROR(MID("日月火水木金土",WEEKDAY(D560),1),"")</f>
        <v>月</v>
      </c>
      <c r="J560" s="303" t="s">
        <v>5984</v>
      </c>
      <c r="K560" s="87" t="str">
        <f>VLOOKUP(F560,石と花メイン,3,FALSE)</f>
        <v>●孔雀石</v>
      </c>
      <c r="L560" s="296" t="str">
        <f>VLOOKUP(F560,石と花メイン,4,FALSE)</f>
        <v>レースフラワー【毒芹擬】</v>
      </c>
      <c r="M560" s="392">
        <f>IF(OR(MONTH(F560)&lt;7,AND(MONTH(F560)=7,DAY(F560)&lt;=25)),
MOD(SUM((E560-1901)*365,259),260),
MOD(SUM((E560-1900)*365,259),260))</f>
        <v>254</v>
      </c>
      <c r="N560" s="330">
        <f>IF(AND(MONTH(F560)=7,DAY(F560)&gt;25),1,
ROUNDDOWN((SUM(VLOOKUP(MONTH(F560),D暦変換用数値,2,FALSE),DAY(F560))/28)+1,0))</f>
        <v>3</v>
      </c>
      <c r="O560" s="84">
        <f>IF(AND(MONTH(F560)=7,DAY(F560)&gt;25),DAY(F560)-25,
MOD((SUM(VLOOKUP(MONTH(F560),D暦変換用数値,2,FALSE),DAY(F560))),28)+1)</f>
        <v>15</v>
      </c>
      <c r="P560" s="405">
        <f>IF(OR(MONTH(F560)&lt;7,AND(MONTH(F560)=7,DAY(F560)&lt;=25)),
MOD(SUM((E560-1901)*365,(N560-1)*28,O560,258),260),
MOD(SUM((E560-1900)*365,(N560-1)*28,O560,258),260))</f>
        <v>64</v>
      </c>
      <c r="Q560" s="371" t="str">
        <f>VLOOKUP(MOD(P560,4),色,2,FALSE)</f>
        <v>黄色い</v>
      </c>
      <c r="R560" s="289" t="str">
        <f>VLOOKUP(MOD(P560,13),銀河の音,2,FALSE)</f>
        <v>水晶の</v>
      </c>
      <c r="S560" s="382" t="str">
        <f>VLOOKUP(MOD(P560,20),太陽の紋章,2,FALSE)</f>
        <v>種</v>
      </c>
      <c r="T560" s="109" t="s">
        <v>3922</v>
      </c>
    </row>
    <row r="561" spans="1:20" s="329" customFormat="1" ht="13.5" customHeight="1">
      <c r="A561" s="282" t="str">
        <f>VLOOKUP(MOD(E561,10),十干,2,FALSE)</f>
        <v>己</v>
      </c>
      <c r="B561" s="283" t="str">
        <f>VLOOKUP(MOD(E561,12),十二支,3,FALSE)</f>
        <v xml:space="preserve">02 零 </v>
      </c>
      <c r="C561" s="284" t="str">
        <f>VLOOKUP(F561,星座,3,TRUE)</f>
        <v xml:space="preserve">08 軍 </v>
      </c>
      <c r="D561" s="533">
        <v>36445</v>
      </c>
      <c r="E561" s="83">
        <f>IFERROR(YEAR(D561),LEFT(D561,4))</f>
        <v>1999</v>
      </c>
      <c r="F561" s="83" t="str">
        <f>IF(ISTEXT(D561),RIGHT(D561,5),TEXT(D561,"mm/dd"))</f>
        <v>10/12</v>
      </c>
      <c r="G561" s="83">
        <f>SUM(MID(E561,1,1),MID(E561,2,1),MID(E561,3,1),MID(E561,4,1),MID(F561,1,1),MID(F561,2,1),MID(F561,4,1),MID(F561,5,1))</f>
        <v>32</v>
      </c>
      <c r="H561" s="83">
        <f>IF(MOD(G561,9)=0,9,MOD(G561,9))</f>
        <v>5</v>
      </c>
      <c r="I561" s="83" t="str">
        <f>IFERROR(MID("日月火水木金土",WEEKDAY(D561),1),"")</f>
        <v>火</v>
      </c>
      <c r="J561" s="303" t="s">
        <v>5985</v>
      </c>
      <c r="K561" s="87" t="str">
        <f>VLOOKUP(F561,石と花メイン,3,FALSE)</f>
        <v>◆黄玉</v>
      </c>
      <c r="L561" s="296" t="str">
        <f>VLOOKUP(F561,石と花メイン,4,FALSE)</f>
        <v>苔桃</v>
      </c>
      <c r="M561" s="392">
        <f>IF(OR(MONTH(F561)&lt;7,AND(MONTH(F561)=7,DAY(F561)&lt;=25)),
MOD(SUM((E561-1901)*365,259),260),
MOD(SUM((E561-1900)*365,259),260))</f>
        <v>254</v>
      </c>
      <c r="N561" s="330">
        <f>IF(AND(MONTH(F561)=7,DAY(F561)&gt;25),1,
ROUNDDOWN((SUM(VLOOKUP(MONTH(F561),D暦変換用数値,2,FALSE),DAY(F561))/28)+1,0))</f>
        <v>3</v>
      </c>
      <c r="O561" s="84">
        <f>IF(AND(MONTH(F561)=7,DAY(F561)&gt;25),DAY(F561)-25,
MOD((SUM(VLOOKUP(MONTH(F561),D暦変換用数値,2,FALSE),DAY(F561))),28)+1)</f>
        <v>23</v>
      </c>
      <c r="P561" s="405">
        <f>IF(OR(MONTH(F561)&lt;7,AND(MONTH(F561)=7,DAY(F561)&lt;=25)),
MOD(SUM((E561-1901)*365,(N561-1)*28,O561,258),260),
MOD(SUM((E561-1900)*365,(N561-1)*28,O561,258),260))</f>
        <v>72</v>
      </c>
      <c r="Q561" s="371" t="str">
        <f>VLOOKUP(MOD(P561,4),色,2,FALSE)</f>
        <v>黄色い</v>
      </c>
      <c r="R561" s="289" t="str">
        <f>VLOOKUP(MOD(P561,13),銀河の音,2,FALSE)</f>
        <v>共振の</v>
      </c>
      <c r="S561" s="382" t="str">
        <f>VLOOKUP(MOD(P561,20),太陽の紋章,2,FALSE)</f>
        <v>人</v>
      </c>
      <c r="T561" s="95" t="s">
        <v>258</v>
      </c>
    </row>
    <row r="562" spans="1:20" s="329" customFormat="1" ht="13.5" customHeight="1">
      <c r="A562" s="286" t="str">
        <f>VLOOKUP(MOD(E562,10),十干,2,FALSE)</f>
        <v>辛</v>
      </c>
      <c r="B562" s="283" t="str">
        <f>VLOOKUP(MOD(E562,12),十二支,3,FALSE)</f>
        <v xml:space="preserve">02 零 </v>
      </c>
      <c r="C562" s="284" t="str">
        <f>VLOOKUP(F562,星座,3,TRUE)</f>
        <v xml:space="preserve">08 軍 </v>
      </c>
      <c r="D562" s="530">
        <v>40815</v>
      </c>
      <c r="E562" s="85">
        <f>IFERROR(YEAR(D562),LEFT(D562,4))</f>
        <v>2011</v>
      </c>
      <c r="F562" s="85" t="str">
        <f>IF(ISTEXT(D562),RIGHT(D562,5),TEXT(D562,"mm/dd"))</f>
        <v>09/29</v>
      </c>
      <c r="G562" s="85">
        <f>SUM(MID(E562,1,1),MID(E562,2,1),MID(E562,3,1),MID(E562,4,1),MID(F562,1,1),MID(F562,2,1),MID(F562,4,1),MID(F562,5,1))</f>
        <v>24</v>
      </c>
      <c r="H562" s="85">
        <f>IF(MOD(G562,9)=0,9,MOD(G562,9))</f>
        <v>6</v>
      </c>
      <c r="I562" s="85" t="str">
        <f>IFERROR(MID("日月火水木金土",WEEKDAY(D562),1),"")</f>
        <v>木</v>
      </c>
      <c r="J562" s="308" t="s">
        <v>7760</v>
      </c>
      <c r="K562" s="87" t="str">
        <f>VLOOKUP(F562,石と花メイン,3,FALSE)</f>
        <v>◆青玉</v>
      </c>
      <c r="L562" s="300" t="str">
        <f>VLOOKUP(F562,石と花メイン,4,FALSE)</f>
        <v>アスター【蝦夷菊】</v>
      </c>
      <c r="M562" s="397">
        <f>IF(OR(MONTH(F562)&lt;7,AND(MONTH(F562)=7,DAY(F562)&lt;=25)),
MOD(SUM((E562-1901)*365,259),260),
MOD(SUM((E562-1900)*365,259),260))</f>
        <v>214</v>
      </c>
      <c r="N562" s="87">
        <f>IF(AND(MONTH(F562)=7,DAY(F562)&gt;25),1,
ROUNDDOWN((SUM(VLOOKUP(MONTH(F562),D暦変換用数値,2,FALSE),DAY(F562))/28)+1,0))</f>
        <v>3</v>
      </c>
      <c r="O562" s="82">
        <f>IF(AND(MONTH(F562)=7,DAY(F562)&gt;25),DAY(F562)-25,
MOD((SUM(VLOOKUP(MONTH(F562),D暦変換用数値,2,FALSE),DAY(F562))),28)+1)</f>
        <v>10</v>
      </c>
      <c r="P562" s="409">
        <f>IF(OR(MONTH(F562)&lt;7,AND(MONTH(F562)=7,DAY(F562)&lt;=25)),
MOD(SUM((E562-1901)*365,(N562-1)*28,O562,258),260),
MOD(SUM((E562-1900)*365,(N562-1)*28,O562,258),260))</f>
        <v>19</v>
      </c>
      <c r="Q562" s="371" t="str">
        <f>VLOOKUP(MOD(P562,4),色,2,FALSE)</f>
        <v>青い</v>
      </c>
      <c r="R562" s="289" t="str">
        <f>VLOOKUP(MOD(P562,13),銀河の音,2,FALSE)</f>
        <v>律動の</v>
      </c>
      <c r="S562" s="382" t="str">
        <f>VLOOKUP(MOD(P562,20),太陽の紋章,2,FALSE)</f>
        <v>嵐</v>
      </c>
      <c r="T562" s="95" t="s">
        <v>7761</v>
      </c>
    </row>
    <row r="563" spans="1:20" s="329" customFormat="1" ht="13.5" customHeight="1">
      <c r="A563" s="286" t="str">
        <f>VLOOKUP(MOD(E563,10),十干,2,FALSE)</f>
        <v>辛</v>
      </c>
      <c r="B563" s="283" t="str">
        <f>VLOOKUP(MOD(E563,12),十二支,3,FALSE)</f>
        <v xml:space="preserve">02 零 </v>
      </c>
      <c r="C563" s="284" t="str">
        <f>VLOOKUP(F563,星座,3,TRUE)</f>
        <v xml:space="preserve">08 軍 </v>
      </c>
      <c r="D563" s="530">
        <v>40826</v>
      </c>
      <c r="E563" s="85">
        <f>IFERROR(YEAR(D563),LEFT(D563,4))</f>
        <v>2011</v>
      </c>
      <c r="F563" s="85" t="str">
        <f>IF(ISTEXT(D563),RIGHT(D563,5),TEXT(D563,"mm/dd"))</f>
        <v>10/10</v>
      </c>
      <c r="G563" s="85">
        <f>SUM(MID(E563,1,1),MID(E563,2,1),MID(E563,3,1),MID(E563,4,1),MID(F563,1,1),MID(F563,2,1),MID(F563,4,1),MID(F563,5,1))</f>
        <v>6</v>
      </c>
      <c r="H563" s="85">
        <f>IF(MOD(G563,9)=0,9,MOD(G563,9))</f>
        <v>6</v>
      </c>
      <c r="I563" s="85" t="str">
        <f>IFERROR(MID("日月火水木金土",WEEKDAY(D563),1),"")</f>
        <v>月</v>
      </c>
      <c r="J563" s="308" t="s">
        <v>7773</v>
      </c>
      <c r="K563" s="87" t="str">
        <f>VLOOKUP(F563,石と花メイン,3,FALSE)</f>
        <v>■黒縞瑪瑙</v>
      </c>
      <c r="L563" s="300" t="str">
        <f>VLOOKUP(F563,石と花メイン,4,FALSE)</f>
        <v>数珠玉【唐麦】</v>
      </c>
      <c r="M563" s="397">
        <f>IF(OR(MONTH(F563)&lt;7,AND(MONTH(F563)=7,DAY(F563)&lt;=25)),
MOD(SUM((E563-1901)*365,259),260),
MOD(SUM((E563-1900)*365,259),260))</f>
        <v>214</v>
      </c>
      <c r="N563" s="87">
        <f>IF(AND(MONTH(F563)=7,DAY(F563)&gt;25),1,
ROUNDDOWN((SUM(VLOOKUP(MONTH(F563),D暦変換用数値,2,FALSE),DAY(F563))/28)+1,0))</f>
        <v>3</v>
      </c>
      <c r="O563" s="82">
        <f>IF(AND(MONTH(F563)=7,DAY(F563)&gt;25),DAY(F563)-25,
MOD((SUM(VLOOKUP(MONTH(F563),D暦変換用数値,2,FALSE),DAY(F563))),28)+1)</f>
        <v>21</v>
      </c>
      <c r="P563" s="409">
        <f>IF(OR(MONTH(F563)&lt;7,AND(MONTH(F563)=7,DAY(F563)&lt;=25)),
MOD(SUM((E563-1901)*365,(N563-1)*28,O563,258),260),
MOD(SUM((E563-1900)*365,(N563-1)*28,O563,258),260))</f>
        <v>30</v>
      </c>
      <c r="Q563" s="371" t="str">
        <f>VLOOKUP(MOD(P563,4),色,2,FALSE)</f>
        <v>白い</v>
      </c>
      <c r="R563" s="289" t="str">
        <f>VLOOKUP(MOD(P563,13),銀河の音,2,FALSE)</f>
        <v>自己存在の</v>
      </c>
      <c r="S563" s="382" t="str">
        <f>VLOOKUP(MOD(P563,20),太陽の紋章,2,FALSE)</f>
        <v>犬</v>
      </c>
      <c r="T563" s="91"/>
    </row>
    <row r="564" spans="1:20" s="329" customFormat="1" ht="13.5" customHeight="1">
      <c r="A564" s="50" t="str">
        <f>VLOOKUP(MOD(E564,10),十干,2,FALSE)</f>
        <v>丁</v>
      </c>
      <c r="B564" s="199" t="str">
        <f>VLOOKUP(MOD(E564,12),十二支,3,FALSE)</f>
        <v xml:space="preserve">02 零 </v>
      </c>
      <c r="C564" s="200" t="str">
        <f>VLOOKUP(F564,星座,3,TRUE)</f>
        <v xml:space="preserve">08 軍 </v>
      </c>
      <c r="D564" s="531" t="s">
        <v>1456</v>
      </c>
      <c r="E564" s="1" t="str">
        <f>IFERROR(YEAR(D564),LEFT(D564,4))</f>
        <v>1867</v>
      </c>
      <c r="F564" s="1" t="str">
        <f>IF(ISTEXT(D564),RIGHT(D564,5),TEXT(D564,"mm/dd"))</f>
        <v>10/14</v>
      </c>
      <c r="G564" s="44">
        <f>SUM(MID(E564,1,1),MID(E564,2,1),MID(E564,3,1),MID(E564,4,1),MID(F564,1,1),MID(F564,2,1),MID(F564,4,1),MID(F564,5,1))</f>
        <v>28</v>
      </c>
      <c r="H564" s="45">
        <f>IF(MOD(G564,9)=0,9,MOD(G564,9))</f>
        <v>1</v>
      </c>
      <c r="I564" s="45" t="str">
        <f>IFERROR(MID("日月火水木金土",WEEKDAY(D564),1),"")</f>
        <v/>
      </c>
      <c r="J564" s="304" t="s">
        <v>1986</v>
      </c>
      <c r="K564" s="202" t="str">
        <f>VLOOKUP(F564,石と花メイン,3,FALSE)</f>
        <v>■紫水晶</v>
      </c>
      <c r="L564" s="297" t="str">
        <f>VLOOKUP(F564,石と花メイン,4,FALSE)</f>
        <v>菊【齢草】</v>
      </c>
      <c r="M564" s="393">
        <f>IF(OR(MONTH(F564)&lt;7,AND(MONTH(F564)=7,DAY(F564)&lt;=25)),
MOD(SUM((E564-1901)*365,259),260),
MOD(SUM((E564-1900)*365,259),260))</f>
        <v>174</v>
      </c>
      <c r="N564" s="390">
        <f>IF(AND(MONTH(F564)=7,DAY(F564)&gt;25),1,
ROUNDDOWN((SUM(VLOOKUP(MONTH(F564),D暦変換用数値,2,FALSE),DAY(F564))/28)+1,0))</f>
        <v>3</v>
      </c>
      <c r="O564" s="205">
        <f>IF(AND(MONTH(F564)=7,DAY(F564)&gt;25),DAY(F564)-25,
MOD((SUM(VLOOKUP(MONTH(F564),D暦変換用数値,2,FALSE),DAY(F564))),28)+1)</f>
        <v>25</v>
      </c>
      <c r="P564" s="406">
        <f>IF(OR(MONTH(F564)&lt;7,AND(MONTH(F564)=7,DAY(F564)&lt;=25)),
MOD(SUM((E564-1901)*365,(N564-1)*28,O564,258),260),
MOD(SUM((E564-1900)*365,(N564-1)*28,O564,258),260))</f>
        <v>254</v>
      </c>
      <c r="Q564" s="375" t="str">
        <f>VLOOKUP(MOD(P564,4),色,2,FALSE)</f>
        <v>白い</v>
      </c>
      <c r="R564" s="293" t="str">
        <f>VLOOKUP(MOD(P564,13),銀河の音,2,FALSE)</f>
        <v>共振の</v>
      </c>
      <c r="S564" s="386" t="str">
        <f>VLOOKUP(MOD(P564,20),太陽の紋章,2,FALSE)</f>
        <v>魔法使い</v>
      </c>
      <c r="T564" s="98" t="s">
        <v>3736</v>
      </c>
    </row>
    <row r="565" spans="1:20" s="329" customFormat="1" ht="13.5" customHeight="1">
      <c r="A565" s="282" t="str">
        <f>VLOOKUP(MOD(E565,10),十干,2,FALSE)</f>
        <v>辛</v>
      </c>
      <c r="B565" s="283" t="str">
        <f>VLOOKUP(MOD(E565,12),十二支,3,FALSE)</f>
        <v xml:space="preserve">02 零 </v>
      </c>
      <c r="C565" s="284" t="str">
        <f>VLOOKUP(F565,星座,3,TRUE)</f>
        <v xml:space="preserve">08 軍 </v>
      </c>
      <c r="D565" s="533" t="s">
        <v>8668</v>
      </c>
      <c r="E565" s="83" t="str">
        <f>IFERROR(YEAR(D565),LEFT(D565,4))</f>
        <v>1891</v>
      </c>
      <c r="F565" s="83" t="str">
        <f>IF(ISTEXT(D565),RIGHT(D565,5),TEXT(D565,"mm/dd"))</f>
        <v>09/28</v>
      </c>
      <c r="G565" s="83">
        <f>SUM(MID(E565,1,1),MID(E565,2,1),MID(E565,3,1),MID(E565,4,1),MID(F565,1,1),MID(F565,2,1),MID(F565,4,1),MID(F565,5,1))</f>
        <v>38</v>
      </c>
      <c r="H565" s="83">
        <f>IF(MOD(G565,9)=0,9,MOD(G565,9))</f>
        <v>2</v>
      </c>
      <c r="I565" s="83" t="str">
        <f>IFERROR(MID("日月火水木金土",WEEKDAY(D565),1),"")</f>
        <v/>
      </c>
      <c r="J565" s="303" t="s">
        <v>4370</v>
      </c>
      <c r="K565" s="87" t="str">
        <f>VLOOKUP(F565,石と花メイン,3,FALSE)</f>
        <v>◆翠玉</v>
      </c>
      <c r="L565" s="296" t="str">
        <f>VLOOKUP(F565,石と花メイン,4,FALSE)</f>
        <v>葉鶏頭【雁来紅】</v>
      </c>
      <c r="M565" s="392">
        <f>IF(OR(MONTH(F565)&lt;7,AND(MONTH(F565)=7,DAY(F565)&lt;=25)),
MOD(SUM((E565-1901)*365,259),260),
MOD(SUM((E565-1900)*365,259),260))</f>
        <v>94</v>
      </c>
      <c r="N565" s="330">
        <f>IF(AND(MONTH(F565)=7,DAY(F565)&gt;25),1,
ROUNDDOWN((SUM(VLOOKUP(MONTH(F565),D暦変換用数値,2,FALSE),DAY(F565))/28)+1,0))</f>
        <v>3</v>
      </c>
      <c r="O565" s="84">
        <f>IF(AND(MONTH(F565)=7,DAY(F565)&gt;25),DAY(F565)-25,
MOD((SUM(VLOOKUP(MONTH(F565),D暦変換用数値,2,FALSE),DAY(F565))),28)+1)</f>
        <v>9</v>
      </c>
      <c r="P565" s="405">
        <f>IF(OR(MONTH(F565)&lt;7,AND(MONTH(F565)=7,DAY(F565)&lt;=25)),
MOD(SUM((E565-1901)*365,(N565-1)*28,O565,258),260),
MOD(SUM((E565-1900)*365,(N565-1)*28,O565,258),260))</f>
        <v>158</v>
      </c>
      <c r="Q565" s="371" t="str">
        <f>VLOOKUP(MOD(P565,4),色,2,FALSE)</f>
        <v>白い</v>
      </c>
      <c r="R565" s="289" t="str">
        <f>VLOOKUP(MOD(P565,13),銀河の音,2,FALSE)</f>
        <v>月の</v>
      </c>
      <c r="S565" s="382" t="str">
        <f>VLOOKUP(MOD(P565,20),太陽の紋章,2,FALSE)</f>
        <v>鏡</v>
      </c>
      <c r="T565" s="95" t="s">
        <v>2129</v>
      </c>
    </row>
    <row r="566" spans="1:20" s="329" customFormat="1" ht="13.5" customHeight="1">
      <c r="A566" s="50" t="str">
        <f>VLOOKUP(MOD(E566,10),十干,2,FALSE)</f>
        <v>辛</v>
      </c>
      <c r="B566" s="199" t="str">
        <f>VLOOKUP(MOD(E566,12),十二支,3,FALSE)</f>
        <v xml:space="preserve">02 零 </v>
      </c>
      <c r="C566" s="200" t="str">
        <f>VLOOKUP(F566,星座,3,TRUE)</f>
        <v xml:space="preserve">08 軍 </v>
      </c>
      <c r="D566" s="531" t="s">
        <v>1457</v>
      </c>
      <c r="E566" s="1" t="str">
        <f>IFERROR(YEAR(D566),LEFT(D566,4))</f>
        <v>1891</v>
      </c>
      <c r="F566" s="1" t="str">
        <f>IF(ISTEXT(D566),RIGHT(D566,5),TEXT(D566,"mm/dd"))</f>
        <v>10/12</v>
      </c>
      <c r="G566" s="44">
        <f>SUM(MID(E566,1,1),MID(E566,2,1),MID(E566,3,1),MID(E566,4,1),MID(F566,1,1),MID(F566,2,1),MID(F566,4,1),MID(F566,5,1))</f>
        <v>23</v>
      </c>
      <c r="H566" s="45">
        <f>IF(MOD(G566,9)=0,9,MOD(G566,9))</f>
        <v>5</v>
      </c>
      <c r="I566" s="45" t="str">
        <f>IFERROR(MID("日月火水木金土",WEEKDAY(D566),1),"")</f>
        <v/>
      </c>
      <c r="J566" s="304" t="s">
        <v>1987</v>
      </c>
      <c r="K566" s="202" t="str">
        <f>VLOOKUP(F566,石と花メイン,3,FALSE)</f>
        <v>◆黄玉</v>
      </c>
      <c r="L566" s="297" t="str">
        <f>VLOOKUP(F566,石と花メイン,4,FALSE)</f>
        <v>苔桃</v>
      </c>
      <c r="M566" s="393">
        <f>IF(OR(MONTH(F566)&lt;7,AND(MONTH(F566)=7,DAY(F566)&lt;=25)),
MOD(SUM((E566-1901)*365,259),260),
MOD(SUM((E566-1900)*365,259),260))</f>
        <v>94</v>
      </c>
      <c r="N566" s="390">
        <f>IF(AND(MONTH(F566)=7,DAY(F566)&gt;25),1,
ROUNDDOWN((SUM(VLOOKUP(MONTH(F566),D暦変換用数値,2,FALSE),DAY(F566))/28)+1,0))</f>
        <v>3</v>
      </c>
      <c r="O566" s="205">
        <f>IF(AND(MONTH(F566)=7,DAY(F566)&gt;25),DAY(F566)-25,
MOD((SUM(VLOOKUP(MONTH(F566),D暦変換用数値,2,FALSE),DAY(F566))),28)+1)</f>
        <v>23</v>
      </c>
      <c r="P566" s="406">
        <f>IF(OR(MONTH(F566)&lt;7,AND(MONTH(F566)=7,DAY(F566)&lt;=25)),
MOD(SUM((E566-1901)*365,(N566-1)*28,O566,258),260),
MOD(SUM((E566-1900)*365,(N566-1)*28,O566,258),260))</f>
        <v>172</v>
      </c>
      <c r="Q566" s="373" t="str">
        <f>VLOOKUP(MOD(P566,4),色,2,FALSE)</f>
        <v>黄色い</v>
      </c>
      <c r="R566" s="291" t="str">
        <f>VLOOKUP(MOD(P566,13),銀河の音,2,FALSE)</f>
        <v>電気の</v>
      </c>
      <c r="S566" s="384" t="str">
        <f>VLOOKUP(MOD(P566,20),太陽の紋章,2,FALSE)</f>
        <v>人</v>
      </c>
      <c r="T566" s="99" t="s">
        <v>1458</v>
      </c>
    </row>
    <row r="567" spans="1:20" s="329" customFormat="1" ht="13.5" customHeight="1">
      <c r="A567" s="50" t="str">
        <f>VLOOKUP(MOD(E567,10),十干,2,FALSE)</f>
        <v>癸</v>
      </c>
      <c r="B567" s="199" t="str">
        <f>VLOOKUP(MOD(E567,12),十二支,3,FALSE)</f>
        <v xml:space="preserve">02 零 </v>
      </c>
      <c r="C567" s="200" t="str">
        <f>VLOOKUP(F567,星座,3,TRUE)</f>
        <v xml:space="preserve">09 火 </v>
      </c>
      <c r="D567" s="531">
        <v>1197</v>
      </c>
      <c r="E567" s="1">
        <f>IFERROR(YEAR(D567),LEFT(D567,4))</f>
        <v>1903</v>
      </c>
      <c r="F567" s="1" t="str">
        <f>IF(ISTEXT(D567),RIGHT(D567,5),TEXT(D567,"mm/dd"))</f>
        <v>04/11</v>
      </c>
      <c r="G567" s="44">
        <f>SUM(MID(E567,1,1),MID(E567,2,1),MID(E567,3,1),MID(E567,4,1),MID(F567,1,1),MID(F567,2,1),MID(F567,4,1),MID(F567,5,1))</f>
        <v>19</v>
      </c>
      <c r="H567" s="45">
        <f>IF(MOD(G567,9)=0,9,MOD(G567,9))</f>
        <v>1</v>
      </c>
      <c r="I567" s="45" t="str">
        <f>IFERROR(MID("日月火水木金土",WEEKDAY(D567),1),"")</f>
        <v>土</v>
      </c>
      <c r="J567" s="304" t="s">
        <v>646</v>
      </c>
      <c r="K567" s="202" t="str">
        <f>VLOOKUP(F567,石と花メイン,3,FALSE)</f>
        <v>◆柘榴石</v>
      </c>
      <c r="L567" s="297" t="str">
        <f>VLOOKUP(F567,石と花メイン,4,FALSE)</f>
        <v>花忍</v>
      </c>
      <c r="M567" s="393">
        <f>IF(OR(MONTH(F567)&lt;7,AND(MONTH(F567)=7,DAY(F567)&lt;=25)),
MOD(SUM((E567-1901)*365,259),260),
MOD(SUM((E567-1900)*365,259),260))</f>
        <v>209</v>
      </c>
      <c r="N567" s="390">
        <f>IF(AND(MONTH(F567)=7,DAY(F567)&gt;25),1,
ROUNDDOWN((SUM(VLOOKUP(MONTH(F567),D暦変換用数値,2,FALSE),DAY(F567))/28)+1,0))</f>
        <v>10</v>
      </c>
      <c r="O567" s="205">
        <f>IF(AND(MONTH(F567)=7,DAY(F567)&gt;25),DAY(F567)-25,
MOD((SUM(VLOOKUP(MONTH(F567),D暦変換用数値,2,FALSE),DAY(F567))),28)+1)</f>
        <v>8</v>
      </c>
      <c r="P567" s="406">
        <f>IF(OR(MONTH(F567)&lt;7,AND(MONTH(F567)=7,DAY(F567)&lt;=25)),
MOD(SUM((E567-1901)*365,(N567-1)*28,O567,258),260),
MOD(SUM((E567-1900)*365,(N567-1)*28,O567,258),260))</f>
        <v>208</v>
      </c>
      <c r="Q567" s="373" t="str">
        <f>VLOOKUP(MOD(P567,4),色,2,FALSE)</f>
        <v>黄色い</v>
      </c>
      <c r="R567" s="291" t="str">
        <f>VLOOKUP(MOD(P567,13),銀河の音,2,FALSE)</f>
        <v>宇宙の</v>
      </c>
      <c r="S567" s="384" t="str">
        <f>VLOOKUP(MOD(P567,20),太陽の紋章,2,FALSE)</f>
        <v>星</v>
      </c>
      <c r="T567" s="97" t="s">
        <v>725</v>
      </c>
    </row>
    <row r="568" spans="1:20" s="329" customFormat="1" ht="13.5" customHeight="1">
      <c r="A568" s="49" t="str">
        <f>VLOOKUP(MOD(E568,10),十干,2,FALSE)</f>
        <v>乙</v>
      </c>
      <c r="B568" s="199" t="str">
        <f>VLOOKUP(MOD(E568,12),十二支,3,FALSE)</f>
        <v xml:space="preserve">02 零 </v>
      </c>
      <c r="C568" s="200" t="str">
        <f>VLOOKUP(F568,星座,3,TRUE)</f>
        <v xml:space="preserve">09 火 </v>
      </c>
      <c r="D568" s="535">
        <v>5569</v>
      </c>
      <c r="E568" s="45">
        <f>IFERROR(YEAR(D568),LEFT(D568,4))</f>
        <v>1915</v>
      </c>
      <c r="F568" s="45" t="str">
        <f>IF(ISTEXT(D568),RIGHT(D568,5),TEXT(D568,"mm/dd"))</f>
        <v>03/31</v>
      </c>
      <c r="G568" s="45">
        <f>SUM(MID(E568,1,1),MID(E568,2,1),MID(E568,3,1),MID(E568,4,1),MID(F568,1,1),MID(F568,2,1),MID(F568,4,1),MID(F568,5,1))</f>
        <v>23</v>
      </c>
      <c r="H568" s="45">
        <f>IF(MOD(G568,9)=0,9,MOD(G568,9))</f>
        <v>5</v>
      </c>
      <c r="I568" s="45" t="str">
        <f>IFERROR(MID("日月火水木金土",WEEKDAY(D568),1),"")</f>
        <v>水</v>
      </c>
      <c r="J568" s="305" t="s">
        <v>192</v>
      </c>
      <c r="K568" s="203" t="str">
        <f>VLOOKUP(F568,石と花メイン,3,FALSE)</f>
        <v>□水晶</v>
      </c>
      <c r="L568" s="298" t="str">
        <f>VLOOKUP(F568,石と花メイン,4,FALSE)</f>
        <v>苺【和蘭苺】</v>
      </c>
      <c r="M568" s="394">
        <f>IF(OR(MONTH(F568)&lt;7,AND(MONTH(F568)=7,DAY(F568)&lt;=25)),
MOD(SUM((E568-1901)*365,259),260),
MOD(SUM((E568-1900)*365,259),260))</f>
        <v>169</v>
      </c>
      <c r="N568" s="391">
        <f>IF(AND(MONTH(F568)=7,DAY(F568)&gt;25),1,
ROUNDDOWN((SUM(VLOOKUP(MONTH(F568),D暦変換用数値,2,FALSE),DAY(F568))/28)+1,0))</f>
        <v>9</v>
      </c>
      <c r="O568" s="46">
        <f>IF(AND(MONTH(F568)=7,DAY(F568)&gt;25),DAY(F568)-25,
MOD((SUM(VLOOKUP(MONTH(F568),D暦変換用数値,2,FALSE),DAY(F568))),28)+1)</f>
        <v>25</v>
      </c>
      <c r="P568" s="407">
        <f>IF(OR(MONTH(F568)&lt;7,AND(MONTH(F568)=7,DAY(F568)&lt;=25)),
MOD(SUM((E568-1901)*365,(N568-1)*28,O568,258),260),
MOD(SUM((E568-1900)*365,(N568-1)*28,O568,258),260))</f>
        <v>157</v>
      </c>
      <c r="Q568" s="372" t="str">
        <f>VLOOKUP(MOD(P568,4),色,2,FALSE)</f>
        <v>赤い</v>
      </c>
      <c r="R568" s="290" t="str">
        <f>VLOOKUP(MOD(P568,13),銀河の音,2,FALSE)</f>
        <v>磁気の</v>
      </c>
      <c r="S568" s="383" t="str">
        <f>VLOOKUP(MOD(P568,20),太陽の紋章,2,FALSE)</f>
        <v>地球</v>
      </c>
      <c r="T568" s="96" t="s">
        <v>191</v>
      </c>
    </row>
    <row r="569" spans="1:20" s="329" customFormat="1" ht="13.5" customHeight="1">
      <c r="A569" s="50" t="str">
        <f>VLOOKUP(MOD(E569,10),十干,2,FALSE)</f>
        <v>丁</v>
      </c>
      <c r="B569" s="199" t="str">
        <f>VLOOKUP(MOD(E569,12),十二支,3,FALSE)</f>
        <v xml:space="preserve">02 零 </v>
      </c>
      <c r="C569" s="200" t="str">
        <f>VLOOKUP(F569,星座,3,TRUE)</f>
        <v xml:space="preserve">09 火 </v>
      </c>
      <c r="D569" s="535">
        <v>9942</v>
      </c>
      <c r="E569" s="45">
        <f>IFERROR(YEAR(D569),LEFT(D569,4))</f>
        <v>1927</v>
      </c>
      <c r="F569" s="45" t="str">
        <f>IF(ISTEXT(D569),RIGHT(D569,5),TEXT(D569,"mm/dd"))</f>
        <v>03/21</v>
      </c>
      <c r="G569" s="45">
        <f>SUM(MID(E569,1,1),MID(E569,2,1),MID(E569,3,1),MID(E569,4,1),MID(F569,1,1),MID(F569,2,1),MID(F569,4,1),MID(F569,5,1))</f>
        <v>25</v>
      </c>
      <c r="H569" s="45">
        <f>IF(MOD(G569,9)=0,9,MOD(G569,9))</f>
        <v>7</v>
      </c>
      <c r="I569" s="45" t="str">
        <f>IFERROR(MID("日月火水木金土",WEEKDAY(D569),1),"")</f>
        <v>月</v>
      </c>
      <c r="J569" s="305" t="s">
        <v>585</v>
      </c>
      <c r="K569" s="203" t="str">
        <f>VLOOKUP(F569,石と花メイン,3,FALSE)</f>
        <v>◇金剛石</v>
      </c>
      <c r="L569" s="298" t="str">
        <f>VLOOKUP(F569,石と花メイン,4,FALSE)</f>
        <v>マダガスカルジャスミン</v>
      </c>
      <c r="M569" s="394">
        <f>IF(OR(MONTH(F569)&lt;7,AND(MONTH(F569)=7,DAY(F569)&lt;=25)),
MOD(SUM((E569-1901)*365,259),260),
MOD(SUM((E569-1900)*365,259),260))</f>
        <v>129</v>
      </c>
      <c r="N569" s="391">
        <f>IF(AND(MONTH(F569)=7,DAY(F569)&gt;25),1,
ROUNDDOWN((SUM(VLOOKUP(MONTH(F569),D暦変換用数値,2,FALSE),DAY(F569))/28)+1,0))</f>
        <v>9</v>
      </c>
      <c r="O569" s="46">
        <f>IF(AND(MONTH(F569)=7,DAY(F569)&gt;25),DAY(F569)-25,
MOD((SUM(VLOOKUP(MONTH(F569),D暦変換用数値,2,FALSE),DAY(F569))),28)+1)</f>
        <v>15</v>
      </c>
      <c r="P569" s="407">
        <f>IF(OR(MONTH(F569)&lt;7,AND(MONTH(F569)=7,DAY(F569)&lt;=25)),
MOD(SUM((E569-1901)*365,(N569-1)*28,O569,258),260),
MOD(SUM((E569-1900)*365,(N569-1)*28,O569,258),260))</f>
        <v>107</v>
      </c>
      <c r="Q569" s="374" t="str">
        <f>VLOOKUP(MOD(P569,4),色,2,FALSE)</f>
        <v>青い</v>
      </c>
      <c r="R569" s="292" t="str">
        <f>VLOOKUP(MOD(P569,13),銀河の音,2,FALSE)</f>
        <v>電気の</v>
      </c>
      <c r="S569" s="385" t="str">
        <f>VLOOKUP(MOD(P569,20),太陽の紋章,2,FALSE)</f>
        <v>手</v>
      </c>
      <c r="T569" s="96" t="s">
        <v>5448</v>
      </c>
    </row>
    <row r="570" spans="1:20" s="329" customFormat="1" ht="13.5" customHeight="1">
      <c r="A570" s="50" t="str">
        <f>VLOOKUP(MOD(E570,10),十干,2,FALSE)</f>
        <v>丁</v>
      </c>
      <c r="B570" s="199" t="str">
        <f>VLOOKUP(MOD(E570,12),十二支,3,FALSE)</f>
        <v xml:space="preserve">02 零 </v>
      </c>
      <c r="C570" s="200" t="str">
        <f>VLOOKUP(F570,星座,3,TRUE)</f>
        <v xml:space="preserve">09 火 </v>
      </c>
      <c r="D570" s="531">
        <v>9968</v>
      </c>
      <c r="E570" s="1">
        <f>IFERROR(YEAR(D570),LEFT(D570,4))</f>
        <v>1927</v>
      </c>
      <c r="F570" s="1" t="str">
        <f>IF(ISTEXT(D570),RIGHT(D570,5),TEXT(D570,"mm/dd"))</f>
        <v>04/16</v>
      </c>
      <c r="G570" s="44">
        <f>SUM(MID(E570,1,1),MID(E570,2,1),MID(E570,3,1),MID(E570,4,1),MID(F570,1,1),MID(F570,2,1),MID(F570,4,1),MID(F570,5,1))</f>
        <v>30</v>
      </c>
      <c r="H570" s="45">
        <f>IF(MOD(G570,9)=0,9,MOD(G570,9))</f>
        <v>3</v>
      </c>
      <c r="I570" s="45" t="str">
        <f>IFERROR(MID("日月火水木金土",WEEKDAY(D570),1),"")</f>
        <v>土</v>
      </c>
      <c r="J570" s="304" t="s">
        <v>647</v>
      </c>
      <c r="K570" s="202" t="str">
        <f>VLOOKUP(F570,石と花メイン,3,FALSE)</f>
        <v>◆紅玉</v>
      </c>
      <c r="L570" s="297" t="str">
        <f>VLOOKUP(F570,石と花メイン,4,FALSE)</f>
        <v>蓮華躑躅【鬼躑躅】</v>
      </c>
      <c r="M570" s="393">
        <f>IF(OR(MONTH(F570)&lt;7,AND(MONTH(F570)=7,DAY(F570)&lt;=25)),
MOD(SUM((E570-1901)*365,259),260),
MOD(SUM((E570-1900)*365,259),260))</f>
        <v>129</v>
      </c>
      <c r="N570" s="390">
        <f>IF(AND(MONTH(F570)=7,DAY(F570)&gt;25),1,
ROUNDDOWN((SUM(VLOOKUP(MONTH(F570),D暦変換用数値,2,FALSE),DAY(F570))/28)+1,0))</f>
        <v>10</v>
      </c>
      <c r="O570" s="205">
        <f>IF(AND(MONTH(F570)=7,DAY(F570)&gt;25),DAY(F570)-25,
MOD((SUM(VLOOKUP(MONTH(F570),D暦変換用数値,2,FALSE),DAY(F570))),28)+1)</f>
        <v>13</v>
      </c>
      <c r="P570" s="406">
        <f>IF(OR(MONTH(F570)&lt;7,AND(MONTH(F570)=7,DAY(F570)&lt;=25)),
MOD(SUM((E570-1901)*365,(N570-1)*28,O570,258),260),
MOD(SUM((E570-1900)*365,(N570-1)*28,O570,258),260))</f>
        <v>133</v>
      </c>
      <c r="Q570" s="372" t="str">
        <f>VLOOKUP(MOD(P570,4),色,2,FALSE)</f>
        <v>赤い</v>
      </c>
      <c r="R570" s="290" t="str">
        <f>VLOOKUP(MOD(P570,13),銀河の音,2,FALSE)</f>
        <v>電気の</v>
      </c>
      <c r="S570" s="383" t="str">
        <f>VLOOKUP(MOD(P570,20),太陽の紋章,2,FALSE)</f>
        <v>空歩く者</v>
      </c>
      <c r="T570" s="105" t="s">
        <v>3923</v>
      </c>
    </row>
    <row r="571" spans="1:20" s="329" customFormat="1" ht="13.5" customHeight="1">
      <c r="A571" s="50" t="str">
        <f>VLOOKUP(MOD(E571,10),十干,2,FALSE)</f>
        <v>己</v>
      </c>
      <c r="B571" s="199" t="str">
        <f>VLOOKUP(MOD(E571,12),十二支,3,FALSE)</f>
        <v xml:space="preserve">02 零 </v>
      </c>
      <c r="C571" s="200" t="str">
        <f>VLOOKUP(F571,星座,3,TRUE)</f>
        <v xml:space="preserve">09 火 </v>
      </c>
      <c r="D571" s="531">
        <v>14342</v>
      </c>
      <c r="E571" s="1">
        <f>IFERROR(YEAR(D571),LEFT(D571,4))</f>
        <v>1939</v>
      </c>
      <c r="F571" s="1" t="str">
        <f>IF(ISTEXT(D571),RIGHT(D571,5),TEXT(D571,"mm/dd"))</f>
        <v>04/07</v>
      </c>
      <c r="G571" s="44">
        <f>SUM(MID(E571,1,1),MID(E571,2,1),MID(E571,3,1),MID(E571,4,1),MID(F571,1,1),MID(F571,2,1),MID(F571,4,1),MID(F571,5,1))</f>
        <v>33</v>
      </c>
      <c r="H571" s="45">
        <f>IF(MOD(G571,9)=0,9,MOD(G571,9))</f>
        <v>6</v>
      </c>
      <c r="I571" s="45" t="str">
        <f>IFERROR(MID("日月火水木金土",WEEKDAY(D571),1),"")</f>
        <v>金</v>
      </c>
      <c r="J571" s="304" t="s">
        <v>648</v>
      </c>
      <c r="K571" s="202" t="str">
        <f>VLOOKUP(F571,石と花メイン,3,FALSE)</f>
        <v>◇金剛石</v>
      </c>
      <c r="L571" s="297" t="str">
        <f>VLOOKUP(F571,石と花メイン,4,FALSE)</f>
        <v>ディモルフォセカ【アフリカ金盞花】</v>
      </c>
      <c r="M571" s="393">
        <f>IF(OR(MONTH(F571)&lt;7,AND(MONTH(F571)=7,DAY(F571)&lt;=25)),
MOD(SUM((E571-1901)*365,259),260),
MOD(SUM((E571-1900)*365,259),260))</f>
        <v>89</v>
      </c>
      <c r="N571" s="390">
        <f>IF(AND(MONTH(F571)=7,DAY(F571)&gt;25),1,
ROUNDDOWN((SUM(VLOOKUP(MONTH(F571),D暦変換用数値,2,FALSE),DAY(F571))/28)+1,0))</f>
        <v>10</v>
      </c>
      <c r="O571" s="205">
        <f>IF(AND(MONTH(F571)=7,DAY(F571)&gt;25),DAY(F571)-25,
MOD((SUM(VLOOKUP(MONTH(F571),D暦変換用数値,2,FALSE),DAY(F571))),28)+1)</f>
        <v>4</v>
      </c>
      <c r="P571" s="406">
        <f>IF(OR(MONTH(F571)&lt;7,AND(MONTH(F571)=7,DAY(F571)&lt;=25)),
MOD(SUM((E571-1901)*365,(N571-1)*28,O571,258),260),
MOD(SUM((E571-1900)*365,(N571-1)*28,O571,258),260))</f>
        <v>84</v>
      </c>
      <c r="Q571" s="373" t="str">
        <f>VLOOKUP(MOD(P571,4),色,2,FALSE)</f>
        <v>黄色い</v>
      </c>
      <c r="R571" s="291" t="str">
        <f>VLOOKUP(MOD(P571,13),銀河の音,2,FALSE)</f>
        <v>律動の</v>
      </c>
      <c r="S571" s="384" t="str">
        <f>VLOOKUP(MOD(P571,20),太陽の紋章,2,FALSE)</f>
        <v>種</v>
      </c>
      <c r="T571" s="103" t="s">
        <v>726</v>
      </c>
    </row>
    <row r="572" spans="1:20" s="329" customFormat="1" ht="13.5" customHeight="1">
      <c r="A572" s="334" t="str">
        <f>VLOOKUP(MOD(E572,10),十干,2,FALSE)</f>
        <v>辛</v>
      </c>
      <c r="B572" s="331" t="str">
        <f>VLOOKUP(MOD(E572,12),十二支,3,FALSE)</f>
        <v xml:space="preserve">02 零 </v>
      </c>
      <c r="C572" s="332" t="str">
        <f>VLOOKUP(F572,星座,3,TRUE)</f>
        <v xml:space="preserve">09 火 </v>
      </c>
      <c r="D572" s="540">
        <v>18708</v>
      </c>
      <c r="E572" s="131">
        <f>IFERROR(YEAR(D572),LEFT(D572,4))</f>
        <v>1951</v>
      </c>
      <c r="F572" s="538" t="str">
        <f>IF(ISTEXT(D572),RIGHT(D572,5),TEXT(D572,"mm/dd"))</f>
        <v>03/21</v>
      </c>
      <c r="G572" s="131">
        <f>SUM(MID(E572,1,1),MID(E572,2,1),MID(E572,3,1),MID(E572,4,1),MID(F572,1,1),MID(F572,2,1),MID(F572,4,1),MID(F572,5,1))</f>
        <v>22</v>
      </c>
      <c r="H572" s="131">
        <f>IF(MOD(G572,9)=0,9,MOD(G572,9))</f>
        <v>4</v>
      </c>
      <c r="I572" s="131" t="str">
        <f>IFERROR(MID("日月火水木金土",WEEKDAY(D572),1),"")</f>
        <v>水</v>
      </c>
      <c r="J572" s="306" t="s">
        <v>9017</v>
      </c>
      <c r="K572" s="335" t="str">
        <f>VLOOKUP(F572,石と花メイン,3,FALSE)</f>
        <v>◇金剛石</v>
      </c>
      <c r="L572" s="302" t="str">
        <f>VLOOKUP(F572,石と花メイン,4,FALSE)</f>
        <v>マダガスカルジャスミン</v>
      </c>
      <c r="M572" s="396">
        <f>IF(OR(MONTH(F572)&lt;7,AND(MONTH(F572)=7,DAY(F572)&lt;=25)),
MOD(SUM((E572-1901)*365,259),260),
MOD(SUM((E572-1900)*365,259),260))</f>
        <v>49</v>
      </c>
      <c r="N572" s="335">
        <f>IF(AND(MONTH(F572)=7,DAY(F572)&gt;25),1,
ROUNDDOWN((SUM(VLOOKUP(MONTH(F572),D暦変換用数値,2,FALSE),DAY(F572))/28)+1,0))</f>
        <v>9</v>
      </c>
      <c r="O572" s="132">
        <f>IF(AND(MONTH(F572)=7,DAY(F572)&gt;25),DAY(F572)-25,
MOD((SUM(VLOOKUP(MONTH(F572),D暦変換用数値,2,FALSE),DAY(F572))),28)+1)</f>
        <v>15</v>
      </c>
      <c r="P572" s="404">
        <f>IF(OR(MONTH(F572)&lt;7,AND(MONTH(F572)=7,DAY(F572)&lt;=25)),
MOD(SUM((E572-1901)*365,(N572-1)*28,O572,258),260),
MOD(SUM((E572-1900)*365,(N572-1)*28,O572,258),260))</f>
        <v>27</v>
      </c>
      <c r="Q572" s="376" t="str">
        <f>VLOOKUP(MOD(P572,4),色,2,FALSE)</f>
        <v>青い</v>
      </c>
      <c r="R572" s="333" t="str">
        <f>VLOOKUP(MOD(P572,13),銀河の音,2,FALSE)</f>
        <v>磁気の</v>
      </c>
      <c r="S572" s="387" t="str">
        <f>VLOOKUP(MOD(P572,20),太陽の紋章,2,FALSE)</f>
        <v>手</v>
      </c>
      <c r="T572" s="145"/>
    </row>
    <row r="573" spans="1:20" s="329" customFormat="1" ht="13.5" customHeight="1">
      <c r="A573" s="50" t="str">
        <f>VLOOKUP(MOD(E573,10),十干,2,FALSE)</f>
        <v>辛</v>
      </c>
      <c r="B573" s="199" t="str">
        <f>VLOOKUP(MOD(E573,12),十二支,3,FALSE)</f>
        <v xml:space="preserve">02 零 </v>
      </c>
      <c r="C573" s="200" t="str">
        <f>VLOOKUP(F573,星座,3,TRUE)</f>
        <v xml:space="preserve">09 火 </v>
      </c>
      <c r="D573" s="531">
        <v>18720</v>
      </c>
      <c r="E573" s="1">
        <f>IFERROR(YEAR(D573),LEFT(D573,4))</f>
        <v>1951</v>
      </c>
      <c r="F573" s="1" t="str">
        <f>IF(ISTEXT(D573),RIGHT(D573,5),TEXT(D573,"mm/dd"))</f>
        <v>04/02</v>
      </c>
      <c r="G573" s="44">
        <f>SUM(MID(E573,1,1),MID(E573,2,1),MID(E573,3,1),MID(E573,4,1),MID(F573,1,1),MID(F573,2,1),MID(F573,4,1),MID(F573,5,1))</f>
        <v>22</v>
      </c>
      <c r="H573" s="45">
        <f>IF(MOD(G573,9)=0,9,MOD(G573,9))</f>
        <v>4</v>
      </c>
      <c r="I573" s="45" t="str">
        <f>IFERROR(MID("日月火水木金土",WEEKDAY(D573),1),"")</f>
        <v>月</v>
      </c>
      <c r="J573" s="304" t="s">
        <v>649</v>
      </c>
      <c r="K573" s="202" t="str">
        <f>VLOOKUP(F573,石と花メイン,3,FALSE)</f>
        <v>■紫水晶</v>
      </c>
      <c r="L573" s="297" t="str">
        <f>VLOOKUP(F573,石と花メイン,4,FALSE)</f>
        <v>都忘れ【野春菊】</v>
      </c>
      <c r="M573" s="393">
        <f>IF(OR(MONTH(F573)&lt;7,AND(MONTH(F573)=7,DAY(F573)&lt;=25)),
MOD(SUM((E573-1901)*365,259),260),
MOD(SUM((E573-1900)*365,259),260))</f>
        <v>49</v>
      </c>
      <c r="N573" s="390">
        <f>IF(AND(MONTH(F573)=7,DAY(F573)&gt;25),1,
ROUNDDOWN((SUM(VLOOKUP(MONTH(F573),D暦変換用数値,2,FALSE),DAY(F573))/28)+1,0))</f>
        <v>9</v>
      </c>
      <c r="O573" s="205">
        <f>IF(AND(MONTH(F573)=7,DAY(F573)&gt;25),DAY(F573)-25,
MOD((SUM(VLOOKUP(MONTH(F573),D暦変換用数値,2,FALSE),DAY(F573))),28)+1)</f>
        <v>27</v>
      </c>
      <c r="P573" s="406">
        <f>IF(OR(MONTH(F573)&lt;7,AND(MONTH(F573)=7,DAY(F573)&lt;=25)),
MOD(SUM((E573-1901)*365,(N573-1)*28,O573,258),260),
MOD(SUM((E573-1900)*365,(N573-1)*28,O573,258),260))</f>
        <v>39</v>
      </c>
      <c r="Q573" s="374" t="str">
        <f>VLOOKUP(MOD(P573,4),色,2,FALSE)</f>
        <v>青い</v>
      </c>
      <c r="R573" s="292" t="str">
        <f>VLOOKUP(MOD(P573,13),銀河の音,2,FALSE)</f>
        <v>宇宙の</v>
      </c>
      <c r="S573" s="385" t="str">
        <f>VLOOKUP(MOD(P573,20),太陽の紋章,2,FALSE)</f>
        <v>嵐</v>
      </c>
      <c r="T573" s="111" t="s">
        <v>8563</v>
      </c>
    </row>
    <row r="574" spans="1:20" s="329" customFormat="1" ht="13.5" customHeight="1">
      <c r="A574" s="50" t="str">
        <f>VLOOKUP(MOD(E574,10),十干,2,FALSE)</f>
        <v>辛</v>
      </c>
      <c r="B574" s="199" t="str">
        <f>VLOOKUP(MOD(E574,12),十二支,3,FALSE)</f>
        <v xml:space="preserve">02 零 </v>
      </c>
      <c r="C574" s="200" t="str">
        <f>VLOOKUP(F574,星座,3,TRUE)</f>
        <v xml:space="preserve">09 火 </v>
      </c>
      <c r="D574" s="531">
        <v>18728</v>
      </c>
      <c r="E574" s="1">
        <f>IFERROR(YEAR(D574),LEFT(D574,4))</f>
        <v>1951</v>
      </c>
      <c r="F574" s="1" t="str">
        <f>IF(ISTEXT(D574),RIGHT(D574,5),TEXT(D574,"mm/dd"))</f>
        <v>04/10</v>
      </c>
      <c r="G574" s="44">
        <f>SUM(MID(E574,1,1),MID(E574,2,1),MID(E574,3,1),MID(E574,4,1),MID(F574,1,1),MID(F574,2,1),MID(F574,4,1),MID(F574,5,1))</f>
        <v>21</v>
      </c>
      <c r="H574" s="45">
        <f>IF(MOD(G574,9)=0,9,MOD(G574,9))</f>
        <v>3</v>
      </c>
      <c r="I574" s="45" t="str">
        <f>IFERROR(MID("日月火水木金土",WEEKDAY(D574),1),"")</f>
        <v>火</v>
      </c>
      <c r="J574" s="304" t="s">
        <v>650</v>
      </c>
      <c r="K574" s="202" t="str">
        <f>VLOOKUP(F574,石と花メイン,3,FALSE)</f>
        <v>□水晶</v>
      </c>
      <c r="L574" s="297" t="str">
        <f>VLOOKUP(F574,石と花メイン,4,FALSE)</f>
        <v>九輪草【七階草】</v>
      </c>
      <c r="M574" s="393">
        <f>IF(OR(MONTH(F574)&lt;7,AND(MONTH(F574)=7,DAY(F574)&lt;=25)),
MOD(SUM((E574-1901)*365,259),260),
MOD(SUM((E574-1900)*365,259),260))</f>
        <v>49</v>
      </c>
      <c r="N574" s="390">
        <f>IF(AND(MONTH(F574)=7,DAY(F574)&gt;25),1,
ROUNDDOWN((SUM(VLOOKUP(MONTH(F574),D暦変換用数値,2,FALSE),DAY(F574))/28)+1,0))</f>
        <v>10</v>
      </c>
      <c r="O574" s="205">
        <f>IF(AND(MONTH(F574)=7,DAY(F574)&gt;25),DAY(F574)-25,
MOD((SUM(VLOOKUP(MONTH(F574),D暦変換用数値,2,FALSE),DAY(F574))),28)+1)</f>
        <v>7</v>
      </c>
      <c r="P574" s="406">
        <f>IF(OR(MONTH(F574)&lt;7,AND(MONTH(F574)=7,DAY(F574)&lt;=25)),
MOD(SUM((E574-1901)*365,(N574-1)*28,O574,258),260),
MOD(SUM((E574-1900)*365,(N574-1)*28,O574,258),260))</f>
        <v>47</v>
      </c>
      <c r="Q574" s="374" t="str">
        <f>VLOOKUP(MOD(P574,4),色,2,FALSE)</f>
        <v>青い</v>
      </c>
      <c r="R574" s="292" t="str">
        <f>VLOOKUP(MOD(P574,13),銀河の音,2,FALSE)</f>
        <v>銀河の</v>
      </c>
      <c r="S574" s="385" t="str">
        <f>VLOOKUP(MOD(P574,20),太陽の紋章,2,FALSE)</f>
        <v>手</v>
      </c>
      <c r="T574" s="97" t="s">
        <v>727</v>
      </c>
    </row>
    <row r="575" spans="1:20" s="329" customFormat="1" ht="13.5" customHeight="1">
      <c r="A575" s="50" t="str">
        <f>VLOOKUP(MOD(E575,10),十干,2,FALSE)</f>
        <v>癸</v>
      </c>
      <c r="B575" s="199" t="str">
        <f>VLOOKUP(MOD(E575,12),十二支,3,FALSE)</f>
        <v xml:space="preserve">02 零 </v>
      </c>
      <c r="C575" s="200" t="str">
        <f>VLOOKUP(F575,星座,3,TRUE)</f>
        <v xml:space="preserve">09 火 </v>
      </c>
      <c r="D575" s="531">
        <v>23096</v>
      </c>
      <c r="E575" s="1">
        <f>IFERROR(YEAR(D575),LEFT(D575,4))</f>
        <v>1963</v>
      </c>
      <c r="F575" s="1" t="str">
        <f>IF(ISTEXT(D575),RIGHT(D575,5),TEXT(D575,"mm/dd"))</f>
        <v>03/26</v>
      </c>
      <c r="G575" s="44">
        <f>SUM(MID(E575,1,1),MID(E575,2,1),MID(E575,3,1),MID(E575,4,1),MID(F575,1,1),MID(F575,2,1),MID(F575,4,1),MID(F575,5,1))</f>
        <v>30</v>
      </c>
      <c r="H575" s="45">
        <f>IF(MOD(G575,9)=0,9,MOD(G575,9))</f>
        <v>3</v>
      </c>
      <c r="I575" s="45" t="str">
        <f>IFERROR(MID("日月火水木金土",WEEKDAY(D575),1),"")</f>
        <v>火</v>
      </c>
      <c r="J575" s="304" t="s">
        <v>651</v>
      </c>
      <c r="K575" s="202" t="str">
        <f>VLOOKUP(F575,石と花メイン,3,FALSE)</f>
        <v>◆黄玉</v>
      </c>
      <c r="L575" s="297" t="str">
        <f>VLOOKUP(F575,石と花メイン,4,FALSE)</f>
        <v>花韮【西洋甘菜】</v>
      </c>
      <c r="M575" s="393">
        <f>IF(OR(MONTH(F575)&lt;7,AND(MONTH(F575)=7,DAY(F575)&lt;=25)),
MOD(SUM((E575-1901)*365,259),260),
MOD(SUM((E575-1900)*365,259),260))</f>
        <v>9</v>
      </c>
      <c r="N575" s="390">
        <f>IF(AND(MONTH(F575)=7,DAY(F575)&gt;25),1,
ROUNDDOWN((SUM(VLOOKUP(MONTH(F575),D暦変換用数値,2,FALSE),DAY(F575))/28)+1,0))</f>
        <v>9</v>
      </c>
      <c r="O575" s="205">
        <f>IF(AND(MONTH(F575)=7,DAY(F575)&gt;25),DAY(F575)-25,
MOD((SUM(VLOOKUP(MONTH(F575),D暦変換用数値,2,FALSE),DAY(F575))),28)+1)</f>
        <v>20</v>
      </c>
      <c r="P575" s="406">
        <f>IF(OR(MONTH(F575)&lt;7,AND(MONTH(F575)=7,DAY(F575)&lt;=25)),
MOD(SUM((E575-1901)*365,(N575-1)*28,O575,258),260),
MOD(SUM((E575-1900)*365,(N575-1)*28,O575,258),260))</f>
        <v>252</v>
      </c>
      <c r="Q575" s="373" t="str">
        <f>VLOOKUP(MOD(P575,4),色,2,FALSE)</f>
        <v>黄色い</v>
      </c>
      <c r="R575" s="291" t="str">
        <f>VLOOKUP(MOD(P575,13),銀河の音,2,FALSE)</f>
        <v>倍音の</v>
      </c>
      <c r="S575" s="384" t="str">
        <f>VLOOKUP(MOD(P575,20),太陽の紋章,2,FALSE)</f>
        <v>人</v>
      </c>
      <c r="T575" s="103" t="s">
        <v>728</v>
      </c>
    </row>
    <row r="576" spans="1:20" s="329" customFormat="1" ht="13.5" customHeight="1">
      <c r="A576" s="50" t="str">
        <f>VLOOKUP(MOD(E576,10),十干,2,FALSE)</f>
        <v>癸</v>
      </c>
      <c r="B576" s="199" t="str">
        <f>VLOOKUP(MOD(E576,12),十二支,3,FALSE)</f>
        <v xml:space="preserve">02 零 </v>
      </c>
      <c r="C576" s="200" t="str">
        <f>VLOOKUP(F576,星座,3,TRUE)</f>
        <v xml:space="preserve">09 火 </v>
      </c>
      <c r="D576" s="531">
        <v>23097</v>
      </c>
      <c r="E576" s="1">
        <f>IFERROR(YEAR(D576),LEFT(D576,4))</f>
        <v>1963</v>
      </c>
      <c r="F576" s="1" t="str">
        <f>IF(ISTEXT(D576),RIGHT(D576,5),TEXT(D576,"mm/dd"))</f>
        <v>03/27</v>
      </c>
      <c r="G576" s="44">
        <f>SUM(MID(E576,1,1),MID(E576,2,1),MID(E576,3,1),MID(E576,4,1),MID(F576,1,1),MID(F576,2,1),MID(F576,4,1),MID(F576,5,1))</f>
        <v>31</v>
      </c>
      <c r="H576" s="45">
        <f>IF(MOD(G576,9)=0,9,MOD(G576,9))</f>
        <v>4</v>
      </c>
      <c r="I576" s="45" t="str">
        <f>IFERROR(MID("日月火水木金土",WEEKDAY(D576),1),"")</f>
        <v>水</v>
      </c>
      <c r="J576" s="304" t="s">
        <v>652</v>
      </c>
      <c r="K576" s="202" t="str">
        <f>VLOOKUP(F576,石と花メイン,3,FALSE)</f>
        <v>□水晶</v>
      </c>
      <c r="L576" s="297" t="str">
        <f>VLOOKUP(F576,石と花メイン,4,FALSE)</f>
        <v>巾着草【カルセオラリア】</v>
      </c>
      <c r="M576" s="393">
        <f>IF(OR(MONTH(F576)&lt;7,AND(MONTH(F576)=7,DAY(F576)&lt;=25)),
MOD(SUM((E576-1901)*365,259),260),
MOD(SUM((E576-1900)*365,259),260))</f>
        <v>9</v>
      </c>
      <c r="N576" s="390">
        <f>IF(AND(MONTH(F576)=7,DAY(F576)&gt;25),1,
ROUNDDOWN((SUM(VLOOKUP(MONTH(F576),D暦変換用数値,2,FALSE),DAY(F576))/28)+1,0))</f>
        <v>9</v>
      </c>
      <c r="O576" s="205">
        <f>IF(AND(MONTH(F576)=7,DAY(F576)&gt;25),DAY(F576)-25,
MOD((SUM(VLOOKUP(MONTH(F576),D暦変換用数値,2,FALSE),DAY(F576))),28)+1)</f>
        <v>21</v>
      </c>
      <c r="P576" s="406">
        <f>IF(OR(MONTH(F576)&lt;7,AND(MONTH(F576)=7,DAY(F576)&lt;=25)),
MOD(SUM((E576-1901)*365,(N576-1)*28,O576,258),260),
MOD(SUM((E576-1900)*365,(N576-1)*28,O576,258),260))</f>
        <v>253</v>
      </c>
      <c r="Q576" s="372" t="str">
        <f>VLOOKUP(MOD(P576,4),色,2,FALSE)</f>
        <v>赤い</v>
      </c>
      <c r="R576" s="290" t="str">
        <f>VLOOKUP(MOD(P576,13),銀河の音,2,FALSE)</f>
        <v>律動の</v>
      </c>
      <c r="S576" s="383" t="str">
        <f>VLOOKUP(MOD(P576,20),太陽の紋章,2,FALSE)</f>
        <v>空歩く者</v>
      </c>
      <c r="T576" s="103" t="s">
        <v>729</v>
      </c>
    </row>
    <row r="577" spans="1:20" s="329" customFormat="1" ht="13.5" customHeight="1">
      <c r="A577" s="49" t="str">
        <f>VLOOKUP(MOD(E577,10),十干,2,FALSE)</f>
        <v>癸</v>
      </c>
      <c r="B577" s="199" t="str">
        <f>VLOOKUP(MOD(E577,12),十二支,3,FALSE)</f>
        <v xml:space="preserve">02 零 </v>
      </c>
      <c r="C577" s="200" t="str">
        <f>VLOOKUP(F577,星座,3,TRUE)</f>
        <v xml:space="preserve">09 火 </v>
      </c>
      <c r="D577" s="535">
        <v>23098</v>
      </c>
      <c r="E577" s="45">
        <f>IFERROR(YEAR(D577),LEFT(D577,4))</f>
        <v>1963</v>
      </c>
      <c r="F577" s="45" t="str">
        <f>IF(ISTEXT(D577),RIGHT(D577,5),TEXT(D577,"mm/dd"))</f>
        <v>03/28</v>
      </c>
      <c r="G577" s="45">
        <f>SUM(MID(E577,1,1),MID(E577,2,1),MID(E577,3,1),MID(E577,4,1),MID(F577,1,1),MID(F577,2,1),MID(F577,4,1),MID(F577,5,1))</f>
        <v>32</v>
      </c>
      <c r="H577" s="45">
        <f>IF(MOD(G577,9)=0,9,MOD(G577,9))</f>
        <v>5</v>
      </c>
      <c r="I577" s="45" t="str">
        <f>IFERROR(MID("日月火水木金土",WEEKDAY(D577),1),"")</f>
        <v>木</v>
      </c>
      <c r="J577" s="305" t="s">
        <v>3795</v>
      </c>
      <c r="K577" s="203" t="str">
        <f>VLOOKUP(F577,石と花メイン,3,FALSE)</f>
        <v>▲黄金</v>
      </c>
      <c r="L577" s="298" t="str">
        <f>VLOOKUP(F577,石と花メイン,4,FALSE)</f>
        <v>山吹【面影草】</v>
      </c>
      <c r="M577" s="394">
        <f>IF(OR(MONTH(F577)&lt;7,AND(MONTH(F577)=7,DAY(F577)&lt;=25)),
MOD(SUM((E577-1901)*365,259),260),
MOD(SUM((E577-1900)*365,259),260))</f>
        <v>9</v>
      </c>
      <c r="N577" s="391">
        <f>IF(AND(MONTH(F577)=7,DAY(F577)&gt;25),1,
ROUNDDOWN((SUM(VLOOKUP(MONTH(F577),D暦変換用数値,2,FALSE),DAY(F577))/28)+1,0))</f>
        <v>9</v>
      </c>
      <c r="O577" s="46">
        <f>IF(AND(MONTH(F577)=7,DAY(F577)&gt;25),DAY(F577)-25,
MOD((SUM(VLOOKUP(MONTH(F577),D暦変換用数値,2,FALSE),DAY(F577))),28)+1)</f>
        <v>22</v>
      </c>
      <c r="P577" s="407">
        <f>IF(OR(MONTH(F577)&lt;7,AND(MONTH(F577)=7,DAY(F577)&lt;=25)),
MOD(SUM((E577-1901)*365,(N577-1)*28,O577,258),260),
MOD(SUM((E577-1900)*365,(N577-1)*28,O577,258),260))</f>
        <v>254</v>
      </c>
      <c r="Q577" s="375" t="str">
        <f>VLOOKUP(MOD(P577,4),色,2,FALSE)</f>
        <v>白い</v>
      </c>
      <c r="R577" s="293" t="str">
        <f>VLOOKUP(MOD(P577,13),銀河の音,2,FALSE)</f>
        <v>共振の</v>
      </c>
      <c r="S577" s="386" t="str">
        <f>VLOOKUP(MOD(P577,20),太陽の紋章,2,FALSE)</f>
        <v>魔法使い</v>
      </c>
      <c r="T577" s="104" t="s">
        <v>6735</v>
      </c>
    </row>
    <row r="578" spans="1:20" s="329" customFormat="1" ht="13.5" customHeight="1">
      <c r="A578" s="50" t="str">
        <f>VLOOKUP(MOD(E578,10),十干,2,FALSE)</f>
        <v>癸</v>
      </c>
      <c r="B578" s="199" t="str">
        <f>VLOOKUP(MOD(E578,12),十二支,3,FALSE)</f>
        <v xml:space="preserve">02 零 </v>
      </c>
      <c r="C578" s="200" t="str">
        <f>VLOOKUP(F578,星座,3,TRUE)</f>
        <v xml:space="preserve">09 火 </v>
      </c>
      <c r="D578" s="531">
        <v>23099</v>
      </c>
      <c r="E578" s="1">
        <f>IFERROR(YEAR(D578),LEFT(D578,4))</f>
        <v>1963</v>
      </c>
      <c r="F578" s="1" t="str">
        <f>IF(ISTEXT(D578),RIGHT(D578,5),TEXT(D578,"mm/dd"))</f>
        <v>03/29</v>
      </c>
      <c r="G578" s="44">
        <f>SUM(MID(E578,1,1),MID(E578,2,1),MID(E578,3,1),MID(E578,4,1),MID(F578,1,1),MID(F578,2,1),MID(F578,4,1),MID(F578,5,1))</f>
        <v>33</v>
      </c>
      <c r="H578" s="45">
        <f>IF(MOD(G578,9)=0,9,MOD(G578,9))</f>
        <v>6</v>
      </c>
      <c r="I578" s="45" t="str">
        <f>IFERROR(MID("日月火水木金土",WEEKDAY(D578),1),"")</f>
        <v>金</v>
      </c>
      <c r="J578" s="304" t="s">
        <v>653</v>
      </c>
      <c r="K578" s="202" t="str">
        <f>VLOOKUP(F578,石と花メイン,3,FALSE)</f>
        <v>◆翠玉</v>
      </c>
      <c r="L578" s="297" t="str">
        <f>VLOOKUP(F578,石と花メイン,4,FALSE)</f>
        <v>貝母【編笠百合】</v>
      </c>
      <c r="M578" s="393">
        <f>IF(OR(MONTH(F578)&lt;7,AND(MONTH(F578)=7,DAY(F578)&lt;=25)),
MOD(SUM((E578-1901)*365,259),260),
MOD(SUM((E578-1900)*365,259),260))</f>
        <v>9</v>
      </c>
      <c r="N578" s="390">
        <f>IF(AND(MONTH(F578)=7,DAY(F578)&gt;25),1,
ROUNDDOWN((SUM(VLOOKUP(MONTH(F578),D暦変換用数値,2,FALSE),DAY(F578))/28)+1,0))</f>
        <v>9</v>
      </c>
      <c r="O578" s="205">
        <f>IF(AND(MONTH(F578)=7,DAY(F578)&gt;25),DAY(F578)-25,
MOD((SUM(VLOOKUP(MONTH(F578),D暦変換用数値,2,FALSE),DAY(F578))),28)+1)</f>
        <v>23</v>
      </c>
      <c r="P578" s="406">
        <f>IF(OR(MONTH(F578)&lt;7,AND(MONTH(F578)=7,DAY(F578)&lt;=25)),
MOD(SUM((E578-1901)*365,(N578-1)*28,O578,258),260),
MOD(SUM((E578-1900)*365,(N578-1)*28,O578,258),260))</f>
        <v>255</v>
      </c>
      <c r="Q578" s="374" t="str">
        <f>VLOOKUP(MOD(P578,4),色,2,FALSE)</f>
        <v>青い</v>
      </c>
      <c r="R578" s="292" t="str">
        <f>VLOOKUP(MOD(P578,13),銀河の音,2,FALSE)</f>
        <v>銀河の</v>
      </c>
      <c r="S578" s="385" t="str">
        <f>VLOOKUP(MOD(P578,20),太陽の紋章,2,FALSE)</f>
        <v>鷲</v>
      </c>
      <c r="T578" s="98"/>
    </row>
    <row r="579" spans="1:20" s="329" customFormat="1" ht="13.5" customHeight="1">
      <c r="A579" s="282" t="str">
        <f>VLOOKUP(MOD(E579,10),十干,2,FALSE)</f>
        <v>癸</v>
      </c>
      <c r="B579" s="283" t="str">
        <f>VLOOKUP(MOD(E579,12),十二支,3,FALSE)</f>
        <v xml:space="preserve">02 零 </v>
      </c>
      <c r="C579" s="284" t="str">
        <f>VLOOKUP(F579,星座,3,TRUE)</f>
        <v xml:space="preserve">09 火 </v>
      </c>
      <c r="D579" s="533">
        <v>23108</v>
      </c>
      <c r="E579" s="83">
        <f>IFERROR(YEAR(D579),LEFT(D579,4))</f>
        <v>1963</v>
      </c>
      <c r="F579" s="83" t="str">
        <f>IF(ISTEXT(D579),RIGHT(D579,5),TEXT(D579,"mm/dd"))</f>
        <v>04/07</v>
      </c>
      <c r="G579" s="83">
        <f>SUM(MID(E579,1,1),MID(E579,2,1),MID(E579,3,1),MID(E579,4,1),MID(F579,1,1),MID(F579,2,1),MID(F579,4,1),MID(F579,5,1))</f>
        <v>30</v>
      </c>
      <c r="H579" s="83">
        <f>IF(MOD(G579,9)=0,9,MOD(G579,9))</f>
        <v>3</v>
      </c>
      <c r="I579" s="83" t="str">
        <f>IFERROR(MID("日月火水木金土",WEEKDAY(D579),1),"")</f>
        <v>日</v>
      </c>
      <c r="J579" s="303" t="s">
        <v>586</v>
      </c>
      <c r="K579" s="87" t="str">
        <f>VLOOKUP(F579,石と花メイン,3,FALSE)</f>
        <v>◇金剛石</v>
      </c>
      <c r="L579" s="296" t="str">
        <f>VLOOKUP(F579,石と花メイン,4,FALSE)</f>
        <v>ディモルフォセカ【アフリカ金盞花】</v>
      </c>
      <c r="M579" s="392">
        <f>IF(OR(MONTH(F579)&lt;7,AND(MONTH(F579)=7,DAY(F579)&lt;=25)),
MOD(SUM((E579-1901)*365,259),260),
MOD(SUM((E579-1900)*365,259),260))</f>
        <v>9</v>
      </c>
      <c r="N579" s="330">
        <f>IF(AND(MONTH(F579)=7,DAY(F579)&gt;25),1,
ROUNDDOWN((SUM(VLOOKUP(MONTH(F579),D暦変換用数値,2,FALSE),DAY(F579))/28)+1,0))</f>
        <v>10</v>
      </c>
      <c r="O579" s="84">
        <f>IF(AND(MONTH(F579)=7,DAY(F579)&gt;25),DAY(F579)-25,
MOD((SUM(VLOOKUP(MONTH(F579),D暦変換用数値,2,FALSE),DAY(F579))),28)+1)</f>
        <v>4</v>
      </c>
      <c r="P579" s="405">
        <f>IF(OR(MONTH(F579)&lt;7,AND(MONTH(F579)=7,DAY(F579)&lt;=25)),
MOD(SUM((E579-1901)*365,(N579-1)*28,O579,258),260),
MOD(SUM((E579-1900)*365,(N579-1)*28,O579,258),260))</f>
        <v>4</v>
      </c>
      <c r="Q579" s="371" t="str">
        <f>VLOOKUP(MOD(P579,4),色,2,FALSE)</f>
        <v>黄色い</v>
      </c>
      <c r="R579" s="289" t="str">
        <f>VLOOKUP(MOD(P579,13),銀河の音,2,FALSE)</f>
        <v>自己存在の</v>
      </c>
      <c r="S579" s="382" t="str">
        <f>VLOOKUP(MOD(P579,20),太陽の紋章,2,FALSE)</f>
        <v>種</v>
      </c>
      <c r="T579" s="109" t="s">
        <v>3342</v>
      </c>
    </row>
    <row r="580" spans="1:20" s="329" customFormat="1" ht="13.5" customHeight="1">
      <c r="A580" s="50" t="str">
        <f>VLOOKUP(MOD(E580,10),十干,2,FALSE)</f>
        <v>癸</v>
      </c>
      <c r="B580" s="199" t="str">
        <f>VLOOKUP(MOD(E580,12),十二支,3,FALSE)</f>
        <v xml:space="preserve">02 零 </v>
      </c>
      <c r="C580" s="200" t="str">
        <f>VLOOKUP(F580,星座,3,TRUE)</f>
        <v xml:space="preserve">09 火 </v>
      </c>
      <c r="D580" s="531">
        <v>23109</v>
      </c>
      <c r="E580" s="1">
        <f>IFERROR(YEAR(D580),LEFT(D580,4))</f>
        <v>1963</v>
      </c>
      <c r="F580" s="1" t="str">
        <f>IF(ISTEXT(D580),RIGHT(D580,5),TEXT(D580,"mm/dd"))</f>
        <v>04/08</v>
      </c>
      <c r="G580" s="44">
        <f>SUM(MID(E580,1,1),MID(E580,2,1),MID(E580,3,1),MID(E580,4,1),MID(F580,1,1),MID(F580,2,1),MID(F580,4,1),MID(F580,5,1))</f>
        <v>31</v>
      </c>
      <c r="H580" s="45">
        <f>IF(MOD(G580,9)=0,9,MOD(G580,9))</f>
        <v>4</v>
      </c>
      <c r="I580" s="45" t="str">
        <f>IFERROR(MID("日月火水木金土",WEEKDAY(D580),1),"")</f>
        <v>月</v>
      </c>
      <c r="J580" s="304" t="s">
        <v>2632</v>
      </c>
      <c r="K580" s="202" t="str">
        <f>VLOOKUP(F580,石と花メイン,3,FALSE)</f>
        <v>◆紅玉</v>
      </c>
      <c r="L580" s="297" t="str">
        <f>VLOOKUP(F580,石と花メイン,4,FALSE)</f>
        <v>錨草/碇草【三枝九葉草】</v>
      </c>
      <c r="M580" s="393">
        <f>IF(OR(MONTH(F580)&lt;7,AND(MONTH(F580)=7,DAY(F580)&lt;=25)),
MOD(SUM((E580-1901)*365,259),260),
MOD(SUM((E580-1900)*365,259),260))</f>
        <v>9</v>
      </c>
      <c r="N580" s="390">
        <f>IF(AND(MONTH(F580)=7,DAY(F580)&gt;25),1,
ROUNDDOWN((SUM(VLOOKUP(MONTH(F580),D暦変換用数値,2,FALSE),DAY(F580))/28)+1,0))</f>
        <v>10</v>
      </c>
      <c r="O580" s="205">
        <f>IF(AND(MONTH(F580)=7,DAY(F580)&gt;25),DAY(F580)-25,
MOD((SUM(VLOOKUP(MONTH(F580),D暦変換用数値,2,FALSE),DAY(F580))),28)+1)</f>
        <v>5</v>
      </c>
      <c r="P580" s="406">
        <f>IF(OR(MONTH(F580)&lt;7,AND(MONTH(F580)=7,DAY(F580)&lt;=25)),
MOD(SUM((E580-1901)*365,(N580-1)*28,O580,258),260),
MOD(SUM((E580-1900)*365,(N580-1)*28,O580,258),260))</f>
        <v>5</v>
      </c>
      <c r="Q580" s="372" t="str">
        <f>VLOOKUP(MOD(P580,4),色,2,FALSE)</f>
        <v>赤い</v>
      </c>
      <c r="R580" s="290" t="str">
        <f>VLOOKUP(MOD(P580,13),銀河の音,2,FALSE)</f>
        <v>倍音の</v>
      </c>
      <c r="S580" s="383" t="str">
        <f>VLOOKUP(MOD(P580,20),太陽の紋章,2,FALSE)</f>
        <v>蛇</v>
      </c>
      <c r="T580" s="98" t="s">
        <v>3736</v>
      </c>
    </row>
    <row r="581" spans="1:20" s="329" customFormat="1" ht="13.5" customHeight="1">
      <c r="A581" s="334" t="str">
        <f>VLOOKUP(MOD(E581,10),十干,2,FALSE)</f>
        <v>癸</v>
      </c>
      <c r="B581" s="331" t="str">
        <f>VLOOKUP(MOD(E581,12),十二支,3,FALSE)</f>
        <v xml:space="preserve">02 零 </v>
      </c>
      <c r="C581" s="332" t="str">
        <f>VLOOKUP(F581,星座,3,TRUE)</f>
        <v xml:space="preserve">09 火 </v>
      </c>
      <c r="D581" s="534">
        <v>23113</v>
      </c>
      <c r="E581" s="131">
        <f>IFERROR(YEAR(D581),LEFT(D581,4))</f>
        <v>1963</v>
      </c>
      <c r="F581" s="131" t="str">
        <f>IF(ISTEXT(D581),RIGHT(D581,5),TEXT(D581,"mm/dd"))</f>
        <v>04/12</v>
      </c>
      <c r="G581" s="131">
        <f>SUM(MID(E581,1,1),MID(E581,2,1),MID(E581,3,1),MID(E581,4,1),MID(F581,1,1),MID(F581,2,1),MID(F581,4,1),MID(F581,5,1))</f>
        <v>26</v>
      </c>
      <c r="H581" s="131">
        <f>IF(MOD(G581,9)=0,9,MOD(G581,9))</f>
        <v>8</v>
      </c>
      <c r="I581" s="131" t="str">
        <f>IFERROR(MID("日月火水木金土",WEEKDAY(D581),1),"")</f>
        <v>金</v>
      </c>
      <c r="J581" s="306" t="s">
        <v>8186</v>
      </c>
      <c r="K581" s="335" t="str">
        <f>VLOOKUP(F581,石と花メイン,3,FALSE)</f>
        <v>◆青玉</v>
      </c>
      <c r="L581" s="302" t="str">
        <f>VLOOKUP(F581,石と花メイン,4,FALSE)</f>
        <v>露草【月草】</v>
      </c>
      <c r="M581" s="396">
        <f>IF(OR(MONTH(F581)&lt;7,AND(MONTH(F581)=7,DAY(F581)&lt;=25)),
MOD(SUM((E581-1901)*365,259),260),
MOD(SUM((E581-1900)*365,259),260))</f>
        <v>9</v>
      </c>
      <c r="N581" s="335">
        <f>IF(AND(MONTH(F581)=7,DAY(F581)&gt;25),1,
ROUNDDOWN((SUM(VLOOKUP(MONTH(F581),D暦変換用数値,2,FALSE),DAY(F581))/28)+1,0))</f>
        <v>10</v>
      </c>
      <c r="O581" s="132">
        <f>IF(AND(MONTH(F581)=7,DAY(F581)&gt;25),DAY(F581)-25,
MOD((SUM(VLOOKUP(MONTH(F581),D暦変換用数値,2,FALSE),DAY(F581))),28)+1)</f>
        <v>9</v>
      </c>
      <c r="P581" s="404">
        <f>IF(OR(MONTH(F581)&lt;7,AND(MONTH(F581)=7,DAY(F581)&lt;=25)),
MOD(SUM((E581-1901)*365,(N581-1)*28,O581,258),260),
MOD(SUM((E581-1900)*365,(N581-1)*28,O581,258),260))</f>
        <v>9</v>
      </c>
      <c r="Q581" s="376" t="str">
        <f>VLOOKUP(MOD(P581,4),色,2,FALSE)</f>
        <v>赤い</v>
      </c>
      <c r="R581" s="333" t="str">
        <f>VLOOKUP(MOD(P581,13),銀河の音,2,FALSE)</f>
        <v>太陽の</v>
      </c>
      <c r="S581" s="387" t="str">
        <f>VLOOKUP(MOD(P581,20),太陽の紋章,2,FALSE)</f>
        <v>月</v>
      </c>
      <c r="T581" s="126" t="s">
        <v>8626</v>
      </c>
    </row>
    <row r="582" spans="1:20" s="329" customFormat="1" ht="13.5" customHeight="1">
      <c r="A582" s="50" t="str">
        <f>VLOOKUP(MOD(E582,10),十干,2,FALSE)</f>
        <v>癸</v>
      </c>
      <c r="B582" s="199" t="str">
        <f>VLOOKUP(MOD(E582,12),十二支,3,FALSE)</f>
        <v xml:space="preserve">02 零 </v>
      </c>
      <c r="C582" s="200" t="str">
        <f>VLOOKUP(F582,星座,3,TRUE)</f>
        <v xml:space="preserve">09 火 </v>
      </c>
      <c r="D582" s="531">
        <v>23115</v>
      </c>
      <c r="E582" s="1">
        <f>IFERROR(YEAR(D582),LEFT(D582,4))</f>
        <v>1963</v>
      </c>
      <c r="F582" s="1" t="str">
        <f>IF(ISTEXT(D582),RIGHT(D582,5),TEXT(D582,"mm/dd"))</f>
        <v>04/14</v>
      </c>
      <c r="G582" s="44">
        <f>SUM(MID(E582,1,1),MID(E582,2,1),MID(E582,3,1),MID(E582,4,1),MID(F582,1,1),MID(F582,2,1),MID(F582,4,1),MID(F582,5,1))</f>
        <v>28</v>
      </c>
      <c r="H582" s="45">
        <f>IF(MOD(G582,9)=0,9,MOD(G582,9))</f>
        <v>1</v>
      </c>
      <c r="I582" s="45" t="str">
        <f>IFERROR(MID("日月火水木金土",WEEKDAY(D582),1),"")</f>
        <v>日</v>
      </c>
      <c r="J582" s="304" t="s">
        <v>654</v>
      </c>
      <c r="K582" s="202" t="str">
        <f>VLOOKUP(F582,石と花メイン,3,FALSE)</f>
        <v>●蛋白石</v>
      </c>
      <c r="L582" s="297" t="str">
        <f>VLOOKUP(F582,石と花メイン,4,FALSE)</f>
        <v>灯台躑躅/満天星</v>
      </c>
      <c r="M582" s="393">
        <f>IF(OR(MONTH(F582)&lt;7,AND(MONTH(F582)=7,DAY(F582)&lt;=25)),
MOD(SUM((E582-1901)*365,259),260),
MOD(SUM((E582-1900)*365,259),260))</f>
        <v>9</v>
      </c>
      <c r="N582" s="390">
        <f>IF(AND(MONTH(F582)=7,DAY(F582)&gt;25),1,
ROUNDDOWN((SUM(VLOOKUP(MONTH(F582),D暦変換用数値,2,FALSE),DAY(F582))/28)+1,0))</f>
        <v>10</v>
      </c>
      <c r="O582" s="205">
        <f>IF(AND(MONTH(F582)=7,DAY(F582)&gt;25),DAY(F582)-25,
MOD((SUM(VLOOKUP(MONTH(F582),D暦変換用数値,2,FALSE),DAY(F582))),28)+1)</f>
        <v>11</v>
      </c>
      <c r="P582" s="406">
        <f>IF(OR(MONTH(F582)&lt;7,AND(MONTH(F582)=7,DAY(F582)&lt;=25)),
MOD(SUM((E582-1901)*365,(N582-1)*28,O582,258),260),
MOD(SUM((E582-1900)*365,(N582-1)*28,O582,258),260))</f>
        <v>11</v>
      </c>
      <c r="Q582" s="374" t="str">
        <f>VLOOKUP(MOD(P582,4),色,2,FALSE)</f>
        <v>青い</v>
      </c>
      <c r="R582" s="292" t="str">
        <f>VLOOKUP(MOD(P582,13),銀河の音,2,FALSE)</f>
        <v>スペクトルの</v>
      </c>
      <c r="S582" s="385" t="str">
        <f>VLOOKUP(MOD(P582,20),太陽の紋章,2,FALSE)</f>
        <v>猿</v>
      </c>
      <c r="T582" s="98" t="s">
        <v>3736</v>
      </c>
    </row>
    <row r="583" spans="1:20" s="329" customFormat="1" ht="13.5" customHeight="1">
      <c r="A583" s="50" t="str">
        <f>VLOOKUP(MOD(E583,10),十干,2,FALSE)</f>
        <v>乙</v>
      </c>
      <c r="B583" s="199" t="str">
        <f>VLOOKUP(MOD(E583,12),十二支,3,FALSE)</f>
        <v xml:space="preserve">02 零 </v>
      </c>
      <c r="C583" s="200" t="str">
        <f>VLOOKUP(F583,星座,3,TRUE)</f>
        <v xml:space="preserve">09 火 </v>
      </c>
      <c r="D583" s="531">
        <v>27481</v>
      </c>
      <c r="E583" s="1">
        <f>IFERROR(YEAR(D583),LEFT(D583,4))</f>
        <v>1975</v>
      </c>
      <c r="F583" s="1" t="str">
        <f>IF(ISTEXT(D583),RIGHT(D583,5),TEXT(D583,"mm/dd"))</f>
        <v>03/28</v>
      </c>
      <c r="G583" s="44">
        <f>SUM(MID(E583,1,1),MID(E583,2,1),MID(E583,3,1),MID(E583,4,1),MID(F583,1,1),MID(F583,2,1),MID(F583,4,1),MID(F583,5,1))</f>
        <v>35</v>
      </c>
      <c r="H583" s="45">
        <f>IF(MOD(G583,9)=0,9,MOD(G583,9))</f>
        <v>8</v>
      </c>
      <c r="I583" s="45" t="str">
        <f>IFERROR(MID("日月火水木金土",WEEKDAY(D583),1),"")</f>
        <v>金</v>
      </c>
      <c r="J583" s="304" t="s">
        <v>655</v>
      </c>
      <c r="K583" s="202" t="str">
        <f>VLOOKUP(F583,石と花メイン,3,FALSE)</f>
        <v>▲黄金</v>
      </c>
      <c r="L583" s="297" t="str">
        <f>VLOOKUP(F583,石と花メイン,4,FALSE)</f>
        <v>山吹【面影草】</v>
      </c>
      <c r="M583" s="393">
        <f>IF(OR(MONTH(F583)&lt;7,AND(MONTH(F583)=7,DAY(F583)&lt;=25)),
MOD(SUM((E583-1901)*365,259),260),
MOD(SUM((E583-1900)*365,259),260))</f>
        <v>229</v>
      </c>
      <c r="N583" s="390">
        <f>IF(AND(MONTH(F583)=7,DAY(F583)&gt;25),1,
ROUNDDOWN((SUM(VLOOKUP(MONTH(F583),D暦変換用数値,2,FALSE),DAY(F583))/28)+1,0))</f>
        <v>9</v>
      </c>
      <c r="O583" s="205">
        <f>IF(AND(MONTH(F583)=7,DAY(F583)&gt;25),DAY(F583)-25,
MOD((SUM(VLOOKUP(MONTH(F583),D暦変換用数値,2,FALSE),DAY(F583))),28)+1)</f>
        <v>22</v>
      </c>
      <c r="P583" s="406">
        <f>IF(OR(MONTH(F583)&lt;7,AND(MONTH(F583)=7,DAY(F583)&lt;=25)),
MOD(SUM((E583-1901)*365,(N583-1)*28,O583,258),260),
MOD(SUM((E583-1900)*365,(N583-1)*28,O583,258),260))</f>
        <v>214</v>
      </c>
      <c r="Q583" s="375" t="str">
        <f>VLOOKUP(MOD(P583,4),色,2,FALSE)</f>
        <v>白い</v>
      </c>
      <c r="R583" s="293" t="str">
        <f>VLOOKUP(MOD(P583,13),銀河の音,2,FALSE)</f>
        <v>律動の</v>
      </c>
      <c r="S583" s="386" t="str">
        <f>VLOOKUP(MOD(P583,20),太陽の紋章,2,FALSE)</f>
        <v>魔法使い</v>
      </c>
      <c r="T583" s="98" t="s">
        <v>3736</v>
      </c>
    </row>
    <row r="584" spans="1:20" s="329" customFormat="1" ht="13.5" customHeight="1">
      <c r="A584" s="334" t="str">
        <f>VLOOKUP(MOD(E584,10),十干,2,FALSE)</f>
        <v>乙</v>
      </c>
      <c r="B584" s="331" t="str">
        <f>VLOOKUP(MOD(E584,12),十二支,3,FALSE)</f>
        <v xml:space="preserve">02 零 </v>
      </c>
      <c r="C584" s="332" t="str">
        <f>VLOOKUP(F584,星座,3,TRUE)</f>
        <v xml:space="preserve">09 火 </v>
      </c>
      <c r="D584" s="534">
        <v>27491</v>
      </c>
      <c r="E584" s="131">
        <f>IFERROR(YEAR(D584),LEFT(D584,4))</f>
        <v>1975</v>
      </c>
      <c r="F584" s="131" t="str">
        <f>IF(ISTEXT(D584),RIGHT(D584,5),TEXT(D584,"mm/dd"))</f>
        <v>04/07</v>
      </c>
      <c r="G584" s="131">
        <f>SUM(MID(E584,1,1),MID(E584,2,1),MID(E584,3,1),MID(E584,4,1),MID(F584,1,1),MID(F584,2,1),MID(F584,4,1),MID(F584,5,1))</f>
        <v>33</v>
      </c>
      <c r="H584" s="131">
        <f>IF(MOD(G584,9)=0,9,MOD(G584,9))</f>
        <v>6</v>
      </c>
      <c r="I584" s="131" t="str">
        <f>IFERROR(MID("日月火水木金土",WEEKDAY(D584),1),"")</f>
        <v>月</v>
      </c>
      <c r="J584" s="306" t="s">
        <v>8429</v>
      </c>
      <c r="K584" s="335" t="str">
        <f>VLOOKUP(F584,石と花メイン,3,FALSE)</f>
        <v>◇金剛石</v>
      </c>
      <c r="L584" s="302" t="str">
        <f>VLOOKUP(F584,石と花メイン,4,FALSE)</f>
        <v>ディモルフォセカ【アフリカ金盞花】</v>
      </c>
      <c r="M584" s="396">
        <f>IF(OR(MONTH(F584)&lt;7,AND(MONTH(F584)=7,DAY(F584)&lt;=25)),
MOD(SUM((E584-1901)*365,259),260),
MOD(SUM((E584-1900)*365,259),260))</f>
        <v>229</v>
      </c>
      <c r="N584" s="335">
        <f>IF(AND(MONTH(F584)=7,DAY(F584)&gt;25),1,
ROUNDDOWN((SUM(VLOOKUP(MONTH(F584),D暦変換用数値,2,FALSE),DAY(F584))/28)+1,0))</f>
        <v>10</v>
      </c>
      <c r="O584" s="132">
        <f>IF(AND(MONTH(F584)=7,DAY(F584)&gt;25),DAY(F584)-25,
MOD((SUM(VLOOKUP(MONTH(F584),D暦変換用数値,2,FALSE),DAY(F584))),28)+1)</f>
        <v>4</v>
      </c>
      <c r="P584" s="404">
        <f>IF(OR(MONTH(F584)&lt;7,AND(MONTH(F584)=7,DAY(F584)&lt;=25)),
MOD(SUM((E584-1901)*365,(N584-1)*28,O584,258),260),
MOD(SUM((E584-1900)*365,(N584-1)*28,O584,258),260))</f>
        <v>224</v>
      </c>
      <c r="Q584" s="376" t="str">
        <f>VLOOKUP(MOD(P584,4),色,2,FALSE)</f>
        <v>黄色い</v>
      </c>
      <c r="R584" s="333" t="str">
        <f>VLOOKUP(MOD(P584,13),銀河の音,2,FALSE)</f>
        <v>電気の</v>
      </c>
      <c r="S584" s="387" t="str">
        <f>VLOOKUP(MOD(P584,20),太陽の紋章,2,FALSE)</f>
        <v>種</v>
      </c>
      <c r="T584" s="119" t="s">
        <v>8430</v>
      </c>
    </row>
    <row r="585" spans="1:20" s="329" customFormat="1" ht="13.5" customHeight="1">
      <c r="A585" s="76" t="str">
        <f>VLOOKUP(MOD(E585,10),十干,2,FALSE)</f>
        <v>乙</v>
      </c>
      <c r="B585" s="199" t="str">
        <f>VLOOKUP(MOD(E585,12),十二支,3,FALSE)</f>
        <v xml:space="preserve">02 零 </v>
      </c>
      <c r="C585" s="200" t="str">
        <f>VLOOKUP(F585,星座,3,TRUE)</f>
        <v xml:space="preserve">09 火 </v>
      </c>
      <c r="D585" s="534">
        <v>27500</v>
      </c>
      <c r="E585" s="116">
        <f>IFERROR(YEAR(D585),LEFT(D585,4))</f>
        <v>1975</v>
      </c>
      <c r="F585" s="116" t="str">
        <f>IF(ISTEXT(D585),RIGHT(D585,5),TEXT(D585,"mm/dd"))</f>
        <v>04/16</v>
      </c>
      <c r="G585" s="116">
        <f>SUM(MID(E585,1,1),MID(E585,2,1),MID(E585,3,1),MID(E585,4,1),MID(F585,1,1),MID(F585,2,1),MID(F585,4,1),MID(F585,5,1))</f>
        <v>33</v>
      </c>
      <c r="H585" s="116">
        <f>IF(MOD(G585,9)=0,9,MOD(G585,9))</f>
        <v>6</v>
      </c>
      <c r="I585" s="116" t="str">
        <f>IFERROR(MID("日月火水木金土",WEEKDAY(D585),1),"")</f>
        <v>水</v>
      </c>
      <c r="J585" s="306" t="s">
        <v>7130</v>
      </c>
      <c r="K585" s="203" t="str">
        <f>VLOOKUP(F585,石と花メイン,3,FALSE)</f>
        <v>◆紅玉</v>
      </c>
      <c r="L585" s="299" t="str">
        <f>VLOOKUP(F585,石と花メイン,4,FALSE)</f>
        <v>蓮華躑躅【鬼躑躅】</v>
      </c>
      <c r="M585" s="395">
        <f>IF(OR(MONTH(F585)&lt;7,AND(MONTH(F585)=7,DAY(F585)&lt;=25)),
MOD(SUM((E585-1901)*365,259),260),
MOD(SUM((E585-1900)*365,259),260))</f>
        <v>229</v>
      </c>
      <c r="N585" s="121">
        <f>IF(AND(MONTH(F585)=7,DAY(F585)&gt;25),1,
ROUNDDOWN((SUM(VLOOKUP(MONTH(F585),D暦変換用数値,2,FALSE),DAY(F585))/28)+1,0))</f>
        <v>10</v>
      </c>
      <c r="O585" s="117">
        <f>IF(AND(MONTH(F585)=7,DAY(F585)&gt;25),DAY(F585)-25,
MOD((SUM(VLOOKUP(MONTH(F585),D暦変換用数値,2,FALSE),DAY(F585))),28)+1)</f>
        <v>13</v>
      </c>
      <c r="P585" s="408">
        <f>IF(OR(MONTH(F585)&lt;7,AND(MONTH(F585)=7,DAY(F585)&lt;=25)),
MOD(SUM((E585-1901)*365,(N585-1)*28,O585,258),260),
MOD(SUM((E585-1900)*365,(N585-1)*28,O585,258),260))</f>
        <v>233</v>
      </c>
      <c r="Q585" s="372" t="str">
        <f>VLOOKUP(MOD(P585,4),色,2,FALSE)</f>
        <v>赤い</v>
      </c>
      <c r="R585" s="290" t="str">
        <f>VLOOKUP(MOD(P585,13),銀河の音,2,FALSE)</f>
        <v>水晶の</v>
      </c>
      <c r="S585" s="383" t="str">
        <f>VLOOKUP(MOD(P585,20),太陽の紋章,2,FALSE)</f>
        <v>空歩く者</v>
      </c>
      <c r="T585" s="119" t="s">
        <v>7133</v>
      </c>
    </row>
    <row r="586" spans="1:20" s="329" customFormat="1" ht="13.5" customHeight="1">
      <c r="A586" s="76" t="str">
        <f>VLOOKUP(MOD(E586,10),十干,2,FALSE)</f>
        <v>丁</v>
      </c>
      <c r="B586" s="199" t="str">
        <f>VLOOKUP(MOD(E586,12),十二支,3,FALSE)</f>
        <v xml:space="preserve">02 零 </v>
      </c>
      <c r="C586" s="200" t="str">
        <f>VLOOKUP(F586,星座,3,TRUE)</f>
        <v xml:space="preserve">09 火 </v>
      </c>
      <c r="D586" s="534">
        <v>31862</v>
      </c>
      <c r="E586" s="116">
        <f>IFERROR(YEAR(D586),LEFT(D586,4))</f>
        <v>1987</v>
      </c>
      <c r="F586" s="116" t="str">
        <f>IF(ISTEXT(D586),RIGHT(D586,5),TEXT(D586,"mm/dd"))</f>
        <v>03/26</v>
      </c>
      <c r="G586" s="116">
        <f>SUM(MID(E586,1,1),MID(E586,2,1),MID(E586,3,1),MID(E586,4,1),MID(F586,1,1),MID(F586,2,1),MID(F586,4,1),MID(F586,5,1))</f>
        <v>36</v>
      </c>
      <c r="H586" s="116">
        <f>IF(MOD(G586,9)=0,9,MOD(G586,9))</f>
        <v>9</v>
      </c>
      <c r="I586" s="116" t="str">
        <f>IFERROR(MID("日月火水木金土",WEEKDAY(D586),1),"")</f>
        <v>木</v>
      </c>
      <c r="J586" s="306" t="s">
        <v>6898</v>
      </c>
      <c r="K586" s="203" t="str">
        <f>VLOOKUP(F586,石と花メイン,3,FALSE)</f>
        <v>◆黄玉</v>
      </c>
      <c r="L586" s="299" t="str">
        <f>VLOOKUP(F586,石と花メイン,4,FALSE)</f>
        <v>花韮【西洋甘菜】</v>
      </c>
      <c r="M586" s="395">
        <f>IF(OR(MONTH(F586)&lt;7,AND(MONTH(F586)=7,DAY(F586)&lt;=25)),
MOD(SUM((E586-1901)*365,259),260),
MOD(SUM((E586-1900)*365,259),260))</f>
        <v>189</v>
      </c>
      <c r="N586" s="121">
        <f>IF(AND(MONTH(F586)=7,DAY(F586)&gt;25),1,
ROUNDDOWN((SUM(VLOOKUP(MONTH(F586),D暦変換用数値,2,FALSE),DAY(F586))/28)+1,0))</f>
        <v>9</v>
      </c>
      <c r="O586" s="117">
        <f>IF(AND(MONTH(F586)=7,DAY(F586)&gt;25),DAY(F586)-25,
MOD((SUM(VLOOKUP(MONTH(F586),D暦変換用数値,2,FALSE),DAY(F586))),28)+1)</f>
        <v>20</v>
      </c>
      <c r="P586" s="408">
        <f>IF(OR(MONTH(F586)&lt;7,AND(MONTH(F586)=7,DAY(F586)&lt;=25)),
MOD(SUM((E586-1901)*365,(N586-1)*28,O586,258),260),
MOD(SUM((E586-1900)*365,(N586-1)*28,O586,258),260))</f>
        <v>172</v>
      </c>
      <c r="Q586" s="373" t="str">
        <f>VLOOKUP(MOD(P586,4),色,2,FALSE)</f>
        <v>黄色い</v>
      </c>
      <c r="R586" s="291" t="str">
        <f>VLOOKUP(MOD(P586,13),銀河の音,2,FALSE)</f>
        <v>電気の</v>
      </c>
      <c r="S586" s="384" t="str">
        <f>VLOOKUP(MOD(P586,20),太陽の紋章,2,FALSE)</f>
        <v>人</v>
      </c>
      <c r="T586" s="118"/>
    </row>
    <row r="587" spans="1:20" s="329" customFormat="1" ht="13.5" customHeight="1">
      <c r="A587" s="50" t="str">
        <f>VLOOKUP(MOD(E587,10),十干,2,FALSE)</f>
        <v>丁</v>
      </c>
      <c r="B587" s="199" t="str">
        <f>VLOOKUP(MOD(E587,12),十二支,3,FALSE)</f>
        <v xml:space="preserve">02 零 </v>
      </c>
      <c r="C587" s="200" t="str">
        <f>VLOOKUP(F587,星座,3,TRUE)</f>
        <v xml:space="preserve">09 火 </v>
      </c>
      <c r="D587" s="531">
        <v>31884</v>
      </c>
      <c r="E587" s="1">
        <f>IFERROR(YEAR(D587),LEFT(D587,4))</f>
        <v>1987</v>
      </c>
      <c r="F587" s="1" t="str">
        <f>IF(ISTEXT(D587),RIGHT(D587,5),TEXT(D587,"mm/dd"))</f>
        <v>04/17</v>
      </c>
      <c r="G587" s="44">
        <f>SUM(MID(E587,1,1),MID(E587,2,1),MID(E587,3,1),MID(E587,4,1),MID(F587,1,1),MID(F587,2,1),MID(F587,4,1),MID(F587,5,1))</f>
        <v>37</v>
      </c>
      <c r="H587" s="45">
        <f>IF(MOD(G587,9)=0,9,MOD(G587,9))</f>
        <v>1</v>
      </c>
      <c r="I587" s="45" t="str">
        <f>IFERROR(MID("日月火水木金土",WEEKDAY(D587),1),"")</f>
        <v>金</v>
      </c>
      <c r="J587" s="304" t="s">
        <v>656</v>
      </c>
      <c r="K587" s="202" t="str">
        <f>VLOOKUP(F587,石と花メイン,3,FALSE)</f>
        <v>□水晶</v>
      </c>
      <c r="L587" s="297" t="str">
        <f>VLOOKUP(F587,石と花メイン,4,FALSE)</f>
        <v>ジャーマンアイリス【独逸菖蒲】</v>
      </c>
      <c r="M587" s="393">
        <f>IF(OR(MONTH(F587)&lt;7,AND(MONTH(F587)=7,DAY(F587)&lt;=25)),
MOD(SUM((E587-1901)*365,259),260),
MOD(SUM((E587-1900)*365,259),260))</f>
        <v>189</v>
      </c>
      <c r="N587" s="390">
        <f>IF(AND(MONTH(F587)=7,DAY(F587)&gt;25),1,
ROUNDDOWN((SUM(VLOOKUP(MONTH(F587),D暦変換用数値,2,FALSE),DAY(F587))/28)+1,0))</f>
        <v>10</v>
      </c>
      <c r="O587" s="205">
        <f>IF(AND(MONTH(F587)=7,DAY(F587)&gt;25),DAY(F587)-25,
MOD((SUM(VLOOKUP(MONTH(F587),D暦変換用数値,2,FALSE),DAY(F587))),28)+1)</f>
        <v>14</v>
      </c>
      <c r="P587" s="406">
        <f>IF(OR(MONTH(F587)&lt;7,AND(MONTH(F587)=7,DAY(F587)&lt;=25)),
MOD(SUM((E587-1901)*365,(N587-1)*28,O587,258),260),
MOD(SUM((E587-1900)*365,(N587-1)*28,O587,258),260))</f>
        <v>194</v>
      </c>
      <c r="Q587" s="375" t="str">
        <f>VLOOKUP(MOD(P587,4),色,2,FALSE)</f>
        <v>白い</v>
      </c>
      <c r="R587" s="293" t="str">
        <f>VLOOKUP(MOD(P587,13),銀河の音,2,FALSE)</f>
        <v>水晶の</v>
      </c>
      <c r="S587" s="386" t="str">
        <f>VLOOKUP(MOD(P587,20),太陽の紋章,2,FALSE)</f>
        <v>魔法使い</v>
      </c>
      <c r="T587" s="97" t="s">
        <v>730</v>
      </c>
    </row>
    <row r="588" spans="1:20" s="329" customFormat="1" ht="13.5" customHeight="1">
      <c r="A588" s="282" t="str">
        <f>VLOOKUP(MOD(E588,10),十干,2,FALSE)</f>
        <v>己</v>
      </c>
      <c r="B588" s="283" t="str">
        <f>VLOOKUP(MOD(E588,12),十二支,3,FALSE)</f>
        <v xml:space="preserve">02 零 </v>
      </c>
      <c r="C588" s="284" t="str">
        <f>VLOOKUP(F588,星座,3,TRUE)</f>
        <v xml:space="preserve">09 火 </v>
      </c>
      <c r="D588" s="533">
        <v>36246</v>
      </c>
      <c r="E588" s="83">
        <f>IFERROR(YEAR(D588),LEFT(D588,4))</f>
        <v>1999</v>
      </c>
      <c r="F588" s="83" t="str">
        <f>IF(ISTEXT(D588),RIGHT(D588,5),TEXT(D588,"mm/dd"))</f>
        <v>03/27</v>
      </c>
      <c r="G588" s="83">
        <f>SUM(MID(E588,1,1),MID(E588,2,1),MID(E588,3,1),MID(E588,4,1),MID(F588,1,1),MID(F588,2,1),MID(F588,4,1),MID(F588,5,1))</f>
        <v>40</v>
      </c>
      <c r="H588" s="83">
        <f>IF(MOD(G588,9)=0,9,MOD(G588,9))</f>
        <v>4</v>
      </c>
      <c r="I588" s="83" t="str">
        <f>IFERROR(MID("日月火水木金土",WEEKDAY(D588),1),"")</f>
        <v>土</v>
      </c>
      <c r="J588" s="303" t="s">
        <v>587</v>
      </c>
      <c r="K588" s="87" t="str">
        <f>VLOOKUP(F588,石と花メイン,3,FALSE)</f>
        <v>□水晶</v>
      </c>
      <c r="L588" s="296" t="str">
        <f>VLOOKUP(F588,石と花メイン,4,FALSE)</f>
        <v>巾着草【カルセオラリア】</v>
      </c>
      <c r="M588" s="392">
        <f>IF(OR(MONTH(F588)&lt;7,AND(MONTH(F588)=7,DAY(F588)&lt;=25)),
MOD(SUM((E588-1901)*365,259),260),
MOD(SUM((E588-1900)*365,259),260))</f>
        <v>149</v>
      </c>
      <c r="N588" s="330">
        <f>IF(AND(MONTH(F588)=7,DAY(F588)&gt;25),1,
ROUNDDOWN((SUM(VLOOKUP(MONTH(F588),D暦変換用数値,2,FALSE),DAY(F588))/28)+1,0))</f>
        <v>9</v>
      </c>
      <c r="O588" s="84">
        <f>IF(AND(MONTH(F588)=7,DAY(F588)&gt;25),DAY(F588)-25,
MOD((SUM(VLOOKUP(MONTH(F588),D暦変換用数値,2,FALSE),DAY(F588))),28)+1)</f>
        <v>21</v>
      </c>
      <c r="P588" s="405">
        <f>IF(OR(MONTH(F588)&lt;7,AND(MONTH(F588)=7,DAY(F588)&lt;=25)),
MOD(SUM((E588-1901)*365,(N588-1)*28,O588,258),260),
MOD(SUM((E588-1900)*365,(N588-1)*28,O588,258),260))</f>
        <v>133</v>
      </c>
      <c r="Q588" s="371" t="str">
        <f>VLOOKUP(MOD(P588,4),色,2,FALSE)</f>
        <v>赤い</v>
      </c>
      <c r="R588" s="289" t="str">
        <f>VLOOKUP(MOD(P588,13),銀河の音,2,FALSE)</f>
        <v>電気の</v>
      </c>
      <c r="S588" s="382" t="str">
        <f>VLOOKUP(MOD(P588,20),太陽の紋章,2,FALSE)</f>
        <v>空歩く者</v>
      </c>
      <c r="T588" s="95" t="s">
        <v>1884</v>
      </c>
    </row>
    <row r="589" spans="1:20" s="329" customFormat="1" ht="13.5" customHeight="1">
      <c r="A589" s="286" t="str">
        <f>VLOOKUP(MOD(E589,10),十干,2,FALSE)</f>
        <v>辛</v>
      </c>
      <c r="B589" s="283" t="str">
        <f>VLOOKUP(MOD(E589,12),十二支,3,FALSE)</f>
        <v xml:space="preserve">02 零 </v>
      </c>
      <c r="C589" s="284" t="str">
        <f>VLOOKUP(F589,星座,3,TRUE)</f>
        <v xml:space="preserve">09 火 </v>
      </c>
      <c r="D589" s="530">
        <v>40625</v>
      </c>
      <c r="E589" s="85">
        <f>IFERROR(YEAR(D589),LEFT(D589,4))</f>
        <v>2011</v>
      </c>
      <c r="F589" s="85" t="str">
        <f>IF(ISTEXT(D589),RIGHT(D589,5),TEXT(D589,"mm/dd"))</f>
        <v>03/23</v>
      </c>
      <c r="G589" s="85">
        <f>SUM(MID(E589,1,1),MID(E589,2,1),MID(E589,3,1),MID(E589,4,1),MID(F589,1,1),MID(F589,2,1),MID(F589,4,1),MID(F589,5,1))</f>
        <v>12</v>
      </c>
      <c r="H589" s="85">
        <f>IF(MOD(G589,9)=0,9,MOD(G589,9))</f>
        <v>3</v>
      </c>
      <c r="I589" s="85" t="str">
        <f>IFERROR(MID("日月火水木金土",WEEKDAY(D589),1),"")</f>
        <v>水</v>
      </c>
      <c r="J589" s="308" t="s">
        <v>7539</v>
      </c>
      <c r="K589" s="87" t="str">
        <f>VLOOKUP(F589,石と花メイン,3,FALSE)</f>
        <v>●薔薇色石</v>
      </c>
      <c r="L589" s="300" t="str">
        <f>VLOOKUP(F589,石と花メイン,4,FALSE)</f>
        <v>グラジオラス【唐菖蒲】</v>
      </c>
      <c r="M589" s="397">
        <f>IF(OR(MONTH(F589)&lt;7,AND(MONTH(F589)=7,DAY(F589)&lt;=25)),
MOD(SUM((E589-1901)*365,259),260),
MOD(SUM((E589-1900)*365,259),260))</f>
        <v>109</v>
      </c>
      <c r="N589" s="87">
        <f>IF(AND(MONTH(F589)=7,DAY(F589)&gt;25),1,
ROUNDDOWN((SUM(VLOOKUP(MONTH(F589),D暦変換用数値,2,FALSE),DAY(F589))/28)+1,0))</f>
        <v>9</v>
      </c>
      <c r="O589" s="82">
        <f>IF(AND(MONTH(F589)=7,DAY(F589)&gt;25),DAY(F589)-25,
MOD((SUM(VLOOKUP(MONTH(F589),D暦変換用数値,2,FALSE),DAY(F589))),28)+1)</f>
        <v>17</v>
      </c>
      <c r="P589" s="409">
        <f>IF(OR(MONTH(F589)&lt;7,AND(MONTH(F589)=7,DAY(F589)&lt;=25)),
MOD(SUM((E589-1901)*365,(N589-1)*28,O589,258),260),
MOD(SUM((E589-1900)*365,(N589-1)*28,O589,258),260))</f>
        <v>89</v>
      </c>
      <c r="Q589" s="371" t="str">
        <f>VLOOKUP(MOD(P589,4),色,2,FALSE)</f>
        <v>赤い</v>
      </c>
      <c r="R589" s="289" t="str">
        <f>VLOOKUP(MOD(P589,13),銀河の音,2,FALSE)</f>
        <v>スペクトルの</v>
      </c>
      <c r="S589" s="382" t="str">
        <f>VLOOKUP(MOD(P589,20),太陽の紋章,2,FALSE)</f>
        <v>月</v>
      </c>
      <c r="T589" s="369"/>
    </row>
    <row r="590" spans="1:20" s="329" customFormat="1" ht="13.5" customHeight="1">
      <c r="A590" s="286" t="str">
        <f>VLOOKUP(MOD(E590,10),十干,2,FALSE)</f>
        <v>辛</v>
      </c>
      <c r="B590" s="283" t="str">
        <f>VLOOKUP(MOD(E590,12),十二支,3,FALSE)</f>
        <v xml:space="preserve">02 零 </v>
      </c>
      <c r="C590" s="284" t="str">
        <f>VLOOKUP(F590,星座,3,TRUE)</f>
        <v xml:space="preserve">09 火 </v>
      </c>
      <c r="D590" s="530">
        <v>40630</v>
      </c>
      <c r="E590" s="85">
        <f>IFERROR(YEAR(D590),LEFT(D590,4))</f>
        <v>2011</v>
      </c>
      <c r="F590" s="85" t="str">
        <f>IF(ISTEXT(D590),RIGHT(D590,5),TEXT(D590,"mm/dd"))</f>
        <v>03/28</v>
      </c>
      <c r="G590" s="85">
        <f>SUM(MID(E590,1,1),MID(E590,2,1),MID(E590,3,1),MID(E590,4,1),MID(F590,1,1),MID(F590,2,1),MID(F590,4,1),MID(F590,5,1))</f>
        <v>17</v>
      </c>
      <c r="H590" s="85">
        <f>IF(MOD(G590,9)=0,9,MOD(G590,9))</f>
        <v>8</v>
      </c>
      <c r="I590" s="85" t="str">
        <f>IFERROR(MID("日月火水木金土",WEEKDAY(D590),1),"")</f>
        <v>月</v>
      </c>
      <c r="J590" s="308" t="s">
        <v>7538</v>
      </c>
      <c r="K590" s="87" t="str">
        <f>VLOOKUP(F590,石と花メイン,3,FALSE)</f>
        <v>▲黄金</v>
      </c>
      <c r="L590" s="300" t="str">
        <f>VLOOKUP(F590,石と花メイン,4,FALSE)</f>
        <v>山吹【面影草】</v>
      </c>
      <c r="M590" s="397">
        <f>IF(OR(MONTH(F590)&lt;7,AND(MONTH(F590)=7,DAY(F590)&lt;=25)),
MOD(SUM((E590-1901)*365,259),260),
MOD(SUM((E590-1900)*365,259),260))</f>
        <v>109</v>
      </c>
      <c r="N590" s="87">
        <f>IF(AND(MONTH(F590)=7,DAY(F590)&gt;25),1,
ROUNDDOWN((SUM(VLOOKUP(MONTH(F590),D暦変換用数値,2,FALSE),DAY(F590))/28)+1,0))</f>
        <v>9</v>
      </c>
      <c r="O590" s="82">
        <f>IF(AND(MONTH(F590)=7,DAY(F590)&gt;25),DAY(F590)-25,
MOD((SUM(VLOOKUP(MONTH(F590),D暦変換用数値,2,FALSE),DAY(F590))),28)+1)</f>
        <v>22</v>
      </c>
      <c r="P590" s="409">
        <f>IF(OR(MONTH(F590)&lt;7,AND(MONTH(F590)=7,DAY(F590)&lt;=25)),
MOD(SUM((E590-1901)*365,(N590-1)*28,O590,258),260),
MOD(SUM((E590-1900)*365,(N590-1)*28,O590,258),260))</f>
        <v>94</v>
      </c>
      <c r="Q590" s="371" t="str">
        <f>VLOOKUP(MOD(P590,4),色,2,FALSE)</f>
        <v>白い</v>
      </c>
      <c r="R590" s="289" t="str">
        <f>VLOOKUP(MOD(P590,13),銀河の音,2,FALSE)</f>
        <v>電気の</v>
      </c>
      <c r="S590" s="382" t="str">
        <f>VLOOKUP(MOD(P590,20),太陽の紋章,2,FALSE)</f>
        <v>魔法使い</v>
      </c>
      <c r="T590" s="148" t="s">
        <v>7537</v>
      </c>
    </row>
    <row r="591" spans="1:20" s="80" customFormat="1" ht="13.5" customHeight="1">
      <c r="A591" s="50" t="str">
        <f>VLOOKUP(MOD(E591,10),十干,2,FALSE)</f>
        <v>癸</v>
      </c>
      <c r="B591" s="199" t="str">
        <f>VLOOKUP(MOD(E591,12),十二支,3,FALSE)</f>
        <v xml:space="preserve">02 零 </v>
      </c>
      <c r="C591" s="200" t="str">
        <f>VLOOKUP(F591,星座,3,TRUE)</f>
        <v xml:space="preserve">09 火 </v>
      </c>
      <c r="D591" s="531" t="s">
        <v>722</v>
      </c>
      <c r="E591" s="1" t="str">
        <f>IFERROR(YEAR(D591),LEFT(D591,4))</f>
        <v>1483</v>
      </c>
      <c r="F591" s="1" t="str">
        <f>IF(ISTEXT(D591),RIGHT(D591,5),TEXT(D591,"mm/dd"))</f>
        <v>04/06</v>
      </c>
      <c r="G591" s="44">
        <f>SUM(MID(E591,1,1),MID(E591,2,1),MID(E591,3,1),MID(E591,4,1),MID(F591,1,1),MID(F591,2,1),MID(F591,4,1),MID(F591,5,1))</f>
        <v>26</v>
      </c>
      <c r="H591" s="45">
        <f>IF(MOD(G591,9)=0,9,MOD(G591,9))</f>
        <v>8</v>
      </c>
      <c r="I591" s="45" t="str">
        <f>IFERROR(MID("日月火水木金土",WEEKDAY(D591),1),"")</f>
        <v/>
      </c>
      <c r="J591" s="304" t="s">
        <v>645</v>
      </c>
      <c r="K591" s="202" t="str">
        <f>VLOOKUP(F591,石と花メイン,3,FALSE)</f>
        <v>■血碧玉</v>
      </c>
      <c r="L591" s="297" t="str">
        <f>VLOOKUP(F591,石と花メイン,4,FALSE)</f>
        <v>アネモネ【牡丹一華】</v>
      </c>
      <c r="M591" s="393">
        <f>IF(OR(MONTH(F591)&lt;7,AND(MONTH(F591)=7,DAY(F591)&lt;=25)),
MOD(SUM((E591-1901)*365,259),260),
MOD(SUM((E591-1900)*365,259),260))</f>
        <v>49</v>
      </c>
      <c r="N591" s="390">
        <f>IF(AND(MONTH(F591)=7,DAY(F591)&gt;25),1,
ROUNDDOWN((SUM(VLOOKUP(MONTH(F591),D暦変換用数値,2,FALSE),DAY(F591))/28)+1,0))</f>
        <v>10</v>
      </c>
      <c r="O591" s="205">
        <f>IF(AND(MONTH(F591)=7,DAY(F591)&gt;25),DAY(F591)-25,
MOD((SUM(VLOOKUP(MONTH(F591),D暦変換用数値,2,FALSE),DAY(F591))),28)+1)</f>
        <v>3</v>
      </c>
      <c r="P591" s="406">
        <f>IF(OR(MONTH(F591)&lt;7,AND(MONTH(F591)=7,DAY(F591)&lt;=25)),
MOD(SUM((E591-1901)*365,(N591-1)*28,O591,258),260),
MOD(SUM((E591-1900)*365,(N591-1)*28,O591,258),260))</f>
        <v>43</v>
      </c>
      <c r="Q591" s="374" t="str">
        <f>VLOOKUP(MOD(P591,4),色,2,FALSE)</f>
        <v>青い</v>
      </c>
      <c r="R591" s="292" t="str">
        <f>VLOOKUP(MOD(P591,13),銀河の音,2,FALSE)</f>
        <v>自己存在の</v>
      </c>
      <c r="S591" s="385" t="str">
        <f>VLOOKUP(MOD(P591,20),太陽の紋章,2,FALSE)</f>
        <v>夜</v>
      </c>
      <c r="T591" s="98" t="s">
        <v>3736</v>
      </c>
    </row>
    <row r="592" spans="1:20" s="80" customFormat="1" ht="13.5" customHeight="1">
      <c r="A592" s="282" t="str">
        <f>VLOOKUP(MOD(E592,10),十干,2,FALSE)</f>
        <v>乙</v>
      </c>
      <c r="B592" s="283" t="str">
        <f>VLOOKUP(MOD(E592,12),十二支,3,FALSE)</f>
        <v xml:space="preserve">02 零 </v>
      </c>
      <c r="C592" s="284" t="str">
        <f>VLOOKUP(F592,星座,3,TRUE)</f>
        <v xml:space="preserve">09 火 </v>
      </c>
      <c r="D592" s="533" t="s">
        <v>8669</v>
      </c>
      <c r="E592" s="83" t="str">
        <f>IFERROR(YEAR(D592),LEFT(D592,4))</f>
        <v>1855</v>
      </c>
      <c r="F592" s="83" t="str">
        <f>IF(ISTEXT(D592),RIGHT(D592,5),TEXT(D592,"mm/dd"))</f>
        <v>03/31</v>
      </c>
      <c r="G592" s="83">
        <f>SUM(MID(E592,1,1),MID(E592,2,1),MID(E592,3,1),MID(E592,4,1),MID(F592,1,1),MID(F592,2,1),MID(F592,4,1),MID(F592,5,1))</f>
        <v>26</v>
      </c>
      <c r="H592" s="83">
        <f>IF(MOD(G592,9)=0,9,MOD(G592,9))</f>
        <v>8</v>
      </c>
      <c r="I592" s="83" t="str">
        <f>IFERROR(MID("日月火水木金土",WEEKDAY(D592),1),"")</f>
        <v/>
      </c>
      <c r="J592" s="303" t="s">
        <v>5986</v>
      </c>
      <c r="K592" s="87" t="str">
        <f>VLOOKUP(F592,石と花メイン,3,FALSE)</f>
        <v>□水晶</v>
      </c>
      <c r="L592" s="296" t="str">
        <f>VLOOKUP(F592,石と花メイン,4,FALSE)</f>
        <v>苺【和蘭苺】</v>
      </c>
      <c r="M592" s="392">
        <f>IF(OR(MONTH(F592)&lt;7,AND(MONTH(F592)=7,DAY(F592)&lt;=25)),
MOD(SUM((E592-1901)*365,259),260),
MOD(SUM((E592-1900)*365,259),260))</f>
        <v>109</v>
      </c>
      <c r="N592" s="330">
        <f>IF(AND(MONTH(F592)=7,DAY(F592)&gt;25),1,
ROUNDDOWN((SUM(VLOOKUP(MONTH(F592),D暦変換用数値,2,FALSE),DAY(F592))/28)+1,0))</f>
        <v>9</v>
      </c>
      <c r="O592" s="84">
        <f>IF(AND(MONTH(F592)=7,DAY(F592)&gt;25),DAY(F592)-25,
MOD((SUM(VLOOKUP(MONTH(F592),D暦変換用数値,2,FALSE),DAY(F592))),28)+1)</f>
        <v>25</v>
      </c>
      <c r="P592" s="405">
        <f>IF(OR(MONTH(F592)&lt;7,AND(MONTH(F592)=7,DAY(F592)&lt;=25)),
MOD(SUM((E592-1901)*365,(N592-1)*28,O592,258),260),
MOD(SUM((E592-1900)*365,(N592-1)*28,O592,258),260))</f>
        <v>97</v>
      </c>
      <c r="Q592" s="371" t="str">
        <f>VLOOKUP(MOD(P592,4),色,2,FALSE)</f>
        <v>赤い</v>
      </c>
      <c r="R592" s="289" t="str">
        <f>VLOOKUP(MOD(P592,13),銀河の音,2,FALSE)</f>
        <v>律動の</v>
      </c>
      <c r="S592" s="382" t="str">
        <f>VLOOKUP(MOD(P592,20),太陽の紋章,2,FALSE)</f>
        <v>地球</v>
      </c>
      <c r="T592" s="102" t="s">
        <v>62</v>
      </c>
    </row>
    <row r="593" spans="1:20" s="80" customFormat="1" ht="13.5" customHeight="1">
      <c r="A593" s="50" t="str">
        <f>VLOOKUP(MOD(E593,10),十干,2,FALSE)</f>
        <v>丁</v>
      </c>
      <c r="B593" s="199" t="str">
        <f>VLOOKUP(MOD(E593,12),十二支,3,FALSE)</f>
        <v xml:space="preserve">02 零 </v>
      </c>
      <c r="C593" s="200" t="str">
        <f>VLOOKUP(F593,星座,3,TRUE)</f>
        <v xml:space="preserve">09 火 </v>
      </c>
      <c r="D593" s="531" t="s">
        <v>723</v>
      </c>
      <c r="E593" s="1" t="str">
        <f>IFERROR(YEAR(D593),LEFT(D593,4))</f>
        <v>1867</v>
      </c>
      <c r="F593" s="1" t="str">
        <f>IF(ISTEXT(D593),RIGHT(D593,5),TEXT(D593,"mm/dd"))</f>
        <v>04/05</v>
      </c>
      <c r="G593" s="44">
        <f>SUM(MID(E593,1,1),MID(E593,2,1),MID(E593,3,1),MID(E593,4,1),MID(F593,1,1),MID(F593,2,1),MID(F593,4,1),MID(F593,5,1))</f>
        <v>31</v>
      </c>
      <c r="H593" s="45">
        <f>IF(MOD(G593,9)=0,9,MOD(G593,9))</f>
        <v>4</v>
      </c>
      <c r="I593" s="45" t="str">
        <f>IFERROR(MID("日月火水木金土",WEEKDAY(D593),1),"")</f>
        <v/>
      </c>
      <c r="J593" s="304" t="s">
        <v>583</v>
      </c>
      <c r="K593" s="202" t="str">
        <f>VLOOKUP(F593,石と花メイン,3,FALSE)</f>
        <v>◆翠玉</v>
      </c>
      <c r="L593" s="297" t="str">
        <f>VLOOKUP(F593,石と花メイン,4,FALSE)</f>
        <v>無花果【蓬莱柿】</v>
      </c>
      <c r="M593" s="393">
        <f>IF(OR(MONTH(F593)&lt;7,AND(MONTH(F593)=7,DAY(F593)&lt;=25)),
MOD(SUM((E593-1901)*365,259),260),
MOD(SUM((E593-1900)*365,259),260))</f>
        <v>69</v>
      </c>
      <c r="N593" s="390">
        <f>IF(AND(MONTH(F593)=7,DAY(F593)&gt;25),1,
ROUNDDOWN((SUM(VLOOKUP(MONTH(F593),D暦変換用数値,2,FALSE),DAY(F593))/28)+1,0))</f>
        <v>10</v>
      </c>
      <c r="O593" s="205">
        <f>IF(AND(MONTH(F593)=7,DAY(F593)&gt;25),DAY(F593)-25,
MOD((SUM(VLOOKUP(MONTH(F593),D暦変換用数値,2,FALSE),DAY(F593))),28)+1)</f>
        <v>2</v>
      </c>
      <c r="P593" s="406">
        <f>IF(OR(MONTH(F593)&lt;7,AND(MONTH(F593)=7,DAY(F593)&lt;=25)),
MOD(SUM((E593-1901)*365,(N593-1)*28,O593,258),260),
MOD(SUM((E593-1900)*365,(N593-1)*28,O593,258),260))</f>
        <v>62</v>
      </c>
      <c r="Q593" s="375" t="str">
        <f>VLOOKUP(MOD(P593,4),色,2,FALSE)</f>
        <v>白い</v>
      </c>
      <c r="R593" s="293" t="str">
        <f>VLOOKUP(MOD(P593,13),銀河の音,2,FALSE)</f>
        <v>惑星の</v>
      </c>
      <c r="S593" s="386" t="str">
        <f>VLOOKUP(MOD(P593,20),太陽の紋章,2,FALSE)</f>
        <v>風</v>
      </c>
      <c r="T593" s="97" t="s">
        <v>724</v>
      </c>
    </row>
    <row r="594" spans="1:20" s="80" customFormat="1" ht="13.5" customHeight="1">
      <c r="A594" s="334" t="str">
        <f>VLOOKUP(MOD(E594,10),十干,2,FALSE)</f>
        <v>丁</v>
      </c>
      <c r="B594" s="331" t="str">
        <f>VLOOKUP(MOD(E594,12),十二支,3,FALSE)</f>
        <v xml:space="preserve">02 零 </v>
      </c>
      <c r="C594" s="332" t="str">
        <f>VLOOKUP(F594,星座,3,TRUE)</f>
        <v xml:space="preserve">09 火 </v>
      </c>
      <c r="D594" s="534" t="s">
        <v>8670</v>
      </c>
      <c r="E594" s="131" t="str">
        <f>IFERROR(YEAR(D594),LEFT(D594,4))</f>
        <v>1867</v>
      </c>
      <c r="F594" s="131" t="str">
        <f>IF(ISTEXT(D594),RIGHT(D594,5),TEXT(D594,"mm/dd"))</f>
        <v>04/16</v>
      </c>
      <c r="G594" s="131">
        <f>SUM(MID(E594,1,1),MID(E594,2,1),MID(E594,3,1),MID(E594,4,1),MID(F594,1,1),MID(F594,2,1),MID(F594,4,1),MID(F594,5,1))</f>
        <v>33</v>
      </c>
      <c r="H594" s="131">
        <f>IF(MOD(G594,9)=0,9,MOD(G594,9))</f>
        <v>6</v>
      </c>
      <c r="I594" s="131" t="str">
        <f>IFERROR(MID("日月火水木金土",WEEKDAY(D594),1),"")</f>
        <v/>
      </c>
      <c r="J594" s="306" t="s">
        <v>8568</v>
      </c>
      <c r="K594" s="335" t="str">
        <f>VLOOKUP(F594,石と花メイン,3,FALSE)</f>
        <v>◆紅玉</v>
      </c>
      <c r="L594" s="302" t="str">
        <f>VLOOKUP(F594,石と花メイン,4,FALSE)</f>
        <v>蓮華躑躅【鬼躑躅】</v>
      </c>
      <c r="M594" s="396">
        <f>IF(OR(MONTH(F594)&lt;7,AND(MONTH(F594)=7,DAY(F594)&lt;=25)),
MOD(SUM((E594-1901)*365,259),260),
MOD(SUM((E594-1900)*365,259),260))</f>
        <v>69</v>
      </c>
      <c r="N594" s="335">
        <f>IF(AND(MONTH(F594)=7,DAY(F594)&gt;25),1,
ROUNDDOWN((SUM(VLOOKUP(MONTH(F594),D暦変換用数値,2,FALSE),DAY(F594))/28)+1,0))</f>
        <v>10</v>
      </c>
      <c r="O594" s="132">
        <f>IF(AND(MONTH(F594)=7,DAY(F594)&gt;25),DAY(F594)-25,
MOD((SUM(VLOOKUP(MONTH(F594),D暦変換用数値,2,FALSE),DAY(F594))),28)+1)</f>
        <v>13</v>
      </c>
      <c r="P594" s="404">
        <f>IF(OR(MONTH(F594)&lt;7,AND(MONTH(F594)=7,DAY(F594)&lt;=25)),
MOD(SUM((E594-1901)*365,(N594-1)*28,O594,258),260),
MOD(SUM((E594-1900)*365,(N594-1)*28,O594,258),260))</f>
        <v>73</v>
      </c>
      <c r="Q594" s="376" t="str">
        <f>VLOOKUP(MOD(P594,4),色,2,FALSE)</f>
        <v>赤い</v>
      </c>
      <c r="R594" s="333" t="str">
        <f>VLOOKUP(MOD(P594,13),銀河の音,2,FALSE)</f>
        <v>銀河の</v>
      </c>
      <c r="S594" s="387" t="str">
        <f>VLOOKUP(MOD(P594,20),太陽の紋章,2,FALSE)</f>
        <v>空歩く者</v>
      </c>
      <c r="T594" s="126" t="s">
        <v>8572</v>
      </c>
    </row>
    <row r="595" spans="1:20" s="80" customFormat="1" ht="13.5" customHeight="1">
      <c r="A595" s="282" t="str">
        <f>VLOOKUP(MOD(E595,10),十干,2,FALSE)</f>
        <v>己</v>
      </c>
      <c r="B595" s="283" t="str">
        <f>VLOOKUP(MOD(E595,12),十二支,3,FALSE)</f>
        <v xml:space="preserve">02 零 </v>
      </c>
      <c r="C595" s="284" t="str">
        <f>VLOOKUP(F595,星座,3,TRUE)</f>
        <v xml:space="preserve">09 火 </v>
      </c>
      <c r="D595" s="533" t="s">
        <v>8671</v>
      </c>
      <c r="E595" s="83" t="str">
        <f>IFERROR(YEAR(D595),LEFT(D595,4))</f>
        <v>1879</v>
      </c>
      <c r="F595" s="83" t="str">
        <f>IF(ISTEXT(D595),RIGHT(D595,5),TEXT(D595,"mm/dd"))</f>
        <v>04/16</v>
      </c>
      <c r="G595" s="83">
        <f>SUM(MID(E595,1,1),MID(E595,2,1),MID(E595,3,1),MID(E595,4,1),MID(F595,1,1),MID(F595,2,1),MID(F595,4,1),MID(F595,5,1))</f>
        <v>36</v>
      </c>
      <c r="H595" s="83">
        <f>IF(MOD(G595,9)=0,9,MOD(G595,9))</f>
        <v>9</v>
      </c>
      <c r="I595" s="83" t="str">
        <f>IFERROR(MID("日月火水木金土",WEEKDAY(D595),1),"")</f>
        <v/>
      </c>
      <c r="J595" s="303" t="s">
        <v>584</v>
      </c>
      <c r="K595" s="87" t="str">
        <f>VLOOKUP(F595,石と花メイン,3,FALSE)</f>
        <v>◆紅玉</v>
      </c>
      <c r="L595" s="296" t="str">
        <f>VLOOKUP(F595,石と花メイン,4,FALSE)</f>
        <v>蓮華躑躅【鬼躑躅】</v>
      </c>
      <c r="M595" s="392">
        <f>IF(OR(MONTH(F595)&lt;7,AND(MONTH(F595)=7,DAY(F595)&lt;=25)),
MOD(SUM((E595-1901)*365,259),260),
MOD(SUM((E595-1900)*365,259),260))</f>
        <v>29</v>
      </c>
      <c r="N595" s="330">
        <f>IF(AND(MONTH(F595)=7,DAY(F595)&gt;25),1,
ROUNDDOWN((SUM(VLOOKUP(MONTH(F595),D暦変換用数値,2,FALSE),DAY(F595))/28)+1,0))</f>
        <v>10</v>
      </c>
      <c r="O595" s="84">
        <f>IF(AND(MONTH(F595)=7,DAY(F595)&gt;25),DAY(F595)-25,
MOD((SUM(VLOOKUP(MONTH(F595),D暦変換用数値,2,FALSE),DAY(F595))),28)+1)</f>
        <v>13</v>
      </c>
      <c r="P595" s="405">
        <f>IF(OR(MONTH(F595)&lt;7,AND(MONTH(F595)=7,DAY(F595)&lt;=25)),
MOD(SUM((E595-1901)*365,(N595-1)*28,O595,258),260),
MOD(SUM((E595-1900)*365,(N595-1)*28,O595,258),260))</f>
        <v>33</v>
      </c>
      <c r="Q595" s="371" t="str">
        <f>VLOOKUP(MOD(P595,4),色,2,FALSE)</f>
        <v>赤い</v>
      </c>
      <c r="R595" s="289" t="str">
        <f>VLOOKUP(MOD(P595,13),銀河の音,2,FALSE)</f>
        <v>共振の</v>
      </c>
      <c r="S595" s="382" t="str">
        <f>VLOOKUP(MOD(P595,20),太陽の紋章,2,FALSE)</f>
        <v>空歩く者</v>
      </c>
      <c r="T595" s="109" t="s">
        <v>2112</v>
      </c>
    </row>
    <row r="596" spans="1:20" s="80" customFormat="1" ht="13.5" customHeight="1">
      <c r="A596" s="282" t="str">
        <f>VLOOKUP(MOD(E596,10),十干,2,FALSE)</f>
        <v>癸</v>
      </c>
      <c r="B596" s="283" t="str">
        <f>VLOOKUP(MOD(E596,12),十二支,3,FALSE)</f>
        <v xml:space="preserve">02 零 </v>
      </c>
      <c r="C596" s="284" t="str">
        <f>VLOOKUP(F596,星座,3,TRUE)</f>
        <v xml:space="preserve">10 龍 </v>
      </c>
      <c r="D596" s="533">
        <v>1276</v>
      </c>
      <c r="E596" s="83">
        <f>IFERROR(YEAR(D596),LEFT(D596,4))</f>
        <v>1903</v>
      </c>
      <c r="F596" s="83" t="str">
        <f>IF(ISTEXT(D596),RIGHT(D596,5),TEXT(D596,"mm/dd"))</f>
        <v>06/29</v>
      </c>
      <c r="G596" s="83">
        <f>SUM(MID(E596,1,1),MID(E596,2,1),MID(E596,3,1),MID(E596,4,1),MID(F596,1,1),MID(F596,2,1),MID(F596,4,1),MID(F596,5,1))</f>
        <v>30</v>
      </c>
      <c r="H596" s="83">
        <f>IF(MOD(G596,9)=0,9,MOD(G596,9))</f>
        <v>3</v>
      </c>
      <c r="I596" s="83" t="str">
        <f>IFERROR(MID("日月火水木金土",WEEKDAY(D596),1),"")</f>
        <v>月</v>
      </c>
      <c r="J596" s="303" t="s">
        <v>3159</v>
      </c>
      <c r="K596" s="87" t="str">
        <f>VLOOKUP(F596,石と花メイン,3,FALSE)</f>
        <v>◆黄玉</v>
      </c>
      <c r="L596" s="296" t="str">
        <f>VLOOKUP(F596,石と花メイン,4,FALSE)</f>
        <v>薊</v>
      </c>
      <c r="M596" s="392">
        <f>IF(OR(MONTH(F596)&lt;7,AND(MONTH(F596)=7,DAY(F596)&lt;=25)),
MOD(SUM((E596-1901)*365,259),260),
MOD(SUM((E596-1900)*365,259),260))</f>
        <v>209</v>
      </c>
      <c r="N596" s="330">
        <f>IF(AND(MONTH(F596)=7,DAY(F596)&gt;25),1,
ROUNDDOWN((SUM(VLOOKUP(MONTH(F596),D暦変換用数値,2,FALSE),DAY(F596))/28)+1,0))</f>
        <v>13</v>
      </c>
      <c r="O596" s="84">
        <f>IF(AND(MONTH(F596)=7,DAY(F596)&gt;25),DAY(F596)-25,
MOD((SUM(VLOOKUP(MONTH(F596),D暦変換用数値,2,FALSE),DAY(F596))),28)+1)</f>
        <v>3</v>
      </c>
      <c r="P596" s="405">
        <f>IF(OR(MONTH(F596)&lt;7,AND(MONTH(F596)=7,DAY(F596)&lt;=25)),
MOD(SUM((E596-1901)*365,(N596-1)*28,O596,258),260),
MOD(SUM((E596-1900)*365,(N596-1)*28,O596,258),260))</f>
        <v>27</v>
      </c>
      <c r="Q596" s="371" t="str">
        <f>VLOOKUP(MOD(P596,4),色,2,FALSE)</f>
        <v>青い</v>
      </c>
      <c r="R596" s="289" t="str">
        <f>VLOOKUP(MOD(P596,13),銀河の音,2,FALSE)</f>
        <v>磁気の</v>
      </c>
      <c r="S596" s="382" t="str">
        <f>VLOOKUP(MOD(P596,20),太陽の紋章,2,FALSE)</f>
        <v>手</v>
      </c>
      <c r="T596" s="102" t="s">
        <v>6049</v>
      </c>
    </row>
    <row r="597" spans="1:20" s="80" customFormat="1" ht="13.5" customHeight="1">
      <c r="A597" s="50" t="str">
        <f>VLOOKUP(MOD(E597,10),十干,2,FALSE)</f>
        <v>乙</v>
      </c>
      <c r="B597" s="199" t="str">
        <f>VLOOKUP(MOD(E597,12),十二支,3,FALSE)</f>
        <v xml:space="preserve">02 零 </v>
      </c>
      <c r="C597" s="200" t="str">
        <f>VLOOKUP(F597,星座,3,TRUE)</f>
        <v xml:space="preserve">10 龍 </v>
      </c>
      <c r="D597" s="531">
        <v>5662</v>
      </c>
      <c r="E597" s="1">
        <f>IFERROR(YEAR(D597),LEFT(D597,4))</f>
        <v>1915</v>
      </c>
      <c r="F597" s="1" t="str">
        <f>IF(ISTEXT(D597),RIGHT(D597,5),TEXT(D597,"mm/dd"))</f>
        <v>07/02</v>
      </c>
      <c r="G597" s="44">
        <f>SUM(MID(E597,1,1),MID(E597,2,1),MID(E597,3,1),MID(E597,4,1),MID(F597,1,1),MID(F597,2,1),MID(F597,4,1),MID(F597,5,1))</f>
        <v>25</v>
      </c>
      <c r="H597" s="45">
        <f>IF(MOD(G597,9)=0,9,MOD(G597,9))</f>
        <v>7</v>
      </c>
      <c r="I597" s="45" t="str">
        <f>IFERROR(MID("日月火水木金土",WEEKDAY(D597),1),"")</f>
        <v>金</v>
      </c>
      <c r="J597" s="304" t="s">
        <v>2170</v>
      </c>
      <c r="K597" s="202" t="str">
        <f>VLOOKUP(F597,石と花メイン,3,FALSE)</f>
        <v>◇金剛石</v>
      </c>
      <c r="L597" s="297" t="str">
        <f>VLOOKUP(F597,石と花メイン,4,FALSE)</f>
        <v>クレマチス【鉄線】</v>
      </c>
      <c r="M597" s="393">
        <f>IF(OR(MONTH(F597)&lt;7,AND(MONTH(F597)=7,DAY(F597)&lt;=25)),
MOD(SUM((E597-1901)*365,259),260),
MOD(SUM((E597-1900)*365,259),260))</f>
        <v>169</v>
      </c>
      <c r="N597" s="390">
        <f>IF(AND(MONTH(F597)=7,DAY(F597)&gt;25),1,
ROUNDDOWN((SUM(VLOOKUP(MONTH(F597),D暦変換用数値,2,FALSE),DAY(F597))/28)+1,0))</f>
        <v>13</v>
      </c>
      <c r="O597" s="205">
        <f>IF(AND(MONTH(F597)=7,DAY(F597)&gt;25),DAY(F597)-25,
MOD((SUM(VLOOKUP(MONTH(F597),D暦変換用数値,2,FALSE),DAY(F597))),28)+1)</f>
        <v>6</v>
      </c>
      <c r="P597" s="406">
        <f>IF(OR(MONTH(F597)&lt;7,AND(MONTH(F597)=7,DAY(F597)&lt;=25)),
MOD(SUM((E597-1901)*365,(N597-1)*28,O597,258),260),
MOD(SUM((E597-1900)*365,(N597-1)*28,O597,258),260))</f>
        <v>250</v>
      </c>
      <c r="Q597" s="375" t="str">
        <f>VLOOKUP(MOD(P597,4),色,2,FALSE)</f>
        <v>白い</v>
      </c>
      <c r="R597" s="293" t="str">
        <f>VLOOKUP(MOD(P597,13),銀河の音,2,FALSE)</f>
        <v>電気の</v>
      </c>
      <c r="S597" s="386" t="str">
        <f>VLOOKUP(MOD(P597,20),太陽の紋章,2,FALSE)</f>
        <v>犬</v>
      </c>
      <c r="T597" s="105" t="s">
        <v>3341</v>
      </c>
    </row>
    <row r="598" spans="1:20" s="80" customFormat="1" ht="13.5" customHeight="1">
      <c r="A598" s="282" t="str">
        <f>VLOOKUP(MOD(E598,10),十干,2,FALSE)</f>
        <v>己</v>
      </c>
      <c r="B598" s="283" t="str">
        <f>VLOOKUP(MOD(E598,12),十二支,3,FALSE)</f>
        <v xml:space="preserve">02 零 </v>
      </c>
      <c r="C598" s="284" t="str">
        <f>VLOOKUP(F598,星座,3,TRUE)</f>
        <v xml:space="preserve">10 龍 </v>
      </c>
      <c r="D598" s="533">
        <v>14430</v>
      </c>
      <c r="E598" s="83">
        <f>IFERROR(YEAR(D598),LEFT(D598,4))</f>
        <v>1939</v>
      </c>
      <c r="F598" s="83" t="str">
        <f>IF(ISTEXT(D598),RIGHT(D598,5),TEXT(D598,"mm/dd"))</f>
        <v>07/04</v>
      </c>
      <c r="G598" s="83">
        <f>SUM(MID(E598,1,1),MID(E598,2,1),MID(E598,3,1),MID(E598,4,1),MID(F598,1,1),MID(F598,2,1),MID(F598,4,1),MID(F598,5,1))</f>
        <v>33</v>
      </c>
      <c r="H598" s="83">
        <f>IF(MOD(G598,9)=0,9,MOD(G598,9))</f>
        <v>6</v>
      </c>
      <c r="I598" s="83" t="str">
        <f>IFERROR(MID("日月火水木金土",WEEKDAY(D598),1),"")</f>
        <v>火</v>
      </c>
      <c r="J598" s="303" t="s">
        <v>3160</v>
      </c>
      <c r="K598" s="87" t="str">
        <f>VLOOKUP(F598,石と花メイン,3,FALSE)</f>
        <v>▲黄金</v>
      </c>
      <c r="L598" s="296" t="str">
        <f>VLOOKUP(F598,石と花メイン,4,FALSE)</f>
        <v>花魁草【草夾竹桃】</v>
      </c>
      <c r="M598" s="392">
        <f>IF(OR(MONTH(F598)&lt;7,AND(MONTH(F598)=7,DAY(F598)&lt;=25)),
MOD(SUM((E598-1901)*365,259),260),
MOD(SUM((E598-1900)*365,259),260))</f>
        <v>89</v>
      </c>
      <c r="N598" s="330">
        <f>IF(AND(MONTH(F598)=7,DAY(F598)&gt;25),1,
ROUNDDOWN((SUM(VLOOKUP(MONTH(F598),D暦変換用数値,2,FALSE),DAY(F598))/28)+1,0))</f>
        <v>13</v>
      </c>
      <c r="O598" s="84">
        <f>IF(AND(MONTH(F598)=7,DAY(F598)&gt;25),DAY(F598)-25,
MOD((SUM(VLOOKUP(MONTH(F598),D暦変換用数値,2,FALSE),DAY(F598))),28)+1)</f>
        <v>8</v>
      </c>
      <c r="P598" s="405">
        <f>IF(OR(MONTH(F598)&lt;7,AND(MONTH(F598)=7,DAY(F598)&lt;=25)),
MOD(SUM((E598-1901)*365,(N598-1)*28,O598,258),260),
MOD(SUM((E598-1900)*365,(N598-1)*28,O598,258),260))</f>
        <v>172</v>
      </c>
      <c r="Q598" s="371" t="str">
        <f>VLOOKUP(MOD(P598,4),色,2,FALSE)</f>
        <v>黄色い</v>
      </c>
      <c r="R598" s="289" t="str">
        <f>VLOOKUP(MOD(P598,13),銀河の音,2,FALSE)</f>
        <v>電気の</v>
      </c>
      <c r="S598" s="382" t="str">
        <f>VLOOKUP(MOD(P598,20),太陽の紋章,2,FALSE)</f>
        <v>人</v>
      </c>
      <c r="T598" s="95" t="s">
        <v>4839</v>
      </c>
    </row>
    <row r="599" spans="1:20" s="80" customFormat="1" ht="13.5" customHeight="1">
      <c r="A599" s="50" t="str">
        <f>VLOOKUP(MOD(E599,10),十干,2,FALSE)</f>
        <v>己</v>
      </c>
      <c r="B599" s="199" t="str">
        <f>VLOOKUP(MOD(E599,12),十二支,3,FALSE)</f>
        <v xml:space="preserve">02 零 </v>
      </c>
      <c r="C599" s="200" t="str">
        <f>VLOOKUP(F599,星座,3,TRUE)</f>
        <v xml:space="preserve">10 龍 </v>
      </c>
      <c r="D599" s="531">
        <v>14438</v>
      </c>
      <c r="E599" s="1">
        <f>IFERROR(YEAR(D599),LEFT(D599,4))</f>
        <v>1939</v>
      </c>
      <c r="F599" s="1" t="str">
        <f>IF(ISTEXT(D599),RIGHT(D599,5),TEXT(D599,"mm/dd"))</f>
        <v>07/12</v>
      </c>
      <c r="G599" s="44">
        <f>SUM(MID(E599,1,1),MID(E599,2,1),MID(E599,3,1),MID(E599,4,1),MID(F599,1,1),MID(F599,2,1),MID(F599,4,1),MID(F599,5,1))</f>
        <v>32</v>
      </c>
      <c r="H599" s="45">
        <f>IF(MOD(G599,9)=0,9,MOD(G599,9))</f>
        <v>5</v>
      </c>
      <c r="I599" s="45" t="str">
        <f>IFERROR(MID("日月火水木金土",WEEKDAY(D599),1),"")</f>
        <v>水</v>
      </c>
      <c r="J599" s="304" t="s">
        <v>2171</v>
      </c>
      <c r="K599" s="202" t="str">
        <f>VLOOKUP(F599,石と花メイン,3,FALSE)</f>
        <v>□水晶</v>
      </c>
      <c r="L599" s="297" t="str">
        <f>VLOOKUP(F599,石と花メイン,4,FALSE)</f>
        <v>ユーストマ【トルコ桔梗】</v>
      </c>
      <c r="M599" s="393">
        <f>IF(OR(MONTH(F599)&lt;7,AND(MONTH(F599)=7,DAY(F599)&lt;=25)),
MOD(SUM((E599-1901)*365,259),260),
MOD(SUM((E599-1900)*365,259),260))</f>
        <v>89</v>
      </c>
      <c r="N599" s="390">
        <f>IF(AND(MONTH(F599)=7,DAY(F599)&gt;25),1,
ROUNDDOWN((SUM(VLOOKUP(MONTH(F599),D暦変換用数値,2,FALSE),DAY(F599))/28)+1,0))</f>
        <v>13</v>
      </c>
      <c r="O599" s="205">
        <f>IF(AND(MONTH(F599)=7,DAY(F599)&gt;25),DAY(F599)-25,
MOD((SUM(VLOOKUP(MONTH(F599),D暦変換用数値,2,FALSE),DAY(F599))),28)+1)</f>
        <v>16</v>
      </c>
      <c r="P599" s="406">
        <f>IF(OR(MONTH(F599)&lt;7,AND(MONTH(F599)=7,DAY(F599)&lt;=25)),
MOD(SUM((E599-1901)*365,(N599-1)*28,O599,258),260),
MOD(SUM((E599-1900)*365,(N599-1)*28,O599,258),260))</f>
        <v>180</v>
      </c>
      <c r="Q599" s="373" t="str">
        <f>VLOOKUP(MOD(P599,4),色,2,FALSE)</f>
        <v>黄色い</v>
      </c>
      <c r="R599" s="291" t="str">
        <f>VLOOKUP(MOD(P599,13),銀河の音,2,FALSE)</f>
        <v>スペクトルの</v>
      </c>
      <c r="S599" s="384" t="str">
        <f>VLOOKUP(MOD(P599,20),太陽の紋章,2,FALSE)</f>
        <v>太陽</v>
      </c>
      <c r="T599" s="98" t="s">
        <v>3736</v>
      </c>
    </row>
    <row r="600" spans="1:20" s="80" customFormat="1" ht="13.5" customHeight="1">
      <c r="A600" s="282" t="str">
        <f>VLOOKUP(MOD(E600,10),十干,2,FALSE)</f>
        <v>己</v>
      </c>
      <c r="B600" s="283" t="str">
        <f>VLOOKUP(MOD(E600,12),十二支,3,FALSE)</f>
        <v xml:space="preserve">02 零 </v>
      </c>
      <c r="C600" s="284" t="str">
        <f>VLOOKUP(F600,星座,3,TRUE)</f>
        <v xml:space="preserve">10 龍 </v>
      </c>
      <c r="D600" s="533">
        <v>14440</v>
      </c>
      <c r="E600" s="83">
        <f>IFERROR(YEAR(D600),LEFT(D600,4))</f>
        <v>1939</v>
      </c>
      <c r="F600" s="83" t="str">
        <f>IF(ISTEXT(D600),RIGHT(D600,5),TEXT(D600,"mm/dd"))</f>
        <v>07/14</v>
      </c>
      <c r="G600" s="83">
        <f>SUM(MID(E600,1,1),MID(E600,2,1),MID(E600,3,1),MID(E600,4,1),MID(F600,1,1),MID(F600,2,1),MID(F600,4,1),MID(F600,5,1))</f>
        <v>34</v>
      </c>
      <c r="H600" s="83">
        <f>IF(MOD(G600,9)=0,9,MOD(G600,9))</f>
        <v>7</v>
      </c>
      <c r="I600" s="83" t="str">
        <f>IFERROR(MID("日月火水木金土",WEEKDAY(D600),1),"")</f>
        <v>金</v>
      </c>
      <c r="J600" s="303" t="s">
        <v>3161</v>
      </c>
      <c r="K600" s="87" t="str">
        <f>VLOOKUP(F600,石と花メイン,3,FALSE)</f>
        <v>●土耳古石</v>
      </c>
      <c r="L600" s="296" t="str">
        <f>VLOOKUP(F600,石と花メイン,4,FALSE)</f>
        <v>ブッドレア【房藤空木】</v>
      </c>
      <c r="M600" s="392">
        <f>IF(OR(MONTH(F600)&lt;7,AND(MONTH(F600)=7,DAY(F600)&lt;=25)),
MOD(SUM((E600-1901)*365,259),260),
MOD(SUM((E600-1900)*365,259),260))</f>
        <v>89</v>
      </c>
      <c r="N600" s="330">
        <f>IF(AND(MONTH(F600)=7,DAY(F600)&gt;25),1,
ROUNDDOWN((SUM(VLOOKUP(MONTH(F600),D暦変換用数値,2,FALSE),DAY(F600))/28)+1,0))</f>
        <v>13</v>
      </c>
      <c r="O600" s="84">
        <f>IF(AND(MONTH(F600)=7,DAY(F600)&gt;25),DAY(F600)-25,
MOD((SUM(VLOOKUP(MONTH(F600),D暦変換用数値,2,FALSE),DAY(F600))),28)+1)</f>
        <v>18</v>
      </c>
      <c r="P600" s="405">
        <f>IF(OR(MONTH(F600)&lt;7,AND(MONTH(F600)=7,DAY(F600)&lt;=25)),
MOD(SUM((E600-1901)*365,(N600-1)*28,O600,258),260),
MOD(SUM((E600-1900)*365,(N600-1)*28,O600,258),260))</f>
        <v>182</v>
      </c>
      <c r="Q600" s="371" t="str">
        <f>VLOOKUP(MOD(P600,4),色,2,FALSE)</f>
        <v>白い</v>
      </c>
      <c r="R600" s="289" t="str">
        <f>VLOOKUP(MOD(P600,13),銀河の音,2,FALSE)</f>
        <v>宇宙の</v>
      </c>
      <c r="S600" s="382" t="str">
        <f>VLOOKUP(MOD(P600,20),太陽の紋章,2,FALSE)</f>
        <v>風</v>
      </c>
      <c r="T600" s="91" t="s">
        <v>3736</v>
      </c>
    </row>
    <row r="601" spans="1:20" s="80" customFormat="1" ht="13.5" customHeight="1">
      <c r="A601" s="76" t="str">
        <f>VLOOKUP(MOD(E601,10),十干,2,FALSE)</f>
        <v>己</v>
      </c>
      <c r="B601" s="199" t="str">
        <f>VLOOKUP(MOD(E601,12),十二支,3,FALSE)</f>
        <v xml:space="preserve">02 零 </v>
      </c>
      <c r="C601" s="200" t="str">
        <f>VLOOKUP(F601,星座,3,TRUE)</f>
        <v xml:space="preserve">10 龍 </v>
      </c>
      <c r="D601" s="534">
        <v>14441</v>
      </c>
      <c r="E601" s="116">
        <f>IFERROR(YEAR(D601),LEFT(D601,4))</f>
        <v>1939</v>
      </c>
      <c r="F601" s="116" t="str">
        <f>IF(ISTEXT(D601),RIGHT(D601,5),TEXT(D601,"mm/dd"))</f>
        <v>07/15</v>
      </c>
      <c r="G601" s="116">
        <f>SUM(MID(E601,1,1),MID(E601,2,1),MID(E601,3,1),MID(E601,4,1),MID(F601,1,1),MID(F601,2,1),MID(F601,4,1),MID(F601,5,1))</f>
        <v>35</v>
      </c>
      <c r="H601" s="116">
        <f>IF(MOD(G601,9)=0,9,MOD(G601,9))</f>
        <v>8</v>
      </c>
      <c r="I601" s="116" t="str">
        <f>IFERROR(MID("日月火水木金土",WEEKDAY(D601),1),"")</f>
        <v>土</v>
      </c>
      <c r="J601" s="306" t="s">
        <v>7174</v>
      </c>
      <c r="K601" s="203" t="str">
        <f>VLOOKUP(F601,石と花メイン,3,FALSE)</f>
        <v>◇金剛石</v>
      </c>
      <c r="L601" s="299" t="str">
        <f>VLOOKUP(F601,石と花メイン,4,FALSE)</f>
        <v>薔薇</v>
      </c>
      <c r="M601" s="395">
        <f>IF(OR(MONTH(F601)&lt;7,AND(MONTH(F601)=7,DAY(F601)&lt;=25)),
MOD(SUM((E601-1901)*365,259),260),
MOD(SUM((E601-1900)*365,259),260))</f>
        <v>89</v>
      </c>
      <c r="N601" s="121">
        <f>IF(AND(MONTH(F601)=7,DAY(F601)&gt;25),1,
ROUNDDOWN((SUM(VLOOKUP(MONTH(F601),D暦変換用数値,2,FALSE),DAY(F601))/28)+1,0))</f>
        <v>13</v>
      </c>
      <c r="O601" s="117">
        <f>IF(AND(MONTH(F601)=7,DAY(F601)&gt;25),DAY(F601)-25,
MOD((SUM(VLOOKUP(MONTH(F601),D暦変換用数値,2,FALSE),DAY(F601))),28)+1)</f>
        <v>19</v>
      </c>
      <c r="P601" s="408">
        <f>IF(OR(MONTH(F601)&lt;7,AND(MONTH(F601)=7,DAY(F601)&lt;=25)),
MOD(SUM((E601-1901)*365,(N601-1)*28,O601,258),260),
MOD(SUM((E601-1900)*365,(N601-1)*28,O601,258),260))</f>
        <v>183</v>
      </c>
      <c r="Q601" s="374" t="str">
        <f>VLOOKUP(MOD(P601,4),色,2,FALSE)</f>
        <v>青い</v>
      </c>
      <c r="R601" s="292" t="str">
        <f>VLOOKUP(MOD(P601,13),銀河の音,2,FALSE)</f>
        <v>磁気の</v>
      </c>
      <c r="S601" s="385" t="str">
        <f>VLOOKUP(MOD(P601,20),太陽の紋章,2,FALSE)</f>
        <v>夜</v>
      </c>
      <c r="T601" s="128" t="s">
        <v>7175</v>
      </c>
    </row>
    <row r="602" spans="1:20" s="80" customFormat="1" ht="13.5" customHeight="1">
      <c r="A602" s="50" t="str">
        <f>VLOOKUP(MOD(E602,10),十干,2,FALSE)</f>
        <v>辛</v>
      </c>
      <c r="B602" s="199" t="str">
        <f>VLOOKUP(MOD(E602,12),十二支,3,FALSE)</f>
        <v xml:space="preserve">02 零 </v>
      </c>
      <c r="C602" s="200" t="str">
        <f>VLOOKUP(F602,星座,3,TRUE)</f>
        <v xml:space="preserve">10 龍 </v>
      </c>
      <c r="D602" s="535">
        <v>18805</v>
      </c>
      <c r="E602" s="45">
        <f>IFERROR(YEAR(D602),LEFT(D602,4))</f>
        <v>1951</v>
      </c>
      <c r="F602" s="45" t="str">
        <f>IF(ISTEXT(D602),RIGHT(D602,5),TEXT(D602,"mm/dd"))</f>
        <v>06/26</v>
      </c>
      <c r="G602" s="45">
        <f>SUM(MID(E602,1,1),MID(E602,2,1),MID(E602,3,1),MID(E602,4,1),MID(F602,1,1),MID(F602,2,1),MID(F602,4,1),MID(F602,5,1))</f>
        <v>30</v>
      </c>
      <c r="H602" s="45">
        <f>IF(MOD(G602,9)=0,9,MOD(G602,9))</f>
        <v>3</v>
      </c>
      <c r="I602" s="45" t="str">
        <f>IFERROR(MID("日月火水木金土",WEEKDAY(D602),1),"")</f>
        <v>火</v>
      </c>
      <c r="J602" s="305" t="s">
        <v>3162</v>
      </c>
      <c r="K602" s="203" t="str">
        <f>VLOOKUP(F602,石と花メイン,3,FALSE)</f>
        <v>◆青玉</v>
      </c>
      <c r="L602" s="298" t="str">
        <f>VLOOKUP(F602,石と花メイン,4,FALSE)</f>
        <v>ジギタリス【狐の手袋】</v>
      </c>
      <c r="M602" s="394">
        <f>IF(OR(MONTH(F602)&lt;7,AND(MONTH(F602)=7,DAY(F602)&lt;=25)),
MOD(SUM((E602-1901)*365,259),260),
MOD(SUM((E602-1900)*365,259),260))</f>
        <v>49</v>
      </c>
      <c r="N602" s="391">
        <f>IF(AND(MONTH(F602)=7,DAY(F602)&gt;25),1,
ROUNDDOWN((SUM(VLOOKUP(MONTH(F602),D暦変換用数値,2,FALSE),DAY(F602))/28)+1,0))</f>
        <v>12</v>
      </c>
      <c r="O602" s="46">
        <f>IF(AND(MONTH(F602)=7,DAY(F602)&gt;25),DAY(F602)-25,
MOD((SUM(VLOOKUP(MONTH(F602),D暦変換用数値,2,FALSE),DAY(F602))),28)+1)</f>
        <v>28</v>
      </c>
      <c r="P602" s="407">
        <f>IF(OR(MONTH(F602)&lt;7,AND(MONTH(F602)=7,DAY(F602)&lt;=25)),
MOD(SUM((E602-1901)*365,(N602-1)*28,O602,258),260),
MOD(SUM((E602-1900)*365,(N602-1)*28,O602,258),260))</f>
        <v>124</v>
      </c>
      <c r="Q602" s="373" t="str">
        <f>VLOOKUP(MOD(P602,4),色,2,FALSE)</f>
        <v>黄色い</v>
      </c>
      <c r="R602" s="291" t="str">
        <f>VLOOKUP(MOD(P602,13),銀河の音,2,FALSE)</f>
        <v>共振の</v>
      </c>
      <c r="S602" s="384" t="str">
        <f>VLOOKUP(MOD(P602,20),太陽の紋章,2,FALSE)</f>
        <v>種</v>
      </c>
      <c r="T602" s="101" t="s">
        <v>5615</v>
      </c>
    </row>
    <row r="603" spans="1:20" s="80" customFormat="1" ht="13.5" customHeight="1">
      <c r="A603" s="282" t="str">
        <f>VLOOKUP(MOD(E603,10),十干,2,FALSE)</f>
        <v>辛</v>
      </c>
      <c r="B603" s="283" t="str">
        <f>VLOOKUP(MOD(E603,12),十二支,3,FALSE)</f>
        <v xml:space="preserve">02 零 </v>
      </c>
      <c r="C603" s="284" t="str">
        <f>VLOOKUP(F603,星座,3,TRUE)</f>
        <v xml:space="preserve">10 龍 </v>
      </c>
      <c r="D603" s="533">
        <v>18807</v>
      </c>
      <c r="E603" s="83">
        <f>IFERROR(YEAR(D603),LEFT(D603,4))</f>
        <v>1951</v>
      </c>
      <c r="F603" s="83" t="str">
        <f>IF(ISTEXT(D603),RIGHT(D603,5),TEXT(D603,"mm/dd"))</f>
        <v>06/28</v>
      </c>
      <c r="G603" s="83">
        <f>SUM(MID(E603,1,1),MID(E603,2,1),MID(E603,3,1),MID(E603,4,1),MID(F603,1,1),MID(F603,2,1),MID(F603,4,1),MID(F603,5,1))</f>
        <v>32</v>
      </c>
      <c r="H603" s="83">
        <f>IF(MOD(G603,9)=0,9,MOD(G603,9))</f>
        <v>5</v>
      </c>
      <c r="I603" s="83" t="str">
        <f>IFERROR(MID("日月火水木金土",WEEKDAY(D603),1),"")</f>
        <v>木</v>
      </c>
      <c r="J603" s="303" t="s">
        <v>3163</v>
      </c>
      <c r="K603" s="87" t="str">
        <f>VLOOKUP(F603,石と花メイン,3,FALSE)</f>
        <v>◇金剛石</v>
      </c>
      <c r="L603" s="296" t="str">
        <f>VLOOKUP(F603,石と花メイン,4,FALSE)</f>
        <v>エノテラ【昼咲月見草】</v>
      </c>
      <c r="M603" s="392">
        <f>IF(OR(MONTH(F603)&lt;7,AND(MONTH(F603)=7,DAY(F603)&lt;=25)),
MOD(SUM((E603-1901)*365,259),260),
MOD(SUM((E603-1900)*365,259),260))</f>
        <v>49</v>
      </c>
      <c r="N603" s="330">
        <f>IF(AND(MONTH(F603)=7,DAY(F603)&gt;25),1,
ROUNDDOWN((SUM(VLOOKUP(MONTH(F603),D暦変換用数値,2,FALSE),DAY(F603))/28)+1,0))</f>
        <v>13</v>
      </c>
      <c r="O603" s="84">
        <f>IF(AND(MONTH(F603)=7,DAY(F603)&gt;25),DAY(F603)-25,
MOD((SUM(VLOOKUP(MONTH(F603),D暦変換用数値,2,FALSE),DAY(F603))),28)+1)</f>
        <v>2</v>
      </c>
      <c r="P603" s="405">
        <f>IF(OR(MONTH(F603)&lt;7,AND(MONTH(F603)=7,DAY(F603)&lt;=25)),
MOD(SUM((E603-1901)*365,(N603-1)*28,O603,258),260),
MOD(SUM((E603-1900)*365,(N603-1)*28,O603,258),260))</f>
        <v>126</v>
      </c>
      <c r="Q603" s="371" t="str">
        <f>VLOOKUP(MOD(P603,4),色,2,FALSE)</f>
        <v>白い</v>
      </c>
      <c r="R603" s="289" t="str">
        <f>VLOOKUP(MOD(P603,13),銀河の音,2,FALSE)</f>
        <v>太陽の</v>
      </c>
      <c r="S603" s="382" t="str">
        <f>VLOOKUP(MOD(P603,20),太陽の紋章,2,FALSE)</f>
        <v>世界の橋渡し</v>
      </c>
      <c r="T603" s="102" t="s">
        <v>4346</v>
      </c>
    </row>
    <row r="604" spans="1:20" s="80" customFormat="1" ht="13.5" customHeight="1">
      <c r="A604" s="49" t="str">
        <f>VLOOKUP(MOD(E604,10),十干,2,FALSE)</f>
        <v>辛</v>
      </c>
      <c r="B604" s="199" t="str">
        <f>VLOOKUP(MOD(E604,12),十二支,3,FALSE)</f>
        <v xml:space="preserve">02 零 </v>
      </c>
      <c r="C604" s="200" t="str">
        <f>VLOOKUP(F604,星座,3,TRUE)</f>
        <v xml:space="preserve">10 龍 </v>
      </c>
      <c r="D604" s="535">
        <v>18809</v>
      </c>
      <c r="E604" s="45">
        <f>IFERROR(YEAR(D604),LEFT(D604,4))</f>
        <v>1951</v>
      </c>
      <c r="F604" s="45" t="str">
        <f>IF(ISTEXT(D604),RIGHT(D604,5),TEXT(D604,"mm/dd"))</f>
        <v>06/30</v>
      </c>
      <c r="G604" s="45">
        <f>SUM(MID(E604,1,1),MID(E604,2,1),MID(E604,3,1),MID(E604,4,1),MID(F604,1,1),MID(F604,2,1),MID(F604,4,1),MID(F604,5,1))</f>
        <v>25</v>
      </c>
      <c r="H604" s="45">
        <f>IF(MOD(G604,9)=0,9,MOD(G604,9))</f>
        <v>7</v>
      </c>
      <c r="I604" s="45" t="str">
        <f>IFERROR(MID("日月火水木金土",WEEKDAY(D604),1),"")</f>
        <v>土</v>
      </c>
      <c r="J604" s="305" t="s">
        <v>6494</v>
      </c>
      <c r="K604" s="203" t="str">
        <f>VLOOKUP(F604,石と花メイン,3,FALSE)</f>
        <v>●月長石</v>
      </c>
      <c r="L604" s="298" t="str">
        <f>VLOOKUP(F604,石と花メイン,4,FALSE)</f>
        <v>金糸梅【ヒペリカム】</v>
      </c>
      <c r="M604" s="394">
        <f>IF(OR(MONTH(F604)&lt;7,AND(MONTH(F604)=7,DAY(F604)&lt;=25)),
MOD(SUM((E604-1901)*365,259),260),
MOD(SUM((E604-1900)*365,259),260))</f>
        <v>49</v>
      </c>
      <c r="N604" s="391">
        <f>IF(AND(MONTH(F604)=7,DAY(F604)&gt;25),1,
ROUNDDOWN((SUM(VLOOKUP(MONTH(F604),D暦変換用数値,2,FALSE),DAY(F604))/28)+1,0))</f>
        <v>13</v>
      </c>
      <c r="O604" s="46">
        <f>IF(AND(MONTH(F604)=7,DAY(F604)&gt;25),DAY(F604)-25,
MOD((SUM(VLOOKUP(MONTH(F604),D暦変換用数値,2,FALSE),DAY(F604))),28)+1)</f>
        <v>4</v>
      </c>
      <c r="P604" s="407">
        <f>IF(OR(MONTH(F604)&lt;7,AND(MONTH(F604)=7,DAY(F604)&lt;=25)),
MOD(SUM((E604-1901)*365,(N604-1)*28,O604,258),260),
MOD(SUM((E604-1900)*365,(N604-1)*28,O604,258),260))</f>
        <v>128</v>
      </c>
      <c r="Q604" s="373" t="str">
        <f>VLOOKUP(MOD(P604,4),色,2,FALSE)</f>
        <v>黄色い</v>
      </c>
      <c r="R604" s="291" t="str">
        <f>VLOOKUP(MOD(P604,13),銀河の音,2,FALSE)</f>
        <v>スペクトルの</v>
      </c>
      <c r="S604" s="384" t="str">
        <f>VLOOKUP(MOD(P604,20),太陽の紋章,2,FALSE)</f>
        <v>星</v>
      </c>
      <c r="T604" s="110" t="s">
        <v>6756</v>
      </c>
    </row>
    <row r="605" spans="1:20" s="80" customFormat="1" ht="13.5" customHeight="1">
      <c r="A605" s="334" t="str">
        <f>VLOOKUP(MOD(E605,10),十干,2,FALSE)</f>
        <v>辛</v>
      </c>
      <c r="B605" s="331" t="str">
        <f>VLOOKUP(MOD(E605,12),十二支,3,FALSE)</f>
        <v xml:space="preserve">02 零 </v>
      </c>
      <c r="C605" s="332" t="str">
        <f>VLOOKUP(F605,星座,3,TRUE)</f>
        <v xml:space="preserve">10 龍 </v>
      </c>
      <c r="D605" s="540">
        <v>18814</v>
      </c>
      <c r="E605" s="131">
        <f>IFERROR(YEAR(D605),LEFT(D605,4))</f>
        <v>1951</v>
      </c>
      <c r="F605" s="538" t="str">
        <f>IF(ISTEXT(D605),RIGHT(D605,5),TEXT(D605,"mm/dd"))</f>
        <v>07/05</v>
      </c>
      <c r="G605" s="131">
        <f>SUM(MID(E605,1,1),MID(E605,2,1),MID(E605,3,1),MID(E605,4,1),MID(F605,1,1),MID(F605,2,1),MID(F605,4,1),MID(F605,5,1))</f>
        <v>28</v>
      </c>
      <c r="H605" s="131">
        <f>IF(MOD(G605,9)=0,9,MOD(G605,9))</f>
        <v>1</v>
      </c>
      <c r="I605" s="131" t="str">
        <f>IFERROR(MID("日月火水木金土",WEEKDAY(D605),1),"")</f>
        <v>木</v>
      </c>
      <c r="J605" s="306" t="s">
        <v>9102</v>
      </c>
      <c r="K605" s="335" t="str">
        <f>VLOOKUP(F605,石と花メイン,3,FALSE)</f>
        <v>◆翠玉</v>
      </c>
      <c r="L605" s="302" t="str">
        <f>VLOOKUP(F605,石と花メイン,4,FALSE)</f>
        <v>ラベンダー</v>
      </c>
      <c r="M605" s="396">
        <f>IF(OR(MONTH(F605)&lt;7,AND(MONTH(F605)=7,DAY(F605)&lt;=25)),
MOD(SUM((E605-1901)*365,259),260),
MOD(SUM((E605-1900)*365,259),260))</f>
        <v>49</v>
      </c>
      <c r="N605" s="335">
        <f>IF(AND(MONTH(F605)=7,DAY(F605)&gt;25),1,
ROUNDDOWN((SUM(VLOOKUP(MONTH(F605),D暦変換用数値,2,FALSE),DAY(F605))/28)+1,0))</f>
        <v>13</v>
      </c>
      <c r="O605" s="132">
        <f>IF(AND(MONTH(F605)=7,DAY(F605)&gt;25),DAY(F605)-25,
MOD((SUM(VLOOKUP(MONTH(F605),D暦変換用数値,2,FALSE),DAY(F605))),28)+1)</f>
        <v>9</v>
      </c>
      <c r="P605" s="404">
        <f>IF(OR(MONTH(F605)&lt;7,AND(MONTH(F605)=7,DAY(F605)&lt;=25)),
MOD(SUM((E605-1901)*365,(N605-1)*28,O605,258),260),
MOD(SUM((E605-1900)*365,(N605-1)*28,O605,258),260))</f>
        <v>133</v>
      </c>
      <c r="Q605" s="376" t="str">
        <f>VLOOKUP(MOD(P605,4),色,2,FALSE)</f>
        <v>赤い</v>
      </c>
      <c r="R605" s="333" t="str">
        <f>VLOOKUP(MOD(P605,13),銀河の音,2,FALSE)</f>
        <v>電気の</v>
      </c>
      <c r="S605" s="387" t="str">
        <f>VLOOKUP(MOD(P605,20),太陽の紋章,2,FALSE)</f>
        <v>空歩く者</v>
      </c>
      <c r="T605" s="126" t="s">
        <v>9104</v>
      </c>
    </row>
    <row r="606" spans="1:20" s="80" customFormat="1" ht="13.5" customHeight="1">
      <c r="A606" s="76" t="str">
        <f>VLOOKUP(MOD(E606,10),十干,2,FALSE)</f>
        <v>辛</v>
      </c>
      <c r="B606" s="199" t="str">
        <f>VLOOKUP(MOD(E606,12),十二支,3,FALSE)</f>
        <v xml:space="preserve">02 零 </v>
      </c>
      <c r="C606" s="200" t="str">
        <f>VLOOKUP(F606,星座,3,TRUE)</f>
        <v xml:space="preserve">10 龍 </v>
      </c>
      <c r="D606" s="534">
        <v>18823</v>
      </c>
      <c r="E606" s="116">
        <f>IFERROR(YEAR(D606),LEFT(D606,4))</f>
        <v>1951</v>
      </c>
      <c r="F606" s="116" t="str">
        <f>IF(ISTEXT(D606),RIGHT(D606,5),TEXT(D606,"mm/dd"))</f>
        <v>07/14</v>
      </c>
      <c r="G606" s="116">
        <f>SUM(MID(E606,1,1),MID(E606,2,1),MID(E606,3,1),MID(E606,4,1),MID(F606,1,1),MID(F606,2,1),MID(F606,4,1),MID(F606,5,1))</f>
        <v>28</v>
      </c>
      <c r="H606" s="116">
        <f>IF(MOD(G606,9)=0,9,MOD(G606,9))</f>
        <v>1</v>
      </c>
      <c r="I606" s="116" t="str">
        <f>IFERROR(MID("日月火水木金土",WEEKDAY(D606),1),"")</f>
        <v>土</v>
      </c>
      <c r="J606" s="306" t="s">
        <v>7767</v>
      </c>
      <c r="K606" s="203" t="str">
        <f>VLOOKUP(F606,石と花メイン,3,FALSE)</f>
        <v>●土耳古石</v>
      </c>
      <c r="L606" s="299" t="str">
        <f>VLOOKUP(F606,石と花メイン,4,FALSE)</f>
        <v>ブッドレア【房藤空木】</v>
      </c>
      <c r="M606" s="395">
        <f>IF(OR(MONTH(F606)&lt;7,AND(MONTH(F606)=7,DAY(F606)&lt;=25)),
MOD(SUM((E606-1901)*365,259),260),
MOD(SUM((E606-1900)*365,259),260))</f>
        <v>49</v>
      </c>
      <c r="N606" s="121">
        <f>IF(AND(MONTH(F606)=7,DAY(F606)&gt;25),1,
ROUNDDOWN((SUM(VLOOKUP(MONTH(F606),D暦変換用数値,2,FALSE),DAY(F606))/28)+1,0))</f>
        <v>13</v>
      </c>
      <c r="O606" s="117">
        <f>IF(AND(MONTH(F606)=7,DAY(F606)&gt;25),DAY(F606)-25,
MOD((SUM(VLOOKUP(MONTH(F606),D暦変換用数値,2,FALSE),DAY(F606))),28)+1)</f>
        <v>18</v>
      </c>
      <c r="P606" s="408">
        <f>IF(OR(MONTH(F606)&lt;7,AND(MONTH(F606)=7,DAY(F606)&lt;=25)),
MOD(SUM((E606-1901)*365,(N606-1)*28,O606,258),260),
MOD(SUM((E606-1900)*365,(N606-1)*28,O606,258),260))</f>
        <v>142</v>
      </c>
      <c r="Q606" s="375" t="str">
        <f>VLOOKUP(MOD(P606,4),色,2,FALSE)</f>
        <v>白い</v>
      </c>
      <c r="R606" s="293" t="str">
        <f>VLOOKUP(MOD(P606,13),銀河の音,2,FALSE)</f>
        <v>水晶の</v>
      </c>
      <c r="S606" s="386" t="str">
        <f>VLOOKUP(MOD(P606,20),太陽の紋章,2,FALSE)</f>
        <v>風</v>
      </c>
      <c r="T606" s="119" t="s">
        <v>7768</v>
      </c>
    </row>
    <row r="607" spans="1:20" s="80" customFormat="1" ht="13.5" customHeight="1">
      <c r="A607" s="50" t="str">
        <f>VLOOKUP(MOD(E607,10),十干,2,FALSE)</f>
        <v>辛</v>
      </c>
      <c r="B607" s="199" t="str">
        <f>VLOOKUP(MOD(E607,12),十二支,3,FALSE)</f>
        <v xml:space="preserve">02 零 </v>
      </c>
      <c r="C607" s="200" t="str">
        <f>VLOOKUP(F607,星座,3,TRUE)</f>
        <v xml:space="preserve">10 龍 </v>
      </c>
      <c r="D607" s="531">
        <v>18826</v>
      </c>
      <c r="E607" s="1">
        <f>IFERROR(YEAR(D607),LEFT(D607,4))</f>
        <v>1951</v>
      </c>
      <c r="F607" s="1" t="str">
        <f>IF(ISTEXT(D607),RIGHT(D607,5),TEXT(D607,"mm/dd"))</f>
        <v>07/17</v>
      </c>
      <c r="G607" s="44">
        <f>SUM(MID(E607,1,1),MID(E607,2,1),MID(E607,3,1),MID(E607,4,1),MID(F607,1,1),MID(F607,2,1),MID(F607,4,1),MID(F607,5,1))</f>
        <v>31</v>
      </c>
      <c r="H607" s="45">
        <f>IF(MOD(G607,9)=0,9,MOD(G607,9))</f>
        <v>4</v>
      </c>
      <c r="I607" s="45" t="str">
        <f>IFERROR(MID("日月火水木金土",WEEKDAY(D607),1),"")</f>
        <v>火</v>
      </c>
      <c r="J607" s="304" t="s">
        <v>2172</v>
      </c>
      <c r="K607" s="202" t="str">
        <f>VLOOKUP(F607,石と花メイン,3,FALSE)</f>
        <v>●孔雀石</v>
      </c>
      <c r="L607" s="297" t="str">
        <f>VLOOKUP(F607,石と花メイン,4,FALSE)</f>
        <v>擬宝珠【ホスタ】</v>
      </c>
      <c r="M607" s="393">
        <f>IF(OR(MONTH(F607)&lt;7,AND(MONTH(F607)=7,DAY(F607)&lt;=25)),
MOD(SUM((E607-1901)*365,259),260),
MOD(SUM((E607-1900)*365,259),260))</f>
        <v>49</v>
      </c>
      <c r="N607" s="390">
        <f>IF(AND(MONTH(F607)=7,DAY(F607)&gt;25),1,
ROUNDDOWN((SUM(VLOOKUP(MONTH(F607),D暦変換用数値,2,FALSE),DAY(F607))/28)+1,0))</f>
        <v>13</v>
      </c>
      <c r="O607" s="205">
        <f>IF(AND(MONTH(F607)=7,DAY(F607)&gt;25),DAY(F607)-25,
MOD((SUM(VLOOKUP(MONTH(F607),D暦変換用数値,2,FALSE),DAY(F607))),28)+1)</f>
        <v>21</v>
      </c>
      <c r="P607" s="406">
        <f>IF(OR(MONTH(F607)&lt;7,AND(MONTH(F607)=7,DAY(F607)&lt;=25)),
MOD(SUM((E607-1901)*365,(N607-1)*28,O607,258),260),
MOD(SUM((E607-1900)*365,(N607-1)*28,O607,258),260))</f>
        <v>145</v>
      </c>
      <c r="Q607" s="372" t="str">
        <f>VLOOKUP(MOD(P607,4),色,2,FALSE)</f>
        <v>赤い</v>
      </c>
      <c r="R607" s="290" t="str">
        <f>VLOOKUP(MOD(P607,13),銀河の音,2,FALSE)</f>
        <v>月の</v>
      </c>
      <c r="S607" s="383" t="str">
        <f>VLOOKUP(MOD(P607,20),太陽の紋章,2,FALSE)</f>
        <v>蛇</v>
      </c>
      <c r="T607" s="93" t="s">
        <v>5002</v>
      </c>
    </row>
    <row r="608" spans="1:20" s="80" customFormat="1" ht="13.5" customHeight="1">
      <c r="A608" s="50" t="str">
        <f>VLOOKUP(MOD(E608,10),十干,2,FALSE)</f>
        <v>癸</v>
      </c>
      <c r="B608" s="199" t="str">
        <f>VLOOKUP(MOD(E608,12),十二支,3,FALSE)</f>
        <v xml:space="preserve">02 零 </v>
      </c>
      <c r="C608" s="200" t="str">
        <f>VLOOKUP(F608,星座,3,TRUE)</f>
        <v xml:space="preserve">10 龍 </v>
      </c>
      <c r="D608" s="531">
        <v>23200</v>
      </c>
      <c r="E608" s="1">
        <f>IFERROR(YEAR(D608),LEFT(D608,4))</f>
        <v>1963</v>
      </c>
      <c r="F608" s="1" t="str">
        <f>IF(ISTEXT(D608),RIGHT(D608,5),TEXT(D608,"mm/dd"))</f>
        <v>07/08</v>
      </c>
      <c r="G608" s="44">
        <f>SUM(MID(E608,1,1),MID(E608,2,1),MID(E608,3,1),MID(E608,4,1),MID(F608,1,1),MID(F608,2,1),MID(F608,4,1),MID(F608,5,1))</f>
        <v>34</v>
      </c>
      <c r="H608" s="45">
        <f>IF(MOD(G608,9)=0,9,MOD(G608,9))</f>
        <v>7</v>
      </c>
      <c r="I608" s="45" t="str">
        <f>IFERROR(MID("日月火水木金土",WEEKDAY(D608),1),"")</f>
        <v>月</v>
      </c>
      <c r="J608" s="304" t="s">
        <v>2173</v>
      </c>
      <c r="K608" s="202" t="str">
        <f>VLOOKUP(F608,石と花メイン,3,FALSE)</f>
        <v>○真珠</v>
      </c>
      <c r="L608" s="297" t="str">
        <f>VLOOKUP(F608,石と花メイン,4,FALSE)</f>
        <v>蓮</v>
      </c>
      <c r="M608" s="393">
        <f>IF(OR(MONTH(F608)&lt;7,AND(MONTH(F608)=7,DAY(F608)&lt;=25)),
MOD(SUM((E608-1901)*365,259),260),
MOD(SUM((E608-1900)*365,259),260))</f>
        <v>9</v>
      </c>
      <c r="N608" s="390">
        <f>IF(AND(MONTH(F608)=7,DAY(F608)&gt;25),1,
ROUNDDOWN((SUM(VLOOKUP(MONTH(F608),D暦変換用数値,2,FALSE),DAY(F608))/28)+1,0))</f>
        <v>13</v>
      </c>
      <c r="O608" s="205">
        <f>IF(AND(MONTH(F608)=7,DAY(F608)&gt;25),DAY(F608)-25,
MOD((SUM(VLOOKUP(MONTH(F608),D暦変換用数値,2,FALSE),DAY(F608))),28)+1)</f>
        <v>12</v>
      </c>
      <c r="P608" s="406">
        <f>IF(OR(MONTH(F608)&lt;7,AND(MONTH(F608)=7,DAY(F608)&lt;=25)),
MOD(SUM((E608-1901)*365,(N608-1)*28,O608,258),260),
MOD(SUM((E608-1900)*365,(N608-1)*28,O608,258),260))</f>
        <v>96</v>
      </c>
      <c r="Q608" s="373" t="str">
        <f>VLOOKUP(MOD(P608,4),色,2,FALSE)</f>
        <v>黄色い</v>
      </c>
      <c r="R608" s="291" t="str">
        <f>VLOOKUP(MOD(P608,13),銀河の音,2,FALSE)</f>
        <v>倍音の</v>
      </c>
      <c r="S608" s="384" t="str">
        <f>VLOOKUP(MOD(P608,20),太陽の紋章,2,FALSE)</f>
        <v>戦士</v>
      </c>
      <c r="T608" s="97" t="s">
        <v>733</v>
      </c>
    </row>
    <row r="609" spans="1:20" s="80" customFormat="1" ht="13.5" customHeight="1">
      <c r="A609" s="50" t="str">
        <f>VLOOKUP(MOD(E609,10),十干,2,FALSE)</f>
        <v>乙</v>
      </c>
      <c r="B609" s="199" t="str">
        <f>VLOOKUP(MOD(E609,12),十二支,3,FALSE)</f>
        <v xml:space="preserve">02 零 </v>
      </c>
      <c r="C609" s="200" t="str">
        <f>VLOOKUP(F609,星座,3,TRUE)</f>
        <v xml:space="preserve">10 龍 </v>
      </c>
      <c r="D609" s="531">
        <v>27580</v>
      </c>
      <c r="E609" s="1">
        <f>IFERROR(YEAR(D609),LEFT(D609,4))</f>
        <v>1975</v>
      </c>
      <c r="F609" s="1" t="str">
        <f>IF(ISTEXT(D609),RIGHT(D609,5),TEXT(D609,"mm/dd"))</f>
        <v>07/05</v>
      </c>
      <c r="G609" s="44">
        <f>SUM(MID(E609,1,1),MID(E609,2,1),MID(E609,3,1),MID(E609,4,1),MID(F609,1,1),MID(F609,2,1),MID(F609,4,1),MID(F609,5,1))</f>
        <v>34</v>
      </c>
      <c r="H609" s="45">
        <f>IF(MOD(G609,9)=0,9,MOD(G609,9))</f>
        <v>7</v>
      </c>
      <c r="I609" s="45" t="str">
        <f>IFERROR(MID("日月火水木金土",WEEKDAY(D609),1),"")</f>
        <v>土</v>
      </c>
      <c r="J609" s="304" t="s">
        <v>2402</v>
      </c>
      <c r="K609" s="202" t="str">
        <f>VLOOKUP(F609,石と花メイン,3,FALSE)</f>
        <v>◆翠玉</v>
      </c>
      <c r="L609" s="297" t="str">
        <f>VLOOKUP(F609,石と花メイン,4,FALSE)</f>
        <v>ラベンダー</v>
      </c>
      <c r="M609" s="393">
        <f>IF(OR(MONTH(F609)&lt;7,AND(MONTH(F609)=7,DAY(F609)&lt;=25)),
MOD(SUM((E609-1901)*365,259),260),
MOD(SUM((E609-1900)*365,259),260))</f>
        <v>229</v>
      </c>
      <c r="N609" s="390">
        <f>IF(AND(MONTH(F609)=7,DAY(F609)&gt;25),1,
ROUNDDOWN((SUM(VLOOKUP(MONTH(F609),D暦変換用数値,2,FALSE),DAY(F609))/28)+1,0))</f>
        <v>13</v>
      </c>
      <c r="O609" s="205">
        <f>IF(AND(MONTH(F609)=7,DAY(F609)&gt;25),DAY(F609)-25,
MOD((SUM(VLOOKUP(MONTH(F609),D暦変換用数値,2,FALSE),DAY(F609))),28)+1)</f>
        <v>9</v>
      </c>
      <c r="P609" s="406">
        <f>IF(OR(MONTH(F609)&lt;7,AND(MONTH(F609)=7,DAY(F609)&lt;=25)),
MOD(SUM((E609-1901)*365,(N609-1)*28,O609,258),260),
MOD(SUM((E609-1900)*365,(N609-1)*28,O609,258),260))</f>
        <v>53</v>
      </c>
      <c r="Q609" s="372" t="str">
        <f>VLOOKUP(MOD(P609,4),色,2,FALSE)</f>
        <v>赤い</v>
      </c>
      <c r="R609" s="290" t="str">
        <f>VLOOKUP(MOD(P609,13),銀河の音,2,FALSE)</f>
        <v>磁気の</v>
      </c>
      <c r="S609" s="383" t="str">
        <f>VLOOKUP(MOD(P609,20),太陽の紋章,2,FALSE)</f>
        <v>空歩く者</v>
      </c>
      <c r="T609" s="97" t="s">
        <v>737</v>
      </c>
    </row>
    <row r="610" spans="1:20" s="80" customFormat="1" ht="13.5" customHeight="1">
      <c r="A610" s="50" t="str">
        <f>VLOOKUP(MOD(E610,10),十干,2,FALSE)</f>
        <v>乙</v>
      </c>
      <c r="B610" s="199" t="str">
        <f>VLOOKUP(MOD(E610,12),十二支,3,FALSE)</f>
        <v xml:space="preserve">02 零 </v>
      </c>
      <c r="C610" s="200" t="str">
        <f>VLOOKUP(F610,星座,3,TRUE)</f>
        <v xml:space="preserve">10 龍 </v>
      </c>
      <c r="D610" s="531">
        <v>27586</v>
      </c>
      <c r="E610" s="1">
        <f>IFERROR(YEAR(D610),LEFT(D610,4))</f>
        <v>1975</v>
      </c>
      <c r="F610" s="1" t="str">
        <f>IF(ISTEXT(D610),RIGHT(D610,5),TEXT(D610,"mm/dd"))</f>
        <v>07/11</v>
      </c>
      <c r="G610" s="44">
        <f>SUM(MID(E610,1,1),MID(E610,2,1),MID(E610,3,1),MID(E610,4,1),MID(F610,1,1),MID(F610,2,1),MID(F610,4,1),MID(F610,5,1))</f>
        <v>31</v>
      </c>
      <c r="H610" s="45">
        <f>IF(MOD(G610,9)=0,9,MOD(G610,9))</f>
        <v>4</v>
      </c>
      <c r="I610" s="45" t="str">
        <f>IFERROR(MID("日月火水木金土",WEEKDAY(D610),1),"")</f>
        <v>金</v>
      </c>
      <c r="J610" s="304" t="s">
        <v>2403</v>
      </c>
      <c r="K610" s="202" t="str">
        <f>VLOOKUP(F610,石と花メイン,3,FALSE)</f>
        <v>◇金剛石</v>
      </c>
      <c r="L610" s="297" t="str">
        <f>VLOOKUP(F610,石と花メイン,4,FALSE)</f>
        <v>アカンサス【葉薊】</v>
      </c>
      <c r="M610" s="393">
        <f>IF(OR(MONTH(F610)&lt;7,AND(MONTH(F610)=7,DAY(F610)&lt;=25)),
MOD(SUM((E610-1901)*365,259),260),
MOD(SUM((E610-1900)*365,259),260))</f>
        <v>229</v>
      </c>
      <c r="N610" s="390">
        <f>IF(AND(MONTH(F610)=7,DAY(F610)&gt;25),1,
ROUNDDOWN((SUM(VLOOKUP(MONTH(F610),D暦変換用数値,2,FALSE),DAY(F610))/28)+1,0))</f>
        <v>13</v>
      </c>
      <c r="O610" s="205">
        <f>IF(AND(MONTH(F610)=7,DAY(F610)&gt;25),DAY(F610)-25,
MOD((SUM(VLOOKUP(MONTH(F610),D暦変換用数値,2,FALSE),DAY(F610))),28)+1)</f>
        <v>15</v>
      </c>
      <c r="P610" s="406">
        <f>IF(OR(MONTH(F610)&lt;7,AND(MONTH(F610)=7,DAY(F610)&lt;=25)),
MOD(SUM((E610-1901)*365,(N610-1)*28,O610,258),260),
MOD(SUM((E610-1900)*365,(N610-1)*28,O610,258),260))</f>
        <v>59</v>
      </c>
      <c r="Q610" s="374" t="str">
        <f>VLOOKUP(MOD(P610,4),色,2,FALSE)</f>
        <v>青い</v>
      </c>
      <c r="R610" s="292" t="str">
        <f>VLOOKUP(MOD(P610,13),銀河の音,2,FALSE)</f>
        <v>共振の</v>
      </c>
      <c r="S610" s="385" t="str">
        <f>VLOOKUP(MOD(P610,20),太陽の紋章,2,FALSE)</f>
        <v>嵐</v>
      </c>
      <c r="T610" s="98" t="s">
        <v>3736</v>
      </c>
    </row>
    <row r="611" spans="1:20" s="80" customFormat="1" ht="13.5" customHeight="1">
      <c r="A611" s="334" t="str">
        <f>VLOOKUP(MOD(E611,10),十干,2,FALSE)</f>
        <v>乙</v>
      </c>
      <c r="B611" s="331" t="str">
        <f>VLOOKUP(MOD(E611,12),十二支,3,FALSE)</f>
        <v xml:space="preserve">02 零 </v>
      </c>
      <c r="C611" s="332" t="str">
        <f>VLOOKUP(F611,星座,3,TRUE)</f>
        <v xml:space="preserve">10 龍 </v>
      </c>
      <c r="D611" s="534">
        <v>27590</v>
      </c>
      <c r="E611" s="131">
        <f>IFERROR(YEAR(D611),LEFT(D611,4))</f>
        <v>1975</v>
      </c>
      <c r="F611" s="131" t="str">
        <f>IF(ISTEXT(D611),RIGHT(D611,5),TEXT(D611,"mm/dd"))</f>
        <v>07/15</v>
      </c>
      <c r="G611" s="131">
        <f>SUM(MID(E611,1,1),MID(E611,2,1),MID(E611,3,1),MID(E611,4,1),MID(F611,1,1),MID(F611,2,1),MID(F611,4,1),MID(F611,5,1))</f>
        <v>35</v>
      </c>
      <c r="H611" s="131">
        <f>IF(MOD(G611,9)=0,9,MOD(G611,9))</f>
        <v>8</v>
      </c>
      <c r="I611" s="131" t="str">
        <f>IFERROR(MID("日月火水木金土",WEEKDAY(D611),1),"")</f>
        <v>火</v>
      </c>
      <c r="J611" s="306" t="s">
        <v>8585</v>
      </c>
      <c r="K611" s="335" t="str">
        <f>VLOOKUP(F611,石と花メイン,3,FALSE)</f>
        <v>◇金剛石</v>
      </c>
      <c r="L611" s="302" t="str">
        <f>VLOOKUP(F611,石と花メイン,4,FALSE)</f>
        <v>薔薇</v>
      </c>
      <c r="M611" s="396">
        <f>IF(OR(MONTH(F611)&lt;7,AND(MONTH(F611)=7,DAY(F611)&lt;=25)),
MOD(SUM((E611-1901)*365,259),260),
MOD(SUM((E611-1900)*365,259),260))</f>
        <v>229</v>
      </c>
      <c r="N611" s="335">
        <f>IF(AND(MONTH(F611)=7,DAY(F611)&gt;25),1,
ROUNDDOWN((SUM(VLOOKUP(MONTH(F611),D暦変換用数値,2,FALSE),DAY(F611))/28)+1,0))</f>
        <v>13</v>
      </c>
      <c r="O611" s="132">
        <f>IF(AND(MONTH(F611)=7,DAY(F611)&gt;25),DAY(F611)-25,
MOD((SUM(VLOOKUP(MONTH(F611),D暦変換用数値,2,FALSE),DAY(F611))),28)+1)</f>
        <v>19</v>
      </c>
      <c r="P611" s="404">
        <f>IF(OR(MONTH(F611)&lt;7,AND(MONTH(F611)=7,DAY(F611)&lt;=25)),
MOD(SUM((E611-1901)*365,(N611-1)*28,O611,258),260),
MOD(SUM((E611-1900)*365,(N611-1)*28,O611,258),260))</f>
        <v>63</v>
      </c>
      <c r="Q611" s="376" t="str">
        <f>VLOOKUP(MOD(P611,4),色,2,FALSE)</f>
        <v>青い</v>
      </c>
      <c r="R611" s="333" t="str">
        <f>VLOOKUP(MOD(P611,13),銀河の音,2,FALSE)</f>
        <v>スペクトルの</v>
      </c>
      <c r="S611" s="387" t="str">
        <f>VLOOKUP(MOD(P611,20),太陽の紋章,2,FALSE)</f>
        <v>夜</v>
      </c>
      <c r="T611" s="119" t="s">
        <v>8584</v>
      </c>
    </row>
    <row r="612" spans="1:20" s="80" customFormat="1" ht="13.5" customHeight="1">
      <c r="A612" s="286" t="str">
        <f>VLOOKUP(MOD(E612,10),十干,2,FALSE)</f>
        <v>丁</v>
      </c>
      <c r="B612" s="283" t="str">
        <f>VLOOKUP(MOD(E612,12),十二支,3,FALSE)</f>
        <v xml:space="preserve">02 零 </v>
      </c>
      <c r="C612" s="284" t="str">
        <f>VLOOKUP(F612,星座,3,TRUE)</f>
        <v xml:space="preserve">10 龍 </v>
      </c>
      <c r="D612" s="530">
        <v>31974</v>
      </c>
      <c r="E612" s="85">
        <f>IFERROR(YEAR(D612),LEFT(D612,4))</f>
        <v>1987</v>
      </c>
      <c r="F612" s="85" t="str">
        <f>IF(ISTEXT(D612),RIGHT(D612,5),TEXT(D612,"mm/dd"))</f>
        <v>07/16</v>
      </c>
      <c r="G612" s="85">
        <f>SUM(MID(E612,1,1),MID(E612,2,1),MID(E612,3,1),MID(E612,4,1),MID(F612,1,1),MID(F612,2,1),MID(F612,4,1),MID(F612,5,1))</f>
        <v>39</v>
      </c>
      <c r="H612" s="85">
        <f>IF(MOD(G612,9)=0,9,MOD(G612,9))</f>
        <v>3</v>
      </c>
      <c r="I612" s="85" t="str">
        <f>IFERROR(MID("日月火水木金土",WEEKDAY(D612),1),"")</f>
        <v>木</v>
      </c>
      <c r="J612" s="308" t="s">
        <v>7578</v>
      </c>
      <c r="K612" s="87" t="str">
        <f>VLOOKUP(F612,石と花メイン,3,FALSE)</f>
        <v>◆柘榴石</v>
      </c>
      <c r="L612" s="300" t="str">
        <f>VLOOKUP(F612,石と花メイン,4,FALSE)</f>
        <v>昼顔【雨降り花】</v>
      </c>
      <c r="M612" s="397">
        <f>IF(OR(MONTH(F612)&lt;7,AND(MONTH(F612)=7,DAY(F612)&lt;=25)),
MOD(SUM((E612-1901)*365,259),260),
MOD(SUM((E612-1900)*365,259),260))</f>
        <v>189</v>
      </c>
      <c r="N612" s="87">
        <f>IF(AND(MONTH(F612)=7,DAY(F612)&gt;25),1,
ROUNDDOWN((SUM(VLOOKUP(MONTH(F612),D暦変換用数値,2,FALSE),DAY(F612))/28)+1,0))</f>
        <v>13</v>
      </c>
      <c r="O612" s="82">
        <f>IF(AND(MONTH(F612)=7,DAY(F612)&gt;25),DAY(F612)-25,
MOD((SUM(VLOOKUP(MONTH(F612),D暦変換用数値,2,FALSE),DAY(F612))),28)+1)</f>
        <v>20</v>
      </c>
      <c r="P612" s="409">
        <f>IF(OR(MONTH(F612)&lt;7,AND(MONTH(F612)=7,DAY(F612)&lt;=25)),
MOD(SUM((E612-1901)*365,(N612-1)*28,O612,258),260),
MOD(SUM((E612-1900)*365,(N612-1)*28,O612,258),260))</f>
        <v>24</v>
      </c>
      <c r="Q612" s="371" t="str">
        <f>VLOOKUP(MOD(P612,4),色,2,FALSE)</f>
        <v>黄色い</v>
      </c>
      <c r="R612" s="289" t="str">
        <f>VLOOKUP(MOD(P612,13),銀河の音,2,FALSE)</f>
        <v>スペクトルの</v>
      </c>
      <c r="S612" s="382" t="str">
        <f>VLOOKUP(MOD(P612,20),太陽の紋章,2,FALSE)</f>
        <v>種</v>
      </c>
      <c r="T612" s="91"/>
    </row>
    <row r="613" spans="1:20" s="80" customFormat="1" ht="13.5" customHeight="1">
      <c r="A613" s="282" t="str">
        <f>VLOOKUP(MOD(E613,10),十干,2,FALSE)</f>
        <v>丁</v>
      </c>
      <c r="B613" s="283" t="str">
        <f>VLOOKUP(MOD(E613,12),十二支,3,FALSE)</f>
        <v xml:space="preserve">02 零 </v>
      </c>
      <c r="C613" s="284" t="str">
        <f>VLOOKUP(F613,星座,3,TRUE)</f>
        <v xml:space="preserve">10 龍 </v>
      </c>
      <c r="D613" s="533">
        <v>31975</v>
      </c>
      <c r="E613" s="83">
        <f>IFERROR(YEAR(D613),LEFT(D613,4))</f>
        <v>1987</v>
      </c>
      <c r="F613" s="83" t="str">
        <f>IF(ISTEXT(D613),RIGHT(D613,5),TEXT(D613,"mm/dd"))</f>
        <v>07/17</v>
      </c>
      <c r="G613" s="83">
        <f>SUM(MID(E613,1,1),MID(E613,2,1),MID(E613,3,1),MID(E613,4,1),MID(F613,1,1),MID(F613,2,1),MID(F613,4,1),MID(F613,5,1))</f>
        <v>40</v>
      </c>
      <c r="H613" s="83">
        <f>IF(MOD(G613,9)=0,9,MOD(G613,9))</f>
        <v>4</v>
      </c>
      <c r="I613" s="83" t="str">
        <f>IFERROR(MID("日月火水木金土",WEEKDAY(D613),1),"")</f>
        <v>金</v>
      </c>
      <c r="J613" s="303" t="s">
        <v>3164</v>
      </c>
      <c r="K613" s="87" t="str">
        <f>VLOOKUP(F613,石と花メイン,3,FALSE)</f>
        <v>●孔雀石</v>
      </c>
      <c r="L613" s="296" t="str">
        <f>VLOOKUP(F613,石と花メイン,4,FALSE)</f>
        <v>擬宝珠【ホスタ】</v>
      </c>
      <c r="M613" s="392">
        <f>IF(OR(MONTH(F613)&lt;7,AND(MONTH(F613)=7,DAY(F613)&lt;=25)),
MOD(SUM((E613-1901)*365,259),260),
MOD(SUM((E613-1900)*365,259),260))</f>
        <v>189</v>
      </c>
      <c r="N613" s="330">
        <f>IF(AND(MONTH(F613)=7,DAY(F613)&gt;25),1,
ROUNDDOWN((SUM(VLOOKUP(MONTH(F613),D暦変換用数値,2,FALSE),DAY(F613))/28)+1,0))</f>
        <v>13</v>
      </c>
      <c r="O613" s="84">
        <f>IF(AND(MONTH(F613)=7,DAY(F613)&gt;25),DAY(F613)-25,
MOD((SUM(VLOOKUP(MONTH(F613),D暦変換用数値,2,FALSE),DAY(F613))),28)+1)</f>
        <v>21</v>
      </c>
      <c r="P613" s="405">
        <f>IF(OR(MONTH(F613)&lt;7,AND(MONTH(F613)=7,DAY(F613)&lt;=25)),
MOD(SUM((E613-1901)*365,(N613-1)*28,O613,258),260),
MOD(SUM((E613-1900)*365,(N613-1)*28,O613,258),260))</f>
        <v>25</v>
      </c>
      <c r="Q613" s="371" t="str">
        <f>VLOOKUP(MOD(P613,4),色,2,FALSE)</f>
        <v>赤い</v>
      </c>
      <c r="R613" s="289" t="str">
        <f>VLOOKUP(MOD(P613,13),銀河の音,2,FALSE)</f>
        <v>水晶の</v>
      </c>
      <c r="S613" s="382" t="str">
        <f>VLOOKUP(MOD(P613,20),太陽の紋章,2,FALSE)</f>
        <v>蛇</v>
      </c>
      <c r="T613" s="91" t="s">
        <v>3736</v>
      </c>
    </row>
    <row r="614" spans="1:20" s="80" customFormat="1" ht="13.5" customHeight="1">
      <c r="A614" s="334" t="str">
        <f>VLOOKUP(MOD(E614,10),十干,2,FALSE)</f>
        <v>己</v>
      </c>
      <c r="B614" s="331" t="str">
        <f>VLOOKUP(MOD(E614,12),十二支,3,FALSE)</f>
        <v xml:space="preserve">02 零 </v>
      </c>
      <c r="C614" s="332" t="str">
        <f>VLOOKUP(F614,星座,3,TRUE)</f>
        <v xml:space="preserve">10 龍 </v>
      </c>
      <c r="D614" s="540">
        <v>36345</v>
      </c>
      <c r="E614" s="131">
        <f>IFERROR(YEAR(D614),LEFT(D614,4))</f>
        <v>1999</v>
      </c>
      <c r="F614" s="538" t="str">
        <f>IF(ISTEXT(D614),RIGHT(D614,5),TEXT(D614,"mm/dd"))</f>
        <v>07/04</v>
      </c>
      <c r="G614" s="131">
        <f>SUM(MID(E614,1,1),MID(E614,2,1),MID(E614,3,1),MID(E614,4,1),MID(F614,1,1),MID(F614,2,1),MID(F614,4,1),MID(F614,5,1))</f>
        <v>39</v>
      </c>
      <c r="H614" s="131">
        <f>IF(MOD(G614,9)=0,9,MOD(G614,9))</f>
        <v>3</v>
      </c>
      <c r="I614" s="131" t="str">
        <f>IFERROR(MID("日月火水木金土",WEEKDAY(D614),1),"")</f>
        <v>日</v>
      </c>
      <c r="J614" s="306" t="s">
        <v>9367</v>
      </c>
      <c r="K614" s="335" t="str">
        <f>VLOOKUP(F614,石と花メイン,3,FALSE)</f>
        <v>▲黄金</v>
      </c>
      <c r="L614" s="302" t="str">
        <f>VLOOKUP(F614,石と花メイン,4,FALSE)</f>
        <v>花魁草【草夾竹桃】</v>
      </c>
      <c r="M614" s="396">
        <f>IF(OR(MONTH(F614)&lt;7,AND(MONTH(F614)=7,DAY(F614)&lt;=25)),
MOD(SUM((E614-1901)*365,259),260),
MOD(SUM((E614-1900)*365,259),260))</f>
        <v>149</v>
      </c>
      <c r="N614" s="335">
        <f>IF(AND(MONTH(F614)=7,DAY(F614)&gt;25),1,
ROUNDDOWN((SUM(VLOOKUP(MONTH(F614),D暦変換用数値,2,FALSE),DAY(F614))/28)+1,0))</f>
        <v>13</v>
      </c>
      <c r="O614" s="132">
        <f>IF(AND(MONTH(F614)=7,DAY(F614)&gt;25),DAY(F614)-25,
MOD((SUM(VLOOKUP(MONTH(F614),D暦変換用数値,2,FALSE),DAY(F614))),28)+1)</f>
        <v>8</v>
      </c>
      <c r="P614" s="404">
        <f>IF(OR(MONTH(F614)&lt;7,AND(MONTH(F614)=7,DAY(F614)&lt;=25)),
MOD(SUM((E614-1901)*365,(N614-1)*28,O614,258),260),
MOD(SUM((E614-1900)*365,(N614-1)*28,O614,258),260))</f>
        <v>232</v>
      </c>
      <c r="Q614" s="376" t="str">
        <f>VLOOKUP(MOD(P614,4),色,2,FALSE)</f>
        <v>黄色い</v>
      </c>
      <c r="R614" s="333" t="str">
        <f>VLOOKUP(MOD(P614,13),銀河の音,2,FALSE)</f>
        <v>スペクトルの</v>
      </c>
      <c r="S614" s="387" t="str">
        <f>VLOOKUP(MOD(P614,20),太陽の紋章,2,FALSE)</f>
        <v>人</v>
      </c>
      <c r="T614" s="119" t="s">
        <v>9368</v>
      </c>
    </row>
    <row r="615" spans="1:20" s="80" customFormat="1" ht="13.5" customHeight="1">
      <c r="A615" s="282" t="str">
        <f>VLOOKUP(MOD(E615,10),十干,2,FALSE)</f>
        <v>己</v>
      </c>
      <c r="B615" s="283" t="str">
        <f>VLOOKUP(MOD(E615,12),十二支,3,FALSE)</f>
        <v xml:space="preserve">02 零 </v>
      </c>
      <c r="C615" s="284" t="str">
        <f>VLOOKUP(F615,星座,3,TRUE)</f>
        <v xml:space="preserve">10 龍 </v>
      </c>
      <c r="D615" s="533">
        <v>36347</v>
      </c>
      <c r="E615" s="83">
        <f>IFERROR(YEAR(D615),LEFT(D615,4))</f>
        <v>1999</v>
      </c>
      <c r="F615" s="83" t="str">
        <f>IF(ISTEXT(D615),RIGHT(D615,5),TEXT(D615,"mm/dd"))</f>
        <v>07/06</v>
      </c>
      <c r="G615" s="83">
        <f>SUM(MID(E615,1,1),MID(E615,2,1),MID(E615,3,1),MID(E615,4,1),MID(F615,1,1),MID(F615,2,1),MID(F615,4,1),MID(F615,5,1))</f>
        <v>41</v>
      </c>
      <c r="H615" s="83">
        <f>IF(MOD(G615,9)=0,9,MOD(G615,9))</f>
        <v>5</v>
      </c>
      <c r="I615" s="83" t="str">
        <f>IFERROR(MID("日月火水木金土",WEEKDAY(D615),1),"")</f>
        <v>火</v>
      </c>
      <c r="J615" s="303" t="s">
        <v>3165</v>
      </c>
      <c r="K615" s="87" t="str">
        <f>VLOOKUP(F615,石と花メイン,3,FALSE)</f>
        <v>◆紅玉</v>
      </c>
      <c r="L615" s="296" t="str">
        <f>VLOOKUP(F615,石と花メイン,4,FALSE)</f>
        <v>朝顔【牽牛花】</v>
      </c>
      <c r="M615" s="392">
        <f>IF(OR(MONTH(F615)&lt;7,AND(MONTH(F615)=7,DAY(F615)&lt;=25)),
MOD(SUM((E615-1901)*365,259),260),
MOD(SUM((E615-1900)*365,259),260))</f>
        <v>149</v>
      </c>
      <c r="N615" s="330">
        <f>IF(AND(MONTH(F615)=7,DAY(F615)&gt;25),1,
ROUNDDOWN((SUM(VLOOKUP(MONTH(F615),D暦変換用数値,2,FALSE),DAY(F615))/28)+1,0))</f>
        <v>13</v>
      </c>
      <c r="O615" s="84">
        <f>IF(AND(MONTH(F615)=7,DAY(F615)&gt;25),DAY(F615)-25,
MOD((SUM(VLOOKUP(MONTH(F615),D暦変換用数値,2,FALSE),DAY(F615))),28)+1)</f>
        <v>10</v>
      </c>
      <c r="P615" s="405">
        <f>IF(OR(MONTH(F615)&lt;7,AND(MONTH(F615)=7,DAY(F615)&lt;=25)),
MOD(SUM((E615-1901)*365,(N615-1)*28,O615,258),260),
MOD(SUM((E615-1900)*365,(N615-1)*28,O615,258),260))</f>
        <v>234</v>
      </c>
      <c r="Q615" s="371" t="str">
        <f>VLOOKUP(MOD(P615,4),色,2,FALSE)</f>
        <v>白い</v>
      </c>
      <c r="R615" s="289" t="str">
        <f>VLOOKUP(MOD(P615,13),銀河の音,2,FALSE)</f>
        <v>宇宙の</v>
      </c>
      <c r="S615" s="382" t="str">
        <f>VLOOKUP(MOD(P615,20),太陽の紋章,2,FALSE)</f>
        <v>魔法使い</v>
      </c>
      <c r="T615" s="92" t="s">
        <v>5003</v>
      </c>
    </row>
    <row r="616" spans="1:20" s="80" customFormat="1" ht="13.5" customHeight="1">
      <c r="A616" s="286" t="str">
        <f>VLOOKUP(MOD(E616,10),十干,2,FALSE)</f>
        <v>辛</v>
      </c>
      <c r="B616" s="283" t="str">
        <f>VLOOKUP(MOD(E616,12),十二支,3,FALSE)</f>
        <v xml:space="preserve">02 零 </v>
      </c>
      <c r="C616" s="284" t="str">
        <f>VLOOKUP(F616,星座,3,TRUE)</f>
        <v xml:space="preserve">10 龍 </v>
      </c>
      <c r="D616" s="530">
        <v>40729</v>
      </c>
      <c r="E616" s="85">
        <f>IFERROR(YEAR(D616),LEFT(D616,4))</f>
        <v>2011</v>
      </c>
      <c r="F616" s="85" t="str">
        <f>IF(ISTEXT(D616),RIGHT(D616,5),TEXT(D616,"mm/dd"))</f>
        <v>07/05</v>
      </c>
      <c r="G616" s="85">
        <f>SUM(MID(E616,1,1),MID(E616,2,1),MID(E616,3,1),MID(E616,4,1),MID(F616,1,1),MID(F616,2,1),MID(F616,4,1),MID(F616,5,1))</f>
        <v>16</v>
      </c>
      <c r="H616" s="85">
        <f>IF(MOD(G616,9)=0,9,MOD(G616,9))</f>
        <v>7</v>
      </c>
      <c r="I616" s="85" t="str">
        <f>IFERROR(MID("日月火水木金土",WEEKDAY(D616),1),"")</f>
        <v>火</v>
      </c>
      <c r="J616" s="308" t="s">
        <v>7590</v>
      </c>
      <c r="K616" s="87" t="str">
        <f>VLOOKUP(F616,石と花メイン,3,FALSE)</f>
        <v>◆翠玉</v>
      </c>
      <c r="L616" s="300" t="str">
        <f>VLOOKUP(F616,石と花メイン,4,FALSE)</f>
        <v>ラベンダー</v>
      </c>
      <c r="M616" s="397">
        <f>IF(OR(MONTH(F616)&lt;7,AND(MONTH(F616)=7,DAY(F616)&lt;=25)),
MOD(SUM((E616-1901)*365,259),260),
MOD(SUM((E616-1900)*365,259),260))</f>
        <v>109</v>
      </c>
      <c r="N616" s="87">
        <f>IF(AND(MONTH(F616)=7,DAY(F616)&gt;25),1,
ROUNDDOWN((SUM(VLOOKUP(MONTH(F616),D暦変換用数値,2,FALSE),DAY(F616))/28)+1,0))</f>
        <v>13</v>
      </c>
      <c r="O616" s="82">
        <f>IF(AND(MONTH(F616)=7,DAY(F616)&gt;25),DAY(F616)-25,
MOD((SUM(VLOOKUP(MONTH(F616),D暦変換用数値,2,FALSE),DAY(F616))),28)+1)</f>
        <v>9</v>
      </c>
      <c r="P616" s="409">
        <f>IF(OR(MONTH(F616)&lt;7,AND(MONTH(F616)=7,DAY(F616)&lt;=25)),
MOD(SUM((E616-1901)*365,(N616-1)*28,O616,258),260),
MOD(SUM((E616-1900)*365,(N616-1)*28,O616,258),260))</f>
        <v>193</v>
      </c>
      <c r="Q616" s="371" t="str">
        <f>VLOOKUP(MOD(P616,4),色,2,FALSE)</f>
        <v>赤い</v>
      </c>
      <c r="R616" s="289" t="str">
        <f>VLOOKUP(MOD(P616,13),銀河の音,2,FALSE)</f>
        <v>スペクトルの</v>
      </c>
      <c r="S616" s="382" t="str">
        <f>VLOOKUP(MOD(P616,20),太陽の紋章,2,FALSE)</f>
        <v>空歩く者</v>
      </c>
      <c r="T616" s="102" t="s">
        <v>7591</v>
      </c>
    </row>
    <row r="617" spans="1:20" s="80" customFormat="1" ht="13.5" customHeight="1">
      <c r="A617" s="286" t="str">
        <f>VLOOKUP(MOD(E617,10),十干,2,FALSE)</f>
        <v>辛</v>
      </c>
      <c r="B617" s="283" t="str">
        <f>VLOOKUP(MOD(E617,12),十二支,3,FALSE)</f>
        <v xml:space="preserve">02 零 </v>
      </c>
      <c r="C617" s="284" t="str">
        <f>VLOOKUP(F617,星座,3,TRUE)</f>
        <v xml:space="preserve">10 龍 </v>
      </c>
      <c r="D617" s="530">
        <v>40736</v>
      </c>
      <c r="E617" s="85">
        <f>IFERROR(YEAR(D617),LEFT(D617,4))</f>
        <v>2011</v>
      </c>
      <c r="F617" s="85" t="str">
        <f>IF(ISTEXT(D617),RIGHT(D617,5),TEXT(D617,"mm/dd"))</f>
        <v>07/12</v>
      </c>
      <c r="G617" s="85">
        <f>SUM(MID(E617,1,1),MID(E617,2,1),MID(E617,3,1),MID(E617,4,1),MID(F617,1,1),MID(F617,2,1),MID(F617,4,1),MID(F617,5,1))</f>
        <v>14</v>
      </c>
      <c r="H617" s="85">
        <f>IF(MOD(G617,9)=0,9,MOD(G617,9))</f>
        <v>5</v>
      </c>
      <c r="I617" s="85" t="str">
        <f>IFERROR(MID("日月火水木金土",WEEKDAY(D617),1),"")</f>
        <v>火</v>
      </c>
      <c r="J617" s="308" t="s">
        <v>7594</v>
      </c>
      <c r="K617" s="87" t="str">
        <f>VLOOKUP(F617,石と花メイン,3,FALSE)</f>
        <v>□水晶</v>
      </c>
      <c r="L617" s="300" t="str">
        <f>VLOOKUP(F617,石と花メイン,4,FALSE)</f>
        <v>ユーストマ【トルコ桔梗】</v>
      </c>
      <c r="M617" s="397">
        <f>IF(OR(MONTH(F617)&lt;7,AND(MONTH(F617)=7,DAY(F617)&lt;=25)),
MOD(SUM((E617-1901)*365,259),260),
MOD(SUM((E617-1900)*365,259),260))</f>
        <v>109</v>
      </c>
      <c r="N617" s="87">
        <f>IF(AND(MONTH(F617)=7,DAY(F617)&gt;25),1,
ROUNDDOWN((SUM(VLOOKUP(MONTH(F617),D暦変換用数値,2,FALSE),DAY(F617))/28)+1,0))</f>
        <v>13</v>
      </c>
      <c r="O617" s="82">
        <f>IF(AND(MONTH(F617)=7,DAY(F617)&gt;25),DAY(F617)-25,
MOD((SUM(VLOOKUP(MONTH(F617),D暦変換用数値,2,FALSE),DAY(F617))),28)+1)</f>
        <v>16</v>
      </c>
      <c r="P617" s="409">
        <f>IF(OR(MONTH(F617)&lt;7,AND(MONTH(F617)=7,DAY(F617)&lt;=25)),
MOD(SUM((E617-1901)*365,(N617-1)*28,O617,258),260),
MOD(SUM((E617-1900)*365,(N617-1)*28,O617,258),260))</f>
        <v>200</v>
      </c>
      <c r="Q617" s="371" t="str">
        <f>VLOOKUP(MOD(P617,4),色,2,FALSE)</f>
        <v>黄色い</v>
      </c>
      <c r="R617" s="289" t="str">
        <f>VLOOKUP(MOD(P617,13),銀河の音,2,FALSE)</f>
        <v>倍音の</v>
      </c>
      <c r="S617" s="382" t="str">
        <f>VLOOKUP(MOD(P617,20),太陽の紋章,2,FALSE)</f>
        <v>太陽</v>
      </c>
      <c r="T617" s="91"/>
    </row>
    <row r="618" spans="1:20" s="80" customFormat="1" ht="13.5" customHeight="1">
      <c r="A618" s="286" t="str">
        <f>VLOOKUP(MOD(E618,10),十干,2,FALSE)</f>
        <v>辛</v>
      </c>
      <c r="B618" s="283" t="str">
        <f>VLOOKUP(MOD(E618,12),十二支,3,FALSE)</f>
        <v xml:space="preserve">02 零 </v>
      </c>
      <c r="C618" s="284" t="str">
        <f>VLOOKUP(F618,星座,3,TRUE)</f>
        <v xml:space="preserve">10 龍 </v>
      </c>
      <c r="D618" s="530">
        <v>40741</v>
      </c>
      <c r="E618" s="85">
        <f>IFERROR(YEAR(D618),LEFT(D618,4))</f>
        <v>2011</v>
      </c>
      <c r="F618" s="85" t="str">
        <f>IF(ISTEXT(D618),RIGHT(D618,5),TEXT(D618,"mm/dd"))</f>
        <v>07/17</v>
      </c>
      <c r="G618" s="85">
        <f>SUM(MID(E618,1,1),MID(E618,2,1),MID(E618,3,1),MID(E618,4,1),MID(F618,1,1),MID(F618,2,1),MID(F618,4,1),MID(F618,5,1))</f>
        <v>19</v>
      </c>
      <c r="H618" s="85">
        <f>IF(MOD(G618,9)=0,9,MOD(G618,9))</f>
        <v>1</v>
      </c>
      <c r="I618" s="85" t="str">
        <f>IFERROR(MID("日月火水木金土",WEEKDAY(D618),1),"")</f>
        <v>日</v>
      </c>
      <c r="J618" s="308" t="s">
        <v>7600</v>
      </c>
      <c r="K618" s="87" t="str">
        <f>VLOOKUP(F618,石と花メイン,3,FALSE)</f>
        <v>●孔雀石</v>
      </c>
      <c r="L618" s="300" t="str">
        <f>VLOOKUP(F618,石と花メイン,4,FALSE)</f>
        <v>擬宝珠【ホスタ】</v>
      </c>
      <c r="M618" s="397">
        <f>IF(OR(MONTH(F618)&lt;7,AND(MONTH(F618)=7,DAY(F618)&lt;=25)),
MOD(SUM((E618-1901)*365,259),260),
MOD(SUM((E618-1900)*365,259),260))</f>
        <v>109</v>
      </c>
      <c r="N618" s="87">
        <f>IF(AND(MONTH(F618)=7,DAY(F618)&gt;25),1,
ROUNDDOWN((SUM(VLOOKUP(MONTH(F618),D暦変換用数値,2,FALSE),DAY(F618))/28)+1,0))</f>
        <v>13</v>
      </c>
      <c r="O618" s="82">
        <f>IF(AND(MONTH(F618)=7,DAY(F618)&gt;25),DAY(F618)-25,
MOD((SUM(VLOOKUP(MONTH(F618),D暦変換用数値,2,FALSE),DAY(F618))),28)+1)</f>
        <v>21</v>
      </c>
      <c r="P618" s="409">
        <f>IF(OR(MONTH(F618)&lt;7,AND(MONTH(F618)=7,DAY(F618)&lt;=25)),
MOD(SUM((E618-1901)*365,(N618-1)*28,O618,258),260),
MOD(SUM((E618-1900)*365,(N618-1)*28,O618,258),260))</f>
        <v>205</v>
      </c>
      <c r="Q618" s="371" t="str">
        <f>VLOOKUP(MOD(P618,4),色,2,FALSE)</f>
        <v>赤い</v>
      </c>
      <c r="R618" s="289" t="str">
        <f>VLOOKUP(MOD(P618,13),銀河の音,2,FALSE)</f>
        <v>惑星の</v>
      </c>
      <c r="S618" s="382" t="str">
        <f>VLOOKUP(MOD(P618,20),太陽の紋章,2,FALSE)</f>
        <v>蛇</v>
      </c>
      <c r="T618" s="112" t="s">
        <v>7601</v>
      </c>
    </row>
    <row r="619" spans="1:20" s="80" customFormat="1" ht="13.5" customHeight="1">
      <c r="A619" s="286" t="str">
        <f>VLOOKUP(MOD(E619,10),十干,2,FALSE)</f>
        <v>辛</v>
      </c>
      <c r="B619" s="283" t="str">
        <f>VLOOKUP(MOD(E619,12),十二支,3,FALSE)</f>
        <v xml:space="preserve">02 零 </v>
      </c>
      <c r="C619" s="284" t="str">
        <f>VLOOKUP(F619,星座,3,TRUE)</f>
        <v xml:space="preserve">10 龍 </v>
      </c>
      <c r="D619" s="530">
        <v>40743</v>
      </c>
      <c r="E619" s="85">
        <f>IFERROR(YEAR(D619),LEFT(D619,4))</f>
        <v>2011</v>
      </c>
      <c r="F619" s="85" t="str">
        <f>IF(ISTEXT(D619),RIGHT(D619,5),TEXT(D619,"mm/dd"))</f>
        <v>07/19</v>
      </c>
      <c r="G619" s="85">
        <f>SUM(MID(E619,1,1),MID(E619,2,1),MID(E619,3,1),MID(E619,4,1),MID(F619,1,1),MID(F619,2,1),MID(F619,4,1),MID(F619,5,1))</f>
        <v>21</v>
      </c>
      <c r="H619" s="85">
        <f>IF(MOD(G619,9)=0,9,MOD(G619,9))</f>
        <v>3</v>
      </c>
      <c r="I619" s="85" t="str">
        <f>IFERROR(MID("日月火水木金土",WEEKDAY(D619),1),"")</f>
        <v>火</v>
      </c>
      <c r="J619" s="308" t="s">
        <v>7598</v>
      </c>
      <c r="K619" s="87" t="str">
        <f>VLOOKUP(F619,石と花メイン,3,FALSE)</f>
        <v>●蛋白石</v>
      </c>
      <c r="L619" s="300" t="str">
        <f>VLOOKUP(F619,石と花メイン,4,FALSE)</f>
        <v>鳥兜【附子】</v>
      </c>
      <c r="M619" s="397">
        <f>IF(OR(MONTH(F619)&lt;7,AND(MONTH(F619)=7,DAY(F619)&lt;=25)),
MOD(SUM((E619-1901)*365,259),260),
MOD(SUM((E619-1900)*365,259),260))</f>
        <v>109</v>
      </c>
      <c r="N619" s="87">
        <f>IF(AND(MONTH(F619)=7,DAY(F619)&gt;25),1,
ROUNDDOWN((SUM(VLOOKUP(MONTH(F619),D暦変換用数値,2,FALSE),DAY(F619))/28)+1,0))</f>
        <v>13</v>
      </c>
      <c r="O619" s="82">
        <f>IF(AND(MONTH(F619)=7,DAY(F619)&gt;25),DAY(F619)-25,
MOD((SUM(VLOOKUP(MONTH(F619),D暦変換用数値,2,FALSE),DAY(F619))),28)+1)</f>
        <v>23</v>
      </c>
      <c r="P619" s="409">
        <f>IF(OR(MONTH(F619)&lt;7,AND(MONTH(F619)=7,DAY(F619)&lt;=25)),
MOD(SUM((E619-1901)*365,(N619-1)*28,O619,258),260),
MOD(SUM((E619-1900)*365,(N619-1)*28,O619,258),260))</f>
        <v>207</v>
      </c>
      <c r="Q619" s="371" t="str">
        <f>VLOOKUP(MOD(P619,4),色,2,FALSE)</f>
        <v>青い</v>
      </c>
      <c r="R619" s="289" t="str">
        <f>VLOOKUP(MOD(P619,13),銀河の音,2,FALSE)</f>
        <v>水晶の</v>
      </c>
      <c r="S619" s="382" t="str">
        <f>VLOOKUP(MOD(P619,20),太陽の紋章,2,FALSE)</f>
        <v>手</v>
      </c>
      <c r="T619" s="91"/>
    </row>
    <row r="620" spans="1:20" s="80" customFormat="1" ht="13.5" customHeight="1">
      <c r="A620" s="50" t="str">
        <f>VLOOKUP(MOD(E620,10),十干,2,FALSE)</f>
        <v>辛</v>
      </c>
      <c r="B620" s="199" t="str">
        <f>VLOOKUP(MOD(E620,12),十二支,3,FALSE)</f>
        <v xml:space="preserve">02 零 </v>
      </c>
      <c r="C620" s="200" t="str">
        <f>VLOOKUP(F620,星座,3,TRUE)</f>
        <v xml:space="preserve">10 龍 </v>
      </c>
      <c r="D620" s="531" t="s">
        <v>731</v>
      </c>
      <c r="E620" s="1" t="str">
        <f>IFERROR(YEAR(D620),LEFT(D620,4))</f>
        <v>1831</v>
      </c>
      <c r="F620" s="1" t="str">
        <f>IF(ISTEXT(D620),RIGHT(D620,5),TEXT(D620,"mm/dd"))</f>
        <v>07/22</v>
      </c>
      <c r="G620" s="44">
        <f>SUM(MID(E620,1,1),MID(E620,2,1),MID(E620,3,1),MID(E620,4,1),MID(F620,1,1),MID(F620,2,1),MID(F620,4,1),MID(F620,5,1))</f>
        <v>24</v>
      </c>
      <c r="H620" s="45">
        <f>IF(MOD(G620,9)=0,9,MOD(G620,9))</f>
        <v>6</v>
      </c>
      <c r="I620" s="45" t="str">
        <f>IFERROR(MID("日月火水木金土",WEEKDAY(D620),1),"")</f>
        <v/>
      </c>
      <c r="J620" s="304" t="s">
        <v>657</v>
      </c>
      <c r="K620" s="202" t="str">
        <f>VLOOKUP(F620,石と花メイン,3,FALSE)</f>
        <v>●珊瑚</v>
      </c>
      <c r="L620" s="297" t="str">
        <f>VLOOKUP(F620,石と花メイン,4,FALSE)</f>
        <v>河原撫子【大和撫子】</v>
      </c>
      <c r="M620" s="393">
        <f>IF(OR(MONTH(F620)&lt;7,AND(MONTH(F620)=7,DAY(F620)&lt;=25)),
MOD(SUM((E620-1901)*365,259),260),
MOD(SUM((E620-1900)*365,259),260))</f>
        <v>189</v>
      </c>
      <c r="N620" s="390">
        <f>IF(AND(MONTH(F620)=7,DAY(F620)&gt;25),1,
ROUNDDOWN((SUM(VLOOKUP(MONTH(F620),D暦変換用数値,2,FALSE),DAY(F620))/28)+1,0))</f>
        <v>13</v>
      </c>
      <c r="O620" s="205">
        <f>IF(AND(MONTH(F620)=7,DAY(F620)&gt;25),DAY(F620)-25,
MOD((SUM(VLOOKUP(MONTH(F620),D暦変換用数値,2,FALSE),DAY(F620))),28)+1)</f>
        <v>26</v>
      </c>
      <c r="P620" s="406">
        <f>IF(OR(MONTH(F620)&lt;7,AND(MONTH(F620)=7,DAY(F620)&lt;=25)),
MOD(SUM((E620-1901)*365,(N620-1)*28,O620,258),260),
MOD(SUM((E620-1900)*365,(N620-1)*28,O620,258),260))</f>
        <v>30</v>
      </c>
      <c r="Q620" s="375" t="str">
        <f>VLOOKUP(MOD(P620,4),色,2,FALSE)</f>
        <v>白い</v>
      </c>
      <c r="R620" s="293" t="str">
        <f>VLOOKUP(MOD(P620,13),銀河の音,2,FALSE)</f>
        <v>自己存在の</v>
      </c>
      <c r="S620" s="386" t="str">
        <f>VLOOKUP(MOD(P620,20),太陽の紋章,2,FALSE)</f>
        <v>犬</v>
      </c>
      <c r="T620" s="106" t="s">
        <v>6401</v>
      </c>
    </row>
    <row r="621" spans="1:20" s="80" customFormat="1" ht="13.5" customHeight="1">
      <c r="A621" s="76" t="str">
        <f>VLOOKUP(MOD(E621,10),十干,2,FALSE)</f>
        <v>辛</v>
      </c>
      <c r="B621" s="199" t="str">
        <f>VLOOKUP(MOD(E621,12),十二支,3,FALSE)</f>
        <v xml:space="preserve">02 零 </v>
      </c>
      <c r="C621" s="200" t="str">
        <f>VLOOKUP(F621,星座,3,TRUE)</f>
        <v xml:space="preserve">10 龍 </v>
      </c>
      <c r="D621" s="534" t="s">
        <v>8672</v>
      </c>
      <c r="E621" s="116" t="str">
        <f>IFERROR(YEAR(D621),LEFT(D621,4))</f>
        <v>1891</v>
      </c>
      <c r="F621" s="116" t="str">
        <f>IF(ISTEXT(D621),RIGHT(D621,5),TEXT(D621,"mm/dd"))</f>
        <v>06/23</v>
      </c>
      <c r="G621" s="116">
        <f>SUM(MID(E621,1,1),MID(E621,2,1),MID(E621,3,1),MID(E621,4,1),MID(F621,1,1),MID(F621,2,1),MID(F621,4,1),MID(F621,5,1))</f>
        <v>30</v>
      </c>
      <c r="H621" s="116">
        <f>IF(MOD(G621,9)=0,9,MOD(G621,9))</f>
        <v>3</v>
      </c>
      <c r="I621" s="116" t="str">
        <f>IFERROR(MID("日月火水木金土",WEEKDAY(D621),1),"")</f>
        <v/>
      </c>
      <c r="J621" s="306" t="s">
        <v>7196</v>
      </c>
      <c r="K621" s="203" t="str">
        <f>VLOOKUP(F621,石と花メイン,3,FALSE)</f>
        <v>○真珠</v>
      </c>
      <c r="L621" s="299" t="str">
        <f>VLOOKUP(F621,石と花メイン,4,FALSE)</f>
        <v>紫露草</v>
      </c>
      <c r="M621" s="395">
        <f>IF(OR(MONTH(F621)&lt;7,AND(MONTH(F621)=7,DAY(F621)&lt;=25)),
MOD(SUM((E621-1901)*365,259),260),
MOD(SUM((E621-1900)*365,259),260))</f>
        <v>249</v>
      </c>
      <c r="N621" s="121">
        <f>IF(AND(MONTH(F621)=7,DAY(F621)&gt;25),1,
ROUNDDOWN((SUM(VLOOKUP(MONTH(F621),D暦変換用数値,2,FALSE),DAY(F621))/28)+1,0))</f>
        <v>12</v>
      </c>
      <c r="O621" s="117">
        <f>IF(AND(MONTH(F621)=7,DAY(F621)&gt;25),DAY(F621)-25,
MOD((SUM(VLOOKUP(MONTH(F621),D暦変換用数値,2,FALSE),DAY(F621))),28)+1)</f>
        <v>25</v>
      </c>
      <c r="P621" s="408">
        <f>IF(OR(MONTH(F621)&lt;7,AND(MONTH(F621)=7,DAY(F621)&lt;=25)),
MOD(SUM((E621-1901)*365,(N621-1)*28,O621,258),260),
MOD(SUM((E621-1900)*365,(N621-1)*28,O621,258),260))</f>
        <v>61</v>
      </c>
      <c r="Q621" s="372" t="str">
        <f>VLOOKUP(MOD(P621,4),色,2,FALSE)</f>
        <v>赤い</v>
      </c>
      <c r="R621" s="290" t="str">
        <f>VLOOKUP(MOD(P621,13),銀河の音,2,FALSE)</f>
        <v>太陽の</v>
      </c>
      <c r="S621" s="383" t="str">
        <f>VLOOKUP(MOD(P621,20),太陽の紋章,2,FALSE)</f>
        <v>竜</v>
      </c>
      <c r="T621" s="128" t="s">
        <v>7198</v>
      </c>
    </row>
    <row r="622" spans="1:20" s="80" customFormat="1" ht="13.5" customHeight="1">
      <c r="A622" s="50" t="str">
        <f>VLOOKUP(MOD(E622,10),十干,2,FALSE)</f>
        <v>辛</v>
      </c>
      <c r="B622" s="199" t="str">
        <f>VLOOKUP(MOD(E622,12),十二支,3,FALSE)</f>
        <v xml:space="preserve">02 零 </v>
      </c>
      <c r="C622" s="200" t="str">
        <f>VLOOKUP(F622,星座,3,TRUE)</f>
        <v xml:space="preserve">10 龍 </v>
      </c>
      <c r="D622" s="531" t="s">
        <v>732</v>
      </c>
      <c r="E622" s="1" t="str">
        <f>IFERROR(YEAR(D622),LEFT(D622,4))</f>
        <v>1891</v>
      </c>
      <c r="F622" s="1" t="str">
        <f>IF(ISTEXT(D622),RIGHT(D622,5),TEXT(D622,"mm/dd"))</f>
        <v>06/28</v>
      </c>
      <c r="G622" s="44">
        <f>SUM(MID(E622,1,1),MID(E622,2,1),MID(E622,3,1),MID(E622,4,1),MID(F622,1,1),MID(F622,2,1),MID(F622,4,1),MID(F622,5,1))</f>
        <v>35</v>
      </c>
      <c r="H622" s="45">
        <f>IF(MOD(G622,9)=0,9,MOD(G622,9))</f>
        <v>8</v>
      </c>
      <c r="I622" s="45" t="str">
        <f>IFERROR(MID("日月火水木金土",WEEKDAY(D622),1),"")</f>
        <v/>
      </c>
      <c r="J622" s="304" t="s">
        <v>2169</v>
      </c>
      <c r="K622" s="202" t="str">
        <f>VLOOKUP(F622,石と花メイン,3,FALSE)</f>
        <v>◇金剛石</v>
      </c>
      <c r="L622" s="297" t="str">
        <f>VLOOKUP(F622,石と花メイン,4,FALSE)</f>
        <v>エノテラ【昼咲月見草】</v>
      </c>
      <c r="M622" s="393">
        <f>IF(OR(MONTH(F622)&lt;7,AND(MONTH(F622)=7,DAY(F622)&lt;=25)),
MOD(SUM((E622-1901)*365,259),260),
MOD(SUM((E622-1900)*365,259),260))</f>
        <v>249</v>
      </c>
      <c r="N622" s="390">
        <f>IF(AND(MONTH(F622)=7,DAY(F622)&gt;25),1,
ROUNDDOWN((SUM(VLOOKUP(MONTH(F622),D暦変換用数値,2,FALSE),DAY(F622))/28)+1,0))</f>
        <v>13</v>
      </c>
      <c r="O622" s="205">
        <f>IF(AND(MONTH(F622)=7,DAY(F622)&gt;25),DAY(F622)-25,
MOD((SUM(VLOOKUP(MONTH(F622),D暦変換用数値,2,FALSE),DAY(F622))),28)+1)</f>
        <v>2</v>
      </c>
      <c r="P622" s="406">
        <f>IF(OR(MONTH(F622)&lt;7,AND(MONTH(F622)=7,DAY(F622)&lt;=25)),
MOD(SUM((E622-1901)*365,(N622-1)*28,O622,258),260),
MOD(SUM((E622-1900)*365,(N622-1)*28,O622,258),260))</f>
        <v>66</v>
      </c>
      <c r="Q622" s="375" t="str">
        <f>VLOOKUP(MOD(P622,4),色,2,FALSE)</f>
        <v>白い</v>
      </c>
      <c r="R622" s="293" t="str">
        <f>VLOOKUP(MOD(P622,13),銀河の音,2,FALSE)</f>
        <v>磁気の</v>
      </c>
      <c r="S622" s="386" t="str">
        <f>VLOOKUP(MOD(P622,20),太陽の紋章,2,FALSE)</f>
        <v>世界の橋渡し</v>
      </c>
      <c r="T622" s="93" t="s">
        <v>6672</v>
      </c>
    </row>
    <row r="623" spans="1:20" s="80" customFormat="1" ht="13.5" customHeight="1">
      <c r="A623" s="50" t="str">
        <f>VLOOKUP(MOD(E623,10),十干,2,FALSE)</f>
        <v>乙</v>
      </c>
      <c r="B623" s="199" t="str">
        <f>VLOOKUP(MOD(E623,12),十二支,3,FALSE)</f>
        <v xml:space="preserve">02 零 </v>
      </c>
      <c r="C623" s="200" t="str">
        <f>VLOOKUP(F623,星座,3,TRUE)</f>
        <v xml:space="preserve">10 龍 </v>
      </c>
      <c r="D623" s="531" t="s">
        <v>734</v>
      </c>
      <c r="E623" s="1" t="str">
        <f>IFERROR(YEAR(D623),LEFT(D623,4))</f>
        <v>1975</v>
      </c>
      <c r="F623" s="1" t="str">
        <f>IF(ISTEXT(D623),RIGHT(D623,5),TEXT(D623,"mm/dd"))</f>
        <v>07/**</v>
      </c>
      <c r="G623" s="44"/>
      <c r="H623" s="45"/>
      <c r="I623" s="45" t="str">
        <f>IFERROR(MID("日月火水木金土",WEEKDAY(D623),1),"")</f>
        <v/>
      </c>
      <c r="J623" s="304" t="s">
        <v>2174</v>
      </c>
      <c r="K623" s="202"/>
      <c r="L623" s="297"/>
      <c r="M623" s="393"/>
      <c r="N623" s="390"/>
      <c r="O623" s="205"/>
      <c r="P623" s="406"/>
      <c r="Q623" s="377"/>
      <c r="R623" s="294"/>
      <c r="S623" s="388"/>
      <c r="T623" s="93" t="s">
        <v>735</v>
      </c>
    </row>
    <row r="624" spans="1:20" s="80" customFormat="1" ht="13.5" customHeight="1">
      <c r="A624" s="334" t="str">
        <f>VLOOKUP(MOD(E624,10),十干,2,FALSE)</f>
        <v>癸</v>
      </c>
      <c r="B624" s="331" t="str">
        <f>VLOOKUP(MOD(E624,12),十二支,3,FALSE)</f>
        <v xml:space="preserve">02 零 </v>
      </c>
      <c r="C624" s="332" t="str">
        <f>VLOOKUP(F624,星座,3,TRUE)</f>
        <v xml:space="preserve">11 木 </v>
      </c>
      <c r="D624" s="534">
        <v>1442</v>
      </c>
      <c r="E624" s="131">
        <f>IFERROR(YEAR(D624),LEFT(D624,4))</f>
        <v>1903</v>
      </c>
      <c r="F624" s="131" t="str">
        <f>IF(ISTEXT(D624),RIGHT(D624,5),TEXT(D624,"mm/dd"))</f>
        <v>12/12</v>
      </c>
      <c r="G624" s="131">
        <f>SUM(MID(E624,1,1),MID(E624,2,1),MID(E624,3,1),MID(E624,4,1),MID(F624,1,1),MID(F624,2,1),MID(F624,4,1),MID(F624,5,1))</f>
        <v>19</v>
      </c>
      <c r="H624" s="131">
        <f>IF(MOD(G624,9)=0,9,MOD(G624,9))</f>
        <v>1</v>
      </c>
      <c r="I624" s="131" t="str">
        <f>IFERROR(MID("日月火水木金土",WEEKDAY(D624),1),"")</f>
        <v>土</v>
      </c>
      <c r="J624" s="306" t="s">
        <v>8499</v>
      </c>
      <c r="K624" s="335" t="str">
        <f>VLOOKUP(F624,石と花メイン,3,FALSE)</f>
        <v>■紅玉髄</v>
      </c>
      <c r="L624" s="302" t="str">
        <f>VLOOKUP(F624,石と花メイン,4,FALSE)</f>
        <v>ストック【紫羅欄花】</v>
      </c>
      <c r="M624" s="396">
        <f>IF(OR(MONTH(F624)&lt;7,AND(MONTH(F624)=7,DAY(F624)&lt;=25)),
MOD(SUM((E624-1901)*365,259),260),
MOD(SUM((E624-1900)*365,259),260))</f>
        <v>54</v>
      </c>
      <c r="N624" s="335">
        <f>IF(AND(MONTH(F624)=7,DAY(F624)&gt;25),1,
ROUNDDOWN((SUM(VLOOKUP(MONTH(F624),D暦変換用数値,2,FALSE),DAY(F624))/28)+1,0))</f>
        <v>5</v>
      </c>
      <c r="O624" s="132">
        <f>IF(AND(MONTH(F624)=7,DAY(F624)&gt;25),DAY(F624)-25,
MOD((SUM(VLOOKUP(MONTH(F624),D暦変換用数値,2,FALSE),DAY(F624))),28)+1)</f>
        <v>28</v>
      </c>
      <c r="P624" s="404">
        <f>IF(OR(MONTH(F624)&lt;7,AND(MONTH(F624)=7,DAY(F624)&lt;=25)),
MOD(SUM((E624-1901)*365,(N624-1)*28,O624,258),260),
MOD(SUM((E624-1900)*365,(N624-1)*28,O624,258),260))</f>
        <v>193</v>
      </c>
      <c r="Q624" s="376" t="str">
        <f>VLOOKUP(MOD(P624,4),色,2,FALSE)</f>
        <v>赤い</v>
      </c>
      <c r="R624" s="333" t="str">
        <f>VLOOKUP(MOD(P624,13),銀河の音,2,FALSE)</f>
        <v>スペクトルの</v>
      </c>
      <c r="S624" s="387" t="str">
        <f>VLOOKUP(MOD(P624,20),太陽の紋章,2,FALSE)</f>
        <v>空歩く者</v>
      </c>
      <c r="T624" s="128" t="s">
        <v>8503</v>
      </c>
    </row>
    <row r="625" spans="1:20" s="80" customFormat="1" ht="13.5" customHeight="1">
      <c r="A625" s="50" t="str">
        <f>VLOOKUP(MOD(E625,10),十干,2,FALSE)</f>
        <v>乙</v>
      </c>
      <c r="B625" s="199" t="str">
        <f>VLOOKUP(MOD(E625,12),十二支,3,FALSE)</f>
        <v xml:space="preserve">02 零 </v>
      </c>
      <c r="C625" s="200" t="str">
        <f>VLOOKUP(F625,星座,3,TRUE)</f>
        <v xml:space="preserve">11 木 </v>
      </c>
      <c r="D625" s="531">
        <v>5815</v>
      </c>
      <c r="E625" s="1">
        <f>IFERROR(YEAR(D625),LEFT(D625,4))</f>
        <v>1915</v>
      </c>
      <c r="F625" s="1" t="str">
        <f>IF(ISTEXT(D625),RIGHT(D625,5),TEXT(D625,"mm/dd"))</f>
        <v>12/02</v>
      </c>
      <c r="G625" s="44">
        <f>SUM(MID(E625,1,1),MID(E625,2,1),MID(E625,3,1),MID(E625,4,1),MID(F625,1,1),MID(F625,2,1),MID(F625,4,1),MID(F625,5,1))</f>
        <v>21</v>
      </c>
      <c r="H625" s="45">
        <f>IF(MOD(G625,9)=0,9,MOD(G625,9))</f>
        <v>3</v>
      </c>
      <c r="I625" s="45" t="str">
        <f>IFERROR(MID("日月火水木金土",WEEKDAY(D625),1),"")</f>
        <v>木</v>
      </c>
      <c r="J625" s="304" t="s">
        <v>3597</v>
      </c>
      <c r="K625" s="202" t="str">
        <f>VLOOKUP(F625,石と花メイン,3,FALSE)</f>
        <v>◇金剛石</v>
      </c>
      <c r="L625" s="297" t="str">
        <f>VLOOKUP(F625,石と花メイン,4,FALSE)</f>
        <v>サイネリア【富貴菊】</v>
      </c>
      <c r="M625" s="393">
        <f>IF(OR(MONTH(F625)&lt;7,AND(MONTH(F625)=7,DAY(F625)&lt;=25)),
MOD(SUM((E625-1901)*365,259),260),
MOD(SUM((E625-1900)*365,259),260))</f>
        <v>14</v>
      </c>
      <c r="N625" s="390">
        <f>IF(AND(MONTH(F625)=7,DAY(F625)&gt;25),1,
ROUNDDOWN((SUM(VLOOKUP(MONTH(F625),D暦変換用数値,2,FALSE),DAY(F625))/28)+1,0))</f>
        <v>5</v>
      </c>
      <c r="O625" s="205">
        <f>IF(AND(MONTH(F625)=7,DAY(F625)&gt;25),DAY(F625)-25,
MOD((SUM(VLOOKUP(MONTH(F625),D暦変換用数値,2,FALSE),DAY(F625))),28)+1)</f>
        <v>18</v>
      </c>
      <c r="P625" s="406">
        <f>IF(OR(MONTH(F625)&lt;7,AND(MONTH(F625)=7,DAY(F625)&lt;=25)),
MOD(SUM((E625-1901)*365,(N625-1)*28,O625,258),260),
MOD(SUM((E625-1900)*365,(N625-1)*28,O625,258),260))</f>
        <v>143</v>
      </c>
      <c r="Q625" s="374" t="str">
        <f>VLOOKUP(MOD(P625,4),色,2,FALSE)</f>
        <v>青い</v>
      </c>
      <c r="R625" s="292" t="str">
        <f>VLOOKUP(MOD(P625,13),銀河の音,2,FALSE)</f>
        <v>宇宙の</v>
      </c>
      <c r="S625" s="385" t="str">
        <f>VLOOKUP(MOD(P625,20),太陽の紋章,2,FALSE)</f>
        <v>夜</v>
      </c>
      <c r="T625" s="106" t="s">
        <v>6379</v>
      </c>
    </row>
    <row r="626" spans="1:20" s="80" customFormat="1" ht="13.5" customHeight="1">
      <c r="A626" s="50" t="str">
        <f>VLOOKUP(MOD(E626,10),十干,2,FALSE)</f>
        <v>丁</v>
      </c>
      <c r="B626" s="199" t="str">
        <f>VLOOKUP(MOD(E626,12),十二支,3,FALSE)</f>
        <v xml:space="preserve">02 零 </v>
      </c>
      <c r="C626" s="200" t="str">
        <f>VLOOKUP(F626,星座,3,TRUE)</f>
        <v xml:space="preserve">11 木 </v>
      </c>
      <c r="D626" s="531">
        <v>10203</v>
      </c>
      <c r="E626" s="1">
        <f>IFERROR(YEAR(D626),LEFT(D626,4))</f>
        <v>1927</v>
      </c>
      <c r="F626" s="1" t="str">
        <f>IF(ISTEXT(D626),RIGHT(D626,5),TEXT(D626,"mm/dd"))</f>
        <v>12/07</v>
      </c>
      <c r="G626" s="44">
        <f>SUM(MID(E626,1,1),MID(E626,2,1),MID(E626,3,1),MID(E626,4,1),MID(F626,1,1),MID(F626,2,1),MID(F626,4,1),MID(F626,5,1))</f>
        <v>29</v>
      </c>
      <c r="H626" s="45">
        <f>IF(MOD(G626,9)=0,9,MOD(G626,9))</f>
        <v>2</v>
      </c>
      <c r="I626" s="45" t="str">
        <f>IFERROR(MID("日月火水木金土",WEEKDAY(D626),1),"")</f>
        <v>水</v>
      </c>
      <c r="J626" s="304" t="s">
        <v>659</v>
      </c>
      <c r="K626" s="202" t="str">
        <f>VLOOKUP(F626,石と花メイン,3,FALSE)</f>
        <v>□水晶</v>
      </c>
      <c r="L626" s="297" t="str">
        <f>VLOOKUP(F626,石と花メイン,4,FALSE)</f>
        <v>シクラメン【篝火花】</v>
      </c>
      <c r="M626" s="393">
        <f>IF(OR(MONTH(F626)&lt;7,AND(MONTH(F626)=7,DAY(F626)&lt;=25)),
MOD(SUM((E626-1901)*365,259),260),
MOD(SUM((E626-1900)*365,259),260))</f>
        <v>234</v>
      </c>
      <c r="N626" s="390">
        <f>IF(AND(MONTH(F626)=7,DAY(F626)&gt;25),1,
ROUNDDOWN((SUM(VLOOKUP(MONTH(F626),D暦変換用数値,2,FALSE),DAY(F626))/28)+1,0))</f>
        <v>5</v>
      </c>
      <c r="O626" s="205">
        <f>IF(AND(MONTH(F626)=7,DAY(F626)&gt;25),DAY(F626)-25,
MOD((SUM(VLOOKUP(MONTH(F626),D暦変換用数値,2,FALSE),DAY(F626))),28)+1)</f>
        <v>23</v>
      </c>
      <c r="P626" s="406">
        <f>IF(OR(MONTH(F626)&lt;7,AND(MONTH(F626)=7,DAY(F626)&lt;=25)),
MOD(SUM((E626-1901)*365,(N626-1)*28,O626,258),260),
MOD(SUM((E626-1900)*365,(N626-1)*28,O626,258),260))</f>
        <v>108</v>
      </c>
      <c r="Q626" s="373" t="str">
        <f>VLOOKUP(MOD(P626,4),色,2,FALSE)</f>
        <v>黄色い</v>
      </c>
      <c r="R626" s="291" t="str">
        <f>VLOOKUP(MOD(P626,13),銀河の音,2,FALSE)</f>
        <v>自己存在の</v>
      </c>
      <c r="S626" s="384" t="str">
        <f>VLOOKUP(MOD(P626,20),太陽の紋章,2,FALSE)</f>
        <v>星</v>
      </c>
      <c r="T626" s="97" t="s">
        <v>743</v>
      </c>
    </row>
    <row r="627" spans="1:20" s="80" customFormat="1" ht="13.5" customHeight="1">
      <c r="A627" s="50" t="str">
        <f>VLOOKUP(MOD(E627,10),十干,2,FALSE)</f>
        <v>己</v>
      </c>
      <c r="B627" s="199" t="str">
        <f>VLOOKUP(MOD(E627,12),十二支,3,FALSE)</f>
        <v xml:space="preserve">02 零 </v>
      </c>
      <c r="C627" s="200" t="str">
        <f>VLOOKUP(F627,星座,3,TRUE)</f>
        <v xml:space="preserve">11 木 </v>
      </c>
      <c r="D627" s="531">
        <v>14575</v>
      </c>
      <c r="E627" s="1">
        <f>IFERROR(YEAR(D627),LEFT(D627,4))</f>
        <v>1939</v>
      </c>
      <c r="F627" s="1" t="str">
        <f>IF(ISTEXT(D627),RIGHT(D627,5),TEXT(D627,"mm/dd"))</f>
        <v>11/26</v>
      </c>
      <c r="G627" s="44">
        <f>SUM(MID(E627,1,1),MID(E627,2,1),MID(E627,3,1),MID(E627,4,1),MID(F627,1,1),MID(F627,2,1),MID(F627,4,1),MID(F627,5,1))</f>
        <v>32</v>
      </c>
      <c r="H627" s="45">
        <f>IF(MOD(G627,9)=0,9,MOD(G627,9))</f>
        <v>5</v>
      </c>
      <c r="I627" s="45" t="str">
        <f>IFERROR(MID("日月火水木金土",WEEKDAY(D627),1),"")</f>
        <v>日</v>
      </c>
      <c r="J627" s="304" t="s">
        <v>660</v>
      </c>
      <c r="K627" s="202" t="str">
        <f>VLOOKUP(F627,石と花メイン,3,FALSE)</f>
        <v>■赤縞瑪瑙</v>
      </c>
      <c r="L627" s="297" t="str">
        <f>VLOOKUP(F627,石と花メイン,4,FALSE)</f>
        <v>鋸草【アキレア】</v>
      </c>
      <c r="M627" s="393">
        <f>IF(OR(MONTH(F627)&lt;7,AND(MONTH(F627)=7,DAY(F627)&lt;=25)),
MOD(SUM((E627-1901)*365,259),260),
MOD(SUM((E627-1900)*365,259),260))</f>
        <v>194</v>
      </c>
      <c r="N627" s="390">
        <f>IF(AND(MONTH(F627)=7,DAY(F627)&gt;25),1,
ROUNDDOWN((SUM(VLOOKUP(MONTH(F627),D暦変換用数値,2,FALSE),DAY(F627))/28)+1,0))</f>
        <v>5</v>
      </c>
      <c r="O627" s="205">
        <f>IF(AND(MONTH(F627)=7,DAY(F627)&gt;25),DAY(F627)-25,
MOD((SUM(VLOOKUP(MONTH(F627),D暦変換用数値,2,FALSE),DAY(F627))),28)+1)</f>
        <v>12</v>
      </c>
      <c r="P627" s="406">
        <f>IF(OR(MONTH(F627)&lt;7,AND(MONTH(F627)=7,DAY(F627)&lt;=25)),
MOD(SUM((E627-1901)*365,(N627-1)*28,O627,258),260),
MOD(SUM((E627-1900)*365,(N627-1)*28,O627,258),260))</f>
        <v>57</v>
      </c>
      <c r="Q627" s="372" t="str">
        <f>VLOOKUP(MOD(P627,4),色,2,FALSE)</f>
        <v>赤い</v>
      </c>
      <c r="R627" s="290" t="str">
        <f>VLOOKUP(MOD(P627,13),銀河の音,2,FALSE)</f>
        <v>倍音の</v>
      </c>
      <c r="S627" s="383" t="str">
        <f>VLOOKUP(MOD(P627,20),太陽の紋章,2,FALSE)</f>
        <v>地球</v>
      </c>
      <c r="T627" s="98" t="s">
        <v>3736</v>
      </c>
    </row>
    <row r="628" spans="1:20" s="80" customFormat="1" ht="13.5" customHeight="1">
      <c r="A628" s="50" t="str">
        <f>VLOOKUP(MOD(E628,10),十干,2,FALSE)</f>
        <v>辛</v>
      </c>
      <c r="B628" s="199" t="str">
        <f>VLOOKUP(MOD(E628,12),十二支,3,FALSE)</f>
        <v xml:space="preserve">02 零 </v>
      </c>
      <c r="C628" s="200" t="str">
        <f>VLOOKUP(F628,星座,3,TRUE)</f>
        <v xml:space="preserve">11 木 </v>
      </c>
      <c r="D628" s="531">
        <v>18960</v>
      </c>
      <c r="E628" s="1">
        <f>IFERROR(YEAR(D628),LEFT(D628,4))</f>
        <v>1951</v>
      </c>
      <c r="F628" s="1" t="str">
        <f>IF(ISTEXT(D628),RIGHT(D628,5),TEXT(D628,"mm/dd"))</f>
        <v>11/28</v>
      </c>
      <c r="G628" s="44">
        <f>SUM(MID(E628,1,1),MID(E628,2,1),MID(E628,3,1),MID(E628,4,1),MID(F628,1,1),MID(F628,2,1),MID(F628,4,1),MID(F628,5,1))</f>
        <v>28</v>
      </c>
      <c r="H628" s="45">
        <f>IF(MOD(G628,9)=0,9,MOD(G628,9))</f>
        <v>1</v>
      </c>
      <c r="I628" s="45" t="str">
        <f>IFERROR(MID("日月火水木金土",WEEKDAY(D628),1),"")</f>
        <v>水</v>
      </c>
      <c r="J628" s="304" t="s">
        <v>661</v>
      </c>
      <c r="K628" s="202" t="str">
        <f>VLOOKUP(F628,石と花メイン,3,FALSE)</f>
        <v>◆翠玉</v>
      </c>
      <c r="L628" s="297" t="str">
        <f>VLOOKUP(F628,石と花メイン,4,FALSE)</f>
        <v>サンダーソニア【提灯百合】</v>
      </c>
      <c r="M628" s="393">
        <f>IF(OR(MONTH(F628)&lt;7,AND(MONTH(F628)=7,DAY(F628)&lt;=25)),
MOD(SUM((E628-1901)*365,259),260),
MOD(SUM((E628-1900)*365,259),260))</f>
        <v>154</v>
      </c>
      <c r="N628" s="390">
        <f>IF(AND(MONTH(F628)=7,DAY(F628)&gt;25),1,
ROUNDDOWN((SUM(VLOOKUP(MONTH(F628),D暦変換用数値,2,FALSE),DAY(F628))/28)+1,0))</f>
        <v>5</v>
      </c>
      <c r="O628" s="205">
        <f>IF(AND(MONTH(F628)=7,DAY(F628)&gt;25),DAY(F628)-25,
MOD((SUM(VLOOKUP(MONTH(F628),D暦変換用数値,2,FALSE),DAY(F628))),28)+1)</f>
        <v>14</v>
      </c>
      <c r="P628" s="406">
        <f>IF(OR(MONTH(F628)&lt;7,AND(MONTH(F628)=7,DAY(F628)&lt;=25)),
MOD(SUM((E628-1901)*365,(N628-1)*28,O628,258),260),
MOD(SUM((E628-1900)*365,(N628-1)*28,O628,258),260))</f>
        <v>19</v>
      </c>
      <c r="Q628" s="374" t="str">
        <f>VLOOKUP(MOD(P628,4),色,2,FALSE)</f>
        <v>青い</v>
      </c>
      <c r="R628" s="292" t="str">
        <f>VLOOKUP(MOD(P628,13),銀河の音,2,FALSE)</f>
        <v>律動の</v>
      </c>
      <c r="S628" s="385" t="str">
        <f>VLOOKUP(MOD(P628,20),太陽の紋章,2,FALSE)</f>
        <v>嵐</v>
      </c>
      <c r="T628" s="98" t="s">
        <v>3736</v>
      </c>
    </row>
    <row r="629" spans="1:20" s="80" customFormat="1" ht="13.5" customHeight="1">
      <c r="A629" s="50" t="str">
        <f>VLOOKUP(MOD(E629,10),十干,2,FALSE)</f>
        <v>辛</v>
      </c>
      <c r="B629" s="199" t="str">
        <f>VLOOKUP(MOD(E629,12),十二支,3,FALSE)</f>
        <v xml:space="preserve">02 零 </v>
      </c>
      <c r="C629" s="200" t="str">
        <f>VLOOKUP(F629,星座,3,TRUE)</f>
        <v xml:space="preserve">11 木 </v>
      </c>
      <c r="D629" s="531">
        <v>18965</v>
      </c>
      <c r="E629" s="1">
        <f>IFERROR(YEAR(D629),LEFT(D629,4))</f>
        <v>1951</v>
      </c>
      <c r="F629" s="1" t="str">
        <f>IF(ISTEXT(D629),RIGHT(D629,5),TEXT(D629,"mm/dd"))</f>
        <v>12/03</v>
      </c>
      <c r="G629" s="44">
        <f>SUM(MID(E629,1,1),MID(E629,2,1),MID(E629,3,1),MID(E629,4,1),MID(F629,1,1),MID(F629,2,1),MID(F629,4,1),MID(F629,5,1))</f>
        <v>22</v>
      </c>
      <c r="H629" s="45">
        <f>IF(MOD(G629,9)=0,9,MOD(G629,9))</f>
        <v>4</v>
      </c>
      <c r="I629" s="45" t="str">
        <f>IFERROR(MID("日月火水木金土",WEEKDAY(D629),1),"")</f>
        <v>月</v>
      </c>
      <c r="J629" s="304" t="s">
        <v>662</v>
      </c>
      <c r="K629" s="202" t="str">
        <f>VLOOKUP(F629,石と花メイン,3,FALSE)</f>
        <v>◆紅玉</v>
      </c>
      <c r="L629" s="297" t="str">
        <f>VLOOKUP(F629,石と花メイン,4,FALSE)</f>
        <v>ピラカンサ【常盤山査子】</v>
      </c>
      <c r="M629" s="393">
        <f>IF(OR(MONTH(F629)&lt;7,AND(MONTH(F629)=7,DAY(F629)&lt;=25)),
MOD(SUM((E629-1901)*365,259),260),
MOD(SUM((E629-1900)*365,259),260))</f>
        <v>154</v>
      </c>
      <c r="N629" s="390">
        <f>IF(AND(MONTH(F629)=7,DAY(F629)&gt;25),1,
ROUNDDOWN((SUM(VLOOKUP(MONTH(F629),D暦変換用数値,2,FALSE),DAY(F629))/28)+1,0))</f>
        <v>5</v>
      </c>
      <c r="O629" s="205">
        <f>IF(AND(MONTH(F629)=7,DAY(F629)&gt;25),DAY(F629)-25,
MOD((SUM(VLOOKUP(MONTH(F629),D暦変換用数値,2,FALSE),DAY(F629))),28)+1)</f>
        <v>19</v>
      </c>
      <c r="P629" s="406">
        <f>IF(OR(MONTH(F629)&lt;7,AND(MONTH(F629)=7,DAY(F629)&lt;=25)),
MOD(SUM((E629-1901)*365,(N629-1)*28,O629,258),260),
MOD(SUM((E629-1900)*365,(N629-1)*28,O629,258),260))</f>
        <v>24</v>
      </c>
      <c r="Q629" s="373" t="str">
        <f>VLOOKUP(MOD(P629,4),色,2,FALSE)</f>
        <v>黄色い</v>
      </c>
      <c r="R629" s="291" t="str">
        <f>VLOOKUP(MOD(P629,13),銀河の音,2,FALSE)</f>
        <v>スペクトルの</v>
      </c>
      <c r="S629" s="384" t="str">
        <f>VLOOKUP(MOD(P629,20),太陽の紋章,2,FALSE)</f>
        <v>種</v>
      </c>
      <c r="T629" s="98" t="s">
        <v>3736</v>
      </c>
    </row>
    <row r="630" spans="1:20" s="80" customFormat="1" ht="13.5" customHeight="1">
      <c r="A630" s="50" t="str">
        <f>VLOOKUP(MOD(E630,10),十干,2,FALSE)</f>
        <v>辛</v>
      </c>
      <c r="B630" s="199" t="str">
        <f>VLOOKUP(MOD(E630,12),十二支,3,FALSE)</f>
        <v xml:space="preserve">02 零 </v>
      </c>
      <c r="C630" s="200" t="str">
        <f>VLOOKUP(F630,星座,3,TRUE)</f>
        <v xml:space="preserve">11 木 </v>
      </c>
      <c r="D630" s="531">
        <v>18978</v>
      </c>
      <c r="E630" s="1">
        <f>IFERROR(YEAR(D630),LEFT(D630,4))</f>
        <v>1951</v>
      </c>
      <c r="F630" s="1" t="str">
        <f>IF(ISTEXT(D630),RIGHT(D630,5),TEXT(D630,"mm/dd"))</f>
        <v>12/16</v>
      </c>
      <c r="G630" s="44">
        <f>SUM(MID(E630,1,1),MID(E630,2,1),MID(E630,3,1),MID(E630,4,1),MID(F630,1,1),MID(F630,2,1),MID(F630,4,1),MID(F630,5,1))</f>
        <v>26</v>
      </c>
      <c r="H630" s="45">
        <f>IF(MOD(G630,9)=0,9,MOD(G630,9))</f>
        <v>8</v>
      </c>
      <c r="I630" s="45" t="str">
        <f>IFERROR(MID("日月火水木金土",WEEKDAY(D630),1),"")</f>
        <v>日</v>
      </c>
      <c r="J630" s="304" t="s">
        <v>663</v>
      </c>
      <c r="K630" s="202" t="str">
        <f>VLOOKUP(F630,石と花メイン,3,FALSE)</f>
        <v>●珪孔雀石</v>
      </c>
      <c r="L630" s="297" t="str">
        <f>VLOOKUP(F630,石と花メイン,4,FALSE)</f>
        <v>胡桃</v>
      </c>
      <c r="M630" s="393">
        <f>IF(OR(MONTH(F630)&lt;7,AND(MONTH(F630)=7,DAY(F630)&lt;=25)),
MOD(SUM((E630-1901)*365,259),260),
MOD(SUM((E630-1900)*365,259),260))</f>
        <v>154</v>
      </c>
      <c r="N630" s="390">
        <f>IF(AND(MONTH(F630)=7,DAY(F630)&gt;25),1,
ROUNDDOWN((SUM(VLOOKUP(MONTH(F630),D暦変換用数値,2,FALSE),DAY(F630))/28)+1,0))</f>
        <v>6</v>
      </c>
      <c r="O630" s="205">
        <f>IF(AND(MONTH(F630)=7,DAY(F630)&gt;25),DAY(F630)-25,
MOD((SUM(VLOOKUP(MONTH(F630),D暦変換用数値,2,FALSE),DAY(F630))),28)+1)</f>
        <v>4</v>
      </c>
      <c r="P630" s="406">
        <f>IF(OR(MONTH(F630)&lt;7,AND(MONTH(F630)=7,DAY(F630)&lt;=25)),
MOD(SUM((E630-1901)*365,(N630-1)*28,O630,258),260),
MOD(SUM((E630-1900)*365,(N630-1)*28,O630,258),260))</f>
        <v>37</v>
      </c>
      <c r="Q630" s="372" t="str">
        <f>VLOOKUP(MOD(P630,4),色,2,FALSE)</f>
        <v>赤い</v>
      </c>
      <c r="R630" s="290" t="str">
        <f>VLOOKUP(MOD(P630,13),銀河の音,2,FALSE)</f>
        <v>スペクトルの</v>
      </c>
      <c r="S630" s="383" t="str">
        <f>VLOOKUP(MOD(P630,20),太陽の紋章,2,FALSE)</f>
        <v>地球</v>
      </c>
      <c r="T630" s="98" t="s">
        <v>3736</v>
      </c>
    </row>
    <row r="631" spans="1:20" s="80" customFormat="1" ht="13.5" customHeight="1">
      <c r="A631" s="50" t="str">
        <f>VLOOKUP(MOD(E631,10),十干,2,FALSE)</f>
        <v>辛</v>
      </c>
      <c r="B631" s="199" t="str">
        <f>VLOOKUP(MOD(E631,12),十二支,3,FALSE)</f>
        <v xml:space="preserve">02 零 </v>
      </c>
      <c r="C631" s="200" t="str">
        <f>VLOOKUP(F631,星座,3,TRUE)</f>
        <v xml:space="preserve">11 木 </v>
      </c>
      <c r="D631" s="531">
        <v>18982</v>
      </c>
      <c r="E631" s="1">
        <f>IFERROR(YEAR(D631),LEFT(D631,4))</f>
        <v>1951</v>
      </c>
      <c r="F631" s="1" t="str">
        <f>IF(ISTEXT(D631),RIGHT(D631,5),TEXT(D631,"mm/dd"))</f>
        <v>12/20</v>
      </c>
      <c r="G631" s="44">
        <f>SUM(MID(E631,1,1),MID(E631,2,1),MID(E631,3,1),MID(E631,4,1),MID(F631,1,1),MID(F631,2,1),MID(F631,4,1),MID(F631,5,1))</f>
        <v>21</v>
      </c>
      <c r="H631" s="45">
        <f>IF(MOD(G631,9)=0,9,MOD(G631,9))</f>
        <v>3</v>
      </c>
      <c r="I631" s="45" t="str">
        <f>IFERROR(MID("日月火水木金土",WEEKDAY(D631),1),"")</f>
        <v>木</v>
      </c>
      <c r="J631" s="304" t="s">
        <v>664</v>
      </c>
      <c r="K631" s="202" t="str">
        <f>VLOOKUP(F631,石と花メイン,3,FALSE)</f>
        <v>●蛋白石</v>
      </c>
      <c r="L631" s="297" t="str">
        <f>VLOOKUP(F631,石と花メイン,4,FALSE)</f>
        <v>パイナップル【鳳梨】</v>
      </c>
      <c r="M631" s="393">
        <f>IF(OR(MONTH(F631)&lt;7,AND(MONTH(F631)=7,DAY(F631)&lt;=25)),
MOD(SUM((E631-1901)*365,259),260),
MOD(SUM((E631-1900)*365,259),260))</f>
        <v>154</v>
      </c>
      <c r="N631" s="390">
        <f>IF(AND(MONTH(F631)=7,DAY(F631)&gt;25),1,
ROUNDDOWN((SUM(VLOOKUP(MONTH(F631),D暦変換用数値,2,FALSE),DAY(F631))/28)+1,0))</f>
        <v>6</v>
      </c>
      <c r="O631" s="205">
        <f>IF(AND(MONTH(F631)=7,DAY(F631)&gt;25),DAY(F631)-25,
MOD((SUM(VLOOKUP(MONTH(F631),D暦変換用数値,2,FALSE),DAY(F631))),28)+1)</f>
        <v>8</v>
      </c>
      <c r="P631" s="406">
        <f>IF(OR(MONTH(F631)&lt;7,AND(MONTH(F631)=7,DAY(F631)&lt;=25)),
MOD(SUM((E631-1901)*365,(N631-1)*28,O631,258),260),
MOD(SUM((E631-1900)*365,(N631-1)*28,O631,258),260))</f>
        <v>41</v>
      </c>
      <c r="Q631" s="372" t="str">
        <f>VLOOKUP(MOD(P631,4),色,2,FALSE)</f>
        <v>赤い</v>
      </c>
      <c r="R631" s="290" t="str">
        <f>VLOOKUP(MOD(P631,13),銀河の音,2,FALSE)</f>
        <v>月の</v>
      </c>
      <c r="S631" s="383" t="str">
        <f>VLOOKUP(MOD(P631,20),太陽の紋章,2,FALSE)</f>
        <v>竜</v>
      </c>
      <c r="T631" s="99" t="s">
        <v>6716</v>
      </c>
    </row>
    <row r="632" spans="1:20" s="80" customFormat="1" ht="13.5" customHeight="1">
      <c r="A632" s="282" t="str">
        <f>VLOOKUP(MOD(E632,10),十干,2,FALSE)</f>
        <v>癸</v>
      </c>
      <c r="B632" s="283" t="str">
        <f>VLOOKUP(MOD(E632,12),十二支,3,FALSE)</f>
        <v xml:space="preserve">02 零 </v>
      </c>
      <c r="C632" s="284" t="str">
        <f>VLOOKUP(F632,星座,3,TRUE)</f>
        <v xml:space="preserve">11 木 </v>
      </c>
      <c r="D632" s="533">
        <v>23337</v>
      </c>
      <c r="E632" s="83">
        <f>IFERROR(YEAR(D632),LEFT(D632,4))</f>
        <v>1963</v>
      </c>
      <c r="F632" s="83" t="str">
        <f>IF(ISTEXT(D632),RIGHT(D632,5),TEXT(D632,"mm/dd"))</f>
        <v>11/22</v>
      </c>
      <c r="G632" s="83">
        <f>SUM(MID(E632,1,1),MID(E632,2,1),MID(E632,3,1),MID(E632,4,1),MID(F632,1,1),MID(F632,2,1),MID(F632,4,1),MID(F632,5,1))</f>
        <v>25</v>
      </c>
      <c r="H632" s="83">
        <f>IF(MOD(G632,9)=0,9,MOD(G632,9))</f>
        <v>7</v>
      </c>
      <c r="I632" s="83" t="str">
        <f>IFERROR(MID("日月火水木金土",WEEKDAY(D632),1),"")</f>
        <v>金</v>
      </c>
      <c r="J632" s="303" t="s">
        <v>1537</v>
      </c>
      <c r="K632" s="87" t="str">
        <f>VLOOKUP(F632,石と花メイン,3,FALSE)</f>
        <v>◆柘榴石</v>
      </c>
      <c r="L632" s="296" t="str">
        <f>VLOOKUP(F632,石と花メイン,4,FALSE)</f>
        <v>アロエ【蘆薈】</v>
      </c>
      <c r="M632" s="392">
        <f>IF(OR(MONTH(F632)&lt;7,AND(MONTH(F632)=7,DAY(F632)&lt;=25)),
MOD(SUM((E632-1901)*365,259),260),
MOD(SUM((E632-1900)*365,259),260))</f>
        <v>114</v>
      </c>
      <c r="N632" s="330">
        <f>IF(AND(MONTH(F632)=7,DAY(F632)&gt;25),1,
ROUNDDOWN((SUM(VLOOKUP(MONTH(F632),D暦変換用数値,2,FALSE),DAY(F632))/28)+1,0))</f>
        <v>5</v>
      </c>
      <c r="O632" s="84">
        <f>IF(AND(MONTH(F632)=7,DAY(F632)&gt;25),DAY(F632)-25,
MOD((SUM(VLOOKUP(MONTH(F632),D暦変換用数値,2,FALSE),DAY(F632))),28)+1)</f>
        <v>8</v>
      </c>
      <c r="P632" s="405">
        <f>IF(OR(MONTH(F632)&lt;7,AND(MONTH(F632)=7,DAY(F632)&lt;=25)),
MOD(SUM((E632-1901)*365,(N632-1)*28,O632,258),260),
MOD(SUM((E632-1900)*365,(N632-1)*28,O632,258),260))</f>
        <v>233</v>
      </c>
      <c r="Q632" s="371" t="str">
        <f>VLOOKUP(MOD(P632,4),色,2,FALSE)</f>
        <v>赤い</v>
      </c>
      <c r="R632" s="289" t="str">
        <f>VLOOKUP(MOD(P632,13),銀河の音,2,FALSE)</f>
        <v>水晶の</v>
      </c>
      <c r="S632" s="382" t="str">
        <f>VLOOKUP(MOD(P632,20),太陽の紋章,2,FALSE)</f>
        <v>空歩く者</v>
      </c>
      <c r="T632" s="100" t="s">
        <v>5870</v>
      </c>
    </row>
    <row r="633" spans="1:20" s="80" customFormat="1" ht="13.5" customHeight="1">
      <c r="A633" s="50" t="str">
        <f>VLOOKUP(MOD(E633,10),十干,2,FALSE)</f>
        <v>癸</v>
      </c>
      <c r="B633" s="199" t="str">
        <f>VLOOKUP(MOD(E633,12),十二支,3,FALSE)</f>
        <v xml:space="preserve">02 零 </v>
      </c>
      <c r="C633" s="200" t="str">
        <f>VLOOKUP(F633,星座,3,TRUE)</f>
        <v xml:space="preserve">11 木 </v>
      </c>
      <c r="D633" s="531">
        <v>23338</v>
      </c>
      <c r="E633" s="1">
        <f>IFERROR(YEAR(D633),LEFT(D633,4))</f>
        <v>1963</v>
      </c>
      <c r="F633" s="1" t="str">
        <f>IF(ISTEXT(D633),RIGHT(D633,5),TEXT(D633,"mm/dd"))</f>
        <v>11/23</v>
      </c>
      <c r="G633" s="44">
        <f>SUM(MID(E633,1,1),MID(E633,2,1),MID(E633,3,1),MID(E633,4,1),MID(F633,1,1),MID(F633,2,1),MID(F633,4,1),MID(F633,5,1))</f>
        <v>26</v>
      </c>
      <c r="H633" s="45">
        <f>IF(MOD(G633,9)=0,9,MOD(G633,9))</f>
        <v>8</v>
      </c>
      <c r="I633" s="45" t="str">
        <f>IFERROR(MID("日月火水木金土",WEEKDAY(D633),1),"")</f>
        <v>土</v>
      </c>
      <c r="J633" s="304" t="s">
        <v>665</v>
      </c>
      <c r="K633" s="202" t="str">
        <f>VLOOKUP(F633,石と花メイン,3,FALSE)</f>
        <v>●蛋白石</v>
      </c>
      <c r="L633" s="297" t="str">
        <f>VLOOKUP(F633,石と花メイン,4,FALSE)</f>
        <v>ストレリチア【極楽鳥花】</v>
      </c>
      <c r="M633" s="393">
        <f>IF(OR(MONTH(F633)&lt;7,AND(MONTH(F633)=7,DAY(F633)&lt;=25)),
MOD(SUM((E633-1901)*365,259),260),
MOD(SUM((E633-1900)*365,259),260))</f>
        <v>114</v>
      </c>
      <c r="N633" s="390">
        <f>IF(AND(MONTH(F633)=7,DAY(F633)&gt;25),1,
ROUNDDOWN((SUM(VLOOKUP(MONTH(F633),D暦変換用数値,2,FALSE),DAY(F633))/28)+1,0))</f>
        <v>5</v>
      </c>
      <c r="O633" s="205">
        <f>IF(AND(MONTH(F633)=7,DAY(F633)&gt;25),DAY(F633)-25,
MOD((SUM(VLOOKUP(MONTH(F633),D暦変換用数値,2,FALSE),DAY(F633))),28)+1)</f>
        <v>9</v>
      </c>
      <c r="P633" s="406">
        <f>IF(OR(MONTH(F633)&lt;7,AND(MONTH(F633)=7,DAY(F633)&lt;=25)),
MOD(SUM((E633-1901)*365,(N633-1)*28,O633,258),260),
MOD(SUM((E633-1900)*365,(N633-1)*28,O633,258),260))</f>
        <v>234</v>
      </c>
      <c r="Q633" s="375" t="str">
        <f>VLOOKUP(MOD(P633,4),色,2,FALSE)</f>
        <v>白い</v>
      </c>
      <c r="R633" s="293" t="str">
        <f>VLOOKUP(MOD(P633,13),銀河の音,2,FALSE)</f>
        <v>宇宙の</v>
      </c>
      <c r="S633" s="386" t="str">
        <f>VLOOKUP(MOD(P633,20),太陽の紋章,2,FALSE)</f>
        <v>魔法使い</v>
      </c>
      <c r="T633" s="93" t="s">
        <v>5004</v>
      </c>
    </row>
    <row r="634" spans="1:20" s="80" customFormat="1" ht="13.5" customHeight="1">
      <c r="A634" s="282" t="str">
        <f>VLOOKUP(MOD(E634,10),十干,2,FALSE)</f>
        <v>癸</v>
      </c>
      <c r="B634" s="283" t="str">
        <f>VLOOKUP(MOD(E634,12),十二支,3,FALSE)</f>
        <v xml:space="preserve">02 零 </v>
      </c>
      <c r="C634" s="284" t="str">
        <f>VLOOKUP(F634,星座,3,TRUE)</f>
        <v xml:space="preserve">11 木 </v>
      </c>
      <c r="D634" s="533">
        <v>23339</v>
      </c>
      <c r="E634" s="83">
        <f>IFERROR(YEAR(D634),LEFT(D634,4))</f>
        <v>1963</v>
      </c>
      <c r="F634" s="83" t="str">
        <f>IF(ISTEXT(D634),RIGHT(D634,5),TEXT(D634,"mm/dd"))</f>
        <v>11/24</v>
      </c>
      <c r="G634" s="83">
        <f>SUM(MID(E634,1,1),MID(E634,2,1),MID(E634,3,1),MID(E634,4,1),MID(F634,1,1),MID(F634,2,1),MID(F634,4,1),MID(F634,5,1))</f>
        <v>27</v>
      </c>
      <c r="H634" s="83">
        <f>IF(MOD(G634,9)=0,9,MOD(G634,9))</f>
        <v>9</v>
      </c>
      <c r="I634" s="83" t="str">
        <f>IFERROR(MID("日月火水木金土",WEEKDAY(D634),1),"")</f>
        <v>日</v>
      </c>
      <c r="J634" s="303" t="s">
        <v>1538</v>
      </c>
      <c r="K634" s="87" t="str">
        <f>VLOOKUP(F634,石と花メイン,3,FALSE)</f>
        <v>○真珠</v>
      </c>
      <c r="L634" s="296" t="str">
        <f>VLOOKUP(F634,石と花メイン,4,FALSE)</f>
        <v>莢迷</v>
      </c>
      <c r="M634" s="392">
        <f>IF(OR(MONTH(F634)&lt;7,AND(MONTH(F634)=7,DAY(F634)&lt;=25)),
MOD(SUM((E634-1901)*365,259),260),
MOD(SUM((E634-1900)*365,259),260))</f>
        <v>114</v>
      </c>
      <c r="N634" s="330">
        <f>IF(AND(MONTH(F634)=7,DAY(F634)&gt;25),1,
ROUNDDOWN((SUM(VLOOKUP(MONTH(F634),D暦変換用数値,2,FALSE),DAY(F634))/28)+1,0))</f>
        <v>5</v>
      </c>
      <c r="O634" s="84">
        <f>IF(AND(MONTH(F634)=7,DAY(F634)&gt;25),DAY(F634)-25,
MOD((SUM(VLOOKUP(MONTH(F634),D暦変換用数値,2,FALSE),DAY(F634))),28)+1)</f>
        <v>10</v>
      </c>
      <c r="P634" s="405">
        <f>IF(OR(MONTH(F634)&lt;7,AND(MONTH(F634)=7,DAY(F634)&lt;=25)),
MOD(SUM((E634-1901)*365,(N634-1)*28,O634,258),260),
MOD(SUM((E634-1900)*365,(N634-1)*28,O634,258),260))</f>
        <v>235</v>
      </c>
      <c r="Q634" s="371" t="str">
        <f>VLOOKUP(MOD(P634,4),色,2,FALSE)</f>
        <v>青い</v>
      </c>
      <c r="R634" s="289" t="str">
        <f>VLOOKUP(MOD(P634,13),銀河の音,2,FALSE)</f>
        <v>磁気の</v>
      </c>
      <c r="S634" s="382" t="str">
        <f>VLOOKUP(MOD(P634,20),太陽の紋章,2,FALSE)</f>
        <v>鷲</v>
      </c>
      <c r="T634" s="92" t="s">
        <v>5000</v>
      </c>
    </row>
    <row r="635" spans="1:20" s="80" customFormat="1" ht="13.5" customHeight="1">
      <c r="A635" s="76" t="str">
        <f>VLOOKUP(MOD(E635,10),十干,2,FALSE)</f>
        <v>癸</v>
      </c>
      <c r="B635" s="199" t="str">
        <f>VLOOKUP(MOD(E635,12),十二支,3,FALSE)</f>
        <v xml:space="preserve">02 零 </v>
      </c>
      <c r="C635" s="200" t="str">
        <f>VLOOKUP(F635,星座,3,TRUE)</f>
        <v xml:space="preserve">11 木 </v>
      </c>
      <c r="D635" s="534">
        <v>23352</v>
      </c>
      <c r="E635" s="116">
        <f>IFERROR(YEAR(D635),LEFT(D635,4))</f>
        <v>1963</v>
      </c>
      <c r="F635" s="116" t="str">
        <f>IF(ISTEXT(D635),RIGHT(D635,5),TEXT(D635,"mm/dd"))</f>
        <v>12/07</v>
      </c>
      <c r="G635" s="116">
        <f>SUM(MID(E635,1,1),MID(E635,2,1),MID(E635,3,1),MID(E635,4,1),MID(F635,1,1),MID(F635,2,1),MID(F635,4,1),MID(F635,5,1))</f>
        <v>29</v>
      </c>
      <c r="H635" s="116">
        <f>IF(MOD(G635,9)=0,9,MOD(G635,9))</f>
        <v>2</v>
      </c>
      <c r="I635" s="116" t="str">
        <f>IFERROR(MID("日月火水木金土",WEEKDAY(D635),1),"")</f>
        <v>土</v>
      </c>
      <c r="J635" s="306" t="s">
        <v>6835</v>
      </c>
      <c r="K635" s="203" t="str">
        <f>VLOOKUP(F635,石と花メイン,3,FALSE)</f>
        <v>□水晶</v>
      </c>
      <c r="L635" s="299" t="str">
        <f>VLOOKUP(F635,石と花メイン,4,FALSE)</f>
        <v>シクラメン【篝火花】</v>
      </c>
      <c r="M635" s="395">
        <f>IF(OR(MONTH(F635)&lt;7,AND(MONTH(F635)=7,DAY(F635)&lt;=25)),
MOD(SUM((E635-1901)*365,259),260),
MOD(SUM((E635-1900)*365,259),260))</f>
        <v>114</v>
      </c>
      <c r="N635" s="121">
        <f>IF(AND(MONTH(F635)=7,DAY(F635)&gt;25),1,
ROUNDDOWN((SUM(VLOOKUP(MONTH(F635),D暦変換用数値,2,FALSE),DAY(F635))/28)+1,0))</f>
        <v>5</v>
      </c>
      <c r="O635" s="117">
        <f>IF(AND(MONTH(F635)=7,DAY(F635)&gt;25),DAY(F635)-25,
MOD((SUM(VLOOKUP(MONTH(F635),D暦変換用数値,2,FALSE),DAY(F635))),28)+1)</f>
        <v>23</v>
      </c>
      <c r="P635" s="408">
        <f>IF(OR(MONTH(F635)&lt;7,AND(MONTH(F635)=7,DAY(F635)&lt;=25)),
MOD(SUM((E635-1901)*365,(N635-1)*28,O635,258),260),
MOD(SUM((E635-1900)*365,(N635-1)*28,O635,258),260))</f>
        <v>248</v>
      </c>
      <c r="Q635" s="373" t="str">
        <f>VLOOKUP(MOD(P635,4),色,2,FALSE)</f>
        <v>黄色い</v>
      </c>
      <c r="R635" s="291" t="str">
        <f>VLOOKUP(MOD(P635,13),銀河の音,2,FALSE)</f>
        <v>磁気の</v>
      </c>
      <c r="S635" s="384" t="str">
        <f>VLOOKUP(MOD(P635,20),太陽の紋章,2,FALSE)</f>
        <v>星</v>
      </c>
      <c r="T635" s="119" t="s">
        <v>6837</v>
      </c>
    </row>
    <row r="636" spans="1:20" s="80" customFormat="1" ht="13.5" customHeight="1">
      <c r="A636" s="50" t="str">
        <f>VLOOKUP(MOD(E636,10),十干,2,FALSE)</f>
        <v>癸</v>
      </c>
      <c r="B636" s="199" t="str">
        <f>VLOOKUP(MOD(E636,12),十二支,3,FALSE)</f>
        <v xml:space="preserve">02 零 </v>
      </c>
      <c r="C636" s="200" t="str">
        <f>VLOOKUP(F636,星座,3,TRUE)</f>
        <v xml:space="preserve">11 木 </v>
      </c>
      <c r="D636" s="535">
        <v>23352</v>
      </c>
      <c r="E636" s="45">
        <f>IFERROR(YEAR(D636),LEFT(D636,4))</f>
        <v>1963</v>
      </c>
      <c r="F636" s="45" t="str">
        <f>IF(ISTEXT(D636),RIGHT(D636,5),TEXT(D636,"mm/dd"))</f>
        <v>12/07</v>
      </c>
      <c r="G636" s="45">
        <f>SUM(MID(E636,1,1),MID(E636,2,1),MID(E636,3,1),MID(E636,4,1),MID(F636,1,1),MID(F636,2,1),MID(F636,4,1),MID(F636,5,1))</f>
        <v>29</v>
      </c>
      <c r="H636" s="45">
        <f>IF(MOD(G636,9)=0,9,MOD(G636,9))</f>
        <v>2</v>
      </c>
      <c r="I636" s="45" t="str">
        <f>IFERROR(MID("日月火水木金土",WEEKDAY(D636),1),"")</f>
        <v>土</v>
      </c>
      <c r="J636" s="305" t="s">
        <v>527</v>
      </c>
      <c r="K636" s="203" t="str">
        <f>VLOOKUP(F636,石と花メイン,3,FALSE)</f>
        <v>□水晶</v>
      </c>
      <c r="L636" s="298" t="str">
        <f>VLOOKUP(F636,石と花メイン,4,FALSE)</f>
        <v>シクラメン【篝火花】</v>
      </c>
      <c r="M636" s="394">
        <f>IF(OR(MONTH(F636)&lt;7,AND(MONTH(F636)=7,DAY(F636)&lt;=25)),
MOD(SUM((E636-1901)*365,259),260),
MOD(SUM((E636-1900)*365,259),260))</f>
        <v>114</v>
      </c>
      <c r="N636" s="391">
        <f>IF(AND(MONTH(F636)=7,DAY(F636)&gt;25),1,
ROUNDDOWN((SUM(VLOOKUP(MONTH(F636),D暦変換用数値,2,FALSE),DAY(F636))/28)+1,0))</f>
        <v>5</v>
      </c>
      <c r="O636" s="46">
        <f>IF(AND(MONTH(F636)=7,DAY(F636)&gt;25),DAY(F636)-25,
MOD((SUM(VLOOKUP(MONTH(F636),D暦変換用数値,2,FALSE),DAY(F636))),28)+1)</f>
        <v>23</v>
      </c>
      <c r="P636" s="407">
        <f>IF(OR(MONTH(F636)&lt;7,AND(MONTH(F636)=7,DAY(F636)&lt;=25)),
MOD(SUM((E636-1901)*365,(N636-1)*28,O636,258),260),
MOD(SUM((E636-1900)*365,(N636-1)*28,O636,258),260))</f>
        <v>248</v>
      </c>
      <c r="Q636" s="373" t="str">
        <f>VLOOKUP(MOD(P636,4),色,2,FALSE)</f>
        <v>黄色い</v>
      </c>
      <c r="R636" s="291" t="str">
        <f>VLOOKUP(MOD(P636,13),銀河の音,2,FALSE)</f>
        <v>磁気の</v>
      </c>
      <c r="S636" s="384" t="str">
        <f>VLOOKUP(MOD(P636,20),太陽の紋章,2,FALSE)</f>
        <v>星</v>
      </c>
      <c r="T636" s="96" t="s">
        <v>6680</v>
      </c>
    </row>
    <row r="637" spans="1:20" s="80" customFormat="1" ht="13.5" customHeight="1">
      <c r="A637" s="50" t="str">
        <f>VLOOKUP(MOD(E637,10),十干,2,FALSE)</f>
        <v>癸</v>
      </c>
      <c r="B637" s="199" t="str">
        <f>VLOOKUP(MOD(E637,12),十二支,3,FALSE)</f>
        <v xml:space="preserve">02 零 </v>
      </c>
      <c r="C637" s="200" t="str">
        <f>VLOOKUP(F637,星座,3,TRUE)</f>
        <v xml:space="preserve">11 木 </v>
      </c>
      <c r="D637" s="531">
        <v>23354</v>
      </c>
      <c r="E637" s="1">
        <f>IFERROR(YEAR(D637),LEFT(D637,4))</f>
        <v>1963</v>
      </c>
      <c r="F637" s="1" t="str">
        <f>IF(ISTEXT(D637),RIGHT(D637,5),TEXT(D637,"mm/dd"))</f>
        <v>12/09</v>
      </c>
      <c r="G637" s="44">
        <f>SUM(MID(E637,1,1),MID(E637,2,1),MID(E637,3,1),MID(E637,4,1),MID(F637,1,1),MID(F637,2,1),MID(F637,4,1),MID(F637,5,1))</f>
        <v>31</v>
      </c>
      <c r="H637" s="45">
        <f>IF(MOD(G637,9)=0,9,MOD(G637,9))</f>
        <v>4</v>
      </c>
      <c r="I637" s="45" t="str">
        <f>IFERROR(MID("日月火水木金土",WEEKDAY(D637),1),"")</f>
        <v>月</v>
      </c>
      <c r="J637" s="304" t="s">
        <v>3590</v>
      </c>
      <c r="K637" s="202" t="str">
        <f>VLOOKUP(F637,石と花メイン,3,FALSE)</f>
        <v>◆青玉</v>
      </c>
      <c r="L637" s="297" t="str">
        <f>VLOOKUP(F637,石と花メイン,4,FALSE)</f>
        <v>月桂樹【ローリエ】</v>
      </c>
      <c r="M637" s="393">
        <f>IF(OR(MONTH(F637)&lt;7,AND(MONTH(F637)=7,DAY(F637)&lt;=25)),
MOD(SUM((E637-1901)*365,259),260),
MOD(SUM((E637-1900)*365,259),260))</f>
        <v>114</v>
      </c>
      <c r="N637" s="390">
        <f>IF(AND(MONTH(F637)=7,DAY(F637)&gt;25),1,
ROUNDDOWN((SUM(VLOOKUP(MONTH(F637),D暦変換用数値,2,FALSE),DAY(F637))/28)+1,0))</f>
        <v>5</v>
      </c>
      <c r="O637" s="205">
        <f>IF(AND(MONTH(F637)=7,DAY(F637)&gt;25),DAY(F637)-25,
MOD((SUM(VLOOKUP(MONTH(F637),D暦変換用数値,2,FALSE),DAY(F637))),28)+1)</f>
        <v>25</v>
      </c>
      <c r="P637" s="406">
        <f>IF(OR(MONTH(F637)&lt;7,AND(MONTH(F637)=7,DAY(F637)&lt;=25)),
MOD(SUM((E637-1901)*365,(N637-1)*28,O637,258),260),
MOD(SUM((E637-1900)*365,(N637-1)*28,O637,258),260))</f>
        <v>250</v>
      </c>
      <c r="Q637" s="375" t="str">
        <f>VLOOKUP(MOD(P637,4),色,2,FALSE)</f>
        <v>白い</v>
      </c>
      <c r="R637" s="293" t="str">
        <f>VLOOKUP(MOD(P637,13),銀河の音,2,FALSE)</f>
        <v>電気の</v>
      </c>
      <c r="S637" s="386" t="str">
        <f>VLOOKUP(MOD(P637,20),太陽の紋章,2,FALSE)</f>
        <v>犬</v>
      </c>
      <c r="T637" s="106" t="s">
        <v>6374</v>
      </c>
    </row>
    <row r="638" spans="1:20" s="80" customFormat="1" ht="13.5" customHeight="1">
      <c r="A638" s="285" t="str">
        <f>VLOOKUP(MOD(E638,10),十干,2,FALSE)</f>
        <v>癸</v>
      </c>
      <c r="B638" s="283" t="str">
        <f>VLOOKUP(MOD(E638,12),十二支,3,FALSE)</f>
        <v xml:space="preserve">02 零 </v>
      </c>
      <c r="C638" s="284" t="str">
        <f>VLOOKUP(F638,星座,3,TRUE)</f>
        <v xml:space="preserve">11 木 </v>
      </c>
      <c r="D638" s="530">
        <v>23357</v>
      </c>
      <c r="E638" s="83">
        <f>IFERROR(YEAR(D638),LEFT(D638,4))</f>
        <v>1963</v>
      </c>
      <c r="F638" s="83" t="str">
        <f>IF(ISTEXT(D638),RIGHT(D638,5),TEXT(D638,"mm/dd"))</f>
        <v>12/12</v>
      </c>
      <c r="G638" s="83">
        <f>SUM(MID(E638,1,1),MID(E638,2,1),MID(E638,3,1),MID(E638,4,1),MID(F638,1,1),MID(F638,2,1),MID(F638,4,1),MID(F638,5,1))</f>
        <v>25</v>
      </c>
      <c r="H638" s="83">
        <f>IF(MOD(G638,9)=0,9,MOD(G638,9))</f>
        <v>7</v>
      </c>
      <c r="I638" s="83" t="str">
        <f>IFERROR(MID("日月火水木金土",WEEKDAY(D638),1),"")</f>
        <v>木</v>
      </c>
      <c r="J638" s="308" t="s">
        <v>8500</v>
      </c>
      <c r="K638" s="330" t="str">
        <f>VLOOKUP(F638,石と花メイン,3,FALSE)</f>
        <v>■紅玉髄</v>
      </c>
      <c r="L638" s="296" t="str">
        <f>VLOOKUP(F638,石と花メイン,4,FALSE)</f>
        <v>ストック【紫羅欄花】</v>
      </c>
      <c r="M638" s="392">
        <f>IF(OR(MONTH(F638)&lt;7,AND(MONTH(F638)=7,DAY(F638)&lt;=25)),
MOD(SUM((E638-1901)*365,259),260),
MOD(SUM((E638-1900)*365,259),260))</f>
        <v>114</v>
      </c>
      <c r="N638" s="330">
        <f>IF(AND(MONTH(F638)=7,DAY(F638)&gt;25),1,
ROUNDDOWN((SUM(VLOOKUP(MONTH(F638),D暦変換用数値,2,FALSE),DAY(F638))/28)+1,0))</f>
        <v>5</v>
      </c>
      <c r="O638" s="84">
        <f>IF(AND(MONTH(F638)=7,DAY(F638)&gt;25),DAY(F638)-25,
MOD((SUM(VLOOKUP(MONTH(F638),D暦変換用数値,2,FALSE),DAY(F638))),28)+1)</f>
        <v>28</v>
      </c>
      <c r="P638" s="405">
        <f>IF(OR(MONTH(F638)&lt;7,AND(MONTH(F638)=7,DAY(F638)&lt;=25)),
MOD(SUM((E638-1901)*365,(N638-1)*28,O638,258),260),
MOD(SUM((E638-1900)*365,(N638-1)*28,O638,258),260))</f>
        <v>253</v>
      </c>
      <c r="Q638" s="371" t="str">
        <f>VLOOKUP(MOD(P638,4),色,2,FALSE)</f>
        <v>赤い</v>
      </c>
      <c r="R638" s="289" t="str">
        <f>VLOOKUP(MOD(P638,13),銀河の音,2,FALSE)</f>
        <v>律動の</v>
      </c>
      <c r="S638" s="382" t="str">
        <f>VLOOKUP(MOD(P638,20),太陽の紋章,2,FALSE)</f>
        <v>空歩く者</v>
      </c>
      <c r="T638" s="102" t="s">
        <v>8504</v>
      </c>
    </row>
    <row r="639" spans="1:20" s="80" customFormat="1" ht="13.5" customHeight="1">
      <c r="A639" s="50" t="str">
        <f>VLOOKUP(MOD(E639,10),十干,2,FALSE)</f>
        <v>癸</v>
      </c>
      <c r="B639" s="199" t="str">
        <f>VLOOKUP(MOD(E639,12),十二支,3,FALSE)</f>
        <v xml:space="preserve">02 零 </v>
      </c>
      <c r="C639" s="200" t="str">
        <f>VLOOKUP(F639,星座,3,TRUE)</f>
        <v xml:space="preserve">11 木 </v>
      </c>
      <c r="D639" s="531">
        <v>23358</v>
      </c>
      <c r="E639" s="1">
        <f>IFERROR(YEAR(D639),LEFT(D639,4))</f>
        <v>1963</v>
      </c>
      <c r="F639" s="1" t="str">
        <f>IF(ISTEXT(D639),RIGHT(D639,5),TEXT(D639,"mm/dd"))</f>
        <v>12/13</v>
      </c>
      <c r="G639" s="44">
        <f>SUM(MID(E639,1,1),MID(E639,2,1),MID(E639,3,1),MID(E639,4,1),MID(F639,1,1),MID(F639,2,1),MID(F639,4,1),MID(F639,5,1))</f>
        <v>26</v>
      </c>
      <c r="H639" s="45">
        <f>IF(MOD(G639,9)=0,9,MOD(G639,9))</f>
        <v>8</v>
      </c>
      <c r="I639" s="45" t="str">
        <f>IFERROR(MID("日月火水木金土",WEEKDAY(D639),1),"")</f>
        <v>金</v>
      </c>
      <c r="J639" s="304" t="s">
        <v>666</v>
      </c>
      <c r="K639" s="202" t="str">
        <f>VLOOKUP(F639,石と花メイン,3,FALSE)</f>
        <v>◆風信子石</v>
      </c>
      <c r="L639" s="297" t="str">
        <f>VLOOKUP(F639,石と花メイン,4,FALSE)</f>
        <v>デンドロビウム【石斛】</v>
      </c>
      <c r="M639" s="393">
        <f>IF(OR(MONTH(F639)&lt;7,AND(MONTH(F639)=7,DAY(F639)&lt;=25)),
MOD(SUM((E639-1901)*365,259),260),
MOD(SUM((E639-1900)*365,259),260))</f>
        <v>114</v>
      </c>
      <c r="N639" s="390">
        <f>IF(AND(MONTH(F639)=7,DAY(F639)&gt;25),1,
ROUNDDOWN((SUM(VLOOKUP(MONTH(F639),D暦変換用数値,2,FALSE),DAY(F639))/28)+1,0))</f>
        <v>6</v>
      </c>
      <c r="O639" s="205">
        <f>IF(AND(MONTH(F639)=7,DAY(F639)&gt;25),DAY(F639)-25,
MOD((SUM(VLOOKUP(MONTH(F639),D暦変換用数値,2,FALSE),DAY(F639))),28)+1)</f>
        <v>1</v>
      </c>
      <c r="P639" s="406">
        <f>IF(OR(MONTH(F639)&lt;7,AND(MONTH(F639)=7,DAY(F639)&lt;=25)),
MOD(SUM((E639-1901)*365,(N639-1)*28,O639,258),260),
MOD(SUM((E639-1900)*365,(N639-1)*28,O639,258),260))</f>
        <v>254</v>
      </c>
      <c r="Q639" s="375" t="str">
        <f>VLOOKUP(MOD(P639,4),色,2,FALSE)</f>
        <v>白い</v>
      </c>
      <c r="R639" s="293" t="str">
        <f>VLOOKUP(MOD(P639,13),銀河の音,2,FALSE)</f>
        <v>共振の</v>
      </c>
      <c r="S639" s="386" t="str">
        <f>VLOOKUP(MOD(P639,20),太陽の紋章,2,FALSE)</f>
        <v>魔法使い</v>
      </c>
      <c r="T639" s="97" t="s">
        <v>733</v>
      </c>
    </row>
    <row r="640" spans="1:20" s="80" customFormat="1" ht="13.5" customHeight="1">
      <c r="A640" s="334" t="str">
        <f>VLOOKUP(MOD(E640,10),十干,2,FALSE)</f>
        <v>癸</v>
      </c>
      <c r="B640" s="331" t="str">
        <f>VLOOKUP(MOD(E640,12),十二支,3,FALSE)</f>
        <v xml:space="preserve">02 零 </v>
      </c>
      <c r="C640" s="332" t="str">
        <f>VLOOKUP(F640,星座,3,TRUE)</f>
        <v xml:space="preserve">11 木 </v>
      </c>
      <c r="D640" s="534">
        <v>23358</v>
      </c>
      <c r="E640" s="131">
        <f>IFERROR(YEAR(D640),LEFT(D640,4))</f>
        <v>1963</v>
      </c>
      <c r="F640" s="131" t="str">
        <f>IF(ISTEXT(D640),RIGHT(D640,5),TEXT(D640,"mm/dd"))</f>
        <v>12/13</v>
      </c>
      <c r="G640" s="131">
        <f>SUM(MID(E640,1,1),MID(E640,2,1),MID(E640,3,1),MID(E640,4,1),MID(F640,1,1),MID(F640,2,1),MID(F640,4,1),MID(F640,5,1))</f>
        <v>26</v>
      </c>
      <c r="H640" s="131">
        <f>IF(MOD(G640,9)=0,9,MOD(G640,9))</f>
        <v>8</v>
      </c>
      <c r="I640" s="131" t="str">
        <f>IFERROR(MID("日月火水木金土",WEEKDAY(D640),1),"")</f>
        <v>金</v>
      </c>
      <c r="J640" s="306" t="s">
        <v>8544</v>
      </c>
      <c r="K640" s="335" t="str">
        <f>VLOOKUP(F640,石と花メイン,3,FALSE)</f>
        <v>◆風信子石</v>
      </c>
      <c r="L640" s="302" t="str">
        <f>VLOOKUP(F640,石と花メイン,4,FALSE)</f>
        <v>デンドロビウム【石斛】</v>
      </c>
      <c r="M640" s="396">
        <f>IF(OR(MONTH(F640)&lt;7,AND(MONTH(F640)=7,DAY(F640)&lt;=25)),
MOD(SUM((E640-1901)*365,259),260),
MOD(SUM((E640-1900)*365,259),260))</f>
        <v>114</v>
      </c>
      <c r="N640" s="335">
        <f>IF(AND(MONTH(F640)=7,DAY(F640)&gt;25),1,
ROUNDDOWN((SUM(VLOOKUP(MONTH(F640),D暦変換用数値,2,FALSE),DAY(F640))/28)+1,0))</f>
        <v>6</v>
      </c>
      <c r="O640" s="132">
        <f>IF(AND(MONTH(F640)=7,DAY(F640)&gt;25),DAY(F640)-25,
MOD((SUM(VLOOKUP(MONTH(F640),D暦変換用数値,2,FALSE),DAY(F640))),28)+1)</f>
        <v>1</v>
      </c>
      <c r="P640" s="404">
        <f>IF(OR(MONTH(F640)&lt;7,AND(MONTH(F640)=7,DAY(F640)&lt;=25)),
MOD(SUM((E640-1901)*365,(N640-1)*28,O640,258),260),
MOD(SUM((E640-1900)*365,(N640-1)*28,O640,258),260))</f>
        <v>254</v>
      </c>
      <c r="Q640" s="376" t="str">
        <f>VLOOKUP(MOD(P640,4),色,2,FALSE)</f>
        <v>白い</v>
      </c>
      <c r="R640" s="333" t="str">
        <f>VLOOKUP(MOD(P640,13),銀河の音,2,FALSE)</f>
        <v>共振の</v>
      </c>
      <c r="S640" s="387" t="str">
        <f>VLOOKUP(MOD(P640,20),太陽の紋章,2,FALSE)</f>
        <v>魔法使い</v>
      </c>
      <c r="T640" s="119" t="s">
        <v>8546</v>
      </c>
    </row>
    <row r="641" spans="1:20" s="80" customFormat="1" ht="13.5" customHeight="1">
      <c r="A641" s="282" t="str">
        <f>VLOOKUP(MOD(E641,10),十干,2,FALSE)</f>
        <v>癸</v>
      </c>
      <c r="B641" s="283" t="str">
        <f>VLOOKUP(MOD(E641,12),十二支,3,FALSE)</f>
        <v xml:space="preserve">02 零 </v>
      </c>
      <c r="C641" s="284" t="str">
        <f>VLOOKUP(F641,星座,3,TRUE)</f>
        <v xml:space="preserve">11 木 </v>
      </c>
      <c r="D641" s="533">
        <v>23360</v>
      </c>
      <c r="E641" s="83">
        <f>IFERROR(YEAR(D641),LEFT(D641,4))</f>
        <v>1963</v>
      </c>
      <c r="F641" s="83" t="str">
        <f>IF(ISTEXT(D641),RIGHT(D641,5),TEXT(D641,"mm/dd"))</f>
        <v>12/15</v>
      </c>
      <c r="G641" s="83">
        <f>SUM(MID(E641,1,1),MID(E641,2,1),MID(E641,3,1),MID(E641,4,1),MID(F641,1,1),MID(F641,2,1),MID(F641,4,1),MID(F641,5,1))</f>
        <v>28</v>
      </c>
      <c r="H641" s="83">
        <f>IF(MOD(G641,9)=0,9,MOD(G641,9))</f>
        <v>1</v>
      </c>
      <c r="I641" s="83" t="str">
        <f>IFERROR(MID("日月火水木金土",WEEKDAY(D641),1),"")</f>
        <v>日</v>
      </c>
      <c r="J641" s="303" t="s">
        <v>1539</v>
      </c>
      <c r="K641" s="87" t="str">
        <f>VLOOKUP(F641,石と花メイン,3,FALSE)</f>
        <v>●翡翠</v>
      </c>
      <c r="L641" s="296" t="str">
        <f>VLOOKUP(F641,石と花メイン,4,FALSE)</f>
        <v>沈丁花【瑞香】</v>
      </c>
      <c r="M641" s="392">
        <f>IF(OR(MONTH(F641)&lt;7,AND(MONTH(F641)=7,DAY(F641)&lt;=25)),
MOD(SUM((E641-1901)*365,259),260),
MOD(SUM((E641-1900)*365,259),260))</f>
        <v>114</v>
      </c>
      <c r="N641" s="330">
        <f>IF(AND(MONTH(F641)=7,DAY(F641)&gt;25),1,
ROUNDDOWN((SUM(VLOOKUP(MONTH(F641),D暦変換用数値,2,FALSE),DAY(F641))/28)+1,0))</f>
        <v>6</v>
      </c>
      <c r="O641" s="84">
        <f>IF(AND(MONTH(F641)=7,DAY(F641)&gt;25),DAY(F641)-25,
MOD((SUM(VLOOKUP(MONTH(F641),D暦変換用数値,2,FALSE),DAY(F641))),28)+1)</f>
        <v>3</v>
      </c>
      <c r="P641" s="405">
        <f>IF(OR(MONTH(F641)&lt;7,AND(MONTH(F641)=7,DAY(F641)&lt;=25)),
MOD(SUM((E641-1901)*365,(N641-1)*28,O641,258),260),
MOD(SUM((E641-1900)*365,(N641-1)*28,O641,258),260))</f>
        <v>256</v>
      </c>
      <c r="Q641" s="371" t="str">
        <f>VLOOKUP(MOD(P641,4),色,2,FALSE)</f>
        <v>黄色い</v>
      </c>
      <c r="R641" s="289" t="str">
        <f>VLOOKUP(MOD(P641,13),銀河の音,2,FALSE)</f>
        <v>太陽の</v>
      </c>
      <c r="S641" s="382" t="str">
        <f>VLOOKUP(MOD(P641,20),太陽の紋章,2,FALSE)</f>
        <v>戦士</v>
      </c>
      <c r="T641" s="95" t="s">
        <v>4899</v>
      </c>
    </row>
    <row r="642" spans="1:20" s="80" customFormat="1" ht="13.5" customHeight="1">
      <c r="A642" s="50" t="str">
        <f>VLOOKUP(MOD(E642,10),十干,2,FALSE)</f>
        <v>癸</v>
      </c>
      <c r="B642" s="199" t="str">
        <f>VLOOKUP(MOD(E642,12),十二支,3,FALSE)</f>
        <v xml:space="preserve">02 零 </v>
      </c>
      <c r="C642" s="200" t="str">
        <f>VLOOKUP(F642,星座,3,TRUE)</f>
        <v xml:space="preserve">11 木 </v>
      </c>
      <c r="D642" s="531">
        <v>23363</v>
      </c>
      <c r="E642" s="1">
        <f>IFERROR(YEAR(D642),LEFT(D642,4))</f>
        <v>1963</v>
      </c>
      <c r="F642" s="1" t="str">
        <f>IF(ISTEXT(D642),RIGHT(D642,5),TEXT(D642,"mm/dd"))</f>
        <v>12/18</v>
      </c>
      <c r="G642" s="44">
        <f>SUM(MID(E642,1,1),MID(E642,2,1),MID(E642,3,1),MID(E642,4,1),MID(F642,1,1),MID(F642,2,1),MID(F642,4,1),MID(F642,5,1))</f>
        <v>31</v>
      </c>
      <c r="H642" s="45">
        <f>IF(MOD(G642,9)=0,9,MOD(G642,9))</f>
        <v>4</v>
      </c>
      <c r="I642" s="45" t="str">
        <f>IFERROR(MID("日月火水木金土",WEEKDAY(D642),1),"")</f>
        <v>水</v>
      </c>
      <c r="J642" s="304" t="s">
        <v>667</v>
      </c>
      <c r="K642" s="202" t="str">
        <f>VLOOKUP(F642,石と花メイン,3,FALSE)</f>
        <v>□水晶</v>
      </c>
      <c r="L642" s="297" t="str">
        <f>VLOOKUP(F642,石と花メイン,4,FALSE)</f>
        <v>セージ【薬用サルビア】</v>
      </c>
      <c r="M642" s="393">
        <f>IF(OR(MONTH(F642)&lt;7,AND(MONTH(F642)=7,DAY(F642)&lt;=25)),
MOD(SUM((E642-1901)*365,259),260),
MOD(SUM((E642-1900)*365,259),260))</f>
        <v>114</v>
      </c>
      <c r="N642" s="390">
        <f>IF(AND(MONTH(F642)=7,DAY(F642)&gt;25),1,
ROUNDDOWN((SUM(VLOOKUP(MONTH(F642),D暦変換用数値,2,FALSE),DAY(F642))/28)+1,0))</f>
        <v>6</v>
      </c>
      <c r="O642" s="205">
        <f>IF(AND(MONTH(F642)=7,DAY(F642)&gt;25),DAY(F642)-25,
MOD((SUM(VLOOKUP(MONTH(F642),D暦変換用数値,2,FALSE),DAY(F642))),28)+1)</f>
        <v>6</v>
      </c>
      <c r="P642" s="406">
        <f>IF(OR(MONTH(F642)&lt;7,AND(MONTH(F642)=7,DAY(F642)&lt;=25)),
MOD(SUM((E642-1901)*365,(N642-1)*28,O642,258),260),
MOD(SUM((E642-1900)*365,(N642-1)*28,O642,258),260))</f>
        <v>259</v>
      </c>
      <c r="Q642" s="374" t="str">
        <f>VLOOKUP(MOD(P642,4),色,2,FALSE)</f>
        <v>青い</v>
      </c>
      <c r="R642" s="292" t="str">
        <f>VLOOKUP(MOD(P642,13),銀河の音,2,FALSE)</f>
        <v>水晶の</v>
      </c>
      <c r="S642" s="385" t="str">
        <f>VLOOKUP(MOD(P642,20),太陽の紋章,2,FALSE)</f>
        <v>嵐</v>
      </c>
      <c r="T642" s="98" t="s">
        <v>3736</v>
      </c>
    </row>
    <row r="643" spans="1:20" s="80" customFormat="1" ht="13.5" customHeight="1">
      <c r="A643" s="50" t="str">
        <f>VLOOKUP(MOD(E643,10),十干,2,FALSE)</f>
        <v>乙</v>
      </c>
      <c r="B643" s="199" t="str">
        <f>VLOOKUP(MOD(E643,12),十二支,3,FALSE)</f>
        <v xml:space="preserve">02 零 </v>
      </c>
      <c r="C643" s="200" t="str">
        <f>VLOOKUP(F643,星座,3,TRUE)</f>
        <v xml:space="preserve">11 木 </v>
      </c>
      <c r="D643" s="531">
        <v>27720</v>
      </c>
      <c r="E643" s="1">
        <f>IFERROR(YEAR(D643),LEFT(D643,4))</f>
        <v>1975</v>
      </c>
      <c r="F643" s="1" t="str">
        <f>IF(ISTEXT(D643),RIGHT(D643,5),TEXT(D643,"mm/dd"))</f>
        <v>11/22</v>
      </c>
      <c r="G643" s="44">
        <f>SUM(MID(E643,1,1),MID(E643,2,1),MID(E643,3,1),MID(E643,4,1),MID(F643,1,1),MID(F643,2,1),MID(F643,4,1),MID(F643,5,1))</f>
        <v>28</v>
      </c>
      <c r="H643" s="45">
        <f>IF(MOD(G643,9)=0,9,MOD(G643,9))</f>
        <v>1</v>
      </c>
      <c r="I643" s="45" t="str">
        <f>IFERROR(MID("日月火水木金土",WEEKDAY(D643),1),"")</f>
        <v>土</v>
      </c>
      <c r="J643" s="304" t="s">
        <v>668</v>
      </c>
      <c r="K643" s="202" t="str">
        <f>VLOOKUP(F643,石と花メイン,3,FALSE)</f>
        <v>◆柘榴石</v>
      </c>
      <c r="L643" s="297" t="str">
        <f>VLOOKUP(F643,石と花メイン,4,FALSE)</f>
        <v>アロエ【蘆薈】</v>
      </c>
      <c r="M643" s="393">
        <f>IF(OR(MONTH(F643)&lt;7,AND(MONTH(F643)=7,DAY(F643)&lt;=25)),
MOD(SUM((E643-1901)*365,259),260),
MOD(SUM((E643-1900)*365,259),260))</f>
        <v>74</v>
      </c>
      <c r="N643" s="390">
        <f>IF(AND(MONTH(F643)=7,DAY(F643)&gt;25),1,
ROUNDDOWN((SUM(VLOOKUP(MONTH(F643),D暦変換用数値,2,FALSE),DAY(F643))/28)+1,0))</f>
        <v>5</v>
      </c>
      <c r="O643" s="205">
        <f>IF(AND(MONTH(F643)=7,DAY(F643)&gt;25),DAY(F643)-25,
MOD((SUM(VLOOKUP(MONTH(F643),D暦変換用数値,2,FALSE),DAY(F643))),28)+1)</f>
        <v>8</v>
      </c>
      <c r="P643" s="406">
        <f>IF(OR(MONTH(F643)&lt;7,AND(MONTH(F643)=7,DAY(F643)&lt;=25)),
MOD(SUM((E643-1901)*365,(N643-1)*28,O643,258),260),
MOD(SUM((E643-1900)*365,(N643-1)*28,O643,258),260))</f>
        <v>193</v>
      </c>
      <c r="Q643" s="372" t="str">
        <f>VLOOKUP(MOD(P643,4),色,2,FALSE)</f>
        <v>赤い</v>
      </c>
      <c r="R643" s="290" t="str">
        <f>VLOOKUP(MOD(P643,13),銀河の音,2,FALSE)</f>
        <v>スペクトルの</v>
      </c>
      <c r="S643" s="383" t="str">
        <f>VLOOKUP(MOD(P643,20),太陽の紋章,2,FALSE)</f>
        <v>空歩く者</v>
      </c>
      <c r="T643" s="98" t="s">
        <v>3736</v>
      </c>
    </row>
    <row r="644" spans="1:20" s="80" customFormat="1" ht="13.5" customHeight="1">
      <c r="A644" s="49" t="str">
        <f>VLOOKUP(MOD(E644,10),十干,2,FALSE)</f>
        <v>乙</v>
      </c>
      <c r="B644" s="199" t="str">
        <f>VLOOKUP(MOD(E644,12),十二支,3,FALSE)</f>
        <v xml:space="preserve">02 零 </v>
      </c>
      <c r="C644" s="200" t="str">
        <f>VLOOKUP(F644,星座,3,TRUE)</f>
        <v xml:space="preserve">11 木 </v>
      </c>
      <c r="D644" s="535">
        <v>27735</v>
      </c>
      <c r="E644" s="45">
        <f>IFERROR(YEAR(D644),LEFT(D644,4))</f>
        <v>1975</v>
      </c>
      <c r="F644" s="45" t="str">
        <f>IF(ISTEXT(D644),RIGHT(D644,5),TEXT(D644,"mm/dd"))</f>
        <v>12/07</v>
      </c>
      <c r="G644" s="45">
        <f>SUM(MID(E644,1,1),MID(E644,2,1),MID(E644,3,1),MID(E644,4,1),MID(F644,1,1),MID(F644,2,1),MID(F644,4,1),MID(F644,5,1))</f>
        <v>32</v>
      </c>
      <c r="H644" s="45">
        <f>IF(MOD(G644,9)=0,9,MOD(G644,9))</f>
        <v>5</v>
      </c>
      <c r="I644" s="45" t="str">
        <f>IFERROR(MID("日月火水木金土",WEEKDAY(D644),1),"")</f>
        <v>日</v>
      </c>
      <c r="J644" s="305" t="s">
        <v>3198</v>
      </c>
      <c r="K644" s="203" t="str">
        <f>VLOOKUP(F644,石と花メイン,3,FALSE)</f>
        <v>□水晶</v>
      </c>
      <c r="L644" s="298" t="str">
        <f>VLOOKUP(F644,石と花メイン,4,FALSE)</f>
        <v>シクラメン【篝火花】</v>
      </c>
      <c r="M644" s="394">
        <f>IF(OR(MONTH(F644)&lt;7,AND(MONTH(F644)=7,DAY(F644)&lt;=25)),
MOD(SUM((E644-1901)*365,259),260),
MOD(SUM((E644-1900)*365,259),260))</f>
        <v>74</v>
      </c>
      <c r="N644" s="391">
        <f>IF(AND(MONTH(F644)=7,DAY(F644)&gt;25),1,
ROUNDDOWN((SUM(VLOOKUP(MONTH(F644),D暦変換用数値,2,FALSE),DAY(F644))/28)+1,0))</f>
        <v>5</v>
      </c>
      <c r="O644" s="46">
        <f>IF(AND(MONTH(F644)=7,DAY(F644)&gt;25),DAY(F644)-25,
MOD((SUM(VLOOKUP(MONTH(F644),D暦変換用数値,2,FALSE),DAY(F644))),28)+1)</f>
        <v>23</v>
      </c>
      <c r="P644" s="407">
        <f>IF(OR(MONTH(F644)&lt;7,AND(MONTH(F644)=7,DAY(F644)&lt;=25)),
MOD(SUM((E644-1901)*365,(N644-1)*28,O644,258),260),
MOD(SUM((E644-1900)*365,(N644-1)*28,O644,258),260))</f>
        <v>208</v>
      </c>
      <c r="Q644" s="373" t="str">
        <f>VLOOKUP(MOD(P644,4),色,2,FALSE)</f>
        <v>黄色い</v>
      </c>
      <c r="R644" s="291" t="str">
        <f>VLOOKUP(MOD(P644,13),銀河の音,2,FALSE)</f>
        <v>宇宙の</v>
      </c>
      <c r="S644" s="384" t="str">
        <f>VLOOKUP(MOD(P644,20),太陽の紋章,2,FALSE)</f>
        <v>星</v>
      </c>
      <c r="T644" s="96" t="s">
        <v>6681</v>
      </c>
    </row>
    <row r="645" spans="1:20" s="80" customFormat="1" ht="13.5" customHeight="1">
      <c r="A645" s="334" t="str">
        <f>VLOOKUP(MOD(E645,10),十干,2,FALSE)</f>
        <v>乙</v>
      </c>
      <c r="B645" s="331" t="str">
        <f>VLOOKUP(MOD(E645,12),十二支,3,FALSE)</f>
        <v xml:space="preserve">02 零 </v>
      </c>
      <c r="C645" s="332" t="str">
        <f>VLOOKUP(F645,星座,3,TRUE)</f>
        <v xml:space="preserve">11 木 </v>
      </c>
      <c r="D645" s="540">
        <v>27744</v>
      </c>
      <c r="E645" s="131">
        <f>IFERROR(YEAR(D645),LEFT(D645,4))</f>
        <v>1975</v>
      </c>
      <c r="F645" s="538" t="str">
        <f>IF(ISTEXT(D645),RIGHT(D645,5),TEXT(D645,"mm/dd"))</f>
        <v>12/16</v>
      </c>
      <c r="G645" s="131">
        <f>SUM(MID(E645,1,1),MID(E645,2,1),MID(E645,3,1),MID(E645,4,1),MID(F645,1,1),MID(F645,2,1),MID(F645,4,1),MID(F645,5,1))</f>
        <v>32</v>
      </c>
      <c r="H645" s="131">
        <f>IF(MOD(G645,9)=0,9,MOD(G645,9))</f>
        <v>5</v>
      </c>
      <c r="I645" s="131" t="str">
        <f>IFERROR(MID("日月火水木金土",WEEKDAY(D645),1),"")</f>
        <v>火</v>
      </c>
      <c r="J645" s="306" t="s">
        <v>9211</v>
      </c>
      <c r="K645" s="335" t="str">
        <f>VLOOKUP(F645,石と花メイン,3,FALSE)</f>
        <v>●珪孔雀石</v>
      </c>
      <c r="L645" s="302" t="str">
        <f>VLOOKUP(F645,石と花メイン,4,FALSE)</f>
        <v>胡桃</v>
      </c>
      <c r="M645" s="396">
        <f>IF(OR(MONTH(F645)&lt;7,AND(MONTH(F645)=7,DAY(F645)&lt;=25)),
MOD(SUM((E645-1901)*365,259),260),
MOD(SUM((E645-1900)*365,259),260))</f>
        <v>74</v>
      </c>
      <c r="N645" s="335">
        <f>IF(AND(MONTH(F645)=7,DAY(F645)&gt;25),1,
ROUNDDOWN((SUM(VLOOKUP(MONTH(F645),D暦変換用数値,2,FALSE),DAY(F645))/28)+1,0))</f>
        <v>6</v>
      </c>
      <c r="O645" s="132">
        <f>IF(AND(MONTH(F645)=7,DAY(F645)&gt;25),DAY(F645)-25,
MOD((SUM(VLOOKUP(MONTH(F645),D暦変換用数値,2,FALSE),DAY(F645))),28)+1)</f>
        <v>4</v>
      </c>
      <c r="P645" s="404">
        <f>IF(OR(MONTH(F645)&lt;7,AND(MONTH(F645)=7,DAY(F645)&lt;=25)),
MOD(SUM((E645-1901)*365,(N645-1)*28,O645,258),260),
MOD(SUM((E645-1900)*365,(N645-1)*28,O645,258),260))</f>
        <v>217</v>
      </c>
      <c r="Q645" s="376" t="str">
        <f>VLOOKUP(MOD(P645,4),色,2,FALSE)</f>
        <v>赤い</v>
      </c>
      <c r="R645" s="333" t="str">
        <f>VLOOKUP(MOD(P645,13),銀河の音,2,FALSE)</f>
        <v>太陽の</v>
      </c>
      <c r="S645" s="387" t="str">
        <f>VLOOKUP(MOD(P645,20),太陽の紋章,2,FALSE)</f>
        <v>地球</v>
      </c>
      <c r="T645" s="119" t="s">
        <v>9208</v>
      </c>
    </row>
    <row r="646" spans="1:20" s="80" customFormat="1" ht="13.5" customHeight="1">
      <c r="A646" s="50" t="str">
        <f>VLOOKUP(MOD(E646,10),十干,2,FALSE)</f>
        <v>乙</v>
      </c>
      <c r="B646" s="199" t="str">
        <f>VLOOKUP(MOD(E646,12),十二支,3,FALSE)</f>
        <v xml:space="preserve">02 零 </v>
      </c>
      <c r="C646" s="200" t="str">
        <f>VLOOKUP(F646,星座,3,TRUE)</f>
        <v xml:space="preserve">11 木 </v>
      </c>
      <c r="D646" s="531">
        <v>27746</v>
      </c>
      <c r="E646" s="1">
        <f>IFERROR(YEAR(D646),LEFT(D646,4))</f>
        <v>1975</v>
      </c>
      <c r="F646" s="1" t="str">
        <f>IF(ISTEXT(D646),RIGHT(D646,5),TEXT(D646,"mm/dd"))</f>
        <v>12/18</v>
      </c>
      <c r="G646" s="44">
        <f>SUM(MID(E646,1,1),MID(E646,2,1),MID(E646,3,1),MID(E646,4,1),MID(F646,1,1),MID(F646,2,1),MID(F646,4,1),MID(F646,5,1))</f>
        <v>34</v>
      </c>
      <c r="H646" s="45">
        <f>IF(MOD(G646,9)=0,9,MOD(G646,9))</f>
        <v>7</v>
      </c>
      <c r="I646" s="45" t="str">
        <f>IFERROR(MID("日月火水木金土",WEEKDAY(D646),1),"")</f>
        <v>木</v>
      </c>
      <c r="J646" s="304" t="s">
        <v>669</v>
      </c>
      <c r="K646" s="202" t="str">
        <f>VLOOKUP(F646,石と花メイン,3,FALSE)</f>
        <v>□水晶</v>
      </c>
      <c r="L646" s="297" t="str">
        <f>VLOOKUP(F646,石と花メイン,4,FALSE)</f>
        <v>セージ【薬用サルビア】</v>
      </c>
      <c r="M646" s="393">
        <f>IF(OR(MONTH(F646)&lt;7,AND(MONTH(F646)=7,DAY(F646)&lt;=25)),
MOD(SUM((E646-1901)*365,259),260),
MOD(SUM((E646-1900)*365,259),260))</f>
        <v>74</v>
      </c>
      <c r="N646" s="390">
        <f>IF(AND(MONTH(F646)=7,DAY(F646)&gt;25),1,
ROUNDDOWN((SUM(VLOOKUP(MONTH(F646),D暦変換用数値,2,FALSE),DAY(F646))/28)+1,0))</f>
        <v>6</v>
      </c>
      <c r="O646" s="205">
        <f>IF(AND(MONTH(F646)=7,DAY(F646)&gt;25),DAY(F646)-25,
MOD((SUM(VLOOKUP(MONTH(F646),D暦変換用数値,2,FALSE),DAY(F646))),28)+1)</f>
        <v>6</v>
      </c>
      <c r="P646" s="406">
        <f>IF(OR(MONTH(F646)&lt;7,AND(MONTH(F646)=7,DAY(F646)&lt;=25)),
MOD(SUM((E646-1901)*365,(N646-1)*28,O646,258),260),
MOD(SUM((E646-1900)*365,(N646-1)*28,O646,258),260))</f>
        <v>219</v>
      </c>
      <c r="Q646" s="374" t="str">
        <f>VLOOKUP(MOD(P646,4),色,2,FALSE)</f>
        <v>青い</v>
      </c>
      <c r="R646" s="292" t="str">
        <f>VLOOKUP(MOD(P646,13),銀河の音,2,FALSE)</f>
        <v>スペクトルの</v>
      </c>
      <c r="S646" s="385" t="str">
        <f>VLOOKUP(MOD(P646,20),太陽の紋章,2,FALSE)</f>
        <v>嵐</v>
      </c>
      <c r="T646" s="111" t="s">
        <v>2234</v>
      </c>
    </row>
    <row r="647" spans="1:20" s="80" customFormat="1" ht="13.5" customHeight="1">
      <c r="A647" s="50" t="str">
        <f>VLOOKUP(MOD(E647,10),十干,2,FALSE)</f>
        <v>丁</v>
      </c>
      <c r="B647" s="199" t="str">
        <f>VLOOKUP(MOD(E647,12),十二支,3,FALSE)</f>
        <v xml:space="preserve">02 零 </v>
      </c>
      <c r="C647" s="200" t="str">
        <f>VLOOKUP(F647,星座,3,TRUE)</f>
        <v xml:space="preserve">11 木 </v>
      </c>
      <c r="D647" s="535">
        <v>32115</v>
      </c>
      <c r="E647" s="45">
        <f>IFERROR(YEAR(D647),LEFT(D647,4))</f>
        <v>1987</v>
      </c>
      <c r="F647" s="45" t="str">
        <f>IF(ISTEXT(D647),RIGHT(D647,5),TEXT(D647,"mm/dd"))</f>
        <v>12/04</v>
      </c>
      <c r="G647" s="45">
        <f>SUM(MID(E647,1,1),MID(E647,2,1),MID(E647,3,1),MID(E647,4,1),MID(F647,1,1),MID(F647,2,1),MID(F647,4,1),MID(F647,5,1))</f>
        <v>32</v>
      </c>
      <c r="H647" s="45">
        <f>IF(MOD(G647,9)=0,9,MOD(G647,9))</f>
        <v>5</v>
      </c>
      <c r="I647" s="45" t="str">
        <f>IFERROR(MID("日月火水木金土",WEEKDAY(D647),1),"")</f>
        <v>金</v>
      </c>
      <c r="J647" s="307" t="s">
        <v>4951</v>
      </c>
      <c r="K647" s="203" t="str">
        <f>VLOOKUP(F647,石と花メイン,3,FALSE)</f>
        <v>●杉石</v>
      </c>
      <c r="L647" s="298" t="str">
        <f>VLOOKUP(F647,石と花メイン,4,FALSE)</f>
        <v>葉牡丹【花キャベツ】</v>
      </c>
      <c r="M647" s="394">
        <f>IF(OR(MONTH(F647)&lt;7,AND(MONTH(F647)=7,DAY(F647)&lt;=25)),
MOD(SUM((E647-1901)*365,259),260),
MOD(SUM((E647-1900)*365,259),260))</f>
        <v>34</v>
      </c>
      <c r="N647" s="391">
        <f>IF(AND(MONTH(F647)=7,DAY(F647)&gt;25),1,
ROUNDDOWN((SUM(VLOOKUP(MONTH(F647),D暦変換用数値,2,FALSE),DAY(F647))/28)+1,0))</f>
        <v>5</v>
      </c>
      <c r="O647" s="46">
        <f>IF(AND(MONTH(F647)=7,DAY(F647)&gt;25),DAY(F647)-25,
MOD((SUM(VLOOKUP(MONTH(F647),D暦変換用数値,2,FALSE),DAY(F647))),28)+1)</f>
        <v>20</v>
      </c>
      <c r="P647" s="407">
        <f>IF(OR(MONTH(F647)&lt;7,AND(MONTH(F647)=7,DAY(F647)&lt;=25)),
MOD(SUM((E647-1901)*365,(N647-1)*28,O647,258),260),
MOD(SUM((E647-1900)*365,(N647-1)*28,O647,258),260))</f>
        <v>165</v>
      </c>
      <c r="Q647" s="372" t="str">
        <f>VLOOKUP(MOD(P647,4),色,2,FALSE)</f>
        <v>赤い</v>
      </c>
      <c r="R647" s="290" t="str">
        <f>VLOOKUP(MOD(P647,13),銀河の音,2,FALSE)</f>
        <v>太陽の</v>
      </c>
      <c r="S647" s="383" t="str">
        <f>VLOOKUP(MOD(P647,20),太陽の紋章,2,FALSE)</f>
        <v>蛇</v>
      </c>
      <c r="T647" s="110" t="s">
        <v>6757</v>
      </c>
    </row>
    <row r="648" spans="1:20" s="80" customFormat="1" ht="13.5" customHeight="1">
      <c r="A648" s="50" t="str">
        <f>VLOOKUP(MOD(E648,10),十干,2,FALSE)</f>
        <v>丁</v>
      </c>
      <c r="B648" s="199" t="str">
        <f>VLOOKUP(MOD(E648,12),十二支,3,FALSE)</f>
        <v xml:space="preserve">02 零 </v>
      </c>
      <c r="C648" s="200" t="str">
        <f>VLOOKUP(F648,星座,3,TRUE)</f>
        <v xml:space="preserve">11 木 </v>
      </c>
      <c r="D648" s="531">
        <v>32129</v>
      </c>
      <c r="E648" s="1">
        <f>IFERROR(YEAR(D648),LEFT(D648,4))</f>
        <v>1987</v>
      </c>
      <c r="F648" s="1" t="str">
        <f>IF(ISTEXT(D648),RIGHT(D648,5),TEXT(D648,"mm/dd"))</f>
        <v>12/18</v>
      </c>
      <c r="G648" s="44">
        <f>SUM(MID(E648,1,1),MID(E648,2,1),MID(E648,3,1),MID(E648,4,1),MID(F648,1,1),MID(F648,2,1),MID(F648,4,1),MID(F648,5,1))</f>
        <v>37</v>
      </c>
      <c r="H648" s="45">
        <f>IF(MOD(G648,9)=0,9,MOD(G648,9))</f>
        <v>1</v>
      </c>
      <c r="I648" s="45" t="str">
        <f>IFERROR(MID("日月火水木金土",WEEKDAY(D648),1),"")</f>
        <v>金</v>
      </c>
      <c r="J648" s="304" t="s">
        <v>670</v>
      </c>
      <c r="K648" s="202" t="str">
        <f>VLOOKUP(F648,石と花メイン,3,FALSE)</f>
        <v>□水晶</v>
      </c>
      <c r="L648" s="297" t="str">
        <f>VLOOKUP(F648,石と花メイン,4,FALSE)</f>
        <v>セージ【薬用サルビア】</v>
      </c>
      <c r="M648" s="393">
        <f>IF(OR(MONTH(F648)&lt;7,AND(MONTH(F648)=7,DAY(F648)&lt;=25)),
MOD(SUM((E648-1901)*365,259),260),
MOD(SUM((E648-1900)*365,259),260))</f>
        <v>34</v>
      </c>
      <c r="N648" s="390">
        <f>IF(AND(MONTH(F648)=7,DAY(F648)&gt;25),1,
ROUNDDOWN((SUM(VLOOKUP(MONTH(F648),D暦変換用数値,2,FALSE),DAY(F648))/28)+1,0))</f>
        <v>6</v>
      </c>
      <c r="O648" s="205">
        <f>IF(AND(MONTH(F648)=7,DAY(F648)&gt;25),DAY(F648)-25,
MOD((SUM(VLOOKUP(MONTH(F648),D暦変換用数値,2,FALSE),DAY(F648))),28)+1)</f>
        <v>6</v>
      </c>
      <c r="P648" s="406">
        <f>IF(OR(MONTH(F648)&lt;7,AND(MONTH(F648)=7,DAY(F648)&lt;=25)),
MOD(SUM((E648-1901)*365,(N648-1)*28,O648,258),260),
MOD(SUM((E648-1900)*365,(N648-1)*28,O648,258),260))</f>
        <v>179</v>
      </c>
      <c r="Q648" s="374" t="str">
        <f>VLOOKUP(MOD(P648,4),色,2,FALSE)</f>
        <v>青い</v>
      </c>
      <c r="R648" s="292" t="str">
        <f>VLOOKUP(MOD(P648,13),銀河の音,2,FALSE)</f>
        <v>惑星の</v>
      </c>
      <c r="S648" s="385" t="str">
        <f>VLOOKUP(MOD(P648,20),太陽の紋章,2,FALSE)</f>
        <v>嵐</v>
      </c>
      <c r="T648" s="98"/>
    </row>
    <row r="649" spans="1:20" s="80" customFormat="1" ht="13.5" customHeight="1">
      <c r="A649" s="50" t="str">
        <f>VLOOKUP(MOD(E649,10),十干,2,FALSE)</f>
        <v>丁</v>
      </c>
      <c r="B649" s="199" t="str">
        <f>VLOOKUP(MOD(E649,12),十二支,3,FALSE)</f>
        <v xml:space="preserve">02 零 </v>
      </c>
      <c r="C649" s="200" t="str">
        <f>VLOOKUP(F649,星座,3,TRUE)</f>
        <v xml:space="preserve">11 木 </v>
      </c>
      <c r="D649" s="531">
        <v>32129</v>
      </c>
      <c r="E649" s="1">
        <f>IFERROR(YEAR(D649),LEFT(D649,4))</f>
        <v>1987</v>
      </c>
      <c r="F649" s="1" t="str">
        <f>IF(ISTEXT(D649),RIGHT(D649,5),TEXT(D649,"mm/dd"))</f>
        <v>12/18</v>
      </c>
      <c r="G649" s="44">
        <f>SUM(MID(E649,1,1),MID(E649,2,1),MID(E649,3,1),MID(E649,4,1),MID(F649,1,1),MID(F649,2,1),MID(F649,4,1),MID(F649,5,1))</f>
        <v>37</v>
      </c>
      <c r="H649" s="45">
        <f>IF(MOD(G649,9)=0,9,MOD(G649,9))</f>
        <v>1</v>
      </c>
      <c r="I649" s="45" t="str">
        <f>IFERROR(MID("日月火水木金土",WEEKDAY(D649),1),"")</f>
        <v>金</v>
      </c>
      <c r="J649" s="304" t="s">
        <v>671</v>
      </c>
      <c r="K649" s="202" t="str">
        <f>VLOOKUP(F649,石と花メイン,3,FALSE)</f>
        <v>□水晶</v>
      </c>
      <c r="L649" s="297" t="str">
        <f>VLOOKUP(F649,石と花メイン,4,FALSE)</f>
        <v>セージ【薬用サルビア】</v>
      </c>
      <c r="M649" s="393">
        <f>IF(OR(MONTH(F649)&lt;7,AND(MONTH(F649)=7,DAY(F649)&lt;=25)),
MOD(SUM((E649-1901)*365,259),260),
MOD(SUM((E649-1900)*365,259),260))</f>
        <v>34</v>
      </c>
      <c r="N649" s="390">
        <f>IF(AND(MONTH(F649)=7,DAY(F649)&gt;25),1,
ROUNDDOWN((SUM(VLOOKUP(MONTH(F649),D暦変換用数値,2,FALSE),DAY(F649))/28)+1,0))</f>
        <v>6</v>
      </c>
      <c r="O649" s="205">
        <f>IF(AND(MONTH(F649)=7,DAY(F649)&gt;25),DAY(F649)-25,
MOD((SUM(VLOOKUP(MONTH(F649),D暦変換用数値,2,FALSE),DAY(F649))),28)+1)</f>
        <v>6</v>
      </c>
      <c r="P649" s="406">
        <f>IF(OR(MONTH(F649)&lt;7,AND(MONTH(F649)=7,DAY(F649)&lt;=25)),
MOD(SUM((E649-1901)*365,(N649-1)*28,O649,258),260),
MOD(SUM((E649-1900)*365,(N649-1)*28,O649,258),260))</f>
        <v>179</v>
      </c>
      <c r="Q649" s="374" t="str">
        <f>VLOOKUP(MOD(P649,4),色,2,FALSE)</f>
        <v>青い</v>
      </c>
      <c r="R649" s="292" t="str">
        <f>VLOOKUP(MOD(P649,13),銀河の音,2,FALSE)</f>
        <v>惑星の</v>
      </c>
      <c r="S649" s="385" t="str">
        <f>VLOOKUP(MOD(P649,20),太陽の紋章,2,FALSE)</f>
        <v>嵐</v>
      </c>
      <c r="T649" s="97" t="s">
        <v>2235</v>
      </c>
    </row>
    <row r="650" spans="1:20" s="80" customFormat="1" ht="13.5" customHeight="1">
      <c r="A650" s="285" t="str">
        <f>VLOOKUP(MOD(E650,10),十干,2,FALSE)</f>
        <v>辛</v>
      </c>
      <c r="B650" s="283" t="str">
        <f>VLOOKUP(MOD(E650,12),十二支,3,FALSE)</f>
        <v xml:space="preserve">02 零 </v>
      </c>
      <c r="C650" s="284" t="str">
        <f>VLOOKUP(F650,星座,3,TRUE)</f>
        <v xml:space="preserve">11 木 </v>
      </c>
      <c r="D650" s="530">
        <v>40869</v>
      </c>
      <c r="E650" s="83">
        <f>IFERROR(YEAR(D650),LEFT(D650,4))</f>
        <v>2011</v>
      </c>
      <c r="F650" s="83" t="str">
        <f>IF(ISTEXT(D650),RIGHT(D650,5),TEXT(D650,"mm/dd"))</f>
        <v>11/22</v>
      </c>
      <c r="G650" s="83">
        <f>SUM(MID(E650,1,1),MID(E650,2,1),MID(E650,3,1),MID(E650,4,1),MID(F650,1,1),MID(F650,2,1),MID(F650,4,1),MID(F650,5,1))</f>
        <v>10</v>
      </c>
      <c r="H650" s="83">
        <f>IF(MOD(G650,9)=0,9,MOD(G650,9))</f>
        <v>1</v>
      </c>
      <c r="I650" s="83" t="str">
        <f>IFERROR(MID("日月火水木金土",WEEKDAY(D650),1),"")</f>
        <v>火</v>
      </c>
      <c r="J650" s="308" t="s">
        <v>8079</v>
      </c>
      <c r="K650" s="330" t="str">
        <f>VLOOKUP(F650,石と花メイン,3,FALSE)</f>
        <v>◆柘榴石</v>
      </c>
      <c r="L650" s="296" t="str">
        <f>VLOOKUP(F650,石と花メイン,4,FALSE)</f>
        <v>アロエ【蘆薈】</v>
      </c>
      <c r="M650" s="392">
        <f>IF(OR(MONTH(F650)&lt;7,AND(MONTH(F650)=7,DAY(F650)&lt;=25)),
MOD(SUM((E650-1901)*365,259),260),
MOD(SUM((E650-1900)*365,259),260))</f>
        <v>214</v>
      </c>
      <c r="N650" s="330">
        <f>IF(AND(MONTH(F650)=7,DAY(F650)&gt;25),1,
ROUNDDOWN((SUM(VLOOKUP(MONTH(F650),D暦変換用数値,2,FALSE),DAY(F650))/28)+1,0))</f>
        <v>5</v>
      </c>
      <c r="O650" s="84">
        <f>IF(AND(MONTH(F650)=7,DAY(F650)&gt;25),DAY(F650)-25,
MOD((SUM(VLOOKUP(MONTH(F650),D暦変換用数値,2,FALSE),DAY(F650))),28)+1)</f>
        <v>8</v>
      </c>
      <c r="P650" s="405">
        <f>IF(OR(MONTH(F650)&lt;7,AND(MONTH(F650)=7,DAY(F650)&lt;=25)),
MOD(SUM((E650-1901)*365,(N650-1)*28,O650,258),260),
MOD(SUM((E650-1900)*365,(N650-1)*28,O650,258),260))</f>
        <v>73</v>
      </c>
      <c r="Q650" s="371" t="str">
        <f>VLOOKUP(MOD(P650,4),色,2,FALSE)</f>
        <v>赤い</v>
      </c>
      <c r="R650" s="289" t="str">
        <f>VLOOKUP(MOD(P650,13),銀河の音,2,FALSE)</f>
        <v>銀河の</v>
      </c>
      <c r="S650" s="382" t="str">
        <f>VLOOKUP(MOD(P650,20),太陽の紋章,2,FALSE)</f>
        <v>空歩く者</v>
      </c>
      <c r="T650" s="95" t="s">
        <v>8080</v>
      </c>
    </row>
    <row r="651" spans="1:20" s="80" customFormat="1" ht="13.5" customHeight="1">
      <c r="A651" s="285" t="str">
        <f>VLOOKUP(MOD(E651,10),十干,2,FALSE)</f>
        <v>辛</v>
      </c>
      <c r="B651" s="283" t="str">
        <f>VLOOKUP(MOD(E651,12),十二支,3,FALSE)</f>
        <v xml:space="preserve">02 零 </v>
      </c>
      <c r="C651" s="284" t="str">
        <f>VLOOKUP(F651,星座,3,TRUE)</f>
        <v xml:space="preserve">11 木 </v>
      </c>
      <c r="D651" s="530">
        <v>40894</v>
      </c>
      <c r="E651" s="83">
        <f>IFERROR(YEAR(D651),LEFT(D651,4))</f>
        <v>2011</v>
      </c>
      <c r="F651" s="83" t="str">
        <f>IF(ISTEXT(D651),RIGHT(D651,5),TEXT(D651,"mm/dd"))</f>
        <v>12/17</v>
      </c>
      <c r="G651" s="83">
        <f>SUM(MID(E651,1,1),MID(E651,2,1),MID(E651,3,1),MID(E651,4,1),MID(F651,1,1),MID(F651,2,1),MID(F651,4,1),MID(F651,5,1))</f>
        <v>15</v>
      </c>
      <c r="H651" s="83">
        <f>IF(MOD(G651,9)=0,9,MOD(G651,9))</f>
        <v>6</v>
      </c>
      <c r="I651" s="83" t="str">
        <f>IFERROR(MID("日月火水木金土",WEEKDAY(D651),1),"")</f>
        <v>土</v>
      </c>
      <c r="J651" s="308" t="s">
        <v>8153</v>
      </c>
      <c r="K651" s="330" t="str">
        <f>VLOOKUP(F651,石と花メイン,3,FALSE)</f>
        <v>◇金剛石</v>
      </c>
      <c r="L651" s="296" t="str">
        <f>VLOOKUP(F651,石と花メイン,4,FALSE)</f>
        <v>桜蘭【ホヤ】</v>
      </c>
      <c r="M651" s="392">
        <f>IF(OR(MONTH(F651)&lt;7,AND(MONTH(F651)=7,DAY(F651)&lt;=25)),
MOD(SUM((E651-1901)*365,259),260),
MOD(SUM((E651-1900)*365,259),260))</f>
        <v>214</v>
      </c>
      <c r="N651" s="330">
        <f>IF(AND(MONTH(F651)=7,DAY(F651)&gt;25),1,
ROUNDDOWN((SUM(VLOOKUP(MONTH(F651),D暦変換用数値,2,FALSE),DAY(F651))/28)+1,0))</f>
        <v>6</v>
      </c>
      <c r="O651" s="84">
        <f>IF(AND(MONTH(F651)=7,DAY(F651)&gt;25),DAY(F651)-25,
MOD((SUM(VLOOKUP(MONTH(F651),D暦変換用数値,2,FALSE),DAY(F651))),28)+1)</f>
        <v>5</v>
      </c>
      <c r="P651" s="405">
        <f>IF(OR(MONTH(F651)&lt;7,AND(MONTH(F651)=7,DAY(F651)&lt;=25)),
MOD(SUM((E651-1901)*365,(N651-1)*28,O651,258),260),
MOD(SUM((E651-1900)*365,(N651-1)*28,O651,258),260))</f>
        <v>98</v>
      </c>
      <c r="Q651" s="371" t="str">
        <f>VLOOKUP(MOD(P651,4),色,2,FALSE)</f>
        <v>白い</v>
      </c>
      <c r="R651" s="289" t="str">
        <f>VLOOKUP(MOD(P651,13),銀河の音,2,FALSE)</f>
        <v>共振の</v>
      </c>
      <c r="S651" s="382" t="str">
        <f>VLOOKUP(MOD(P651,20),太陽の紋章,2,FALSE)</f>
        <v>鏡</v>
      </c>
      <c r="T651" s="100" t="s">
        <v>8152</v>
      </c>
    </row>
    <row r="652" spans="1:20" s="80" customFormat="1" ht="13.5" customHeight="1">
      <c r="A652" s="285" t="str">
        <f>VLOOKUP(MOD(E652,10),十干,2,FALSE)</f>
        <v>乙</v>
      </c>
      <c r="B652" s="283" t="str">
        <f>VLOOKUP(MOD(E652,12),十二支,3,FALSE)</f>
        <v xml:space="preserve">02 零 </v>
      </c>
      <c r="C652" s="284" t="str">
        <f>VLOOKUP(F652,星座,3,TRUE)</f>
        <v xml:space="preserve">11 木 </v>
      </c>
      <c r="D652" s="533" t="s">
        <v>8673</v>
      </c>
      <c r="E652" s="83" t="str">
        <f>IFERROR(YEAR(D652),LEFT(D652,4))</f>
        <v>1675</v>
      </c>
      <c r="F652" s="83" t="str">
        <f>IF(ISTEXT(D652),RIGHT(D652,5),TEXT(D652,"mm/dd"))</f>
        <v>12/15</v>
      </c>
      <c r="G652" s="83">
        <f>SUM(MID(E652,1,1),MID(E652,2,1),MID(E652,3,1),MID(E652,4,1),MID(F652,1,1),MID(F652,2,1),MID(F652,4,1),MID(F652,5,1))</f>
        <v>28</v>
      </c>
      <c r="H652" s="83">
        <f>IF(MOD(G652,9)=0,9,MOD(G652,9))</f>
        <v>1</v>
      </c>
      <c r="I652" s="83" t="str">
        <f>IFERROR(MID("日月火水木金土",WEEKDAY(D652),1),"")</f>
        <v/>
      </c>
      <c r="J652" s="303" t="s">
        <v>6188</v>
      </c>
      <c r="K652" s="87" t="str">
        <f>VLOOKUP(F652,石と花メイン,3,FALSE)</f>
        <v>●翡翠</v>
      </c>
      <c r="L652" s="296" t="str">
        <f>VLOOKUP(F652,石と花メイン,4,FALSE)</f>
        <v>沈丁花【瑞香】</v>
      </c>
      <c r="M652" s="392">
        <f>IF(OR(MONTH(F652)&lt;7,AND(MONTH(F652)=7,DAY(F652)&lt;=25)),
MOD(SUM((E652-1901)*365,259),260),
MOD(SUM((E652-1900)*365,259),260))</f>
        <v>34</v>
      </c>
      <c r="N652" s="330">
        <f>IF(AND(MONTH(F652)=7,DAY(F652)&gt;25),1,
ROUNDDOWN((SUM(VLOOKUP(MONTH(F652),D暦変換用数値,2,FALSE),DAY(F652))/28)+1,0))</f>
        <v>6</v>
      </c>
      <c r="O652" s="84">
        <f>IF(AND(MONTH(F652)=7,DAY(F652)&gt;25),DAY(F652)-25,
MOD((SUM(VLOOKUP(MONTH(F652),D暦変換用数値,2,FALSE),DAY(F652))),28)+1)</f>
        <v>3</v>
      </c>
      <c r="P652" s="405">
        <f>IF(OR(MONTH(F652)&lt;7,AND(MONTH(F652)=7,DAY(F652)&lt;=25)),
MOD(SUM((E652-1901)*365,(N652-1)*28,O652,258),260),
MOD(SUM((E652-1900)*365,(N652-1)*28,O652,258),260))</f>
        <v>176</v>
      </c>
      <c r="Q652" s="371" t="str">
        <f>VLOOKUP(MOD(P652,4),色,2,FALSE)</f>
        <v>黄色い</v>
      </c>
      <c r="R652" s="289" t="str">
        <f>VLOOKUP(MOD(P652,13),銀河の音,2,FALSE)</f>
        <v>共振の</v>
      </c>
      <c r="S652" s="382" t="str">
        <f>VLOOKUP(MOD(P652,20),太陽の紋章,2,FALSE)</f>
        <v>戦士</v>
      </c>
      <c r="T652" s="91"/>
    </row>
    <row r="653" spans="1:20" s="80" customFormat="1" ht="13.5" customHeight="1">
      <c r="A653" s="50" t="str">
        <f>VLOOKUP(MOD(E653,10),十干,2,FALSE)</f>
        <v>癸</v>
      </c>
      <c r="B653" s="199" t="str">
        <f>VLOOKUP(MOD(E653,12),十二支,3,FALSE)</f>
        <v xml:space="preserve">02 零 </v>
      </c>
      <c r="C653" s="200" t="str">
        <f>VLOOKUP(F653,星座,3,TRUE)</f>
        <v xml:space="preserve">11 木 </v>
      </c>
      <c r="D653" s="531" t="s">
        <v>738</v>
      </c>
      <c r="E653" s="1" t="str">
        <f>IFERROR(YEAR(D653),LEFT(D653,4))</f>
        <v>1843</v>
      </c>
      <c r="F653" s="1" t="str">
        <f>IF(ISTEXT(D653),RIGHT(D653,5),TEXT(D653,"mm/dd"))</f>
        <v>12/11</v>
      </c>
      <c r="G653" s="44">
        <f>SUM(MID(E653,1,1),MID(E653,2,1),MID(E653,3,1),MID(E653,4,1),MID(F653,1,1),MID(F653,2,1),MID(F653,4,1),MID(F653,5,1))</f>
        <v>21</v>
      </c>
      <c r="H653" s="45">
        <f>IF(MOD(G653,9)=0,9,MOD(G653,9))</f>
        <v>3</v>
      </c>
      <c r="I653" s="45" t="str">
        <f>IFERROR(MID("日月火水木金土",WEEKDAY(D653),1),"")</f>
        <v/>
      </c>
      <c r="J653" s="304" t="s">
        <v>2404</v>
      </c>
      <c r="K653" s="202" t="str">
        <f>VLOOKUP(F653,石と花メイン,3,FALSE)</f>
        <v>◆翠玉</v>
      </c>
      <c r="L653" s="297" t="str">
        <f>VLOOKUP(F653,石と花メイン,4,FALSE)</f>
        <v>ホーリーバジル【神目箒】</v>
      </c>
      <c r="M653" s="393">
        <f>IF(OR(MONTH(F653)&lt;7,AND(MONTH(F653)=7,DAY(F653)&lt;=25)),
MOD(SUM((E653-1901)*365,259),260),
MOD(SUM((E653-1900)*365,259),260))</f>
        <v>254</v>
      </c>
      <c r="N653" s="390">
        <f>IF(AND(MONTH(F653)=7,DAY(F653)&gt;25),1,
ROUNDDOWN((SUM(VLOOKUP(MONTH(F653),D暦変換用数値,2,FALSE),DAY(F653))/28)+1,0))</f>
        <v>5</v>
      </c>
      <c r="O653" s="205">
        <f>IF(AND(MONTH(F653)=7,DAY(F653)&gt;25),DAY(F653)-25,
MOD((SUM(VLOOKUP(MONTH(F653),D暦変換用数値,2,FALSE),DAY(F653))),28)+1)</f>
        <v>27</v>
      </c>
      <c r="P653" s="406">
        <f>IF(OR(MONTH(F653)&lt;7,AND(MONTH(F653)=7,DAY(F653)&lt;=25)),
MOD(SUM((E653-1901)*365,(N653-1)*28,O653,258),260),
MOD(SUM((E653-1900)*365,(N653-1)*28,O653,258),260))</f>
        <v>132</v>
      </c>
      <c r="Q653" s="373" t="str">
        <f>VLOOKUP(MOD(P653,4),色,2,FALSE)</f>
        <v>黄色い</v>
      </c>
      <c r="R653" s="291" t="str">
        <f>VLOOKUP(MOD(P653,13),銀河の音,2,FALSE)</f>
        <v>月の</v>
      </c>
      <c r="S653" s="384" t="str">
        <f>VLOOKUP(MOD(P653,20),太陽の紋章,2,FALSE)</f>
        <v>人</v>
      </c>
      <c r="T653" s="97" t="s">
        <v>739</v>
      </c>
    </row>
    <row r="654" spans="1:20" s="80" customFormat="1" ht="13.5" customHeight="1">
      <c r="A654" s="282" t="str">
        <f>VLOOKUP(MOD(E654,10),十干,2,FALSE)</f>
        <v>丁</v>
      </c>
      <c r="B654" s="283" t="str">
        <f>VLOOKUP(MOD(E654,12),十二支,3,FALSE)</f>
        <v xml:space="preserve">02 零 </v>
      </c>
      <c r="C654" s="284" t="str">
        <f>VLOOKUP(F654,星座,3,TRUE)</f>
        <v xml:space="preserve">11 木 </v>
      </c>
      <c r="D654" s="533" t="s">
        <v>8674</v>
      </c>
      <c r="E654" s="83" t="str">
        <f>IFERROR(YEAR(D654),LEFT(D654,4))</f>
        <v>1867</v>
      </c>
      <c r="F654" s="83" t="str">
        <f>IF(ISTEXT(D654),RIGHT(D654,5),TEXT(D654,"mm/dd"))</f>
        <v>12/10</v>
      </c>
      <c r="G654" s="83">
        <f>SUM(MID(E654,1,1),MID(E654,2,1),MID(E654,3,1),MID(E654,4,1),MID(F654,1,1),MID(F654,2,1),MID(F654,4,1),MID(F654,5,1))</f>
        <v>26</v>
      </c>
      <c r="H654" s="83">
        <f>IF(MOD(G654,9)=0,9,MOD(G654,9))</f>
        <v>8</v>
      </c>
      <c r="I654" s="83" t="str">
        <f>IFERROR(MID("日月火水木金土",WEEKDAY(D654),1),"")</f>
        <v/>
      </c>
      <c r="J654" s="303" t="s">
        <v>1536</v>
      </c>
      <c r="K654" s="87" t="str">
        <f>VLOOKUP(F654,石と花メイン,3,FALSE)</f>
        <v>●珊瑚</v>
      </c>
      <c r="L654" s="296" t="str">
        <f>VLOOKUP(F654,石と花メイン,4,FALSE)</f>
        <v>椿</v>
      </c>
      <c r="M654" s="392">
        <f>IF(OR(MONTH(F654)&lt;7,AND(MONTH(F654)=7,DAY(F654)&lt;=25)),
MOD(SUM((E654-1901)*365,259),260),
MOD(SUM((E654-1900)*365,259),260))</f>
        <v>174</v>
      </c>
      <c r="N654" s="330">
        <f>IF(AND(MONTH(F654)=7,DAY(F654)&gt;25),1,
ROUNDDOWN((SUM(VLOOKUP(MONTH(F654),D暦変換用数値,2,FALSE),DAY(F654))/28)+1,0))</f>
        <v>5</v>
      </c>
      <c r="O654" s="84">
        <f>IF(AND(MONTH(F654)=7,DAY(F654)&gt;25),DAY(F654)-25,
MOD((SUM(VLOOKUP(MONTH(F654),D暦変換用数値,2,FALSE),DAY(F654))),28)+1)</f>
        <v>26</v>
      </c>
      <c r="P654" s="405">
        <f>IF(OR(MONTH(F654)&lt;7,AND(MONTH(F654)=7,DAY(F654)&lt;=25)),
MOD(SUM((E654-1901)*365,(N654-1)*28,O654,258),260),
MOD(SUM((E654-1900)*365,(N654-1)*28,O654,258),260))</f>
        <v>51</v>
      </c>
      <c r="Q654" s="371" t="str">
        <f>VLOOKUP(MOD(P654,4),色,2,FALSE)</f>
        <v>青い</v>
      </c>
      <c r="R654" s="289" t="str">
        <f>VLOOKUP(MOD(P654,13),銀河の音,2,FALSE)</f>
        <v>水晶の</v>
      </c>
      <c r="S654" s="382" t="str">
        <f>VLOOKUP(MOD(P654,20),太陽の紋章,2,FALSE)</f>
        <v>猿</v>
      </c>
      <c r="T654" s="100" t="s">
        <v>216</v>
      </c>
    </row>
    <row r="655" spans="1:20" s="80" customFormat="1" ht="13.5" customHeight="1">
      <c r="A655" s="50" t="str">
        <f>VLOOKUP(MOD(E655,10),十干,2,FALSE)</f>
        <v>己</v>
      </c>
      <c r="B655" s="199" t="str">
        <f>VLOOKUP(MOD(E655,12),十二支,3,FALSE)</f>
        <v xml:space="preserve">02 零 </v>
      </c>
      <c r="C655" s="200" t="str">
        <f>VLOOKUP(F655,星座,3,TRUE)</f>
        <v xml:space="preserve">11 木 </v>
      </c>
      <c r="D655" s="531" t="s">
        <v>740</v>
      </c>
      <c r="E655" s="1" t="str">
        <f>IFERROR(YEAR(D655),LEFT(D655,4))</f>
        <v>1879</v>
      </c>
      <c r="F655" s="1" t="str">
        <f>IF(ISTEXT(D655),RIGHT(D655,5),TEXT(D655,"mm/dd"))</f>
        <v>12/03</v>
      </c>
      <c r="G655" s="44">
        <f>SUM(MID(E655,1,1),MID(E655,2,1),MID(E655,3,1),MID(E655,4,1),MID(F655,1,1),MID(F655,2,1),MID(F655,4,1),MID(F655,5,1))</f>
        <v>31</v>
      </c>
      <c r="H655" s="45">
        <f>IF(MOD(G655,9)=0,9,MOD(G655,9))</f>
        <v>4</v>
      </c>
      <c r="I655" s="45" t="str">
        <f>IFERROR(MID("日月火水木金土",WEEKDAY(D655),1),"")</f>
        <v/>
      </c>
      <c r="J655" s="304" t="s">
        <v>2405</v>
      </c>
      <c r="K655" s="202" t="str">
        <f>VLOOKUP(F655,石と花メイン,3,FALSE)</f>
        <v>◆紅玉</v>
      </c>
      <c r="L655" s="297" t="str">
        <f>VLOOKUP(F655,石と花メイン,4,FALSE)</f>
        <v>ピラカンサ【常盤山査子】</v>
      </c>
      <c r="M655" s="393">
        <f>IF(OR(MONTH(F655)&lt;7,AND(MONTH(F655)=7,DAY(F655)&lt;=25)),
MOD(SUM((E655-1901)*365,259),260),
MOD(SUM((E655-1900)*365,259),260))</f>
        <v>134</v>
      </c>
      <c r="N655" s="390">
        <f>IF(AND(MONTH(F655)=7,DAY(F655)&gt;25),1,
ROUNDDOWN((SUM(VLOOKUP(MONTH(F655),D暦変換用数値,2,FALSE),DAY(F655))/28)+1,0))</f>
        <v>5</v>
      </c>
      <c r="O655" s="205">
        <f>IF(AND(MONTH(F655)=7,DAY(F655)&gt;25),DAY(F655)-25,
MOD((SUM(VLOOKUP(MONTH(F655),D暦変換用数値,2,FALSE),DAY(F655))),28)+1)</f>
        <v>19</v>
      </c>
      <c r="P655" s="406">
        <f>IF(OR(MONTH(F655)&lt;7,AND(MONTH(F655)=7,DAY(F655)&lt;=25)),
MOD(SUM((E655-1901)*365,(N655-1)*28,O655,258),260),
MOD(SUM((E655-1900)*365,(N655-1)*28,O655,258),260))</f>
        <v>4</v>
      </c>
      <c r="Q655" s="373" t="str">
        <f>VLOOKUP(MOD(P655,4),色,2,FALSE)</f>
        <v>黄色い</v>
      </c>
      <c r="R655" s="291" t="str">
        <f>VLOOKUP(MOD(P655,13),銀河の音,2,FALSE)</f>
        <v>自己存在の</v>
      </c>
      <c r="S655" s="384" t="str">
        <f>VLOOKUP(MOD(P655,20),太陽の紋章,2,FALSE)</f>
        <v>種</v>
      </c>
      <c r="T655" s="103" t="s">
        <v>6055</v>
      </c>
    </row>
    <row r="656" spans="1:20" s="80" customFormat="1" ht="13.5" customHeight="1">
      <c r="A656" s="50" t="str">
        <f>VLOOKUP(MOD(E656,10),十干,2,FALSE)</f>
        <v>己</v>
      </c>
      <c r="B656" s="199" t="str">
        <f>VLOOKUP(MOD(E656,12),十二支,3,FALSE)</f>
        <v xml:space="preserve">02 零 </v>
      </c>
      <c r="C656" s="200" t="str">
        <f>VLOOKUP(F656,星座,3,TRUE)</f>
        <v xml:space="preserve">11 木 </v>
      </c>
      <c r="D656" s="531" t="s">
        <v>741</v>
      </c>
      <c r="E656" s="1" t="str">
        <f>IFERROR(YEAR(D656),LEFT(D656,4))</f>
        <v>1879</v>
      </c>
      <c r="F656" s="1" t="str">
        <f>IF(ISTEXT(D656),RIGHT(D656,5),TEXT(D656,"mm/dd"))</f>
        <v>12/21</v>
      </c>
      <c r="G656" s="44">
        <f>SUM(MID(E656,1,1),MID(E656,2,1),MID(E656,3,1),MID(E656,4,1),MID(F656,1,1),MID(F656,2,1),MID(F656,4,1),MID(F656,5,1))</f>
        <v>31</v>
      </c>
      <c r="H656" s="45">
        <f>IF(MOD(G656,9)=0,9,MOD(G656,9))</f>
        <v>4</v>
      </c>
      <c r="I656" s="45" t="str">
        <f>IFERROR(MID("日月火水木金土",WEEKDAY(D656),1),"")</f>
        <v/>
      </c>
      <c r="J656" s="304" t="s">
        <v>2406</v>
      </c>
      <c r="K656" s="202" t="str">
        <f>VLOOKUP(F656,石と花メイン,3,FALSE)</f>
        <v>◆藍玉</v>
      </c>
      <c r="L656" s="297" t="str">
        <f>VLOOKUP(F656,石と花メイン,4,FALSE)</f>
        <v>プロテア</v>
      </c>
      <c r="M656" s="393">
        <f>IF(OR(MONTH(F656)&lt;7,AND(MONTH(F656)=7,DAY(F656)&lt;=25)),
MOD(SUM((E656-1901)*365,259),260),
MOD(SUM((E656-1900)*365,259),260))</f>
        <v>134</v>
      </c>
      <c r="N656" s="390">
        <f>IF(AND(MONTH(F656)=7,DAY(F656)&gt;25),1,
ROUNDDOWN((SUM(VLOOKUP(MONTH(F656),D暦変換用数値,2,FALSE),DAY(F656))/28)+1,0))</f>
        <v>6</v>
      </c>
      <c r="O656" s="205">
        <f>IF(AND(MONTH(F656)=7,DAY(F656)&gt;25),DAY(F656)-25,
MOD((SUM(VLOOKUP(MONTH(F656),D暦変換用数値,2,FALSE),DAY(F656))),28)+1)</f>
        <v>9</v>
      </c>
      <c r="P656" s="406">
        <f>IF(OR(MONTH(F656)&lt;7,AND(MONTH(F656)=7,DAY(F656)&lt;=25)),
MOD(SUM((E656-1901)*365,(N656-1)*28,O656,258),260),
MOD(SUM((E656-1900)*365,(N656-1)*28,O656,258),260))</f>
        <v>22</v>
      </c>
      <c r="Q656" s="375" t="str">
        <f>VLOOKUP(MOD(P656,4),色,2,FALSE)</f>
        <v>白い</v>
      </c>
      <c r="R656" s="293" t="str">
        <f>VLOOKUP(MOD(P656,13),銀河の音,2,FALSE)</f>
        <v>太陽の</v>
      </c>
      <c r="S656" s="386" t="str">
        <f>VLOOKUP(MOD(P656,20),太陽の紋章,2,FALSE)</f>
        <v>風</v>
      </c>
      <c r="T656" s="99" t="s">
        <v>742</v>
      </c>
    </row>
    <row r="657" spans="1:20" s="80" customFormat="1" ht="13.5" customHeight="1">
      <c r="A657" s="50" t="str">
        <f>VLOOKUP(MOD(E657,10),十干,2,FALSE)</f>
        <v>癸</v>
      </c>
      <c r="B657" s="199" t="str">
        <f>VLOOKUP(MOD(E657,12),十二支,3,FALSE)</f>
        <v xml:space="preserve">02 零 </v>
      </c>
      <c r="C657" s="200" t="str">
        <f>VLOOKUP(F657,星座,3,TRUE)</f>
        <v xml:space="preserve">12 海 </v>
      </c>
      <c r="D657" s="531">
        <v>1161</v>
      </c>
      <c r="E657" s="1">
        <f>IFERROR(YEAR(D657),LEFT(D657,4))</f>
        <v>1903</v>
      </c>
      <c r="F657" s="1" t="str">
        <f>IF(ISTEXT(D657),RIGHT(D657,5),TEXT(D657,"mm/dd"))</f>
        <v>03/06</v>
      </c>
      <c r="G657" s="44">
        <f>SUM(MID(E657,1,1),MID(E657,2,1),MID(E657,3,1),MID(E657,4,1),MID(F657,1,1),MID(F657,2,1),MID(F657,4,1),MID(F657,5,1))</f>
        <v>22</v>
      </c>
      <c r="H657" s="45">
        <f>IF(MOD(G657,9)=0,9,MOD(G657,9))</f>
        <v>4</v>
      </c>
      <c r="I657" s="45" t="str">
        <f>IFERROR(MID("日月火水木金土",WEEKDAY(D657),1),"")</f>
        <v>金</v>
      </c>
      <c r="J657" s="304" t="s">
        <v>7659</v>
      </c>
      <c r="K657" s="202" t="str">
        <f>VLOOKUP(F657,石と花メイン,3,FALSE)</f>
        <v>●瑠璃</v>
      </c>
      <c r="L657" s="297" t="str">
        <f>VLOOKUP(F657,石と花メイン,4,FALSE)</f>
        <v>雛菊【デイジー】</v>
      </c>
      <c r="M657" s="393">
        <f>IF(OR(MONTH(F657)&lt;7,AND(MONTH(F657)=7,DAY(F657)&lt;=25)),
MOD(SUM((E657-1901)*365,259),260),
MOD(SUM((E657-1900)*365,259),260))</f>
        <v>209</v>
      </c>
      <c r="N657" s="390">
        <f>IF(AND(MONTH(F657)=7,DAY(F657)&gt;25),1,
ROUNDDOWN((SUM(VLOOKUP(MONTH(F657),D暦変換用数値,2,FALSE),DAY(F657))/28)+1,0))</f>
        <v>8</v>
      </c>
      <c r="O657" s="205">
        <f>IF(AND(MONTH(F657)=7,DAY(F657)&gt;25),DAY(F657)-25,
MOD((SUM(VLOOKUP(MONTH(F657),D暦変換用数値,2,FALSE),DAY(F657))),28)+1)</f>
        <v>28</v>
      </c>
      <c r="P657" s="406">
        <f>IF(OR(MONTH(F657)&lt;7,AND(MONTH(F657)=7,DAY(F657)&lt;=25)),
MOD(SUM((E657-1901)*365,(N657-1)*28,O657,258),260),
MOD(SUM((E657-1900)*365,(N657-1)*28,O657,258),260))</f>
        <v>172</v>
      </c>
      <c r="Q657" s="373" t="str">
        <f>VLOOKUP(MOD(P657,4),色,2,FALSE)</f>
        <v>黄色い</v>
      </c>
      <c r="R657" s="291" t="str">
        <f>VLOOKUP(MOD(P657,13),銀河の音,2,FALSE)</f>
        <v>電気の</v>
      </c>
      <c r="S657" s="384" t="str">
        <f>VLOOKUP(MOD(P657,20),太陽の紋章,2,FALSE)</f>
        <v>人</v>
      </c>
      <c r="T657" s="106" t="s">
        <v>3261</v>
      </c>
    </row>
    <row r="658" spans="1:20" s="80" customFormat="1" ht="13.5" customHeight="1">
      <c r="A658" s="50" t="str">
        <f>VLOOKUP(MOD(E658,10),十干,2,FALSE)</f>
        <v>丁</v>
      </c>
      <c r="B658" s="199" t="str">
        <f>VLOOKUP(MOD(E658,12),十二支,3,FALSE)</f>
        <v xml:space="preserve">02 零 </v>
      </c>
      <c r="C658" s="200" t="str">
        <f>VLOOKUP(F658,星座,3,TRUE)</f>
        <v xml:space="preserve">12 海 </v>
      </c>
      <c r="D658" s="535">
        <v>9923</v>
      </c>
      <c r="E658" s="45">
        <f>IFERROR(YEAR(D658),LEFT(D658,4))</f>
        <v>1927</v>
      </c>
      <c r="F658" s="45" t="str">
        <f>IF(ISTEXT(D658),RIGHT(D658,5),TEXT(D658,"mm/dd"))</f>
        <v>03/02</v>
      </c>
      <c r="G658" s="45">
        <f>SUM(MID(E658,1,1),MID(E658,2,1),MID(E658,3,1),MID(E658,4,1),MID(F658,1,1),MID(F658,2,1),MID(F658,4,1),MID(F658,5,1))</f>
        <v>24</v>
      </c>
      <c r="H658" s="45">
        <f>IF(MOD(G658,9)=0,9,MOD(G658,9))</f>
        <v>6</v>
      </c>
      <c r="I658" s="45" t="str">
        <f>IFERROR(MID("日月火水木金土",WEEKDAY(D658),1),"")</f>
        <v>水</v>
      </c>
      <c r="J658" s="305" t="s">
        <v>5208</v>
      </c>
      <c r="K658" s="203" t="str">
        <f>VLOOKUP(F658,石と花メイン,3,FALSE)</f>
        <v>◆翠玉</v>
      </c>
      <c r="L658" s="298" t="str">
        <f>VLOOKUP(F658,石と花メイン,4,FALSE)</f>
        <v>紫花菜【大紫羅欄花】</v>
      </c>
      <c r="M658" s="394">
        <f>IF(OR(MONTH(F658)&lt;7,AND(MONTH(F658)=7,DAY(F658)&lt;=25)),
MOD(SUM((E658-1901)*365,259),260),
MOD(SUM((E658-1900)*365,259),260))</f>
        <v>129</v>
      </c>
      <c r="N658" s="391">
        <f>IF(AND(MONTH(F658)=7,DAY(F658)&gt;25),1,
ROUNDDOWN((SUM(VLOOKUP(MONTH(F658),D暦変換用数値,2,FALSE),DAY(F658))/28)+1,0))</f>
        <v>8</v>
      </c>
      <c r="O658" s="46">
        <f>IF(AND(MONTH(F658)=7,DAY(F658)&gt;25),DAY(F658)-25,
MOD((SUM(VLOOKUP(MONTH(F658),D暦変換用数値,2,FALSE),DAY(F658))),28)+1)</f>
        <v>24</v>
      </c>
      <c r="P658" s="407">
        <f>IF(OR(MONTH(F658)&lt;7,AND(MONTH(F658)=7,DAY(F658)&lt;=25)),
MOD(SUM((E658-1901)*365,(N658-1)*28,O658,258),260),
MOD(SUM((E658-1900)*365,(N658-1)*28,O658,258),260))</f>
        <v>88</v>
      </c>
      <c r="Q658" s="373" t="str">
        <f>VLOOKUP(MOD(P658,4),色,2,FALSE)</f>
        <v>黄色い</v>
      </c>
      <c r="R658" s="291" t="str">
        <f>VLOOKUP(MOD(P658,13),銀河の音,2,FALSE)</f>
        <v>惑星の</v>
      </c>
      <c r="S658" s="384" t="str">
        <f>VLOOKUP(MOD(P658,20),太陽の紋章,2,FALSE)</f>
        <v>星</v>
      </c>
      <c r="T658" s="96" t="s">
        <v>5210</v>
      </c>
    </row>
    <row r="659" spans="1:20" s="80" customFormat="1" ht="13.5" customHeight="1">
      <c r="A659" s="50" t="str">
        <f>VLOOKUP(MOD(E659,10),十干,2,FALSE)</f>
        <v>己</v>
      </c>
      <c r="B659" s="199" t="str">
        <f>VLOOKUP(MOD(E659,12),十二支,3,FALSE)</f>
        <v xml:space="preserve">02 零 </v>
      </c>
      <c r="C659" s="200" t="str">
        <f>VLOOKUP(F659,星座,3,TRUE)</f>
        <v xml:space="preserve">12 海 </v>
      </c>
      <c r="D659" s="531">
        <v>14306</v>
      </c>
      <c r="E659" s="1">
        <f>IFERROR(YEAR(D659),LEFT(D659,4))</f>
        <v>1939</v>
      </c>
      <c r="F659" s="1" t="str">
        <f>IF(ISTEXT(D659),RIGHT(D659,5),TEXT(D659,"mm/dd"))</f>
        <v>03/02</v>
      </c>
      <c r="G659" s="44">
        <f>SUM(MID(E659,1,1),MID(E659,2,1),MID(E659,3,1),MID(E659,4,1),MID(F659,1,1),MID(F659,2,1),MID(F659,4,1),MID(F659,5,1))</f>
        <v>27</v>
      </c>
      <c r="H659" s="45">
        <f>IF(MOD(G659,9)=0,9,MOD(G659,9))</f>
        <v>9</v>
      </c>
      <c r="I659" s="45" t="str">
        <f>IFERROR(MID("日月火水木金土",WEEKDAY(D659),1),"")</f>
        <v>木</v>
      </c>
      <c r="J659" s="304" t="s">
        <v>221</v>
      </c>
      <c r="K659" s="202" t="str">
        <f>VLOOKUP(F659,石と花メイン,3,FALSE)</f>
        <v>◆翠玉</v>
      </c>
      <c r="L659" s="297" t="str">
        <f>VLOOKUP(F659,石と花メイン,4,FALSE)</f>
        <v>紫花菜【大紫羅欄花】</v>
      </c>
      <c r="M659" s="393">
        <f>IF(OR(MONTH(F659)&lt;7,AND(MONTH(F659)=7,DAY(F659)&lt;=25)),
MOD(SUM((E659-1901)*365,259),260),
MOD(SUM((E659-1900)*365,259),260))</f>
        <v>89</v>
      </c>
      <c r="N659" s="390">
        <f>IF(AND(MONTH(F659)=7,DAY(F659)&gt;25),1,
ROUNDDOWN((SUM(VLOOKUP(MONTH(F659),D暦変換用数値,2,FALSE),DAY(F659))/28)+1,0))</f>
        <v>8</v>
      </c>
      <c r="O659" s="205">
        <f>IF(AND(MONTH(F659)=7,DAY(F659)&gt;25),DAY(F659)-25,
MOD((SUM(VLOOKUP(MONTH(F659),D暦変換用数値,2,FALSE),DAY(F659))),28)+1)</f>
        <v>24</v>
      </c>
      <c r="P659" s="406">
        <f>IF(OR(MONTH(F659)&lt;7,AND(MONTH(F659)=7,DAY(F659)&lt;=25)),
MOD(SUM((E659-1901)*365,(N659-1)*28,O659,258),260),
MOD(SUM((E659-1900)*365,(N659-1)*28,O659,258),260))</f>
        <v>48</v>
      </c>
      <c r="Q659" s="373" t="str">
        <f>VLOOKUP(MOD(P659,4),色,2,FALSE)</f>
        <v>黄色い</v>
      </c>
      <c r="R659" s="291" t="str">
        <f>VLOOKUP(MOD(P659,13),銀河の音,2,FALSE)</f>
        <v>太陽の</v>
      </c>
      <c r="S659" s="384" t="str">
        <f>VLOOKUP(MOD(P659,20),太陽の紋章,2,FALSE)</f>
        <v>星</v>
      </c>
      <c r="T659" s="97" t="s">
        <v>2238</v>
      </c>
    </row>
    <row r="660" spans="1:20" s="80" customFormat="1" ht="13.5" customHeight="1">
      <c r="A660" s="50" t="str">
        <f>VLOOKUP(MOD(E660,10),十干,2,FALSE)</f>
        <v>己</v>
      </c>
      <c r="B660" s="199" t="str">
        <f>VLOOKUP(MOD(E660,12),十二支,3,FALSE)</f>
        <v xml:space="preserve">02 零 </v>
      </c>
      <c r="C660" s="200" t="str">
        <f>VLOOKUP(F660,星座,3,TRUE)</f>
        <v xml:space="preserve">12 海 </v>
      </c>
      <c r="D660" s="531">
        <v>14318</v>
      </c>
      <c r="E660" s="1">
        <f>IFERROR(YEAR(D660),LEFT(D660,4))</f>
        <v>1939</v>
      </c>
      <c r="F660" s="1" t="str">
        <f>IF(ISTEXT(D660),RIGHT(D660,5),TEXT(D660,"mm/dd"))</f>
        <v>03/14</v>
      </c>
      <c r="G660" s="44">
        <f>SUM(MID(E660,1,1),MID(E660,2,1),MID(E660,3,1),MID(E660,4,1),MID(F660,1,1),MID(F660,2,1),MID(F660,4,1),MID(F660,5,1))</f>
        <v>30</v>
      </c>
      <c r="H660" s="45">
        <f>IF(MOD(G660,9)=0,9,MOD(G660,9))</f>
        <v>3</v>
      </c>
      <c r="I660" s="45" t="str">
        <f>IFERROR(MID("日月火水木金土",WEEKDAY(D660),1),"")</f>
        <v>火</v>
      </c>
      <c r="J660" s="304" t="s">
        <v>222</v>
      </c>
      <c r="K660" s="202" t="str">
        <f>VLOOKUP(F660,石と花メイン,3,FALSE)</f>
        <v>□水晶</v>
      </c>
      <c r="L660" s="297" t="str">
        <f>VLOOKUP(F660,石と花メイン,4,FALSE)</f>
        <v>アーモンド【扁桃】</v>
      </c>
      <c r="M660" s="393">
        <f>IF(OR(MONTH(F660)&lt;7,AND(MONTH(F660)=7,DAY(F660)&lt;=25)),
MOD(SUM((E660-1901)*365,259),260),
MOD(SUM((E660-1900)*365,259),260))</f>
        <v>89</v>
      </c>
      <c r="N660" s="390">
        <f>IF(AND(MONTH(F660)=7,DAY(F660)&gt;25),1,
ROUNDDOWN((SUM(VLOOKUP(MONTH(F660),D暦変換用数値,2,FALSE),DAY(F660))/28)+1,0))</f>
        <v>9</v>
      </c>
      <c r="O660" s="205">
        <f>IF(AND(MONTH(F660)=7,DAY(F660)&gt;25),DAY(F660)-25,
MOD((SUM(VLOOKUP(MONTH(F660),D暦変換用数値,2,FALSE),DAY(F660))),28)+1)</f>
        <v>8</v>
      </c>
      <c r="P660" s="406">
        <f>IF(OR(MONTH(F660)&lt;7,AND(MONTH(F660)=7,DAY(F660)&lt;=25)),
MOD(SUM((E660-1901)*365,(N660-1)*28,O660,258),260),
MOD(SUM((E660-1900)*365,(N660-1)*28,O660,258),260))</f>
        <v>60</v>
      </c>
      <c r="Q660" s="373" t="str">
        <f>VLOOKUP(MOD(P660,4),色,2,FALSE)</f>
        <v>黄色い</v>
      </c>
      <c r="R660" s="291" t="str">
        <f>VLOOKUP(MOD(P660,13),銀河の音,2,FALSE)</f>
        <v>銀河の</v>
      </c>
      <c r="S660" s="384" t="str">
        <f>VLOOKUP(MOD(P660,20),太陽の紋章,2,FALSE)</f>
        <v>太陽</v>
      </c>
      <c r="T660" s="103" t="s">
        <v>2239</v>
      </c>
    </row>
    <row r="661" spans="1:20" s="80" customFormat="1" ht="13.5" customHeight="1">
      <c r="A661" s="50" t="str">
        <f>VLOOKUP(MOD(E661,10),十干,2,FALSE)</f>
        <v>辛</v>
      </c>
      <c r="B661" s="199" t="str">
        <f>VLOOKUP(MOD(E661,12),十二支,3,FALSE)</f>
        <v xml:space="preserve">02 零 </v>
      </c>
      <c r="C661" s="200" t="str">
        <f>VLOOKUP(F661,星座,3,TRUE)</f>
        <v xml:space="preserve">12 海 </v>
      </c>
      <c r="D661" s="531">
        <v>18679</v>
      </c>
      <c r="E661" s="1">
        <f>IFERROR(YEAR(D661),LEFT(D661,4))</f>
        <v>1951</v>
      </c>
      <c r="F661" s="1" t="str">
        <f>IF(ISTEXT(D661),RIGHT(D661,5),TEXT(D661,"mm/dd"))</f>
        <v>02/20</v>
      </c>
      <c r="G661" s="44">
        <f>SUM(MID(E661,1,1),MID(E661,2,1),MID(E661,3,1),MID(E661,4,1),MID(F661,1,1),MID(F661,2,1),MID(F661,4,1),MID(F661,5,1))</f>
        <v>20</v>
      </c>
      <c r="H661" s="45">
        <f>IF(MOD(G661,9)=0,9,MOD(G661,9))</f>
        <v>2</v>
      </c>
      <c r="I661" s="45" t="str">
        <f>IFERROR(MID("日月火水木金土",WEEKDAY(D661),1),"")</f>
        <v>火</v>
      </c>
      <c r="J661" s="304" t="s">
        <v>223</v>
      </c>
      <c r="K661" s="202" t="str">
        <f>VLOOKUP(F661,石と花メイン,3,FALSE)</f>
        <v>◆翠玉</v>
      </c>
      <c r="L661" s="297" t="str">
        <f>VLOOKUP(F661,石と花メイン,4,FALSE)</f>
        <v>カルミア【アメリカ石楠花】</v>
      </c>
      <c r="M661" s="393">
        <f>IF(OR(MONTH(F661)&lt;7,AND(MONTH(F661)=7,DAY(F661)&lt;=25)),
MOD(SUM((E661-1901)*365,259),260),
MOD(SUM((E661-1900)*365,259),260))</f>
        <v>49</v>
      </c>
      <c r="N661" s="390">
        <f>IF(AND(MONTH(F661)=7,DAY(F661)&gt;25),1,
ROUNDDOWN((SUM(VLOOKUP(MONTH(F661),D暦変換用数値,2,FALSE),DAY(F661))/28)+1,0))</f>
        <v>8</v>
      </c>
      <c r="O661" s="205">
        <f>IF(AND(MONTH(F661)=7,DAY(F661)&gt;25),DAY(F661)-25,
MOD((SUM(VLOOKUP(MONTH(F661),D暦変換用数値,2,FALSE),DAY(F661))),28)+1)</f>
        <v>14</v>
      </c>
      <c r="P661" s="406">
        <f>IF(OR(MONTH(F661)&lt;7,AND(MONTH(F661)=7,DAY(F661)&lt;=25)),
MOD(SUM((E661-1901)*365,(N661-1)*28,O661,258),260),
MOD(SUM((E661-1900)*365,(N661-1)*28,O661,258),260))</f>
        <v>258</v>
      </c>
      <c r="Q661" s="375" t="str">
        <f>VLOOKUP(MOD(P661,4),色,2,FALSE)</f>
        <v>白い</v>
      </c>
      <c r="R661" s="293" t="str">
        <f>VLOOKUP(MOD(P661,13),銀河の音,2,FALSE)</f>
        <v>スペクトルの</v>
      </c>
      <c r="S661" s="386" t="str">
        <f>VLOOKUP(MOD(P661,20),太陽の紋章,2,FALSE)</f>
        <v>鏡</v>
      </c>
      <c r="T661" s="99" t="s">
        <v>2240</v>
      </c>
    </row>
    <row r="662" spans="1:20" s="80" customFormat="1" ht="13.5" customHeight="1">
      <c r="A662" s="50" t="str">
        <f>VLOOKUP(MOD(E662,10),十干,2,FALSE)</f>
        <v>辛</v>
      </c>
      <c r="B662" s="199" t="str">
        <f>VLOOKUP(MOD(E662,12),十二支,3,FALSE)</f>
        <v xml:space="preserve">02 零 </v>
      </c>
      <c r="C662" s="200" t="str">
        <f>VLOOKUP(F662,星座,3,TRUE)</f>
        <v xml:space="preserve">12 海 </v>
      </c>
      <c r="D662" s="531">
        <v>18679</v>
      </c>
      <c r="E662" s="1">
        <f>IFERROR(YEAR(D662),LEFT(D662,4))</f>
        <v>1951</v>
      </c>
      <c r="F662" s="1" t="str">
        <f>IF(ISTEXT(D662),RIGHT(D662,5),TEXT(D662,"mm/dd"))</f>
        <v>02/20</v>
      </c>
      <c r="G662" s="44">
        <f>SUM(MID(E662,1,1),MID(E662,2,1),MID(E662,3,1),MID(E662,4,1),MID(F662,1,1),MID(F662,2,1),MID(F662,4,1),MID(F662,5,1))</f>
        <v>20</v>
      </c>
      <c r="H662" s="45">
        <f>IF(MOD(G662,9)=0,9,MOD(G662,9))</f>
        <v>2</v>
      </c>
      <c r="I662" s="45" t="str">
        <f>IFERROR(MID("日月火水木金土",WEEKDAY(D662),1),"")</f>
        <v>火</v>
      </c>
      <c r="J662" s="304" t="s">
        <v>224</v>
      </c>
      <c r="K662" s="202" t="str">
        <f>VLOOKUP(F662,石と花メイン,3,FALSE)</f>
        <v>◆翠玉</v>
      </c>
      <c r="L662" s="297" t="str">
        <f>VLOOKUP(F662,石と花メイン,4,FALSE)</f>
        <v>カルミア【アメリカ石楠花】</v>
      </c>
      <c r="M662" s="393">
        <f>IF(OR(MONTH(F662)&lt;7,AND(MONTH(F662)=7,DAY(F662)&lt;=25)),
MOD(SUM((E662-1901)*365,259),260),
MOD(SUM((E662-1900)*365,259),260))</f>
        <v>49</v>
      </c>
      <c r="N662" s="390">
        <f>IF(AND(MONTH(F662)=7,DAY(F662)&gt;25),1,
ROUNDDOWN((SUM(VLOOKUP(MONTH(F662),D暦変換用数値,2,FALSE),DAY(F662))/28)+1,0))</f>
        <v>8</v>
      </c>
      <c r="O662" s="205">
        <f>IF(AND(MONTH(F662)=7,DAY(F662)&gt;25),DAY(F662)-25,
MOD((SUM(VLOOKUP(MONTH(F662),D暦変換用数値,2,FALSE),DAY(F662))),28)+1)</f>
        <v>14</v>
      </c>
      <c r="P662" s="406">
        <f>IF(OR(MONTH(F662)&lt;7,AND(MONTH(F662)=7,DAY(F662)&lt;=25)),
MOD(SUM((E662-1901)*365,(N662-1)*28,O662,258),260),
MOD(SUM((E662-1900)*365,(N662-1)*28,O662,258),260))</f>
        <v>258</v>
      </c>
      <c r="Q662" s="375" t="str">
        <f>VLOOKUP(MOD(P662,4),色,2,FALSE)</f>
        <v>白い</v>
      </c>
      <c r="R662" s="293" t="str">
        <f>VLOOKUP(MOD(P662,13),銀河の音,2,FALSE)</f>
        <v>スペクトルの</v>
      </c>
      <c r="S662" s="386" t="str">
        <f>VLOOKUP(MOD(P662,20),太陽の紋章,2,FALSE)</f>
        <v>鏡</v>
      </c>
      <c r="T662" s="103" t="s">
        <v>2241</v>
      </c>
    </row>
    <row r="663" spans="1:20" s="80" customFormat="1" ht="13.5" customHeight="1">
      <c r="A663" s="76" t="str">
        <f>VLOOKUP(MOD(E663,10),十干,2,FALSE)</f>
        <v>辛</v>
      </c>
      <c r="B663" s="199" t="str">
        <f>VLOOKUP(MOD(E663,12),十二支,3,FALSE)</f>
        <v xml:space="preserve">02 零 </v>
      </c>
      <c r="C663" s="200" t="str">
        <f>VLOOKUP(F663,星座,3,TRUE)</f>
        <v xml:space="preserve">12 海 </v>
      </c>
      <c r="D663" s="534">
        <v>18681</v>
      </c>
      <c r="E663" s="116">
        <f>IFERROR(YEAR(D663),LEFT(D663,4))</f>
        <v>1951</v>
      </c>
      <c r="F663" s="116" t="str">
        <f>IF(ISTEXT(D663),RIGHT(D663,5),TEXT(D663,"mm/dd"))</f>
        <v>02/22</v>
      </c>
      <c r="G663" s="116">
        <f>SUM(MID(E663,1,1),MID(E663,2,1),MID(E663,3,1),MID(E663,4,1),MID(F663,1,1),MID(F663,2,1),MID(F663,4,1),MID(F663,5,1))</f>
        <v>22</v>
      </c>
      <c r="H663" s="116">
        <f>IF(MOD(G663,9)=0,9,MOD(G663,9))</f>
        <v>4</v>
      </c>
      <c r="I663" s="116" t="str">
        <f>IFERROR(MID("日月火水木金土",WEEKDAY(D663),1),"")</f>
        <v>木</v>
      </c>
      <c r="J663" s="306" t="s">
        <v>7842</v>
      </c>
      <c r="K663" s="203" t="str">
        <f>VLOOKUP(F663,石と花メイン,3,FALSE)</f>
        <v>◆青玉</v>
      </c>
      <c r="L663" s="299" t="str">
        <f>VLOOKUP(F663,石と花メイン,4,FALSE)</f>
        <v>ローダンセ【広葉の花簪】</v>
      </c>
      <c r="M663" s="395">
        <f>IF(OR(MONTH(F663)&lt;7,AND(MONTH(F663)=7,DAY(F663)&lt;=25)),
MOD(SUM((E663-1901)*365,259),260),
MOD(SUM((E663-1900)*365,259),260))</f>
        <v>49</v>
      </c>
      <c r="N663" s="121">
        <f>IF(AND(MONTH(F663)=7,DAY(F663)&gt;25),1,
ROUNDDOWN((SUM(VLOOKUP(MONTH(F663),D暦変換用数値,2,FALSE),DAY(F663))/28)+1,0))</f>
        <v>8</v>
      </c>
      <c r="O663" s="117">
        <f>IF(AND(MONTH(F663)=7,DAY(F663)&gt;25),DAY(F663)-25,
MOD((SUM(VLOOKUP(MONTH(F663),D暦変換用数値,2,FALSE),DAY(F663))),28)+1)</f>
        <v>16</v>
      </c>
      <c r="P663" s="408">
        <f>IF(OR(MONTH(F663)&lt;7,AND(MONTH(F663)=7,DAY(F663)&lt;=25)),
MOD(SUM((E663-1901)*365,(N663-1)*28,O663,258),260),
MOD(SUM((E663-1900)*365,(N663-1)*28,O663,258),260))</f>
        <v>0</v>
      </c>
      <c r="Q663" s="373" t="str">
        <f>VLOOKUP(MOD(P663,4),色,2,FALSE)</f>
        <v>黄色い</v>
      </c>
      <c r="R663" s="291" t="str">
        <f>VLOOKUP(MOD(P663,13),銀河の音,2,FALSE)</f>
        <v>宇宙の</v>
      </c>
      <c r="S663" s="384" t="str">
        <f>VLOOKUP(MOD(P663,20),太陽の紋章,2,FALSE)</f>
        <v>太陽</v>
      </c>
      <c r="T663" s="118"/>
    </row>
    <row r="664" spans="1:20" s="80" customFormat="1" ht="13.5" customHeight="1">
      <c r="A664" s="50" t="str">
        <f>VLOOKUP(MOD(E664,10),十干,2,FALSE)</f>
        <v>辛</v>
      </c>
      <c r="B664" s="199" t="str">
        <f>VLOOKUP(MOD(E664,12),十二支,3,FALSE)</f>
        <v xml:space="preserve">02 零 </v>
      </c>
      <c r="C664" s="200" t="str">
        <f>VLOOKUP(F664,星座,3,TRUE)</f>
        <v xml:space="preserve">12 海 </v>
      </c>
      <c r="D664" s="531">
        <v>18690</v>
      </c>
      <c r="E664" s="1">
        <f>IFERROR(YEAR(D664),LEFT(D664,4))</f>
        <v>1951</v>
      </c>
      <c r="F664" s="1" t="str">
        <f>IF(ISTEXT(D664),RIGHT(D664,5),TEXT(D664,"mm/dd"))</f>
        <v>03/03</v>
      </c>
      <c r="G664" s="44">
        <f>SUM(MID(E664,1,1),MID(E664,2,1),MID(E664,3,1),MID(E664,4,1),MID(F664,1,1),MID(F664,2,1),MID(F664,4,1),MID(F664,5,1))</f>
        <v>22</v>
      </c>
      <c r="H664" s="45">
        <f>IF(MOD(G664,9)=0,9,MOD(G664,9))</f>
        <v>4</v>
      </c>
      <c r="I664" s="45" t="str">
        <f>IFERROR(MID("日月火水木金土",WEEKDAY(D664),1),"")</f>
        <v>土</v>
      </c>
      <c r="J664" s="304" t="s">
        <v>225</v>
      </c>
      <c r="K664" s="202" t="str">
        <f>VLOOKUP(F664,石と花メイン,3,FALSE)</f>
        <v>■紫水晶</v>
      </c>
      <c r="L664" s="297" t="str">
        <f>VLOOKUP(F664,石と花メイン,4,FALSE)</f>
        <v>桃</v>
      </c>
      <c r="M664" s="393">
        <f>IF(OR(MONTH(F664)&lt;7,AND(MONTH(F664)=7,DAY(F664)&lt;=25)),
MOD(SUM((E664-1901)*365,259),260),
MOD(SUM((E664-1900)*365,259),260))</f>
        <v>49</v>
      </c>
      <c r="N664" s="390">
        <f>IF(AND(MONTH(F664)=7,DAY(F664)&gt;25),1,
ROUNDDOWN((SUM(VLOOKUP(MONTH(F664),D暦変換用数値,2,FALSE),DAY(F664))/28)+1,0))</f>
        <v>8</v>
      </c>
      <c r="O664" s="205">
        <f>IF(AND(MONTH(F664)=7,DAY(F664)&gt;25),DAY(F664)-25,
MOD((SUM(VLOOKUP(MONTH(F664),D暦変換用数値,2,FALSE),DAY(F664))),28)+1)</f>
        <v>25</v>
      </c>
      <c r="P664" s="406">
        <f>IF(OR(MONTH(F664)&lt;7,AND(MONTH(F664)=7,DAY(F664)&lt;=25)),
MOD(SUM((E664-1901)*365,(N664-1)*28,O664,258),260),
MOD(SUM((E664-1900)*365,(N664-1)*28,O664,258),260))</f>
        <v>9</v>
      </c>
      <c r="Q664" s="372" t="str">
        <f>VLOOKUP(MOD(P664,4),色,2,FALSE)</f>
        <v>赤い</v>
      </c>
      <c r="R664" s="290" t="str">
        <f>VLOOKUP(MOD(P664,13),銀河の音,2,FALSE)</f>
        <v>太陽の</v>
      </c>
      <c r="S664" s="383" t="str">
        <f>VLOOKUP(MOD(P664,20),太陽の紋章,2,FALSE)</f>
        <v>月</v>
      </c>
      <c r="T664" s="99" t="s">
        <v>113</v>
      </c>
    </row>
    <row r="665" spans="1:20" s="80" customFormat="1" ht="13.5" customHeight="1">
      <c r="A665" s="50" t="str">
        <f>VLOOKUP(MOD(E665,10),十干,2,FALSE)</f>
        <v>辛</v>
      </c>
      <c r="B665" s="199" t="str">
        <f>VLOOKUP(MOD(E665,12),十二支,3,FALSE)</f>
        <v xml:space="preserve">02 零 </v>
      </c>
      <c r="C665" s="200" t="str">
        <f>VLOOKUP(F665,星座,3,TRUE)</f>
        <v xml:space="preserve">12 海 </v>
      </c>
      <c r="D665" s="531">
        <v>18691</v>
      </c>
      <c r="E665" s="1">
        <f>IFERROR(YEAR(D665),LEFT(D665,4))</f>
        <v>1951</v>
      </c>
      <c r="F665" s="1" t="str">
        <f>IF(ISTEXT(D665),RIGHT(D665,5),TEXT(D665,"mm/dd"))</f>
        <v>03/04</v>
      </c>
      <c r="G665" s="44">
        <f>SUM(MID(E665,1,1),MID(E665,2,1),MID(E665,3,1),MID(E665,4,1),MID(F665,1,1),MID(F665,2,1),MID(F665,4,1),MID(F665,5,1))</f>
        <v>23</v>
      </c>
      <c r="H665" s="45">
        <f>IF(MOD(G665,9)=0,9,MOD(G665,9))</f>
        <v>5</v>
      </c>
      <c r="I665" s="45" t="str">
        <f>IFERROR(MID("日月火水木金土",WEEKDAY(D665),1),"")</f>
        <v>日</v>
      </c>
      <c r="J665" s="304" t="s">
        <v>226</v>
      </c>
      <c r="K665" s="202" t="str">
        <f>VLOOKUP(F665,石と花メイン,3,FALSE)</f>
        <v>◆黄玉</v>
      </c>
      <c r="L665" s="297" t="str">
        <f>VLOOKUP(F665,石と花メイン,4,FALSE)</f>
        <v>木苺【野苺】</v>
      </c>
      <c r="M665" s="393">
        <f>IF(OR(MONTH(F665)&lt;7,AND(MONTH(F665)=7,DAY(F665)&lt;=25)),
MOD(SUM((E665-1901)*365,259),260),
MOD(SUM((E665-1900)*365,259),260))</f>
        <v>49</v>
      </c>
      <c r="N665" s="390">
        <f>IF(AND(MONTH(F665)=7,DAY(F665)&gt;25),1,
ROUNDDOWN((SUM(VLOOKUP(MONTH(F665),D暦変換用数値,2,FALSE),DAY(F665))/28)+1,0))</f>
        <v>8</v>
      </c>
      <c r="O665" s="205">
        <f>IF(AND(MONTH(F665)=7,DAY(F665)&gt;25),DAY(F665)-25,
MOD((SUM(VLOOKUP(MONTH(F665),D暦変換用数値,2,FALSE),DAY(F665))),28)+1)</f>
        <v>26</v>
      </c>
      <c r="P665" s="406">
        <f>IF(OR(MONTH(F665)&lt;7,AND(MONTH(F665)=7,DAY(F665)&lt;=25)),
MOD(SUM((E665-1901)*365,(N665-1)*28,O665,258),260),
MOD(SUM((E665-1900)*365,(N665-1)*28,O665,258),260))</f>
        <v>10</v>
      </c>
      <c r="Q665" s="375" t="str">
        <f>VLOOKUP(MOD(P665,4),色,2,FALSE)</f>
        <v>白い</v>
      </c>
      <c r="R665" s="293" t="str">
        <f>VLOOKUP(MOD(P665,13),銀河の音,2,FALSE)</f>
        <v>惑星の</v>
      </c>
      <c r="S665" s="386" t="str">
        <f>VLOOKUP(MOD(P665,20),太陽の紋章,2,FALSE)</f>
        <v>犬</v>
      </c>
      <c r="T665" s="98" t="s">
        <v>3736</v>
      </c>
    </row>
    <row r="666" spans="1:20" s="80" customFormat="1" ht="13.5" customHeight="1">
      <c r="A666" s="334" t="str">
        <f>VLOOKUP(MOD(E666,10),十干,2,FALSE)</f>
        <v>辛</v>
      </c>
      <c r="B666" s="331" t="str">
        <f>VLOOKUP(MOD(E666,12),十二支,3,FALSE)</f>
        <v xml:space="preserve">02 零 </v>
      </c>
      <c r="C666" s="332" t="str">
        <f>VLOOKUP(F666,星座,3,TRUE)</f>
        <v xml:space="preserve">12 海 </v>
      </c>
      <c r="D666" s="540">
        <v>18694</v>
      </c>
      <c r="E666" s="131">
        <f>IFERROR(YEAR(D666),LEFT(D666,4))</f>
        <v>1951</v>
      </c>
      <c r="F666" s="538" t="str">
        <f>IF(ISTEXT(D666),RIGHT(D666,5),TEXT(D666,"mm/dd"))</f>
        <v>03/07</v>
      </c>
      <c r="G666" s="131">
        <f>SUM(MID(E666,1,1),MID(E666,2,1),MID(E666,3,1),MID(E666,4,1),MID(F666,1,1),MID(F666,2,1),MID(F666,4,1),MID(F666,5,1))</f>
        <v>26</v>
      </c>
      <c r="H666" s="131">
        <f>IF(MOD(G666,9)=0,9,MOD(G666,9))</f>
        <v>8</v>
      </c>
      <c r="I666" s="131" t="str">
        <f>IFERROR(MID("日月火水木金土",WEEKDAY(D666),1),"")</f>
        <v>水</v>
      </c>
      <c r="J666" s="306" t="s">
        <v>8953</v>
      </c>
      <c r="K666" s="335" t="str">
        <f>VLOOKUP(F666,石と花メイン,3,FALSE)</f>
        <v>■瑪瑙</v>
      </c>
      <c r="L666" s="302" t="str">
        <f>VLOOKUP(F666,石と花メイン,4,FALSE)</f>
        <v>薺【ぺんぺん草】</v>
      </c>
      <c r="M666" s="396">
        <f>IF(OR(MONTH(F666)&lt;7,AND(MONTH(F666)=7,DAY(F666)&lt;=25)),
MOD(SUM((E666-1901)*365,259),260),
MOD(SUM((E666-1900)*365,259),260))</f>
        <v>49</v>
      </c>
      <c r="N666" s="335">
        <f>IF(AND(MONTH(F666)=7,DAY(F666)&gt;25),1,
ROUNDDOWN((SUM(VLOOKUP(MONTH(F666),D暦変換用数値,2,FALSE),DAY(F666))/28)+1,0))</f>
        <v>9</v>
      </c>
      <c r="O666" s="132">
        <f>IF(AND(MONTH(F666)=7,DAY(F666)&gt;25),DAY(F666)-25,
MOD((SUM(VLOOKUP(MONTH(F666),D暦変換用数値,2,FALSE),DAY(F666))),28)+1)</f>
        <v>1</v>
      </c>
      <c r="P666" s="404">
        <f>IF(OR(MONTH(F666)&lt;7,AND(MONTH(F666)=7,DAY(F666)&lt;=25)),
MOD(SUM((E666-1901)*365,(N666-1)*28,O666,258),260),
MOD(SUM((E666-1900)*365,(N666-1)*28,O666,258),260))</f>
        <v>13</v>
      </c>
      <c r="Q666" s="376" t="str">
        <f>VLOOKUP(MOD(P666,4),色,2,FALSE)</f>
        <v>赤い</v>
      </c>
      <c r="R666" s="333" t="str">
        <f>VLOOKUP(MOD(P666,13),銀河の音,2,FALSE)</f>
        <v>宇宙の</v>
      </c>
      <c r="S666" s="387" t="str">
        <f>VLOOKUP(MOD(P666,20),太陽の紋章,2,FALSE)</f>
        <v>空歩く者</v>
      </c>
      <c r="T666" s="129" t="s">
        <v>8954</v>
      </c>
    </row>
    <row r="667" spans="1:20" s="80" customFormat="1" ht="13.5" customHeight="1">
      <c r="A667" s="50" t="str">
        <f>VLOOKUP(MOD(E667,10),十干,2,FALSE)</f>
        <v>辛</v>
      </c>
      <c r="B667" s="199" t="str">
        <f>VLOOKUP(MOD(E667,12),十二支,3,FALSE)</f>
        <v xml:space="preserve">02 零 </v>
      </c>
      <c r="C667" s="200" t="str">
        <f>VLOOKUP(F667,星座,3,TRUE)</f>
        <v xml:space="preserve">12 海 </v>
      </c>
      <c r="D667" s="531">
        <v>18705</v>
      </c>
      <c r="E667" s="1">
        <f>IFERROR(YEAR(D667),LEFT(D667,4))</f>
        <v>1951</v>
      </c>
      <c r="F667" s="1" t="str">
        <f>IF(ISTEXT(D667),RIGHT(D667,5),TEXT(D667,"mm/dd"))</f>
        <v>03/18</v>
      </c>
      <c r="G667" s="44">
        <f>SUM(MID(E667,1,1),MID(E667,2,1),MID(E667,3,1),MID(E667,4,1),MID(F667,1,1),MID(F667,2,1),MID(F667,4,1),MID(F667,5,1))</f>
        <v>28</v>
      </c>
      <c r="H667" s="45">
        <f>IF(MOD(G667,9)=0,9,MOD(G667,9))</f>
        <v>1</v>
      </c>
      <c r="I667" s="45" t="str">
        <f>IFERROR(MID("日月火水木金土",WEEKDAY(D667),1),"")</f>
        <v>日</v>
      </c>
      <c r="J667" s="304" t="s">
        <v>227</v>
      </c>
      <c r="K667" s="202" t="str">
        <f>VLOOKUP(F667,石と花メイン,3,FALSE)</f>
        <v>◆金緑石</v>
      </c>
      <c r="L667" s="297" t="str">
        <f>VLOOKUP(F667,石と花メイン,4,FALSE)</f>
        <v>花水木【アメリカ山法師】</v>
      </c>
      <c r="M667" s="393">
        <f>IF(OR(MONTH(F667)&lt;7,AND(MONTH(F667)=7,DAY(F667)&lt;=25)),
MOD(SUM((E667-1901)*365,259),260),
MOD(SUM((E667-1900)*365,259),260))</f>
        <v>49</v>
      </c>
      <c r="N667" s="390">
        <f>IF(AND(MONTH(F667)=7,DAY(F667)&gt;25),1,
ROUNDDOWN((SUM(VLOOKUP(MONTH(F667),D暦変換用数値,2,FALSE),DAY(F667))/28)+1,0))</f>
        <v>9</v>
      </c>
      <c r="O667" s="205">
        <f>IF(AND(MONTH(F667)=7,DAY(F667)&gt;25),DAY(F667)-25,
MOD((SUM(VLOOKUP(MONTH(F667),D暦変換用数値,2,FALSE),DAY(F667))),28)+1)</f>
        <v>12</v>
      </c>
      <c r="P667" s="406">
        <f>IF(OR(MONTH(F667)&lt;7,AND(MONTH(F667)=7,DAY(F667)&lt;=25)),
MOD(SUM((E667-1901)*365,(N667-1)*28,O667,258),260),
MOD(SUM((E667-1900)*365,(N667-1)*28,O667,258),260))</f>
        <v>24</v>
      </c>
      <c r="Q667" s="373" t="str">
        <f>VLOOKUP(MOD(P667,4),色,2,FALSE)</f>
        <v>黄色い</v>
      </c>
      <c r="R667" s="291" t="str">
        <f>VLOOKUP(MOD(P667,13),銀河の音,2,FALSE)</f>
        <v>スペクトルの</v>
      </c>
      <c r="S667" s="384" t="str">
        <f>VLOOKUP(MOD(P667,20),太陽の紋章,2,FALSE)</f>
        <v>種</v>
      </c>
      <c r="T667" s="105" t="s">
        <v>3343</v>
      </c>
    </row>
    <row r="668" spans="1:20" s="80" customFormat="1" ht="13.5" customHeight="1">
      <c r="A668" s="50" t="str">
        <f>VLOOKUP(MOD(E668,10),十干,2,FALSE)</f>
        <v>癸</v>
      </c>
      <c r="B668" s="199" t="str">
        <f>VLOOKUP(MOD(E668,12),十二支,3,FALSE)</f>
        <v xml:space="preserve">02 零 </v>
      </c>
      <c r="C668" s="200" t="str">
        <f>VLOOKUP(F668,星座,3,TRUE)</f>
        <v xml:space="preserve">12 海 </v>
      </c>
      <c r="D668" s="531">
        <v>23065</v>
      </c>
      <c r="E668" s="1">
        <f>IFERROR(YEAR(D668),LEFT(D668,4))</f>
        <v>1963</v>
      </c>
      <c r="F668" s="1" t="str">
        <f>IF(ISTEXT(D668),RIGHT(D668,5),TEXT(D668,"mm/dd"))</f>
        <v>02/23</v>
      </c>
      <c r="G668" s="44">
        <f>SUM(MID(E668,1,1),MID(E668,2,1),MID(E668,3,1),MID(E668,4,1),MID(F668,1,1),MID(F668,2,1),MID(F668,4,1),MID(F668,5,1))</f>
        <v>26</v>
      </c>
      <c r="H668" s="45">
        <f>IF(MOD(G668,9)=0,9,MOD(G668,9))</f>
        <v>8</v>
      </c>
      <c r="I668" s="45" t="str">
        <f>IFERROR(MID("日月火水木金土",WEEKDAY(D668),1),"")</f>
        <v>土</v>
      </c>
      <c r="J668" s="304" t="s">
        <v>228</v>
      </c>
      <c r="K668" s="202" t="str">
        <f>VLOOKUP(F668,石と花メイン,3,FALSE)</f>
        <v>◆柘榴石</v>
      </c>
      <c r="L668" s="297" t="str">
        <f>VLOOKUP(F668,石と花メイン,4,FALSE)</f>
        <v>辛夷【山蘭】</v>
      </c>
      <c r="M668" s="393">
        <f>IF(OR(MONTH(F668)&lt;7,AND(MONTH(F668)=7,DAY(F668)&lt;=25)),
MOD(SUM((E668-1901)*365,259),260),
MOD(SUM((E668-1900)*365,259),260))</f>
        <v>9</v>
      </c>
      <c r="N668" s="390">
        <f>IF(AND(MONTH(F668)=7,DAY(F668)&gt;25),1,
ROUNDDOWN((SUM(VLOOKUP(MONTH(F668),D暦変換用数値,2,FALSE),DAY(F668))/28)+1,0))</f>
        <v>8</v>
      </c>
      <c r="O668" s="205">
        <f>IF(AND(MONTH(F668)=7,DAY(F668)&gt;25),DAY(F668)-25,
MOD((SUM(VLOOKUP(MONTH(F668),D暦変換用数値,2,FALSE),DAY(F668))),28)+1)</f>
        <v>17</v>
      </c>
      <c r="P668" s="406">
        <f>IF(OR(MONTH(F668)&lt;7,AND(MONTH(F668)=7,DAY(F668)&lt;=25)),
MOD(SUM((E668-1901)*365,(N668-1)*28,O668,258),260),
MOD(SUM((E668-1900)*365,(N668-1)*28,O668,258),260))</f>
        <v>221</v>
      </c>
      <c r="Q668" s="372" t="str">
        <f>VLOOKUP(MOD(P668,4),色,2,FALSE)</f>
        <v>赤い</v>
      </c>
      <c r="R668" s="290" t="str">
        <f>VLOOKUP(MOD(P668,13),銀河の音,2,FALSE)</f>
        <v>宇宙の</v>
      </c>
      <c r="S668" s="383" t="str">
        <f>VLOOKUP(MOD(P668,20),太陽の紋章,2,FALSE)</f>
        <v>竜</v>
      </c>
      <c r="T668" s="98" t="s">
        <v>3736</v>
      </c>
    </row>
    <row r="669" spans="1:20" s="80" customFormat="1" ht="13.5" customHeight="1">
      <c r="A669" s="50" t="str">
        <f>VLOOKUP(MOD(E669,10),十干,2,FALSE)</f>
        <v>癸</v>
      </c>
      <c r="B669" s="199" t="str">
        <f>VLOOKUP(MOD(E669,12),十二支,3,FALSE)</f>
        <v xml:space="preserve">02 零 </v>
      </c>
      <c r="C669" s="200" t="str">
        <f>VLOOKUP(F669,星座,3,TRUE)</f>
        <v xml:space="preserve">12 海 </v>
      </c>
      <c r="D669" s="531">
        <v>23069</v>
      </c>
      <c r="E669" s="1">
        <f>IFERROR(YEAR(D669),LEFT(D669,4))</f>
        <v>1963</v>
      </c>
      <c r="F669" s="1" t="str">
        <f>IF(ISTEXT(D669),RIGHT(D669,5),TEXT(D669,"mm/dd"))</f>
        <v>02/27</v>
      </c>
      <c r="G669" s="44">
        <f>SUM(MID(E669,1,1),MID(E669,2,1),MID(E669,3,1),MID(E669,4,1),MID(F669,1,1),MID(F669,2,1),MID(F669,4,1),MID(F669,5,1))</f>
        <v>30</v>
      </c>
      <c r="H669" s="45">
        <f>IF(MOD(G669,9)=0,9,MOD(G669,9))</f>
        <v>3</v>
      </c>
      <c r="I669" s="45" t="str">
        <f>IFERROR(MID("日月火水木金土",WEEKDAY(D669),1),"")</f>
        <v>水</v>
      </c>
      <c r="J669" s="304" t="s">
        <v>229</v>
      </c>
      <c r="K669" s="202" t="str">
        <f>VLOOKUP(F669,石と花メイン,3,FALSE)</f>
        <v>○真珠</v>
      </c>
      <c r="L669" s="297" t="str">
        <f>VLOOKUP(F669,石と花メイン,4,FALSE)</f>
        <v>大甘菜【オーニソガラム】</v>
      </c>
      <c r="M669" s="393">
        <f>IF(OR(MONTH(F669)&lt;7,AND(MONTH(F669)=7,DAY(F669)&lt;=25)),
MOD(SUM((E669-1901)*365,259),260),
MOD(SUM((E669-1900)*365,259),260))</f>
        <v>9</v>
      </c>
      <c r="N669" s="390">
        <f>IF(AND(MONTH(F669)=7,DAY(F669)&gt;25),1,
ROUNDDOWN((SUM(VLOOKUP(MONTH(F669),D暦変換用数値,2,FALSE),DAY(F669))/28)+1,0))</f>
        <v>8</v>
      </c>
      <c r="O669" s="205">
        <f>IF(AND(MONTH(F669)=7,DAY(F669)&gt;25),DAY(F669)-25,
MOD((SUM(VLOOKUP(MONTH(F669),D暦変換用数値,2,FALSE),DAY(F669))),28)+1)</f>
        <v>21</v>
      </c>
      <c r="P669" s="406">
        <f>IF(OR(MONTH(F669)&lt;7,AND(MONTH(F669)=7,DAY(F669)&lt;=25)),
MOD(SUM((E669-1901)*365,(N669-1)*28,O669,258),260),
MOD(SUM((E669-1900)*365,(N669-1)*28,O669,258),260))</f>
        <v>225</v>
      </c>
      <c r="Q669" s="372" t="str">
        <f>VLOOKUP(MOD(P669,4),色,2,FALSE)</f>
        <v>赤い</v>
      </c>
      <c r="R669" s="290" t="str">
        <f>VLOOKUP(MOD(P669,13),銀河の音,2,FALSE)</f>
        <v>自己存在の</v>
      </c>
      <c r="S669" s="383" t="str">
        <f>VLOOKUP(MOD(P669,20),太陽の紋章,2,FALSE)</f>
        <v>蛇</v>
      </c>
      <c r="T669" s="111" t="s">
        <v>2242</v>
      </c>
    </row>
    <row r="670" spans="1:20" s="80" customFormat="1" ht="13.5" customHeight="1">
      <c r="A670" s="50" t="str">
        <f>VLOOKUP(MOD(E670,10),十干,2,FALSE)</f>
        <v>癸</v>
      </c>
      <c r="B670" s="199" t="str">
        <f>VLOOKUP(MOD(E670,12),十二支,3,FALSE)</f>
        <v xml:space="preserve">02 零 </v>
      </c>
      <c r="C670" s="200" t="str">
        <f>VLOOKUP(F670,星座,3,TRUE)</f>
        <v xml:space="preserve">12 海 </v>
      </c>
      <c r="D670" s="531">
        <v>23071</v>
      </c>
      <c r="E670" s="1">
        <f>IFERROR(YEAR(D670),LEFT(D670,4))</f>
        <v>1963</v>
      </c>
      <c r="F670" s="1" t="str">
        <f>IF(ISTEXT(D670),RIGHT(D670,5),TEXT(D670,"mm/dd"))</f>
        <v>03/01</v>
      </c>
      <c r="G670" s="44">
        <f>SUM(MID(E670,1,1),MID(E670,2,1),MID(E670,3,1),MID(E670,4,1),MID(F670,1,1),MID(F670,2,1),MID(F670,4,1),MID(F670,5,1))</f>
        <v>23</v>
      </c>
      <c r="H670" s="45">
        <f>IF(MOD(G670,9)=0,9,MOD(G670,9))</f>
        <v>5</v>
      </c>
      <c r="I670" s="45" t="str">
        <f>IFERROR(MID("日月火水木金土",WEEKDAY(D670),1),"")</f>
        <v>金</v>
      </c>
      <c r="J670" s="304" t="s">
        <v>230</v>
      </c>
      <c r="K670" s="202" t="str">
        <f>VLOOKUP(F670,石と花メイン,3,FALSE)</f>
        <v>■血碧玉</v>
      </c>
      <c r="L670" s="297" t="str">
        <f>VLOOKUP(F670,石と花メイン,4,FALSE)</f>
        <v>杏【唐桃】</v>
      </c>
      <c r="M670" s="393">
        <f>IF(OR(MONTH(F670)&lt;7,AND(MONTH(F670)=7,DAY(F670)&lt;=25)),
MOD(SUM((E670-1901)*365,259),260),
MOD(SUM((E670-1900)*365,259),260))</f>
        <v>9</v>
      </c>
      <c r="N670" s="390">
        <f>IF(AND(MONTH(F670)=7,DAY(F670)&gt;25),1,
ROUNDDOWN((SUM(VLOOKUP(MONTH(F670),D暦変換用数値,2,FALSE),DAY(F670))/28)+1,0))</f>
        <v>8</v>
      </c>
      <c r="O670" s="205">
        <f>IF(AND(MONTH(F670)=7,DAY(F670)&gt;25),DAY(F670)-25,
MOD((SUM(VLOOKUP(MONTH(F670),D暦変換用数値,2,FALSE),DAY(F670))),28)+1)</f>
        <v>23</v>
      </c>
      <c r="P670" s="406">
        <f>IF(OR(MONTH(F670)&lt;7,AND(MONTH(F670)=7,DAY(F670)&lt;=25)),
MOD(SUM((E670-1901)*365,(N670-1)*28,O670,258),260),
MOD(SUM((E670-1900)*365,(N670-1)*28,O670,258),260))</f>
        <v>227</v>
      </c>
      <c r="Q670" s="374" t="str">
        <f>VLOOKUP(MOD(P670,4),色,2,FALSE)</f>
        <v>青い</v>
      </c>
      <c r="R670" s="292" t="str">
        <f>VLOOKUP(MOD(P670,13),銀河の音,2,FALSE)</f>
        <v>律動の</v>
      </c>
      <c r="S670" s="385" t="str">
        <f>VLOOKUP(MOD(P670,20),太陽の紋章,2,FALSE)</f>
        <v>手</v>
      </c>
      <c r="T670" s="98" t="s">
        <v>3736</v>
      </c>
    </row>
    <row r="671" spans="1:20" s="80" customFormat="1" ht="13.5" customHeight="1">
      <c r="A671" s="50" t="str">
        <f>VLOOKUP(MOD(E671,10),十干,2,FALSE)</f>
        <v>癸</v>
      </c>
      <c r="B671" s="199" t="str">
        <f>VLOOKUP(MOD(E671,12),十二支,3,FALSE)</f>
        <v xml:space="preserve">02 零 </v>
      </c>
      <c r="C671" s="200" t="str">
        <f>VLOOKUP(F671,星座,3,TRUE)</f>
        <v xml:space="preserve">12 海 </v>
      </c>
      <c r="D671" s="531">
        <v>23074</v>
      </c>
      <c r="E671" s="1">
        <f>IFERROR(YEAR(D671),LEFT(D671,4))</f>
        <v>1963</v>
      </c>
      <c r="F671" s="1" t="str">
        <f>IF(ISTEXT(D671),RIGHT(D671,5),TEXT(D671,"mm/dd"))</f>
        <v>03/04</v>
      </c>
      <c r="G671" s="44">
        <f>SUM(MID(E671,1,1),MID(E671,2,1),MID(E671,3,1),MID(E671,4,1),MID(F671,1,1),MID(F671,2,1),MID(F671,4,1),MID(F671,5,1))</f>
        <v>26</v>
      </c>
      <c r="H671" s="45">
        <f>IF(MOD(G671,9)=0,9,MOD(G671,9))</f>
        <v>8</v>
      </c>
      <c r="I671" s="45" t="str">
        <f>IFERROR(MID("日月火水木金土",WEEKDAY(D671),1),"")</f>
        <v>月</v>
      </c>
      <c r="J671" s="304" t="s">
        <v>231</v>
      </c>
      <c r="K671" s="202" t="str">
        <f>VLOOKUP(F671,石と花メイン,3,FALSE)</f>
        <v>◆黄玉</v>
      </c>
      <c r="L671" s="297" t="str">
        <f>VLOOKUP(F671,石と花メイン,4,FALSE)</f>
        <v>木苺【野苺】</v>
      </c>
      <c r="M671" s="393">
        <f>IF(OR(MONTH(F671)&lt;7,AND(MONTH(F671)=7,DAY(F671)&lt;=25)),
MOD(SUM((E671-1901)*365,259),260),
MOD(SUM((E671-1900)*365,259),260))</f>
        <v>9</v>
      </c>
      <c r="N671" s="390">
        <f>IF(AND(MONTH(F671)=7,DAY(F671)&gt;25),1,
ROUNDDOWN((SUM(VLOOKUP(MONTH(F671),D暦変換用数値,2,FALSE),DAY(F671))/28)+1,0))</f>
        <v>8</v>
      </c>
      <c r="O671" s="205">
        <f>IF(AND(MONTH(F671)=7,DAY(F671)&gt;25),DAY(F671)-25,
MOD((SUM(VLOOKUP(MONTH(F671),D暦変換用数値,2,FALSE),DAY(F671))),28)+1)</f>
        <v>26</v>
      </c>
      <c r="P671" s="406">
        <f>IF(OR(MONTH(F671)&lt;7,AND(MONTH(F671)=7,DAY(F671)&lt;=25)),
MOD(SUM((E671-1901)*365,(N671-1)*28,O671,258),260),
MOD(SUM((E671-1900)*365,(N671-1)*28,O671,258),260))</f>
        <v>230</v>
      </c>
      <c r="Q671" s="375" t="str">
        <f>VLOOKUP(MOD(P671,4),色,2,FALSE)</f>
        <v>白い</v>
      </c>
      <c r="R671" s="293" t="str">
        <f>VLOOKUP(MOD(P671,13),銀河の音,2,FALSE)</f>
        <v>太陽の</v>
      </c>
      <c r="S671" s="386" t="str">
        <f>VLOOKUP(MOD(P671,20),太陽の紋章,2,FALSE)</f>
        <v>犬</v>
      </c>
      <c r="T671" s="103" t="s">
        <v>4439</v>
      </c>
    </row>
    <row r="672" spans="1:20" s="80" customFormat="1" ht="13.5" customHeight="1">
      <c r="A672" s="50" t="str">
        <f>VLOOKUP(MOD(E672,10),十干,2,FALSE)</f>
        <v>癸</v>
      </c>
      <c r="B672" s="199" t="str">
        <f>VLOOKUP(MOD(E672,12),十二支,3,FALSE)</f>
        <v xml:space="preserve">02 零 </v>
      </c>
      <c r="C672" s="200" t="str">
        <f>VLOOKUP(F672,星座,3,TRUE)</f>
        <v xml:space="preserve">12 海 </v>
      </c>
      <c r="D672" s="531">
        <v>23077</v>
      </c>
      <c r="E672" s="1">
        <f>IFERROR(YEAR(D672),LEFT(D672,4))</f>
        <v>1963</v>
      </c>
      <c r="F672" s="1" t="str">
        <f>IF(ISTEXT(D672),RIGHT(D672,5),TEXT(D672,"mm/dd"))</f>
        <v>03/07</v>
      </c>
      <c r="G672" s="44">
        <f>SUM(MID(E672,1,1),MID(E672,2,1),MID(E672,3,1),MID(E672,4,1),MID(F672,1,1),MID(F672,2,1),MID(F672,4,1),MID(F672,5,1))</f>
        <v>29</v>
      </c>
      <c r="H672" s="45">
        <f>IF(MOD(G672,9)=0,9,MOD(G672,9))</f>
        <v>2</v>
      </c>
      <c r="I672" s="45" t="str">
        <f>IFERROR(MID("日月火水木金土",WEEKDAY(D672),1),"")</f>
        <v>木</v>
      </c>
      <c r="J672" s="304" t="s">
        <v>232</v>
      </c>
      <c r="K672" s="202" t="str">
        <f>VLOOKUP(F672,石と花メイン,3,FALSE)</f>
        <v>■瑪瑙</v>
      </c>
      <c r="L672" s="297" t="str">
        <f>VLOOKUP(F672,石と花メイン,4,FALSE)</f>
        <v>薺【ぺんぺん草】</v>
      </c>
      <c r="M672" s="393">
        <f>IF(OR(MONTH(F672)&lt;7,AND(MONTH(F672)=7,DAY(F672)&lt;=25)),
MOD(SUM((E672-1901)*365,259),260),
MOD(SUM((E672-1900)*365,259),260))</f>
        <v>9</v>
      </c>
      <c r="N672" s="390">
        <f>IF(AND(MONTH(F672)=7,DAY(F672)&gt;25),1,
ROUNDDOWN((SUM(VLOOKUP(MONTH(F672),D暦変換用数値,2,FALSE),DAY(F672))/28)+1,0))</f>
        <v>9</v>
      </c>
      <c r="O672" s="205">
        <f>IF(AND(MONTH(F672)=7,DAY(F672)&gt;25),DAY(F672)-25,
MOD((SUM(VLOOKUP(MONTH(F672),D暦変換用数値,2,FALSE),DAY(F672))),28)+1)</f>
        <v>1</v>
      </c>
      <c r="P672" s="406">
        <f>IF(OR(MONTH(F672)&lt;7,AND(MONTH(F672)=7,DAY(F672)&lt;=25)),
MOD(SUM((E672-1901)*365,(N672-1)*28,O672,258),260),
MOD(SUM((E672-1900)*365,(N672-1)*28,O672,258),260))</f>
        <v>233</v>
      </c>
      <c r="Q672" s="372" t="str">
        <f>VLOOKUP(MOD(P672,4),色,2,FALSE)</f>
        <v>赤い</v>
      </c>
      <c r="R672" s="290" t="str">
        <f>VLOOKUP(MOD(P672,13),銀河の音,2,FALSE)</f>
        <v>水晶の</v>
      </c>
      <c r="S672" s="383" t="str">
        <f>VLOOKUP(MOD(P672,20),太陽の紋章,2,FALSE)</f>
        <v>空歩く者</v>
      </c>
      <c r="T672" s="98" t="s">
        <v>3736</v>
      </c>
    </row>
    <row r="673" spans="1:20" s="80" customFormat="1" ht="13.5" customHeight="1">
      <c r="A673" s="50" t="str">
        <f>VLOOKUP(MOD(E673,10),十干,2,FALSE)</f>
        <v>癸</v>
      </c>
      <c r="B673" s="199" t="str">
        <f>VLOOKUP(MOD(E673,12),十二支,3,FALSE)</f>
        <v xml:space="preserve">02 零 </v>
      </c>
      <c r="C673" s="200" t="str">
        <f>VLOOKUP(F673,星座,3,TRUE)</f>
        <v xml:space="preserve">12 海 </v>
      </c>
      <c r="D673" s="531">
        <v>23080</v>
      </c>
      <c r="E673" s="1">
        <f>IFERROR(YEAR(D673),LEFT(D673,4))</f>
        <v>1963</v>
      </c>
      <c r="F673" s="1" t="str">
        <f>IF(ISTEXT(D673),RIGHT(D673,5),TEXT(D673,"mm/dd"))</f>
        <v>03/10</v>
      </c>
      <c r="G673" s="44">
        <f>SUM(MID(E673,1,1),MID(E673,2,1),MID(E673,3,1),MID(E673,4,1),MID(F673,1,1),MID(F673,2,1),MID(F673,4,1),MID(F673,5,1))</f>
        <v>23</v>
      </c>
      <c r="H673" s="45">
        <f>IF(MOD(G673,9)=0,9,MOD(G673,9))</f>
        <v>5</v>
      </c>
      <c r="I673" s="45" t="str">
        <f>IFERROR(MID("日月火水木金土",WEEKDAY(D673),1),"")</f>
        <v>日</v>
      </c>
      <c r="J673" s="304" t="s">
        <v>233</v>
      </c>
      <c r="K673" s="202" t="str">
        <f>VLOOKUP(F673,石と花メイン,3,FALSE)</f>
        <v>●蛋白石</v>
      </c>
      <c r="L673" s="297" t="str">
        <f>VLOOKUP(F673,石と花メイン,4,FALSE)</f>
        <v>ルピナス【登藤/昇藤】</v>
      </c>
      <c r="M673" s="393">
        <f>IF(OR(MONTH(F673)&lt;7,AND(MONTH(F673)=7,DAY(F673)&lt;=25)),
MOD(SUM((E673-1901)*365,259),260),
MOD(SUM((E673-1900)*365,259),260))</f>
        <v>9</v>
      </c>
      <c r="N673" s="390">
        <f>IF(AND(MONTH(F673)=7,DAY(F673)&gt;25),1,
ROUNDDOWN((SUM(VLOOKUP(MONTH(F673),D暦変換用数値,2,FALSE),DAY(F673))/28)+1,0))</f>
        <v>9</v>
      </c>
      <c r="O673" s="205">
        <f>IF(AND(MONTH(F673)=7,DAY(F673)&gt;25),DAY(F673)-25,
MOD((SUM(VLOOKUP(MONTH(F673),D暦変換用数値,2,FALSE),DAY(F673))),28)+1)</f>
        <v>4</v>
      </c>
      <c r="P673" s="406">
        <f>IF(OR(MONTH(F673)&lt;7,AND(MONTH(F673)=7,DAY(F673)&lt;=25)),
MOD(SUM((E673-1901)*365,(N673-1)*28,O673,258),260),
MOD(SUM((E673-1900)*365,(N673-1)*28,O673,258),260))</f>
        <v>236</v>
      </c>
      <c r="Q673" s="373" t="str">
        <f>VLOOKUP(MOD(P673,4),色,2,FALSE)</f>
        <v>黄色い</v>
      </c>
      <c r="R673" s="291" t="str">
        <f>VLOOKUP(MOD(P673,13),銀河の音,2,FALSE)</f>
        <v>月の</v>
      </c>
      <c r="S673" s="384" t="str">
        <f>VLOOKUP(MOD(P673,20),太陽の紋章,2,FALSE)</f>
        <v>戦士</v>
      </c>
      <c r="T673" s="98" t="s">
        <v>3736</v>
      </c>
    </row>
    <row r="674" spans="1:20" s="80" customFormat="1" ht="13.5" customHeight="1">
      <c r="A674" s="50" t="str">
        <f>VLOOKUP(MOD(E674,10),十干,2,FALSE)</f>
        <v>癸</v>
      </c>
      <c r="B674" s="199" t="str">
        <f>VLOOKUP(MOD(E674,12),十二支,3,FALSE)</f>
        <v xml:space="preserve">02 零 </v>
      </c>
      <c r="C674" s="200" t="str">
        <f>VLOOKUP(F674,星座,3,TRUE)</f>
        <v xml:space="preserve">12 海 </v>
      </c>
      <c r="D674" s="531">
        <v>23085</v>
      </c>
      <c r="E674" s="1">
        <f>IFERROR(YEAR(D674),LEFT(D674,4))</f>
        <v>1963</v>
      </c>
      <c r="F674" s="1" t="str">
        <f>IF(ISTEXT(D674),RIGHT(D674,5),TEXT(D674,"mm/dd"))</f>
        <v>03/15</v>
      </c>
      <c r="G674" s="44">
        <f>SUM(MID(E674,1,1),MID(E674,2,1),MID(E674,3,1),MID(E674,4,1),MID(F674,1,1),MID(F674,2,1),MID(F674,4,1),MID(F674,5,1))</f>
        <v>28</v>
      </c>
      <c r="H674" s="45">
        <f>IF(MOD(G674,9)=0,9,MOD(G674,9))</f>
        <v>1</v>
      </c>
      <c r="I674" s="45" t="str">
        <f>IFERROR(MID("日月火水木金土",WEEKDAY(D674),1),"")</f>
        <v>金</v>
      </c>
      <c r="J674" s="304" t="s">
        <v>234</v>
      </c>
      <c r="K674" s="202" t="str">
        <f>VLOOKUP(F674,石と花メイン,3,FALSE)</f>
        <v>◇金剛石</v>
      </c>
      <c r="L674" s="297" t="str">
        <f>VLOOKUP(F674,石と花メイン,4,FALSE)</f>
        <v>山丹花【イクソラ】</v>
      </c>
      <c r="M674" s="393">
        <f>IF(OR(MONTH(F674)&lt;7,AND(MONTH(F674)=7,DAY(F674)&lt;=25)),
MOD(SUM((E674-1901)*365,259),260),
MOD(SUM((E674-1900)*365,259),260))</f>
        <v>9</v>
      </c>
      <c r="N674" s="390">
        <f>IF(AND(MONTH(F674)=7,DAY(F674)&gt;25),1,
ROUNDDOWN((SUM(VLOOKUP(MONTH(F674),D暦変換用数値,2,FALSE),DAY(F674))/28)+1,0))</f>
        <v>9</v>
      </c>
      <c r="O674" s="205">
        <f>IF(AND(MONTH(F674)=7,DAY(F674)&gt;25),DAY(F674)-25,
MOD((SUM(VLOOKUP(MONTH(F674),D暦変換用数値,2,FALSE),DAY(F674))),28)+1)</f>
        <v>9</v>
      </c>
      <c r="P674" s="406">
        <f>IF(OR(MONTH(F674)&lt;7,AND(MONTH(F674)=7,DAY(F674)&lt;=25)),
MOD(SUM((E674-1901)*365,(N674-1)*28,O674,258),260),
MOD(SUM((E674-1900)*365,(N674-1)*28,O674,258),260))</f>
        <v>241</v>
      </c>
      <c r="Q674" s="372" t="str">
        <f>VLOOKUP(MOD(P674,4),色,2,FALSE)</f>
        <v>赤い</v>
      </c>
      <c r="R674" s="290" t="str">
        <f>VLOOKUP(MOD(P674,13),銀河の音,2,FALSE)</f>
        <v>共振の</v>
      </c>
      <c r="S674" s="383" t="str">
        <f>VLOOKUP(MOD(P674,20),太陽の紋章,2,FALSE)</f>
        <v>竜</v>
      </c>
      <c r="T674" s="111" t="s">
        <v>3887</v>
      </c>
    </row>
    <row r="675" spans="1:20" s="80" customFormat="1" ht="13.5" customHeight="1">
      <c r="A675" s="50" t="str">
        <f>VLOOKUP(MOD(E675,10),十干,2,FALSE)</f>
        <v>癸</v>
      </c>
      <c r="B675" s="199" t="str">
        <f>VLOOKUP(MOD(E675,12),十二支,3,FALSE)</f>
        <v xml:space="preserve">02 零 </v>
      </c>
      <c r="C675" s="200" t="str">
        <f>VLOOKUP(F675,星座,3,TRUE)</f>
        <v xml:space="preserve">12 海 </v>
      </c>
      <c r="D675" s="535">
        <v>23087</v>
      </c>
      <c r="E675" s="45">
        <f>IFERROR(YEAR(D675),LEFT(D675,4))</f>
        <v>1963</v>
      </c>
      <c r="F675" s="45" t="str">
        <f>IF(ISTEXT(D675),RIGHT(D675,5),TEXT(D675,"mm/dd"))</f>
        <v>03/17</v>
      </c>
      <c r="G675" s="45">
        <f>SUM(MID(E675,1,1),MID(E675,2,1),MID(E675,3,1),MID(E675,4,1),MID(F675,1,1),MID(F675,2,1),MID(F675,4,1),MID(F675,5,1))</f>
        <v>30</v>
      </c>
      <c r="H675" s="45">
        <f>IF(MOD(G675,9)=0,9,MOD(G675,9))</f>
        <v>3</v>
      </c>
      <c r="I675" s="45" t="str">
        <f>IFERROR(MID("日月火水木金土",WEEKDAY(D675),1),"")</f>
        <v>日</v>
      </c>
      <c r="J675" s="305" t="s">
        <v>2119</v>
      </c>
      <c r="K675" s="203" t="str">
        <f>VLOOKUP(F675,石と花メイン,3,FALSE)</f>
        <v>◆翠玉</v>
      </c>
      <c r="L675" s="298" t="str">
        <f>VLOOKUP(F675,石と花メイン,4,FALSE)</f>
        <v>豌豆</v>
      </c>
      <c r="M675" s="394">
        <f>IF(OR(MONTH(F675)&lt;7,AND(MONTH(F675)=7,DAY(F675)&lt;=25)),
MOD(SUM((E675-1901)*365,259),260),
MOD(SUM((E675-1900)*365,259),260))</f>
        <v>9</v>
      </c>
      <c r="N675" s="391">
        <f>IF(AND(MONTH(F675)=7,DAY(F675)&gt;25),1,
ROUNDDOWN((SUM(VLOOKUP(MONTH(F675),D暦変換用数値,2,FALSE),DAY(F675))/28)+1,0))</f>
        <v>9</v>
      </c>
      <c r="O675" s="46">
        <f>IF(AND(MONTH(F675)=7,DAY(F675)&gt;25),DAY(F675)-25,
MOD((SUM(VLOOKUP(MONTH(F675),D暦変換用数値,2,FALSE),DAY(F675))),28)+1)</f>
        <v>11</v>
      </c>
      <c r="P675" s="407">
        <f>IF(OR(MONTH(F675)&lt;7,AND(MONTH(F675)=7,DAY(F675)&lt;=25)),
MOD(SUM((E675-1901)*365,(N675-1)*28,O675,258),260),
MOD(SUM((E675-1900)*365,(N675-1)*28,O675,258),260))</f>
        <v>243</v>
      </c>
      <c r="Q675" s="374" t="str">
        <f>VLOOKUP(MOD(P675,4),色,2,FALSE)</f>
        <v>青い</v>
      </c>
      <c r="R675" s="292" t="str">
        <f>VLOOKUP(MOD(P675,13),銀河の音,2,FALSE)</f>
        <v>太陽の</v>
      </c>
      <c r="S675" s="385" t="str">
        <f>VLOOKUP(MOD(P675,20),太陽の紋章,2,FALSE)</f>
        <v>夜</v>
      </c>
      <c r="T675" s="110" t="s">
        <v>6754</v>
      </c>
    </row>
    <row r="676" spans="1:20" s="80" customFormat="1" ht="13.5" customHeight="1">
      <c r="A676" s="50" t="str">
        <f>VLOOKUP(MOD(E676,10),十干,2,FALSE)</f>
        <v>乙</v>
      </c>
      <c r="B676" s="199" t="str">
        <f>VLOOKUP(MOD(E676,12),十二支,3,FALSE)</f>
        <v xml:space="preserve">02 零 </v>
      </c>
      <c r="C676" s="200" t="str">
        <f>VLOOKUP(F676,星座,3,TRUE)</f>
        <v xml:space="preserve">12 海 </v>
      </c>
      <c r="D676" s="531">
        <v>27463</v>
      </c>
      <c r="E676" s="1">
        <f>IFERROR(YEAR(D676),LEFT(D676,4))</f>
        <v>1975</v>
      </c>
      <c r="F676" s="1" t="str">
        <f>IF(ISTEXT(D676),RIGHT(D676,5),TEXT(D676,"mm/dd"))</f>
        <v>03/10</v>
      </c>
      <c r="G676" s="44">
        <f>SUM(MID(E676,1,1),MID(E676,2,1),MID(E676,3,1),MID(E676,4,1),MID(F676,1,1),MID(F676,2,1),MID(F676,4,1),MID(F676,5,1))</f>
        <v>26</v>
      </c>
      <c r="H676" s="45">
        <f>IF(MOD(G676,9)=0,9,MOD(G676,9))</f>
        <v>8</v>
      </c>
      <c r="I676" s="45" t="str">
        <f>IFERROR(MID("日月火水木金土",WEEKDAY(D676),1),"")</f>
        <v>月</v>
      </c>
      <c r="J676" s="304" t="s">
        <v>235</v>
      </c>
      <c r="K676" s="202" t="str">
        <f>VLOOKUP(F676,石と花メイン,3,FALSE)</f>
        <v>●蛋白石</v>
      </c>
      <c r="L676" s="297" t="str">
        <f>VLOOKUP(F676,石と花メイン,4,FALSE)</f>
        <v>ルピナス【登藤/昇藤】</v>
      </c>
      <c r="M676" s="393">
        <f>IF(OR(MONTH(F676)&lt;7,AND(MONTH(F676)=7,DAY(F676)&lt;=25)),
MOD(SUM((E676-1901)*365,259),260),
MOD(SUM((E676-1900)*365,259),260))</f>
        <v>229</v>
      </c>
      <c r="N676" s="390">
        <f>IF(AND(MONTH(F676)=7,DAY(F676)&gt;25),1,
ROUNDDOWN((SUM(VLOOKUP(MONTH(F676),D暦変換用数値,2,FALSE),DAY(F676))/28)+1,0))</f>
        <v>9</v>
      </c>
      <c r="O676" s="205">
        <f>IF(AND(MONTH(F676)=7,DAY(F676)&gt;25),DAY(F676)-25,
MOD((SUM(VLOOKUP(MONTH(F676),D暦変換用数値,2,FALSE),DAY(F676))),28)+1)</f>
        <v>4</v>
      </c>
      <c r="P676" s="406">
        <f>IF(OR(MONTH(F676)&lt;7,AND(MONTH(F676)=7,DAY(F676)&lt;=25)),
MOD(SUM((E676-1901)*365,(N676-1)*28,O676,258),260),
MOD(SUM((E676-1900)*365,(N676-1)*28,O676,258),260))</f>
        <v>196</v>
      </c>
      <c r="Q676" s="373" t="str">
        <f>VLOOKUP(MOD(P676,4),色,2,FALSE)</f>
        <v>黄色い</v>
      </c>
      <c r="R676" s="291" t="str">
        <f>VLOOKUP(MOD(P676,13),銀河の音,2,FALSE)</f>
        <v>磁気の</v>
      </c>
      <c r="S676" s="384" t="str">
        <f>VLOOKUP(MOD(P676,20),太陽の紋章,2,FALSE)</f>
        <v>戦士</v>
      </c>
      <c r="T676" s="98" t="s">
        <v>3736</v>
      </c>
    </row>
    <row r="677" spans="1:20" s="80" customFormat="1" ht="13.5" customHeight="1">
      <c r="A677" s="282" t="str">
        <f>VLOOKUP(MOD(E677,10),十干,2,FALSE)</f>
        <v>乙</v>
      </c>
      <c r="B677" s="283" t="str">
        <f>VLOOKUP(MOD(E677,12),十二支,3,FALSE)</f>
        <v xml:space="preserve">02 零 </v>
      </c>
      <c r="C677" s="284" t="str">
        <f>VLOOKUP(F677,星座,3,TRUE)</f>
        <v xml:space="preserve">12 海 </v>
      </c>
      <c r="D677" s="533">
        <v>27468</v>
      </c>
      <c r="E677" s="83">
        <f>IFERROR(YEAR(D677),LEFT(D677,4))</f>
        <v>1975</v>
      </c>
      <c r="F677" s="83" t="str">
        <f>IF(ISTEXT(D677),RIGHT(D677,5),TEXT(D677,"mm/dd"))</f>
        <v>03/15</v>
      </c>
      <c r="G677" s="83">
        <f>SUM(MID(E677,1,1),MID(E677,2,1),MID(E677,3,1),MID(E677,4,1),MID(F677,1,1),MID(F677,2,1),MID(F677,4,1),MID(F677,5,1))</f>
        <v>31</v>
      </c>
      <c r="H677" s="83">
        <f>IF(MOD(G677,9)=0,9,MOD(G677,9))</f>
        <v>4</v>
      </c>
      <c r="I677" s="83" t="str">
        <f>IFERROR(MID("日月火水木金土",WEEKDAY(D677),1),"")</f>
        <v>土</v>
      </c>
      <c r="J677" s="303" t="s">
        <v>1541</v>
      </c>
      <c r="K677" s="87" t="str">
        <f>VLOOKUP(F677,石と花メイン,3,FALSE)</f>
        <v>◇金剛石</v>
      </c>
      <c r="L677" s="296" t="str">
        <f>VLOOKUP(F677,石と花メイン,4,FALSE)</f>
        <v>山丹花【イクソラ】</v>
      </c>
      <c r="M677" s="392">
        <f>IF(OR(MONTH(F677)&lt;7,AND(MONTH(F677)=7,DAY(F677)&lt;=25)),
MOD(SUM((E677-1901)*365,259),260),
MOD(SUM((E677-1900)*365,259),260))</f>
        <v>229</v>
      </c>
      <c r="N677" s="330">
        <f>IF(AND(MONTH(F677)=7,DAY(F677)&gt;25),1,
ROUNDDOWN((SUM(VLOOKUP(MONTH(F677),D暦変換用数値,2,FALSE),DAY(F677))/28)+1,0))</f>
        <v>9</v>
      </c>
      <c r="O677" s="84">
        <f>IF(AND(MONTH(F677)=7,DAY(F677)&gt;25),DAY(F677)-25,
MOD((SUM(VLOOKUP(MONTH(F677),D暦変換用数値,2,FALSE),DAY(F677))),28)+1)</f>
        <v>9</v>
      </c>
      <c r="P677" s="405">
        <f>IF(OR(MONTH(F677)&lt;7,AND(MONTH(F677)=7,DAY(F677)&lt;=25)),
MOD(SUM((E677-1901)*365,(N677-1)*28,O677,258),260),
MOD(SUM((E677-1900)*365,(N677-1)*28,O677,258),260))</f>
        <v>201</v>
      </c>
      <c r="Q677" s="371" t="str">
        <f>VLOOKUP(MOD(P677,4),色,2,FALSE)</f>
        <v>赤い</v>
      </c>
      <c r="R677" s="289" t="str">
        <f>VLOOKUP(MOD(P677,13),銀河の音,2,FALSE)</f>
        <v>律動の</v>
      </c>
      <c r="S677" s="382" t="str">
        <f>VLOOKUP(MOD(P677,20),太陽の紋章,2,FALSE)</f>
        <v>竜</v>
      </c>
      <c r="T677" s="100" t="s">
        <v>4357</v>
      </c>
    </row>
    <row r="678" spans="1:20" s="80" customFormat="1" ht="13.5" customHeight="1">
      <c r="A678" s="50" t="str">
        <f>VLOOKUP(MOD(E678,10),十干,2,FALSE)</f>
        <v>乙</v>
      </c>
      <c r="B678" s="199" t="str">
        <f>VLOOKUP(MOD(E678,12),十二支,3,FALSE)</f>
        <v xml:space="preserve">02 零 </v>
      </c>
      <c r="C678" s="200" t="str">
        <f>VLOOKUP(F678,星座,3,TRUE)</f>
        <v xml:space="preserve">12 海 </v>
      </c>
      <c r="D678" s="531">
        <v>27472</v>
      </c>
      <c r="E678" s="1">
        <f>IFERROR(YEAR(D678),LEFT(D678,4))</f>
        <v>1975</v>
      </c>
      <c r="F678" s="1" t="str">
        <f>IF(ISTEXT(D678),RIGHT(D678,5),TEXT(D678,"mm/dd"))</f>
        <v>03/19</v>
      </c>
      <c r="G678" s="44">
        <f>SUM(MID(E678,1,1),MID(E678,2,1),MID(E678,3,1),MID(E678,4,1),MID(F678,1,1),MID(F678,2,1),MID(F678,4,1),MID(F678,5,1))</f>
        <v>35</v>
      </c>
      <c r="H678" s="45">
        <f>IF(MOD(G678,9)=0,9,MOD(G678,9))</f>
        <v>8</v>
      </c>
      <c r="I678" s="45" t="str">
        <f>IFERROR(MID("日月火水木金土",WEEKDAY(D678),1),"")</f>
        <v>水</v>
      </c>
      <c r="J678" s="304" t="s">
        <v>2798</v>
      </c>
      <c r="K678" s="202" t="str">
        <f>VLOOKUP(F678,石と花メイン,3,FALSE)</f>
        <v>○真珠</v>
      </c>
      <c r="L678" s="297" t="str">
        <f>VLOOKUP(F678,石と花メイン,4,FALSE)</f>
        <v>雛芥子/雛罌粟【ポピー】</v>
      </c>
      <c r="M678" s="393">
        <f>IF(OR(MONTH(F678)&lt;7,AND(MONTH(F678)=7,DAY(F678)&lt;=25)),
MOD(SUM((E678-1901)*365,259),260),
MOD(SUM((E678-1900)*365,259),260))</f>
        <v>229</v>
      </c>
      <c r="N678" s="390">
        <f>IF(AND(MONTH(F678)=7,DAY(F678)&gt;25),1,
ROUNDDOWN((SUM(VLOOKUP(MONTH(F678),D暦変換用数値,2,FALSE),DAY(F678))/28)+1,0))</f>
        <v>9</v>
      </c>
      <c r="O678" s="205">
        <f>IF(AND(MONTH(F678)=7,DAY(F678)&gt;25),DAY(F678)-25,
MOD((SUM(VLOOKUP(MONTH(F678),D暦変換用数値,2,FALSE),DAY(F678))),28)+1)</f>
        <v>13</v>
      </c>
      <c r="P678" s="406">
        <f>IF(OR(MONTH(F678)&lt;7,AND(MONTH(F678)=7,DAY(F678)&lt;=25)),
MOD(SUM((E678-1901)*365,(N678-1)*28,O678,258),260),
MOD(SUM((E678-1900)*365,(N678-1)*28,O678,258),260))</f>
        <v>205</v>
      </c>
      <c r="Q678" s="372" t="str">
        <f>VLOOKUP(MOD(P678,4),色,2,FALSE)</f>
        <v>赤い</v>
      </c>
      <c r="R678" s="290" t="str">
        <f>VLOOKUP(MOD(P678,13),銀河の音,2,FALSE)</f>
        <v>惑星の</v>
      </c>
      <c r="S678" s="383" t="str">
        <f>VLOOKUP(MOD(P678,20),太陽の紋章,2,FALSE)</f>
        <v>蛇</v>
      </c>
      <c r="T678" s="98" t="s">
        <v>3736</v>
      </c>
    </row>
    <row r="679" spans="1:20" s="80" customFormat="1" ht="13.5" customHeight="1">
      <c r="A679" s="282" t="str">
        <f>VLOOKUP(MOD(E679,10),十干,2,FALSE)</f>
        <v>丁</v>
      </c>
      <c r="B679" s="283" t="str">
        <f>VLOOKUP(MOD(E679,12),十二支,3,FALSE)</f>
        <v xml:space="preserve">02 零 </v>
      </c>
      <c r="C679" s="284" t="str">
        <f>VLOOKUP(F679,星座,3,TRUE)</f>
        <v xml:space="preserve">12 海 </v>
      </c>
      <c r="D679" s="533">
        <v>31830</v>
      </c>
      <c r="E679" s="83">
        <f>IFERROR(YEAR(D679),LEFT(D679,4))</f>
        <v>1987</v>
      </c>
      <c r="F679" s="83" t="str">
        <f>IF(ISTEXT(D679),RIGHT(D679,5),TEXT(D679,"mm/dd"))</f>
        <v>02/22</v>
      </c>
      <c r="G679" s="83">
        <f>SUM(MID(E679,1,1),MID(E679,2,1),MID(E679,3,1),MID(E679,4,1),MID(F679,1,1),MID(F679,2,1),MID(F679,4,1),MID(F679,5,1))</f>
        <v>31</v>
      </c>
      <c r="H679" s="83">
        <f>IF(MOD(G679,9)=0,9,MOD(G679,9))</f>
        <v>4</v>
      </c>
      <c r="I679" s="83" t="str">
        <f>IFERROR(MID("日月火水木金土",WEEKDAY(D679),1),"")</f>
        <v>日</v>
      </c>
      <c r="J679" s="303" t="s">
        <v>1542</v>
      </c>
      <c r="K679" s="87" t="str">
        <f>VLOOKUP(F679,石と花メイン,3,FALSE)</f>
        <v>◆青玉</v>
      </c>
      <c r="L679" s="296" t="str">
        <f>VLOOKUP(F679,石と花メイン,4,FALSE)</f>
        <v>ローダンセ【広葉の花簪】</v>
      </c>
      <c r="M679" s="392">
        <f>IF(OR(MONTH(F679)&lt;7,AND(MONTH(F679)=7,DAY(F679)&lt;=25)),
MOD(SUM((E679-1901)*365,259),260),
MOD(SUM((E679-1900)*365,259),260))</f>
        <v>189</v>
      </c>
      <c r="N679" s="330">
        <f>IF(AND(MONTH(F679)=7,DAY(F679)&gt;25),1,
ROUNDDOWN((SUM(VLOOKUP(MONTH(F679),D暦変換用数値,2,FALSE),DAY(F679))/28)+1,0))</f>
        <v>8</v>
      </c>
      <c r="O679" s="84">
        <f>IF(AND(MONTH(F679)=7,DAY(F679)&gt;25),DAY(F679)-25,
MOD((SUM(VLOOKUP(MONTH(F679),D暦変換用数値,2,FALSE),DAY(F679))),28)+1)</f>
        <v>16</v>
      </c>
      <c r="P679" s="405">
        <f>IF(OR(MONTH(F679)&lt;7,AND(MONTH(F679)=7,DAY(F679)&lt;=25)),
MOD(SUM((E679-1901)*365,(N679-1)*28,O679,258),260),
MOD(SUM((E679-1900)*365,(N679-1)*28,O679,258),260))</f>
        <v>140</v>
      </c>
      <c r="Q679" s="371" t="str">
        <f>VLOOKUP(MOD(P679,4),色,2,FALSE)</f>
        <v>黄色い</v>
      </c>
      <c r="R679" s="289" t="str">
        <f>VLOOKUP(MOD(P679,13),銀河の音,2,FALSE)</f>
        <v>惑星の</v>
      </c>
      <c r="S679" s="382" t="str">
        <f>VLOOKUP(MOD(P679,20),太陽の紋章,2,FALSE)</f>
        <v>太陽</v>
      </c>
      <c r="T679" s="91" t="s">
        <v>3736</v>
      </c>
    </row>
    <row r="680" spans="1:20" s="80" customFormat="1" ht="13.5" customHeight="1">
      <c r="A680" s="286" t="str">
        <f>VLOOKUP(MOD(E680,10),十干,2,FALSE)</f>
        <v>己</v>
      </c>
      <c r="B680" s="283" t="str">
        <f>VLOOKUP(MOD(E680,12),十二支,3,FALSE)</f>
        <v xml:space="preserve">02 零 </v>
      </c>
      <c r="C680" s="284" t="str">
        <f>VLOOKUP(F680,星座,3,TRUE)</f>
        <v xml:space="preserve">12 海 </v>
      </c>
      <c r="D680" s="530">
        <v>36226</v>
      </c>
      <c r="E680" s="85">
        <f>IFERROR(YEAR(D680),LEFT(D680,4))</f>
        <v>1999</v>
      </c>
      <c r="F680" s="85" t="str">
        <f>IF(ISTEXT(D680),RIGHT(D680,5),TEXT(D680,"mm/dd"))</f>
        <v>03/07</v>
      </c>
      <c r="G680" s="85">
        <f>SUM(MID(E680,1,1),MID(E680,2,1),MID(E680,3,1),MID(E680,4,1),MID(F680,1,1),MID(F680,2,1),MID(F680,4,1),MID(F680,5,1))</f>
        <v>38</v>
      </c>
      <c r="H680" s="85">
        <f>IF(MOD(G680,9)=0,9,MOD(G680,9))</f>
        <v>2</v>
      </c>
      <c r="I680" s="85" t="str">
        <f>IFERROR(MID("日月火水木金土",WEEKDAY(D680),1),"")</f>
        <v>日</v>
      </c>
      <c r="J680" s="308" t="s">
        <v>7458</v>
      </c>
      <c r="K680" s="87" t="str">
        <f>VLOOKUP(F680,石と花メイン,3,FALSE)</f>
        <v>■瑪瑙</v>
      </c>
      <c r="L680" s="300" t="str">
        <f>VLOOKUP(F680,石と花メイン,4,FALSE)</f>
        <v>薺【ぺんぺん草】</v>
      </c>
      <c r="M680" s="397">
        <f>IF(OR(MONTH(F680)&lt;7,AND(MONTH(F680)=7,DAY(F680)&lt;=25)),
MOD(SUM((E680-1901)*365,259),260),
MOD(SUM((E680-1900)*365,259),260))</f>
        <v>149</v>
      </c>
      <c r="N680" s="87">
        <f>IF(AND(MONTH(F680)=7,DAY(F680)&gt;25),1,
ROUNDDOWN((SUM(VLOOKUP(MONTH(F680),D暦変換用数値,2,FALSE),DAY(F680))/28)+1,0))</f>
        <v>9</v>
      </c>
      <c r="O680" s="82">
        <f>IF(AND(MONTH(F680)=7,DAY(F680)&gt;25),DAY(F680)-25,
MOD((SUM(VLOOKUP(MONTH(F680),D暦変換用数値,2,FALSE),DAY(F680))),28)+1)</f>
        <v>1</v>
      </c>
      <c r="P680" s="409">
        <f>IF(OR(MONTH(F680)&lt;7,AND(MONTH(F680)=7,DAY(F680)&lt;=25)),
MOD(SUM((E680-1901)*365,(N680-1)*28,O680,258),260),
MOD(SUM((E680-1900)*365,(N680-1)*28,O680,258),260))</f>
        <v>113</v>
      </c>
      <c r="Q680" s="371" t="str">
        <f>VLOOKUP(MOD(P680,4),色,2,FALSE)</f>
        <v>赤い</v>
      </c>
      <c r="R680" s="289" t="str">
        <f>VLOOKUP(MOD(P680,13),銀河の音,2,FALSE)</f>
        <v>太陽の</v>
      </c>
      <c r="S680" s="382" t="str">
        <f>VLOOKUP(MOD(P680,20),太陽の紋章,2,FALSE)</f>
        <v>空歩く者</v>
      </c>
      <c r="T680" s="91"/>
    </row>
    <row r="681" spans="1:20" s="80" customFormat="1" ht="13.5" customHeight="1">
      <c r="A681" s="286" t="str">
        <f>VLOOKUP(MOD(E681,10),十干,2,FALSE)</f>
        <v>己</v>
      </c>
      <c r="B681" s="283" t="str">
        <f>VLOOKUP(MOD(E681,12),十二支,3,FALSE)</f>
        <v xml:space="preserve">02 零 </v>
      </c>
      <c r="C681" s="284" t="str">
        <f>VLOOKUP(F681,星座,3,TRUE)</f>
        <v xml:space="preserve">12 海 </v>
      </c>
      <c r="D681" s="530">
        <v>36230</v>
      </c>
      <c r="E681" s="85">
        <f>IFERROR(YEAR(D681),LEFT(D681,4))</f>
        <v>1999</v>
      </c>
      <c r="F681" s="85" t="str">
        <f>IF(ISTEXT(D681),RIGHT(D681,5),TEXT(D681,"mm/dd"))</f>
        <v>03/11</v>
      </c>
      <c r="G681" s="85">
        <f>SUM(MID(E681,1,1),MID(E681,2,1),MID(E681,3,1),MID(E681,4,1),MID(F681,1,1),MID(F681,2,1),MID(F681,4,1),MID(F681,5,1))</f>
        <v>33</v>
      </c>
      <c r="H681" s="85">
        <f>IF(MOD(G681,9)=0,9,MOD(G681,9))</f>
        <v>6</v>
      </c>
      <c r="I681" s="85" t="str">
        <f>IFERROR(MID("日月火水木金土",WEEKDAY(D681),1),"")</f>
        <v>木</v>
      </c>
      <c r="J681" s="308" t="s">
        <v>7576</v>
      </c>
      <c r="K681" s="87" t="str">
        <f>VLOOKUP(F681,石と花メイン,3,FALSE)</f>
        <v>◆紅玉</v>
      </c>
      <c r="L681" s="300" t="str">
        <f>VLOOKUP(F681,石と花メイン,4,FALSE)</f>
        <v>菊苦菜【チコリー】</v>
      </c>
      <c r="M681" s="397">
        <f>IF(OR(MONTH(F681)&lt;7,AND(MONTH(F681)=7,DAY(F681)&lt;=25)),
MOD(SUM((E681-1901)*365,259),260),
MOD(SUM((E681-1900)*365,259),260))</f>
        <v>149</v>
      </c>
      <c r="N681" s="87">
        <f>IF(AND(MONTH(F681)=7,DAY(F681)&gt;25),1,
ROUNDDOWN((SUM(VLOOKUP(MONTH(F681),D暦変換用数値,2,FALSE),DAY(F681))/28)+1,0))</f>
        <v>9</v>
      </c>
      <c r="O681" s="82">
        <f>IF(AND(MONTH(F681)=7,DAY(F681)&gt;25),DAY(F681)-25,
MOD((SUM(VLOOKUP(MONTH(F681),D暦変換用数値,2,FALSE),DAY(F681))),28)+1)</f>
        <v>5</v>
      </c>
      <c r="P681" s="409">
        <f>IF(OR(MONTH(F681)&lt;7,AND(MONTH(F681)=7,DAY(F681)&lt;=25)),
MOD(SUM((E681-1901)*365,(N681-1)*28,O681,258),260),
MOD(SUM((E681-1900)*365,(N681-1)*28,O681,258),260))</f>
        <v>117</v>
      </c>
      <c r="Q681" s="371" t="str">
        <f>VLOOKUP(MOD(P681,4),色,2,FALSE)</f>
        <v>赤い</v>
      </c>
      <c r="R681" s="289" t="str">
        <f>VLOOKUP(MOD(P681,13),銀河の音,2,FALSE)</f>
        <v>宇宙の</v>
      </c>
      <c r="S681" s="382" t="str">
        <f>VLOOKUP(MOD(P681,20),太陽の紋章,2,FALSE)</f>
        <v>地球</v>
      </c>
      <c r="T681" s="95" t="s">
        <v>7571</v>
      </c>
    </row>
    <row r="682" spans="1:20" s="80" customFormat="1" ht="13.5" customHeight="1">
      <c r="A682" s="286" t="str">
        <f>VLOOKUP(MOD(E682,10),十干,2,FALSE)</f>
        <v>辛</v>
      </c>
      <c r="B682" s="283" t="str">
        <f>VLOOKUP(MOD(E682,12),十二支,3,FALSE)</f>
        <v xml:space="preserve">02 零 </v>
      </c>
      <c r="C682" s="284" t="str">
        <f>VLOOKUP(F682,星座,3,TRUE)</f>
        <v xml:space="preserve">12 海 </v>
      </c>
      <c r="D682" s="530">
        <v>40612</v>
      </c>
      <c r="E682" s="85">
        <f>IFERROR(YEAR(D682),LEFT(D682,4))</f>
        <v>2011</v>
      </c>
      <c r="F682" s="85" t="str">
        <f>IF(ISTEXT(D682),RIGHT(D682,5),TEXT(D682,"mm/dd"))</f>
        <v>03/10</v>
      </c>
      <c r="G682" s="85">
        <f>SUM(MID(E682,1,1),MID(E682,2,1),MID(E682,3,1),MID(E682,4,1),MID(F682,1,1),MID(F682,2,1),MID(F682,4,1),MID(F682,5,1))</f>
        <v>8</v>
      </c>
      <c r="H682" s="85">
        <f>IF(MOD(G682,9)=0,9,MOD(G682,9))</f>
        <v>8</v>
      </c>
      <c r="I682" s="85" t="str">
        <f>IFERROR(MID("日月火水木金土",WEEKDAY(D682),1),"")</f>
        <v>木</v>
      </c>
      <c r="J682" s="308" t="s">
        <v>7540</v>
      </c>
      <c r="K682" s="87" t="str">
        <f>VLOOKUP(F682,石と花メイン,3,FALSE)</f>
        <v>●蛋白石</v>
      </c>
      <c r="L682" s="300" t="str">
        <f>VLOOKUP(F682,石と花メイン,4,FALSE)</f>
        <v>ルピナス【登藤/昇藤】</v>
      </c>
      <c r="M682" s="397">
        <f>IF(OR(MONTH(F682)&lt;7,AND(MONTH(F682)=7,DAY(F682)&lt;=25)),
MOD(SUM((E682-1901)*365,259),260),
MOD(SUM((E682-1900)*365,259),260))</f>
        <v>109</v>
      </c>
      <c r="N682" s="87">
        <f>IF(AND(MONTH(F682)=7,DAY(F682)&gt;25),1,
ROUNDDOWN((SUM(VLOOKUP(MONTH(F682),D暦変換用数値,2,FALSE),DAY(F682))/28)+1,0))</f>
        <v>9</v>
      </c>
      <c r="O682" s="82">
        <f>IF(AND(MONTH(F682)=7,DAY(F682)&gt;25),DAY(F682)-25,
MOD((SUM(VLOOKUP(MONTH(F682),D暦変換用数値,2,FALSE),DAY(F682))),28)+1)</f>
        <v>4</v>
      </c>
      <c r="P682" s="409">
        <f>IF(OR(MONTH(F682)&lt;7,AND(MONTH(F682)=7,DAY(F682)&lt;=25)),
MOD(SUM((E682-1901)*365,(N682-1)*28,O682,258),260),
MOD(SUM((E682-1900)*365,(N682-1)*28,O682,258),260))</f>
        <v>76</v>
      </c>
      <c r="Q682" s="371" t="str">
        <f>VLOOKUP(MOD(P682,4),色,2,FALSE)</f>
        <v>黄色い</v>
      </c>
      <c r="R682" s="289" t="str">
        <f>VLOOKUP(MOD(P682,13),銀河の音,2,FALSE)</f>
        <v>スペクトルの</v>
      </c>
      <c r="S682" s="382" t="str">
        <f>VLOOKUP(MOD(P682,20),太陽の紋章,2,FALSE)</f>
        <v>戦士</v>
      </c>
      <c r="T682" s="147"/>
    </row>
    <row r="683" spans="1:20" s="80" customFormat="1" ht="13.5" customHeight="1">
      <c r="A683" s="334" t="str">
        <f>VLOOKUP(MOD(E683,10),十干,2,FALSE)</f>
        <v>辛</v>
      </c>
      <c r="B683" s="331" t="str">
        <f>VLOOKUP(MOD(E683,12),十二支,3,FALSE)</f>
        <v xml:space="preserve">02 零 </v>
      </c>
      <c r="C683" s="332" t="str">
        <f>VLOOKUP(F683,星座,3,TRUE)</f>
        <v xml:space="preserve">12 海 </v>
      </c>
      <c r="D683" s="534">
        <v>40613</v>
      </c>
      <c r="E683" s="131">
        <f>IFERROR(YEAR(D683),LEFT(D683,4))</f>
        <v>2011</v>
      </c>
      <c r="F683" s="131" t="str">
        <f>IF(ISTEXT(D683),RIGHT(D683,5),TEXT(D683,"mm/dd"))</f>
        <v>03/11</v>
      </c>
      <c r="G683" s="131">
        <f>SUM(MID(E683,1,1),MID(E683,2,1),MID(E683,3,1),MID(E683,4,1),MID(F683,1,1),MID(F683,2,1),MID(F683,4,1),MID(F683,5,1))</f>
        <v>9</v>
      </c>
      <c r="H683" s="131">
        <f>IF(MOD(G683,9)=0,9,MOD(G683,9))</f>
        <v>9</v>
      </c>
      <c r="I683" s="131" t="str">
        <f>IFERROR(MID("日月火水木金土",WEEKDAY(D683),1),"")</f>
        <v>金</v>
      </c>
      <c r="J683" s="306" t="s">
        <v>8385</v>
      </c>
      <c r="K683" s="335" t="str">
        <f>VLOOKUP(F683,石と花メイン,3,FALSE)</f>
        <v>◆紅玉</v>
      </c>
      <c r="L683" s="302" t="str">
        <f>VLOOKUP(F683,石と花メイン,4,FALSE)</f>
        <v>菊苦菜【チコリー】</v>
      </c>
      <c r="M683" s="396">
        <f>IF(OR(MONTH(F683)&lt;7,AND(MONTH(F683)=7,DAY(F683)&lt;=25)),
MOD(SUM((E683-1901)*365,259),260),
MOD(SUM((E683-1900)*365,259),260))</f>
        <v>109</v>
      </c>
      <c r="N683" s="335">
        <f>IF(AND(MONTH(F683)=7,DAY(F683)&gt;25),1,
ROUNDDOWN((SUM(VLOOKUP(MONTH(F683),D暦変換用数値,2,FALSE),DAY(F683))/28)+1,0))</f>
        <v>9</v>
      </c>
      <c r="O683" s="132">
        <f>IF(AND(MONTH(F683)=7,DAY(F683)&gt;25),DAY(F683)-25,
MOD((SUM(VLOOKUP(MONTH(F683),D暦変換用数値,2,FALSE),DAY(F683))),28)+1)</f>
        <v>5</v>
      </c>
      <c r="P683" s="404">
        <f>IF(OR(MONTH(F683)&lt;7,AND(MONTH(F683)=7,DAY(F683)&lt;=25)),
MOD(SUM((E683-1901)*365,(N683-1)*28,O683,258),260),
MOD(SUM((E683-1900)*365,(N683-1)*28,O683,258),260))</f>
        <v>77</v>
      </c>
      <c r="Q683" s="376" t="str">
        <f>VLOOKUP(MOD(P683,4),色,2,FALSE)</f>
        <v>赤い</v>
      </c>
      <c r="R683" s="333" t="str">
        <f>VLOOKUP(MOD(P683,13),銀河の音,2,FALSE)</f>
        <v>水晶の</v>
      </c>
      <c r="S683" s="387" t="str">
        <f>VLOOKUP(MOD(P683,20),太陽の紋章,2,FALSE)</f>
        <v>地球</v>
      </c>
      <c r="T683" s="370" t="s">
        <v>8365</v>
      </c>
    </row>
    <row r="684" spans="1:20" s="80" customFormat="1" ht="13.5" customHeight="1">
      <c r="A684" s="50" t="str">
        <f>VLOOKUP(MOD(E684,10),十干,2,FALSE)</f>
        <v>丁</v>
      </c>
      <c r="B684" s="199" t="str">
        <f>VLOOKUP(MOD(E684,12),十二支,3,FALSE)</f>
        <v xml:space="preserve">02 零 </v>
      </c>
      <c r="C684" s="200" t="str">
        <f>VLOOKUP(F684,星座,3,TRUE)</f>
        <v xml:space="preserve">12 海 </v>
      </c>
      <c r="D684" s="535" t="s">
        <v>8675</v>
      </c>
      <c r="E684" s="45" t="str">
        <f>IFERROR(YEAR(D684),LEFT(D684,4))</f>
        <v>1867</v>
      </c>
      <c r="F684" s="45" t="str">
        <f>IF(ISTEXT(D684),RIGHT(D684,5),TEXT(D684,"mm/dd"))</f>
        <v>03/19</v>
      </c>
      <c r="G684" s="45">
        <f>SUM(MID(E684,1,1),MID(E684,2,1),MID(E684,3,1),MID(E684,4,1),MID(F684,1,1),MID(F684,2,1),MID(F684,4,1),MID(F684,5,1))</f>
        <v>35</v>
      </c>
      <c r="H684" s="45">
        <f>IF(MOD(G684,9)=0,9,MOD(G684,9))</f>
        <v>8</v>
      </c>
      <c r="I684" s="45" t="str">
        <f>IFERROR(MID("日月火水木金土",WEEKDAY(D684),1),"")</f>
        <v/>
      </c>
      <c r="J684" s="305" t="s">
        <v>1540</v>
      </c>
      <c r="K684" s="203" t="str">
        <f>VLOOKUP(F684,石と花メイン,3,FALSE)</f>
        <v>○真珠</v>
      </c>
      <c r="L684" s="298" t="str">
        <f>VLOOKUP(F684,石と花メイン,4,FALSE)</f>
        <v>雛芥子/雛罌粟【ポピー】</v>
      </c>
      <c r="M684" s="394">
        <f>IF(OR(MONTH(F684)&lt;7,AND(MONTH(F684)=7,DAY(F684)&lt;=25)),
MOD(SUM((E684-1901)*365,259),260),
MOD(SUM((E684-1900)*365,259),260))</f>
        <v>69</v>
      </c>
      <c r="N684" s="391">
        <f>IF(AND(MONTH(F684)=7,DAY(F684)&gt;25),1,
ROUNDDOWN((SUM(VLOOKUP(MONTH(F684),D暦変換用数値,2,FALSE),DAY(F684))/28)+1,0))</f>
        <v>9</v>
      </c>
      <c r="O684" s="46">
        <f>IF(AND(MONTH(F684)=7,DAY(F684)&gt;25),DAY(F684)-25,
MOD((SUM(VLOOKUP(MONTH(F684),D暦変換用数値,2,FALSE),DAY(F684))),28)+1)</f>
        <v>13</v>
      </c>
      <c r="P684" s="407">
        <f>IF(OR(MONTH(F684)&lt;7,AND(MONTH(F684)=7,DAY(F684)&lt;=25)),
MOD(SUM((E684-1901)*365,(N684-1)*28,O684,258),260),
MOD(SUM((E684-1900)*365,(N684-1)*28,O684,258),260))</f>
        <v>45</v>
      </c>
      <c r="Q684" s="372" t="str">
        <f>VLOOKUP(MOD(P684,4),色,2,FALSE)</f>
        <v>赤い</v>
      </c>
      <c r="R684" s="290" t="str">
        <f>VLOOKUP(MOD(P684,13),銀河の音,2,FALSE)</f>
        <v>律動の</v>
      </c>
      <c r="S684" s="383" t="str">
        <f>VLOOKUP(MOD(P684,20),太陽の紋章,2,FALSE)</f>
        <v>蛇</v>
      </c>
      <c r="T684" s="96" t="s">
        <v>2137</v>
      </c>
    </row>
    <row r="685" spans="1:20" s="80" customFormat="1" ht="13.5" customHeight="1">
      <c r="A685" s="50" t="str">
        <f>VLOOKUP(MOD(E685,10),十干,2,FALSE)</f>
        <v>己</v>
      </c>
      <c r="B685" s="199" t="str">
        <f>VLOOKUP(MOD(E685,12),十二支,3,FALSE)</f>
        <v xml:space="preserve">02 零 </v>
      </c>
      <c r="C685" s="200" t="str">
        <f>VLOOKUP(F685,星座,3,TRUE)</f>
        <v xml:space="preserve">12 海 </v>
      </c>
      <c r="D685" s="531" t="s">
        <v>2236</v>
      </c>
      <c r="E685" s="1" t="str">
        <f>IFERROR(YEAR(D685),LEFT(D685,4))</f>
        <v>1879</v>
      </c>
      <c r="F685" s="1" t="str">
        <f>IF(ISTEXT(D685),RIGHT(D685,5),TEXT(D685,"mm/dd"))</f>
        <v>03/14</v>
      </c>
      <c r="G685" s="44">
        <f>SUM(MID(E685,1,1),MID(E685,2,1),MID(E685,3,1),MID(E685,4,1),MID(F685,1,1),MID(F685,2,1),MID(F685,4,1),MID(F685,5,1))</f>
        <v>33</v>
      </c>
      <c r="H685" s="45">
        <f>IF(MOD(G685,9)=0,9,MOD(G685,9))</f>
        <v>6</v>
      </c>
      <c r="I685" s="45" t="str">
        <f>IFERROR(MID("日月火水木金土",WEEKDAY(D685),1),"")</f>
        <v/>
      </c>
      <c r="J685" s="304" t="s">
        <v>672</v>
      </c>
      <c r="K685" s="202" t="str">
        <f>VLOOKUP(F685,石と花メイン,3,FALSE)</f>
        <v>□水晶</v>
      </c>
      <c r="L685" s="297" t="str">
        <f>VLOOKUP(F685,石と花メイン,4,FALSE)</f>
        <v>アーモンド【扁桃】</v>
      </c>
      <c r="M685" s="393">
        <f>IF(OR(MONTH(F685)&lt;7,AND(MONTH(F685)=7,DAY(F685)&lt;=25)),
MOD(SUM((E685-1901)*365,259),260),
MOD(SUM((E685-1900)*365,259),260))</f>
        <v>29</v>
      </c>
      <c r="N685" s="390">
        <f>IF(AND(MONTH(F685)=7,DAY(F685)&gt;25),1,
ROUNDDOWN((SUM(VLOOKUP(MONTH(F685),D暦変換用数値,2,FALSE),DAY(F685))/28)+1,0))</f>
        <v>9</v>
      </c>
      <c r="O685" s="205">
        <f>IF(AND(MONTH(F685)=7,DAY(F685)&gt;25),DAY(F685)-25,
MOD((SUM(VLOOKUP(MONTH(F685),D暦変換用数値,2,FALSE),DAY(F685))),28)+1)</f>
        <v>8</v>
      </c>
      <c r="P685" s="406">
        <f>IF(OR(MONTH(F685)&lt;7,AND(MONTH(F685)=7,DAY(F685)&lt;=25)),
MOD(SUM((E685-1901)*365,(N685-1)*28,O685,258),260),
MOD(SUM((E685-1900)*365,(N685-1)*28,O685,258),260))</f>
        <v>0</v>
      </c>
      <c r="Q685" s="373" t="str">
        <f>VLOOKUP(MOD(P685,4),色,2,FALSE)</f>
        <v>黄色い</v>
      </c>
      <c r="R685" s="291" t="str">
        <f>VLOOKUP(MOD(P685,13),銀河の音,2,FALSE)</f>
        <v>宇宙の</v>
      </c>
      <c r="S685" s="384" t="str">
        <f>VLOOKUP(MOD(P685,20),太陽の紋章,2,FALSE)</f>
        <v>太陽</v>
      </c>
      <c r="T685" s="97" t="s">
        <v>2237</v>
      </c>
    </row>
    <row r="686" spans="1:20" s="80" customFormat="1" ht="13.5" customHeight="1">
      <c r="A686" s="282" t="str">
        <f>VLOOKUP(MOD(E686,10),十干,2,FALSE)</f>
        <v>癸</v>
      </c>
      <c r="B686" s="283" t="str">
        <f>VLOOKUP(MOD(E686,12),十二支,3,FALSE)</f>
        <v xml:space="preserve">02 零 </v>
      </c>
      <c r="C686" s="284" t="str">
        <f>VLOOKUP(F686,星座,3,TRUE)</f>
        <v xml:space="preserve">13 金 </v>
      </c>
      <c r="D686" s="533">
        <v>1225</v>
      </c>
      <c r="E686" s="83">
        <f>IFERROR(YEAR(D686),LEFT(D686,4))</f>
        <v>1903</v>
      </c>
      <c r="F686" s="83" t="str">
        <f>IF(ISTEXT(D686),RIGHT(D686,5),TEXT(D686,"mm/dd"))</f>
        <v>05/09</v>
      </c>
      <c r="G686" s="83">
        <f>SUM(MID(E686,1,1),MID(E686,2,1),MID(E686,3,1),MID(E686,4,1),MID(F686,1,1),MID(F686,2,1),MID(F686,4,1),MID(F686,5,1))</f>
        <v>27</v>
      </c>
      <c r="H686" s="83">
        <f>IF(MOD(G686,9)=0,9,MOD(G686,9))</f>
        <v>9</v>
      </c>
      <c r="I686" s="83" t="str">
        <f>IFERROR(MID("日月火水木金土",WEEKDAY(D686),1),"")</f>
        <v>土</v>
      </c>
      <c r="J686" s="303" t="s">
        <v>1547</v>
      </c>
      <c r="K686" s="87" t="str">
        <f>VLOOKUP(F686,石と花メイン,3,FALSE)</f>
        <v>◇金剛石</v>
      </c>
      <c r="L686" s="296" t="str">
        <f>VLOOKUP(F686,石と花メイン,4,FALSE)</f>
        <v>八重桜</v>
      </c>
      <c r="M686" s="392">
        <f>IF(OR(MONTH(F686)&lt;7,AND(MONTH(F686)=7,DAY(F686)&lt;=25)),
MOD(SUM((E686-1901)*365,259),260),
MOD(SUM((E686-1900)*365,259),260))</f>
        <v>209</v>
      </c>
      <c r="N686" s="330">
        <f>IF(AND(MONTH(F686)=7,DAY(F686)&gt;25),1,
ROUNDDOWN((SUM(VLOOKUP(MONTH(F686),D暦変換用数値,2,FALSE),DAY(F686))/28)+1,0))</f>
        <v>11</v>
      </c>
      <c r="O686" s="84">
        <f>IF(AND(MONTH(F686)=7,DAY(F686)&gt;25),DAY(F686)-25,
MOD((SUM(VLOOKUP(MONTH(F686),D暦変換用数値,2,FALSE),DAY(F686))),28)+1)</f>
        <v>8</v>
      </c>
      <c r="P686" s="405">
        <f>IF(OR(MONTH(F686)&lt;7,AND(MONTH(F686)=7,DAY(F686)&lt;=25)),
MOD(SUM((E686-1901)*365,(N686-1)*28,O686,258),260),
MOD(SUM((E686-1900)*365,(N686-1)*28,O686,258),260))</f>
        <v>236</v>
      </c>
      <c r="Q686" s="371" t="str">
        <f>VLOOKUP(MOD(P686,4),色,2,FALSE)</f>
        <v>黄色い</v>
      </c>
      <c r="R686" s="289" t="str">
        <f>VLOOKUP(MOD(P686,13),銀河の音,2,FALSE)</f>
        <v>月の</v>
      </c>
      <c r="S686" s="382" t="str">
        <f>VLOOKUP(MOD(P686,20),太陽の紋章,2,FALSE)</f>
        <v>戦士</v>
      </c>
      <c r="T686" s="91" t="s">
        <v>3736</v>
      </c>
    </row>
    <row r="687" spans="1:20" s="80" customFormat="1" ht="13.5" customHeight="1">
      <c r="A687" s="50" t="str">
        <f>VLOOKUP(MOD(E687,10),十干,2,FALSE)</f>
        <v>丁</v>
      </c>
      <c r="B687" s="199" t="str">
        <f>VLOOKUP(MOD(E687,12),十二支,3,FALSE)</f>
        <v xml:space="preserve">02 零 </v>
      </c>
      <c r="C687" s="200" t="str">
        <f>VLOOKUP(F687,星座,3,TRUE)</f>
        <v xml:space="preserve">13 金 </v>
      </c>
      <c r="D687" s="531">
        <v>9981</v>
      </c>
      <c r="E687" s="1">
        <f>IFERROR(YEAR(D687),LEFT(D687,4))</f>
        <v>1927</v>
      </c>
      <c r="F687" s="1" t="str">
        <f>IF(ISTEXT(D687),RIGHT(D687,5),TEXT(D687,"mm/dd"))</f>
        <v>04/29</v>
      </c>
      <c r="G687" s="44">
        <f>SUM(MID(E687,1,1),MID(E687,2,1),MID(E687,3,1),MID(E687,4,1),MID(F687,1,1),MID(F687,2,1),MID(F687,4,1),MID(F687,5,1))</f>
        <v>34</v>
      </c>
      <c r="H687" s="45">
        <f>IF(MOD(G687,9)=0,9,MOD(G687,9))</f>
        <v>7</v>
      </c>
      <c r="I687" s="45" t="str">
        <f>IFERROR(MID("日月火水木金土",WEEKDAY(D687),1),"")</f>
        <v>金</v>
      </c>
      <c r="J687" s="304" t="s">
        <v>3480</v>
      </c>
      <c r="K687" s="202" t="str">
        <f>VLOOKUP(F687,石と花メイン,3,FALSE)</f>
        <v>○真珠</v>
      </c>
      <c r="L687" s="297" t="str">
        <f>VLOOKUP(F687,石と花メイン,4,FALSE)</f>
        <v>乙女椿</v>
      </c>
      <c r="M687" s="393">
        <f>IF(OR(MONTH(F687)&lt;7,AND(MONTH(F687)=7,DAY(F687)&lt;=25)),
MOD(SUM((E687-1901)*365,259),260),
MOD(SUM((E687-1900)*365,259),260))</f>
        <v>129</v>
      </c>
      <c r="N687" s="390">
        <f>IF(AND(MONTH(F687)=7,DAY(F687)&gt;25),1,
ROUNDDOWN((SUM(VLOOKUP(MONTH(F687),D暦変換用数値,2,FALSE),DAY(F687))/28)+1,0))</f>
        <v>10</v>
      </c>
      <c r="O687" s="205">
        <f>IF(AND(MONTH(F687)=7,DAY(F687)&gt;25),DAY(F687)-25,
MOD((SUM(VLOOKUP(MONTH(F687),D暦変換用数値,2,FALSE),DAY(F687))),28)+1)</f>
        <v>26</v>
      </c>
      <c r="P687" s="406">
        <f>IF(OR(MONTH(F687)&lt;7,AND(MONTH(F687)=7,DAY(F687)&lt;=25)),
MOD(SUM((E687-1901)*365,(N687-1)*28,O687,258),260),
MOD(SUM((E687-1900)*365,(N687-1)*28,O687,258),260))</f>
        <v>146</v>
      </c>
      <c r="Q687" s="375" t="str">
        <f>VLOOKUP(MOD(P687,4),色,2,FALSE)</f>
        <v>白い</v>
      </c>
      <c r="R687" s="293" t="str">
        <f>VLOOKUP(MOD(P687,13),銀河の音,2,FALSE)</f>
        <v>電気の</v>
      </c>
      <c r="S687" s="386" t="str">
        <f>VLOOKUP(MOD(P687,20),太陽の紋章,2,FALSE)</f>
        <v>世界の橋渡し</v>
      </c>
      <c r="T687" s="97" t="s">
        <v>4536</v>
      </c>
    </row>
    <row r="688" spans="1:20" s="80" customFormat="1" ht="13.5" customHeight="1">
      <c r="A688" s="50" t="str">
        <f>VLOOKUP(MOD(E688,10),十干,2,FALSE)</f>
        <v>丁</v>
      </c>
      <c r="B688" s="199" t="str">
        <f>VLOOKUP(MOD(E688,12),十二支,3,FALSE)</f>
        <v xml:space="preserve">02 零 </v>
      </c>
      <c r="C688" s="200" t="str">
        <f>VLOOKUP(F688,星座,3,TRUE)</f>
        <v xml:space="preserve">13 金 </v>
      </c>
      <c r="D688" s="531">
        <v>9982</v>
      </c>
      <c r="E688" s="1">
        <f>IFERROR(YEAR(D688),LEFT(D688,4))</f>
        <v>1927</v>
      </c>
      <c r="F688" s="1" t="str">
        <f>IF(ISTEXT(D688),RIGHT(D688,5),TEXT(D688,"mm/dd"))</f>
        <v>04/30</v>
      </c>
      <c r="G688" s="44">
        <f>SUM(MID(E688,1,1),MID(E688,2,1),MID(E688,3,1),MID(E688,4,1),MID(F688,1,1),MID(F688,2,1),MID(F688,4,1),MID(F688,5,1))</f>
        <v>26</v>
      </c>
      <c r="H688" s="45">
        <f>IF(MOD(G688,9)=0,9,MOD(G688,9))</f>
        <v>8</v>
      </c>
      <c r="I688" s="45" t="str">
        <f>IFERROR(MID("日月火水木金土",WEEKDAY(D688),1),"")</f>
        <v>土</v>
      </c>
      <c r="J688" s="304" t="s">
        <v>3481</v>
      </c>
      <c r="K688" s="202" t="str">
        <f>VLOOKUP(F688,石と花メイン,3,FALSE)</f>
        <v>◇金剛石</v>
      </c>
      <c r="L688" s="297" t="str">
        <f>VLOOKUP(F688,石と花メイン,4,FALSE)</f>
        <v>金鎖【黄花藤】</v>
      </c>
      <c r="M688" s="393">
        <f>IF(OR(MONTH(F688)&lt;7,AND(MONTH(F688)=7,DAY(F688)&lt;=25)),
MOD(SUM((E688-1901)*365,259),260),
MOD(SUM((E688-1900)*365,259),260))</f>
        <v>129</v>
      </c>
      <c r="N688" s="390">
        <f>IF(AND(MONTH(F688)=7,DAY(F688)&gt;25),1,
ROUNDDOWN((SUM(VLOOKUP(MONTH(F688),D暦変換用数値,2,FALSE),DAY(F688))/28)+1,0))</f>
        <v>10</v>
      </c>
      <c r="O688" s="205">
        <f>IF(AND(MONTH(F688)=7,DAY(F688)&gt;25),DAY(F688)-25,
MOD((SUM(VLOOKUP(MONTH(F688),D暦変換用数値,2,FALSE),DAY(F688))),28)+1)</f>
        <v>27</v>
      </c>
      <c r="P688" s="406">
        <f>IF(OR(MONTH(F688)&lt;7,AND(MONTH(F688)=7,DAY(F688)&lt;=25)),
MOD(SUM((E688-1901)*365,(N688-1)*28,O688,258),260),
MOD(SUM((E688-1900)*365,(N688-1)*28,O688,258),260))</f>
        <v>147</v>
      </c>
      <c r="Q688" s="374" t="str">
        <f>VLOOKUP(MOD(P688,4),色,2,FALSE)</f>
        <v>青い</v>
      </c>
      <c r="R688" s="292" t="str">
        <f>VLOOKUP(MOD(P688,13),銀河の音,2,FALSE)</f>
        <v>自己存在の</v>
      </c>
      <c r="S688" s="385" t="str">
        <f>VLOOKUP(MOD(P688,20),太陽の紋章,2,FALSE)</f>
        <v>手</v>
      </c>
      <c r="T688" s="99" t="s">
        <v>6891</v>
      </c>
    </row>
    <row r="689" spans="1:20" s="80" customFormat="1" ht="13.5" customHeight="1">
      <c r="A689" s="50" t="str">
        <f>VLOOKUP(MOD(E689,10),十干,2,FALSE)</f>
        <v>丁</v>
      </c>
      <c r="B689" s="199" t="str">
        <f>VLOOKUP(MOD(E689,12),十二支,3,FALSE)</f>
        <v xml:space="preserve">02 零 </v>
      </c>
      <c r="C689" s="200" t="str">
        <f>VLOOKUP(F689,星座,3,TRUE)</f>
        <v xml:space="preserve">13 金 </v>
      </c>
      <c r="D689" s="531">
        <v>9983</v>
      </c>
      <c r="E689" s="1">
        <f>IFERROR(YEAR(D689),LEFT(D689,4))</f>
        <v>1927</v>
      </c>
      <c r="F689" s="1" t="str">
        <f>IF(ISTEXT(D689),RIGHT(D689,5),TEXT(D689,"mm/dd"))</f>
        <v>05/01</v>
      </c>
      <c r="G689" s="44">
        <f>SUM(MID(E689,1,1),MID(E689,2,1),MID(E689,3,1),MID(E689,4,1),MID(F689,1,1),MID(F689,2,1),MID(F689,4,1),MID(F689,5,1))</f>
        <v>25</v>
      </c>
      <c r="H689" s="45">
        <f>IF(MOD(G689,9)=0,9,MOD(G689,9))</f>
        <v>7</v>
      </c>
      <c r="I689" s="45" t="str">
        <f>IFERROR(MID("日月火水木金土",WEEKDAY(D689),1),"")</f>
        <v>日</v>
      </c>
      <c r="J689" s="304" t="s">
        <v>3482</v>
      </c>
      <c r="K689" s="202" t="str">
        <f>VLOOKUP(F689,石と花メイン,3,FALSE)</f>
        <v>◆翠玉</v>
      </c>
      <c r="L689" s="297" t="str">
        <f>VLOOKUP(F689,石と花メイン,4,FALSE)</f>
        <v>エーデルワイス【薄雪草】</v>
      </c>
      <c r="M689" s="393">
        <f>IF(OR(MONTH(F689)&lt;7,AND(MONTH(F689)=7,DAY(F689)&lt;=25)),
MOD(SUM((E689-1901)*365,259),260),
MOD(SUM((E689-1900)*365,259),260))</f>
        <v>129</v>
      </c>
      <c r="N689" s="390">
        <f>IF(AND(MONTH(F689)=7,DAY(F689)&gt;25),1,
ROUNDDOWN((SUM(VLOOKUP(MONTH(F689),D暦変換用数値,2,FALSE),DAY(F689))/28)+1,0))</f>
        <v>10</v>
      </c>
      <c r="O689" s="205">
        <f>IF(AND(MONTH(F689)=7,DAY(F689)&gt;25),DAY(F689)-25,
MOD((SUM(VLOOKUP(MONTH(F689),D暦変換用数値,2,FALSE),DAY(F689))),28)+1)</f>
        <v>28</v>
      </c>
      <c r="P689" s="406">
        <f>IF(OR(MONTH(F689)&lt;7,AND(MONTH(F689)=7,DAY(F689)&lt;=25)),
MOD(SUM((E689-1901)*365,(N689-1)*28,O689,258),260),
MOD(SUM((E689-1900)*365,(N689-1)*28,O689,258),260))</f>
        <v>148</v>
      </c>
      <c r="Q689" s="373" t="str">
        <f>VLOOKUP(MOD(P689,4),色,2,FALSE)</f>
        <v>黄色い</v>
      </c>
      <c r="R689" s="291" t="str">
        <f>VLOOKUP(MOD(P689,13),銀河の音,2,FALSE)</f>
        <v>倍音の</v>
      </c>
      <c r="S689" s="384" t="str">
        <f>VLOOKUP(MOD(P689,20),太陽の紋章,2,FALSE)</f>
        <v>星</v>
      </c>
      <c r="T689" s="103" t="s">
        <v>4537</v>
      </c>
    </row>
    <row r="690" spans="1:20" s="80" customFormat="1" ht="13.5" customHeight="1">
      <c r="A690" s="49" t="str">
        <f>VLOOKUP(MOD(E690,10),十干,2,FALSE)</f>
        <v>己</v>
      </c>
      <c r="B690" s="199" t="str">
        <f>VLOOKUP(MOD(E690,12),十二支,3,FALSE)</f>
        <v xml:space="preserve">02 零 </v>
      </c>
      <c r="C690" s="200" t="str">
        <f>VLOOKUP(F690,星座,3,TRUE)</f>
        <v xml:space="preserve">13 金 </v>
      </c>
      <c r="D690" s="535">
        <v>14376</v>
      </c>
      <c r="E690" s="45">
        <f>IFERROR(YEAR(D690),LEFT(D690,4))</f>
        <v>1939</v>
      </c>
      <c r="F690" s="45" t="str">
        <f>IF(ISTEXT(D690),RIGHT(D690,5),TEXT(D690,"mm/dd"))</f>
        <v>05/11</v>
      </c>
      <c r="G690" s="45">
        <f>SUM(MID(E690,1,1),MID(E690,2,1),MID(E690,3,1),MID(E690,4,1),MID(F690,1,1),MID(F690,2,1),MID(F690,4,1),MID(F690,5,1))</f>
        <v>29</v>
      </c>
      <c r="H690" s="45">
        <f>IF(MOD(G690,9)=0,9,MOD(G690,9))</f>
        <v>2</v>
      </c>
      <c r="I690" s="45" t="str">
        <f>IFERROR(MID("日月火水木金土",WEEKDAY(D690),1),"")</f>
        <v>木</v>
      </c>
      <c r="J690" s="305" t="s">
        <v>6189</v>
      </c>
      <c r="K690" s="203" t="str">
        <f>VLOOKUP(F690,石と花メイン,3,FALSE)</f>
        <v>□水晶</v>
      </c>
      <c r="L690" s="298" t="str">
        <f>VLOOKUP(F690,石と花メイン,4,FALSE)</f>
        <v>林檎</v>
      </c>
      <c r="M690" s="394">
        <f>IF(OR(MONTH(F690)&lt;7,AND(MONTH(F690)=7,DAY(F690)&lt;=25)),
MOD(SUM((E690-1901)*365,259),260),
MOD(SUM((E690-1900)*365,259),260))</f>
        <v>89</v>
      </c>
      <c r="N690" s="391">
        <f>IF(AND(MONTH(F690)=7,DAY(F690)&gt;25),1,
ROUNDDOWN((SUM(VLOOKUP(MONTH(F690),D暦変換用数値,2,FALSE),DAY(F690))/28)+1,0))</f>
        <v>11</v>
      </c>
      <c r="O690" s="46">
        <f>IF(AND(MONTH(F690)=7,DAY(F690)&gt;25),DAY(F690)-25,
MOD((SUM(VLOOKUP(MONTH(F690),D暦変換用数値,2,FALSE),DAY(F690))),28)+1)</f>
        <v>10</v>
      </c>
      <c r="P690" s="407">
        <f>IF(OR(MONTH(F690)&lt;7,AND(MONTH(F690)=7,DAY(F690)&lt;=25)),
MOD(SUM((E690-1901)*365,(N690-1)*28,O690,258),260),
MOD(SUM((E690-1900)*365,(N690-1)*28,O690,258),260))</f>
        <v>118</v>
      </c>
      <c r="Q690" s="375" t="str">
        <f>VLOOKUP(MOD(P690,4),色,2,FALSE)</f>
        <v>白い</v>
      </c>
      <c r="R690" s="293" t="str">
        <f>VLOOKUP(MOD(P690,13),銀河の音,2,FALSE)</f>
        <v>磁気の</v>
      </c>
      <c r="S690" s="386" t="str">
        <f>VLOOKUP(MOD(P690,20),太陽の紋章,2,FALSE)</f>
        <v>鏡</v>
      </c>
      <c r="T690" s="101" t="s">
        <v>6190</v>
      </c>
    </row>
    <row r="691" spans="1:20" s="80" customFormat="1" ht="13.5" customHeight="1">
      <c r="A691" s="50" t="str">
        <f>VLOOKUP(MOD(E691,10),十干,2,FALSE)</f>
        <v>己</v>
      </c>
      <c r="B691" s="199" t="str">
        <f>VLOOKUP(MOD(E691,12),十二支,3,FALSE)</f>
        <v xml:space="preserve">02 零 </v>
      </c>
      <c r="C691" s="200" t="str">
        <f>VLOOKUP(F691,星座,3,TRUE)</f>
        <v xml:space="preserve">13 金 </v>
      </c>
      <c r="D691" s="531">
        <v>14380</v>
      </c>
      <c r="E691" s="1">
        <f>IFERROR(YEAR(D691),LEFT(D691,4))</f>
        <v>1939</v>
      </c>
      <c r="F691" s="1" t="str">
        <f>IF(ISTEXT(D691),RIGHT(D691,5),TEXT(D691,"mm/dd"))</f>
        <v>05/15</v>
      </c>
      <c r="G691" s="44">
        <f>SUM(MID(E691,1,1),MID(E691,2,1),MID(E691,3,1),MID(E691,4,1),MID(F691,1,1),MID(F691,2,1),MID(F691,4,1),MID(F691,5,1))</f>
        <v>33</v>
      </c>
      <c r="H691" s="45">
        <f>IF(MOD(G691,9)=0,9,MOD(G691,9))</f>
        <v>6</v>
      </c>
      <c r="I691" s="45" t="str">
        <f>IFERROR(MID("日月火水木金土",WEEKDAY(D691),1),"")</f>
        <v>月</v>
      </c>
      <c r="J691" s="304" t="s">
        <v>3483</v>
      </c>
      <c r="K691" s="202" t="str">
        <f>VLOOKUP(F691,石と花メイン,3,FALSE)</f>
        <v>●蛋白石</v>
      </c>
      <c r="L691" s="297" t="str">
        <f>VLOOKUP(F691,石と花メイン,4,FALSE)</f>
        <v>皐月/五月</v>
      </c>
      <c r="M691" s="393">
        <f>IF(OR(MONTH(F691)&lt;7,AND(MONTH(F691)=7,DAY(F691)&lt;=25)),
MOD(SUM((E691-1901)*365,259),260),
MOD(SUM((E691-1900)*365,259),260))</f>
        <v>89</v>
      </c>
      <c r="N691" s="390">
        <f>IF(AND(MONTH(F691)=7,DAY(F691)&gt;25),1,
ROUNDDOWN((SUM(VLOOKUP(MONTH(F691),D暦変換用数値,2,FALSE),DAY(F691))/28)+1,0))</f>
        <v>11</v>
      </c>
      <c r="O691" s="205">
        <f>IF(AND(MONTH(F691)=7,DAY(F691)&gt;25),DAY(F691)-25,
MOD((SUM(VLOOKUP(MONTH(F691),D暦変換用数値,2,FALSE),DAY(F691))),28)+1)</f>
        <v>14</v>
      </c>
      <c r="P691" s="406">
        <f>IF(OR(MONTH(F691)&lt;7,AND(MONTH(F691)=7,DAY(F691)&lt;=25)),
MOD(SUM((E691-1901)*365,(N691-1)*28,O691,258),260),
MOD(SUM((E691-1900)*365,(N691-1)*28,O691,258),260))</f>
        <v>122</v>
      </c>
      <c r="Q691" s="375" t="str">
        <f>VLOOKUP(MOD(P691,4),色,2,FALSE)</f>
        <v>白い</v>
      </c>
      <c r="R691" s="293" t="str">
        <f>VLOOKUP(MOD(P691,13),銀河の音,2,FALSE)</f>
        <v>倍音の</v>
      </c>
      <c r="S691" s="386" t="str">
        <f>VLOOKUP(MOD(P691,20),太陽の紋章,2,FALSE)</f>
        <v>風</v>
      </c>
      <c r="T691" s="97" t="s">
        <v>2795</v>
      </c>
    </row>
    <row r="692" spans="1:20" s="80" customFormat="1" ht="13.5" customHeight="1">
      <c r="A692" s="50" t="str">
        <f>VLOOKUP(MOD(E692,10),十干,2,FALSE)</f>
        <v>己</v>
      </c>
      <c r="B692" s="199" t="str">
        <f>VLOOKUP(MOD(E692,12),十二支,3,FALSE)</f>
        <v xml:space="preserve">02 零 </v>
      </c>
      <c r="C692" s="200" t="str">
        <f>VLOOKUP(F692,星座,3,TRUE)</f>
        <v xml:space="preserve">13 金 </v>
      </c>
      <c r="D692" s="531">
        <v>14385</v>
      </c>
      <c r="E692" s="1">
        <f>IFERROR(YEAR(D692),LEFT(D692,4))</f>
        <v>1939</v>
      </c>
      <c r="F692" s="1" t="str">
        <f>IF(ISTEXT(D692),RIGHT(D692,5),TEXT(D692,"mm/dd"))</f>
        <v>05/20</v>
      </c>
      <c r="G692" s="44">
        <f>SUM(MID(E692,1,1),MID(E692,2,1),MID(E692,3,1),MID(E692,4,1),MID(F692,1,1),MID(F692,2,1),MID(F692,4,1),MID(F692,5,1))</f>
        <v>29</v>
      </c>
      <c r="H692" s="45">
        <f>IF(MOD(G692,9)=0,9,MOD(G692,9))</f>
        <v>2</v>
      </c>
      <c r="I692" s="45" t="str">
        <f>IFERROR(MID("日月火水木金土",WEEKDAY(D692),1),"")</f>
        <v>土</v>
      </c>
      <c r="J692" s="304" t="s">
        <v>8975</v>
      </c>
      <c r="K692" s="202" t="str">
        <f>VLOOKUP(F692,石と花メイン,3,FALSE)</f>
        <v>◆青玉</v>
      </c>
      <c r="L692" s="297" t="str">
        <f>VLOOKUP(F692,石と花メイン,4,FALSE)</f>
        <v>片喰/酢漿草【オキザリス】</v>
      </c>
      <c r="M692" s="393">
        <f>IF(OR(MONTH(F692)&lt;7,AND(MONTH(F692)=7,DAY(F692)&lt;=25)),
MOD(SUM((E692-1901)*365,259),260),
MOD(SUM((E692-1900)*365,259),260))</f>
        <v>89</v>
      </c>
      <c r="N692" s="390">
        <f>IF(AND(MONTH(F692)=7,DAY(F692)&gt;25),1,
ROUNDDOWN((SUM(VLOOKUP(MONTH(F692),D暦変換用数値,2,FALSE),DAY(F692))/28)+1,0))</f>
        <v>11</v>
      </c>
      <c r="O692" s="205">
        <f>IF(AND(MONTH(F692)=7,DAY(F692)&gt;25),DAY(F692)-25,
MOD((SUM(VLOOKUP(MONTH(F692),D暦変換用数値,2,FALSE),DAY(F692))),28)+1)</f>
        <v>19</v>
      </c>
      <c r="P692" s="406">
        <f>IF(OR(MONTH(F692)&lt;7,AND(MONTH(F692)=7,DAY(F692)&lt;=25)),
MOD(SUM((E692-1901)*365,(N692-1)*28,O692,258),260),
MOD(SUM((E692-1900)*365,(N692-1)*28,O692,258),260))</f>
        <v>127</v>
      </c>
      <c r="Q692" s="377" t="str">
        <f>VLOOKUP(MOD(P692,4),色,2,FALSE)</f>
        <v>青い</v>
      </c>
      <c r="R692" s="294" t="str">
        <f>VLOOKUP(MOD(P692,13),銀河の音,2,FALSE)</f>
        <v>惑星の</v>
      </c>
      <c r="S692" s="388" t="str">
        <f>VLOOKUP(MOD(P692,20),太陽の紋章,2,FALSE)</f>
        <v>手</v>
      </c>
      <c r="T692" s="97" t="s">
        <v>8976</v>
      </c>
    </row>
    <row r="693" spans="1:20" s="80" customFormat="1" ht="13.5" customHeight="1">
      <c r="A693" s="76" t="str">
        <f>VLOOKUP(MOD(E693,10),十干,2,FALSE)</f>
        <v>辛</v>
      </c>
      <c r="B693" s="199" t="str">
        <f>VLOOKUP(MOD(E693,12),十二支,3,FALSE)</f>
        <v xml:space="preserve">02 零 </v>
      </c>
      <c r="C693" s="200" t="str">
        <f>VLOOKUP(F693,星座,3,TRUE)</f>
        <v xml:space="preserve">13 金 </v>
      </c>
      <c r="D693" s="534">
        <v>18740</v>
      </c>
      <c r="E693" s="116">
        <f>IFERROR(YEAR(D693),LEFT(D693,4))</f>
        <v>1951</v>
      </c>
      <c r="F693" s="116" t="str">
        <f>IF(ISTEXT(D693),RIGHT(D693,5),TEXT(D693,"mm/dd"))</f>
        <v>04/22</v>
      </c>
      <c r="G693" s="116">
        <f>SUM(MID(E693,1,1),MID(E693,2,1),MID(E693,3,1),MID(E693,4,1),MID(F693,1,1),MID(F693,2,1),MID(F693,4,1),MID(F693,5,1))</f>
        <v>24</v>
      </c>
      <c r="H693" s="116">
        <f>IF(MOD(G693,9)=0,9,MOD(G693,9))</f>
        <v>6</v>
      </c>
      <c r="I693" s="116" t="str">
        <f>IFERROR(MID("日月火水木金土",WEEKDAY(D693),1),"")</f>
        <v>日</v>
      </c>
      <c r="J693" s="306" t="s">
        <v>7668</v>
      </c>
      <c r="K693" s="203" t="str">
        <f>VLOOKUP(F693,石と花メイン,3,FALSE)</f>
        <v>◇金剛石</v>
      </c>
      <c r="L693" s="299" t="str">
        <f>VLOOKUP(F693,石と花メイン,4,FALSE)</f>
        <v>ムスカリ【グレープヒヤシンス】</v>
      </c>
      <c r="M693" s="395">
        <f>IF(OR(MONTH(F693)&lt;7,AND(MONTH(F693)=7,DAY(F693)&lt;=25)),
MOD(SUM((E693-1901)*365,259),260),
MOD(SUM((E693-1900)*365,259),260))</f>
        <v>49</v>
      </c>
      <c r="N693" s="121">
        <f>IF(AND(MONTH(F693)=7,DAY(F693)&gt;25),1,
ROUNDDOWN((SUM(VLOOKUP(MONTH(F693),D暦変換用数値,2,FALSE),DAY(F693))/28)+1,0))</f>
        <v>10</v>
      </c>
      <c r="O693" s="117">
        <f>IF(AND(MONTH(F693)=7,DAY(F693)&gt;25),DAY(F693)-25,
MOD((SUM(VLOOKUP(MONTH(F693),D暦変換用数値,2,FALSE),DAY(F693))),28)+1)</f>
        <v>19</v>
      </c>
      <c r="P693" s="408">
        <f>IF(OR(MONTH(F693)&lt;7,AND(MONTH(F693)=7,DAY(F693)&lt;=25)),
MOD(SUM((E693-1901)*365,(N693-1)*28,O693,258),260),
MOD(SUM((E693-1900)*365,(N693-1)*28,O693,258),260))</f>
        <v>59</v>
      </c>
      <c r="Q693" s="374" t="str">
        <f>VLOOKUP(MOD(P693,4),色,2,FALSE)</f>
        <v>青い</v>
      </c>
      <c r="R693" s="292" t="str">
        <f>VLOOKUP(MOD(P693,13),銀河の音,2,FALSE)</f>
        <v>共振の</v>
      </c>
      <c r="S693" s="385" t="str">
        <f>VLOOKUP(MOD(P693,20),太陽の紋章,2,FALSE)</f>
        <v>嵐</v>
      </c>
      <c r="T693" s="126" t="s">
        <v>7669</v>
      </c>
    </row>
    <row r="694" spans="1:20" s="80" customFormat="1" ht="13.5" customHeight="1">
      <c r="A694" s="76" t="str">
        <f>VLOOKUP(MOD(E694,10),十干,2,FALSE)</f>
        <v>辛</v>
      </c>
      <c r="B694" s="280" t="str">
        <f>VLOOKUP(MOD(E694,12),十二支,3,FALSE)</f>
        <v xml:space="preserve">02 零 </v>
      </c>
      <c r="C694" s="552" t="str">
        <f>VLOOKUP(F694,星座,3,TRUE)</f>
        <v xml:space="preserve">13 金 </v>
      </c>
      <c r="D694" s="532">
        <v>18745</v>
      </c>
      <c r="E694" s="77">
        <f>IFERROR(YEAR(D694),LEFT(D694,4))</f>
        <v>1951</v>
      </c>
      <c r="F694" s="77" t="str">
        <f>IF(ISTEXT(D694),RIGHT(D694,5),TEXT(D694,"mm/dd"))</f>
        <v>04/27</v>
      </c>
      <c r="G694" s="555">
        <f>SUM(MID(E694,1,1),MID(E694,2,1),MID(E694,3,1),MID(E694,4,1),MID(F694,1,1),MID(F694,2,1),MID(F694,4,1),MID(F694,5,1))</f>
        <v>29</v>
      </c>
      <c r="H694" s="77">
        <f>IF(MOD(G694,9)=0,9,MOD(G694,9))</f>
        <v>2</v>
      </c>
      <c r="I694" s="77" t="str">
        <f>IFERROR(MID("日月火水木金土",WEEKDAY(D694),1),"")</f>
        <v>金</v>
      </c>
      <c r="J694" s="307" t="s">
        <v>9078</v>
      </c>
      <c r="K694" s="203" t="str">
        <f>VLOOKUP(F694,石と花メイン,3,FALSE)</f>
        <v>◆風信子石</v>
      </c>
      <c r="L694" s="301" t="str">
        <f>VLOOKUP(F694,石と花メイン,4,FALSE)</f>
        <v>翁草【猫草】</v>
      </c>
      <c r="M694" s="398">
        <f>IF(OR(MONTH(F694)&lt;7,AND(MONTH(F694)=7,DAY(F694)&lt;=25)),
MOD(SUM((E694-1901)*365,259),260),
MOD(SUM((E694-1900)*365,259),260))</f>
        <v>49</v>
      </c>
      <c r="N694" s="121">
        <f>IF(AND(MONTH(F694)=7,DAY(F694)&gt;25),1,
ROUNDDOWN((SUM(VLOOKUP(MONTH(F694),D暦変換用数値,2,FALSE),DAY(F694))/28)+1,0))</f>
        <v>10</v>
      </c>
      <c r="O694" s="117">
        <f>IF(AND(MONTH(F694)=7,DAY(F694)&gt;25),DAY(F694)-25,
MOD((SUM(VLOOKUP(MONTH(F694),D暦変換用数値,2,FALSE),DAY(F694))),28)+1)</f>
        <v>24</v>
      </c>
      <c r="P694" s="408">
        <f>IF(OR(MONTH(F694)&lt;7,AND(MONTH(F694)=7,DAY(F694)&lt;=25)),
MOD(SUM((E694-1901)*365,(N694-1)*28,O694,258),260),
MOD(SUM((E694-1900)*365,(N694-1)*28,O694,258),260))</f>
        <v>64</v>
      </c>
      <c r="Q694" s="380" t="str">
        <f>VLOOKUP(MOD(P694,4),色,2,FALSE)</f>
        <v>黄色い</v>
      </c>
      <c r="R694" s="295" t="str">
        <f>VLOOKUP(MOD(P694,13),銀河の音,2,FALSE)</f>
        <v>水晶の</v>
      </c>
      <c r="S694" s="389" t="str">
        <f>VLOOKUP(MOD(P694,20),太陽の紋章,2,FALSE)</f>
        <v>種</v>
      </c>
      <c r="T694" s="110" t="s">
        <v>9082</v>
      </c>
    </row>
    <row r="695" spans="1:20" s="80" customFormat="1" ht="13.5" customHeight="1">
      <c r="A695" s="50" t="str">
        <f>VLOOKUP(MOD(E695,10),十干,2,FALSE)</f>
        <v>辛</v>
      </c>
      <c r="B695" s="199" t="str">
        <f>VLOOKUP(MOD(E695,12),十二支,3,FALSE)</f>
        <v xml:space="preserve">02 零 </v>
      </c>
      <c r="C695" s="200" t="str">
        <f>VLOOKUP(F695,星座,3,TRUE)</f>
        <v xml:space="preserve">13 金 </v>
      </c>
      <c r="D695" s="531">
        <v>18751</v>
      </c>
      <c r="E695" s="1">
        <f>IFERROR(YEAR(D695),LEFT(D695,4))</f>
        <v>1951</v>
      </c>
      <c r="F695" s="1" t="str">
        <f>IF(ISTEXT(D695),RIGHT(D695,5),TEXT(D695,"mm/dd"))</f>
        <v>05/03</v>
      </c>
      <c r="G695" s="44">
        <f>SUM(MID(E695,1,1),MID(E695,2,1),MID(E695,3,1),MID(E695,4,1),MID(F695,1,1),MID(F695,2,1),MID(F695,4,1),MID(F695,5,1))</f>
        <v>24</v>
      </c>
      <c r="H695" s="45">
        <f>IF(MOD(G695,9)=0,9,MOD(G695,9))</f>
        <v>6</v>
      </c>
      <c r="I695" s="45" t="str">
        <f>IFERROR(MID("日月火水木金土",WEEKDAY(D695),1),"")</f>
        <v>木</v>
      </c>
      <c r="J695" s="304" t="s">
        <v>3484</v>
      </c>
      <c r="K695" s="202" t="str">
        <f>VLOOKUP(F695,石と花メイン,3,FALSE)</f>
        <v>■緑玉髄</v>
      </c>
      <c r="L695" s="297" t="str">
        <f>VLOOKUP(F695,石と花メイン,4,FALSE)</f>
        <v>蒲公英【鼓草】</v>
      </c>
      <c r="M695" s="393">
        <f>IF(OR(MONTH(F695)&lt;7,AND(MONTH(F695)=7,DAY(F695)&lt;=25)),
MOD(SUM((E695-1901)*365,259),260),
MOD(SUM((E695-1900)*365,259),260))</f>
        <v>49</v>
      </c>
      <c r="N695" s="390">
        <f>IF(AND(MONTH(F695)=7,DAY(F695)&gt;25),1,
ROUNDDOWN((SUM(VLOOKUP(MONTH(F695),D暦変換用数値,2,FALSE),DAY(F695))/28)+1,0))</f>
        <v>11</v>
      </c>
      <c r="O695" s="205">
        <f>IF(AND(MONTH(F695)=7,DAY(F695)&gt;25),DAY(F695)-25,
MOD((SUM(VLOOKUP(MONTH(F695),D暦変換用数値,2,FALSE),DAY(F695))),28)+1)</f>
        <v>2</v>
      </c>
      <c r="P695" s="406">
        <f>IF(OR(MONTH(F695)&lt;7,AND(MONTH(F695)=7,DAY(F695)&lt;=25)),
MOD(SUM((E695-1901)*365,(N695-1)*28,O695,258),260),
MOD(SUM((E695-1900)*365,(N695-1)*28,O695,258),260))</f>
        <v>70</v>
      </c>
      <c r="Q695" s="375" t="str">
        <f>VLOOKUP(MOD(P695,4),色,2,FALSE)</f>
        <v>白い</v>
      </c>
      <c r="R695" s="293" t="str">
        <f>VLOOKUP(MOD(P695,13),銀河の音,2,FALSE)</f>
        <v>倍音の</v>
      </c>
      <c r="S695" s="386" t="str">
        <f>VLOOKUP(MOD(P695,20),太陽の紋章,2,FALSE)</f>
        <v>犬</v>
      </c>
      <c r="T695" s="98" t="s">
        <v>3736</v>
      </c>
    </row>
    <row r="696" spans="1:20" s="80" customFormat="1" ht="13.5" customHeight="1">
      <c r="A696" s="50" t="str">
        <f>VLOOKUP(MOD(E696,10),十干,2,FALSE)</f>
        <v>辛</v>
      </c>
      <c r="B696" s="199" t="str">
        <f>VLOOKUP(MOD(E696,12),十二支,3,FALSE)</f>
        <v xml:space="preserve">02 零 </v>
      </c>
      <c r="C696" s="200" t="str">
        <f>VLOOKUP(F696,星座,3,TRUE)</f>
        <v xml:space="preserve">13 金 </v>
      </c>
      <c r="D696" s="531">
        <v>18753</v>
      </c>
      <c r="E696" s="1">
        <f>IFERROR(YEAR(D696),LEFT(D696,4))</f>
        <v>1951</v>
      </c>
      <c r="F696" s="1" t="str">
        <f>IF(ISTEXT(D696),RIGHT(D696,5),TEXT(D696,"mm/dd"))</f>
        <v>05/05</v>
      </c>
      <c r="G696" s="44">
        <f>SUM(MID(E696,1,1),MID(E696,2,1),MID(E696,3,1),MID(E696,4,1),MID(F696,1,1),MID(F696,2,1),MID(F696,4,1),MID(F696,5,1))</f>
        <v>26</v>
      </c>
      <c r="H696" s="45">
        <f>IF(MOD(G696,9)=0,9,MOD(G696,9))</f>
        <v>8</v>
      </c>
      <c r="I696" s="45" t="str">
        <f>IFERROR(MID("日月火水木金土",WEEKDAY(D696),1),"")</f>
        <v>土</v>
      </c>
      <c r="J696" s="304" t="s">
        <v>3485</v>
      </c>
      <c r="K696" s="202" t="str">
        <f>VLOOKUP(F696,石と花メイン,3,FALSE)</f>
        <v>●孔雀石</v>
      </c>
      <c r="L696" s="297" t="str">
        <f>VLOOKUP(F696,石と花メイン,4,FALSE)</f>
        <v>鈴蘭【君影草】</v>
      </c>
      <c r="M696" s="393">
        <f>IF(OR(MONTH(F696)&lt;7,AND(MONTH(F696)=7,DAY(F696)&lt;=25)),
MOD(SUM((E696-1901)*365,259),260),
MOD(SUM((E696-1900)*365,259),260))</f>
        <v>49</v>
      </c>
      <c r="N696" s="390">
        <f>IF(AND(MONTH(F696)=7,DAY(F696)&gt;25),1,
ROUNDDOWN((SUM(VLOOKUP(MONTH(F696),D暦変換用数値,2,FALSE),DAY(F696))/28)+1,0))</f>
        <v>11</v>
      </c>
      <c r="O696" s="205">
        <f>IF(AND(MONTH(F696)=7,DAY(F696)&gt;25),DAY(F696)-25,
MOD((SUM(VLOOKUP(MONTH(F696),D暦変換用数値,2,FALSE),DAY(F696))),28)+1)</f>
        <v>4</v>
      </c>
      <c r="P696" s="406">
        <f>IF(OR(MONTH(F696)&lt;7,AND(MONTH(F696)=7,DAY(F696)&lt;=25)),
MOD(SUM((E696-1901)*365,(N696-1)*28,O696,258),260),
MOD(SUM((E696-1900)*365,(N696-1)*28,O696,258),260))</f>
        <v>72</v>
      </c>
      <c r="Q696" s="373" t="str">
        <f>VLOOKUP(MOD(P696,4),色,2,FALSE)</f>
        <v>黄色い</v>
      </c>
      <c r="R696" s="291" t="str">
        <f>VLOOKUP(MOD(P696,13),銀河の音,2,FALSE)</f>
        <v>共振の</v>
      </c>
      <c r="S696" s="384" t="str">
        <f>VLOOKUP(MOD(P696,20),太陽の紋章,2,FALSE)</f>
        <v>人</v>
      </c>
      <c r="T696" s="98" t="s">
        <v>3736</v>
      </c>
    </row>
    <row r="697" spans="1:20" s="80" customFormat="1" ht="13.5" customHeight="1">
      <c r="A697" s="76" t="str">
        <f>VLOOKUP(MOD(E697,10),十干,2,FALSE)</f>
        <v>辛</v>
      </c>
      <c r="B697" s="199" t="str">
        <f>VLOOKUP(MOD(E697,12),十二支,3,FALSE)</f>
        <v xml:space="preserve">02 零 </v>
      </c>
      <c r="C697" s="200" t="str">
        <f>VLOOKUP(F697,星座,3,TRUE)</f>
        <v xml:space="preserve">13 金 </v>
      </c>
      <c r="D697" s="534">
        <v>18756</v>
      </c>
      <c r="E697" s="116">
        <f>IFERROR(YEAR(D697),LEFT(D697,4))</f>
        <v>1951</v>
      </c>
      <c r="F697" s="116" t="str">
        <f>IF(ISTEXT(D697),RIGHT(D697,5),TEXT(D697,"mm/dd"))</f>
        <v>05/08</v>
      </c>
      <c r="G697" s="116">
        <f>SUM(MID(E697,1,1),MID(E697,2,1),MID(E697,3,1),MID(E697,4,1),MID(F697,1,1),MID(F697,2,1),MID(F697,4,1),MID(F697,5,1))</f>
        <v>29</v>
      </c>
      <c r="H697" s="116">
        <f>IF(MOD(G697,9)=0,9,MOD(G697,9))</f>
        <v>2</v>
      </c>
      <c r="I697" s="116" t="str">
        <f>IFERROR(MID("日月火水木金土",WEEKDAY(D697),1),"")</f>
        <v>火</v>
      </c>
      <c r="J697" s="306" t="s">
        <v>7839</v>
      </c>
      <c r="K697" s="203" t="str">
        <f>VLOOKUP(F697,石と花メイン,3,FALSE)</f>
        <v>◆翠玉</v>
      </c>
      <c r="L697" s="299" t="str">
        <f>VLOOKUP(F697,石と花メイン,4,FALSE)</f>
        <v>花菖蒲</v>
      </c>
      <c r="M697" s="395">
        <f>IF(OR(MONTH(F697)&lt;7,AND(MONTH(F697)=7,DAY(F697)&lt;=25)),
MOD(SUM((E697-1901)*365,259),260),
MOD(SUM((E697-1900)*365,259),260))</f>
        <v>49</v>
      </c>
      <c r="N697" s="121">
        <f>IF(AND(MONTH(F697)=7,DAY(F697)&gt;25),1,
ROUNDDOWN((SUM(VLOOKUP(MONTH(F697),D暦変換用数値,2,FALSE),DAY(F697))/28)+1,0))</f>
        <v>11</v>
      </c>
      <c r="O697" s="117">
        <f>IF(AND(MONTH(F697)=7,DAY(F697)&gt;25),DAY(F697)-25,
MOD((SUM(VLOOKUP(MONTH(F697),D暦変換用数値,2,FALSE),DAY(F697))),28)+1)</f>
        <v>7</v>
      </c>
      <c r="P697" s="408">
        <f>IF(OR(MONTH(F697)&lt;7,AND(MONTH(F697)=7,DAY(F697)&lt;=25)),
MOD(SUM((E697-1901)*365,(N697-1)*28,O697,258),260),
MOD(SUM((E697-1900)*365,(N697-1)*28,O697,258),260))</f>
        <v>75</v>
      </c>
      <c r="Q697" s="374" t="str">
        <f>VLOOKUP(MOD(P697,4),色,2,FALSE)</f>
        <v>青い</v>
      </c>
      <c r="R697" s="292" t="str">
        <f>VLOOKUP(MOD(P697,13),銀河の音,2,FALSE)</f>
        <v>惑星の</v>
      </c>
      <c r="S697" s="385" t="str">
        <f>VLOOKUP(MOD(P697,20),太陽の紋章,2,FALSE)</f>
        <v>鷲</v>
      </c>
      <c r="T697" s="118"/>
    </row>
    <row r="698" spans="1:20" s="80" customFormat="1" ht="13.5" customHeight="1">
      <c r="A698" s="50" t="str">
        <f>VLOOKUP(MOD(E698,10),十干,2,FALSE)</f>
        <v>辛</v>
      </c>
      <c r="B698" s="199" t="str">
        <f>VLOOKUP(MOD(E698,12),十二支,3,FALSE)</f>
        <v xml:space="preserve">02 零 </v>
      </c>
      <c r="C698" s="200" t="str">
        <f>VLOOKUP(F698,星座,3,TRUE)</f>
        <v xml:space="preserve">13 金 </v>
      </c>
      <c r="D698" s="535">
        <v>18761</v>
      </c>
      <c r="E698" s="45">
        <f>IFERROR(YEAR(D698),LEFT(D698,4))</f>
        <v>1951</v>
      </c>
      <c r="F698" s="45" t="str">
        <f>IF(ISTEXT(D698),RIGHT(D698,5),TEXT(D698,"mm/dd"))</f>
        <v>05/13</v>
      </c>
      <c r="G698" s="45">
        <f>SUM(MID(E698,1,1),MID(E698,2,1),MID(E698,3,1),MID(E698,4,1),MID(F698,1,1),MID(F698,2,1),MID(F698,4,1),MID(F698,5,1))</f>
        <v>25</v>
      </c>
      <c r="H698" s="45">
        <f>IF(MOD(G698,9)=0,9,MOD(G698,9))</f>
        <v>7</v>
      </c>
      <c r="I698" s="45" t="str">
        <f>IFERROR(MID("日月火水木金土",WEEKDAY(D698),1),"")</f>
        <v>日</v>
      </c>
      <c r="J698" s="305" t="s">
        <v>3656</v>
      </c>
      <c r="K698" s="203" t="str">
        <f>VLOOKUP(F698,石と花メイン,3,FALSE)</f>
        <v>◆黄玉</v>
      </c>
      <c r="L698" s="298" t="str">
        <f>VLOOKUP(F698,石と花メイン,4,FALSE)</f>
        <v>山査子【メイフラワー】</v>
      </c>
      <c r="M698" s="394">
        <f>IF(OR(MONTH(F698)&lt;7,AND(MONTH(F698)=7,DAY(F698)&lt;=25)),
MOD(SUM((E698-1901)*365,259),260),
MOD(SUM((E698-1900)*365,259),260))</f>
        <v>49</v>
      </c>
      <c r="N698" s="391">
        <f>IF(AND(MONTH(F698)=7,DAY(F698)&gt;25),1,
ROUNDDOWN((SUM(VLOOKUP(MONTH(F698),D暦変換用数値,2,FALSE),DAY(F698))/28)+1,0))</f>
        <v>11</v>
      </c>
      <c r="O698" s="46">
        <f>IF(AND(MONTH(F698)=7,DAY(F698)&gt;25),DAY(F698)-25,
MOD((SUM(VLOOKUP(MONTH(F698),D暦変換用数値,2,FALSE),DAY(F698))),28)+1)</f>
        <v>12</v>
      </c>
      <c r="P698" s="407">
        <f>IF(OR(MONTH(F698)&lt;7,AND(MONTH(F698)=7,DAY(F698)&lt;=25)),
MOD(SUM((E698-1901)*365,(N698-1)*28,O698,258),260),
MOD(SUM((E698-1900)*365,(N698-1)*28,O698,258),260))</f>
        <v>80</v>
      </c>
      <c r="Q698" s="373" t="str">
        <f>VLOOKUP(MOD(P698,4),色,2,FALSE)</f>
        <v>黄色い</v>
      </c>
      <c r="R698" s="291" t="str">
        <f>VLOOKUP(MOD(P698,13),銀河の音,2,FALSE)</f>
        <v>月の</v>
      </c>
      <c r="S698" s="384" t="str">
        <f>VLOOKUP(MOD(P698,20),太陽の紋章,2,FALSE)</f>
        <v>太陽</v>
      </c>
      <c r="T698" s="130" t="s">
        <v>3344</v>
      </c>
    </row>
    <row r="699" spans="1:20" s="80" customFormat="1" ht="13.5" customHeight="1">
      <c r="A699" s="282" t="str">
        <f>VLOOKUP(MOD(E699,10),十干,2,FALSE)</f>
        <v>辛</v>
      </c>
      <c r="B699" s="283" t="str">
        <f>VLOOKUP(MOD(E699,12),十二支,3,FALSE)</f>
        <v xml:space="preserve">02 零 </v>
      </c>
      <c r="C699" s="284" t="str">
        <f>VLOOKUP(F699,星座,3,TRUE)</f>
        <v xml:space="preserve">13 金 </v>
      </c>
      <c r="D699" s="533">
        <v>18765</v>
      </c>
      <c r="E699" s="83">
        <f>IFERROR(YEAR(D699),LEFT(D699,4))</f>
        <v>1951</v>
      </c>
      <c r="F699" s="83" t="str">
        <f>IF(ISTEXT(D699),RIGHT(D699,5),TEXT(D699,"mm/dd"))</f>
        <v>05/17</v>
      </c>
      <c r="G699" s="83">
        <f>SUM(MID(E699,1,1),MID(E699,2,1),MID(E699,3,1),MID(E699,4,1),MID(F699,1,1),MID(F699,2,1),MID(F699,4,1),MID(F699,5,1))</f>
        <v>29</v>
      </c>
      <c r="H699" s="83">
        <f>IF(MOD(G699,9)=0,9,MOD(G699,9))</f>
        <v>2</v>
      </c>
      <c r="I699" s="83" t="str">
        <f>IFERROR(MID("日月火水木金土",WEEKDAY(D699),1),"")</f>
        <v>木</v>
      </c>
      <c r="J699" s="303" t="s">
        <v>1548</v>
      </c>
      <c r="K699" s="87" t="str">
        <f>VLOOKUP(F699,石と花メイン,3,FALSE)</f>
        <v>◆翠玉</v>
      </c>
      <c r="L699" s="296" t="str">
        <f>VLOOKUP(F699,石と花メイン,4,FALSE)</f>
        <v>紫蘭【紅蘭】</v>
      </c>
      <c r="M699" s="392">
        <f>IF(OR(MONTH(F699)&lt;7,AND(MONTH(F699)=7,DAY(F699)&lt;=25)),
MOD(SUM((E699-1901)*365,259),260),
MOD(SUM((E699-1900)*365,259),260))</f>
        <v>49</v>
      </c>
      <c r="N699" s="330">
        <f>IF(AND(MONTH(F699)=7,DAY(F699)&gt;25),1,
ROUNDDOWN((SUM(VLOOKUP(MONTH(F699),D暦変換用数値,2,FALSE),DAY(F699))/28)+1,0))</f>
        <v>11</v>
      </c>
      <c r="O699" s="84">
        <f>IF(AND(MONTH(F699)=7,DAY(F699)&gt;25),DAY(F699)-25,
MOD((SUM(VLOOKUP(MONTH(F699),D暦変換用数値,2,FALSE),DAY(F699))),28)+1)</f>
        <v>16</v>
      </c>
      <c r="P699" s="405">
        <f>IF(OR(MONTH(F699)&lt;7,AND(MONTH(F699)=7,DAY(F699)&lt;=25)),
MOD(SUM((E699-1901)*365,(N699-1)*28,O699,258),260),
MOD(SUM((E699-1900)*365,(N699-1)*28,O699,258),260))</f>
        <v>84</v>
      </c>
      <c r="Q699" s="371" t="str">
        <f>VLOOKUP(MOD(P699,4),色,2,FALSE)</f>
        <v>黄色い</v>
      </c>
      <c r="R699" s="289" t="str">
        <f>VLOOKUP(MOD(P699,13),銀河の音,2,FALSE)</f>
        <v>律動の</v>
      </c>
      <c r="S699" s="382" t="str">
        <f>VLOOKUP(MOD(P699,20),太陽の紋章,2,FALSE)</f>
        <v>種</v>
      </c>
      <c r="T699" s="108" t="s">
        <v>4672</v>
      </c>
    </row>
    <row r="700" spans="1:20" s="80" customFormat="1" ht="13.5" customHeight="1">
      <c r="A700" s="50" t="str">
        <f>VLOOKUP(MOD(E700,10),十干,2,FALSE)</f>
        <v>癸</v>
      </c>
      <c r="B700" s="199" t="str">
        <f>VLOOKUP(MOD(E700,12),十二支,3,FALSE)</f>
        <v xml:space="preserve">02 零 </v>
      </c>
      <c r="C700" s="200" t="str">
        <f>VLOOKUP(F700,星座,3,TRUE)</f>
        <v xml:space="preserve">13 金 </v>
      </c>
      <c r="D700" s="531">
        <v>23134</v>
      </c>
      <c r="E700" s="1">
        <f>IFERROR(YEAR(D700),LEFT(D700,4))</f>
        <v>1963</v>
      </c>
      <c r="F700" s="1" t="str">
        <f>IF(ISTEXT(D700),RIGHT(D700,5),TEXT(D700,"mm/dd"))</f>
        <v>05/03</v>
      </c>
      <c r="G700" s="44">
        <f>SUM(MID(E700,1,1),MID(E700,2,1),MID(E700,3,1),MID(E700,4,1),MID(F700,1,1),MID(F700,2,1),MID(F700,4,1),MID(F700,5,1))</f>
        <v>27</v>
      </c>
      <c r="H700" s="45">
        <f>IF(MOD(G700,9)=0,9,MOD(G700,9))</f>
        <v>9</v>
      </c>
      <c r="I700" s="45" t="str">
        <f>IFERROR(MID("日月火水木金土",WEEKDAY(D700),1),"")</f>
        <v>金</v>
      </c>
      <c r="J700" s="304" t="s">
        <v>3486</v>
      </c>
      <c r="K700" s="202" t="str">
        <f>VLOOKUP(F700,石と花メイン,3,FALSE)</f>
        <v>■緑玉髄</v>
      </c>
      <c r="L700" s="297" t="str">
        <f>VLOOKUP(F700,石と花メイン,4,FALSE)</f>
        <v>蒲公英【鼓草】</v>
      </c>
      <c r="M700" s="393">
        <f>IF(OR(MONTH(F700)&lt;7,AND(MONTH(F700)=7,DAY(F700)&lt;=25)),
MOD(SUM((E700-1901)*365,259),260),
MOD(SUM((E700-1900)*365,259),260))</f>
        <v>9</v>
      </c>
      <c r="N700" s="390">
        <f>IF(AND(MONTH(F700)=7,DAY(F700)&gt;25),1,
ROUNDDOWN((SUM(VLOOKUP(MONTH(F700),D暦変換用数値,2,FALSE),DAY(F700))/28)+1,0))</f>
        <v>11</v>
      </c>
      <c r="O700" s="205">
        <f>IF(AND(MONTH(F700)=7,DAY(F700)&gt;25),DAY(F700)-25,
MOD((SUM(VLOOKUP(MONTH(F700),D暦変換用数値,2,FALSE),DAY(F700))),28)+1)</f>
        <v>2</v>
      </c>
      <c r="P700" s="406">
        <f>IF(OR(MONTH(F700)&lt;7,AND(MONTH(F700)=7,DAY(F700)&lt;=25)),
MOD(SUM((E700-1901)*365,(N700-1)*28,O700,258),260),
MOD(SUM((E700-1900)*365,(N700-1)*28,O700,258),260))</f>
        <v>30</v>
      </c>
      <c r="Q700" s="375" t="str">
        <f>VLOOKUP(MOD(P700,4),色,2,FALSE)</f>
        <v>白い</v>
      </c>
      <c r="R700" s="293" t="str">
        <f>VLOOKUP(MOD(P700,13),銀河の音,2,FALSE)</f>
        <v>自己存在の</v>
      </c>
      <c r="S700" s="386" t="str">
        <f>VLOOKUP(MOD(P700,20),太陽の紋章,2,FALSE)</f>
        <v>犬</v>
      </c>
      <c r="T700" s="111" t="s">
        <v>5013</v>
      </c>
    </row>
    <row r="701" spans="1:20" s="80" customFormat="1" ht="13.5" customHeight="1">
      <c r="A701" s="50" t="str">
        <f>VLOOKUP(MOD(E701,10),十干,2,FALSE)</f>
        <v>癸</v>
      </c>
      <c r="B701" s="199" t="str">
        <f>VLOOKUP(MOD(E701,12),十二支,3,FALSE)</f>
        <v xml:space="preserve">02 零 </v>
      </c>
      <c r="C701" s="200" t="str">
        <f>VLOOKUP(F701,星座,3,TRUE)</f>
        <v xml:space="preserve">13 金 </v>
      </c>
      <c r="D701" s="531">
        <v>23139</v>
      </c>
      <c r="E701" s="1">
        <f>IFERROR(YEAR(D701),LEFT(D701,4))</f>
        <v>1963</v>
      </c>
      <c r="F701" s="1" t="str">
        <f>IF(ISTEXT(D701),RIGHT(D701,5),TEXT(D701,"mm/dd"))</f>
        <v>05/08</v>
      </c>
      <c r="G701" s="44">
        <f>SUM(MID(E701,1,1),MID(E701,2,1),MID(E701,3,1),MID(E701,4,1),MID(F701,1,1),MID(F701,2,1),MID(F701,4,1),MID(F701,5,1))</f>
        <v>32</v>
      </c>
      <c r="H701" s="45">
        <f>IF(MOD(G701,9)=0,9,MOD(G701,9))</f>
        <v>5</v>
      </c>
      <c r="I701" s="45" t="str">
        <f>IFERROR(MID("日月火水木金土",WEEKDAY(D701),1),"")</f>
        <v>水</v>
      </c>
      <c r="J701" s="304" t="s">
        <v>3487</v>
      </c>
      <c r="K701" s="202" t="str">
        <f>VLOOKUP(F701,石と花メイン,3,FALSE)</f>
        <v>◆翠玉</v>
      </c>
      <c r="L701" s="297" t="str">
        <f>VLOOKUP(F701,石と花メイン,4,FALSE)</f>
        <v>花菖蒲</v>
      </c>
      <c r="M701" s="393">
        <f>IF(OR(MONTH(F701)&lt;7,AND(MONTH(F701)=7,DAY(F701)&lt;=25)),
MOD(SUM((E701-1901)*365,259),260),
MOD(SUM((E701-1900)*365,259),260))</f>
        <v>9</v>
      </c>
      <c r="N701" s="390">
        <f>IF(AND(MONTH(F701)=7,DAY(F701)&gt;25),1,
ROUNDDOWN((SUM(VLOOKUP(MONTH(F701),D暦変換用数値,2,FALSE),DAY(F701))/28)+1,0))</f>
        <v>11</v>
      </c>
      <c r="O701" s="205">
        <f>IF(AND(MONTH(F701)=7,DAY(F701)&gt;25),DAY(F701)-25,
MOD((SUM(VLOOKUP(MONTH(F701),D暦変換用数値,2,FALSE),DAY(F701))),28)+1)</f>
        <v>7</v>
      </c>
      <c r="P701" s="406">
        <f>IF(OR(MONTH(F701)&lt;7,AND(MONTH(F701)=7,DAY(F701)&lt;=25)),
MOD(SUM((E701-1901)*365,(N701-1)*28,O701,258),260),
MOD(SUM((E701-1900)*365,(N701-1)*28,O701,258),260))</f>
        <v>35</v>
      </c>
      <c r="Q701" s="374" t="str">
        <f>VLOOKUP(MOD(P701,4),色,2,FALSE)</f>
        <v>青い</v>
      </c>
      <c r="R701" s="292" t="str">
        <f>VLOOKUP(MOD(P701,13),銀河の音,2,FALSE)</f>
        <v>太陽の</v>
      </c>
      <c r="S701" s="385" t="str">
        <f>VLOOKUP(MOD(P701,20),太陽の紋章,2,FALSE)</f>
        <v>鷲</v>
      </c>
      <c r="T701" s="98" t="s">
        <v>3736</v>
      </c>
    </row>
    <row r="702" spans="1:20" s="80" customFormat="1" ht="13.5" customHeight="1">
      <c r="A702" s="50" t="str">
        <f>VLOOKUP(MOD(E702,10),十干,2,FALSE)</f>
        <v>癸</v>
      </c>
      <c r="B702" s="199" t="str">
        <f>VLOOKUP(MOD(E702,12),十二支,3,FALSE)</f>
        <v xml:space="preserve">02 零 </v>
      </c>
      <c r="C702" s="200" t="str">
        <f>VLOOKUP(F702,星座,3,TRUE)</f>
        <v xml:space="preserve">13 金 </v>
      </c>
      <c r="D702" s="531">
        <v>23142</v>
      </c>
      <c r="E702" s="1">
        <f>IFERROR(YEAR(D702),LEFT(D702,4))</f>
        <v>1963</v>
      </c>
      <c r="F702" s="1" t="str">
        <f>IF(ISTEXT(D702),RIGHT(D702,5),TEXT(D702,"mm/dd"))</f>
        <v>05/11</v>
      </c>
      <c r="G702" s="44">
        <f>SUM(MID(E702,1,1),MID(E702,2,1),MID(E702,3,1),MID(E702,4,1),MID(F702,1,1),MID(F702,2,1),MID(F702,4,1),MID(F702,5,1))</f>
        <v>26</v>
      </c>
      <c r="H702" s="45">
        <f>IF(MOD(G702,9)=0,9,MOD(G702,9))</f>
        <v>8</v>
      </c>
      <c r="I702" s="45" t="str">
        <f>IFERROR(MID("日月火水木金土",WEEKDAY(D702),1),"")</f>
        <v>土</v>
      </c>
      <c r="J702" s="304" t="s">
        <v>3488</v>
      </c>
      <c r="K702" s="202" t="str">
        <f>VLOOKUP(F702,石と花メイン,3,FALSE)</f>
        <v>□水晶</v>
      </c>
      <c r="L702" s="297" t="str">
        <f>VLOOKUP(F702,石と花メイン,4,FALSE)</f>
        <v>林檎</v>
      </c>
      <c r="M702" s="393">
        <f>IF(OR(MONTH(F702)&lt;7,AND(MONTH(F702)=7,DAY(F702)&lt;=25)),
MOD(SUM((E702-1901)*365,259),260),
MOD(SUM((E702-1900)*365,259),260))</f>
        <v>9</v>
      </c>
      <c r="N702" s="390">
        <f>IF(AND(MONTH(F702)=7,DAY(F702)&gt;25),1,
ROUNDDOWN((SUM(VLOOKUP(MONTH(F702),D暦変換用数値,2,FALSE),DAY(F702))/28)+1,0))</f>
        <v>11</v>
      </c>
      <c r="O702" s="205">
        <f>IF(AND(MONTH(F702)=7,DAY(F702)&gt;25),DAY(F702)-25,
MOD((SUM(VLOOKUP(MONTH(F702),D暦変換用数値,2,FALSE),DAY(F702))),28)+1)</f>
        <v>10</v>
      </c>
      <c r="P702" s="406">
        <f>IF(OR(MONTH(F702)&lt;7,AND(MONTH(F702)=7,DAY(F702)&lt;=25)),
MOD(SUM((E702-1901)*365,(N702-1)*28,O702,258),260),
MOD(SUM((E702-1900)*365,(N702-1)*28,O702,258),260))</f>
        <v>38</v>
      </c>
      <c r="Q702" s="375" t="str">
        <f>VLOOKUP(MOD(P702,4),色,2,FALSE)</f>
        <v>白い</v>
      </c>
      <c r="R702" s="293" t="str">
        <f>VLOOKUP(MOD(P702,13),銀河の音,2,FALSE)</f>
        <v>水晶の</v>
      </c>
      <c r="S702" s="386" t="str">
        <f>VLOOKUP(MOD(P702,20),太陽の紋章,2,FALSE)</f>
        <v>鏡</v>
      </c>
      <c r="T702" s="111" t="s">
        <v>3275</v>
      </c>
    </row>
    <row r="703" spans="1:20" s="80" customFormat="1" ht="13.5" customHeight="1">
      <c r="A703" s="50" t="str">
        <f>VLOOKUP(MOD(E703,10),十干,2,FALSE)</f>
        <v>癸</v>
      </c>
      <c r="B703" s="199" t="str">
        <f>VLOOKUP(MOD(E703,12),十二支,3,FALSE)</f>
        <v xml:space="preserve">02 零 </v>
      </c>
      <c r="C703" s="200" t="str">
        <f>VLOOKUP(F703,星座,3,TRUE)</f>
        <v xml:space="preserve">13 金 </v>
      </c>
      <c r="D703" s="531">
        <v>23149</v>
      </c>
      <c r="E703" s="1">
        <f>IFERROR(YEAR(D703),LEFT(D703,4))</f>
        <v>1963</v>
      </c>
      <c r="F703" s="1" t="str">
        <f>IF(ISTEXT(D703),RIGHT(D703,5),TEXT(D703,"mm/dd"))</f>
        <v>05/18</v>
      </c>
      <c r="G703" s="44">
        <f>SUM(MID(E703,1,1),MID(E703,2,1),MID(E703,3,1),MID(E703,4,1),MID(F703,1,1),MID(F703,2,1),MID(F703,4,1),MID(F703,5,1))</f>
        <v>33</v>
      </c>
      <c r="H703" s="45">
        <f>IF(MOD(G703,9)=0,9,MOD(G703,9))</f>
        <v>6</v>
      </c>
      <c r="I703" s="45" t="str">
        <f>IFERROR(MID("日月火水木金土",WEEKDAY(D703),1),"")</f>
        <v>土</v>
      </c>
      <c r="J703" s="304" t="s">
        <v>3489</v>
      </c>
      <c r="K703" s="202" t="str">
        <f>VLOOKUP(F703,石と花メイン,3,FALSE)</f>
        <v>□水晶</v>
      </c>
      <c r="L703" s="297" t="str">
        <f>VLOOKUP(F703,石と花メイン,4,FALSE)</f>
        <v>苧環【糸繰草】</v>
      </c>
      <c r="M703" s="393">
        <f>IF(OR(MONTH(F703)&lt;7,AND(MONTH(F703)=7,DAY(F703)&lt;=25)),
MOD(SUM((E703-1901)*365,259),260),
MOD(SUM((E703-1900)*365,259),260))</f>
        <v>9</v>
      </c>
      <c r="N703" s="390">
        <f>IF(AND(MONTH(F703)=7,DAY(F703)&gt;25),1,
ROUNDDOWN((SUM(VLOOKUP(MONTH(F703),D暦変換用数値,2,FALSE),DAY(F703))/28)+1,0))</f>
        <v>11</v>
      </c>
      <c r="O703" s="205">
        <f>IF(AND(MONTH(F703)=7,DAY(F703)&gt;25),DAY(F703)-25,
MOD((SUM(VLOOKUP(MONTH(F703),D暦変換用数値,2,FALSE),DAY(F703))),28)+1)</f>
        <v>17</v>
      </c>
      <c r="P703" s="406">
        <f>IF(OR(MONTH(F703)&lt;7,AND(MONTH(F703)=7,DAY(F703)&lt;=25)),
MOD(SUM((E703-1901)*365,(N703-1)*28,O703,258),260),
MOD(SUM((E703-1900)*365,(N703-1)*28,O703,258),260))</f>
        <v>45</v>
      </c>
      <c r="Q703" s="372" t="str">
        <f>VLOOKUP(MOD(P703,4),色,2,FALSE)</f>
        <v>赤い</v>
      </c>
      <c r="R703" s="290" t="str">
        <f>VLOOKUP(MOD(P703,13),銀河の音,2,FALSE)</f>
        <v>律動の</v>
      </c>
      <c r="S703" s="383" t="str">
        <f>VLOOKUP(MOD(P703,20),太陽の紋章,2,FALSE)</f>
        <v>蛇</v>
      </c>
      <c r="T703" s="98" t="s">
        <v>3736</v>
      </c>
    </row>
    <row r="704" spans="1:20" s="80" customFormat="1" ht="13.5" customHeight="1">
      <c r="A704" s="50" t="str">
        <f>VLOOKUP(MOD(E704,10),十干,2,FALSE)</f>
        <v>乙</v>
      </c>
      <c r="B704" s="199" t="str">
        <f>VLOOKUP(MOD(E704,12),十二支,3,FALSE)</f>
        <v xml:space="preserve">02 零 </v>
      </c>
      <c r="C704" s="200" t="str">
        <f>VLOOKUP(F704,星座,3,TRUE)</f>
        <v xml:space="preserve">13 金 </v>
      </c>
      <c r="D704" s="531">
        <v>27515</v>
      </c>
      <c r="E704" s="1">
        <f>IFERROR(YEAR(D704),LEFT(D704,4))</f>
        <v>1975</v>
      </c>
      <c r="F704" s="1" t="str">
        <f>IF(ISTEXT(D704),RIGHT(D704,5),TEXT(D704,"mm/dd"))</f>
        <v>05/01</v>
      </c>
      <c r="G704" s="44">
        <f>SUM(MID(E704,1,1),MID(E704,2,1),MID(E704,3,1),MID(E704,4,1),MID(F704,1,1),MID(F704,2,1),MID(F704,4,1),MID(F704,5,1))</f>
        <v>28</v>
      </c>
      <c r="H704" s="45">
        <f>IF(MOD(G704,9)=0,9,MOD(G704,9))</f>
        <v>1</v>
      </c>
      <c r="I704" s="45" t="str">
        <f>IFERROR(MID("日月火水木金土",WEEKDAY(D704),1),"")</f>
        <v>木</v>
      </c>
      <c r="J704" s="304" t="s">
        <v>3490</v>
      </c>
      <c r="K704" s="202" t="str">
        <f>VLOOKUP(F704,石と花メイン,3,FALSE)</f>
        <v>◆翠玉</v>
      </c>
      <c r="L704" s="297" t="str">
        <f>VLOOKUP(F704,石と花メイン,4,FALSE)</f>
        <v>エーデルワイス【薄雪草】</v>
      </c>
      <c r="M704" s="393">
        <f>IF(OR(MONTH(F704)&lt;7,AND(MONTH(F704)=7,DAY(F704)&lt;=25)),
MOD(SUM((E704-1901)*365,259),260),
MOD(SUM((E704-1900)*365,259),260))</f>
        <v>229</v>
      </c>
      <c r="N704" s="390">
        <f>IF(AND(MONTH(F704)=7,DAY(F704)&gt;25),1,
ROUNDDOWN((SUM(VLOOKUP(MONTH(F704),D暦変換用数値,2,FALSE),DAY(F704))/28)+1,0))</f>
        <v>10</v>
      </c>
      <c r="O704" s="205">
        <f>IF(AND(MONTH(F704)=7,DAY(F704)&gt;25),DAY(F704)-25,
MOD((SUM(VLOOKUP(MONTH(F704),D暦変換用数値,2,FALSE),DAY(F704))),28)+1)</f>
        <v>28</v>
      </c>
      <c r="P704" s="406">
        <f>IF(OR(MONTH(F704)&lt;7,AND(MONTH(F704)=7,DAY(F704)&lt;=25)),
MOD(SUM((E704-1901)*365,(N704-1)*28,O704,258),260),
MOD(SUM((E704-1900)*365,(N704-1)*28,O704,258),260))</f>
        <v>248</v>
      </c>
      <c r="Q704" s="373" t="str">
        <f>VLOOKUP(MOD(P704,4),色,2,FALSE)</f>
        <v>黄色い</v>
      </c>
      <c r="R704" s="291" t="str">
        <f>VLOOKUP(MOD(P704,13),銀河の音,2,FALSE)</f>
        <v>磁気の</v>
      </c>
      <c r="S704" s="384" t="str">
        <f>VLOOKUP(MOD(P704,20),太陽の紋章,2,FALSE)</f>
        <v>星</v>
      </c>
      <c r="T704" s="98" t="s">
        <v>3736</v>
      </c>
    </row>
    <row r="705" spans="1:20" s="80" customFormat="1" ht="13.5" customHeight="1">
      <c r="A705" s="76" t="str">
        <f>VLOOKUP(MOD(E705,10),十干,2,FALSE)</f>
        <v>乙</v>
      </c>
      <c r="B705" s="199" t="str">
        <f>VLOOKUP(MOD(E705,12),十二支,3,FALSE)</f>
        <v xml:space="preserve">02 零 </v>
      </c>
      <c r="C705" s="200" t="str">
        <f>VLOOKUP(F705,星座,3,TRUE)</f>
        <v xml:space="preserve">13 金 </v>
      </c>
      <c r="D705" s="534">
        <v>27516</v>
      </c>
      <c r="E705" s="116">
        <f>IFERROR(YEAR(D705),LEFT(D705,4))</f>
        <v>1975</v>
      </c>
      <c r="F705" s="116" t="str">
        <f>IF(ISTEXT(D705),RIGHT(D705,5),TEXT(D705,"mm/dd"))</f>
        <v>05/02</v>
      </c>
      <c r="G705" s="116">
        <f>SUM(MID(E705,1,1),MID(E705,2,1),MID(E705,3,1),MID(E705,4,1),MID(F705,1,1),MID(F705,2,1),MID(F705,4,1),MID(F705,5,1))</f>
        <v>29</v>
      </c>
      <c r="H705" s="116">
        <f>IF(MOD(G705,9)=0,9,MOD(G705,9))</f>
        <v>2</v>
      </c>
      <c r="I705" s="116" t="str">
        <f>IFERROR(MID("日月火水木金土",WEEKDAY(D705),1),"")</f>
        <v>金</v>
      </c>
      <c r="J705" s="306" t="s">
        <v>7595</v>
      </c>
      <c r="K705" s="203" t="str">
        <f>VLOOKUP(F705,石と花メイン,3,FALSE)</f>
        <v>■紅玉髄</v>
      </c>
      <c r="L705" s="299" t="str">
        <f>VLOOKUP(F705,石と花メイン,4,FALSE)</f>
        <v>デルフィニウム【大飛燕草】</v>
      </c>
      <c r="M705" s="395">
        <f>IF(OR(MONTH(F705)&lt;7,AND(MONTH(F705)=7,DAY(F705)&lt;=25)),
MOD(SUM((E705-1901)*365,259),260),
MOD(SUM((E705-1900)*365,259),260))</f>
        <v>229</v>
      </c>
      <c r="N705" s="121">
        <f>IF(AND(MONTH(F705)=7,DAY(F705)&gt;25),1,
ROUNDDOWN((SUM(VLOOKUP(MONTH(F705),D暦変換用数値,2,FALSE),DAY(F705))/28)+1,0))</f>
        <v>11</v>
      </c>
      <c r="O705" s="117">
        <f>IF(AND(MONTH(F705)=7,DAY(F705)&gt;25),DAY(F705)-25,
MOD((SUM(VLOOKUP(MONTH(F705),D暦変換用数値,2,FALSE),DAY(F705))),28)+1)</f>
        <v>1</v>
      </c>
      <c r="P705" s="408">
        <f>IF(OR(MONTH(F705)&lt;7,AND(MONTH(F705)=7,DAY(F705)&lt;=25)),
MOD(SUM((E705-1901)*365,(N705-1)*28,O705,258),260),
MOD(SUM((E705-1900)*365,(N705-1)*28,O705,258),260))</f>
        <v>249</v>
      </c>
      <c r="Q705" s="372" t="str">
        <f>VLOOKUP(MOD(P705,4),色,2,FALSE)</f>
        <v>赤い</v>
      </c>
      <c r="R705" s="290" t="str">
        <f>VLOOKUP(MOD(P705,13),銀河の音,2,FALSE)</f>
        <v>月の</v>
      </c>
      <c r="S705" s="383" t="str">
        <f>VLOOKUP(MOD(P705,20),太陽の紋章,2,FALSE)</f>
        <v>月</v>
      </c>
      <c r="T705" s="126" t="s">
        <v>7596</v>
      </c>
    </row>
    <row r="706" spans="1:20" s="80" customFormat="1" ht="13.5" customHeight="1">
      <c r="A706" s="50" t="str">
        <f>VLOOKUP(MOD(E706,10),十干,2,FALSE)</f>
        <v>乙</v>
      </c>
      <c r="B706" s="199" t="str">
        <f>VLOOKUP(MOD(E706,12),十二支,3,FALSE)</f>
        <v xml:space="preserve">02 零 </v>
      </c>
      <c r="C706" s="200" t="str">
        <f>VLOOKUP(F706,星座,3,TRUE)</f>
        <v xml:space="preserve">13 金 </v>
      </c>
      <c r="D706" s="531">
        <v>27527</v>
      </c>
      <c r="E706" s="1">
        <f>IFERROR(YEAR(D706),LEFT(D706,4))</f>
        <v>1975</v>
      </c>
      <c r="F706" s="1" t="str">
        <f>IF(ISTEXT(D706),RIGHT(D706,5),TEXT(D706,"mm/dd"))</f>
        <v>05/13</v>
      </c>
      <c r="G706" s="44">
        <f>SUM(MID(E706,1,1),MID(E706,2,1),MID(E706,3,1),MID(E706,4,1),MID(F706,1,1),MID(F706,2,1),MID(F706,4,1),MID(F706,5,1))</f>
        <v>31</v>
      </c>
      <c r="H706" s="45">
        <f>IF(MOD(G706,9)=0,9,MOD(G706,9))</f>
        <v>4</v>
      </c>
      <c r="I706" s="45" t="str">
        <f>IFERROR(MID("日月火水木金土",WEEKDAY(D706),1),"")</f>
        <v>火</v>
      </c>
      <c r="J706" s="304" t="s">
        <v>1463</v>
      </c>
      <c r="K706" s="202" t="str">
        <f>VLOOKUP(F706,石と花メイン,3,FALSE)</f>
        <v>◆黄玉</v>
      </c>
      <c r="L706" s="297" t="str">
        <f>VLOOKUP(F706,石と花メイン,4,FALSE)</f>
        <v>山査子【メイフラワー】</v>
      </c>
      <c r="M706" s="393">
        <f>IF(OR(MONTH(F706)&lt;7,AND(MONTH(F706)=7,DAY(F706)&lt;=25)),
MOD(SUM((E706-1901)*365,259),260),
MOD(SUM((E706-1900)*365,259),260))</f>
        <v>229</v>
      </c>
      <c r="N706" s="390">
        <f>IF(AND(MONTH(F706)=7,DAY(F706)&gt;25),1,
ROUNDDOWN((SUM(VLOOKUP(MONTH(F706),D暦変換用数値,2,FALSE),DAY(F706))/28)+1,0))</f>
        <v>11</v>
      </c>
      <c r="O706" s="205">
        <f>IF(AND(MONTH(F706)=7,DAY(F706)&gt;25),DAY(F706)-25,
MOD((SUM(VLOOKUP(MONTH(F706),D暦変換用数値,2,FALSE),DAY(F706))),28)+1)</f>
        <v>12</v>
      </c>
      <c r="P706" s="406">
        <f>IF(OR(MONTH(F706)&lt;7,AND(MONTH(F706)=7,DAY(F706)&lt;=25)),
MOD(SUM((E706-1901)*365,(N706-1)*28,O706,258),260),
MOD(SUM((E706-1900)*365,(N706-1)*28,O706,258),260))</f>
        <v>0</v>
      </c>
      <c r="Q706" s="373" t="str">
        <f>VLOOKUP(MOD(P706,4),色,2,FALSE)</f>
        <v>黄色い</v>
      </c>
      <c r="R706" s="291" t="str">
        <f>VLOOKUP(MOD(P706,13),銀河の音,2,FALSE)</f>
        <v>宇宙の</v>
      </c>
      <c r="S706" s="384" t="str">
        <f>VLOOKUP(MOD(P706,20),太陽の紋章,2,FALSE)</f>
        <v>太陽</v>
      </c>
      <c r="T706" s="98" t="s">
        <v>3736</v>
      </c>
    </row>
    <row r="707" spans="1:20" s="80" customFormat="1" ht="13.5" customHeight="1">
      <c r="A707" s="50" t="str">
        <f>VLOOKUP(MOD(E707,10),十干,2,FALSE)</f>
        <v>乙</v>
      </c>
      <c r="B707" s="199" t="str">
        <f>VLOOKUP(MOD(E707,12),十二支,3,FALSE)</f>
        <v xml:space="preserve">02 零 </v>
      </c>
      <c r="C707" s="200" t="str">
        <f>VLOOKUP(F707,星座,3,TRUE)</f>
        <v xml:space="preserve">13 金 </v>
      </c>
      <c r="D707" s="531">
        <v>27530</v>
      </c>
      <c r="E707" s="1">
        <f>IFERROR(YEAR(D707),LEFT(D707,4))</f>
        <v>1975</v>
      </c>
      <c r="F707" s="1" t="str">
        <f>IF(ISTEXT(D707),RIGHT(D707,5),TEXT(D707,"mm/dd"))</f>
        <v>05/16</v>
      </c>
      <c r="G707" s="44">
        <f>SUM(MID(E707,1,1),MID(E707,2,1),MID(E707,3,1),MID(E707,4,1),MID(F707,1,1),MID(F707,2,1),MID(F707,4,1),MID(F707,5,1))</f>
        <v>34</v>
      </c>
      <c r="H707" s="45">
        <f>IF(MOD(G707,9)=0,9,MOD(G707,9))</f>
        <v>7</v>
      </c>
      <c r="I707" s="45" t="str">
        <f>IFERROR(MID("日月火水木金土",WEEKDAY(D707),1),"")</f>
        <v>金</v>
      </c>
      <c r="J707" s="304" t="s">
        <v>1464</v>
      </c>
      <c r="K707" s="202" t="str">
        <f>VLOOKUP(F707,石と花メイン,3,FALSE)</f>
        <v>○真珠</v>
      </c>
      <c r="L707" s="297" t="str">
        <f>VLOOKUP(F707,石と花メイン,4,FALSE)</f>
        <v>アリウム【花葱】</v>
      </c>
      <c r="M707" s="393">
        <f>IF(OR(MONTH(F707)&lt;7,AND(MONTH(F707)=7,DAY(F707)&lt;=25)),
MOD(SUM((E707-1901)*365,259),260),
MOD(SUM((E707-1900)*365,259),260))</f>
        <v>229</v>
      </c>
      <c r="N707" s="390">
        <f>IF(AND(MONTH(F707)=7,DAY(F707)&gt;25),1,
ROUNDDOWN((SUM(VLOOKUP(MONTH(F707),D暦変換用数値,2,FALSE),DAY(F707))/28)+1,0))</f>
        <v>11</v>
      </c>
      <c r="O707" s="205">
        <f>IF(AND(MONTH(F707)=7,DAY(F707)&gt;25),DAY(F707)-25,
MOD((SUM(VLOOKUP(MONTH(F707),D暦変換用数値,2,FALSE),DAY(F707))),28)+1)</f>
        <v>15</v>
      </c>
      <c r="P707" s="406">
        <f>IF(OR(MONTH(F707)&lt;7,AND(MONTH(F707)=7,DAY(F707)&lt;=25)),
MOD(SUM((E707-1901)*365,(N707-1)*28,O707,258),260),
MOD(SUM((E707-1900)*365,(N707-1)*28,O707,258),260))</f>
        <v>3</v>
      </c>
      <c r="Q707" s="374" t="str">
        <f>VLOOKUP(MOD(P707,4),色,2,FALSE)</f>
        <v>青い</v>
      </c>
      <c r="R707" s="292" t="str">
        <f>VLOOKUP(MOD(P707,13),銀河の音,2,FALSE)</f>
        <v>電気の</v>
      </c>
      <c r="S707" s="385" t="str">
        <f>VLOOKUP(MOD(P707,20),太陽の紋章,2,FALSE)</f>
        <v>夜</v>
      </c>
      <c r="T707" s="98" t="s">
        <v>3736</v>
      </c>
    </row>
    <row r="708" spans="1:20" s="80" customFormat="1" ht="13.5" customHeight="1">
      <c r="A708" s="50" t="str">
        <f>VLOOKUP(MOD(E708,10),十干,2,FALSE)</f>
        <v>丁</v>
      </c>
      <c r="B708" s="199" t="str">
        <f>VLOOKUP(MOD(E708,12),十二支,3,FALSE)</f>
        <v xml:space="preserve">02 零 </v>
      </c>
      <c r="C708" s="200" t="str">
        <f>VLOOKUP(F708,星座,3,TRUE)</f>
        <v xml:space="preserve">13 金 </v>
      </c>
      <c r="D708" s="531">
        <v>31894</v>
      </c>
      <c r="E708" s="1">
        <f>IFERROR(YEAR(D708),LEFT(D708,4))</f>
        <v>1987</v>
      </c>
      <c r="F708" s="1" t="str">
        <f>IF(ISTEXT(D708),RIGHT(D708,5),TEXT(D708,"mm/dd"))</f>
        <v>04/27</v>
      </c>
      <c r="G708" s="44">
        <f>SUM(MID(E708,1,1),MID(E708,2,1),MID(E708,3,1),MID(E708,4,1),MID(F708,1,1),MID(F708,2,1),MID(F708,4,1),MID(F708,5,1))</f>
        <v>38</v>
      </c>
      <c r="H708" s="45">
        <f>IF(MOD(G708,9)=0,9,MOD(G708,9))</f>
        <v>2</v>
      </c>
      <c r="I708" s="45" t="str">
        <f>IFERROR(MID("日月火水木金土",WEEKDAY(D708),1),"")</f>
        <v>月</v>
      </c>
      <c r="J708" s="304" t="s">
        <v>1465</v>
      </c>
      <c r="K708" s="202" t="str">
        <f>VLOOKUP(F708,石と花メイン,3,FALSE)</f>
        <v>◆風信子石</v>
      </c>
      <c r="L708" s="297" t="str">
        <f>VLOOKUP(F708,石と花メイン,4,FALSE)</f>
        <v>翁草【猫草】</v>
      </c>
      <c r="M708" s="393">
        <f>IF(OR(MONTH(F708)&lt;7,AND(MONTH(F708)=7,DAY(F708)&lt;=25)),
MOD(SUM((E708-1901)*365,259),260),
MOD(SUM((E708-1900)*365,259),260))</f>
        <v>189</v>
      </c>
      <c r="N708" s="390">
        <f>IF(AND(MONTH(F708)=7,DAY(F708)&gt;25),1,
ROUNDDOWN((SUM(VLOOKUP(MONTH(F708),D暦変換用数値,2,FALSE),DAY(F708))/28)+1,0))</f>
        <v>10</v>
      </c>
      <c r="O708" s="205">
        <f>IF(AND(MONTH(F708)=7,DAY(F708)&gt;25),DAY(F708)-25,
MOD((SUM(VLOOKUP(MONTH(F708),D暦変換用数値,2,FALSE),DAY(F708))),28)+1)</f>
        <v>24</v>
      </c>
      <c r="P708" s="406">
        <f>IF(OR(MONTH(F708)&lt;7,AND(MONTH(F708)=7,DAY(F708)&lt;=25)),
MOD(SUM((E708-1901)*365,(N708-1)*28,O708,258),260),
MOD(SUM((E708-1900)*365,(N708-1)*28,O708,258),260))</f>
        <v>204</v>
      </c>
      <c r="Q708" s="373" t="str">
        <f>VLOOKUP(MOD(P708,4),色,2,FALSE)</f>
        <v>黄色い</v>
      </c>
      <c r="R708" s="291" t="str">
        <f>VLOOKUP(MOD(P708,13),銀河の音,2,FALSE)</f>
        <v>太陽の</v>
      </c>
      <c r="S708" s="384" t="str">
        <f>VLOOKUP(MOD(P708,20),太陽の紋章,2,FALSE)</f>
        <v>種</v>
      </c>
      <c r="T708" s="98" t="s">
        <v>3736</v>
      </c>
    </row>
    <row r="709" spans="1:20" s="80" customFormat="1" ht="13.5" customHeight="1">
      <c r="A709" s="76" t="str">
        <f>VLOOKUP(MOD(E709,10),十干,2,FALSE)</f>
        <v>丁</v>
      </c>
      <c r="B709" s="199" t="str">
        <f>VLOOKUP(MOD(E709,12),十二支,3,FALSE)</f>
        <v xml:space="preserve">02 零 </v>
      </c>
      <c r="C709" s="200" t="str">
        <f>VLOOKUP(F709,星座,3,TRUE)</f>
        <v xml:space="preserve">13 金 </v>
      </c>
      <c r="D709" s="534">
        <v>31899</v>
      </c>
      <c r="E709" s="116">
        <f>IFERROR(YEAR(D709),LEFT(D709,4))</f>
        <v>1987</v>
      </c>
      <c r="F709" s="116" t="str">
        <f>IF(ISTEXT(D709),RIGHT(D709,5),TEXT(D709,"mm/dd"))</f>
        <v>05/02</v>
      </c>
      <c r="G709" s="116">
        <f>SUM(MID(E709,1,1),MID(E709,2,1),MID(E709,3,1),MID(E709,4,1),MID(F709,1,1),MID(F709,2,1),MID(F709,4,1),MID(F709,5,1))</f>
        <v>32</v>
      </c>
      <c r="H709" s="116">
        <f>IF(MOD(G709,9)=0,9,MOD(G709,9))</f>
        <v>5</v>
      </c>
      <c r="I709" s="116" t="str">
        <f>IFERROR(MID("日月火水木金土",WEEKDAY(D709),1),"")</f>
        <v>土</v>
      </c>
      <c r="J709" s="306" t="s">
        <v>7554</v>
      </c>
      <c r="K709" s="203" t="str">
        <f>VLOOKUP(F709,石と花メイン,3,FALSE)</f>
        <v>■紅玉髄</v>
      </c>
      <c r="L709" s="299" t="str">
        <f>VLOOKUP(F709,石と花メイン,4,FALSE)</f>
        <v>デルフィニウム【大飛燕草】</v>
      </c>
      <c r="M709" s="395">
        <f>IF(OR(MONTH(F709)&lt;7,AND(MONTH(F709)=7,DAY(F709)&lt;=25)),
MOD(SUM((E709-1901)*365,259),260),
MOD(SUM((E709-1900)*365,259),260))</f>
        <v>189</v>
      </c>
      <c r="N709" s="121">
        <f>IF(AND(MONTH(F709)=7,DAY(F709)&gt;25),1,
ROUNDDOWN((SUM(VLOOKUP(MONTH(F709),D暦変換用数値,2,FALSE),DAY(F709))/28)+1,0))</f>
        <v>11</v>
      </c>
      <c r="O709" s="117">
        <f>IF(AND(MONTH(F709)=7,DAY(F709)&gt;25),DAY(F709)-25,
MOD((SUM(VLOOKUP(MONTH(F709),D暦変換用数値,2,FALSE),DAY(F709))),28)+1)</f>
        <v>1</v>
      </c>
      <c r="P709" s="408">
        <f>IF(OR(MONTH(F709)&lt;7,AND(MONTH(F709)=7,DAY(F709)&lt;=25)),
MOD(SUM((E709-1901)*365,(N709-1)*28,O709,258),260),
MOD(SUM((E709-1900)*365,(N709-1)*28,O709,258),260))</f>
        <v>209</v>
      </c>
      <c r="Q709" s="372" t="str">
        <f>VLOOKUP(MOD(P709,4),色,2,FALSE)</f>
        <v>赤い</v>
      </c>
      <c r="R709" s="290" t="str">
        <f>VLOOKUP(MOD(P709,13),銀河の音,2,FALSE)</f>
        <v>磁気の</v>
      </c>
      <c r="S709" s="383" t="str">
        <f>VLOOKUP(MOD(P709,20),太陽の紋章,2,FALSE)</f>
        <v>月</v>
      </c>
      <c r="T709" s="126" t="s">
        <v>7556</v>
      </c>
    </row>
    <row r="710" spans="1:20" s="80" customFormat="1" ht="13.5" customHeight="1">
      <c r="A710" s="76" t="str">
        <f>VLOOKUP(MOD(E710,10),十干,2,FALSE)</f>
        <v>丁</v>
      </c>
      <c r="B710" s="199" t="str">
        <f>VLOOKUP(MOD(E710,12),十二支,3,FALSE)</f>
        <v xml:space="preserve">02 零 </v>
      </c>
      <c r="C710" s="200" t="str">
        <f>VLOOKUP(F710,星座,3,TRUE)</f>
        <v xml:space="preserve">13 金 </v>
      </c>
      <c r="D710" s="534">
        <v>31899</v>
      </c>
      <c r="E710" s="116">
        <f>IFERROR(YEAR(D710),LEFT(D710,4))</f>
        <v>1987</v>
      </c>
      <c r="F710" s="116" t="str">
        <f>IF(ISTEXT(D710),RIGHT(D710,5),TEXT(D710,"mm/dd"))</f>
        <v>05/02</v>
      </c>
      <c r="G710" s="116">
        <f>SUM(MID(E710,1,1),MID(E710,2,1),MID(E710,3,1),MID(E710,4,1),MID(F710,1,1),MID(F710,2,1),MID(F710,4,1),MID(F710,5,1))</f>
        <v>32</v>
      </c>
      <c r="H710" s="116">
        <f>IF(MOD(G710,9)=0,9,MOD(G710,9))</f>
        <v>5</v>
      </c>
      <c r="I710" s="116" t="str">
        <f>IFERROR(MID("日月火水木金土",WEEKDAY(D710),1),"")</f>
        <v>土</v>
      </c>
      <c r="J710" s="306" t="s">
        <v>6808</v>
      </c>
      <c r="K710" s="203" t="str">
        <f>VLOOKUP(F710,石と花メイン,3,FALSE)</f>
        <v>■紅玉髄</v>
      </c>
      <c r="L710" s="299" t="str">
        <f>VLOOKUP(F710,石と花メイン,4,FALSE)</f>
        <v>デルフィニウム【大飛燕草】</v>
      </c>
      <c r="M710" s="395">
        <f>IF(OR(MONTH(F710)&lt;7,AND(MONTH(F710)=7,DAY(F710)&lt;=25)),
MOD(SUM((E710-1901)*365,259),260),
MOD(SUM((E710-1900)*365,259),260))</f>
        <v>189</v>
      </c>
      <c r="N710" s="121">
        <f>IF(AND(MONTH(F710)=7,DAY(F710)&gt;25),1,
ROUNDDOWN((SUM(VLOOKUP(MONTH(F710),D暦変換用数値,2,FALSE),DAY(F710))/28)+1,0))</f>
        <v>11</v>
      </c>
      <c r="O710" s="117">
        <f>IF(AND(MONTH(F710)=7,DAY(F710)&gt;25),DAY(F710)-25,
MOD((SUM(VLOOKUP(MONTH(F710),D暦変換用数値,2,FALSE),DAY(F710))),28)+1)</f>
        <v>1</v>
      </c>
      <c r="P710" s="408">
        <f>IF(OR(MONTH(F710)&lt;7,AND(MONTH(F710)=7,DAY(F710)&lt;=25)),
MOD(SUM((E710-1901)*365,(N710-1)*28,O710,258),260),
MOD(SUM((E710-1900)*365,(N710-1)*28,O710,258),260))</f>
        <v>209</v>
      </c>
      <c r="Q710" s="372" t="str">
        <f>VLOOKUP(MOD(P710,4),色,2,FALSE)</f>
        <v>赤い</v>
      </c>
      <c r="R710" s="290" t="str">
        <f>VLOOKUP(MOD(P710,13),銀河の音,2,FALSE)</f>
        <v>磁気の</v>
      </c>
      <c r="S710" s="383" t="str">
        <f>VLOOKUP(MOD(P710,20),太陽の紋章,2,FALSE)</f>
        <v>月</v>
      </c>
      <c r="T710" s="118"/>
    </row>
    <row r="711" spans="1:20" s="80" customFormat="1" ht="13.5" customHeight="1">
      <c r="A711" s="50" t="str">
        <f>VLOOKUP(MOD(E711,10),十干,2,FALSE)</f>
        <v>丁</v>
      </c>
      <c r="B711" s="199" t="str">
        <f>VLOOKUP(MOD(E711,12),十二支,3,FALSE)</f>
        <v xml:space="preserve">02 零 </v>
      </c>
      <c r="C711" s="200" t="str">
        <f>VLOOKUP(F711,星座,3,TRUE)</f>
        <v xml:space="preserve">13 金 </v>
      </c>
      <c r="D711" s="531">
        <v>31904</v>
      </c>
      <c r="E711" s="1">
        <f>IFERROR(YEAR(D711),LEFT(D711,4))</f>
        <v>1987</v>
      </c>
      <c r="F711" s="1" t="str">
        <f>IF(ISTEXT(D711),RIGHT(D711,5),TEXT(D711,"mm/dd"))</f>
        <v>05/07</v>
      </c>
      <c r="G711" s="44">
        <f>SUM(MID(E711,1,1),MID(E711,2,1),MID(E711,3,1),MID(E711,4,1),MID(F711,1,1),MID(F711,2,1),MID(F711,4,1),MID(F711,5,1))</f>
        <v>37</v>
      </c>
      <c r="H711" s="45">
        <f>IF(MOD(G711,9)=0,9,MOD(G711,9))</f>
        <v>1</v>
      </c>
      <c r="I711" s="45" t="str">
        <f>IFERROR(MID("日月火水木金土",WEEKDAY(D711),1),"")</f>
        <v>木</v>
      </c>
      <c r="J711" s="304" t="s">
        <v>1466</v>
      </c>
      <c r="K711" s="202" t="str">
        <f>VLOOKUP(F711,石と花メイン,3,FALSE)</f>
        <v>■紫水晶</v>
      </c>
      <c r="L711" s="297" t="str">
        <f>VLOOKUP(F711,石と花メイン,4,FALSE)</f>
        <v>牡丹【富貴草】</v>
      </c>
      <c r="M711" s="393">
        <f>IF(OR(MONTH(F711)&lt;7,AND(MONTH(F711)=7,DAY(F711)&lt;=25)),
MOD(SUM((E711-1901)*365,259),260),
MOD(SUM((E711-1900)*365,259),260))</f>
        <v>189</v>
      </c>
      <c r="N711" s="390">
        <f>IF(AND(MONTH(F711)=7,DAY(F711)&gt;25),1,
ROUNDDOWN((SUM(VLOOKUP(MONTH(F711),D暦変換用数値,2,FALSE),DAY(F711))/28)+1,0))</f>
        <v>11</v>
      </c>
      <c r="O711" s="205">
        <f>IF(AND(MONTH(F711)=7,DAY(F711)&gt;25),DAY(F711)-25,
MOD((SUM(VLOOKUP(MONTH(F711),D暦変換用数値,2,FALSE),DAY(F711))),28)+1)</f>
        <v>6</v>
      </c>
      <c r="P711" s="406">
        <f>IF(OR(MONTH(F711)&lt;7,AND(MONTH(F711)=7,DAY(F711)&lt;=25)),
MOD(SUM((E711-1901)*365,(N711-1)*28,O711,258),260),
MOD(SUM((E711-1900)*365,(N711-1)*28,O711,258),260))</f>
        <v>214</v>
      </c>
      <c r="Q711" s="375" t="str">
        <f>VLOOKUP(MOD(P711,4),色,2,FALSE)</f>
        <v>白い</v>
      </c>
      <c r="R711" s="293" t="str">
        <f>VLOOKUP(MOD(P711,13),銀河の音,2,FALSE)</f>
        <v>律動の</v>
      </c>
      <c r="S711" s="386" t="str">
        <f>VLOOKUP(MOD(P711,20),太陽の紋章,2,FALSE)</f>
        <v>魔法使い</v>
      </c>
      <c r="T711" s="111" t="s">
        <v>900</v>
      </c>
    </row>
    <row r="712" spans="1:20" s="80" customFormat="1" ht="13.5" customHeight="1">
      <c r="A712" s="76" t="str">
        <f>VLOOKUP(MOD(E712,10),十干,2,FALSE)</f>
        <v>丁</v>
      </c>
      <c r="B712" s="199" t="str">
        <f>VLOOKUP(MOD(E712,12),十二支,3,FALSE)</f>
        <v xml:space="preserve">02 零 </v>
      </c>
      <c r="C712" s="200" t="str">
        <f>VLOOKUP(F712,星座,3,TRUE)</f>
        <v xml:space="preserve">13 金 </v>
      </c>
      <c r="D712" s="534">
        <v>31905</v>
      </c>
      <c r="E712" s="116">
        <f>IFERROR(YEAR(D712),LEFT(D712,4))</f>
        <v>1987</v>
      </c>
      <c r="F712" s="116" t="str">
        <f>IF(ISTEXT(D712),RIGHT(D712,5),TEXT(D712,"mm/dd"))</f>
        <v>05/08</v>
      </c>
      <c r="G712" s="116">
        <f>SUM(MID(E712,1,1),MID(E712,2,1),MID(E712,3,1),MID(E712,4,1),MID(F712,1,1),MID(F712,2,1),MID(F712,4,1),MID(F712,5,1))</f>
        <v>38</v>
      </c>
      <c r="H712" s="116">
        <f>IF(MOD(G712,9)=0,9,MOD(G712,9))</f>
        <v>2</v>
      </c>
      <c r="I712" s="116" t="str">
        <f>IFERROR(MID("日月火水木金土",WEEKDAY(D712),1),"")</f>
        <v>金</v>
      </c>
      <c r="J712" s="306" t="s">
        <v>7454</v>
      </c>
      <c r="K712" s="203" t="str">
        <f>VLOOKUP(F712,石と花メイン,3,FALSE)</f>
        <v>◆翠玉</v>
      </c>
      <c r="L712" s="299" t="str">
        <f>VLOOKUP(F712,石と花メイン,4,FALSE)</f>
        <v>花菖蒲</v>
      </c>
      <c r="M712" s="395">
        <f>IF(OR(MONTH(F712)&lt;7,AND(MONTH(F712)=7,DAY(F712)&lt;=25)),
MOD(SUM((E712-1901)*365,259),260),
MOD(SUM((E712-1900)*365,259),260))</f>
        <v>189</v>
      </c>
      <c r="N712" s="121">
        <f>IF(AND(MONTH(F712)=7,DAY(F712)&gt;25),1,
ROUNDDOWN((SUM(VLOOKUP(MONTH(F712),D暦変換用数値,2,FALSE),DAY(F712))/28)+1,0))</f>
        <v>11</v>
      </c>
      <c r="O712" s="117">
        <f>IF(AND(MONTH(F712)=7,DAY(F712)&gt;25),DAY(F712)-25,
MOD((SUM(VLOOKUP(MONTH(F712),D暦変換用数値,2,FALSE),DAY(F712))),28)+1)</f>
        <v>7</v>
      </c>
      <c r="P712" s="408">
        <f>IF(OR(MONTH(F712)&lt;7,AND(MONTH(F712)=7,DAY(F712)&lt;=25)),
MOD(SUM((E712-1901)*365,(N712-1)*28,O712,258),260),
MOD(SUM((E712-1900)*365,(N712-1)*28,O712,258),260))</f>
        <v>215</v>
      </c>
      <c r="Q712" s="374" t="str">
        <f>VLOOKUP(MOD(P712,4),色,2,FALSE)</f>
        <v>青い</v>
      </c>
      <c r="R712" s="292" t="str">
        <f>VLOOKUP(MOD(P712,13),銀河の音,2,FALSE)</f>
        <v>共振の</v>
      </c>
      <c r="S712" s="385" t="str">
        <f>VLOOKUP(MOD(P712,20),太陽の紋章,2,FALSE)</f>
        <v>鷲</v>
      </c>
      <c r="T712" s="127" t="s">
        <v>7455</v>
      </c>
    </row>
    <row r="713" spans="1:20" s="80" customFormat="1" ht="13.5" customHeight="1">
      <c r="A713" s="76" t="str">
        <f>VLOOKUP(MOD(E713,10),十干,2,FALSE)</f>
        <v>己</v>
      </c>
      <c r="B713" s="199" t="str">
        <f>VLOOKUP(MOD(E713,12),十二支,3,FALSE)</f>
        <v xml:space="preserve">02 零 </v>
      </c>
      <c r="C713" s="200" t="str">
        <f>VLOOKUP(F713,星座,3,TRUE)</f>
        <v xml:space="preserve">13 金 </v>
      </c>
      <c r="D713" s="534">
        <v>36279</v>
      </c>
      <c r="E713" s="116">
        <f>IFERROR(YEAR(D713),LEFT(D713,4))</f>
        <v>1999</v>
      </c>
      <c r="F713" s="116" t="str">
        <f>IF(ISTEXT(D713),RIGHT(D713,5),TEXT(D713,"mm/dd"))</f>
        <v>04/29</v>
      </c>
      <c r="G713" s="116">
        <f>SUM(MID(E713,1,1),MID(E713,2,1),MID(E713,3,1),MID(E713,4,1),MID(F713,1,1),MID(F713,2,1),MID(F713,4,1),MID(F713,5,1))</f>
        <v>43</v>
      </c>
      <c r="H713" s="116">
        <f>IF(MOD(G713,9)=0,9,MOD(G713,9))</f>
        <v>7</v>
      </c>
      <c r="I713" s="116" t="str">
        <f>IFERROR(MID("日月火水木金土",WEEKDAY(D713),1),"")</f>
        <v>木</v>
      </c>
      <c r="J713" s="306" t="s">
        <v>7226</v>
      </c>
      <c r="K713" s="203" t="str">
        <f>VLOOKUP(F713,石と花メイン,3,FALSE)</f>
        <v>○真珠</v>
      </c>
      <c r="L713" s="299" t="str">
        <f>VLOOKUP(F713,石と花メイン,4,FALSE)</f>
        <v>乙女椿</v>
      </c>
      <c r="M713" s="395">
        <f>IF(OR(MONTH(F713)&lt;7,AND(MONTH(F713)=7,DAY(F713)&lt;=25)),
MOD(SUM((E713-1901)*365,259),260),
MOD(SUM((E713-1900)*365,259),260))</f>
        <v>149</v>
      </c>
      <c r="N713" s="121">
        <f>IF(AND(MONTH(F713)=7,DAY(F713)&gt;25),1,
ROUNDDOWN((SUM(VLOOKUP(MONTH(F713),D暦変換用数値,2,FALSE),DAY(F713))/28)+1,0))</f>
        <v>10</v>
      </c>
      <c r="O713" s="117">
        <f>IF(AND(MONTH(F713)=7,DAY(F713)&gt;25),DAY(F713)-25,
MOD((SUM(VLOOKUP(MONTH(F713),D暦変換用数値,2,FALSE),DAY(F713))),28)+1)</f>
        <v>26</v>
      </c>
      <c r="P713" s="408">
        <f>IF(OR(MONTH(F713)&lt;7,AND(MONTH(F713)=7,DAY(F713)&lt;=25)),
MOD(SUM((E713-1901)*365,(N713-1)*28,O713,258),260),
MOD(SUM((E713-1900)*365,(N713-1)*28,O713,258),260))</f>
        <v>166</v>
      </c>
      <c r="Q713" s="375" t="str">
        <f>VLOOKUP(MOD(P713,4),色,2,FALSE)</f>
        <v>白い</v>
      </c>
      <c r="R713" s="293" t="str">
        <f>VLOOKUP(MOD(P713,13),銀河の音,2,FALSE)</f>
        <v>惑星の</v>
      </c>
      <c r="S713" s="386" t="str">
        <f>VLOOKUP(MOD(P713,20),太陽の紋章,2,FALSE)</f>
        <v>世界の橋渡し</v>
      </c>
      <c r="T713" s="126" t="s">
        <v>7227</v>
      </c>
    </row>
    <row r="714" spans="1:20" s="80" customFormat="1" ht="13.5" customHeight="1">
      <c r="A714" s="286" t="str">
        <f>VLOOKUP(MOD(E714,10),十干,2,FALSE)</f>
        <v>己</v>
      </c>
      <c r="B714" s="283" t="str">
        <f>VLOOKUP(MOD(E714,12),十二支,3,FALSE)</f>
        <v xml:space="preserve">02 零 </v>
      </c>
      <c r="C714" s="284" t="str">
        <f>VLOOKUP(F714,星座,3,TRUE)</f>
        <v xml:space="preserve">13 金 </v>
      </c>
      <c r="D714" s="530">
        <v>36286</v>
      </c>
      <c r="E714" s="85">
        <f>IFERROR(YEAR(D714),LEFT(D714,4))</f>
        <v>1999</v>
      </c>
      <c r="F714" s="85" t="str">
        <f>IF(ISTEXT(D714),RIGHT(D714,5),TEXT(D714,"mm/dd"))</f>
        <v>05/06</v>
      </c>
      <c r="G714" s="85">
        <f>SUM(MID(E714,1,1),MID(E714,2,1),MID(E714,3,1),MID(E714,4,1),MID(F714,1,1),MID(F714,2,1),MID(F714,4,1),MID(F714,5,1))</f>
        <v>39</v>
      </c>
      <c r="H714" s="85">
        <f>IF(MOD(G714,9)=0,9,MOD(G714,9))</f>
        <v>3</v>
      </c>
      <c r="I714" s="85" t="str">
        <f>IFERROR(MID("日月火水木金土",WEEKDAY(D714),1),"")</f>
        <v>木</v>
      </c>
      <c r="J714" s="308" t="s">
        <v>7463</v>
      </c>
      <c r="K714" s="87" t="str">
        <f>VLOOKUP(F714,石と花メイン,3,FALSE)</f>
        <v>■紅水晶</v>
      </c>
      <c r="L714" s="300" t="str">
        <f>VLOOKUP(F714,石と花メイン,4,FALSE)</f>
        <v>著莪【胡蝶花】</v>
      </c>
      <c r="M714" s="397">
        <f>IF(OR(MONTH(F714)&lt;7,AND(MONTH(F714)=7,DAY(F714)&lt;=25)),
MOD(SUM((E714-1901)*365,259),260),
MOD(SUM((E714-1900)*365,259),260))</f>
        <v>149</v>
      </c>
      <c r="N714" s="87">
        <f>IF(AND(MONTH(F714)=7,DAY(F714)&gt;25),1,
ROUNDDOWN((SUM(VLOOKUP(MONTH(F714),D暦変換用数値,2,FALSE),DAY(F714))/28)+1,0))</f>
        <v>11</v>
      </c>
      <c r="O714" s="82">
        <f>IF(AND(MONTH(F714)=7,DAY(F714)&gt;25),DAY(F714)-25,
MOD((SUM(VLOOKUP(MONTH(F714),D暦変換用数値,2,FALSE),DAY(F714))),28)+1)</f>
        <v>5</v>
      </c>
      <c r="P714" s="409">
        <f>IF(OR(MONTH(F714)&lt;7,AND(MONTH(F714)=7,DAY(F714)&lt;=25)),
MOD(SUM((E714-1901)*365,(N714-1)*28,O714,258),260),
MOD(SUM((E714-1900)*365,(N714-1)*28,O714,258),260))</f>
        <v>173</v>
      </c>
      <c r="Q714" s="371" t="str">
        <f>VLOOKUP(MOD(P714,4),色,2,FALSE)</f>
        <v>赤い</v>
      </c>
      <c r="R714" s="289" t="str">
        <f>VLOOKUP(MOD(P714,13),銀河の音,2,FALSE)</f>
        <v>自己存在の</v>
      </c>
      <c r="S714" s="382" t="str">
        <f>VLOOKUP(MOD(P714,20),太陽の紋章,2,FALSE)</f>
        <v>空歩く者</v>
      </c>
      <c r="T714" s="91"/>
    </row>
    <row r="715" spans="1:20" s="80" customFormat="1" ht="13.5" customHeight="1">
      <c r="A715" s="76" t="str">
        <f>VLOOKUP(MOD(E715,10),十干,2,FALSE)</f>
        <v>己</v>
      </c>
      <c r="B715" s="199" t="str">
        <f>VLOOKUP(MOD(E715,12),十二支,3,FALSE)</f>
        <v xml:space="preserve">02 零 </v>
      </c>
      <c r="C715" s="200" t="str">
        <f>VLOOKUP(F715,星座,3,TRUE)</f>
        <v xml:space="preserve">13 金 </v>
      </c>
      <c r="D715" s="534">
        <v>36289</v>
      </c>
      <c r="E715" s="116">
        <f>IFERROR(YEAR(D715),LEFT(D715,4))</f>
        <v>1999</v>
      </c>
      <c r="F715" s="116" t="str">
        <f>IF(ISTEXT(D715),RIGHT(D715,5),TEXT(D715,"mm/dd"))</f>
        <v>05/09</v>
      </c>
      <c r="G715" s="116">
        <f>SUM(MID(E715,1,1),MID(E715,2,1),MID(E715,3,1),MID(E715,4,1),MID(F715,1,1),MID(F715,2,1),MID(F715,4,1),MID(F715,5,1))</f>
        <v>42</v>
      </c>
      <c r="H715" s="116">
        <f>IF(MOD(G715,9)=0,9,MOD(G715,9))</f>
        <v>6</v>
      </c>
      <c r="I715" s="116" t="str">
        <f>IFERROR(MID("日月火水木金土",WEEKDAY(D715),1),"")</f>
        <v>日</v>
      </c>
      <c r="J715" s="306" t="s">
        <v>7644</v>
      </c>
      <c r="K715" s="203" t="str">
        <f>VLOOKUP(F715,石と花メイン,3,FALSE)</f>
        <v>◇金剛石</v>
      </c>
      <c r="L715" s="299" t="str">
        <f>VLOOKUP(F715,石と花メイン,4,FALSE)</f>
        <v>八重桜</v>
      </c>
      <c r="M715" s="395">
        <f>IF(OR(MONTH(F715)&lt;7,AND(MONTH(F715)=7,DAY(F715)&lt;=25)),
MOD(SUM((E715-1901)*365,259),260),
MOD(SUM((E715-1900)*365,259),260))</f>
        <v>149</v>
      </c>
      <c r="N715" s="121">
        <f>IF(AND(MONTH(F715)=7,DAY(F715)&gt;25),1,
ROUNDDOWN((SUM(VLOOKUP(MONTH(F715),D暦変換用数値,2,FALSE),DAY(F715))/28)+1,0))</f>
        <v>11</v>
      </c>
      <c r="O715" s="117">
        <f>IF(AND(MONTH(F715)=7,DAY(F715)&gt;25),DAY(F715)-25,
MOD((SUM(VLOOKUP(MONTH(F715),D暦変換用数値,2,FALSE),DAY(F715))),28)+1)</f>
        <v>8</v>
      </c>
      <c r="P715" s="408">
        <f>IF(OR(MONTH(F715)&lt;7,AND(MONTH(F715)=7,DAY(F715)&lt;=25)),
MOD(SUM((E715-1901)*365,(N715-1)*28,O715,258),260),
MOD(SUM((E715-1900)*365,(N715-1)*28,O715,258),260))</f>
        <v>176</v>
      </c>
      <c r="Q715" s="373" t="str">
        <f>VLOOKUP(MOD(P715,4),色,2,FALSE)</f>
        <v>黄色い</v>
      </c>
      <c r="R715" s="291" t="str">
        <f>VLOOKUP(MOD(P715,13),銀河の音,2,FALSE)</f>
        <v>共振の</v>
      </c>
      <c r="S715" s="384" t="str">
        <f>VLOOKUP(MOD(P715,20),太陽の紋章,2,FALSE)</f>
        <v>戦士</v>
      </c>
      <c r="T715" s="118"/>
    </row>
    <row r="716" spans="1:20" s="80" customFormat="1" ht="13.5" customHeight="1">
      <c r="A716" s="286" t="str">
        <f>VLOOKUP(MOD(E716,10),十干,2,FALSE)</f>
        <v>辛</v>
      </c>
      <c r="B716" s="283" t="str">
        <f>VLOOKUP(MOD(E716,12),十二支,3,FALSE)</f>
        <v xml:space="preserve">02 零 </v>
      </c>
      <c r="C716" s="284" t="str">
        <f>VLOOKUP(F716,星座,3,TRUE)</f>
        <v xml:space="preserve">13 金 </v>
      </c>
      <c r="D716" s="530">
        <v>40654</v>
      </c>
      <c r="E716" s="85">
        <f>IFERROR(YEAR(D716),LEFT(D716,4))</f>
        <v>2011</v>
      </c>
      <c r="F716" s="85" t="str">
        <f>IF(ISTEXT(D716),RIGHT(D716,5),TEXT(D716,"mm/dd"))</f>
        <v>04/21</v>
      </c>
      <c r="G716" s="85">
        <f>SUM(MID(E716,1,1),MID(E716,2,1),MID(E716,3,1),MID(E716,4,1),MID(F716,1,1),MID(F716,2,1),MID(F716,4,1),MID(F716,5,1))</f>
        <v>11</v>
      </c>
      <c r="H716" s="85">
        <f>IF(MOD(G716,9)=0,9,MOD(G716,9))</f>
        <v>2</v>
      </c>
      <c r="I716" s="85" t="str">
        <f>IFERROR(MID("日月火水木金土",WEEKDAY(D716),1),"")</f>
        <v>木</v>
      </c>
      <c r="J716" s="308" t="s">
        <v>7546</v>
      </c>
      <c r="K716" s="87" t="str">
        <f>VLOOKUP(F716,石と花メイン,3,FALSE)</f>
        <v>□水晶</v>
      </c>
      <c r="L716" s="300" t="str">
        <f>VLOOKUP(F716,石と花メイン,4,FALSE)</f>
        <v>ニゲラ【黒種草】</v>
      </c>
      <c r="M716" s="397">
        <f>IF(OR(MONTH(F716)&lt;7,AND(MONTH(F716)=7,DAY(F716)&lt;=25)),
MOD(SUM((E716-1901)*365,259),260),
MOD(SUM((E716-1900)*365,259),260))</f>
        <v>109</v>
      </c>
      <c r="N716" s="87">
        <f>IF(AND(MONTH(F716)=7,DAY(F716)&gt;25),1,
ROUNDDOWN((SUM(VLOOKUP(MONTH(F716),D暦変換用数値,2,FALSE),DAY(F716))/28)+1,0))</f>
        <v>10</v>
      </c>
      <c r="O716" s="82">
        <f>IF(AND(MONTH(F716)=7,DAY(F716)&gt;25),DAY(F716)-25,
MOD((SUM(VLOOKUP(MONTH(F716),D暦変換用数値,2,FALSE),DAY(F716))),28)+1)</f>
        <v>18</v>
      </c>
      <c r="P716" s="409">
        <f>IF(OR(MONTH(F716)&lt;7,AND(MONTH(F716)=7,DAY(F716)&lt;=25)),
MOD(SUM((E716-1901)*365,(N716-1)*28,O716,258),260),
MOD(SUM((E716-1900)*365,(N716-1)*28,O716,258),260))</f>
        <v>118</v>
      </c>
      <c r="Q716" s="371" t="str">
        <f>VLOOKUP(MOD(P716,4),色,2,FALSE)</f>
        <v>白い</v>
      </c>
      <c r="R716" s="289" t="str">
        <f>VLOOKUP(MOD(P716,13),銀河の音,2,FALSE)</f>
        <v>磁気の</v>
      </c>
      <c r="S716" s="382" t="str">
        <f>VLOOKUP(MOD(P716,20),太陽の紋章,2,FALSE)</f>
        <v>鏡</v>
      </c>
      <c r="T716" s="112" t="s">
        <v>7547</v>
      </c>
    </row>
    <row r="717" spans="1:20" s="80" customFormat="1" ht="13.5" customHeight="1">
      <c r="A717" s="334" t="str">
        <f>VLOOKUP(MOD(E717,10),十干,2,FALSE)</f>
        <v>辛</v>
      </c>
      <c r="B717" s="331" t="str">
        <f>VLOOKUP(MOD(E717,12),十二支,3,FALSE)</f>
        <v xml:space="preserve">02 零 </v>
      </c>
      <c r="C717" s="332" t="str">
        <f>VLOOKUP(F717,星座,3,TRUE)</f>
        <v xml:space="preserve">13 金 </v>
      </c>
      <c r="D717" s="530">
        <v>40656</v>
      </c>
      <c r="E717" s="83">
        <f>IFERROR(YEAR(D717),LEFT(D717,4))</f>
        <v>2011</v>
      </c>
      <c r="F717" s="83" t="str">
        <f>IF(ISTEXT(D717),RIGHT(D717,5),TEXT(D717,"mm/dd"))</f>
        <v>04/23</v>
      </c>
      <c r="G717" s="83">
        <f>SUM(MID(E717,1,1),MID(E717,2,1),MID(E717,3,1),MID(E717,4,1),MID(F717,1,1),MID(F717,2,1),MID(F717,4,1),MID(F717,5,1))</f>
        <v>13</v>
      </c>
      <c r="H717" s="83">
        <f>IF(MOD(G717,9)=0,9,MOD(G717,9))</f>
        <v>4</v>
      </c>
      <c r="I717" s="83" t="str">
        <f>IFERROR(MID("日月火水木金土",WEEKDAY(D717),1),"")</f>
        <v>土</v>
      </c>
      <c r="J717" s="308" t="s">
        <v>8167</v>
      </c>
      <c r="K717" s="330" t="str">
        <f>VLOOKUP(F717,石と花メイン,3,FALSE)</f>
        <v>●翡翠</v>
      </c>
      <c r="L717" s="296" t="str">
        <f>VLOOKUP(F717,石と花メイン,4,FALSE)</f>
        <v>カンパニュラ【釣鐘草】</v>
      </c>
      <c r="M717" s="392">
        <f>IF(OR(MONTH(F717)&lt;7,AND(MONTH(F717)=7,DAY(F717)&lt;=25)),
MOD(SUM((E717-1901)*365,259),260),
MOD(SUM((E717-1900)*365,259),260))</f>
        <v>109</v>
      </c>
      <c r="N717" s="330">
        <f>IF(AND(MONTH(F717)=7,DAY(F717)&gt;25),1,
ROUNDDOWN((SUM(VLOOKUP(MONTH(F717),D暦変換用数値,2,FALSE),DAY(F717))/28)+1,0))</f>
        <v>10</v>
      </c>
      <c r="O717" s="84">
        <f>IF(AND(MONTH(F717)=7,DAY(F717)&gt;25),DAY(F717)-25,
MOD((SUM(VLOOKUP(MONTH(F717),D暦変換用数値,2,FALSE),DAY(F717))),28)+1)</f>
        <v>20</v>
      </c>
      <c r="P717" s="405">
        <f>IF(OR(MONTH(F717)&lt;7,AND(MONTH(F717)=7,DAY(F717)&lt;=25)),
MOD(SUM((E717-1901)*365,(N717-1)*28,O717,258),260),
MOD(SUM((E717-1900)*365,(N717-1)*28,O717,258),260))</f>
        <v>120</v>
      </c>
      <c r="Q717" s="371" t="str">
        <f>VLOOKUP(MOD(P717,4),色,2,FALSE)</f>
        <v>黄色い</v>
      </c>
      <c r="R717" s="289" t="str">
        <f>VLOOKUP(MOD(P717,13),銀河の音,2,FALSE)</f>
        <v>電気の</v>
      </c>
      <c r="S717" s="382" t="str">
        <f>VLOOKUP(MOD(P717,20),太陽の紋章,2,FALSE)</f>
        <v>太陽</v>
      </c>
      <c r="T717" s="95" t="s">
        <v>8168</v>
      </c>
    </row>
    <row r="718" spans="1:20" s="80" customFormat="1" ht="13.5" customHeight="1">
      <c r="A718" s="286" t="str">
        <f>VLOOKUP(MOD(E718,10),十干,2,FALSE)</f>
        <v>辛</v>
      </c>
      <c r="B718" s="283" t="str">
        <f>VLOOKUP(MOD(E718,12),十二支,3,FALSE)</f>
        <v xml:space="preserve">02 零 </v>
      </c>
      <c r="C718" s="284" t="str">
        <f>VLOOKUP(F718,星座,3,TRUE)</f>
        <v xml:space="preserve">13 金 </v>
      </c>
      <c r="D718" s="530">
        <v>40657</v>
      </c>
      <c r="E718" s="85">
        <f>IFERROR(YEAR(D718),LEFT(D718,4))</f>
        <v>2011</v>
      </c>
      <c r="F718" s="85" t="str">
        <f>IF(ISTEXT(D718),RIGHT(D718,5),TEXT(D718,"mm/dd"))</f>
        <v>04/24</v>
      </c>
      <c r="G718" s="85">
        <f>SUM(MID(E718,1,1),MID(E718,2,1),MID(E718,3,1),MID(E718,4,1),MID(F718,1,1),MID(F718,2,1),MID(F718,4,1),MID(F718,5,1))</f>
        <v>14</v>
      </c>
      <c r="H718" s="85">
        <f>IF(MOD(G718,9)=0,9,MOD(G718,9))</f>
        <v>5</v>
      </c>
      <c r="I718" s="85" t="str">
        <f>IFERROR(MID("日月火水木金土",WEEKDAY(D718),1),"")</f>
        <v>日</v>
      </c>
      <c r="J718" s="308" t="s">
        <v>7545</v>
      </c>
      <c r="K718" s="87" t="str">
        <f>VLOOKUP(F718,石と花メイン,3,FALSE)</f>
        <v>□水晶</v>
      </c>
      <c r="L718" s="300" t="str">
        <f>VLOOKUP(F718,石と花メイン,4,FALSE)</f>
        <v>ゼラニウム【天竺葵】</v>
      </c>
      <c r="M718" s="397">
        <f>IF(OR(MONTH(F718)&lt;7,AND(MONTH(F718)=7,DAY(F718)&lt;=25)),
MOD(SUM((E718-1901)*365,259),260),
MOD(SUM((E718-1900)*365,259),260))</f>
        <v>109</v>
      </c>
      <c r="N718" s="87">
        <f>IF(AND(MONTH(F718)=7,DAY(F718)&gt;25),1,
ROUNDDOWN((SUM(VLOOKUP(MONTH(F718),D暦変換用数値,2,FALSE),DAY(F718))/28)+1,0))</f>
        <v>10</v>
      </c>
      <c r="O718" s="82">
        <f>IF(AND(MONTH(F718)=7,DAY(F718)&gt;25),DAY(F718)-25,
MOD((SUM(VLOOKUP(MONTH(F718),D暦変換用数値,2,FALSE),DAY(F718))),28)+1)</f>
        <v>21</v>
      </c>
      <c r="P718" s="409">
        <f>IF(OR(MONTH(F718)&lt;7,AND(MONTH(F718)=7,DAY(F718)&lt;=25)),
MOD(SUM((E718-1901)*365,(N718-1)*28,O718,258),260),
MOD(SUM((E718-1900)*365,(N718-1)*28,O718,258),260))</f>
        <v>121</v>
      </c>
      <c r="Q718" s="371" t="str">
        <f>VLOOKUP(MOD(P718,4),色,2,FALSE)</f>
        <v>赤い</v>
      </c>
      <c r="R718" s="289" t="str">
        <f>VLOOKUP(MOD(P718,13),銀河の音,2,FALSE)</f>
        <v>自己存在の</v>
      </c>
      <c r="S718" s="382" t="str">
        <f>VLOOKUP(MOD(P718,20),太陽の紋章,2,FALSE)</f>
        <v>竜</v>
      </c>
      <c r="T718" s="109" t="s">
        <v>7550</v>
      </c>
    </row>
    <row r="719" spans="1:20" s="80" customFormat="1" ht="13.5" customHeight="1">
      <c r="A719" s="286" t="str">
        <f>VLOOKUP(MOD(E719,10),十干,2,FALSE)</f>
        <v>辛</v>
      </c>
      <c r="B719" s="283" t="str">
        <f>VLOOKUP(MOD(E719,12),十二支,3,FALSE)</f>
        <v xml:space="preserve">02 零 </v>
      </c>
      <c r="C719" s="284" t="str">
        <f>VLOOKUP(F719,星座,3,TRUE)</f>
        <v xml:space="preserve">13 金 </v>
      </c>
      <c r="D719" s="530">
        <v>40664</v>
      </c>
      <c r="E719" s="85">
        <f>IFERROR(YEAR(D719),LEFT(D719,4))</f>
        <v>2011</v>
      </c>
      <c r="F719" s="85" t="str">
        <f>IF(ISTEXT(D719),RIGHT(D719,5),TEXT(D719,"mm/dd"))</f>
        <v>05/01</v>
      </c>
      <c r="G719" s="85">
        <f>SUM(MID(E719,1,1),MID(E719,2,1),MID(E719,3,1),MID(E719,4,1),MID(F719,1,1),MID(F719,2,1),MID(F719,4,1),MID(F719,5,1))</f>
        <v>10</v>
      </c>
      <c r="H719" s="85">
        <f>IF(MOD(G719,9)=0,9,MOD(G719,9))</f>
        <v>1</v>
      </c>
      <c r="I719" s="85" t="str">
        <f>IFERROR(MID("日月火水木金土",WEEKDAY(D719),1),"")</f>
        <v>日</v>
      </c>
      <c r="J719" s="308" t="s">
        <v>7548</v>
      </c>
      <c r="K719" s="87" t="str">
        <f>VLOOKUP(F719,石と花メイン,3,FALSE)</f>
        <v>◆翠玉</v>
      </c>
      <c r="L719" s="300" t="str">
        <f>VLOOKUP(F719,石と花メイン,4,FALSE)</f>
        <v>エーデルワイス【薄雪草】</v>
      </c>
      <c r="M719" s="397">
        <f>IF(OR(MONTH(F719)&lt;7,AND(MONTH(F719)=7,DAY(F719)&lt;=25)),
MOD(SUM((E719-1901)*365,259),260),
MOD(SUM((E719-1900)*365,259),260))</f>
        <v>109</v>
      </c>
      <c r="N719" s="87">
        <f>IF(AND(MONTH(F719)=7,DAY(F719)&gt;25),1,
ROUNDDOWN((SUM(VLOOKUP(MONTH(F719),D暦変換用数値,2,FALSE),DAY(F719))/28)+1,0))</f>
        <v>10</v>
      </c>
      <c r="O719" s="82">
        <f>IF(AND(MONTH(F719)=7,DAY(F719)&gt;25),DAY(F719)-25,
MOD((SUM(VLOOKUP(MONTH(F719),D暦変換用数値,2,FALSE),DAY(F719))),28)+1)</f>
        <v>28</v>
      </c>
      <c r="P719" s="409">
        <f>IF(OR(MONTH(F719)&lt;7,AND(MONTH(F719)=7,DAY(F719)&lt;=25)),
MOD(SUM((E719-1901)*365,(N719-1)*28,O719,258),260),
MOD(SUM((E719-1900)*365,(N719-1)*28,O719,258),260))</f>
        <v>128</v>
      </c>
      <c r="Q719" s="371" t="str">
        <f>VLOOKUP(MOD(P719,4),色,2,FALSE)</f>
        <v>黄色い</v>
      </c>
      <c r="R719" s="289" t="str">
        <f>VLOOKUP(MOD(P719,13),銀河の音,2,FALSE)</f>
        <v>スペクトルの</v>
      </c>
      <c r="S719" s="382" t="str">
        <f>VLOOKUP(MOD(P719,20),太陽の紋章,2,FALSE)</f>
        <v>星</v>
      </c>
      <c r="T719" s="92" t="s">
        <v>7549</v>
      </c>
    </row>
    <row r="720" spans="1:20" s="80" customFormat="1" ht="13.5" customHeight="1">
      <c r="A720" s="286" t="str">
        <f>VLOOKUP(MOD(E720,10),十干,2,FALSE)</f>
        <v>辛</v>
      </c>
      <c r="B720" s="283" t="str">
        <f>VLOOKUP(MOD(E720,12),十二支,3,FALSE)</f>
        <v xml:space="preserve">02 零 </v>
      </c>
      <c r="C720" s="284" t="str">
        <f>VLOOKUP(F720,星座,3,TRUE)</f>
        <v xml:space="preserve">13 金 </v>
      </c>
      <c r="D720" s="530">
        <v>40669</v>
      </c>
      <c r="E720" s="83">
        <f>IFERROR(YEAR(D720),LEFT(D720,4))</f>
        <v>2011</v>
      </c>
      <c r="F720" s="83" t="str">
        <f>IF(ISTEXT(D720),RIGHT(D720,5),TEXT(D720,"mm/dd"))</f>
        <v>05/06</v>
      </c>
      <c r="G720" s="83">
        <f>SUM(MID(E720,1,1),MID(E720,2,1),MID(E720,3,1),MID(E720,4,1),MID(F720,1,1),MID(F720,2,1),MID(F720,4,1),MID(F720,5,1))</f>
        <v>15</v>
      </c>
      <c r="H720" s="83">
        <f>IF(MOD(G720,9)=0,9,MOD(G720,9))</f>
        <v>6</v>
      </c>
      <c r="I720" s="83" t="str">
        <f>IFERROR(MID("日月火水木金土",WEEKDAY(D720),1),"")</f>
        <v>金</v>
      </c>
      <c r="J720" s="308" t="s">
        <v>7560</v>
      </c>
      <c r="K720" s="87" t="str">
        <f>VLOOKUP(F720,石と花メイン,3,FALSE)</f>
        <v>■紅水晶</v>
      </c>
      <c r="L720" s="296" t="str">
        <f>VLOOKUP(F720,石と花メイン,4,FALSE)</f>
        <v>著莪【胡蝶花】</v>
      </c>
      <c r="M720" s="392">
        <f>IF(OR(MONTH(F720)&lt;7,AND(MONTH(F720)=7,DAY(F720)&lt;=25)),
MOD(SUM((E720-1901)*365,259),260),
MOD(SUM((E720-1900)*365,259),260))</f>
        <v>109</v>
      </c>
      <c r="N720" s="330">
        <f>IF(AND(MONTH(F720)=7,DAY(F720)&gt;25),1,
ROUNDDOWN((SUM(VLOOKUP(MONTH(F720),D暦変換用数値,2,FALSE),DAY(F720))/28)+1,0))</f>
        <v>11</v>
      </c>
      <c r="O720" s="84">
        <f>IF(AND(MONTH(F720)=7,DAY(F720)&gt;25),DAY(F720)-25,
MOD((SUM(VLOOKUP(MONTH(F720),D暦変換用数値,2,FALSE),DAY(F720))),28)+1)</f>
        <v>5</v>
      </c>
      <c r="P720" s="405">
        <f>IF(OR(MONTH(F720)&lt;7,AND(MONTH(F720)=7,DAY(F720)&lt;=25)),
MOD(SUM((E720-1901)*365,(N720-1)*28,O720,258),260),
MOD(SUM((E720-1900)*365,(N720-1)*28,O720,258),260))</f>
        <v>133</v>
      </c>
      <c r="Q720" s="371" t="str">
        <f>VLOOKUP(MOD(P720,4),色,2,FALSE)</f>
        <v>赤い</v>
      </c>
      <c r="R720" s="289" t="str">
        <f>VLOOKUP(MOD(P720,13),銀河の音,2,FALSE)</f>
        <v>電気の</v>
      </c>
      <c r="S720" s="382" t="str">
        <f>VLOOKUP(MOD(P720,20),太陽の紋章,2,FALSE)</f>
        <v>空歩く者</v>
      </c>
      <c r="T720" s="102" t="s">
        <v>7563</v>
      </c>
    </row>
    <row r="721" spans="1:20" s="80" customFormat="1" ht="13.5" customHeight="1">
      <c r="A721" s="286" t="str">
        <f>VLOOKUP(MOD(E721,10),十干,2,FALSE)</f>
        <v>辛</v>
      </c>
      <c r="B721" s="283" t="str">
        <f>VLOOKUP(MOD(E721,12),十二支,3,FALSE)</f>
        <v xml:space="preserve">02 零 </v>
      </c>
      <c r="C721" s="284" t="str">
        <f>VLOOKUP(F721,星座,3,TRUE)</f>
        <v xml:space="preserve">13 金 </v>
      </c>
      <c r="D721" s="530">
        <v>40675</v>
      </c>
      <c r="E721" s="85">
        <f>IFERROR(YEAR(D721),LEFT(D721,4))</f>
        <v>2011</v>
      </c>
      <c r="F721" s="85" t="str">
        <f>IF(ISTEXT(D721),RIGHT(D721,5),TEXT(D721,"mm/dd"))</f>
        <v>05/12</v>
      </c>
      <c r="G721" s="85">
        <f>SUM(MID(E721,1,1),MID(E721,2,1),MID(E721,3,1),MID(E721,4,1),MID(F721,1,1),MID(F721,2,1),MID(F721,4,1),MID(F721,5,1))</f>
        <v>12</v>
      </c>
      <c r="H721" s="85">
        <f>IF(MOD(G721,9)=0,9,MOD(G721,9))</f>
        <v>3</v>
      </c>
      <c r="I721" s="85" t="str">
        <f>IFERROR(MID("日月火水木金土",WEEKDAY(D721),1),"")</f>
        <v>木</v>
      </c>
      <c r="J721" s="308" t="s">
        <v>7555</v>
      </c>
      <c r="K721" s="87" t="str">
        <f>VLOOKUP(F721,石と花メイン,3,FALSE)</f>
        <v>◆電気石</v>
      </c>
      <c r="L721" s="300" t="str">
        <f>VLOOKUP(F721,石と花メイン,4,FALSE)</f>
        <v>アザレア【西洋躑躅】</v>
      </c>
      <c r="M721" s="397">
        <f>IF(OR(MONTH(F721)&lt;7,AND(MONTH(F721)=7,DAY(F721)&lt;=25)),
MOD(SUM((E721-1901)*365,259),260),
MOD(SUM((E721-1900)*365,259),260))</f>
        <v>109</v>
      </c>
      <c r="N721" s="87">
        <f>IF(AND(MONTH(F721)=7,DAY(F721)&gt;25),1,
ROUNDDOWN((SUM(VLOOKUP(MONTH(F721),D暦変換用数値,2,FALSE),DAY(F721))/28)+1,0))</f>
        <v>11</v>
      </c>
      <c r="O721" s="82">
        <f>IF(AND(MONTH(F721)=7,DAY(F721)&gt;25),DAY(F721)-25,
MOD((SUM(VLOOKUP(MONTH(F721),D暦変換用数値,2,FALSE),DAY(F721))),28)+1)</f>
        <v>11</v>
      </c>
      <c r="P721" s="409">
        <f>IF(OR(MONTH(F721)&lt;7,AND(MONTH(F721)=7,DAY(F721)&lt;=25)),
MOD(SUM((E721-1901)*365,(N721-1)*28,O721,258),260),
MOD(SUM((E721-1900)*365,(N721-1)*28,O721,258),260))</f>
        <v>139</v>
      </c>
      <c r="Q721" s="371" t="str">
        <f>VLOOKUP(MOD(P721,4),色,2,FALSE)</f>
        <v>青い</v>
      </c>
      <c r="R721" s="289" t="str">
        <f>VLOOKUP(MOD(P721,13),銀河の音,2,FALSE)</f>
        <v>太陽の</v>
      </c>
      <c r="S721" s="382" t="str">
        <f>VLOOKUP(MOD(P721,20),太陽の紋章,2,FALSE)</f>
        <v>嵐</v>
      </c>
      <c r="T721" s="95" t="s">
        <v>7556</v>
      </c>
    </row>
    <row r="722" spans="1:20" s="80" customFormat="1" ht="13.5" customHeight="1">
      <c r="A722" s="286" t="str">
        <f>VLOOKUP(MOD(E722,10),十干,2,FALSE)</f>
        <v>辛</v>
      </c>
      <c r="B722" s="283" t="str">
        <f>VLOOKUP(MOD(E722,12),十二支,3,FALSE)</f>
        <v xml:space="preserve">02 零 </v>
      </c>
      <c r="C722" s="284" t="str">
        <f>VLOOKUP(F722,星座,3,TRUE)</f>
        <v xml:space="preserve">13 金 </v>
      </c>
      <c r="D722" s="530">
        <v>40679</v>
      </c>
      <c r="E722" s="85">
        <f>IFERROR(YEAR(D722),LEFT(D722,4))</f>
        <v>2011</v>
      </c>
      <c r="F722" s="85" t="str">
        <f>IF(ISTEXT(D722),RIGHT(D722,5),TEXT(D722,"mm/dd"))</f>
        <v>05/16</v>
      </c>
      <c r="G722" s="85">
        <f>SUM(MID(E722,1,1),MID(E722,2,1),MID(E722,3,1),MID(E722,4,1),MID(F722,1,1),MID(F722,2,1),MID(F722,4,1),MID(F722,5,1))</f>
        <v>16</v>
      </c>
      <c r="H722" s="85">
        <f>IF(MOD(G722,9)=0,9,MOD(G722,9))</f>
        <v>7</v>
      </c>
      <c r="I722" s="85" t="str">
        <f>IFERROR(MID("日月火水木金土",WEEKDAY(D722),1),"")</f>
        <v>月</v>
      </c>
      <c r="J722" s="308" t="s">
        <v>7562</v>
      </c>
      <c r="K722" s="87" t="str">
        <f>VLOOKUP(F722,石と花メイン,3,FALSE)</f>
        <v>○真珠</v>
      </c>
      <c r="L722" s="300" t="str">
        <f>VLOOKUP(F722,石と花メイン,4,FALSE)</f>
        <v>アリウム【花葱】</v>
      </c>
      <c r="M722" s="397">
        <f>IF(OR(MONTH(F722)&lt;7,AND(MONTH(F722)=7,DAY(F722)&lt;=25)),
MOD(SUM((E722-1901)*365,259),260),
MOD(SUM((E722-1900)*365,259),260))</f>
        <v>109</v>
      </c>
      <c r="N722" s="87">
        <f>IF(AND(MONTH(F722)=7,DAY(F722)&gt;25),1,
ROUNDDOWN((SUM(VLOOKUP(MONTH(F722),D暦変換用数値,2,FALSE),DAY(F722))/28)+1,0))</f>
        <v>11</v>
      </c>
      <c r="O722" s="82">
        <f>IF(AND(MONTH(F722)=7,DAY(F722)&gt;25),DAY(F722)-25,
MOD((SUM(VLOOKUP(MONTH(F722),D暦変換用数値,2,FALSE),DAY(F722))),28)+1)</f>
        <v>15</v>
      </c>
      <c r="P722" s="409">
        <f>IF(OR(MONTH(F722)&lt;7,AND(MONTH(F722)=7,DAY(F722)&lt;=25)),
MOD(SUM((E722-1901)*365,(N722-1)*28,O722,258),260),
MOD(SUM((E722-1900)*365,(N722-1)*28,O722,258),260))</f>
        <v>143</v>
      </c>
      <c r="Q722" s="371" t="str">
        <f>VLOOKUP(MOD(P722,4),色,2,FALSE)</f>
        <v>青い</v>
      </c>
      <c r="R722" s="289" t="str">
        <f>VLOOKUP(MOD(P722,13),銀河の音,2,FALSE)</f>
        <v>宇宙の</v>
      </c>
      <c r="S722" s="382" t="str">
        <f>VLOOKUP(MOD(P722,20),太陽の紋章,2,FALSE)</f>
        <v>夜</v>
      </c>
      <c r="T722" s="91"/>
    </row>
    <row r="723" spans="1:20" s="80" customFormat="1" ht="13.5" customHeight="1">
      <c r="A723" s="282" t="str">
        <f>VLOOKUP(MOD(E723,10),十干,2,FALSE)</f>
        <v>乙</v>
      </c>
      <c r="B723" s="283" t="str">
        <f>VLOOKUP(MOD(E723,12),十二支,3,FALSE)</f>
        <v xml:space="preserve">02 零 </v>
      </c>
      <c r="C723" s="284" t="str">
        <f>VLOOKUP(F723,星座,3,TRUE)</f>
        <v xml:space="preserve">13 金 </v>
      </c>
      <c r="D723" s="533" t="s">
        <v>8676</v>
      </c>
      <c r="E723" s="83" t="str">
        <f>IFERROR(YEAR(D723),LEFT(D723,4))</f>
        <v>0835</v>
      </c>
      <c r="F723" s="83" t="str">
        <f>IF(ISTEXT(D723),RIGHT(D723,5),TEXT(D723,"mm/dd"))</f>
        <v>04/22</v>
      </c>
      <c r="G723" s="83">
        <f>SUM(MID(E723,1,1),MID(E723,2,1),MID(E723,3,1),MID(E723,4,1),MID(F723,1,1),MID(F723,2,1),MID(F723,4,1),MID(F723,5,1))</f>
        <v>24</v>
      </c>
      <c r="H723" s="83">
        <f>IF(MOD(G723,9)=0,9,MOD(G723,9))</f>
        <v>6</v>
      </c>
      <c r="I723" s="83" t="str">
        <f>IFERROR(MID("日月火水木金土",WEEKDAY(D723),1),"")</f>
        <v/>
      </c>
      <c r="J723" s="303" t="s">
        <v>1543</v>
      </c>
      <c r="K723" s="87" t="str">
        <f>VLOOKUP(F723,石と花メイン,3,FALSE)</f>
        <v>◇金剛石</v>
      </c>
      <c r="L723" s="296" t="str">
        <f>VLOOKUP(F723,石と花メイン,4,FALSE)</f>
        <v>ムスカリ【グレープヒヤシンス】</v>
      </c>
      <c r="M723" s="392">
        <f>IF(OR(MONTH(F723)&lt;7,AND(MONTH(F723)=7,DAY(F723)&lt;=25)),
MOD(SUM((E723-1901)*365,259),260),
MOD(SUM((E723-1900)*365,259),260))</f>
        <v>129</v>
      </c>
      <c r="N723" s="330">
        <f>IF(AND(MONTH(F723)=7,DAY(F723)&gt;25),1,
ROUNDDOWN((SUM(VLOOKUP(MONTH(F723),D暦変換用数値,2,FALSE),DAY(F723))/28)+1,0))</f>
        <v>10</v>
      </c>
      <c r="O723" s="84">
        <f>IF(AND(MONTH(F723)=7,DAY(F723)&gt;25),DAY(F723)-25,
MOD((SUM(VLOOKUP(MONTH(F723),D暦変換用数値,2,FALSE),DAY(F723))),28)+1)</f>
        <v>19</v>
      </c>
      <c r="P723" s="405">
        <f>IF(OR(MONTH(F723)&lt;7,AND(MONTH(F723)=7,DAY(F723)&lt;=25)),
MOD(SUM((E723-1901)*365,(N723-1)*28,O723,258),260),
MOD(SUM((E723-1900)*365,(N723-1)*28,O723,258),260))</f>
        <v>139</v>
      </c>
      <c r="Q723" s="371" t="str">
        <f>VLOOKUP(MOD(P723,4),色,2,FALSE)</f>
        <v>青い</v>
      </c>
      <c r="R723" s="289" t="str">
        <f>VLOOKUP(MOD(P723,13),銀河の音,2,FALSE)</f>
        <v>太陽の</v>
      </c>
      <c r="S723" s="382" t="str">
        <f>VLOOKUP(MOD(P723,20),太陽の紋章,2,FALSE)</f>
        <v>嵐</v>
      </c>
      <c r="T723" s="109" t="s">
        <v>3658</v>
      </c>
    </row>
    <row r="724" spans="1:20" s="80" customFormat="1" ht="13.5" customHeight="1">
      <c r="A724" s="282" t="str">
        <f>VLOOKUP(MOD(E724,10),十干,2,FALSE)</f>
        <v>己</v>
      </c>
      <c r="B724" s="283" t="str">
        <f>VLOOKUP(MOD(E724,12),十二支,3,FALSE)</f>
        <v xml:space="preserve">02 零 </v>
      </c>
      <c r="C724" s="284" t="str">
        <f>VLOOKUP(F724,星座,3,TRUE)</f>
        <v xml:space="preserve">13 金 </v>
      </c>
      <c r="D724" s="533" t="s">
        <v>8677</v>
      </c>
      <c r="E724" s="83" t="str">
        <f>IFERROR(YEAR(D724),LEFT(D724,4))</f>
        <v>1519</v>
      </c>
      <c r="F724" s="83" t="str">
        <f>IF(ISTEXT(D724),RIGHT(D724,5),TEXT(D724,"mm/dd"))</f>
        <v>05/02</v>
      </c>
      <c r="G724" s="83">
        <f>SUM(MID(E724,1,1),MID(E724,2,1),MID(E724,3,1),MID(E724,4,1),MID(F724,1,1),MID(F724,2,1),MID(F724,4,1),MID(F724,5,1))</f>
        <v>23</v>
      </c>
      <c r="H724" s="83">
        <f>IF(MOD(G724,9)=0,9,MOD(G724,9))</f>
        <v>5</v>
      </c>
      <c r="I724" s="83" t="str">
        <f>IFERROR(MID("日月火水木金土",WEEKDAY(D724),1),"")</f>
        <v/>
      </c>
      <c r="J724" s="303" t="s">
        <v>1544</v>
      </c>
      <c r="K724" s="87" t="str">
        <f>VLOOKUP(F724,石と花メイン,3,FALSE)</f>
        <v>■紅玉髄</v>
      </c>
      <c r="L724" s="296" t="str">
        <f>VLOOKUP(F724,石と花メイン,4,FALSE)</f>
        <v>デルフィニウム【大飛燕草】</v>
      </c>
      <c r="M724" s="392">
        <f>IF(OR(MONTH(F724)&lt;7,AND(MONTH(F724)=7,DAY(F724)&lt;=25)),
MOD(SUM((E724-1901)*365,259),260),
MOD(SUM((E724-1900)*365,259),260))</f>
        <v>189</v>
      </c>
      <c r="N724" s="330">
        <f>IF(AND(MONTH(F724)=7,DAY(F724)&gt;25),1,
ROUNDDOWN((SUM(VLOOKUP(MONTH(F724),D暦変換用数値,2,FALSE),DAY(F724))/28)+1,0))</f>
        <v>11</v>
      </c>
      <c r="O724" s="84">
        <f>IF(AND(MONTH(F724)=7,DAY(F724)&gt;25),DAY(F724)-25,
MOD((SUM(VLOOKUP(MONTH(F724),D暦変換用数値,2,FALSE),DAY(F724))),28)+1)</f>
        <v>1</v>
      </c>
      <c r="P724" s="405">
        <f>IF(OR(MONTH(F724)&lt;7,AND(MONTH(F724)=7,DAY(F724)&lt;=25)),
MOD(SUM((E724-1901)*365,(N724-1)*28,O724,258),260),
MOD(SUM((E724-1900)*365,(N724-1)*28,O724,258),260))</f>
        <v>209</v>
      </c>
      <c r="Q724" s="371" t="str">
        <f>VLOOKUP(MOD(P724,4),色,2,FALSE)</f>
        <v>赤い</v>
      </c>
      <c r="R724" s="289" t="str">
        <f>VLOOKUP(MOD(P724,13),銀河の音,2,FALSE)</f>
        <v>磁気の</v>
      </c>
      <c r="S724" s="382" t="str">
        <f>VLOOKUP(MOD(P724,20),太陽の紋章,2,FALSE)</f>
        <v>月</v>
      </c>
      <c r="T724" s="102" t="s">
        <v>5367</v>
      </c>
    </row>
    <row r="725" spans="1:20" s="80" customFormat="1" ht="13.5" customHeight="1">
      <c r="A725" s="282" t="str">
        <f>VLOOKUP(MOD(E725,10),十干,2,FALSE)</f>
        <v>丁</v>
      </c>
      <c r="B725" s="283" t="str">
        <f>VLOOKUP(MOD(E725,12),十二支,3,FALSE)</f>
        <v xml:space="preserve">02 零 </v>
      </c>
      <c r="C725" s="284" t="str">
        <f>VLOOKUP(F725,星座,3,TRUE)</f>
        <v xml:space="preserve">13 金 </v>
      </c>
      <c r="D725" s="533" t="s">
        <v>8678</v>
      </c>
      <c r="E725" s="83" t="str">
        <f>IFERROR(YEAR(D725),LEFT(D725,4))</f>
        <v>1867</v>
      </c>
      <c r="F725" s="83" t="str">
        <f>IF(ISTEXT(D725),RIGHT(D725,5),TEXT(D725,"mm/dd"))</f>
        <v>05/17</v>
      </c>
      <c r="G725" s="83">
        <f>SUM(MID(E725,1,1),MID(E725,2,1),MID(E725,3,1),MID(E725,4,1),MID(F725,1,1),MID(F725,2,1),MID(F725,4,1),MID(F725,5,1))</f>
        <v>35</v>
      </c>
      <c r="H725" s="83">
        <f>IF(MOD(G725,9)=0,9,MOD(G725,9))</f>
        <v>8</v>
      </c>
      <c r="I725" s="83" t="str">
        <f>IFERROR(MID("日月火水木金土",WEEKDAY(D725),1),"")</f>
        <v/>
      </c>
      <c r="J725" s="303" t="s">
        <v>1545</v>
      </c>
      <c r="K725" s="87" t="str">
        <f>VLOOKUP(F725,石と花メイン,3,FALSE)</f>
        <v>◆翠玉</v>
      </c>
      <c r="L725" s="296" t="str">
        <f>VLOOKUP(F725,石と花メイン,4,FALSE)</f>
        <v>紫蘭【紅蘭】</v>
      </c>
      <c r="M725" s="392">
        <f>IF(OR(MONTH(F725)&lt;7,AND(MONTH(F725)=7,DAY(F725)&lt;=25)),
MOD(SUM((E725-1901)*365,259),260),
MOD(SUM((E725-1900)*365,259),260))</f>
        <v>69</v>
      </c>
      <c r="N725" s="330">
        <f>IF(AND(MONTH(F725)=7,DAY(F725)&gt;25),1,
ROUNDDOWN((SUM(VLOOKUP(MONTH(F725),D暦変換用数値,2,FALSE),DAY(F725))/28)+1,0))</f>
        <v>11</v>
      </c>
      <c r="O725" s="84">
        <f>IF(AND(MONTH(F725)=7,DAY(F725)&gt;25),DAY(F725)-25,
MOD((SUM(VLOOKUP(MONTH(F725),D暦変換用数値,2,FALSE),DAY(F725))),28)+1)</f>
        <v>16</v>
      </c>
      <c r="P725" s="405">
        <f>IF(OR(MONTH(F725)&lt;7,AND(MONTH(F725)=7,DAY(F725)&lt;=25)),
MOD(SUM((E725-1901)*365,(N725-1)*28,O725,258),260),
MOD(SUM((E725-1900)*365,(N725-1)*28,O725,258),260))</f>
        <v>104</v>
      </c>
      <c r="Q725" s="371" t="str">
        <f>VLOOKUP(MOD(P725,4),色,2,FALSE)</f>
        <v>黄色い</v>
      </c>
      <c r="R725" s="289" t="str">
        <f>VLOOKUP(MOD(P725,13),銀河の音,2,FALSE)</f>
        <v>宇宙の</v>
      </c>
      <c r="S725" s="382" t="str">
        <f>VLOOKUP(MOD(P725,20),太陽の紋章,2,FALSE)</f>
        <v>種</v>
      </c>
      <c r="T725" s="91" t="s">
        <v>3736</v>
      </c>
    </row>
    <row r="726" spans="1:20" s="80" customFormat="1" ht="13.5" customHeight="1">
      <c r="A726" s="50" t="str">
        <f>VLOOKUP(MOD(E726,10),十干,2,FALSE)</f>
        <v>丁</v>
      </c>
      <c r="B726" s="199" t="str">
        <f>VLOOKUP(MOD(E726,12),十二支,3,FALSE)</f>
        <v xml:space="preserve">02 零 </v>
      </c>
      <c r="C726" s="200" t="str">
        <f>VLOOKUP(F726,星座,3,TRUE)</f>
        <v xml:space="preserve">13 金 </v>
      </c>
      <c r="D726" s="531" t="s">
        <v>4440</v>
      </c>
      <c r="E726" s="1" t="str">
        <f>IFERROR(YEAR(D726),LEFT(D726,4))</f>
        <v>1867</v>
      </c>
      <c r="F726" s="1" t="str">
        <f>IF(ISTEXT(D726),RIGHT(D726,5),TEXT(D726,"mm/dd"))</f>
        <v>05/18</v>
      </c>
      <c r="G726" s="44">
        <f>SUM(MID(E726,1,1),MID(E726,2,1),MID(E726,3,1),MID(E726,4,1),MID(F726,1,1),MID(F726,2,1),MID(F726,4,1),MID(F726,5,1))</f>
        <v>36</v>
      </c>
      <c r="H726" s="45">
        <f>IF(MOD(G726,9)=0,9,MOD(G726,9))</f>
        <v>9</v>
      </c>
      <c r="I726" s="45" t="str">
        <f>IFERROR(MID("日月火水木金土",WEEKDAY(D726),1),"")</f>
        <v/>
      </c>
      <c r="J726" s="304" t="s">
        <v>2799</v>
      </c>
      <c r="K726" s="202" t="str">
        <f>VLOOKUP(F726,石と花メイン,3,FALSE)</f>
        <v>□水晶</v>
      </c>
      <c r="L726" s="297" t="str">
        <f>VLOOKUP(F726,石と花メイン,4,FALSE)</f>
        <v>苧環【糸繰草】</v>
      </c>
      <c r="M726" s="393">
        <f>IF(OR(MONTH(F726)&lt;7,AND(MONTH(F726)=7,DAY(F726)&lt;=25)),
MOD(SUM((E726-1901)*365,259),260),
MOD(SUM((E726-1900)*365,259),260))</f>
        <v>69</v>
      </c>
      <c r="N726" s="390">
        <f>IF(AND(MONTH(F726)=7,DAY(F726)&gt;25),1,
ROUNDDOWN((SUM(VLOOKUP(MONTH(F726),D暦変換用数値,2,FALSE),DAY(F726))/28)+1,0))</f>
        <v>11</v>
      </c>
      <c r="O726" s="205">
        <f>IF(AND(MONTH(F726)=7,DAY(F726)&gt;25),DAY(F726)-25,
MOD((SUM(VLOOKUP(MONTH(F726),D暦変換用数値,2,FALSE),DAY(F726))),28)+1)</f>
        <v>17</v>
      </c>
      <c r="P726" s="406">
        <f>IF(OR(MONTH(F726)&lt;7,AND(MONTH(F726)=7,DAY(F726)&lt;=25)),
MOD(SUM((E726-1901)*365,(N726-1)*28,O726,258),260),
MOD(SUM((E726-1900)*365,(N726-1)*28,O726,258),260))</f>
        <v>105</v>
      </c>
      <c r="Q726" s="372" t="str">
        <f>VLOOKUP(MOD(P726,4),色,2,FALSE)</f>
        <v>赤い</v>
      </c>
      <c r="R726" s="290" t="str">
        <f>VLOOKUP(MOD(P726,13),銀河の音,2,FALSE)</f>
        <v>磁気の</v>
      </c>
      <c r="S726" s="383" t="str">
        <f>VLOOKUP(MOD(P726,20),太陽の紋章,2,FALSE)</f>
        <v>蛇</v>
      </c>
      <c r="T726" s="97" t="s">
        <v>114</v>
      </c>
    </row>
    <row r="727" spans="1:20" s="80" customFormat="1" ht="13.5" customHeight="1">
      <c r="A727" s="282" t="str">
        <f>VLOOKUP(MOD(E727,10),十干,2,FALSE)</f>
        <v>辛</v>
      </c>
      <c r="B727" s="283" t="str">
        <f>VLOOKUP(MOD(E727,12),十二支,3,FALSE)</f>
        <v xml:space="preserve">02 零 </v>
      </c>
      <c r="C727" s="284" t="str">
        <f>VLOOKUP(F727,星座,3,TRUE)</f>
        <v xml:space="preserve">13 金 </v>
      </c>
      <c r="D727" s="533" t="s">
        <v>8679</v>
      </c>
      <c r="E727" s="83" t="str">
        <f>IFERROR(YEAR(D727),LEFT(D727,4))</f>
        <v>1891</v>
      </c>
      <c r="F727" s="83" t="str">
        <f>IF(ISTEXT(D727),RIGHT(D727,5),TEXT(D727,"mm/dd"))</f>
        <v>05/08</v>
      </c>
      <c r="G727" s="83">
        <f>SUM(MID(E727,1,1),MID(E727,2,1),MID(E727,3,1),MID(E727,4,1),MID(F727,1,1),MID(F727,2,1),MID(F727,4,1),MID(F727,5,1))</f>
        <v>32</v>
      </c>
      <c r="H727" s="83">
        <f>IF(MOD(G727,9)=0,9,MOD(G727,9))</f>
        <v>5</v>
      </c>
      <c r="I727" s="83" t="str">
        <f>IFERROR(MID("日月火水木金土",WEEKDAY(D727),1),"")</f>
        <v/>
      </c>
      <c r="J727" s="303" t="s">
        <v>1546</v>
      </c>
      <c r="K727" s="87" t="str">
        <f>VLOOKUP(F727,石と花メイン,3,FALSE)</f>
        <v>◆翠玉</v>
      </c>
      <c r="L727" s="296" t="str">
        <f>VLOOKUP(F727,石と花メイン,4,FALSE)</f>
        <v>花菖蒲</v>
      </c>
      <c r="M727" s="392">
        <f>IF(OR(MONTH(F727)&lt;7,AND(MONTH(F727)=7,DAY(F727)&lt;=25)),
MOD(SUM((E727-1901)*365,259),260),
MOD(SUM((E727-1900)*365,259),260))</f>
        <v>249</v>
      </c>
      <c r="N727" s="330">
        <f>IF(AND(MONTH(F727)=7,DAY(F727)&gt;25),1,
ROUNDDOWN((SUM(VLOOKUP(MONTH(F727),D暦変換用数値,2,FALSE),DAY(F727))/28)+1,0))</f>
        <v>11</v>
      </c>
      <c r="O727" s="84">
        <f>IF(AND(MONTH(F727)=7,DAY(F727)&gt;25),DAY(F727)-25,
MOD((SUM(VLOOKUP(MONTH(F727),D暦変換用数値,2,FALSE),DAY(F727))),28)+1)</f>
        <v>7</v>
      </c>
      <c r="P727" s="405">
        <f>IF(OR(MONTH(F727)&lt;7,AND(MONTH(F727)=7,DAY(F727)&lt;=25)),
MOD(SUM((E727-1901)*365,(N727-1)*28,O727,258),260),
MOD(SUM((E727-1900)*365,(N727-1)*28,O727,258),260))</f>
        <v>15</v>
      </c>
      <c r="Q727" s="371" t="str">
        <f>VLOOKUP(MOD(P727,4),色,2,FALSE)</f>
        <v>青い</v>
      </c>
      <c r="R727" s="289" t="str">
        <f>VLOOKUP(MOD(P727,13),銀河の音,2,FALSE)</f>
        <v>月の</v>
      </c>
      <c r="S727" s="382" t="str">
        <f>VLOOKUP(MOD(P727,20),太陽の紋章,2,FALSE)</f>
        <v>鷲</v>
      </c>
      <c r="T727" s="95" t="s">
        <v>6529</v>
      </c>
    </row>
    <row r="728" spans="1:20" s="80" customFormat="1" ht="13.5" customHeight="1">
      <c r="A728" s="49" t="str">
        <f>VLOOKUP(MOD(E728,10),十干,2,FALSE)</f>
        <v>己</v>
      </c>
      <c r="B728" s="199" t="str">
        <f>VLOOKUP(MOD(E728,12),十二支,3,FALSE)</f>
        <v xml:space="preserve">02 零 </v>
      </c>
      <c r="C728" s="200"/>
      <c r="D728" s="535" t="s">
        <v>8680</v>
      </c>
      <c r="E728" s="45" t="str">
        <f>IFERROR(YEAR(D728),LEFT(D728,4))</f>
        <v>1159</v>
      </c>
      <c r="F728" s="45" t="str">
        <f>IF(ISTEXT(D728),RIGHT(D728,5),TEXT(D728,"mm/dd"))</f>
        <v>**/**</v>
      </c>
      <c r="G728" s="45"/>
      <c r="H728" s="45"/>
      <c r="I728" s="45" t="str">
        <f>IFERROR(MID("日月火水木金土",WEEKDAY(D728),1),"")</f>
        <v/>
      </c>
      <c r="J728" s="305" t="s">
        <v>6108</v>
      </c>
      <c r="K728" s="203"/>
      <c r="L728" s="298"/>
      <c r="M728" s="394"/>
      <c r="N728" s="391"/>
      <c r="O728" s="46"/>
      <c r="P728" s="407"/>
      <c r="Q728" s="377"/>
      <c r="R728" s="294"/>
      <c r="S728" s="388"/>
      <c r="T728" s="79"/>
    </row>
    <row r="729" spans="1:20" s="80" customFormat="1" ht="13.5" customHeight="1">
      <c r="A729" s="50" t="str">
        <f>VLOOKUP(MOD(E729,10),十干,2,FALSE)</f>
        <v>癸</v>
      </c>
      <c r="B729" s="199" t="str">
        <f>VLOOKUP(MOD(E729,12),十二支,3,FALSE)</f>
        <v xml:space="preserve">02 零 </v>
      </c>
      <c r="C729" s="200"/>
      <c r="D729" s="531" t="s">
        <v>2796</v>
      </c>
      <c r="E729" s="1" t="str">
        <f>IFERROR(YEAR(D729),LEFT(D729,4))</f>
        <v>1723</v>
      </c>
      <c r="F729" s="1" t="str">
        <f>IF(ISTEXT(D729),RIGHT(D729,5),TEXT(D729,"mm/dd"))</f>
        <v>**/**</v>
      </c>
      <c r="G729" s="44"/>
      <c r="H729" s="45"/>
      <c r="I729" s="45" t="str">
        <f>IFERROR(MID("日月火水木金土",WEEKDAY(D729),1),"")</f>
        <v/>
      </c>
      <c r="J729" s="304" t="s">
        <v>1467</v>
      </c>
      <c r="K729" s="202"/>
      <c r="L729" s="297"/>
      <c r="M729" s="393"/>
      <c r="N729" s="390"/>
      <c r="O729" s="205"/>
      <c r="P729" s="406"/>
      <c r="Q729" s="377"/>
      <c r="R729" s="294"/>
      <c r="S729" s="388"/>
      <c r="T729" s="97" t="s">
        <v>2797</v>
      </c>
    </row>
    <row r="730" spans="1:20" s="80" customFormat="1" ht="13.5" customHeight="1">
      <c r="A730" s="50" t="str">
        <f>VLOOKUP(MOD(E730,10),十干,2,FALSE)</f>
        <v>癸</v>
      </c>
      <c r="B730" s="199" t="str">
        <f>VLOOKUP(MOD(E730,12),十二支,3,FALSE)</f>
        <v xml:space="preserve">02 零 </v>
      </c>
      <c r="C730" s="200"/>
      <c r="D730" s="531" t="s">
        <v>4446</v>
      </c>
      <c r="E730" s="1" t="str">
        <f>IFERROR(YEAR(D730),LEFT(D730,4))</f>
        <v>1963</v>
      </c>
      <c r="F730" s="1" t="str">
        <f>IF(ISTEXT(D730),RIGHT(D730,5),TEXT(D730,"mm/dd"))</f>
        <v>**/**</v>
      </c>
      <c r="G730" s="44"/>
      <c r="H730" s="45"/>
      <c r="I730" s="45" t="str">
        <f>IFERROR(MID("日月火水木金土",WEEKDAY(D730),1),"")</f>
        <v/>
      </c>
      <c r="J730" s="304" t="s">
        <v>1468</v>
      </c>
      <c r="K730" s="202"/>
      <c r="L730" s="297"/>
      <c r="M730" s="393"/>
      <c r="N730" s="390"/>
      <c r="O730" s="205"/>
      <c r="P730" s="406"/>
      <c r="Q730" s="377"/>
      <c r="R730" s="294"/>
      <c r="S730" s="388"/>
      <c r="T730" s="99" t="s">
        <v>4447</v>
      </c>
    </row>
    <row r="731" spans="1:20" s="80" customFormat="1" ht="13.5" customHeight="1">
      <c r="A731" s="50" t="str">
        <f>VLOOKUP(MOD(E731,10),十干,2,FALSE)</f>
        <v>丙</v>
      </c>
      <c r="B731" s="199" t="str">
        <f>VLOOKUP(MOD(E731,12),十二支,3,FALSE)</f>
        <v xml:space="preserve">03 水 </v>
      </c>
      <c r="C731" s="200" t="str">
        <f>VLOOKUP(F731,星座,3,TRUE)</f>
        <v xml:space="preserve">01 冥 </v>
      </c>
      <c r="D731" s="531">
        <v>6144</v>
      </c>
      <c r="E731" s="1">
        <f>IFERROR(YEAR(D731),LEFT(D731,4))</f>
        <v>1916</v>
      </c>
      <c r="F731" s="1" t="str">
        <f>IF(ISTEXT(D731),RIGHT(D731,5),TEXT(D731,"mm/dd"))</f>
        <v>10/26</v>
      </c>
      <c r="G731" s="44">
        <f>SUM(MID(E731,1,1),MID(E731,2,1),MID(E731,3,1),MID(E731,4,1),MID(F731,1,1),MID(F731,2,1),MID(F731,4,1),MID(F731,5,1))</f>
        <v>26</v>
      </c>
      <c r="H731" s="45">
        <f>IF(MOD(G731,9)=0,9,MOD(G731,9))</f>
        <v>8</v>
      </c>
      <c r="I731" s="45" t="str">
        <f>IFERROR(MID("日月火水木金土",WEEKDAY(D731),1),"")</f>
        <v>木</v>
      </c>
      <c r="J731" s="304" t="s">
        <v>1470</v>
      </c>
      <c r="K731" s="202" t="str">
        <f>VLOOKUP(F731,石と花メイン,3,FALSE)</f>
        <v>■赤縞瑪瑙</v>
      </c>
      <c r="L731" s="297" t="str">
        <f>VLOOKUP(F731,石と花メイン,4,FALSE)</f>
        <v>臭木【山空木】</v>
      </c>
      <c r="M731" s="393">
        <f>IF(OR(MONTH(F731)&lt;7,AND(MONTH(F731)=7,DAY(F731)&lt;=25)),
MOD(SUM((E731-1901)*365,259),260),
MOD(SUM((E731-1900)*365,259),260))</f>
        <v>119</v>
      </c>
      <c r="N731" s="390">
        <f>IF(AND(MONTH(F731)=7,DAY(F731)&gt;25),1,
ROUNDDOWN((SUM(VLOOKUP(MONTH(F731),D暦変換用数値,2,FALSE),DAY(F731))/28)+1,0))</f>
        <v>4</v>
      </c>
      <c r="O731" s="205">
        <f>IF(AND(MONTH(F731)=7,DAY(F731)&gt;25),DAY(F731)-25,
MOD((SUM(VLOOKUP(MONTH(F731),D暦変換用数値,2,FALSE),DAY(F731))),28)+1)</f>
        <v>9</v>
      </c>
      <c r="P731" s="406">
        <f>IF(OR(MONTH(F731)&lt;7,AND(MONTH(F731)=7,DAY(F731)&lt;=25)),
MOD(SUM((E731-1901)*365,(N731-1)*28,O731,258),260),
MOD(SUM((E731-1900)*365,(N731-1)*28,O731,258),260))</f>
        <v>211</v>
      </c>
      <c r="Q731" s="374" t="str">
        <f>VLOOKUP(MOD(P731,4),色,2,FALSE)</f>
        <v>青い</v>
      </c>
      <c r="R731" s="292" t="str">
        <f>VLOOKUP(MOD(P731,13),銀河の音,2,FALSE)</f>
        <v>電気の</v>
      </c>
      <c r="S731" s="385" t="str">
        <f>VLOOKUP(MOD(P731,20),太陽の紋章,2,FALSE)</f>
        <v>猿</v>
      </c>
      <c r="T731" s="99" t="s">
        <v>4449</v>
      </c>
    </row>
    <row r="732" spans="1:20" s="80" customFormat="1" ht="13.5" customHeight="1">
      <c r="A732" s="50" t="str">
        <f>VLOOKUP(MOD(E732,10),十干,2,FALSE)</f>
        <v>戊</v>
      </c>
      <c r="B732" s="199" t="str">
        <f>VLOOKUP(MOD(E732,12),十二支,3,FALSE)</f>
        <v xml:space="preserve">03 水 </v>
      </c>
      <c r="C732" s="200" t="str">
        <f>VLOOKUP(F732,星座,3,TRUE)</f>
        <v xml:space="preserve">01 冥 </v>
      </c>
      <c r="D732" s="531">
        <v>10535</v>
      </c>
      <c r="E732" s="1">
        <f>IFERROR(YEAR(D732),LEFT(D732,4))</f>
        <v>1928</v>
      </c>
      <c r="F732" s="1" t="str">
        <f>IF(ISTEXT(D732),RIGHT(D732,5),TEXT(D732,"mm/dd"))</f>
        <v>11/03</v>
      </c>
      <c r="G732" s="44">
        <f>SUM(MID(E732,1,1),MID(E732,2,1),MID(E732,3,1),MID(E732,4,1),MID(F732,1,1),MID(F732,2,1),MID(F732,4,1),MID(F732,5,1))</f>
        <v>25</v>
      </c>
      <c r="H732" s="45">
        <f>IF(MOD(G732,9)=0,9,MOD(G732,9))</f>
        <v>7</v>
      </c>
      <c r="I732" s="45" t="str">
        <f>IFERROR(MID("日月火水木金土",WEEKDAY(D732),1),"")</f>
        <v>土</v>
      </c>
      <c r="J732" s="304" t="s">
        <v>1471</v>
      </c>
      <c r="K732" s="202" t="str">
        <f>VLOOKUP(F732,石と花メイン,3,FALSE)</f>
        <v>◆紅玉</v>
      </c>
      <c r="L732" s="297" t="str">
        <f>VLOOKUP(F732,石と花メイン,4,FALSE)</f>
        <v>マリーゴールド【万寿菊】</v>
      </c>
      <c r="M732" s="393">
        <f>IF(OR(MONTH(F732)&lt;7,AND(MONTH(F732)=7,DAY(F732)&lt;=25)),
MOD(SUM((E732-1901)*365,259),260),
MOD(SUM((E732-1900)*365,259),260))</f>
        <v>79</v>
      </c>
      <c r="N732" s="390">
        <f>IF(AND(MONTH(F732)=7,DAY(F732)&gt;25),1,
ROUNDDOWN((SUM(VLOOKUP(MONTH(F732),D暦変換用数値,2,FALSE),DAY(F732))/28)+1,0))</f>
        <v>4</v>
      </c>
      <c r="O732" s="205">
        <f>IF(AND(MONTH(F732)=7,DAY(F732)&gt;25),DAY(F732)-25,
MOD((SUM(VLOOKUP(MONTH(F732),D暦変換用数値,2,FALSE),DAY(F732))),28)+1)</f>
        <v>17</v>
      </c>
      <c r="P732" s="406">
        <f>IF(OR(MONTH(F732)&lt;7,AND(MONTH(F732)=7,DAY(F732)&lt;=25)),
MOD(SUM((E732-1901)*365,(N732-1)*28,O732,258),260),
MOD(SUM((E732-1900)*365,(N732-1)*28,O732,258),260))</f>
        <v>179</v>
      </c>
      <c r="Q732" s="374" t="str">
        <f>VLOOKUP(MOD(P732,4),色,2,FALSE)</f>
        <v>青い</v>
      </c>
      <c r="R732" s="292" t="str">
        <f>VLOOKUP(MOD(P732,13),銀河の音,2,FALSE)</f>
        <v>惑星の</v>
      </c>
      <c r="S732" s="385" t="str">
        <f>VLOOKUP(MOD(P732,20),太陽の紋章,2,FALSE)</f>
        <v>嵐</v>
      </c>
      <c r="T732" s="103" t="s">
        <v>4450</v>
      </c>
    </row>
    <row r="733" spans="1:20" s="80" customFormat="1" ht="13.5" customHeight="1">
      <c r="A733" s="50" t="str">
        <f>VLOOKUP(MOD(E733,10),十干,2,FALSE)</f>
        <v>庚</v>
      </c>
      <c r="B733" s="199" t="str">
        <f>VLOOKUP(MOD(E733,12),十二支,3,FALSE)</f>
        <v xml:space="preserve">03 水 </v>
      </c>
      <c r="C733" s="200" t="str">
        <f>VLOOKUP(F733,星座,3,TRUE)</f>
        <v xml:space="preserve">01 冥 </v>
      </c>
      <c r="D733" s="531">
        <v>14919</v>
      </c>
      <c r="E733" s="1">
        <f>IFERROR(YEAR(D733),LEFT(D733,4))</f>
        <v>1940</v>
      </c>
      <c r="F733" s="1" t="str">
        <f>IF(ISTEXT(D733),RIGHT(D733,5),TEXT(D733,"mm/dd"))</f>
        <v>11/04</v>
      </c>
      <c r="G733" s="44">
        <f>SUM(MID(E733,1,1),MID(E733,2,1),MID(E733,3,1),MID(E733,4,1),MID(F733,1,1),MID(F733,2,1),MID(F733,4,1),MID(F733,5,1))</f>
        <v>20</v>
      </c>
      <c r="H733" s="45">
        <f>IF(MOD(G733,9)=0,9,MOD(G733,9))</f>
        <v>2</v>
      </c>
      <c r="I733" s="45" t="str">
        <f>IFERROR(MID("日月火水木金土",WEEKDAY(D733),1),"")</f>
        <v>月</v>
      </c>
      <c r="J733" s="304" t="s">
        <v>1472</v>
      </c>
      <c r="K733" s="202" t="str">
        <f>VLOOKUP(F733,石と花メイン,3,FALSE)</f>
        <v>◆翠玉</v>
      </c>
      <c r="L733" s="297" t="str">
        <f>VLOOKUP(F733,石と花メイン,4,FALSE)</f>
        <v>サフラン【番紅花】</v>
      </c>
      <c r="M733" s="393">
        <f>IF(OR(MONTH(F733)&lt;7,AND(MONTH(F733)=7,DAY(F733)&lt;=25)),
MOD(SUM((E733-1901)*365,259),260),
MOD(SUM((E733-1900)*365,259),260))</f>
        <v>39</v>
      </c>
      <c r="N733" s="390">
        <f>IF(AND(MONTH(F733)=7,DAY(F733)&gt;25),1,
ROUNDDOWN((SUM(VLOOKUP(MONTH(F733),D暦変換用数値,2,FALSE),DAY(F733))/28)+1,0))</f>
        <v>4</v>
      </c>
      <c r="O733" s="205">
        <f>IF(AND(MONTH(F733)=7,DAY(F733)&gt;25),DAY(F733)-25,
MOD((SUM(VLOOKUP(MONTH(F733),D暦変換用数値,2,FALSE),DAY(F733))),28)+1)</f>
        <v>18</v>
      </c>
      <c r="P733" s="406">
        <f>IF(OR(MONTH(F733)&lt;7,AND(MONTH(F733)=7,DAY(F733)&lt;=25)),
MOD(SUM((E733-1901)*365,(N733-1)*28,O733,258),260),
MOD(SUM((E733-1900)*365,(N733-1)*28,O733,258),260))</f>
        <v>140</v>
      </c>
      <c r="Q733" s="373" t="str">
        <f>VLOOKUP(MOD(P733,4),色,2,FALSE)</f>
        <v>黄色い</v>
      </c>
      <c r="R733" s="291" t="str">
        <f>VLOOKUP(MOD(P733,13),銀河の音,2,FALSE)</f>
        <v>惑星の</v>
      </c>
      <c r="S733" s="384" t="str">
        <f>VLOOKUP(MOD(P733,20),太陽の紋章,2,FALSE)</f>
        <v>太陽</v>
      </c>
      <c r="T733" s="98" t="s">
        <v>3736</v>
      </c>
    </row>
    <row r="734" spans="1:20" s="80" customFormat="1" ht="13.5" customHeight="1">
      <c r="A734" s="50" t="str">
        <f>VLOOKUP(MOD(E734,10),十干,2,FALSE)</f>
        <v>庚</v>
      </c>
      <c r="B734" s="199" t="str">
        <f>VLOOKUP(MOD(E734,12),十二支,3,FALSE)</f>
        <v xml:space="preserve">03 水 </v>
      </c>
      <c r="C734" s="200" t="str">
        <f>VLOOKUP(F734,星座,3,TRUE)</f>
        <v xml:space="preserve">01 冥 </v>
      </c>
      <c r="D734" s="531">
        <v>14921</v>
      </c>
      <c r="E734" s="1">
        <f>IFERROR(YEAR(D734),LEFT(D734,4))</f>
        <v>1940</v>
      </c>
      <c r="F734" s="1" t="str">
        <f>IF(ISTEXT(D734),RIGHT(D734,5),TEXT(D734,"mm/dd"))</f>
        <v>11/06</v>
      </c>
      <c r="G734" s="44">
        <f>SUM(MID(E734,1,1),MID(E734,2,1),MID(E734,3,1),MID(E734,4,1),MID(F734,1,1),MID(F734,2,1),MID(F734,4,1),MID(F734,5,1))</f>
        <v>22</v>
      </c>
      <c r="H734" s="45">
        <f>IF(MOD(G734,9)=0,9,MOD(G734,9))</f>
        <v>4</v>
      </c>
      <c r="I734" s="45" t="str">
        <f>IFERROR(MID("日月火水木金土",WEEKDAY(D734),1),"")</f>
        <v>水</v>
      </c>
      <c r="J734" s="304" t="s">
        <v>1473</v>
      </c>
      <c r="K734" s="202" t="str">
        <f>VLOOKUP(F734,石と花メイン,3,FALSE)</f>
        <v>●土耳古石</v>
      </c>
      <c r="L734" s="297" t="str">
        <f>VLOOKUP(F734,石と花メイン,4,FALSE)</f>
        <v>藤袴【蘭草】</v>
      </c>
      <c r="M734" s="393">
        <f>IF(OR(MONTH(F734)&lt;7,AND(MONTH(F734)=7,DAY(F734)&lt;=25)),
MOD(SUM((E734-1901)*365,259),260),
MOD(SUM((E734-1900)*365,259),260))</f>
        <v>39</v>
      </c>
      <c r="N734" s="390">
        <f>IF(AND(MONTH(F734)=7,DAY(F734)&gt;25),1,
ROUNDDOWN((SUM(VLOOKUP(MONTH(F734),D暦変換用数値,2,FALSE),DAY(F734))/28)+1,0))</f>
        <v>4</v>
      </c>
      <c r="O734" s="205">
        <f>IF(AND(MONTH(F734)=7,DAY(F734)&gt;25),DAY(F734)-25,
MOD((SUM(VLOOKUP(MONTH(F734),D暦変換用数値,2,FALSE),DAY(F734))),28)+1)</f>
        <v>20</v>
      </c>
      <c r="P734" s="406">
        <f>IF(OR(MONTH(F734)&lt;7,AND(MONTH(F734)=7,DAY(F734)&lt;=25)),
MOD(SUM((E734-1901)*365,(N734-1)*28,O734,258),260),
MOD(SUM((E734-1900)*365,(N734-1)*28,O734,258),260))</f>
        <v>142</v>
      </c>
      <c r="Q734" s="375" t="str">
        <f>VLOOKUP(MOD(P734,4),色,2,FALSE)</f>
        <v>白い</v>
      </c>
      <c r="R734" s="293" t="str">
        <f>VLOOKUP(MOD(P734,13),銀河の音,2,FALSE)</f>
        <v>水晶の</v>
      </c>
      <c r="S734" s="386" t="str">
        <f>VLOOKUP(MOD(P734,20),太陽の紋章,2,FALSE)</f>
        <v>風</v>
      </c>
      <c r="T734" s="99" t="s">
        <v>4451</v>
      </c>
    </row>
    <row r="735" spans="1:20" s="80" customFormat="1" ht="13.5" customHeight="1">
      <c r="A735" s="334" t="str">
        <f>VLOOKUP(MOD(E735,10),十干,2,FALSE)</f>
        <v>壬</v>
      </c>
      <c r="B735" s="331" t="str">
        <f>VLOOKUP(MOD(E735,12),十二支,3,FALSE)</f>
        <v xml:space="preserve">03 水 </v>
      </c>
      <c r="C735" s="332" t="str">
        <f>VLOOKUP(F735,星座,3,TRUE)</f>
        <v xml:space="preserve">01 冥 </v>
      </c>
      <c r="D735" s="540">
        <v>19299</v>
      </c>
      <c r="E735" s="131">
        <f>IFERROR(YEAR(D735),LEFT(D735,4))</f>
        <v>1952</v>
      </c>
      <c r="F735" s="538" t="str">
        <f>IF(ISTEXT(D735),RIGHT(D735,5),TEXT(D735,"mm/dd"))</f>
        <v>11/01</v>
      </c>
      <c r="G735" s="131">
        <f>SUM(MID(E735,1,1),MID(E735,2,1),MID(E735,3,1),MID(E735,4,1),MID(F735,1,1),MID(F735,2,1),MID(F735,4,1),MID(F735,5,1))</f>
        <v>20</v>
      </c>
      <c r="H735" s="131">
        <f>IF(MOD(G735,9)=0,9,MOD(G735,9))</f>
        <v>2</v>
      </c>
      <c r="I735" s="131" t="str">
        <f>IFERROR(MID("日月火水木金土",WEEKDAY(D735),1),"")</f>
        <v>土</v>
      </c>
      <c r="J735" s="306" t="s">
        <v>8955</v>
      </c>
      <c r="K735" s="335" t="str">
        <f>VLOOKUP(F735,石と花メイン,3,FALSE)</f>
        <v>◆黄玉</v>
      </c>
      <c r="L735" s="302" t="str">
        <f>VLOOKUP(F735,石と花メイン,4,FALSE)</f>
        <v>花梨【安蘭樹】</v>
      </c>
      <c r="M735" s="396">
        <f>IF(OR(MONTH(F735)&lt;7,AND(MONTH(F735)=7,DAY(F735)&lt;=25)),
MOD(SUM((E735-1901)*365,259),260),
MOD(SUM((E735-1900)*365,259),260))</f>
        <v>259</v>
      </c>
      <c r="N735" s="335">
        <f>IF(AND(MONTH(F735)=7,DAY(F735)&gt;25),1,
ROUNDDOWN((SUM(VLOOKUP(MONTH(F735),D暦変換用数値,2,FALSE),DAY(F735))/28)+1,0))</f>
        <v>4</v>
      </c>
      <c r="O735" s="132">
        <f>IF(AND(MONTH(F735)=7,DAY(F735)&gt;25),DAY(F735)-25,
MOD((SUM(VLOOKUP(MONTH(F735),D暦変換用数値,2,FALSE),DAY(F735))),28)+1)</f>
        <v>15</v>
      </c>
      <c r="P735" s="404">
        <f>IF(OR(MONTH(F735)&lt;7,AND(MONTH(F735)=7,DAY(F735)&lt;=25)),
MOD(SUM((E735-1901)*365,(N735-1)*28,O735,258),260),
MOD(SUM((E735-1900)*365,(N735-1)*28,O735,258),260))</f>
        <v>97</v>
      </c>
      <c r="Q735" s="376" t="str">
        <f>VLOOKUP(MOD(P735,4),色,2,FALSE)</f>
        <v>赤い</v>
      </c>
      <c r="R735" s="333" t="str">
        <f>VLOOKUP(MOD(P735,13),銀河の音,2,FALSE)</f>
        <v>律動の</v>
      </c>
      <c r="S735" s="387" t="str">
        <f>VLOOKUP(MOD(P735,20),太陽の紋章,2,FALSE)</f>
        <v>地球</v>
      </c>
      <c r="T735" s="129" t="s">
        <v>8956</v>
      </c>
    </row>
    <row r="736" spans="1:20" s="80" customFormat="1" ht="13.5" customHeight="1">
      <c r="A736" s="50" t="str">
        <f>VLOOKUP(MOD(E736,10),十干,2,FALSE)</f>
        <v>壬</v>
      </c>
      <c r="B736" s="199" t="str">
        <f>VLOOKUP(MOD(E736,12),十二支,3,FALSE)</f>
        <v xml:space="preserve">03 水 </v>
      </c>
      <c r="C736" s="200" t="str">
        <f>VLOOKUP(F736,星座,3,TRUE)</f>
        <v xml:space="preserve">01 冥 </v>
      </c>
      <c r="D736" s="531">
        <v>19309</v>
      </c>
      <c r="E736" s="1">
        <f>IFERROR(YEAR(D736),LEFT(D736,4))</f>
        <v>1952</v>
      </c>
      <c r="F736" s="1" t="str">
        <f>IF(ISTEXT(D736),RIGHT(D736,5),TEXT(D736,"mm/dd"))</f>
        <v>11/11</v>
      </c>
      <c r="G736" s="44">
        <f>SUM(MID(E736,1,1),MID(E736,2,1),MID(E736,3,1),MID(E736,4,1),MID(F736,1,1),MID(F736,2,1),MID(F736,4,1),MID(F736,5,1))</f>
        <v>21</v>
      </c>
      <c r="H736" s="45">
        <f>IF(MOD(G736,9)=0,9,MOD(G736,9))</f>
        <v>3</v>
      </c>
      <c r="I736" s="45" t="str">
        <f>IFERROR(MID("日月火水木金土",WEEKDAY(D736),1),"")</f>
        <v>火</v>
      </c>
      <c r="J736" s="304" t="s">
        <v>1474</v>
      </c>
      <c r="K736" s="202" t="str">
        <f>VLOOKUP(F736,石と花メイン,3,FALSE)</f>
        <v>●翡翠</v>
      </c>
      <c r="L736" s="297" t="str">
        <f>VLOOKUP(F736,石と花メイン,4,FALSE)</f>
        <v>烏瓜【玉章】</v>
      </c>
      <c r="M736" s="393">
        <f>IF(OR(MONTH(F736)&lt;7,AND(MONTH(F736)=7,DAY(F736)&lt;=25)),
MOD(SUM((E736-1901)*365,259),260),
MOD(SUM((E736-1900)*365,259),260))</f>
        <v>259</v>
      </c>
      <c r="N736" s="390">
        <f>IF(AND(MONTH(F736)=7,DAY(F736)&gt;25),1,
ROUNDDOWN((SUM(VLOOKUP(MONTH(F736),D暦変換用数値,2,FALSE),DAY(F736))/28)+1,0))</f>
        <v>4</v>
      </c>
      <c r="O736" s="205">
        <f>IF(AND(MONTH(F736)=7,DAY(F736)&gt;25),DAY(F736)-25,
MOD((SUM(VLOOKUP(MONTH(F736),D暦変換用数値,2,FALSE),DAY(F736))),28)+1)</f>
        <v>25</v>
      </c>
      <c r="P736" s="406">
        <f>IF(OR(MONTH(F736)&lt;7,AND(MONTH(F736)=7,DAY(F736)&lt;=25)),
MOD(SUM((E736-1901)*365,(N736-1)*28,O736,258),260),
MOD(SUM((E736-1900)*365,(N736-1)*28,O736,258),260))</f>
        <v>107</v>
      </c>
      <c r="Q736" s="374" t="str">
        <f>VLOOKUP(MOD(P736,4),色,2,FALSE)</f>
        <v>青い</v>
      </c>
      <c r="R736" s="292" t="str">
        <f>VLOOKUP(MOD(P736,13),銀河の音,2,FALSE)</f>
        <v>電気の</v>
      </c>
      <c r="S736" s="385" t="str">
        <f>VLOOKUP(MOD(P736,20),太陽の紋章,2,FALSE)</f>
        <v>手</v>
      </c>
      <c r="T736" s="98" t="s">
        <v>3736</v>
      </c>
    </row>
    <row r="737" spans="1:20" s="80" customFormat="1" ht="13.5" customHeight="1">
      <c r="A737" s="282" t="str">
        <f>VLOOKUP(MOD(E737,10),十干,2,FALSE)</f>
        <v>壬</v>
      </c>
      <c r="B737" s="283" t="str">
        <f>VLOOKUP(MOD(E737,12),十二支,3,FALSE)</f>
        <v xml:space="preserve">03 水 </v>
      </c>
      <c r="C737" s="284" t="str">
        <f>VLOOKUP(F737,星座,3,TRUE)</f>
        <v xml:space="preserve">01 冥 </v>
      </c>
      <c r="D737" s="533">
        <v>19315</v>
      </c>
      <c r="E737" s="83">
        <f>IFERROR(YEAR(D737),LEFT(D737,4))</f>
        <v>1952</v>
      </c>
      <c r="F737" s="83" t="str">
        <f>IF(ISTEXT(D737),RIGHT(D737,5),TEXT(D737,"mm/dd"))</f>
        <v>11/17</v>
      </c>
      <c r="G737" s="83">
        <f>SUM(MID(E737,1,1),MID(E737,2,1),MID(E737,3,1),MID(E737,4,1),MID(F737,1,1),MID(F737,2,1),MID(F737,4,1),MID(F737,5,1))</f>
        <v>27</v>
      </c>
      <c r="H737" s="83">
        <f>IF(MOD(G737,9)=0,9,MOD(G737,9))</f>
        <v>9</v>
      </c>
      <c r="I737" s="83" t="str">
        <f>IFERROR(MID("日月火水木金土",WEEKDAY(D737),1),"")</f>
        <v>月</v>
      </c>
      <c r="J737" s="303" t="s">
        <v>1549</v>
      </c>
      <c r="K737" s="87" t="str">
        <f>VLOOKUP(F737,石と花メイン,3,FALSE)</f>
        <v>■紅玉髄</v>
      </c>
      <c r="L737" s="296" t="str">
        <f>VLOOKUP(F737,石と花メイン,4,FALSE)</f>
        <v>ベゴニア</v>
      </c>
      <c r="M737" s="392">
        <f>IF(OR(MONTH(F737)&lt;7,AND(MONTH(F737)=7,DAY(F737)&lt;=25)),
MOD(SUM((E737-1901)*365,259),260),
MOD(SUM((E737-1900)*365,259),260))</f>
        <v>259</v>
      </c>
      <c r="N737" s="330">
        <f>IF(AND(MONTH(F737)=7,DAY(F737)&gt;25),1,
ROUNDDOWN((SUM(VLOOKUP(MONTH(F737),D暦変換用数値,2,FALSE),DAY(F737))/28)+1,0))</f>
        <v>5</v>
      </c>
      <c r="O737" s="84">
        <f>IF(AND(MONTH(F737)=7,DAY(F737)&gt;25),DAY(F737)-25,
MOD((SUM(VLOOKUP(MONTH(F737),D暦変換用数値,2,FALSE),DAY(F737))),28)+1)</f>
        <v>3</v>
      </c>
      <c r="P737" s="405">
        <f>IF(OR(MONTH(F737)&lt;7,AND(MONTH(F737)=7,DAY(F737)&lt;=25)),
MOD(SUM((E737-1901)*365,(N737-1)*28,O737,258),260),
MOD(SUM((E737-1900)*365,(N737-1)*28,O737,258),260))</f>
        <v>113</v>
      </c>
      <c r="Q737" s="371" t="str">
        <f>VLOOKUP(MOD(P737,4),色,2,FALSE)</f>
        <v>赤い</v>
      </c>
      <c r="R737" s="289" t="str">
        <f>VLOOKUP(MOD(P737,13),銀河の音,2,FALSE)</f>
        <v>太陽の</v>
      </c>
      <c r="S737" s="382" t="str">
        <f>VLOOKUP(MOD(P737,20),太陽の紋章,2,FALSE)</f>
        <v>空歩く者</v>
      </c>
      <c r="T737" s="95" t="s">
        <v>2881</v>
      </c>
    </row>
    <row r="738" spans="1:20" s="80" customFormat="1" ht="13.5" customHeight="1">
      <c r="A738" s="76" t="str">
        <f>VLOOKUP(MOD(E738,10),十干,2,FALSE)</f>
        <v>甲</v>
      </c>
      <c r="B738" s="199" t="str">
        <f>VLOOKUP(MOD(E738,12),十二支,3,FALSE)</f>
        <v xml:space="preserve">03 水 </v>
      </c>
      <c r="C738" s="200" t="str">
        <f>VLOOKUP(F738,星座,3,TRUE)</f>
        <v xml:space="preserve">01 冥 </v>
      </c>
      <c r="D738" s="534">
        <v>23676</v>
      </c>
      <c r="E738" s="116">
        <f>IFERROR(YEAR(D738),LEFT(D738,4))</f>
        <v>1964</v>
      </c>
      <c r="F738" s="116" t="str">
        <f>IF(ISTEXT(D738),RIGHT(D738,5),TEXT(D738,"mm/dd"))</f>
        <v>10/26</v>
      </c>
      <c r="G738" s="116">
        <f>SUM(MID(E738,1,1),MID(E738,2,1),MID(E738,3,1),MID(E738,4,1),MID(F738,1,1),MID(F738,2,1),MID(F738,4,1),MID(F738,5,1))</f>
        <v>29</v>
      </c>
      <c r="H738" s="116">
        <f>IF(MOD(G738,9)=0,9,MOD(G738,9))</f>
        <v>2</v>
      </c>
      <c r="I738" s="116" t="str">
        <f>IFERROR(MID("日月火水木金土",WEEKDAY(D738),1),"")</f>
        <v>月</v>
      </c>
      <c r="J738" s="306" t="s">
        <v>6840</v>
      </c>
      <c r="K738" s="203" t="str">
        <f>VLOOKUP(F738,石と花メイン,3,FALSE)</f>
        <v>■赤縞瑪瑙</v>
      </c>
      <c r="L738" s="299" t="str">
        <f>VLOOKUP(F738,石と花メイン,4,FALSE)</f>
        <v>臭木【山空木】</v>
      </c>
      <c r="M738" s="395">
        <f>IF(OR(MONTH(F738)&lt;7,AND(MONTH(F738)=7,DAY(F738)&lt;=25)),
MOD(SUM((E738-1901)*365,259),260),
MOD(SUM((E738-1900)*365,259),260))</f>
        <v>219</v>
      </c>
      <c r="N738" s="121">
        <f>IF(AND(MONTH(F738)=7,DAY(F738)&gt;25),1,
ROUNDDOWN((SUM(VLOOKUP(MONTH(F738),D暦変換用数値,2,FALSE),DAY(F738))/28)+1,0))</f>
        <v>4</v>
      </c>
      <c r="O738" s="117">
        <f>IF(AND(MONTH(F738)=7,DAY(F738)&gt;25),DAY(F738)-25,
MOD((SUM(VLOOKUP(MONTH(F738),D暦変換用数値,2,FALSE),DAY(F738))),28)+1)</f>
        <v>9</v>
      </c>
      <c r="P738" s="408">
        <f>IF(OR(MONTH(F738)&lt;7,AND(MONTH(F738)=7,DAY(F738)&lt;=25)),
MOD(SUM((E738-1901)*365,(N738-1)*28,O738,258),260),
MOD(SUM((E738-1900)*365,(N738-1)*28,O738,258),260))</f>
        <v>51</v>
      </c>
      <c r="Q738" s="374" t="str">
        <f>VLOOKUP(MOD(P738,4),色,2,FALSE)</f>
        <v>青い</v>
      </c>
      <c r="R738" s="292" t="str">
        <f>VLOOKUP(MOD(P738,13),銀河の音,2,FALSE)</f>
        <v>水晶の</v>
      </c>
      <c r="S738" s="385" t="str">
        <f>VLOOKUP(MOD(P738,20),太陽の紋章,2,FALSE)</f>
        <v>猿</v>
      </c>
      <c r="T738" s="119" t="s">
        <v>6843</v>
      </c>
    </row>
    <row r="739" spans="1:20" s="80" customFormat="1" ht="13.5" customHeight="1">
      <c r="A739" s="334" t="str">
        <f>VLOOKUP(MOD(E739,10),十干,2,FALSE)</f>
        <v>甲</v>
      </c>
      <c r="B739" s="331" t="str">
        <f>VLOOKUP(MOD(E739,12),十二支,3,FALSE)</f>
        <v xml:space="preserve">03 水 </v>
      </c>
      <c r="C739" s="332" t="str">
        <f>VLOOKUP(F739,星座,3,TRUE)</f>
        <v xml:space="preserve">01 冥 </v>
      </c>
      <c r="D739" s="540">
        <v>23682</v>
      </c>
      <c r="E739" s="131">
        <f>IFERROR(YEAR(D739),LEFT(D739,4))</f>
        <v>1964</v>
      </c>
      <c r="F739" s="538" t="str">
        <f>IF(ISTEXT(D739),RIGHT(D739,5),TEXT(D739,"mm/dd"))</f>
        <v>11/01</v>
      </c>
      <c r="G739" s="131">
        <f>SUM(MID(E739,1,1),MID(E739,2,1),MID(E739,3,1),MID(E739,4,1),MID(F739,1,1),MID(F739,2,1),MID(F739,4,1),MID(F739,5,1))</f>
        <v>23</v>
      </c>
      <c r="H739" s="131">
        <f>IF(MOD(G739,9)=0,9,MOD(G739,9))</f>
        <v>5</v>
      </c>
      <c r="I739" s="131" t="str">
        <f>IFERROR(MID("日月火水木金土",WEEKDAY(D739),1),"")</f>
        <v>日</v>
      </c>
      <c r="J739" s="306" t="s">
        <v>9244</v>
      </c>
      <c r="K739" s="335" t="str">
        <f>VLOOKUP(F739,石と花メイン,3,FALSE)</f>
        <v>◆黄玉</v>
      </c>
      <c r="L739" s="302" t="str">
        <f>VLOOKUP(F739,石と花メイン,4,FALSE)</f>
        <v>花梨【安蘭樹】</v>
      </c>
      <c r="M739" s="396">
        <f>IF(OR(MONTH(F739)&lt;7,AND(MONTH(F739)=7,DAY(F739)&lt;=25)),
MOD(SUM((E739-1901)*365,259),260),
MOD(SUM((E739-1900)*365,259),260))</f>
        <v>219</v>
      </c>
      <c r="N739" s="335">
        <f>IF(AND(MONTH(F739)=7,DAY(F739)&gt;25),1,
ROUNDDOWN((SUM(VLOOKUP(MONTH(F739),D暦変換用数値,2,FALSE),DAY(F739))/28)+1,0))</f>
        <v>4</v>
      </c>
      <c r="O739" s="132">
        <f>IF(AND(MONTH(F739)=7,DAY(F739)&gt;25),DAY(F739)-25,
MOD((SUM(VLOOKUP(MONTH(F739),D暦変換用数値,2,FALSE),DAY(F739))),28)+1)</f>
        <v>15</v>
      </c>
      <c r="P739" s="404">
        <f>IF(OR(MONTH(F739)&lt;7,AND(MONTH(F739)=7,DAY(F739)&lt;=25)),
MOD(SUM((E739-1901)*365,(N739-1)*28,O739,258),260),
MOD(SUM((E739-1900)*365,(N739-1)*28,O739,258),260))</f>
        <v>57</v>
      </c>
      <c r="Q739" s="376" t="str">
        <f>VLOOKUP(MOD(P739,4),色,2,FALSE)</f>
        <v>赤い</v>
      </c>
      <c r="R739" s="333" t="str">
        <f>VLOOKUP(MOD(P739,13),銀河の音,2,FALSE)</f>
        <v>倍音の</v>
      </c>
      <c r="S739" s="387" t="str">
        <f>VLOOKUP(MOD(P739,20),太陽の紋章,2,FALSE)</f>
        <v>地球</v>
      </c>
      <c r="T739" s="126" t="s">
        <v>9245</v>
      </c>
    </row>
    <row r="740" spans="1:20" s="80" customFormat="1" ht="13.5" customHeight="1">
      <c r="A740" s="76" t="str">
        <f>VLOOKUP(MOD(E740,10),十干,2,FALSE)</f>
        <v>甲</v>
      </c>
      <c r="B740" s="199" t="str">
        <f>VLOOKUP(MOD(E740,12),十二支,3,FALSE)</f>
        <v xml:space="preserve">03 水 </v>
      </c>
      <c r="C740" s="200" t="str">
        <f>VLOOKUP(F740,星座,3,TRUE)</f>
        <v xml:space="preserve">01 冥 </v>
      </c>
      <c r="D740" s="534">
        <v>23683</v>
      </c>
      <c r="E740" s="116">
        <f>IFERROR(YEAR(D740),LEFT(D740,4))</f>
        <v>1964</v>
      </c>
      <c r="F740" s="116" t="str">
        <f>IF(ISTEXT(D740),RIGHT(D740,5),TEXT(D740,"mm/dd"))</f>
        <v>11/02</v>
      </c>
      <c r="G740" s="116">
        <f>SUM(MID(E740,1,1),MID(E740,2,1),MID(E740,3,1),MID(E740,4,1),MID(F740,1,1),MID(F740,2,1),MID(F740,4,1),MID(F740,5,1))</f>
        <v>24</v>
      </c>
      <c r="H740" s="116">
        <f>IF(MOD(G740,9)=0,9,MOD(G740,9))</f>
        <v>6</v>
      </c>
      <c r="I740" s="116" t="str">
        <f>IFERROR(MID("日月火水木金土",WEEKDAY(D740),1),"")</f>
        <v>月</v>
      </c>
      <c r="J740" s="306" t="s">
        <v>6839</v>
      </c>
      <c r="K740" s="203" t="str">
        <f>VLOOKUP(F740,石と花メイン,3,FALSE)</f>
        <v>◇金剛石</v>
      </c>
      <c r="L740" s="299" t="str">
        <f>VLOOKUP(F740,石と花メイン,4,FALSE)</f>
        <v>ブバルディア【管丁字】</v>
      </c>
      <c r="M740" s="395">
        <f>IF(OR(MONTH(F740)&lt;7,AND(MONTH(F740)=7,DAY(F740)&lt;=25)),
MOD(SUM((E740-1901)*365,259),260),
MOD(SUM((E740-1900)*365,259),260))</f>
        <v>219</v>
      </c>
      <c r="N740" s="121">
        <f>IF(AND(MONTH(F740)=7,DAY(F740)&gt;25),1,
ROUNDDOWN((SUM(VLOOKUP(MONTH(F740),D暦変換用数値,2,FALSE),DAY(F740))/28)+1,0))</f>
        <v>4</v>
      </c>
      <c r="O740" s="117">
        <f>IF(AND(MONTH(F740)=7,DAY(F740)&gt;25),DAY(F740)-25,
MOD((SUM(VLOOKUP(MONTH(F740),D暦変換用数値,2,FALSE),DAY(F740))),28)+1)</f>
        <v>16</v>
      </c>
      <c r="P740" s="408">
        <f>IF(OR(MONTH(F740)&lt;7,AND(MONTH(F740)=7,DAY(F740)&lt;=25)),
MOD(SUM((E740-1901)*365,(N740-1)*28,O740,258),260),
MOD(SUM((E740-1900)*365,(N740-1)*28,O740,258),260))</f>
        <v>58</v>
      </c>
      <c r="Q740" s="375" t="str">
        <f>VLOOKUP(MOD(P740,4),色,2,FALSE)</f>
        <v>白い</v>
      </c>
      <c r="R740" s="293" t="str">
        <f>VLOOKUP(MOD(P740,13),銀河の音,2,FALSE)</f>
        <v>律動の</v>
      </c>
      <c r="S740" s="386" t="str">
        <f>VLOOKUP(MOD(P740,20),太陽の紋章,2,FALSE)</f>
        <v>鏡</v>
      </c>
      <c r="T740" s="119" t="s">
        <v>6843</v>
      </c>
    </row>
    <row r="741" spans="1:20" s="80" customFormat="1" ht="13.5" customHeight="1">
      <c r="A741" s="50" t="str">
        <f>VLOOKUP(MOD(E741,10),十干,2,FALSE)</f>
        <v>甲</v>
      </c>
      <c r="B741" s="199" t="str">
        <f>VLOOKUP(MOD(E741,12),十二支,3,FALSE)</f>
        <v xml:space="preserve">03 水 </v>
      </c>
      <c r="C741" s="200" t="str">
        <f>VLOOKUP(F741,星座,3,TRUE)</f>
        <v xml:space="preserve">01 冥 </v>
      </c>
      <c r="D741" s="531">
        <v>23684</v>
      </c>
      <c r="E741" s="1">
        <f>IFERROR(YEAR(D741),LEFT(D741,4))</f>
        <v>1964</v>
      </c>
      <c r="F741" s="1" t="str">
        <f>IF(ISTEXT(D741),RIGHT(D741,5),TEXT(D741,"mm/dd"))</f>
        <v>11/03</v>
      </c>
      <c r="G741" s="44">
        <f>SUM(MID(E741,1,1),MID(E741,2,1),MID(E741,3,1),MID(E741,4,1),MID(F741,1,1),MID(F741,2,1),MID(F741,4,1),MID(F741,5,1))</f>
        <v>25</v>
      </c>
      <c r="H741" s="45">
        <f>IF(MOD(G741,9)=0,9,MOD(G741,9))</f>
        <v>7</v>
      </c>
      <c r="I741" s="45" t="str">
        <f>IFERROR(MID("日月火水木金土",WEEKDAY(D741),1),"")</f>
        <v>火</v>
      </c>
      <c r="J741" s="304" t="s">
        <v>1475</v>
      </c>
      <c r="K741" s="202" t="str">
        <f>VLOOKUP(F741,石と花メイン,3,FALSE)</f>
        <v>◆紅玉</v>
      </c>
      <c r="L741" s="297" t="str">
        <f>VLOOKUP(F741,石と花メイン,4,FALSE)</f>
        <v>マリーゴールド【万寿菊】</v>
      </c>
      <c r="M741" s="393">
        <f>IF(OR(MONTH(F741)&lt;7,AND(MONTH(F741)=7,DAY(F741)&lt;=25)),
MOD(SUM((E741-1901)*365,259),260),
MOD(SUM((E741-1900)*365,259),260))</f>
        <v>219</v>
      </c>
      <c r="N741" s="390">
        <f>IF(AND(MONTH(F741)=7,DAY(F741)&gt;25),1,
ROUNDDOWN((SUM(VLOOKUP(MONTH(F741),D暦変換用数値,2,FALSE),DAY(F741))/28)+1,0))</f>
        <v>4</v>
      </c>
      <c r="O741" s="205">
        <f>IF(AND(MONTH(F741)=7,DAY(F741)&gt;25),DAY(F741)-25,
MOD((SUM(VLOOKUP(MONTH(F741),D暦変換用数値,2,FALSE),DAY(F741))),28)+1)</f>
        <v>17</v>
      </c>
      <c r="P741" s="406">
        <f>IF(OR(MONTH(F741)&lt;7,AND(MONTH(F741)=7,DAY(F741)&lt;=25)),
MOD(SUM((E741-1901)*365,(N741-1)*28,O741,258),260),
MOD(SUM((E741-1900)*365,(N741-1)*28,O741,258),260))</f>
        <v>59</v>
      </c>
      <c r="Q741" s="374" t="str">
        <f>VLOOKUP(MOD(P741,4),色,2,FALSE)</f>
        <v>青い</v>
      </c>
      <c r="R741" s="292" t="str">
        <f>VLOOKUP(MOD(P741,13),銀河の音,2,FALSE)</f>
        <v>共振の</v>
      </c>
      <c r="S741" s="385" t="str">
        <f>VLOOKUP(MOD(P741,20),太陽の紋章,2,FALSE)</f>
        <v>嵐</v>
      </c>
      <c r="T741" s="99" t="s">
        <v>116</v>
      </c>
    </row>
    <row r="742" spans="1:20" s="80" customFormat="1" ht="13.5" customHeight="1">
      <c r="A742" s="50" t="str">
        <f>VLOOKUP(MOD(E742,10),十干,2,FALSE)</f>
        <v>甲</v>
      </c>
      <c r="B742" s="199" t="str">
        <f>VLOOKUP(MOD(E742,12),十二支,3,FALSE)</f>
        <v xml:space="preserve">03 水 </v>
      </c>
      <c r="C742" s="200" t="str">
        <f>VLOOKUP(F742,星座,3,TRUE)</f>
        <v xml:space="preserve">01 冥 </v>
      </c>
      <c r="D742" s="531">
        <v>23684</v>
      </c>
      <c r="E742" s="1">
        <f>IFERROR(YEAR(D742),LEFT(D742,4))</f>
        <v>1964</v>
      </c>
      <c r="F742" s="1" t="str">
        <f>IF(ISTEXT(D742),RIGHT(D742,5),TEXT(D742,"mm/dd"))</f>
        <v>11/03</v>
      </c>
      <c r="G742" s="44">
        <f>SUM(MID(E742,1,1),MID(E742,2,1),MID(E742,3,1),MID(E742,4,1),MID(F742,1,1),MID(F742,2,1),MID(F742,4,1),MID(F742,5,1))</f>
        <v>25</v>
      </c>
      <c r="H742" s="45">
        <f>IF(MOD(G742,9)=0,9,MOD(G742,9))</f>
        <v>7</v>
      </c>
      <c r="I742" s="45" t="str">
        <f>IFERROR(MID("日月火水木金土",WEEKDAY(D742),1),"")</f>
        <v>火</v>
      </c>
      <c r="J742" s="304" t="s">
        <v>1476</v>
      </c>
      <c r="K742" s="202" t="str">
        <f>VLOOKUP(F742,石と花メイン,3,FALSE)</f>
        <v>◆紅玉</v>
      </c>
      <c r="L742" s="297" t="str">
        <f>VLOOKUP(F742,石と花メイン,4,FALSE)</f>
        <v>マリーゴールド【万寿菊】</v>
      </c>
      <c r="M742" s="393">
        <f>IF(OR(MONTH(F742)&lt;7,AND(MONTH(F742)=7,DAY(F742)&lt;=25)),
MOD(SUM((E742-1901)*365,259),260),
MOD(SUM((E742-1900)*365,259),260))</f>
        <v>219</v>
      </c>
      <c r="N742" s="390">
        <f>IF(AND(MONTH(F742)=7,DAY(F742)&gt;25),1,
ROUNDDOWN((SUM(VLOOKUP(MONTH(F742),D暦変換用数値,2,FALSE),DAY(F742))/28)+1,0))</f>
        <v>4</v>
      </c>
      <c r="O742" s="205">
        <f>IF(AND(MONTH(F742)=7,DAY(F742)&gt;25),DAY(F742)-25,
MOD((SUM(VLOOKUP(MONTH(F742),D暦変換用数値,2,FALSE),DAY(F742))),28)+1)</f>
        <v>17</v>
      </c>
      <c r="P742" s="406">
        <f>IF(OR(MONTH(F742)&lt;7,AND(MONTH(F742)=7,DAY(F742)&lt;=25)),
MOD(SUM((E742-1901)*365,(N742-1)*28,O742,258),260),
MOD(SUM((E742-1900)*365,(N742-1)*28,O742,258),260))</f>
        <v>59</v>
      </c>
      <c r="Q742" s="374" t="str">
        <f>VLOOKUP(MOD(P742,4),色,2,FALSE)</f>
        <v>青い</v>
      </c>
      <c r="R742" s="292" t="str">
        <f>VLOOKUP(MOD(P742,13),銀河の音,2,FALSE)</f>
        <v>共振の</v>
      </c>
      <c r="S742" s="385" t="str">
        <f>VLOOKUP(MOD(P742,20),太陽の紋章,2,FALSE)</f>
        <v>嵐</v>
      </c>
      <c r="T742" s="98" t="s">
        <v>3736</v>
      </c>
    </row>
    <row r="743" spans="1:20" s="80" customFormat="1" ht="13.5" customHeight="1">
      <c r="A743" s="50" t="str">
        <f>VLOOKUP(MOD(E743,10),十干,2,FALSE)</f>
        <v>甲</v>
      </c>
      <c r="B743" s="199" t="str">
        <f>VLOOKUP(MOD(E743,12),十二支,3,FALSE)</f>
        <v xml:space="preserve">03 水 </v>
      </c>
      <c r="C743" s="200" t="str">
        <f>VLOOKUP(F743,星座,3,TRUE)</f>
        <v xml:space="preserve">01 冥 </v>
      </c>
      <c r="D743" s="531">
        <v>23692</v>
      </c>
      <c r="E743" s="1">
        <f>IFERROR(YEAR(D743),LEFT(D743,4))</f>
        <v>1964</v>
      </c>
      <c r="F743" s="1" t="str">
        <f>IF(ISTEXT(D743),RIGHT(D743,5),TEXT(D743,"mm/dd"))</f>
        <v>11/11</v>
      </c>
      <c r="G743" s="44">
        <f>SUM(MID(E743,1,1),MID(E743,2,1),MID(E743,3,1),MID(E743,4,1),MID(F743,1,1),MID(F743,2,1),MID(F743,4,1),MID(F743,5,1))</f>
        <v>24</v>
      </c>
      <c r="H743" s="45">
        <f>IF(MOD(G743,9)=0,9,MOD(G743,9))</f>
        <v>6</v>
      </c>
      <c r="I743" s="45" t="str">
        <f>IFERROR(MID("日月火水木金土",WEEKDAY(D743),1),"")</f>
        <v>水</v>
      </c>
      <c r="J743" s="304" t="s">
        <v>1477</v>
      </c>
      <c r="K743" s="202" t="str">
        <f>VLOOKUP(F743,石と花メイン,3,FALSE)</f>
        <v>●翡翠</v>
      </c>
      <c r="L743" s="297" t="str">
        <f>VLOOKUP(F743,石と花メイン,4,FALSE)</f>
        <v>烏瓜【玉章】</v>
      </c>
      <c r="M743" s="393">
        <f>IF(OR(MONTH(F743)&lt;7,AND(MONTH(F743)=7,DAY(F743)&lt;=25)),
MOD(SUM((E743-1901)*365,259),260),
MOD(SUM((E743-1900)*365,259),260))</f>
        <v>219</v>
      </c>
      <c r="N743" s="390">
        <f>IF(AND(MONTH(F743)=7,DAY(F743)&gt;25),1,
ROUNDDOWN((SUM(VLOOKUP(MONTH(F743),D暦変換用数値,2,FALSE),DAY(F743))/28)+1,0))</f>
        <v>4</v>
      </c>
      <c r="O743" s="205">
        <f>IF(AND(MONTH(F743)=7,DAY(F743)&gt;25),DAY(F743)-25,
MOD((SUM(VLOOKUP(MONTH(F743),D暦変換用数値,2,FALSE),DAY(F743))),28)+1)</f>
        <v>25</v>
      </c>
      <c r="P743" s="406">
        <f>IF(OR(MONTH(F743)&lt;7,AND(MONTH(F743)=7,DAY(F743)&lt;=25)),
MOD(SUM((E743-1901)*365,(N743-1)*28,O743,258),260),
MOD(SUM((E743-1900)*365,(N743-1)*28,O743,258),260))</f>
        <v>67</v>
      </c>
      <c r="Q743" s="374" t="str">
        <f>VLOOKUP(MOD(P743,4),色,2,FALSE)</f>
        <v>青い</v>
      </c>
      <c r="R743" s="292" t="str">
        <f>VLOOKUP(MOD(P743,13),銀河の音,2,FALSE)</f>
        <v>月の</v>
      </c>
      <c r="S743" s="385" t="str">
        <f>VLOOKUP(MOD(P743,20),太陽の紋章,2,FALSE)</f>
        <v>手</v>
      </c>
      <c r="T743" s="98" t="s">
        <v>3736</v>
      </c>
    </row>
    <row r="744" spans="1:20" s="80" customFormat="1" ht="13.5" customHeight="1">
      <c r="A744" s="50" t="str">
        <f>VLOOKUP(MOD(E744,10),十干,2,FALSE)</f>
        <v>甲</v>
      </c>
      <c r="B744" s="199" t="str">
        <f>VLOOKUP(MOD(E744,12),十二支,3,FALSE)</f>
        <v xml:space="preserve">03 水 </v>
      </c>
      <c r="C744" s="200" t="str">
        <f>VLOOKUP(F744,星座,3,TRUE)</f>
        <v xml:space="preserve">01 冥 </v>
      </c>
      <c r="D744" s="531">
        <v>23693</v>
      </c>
      <c r="E744" s="1">
        <f>IFERROR(YEAR(D744),LEFT(D744,4))</f>
        <v>1964</v>
      </c>
      <c r="F744" s="1" t="str">
        <f>IF(ISTEXT(D744),RIGHT(D744,5),TEXT(D744,"mm/dd"))</f>
        <v>11/12</v>
      </c>
      <c r="G744" s="44">
        <f>SUM(MID(E744,1,1),MID(E744,2,1),MID(E744,3,1),MID(E744,4,1),MID(F744,1,1),MID(F744,2,1),MID(F744,4,1),MID(F744,5,1))</f>
        <v>25</v>
      </c>
      <c r="H744" s="45">
        <f>IF(MOD(G744,9)=0,9,MOD(G744,9))</f>
        <v>7</v>
      </c>
      <c r="I744" s="45" t="str">
        <f>IFERROR(MID("日月火水木金土",WEEKDAY(D744),1),"")</f>
        <v>木</v>
      </c>
      <c r="J744" s="304" t="s">
        <v>1478</v>
      </c>
      <c r="K744" s="202" t="str">
        <f>VLOOKUP(F744,石と花メイン,3,FALSE)</f>
        <v>◆柘榴石</v>
      </c>
      <c r="L744" s="297" t="str">
        <f>VLOOKUP(F744,石と花メイン,4,FALSE)</f>
        <v>レモン【檸檬】</v>
      </c>
      <c r="M744" s="393">
        <f>IF(OR(MONTH(F744)&lt;7,AND(MONTH(F744)=7,DAY(F744)&lt;=25)),
MOD(SUM((E744-1901)*365,259),260),
MOD(SUM((E744-1900)*365,259),260))</f>
        <v>219</v>
      </c>
      <c r="N744" s="390">
        <f>IF(AND(MONTH(F744)=7,DAY(F744)&gt;25),1,
ROUNDDOWN((SUM(VLOOKUP(MONTH(F744),D暦変換用数値,2,FALSE),DAY(F744))/28)+1,0))</f>
        <v>4</v>
      </c>
      <c r="O744" s="205">
        <f>IF(AND(MONTH(F744)=7,DAY(F744)&gt;25),DAY(F744)-25,
MOD((SUM(VLOOKUP(MONTH(F744),D暦変換用数値,2,FALSE),DAY(F744))),28)+1)</f>
        <v>26</v>
      </c>
      <c r="P744" s="406">
        <f>IF(OR(MONTH(F744)&lt;7,AND(MONTH(F744)=7,DAY(F744)&lt;=25)),
MOD(SUM((E744-1901)*365,(N744-1)*28,O744,258),260),
MOD(SUM((E744-1900)*365,(N744-1)*28,O744,258),260))</f>
        <v>68</v>
      </c>
      <c r="Q744" s="373" t="str">
        <f>VLOOKUP(MOD(P744,4),色,2,FALSE)</f>
        <v>黄色い</v>
      </c>
      <c r="R744" s="291" t="str">
        <f>VLOOKUP(MOD(P744,13),銀河の音,2,FALSE)</f>
        <v>電気の</v>
      </c>
      <c r="S744" s="384" t="str">
        <f>VLOOKUP(MOD(P744,20),太陽の紋章,2,FALSE)</f>
        <v>星</v>
      </c>
      <c r="T744" s="97" t="s">
        <v>2132</v>
      </c>
    </row>
    <row r="745" spans="1:20" s="80" customFormat="1" ht="13.5" customHeight="1">
      <c r="A745" s="334" t="str">
        <f>VLOOKUP(MOD(E745,10),十干,2,FALSE)</f>
        <v>甲</v>
      </c>
      <c r="B745" s="331" t="str">
        <f>VLOOKUP(MOD(E745,12),十二支,3,FALSE)</f>
        <v xml:space="preserve">03 水 </v>
      </c>
      <c r="C745" s="332" t="str">
        <f>VLOOKUP(F745,星座,3,TRUE)</f>
        <v xml:space="preserve">01 冥 </v>
      </c>
      <c r="D745" s="534">
        <v>23697</v>
      </c>
      <c r="E745" s="131">
        <f>IFERROR(YEAR(D745),LEFT(D745,4))</f>
        <v>1964</v>
      </c>
      <c r="F745" s="131" t="str">
        <f>IF(ISTEXT(D745),RIGHT(D745,5),TEXT(D745,"mm/dd"))</f>
        <v>11/16</v>
      </c>
      <c r="G745" s="131">
        <f>SUM(MID(E745,1,1),MID(E745,2,1),MID(E745,3,1),MID(E745,4,1),MID(F745,1,1),MID(F745,2,1),MID(F745,4,1),MID(F745,5,1))</f>
        <v>29</v>
      </c>
      <c r="H745" s="131">
        <f>IF(MOD(G745,9)=0,9,MOD(G745,9))</f>
        <v>2</v>
      </c>
      <c r="I745" s="131" t="str">
        <f>IFERROR(MID("日月火水木金土",WEEKDAY(D745),1),"")</f>
        <v>月</v>
      </c>
      <c r="J745" s="306" t="s">
        <v>8314</v>
      </c>
      <c r="K745" s="335" t="str">
        <f>VLOOKUP(F745,石と花メイン,3,FALSE)</f>
        <v>■黄水晶</v>
      </c>
      <c r="L745" s="302" t="str">
        <f>VLOOKUP(F745,石と花メイン,4,FALSE)</f>
        <v>山茶花【姫椿】</v>
      </c>
      <c r="M745" s="396">
        <f>IF(OR(MONTH(F745)&lt;7,AND(MONTH(F745)=7,DAY(F745)&lt;=25)),
MOD(SUM((E745-1901)*365,259),260),
MOD(SUM((E745-1900)*365,259),260))</f>
        <v>219</v>
      </c>
      <c r="N745" s="335">
        <f>IF(AND(MONTH(F745)=7,DAY(F745)&gt;25),1,
ROUNDDOWN((SUM(VLOOKUP(MONTH(F745),D暦変換用数値,2,FALSE),DAY(F745))/28)+1,0))</f>
        <v>5</v>
      </c>
      <c r="O745" s="132">
        <f>IF(AND(MONTH(F745)=7,DAY(F745)&gt;25),DAY(F745)-25,
MOD((SUM(VLOOKUP(MONTH(F745),D暦変換用数値,2,FALSE),DAY(F745))),28)+1)</f>
        <v>2</v>
      </c>
      <c r="P745" s="404">
        <f>IF(OR(MONTH(F745)&lt;7,AND(MONTH(F745)=7,DAY(F745)&lt;=25)),
MOD(SUM((E745-1901)*365,(N745-1)*28,O745,258),260),
MOD(SUM((E745-1900)*365,(N745-1)*28,O745,258),260))</f>
        <v>72</v>
      </c>
      <c r="Q745" s="376" t="str">
        <f>VLOOKUP(MOD(P745,4),色,2,FALSE)</f>
        <v>黄色い</v>
      </c>
      <c r="R745" s="333" t="str">
        <f>VLOOKUP(MOD(P745,13),銀河の音,2,FALSE)</f>
        <v>共振の</v>
      </c>
      <c r="S745" s="387" t="str">
        <f>VLOOKUP(MOD(P745,20),太陽の紋章,2,FALSE)</f>
        <v>人</v>
      </c>
      <c r="T745" s="126" t="s">
        <v>8316</v>
      </c>
    </row>
    <row r="746" spans="1:20" s="80" customFormat="1" ht="13.5" customHeight="1">
      <c r="A746" s="50" t="str">
        <f>VLOOKUP(MOD(E746,10),十干,2,FALSE)</f>
        <v>甲</v>
      </c>
      <c r="B746" s="199" t="str">
        <f>VLOOKUP(MOD(E746,12),十二支,3,FALSE)</f>
        <v xml:space="preserve">03 水 </v>
      </c>
      <c r="C746" s="200" t="str">
        <f>VLOOKUP(F746,星座,3,TRUE)</f>
        <v xml:space="preserve">01 冥 </v>
      </c>
      <c r="D746" s="535">
        <v>23702</v>
      </c>
      <c r="E746" s="45">
        <f>IFERROR(YEAR(D746),LEFT(D746,4))</f>
        <v>1964</v>
      </c>
      <c r="F746" s="45" t="str">
        <f>IF(ISTEXT(D746),RIGHT(D746,5),TEXT(D746,"mm/dd"))</f>
        <v>11/21</v>
      </c>
      <c r="G746" s="45">
        <f>SUM(MID(E746,1,1),MID(E746,2,1),MID(E746,3,1),MID(E746,4,1),MID(F746,1,1),MID(F746,2,1),MID(F746,4,1),MID(F746,5,1))</f>
        <v>25</v>
      </c>
      <c r="H746" s="45">
        <f>IF(MOD(G746,9)=0,9,MOD(G746,9))</f>
        <v>7</v>
      </c>
      <c r="I746" s="45" t="str">
        <f>IFERROR(MID("日月火水木金土",WEEKDAY(D746),1),"")</f>
        <v>土</v>
      </c>
      <c r="J746" s="305" t="s">
        <v>251</v>
      </c>
      <c r="K746" s="203" t="str">
        <f>VLOOKUP(F746,石と花メイン,3,FALSE)</f>
        <v>◆橄欖石</v>
      </c>
      <c r="L746" s="298" t="str">
        <f>VLOOKUP(F746,石と花メイン,4,FALSE)</f>
        <v>銀杏/公孫樹</v>
      </c>
      <c r="M746" s="394">
        <f>IF(OR(MONTH(F746)&lt;7,AND(MONTH(F746)=7,DAY(F746)&lt;=25)),
MOD(SUM((E746-1901)*365,259),260),
MOD(SUM((E746-1900)*365,259),260))</f>
        <v>219</v>
      </c>
      <c r="N746" s="391">
        <f>IF(AND(MONTH(F746)=7,DAY(F746)&gt;25),1,
ROUNDDOWN((SUM(VLOOKUP(MONTH(F746),D暦変換用数値,2,FALSE),DAY(F746))/28)+1,0))</f>
        <v>5</v>
      </c>
      <c r="O746" s="46">
        <f>IF(AND(MONTH(F746)=7,DAY(F746)&gt;25),DAY(F746)-25,
MOD((SUM(VLOOKUP(MONTH(F746),D暦変換用数値,2,FALSE),DAY(F746))),28)+1)</f>
        <v>7</v>
      </c>
      <c r="P746" s="407">
        <f>IF(OR(MONTH(F746)&lt;7,AND(MONTH(F746)=7,DAY(F746)&lt;=25)),
MOD(SUM((E746-1901)*365,(N746-1)*28,O746,258),260),
MOD(SUM((E746-1900)*365,(N746-1)*28,O746,258),260))</f>
        <v>77</v>
      </c>
      <c r="Q746" s="372" t="str">
        <f>VLOOKUP(MOD(P746,4),色,2,FALSE)</f>
        <v>赤い</v>
      </c>
      <c r="R746" s="290" t="str">
        <f>VLOOKUP(MOD(P746,13),銀河の音,2,FALSE)</f>
        <v>水晶の</v>
      </c>
      <c r="S746" s="383" t="str">
        <f>VLOOKUP(MOD(P746,20),太陽の紋章,2,FALSE)</f>
        <v>地球</v>
      </c>
      <c r="T746" s="110" t="s">
        <v>6471</v>
      </c>
    </row>
    <row r="747" spans="1:20" s="80" customFormat="1" ht="13.5" customHeight="1">
      <c r="A747" s="50" t="str">
        <f>VLOOKUP(MOD(E747,10),十干,2,FALSE)</f>
        <v>丙</v>
      </c>
      <c r="B747" s="199" t="str">
        <f>VLOOKUP(MOD(E747,12),十二支,3,FALSE)</f>
        <v xml:space="preserve">03 水 </v>
      </c>
      <c r="C747" s="200" t="str">
        <f>VLOOKUP(F747,星座,3,TRUE)</f>
        <v xml:space="preserve">01 冥 </v>
      </c>
      <c r="D747" s="531">
        <v>28064</v>
      </c>
      <c r="E747" s="1">
        <f>IFERROR(YEAR(D747),LEFT(D747,4))</f>
        <v>1976</v>
      </c>
      <c r="F747" s="1" t="str">
        <f>IF(ISTEXT(D747),RIGHT(D747,5),TEXT(D747,"mm/dd"))</f>
        <v>10/31</v>
      </c>
      <c r="G747" s="44">
        <f>SUM(MID(E747,1,1),MID(E747,2,1),MID(E747,3,1),MID(E747,4,1),MID(F747,1,1),MID(F747,2,1),MID(F747,4,1),MID(F747,5,1))</f>
        <v>28</v>
      </c>
      <c r="H747" s="45">
        <f>IF(MOD(G747,9)=0,9,MOD(G747,9))</f>
        <v>1</v>
      </c>
      <c r="I747" s="45" t="str">
        <f>IFERROR(MID("日月火水木金土",WEEKDAY(D747),1),"")</f>
        <v>日</v>
      </c>
      <c r="J747" s="304" t="s">
        <v>1479</v>
      </c>
      <c r="K747" s="202" t="str">
        <f>VLOOKUP(F747,石と花メイン,3,FALSE)</f>
        <v>◆星条紅玉</v>
      </c>
      <c r="L747" s="297" t="str">
        <f>VLOOKUP(F747,石と花メイン,4,FALSE)</f>
        <v>紅葉</v>
      </c>
      <c r="M747" s="393">
        <f>IF(OR(MONTH(F747)&lt;7,AND(MONTH(F747)=7,DAY(F747)&lt;=25)),
MOD(SUM((E747-1901)*365,259),260),
MOD(SUM((E747-1900)*365,259),260))</f>
        <v>179</v>
      </c>
      <c r="N747" s="390">
        <f>IF(AND(MONTH(F747)=7,DAY(F747)&gt;25),1,
ROUNDDOWN((SUM(VLOOKUP(MONTH(F747),D暦変換用数値,2,FALSE),DAY(F747))/28)+1,0))</f>
        <v>4</v>
      </c>
      <c r="O747" s="205">
        <f>IF(AND(MONTH(F747)=7,DAY(F747)&gt;25),DAY(F747)-25,
MOD((SUM(VLOOKUP(MONTH(F747),D暦変換用数値,2,FALSE),DAY(F747))),28)+1)</f>
        <v>14</v>
      </c>
      <c r="P747" s="406">
        <f>IF(OR(MONTH(F747)&lt;7,AND(MONTH(F747)=7,DAY(F747)&lt;=25)),
MOD(SUM((E747-1901)*365,(N747-1)*28,O747,258),260),
MOD(SUM((E747-1900)*365,(N747-1)*28,O747,258),260))</f>
        <v>16</v>
      </c>
      <c r="Q747" s="373" t="str">
        <f>VLOOKUP(MOD(P747,4),色,2,FALSE)</f>
        <v>黄色い</v>
      </c>
      <c r="R747" s="291" t="str">
        <f>VLOOKUP(MOD(P747,13),銀河の音,2,FALSE)</f>
        <v>電気の</v>
      </c>
      <c r="S747" s="384" t="str">
        <f>VLOOKUP(MOD(P747,20),太陽の紋章,2,FALSE)</f>
        <v>戦士</v>
      </c>
      <c r="T747" s="98" t="s">
        <v>3736</v>
      </c>
    </row>
    <row r="748" spans="1:20" s="80" customFormat="1" ht="13.5" customHeight="1">
      <c r="A748" s="50" t="str">
        <f>VLOOKUP(MOD(E748,10),十干,2,FALSE)</f>
        <v>丙</v>
      </c>
      <c r="B748" s="199" t="str">
        <f>VLOOKUP(MOD(E748,12),十二支,3,FALSE)</f>
        <v xml:space="preserve">03 水 </v>
      </c>
      <c r="C748" s="200" t="str">
        <f>VLOOKUP(F748,星座,3,TRUE)</f>
        <v xml:space="preserve">01 冥 </v>
      </c>
      <c r="D748" s="531">
        <v>28080</v>
      </c>
      <c r="E748" s="1">
        <f>IFERROR(YEAR(D748),LEFT(D748,4))</f>
        <v>1976</v>
      </c>
      <c r="F748" s="1" t="str">
        <f>IF(ISTEXT(D748),RIGHT(D748,5),TEXT(D748,"mm/dd"))</f>
        <v>11/16</v>
      </c>
      <c r="G748" s="44">
        <f>SUM(MID(E748,1,1),MID(E748,2,1),MID(E748,3,1),MID(E748,4,1),MID(F748,1,1),MID(F748,2,1),MID(F748,4,1),MID(F748,5,1))</f>
        <v>32</v>
      </c>
      <c r="H748" s="45">
        <f>IF(MOD(G748,9)=0,9,MOD(G748,9))</f>
        <v>5</v>
      </c>
      <c r="I748" s="45" t="str">
        <f>IFERROR(MID("日月火水木金土",WEEKDAY(D748),1),"")</f>
        <v>火</v>
      </c>
      <c r="J748" s="304" t="s">
        <v>1480</v>
      </c>
      <c r="K748" s="202" t="str">
        <f>VLOOKUP(F748,石と花メイン,3,FALSE)</f>
        <v>■黄水晶</v>
      </c>
      <c r="L748" s="297" t="str">
        <f>VLOOKUP(F748,石と花メイン,4,FALSE)</f>
        <v>山茶花【姫椿】</v>
      </c>
      <c r="M748" s="393">
        <f>IF(OR(MONTH(F748)&lt;7,AND(MONTH(F748)=7,DAY(F748)&lt;=25)),
MOD(SUM((E748-1901)*365,259),260),
MOD(SUM((E748-1900)*365,259),260))</f>
        <v>179</v>
      </c>
      <c r="N748" s="390">
        <f>IF(AND(MONTH(F748)=7,DAY(F748)&gt;25),1,
ROUNDDOWN((SUM(VLOOKUP(MONTH(F748),D暦変換用数値,2,FALSE),DAY(F748))/28)+1,0))</f>
        <v>5</v>
      </c>
      <c r="O748" s="205">
        <f>IF(AND(MONTH(F748)=7,DAY(F748)&gt;25),DAY(F748)-25,
MOD((SUM(VLOOKUP(MONTH(F748),D暦変換用数値,2,FALSE),DAY(F748))),28)+1)</f>
        <v>2</v>
      </c>
      <c r="P748" s="406">
        <f>IF(OR(MONTH(F748)&lt;7,AND(MONTH(F748)=7,DAY(F748)&lt;=25)),
MOD(SUM((E748-1901)*365,(N748-1)*28,O748,258),260),
MOD(SUM((E748-1900)*365,(N748-1)*28,O748,258),260))</f>
        <v>32</v>
      </c>
      <c r="Q748" s="373" t="str">
        <f>VLOOKUP(MOD(P748,4),色,2,FALSE)</f>
        <v>黄色い</v>
      </c>
      <c r="R748" s="291" t="str">
        <f>VLOOKUP(MOD(P748,13),銀河の音,2,FALSE)</f>
        <v>律動の</v>
      </c>
      <c r="S748" s="384" t="str">
        <f>VLOOKUP(MOD(P748,20),太陽の紋章,2,FALSE)</f>
        <v>人</v>
      </c>
      <c r="T748" s="97" t="s">
        <v>4452</v>
      </c>
    </row>
    <row r="749" spans="1:20" s="80" customFormat="1" ht="13.5" customHeight="1">
      <c r="A749" s="50" t="str">
        <f>VLOOKUP(MOD(E749,10),十干,2,FALSE)</f>
        <v>戊</v>
      </c>
      <c r="B749" s="199" t="str">
        <f>VLOOKUP(MOD(E749,12),十二支,3,FALSE)</f>
        <v xml:space="preserve">03 水 </v>
      </c>
      <c r="C749" s="200" t="str">
        <f>VLOOKUP(F749,星座,3,TRUE)</f>
        <v xml:space="preserve">01 冥 </v>
      </c>
      <c r="D749" s="531">
        <v>32448</v>
      </c>
      <c r="E749" s="1">
        <f>IFERROR(YEAR(D749),LEFT(D749,4))</f>
        <v>1988</v>
      </c>
      <c r="F749" s="1" t="str">
        <f>IF(ISTEXT(D749),RIGHT(D749,5),TEXT(D749,"mm/dd"))</f>
        <v>11/01</v>
      </c>
      <c r="G749" s="44">
        <f>SUM(MID(E749,1,1),MID(E749,2,1),MID(E749,3,1),MID(E749,4,1),MID(F749,1,1),MID(F749,2,1),MID(F749,4,1),MID(F749,5,1))</f>
        <v>29</v>
      </c>
      <c r="H749" s="45">
        <f>IF(MOD(G749,9)=0,9,MOD(G749,9))</f>
        <v>2</v>
      </c>
      <c r="I749" s="45" t="str">
        <f>IFERROR(MID("日月火水木金土",WEEKDAY(D749),1),"")</f>
        <v>火</v>
      </c>
      <c r="J749" s="304" t="s">
        <v>1481</v>
      </c>
      <c r="K749" s="202" t="str">
        <f>VLOOKUP(F749,石と花メイン,3,FALSE)</f>
        <v>◆黄玉</v>
      </c>
      <c r="L749" s="297" t="str">
        <f>VLOOKUP(F749,石と花メイン,4,FALSE)</f>
        <v>花梨【安蘭樹】</v>
      </c>
      <c r="M749" s="393">
        <f>IF(OR(MONTH(F749)&lt;7,AND(MONTH(F749)=7,DAY(F749)&lt;=25)),
MOD(SUM((E749-1901)*365,259),260),
MOD(SUM((E749-1900)*365,259),260))</f>
        <v>139</v>
      </c>
      <c r="N749" s="390">
        <f>IF(AND(MONTH(F749)=7,DAY(F749)&gt;25),1,
ROUNDDOWN((SUM(VLOOKUP(MONTH(F749),D暦変換用数値,2,FALSE),DAY(F749))/28)+1,0))</f>
        <v>4</v>
      </c>
      <c r="O749" s="205">
        <f>IF(AND(MONTH(F749)=7,DAY(F749)&gt;25),DAY(F749)-25,
MOD((SUM(VLOOKUP(MONTH(F749),D暦変換用数値,2,FALSE),DAY(F749))),28)+1)</f>
        <v>15</v>
      </c>
      <c r="P749" s="406">
        <f>IF(OR(MONTH(F749)&lt;7,AND(MONTH(F749)=7,DAY(F749)&lt;=25)),
MOD(SUM((E749-1901)*365,(N749-1)*28,O749,258),260),
MOD(SUM((E749-1900)*365,(N749-1)*28,O749,258),260))</f>
        <v>237</v>
      </c>
      <c r="Q749" s="372" t="str">
        <f>VLOOKUP(MOD(P749,4),色,2,FALSE)</f>
        <v>赤い</v>
      </c>
      <c r="R749" s="290" t="str">
        <f>VLOOKUP(MOD(P749,13),銀河の音,2,FALSE)</f>
        <v>電気の</v>
      </c>
      <c r="S749" s="383" t="str">
        <f>VLOOKUP(MOD(P749,20),太陽の紋章,2,FALSE)</f>
        <v>地球</v>
      </c>
      <c r="T749" s="97" t="s">
        <v>4453</v>
      </c>
    </row>
    <row r="750" spans="1:20" s="80" customFormat="1" ht="13.5" customHeight="1">
      <c r="A750" s="76" t="str">
        <f>VLOOKUP(MOD(E750,10),十干,2,FALSE)</f>
        <v>戊</v>
      </c>
      <c r="B750" s="199" t="str">
        <f>VLOOKUP(MOD(E750,12),十二支,3,FALSE)</f>
        <v xml:space="preserve">03 水 </v>
      </c>
      <c r="C750" s="200" t="str">
        <f>VLOOKUP(F750,星座,3,TRUE)</f>
        <v xml:space="preserve">01 冥 </v>
      </c>
      <c r="D750" s="534">
        <v>32458</v>
      </c>
      <c r="E750" s="116">
        <f>IFERROR(YEAR(D750),LEFT(D750,4))</f>
        <v>1988</v>
      </c>
      <c r="F750" s="116" t="str">
        <f>IF(ISTEXT(D750),RIGHT(D750,5),TEXT(D750,"mm/dd"))</f>
        <v>11/11</v>
      </c>
      <c r="G750" s="116">
        <f>SUM(MID(E750,1,1),MID(E750,2,1),MID(E750,3,1),MID(E750,4,1),MID(F750,1,1),MID(F750,2,1),MID(F750,4,1),MID(F750,5,1))</f>
        <v>30</v>
      </c>
      <c r="H750" s="116">
        <f>IF(MOD(G750,9)=0,9,MOD(G750,9))</f>
        <v>3</v>
      </c>
      <c r="I750" s="116" t="str">
        <f>IFERROR(MID("日月火水木金土",WEEKDAY(D750),1),"")</f>
        <v>金</v>
      </c>
      <c r="J750" s="306" t="s">
        <v>7758</v>
      </c>
      <c r="K750" s="203" t="str">
        <f>VLOOKUP(F750,石と花メイン,3,FALSE)</f>
        <v>●翡翠</v>
      </c>
      <c r="L750" s="299" t="str">
        <f>VLOOKUP(F750,石と花メイン,4,FALSE)</f>
        <v>烏瓜【玉章】</v>
      </c>
      <c r="M750" s="395">
        <f>IF(OR(MONTH(F750)&lt;7,AND(MONTH(F750)=7,DAY(F750)&lt;=25)),
MOD(SUM((E750-1901)*365,259),260),
MOD(SUM((E750-1900)*365,259),260))</f>
        <v>139</v>
      </c>
      <c r="N750" s="121">
        <f>IF(AND(MONTH(F750)=7,DAY(F750)&gt;25),1,
ROUNDDOWN((SUM(VLOOKUP(MONTH(F750),D暦変換用数値,2,FALSE),DAY(F750))/28)+1,0))</f>
        <v>4</v>
      </c>
      <c r="O750" s="117">
        <f>IF(AND(MONTH(F750)=7,DAY(F750)&gt;25),DAY(F750)-25,
MOD((SUM(VLOOKUP(MONTH(F750),D暦変換用数値,2,FALSE),DAY(F750))),28)+1)</f>
        <v>25</v>
      </c>
      <c r="P750" s="408">
        <f>IF(OR(MONTH(F750)&lt;7,AND(MONTH(F750)=7,DAY(F750)&lt;=25)),
MOD(SUM((E750-1901)*365,(N750-1)*28,O750,258),260),
MOD(SUM((E750-1900)*365,(N750-1)*28,O750,258),260))</f>
        <v>247</v>
      </c>
      <c r="Q750" s="374" t="str">
        <f>VLOOKUP(MOD(P750,4),色,2,FALSE)</f>
        <v>青い</v>
      </c>
      <c r="R750" s="292" t="str">
        <f>VLOOKUP(MOD(P750,13),銀河の音,2,FALSE)</f>
        <v>宇宙の</v>
      </c>
      <c r="S750" s="385" t="str">
        <f>VLOOKUP(MOD(P750,20),太陽の紋章,2,FALSE)</f>
        <v>手</v>
      </c>
      <c r="T750" s="118"/>
    </row>
    <row r="751" spans="1:20" s="80" customFormat="1" ht="13.5" customHeight="1">
      <c r="A751" s="282" t="str">
        <f>VLOOKUP(MOD(E751,10),十干,2,FALSE)</f>
        <v>戊</v>
      </c>
      <c r="B751" s="283" t="str">
        <f>VLOOKUP(MOD(E751,12),十二支,3,FALSE)</f>
        <v xml:space="preserve">03 水 </v>
      </c>
      <c r="C751" s="284" t="str">
        <f>VLOOKUP(F751,星座,3,TRUE)</f>
        <v xml:space="preserve">01 冥 </v>
      </c>
      <c r="D751" s="533">
        <v>32461</v>
      </c>
      <c r="E751" s="83">
        <f>IFERROR(YEAR(D751),LEFT(D751,4))</f>
        <v>1988</v>
      </c>
      <c r="F751" s="83" t="str">
        <f>IF(ISTEXT(D751),RIGHT(D751,5),TEXT(D751,"mm/dd"))</f>
        <v>11/14</v>
      </c>
      <c r="G751" s="83">
        <f>SUM(MID(E751,1,1),MID(E751,2,1),MID(E751,3,1),MID(E751,4,1),MID(F751,1,1),MID(F751,2,1),MID(F751,4,1),MID(F751,5,1))</f>
        <v>33</v>
      </c>
      <c r="H751" s="83">
        <f>IF(MOD(G751,9)=0,9,MOD(G751,9))</f>
        <v>6</v>
      </c>
      <c r="I751" s="83" t="str">
        <f>IFERROR(MID("日月火水木金土",WEEKDAY(D751),1),"")</f>
        <v>月</v>
      </c>
      <c r="J751" s="303" t="s">
        <v>6585</v>
      </c>
      <c r="K751" s="87" t="str">
        <f>VLOOKUP(F751,石と花メイン,3,FALSE)</f>
        <v>□水晶</v>
      </c>
      <c r="L751" s="296" t="str">
        <f>VLOOKUP(F751,石と花メイン,4,FALSE)</f>
        <v>アルストロメリア【百合水仙】</v>
      </c>
      <c r="M751" s="392">
        <f>IF(OR(MONTH(F751)&lt;7,AND(MONTH(F751)=7,DAY(F751)&lt;=25)),
MOD(SUM((E751-1901)*365,259),260),
MOD(SUM((E751-1900)*365,259),260))</f>
        <v>139</v>
      </c>
      <c r="N751" s="330">
        <f>IF(AND(MONTH(F751)=7,DAY(F751)&gt;25),1,
ROUNDDOWN((SUM(VLOOKUP(MONTH(F751),D暦変換用数値,2,FALSE),DAY(F751))/28)+1,0))</f>
        <v>4</v>
      </c>
      <c r="O751" s="84">
        <f>IF(AND(MONTH(F751)=7,DAY(F751)&gt;25),DAY(F751)-25,
MOD((SUM(VLOOKUP(MONTH(F751),D暦変換用数値,2,FALSE),DAY(F751))),28)+1)</f>
        <v>28</v>
      </c>
      <c r="P751" s="405">
        <f>IF(OR(MONTH(F751)&lt;7,AND(MONTH(F751)=7,DAY(F751)&lt;=25)),
MOD(SUM((E751-1901)*365,(N751-1)*28,O751,258),260),
MOD(SUM((E751-1900)*365,(N751-1)*28,O751,258),260))</f>
        <v>250</v>
      </c>
      <c r="Q751" s="371" t="str">
        <f>VLOOKUP(MOD(P751,4),色,2,FALSE)</f>
        <v>白い</v>
      </c>
      <c r="R751" s="289" t="str">
        <f>VLOOKUP(MOD(P751,13),銀河の音,2,FALSE)</f>
        <v>電気の</v>
      </c>
      <c r="S751" s="382" t="str">
        <f>VLOOKUP(MOD(P751,20),太陽の紋章,2,FALSE)</f>
        <v>犬</v>
      </c>
      <c r="T751" s="100" t="s">
        <v>2342</v>
      </c>
    </row>
    <row r="752" spans="1:20" s="80" customFormat="1" ht="13.5" customHeight="1">
      <c r="A752" s="286" t="str">
        <f>VLOOKUP(MOD(E752,10),十干,2,FALSE)</f>
        <v>壬</v>
      </c>
      <c r="B752" s="551" t="str">
        <f>VLOOKUP(MOD(E752,12),十二支,3,FALSE)</f>
        <v xml:space="preserve">03 水 </v>
      </c>
      <c r="C752" s="563" t="str">
        <f>VLOOKUP(F752,星座,3,TRUE)</f>
        <v xml:space="preserve">01 冥 </v>
      </c>
      <c r="D752" s="530">
        <v>41218</v>
      </c>
      <c r="E752" s="85">
        <f>IFERROR(YEAR(D752),LEFT(D752,4))</f>
        <v>2012</v>
      </c>
      <c r="F752" s="85" t="str">
        <f>IF(ISTEXT(D752),RIGHT(D752,5),TEXT(D752,"mm/dd"))</f>
        <v>11/05</v>
      </c>
      <c r="G752" s="86">
        <f>SUM(MID(E752,1,1),MID(E752,2,1),MID(E752,3,1),MID(E752,4,1),MID(F752,1,1),MID(F752,2,1),MID(F752,4,1),MID(F752,5,1))</f>
        <v>12</v>
      </c>
      <c r="H752" s="85">
        <f>IF(MOD(G752,9)=0,9,MOD(G752,9))</f>
        <v>3</v>
      </c>
      <c r="I752" s="85" t="str">
        <f>IFERROR(MID("日月火水木金土",WEEKDAY(D752),1),"")</f>
        <v>月</v>
      </c>
      <c r="J752" s="308" t="s">
        <v>9062</v>
      </c>
      <c r="K752" s="87" t="str">
        <f>VLOOKUP(F752,石と花メイン,3,FALSE)</f>
        <v>◆猫目石</v>
      </c>
      <c r="L752" s="300" t="str">
        <f>VLOOKUP(F752,石と花メイン,4,FALSE)</f>
        <v>コルチカム【犬サフラン】</v>
      </c>
      <c r="M752" s="397">
        <f>IF(OR(MONTH(F752)&lt;7,AND(MONTH(F752)=7,DAY(F752)&lt;=25)),
MOD(SUM((E752-1901)*365,259),260),
MOD(SUM((E752-1900)*365,259),260))</f>
        <v>59</v>
      </c>
      <c r="N752" s="87">
        <f>IF(AND(MONTH(F752)=7,DAY(F752)&gt;25),1,
ROUNDDOWN((SUM(VLOOKUP(MONTH(F752),D暦変換用数値,2,FALSE),DAY(F752))/28)+1,0))</f>
        <v>4</v>
      </c>
      <c r="O752" s="82">
        <f>IF(AND(MONTH(F752)=7,DAY(F752)&gt;25),DAY(F752)-25,
MOD((SUM(VLOOKUP(MONTH(F752),D暦変換用数値,2,FALSE),DAY(F752))),28)+1)</f>
        <v>19</v>
      </c>
      <c r="P752" s="409">
        <f>IF(OR(MONTH(F752)&lt;7,AND(MONTH(F752)=7,DAY(F752)&lt;=25)),
MOD(SUM((E752-1901)*365,(N752-1)*28,O752,258),260),
MOD(SUM((E752-1900)*365,(N752-1)*28,O752,258),260))</f>
        <v>161</v>
      </c>
      <c r="Q752" s="557" t="str">
        <f>VLOOKUP(MOD(P752,4),色,2,FALSE)</f>
        <v>赤い</v>
      </c>
      <c r="R752" s="559" t="str">
        <f>VLOOKUP(MOD(P752,13),銀河の音,2,FALSE)</f>
        <v>倍音の</v>
      </c>
      <c r="S752" s="561" t="str">
        <f>VLOOKUP(MOD(P752,20),太陽の紋章,2,FALSE)</f>
        <v>竜</v>
      </c>
      <c r="T752" s="95" t="s">
        <v>9060</v>
      </c>
    </row>
    <row r="753" spans="1:20" s="80" customFormat="1" ht="13.5" customHeight="1">
      <c r="A753" s="285" t="str">
        <f>VLOOKUP(MOD(E753,10),十干,2,FALSE)</f>
        <v>壬</v>
      </c>
      <c r="B753" s="283" t="str">
        <f>VLOOKUP(MOD(E753,12),十二支,3,FALSE)</f>
        <v xml:space="preserve">03 水 </v>
      </c>
      <c r="C753" s="284" t="str">
        <f>VLOOKUP(F753,星座,3,TRUE)</f>
        <v xml:space="preserve">01 冥 </v>
      </c>
      <c r="D753" s="530">
        <v>41223</v>
      </c>
      <c r="E753" s="83">
        <f>IFERROR(YEAR(D753),LEFT(D753,4))</f>
        <v>2012</v>
      </c>
      <c r="F753" s="83" t="str">
        <f>IF(ISTEXT(D753),RIGHT(D753,5),TEXT(D753,"mm/dd"))</f>
        <v>11/10</v>
      </c>
      <c r="G753" s="83">
        <f>SUM(MID(E753,1,1),MID(E753,2,1),MID(E753,3,1),MID(E753,4,1),MID(F753,1,1),MID(F753,2,1),MID(F753,4,1),MID(F753,5,1))</f>
        <v>8</v>
      </c>
      <c r="H753" s="83">
        <f>IF(MOD(G753,9)=0,9,MOD(G753,9))</f>
        <v>8</v>
      </c>
      <c r="I753" s="83" t="str">
        <f>IFERROR(MID("日月火水木金土",WEEKDAY(D753),1),"")</f>
        <v>土</v>
      </c>
      <c r="J753" s="308" t="s">
        <v>8631</v>
      </c>
      <c r="K753" s="330" t="str">
        <f>VLOOKUP(F753,石と花メイン,3,FALSE)</f>
        <v>○真珠</v>
      </c>
      <c r="L753" s="296" t="str">
        <f>VLOOKUP(F753,石と花メイン,4,FALSE)</f>
        <v>セントポーリア【アフリカ菫】</v>
      </c>
      <c r="M753" s="392">
        <f>IF(OR(MONTH(F753)&lt;7,AND(MONTH(F753)=7,DAY(F753)&lt;=25)),
MOD(SUM((E753-1901)*365,259),260),
MOD(SUM((E753-1900)*365,259),260))</f>
        <v>59</v>
      </c>
      <c r="N753" s="330">
        <f>IF(AND(MONTH(F753)=7,DAY(F753)&gt;25),1,
ROUNDDOWN((SUM(VLOOKUP(MONTH(F753),D暦変換用数値,2,FALSE),DAY(F753))/28)+1,0))</f>
        <v>4</v>
      </c>
      <c r="O753" s="84">
        <f>IF(AND(MONTH(F753)=7,DAY(F753)&gt;25),DAY(F753)-25,
MOD((SUM(VLOOKUP(MONTH(F753),D暦変換用数値,2,FALSE),DAY(F753))),28)+1)</f>
        <v>24</v>
      </c>
      <c r="P753" s="405">
        <f>IF(OR(MONTH(F753)&lt;7,AND(MONTH(F753)=7,DAY(F753)&lt;=25)),
MOD(SUM((E753-1901)*365,(N753-1)*28,O753,258),260),
MOD(SUM((E753-1900)*365,(N753-1)*28,O753,258),260))</f>
        <v>166</v>
      </c>
      <c r="Q753" s="371" t="str">
        <f>VLOOKUP(MOD(P753,4),色,2,FALSE)</f>
        <v>白い</v>
      </c>
      <c r="R753" s="289" t="str">
        <f>VLOOKUP(MOD(P753,13),銀河の音,2,FALSE)</f>
        <v>惑星の</v>
      </c>
      <c r="S753" s="382" t="str">
        <f>VLOOKUP(MOD(P753,20),太陽の紋章,2,FALSE)</f>
        <v>世界の橋渡し</v>
      </c>
      <c r="T753" s="338"/>
    </row>
    <row r="754" spans="1:20" s="80" customFormat="1" ht="13.5" customHeight="1">
      <c r="A754" s="285" t="str">
        <f>VLOOKUP(MOD(E754,10),十干,2,FALSE)</f>
        <v>壬</v>
      </c>
      <c r="B754" s="283" t="str">
        <f>VLOOKUP(MOD(E754,12),十二支,3,FALSE)</f>
        <v xml:space="preserve">03 水 </v>
      </c>
      <c r="C754" s="284" t="str">
        <f>VLOOKUP(F754,星座,3,TRUE)</f>
        <v xml:space="preserve">01 冥 </v>
      </c>
      <c r="D754" s="530">
        <v>41228</v>
      </c>
      <c r="E754" s="83">
        <f>IFERROR(YEAR(D754),LEFT(D754,4))</f>
        <v>2012</v>
      </c>
      <c r="F754" s="83" t="str">
        <f>IF(ISTEXT(D754),RIGHT(D754,5),TEXT(D754,"mm/dd"))</f>
        <v>11/15</v>
      </c>
      <c r="G754" s="83">
        <f>SUM(MID(E754,1,1),MID(E754,2,1),MID(E754,3,1),MID(E754,4,1),MID(F754,1,1),MID(F754,2,1),MID(F754,4,1),MID(F754,5,1))</f>
        <v>13</v>
      </c>
      <c r="H754" s="83">
        <f>IF(MOD(G754,9)=0,9,MOD(G754,9))</f>
        <v>4</v>
      </c>
      <c r="I754" s="83" t="str">
        <f>IFERROR(MID("日月火水木金土",WEEKDAY(D754),1),"")</f>
        <v>木</v>
      </c>
      <c r="J754" s="308" t="s">
        <v>8632</v>
      </c>
      <c r="K754" s="330" t="str">
        <f>VLOOKUP(F754,石と花メイン,3,FALSE)</f>
        <v>◆青玉</v>
      </c>
      <c r="L754" s="296" t="str">
        <f>VLOOKUP(F754,石と花メイン,4,FALSE)</f>
        <v>オレガノ【花薄荷】</v>
      </c>
      <c r="M754" s="392">
        <f>IF(OR(MONTH(F754)&lt;7,AND(MONTH(F754)=7,DAY(F754)&lt;=25)),
MOD(SUM((E754-1901)*365,259),260),
MOD(SUM((E754-1900)*365,259),260))</f>
        <v>59</v>
      </c>
      <c r="N754" s="330">
        <f>IF(AND(MONTH(F754)=7,DAY(F754)&gt;25),1,
ROUNDDOWN((SUM(VLOOKUP(MONTH(F754),D暦変換用数値,2,FALSE),DAY(F754))/28)+1,0))</f>
        <v>5</v>
      </c>
      <c r="O754" s="84">
        <f>IF(AND(MONTH(F754)=7,DAY(F754)&gt;25),DAY(F754)-25,
MOD((SUM(VLOOKUP(MONTH(F754),D暦変換用数値,2,FALSE),DAY(F754))),28)+1)</f>
        <v>1</v>
      </c>
      <c r="P754" s="405">
        <f>IF(OR(MONTH(F754)&lt;7,AND(MONTH(F754)=7,DAY(F754)&lt;=25)),
MOD(SUM((E754-1901)*365,(N754-1)*28,O754,258),260),
MOD(SUM((E754-1900)*365,(N754-1)*28,O754,258),260))</f>
        <v>171</v>
      </c>
      <c r="Q754" s="371" t="str">
        <f>VLOOKUP(MOD(P754,4),色,2,FALSE)</f>
        <v>青い</v>
      </c>
      <c r="R754" s="289" t="str">
        <f>VLOOKUP(MOD(P754,13),銀河の音,2,FALSE)</f>
        <v>月の</v>
      </c>
      <c r="S754" s="382" t="str">
        <f>VLOOKUP(MOD(P754,20),太陽の紋章,2,FALSE)</f>
        <v>猿</v>
      </c>
      <c r="T754" s="338"/>
    </row>
    <row r="755" spans="1:20" s="80" customFormat="1" ht="13.5" customHeight="1">
      <c r="A755" s="76" t="str">
        <f>VLOOKUP(MOD(E755,10),十干,2,FALSE)</f>
        <v>庚</v>
      </c>
      <c r="B755" s="199" t="str">
        <f>VLOOKUP(MOD(E755,12),十二支,3,FALSE)</f>
        <v xml:space="preserve">03 水 </v>
      </c>
      <c r="C755" s="200" t="str">
        <f>VLOOKUP(F755,星座,3,TRUE)</f>
        <v xml:space="preserve">01 冥 </v>
      </c>
      <c r="D755" s="534" t="s">
        <v>8681</v>
      </c>
      <c r="E755" s="116" t="str">
        <f>IFERROR(YEAR(D755),LEFT(D755,4))</f>
        <v>1760</v>
      </c>
      <c r="F755" s="116" t="str">
        <f>IF(ISTEXT(D755),RIGHT(D755,5),TEXT(D755,"mm/dd"))</f>
        <v>10/31</v>
      </c>
      <c r="G755" s="116">
        <f>SUM(MID(E755,1,1),MID(E755,2,1),MID(E755,3,1),MID(E755,4,1),MID(F755,1,1),MID(F755,2,1),MID(F755,4,1),MID(F755,5,1))</f>
        <v>19</v>
      </c>
      <c r="H755" s="116">
        <f>IF(MOD(G755,9)=0,9,MOD(G755,9))</f>
        <v>1</v>
      </c>
      <c r="I755" s="116" t="str">
        <f>IFERROR(MID("日月火水木金土",WEEKDAY(D755),1),"")</f>
        <v/>
      </c>
      <c r="J755" s="306" t="s">
        <v>7464</v>
      </c>
      <c r="K755" s="203" t="str">
        <f>VLOOKUP(F755,石と花メイン,3,FALSE)</f>
        <v>◆星条紅玉</v>
      </c>
      <c r="L755" s="299" t="str">
        <f>VLOOKUP(F755,石と花メイン,4,FALSE)</f>
        <v>紅葉</v>
      </c>
      <c r="M755" s="395">
        <f>IF(OR(MONTH(F755)&lt;7,AND(MONTH(F755)=7,DAY(F755)&lt;=25)),
MOD(SUM((E755-1901)*365,259),260),
MOD(SUM((E755-1900)*365,259),260))</f>
        <v>119</v>
      </c>
      <c r="N755" s="121">
        <f>IF(AND(MONTH(F755)=7,DAY(F755)&gt;25),1,
ROUNDDOWN((SUM(VLOOKUP(MONTH(F755),D暦変換用数値,2,FALSE),DAY(F755))/28)+1,0))</f>
        <v>4</v>
      </c>
      <c r="O755" s="117">
        <f>IF(AND(MONTH(F755)=7,DAY(F755)&gt;25),DAY(F755)-25,
MOD((SUM(VLOOKUP(MONTH(F755),D暦変換用数値,2,FALSE),DAY(F755))),28)+1)</f>
        <v>14</v>
      </c>
      <c r="P755" s="408">
        <f>IF(OR(MONTH(F755)&lt;7,AND(MONTH(F755)=7,DAY(F755)&lt;=25)),
MOD(SUM((E755-1901)*365,(N755-1)*28,O755,258),260),
MOD(SUM((E755-1900)*365,(N755-1)*28,O755,258),260))</f>
        <v>216</v>
      </c>
      <c r="Q755" s="373" t="str">
        <f>VLOOKUP(MOD(P755,4),色,2,FALSE)</f>
        <v>黄色い</v>
      </c>
      <c r="R755" s="291" t="str">
        <f>VLOOKUP(MOD(P755,13),銀河の音,2,FALSE)</f>
        <v>銀河の</v>
      </c>
      <c r="S755" s="384" t="str">
        <f>VLOOKUP(MOD(P755,20),太陽の紋章,2,FALSE)</f>
        <v>戦士</v>
      </c>
      <c r="T755" s="118"/>
    </row>
    <row r="756" spans="1:20" s="80" customFormat="1" ht="13.5" customHeight="1">
      <c r="A756" s="50" t="str">
        <f>VLOOKUP(MOD(E756,10),十干,2,FALSE)</f>
        <v>庚</v>
      </c>
      <c r="B756" s="199" t="str">
        <f>VLOOKUP(MOD(E756,12),十二支,3,FALSE)</f>
        <v xml:space="preserve">03 水 </v>
      </c>
      <c r="C756" s="200" t="str">
        <f>VLOOKUP(F756,星座,3,TRUE)</f>
        <v xml:space="preserve">01 冥 </v>
      </c>
      <c r="D756" s="531" t="s">
        <v>4448</v>
      </c>
      <c r="E756" s="1" t="str">
        <f>IFERROR(YEAR(D756),LEFT(D756,4))</f>
        <v>1880</v>
      </c>
      <c r="F756" s="1" t="str">
        <f>IF(ISTEXT(D756),RIGHT(D756,5),TEXT(D756,"mm/dd"))</f>
        <v>11/06</v>
      </c>
      <c r="G756" s="44">
        <f>SUM(MID(E756,1,1),MID(E756,2,1),MID(E756,3,1),MID(E756,4,1),MID(F756,1,1),MID(F756,2,1),MID(F756,4,1),MID(F756,5,1))</f>
        <v>25</v>
      </c>
      <c r="H756" s="45">
        <f>IF(MOD(G756,9)=0,9,MOD(G756,9))</f>
        <v>7</v>
      </c>
      <c r="I756" s="45" t="str">
        <f>IFERROR(MID("日月火水木金土",WEEKDAY(D756),1),"")</f>
        <v/>
      </c>
      <c r="J756" s="304" t="s">
        <v>1469</v>
      </c>
      <c r="K756" s="202" t="str">
        <f>VLOOKUP(F756,石と花メイン,3,FALSE)</f>
        <v>●土耳古石</v>
      </c>
      <c r="L756" s="297" t="str">
        <f>VLOOKUP(F756,石と花メイン,4,FALSE)</f>
        <v>藤袴【蘭草】</v>
      </c>
      <c r="M756" s="393">
        <f>IF(OR(MONTH(F756)&lt;7,AND(MONTH(F756)=7,DAY(F756)&lt;=25)),
MOD(SUM((E756-1901)*365,259),260),
MOD(SUM((E756-1900)*365,259),260))</f>
        <v>239</v>
      </c>
      <c r="N756" s="390">
        <f>IF(AND(MONTH(F756)=7,DAY(F756)&gt;25),1,
ROUNDDOWN((SUM(VLOOKUP(MONTH(F756),D暦変換用数値,2,FALSE),DAY(F756))/28)+1,0))</f>
        <v>4</v>
      </c>
      <c r="O756" s="205">
        <f>IF(AND(MONTH(F756)=7,DAY(F756)&gt;25),DAY(F756)-25,
MOD((SUM(VLOOKUP(MONTH(F756),D暦変換用数値,2,FALSE),DAY(F756))),28)+1)</f>
        <v>20</v>
      </c>
      <c r="P756" s="406">
        <f>IF(OR(MONTH(F756)&lt;7,AND(MONTH(F756)=7,DAY(F756)&lt;=25)),
MOD(SUM((E756-1901)*365,(N756-1)*28,O756,258),260),
MOD(SUM((E756-1900)*365,(N756-1)*28,O756,258),260))</f>
        <v>82</v>
      </c>
      <c r="Q756" s="375" t="str">
        <f>VLOOKUP(MOD(P756,4),色,2,FALSE)</f>
        <v>白い</v>
      </c>
      <c r="R756" s="293" t="str">
        <f>VLOOKUP(MOD(P756,13),銀河の音,2,FALSE)</f>
        <v>自己存在の</v>
      </c>
      <c r="S756" s="386" t="str">
        <f>VLOOKUP(MOD(P756,20),太陽の紋章,2,FALSE)</f>
        <v>風</v>
      </c>
      <c r="T756" s="99" t="s">
        <v>115</v>
      </c>
    </row>
    <row r="757" spans="1:20" s="80" customFormat="1" ht="13.5" customHeight="1">
      <c r="A757" s="50" t="str">
        <f>VLOOKUP(MOD(E757,10),十干,2,FALSE)</f>
        <v>戊</v>
      </c>
      <c r="B757" s="199" t="str">
        <f>VLOOKUP(MOD(E757,12),十二支,3,FALSE)</f>
        <v xml:space="preserve">03 水 </v>
      </c>
      <c r="C757" s="200" t="str">
        <f>VLOOKUP(F757,星座,3,TRUE)</f>
        <v xml:space="preserve">02 零 </v>
      </c>
      <c r="D757" s="531">
        <v>10476</v>
      </c>
      <c r="E757" s="1">
        <f>IFERROR(YEAR(D757),LEFT(D757,4))</f>
        <v>1928</v>
      </c>
      <c r="F757" s="1" t="str">
        <f>IF(ISTEXT(D757),RIGHT(D757,5),TEXT(D757,"mm/dd"))</f>
        <v>09/05</v>
      </c>
      <c r="G757" s="44">
        <f>SUM(MID(E757,1,1),MID(E757,2,1),MID(E757,3,1),MID(E757,4,1),MID(F757,1,1),MID(F757,2,1),MID(F757,4,1),MID(F757,5,1))</f>
        <v>34</v>
      </c>
      <c r="H757" s="45">
        <f>IF(MOD(G757,9)=0,9,MOD(G757,9))</f>
        <v>7</v>
      </c>
      <c r="I757" s="45" t="str">
        <f>IFERROR(MID("日月火水木金土",WEEKDAY(D757),1),"")</f>
        <v>水</v>
      </c>
      <c r="J757" s="304" t="s">
        <v>1483</v>
      </c>
      <c r="K757" s="202" t="str">
        <f>VLOOKUP(F757,石と花メイン,3,FALSE)</f>
        <v>◇金剛石</v>
      </c>
      <c r="L757" s="297" t="str">
        <f>VLOOKUP(F757,石と花メイン,4,FALSE)</f>
        <v>鶏頭【韓藍】</v>
      </c>
      <c r="M757" s="393">
        <f>IF(OR(MONTH(F757)&lt;7,AND(MONTH(F757)=7,DAY(F757)&lt;=25)),
MOD(SUM((E757-1901)*365,259),260),
MOD(SUM((E757-1900)*365,259),260))</f>
        <v>79</v>
      </c>
      <c r="N757" s="390">
        <f>IF(AND(MONTH(F757)=7,DAY(F757)&gt;25),1,
ROUNDDOWN((SUM(VLOOKUP(MONTH(F757),D暦変換用数値,2,FALSE),DAY(F757))/28)+1,0))</f>
        <v>2</v>
      </c>
      <c r="O757" s="205">
        <f>IF(AND(MONTH(F757)=7,DAY(F757)&gt;25),DAY(F757)-25,
MOD((SUM(VLOOKUP(MONTH(F757),D暦変換用数値,2,FALSE),DAY(F757))),28)+1)</f>
        <v>14</v>
      </c>
      <c r="P757" s="406">
        <f>IF(OR(MONTH(F757)&lt;7,AND(MONTH(F757)=7,DAY(F757)&lt;=25)),
MOD(SUM((E757-1901)*365,(N757-1)*28,O757,258),260),
MOD(SUM((E757-1900)*365,(N757-1)*28,O757,258),260))</f>
        <v>120</v>
      </c>
      <c r="Q757" s="373" t="str">
        <f>VLOOKUP(MOD(P757,4),色,2,FALSE)</f>
        <v>黄色い</v>
      </c>
      <c r="R757" s="291" t="str">
        <f>VLOOKUP(MOD(P757,13),銀河の音,2,FALSE)</f>
        <v>電気の</v>
      </c>
      <c r="S757" s="384" t="str">
        <f>VLOOKUP(MOD(P757,20),太陽の紋章,2,FALSE)</f>
        <v>太陽</v>
      </c>
      <c r="T757" s="97" t="s">
        <v>4455</v>
      </c>
    </row>
    <row r="758" spans="1:20" s="80" customFormat="1" ht="13.5" customHeight="1">
      <c r="A758" s="282" t="str">
        <f>VLOOKUP(MOD(E758,10),十干,2,FALSE)</f>
        <v>戊</v>
      </c>
      <c r="B758" s="283" t="str">
        <f>VLOOKUP(MOD(E758,12),十二支,3,FALSE)</f>
        <v xml:space="preserve">03 水 </v>
      </c>
      <c r="C758" s="284" t="str">
        <f>VLOOKUP(F758,星座,3,TRUE)</f>
        <v xml:space="preserve">02 零 </v>
      </c>
      <c r="D758" s="533">
        <v>10488</v>
      </c>
      <c r="E758" s="83">
        <f>IFERROR(YEAR(D758),LEFT(D758,4))</f>
        <v>1928</v>
      </c>
      <c r="F758" s="83" t="str">
        <f>IF(ISTEXT(D758),RIGHT(D758,5),TEXT(D758,"mm/dd"))</f>
        <v>09/17</v>
      </c>
      <c r="G758" s="83">
        <f>SUM(MID(E758,1,1),MID(E758,2,1),MID(E758,3,1),MID(E758,4,1),MID(F758,1,1),MID(F758,2,1),MID(F758,4,1),MID(F758,5,1))</f>
        <v>37</v>
      </c>
      <c r="H758" s="83">
        <f>IF(MOD(G758,9)=0,9,MOD(G758,9))</f>
        <v>1</v>
      </c>
      <c r="I758" s="83" t="str">
        <f>IFERROR(MID("日月火水木金土",WEEKDAY(D758),1),"")</f>
        <v>月</v>
      </c>
      <c r="J758" s="303" t="s">
        <v>6586</v>
      </c>
      <c r="K758" s="87" t="str">
        <f>VLOOKUP(F758,石と花メイン,3,FALSE)</f>
        <v>◇金剛石</v>
      </c>
      <c r="L758" s="296" t="str">
        <f>VLOOKUP(F758,石と花メイン,4,FALSE)</f>
        <v>風船蔓</v>
      </c>
      <c r="M758" s="392">
        <f>IF(OR(MONTH(F758)&lt;7,AND(MONTH(F758)=7,DAY(F758)&lt;=25)),
MOD(SUM((E758-1901)*365,259),260),
MOD(SUM((E758-1900)*365,259),260))</f>
        <v>79</v>
      </c>
      <c r="N758" s="330">
        <f>IF(AND(MONTH(F758)=7,DAY(F758)&gt;25),1,
ROUNDDOWN((SUM(VLOOKUP(MONTH(F758),D暦変換用数値,2,FALSE),DAY(F758))/28)+1,0))</f>
        <v>2</v>
      </c>
      <c r="O758" s="84">
        <f>IF(AND(MONTH(F758)=7,DAY(F758)&gt;25),DAY(F758)-25,
MOD((SUM(VLOOKUP(MONTH(F758),D暦変換用数値,2,FALSE),DAY(F758))),28)+1)</f>
        <v>26</v>
      </c>
      <c r="P758" s="405">
        <f>IF(OR(MONTH(F758)&lt;7,AND(MONTH(F758)=7,DAY(F758)&lt;=25)),
MOD(SUM((E758-1901)*365,(N758-1)*28,O758,258),260),
MOD(SUM((E758-1900)*365,(N758-1)*28,O758,258),260))</f>
        <v>132</v>
      </c>
      <c r="Q758" s="371" t="str">
        <f>VLOOKUP(MOD(P758,4),色,2,FALSE)</f>
        <v>黄色い</v>
      </c>
      <c r="R758" s="289" t="str">
        <f>VLOOKUP(MOD(P758,13),銀河の音,2,FALSE)</f>
        <v>月の</v>
      </c>
      <c r="S758" s="382" t="str">
        <f>VLOOKUP(MOD(P758,20),太陽の紋章,2,FALSE)</f>
        <v>人</v>
      </c>
      <c r="T758" s="91" t="s">
        <v>3736</v>
      </c>
    </row>
    <row r="759" spans="1:20" s="80" customFormat="1" ht="13.5" customHeight="1">
      <c r="A759" s="50" t="str">
        <f>VLOOKUP(MOD(E759,10),十干,2,FALSE)</f>
        <v>庚</v>
      </c>
      <c r="B759" s="199" t="str">
        <f>VLOOKUP(MOD(E759,12),十二支,3,FALSE)</f>
        <v xml:space="preserve">03 水 </v>
      </c>
      <c r="C759" s="200" t="str">
        <f>VLOOKUP(F759,星座,3,TRUE)</f>
        <v xml:space="preserve">02 零 </v>
      </c>
      <c r="D759" s="535">
        <v>14848</v>
      </c>
      <c r="E759" s="45">
        <f>IFERROR(YEAR(D759),LEFT(D759,4))</f>
        <v>1940</v>
      </c>
      <c r="F759" s="45" t="str">
        <f>IF(ISTEXT(D759),RIGHT(D759,5),TEXT(D759,"mm/dd"))</f>
        <v>08/25</v>
      </c>
      <c r="G759" s="45">
        <f>SUM(MID(E759,1,1),MID(E759,2,1),MID(E759,3,1),MID(E759,4,1),MID(F759,1,1),MID(F759,2,1),MID(F759,4,1),MID(F759,5,1))</f>
        <v>29</v>
      </c>
      <c r="H759" s="45">
        <f>IF(MOD(G759,9)=0,9,MOD(G759,9))</f>
        <v>2</v>
      </c>
      <c r="I759" s="45" t="str">
        <f>IFERROR(MID("日月火水木金土",WEEKDAY(D759),1),"")</f>
        <v>日</v>
      </c>
      <c r="J759" s="305" t="s">
        <v>6587</v>
      </c>
      <c r="K759" s="203" t="str">
        <f>VLOOKUP(F759,石と花メイン,3,FALSE)</f>
        <v>◆猫目石</v>
      </c>
      <c r="L759" s="298" t="str">
        <f>VLOOKUP(F759,石と花メイン,4,FALSE)</f>
        <v>檜扇【烏羽玉】</v>
      </c>
      <c r="M759" s="394">
        <f>IF(OR(MONTH(F759)&lt;7,AND(MONTH(F759)=7,DAY(F759)&lt;=25)),
MOD(SUM((E759-1901)*365,259),260),
MOD(SUM((E759-1900)*365,259),260))</f>
        <v>39</v>
      </c>
      <c r="N759" s="391">
        <f>IF(AND(MONTH(F759)=7,DAY(F759)&gt;25),1,
ROUNDDOWN((SUM(VLOOKUP(MONTH(F759),D暦変換用数値,2,FALSE),DAY(F759))/28)+1,0))</f>
        <v>2</v>
      </c>
      <c r="O759" s="46">
        <f>IF(AND(MONTH(F759)=7,DAY(F759)&gt;25),DAY(F759)-25,
MOD((SUM(VLOOKUP(MONTH(F759),D暦変換用数値,2,FALSE),DAY(F759))),28)+1)</f>
        <v>3</v>
      </c>
      <c r="P759" s="407">
        <f>IF(OR(MONTH(F759)&lt;7,AND(MONTH(F759)=7,DAY(F759)&lt;=25)),
MOD(SUM((E759-1901)*365,(N759-1)*28,O759,258),260),
MOD(SUM((E759-1900)*365,(N759-1)*28,O759,258),260))</f>
        <v>69</v>
      </c>
      <c r="Q759" s="372" t="str">
        <f>VLOOKUP(MOD(P759,4),色,2,FALSE)</f>
        <v>赤い</v>
      </c>
      <c r="R759" s="290" t="str">
        <f>VLOOKUP(MOD(P759,13),銀河の音,2,FALSE)</f>
        <v>自己存在の</v>
      </c>
      <c r="S759" s="383" t="str">
        <f>VLOOKUP(MOD(P759,20),太陽の紋章,2,FALSE)</f>
        <v>月</v>
      </c>
      <c r="T759" s="96" t="s">
        <v>5869</v>
      </c>
    </row>
    <row r="760" spans="1:20" s="80" customFormat="1" ht="13.5" customHeight="1">
      <c r="A760" s="50" t="str">
        <f>VLOOKUP(MOD(E760,10),十干,2,FALSE)</f>
        <v>庚</v>
      </c>
      <c r="B760" s="199" t="str">
        <f>VLOOKUP(MOD(E760,12),十二支,3,FALSE)</f>
        <v xml:space="preserve">03 水 </v>
      </c>
      <c r="C760" s="200" t="str">
        <f>VLOOKUP(F760,星座,3,TRUE)</f>
        <v xml:space="preserve">02 零 </v>
      </c>
      <c r="D760" s="531">
        <v>14860</v>
      </c>
      <c r="E760" s="1">
        <f>IFERROR(YEAR(D760),LEFT(D760,4))</f>
        <v>1940</v>
      </c>
      <c r="F760" s="1" t="str">
        <f>IF(ISTEXT(D760),RIGHT(D760,5),TEXT(D760,"mm/dd"))</f>
        <v>09/06</v>
      </c>
      <c r="G760" s="44">
        <f>SUM(MID(E760,1,1),MID(E760,2,1),MID(E760,3,1),MID(E760,4,1),MID(F760,1,1),MID(F760,2,1),MID(F760,4,1),MID(F760,5,1))</f>
        <v>29</v>
      </c>
      <c r="H760" s="45">
        <f>IF(MOD(G760,9)=0,9,MOD(G760,9))</f>
        <v>2</v>
      </c>
      <c r="I760" s="45" t="str">
        <f>IFERROR(MID("日月火水木金土",WEEKDAY(D760),1),"")</f>
        <v>金</v>
      </c>
      <c r="J760" s="304" t="s">
        <v>4765</v>
      </c>
      <c r="K760" s="202" t="str">
        <f>VLOOKUP(F760,石と花メイン,3,FALSE)</f>
        <v>□水晶</v>
      </c>
      <c r="L760" s="297" t="str">
        <f>VLOOKUP(F760,石と花メイン,4,FALSE)</f>
        <v>金蓮花【ナスタチウム】</v>
      </c>
      <c r="M760" s="393">
        <f>IF(OR(MONTH(F760)&lt;7,AND(MONTH(F760)=7,DAY(F760)&lt;=25)),
MOD(SUM((E760-1901)*365,259),260),
MOD(SUM((E760-1900)*365,259),260))</f>
        <v>39</v>
      </c>
      <c r="N760" s="390">
        <f>IF(AND(MONTH(F760)=7,DAY(F760)&gt;25),1,
ROUNDDOWN((SUM(VLOOKUP(MONTH(F760),D暦変換用数値,2,FALSE),DAY(F760))/28)+1,0))</f>
        <v>2</v>
      </c>
      <c r="O760" s="205">
        <f>IF(AND(MONTH(F760)=7,DAY(F760)&gt;25),DAY(F760)-25,
MOD((SUM(VLOOKUP(MONTH(F760),D暦変換用数値,2,FALSE),DAY(F760))),28)+1)</f>
        <v>15</v>
      </c>
      <c r="P760" s="406">
        <f>IF(OR(MONTH(F760)&lt;7,AND(MONTH(F760)=7,DAY(F760)&lt;=25)),
MOD(SUM((E760-1901)*365,(N760-1)*28,O760,258),260),
MOD(SUM((E760-1900)*365,(N760-1)*28,O760,258),260))</f>
        <v>81</v>
      </c>
      <c r="Q760" s="372" t="str">
        <f>VLOOKUP(MOD(P760,4),色,2,FALSE)</f>
        <v>赤い</v>
      </c>
      <c r="R760" s="290" t="str">
        <f>VLOOKUP(MOD(P760,13),銀河の音,2,FALSE)</f>
        <v>電気の</v>
      </c>
      <c r="S760" s="383" t="str">
        <f>VLOOKUP(MOD(P760,20),太陽の紋章,2,FALSE)</f>
        <v>竜</v>
      </c>
      <c r="T760" s="97" t="s">
        <v>4456</v>
      </c>
    </row>
    <row r="761" spans="1:20" s="80" customFormat="1" ht="13.5" customHeight="1">
      <c r="A761" s="50" t="str">
        <f>VLOOKUP(MOD(E761,10),十干,2,FALSE)</f>
        <v>庚</v>
      </c>
      <c r="B761" s="199" t="str">
        <f>VLOOKUP(MOD(E761,12),十二支,3,FALSE)</f>
        <v xml:space="preserve">03 水 </v>
      </c>
      <c r="C761" s="200" t="str">
        <f>VLOOKUP(F761,星座,3,TRUE)</f>
        <v xml:space="preserve">02 零 </v>
      </c>
      <c r="D761" s="531">
        <v>14874</v>
      </c>
      <c r="E761" s="1">
        <f>IFERROR(YEAR(D761),LEFT(D761,4))</f>
        <v>1940</v>
      </c>
      <c r="F761" s="1" t="str">
        <f>IF(ISTEXT(D761),RIGHT(D761,5),TEXT(D761,"mm/dd"))</f>
        <v>09/20</v>
      </c>
      <c r="G761" s="44">
        <f>SUM(MID(E761,1,1),MID(E761,2,1),MID(E761,3,1),MID(E761,4,1),MID(F761,1,1),MID(F761,2,1),MID(F761,4,1),MID(F761,5,1))</f>
        <v>25</v>
      </c>
      <c r="H761" s="45">
        <f>IF(MOD(G761,9)=0,9,MOD(G761,9))</f>
        <v>7</v>
      </c>
      <c r="I761" s="45" t="str">
        <f>IFERROR(MID("日月火水木金土",WEEKDAY(D761),1),"")</f>
        <v>金</v>
      </c>
      <c r="J761" s="304" t="s">
        <v>4766</v>
      </c>
      <c r="K761" s="202" t="str">
        <f>VLOOKUP(F761,石と花メイン,3,FALSE)</f>
        <v>◆紅玉</v>
      </c>
      <c r="L761" s="297" t="str">
        <f>VLOOKUP(F761,石と花メイン,4,FALSE)</f>
        <v>サルビア【緋衣草】</v>
      </c>
      <c r="M761" s="393">
        <f>IF(OR(MONTH(F761)&lt;7,AND(MONTH(F761)=7,DAY(F761)&lt;=25)),
MOD(SUM((E761-1901)*365,259),260),
MOD(SUM((E761-1900)*365,259),260))</f>
        <v>39</v>
      </c>
      <c r="N761" s="390">
        <f>IF(AND(MONTH(F761)=7,DAY(F761)&gt;25),1,
ROUNDDOWN((SUM(VLOOKUP(MONTH(F761),D暦変換用数値,2,FALSE),DAY(F761))/28)+1,0))</f>
        <v>3</v>
      </c>
      <c r="O761" s="205">
        <f>IF(AND(MONTH(F761)=7,DAY(F761)&gt;25),DAY(F761)-25,
MOD((SUM(VLOOKUP(MONTH(F761),D暦変換用数値,2,FALSE),DAY(F761))),28)+1)</f>
        <v>1</v>
      </c>
      <c r="P761" s="406">
        <f>IF(OR(MONTH(F761)&lt;7,AND(MONTH(F761)=7,DAY(F761)&lt;=25)),
MOD(SUM((E761-1901)*365,(N761-1)*28,O761,258),260),
MOD(SUM((E761-1900)*365,(N761-1)*28,O761,258),260))</f>
        <v>95</v>
      </c>
      <c r="Q761" s="374" t="str">
        <f>VLOOKUP(MOD(P761,4),色,2,FALSE)</f>
        <v>青い</v>
      </c>
      <c r="R761" s="292" t="str">
        <f>VLOOKUP(MOD(P761,13),銀河の音,2,FALSE)</f>
        <v>自己存在の</v>
      </c>
      <c r="S761" s="385" t="str">
        <f>VLOOKUP(MOD(P761,20),太陽の紋章,2,FALSE)</f>
        <v>鷲</v>
      </c>
      <c r="T761" s="99" t="s">
        <v>8928</v>
      </c>
    </row>
    <row r="762" spans="1:20" s="80" customFormat="1" ht="13.5" customHeight="1">
      <c r="A762" s="50" t="str">
        <f>VLOOKUP(MOD(E762,10),十干,2,FALSE)</f>
        <v>壬</v>
      </c>
      <c r="B762" s="199" t="str">
        <f>VLOOKUP(MOD(E762,12),十二支,3,FALSE)</f>
        <v xml:space="preserve">03 水 </v>
      </c>
      <c r="C762" s="200" t="str">
        <f>VLOOKUP(F762,星座,3,TRUE)</f>
        <v xml:space="preserve">02 零 </v>
      </c>
      <c r="D762" s="531">
        <v>19242</v>
      </c>
      <c r="E762" s="1">
        <f>IFERROR(YEAR(D762),LEFT(D762,4))</f>
        <v>1952</v>
      </c>
      <c r="F762" s="1" t="str">
        <f>IF(ISTEXT(D762),RIGHT(D762,5),TEXT(D762,"mm/dd"))</f>
        <v>09/05</v>
      </c>
      <c r="G762" s="44">
        <f>SUM(MID(E762,1,1),MID(E762,2,1),MID(E762,3,1),MID(E762,4,1),MID(F762,1,1),MID(F762,2,1),MID(F762,4,1),MID(F762,5,1))</f>
        <v>31</v>
      </c>
      <c r="H762" s="45">
        <f>IF(MOD(G762,9)=0,9,MOD(G762,9))</f>
        <v>4</v>
      </c>
      <c r="I762" s="45" t="str">
        <f>IFERROR(MID("日月火水木金土",WEEKDAY(D762),1),"")</f>
        <v>金</v>
      </c>
      <c r="J762" s="304" t="s">
        <v>4767</v>
      </c>
      <c r="K762" s="202" t="str">
        <f>VLOOKUP(F762,石と花メイン,3,FALSE)</f>
        <v>◇金剛石</v>
      </c>
      <c r="L762" s="297" t="str">
        <f>VLOOKUP(F762,石と花メイン,4,FALSE)</f>
        <v>鶏頭【韓藍】</v>
      </c>
      <c r="M762" s="393">
        <f>IF(OR(MONTH(F762)&lt;7,AND(MONTH(F762)=7,DAY(F762)&lt;=25)),
MOD(SUM((E762-1901)*365,259),260),
MOD(SUM((E762-1900)*365,259),260))</f>
        <v>259</v>
      </c>
      <c r="N762" s="390">
        <f>IF(AND(MONTH(F762)=7,DAY(F762)&gt;25),1,
ROUNDDOWN((SUM(VLOOKUP(MONTH(F762),D暦変換用数値,2,FALSE),DAY(F762))/28)+1,0))</f>
        <v>2</v>
      </c>
      <c r="O762" s="205">
        <f>IF(AND(MONTH(F762)=7,DAY(F762)&gt;25),DAY(F762)-25,
MOD((SUM(VLOOKUP(MONTH(F762),D暦変換用数値,2,FALSE),DAY(F762))),28)+1)</f>
        <v>14</v>
      </c>
      <c r="P762" s="406">
        <f>IF(OR(MONTH(F762)&lt;7,AND(MONTH(F762)=7,DAY(F762)&lt;=25)),
MOD(SUM((E762-1901)*365,(N762-1)*28,O762,258),260),
MOD(SUM((E762-1900)*365,(N762-1)*28,O762,258),260))</f>
        <v>40</v>
      </c>
      <c r="Q762" s="373" t="str">
        <f>VLOOKUP(MOD(P762,4),色,2,FALSE)</f>
        <v>黄色い</v>
      </c>
      <c r="R762" s="291" t="str">
        <f>VLOOKUP(MOD(P762,13),銀河の音,2,FALSE)</f>
        <v>磁気の</v>
      </c>
      <c r="S762" s="384" t="str">
        <f>VLOOKUP(MOD(P762,20),太陽の紋章,2,FALSE)</f>
        <v>太陽</v>
      </c>
      <c r="T762" s="98" t="s">
        <v>3736</v>
      </c>
    </row>
    <row r="763" spans="1:20" s="80" customFormat="1" ht="13.5" customHeight="1">
      <c r="A763" s="50" t="str">
        <f>VLOOKUP(MOD(E763,10),十干,2,FALSE)</f>
        <v>甲</v>
      </c>
      <c r="B763" s="199" t="str">
        <f>VLOOKUP(MOD(E763,12),十二支,3,FALSE)</f>
        <v xml:space="preserve">03 水 </v>
      </c>
      <c r="C763" s="200" t="str">
        <f>VLOOKUP(F763,星座,3,TRUE)</f>
        <v xml:space="preserve">02 零 </v>
      </c>
      <c r="D763" s="531">
        <v>23618</v>
      </c>
      <c r="E763" s="1">
        <f>IFERROR(YEAR(D763),LEFT(D763,4))</f>
        <v>1964</v>
      </c>
      <c r="F763" s="1" t="str">
        <f>IF(ISTEXT(D763),RIGHT(D763,5),TEXT(D763,"mm/dd"))</f>
        <v>08/29</v>
      </c>
      <c r="G763" s="44">
        <f>SUM(MID(E763,1,1),MID(E763,2,1),MID(E763,3,1),MID(E763,4,1),MID(F763,1,1),MID(F763,2,1),MID(F763,4,1),MID(F763,5,1))</f>
        <v>39</v>
      </c>
      <c r="H763" s="45">
        <f>IF(MOD(G763,9)=0,9,MOD(G763,9))</f>
        <v>3</v>
      </c>
      <c r="I763" s="45" t="str">
        <f>IFERROR(MID("日月火水木金土",WEEKDAY(D763),1),"")</f>
        <v>土</v>
      </c>
      <c r="J763" s="304" t="s">
        <v>4768</v>
      </c>
      <c r="K763" s="202" t="str">
        <f>VLOOKUP(F763,石と花メイン,3,FALSE)</f>
        <v>●蛋白石</v>
      </c>
      <c r="L763" s="297" t="str">
        <f>VLOOKUP(F763,石と花メイン,4,FALSE)</f>
        <v>煙草【ニコチアナ】</v>
      </c>
      <c r="M763" s="393">
        <f>IF(OR(MONTH(F763)&lt;7,AND(MONTH(F763)=7,DAY(F763)&lt;=25)),
MOD(SUM((E763-1901)*365,259),260),
MOD(SUM((E763-1900)*365,259),260))</f>
        <v>219</v>
      </c>
      <c r="N763" s="390">
        <f>IF(AND(MONTH(F763)=7,DAY(F763)&gt;25),1,
ROUNDDOWN((SUM(VLOOKUP(MONTH(F763),D暦変換用数値,2,FALSE),DAY(F763))/28)+1,0))</f>
        <v>2</v>
      </c>
      <c r="O763" s="205">
        <f>IF(AND(MONTH(F763)=7,DAY(F763)&gt;25),DAY(F763)-25,
MOD((SUM(VLOOKUP(MONTH(F763),D暦変換用数値,2,FALSE),DAY(F763))),28)+1)</f>
        <v>7</v>
      </c>
      <c r="P763" s="406">
        <f>IF(OR(MONTH(F763)&lt;7,AND(MONTH(F763)=7,DAY(F763)&lt;=25)),
MOD(SUM((E763-1901)*365,(N763-1)*28,O763,258),260),
MOD(SUM((E763-1900)*365,(N763-1)*28,O763,258),260))</f>
        <v>253</v>
      </c>
      <c r="Q763" s="372" t="str">
        <f>VLOOKUP(MOD(P763,4),色,2,FALSE)</f>
        <v>赤い</v>
      </c>
      <c r="R763" s="290" t="str">
        <f>VLOOKUP(MOD(P763,13),銀河の音,2,FALSE)</f>
        <v>律動の</v>
      </c>
      <c r="S763" s="383" t="str">
        <f>VLOOKUP(MOD(P763,20),太陽の紋章,2,FALSE)</f>
        <v>空歩く者</v>
      </c>
      <c r="T763" s="98" t="s">
        <v>3736</v>
      </c>
    </row>
    <row r="764" spans="1:20" s="80" customFormat="1" ht="13.5" customHeight="1">
      <c r="A764" s="50" t="str">
        <f>VLOOKUP(MOD(E764,10),十干,2,FALSE)</f>
        <v>甲</v>
      </c>
      <c r="B764" s="199" t="str">
        <f>VLOOKUP(MOD(E764,12),十二支,3,FALSE)</f>
        <v xml:space="preserve">03 水 </v>
      </c>
      <c r="C764" s="200" t="str">
        <f>VLOOKUP(F764,星座,3,TRUE)</f>
        <v xml:space="preserve">02 零 </v>
      </c>
      <c r="D764" s="531">
        <v>23622</v>
      </c>
      <c r="E764" s="1">
        <f>IFERROR(YEAR(D764),LEFT(D764,4))</f>
        <v>1964</v>
      </c>
      <c r="F764" s="1" t="str">
        <f>IF(ISTEXT(D764),RIGHT(D764,5),TEXT(D764,"mm/dd"))</f>
        <v>09/02</v>
      </c>
      <c r="G764" s="44">
        <f>SUM(MID(E764,1,1),MID(E764,2,1),MID(E764,3,1),MID(E764,4,1),MID(F764,1,1),MID(F764,2,1),MID(F764,4,1),MID(F764,5,1))</f>
        <v>31</v>
      </c>
      <c r="H764" s="45">
        <f>IF(MOD(G764,9)=0,9,MOD(G764,9))</f>
        <v>4</v>
      </c>
      <c r="I764" s="45" t="str">
        <f>IFERROR(MID("日月火水木金土",WEEKDAY(D764),1),"")</f>
        <v>水</v>
      </c>
      <c r="J764" s="304" t="s">
        <v>4769</v>
      </c>
      <c r="K764" s="202" t="str">
        <f>VLOOKUP(F764,石と花メイン,3,FALSE)</f>
        <v>◆藍玉</v>
      </c>
      <c r="L764" s="297" t="str">
        <f>VLOOKUP(F764,石と花メイン,4,FALSE)</f>
        <v>コバエア【蔓コベア】</v>
      </c>
      <c r="M764" s="393">
        <f>IF(OR(MONTH(F764)&lt;7,AND(MONTH(F764)=7,DAY(F764)&lt;=25)),
MOD(SUM((E764-1901)*365,259),260),
MOD(SUM((E764-1900)*365,259),260))</f>
        <v>219</v>
      </c>
      <c r="N764" s="390">
        <f>IF(AND(MONTH(F764)=7,DAY(F764)&gt;25),1,
ROUNDDOWN((SUM(VLOOKUP(MONTH(F764),D暦変換用数値,2,FALSE),DAY(F764))/28)+1,0))</f>
        <v>2</v>
      </c>
      <c r="O764" s="205">
        <f>IF(AND(MONTH(F764)=7,DAY(F764)&gt;25),DAY(F764)-25,
MOD((SUM(VLOOKUP(MONTH(F764),D暦変換用数値,2,FALSE),DAY(F764))),28)+1)</f>
        <v>11</v>
      </c>
      <c r="P764" s="406">
        <f>IF(OR(MONTH(F764)&lt;7,AND(MONTH(F764)=7,DAY(F764)&lt;=25)),
MOD(SUM((E764-1901)*365,(N764-1)*28,O764,258),260),
MOD(SUM((E764-1900)*365,(N764-1)*28,O764,258),260))</f>
        <v>257</v>
      </c>
      <c r="Q764" s="372" t="str">
        <f>VLOOKUP(MOD(P764,4),色,2,FALSE)</f>
        <v>赤い</v>
      </c>
      <c r="R764" s="290" t="str">
        <f>VLOOKUP(MOD(P764,13),銀河の音,2,FALSE)</f>
        <v>惑星の</v>
      </c>
      <c r="S764" s="383" t="str">
        <f>VLOOKUP(MOD(P764,20),太陽の紋章,2,FALSE)</f>
        <v>地球</v>
      </c>
      <c r="T764" s="103" t="s">
        <v>2746</v>
      </c>
    </row>
    <row r="765" spans="1:20" s="80" customFormat="1" ht="13.5" customHeight="1">
      <c r="A765" s="50" t="str">
        <f>VLOOKUP(MOD(E765,10),十干,2,FALSE)</f>
        <v>甲</v>
      </c>
      <c r="B765" s="199" t="str">
        <f>VLOOKUP(MOD(E765,12),十二支,3,FALSE)</f>
        <v xml:space="preserve">03 水 </v>
      </c>
      <c r="C765" s="200" t="str">
        <f>VLOOKUP(F765,星座,3,TRUE)</f>
        <v xml:space="preserve">02 零 </v>
      </c>
      <c r="D765" s="531">
        <v>23624</v>
      </c>
      <c r="E765" s="1">
        <f>IFERROR(YEAR(D765),LEFT(D765,4))</f>
        <v>1964</v>
      </c>
      <c r="F765" s="1" t="str">
        <f>IF(ISTEXT(D765),RIGHT(D765,5),TEXT(D765,"mm/dd"))</f>
        <v>09/04</v>
      </c>
      <c r="G765" s="44">
        <f>SUM(MID(E765,1,1),MID(E765,2,1),MID(E765,3,1),MID(E765,4,1),MID(F765,1,1),MID(F765,2,1),MID(F765,4,1),MID(F765,5,1))</f>
        <v>33</v>
      </c>
      <c r="H765" s="45">
        <f>IF(MOD(G765,9)=0,9,MOD(G765,9))</f>
        <v>6</v>
      </c>
      <c r="I765" s="45" t="str">
        <f>IFERROR(MID("日月火水木金土",WEEKDAY(D765),1),"")</f>
        <v>金</v>
      </c>
      <c r="J765" s="304" t="s">
        <v>4770</v>
      </c>
      <c r="K765" s="202" t="str">
        <f>VLOOKUP(F765,石と花メイン,3,FALSE)</f>
        <v>◆金緑石</v>
      </c>
      <c r="L765" s="297" t="str">
        <f>VLOOKUP(F765,石と花メイン,4,FALSE)</f>
        <v>クロコスミア【姫檜扇水仙】</v>
      </c>
      <c r="M765" s="393">
        <f>IF(OR(MONTH(F765)&lt;7,AND(MONTH(F765)=7,DAY(F765)&lt;=25)),
MOD(SUM((E765-1901)*365,259),260),
MOD(SUM((E765-1900)*365,259),260))</f>
        <v>219</v>
      </c>
      <c r="N765" s="390">
        <f>IF(AND(MONTH(F765)=7,DAY(F765)&gt;25),1,
ROUNDDOWN((SUM(VLOOKUP(MONTH(F765),D暦変換用数値,2,FALSE),DAY(F765))/28)+1,0))</f>
        <v>2</v>
      </c>
      <c r="O765" s="205">
        <f>IF(AND(MONTH(F765)=7,DAY(F765)&gt;25),DAY(F765)-25,
MOD((SUM(VLOOKUP(MONTH(F765),D暦変換用数値,2,FALSE),DAY(F765))),28)+1)</f>
        <v>13</v>
      </c>
      <c r="P765" s="406">
        <f>IF(OR(MONTH(F765)&lt;7,AND(MONTH(F765)=7,DAY(F765)&lt;=25)),
MOD(SUM((E765-1901)*365,(N765-1)*28,O765,258),260),
MOD(SUM((E765-1900)*365,(N765-1)*28,O765,258),260))</f>
        <v>259</v>
      </c>
      <c r="Q765" s="374" t="str">
        <f>VLOOKUP(MOD(P765,4),色,2,FALSE)</f>
        <v>青い</v>
      </c>
      <c r="R765" s="292" t="str">
        <f>VLOOKUP(MOD(P765,13),銀河の音,2,FALSE)</f>
        <v>水晶の</v>
      </c>
      <c r="S765" s="385" t="str">
        <f>VLOOKUP(MOD(P765,20),太陽の紋章,2,FALSE)</f>
        <v>嵐</v>
      </c>
      <c r="T765" s="98" t="s">
        <v>3736</v>
      </c>
    </row>
    <row r="766" spans="1:20" s="80" customFormat="1" ht="13.5" customHeight="1">
      <c r="A766" s="50" t="str">
        <f>VLOOKUP(MOD(E766,10),十干,2,FALSE)</f>
        <v>甲</v>
      </c>
      <c r="B766" s="199" t="str">
        <f>VLOOKUP(MOD(E766,12),十二支,3,FALSE)</f>
        <v xml:space="preserve">03 水 </v>
      </c>
      <c r="C766" s="200" t="str">
        <f>VLOOKUP(F766,星座,3,TRUE)</f>
        <v xml:space="preserve">02 零 </v>
      </c>
      <c r="D766" s="531">
        <v>23627</v>
      </c>
      <c r="E766" s="1">
        <f>IFERROR(YEAR(D766),LEFT(D766,4))</f>
        <v>1964</v>
      </c>
      <c r="F766" s="1" t="str">
        <f>IF(ISTEXT(D766),RIGHT(D766,5),TEXT(D766,"mm/dd"))</f>
        <v>09/07</v>
      </c>
      <c r="G766" s="44">
        <f>SUM(MID(E766,1,1),MID(E766,2,1),MID(E766,3,1),MID(E766,4,1),MID(F766,1,1),MID(F766,2,1),MID(F766,4,1),MID(F766,5,1))</f>
        <v>36</v>
      </c>
      <c r="H766" s="45">
        <f>IF(MOD(G766,9)=0,9,MOD(G766,9))</f>
        <v>9</v>
      </c>
      <c r="I766" s="45" t="str">
        <f>IFERROR(MID("日月火水木金土",WEEKDAY(D766),1),"")</f>
        <v>月</v>
      </c>
      <c r="J766" s="304" t="s">
        <v>4771</v>
      </c>
      <c r="K766" s="202" t="str">
        <f>VLOOKUP(F766,石と花メイン,3,FALSE)</f>
        <v>▲黄金</v>
      </c>
      <c r="L766" s="297" t="str">
        <f>VLOOKUP(F766,石と花メイン,4,FALSE)</f>
        <v>オレンジ【甘橙】</v>
      </c>
      <c r="M766" s="393">
        <f>IF(OR(MONTH(F766)&lt;7,AND(MONTH(F766)=7,DAY(F766)&lt;=25)),
MOD(SUM((E766-1901)*365,259),260),
MOD(SUM((E766-1900)*365,259),260))</f>
        <v>219</v>
      </c>
      <c r="N766" s="390">
        <f>IF(AND(MONTH(F766)=7,DAY(F766)&gt;25),1,
ROUNDDOWN((SUM(VLOOKUP(MONTH(F766),D暦変換用数値,2,FALSE),DAY(F766))/28)+1,0))</f>
        <v>2</v>
      </c>
      <c r="O766" s="205">
        <f>IF(AND(MONTH(F766)=7,DAY(F766)&gt;25),DAY(F766)-25,
MOD((SUM(VLOOKUP(MONTH(F766),D暦変換用数値,2,FALSE),DAY(F766))),28)+1)</f>
        <v>16</v>
      </c>
      <c r="P766" s="406">
        <f>IF(OR(MONTH(F766)&lt;7,AND(MONTH(F766)=7,DAY(F766)&lt;=25)),
MOD(SUM((E766-1901)*365,(N766-1)*28,O766,258),260),
MOD(SUM((E766-1900)*365,(N766-1)*28,O766,258),260))</f>
        <v>2</v>
      </c>
      <c r="Q766" s="375" t="str">
        <f>VLOOKUP(MOD(P766,4),色,2,FALSE)</f>
        <v>白い</v>
      </c>
      <c r="R766" s="293" t="str">
        <f>VLOOKUP(MOD(P766,13),銀河の音,2,FALSE)</f>
        <v>月の</v>
      </c>
      <c r="S766" s="386" t="str">
        <f>VLOOKUP(MOD(P766,20),太陽の紋章,2,FALSE)</f>
        <v>風</v>
      </c>
      <c r="T766" s="97" t="s">
        <v>639</v>
      </c>
    </row>
    <row r="767" spans="1:20" s="80" customFormat="1" ht="13.5" customHeight="1">
      <c r="A767" s="50" t="str">
        <f>VLOOKUP(MOD(E767,10),十干,2,FALSE)</f>
        <v>甲</v>
      </c>
      <c r="B767" s="199" t="str">
        <f>VLOOKUP(MOD(E767,12),十二支,3,FALSE)</f>
        <v xml:space="preserve">03 水 </v>
      </c>
      <c r="C767" s="200" t="str">
        <f>VLOOKUP(F767,星座,3,TRUE)</f>
        <v xml:space="preserve">02 零 </v>
      </c>
      <c r="D767" s="531">
        <v>23633</v>
      </c>
      <c r="E767" s="1">
        <f>IFERROR(YEAR(D767),LEFT(D767,4))</f>
        <v>1964</v>
      </c>
      <c r="F767" s="1" t="str">
        <f>IF(ISTEXT(D767),RIGHT(D767,5),TEXT(D767,"mm/dd"))</f>
        <v>09/13</v>
      </c>
      <c r="G767" s="44">
        <f>SUM(MID(E767,1,1),MID(E767,2,1),MID(E767,3,1),MID(E767,4,1),MID(F767,1,1),MID(F767,2,1),MID(F767,4,1),MID(F767,5,1))</f>
        <v>33</v>
      </c>
      <c r="H767" s="45">
        <f>IF(MOD(G767,9)=0,9,MOD(G767,9))</f>
        <v>6</v>
      </c>
      <c r="I767" s="45" t="str">
        <f>IFERROR(MID("日月火水木金土",WEEKDAY(D767),1),"")</f>
        <v>日</v>
      </c>
      <c r="J767" s="304" t="s">
        <v>4772</v>
      </c>
      <c r="K767" s="202" t="str">
        <f>VLOOKUP(F767,石と花メイン,3,FALSE)</f>
        <v>●翡翠</v>
      </c>
      <c r="L767" s="297" t="str">
        <f>VLOOKUP(F767,石と花メイン,4,FALSE)</f>
        <v>葛【裏見草】</v>
      </c>
      <c r="M767" s="393">
        <f>IF(OR(MONTH(F767)&lt;7,AND(MONTH(F767)=7,DAY(F767)&lt;=25)),
MOD(SUM((E767-1901)*365,259),260),
MOD(SUM((E767-1900)*365,259),260))</f>
        <v>219</v>
      </c>
      <c r="N767" s="390">
        <f>IF(AND(MONTH(F767)=7,DAY(F767)&gt;25),1,
ROUNDDOWN((SUM(VLOOKUP(MONTH(F767),D暦変換用数値,2,FALSE),DAY(F767))/28)+1,0))</f>
        <v>2</v>
      </c>
      <c r="O767" s="205">
        <f>IF(AND(MONTH(F767)=7,DAY(F767)&gt;25),DAY(F767)-25,
MOD((SUM(VLOOKUP(MONTH(F767),D暦変換用数値,2,FALSE),DAY(F767))),28)+1)</f>
        <v>22</v>
      </c>
      <c r="P767" s="406">
        <f>IF(OR(MONTH(F767)&lt;7,AND(MONTH(F767)=7,DAY(F767)&lt;=25)),
MOD(SUM((E767-1901)*365,(N767-1)*28,O767,258),260),
MOD(SUM((E767-1900)*365,(N767-1)*28,O767,258),260))</f>
        <v>8</v>
      </c>
      <c r="Q767" s="373" t="str">
        <f>VLOOKUP(MOD(P767,4),色,2,FALSE)</f>
        <v>黄色い</v>
      </c>
      <c r="R767" s="291" t="str">
        <f>VLOOKUP(MOD(P767,13),銀河の音,2,FALSE)</f>
        <v>銀河の</v>
      </c>
      <c r="S767" s="384" t="str">
        <f>VLOOKUP(MOD(P767,20),太陽の紋章,2,FALSE)</f>
        <v>星</v>
      </c>
      <c r="T767" s="99" t="s">
        <v>7422</v>
      </c>
    </row>
    <row r="768" spans="1:20" s="80" customFormat="1" ht="13.5" customHeight="1">
      <c r="A768" s="50" t="str">
        <f>VLOOKUP(MOD(E768,10),十干,2,FALSE)</f>
        <v>甲</v>
      </c>
      <c r="B768" s="199" t="str">
        <f>VLOOKUP(MOD(E768,12),十二支,3,FALSE)</f>
        <v xml:space="preserve">03 水 </v>
      </c>
      <c r="C768" s="200" t="str">
        <f>VLOOKUP(F768,星座,3,TRUE)</f>
        <v xml:space="preserve">02 零 </v>
      </c>
      <c r="D768" s="531">
        <v>23640</v>
      </c>
      <c r="E768" s="1">
        <f>IFERROR(YEAR(D768),LEFT(D768,4))</f>
        <v>1964</v>
      </c>
      <c r="F768" s="1" t="str">
        <f>IF(ISTEXT(D768),RIGHT(D768,5),TEXT(D768,"mm/dd"))</f>
        <v>09/20</v>
      </c>
      <c r="G768" s="44">
        <f>SUM(MID(E768,1,1),MID(E768,2,1),MID(E768,3,1),MID(E768,4,1),MID(F768,1,1),MID(F768,2,1),MID(F768,4,1),MID(F768,5,1))</f>
        <v>31</v>
      </c>
      <c r="H768" s="45">
        <f>IF(MOD(G768,9)=0,9,MOD(G768,9))</f>
        <v>4</v>
      </c>
      <c r="I768" s="45" t="str">
        <f>IFERROR(MID("日月火水木金土",WEEKDAY(D768),1),"")</f>
        <v>日</v>
      </c>
      <c r="J768" s="304" t="s">
        <v>4773</v>
      </c>
      <c r="K768" s="202" t="str">
        <f>VLOOKUP(F768,石と花メイン,3,FALSE)</f>
        <v>◆紅玉</v>
      </c>
      <c r="L768" s="297" t="str">
        <f>VLOOKUP(F768,石と花メイン,4,FALSE)</f>
        <v>サルビア【緋衣草】</v>
      </c>
      <c r="M768" s="393">
        <f>IF(OR(MONTH(F768)&lt;7,AND(MONTH(F768)=7,DAY(F768)&lt;=25)),
MOD(SUM((E768-1901)*365,259),260),
MOD(SUM((E768-1900)*365,259),260))</f>
        <v>219</v>
      </c>
      <c r="N768" s="390">
        <f>IF(AND(MONTH(F768)=7,DAY(F768)&gt;25),1,
ROUNDDOWN((SUM(VLOOKUP(MONTH(F768),D暦変換用数値,2,FALSE),DAY(F768))/28)+1,0))</f>
        <v>3</v>
      </c>
      <c r="O768" s="205">
        <f>IF(AND(MONTH(F768)=7,DAY(F768)&gt;25),DAY(F768)-25,
MOD((SUM(VLOOKUP(MONTH(F768),D暦変換用数値,2,FALSE),DAY(F768))),28)+1)</f>
        <v>1</v>
      </c>
      <c r="P768" s="406">
        <f>IF(OR(MONTH(F768)&lt;7,AND(MONTH(F768)=7,DAY(F768)&lt;=25)),
MOD(SUM((E768-1901)*365,(N768-1)*28,O768,258),260),
MOD(SUM((E768-1900)*365,(N768-1)*28,O768,258),260))</f>
        <v>15</v>
      </c>
      <c r="Q768" s="374" t="str">
        <f>VLOOKUP(MOD(P768,4),色,2,FALSE)</f>
        <v>青い</v>
      </c>
      <c r="R768" s="292" t="str">
        <f>VLOOKUP(MOD(P768,13),銀河の音,2,FALSE)</f>
        <v>月の</v>
      </c>
      <c r="S768" s="385" t="str">
        <f>VLOOKUP(MOD(P768,20),太陽の紋章,2,FALSE)</f>
        <v>鷲</v>
      </c>
      <c r="T768" s="99" t="s">
        <v>117</v>
      </c>
    </row>
    <row r="769" spans="1:20" s="80" customFormat="1" ht="13.5" customHeight="1">
      <c r="A769" s="282" t="str">
        <f>VLOOKUP(MOD(E769,10),十干,2,FALSE)</f>
        <v>丙</v>
      </c>
      <c r="B769" s="283" t="str">
        <f>VLOOKUP(MOD(E769,12),十二支,3,FALSE)</f>
        <v xml:space="preserve">03 水 </v>
      </c>
      <c r="C769" s="284" t="str">
        <f>VLOOKUP(F769,星座,3,TRUE)</f>
        <v xml:space="preserve">02 零 </v>
      </c>
      <c r="D769" s="533">
        <v>28012</v>
      </c>
      <c r="E769" s="83">
        <f>IFERROR(YEAR(D769),LEFT(D769,4))</f>
        <v>1976</v>
      </c>
      <c r="F769" s="83" t="str">
        <f>IF(ISTEXT(D769),RIGHT(D769,5),TEXT(D769,"mm/dd"))</f>
        <v>09/09</v>
      </c>
      <c r="G769" s="83">
        <f>SUM(MID(E769,1,1),MID(E769,2,1),MID(E769,3,1),MID(E769,4,1),MID(F769,1,1),MID(F769,2,1),MID(F769,4,1),MID(F769,5,1))</f>
        <v>41</v>
      </c>
      <c r="H769" s="83">
        <f>IF(MOD(G769,9)=0,9,MOD(G769,9))</f>
        <v>5</v>
      </c>
      <c r="I769" s="83" t="str">
        <f>IFERROR(MID("日月火水木金土",WEEKDAY(D769),1),"")</f>
        <v>木</v>
      </c>
      <c r="J769" s="303" t="s">
        <v>6588</v>
      </c>
      <c r="K769" s="87" t="str">
        <f>VLOOKUP(F769,石と花メイン,3,FALSE)</f>
        <v>◇金剛石</v>
      </c>
      <c r="L769" s="296" t="str">
        <f>VLOOKUP(F769,石と花メイン,4,FALSE)</f>
        <v>女郎花【粟花】</v>
      </c>
      <c r="M769" s="392">
        <f>IF(OR(MONTH(F769)&lt;7,AND(MONTH(F769)=7,DAY(F769)&lt;=25)),
MOD(SUM((E769-1901)*365,259),260),
MOD(SUM((E769-1900)*365,259),260))</f>
        <v>179</v>
      </c>
      <c r="N769" s="330">
        <f>IF(AND(MONTH(F769)=7,DAY(F769)&gt;25),1,
ROUNDDOWN((SUM(VLOOKUP(MONTH(F769),D暦変換用数値,2,FALSE),DAY(F769))/28)+1,0))</f>
        <v>2</v>
      </c>
      <c r="O769" s="84">
        <f>IF(AND(MONTH(F769)=7,DAY(F769)&gt;25),DAY(F769)-25,
MOD((SUM(VLOOKUP(MONTH(F769),D暦変換用数値,2,FALSE),DAY(F769))),28)+1)</f>
        <v>18</v>
      </c>
      <c r="P769" s="405">
        <f>IF(OR(MONTH(F769)&lt;7,AND(MONTH(F769)=7,DAY(F769)&lt;=25)),
MOD(SUM((E769-1901)*365,(N769-1)*28,O769,258),260),
MOD(SUM((E769-1900)*365,(N769-1)*28,O769,258),260))</f>
        <v>224</v>
      </c>
      <c r="Q769" s="371" t="str">
        <f>VLOOKUP(MOD(P769,4),色,2,FALSE)</f>
        <v>黄色い</v>
      </c>
      <c r="R769" s="289" t="str">
        <f>VLOOKUP(MOD(P769,13),銀河の音,2,FALSE)</f>
        <v>電気の</v>
      </c>
      <c r="S769" s="382" t="str">
        <f>VLOOKUP(MOD(P769,20),太陽の紋章,2,FALSE)</f>
        <v>種</v>
      </c>
      <c r="T769" s="100" t="s">
        <v>926</v>
      </c>
    </row>
    <row r="770" spans="1:20" s="80" customFormat="1" ht="13.5" customHeight="1">
      <c r="A770" s="282" t="str">
        <f>VLOOKUP(MOD(E770,10),十干,2,FALSE)</f>
        <v>丙</v>
      </c>
      <c r="B770" s="283" t="str">
        <f>VLOOKUP(MOD(E770,12),十二支,3,FALSE)</f>
        <v xml:space="preserve">03 水 </v>
      </c>
      <c r="C770" s="284" t="str">
        <f>VLOOKUP(F770,星座,3,TRUE)</f>
        <v xml:space="preserve">02 零 </v>
      </c>
      <c r="D770" s="533">
        <v>28014</v>
      </c>
      <c r="E770" s="83">
        <f>IFERROR(YEAR(D770),LEFT(D770,4))</f>
        <v>1976</v>
      </c>
      <c r="F770" s="83" t="str">
        <f>IF(ISTEXT(D770),RIGHT(D770,5),TEXT(D770,"mm/dd"))</f>
        <v>09/11</v>
      </c>
      <c r="G770" s="83">
        <f>SUM(MID(E770,1,1),MID(E770,2,1),MID(E770,3,1),MID(E770,4,1),MID(F770,1,1),MID(F770,2,1),MID(F770,4,1),MID(F770,5,1))</f>
        <v>34</v>
      </c>
      <c r="H770" s="83">
        <f>IF(MOD(G770,9)=0,9,MOD(G770,9))</f>
        <v>7</v>
      </c>
      <c r="I770" s="83" t="str">
        <f>IFERROR(MID("日月火水木金土",WEEKDAY(D770),1),"")</f>
        <v>土</v>
      </c>
      <c r="J770" s="303" t="s">
        <v>6589</v>
      </c>
      <c r="K770" s="87" t="str">
        <f>VLOOKUP(F770,石と花メイン,3,FALSE)</f>
        <v>◆青玉</v>
      </c>
      <c r="L770" s="296" t="str">
        <f>VLOOKUP(F770,石と花メイン,4,FALSE)</f>
        <v>木槿/槿</v>
      </c>
      <c r="M770" s="392">
        <f>IF(OR(MONTH(F770)&lt;7,AND(MONTH(F770)=7,DAY(F770)&lt;=25)),
MOD(SUM((E770-1901)*365,259),260),
MOD(SUM((E770-1900)*365,259),260))</f>
        <v>179</v>
      </c>
      <c r="N770" s="330">
        <f>IF(AND(MONTH(F770)=7,DAY(F770)&gt;25),1,
ROUNDDOWN((SUM(VLOOKUP(MONTH(F770),D暦変換用数値,2,FALSE),DAY(F770))/28)+1,0))</f>
        <v>2</v>
      </c>
      <c r="O770" s="84">
        <f>IF(AND(MONTH(F770)=7,DAY(F770)&gt;25),DAY(F770)-25,
MOD((SUM(VLOOKUP(MONTH(F770),D暦変換用数値,2,FALSE),DAY(F770))),28)+1)</f>
        <v>20</v>
      </c>
      <c r="P770" s="405">
        <f>IF(OR(MONTH(F770)&lt;7,AND(MONTH(F770)=7,DAY(F770)&lt;=25)),
MOD(SUM((E770-1901)*365,(N770-1)*28,O770,258),260),
MOD(SUM((E770-1900)*365,(N770-1)*28,O770,258),260))</f>
        <v>226</v>
      </c>
      <c r="Q770" s="371" t="str">
        <f>VLOOKUP(MOD(P770,4),色,2,FALSE)</f>
        <v>白い</v>
      </c>
      <c r="R770" s="289" t="str">
        <f>VLOOKUP(MOD(P770,13),銀河の音,2,FALSE)</f>
        <v>倍音の</v>
      </c>
      <c r="S770" s="382" t="str">
        <f>VLOOKUP(MOD(P770,20),太陽の紋章,2,FALSE)</f>
        <v>世界の橋渡し</v>
      </c>
      <c r="T770" s="95" t="s">
        <v>956</v>
      </c>
    </row>
    <row r="771" spans="1:20" s="80" customFormat="1" ht="13.5" customHeight="1">
      <c r="A771" s="50" t="str">
        <f>VLOOKUP(MOD(E771,10),十干,2,FALSE)</f>
        <v>丙</v>
      </c>
      <c r="B771" s="199" t="str">
        <f>VLOOKUP(MOD(E771,12),十二支,3,FALSE)</f>
        <v xml:space="preserve">03 水 </v>
      </c>
      <c r="C771" s="200" t="str">
        <f>VLOOKUP(F771,星座,3,TRUE)</f>
        <v xml:space="preserve">02 零 </v>
      </c>
      <c r="D771" s="531">
        <v>28023</v>
      </c>
      <c r="E771" s="1">
        <f>IFERROR(YEAR(D771),LEFT(D771,4))</f>
        <v>1976</v>
      </c>
      <c r="F771" s="1" t="str">
        <f>IF(ISTEXT(D771),RIGHT(D771,5),TEXT(D771,"mm/dd"))</f>
        <v>09/20</v>
      </c>
      <c r="G771" s="44">
        <f>SUM(MID(E771,1,1),MID(E771,2,1),MID(E771,3,1),MID(E771,4,1),MID(F771,1,1),MID(F771,2,1),MID(F771,4,1),MID(F771,5,1))</f>
        <v>34</v>
      </c>
      <c r="H771" s="45">
        <f>IF(MOD(G771,9)=0,9,MOD(G771,9))</f>
        <v>7</v>
      </c>
      <c r="I771" s="45" t="str">
        <f>IFERROR(MID("日月火水木金土",WEEKDAY(D771),1),"")</f>
        <v>月</v>
      </c>
      <c r="J771" s="304" t="s">
        <v>4774</v>
      </c>
      <c r="K771" s="202" t="str">
        <f>VLOOKUP(F771,石と花メイン,3,FALSE)</f>
        <v>◆紅玉</v>
      </c>
      <c r="L771" s="297" t="str">
        <f>VLOOKUP(F771,石と花メイン,4,FALSE)</f>
        <v>サルビア【緋衣草】</v>
      </c>
      <c r="M771" s="393">
        <f>IF(OR(MONTH(F771)&lt;7,AND(MONTH(F771)=7,DAY(F771)&lt;=25)),
MOD(SUM((E771-1901)*365,259),260),
MOD(SUM((E771-1900)*365,259),260))</f>
        <v>179</v>
      </c>
      <c r="N771" s="390">
        <f>IF(AND(MONTH(F771)=7,DAY(F771)&gt;25),1,
ROUNDDOWN((SUM(VLOOKUP(MONTH(F771),D暦変換用数値,2,FALSE),DAY(F771))/28)+1,0))</f>
        <v>3</v>
      </c>
      <c r="O771" s="205">
        <f>IF(AND(MONTH(F771)=7,DAY(F771)&gt;25),DAY(F771)-25,
MOD((SUM(VLOOKUP(MONTH(F771),D暦変換用数値,2,FALSE),DAY(F771))),28)+1)</f>
        <v>1</v>
      </c>
      <c r="P771" s="406">
        <f>IF(OR(MONTH(F771)&lt;7,AND(MONTH(F771)=7,DAY(F771)&lt;=25)),
MOD(SUM((E771-1901)*365,(N771-1)*28,O771,258),260),
MOD(SUM((E771-1900)*365,(N771-1)*28,O771,258),260))</f>
        <v>235</v>
      </c>
      <c r="Q771" s="374" t="str">
        <f>VLOOKUP(MOD(P771,4),色,2,FALSE)</f>
        <v>青い</v>
      </c>
      <c r="R771" s="292" t="str">
        <f>VLOOKUP(MOD(P771,13),銀河の音,2,FALSE)</f>
        <v>磁気の</v>
      </c>
      <c r="S771" s="385" t="str">
        <f>VLOOKUP(MOD(P771,20),太陽の紋章,2,FALSE)</f>
        <v>鷲</v>
      </c>
      <c r="T771" s="99" t="s">
        <v>3173</v>
      </c>
    </row>
    <row r="772" spans="1:20" s="80" customFormat="1" ht="13.5" customHeight="1">
      <c r="A772" s="50" t="str">
        <f>VLOOKUP(MOD(E772,10),十干,2,FALSE)</f>
        <v>丙</v>
      </c>
      <c r="B772" s="199" t="str">
        <f>VLOOKUP(MOD(E772,12),十二支,3,FALSE)</f>
        <v xml:space="preserve">03 水 </v>
      </c>
      <c r="C772" s="200" t="str">
        <f>VLOOKUP(F772,星座,3,TRUE)</f>
        <v xml:space="preserve">02 零 </v>
      </c>
      <c r="D772" s="531">
        <v>28023</v>
      </c>
      <c r="E772" s="1">
        <f>IFERROR(YEAR(D772),LEFT(D772,4))</f>
        <v>1976</v>
      </c>
      <c r="F772" s="1" t="str">
        <f>IF(ISTEXT(D772),RIGHT(D772,5),TEXT(D772,"mm/dd"))</f>
        <v>09/20</v>
      </c>
      <c r="G772" s="44">
        <f>SUM(MID(E772,1,1),MID(E772,2,1),MID(E772,3,1),MID(E772,4,1),MID(F772,1,1),MID(F772,2,1),MID(F772,4,1),MID(F772,5,1))</f>
        <v>34</v>
      </c>
      <c r="H772" s="45">
        <f>IF(MOD(G772,9)=0,9,MOD(G772,9))</f>
        <v>7</v>
      </c>
      <c r="I772" s="45" t="str">
        <f>IFERROR(MID("日月火水木金土",WEEKDAY(D772),1),"")</f>
        <v>月</v>
      </c>
      <c r="J772" s="304" t="s">
        <v>4775</v>
      </c>
      <c r="K772" s="202" t="str">
        <f>VLOOKUP(F772,石と花メイン,3,FALSE)</f>
        <v>◆紅玉</v>
      </c>
      <c r="L772" s="297" t="str">
        <f>VLOOKUP(F772,石と花メイン,4,FALSE)</f>
        <v>サルビア【緋衣草】</v>
      </c>
      <c r="M772" s="393">
        <f>IF(OR(MONTH(F772)&lt;7,AND(MONTH(F772)=7,DAY(F772)&lt;=25)),
MOD(SUM((E772-1901)*365,259),260),
MOD(SUM((E772-1900)*365,259),260))</f>
        <v>179</v>
      </c>
      <c r="N772" s="390">
        <f>IF(AND(MONTH(F772)=7,DAY(F772)&gt;25),1,
ROUNDDOWN((SUM(VLOOKUP(MONTH(F772),D暦変換用数値,2,FALSE),DAY(F772))/28)+1,0))</f>
        <v>3</v>
      </c>
      <c r="O772" s="205">
        <f>IF(AND(MONTH(F772)=7,DAY(F772)&gt;25),DAY(F772)-25,
MOD((SUM(VLOOKUP(MONTH(F772),D暦変換用数値,2,FALSE),DAY(F772))),28)+1)</f>
        <v>1</v>
      </c>
      <c r="P772" s="406">
        <f>IF(OR(MONTH(F772)&lt;7,AND(MONTH(F772)=7,DAY(F772)&lt;=25)),
MOD(SUM((E772-1901)*365,(N772-1)*28,O772,258),260),
MOD(SUM((E772-1900)*365,(N772-1)*28,O772,258),260))</f>
        <v>235</v>
      </c>
      <c r="Q772" s="374" t="str">
        <f>VLOOKUP(MOD(P772,4),色,2,FALSE)</f>
        <v>青い</v>
      </c>
      <c r="R772" s="292" t="str">
        <f>VLOOKUP(MOD(P772,13),銀河の音,2,FALSE)</f>
        <v>磁気の</v>
      </c>
      <c r="S772" s="385" t="str">
        <f>VLOOKUP(MOD(P772,20),太陽の紋章,2,FALSE)</f>
        <v>鷲</v>
      </c>
      <c r="T772" s="98" t="s">
        <v>3736</v>
      </c>
    </row>
    <row r="773" spans="1:20" s="80" customFormat="1" ht="13.5" customHeight="1">
      <c r="A773" s="76" t="str">
        <f>VLOOKUP(MOD(E773,10),十干,2,FALSE)</f>
        <v>戊</v>
      </c>
      <c r="B773" s="199" t="str">
        <f>VLOOKUP(MOD(E773,12),十二支,3,FALSE)</f>
        <v xml:space="preserve">03 水 </v>
      </c>
      <c r="C773" s="200" t="str">
        <f>VLOOKUP(F773,星座,3,TRUE)</f>
        <v xml:space="preserve">02 零 </v>
      </c>
      <c r="D773" s="534">
        <v>32399</v>
      </c>
      <c r="E773" s="116">
        <f>IFERROR(YEAR(D773),LEFT(D773,4))</f>
        <v>1988</v>
      </c>
      <c r="F773" s="116" t="str">
        <f>IF(ISTEXT(D773),RIGHT(D773,5),TEXT(D773,"mm/dd"))</f>
        <v>09/13</v>
      </c>
      <c r="G773" s="116">
        <f>SUM(MID(E773,1,1),MID(E773,2,1),MID(E773,3,1),MID(E773,4,1),MID(F773,1,1),MID(F773,2,1),MID(F773,4,1),MID(F773,5,1))</f>
        <v>39</v>
      </c>
      <c r="H773" s="116">
        <f>IF(MOD(G773,9)=0,9,MOD(G773,9))</f>
        <v>3</v>
      </c>
      <c r="I773" s="116" t="str">
        <f>IFERROR(MID("日月火水木金土",WEEKDAY(D773),1),"")</f>
        <v>火</v>
      </c>
      <c r="J773" s="306" t="s">
        <v>7504</v>
      </c>
      <c r="K773" s="203" t="str">
        <f>VLOOKUP(F773,石と花メイン,3,FALSE)</f>
        <v>●翡翠</v>
      </c>
      <c r="L773" s="299" t="str">
        <f>VLOOKUP(F773,石と花メイン,4,FALSE)</f>
        <v>葛【裏見草】</v>
      </c>
      <c r="M773" s="395">
        <f>IF(OR(MONTH(F773)&lt;7,AND(MONTH(F773)=7,DAY(F773)&lt;=25)),
MOD(SUM((E773-1901)*365,259),260),
MOD(SUM((E773-1900)*365,259),260))</f>
        <v>139</v>
      </c>
      <c r="N773" s="121">
        <f>IF(AND(MONTH(F773)=7,DAY(F773)&gt;25),1,
ROUNDDOWN((SUM(VLOOKUP(MONTH(F773),D暦変換用数値,2,FALSE),DAY(F773))/28)+1,0))</f>
        <v>2</v>
      </c>
      <c r="O773" s="117">
        <f>IF(AND(MONTH(F773)=7,DAY(F773)&gt;25),DAY(F773)-25,
MOD((SUM(VLOOKUP(MONTH(F773),D暦変換用数値,2,FALSE),DAY(F773))),28)+1)</f>
        <v>22</v>
      </c>
      <c r="P773" s="408">
        <f>IF(OR(MONTH(F773)&lt;7,AND(MONTH(F773)=7,DAY(F773)&lt;=25)),
MOD(SUM((E773-1901)*365,(N773-1)*28,O773,258),260),
MOD(SUM((E773-1900)*365,(N773-1)*28,O773,258),260))</f>
        <v>188</v>
      </c>
      <c r="Q773" s="373" t="str">
        <f>VLOOKUP(MOD(P773,4),色,2,FALSE)</f>
        <v>黄色い</v>
      </c>
      <c r="R773" s="291" t="str">
        <f>VLOOKUP(MOD(P773,13),銀河の音,2,FALSE)</f>
        <v>律動の</v>
      </c>
      <c r="S773" s="384" t="str">
        <f>VLOOKUP(MOD(P773,20),太陽の紋章,2,FALSE)</f>
        <v>星</v>
      </c>
      <c r="T773" s="126" t="s">
        <v>7505</v>
      </c>
    </row>
    <row r="774" spans="1:20" s="80" customFormat="1" ht="13.5" customHeight="1">
      <c r="A774" s="282" t="str">
        <f>VLOOKUP(MOD(E774,10),十干,2,FALSE)</f>
        <v>戊</v>
      </c>
      <c r="B774" s="283" t="str">
        <f>VLOOKUP(MOD(E774,12),十二支,3,FALSE)</f>
        <v xml:space="preserve">03 水 </v>
      </c>
      <c r="C774" s="284" t="str">
        <f>VLOOKUP(F774,星座,3,TRUE)</f>
        <v xml:space="preserve">02 零 </v>
      </c>
      <c r="D774" s="533">
        <v>32399</v>
      </c>
      <c r="E774" s="83">
        <f>IFERROR(YEAR(D774),LEFT(D774,4))</f>
        <v>1988</v>
      </c>
      <c r="F774" s="83" t="str">
        <f>IF(ISTEXT(D774),RIGHT(D774,5),TEXT(D774,"mm/dd"))</f>
        <v>09/13</v>
      </c>
      <c r="G774" s="83">
        <f>SUM(MID(E774,1,1),MID(E774,2,1),MID(E774,3,1),MID(E774,4,1),MID(F774,1,1),MID(F774,2,1),MID(F774,4,1),MID(F774,5,1))</f>
        <v>39</v>
      </c>
      <c r="H774" s="83">
        <f>IF(MOD(G774,9)=0,9,MOD(G774,9))</f>
        <v>3</v>
      </c>
      <c r="I774" s="83" t="str">
        <f>IFERROR(MID("日月火水木金土",WEEKDAY(D774),1),"")</f>
        <v>火</v>
      </c>
      <c r="J774" s="303" t="s">
        <v>6590</v>
      </c>
      <c r="K774" s="87" t="str">
        <f>VLOOKUP(F774,石と花メイン,3,FALSE)</f>
        <v>●翡翠</v>
      </c>
      <c r="L774" s="296" t="str">
        <f>VLOOKUP(F774,石と花メイン,4,FALSE)</f>
        <v>葛【裏見草】</v>
      </c>
      <c r="M774" s="392">
        <f>IF(OR(MONTH(F774)&lt;7,AND(MONTH(F774)=7,DAY(F774)&lt;=25)),
MOD(SUM((E774-1901)*365,259),260),
MOD(SUM((E774-1900)*365,259),260))</f>
        <v>139</v>
      </c>
      <c r="N774" s="330">
        <f>IF(AND(MONTH(F774)=7,DAY(F774)&gt;25),1,
ROUNDDOWN((SUM(VLOOKUP(MONTH(F774),D暦変換用数値,2,FALSE),DAY(F774))/28)+1,0))</f>
        <v>2</v>
      </c>
      <c r="O774" s="84">
        <f>IF(AND(MONTH(F774)=7,DAY(F774)&gt;25),DAY(F774)-25,
MOD((SUM(VLOOKUP(MONTH(F774),D暦変換用数値,2,FALSE),DAY(F774))),28)+1)</f>
        <v>22</v>
      </c>
      <c r="P774" s="405">
        <f>IF(OR(MONTH(F774)&lt;7,AND(MONTH(F774)=7,DAY(F774)&lt;=25)),
MOD(SUM((E774-1901)*365,(N774-1)*28,O774,258),260),
MOD(SUM((E774-1900)*365,(N774-1)*28,O774,258),260))</f>
        <v>188</v>
      </c>
      <c r="Q774" s="371" t="str">
        <f>VLOOKUP(MOD(P774,4),色,2,FALSE)</f>
        <v>黄色い</v>
      </c>
      <c r="R774" s="289" t="str">
        <f>VLOOKUP(MOD(P774,13),銀河の音,2,FALSE)</f>
        <v>律動の</v>
      </c>
      <c r="S774" s="382" t="str">
        <f>VLOOKUP(MOD(P774,20),太陽の紋章,2,FALSE)</f>
        <v>星</v>
      </c>
      <c r="T774" s="91"/>
    </row>
    <row r="775" spans="1:20" s="80" customFormat="1" ht="13.5" customHeight="1">
      <c r="A775" s="334" t="str">
        <f>VLOOKUP(MOD(E775,10),十干,2,FALSE)</f>
        <v>戊</v>
      </c>
      <c r="B775" s="331" t="str">
        <f>VLOOKUP(MOD(E775,12),十二支,3,FALSE)</f>
        <v xml:space="preserve">03 水 </v>
      </c>
      <c r="C775" s="332" t="str">
        <f>VLOOKUP(F775,星座,3,TRUE)</f>
        <v xml:space="preserve">02 零 </v>
      </c>
      <c r="D775" s="540">
        <v>32400</v>
      </c>
      <c r="E775" s="131">
        <f>IFERROR(YEAR(D775),LEFT(D775,4))</f>
        <v>1988</v>
      </c>
      <c r="F775" s="538" t="str">
        <f>IF(ISTEXT(D775),RIGHT(D775,5),TEXT(D775,"mm/dd"))</f>
        <v>09/14</v>
      </c>
      <c r="G775" s="131">
        <f>SUM(MID(E775,1,1),MID(E775,2,1),MID(E775,3,1),MID(E775,4,1),MID(F775,1,1),MID(F775,2,1),MID(F775,4,1),MID(F775,5,1))</f>
        <v>40</v>
      </c>
      <c r="H775" s="131">
        <f>IF(MOD(G775,9)=0,9,MOD(G775,9))</f>
        <v>4</v>
      </c>
      <c r="I775" s="131" t="str">
        <f>IFERROR(MID("日月火水木金土",WEEKDAY(D775),1),"")</f>
        <v>水</v>
      </c>
      <c r="J775" s="306" t="s">
        <v>8966</v>
      </c>
      <c r="K775" s="335" t="str">
        <f>VLOOKUP(F775,石と花メイン,3,FALSE)</f>
        <v>○真珠</v>
      </c>
      <c r="L775" s="302" t="str">
        <f>VLOOKUP(F775,石と花メイン,4,FALSE)</f>
        <v>マルメロ【西洋花梨】</v>
      </c>
      <c r="M775" s="396">
        <f>IF(OR(MONTH(F775)&lt;7,AND(MONTH(F775)=7,DAY(F775)&lt;=25)),
MOD(SUM((E775-1901)*365,259),260),
MOD(SUM((E775-1900)*365,259),260))</f>
        <v>139</v>
      </c>
      <c r="N775" s="335">
        <f>IF(AND(MONTH(F775)=7,DAY(F775)&gt;25),1,
ROUNDDOWN((SUM(VLOOKUP(MONTH(F775),D暦変換用数値,2,FALSE),DAY(F775))/28)+1,0))</f>
        <v>2</v>
      </c>
      <c r="O775" s="132">
        <f>IF(AND(MONTH(F775)=7,DAY(F775)&gt;25),DAY(F775)-25,
MOD((SUM(VLOOKUP(MONTH(F775),D暦変換用数値,2,FALSE),DAY(F775))),28)+1)</f>
        <v>23</v>
      </c>
      <c r="P775" s="404">
        <f>IF(OR(MONTH(F775)&lt;7,AND(MONTH(F775)=7,DAY(F775)&lt;=25)),
MOD(SUM((E775-1901)*365,(N775-1)*28,O775,258),260),
MOD(SUM((E775-1900)*365,(N775-1)*28,O775,258),260))</f>
        <v>189</v>
      </c>
      <c r="Q775" s="376" t="str">
        <f>VLOOKUP(MOD(P775,4),色,2,FALSE)</f>
        <v>赤い</v>
      </c>
      <c r="R775" s="333" t="str">
        <f>VLOOKUP(MOD(P775,13),銀河の音,2,FALSE)</f>
        <v>共振の</v>
      </c>
      <c r="S775" s="387" t="str">
        <f>VLOOKUP(MOD(P775,20),太陽の紋章,2,FALSE)</f>
        <v>月</v>
      </c>
      <c r="T775" s="119" t="s">
        <v>8967</v>
      </c>
    </row>
    <row r="776" spans="1:20" s="80" customFormat="1" ht="13.5" customHeight="1">
      <c r="A776" s="50" t="str">
        <f>VLOOKUP(MOD(E776,10),十干,2,FALSE)</f>
        <v>戊</v>
      </c>
      <c r="B776" s="199" t="str">
        <f>VLOOKUP(MOD(E776,12),十二支,3,FALSE)</f>
        <v xml:space="preserve">03 水 </v>
      </c>
      <c r="C776" s="200" t="str">
        <f>VLOOKUP(F776,星座,3,TRUE)</f>
        <v xml:space="preserve">02 零 </v>
      </c>
      <c r="D776" s="535">
        <v>32402</v>
      </c>
      <c r="E776" s="45">
        <f>IFERROR(YEAR(D776),LEFT(D776,4))</f>
        <v>1988</v>
      </c>
      <c r="F776" s="45" t="str">
        <f>IF(ISTEXT(D776),RIGHT(D776,5),TEXT(D776,"mm/dd"))</f>
        <v>09/16</v>
      </c>
      <c r="G776" s="45">
        <f>SUM(MID(E776,1,1),MID(E776,2,1),MID(E776,3,1),MID(E776,4,1),MID(F776,1,1),MID(F776,2,1),MID(F776,4,1),MID(F776,5,1))</f>
        <v>42</v>
      </c>
      <c r="H776" s="45">
        <f>IF(MOD(G776,9)=0,9,MOD(G776,9))</f>
        <v>6</v>
      </c>
      <c r="I776" s="45" t="str">
        <f>IFERROR(MID("日月火水木金土",WEEKDAY(D776),1),"")</f>
        <v>金</v>
      </c>
      <c r="J776" s="305" t="s">
        <v>3297</v>
      </c>
      <c r="K776" s="203" t="str">
        <f>VLOOKUP(F776,石と花メイン,3,FALSE)</f>
        <v>■紫水晶</v>
      </c>
      <c r="L776" s="298" t="str">
        <f>VLOOKUP(F776,石と花メイン,4,FALSE)</f>
        <v>竜胆【胃病草】</v>
      </c>
      <c r="M776" s="394">
        <f>IF(OR(MONTH(F776)&lt;7,AND(MONTH(F776)=7,DAY(F776)&lt;=25)),
MOD(SUM((E776-1901)*365,259),260),
MOD(SUM((E776-1900)*365,259),260))</f>
        <v>139</v>
      </c>
      <c r="N776" s="391">
        <f>IF(AND(MONTH(F776)=7,DAY(F776)&gt;25),1,
ROUNDDOWN((SUM(VLOOKUP(MONTH(F776),D暦変換用数値,2,FALSE),DAY(F776))/28)+1,0))</f>
        <v>2</v>
      </c>
      <c r="O776" s="46">
        <f>IF(AND(MONTH(F776)=7,DAY(F776)&gt;25),DAY(F776)-25,
MOD((SUM(VLOOKUP(MONTH(F776),D暦変換用数値,2,FALSE),DAY(F776))),28)+1)</f>
        <v>25</v>
      </c>
      <c r="P776" s="407">
        <f>IF(OR(MONTH(F776)&lt;7,AND(MONTH(F776)=7,DAY(F776)&lt;=25)),
MOD(SUM((E776-1901)*365,(N776-1)*28,O776,258),260),
MOD(SUM((E776-1900)*365,(N776-1)*28,O776,258),260))</f>
        <v>191</v>
      </c>
      <c r="Q776" s="374" t="str">
        <f>VLOOKUP(MOD(P776,4),色,2,FALSE)</f>
        <v>青い</v>
      </c>
      <c r="R776" s="292" t="str">
        <f>VLOOKUP(MOD(P776,13),銀河の音,2,FALSE)</f>
        <v>太陽の</v>
      </c>
      <c r="S776" s="385" t="str">
        <f>VLOOKUP(MOD(P776,20),太陽の紋章,2,FALSE)</f>
        <v>猿</v>
      </c>
      <c r="T776" s="79"/>
    </row>
    <row r="777" spans="1:20" s="80" customFormat="1" ht="13.5" customHeight="1">
      <c r="A777" s="49" t="str">
        <f>VLOOKUP(MOD(E777,10),十干,2,FALSE)</f>
        <v>戊</v>
      </c>
      <c r="B777" s="199" t="str">
        <f>VLOOKUP(MOD(E777,12),十二支,3,FALSE)</f>
        <v xml:space="preserve">03 水 </v>
      </c>
      <c r="C777" s="200" t="str">
        <f>VLOOKUP(F777,星座,3,TRUE)</f>
        <v xml:space="preserve">02 零 </v>
      </c>
      <c r="D777" s="535">
        <v>32406</v>
      </c>
      <c r="E777" s="45">
        <f>IFERROR(YEAR(D777),LEFT(D777,4))</f>
        <v>1988</v>
      </c>
      <c r="F777" s="45" t="str">
        <f>IF(ISTEXT(D777),RIGHT(D777,5),TEXT(D777,"mm/dd"))</f>
        <v>09/20</v>
      </c>
      <c r="G777" s="45">
        <f>SUM(MID(E777,1,1),MID(E777,2,1),MID(E777,3,1),MID(E777,4,1),MID(F777,1,1),MID(F777,2,1),MID(F777,4,1),MID(F777,5,1))</f>
        <v>37</v>
      </c>
      <c r="H777" s="45">
        <f>IF(MOD(G777,9)=0,9,MOD(G777,9))</f>
        <v>1</v>
      </c>
      <c r="I777" s="45" t="str">
        <f>IFERROR(MID("日月火水木金土",WEEKDAY(D777),1),"")</f>
        <v>火</v>
      </c>
      <c r="J777" s="305" t="s">
        <v>1850</v>
      </c>
      <c r="K777" s="203" t="str">
        <f>VLOOKUP(F777,石と花メイン,3,FALSE)</f>
        <v>◆紅玉</v>
      </c>
      <c r="L777" s="298" t="str">
        <f>VLOOKUP(F777,石と花メイン,4,FALSE)</f>
        <v>サルビア【緋衣草】</v>
      </c>
      <c r="M777" s="394">
        <f>IF(OR(MONTH(F777)&lt;7,AND(MONTH(F777)=7,DAY(F777)&lt;=25)),
MOD(SUM((E777-1901)*365,259),260),
MOD(SUM((E777-1900)*365,259),260))</f>
        <v>139</v>
      </c>
      <c r="N777" s="391">
        <f>IF(AND(MONTH(F777)=7,DAY(F777)&gt;25),1,
ROUNDDOWN((SUM(VLOOKUP(MONTH(F777),D暦変換用数値,2,FALSE),DAY(F777))/28)+1,0))</f>
        <v>3</v>
      </c>
      <c r="O777" s="46">
        <f>IF(AND(MONTH(F777)=7,DAY(F777)&gt;25),DAY(F777)-25,
MOD((SUM(VLOOKUP(MONTH(F777),D暦変換用数値,2,FALSE),DAY(F777))),28)+1)</f>
        <v>1</v>
      </c>
      <c r="P777" s="407">
        <f>IF(OR(MONTH(F777)&lt;7,AND(MONTH(F777)=7,DAY(F777)&lt;=25)),
MOD(SUM((E777-1901)*365,(N777-1)*28,O777,258),260),
MOD(SUM((E777-1900)*365,(N777-1)*28,O777,258),260))</f>
        <v>195</v>
      </c>
      <c r="Q777" s="374" t="str">
        <f>VLOOKUP(MOD(P777,4),色,2,FALSE)</f>
        <v>青い</v>
      </c>
      <c r="R777" s="292" t="str">
        <f>VLOOKUP(MOD(P777,13),銀河の音,2,FALSE)</f>
        <v>宇宙の</v>
      </c>
      <c r="S777" s="385" t="str">
        <f>VLOOKUP(MOD(P777,20),太陽の紋章,2,FALSE)</f>
        <v>鷲</v>
      </c>
      <c r="T777" s="110" t="s">
        <v>6758</v>
      </c>
    </row>
    <row r="778" spans="1:20" s="80" customFormat="1" ht="13.5" customHeight="1">
      <c r="A778" s="282" t="str">
        <f>VLOOKUP(MOD(E778,10),十干,2,FALSE)</f>
        <v>庚</v>
      </c>
      <c r="B778" s="283" t="str">
        <f>VLOOKUP(MOD(E778,12),十二支,3,FALSE)</f>
        <v xml:space="preserve">03 水 </v>
      </c>
      <c r="C778" s="284" t="str">
        <f>VLOOKUP(F778,星座,3,TRUE)</f>
        <v xml:space="preserve">02 零 </v>
      </c>
      <c r="D778" s="530">
        <v>36762</v>
      </c>
      <c r="E778" s="85">
        <f>IFERROR(YEAR(D778),LEFT(D778,4))</f>
        <v>2000</v>
      </c>
      <c r="F778" s="85" t="str">
        <f>IF(ISTEXT(D778),RIGHT(D778,5),TEXT(D778,"mm/dd"))</f>
        <v>08/24</v>
      </c>
      <c r="G778" s="86">
        <f>SUM(MID(E778,1,1),MID(E778,2,1),MID(E778,3,1),MID(E778,4,1),MID(F778,1,1),MID(F778,2,1),MID(F778,4,1),MID(F778,5,1))</f>
        <v>16</v>
      </c>
      <c r="H778" s="83">
        <f>IF(MOD(G778,9)=0,9,MOD(G778,9))</f>
        <v>7</v>
      </c>
      <c r="I778" s="83" t="str">
        <f>IFERROR(MID("日月火水木金土",WEEKDAY(D778),1),"")</f>
        <v>木</v>
      </c>
      <c r="J778" s="308" t="s">
        <v>638</v>
      </c>
      <c r="K778" s="87" t="str">
        <f>VLOOKUP(F778,石と花メイン,3,FALSE)</f>
        <v>◇金剛石</v>
      </c>
      <c r="L778" s="300" t="str">
        <f>VLOOKUP(F778,石と花メイン,4,FALSE)</f>
        <v>金盞花【カレンデュラ】</v>
      </c>
      <c r="M778" s="397">
        <f>IF(OR(MONTH(F778)&lt;7,AND(MONTH(F778)=7,DAY(F778)&lt;=25)),
MOD(SUM((E778-1901)*365,259),260),
MOD(SUM((E778-1900)*365,259),260))</f>
        <v>99</v>
      </c>
      <c r="N778" s="87">
        <f>IF(AND(MONTH(F778)=7,DAY(F778)&gt;25),1,
ROUNDDOWN((SUM(VLOOKUP(MONTH(F778),D暦変換用数値,2,FALSE),DAY(F778))/28)+1,0))</f>
        <v>2</v>
      </c>
      <c r="O778" s="82">
        <f>IF(AND(MONTH(F778)=7,DAY(F778)&gt;25),DAY(F778)-25,
MOD((SUM(VLOOKUP(MONTH(F778),D暦変換用数値,2,FALSE),DAY(F778))),28)+1)</f>
        <v>2</v>
      </c>
      <c r="P778" s="409">
        <f>IF(OR(MONTH(F778)&lt;7,AND(MONTH(F778)=7,DAY(F778)&lt;=25)),
MOD(SUM((E778-1901)*365,(N778-1)*28,O778,258),260),
MOD(SUM((E778-1900)*365,(N778-1)*28,O778,258),260))</f>
        <v>128</v>
      </c>
      <c r="Q778" s="371" t="str">
        <f>VLOOKUP(MOD(P778,4),色,2,FALSE)</f>
        <v>黄色い</v>
      </c>
      <c r="R778" s="289" t="str">
        <f>VLOOKUP(MOD(P778,13),銀河の音,2,FALSE)</f>
        <v>スペクトルの</v>
      </c>
      <c r="S778" s="382" t="str">
        <f>VLOOKUP(MOD(P778,20),太陽の紋章,2,FALSE)</f>
        <v>星</v>
      </c>
      <c r="T778" s="95" t="s">
        <v>639</v>
      </c>
    </row>
    <row r="779" spans="1:20" s="80" customFormat="1" ht="13.5" customHeight="1">
      <c r="A779" s="285" t="str">
        <f>VLOOKUP(MOD(E779,10),十干,2,FALSE)</f>
        <v>壬</v>
      </c>
      <c r="B779" s="283" t="str">
        <f>VLOOKUP(MOD(E779,12),十二支,3,FALSE)</f>
        <v xml:space="preserve">03 水 </v>
      </c>
      <c r="C779" s="284" t="str">
        <f>VLOOKUP(F779,星座,3,TRUE)</f>
        <v xml:space="preserve">02 零 </v>
      </c>
      <c r="D779" s="530">
        <v>41146</v>
      </c>
      <c r="E779" s="83">
        <f>IFERROR(YEAR(D779),LEFT(D779,4))</f>
        <v>2012</v>
      </c>
      <c r="F779" s="83" t="str">
        <f>IF(ISTEXT(D779),RIGHT(D779,5),TEXT(D779,"mm/dd"))</f>
        <v>08/25</v>
      </c>
      <c r="G779" s="83">
        <f>SUM(MID(E779,1,1),MID(E779,2,1),MID(E779,3,1),MID(E779,4,1),MID(F779,1,1),MID(F779,2,1),MID(F779,4,1),MID(F779,5,1))</f>
        <v>20</v>
      </c>
      <c r="H779" s="83">
        <f>IF(MOD(G779,9)=0,9,MOD(G779,9))</f>
        <v>2</v>
      </c>
      <c r="I779" s="83" t="str">
        <f>IFERROR(MID("日月火水木金土",WEEKDAY(D779),1),"")</f>
        <v>土</v>
      </c>
      <c r="J779" s="308" t="s">
        <v>8620</v>
      </c>
      <c r="K779" s="330" t="str">
        <f>VLOOKUP(F779,石と花メイン,3,FALSE)</f>
        <v>◆猫目石</v>
      </c>
      <c r="L779" s="296" t="str">
        <f>VLOOKUP(F779,石と花メイン,4,FALSE)</f>
        <v>檜扇【烏羽玉】</v>
      </c>
      <c r="M779" s="392">
        <f>IF(OR(MONTH(F779)&lt;7,AND(MONTH(F779)=7,DAY(F779)&lt;=25)),
MOD(SUM((E779-1901)*365,259),260),
MOD(SUM((E779-1900)*365,259),260))</f>
        <v>59</v>
      </c>
      <c r="N779" s="330">
        <f>IF(AND(MONTH(F779)=7,DAY(F779)&gt;25),1,
ROUNDDOWN((SUM(VLOOKUP(MONTH(F779),D暦変換用数値,2,FALSE),DAY(F779))/28)+1,0))</f>
        <v>2</v>
      </c>
      <c r="O779" s="84">
        <f>IF(AND(MONTH(F779)=7,DAY(F779)&gt;25),DAY(F779)-25,
MOD((SUM(VLOOKUP(MONTH(F779),D暦変換用数値,2,FALSE),DAY(F779))),28)+1)</f>
        <v>3</v>
      </c>
      <c r="P779" s="405">
        <f>IF(OR(MONTH(F779)&lt;7,AND(MONTH(F779)=7,DAY(F779)&lt;=25)),
MOD(SUM((E779-1901)*365,(N779-1)*28,O779,258),260),
MOD(SUM((E779-1900)*365,(N779-1)*28,O779,258),260))</f>
        <v>89</v>
      </c>
      <c r="Q779" s="371" t="str">
        <f>VLOOKUP(MOD(P779,4),色,2,FALSE)</f>
        <v>赤い</v>
      </c>
      <c r="R779" s="289" t="str">
        <f>VLOOKUP(MOD(P779,13),銀河の音,2,FALSE)</f>
        <v>スペクトルの</v>
      </c>
      <c r="S779" s="382" t="str">
        <f>VLOOKUP(MOD(P779,20),太陽の紋章,2,FALSE)</f>
        <v>月</v>
      </c>
      <c r="T779" s="95" t="s">
        <v>8621</v>
      </c>
    </row>
    <row r="780" spans="1:20" s="80" customFormat="1" ht="13.5" customHeight="1">
      <c r="A780" s="334" t="str">
        <f>VLOOKUP(MOD(E780,10),十干,2,FALSE)</f>
        <v>壬</v>
      </c>
      <c r="B780" s="331" t="str">
        <f>VLOOKUP(MOD(E780,12),十二支,3,FALSE)</f>
        <v xml:space="preserve">03 水 </v>
      </c>
      <c r="C780" s="284" t="str">
        <f>VLOOKUP(F780,星座,3,TRUE)</f>
        <v xml:space="preserve">02 零 </v>
      </c>
      <c r="D780" s="530">
        <v>41155</v>
      </c>
      <c r="E780" s="83">
        <f>IFERROR(YEAR(D780),LEFT(D780,4))</f>
        <v>2012</v>
      </c>
      <c r="F780" s="83" t="str">
        <f>IF(ISTEXT(D780),RIGHT(D780,5),TEXT(D780,"mm/dd"))</f>
        <v>09/03</v>
      </c>
      <c r="G780" s="83">
        <f>SUM(MID(E780,1,1),MID(E780,2,1),MID(E780,3,1),MID(E780,4,1),MID(F780,1,1),MID(F780,2,1),MID(F780,4,1),MID(F780,5,1))</f>
        <v>17</v>
      </c>
      <c r="H780" s="83">
        <f>IF(MOD(G780,9)=0,9,MOD(G780,9))</f>
        <v>8</v>
      </c>
      <c r="I780" s="83" t="str">
        <f>IFERROR(MID("日月火水木金土",WEEKDAY(D780),1),"")</f>
        <v>月</v>
      </c>
      <c r="J780" s="308" t="s">
        <v>8618</v>
      </c>
      <c r="K780" s="330" t="str">
        <f>VLOOKUP(F780,石と花メイン,3,FALSE)</f>
        <v>◆翠玉</v>
      </c>
      <c r="L780" s="296" t="str">
        <f>VLOOKUP(F780,石と花メイン,4,FALSE)</f>
        <v>瓢箪</v>
      </c>
      <c r="M780" s="392">
        <f>IF(OR(MONTH(F780)&lt;7,AND(MONTH(F780)=7,DAY(F780)&lt;=25)),
MOD(SUM((E780-1901)*365,259),260),
MOD(SUM((E780-1900)*365,259),260))</f>
        <v>59</v>
      </c>
      <c r="N780" s="330">
        <f>IF(AND(MONTH(F780)=7,DAY(F780)&gt;25),1,
ROUNDDOWN((SUM(VLOOKUP(MONTH(F780),D暦変換用数値,2,FALSE),DAY(F780))/28)+1,0))</f>
        <v>2</v>
      </c>
      <c r="O780" s="84">
        <f>IF(AND(MONTH(F780)=7,DAY(F780)&gt;25),DAY(F780)-25,
MOD((SUM(VLOOKUP(MONTH(F780),D暦変換用数値,2,FALSE),DAY(F780))),28)+1)</f>
        <v>12</v>
      </c>
      <c r="P780" s="405">
        <f>IF(OR(MONTH(F780)&lt;7,AND(MONTH(F780)=7,DAY(F780)&lt;=25)),
MOD(SUM((E780-1901)*365,(N780-1)*28,O780,258),260),
MOD(SUM((E780-1900)*365,(N780-1)*28,O780,258),260))</f>
        <v>98</v>
      </c>
      <c r="Q780" s="371" t="str">
        <f>VLOOKUP(MOD(P780,4),色,2,FALSE)</f>
        <v>白い</v>
      </c>
      <c r="R780" s="289" t="str">
        <f>VLOOKUP(MOD(P780,13),銀河の音,2,FALSE)</f>
        <v>共振の</v>
      </c>
      <c r="S780" s="382" t="str">
        <f>VLOOKUP(MOD(P780,20),太陽の紋章,2,FALSE)</f>
        <v>鏡</v>
      </c>
      <c r="T780" s="109" t="s">
        <v>8619</v>
      </c>
    </row>
    <row r="781" spans="1:20" s="80" customFormat="1" ht="13.5" customHeight="1">
      <c r="A781" s="285" t="str">
        <f>VLOOKUP(MOD(E781,10),十干,2,FALSE)</f>
        <v>壬</v>
      </c>
      <c r="B781" s="283" t="str">
        <f>VLOOKUP(MOD(E781,12),十二支,3,FALSE)</f>
        <v xml:space="preserve">03 水 </v>
      </c>
      <c r="C781" s="284" t="str">
        <f>VLOOKUP(F781,星座,3,TRUE)</f>
        <v xml:space="preserve">02 零 </v>
      </c>
      <c r="D781" s="530">
        <v>41162</v>
      </c>
      <c r="E781" s="83">
        <f>IFERROR(YEAR(D781),LEFT(D781,4))</f>
        <v>2012</v>
      </c>
      <c r="F781" s="83" t="str">
        <f>IF(ISTEXT(D781),RIGHT(D781,5),TEXT(D781,"mm/dd"))</f>
        <v>09/10</v>
      </c>
      <c r="G781" s="83">
        <f>SUM(MID(E781,1,1),MID(E781,2,1),MID(E781,3,1),MID(E781,4,1),MID(F781,1,1),MID(F781,2,1),MID(F781,4,1),MID(F781,5,1))</f>
        <v>15</v>
      </c>
      <c r="H781" s="83">
        <f>IF(MOD(G781,9)=0,9,MOD(G781,9))</f>
        <v>6</v>
      </c>
      <c r="I781" s="83" t="str">
        <f>IFERROR(MID("日月火水木金土",WEEKDAY(D781),1),"")</f>
        <v>月</v>
      </c>
      <c r="J781" s="308" t="s">
        <v>8617</v>
      </c>
      <c r="K781" s="330" t="str">
        <f>VLOOKUP(F781,石と花メイン,3,FALSE)</f>
        <v>□水晶</v>
      </c>
      <c r="L781" s="296" t="str">
        <f>VLOOKUP(F781,石と花メイン,4,FALSE)</f>
        <v>孔雀草【孔雀アスター】</v>
      </c>
      <c r="M781" s="392">
        <f>IF(OR(MONTH(F781)&lt;7,AND(MONTH(F781)=7,DAY(F781)&lt;=25)),
MOD(SUM((E781-1901)*365,259),260),
MOD(SUM((E781-1900)*365,259),260))</f>
        <v>59</v>
      </c>
      <c r="N781" s="330">
        <f>IF(AND(MONTH(F781)=7,DAY(F781)&gt;25),1,
ROUNDDOWN((SUM(VLOOKUP(MONTH(F781),D暦変換用数値,2,FALSE),DAY(F781))/28)+1,0))</f>
        <v>2</v>
      </c>
      <c r="O781" s="84">
        <f>IF(AND(MONTH(F781)=7,DAY(F781)&gt;25),DAY(F781)-25,
MOD((SUM(VLOOKUP(MONTH(F781),D暦変換用数値,2,FALSE),DAY(F781))),28)+1)</f>
        <v>19</v>
      </c>
      <c r="P781" s="405">
        <f>IF(OR(MONTH(F781)&lt;7,AND(MONTH(F781)=7,DAY(F781)&lt;=25)),
MOD(SUM((E781-1901)*365,(N781-1)*28,O781,258),260),
MOD(SUM((E781-1900)*365,(N781-1)*28,O781,258),260))</f>
        <v>105</v>
      </c>
      <c r="Q781" s="371" t="str">
        <f>VLOOKUP(MOD(P781,4),色,2,FALSE)</f>
        <v>赤い</v>
      </c>
      <c r="R781" s="289" t="str">
        <f>VLOOKUP(MOD(P781,13),銀河の音,2,FALSE)</f>
        <v>磁気の</v>
      </c>
      <c r="S781" s="382" t="str">
        <f>VLOOKUP(MOD(P781,20),太陽の紋章,2,FALSE)</f>
        <v>蛇</v>
      </c>
      <c r="T781" s="100" t="s">
        <v>8616</v>
      </c>
    </row>
    <row r="782" spans="1:20" s="80" customFormat="1" ht="13.5" customHeight="1">
      <c r="A782" s="50" t="str">
        <f>VLOOKUP(MOD(E782,10),十干,2,FALSE)</f>
        <v>庚</v>
      </c>
      <c r="B782" s="199" t="str">
        <f>VLOOKUP(MOD(E782,12),十二支,3,FALSE)</f>
        <v xml:space="preserve">03 水 </v>
      </c>
      <c r="C782" s="200" t="str">
        <f>VLOOKUP(F782,星座,3,TRUE)</f>
        <v xml:space="preserve">02 零 </v>
      </c>
      <c r="D782" s="531" t="s">
        <v>4454</v>
      </c>
      <c r="E782" s="1" t="str">
        <f>IFERROR(YEAR(D782),LEFT(D782,4))</f>
        <v>1880</v>
      </c>
      <c r="F782" s="1" t="str">
        <f>IF(ISTEXT(D782),RIGHT(D782,5),TEXT(D782,"mm/dd"))</f>
        <v>08/31</v>
      </c>
      <c r="G782" s="44">
        <f>SUM(MID(E782,1,1),MID(E782,2,1),MID(E782,3,1),MID(E782,4,1),MID(F782,1,1),MID(F782,2,1),MID(F782,4,1),MID(F782,5,1))</f>
        <v>29</v>
      </c>
      <c r="H782" s="45">
        <f>IF(MOD(G782,9)=0,9,MOD(G782,9))</f>
        <v>2</v>
      </c>
      <c r="I782" s="45" t="str">
        <f>IFERROR(MID("日月火水木金土",WEEKDAY(D782),1),"")</f>
        <v/>
      </c>
      <c r="J782" s="304" t="s">
        <v>1482</v>
      </c>
      <c r="K782" s="202" t="str">
        <f>VLOOKUP(F782,石と花メイン,3,FALSE)</f>
        <v>□水晶</v>
      </c>
      <c r="L782" s="297" t="str">
        <f>VLOOKUP(F782,石と花メイン,4,FALSE)</f>
        <v>ハイビスカス【仏桑華】</v>
      </c>
      <c r="M782" s="393">
        <f>IF(OR(MONTH(F782)&lt;7,AND(MONTH(F782)=7,DAY(F782)&lt;=25)),
MOD(SUM((E782-1901)*365,259),260),
MOD(SUM((E782-1900)*365,259),260))</f>
        <v>239</v>
      </c>
      <c r="N782" s="390">
        <f>IF(AND(MONTH(F782)=7,DAY(F782)&gt;25),1,
ROUNDDOWN((SUM(VLOOKUP(MONTH(F782),D暦変換用数値,2,FALSE),DAY(F782))/28)+1,0))</f>
        <v>2</v>
      </c>
      <c r="O782" s="205">
        <f>IF(AND(MONTH(F782)=7,DAY(F782)&gt;25),DAY(F782)-25,
MOD((SUM(VLOOKUP(MONTH(F782),D暦変換用数値,2,FALSE),DAY(F782))),28)+1)</f>
        <v>9</v>
      </c>
      <c r="P782" s="406">
        <f>IF(OR(MONTH(F782)&lt;7,AND(MONTH(F782)=7,DAY(F782)&lt;=25)),
MOD(SUM((E782-1901)*365,(N782-1)*28,O782,258),260),
MOD(SUM((E782-1900)*365,(N782-1)*28,O782,258),260))</f>
        <v>15</v>
      </c>
      <c r="Q782" s="374" t="str">
        <f>VLOOKUP(MOD(P782,4),色,2,FALSE)</f>
        <v>青い</v>
      </c>
      <c r="R782" s="292" t="str">
        <f>VLOOKUP(MOD(P782,13),銀河の音,2,FALSE)</f>
        <v>月の</v>
      </c>
      <c r="S782" s="385" t="str">
        <f>VLOOKUP(MOD(P782,20),太陽の紋章,2,FALSE)</f>
        <v>鷲</v>
      </c>
      <c r="T782" s="106" t="s">
        <v>2117</v>
      </c>
    </row>
    <row r="783" spans="1:20" s="80" customFormat="1" ht="13.5" customHeight="1">
      <c r="A783" s="282" t="str">
        <f>VLOOKUP(MOD(E783,10),十干,2,FALSE)</f>
        <v>戊</v>
      </c>
      <c r="B783" s="283" t="str">
        <f>VLOOKUP(MOD(E783,12),十二支,3,FALSE)</f>
        <v xml:space="preserve">03 水 </v>
      </c>
      <c r="C783" s="284" t="str">
        <f>VLOOKUP(F783,星座,3,TRUE)</f>
        <v xml:space="preserve">03 水 </v>
      </c>
      <c r="D783" s="533">
        <v>10369</v>
      </c>
      <c r="E783" s="83">
        <f>IFERROR(YEAR(D783),LEFT(D783,4))</f>
        <v>1928</v>
      </c>
      <c r="F783" s="83" t="str">
        <f>IF(ISTEXT(D783),RIGHT(D783,5),TEXT(D783,"mm/dd"))</f>
        <v>05/21</v>
      </c>
      <c r="G783" s="83">
        <f>SUM(MID(E783,1,1),MID(E783,2,1),MID(E783,3,1),MID(E783,4,1),MID(F783,1,1),MID(F783,2,1),MID(F783,4,1),MID(F783,5,1))</f>
        <v>28</v>
      </c>
      <c r="H783" s="83">
        <f>IF(MOD(G783,9)=0,9,MOD(G783,9))</f>
        <v>1</v>
      </c>
      <c r="I783" s="83" t="str">
        <f>IFERROR(MID("日月火水木金土",WEEKDAY(D783),1),"")</f>
        <v>月</v>
      </c>
      <c r="J783" s="303" t="s">
        <v>6596</v>
      </c>
      <c r="K783" s="87" t="str">
        <f>VLOOKUP(F783,石と花メイン,3,FALSE)</f>
        <v>■紅水晶</v>
      </c>
      <c r="L783" s="296" t="str">
        <f>VLOOKUP(F783,石と花メイン,4,FALSE)</f>
        <v>藤【二季草】</v>
      </c>
      <c r="M783" s="392">
        <f>IF(OR(MONTH(F783)&lt;7,AND(MONTH(F783)=7,DAY(F783)&lt;=25)),
MOD(SUM((E783-1901)*365,259),260),
MOD(SUM((E783-1900)*365,259),260))</f>
        <v>234</v>
      </c>
      <c r="N783" s="330">
        <f>IF(AND(MONTH(F783)=7,DAY(F783)&gt;25),1,
ROUNDDOWN((SUM(VLOOKUP(MONTH(F783),D暦変換用数値,2,FALSE),DAY(F783))/28)+1,0))</f>
        <v>11</v>
      </c>
      <c r="O783" s="84">
        <f>IF(AND(MONTH(F783)=7,DAY(F783)&gt;25),DAY(F783)-25,
MOD((SUM(VLOOKUP(MONTH(F783),D暦変換用数値,2,FALSE),DAY(F783))),28)+1)</f>
        <v>20</v>
      </c>
      <c r="P783" s="405">
        <f>IF(OR(MONTH(F783)&lt;7,AND(MONTH(F783)=7,DAY(F783)&lt;=25)),
MOD(SUM((E783-1901)*365,(N783-1)*28,O783,258),260),
MOD(SUM((E783-1900)*365,(N783-1)*28,O783,258),260))</f>
        <v>13</v>
      </c>
      <c r="Q783" s="371" t="str">
        <f>VLOOKUP(MOD(P783,4),色,2,FALSE)</f>
        <v>赤い</v>
      </c>
      <c r="R783" s="289" t="str">
        <f>VLOOKUP(MOD(P783,13),銀河の音,2,FALSE)</f>
        <v>宇宙の</v>
      </c>
      <c r="S783" s="382" t="str">
        <f>VLOOKUP(MOD(P783,20),太陽の紋章,2,FALSE)</f>
        <v>空歩く者</v>
      </c>
      <c r="T783" s="95" t="s">
        <v>4898</v>
      </c>
    </row>
    <row r="784" spans="1:20" s="80" customFormat="1" ht="13.5" customHeight="1">
      <c r="A784" s="50" t="str">
        <f>VLOOKUP(MOD(E784,10),十干,2,FALSE)</f>
        <v>戊</v>
      </c>
      <c r="B784" s="199" t="str">
        <f>VLOOKUP(MOD(E784,12),十二支,3,FALSE)</f>
        <v xml:space="preserve">03 水 </v>
      </c>
      <c r="C784" s="200" t="str">
        <f>VLOOKUP(F784,星座,3,TRUE)</f>
        <v xml:space="preserve">03 水 </v>
      </c>
      <c r="D784" s="531">
        <v>10393</v>
      </c>
      <c r="E784" s="1">
        <f>IFERROR(YEAR(D784),LEFT(D784,4))</f>
        <v>1928</v>
      </c>
      <c r="F784" s="1" t="str">
        <f>IF(ISTEXT(D784),RIGHT(D784,5),TEXT(D784,"mm/dd"))</f>
        <v>06/14</v>
      </c>
      <c r="G784" s="44">
        <f>SUM(MID(E784,1,1),MID(E784,2,1),MID(E784,3,1),MID(E784,4,1),MID(F784,1,1),MID(F784,2,1),MID(F784,4,1),MID(F784,5,1))</f>
        <v>31</v>
      </c>
      <c r="H784" s="45">
        <f>IF(MOD(G784,9)=0,9,MOD(G784,9))</f>
        <v>4</v>
      </c>
      <c r="I784" s="45" t="str">
        <f>IFERROR(MID("日月火水木金土",WEEKDAY(D784),1),"")</f>
        <v>木</v>
      </c>
      <c r="J784" s="304" t="s">
        <v>4777</v>
      </c>
      <c r="K784" s="202" t="str">
        <f>VLOOKUP(F784,石と花メイン,3,FALSE)</f>
        <v>○真珠</v>
      </c>
      <c r="L784" s="297" t="str">
        <f>VLOOKUP(F784,石と花メイン,4,FALSE)</f>
        <v>瑠璃繁縷【アナガリス】</v>
      </c>
      <c r="M784" s="393">
        <f>IF(OR(MONTH(F784)&lt;7,AND(MONTH(F784)=7,DAY(F784)&lt;=25)),
MOD(SUM((E784-1901)*365,259),260),
MOD(SUM((E784-1900)*365,259),260))</f>
        <v>234</v>
      </c>
      <c r="N784" s="390">
        <f>IF(AND(MONTH(F784)=7,DAY(F784)&gt;25),1,
ROUNDDOWN((SUM(VLOOKUP(MONTH(F784),D暦変換用数値,2,FALSE),DAY(F784))/28)+1,0))</f>
        <v>12</v>
      </c>
      <c r="O784" s="205">
        <f>IF(AND(MONTH(F784)=7,DAY(F784)&gt;25),DAY(F784)-25,
MOD((SUM(VLOOKUP(MONTH(F784),D暦変換用数値,2,FALSE),DAY(F784))),28)+1)</f>
        <v>16</v>
      </c>
      <c r="P784" s="406">
        <f>IF(OR(MONTH(F784)&lt;7,AND(MONTH(F784)=7,DAY(F784)&lt;=25)),
MOD(SUM((E784-1901)*365,(N784-1)*28,O784,258),260),
MOD(SUM((E784-1900)*365,(N784-1)*28,O784,258),260))</f>
        <v>37</v>
      </c>
      <c r="Q784" s="372" t="str">
        <f>VLOOKUP(MOD(P784,4),色,2,FALSE)</f>
        <v>赤い</v>
      </c>
      <c r="R784" s="290" t="str">
        <f>VLOOKUP(MOD(P784,13),銀河の音,2,FALSE)</f>
        <v>スペクトルの</v>
      </c>
      <c r="S784" s="383" t="str">
        <f>VLOOKUP(MOD(P784,20),太陽の紋章,2,FALSE)</f>
        <v>地球</v>
      </c>
      <c r="T784" s="97" t="s">
        <v>4566</v>
      </c>
    </row>
    <row r="785" spans="1:20" s="80" customFormat="1" ht="13.5" customHeight="1">
      <c r="A785" s="50" t="str">
        <f>VLOOKUP(MOD(E785,10),十干,2,FALSE)</f>
        <v>戊</v>
      </c>
      <c r="B785" s="199" t="str">
        <f>VLOOKUP(MOD(E785,12),十二支,3,FALSE)</f>
        <v xml:space="preserve">03 水 </v>
      </c>
      <c r="C785" s="200" t="str">
        <f>VLOOKUP(F785,星座,3,TRUE)</f>
        <v xml:space="preserve">03 水 </v>
      </c>
      <c r="D785" s="531">
        <v>10393</v>
      </c>
      <c r="E785" s="1">
        <f>IFERROR(YEAR(D785),LEFT(D785,4))</f>
        <v>1928</v>
      </c>
      <c r="F785" s="1" t="str">
        <f>IF(ISTEXT(D785),RIGHT(D785,5),TEXT(D785,"mm/dd"))</f>
        <v>06/14</v>
      </c>
      <c r="G785" s="44">
        <f>SUM(MID(E785,1,1),MID(E785,2,1),MID(E785,3,1),MID(E785,4,1),MID(F785,1,1),MID(F785,2,1),MID(F785,4,1),MID(F785,5,1))</f>
        <v>31</v>
      </c>
      <c r="H785" s="45">
        <f>IF(MOD(G785,9)=0,9,MOD(G785,9))</f>
        <v>4</v>
      </c>
      <c r="I785" s="45" t="str">
        <f>IFERROR(MID("日月火水木金土",WEEKDAY(D785),1),"")</f>
        <v>木</v>
      </c>
      <c r="J785" s="304" t="s">
        <v>4778</v>
      </c>
      <c r="K785" s="202" t="str">
        <f>VLOOKUP(F785,石と花メイン,3,FALSE)</f>
        <v>○真珠</v>
      </c>
      <c r="L785" s="297" t="str">
        <f>VLOOKUP(F785,石と花メイン,4,FALSE)</f>
        <v>瑠璃繁縷【アナガリス】</v>
      </c>
      <c r="M785" s="393">
        <f>IF(OR(MONTH(F785)&lt;7,AND(MONTH(F785)=7,DAY(F785)&lt;=25)),
MOD(SUM((E785-1901)*365,259),260),
MOD(SUM((E785-1900)*365,259),260))</f>
        <v>234</v>
      </c>
      <c r="N785" s="390">
        <f>IF(AND(MONTH(F785)=7,DAY(F785)&gt;25),1,
ROUNDDOWN((SUM(VLOOKUP(MONTH(F785),D暦変換用数値,2,FALSE),DAY(F785))/28)+1,0))</f>
        <v>12</v>
      </c>
      <c r="O785" s="205">
        <f>IF(AND(MONTH(F785)=7,DAY(F785)&gt;25),DAY(F785)-25,
MOD((SUM(VLOOKUP(MONTH(F785),D暦変換用数値,2,FALSE),DAY(F785))),28)+1)</f>
        <v>16</v>
      </c>
      <c r="P785" s="406">
        <f>IF(OR(MONTH(F785)&lt;7,AND(MONTH(F785)=7,DAY(F785)&lt;=25)),
MOD(SUM((E785-1901)*365,(N785-1)*28,O785,258),260),
MOD(SUM((E785-1900)*365,(N785-1)*28,O785,258),260))</f>
        <v>37</v>
      </c>
      <c r="Q785" s="372" t="str">
        <f>VLOOKUP(MOD(P785,4),色,2,FALSE)</f>
        <v>赤い</v>
      </c>
      <c r="R785" s="290" t="str">
        <f>VLOOKUP(MOD(P785,13),銀河の音,2,FALSE)</f>
        <v>スペクトルの</v>
      </c>
      <c r="S785" s="383" t="str">
        <f>VLOOKUP(MOD(P785,20),太陽の紋章,2,FALSE)</f>
        <v>地球</v>
      </c>
      <c r="T785" s="99" t="s">
        <v>4567</v>
      </c>
    </row>
    <row r="786" spans="1:20" s="80" customFormat="1" ht="13.5" customHeight="1">
      <c r="A786" s="76" t="str">
        <f>VLOOKUP(MOD(E786,10),十干,2,FALSE)</f>
        <v>戊</v>
      </c>
      <c r="B786" s="199" t="str">
        <f>VLOOKUP(MOD(E786,12),十二支,3,FALSE)</f>
        <v xml:space="preserve">03 水 </v>
      </c>
      <c r="C786" s="200" t="str">
        <f>VLOOKUP(F786,星座,3,TRUE)</f>
        <v xml:space="preserve">03 水 </v>
      </c>
      <c r="D786" s="534">
        <v>10396</v>
      </c>
      <c r="E786" s="116">
        <f>IFERROR(YEAR(D786),LEFT(D786,4))</f>
        <v>1928</v>
      </c>
      <c r="F786" s="116" t="str">
        <f>IF(ISTEXT(D786),RIGHT(D786,5),TEXT(D786,"mm/dd"))</f>
        <v>06/17</v>
      </c>
      <c r="G786" s="116">
        <f>SUM(MID(E786,1,1),MID(E786,2,1),MID(E786,3,1),MID(E786,4,1),MID(F786,1,1),MID(F786,2,1),MID(F786,4,1),MID(F786,5,1))</f>
        <v>34</v>
      </c>
      <c r="H786" s="116">
        <f>IF(MOD(G786,9)=0,9,MOD(G786,9))</f>
        <v>7</v>
      </c>
      <c r="I786" s="116" t="str">
        <f>IFERROR(MID("日月火水木金土",WEEKDAY(D786),1),"")</f>
        <v>日</v>
      </c>
      <c r="J786" s="306" t="s">
        <v>7207</v>
      </c>
      <c r="K786" s="203" t="str">
        <f>VLOOKUP(F786,石と花メイン,3,FALSE)</f>
        <v>◆青玉</v>
      </c>
      <c r="L786" s="299" t="str">
        <f>VLOOKUP(F786,石と花メイン,4,FALSE)</f>
        <v>白詰草【クローバー】</v>
      </c>
      <c r="M786" s="395">
        <f>IF(OR(MONTH(F786)&lt;7,AND(MONTH(F786)=7,DAY(F786)&lt;=25)),
MOD(SUM((E786-1901)*365,259),260),
MOD(SUM((E786-1900)*365,259),260))</f>
        <v>234</v>
      </c>
      <c r="N786" s="121">
        <f>IF(AND(MONTH(F786)=7,DAY(F786)&gt;25),1,
ROUNDDOWN((SUM(VLOOKUP(MONTH(F786),D暦変換用数値,2,FALSE),DAY(F786))/28)+1,0))</f>
        <v>12</v>
      </c>
      <c r="O786" s="117">
        <f>IF(AND(MONTH(F786)=7,DAY(F786)&gt;25),DAY(F786)-25,
MOD((SUM(VLOOKUP(MONTH(F786),D暦変換用数値,2,FALSE),DAY(F786))),28)+1)</f>
        <v>19</v>
      </c>
      <c r="P786" s="408">
        <f>IF(OR(MONTH(F786)&lt;7,AND(MONTH(F786)=7,DAY(F786)&lt;=25)),
MOD(SUM((E786-1901)*365,(N786-1)*28,O786,258),260),
MOD(SUM((E786-1900)*365,(N786-1)*28,O786,258),260))</f>
        <v>40</v>
      </c>
      <c r="Q786" s="379" t="str">
        <f>VLOOKUP(MOD(P786,4),色,2,FALSE)</f>
        <v>黄色い</v>
      </c>
      <c r="R786" s="291" t="str">
        <f>VLOOKUP(MOD(P786,13),銀河の音,2,FALSE)</f>
        <v>磁気の</v>
      </c>
      <c r="S786" s="384" t="str">
        <f>VLOOKUP(MOD(P786,20),太陽の紋章,2,FALSE)</f>
        <v>太陽</v>
      </c>
      <c r="T786" s="144" t="s">
        <v>7209</v>
      </c>
    </row>
    <row r="787" spans="1:20" s="80" customFormat="1" ht="13.5" customHeight="1">
      <c r="A787" s="50" t="str">
        <f>VLOOKUP(MOD(E787,10),十干,2,FALSE)</f>
        <v>庚</v>
      </c>
      <c r="B787" s="199" t="str">
        <f>VLOOKUP(MOD(E787,12),十二支,3,FALSE)</f>
        <v xml:space="preserve">03 水 </v>
      </c>
      <c r="C787" s="200" t="str">
        <f>VLOOKUP(F787,星座,3,TRUE)</f>
        <v xml:space="preserve">03 水 </v>
      </c>
      <c r="D787" s="531">
        <v>14756</v>
      </c>
      <c r="E787" s="1">
        <f>IFERROR(YEAR(D787),LEFT(D787,4))</f>
        <v>1940</v>
      </c>
      <c r="F787" s="1" t="str">
        <f>IF(ISTEXT(D787),RIGHT(D787,5),TEXT(D787,"mm/dd"))</f>
        <v>05/25</v>
      </c>
      <c r="G787" s="44">
        <f>SUM(MID(E787,1,1),MID(E787,2,1),MID(E787,3,1),MID(E787,4,1),MID(F787,1,1),MID(F787,2,1),MID(F787,4,1),MID(F787,5,1))</f>
        <v>26</v>
      </c>
      <c r="H787" s="45">
        <f>IF(MOD(G787,9)=0,9,MOD(G787,9))</f>
        <v>8</v>
      </c>
      <c r="I787" s="45" t="str">
        <f>IFERROR(MID("日月火水木金土",WEEKDAY(D787),1),"")</f>
        <v>土</v>
      </c>
      <c r="J787" s="304" t="s">
        <v>4779</v>
      </c>
      <c r="K787" s="202" t="str">
        <f>VLOOKUP(F787,石と花メイン,3,FALSE)</f>
        <v>●瑠璃</v>
      </c>
      <c r="L787" s="297" t="str">
        <f>VLOOKUP(F787,石と花メイン,4,FALSE)</f>
        <v>ヒソップ【柳薄荷】</v>
      </c>
      <c r="M787" s="393">
        <f>IF(OR(MONTH(F787)&lt;7,AND(MONTH(F787)=7,DAY(F787)&lt;=25)),
MOD(SUM((E787-1901)*365,259),260),
MOD(SUM((E787-1900)*365,259),260))</f>
        <v>194</v>
      </c>
      <c r="N787" s="390">
        <f>IF(AND(MONTH(F787)=7,DAY(F787)&gt;25),1,
ROUNDDOWN((SUM(VLOOKUP(MONTH(F787),D暦変換用数値,2,FALSE),DAY(F787))/28)+1,0))</f>
        <v>11</v>
      </c>
      <c r="O787" s="205">
        <f>IF(AND(MONTH(F787)=7,DAY(F787)&gt;25),DAY(F787)-25,
MOD((SUM(VLOOKUP(MONTH(F787),D暦変換用数値,2,FALSE),DAY(F787))),28)+1)</f>
        <v>24</v>
      </c>
      <c r="P787" s="406">
        <f>IF(OR(MONTH(F787)&lt;7,AND(MONTH(F787)=7,DAY(F787)&lt;=25)),
MOD(SUM((E787-1901)*365,(N787-1)*28,O787,258),260),
MOD(SUM((E787-1900)*365,(N787-1)*28,O787,258),260))</f>
        <v>237</v>
      </c>
      <c r="Q787" s="372" t="str">
        <f>VLOOKUP(MOD(P787,4),色,2,FALSE)</f>
        <v>赤い</v>
      </c>
      <c r="R787" s="290" t="str">
        <f>VLOOKUP(MOD(P787,13),銀河の音,2,FALSE)</f>
        <v>電気の</v>
      </c>
      <c r="S787" s="383" t="str">
        <f>VLOOKUP(MOD(P787,20),太陽の紋章,2,FALSE)</f>
        <v>地球</v>
      </c>
      <c r="T787" s="98" t="s">
        <v>3736</v>
      </c>
    </row>
    <row r="788" spans="1:20" s="80" customFormat="1" ht="13.5" customHeight="1">
      <c r="A788" s="50" t="str">
        <f>VLOOKUP(MOD(E788,10),十干,2,FALSE)</f>
        <v>庚</v>
      </c>
      <c r="B788" s="199" t="str">
        <f>VLOOKUP(MOD(E788,12),十二支,3,FALSE)</f>
        <v xml:space="preserve">03 水 </v>
      </c>
      <c r="C788" s="200" t="str">
        <f>VLOOKUP(F788,星座,3,TRUE)</f>
        <v xml:space="preserve">03 水 </v>
      </c>
      <c r="D788" s="531">
        <v>14759</v>
      </c>
      <c r="E788" s="1">
        <f>IFERROR(YEAR(D788),LEFT(D788,4))</f>
        <v>1940</v>
      </c>
      <c r="F788" s="1" t="str">
        <f>IF(ISTEXT(D788),RIGHT(D788,5),TEXT(D788,"mm/dd"))</f>
        <v>05/28</v>
      </c>
      <c r="G788" s="44">
        <f>SUM(MID(E788,1,1),MID(E788,2,1),MID(E788,3,1),MID(E788,4,1),MID(F788,1,1),MID(F788,2,1),MID(F788,4,1),MID(F788,5,1))</f>
        <v>29</v>
      </c>
      <c r="H788" s="45">
        <f>IF(MOD(G788,9)=0,9,MOD(G788,9))</f>
        <v>2</v>
      </c>
      <c r="I788" s="45" t="str">
        <f>IFERROR(MID("日月火水木金土",WEEKDAY(D788),1),"")</f>
        <v>火</v>
      </c>
      <c r="J788" s="304" t="s">
        <v>4780</v>
      </c>
      <c r="K788" s="202" t="str">
        <f>VLOOKUP(F788,石と花メイン,3,FALSE)</f>
        <v>◆紅玉</v>
      </c>
      <c r="L788" s="297" t="str">
        <f>VLOOKUP(F788,石と花メイン,4,FALSE)</f>
        <v>延齢草</v>
      </c>
      <c r="M788" s="393">
        <f>IF(OR(MONTH(F788)&lt;7,AND(MONTH(F788)=7,DAY(F788)&lt;=25)),
MOD(SUM((E788-1901)*365,259),260),
MOD(SUM((E788-1900)*365,259),260))</f>
        <v>194</v>
      </c>
      <c r="N788" s="390">
        <f>IF(AND(MONTH(F788)=7,DAY(F788)&gt;25),1,
ROUNDDOWN((SUM(VLOOKUP(MONTH(F788),D暦変換用数値,2,FALSE),DAY(F788))/28)+1,0))</f>
        <v>11</v>
      </c>
      <c r="O788" s="205">
        <f>IF(AND(MONTH(F788)=7,DAY(F788)&gt;25),DAY(F788)-25,
MOD((SUM(VLOOKUP(MONTH(F788),D暦変換用数値,2,FALSE),DAY(F788))),28)+1)</f>
        <v>27</v>
      </c>
      <c r="P788" s="406">
        <f>IF(OR(MONTH(F788)&lt;7,AND(MONTH(F788)=7,DAY(F788)&lt;=25)),
MOD(SUM((E788-1901)*365,(N788-1)*28,O788,258),260),
MOD(SUM((E788-1900)*365,(N788-1)*28,O788,258),260))</f>
        <v>240</v>
      </c>
      <c r="Q788" s="373" t="str">
        <f>VLOOKUP(MOD(P788,4),色,2,FALSE)</f>
        <v>黄色い</v>
      </c>
      <c r="R788" s="291" t="str">
        <f>VLOOKUP(MOD(P788,13),銀河の音,2,FALSE)</f>
        <v>律動の</v>
      </c>
      <c r="S788" s="384" t="str">
        <f>VLOOKUP(MOD(P788,20),太陽の紋章,2,FALSE)</f>
        <v>太陽</v>
      </c>
      <c r="T788" s="97" t="s">
        <v>4568</v>
      </c>
    </row>
    <row r="789" spans="1:20" s="80" customFormat="1" ht="13.5" customHeight="1">
      <c r="A789" s="50" t="str">
        <f>VLOOKUP(MOD(E789,10),十干,2,FALSE)</f>
        <v>庚</v>
      </c>
      <c r="B789" s="199" t="str">
        <f>VLOOKUP(MOD(E789,12),十二支,3,FALSE)</f>
        <v xml:space="preserve">03 水 </v>
      </c>
      <c r="C789" s="200" t="str">
        <f>VLOOKUP(F789,星座,3,TRUE)</f>
        <v xml:space="preserve">03 水 </v>
      </c>
      <c r="D789" s="531">
        <v>14759</v>
      </c>
      <c r="E789" s="1">
        <f>IFERROR(YEAR(D789),LEFT(D789,4))</f>
        <v>1940</v>
      </c>
      <c r="F789" s="1" t="str">
        <f>IF(ISTEXT(D789),RIGHT(D789,5),TEXT(D789,"mm/dd"))</f>
        <v>05/28</v>
      </c>
      <c r="G789" s="44">
        <f>SUM(MID(E789,1,1),MID(E789,2,1),MID(E789,3,1),MID(E789,4,1),MID(F789,1,1),MID(F789,2,1),MID(F789,4,1),MID(F789,5,1))</f>
        <v>29</v>
      </c>
      <c r="H789" s="45">
        <f>IF(MOD(G789,9)=0,9,MOD(G789,9))</f>
        <v>2</v>
      </c>
      <c r="I789" s="45" t="str">
        <f>IFERROR(MID("日月火水木金土",WEEKDAY(D789),1),"")</f>
        <v>火</v>
      </c>
      <c r="J789" s="304" t="s">
        <v>4781</v>
      </c>
      <c r="K789" s="202" t="str">
        <f>VLOOKUP(F789,石と花メイン,3,FALSE)</f>
        <v>◆紅玉</v>
      </c>
      <c r="L789" s="297" t="str">
        <f>VLOOKUP(F789,石と花メイン,4,FALSE)</f>
        <v>延齢草</v>
      </c>
      <c r="M789" s="393">
        <f>IF(OR(MONTH(F789)&lt;7,AND(MONTH(F789)=7,DAY(F789)&lt;=25)),
MOD(SUM((E789-1901)*365,259),260),
MOD(SUM((E789-1900)*365,259),260))</f>
        <v>194</v>
      </c>
      <c r="N789" s="390">
        <f>IF(AND(MONTH(F789)=7,DAY(F789)&gt;25),1,
ROUNDDOWN((SUM(VLOOKUP(MONTH(F789),D暦変換用数値,2,FALSE),DAY(F789))/28)+1,0))</f>
        <v>11</v>
      </c>
      <c r="O789" s="205">
        <f>IF(AND(MONTH(F789)=7,DAY(F789)&gt;25),DAY(F789)-25,
MOD((SUM(VLOOKUP(MONTH(F789),D暦変換用数値,2,FALSE),DAY(F789))),28)+1)</f>
        <v>27</v>
      </c>
      <c r="P789" s="406">
        <f>IF(OR(MONTH(F789)&lt;7,AND(MONTH(F789)=7,DAY(F789)&lt;=25)),
MOD(SUM((E789-1901)*365,(N789-1)*28,O789,258),260),
MOD(SUM((E789-1900)*365,(N789-1)*28,O789,258),260))</f>
        <v>240</v>
      </c>
      <c r="Q789" s="373" t="str">
        <f>VLOOKUP(MOD(P789,4),色,2,FALSE)</f>
        <v>黄色い</v>
      </c>
      <c r="R789" s="291" t="str">
        <f>VLOOKUP(MOD(P789,13),銀河の音,2,FALSE)</f>
        <v>律動の</v>
      </c>
      <c r="S789" s="384" t="str">
        <f>VLOOKUP(MOD(P789,20),太陽の紋章,2,FALSE)</f>
        <v>太陽</v>
      </c>
      <c r="T789" s="98" t="s">
        <v>3736</v>
      </c>
    </row>
    <row r="790" spans="1:20" s="80" customFormat="1" ht="13.5" customHeight="1">
      <c r="A790" s="50" t="str">
        <f>VLOOKUP(MOD(E790,10),十干,2,FALSE)</f>
        <v>庚</v>
      </c>
      <c r="B790" s="199" t="str">
        <f>VLOOKUP(MOD(E790,12),十二支,3,FALSE)</f>
        <v xml:space="preserve">03 水 </v>
      </c>
      <c r="C790" s="200" t="str">
        <f>VLOOKUP(F790,星座,3,TRUE)</f>
        <v xml:space="preserve">03 水 </v>
      </c>
      <c r="D790" s="531">
        <v>14781</v>
      </c>
      <c r="E790" s="1">
        <f>IFERROR(YEAR(D790),LEFT(D790,4))</f>
        <v>1940</v>
      </c>
      <c r="F790" s="1" t="str">
        <f>IF(ISTEXT(D790),RIGHT(D790,5),TEXT(D790,"mm/dd"))</f>
        <v>06/19</v>
      </c>
      <c r="G790" s="44">
        <f>SUM(MID(E790,1,1),MID(E790,2,1),MID(E790,3,1),MID(E790,4,1),MID(F790,1,1),MID(F790,2,1),MID(F790,4,1),MID(F790,5,1))</f>
        <v>30</v>
      </c>
      <c r="H790" s="45">
        <f>IF(MOD(G790,9)=0,9,MOD(G790,9))</f>
        <v>3</v>
      </c>
      <c r="I790" s="45" t="str">
        <f>IFERROR(MID("日月火水木金土",WEEKDAY(D790),1),"")</f>
        <v>水</v>
      </c>
      <c r="J790" s="304" t="s">
        <v>4782</v>
      </c>
      <c r="K790" s="202" t="str">
        <f>VLOOKUP(F790,石と花メイン,3,FALSE)</f>
        <v>□水晶</v>
      </c>
      <c r="L790" s="297" t="str">
        <f>VLOOKUP(F790,石と花メイン,4,FALSE)</f>
        <v>イキシア【槍水仙】</v>
      </c>
      <c r="M790" s="393">
        <f>IF(OR(MONTH(F790)&lt;7,AND(MONTH(F790)=7,DAY(F790)&lt;=25)),
MOD(SUM((E790-1901)*365,259),260),
MOD(SUM((E790-1900)*365,259),260))</f>
        <v>194</v>
      </c>
      <c r="N790" s="390">
        <f>IF(AND(MONTH(F790)=7,DAY(F790)&gt;25),1,
ROUNDDOWN((SUM(VLOOKUP(MONTH(F790),D暦変換用数値,2,FALSE),DAY(F790))/28)+1,0))</f>
        <v>12</v>
      </c>
      <c r="O790" s="205">
        <f>IF(AND(MONTH(F790)=7,DAY(F790)&gt;25),DAY(F790)-25,
MOD((SUM(VLOOKUP(MONTH(F790),D暦変換用数値,2,FALSE),DAY(F790))),28)+1)</f>
        <v>21</v>
      </c>
      <c r="P790" s="406">
        <f>IF(OR(MONTH(F790)&lt;7,AND(MONTH(F790)=7,DAY(F790)&lt;=25)),
MOD(SUM((E790-1901)*365,(N790-1)*28,O790,258),260),
MOD(SUM((E790-1900)*365,(N790-1)*28,O790,258),260))</f>
        <v>2</v>
      </c>
      <c r="Q790" s="375" t="str">
        <f>VLOOKUP(MOD(P790,4),色,2,FALSE)</f>
        <v>白い</v>
      </c>
      <c r="R790" s="293" t="str">
        <f>VLOOKUP(MOD(P790,13),銀河の音,2,FALSE)</f>
        <v>月の</v>
      </c>
      <c r="S790" s="386" t="str">
        <f>VLOOKUP(MOD(P790,20),太陽の紋章,2,FALSE)</f>
        <v>風</v>
      </c>
      <c r="T790" s="99" t="s">
        <v>118</v>
      </c>
    </row>
    <row r="791" spans="1:20" s="80" customFormat="1" ht="13.5" customHeight="1">
      <c r="A791" s="50" t="str">
        <f>VLOOKUP(MOD(E791,10),十干,2,FALSE)</f>
        <v>壬</v>
      </c>
      <c r="B791" s="199" t="str">
        <f>VLOOKUP(MOD(E791,12),十二支,3,FALSE)</f>
        <v xml:space="preserve">03 水 </v>
      </c>
      <c r="C791" s="200" t="str">
        <f>VLOOKUP(F791,星座,3,TRUE)</f>
        <v xml:space="preserve">03 水 </v>
      </c>
      <c r="D791" s="531">
        <v>19139</v>
      </c>
      <c r="E791" s="1">
        <f>IFERROR(YEAR(D791),LEFT(D791,4))</f>
        <v>1952</v>
      </c>
      <c r="F791" s="1" t="str">
        <f>IF(ISTEXT(D791),RIGHT(D791,5),TEXT(D791,"mm/dd"))</f>
        <v>05/25</v>
      </c>
      <c r="G791" s="44">
        <f>SUM(MID(E791,1,1),MID(E791,2,1),MID(E791,3,1),MID(E791,4,1),MID(F791,1,1),MID(F791,2,1),MID(F791,4,1),MID(F791,5,1))</f>
        <v>29</v>
      </c>
      <c r="H791" s="45">
        <f>IF(MOD(G791,9)=0,9,MOD(G791,9))</f>
        <v>2</v>
      </c>
      <c r="I791" s="45" t="str">
        <f>IFERROR(MID("日月火水木金土",WEEKDAY(D791),1),"")</f>
        <v>日</v>
      </c>
      <c r="J791" s="304" t="s">
        <v>1154</v>
      </c>
      <c r="K791" s="202" t="str">
        <f>VLOOKUP(F791,石と花メイン,3,FALSE)</f>
        <v>●瑠璃</v>
      </c>
      <c r="L791" s="297" t="str">
        <f>VLOOKUP(F791,石と花メイン,4,FALSE)</f>
        <v>ヒソップ【柳薄荷】</v>
      </c>
      <c r="M791" s="393">
        <f>IF(OR(MONTH(F791)&lt;7,AND(MONTH(F791)=7,DAY(F791)&lt;=25)),
MOD(SUM((E791-1901)*365,259),260),
MOD(SUM((E791-1900)*365,259),260))</f>
        <v>154</v>
      </c>
      <c r="N791" s="390">
        <f>IF(AND(MONTH(F791)=7,DAY(F791)&gt;25),1,
ROUNDDOWN((SUM(VLOOKUP(MONTH(F791),D暦変換用数値,2,FALSE),DAY(F791))/28)+1,0))</f>
        <v>11</v>
      </c>
      <c r="O791" s="205">
        <f>IF(AND(MONTH(F791)=7,DAY(F791)&gt;25),DAY(F791)-25,
MOD((SUM(VLOOKUP(MONTH(F791),D暦変換用数値,2,FALSE),DAY(F791))),28)+1)</f>
        <v>24</v>
      </c>
      <c r="P791" s="406">
        <f>IF(OR(MONTH(F791)&lt;7,AND(MONTH(F791)=7,DAY(F791)&lt;=25)),
MOD(SUM((E791-1901)*365,(N791-1)*28,O791,258),260),
MOD(SUM((E791-1900)*365,(N791-1)*28,O791,258),260))</f>
        <v>197</v>
      </c>
      <c r="Q791" s="372" t="str">
        <f>VLOOKUP(MOD(P791,4),色,2,FALSE)</f>
        <v>赤い</v>
      </c>
      <c r="R791" s="290" t="str">
        <f>VLOOKUP(MOD(P791,13),銀河の音,2,FALSE)</f>
        <v>月の</v>
      </c>
      <c r="S791" s="383" t="str">
        <f>VLOOKUP(MOD(P791,20),太陽の紋章,2,FALSE)</f>
        <v>地球</v>
      </c>
      <c r="T791" s="98" t="s">
        <v>3736</v>
      </c>
    </row>
    <row r="792" spans="1:20" s="80" customFormat="1" ht="13.5" customHeight="1">
      <c r="A792" s="76" t="str">
        <f>VLOOKUP(MOD(E792,10),十干,2,FALSE)</f>
        <v>壬</v>
      </c>
      <c r="B792" s="280" t="str">
        <f>VLOOKUP(MOD(E792,12),十二支,3,FALSE)</f>
        <v xml:space="preserve">03 水 </v>
      </c>
      <c r="C792" s="552" t="str">
        <f>VLOOKUP(F792,星座,3,TRUE)</f>
        <v xml:space="preserve">03 水 </v>
      </c>
      <c r="D792" s="550">
        <v>19150</v>
      </c>
      <c r="E792" s="77">
        <f>IFERROR(YEAR(D792),LEFT(D792,4))</f>
        <v>1952</v>
      </c>
      <c r="F792" s="77" t="str">
        <f>IF(ISTEXT(D792),RIGHT(D792,5),TEXT(D792,"mm/dd"))</f>
        <v>06/05</v>
      </c>
      <c r="G792" s="555">
        <f>SUM(MID(E792,1,1),MID(E792,2,1),MID(E792,3,1),MID(E792,4,1),MID(F792,1,1),MID(F792,2,1),MID(F792,4,1),MID(F792,5,1))</f>
        <v>28</v>
      </c>
      <c r="H792" s="77">
        <f>IF(MOD(G792,9)=0,9,MOD(G792,9))</f>
        <v>1</v>
      </c>
      <c r="I792" s="77" t="str">
        <f>IFERROR(MID("日月火水木金土",WEEKDAY(D792),1),"")</f>
        <v>木</v>
      </c>
      <c r="J792" s="307" t="s">
        <v>9074</v>
      </c>
      <c r="K792" s="203" t="str">
        <f>VLOOKUP(F792,石と花メイン,3,FALSE)</f>
        <v>◆紅玉</v>
      </c>
      <c r="L792" s="301" t="str">
        <f>VLOOKUP(F792,石と花メイン,4,FALSE)</f>
        <v>面高【花慈茹】</v>
      </c>
      <c r="M792" s="398">
        <f>IF(OR(MONTH(F792)&lt;7,AND(MONTH(F792)=7,DAY(F792)&lt;=25)),
MOD(SUM((E792-1901)*365,259),260),
MOD(SUM((E792-1900)*365,259),260))</f>
        <v>154</v>
      </c>
      <c r="N792" s="121">
        <f>IF(AND(MONTH(F792)=7,DAY(F792)&gt;25),1,
ROUNDDOWN((SUM(VLOOKUP(MONTH(F792),D暦変換用数値,2,FALSE),DAY(F792))/28)+1,0))</f>
        <v>12</v>
      </c>
      <c r="O792" s="117">
        <f>IF(AND(MONTH(F792)=7,DAY(F792)&gt;25),DAY(F792)-25,
MOD((SUM(VLOOKUP(MONTH(F792),D暦変換用数値,2,FALSE),DAY(F792))),28)+1)</f>
        <v>7</v>
      </c>
      <c r="P792" s="408">
        <f>IF(OR(MONTH(F792)&lt;7,AND(MONTH(F792)=7,DAY(F792)&lt;=25)),
MOD(SUM((E792-1901)*365,(N792-1)*28,O792,258),260),
MOD(SUM((E792-1900)*365,(N792-1)*28,O792,258),260))</f>
        <v>208</v>
      </c>
      <c r="Q792" s="380" t="str">
        <f>VLOOKUP(MOD(P792,4),色,2,FALSE)</f>
        <v>黄色い</v>
      </c>
      <c r="R792" s="295" t="str">
        <f>VLOOKUP(MOD(P792,13),銀河の音,2,FALSE)</f>
        <v>宇宙の</v>
      </c>
      <c r="S792" s="389" t="str">
        <f>VLOOKUP(MOD(P792,20),太陽の紋章,2,FALSE)</f>
        <v>星</v>
      </c>
      <c r="T792" s="110" t="s">
        <v>9075</v>
      </c>
    </row>
    <row r="793" spans="1:20" s="80" customFormat="1" ht="13.5" customHeight="1">
      <c r="A793" s="76" t="str">
        <f>VLOOKUP(MOD(E793,10),十干,2,FALSE)</f>
        <v>壬</v>
      </c>
      <c r="B793" s="199" t="str">
        <f>VLOOKUP(MOD(E793,12),十二支,3,FALSE)</f>
        <v xml:space="preserve">03 水 </v>
      </c>
      <c r="C793" s="200" t="str">
        <f>VLOOKUP(F793,星座,3,TRUE)</f>
        <v xml:space="preserve">03 水 </v>
      </c>
      <c r="D793" s="534">
        <v>19151</v>
      </c>
      <c r="E793" s="116">
        <f>IFERROR(YEAR(D793),LEFT(D793,4))</f>
        <v>1952</v>
      </c>
      <c r="F793" s="116" t="str">
        <f>IF(ISTEXT(D793),RIGHT(D793,5),TEXT(D793,"mm/dd"))</f>
        <v>06/06</v>
      </c>
      <c r="G793" s="116">
        <f>SUM(MID(E793,1,1),MID(E793,2,1),MID(E793,3,1),MID(E793,4,1),MID(F793,1,1),MID(F793,2,1),MID(F793,4,1),MID(F793,5,1))</f>
        <v>29</v>
      </c>
      <c r="H793" s="116">
        <f>IF(MOD(G793,9)=0,9,MOD(G793,9))</f>
        <v>2</v>
      </c>
      <c r="I793" s="116" t="str">
        <f>IFERROR(MID("日月火水木金土",WEEKDAY(D793),1),"")</f>
        <v>金</v>
      </c>
      <c r="J793" s="306" t="s">
        <v>7122</v>
      </c>
      <c r="K793" s="203" t="str">
        <f>VLOOKUP(F793,石と花メイン,3,FALSE)</f>
        <v>■瑪瑙</v>
      </c>
      <c r="L793" s="299" t="str">
        <f>VLOOKUP(F793,石と花メイン,4,FALSE)</f>
        <v>文目/菖蒲【アイリス】</v>
      </c>
      <c r="M793" s="395">
        <f>IF(OR(MONTH(F793)&lt;7,AND(MONTH(F793)=7,DAY(F793)&lt;=25)),
MOD(SUM((E793-1901)*365,259),260),
MOD(SUM((E793-1900)*365,259),260))</f>
        <v>154</v>
      </c>
      <c r="N793" s="121">
        <f>IF(AND(MONTH(F793)=7,DAY(F793)&gt;25),1,
ROUNDDOWN((SUM(VLOOKUP(MONTH(F793),D暦変換用数値,2,FALSE),DAY(F793))/28)+1,0))</f>
        <v>12</v>
      </c>
      <c r="O793" s="117">
        <f>IF(AND(MONTH(F793)=7,DAY(F793)&gt;25),DAY(F793)-25,
MOD((SUM(VLOOKUP(MONTH(F793),D暦変換用数値,2,FALSE),DAY(F793))),28)+1)</f>
        <v>8</v>
      </c>
      <c r="P793" s="408">
        <f>IF(OR(MONTH(F793)&lt;7,AND(MONTH(F793)=7,DAY(F793)&lt;=25)),
MOD(SUM((E793-1901)*365,(N793-1)*28,O793,258),260),
MOD(SUM((E793-1900)*365,(N793-1)*28,O793,258),260))</f>
        <v>209</v>
      </c>
      <c r="Q793" s="372" t="str">
        <f>VLOOKUP(MOD(P793,4),色,2,FALSE)</f>
        <v>赤い</v>
      </c>
      <c r="R793" s="290" t="str">
        <f>VLOOKUP(MOD(P793,13),銀河の音,2,FALSE)</f>
        <v>磁気の</v>
      </c>
      <c r="S793" s="383" t="str">
        <f>VLOOKUP(MOD(P793,20),太陽の紋章,2,FALSE)</f>
        <v>月</v>
      </c>
      <c r="T793" s="119" t="s">
        <v>9111</v>
      </c>
    </row>
    <row r="794" spans="1:20" s="80" customFormat="1" ht="13.5" customHeight="1">
      <c r="A794" s="50" t="str">
        <f>VLOOKUP(MOD(E794,10),十干,2,FALSE)</f>
        <v>壬</v>
      </c>
      <c r="B794" s="199" t="str">
        <f>VLOOKUP(MOD(E794,12),十二支,3,FALSE)</f>
        <v xml:space="preserve">03 水 </v>
      </c>
      <c r="C794" s="200" t="str">
        <f>VLOOKUP(F794,星座,3,TRUE)</f>
        <v xml:space="preserve">03 水 </v>
      </c>
      <c r="D794" s="531">
        <v>19157</v>
      </c>
      <c r="E794" s="1">
        <f>IFERROR(YEAR(D794),LEFT(D794,4))</f>
        <v>1952</v>
      </c>
      <c r="F794" s="1" t="str">
        <f>IF(ISTEXT(D794),RIGHT(D794,5),TEXT(D794,"mm/dd"))</f>
        <v>06/12</v>
      </c>
      <c r="G794" s="44">
        <f>SUM(MID(E794,1,1),MID(E794,2,1),MID(E794,3,1),MID(E794,4,1),MID(F794,1,1),MID(F794,2,1),MID(F794,4,1),MID(F794,5,1))</f>
        <v>26</v>
      </c>
      <c r="H794" s="45">
        <f>IF(MOD(G794,9)=0,9,MOD(G794,9))</f>
        <v>8</v>
      </c>
      <c r="I794" s="45" t="str">
        <f>IFERROR(MID("日月火水木金土",WEEKDAY(D794),1),"")</f>
        <v>木</v>
      </c>
      <c r="J794" s="304" t="s">
        <v>1155</v>
      </c>
      <c r="K794" s="202" t="str">
        <f>VLOOKUP(F794,石と花メイン,3,FALSE)</f>
        <v>●珊瑚</v>
      </c>
      <c r="L794" s="297" t="str">
        <f>VLOOKUP(F794,石と花メイン,4,FALSE)</f>
        <v>ユッカ【君が代蘭】</v>
      </c>
      <c r="M794" s="393">
        <f>IF(OR(MONTH(F794)&lt;7,AND(MONTH(F794)=7,DAY(F794)&lt;=25)),
MOD(SUM((E794-1901)*365,259),260),
MOD(SUM((E794-1900)*365,259),260))</f>
        <v>154</v>
      </c>
      <c r="N794" s="390">
        <f>IF(AND(MONTH(F794)=7,DAY(F794)&gt;25),1,
ROUNDDOWN((SUM(VLOOKUP(MONTH(F794),D暦変換用数値,2,FALSE),DAY(F794))/28)+1,0))</f>
        <v>12</v>
      </c>
      <c r="O794" s="205">
        <f>IF(AND(MONTH(F794)=7,DAY(F794)&gt;25),DAY(F794)-25,
MOD((SUM(VLOOKUP(MONTH(F794),D暦変換用数値,2,FALSE),DAY(F794))),28)+1)</f>
        <v>14</v>
      </c>
      <c r="P794" s="406">
        <f>IF(OR(MONTH(F794)&lt;7,AND(MONTH(F794)=7,DAY(F794)&lt;=25)),
MOD(SUM((E794-1901)*365,(N794-1)*28,O794,258),260),
MOD(SUM((E794-1900)*365,(N794-1)*28,O794,258),260))</f>
        <v>215</v>
      </c>
      <c r="Q794" s="374" t="str">
        <f>VLOOKUP(MOD(P794,4),色,2,FALSE)</f>
        <v>青い</v>
      </c>
      <c r="R794" s="292" t="str">
        <f>VLOOKUP(MOD(P794,13),銀河の音,2,FALSE)</f>
        <v>共振の</v>
      </c>
      <c r="S794" s="385" t="str">
        <f>VLOOKUP(MOD(P794,20),太陽の紋章,2,FALSE)</f>
        <v>鷲</v>
      </c>
      <c r="T794" s="97" t="s">
        <v>1884</v>
      </c>
    </row>
    <row r="795" spans="1:20" s="80" customFormat="1" ht="13.5" customHeight="1">
      <c r="A795" s="50" t="str">
        <f>VLOOKUP(MOD(E795,10),十干,2,FALSE)</f>
        <v>壬</v>
      </c>
      <c r="B795" s="199" t="str">
        <f>VLOOKUP(MOD(E795,12),十二支,3,FALSE)</f>
        <v xml:space="preserve">03 水 </v>
      </c>
      <c r="C795" s="200" t="str">
        <f>VLOOKUP(F795,星座,3,TRUE)</f>
        <v xml:space="preserve">03 水 </v>
      </c>
      <c r="D795" s="531">
        <v>19164</v>
      </c>
      <c r="E795" s="1">
        <f>IFERROR(YEAR(D795),LEFT(D795,4))</f>
        <v>1952</v>
      </c>
      <c r="F795" s="1" t="str">
        <f>IF(ISTEXT(D795),RIGHT(D795,5),TEXT(D795,"mm/dd"))</f>
        <v>06/19</v>
      </c>
      <c r="G795" s="44">
        <f>SUM(MID(E795,1,1),MID(E795,2,1),MID(E795,3,1),MID(E795,4,1),MID(F795,1,1),MID(F795,2,1),MID(F795,4,1),MID(F795,5,1))</f>
        <v>33</v>
      </c>
      <c r="H795" s="45">
        <f>IF(MOD(G795,9)=0,9,MOD(G795,9))</f>
        <v>6</v>
      </c>
      <c r="I795" s="45" t="str">
        <f>IFERROR(MID("日月火水木金土",WEEKDAY(D795),1),"")</f>
        <v>木</v>
      </c>
      <c r="J795" s="304" t="s">
        <v>1156</v>
      </c>
      <c r="K795" s="202" t="str">
        <f>VLOOKUP(F795,石と花メイン,3,FALSE)</f>
        <v>□水晶</v>
      </c>
      <c r="L795" s="297" t="str">
        <f>VLOOKUP(F795,石と花メイン,4,FALSE)</f>
        <v>イキシア【槍水仙】</v>
      </c>
      <c r="M795" s="393">
        <f>IF(OR(MONTH(F795)&lt;7,AND(MONTH(F795)=7,DAY(F795)&lt;=25)),
MOD(SUM((E795-1901)*365,259),260),
MOD(SUM((E795-1900)*365,259),260))</f>
        <v>154</v>
      </c>
      <c r="N795" s="390">
        <f>IF(AND(MONTH(F795)=7,DAY(F795)&gt;25),1,
ROUNDDOWN((SUM(VLOOKUP(MONTH(F795),D暦変換用数値,2,FALSE),DAY(F795))/28)+1,0))</f>
        <v>12</v>
      </c>
      <c r="O795" s="205">
        <f>IF(AND(MONTH(F795)=7,DAY(F795)&gt;25),DAY(F795)-25,
MOD((SUM(VLOOKUP(MONTH(F795),D暦変換用数値,2,FALSE),DAY(F795))),28)+1)</f>
        <v>21</v>
      </c>
      <c r="P795" s="406">
        <f>IF(OR(MONTH(F795)&lt;7,AND(MONTH(F795)=7,DAY(F795)&lt;=25)),
MOD(SUM((E795-1901)*365,(N795-1)*28,O795,258),260),
MOD(SUM((E795-1900)*365,(N795-1)*28,O795,258),260))</f>
        <v>222</v>
      </c>
      <c r="Q795" s="375" t="str">
        <f>VLOOKUP(MOD(P795,4),色,2,FALSE)</f>
        <v>白い</v>
      </c>
      <c r="R795" s="293" t="str">
        <f>VLOOKUP(MOD(P795,13),銀河の音,2,FALSE)</f>
        <v>磁気の</v>
      </c>
      <c r="S795" s="386" t="str">
        <f>VLOOKUP(MOD(P795,20),太陽の紋章,2,FALSE)</f>
        <v>風</v>
      </c>
      <c r="T795" s="98" t="s">
        <v>3736</v>
      </c>
    </row>
    <row r="796" spans="1:20" s="80" customFormat="1" ht="13.5" customHeight="1">
      <c r="A796" s="49" t="str">
        <f>VLOOKUP(MOD(E796,10),十干,2,FALSE)</f>
        <v>壬</v>
      </c>
      <c r="B796" s="199" t="str">
        <f>VLOOKUP(MOD(E796,12),十二支,3,FALSE)</f>
        <v xml:space="preserve">03 水 </v>
      </c>
      <c r="C796" s="200" t="str">
        <f>VLOOKUP(F796,星座,3,TRUE)</f>
        <v xml:space="preserve">03 水 </v>
      </c>
      <c r="D796" s="535">
        <v>19165</v>
      </c>
      <c r="E796" s="45">
        <f>IFERROR(YEAR(D796),LEFT(D796,4))</f>
        <v>1952</v>
      </c>
      <c r="F796" s="45" t="str">
        <f>IF(ISTEXT(D796),RIGHT(D796,5),TEXT(D796,"mm/dd"))</f>
        <v>06/20</v>
      </c>
      <c r="G796" s="45">
        <f>SUM(MID(E796,1,1),MID(E796,2,1),MID(E796,3,1),MID(E796,4,1),MID(F796,1,1),MID(F796,2,1),MID(F796,4,1),MID(F796,5,1))</f>
        <v>25</v>
      </c>
      <c r="H796" s="45">
        <f>IF(MOD(G796,9)=0,9,MOD(G796,9))</f>
        <v>7</v>
      </c>
      <c r="I796" s="45" t="str">
        <f>IFERROR(MID("日月火水木金土",WEEKDAY(D796),1),"")</f>
        <v>金</v>
      </c>
      <c r="J796" s="305" t="s">
        <v>3043</v>
      </c>
      <c r="K796" s="203" t="str">
        <f>VLOOKUP(F796,石と花メイン,3,FALSE)</f>
        <v>■血碧玉</v>
      </c>
      <c r="L796" s="298" t="str">
        <f>VLOOKUP(F796,石と花メイン,4,FALSE)</f>
        <v>ベロニカ【瑠璃虎の尾】</v>
      </c>
      <c r="M796" s="394">
        <f>IF(OR(MONTH(F796)&lt;7,AND(MONTH(F796)=7,DAY(F796)&lt;=25)),
MOD(SUM((E796-1901)*365,259),260),
MOD(SUM((E796-1900)*365,259),260))</f>
        <v>154</v>
      </c>
      <c r="N796" s="391">
        <f>IF(AND(MONTH(F796)=7,DAY(F796)&gt;25),1,
ROUNDDOWN((SUM(VLOOKUP(MONTH(F796),D暦変換用数値,2,FALSE),DAY(F796))/28)+1,0))</f>
        <v>12</v>
      </c>
      <c r="O796" s="46">
        <f>IF(AND(MONTH(F796)=7,DAY(F796)&gt;25),DAY(F796)-25,
MOD((SUM(VLOOKUP(MONTH(F796),D暦変換用数値,2,FALSE),DAY(F796))),28)+1)</f>
        <v>22</v>
      </c>
      <c r="P796" s="407">
        <f>IF(OR(MONTH(F796)&lt;7,AND(MONTH(F796)=7,DAY(F796)&lt;=25)),
MOD(SUM((E796-1901)*365,(N796-1)*28,O796,258),260),
MOD(SUM((E796-1900)*365,(N796-1)*28,O796,258),260))</f>
        <v>223</v>
      </c>
      <c r="Q796" s="374" t="str">
        <f>VLOOKUP(MOD(P796,4),色,2,FALSE)</f>
        <v>青い</v>
      </c>
      <c r="R796" s="292" t="str">
        <f>VLOOKUP(MOD(P796,13),銀河の音,2,FALSE)</f>
        <v>月の</v>
      </c>
      <c r="S796" s="385" t="str">
        <f>VLOOKUP(MOD(P796,20),太陽の紋章,2,FALSE)</f>
        <v>夜</v>
      </c>
      <c r="T796" s="101" t="s">
        <v>3498</v>
      </c>
    </row>
    <row r="797" spans="1:20" s="80" customFormat="1" ht="13.5" customHeight="1">
      <c r="A797" s="50" t="str">
        <f>VLOOKUP(MOD(E797,10),十干,2,FALSE)</f>
        <v>甲</v>
      </c>
      <c r="B797" s="199" t="str">
        <f>VLOOKUP(MOD(E797,12),十二支,3,FALSE)</f>
        <v xml:space="preserve">03 水 </v>
      </c>
      <c r="C797" s="200" t="str">
        <f>VLOOKUP(F797,星座,3,TRUE)</f>
        <v xml:space="preserve">03 水 </v>
      </c>
      <c r="D797" s="531">
        <v>23525</v>
      </c>
      <c r="E797" s="1">
        <f>IFERROR(YEAR(D797),LEFT(D797,4))</f>
        <v>1964</v>
      </c>
      <c r="F797" s="1" t="str">
        <f>IF(ISTEXT(D797),RIGHT(D797,5),TEXT(D797,"mm/dd"))</f>
        <v>05/28</v>
      </c>
      <c r="G797" s="44">
        <f>SUM(MID(E797,1,1),MID(E797,2,1),MID(E797,3,1),MID(E797,4,1),MID(F797,1,1),MID(F797,2,1),MID(F797,4,1),MID(F797,5,1))</f>
        <v>35</v>
      </c>
      <c r="H797" s="45">
        <f>IF(MOD(G797,9)=0,9,MOD(G797,9))</f>
        <v>8</v>
      </c>
      <c r="I797" s="45" t="str">
        <f>IFERROR(MID("日月火水木金土",WEEKDAY(D797),1),"")</f>
        <v>木</v>
      </c>
      <c r="J797" s="304" t="s">
        <v>1157</v>
      </c>
      <c r="K797" s="202" t="str">
        <f>VLOOKUP(F797,石と花メイン,3,FALSE)</f>
        <v>◆紅玉</v>
      </c>
      <c r="L797" s="297" t="str">
        <f>VLOOKUP(F797,石と花メイン,4,FALSE)</f>
        <v>延齢草</v>
      </c>
      <c r="M797" s="393">
        <f>IF(OR(MONTH(F797)&lt;7,AND(MONTH(F797)=7,DAY(F797)&lt;=25)),
MOD(SUM((E797-1901)*365,259),260),
MOD(SUM((E797-1900)*365,259),260))</f>
        <v>114</v>
      </c>
      <c r="N797" s="390">
        <f>IF(AND(MONTH(F797)=7,DAY(F797)&gt;25),1,
ROUNDDOWN((SUM(VLOOKUP(MONTH(F797),D暦変換用数値,2,FALSE),DAY(F797))/28)+1,0))</f>
        <v>11</v>
      </c>
      <c r="O797" s="205">
        <f>IF(AND(MONTH(F797)=7,DAY(F797)&gt;25),DAY(F797)-25,
MOD((SUM(VLOOKUP(MONTH(F797),D暦変換用数値,2,FALSE),DAY(F797))),28)+1)</f>
        <v>27</v>
      </c>
      <c r="P797" s="406">
        <f>IF(OR(MONTH(F797)&lt;7,AND(MONTH(F797)=7,DAY(F797)&lt;=25)),
MOD(SUM((E797-1901)*365,(N797-1)*28,O797,258),260),
MOD(SUM((E797-1900)*365,(N797-1)*28,O797,258),260))</f>
        <v>160</v>
      </c>
      <c r="Q797" s="373" t="str">
        <f>VLOOKUP(MOD(P797,4),色,2,FALSE)</f>
        <v>黄色い</v>
      </c>
      <c r="R797" s="291" t="str">
        <f>VLOOKUP(MOD(P797,13),銀河の音,2,FALSE)</f>
        <v>自己存在の</v>
      </c>
      <c r="S797" s="384" t="str">
        <f>VLOOKUP(MOD(P797,20),太陽の紋章,2,FALSE)</f>
        <v>太陽</v>
      </c>
      <c r="T797" s="111" t="s">
        <v>4569</v>
      </c>
    </row>
    <row r="798" spans="1:20" s="80" customFormat="1" ht="13.5" customHeight="1">
      <c r="A798" s="50" t="str">
        <f>VLOOKUP(MOD(E798,10),十干,2,FALSE)</f>
        <v>甲</v>
      </c>
      <c r="B798" s="199" t="str">
        <f>VLOOKUP(MOD(E798,12),十二支,3,FALSE)</f>
        <v xml:space="preserve">03 水 </v>
      </c>
      <c r="C798" s="200" t="str">
        <f>VLOOKUP(F798,星座,3,TRUE)</f>
        <v xml:space="preserve">03 水 </v>
      </c>
      <c r="D798" s="531">
        <v>23528</v>
      </c>
      <c r="E798" s="1">
        <f>IFERROR(YEAR(D798),LEFT(D798,4))</f>
        <v>1964</v>
      </c>
      <c r="F798" s="1" t="str">
        <f>IF(ISTEXT(D798),RIGHT(D798,5),TEXT(D798,"mm/dd"))</f>
        <v>05/31</v>
      </c>
      <c r="G798" s="44">
        <f>SUM(MID(E798,1,1),MID(E798,2,1),MID(E798,3,1),MID(E798,4,1),MID(F798,1,1),MID(F798,2,1),MID(F798,4,1),MID(F798,5,1))</f>
        <v>29</v>
      </c>
      <c r="H798" s="45">
        <f>IF(MOD(G798,9)=0,9,MOD(G798,9))</f>
        <v>2</v>
      </c>
      <c r="I798" s="45" t="str">
        <f>IFERROR(MID("日月火水木金土",WEEKDAY(D798),1),"")</f>
        <v>日</v>
      </c>
      <c r="J798" s="304" t="s">
        <v>1158</v>
      </c>
      <c r="K798" s="202" t="str">
        <f>VLOOKUP(F798,石と花メイン,3,FALSE)</f>
        <v>◆翠玉</v>
      </c>
      <c r="L798" s="297" t="str">
        <f>VLOOKUP(F798,石と花メイン,4,FALSE)</f>
        <v>シラー【大蔓穂】</v>
      </c>
      <c r="M798" s="393">
        <f>IF(OR(MONTH(F798)&lt;7,AND(MONTH(F798)=7,DAY(F798)&lt;=25)),
MOD(SUM((E798-1901)*365,259),260),
MOD(SUM((E798-1900)*365,259),260))</f>
        <v>114</v>
      </c>
      <c r="N798" s="390">
        <f>IF(AND(MONTH(F798)=7,DAY(F798)&gt;25),1,
ROUNDDOWN((SUM(VLOOKUP(MONTH(F798),D暦変換用数値,2,FALSE),DAY(F798))/28)+1,0))</f>
        <v>12</v>
      </c>
      <c r="O798" s="205">
        <f>IF(AND(MONTH(F798)=7,DAY(F798)&gt;25),DAY(F798)-25,
MOD((SUM(VLOOKUP(MONTH(F798),D暦変換用数値,2,FALSE),DAY(F798))),28)+1)</f>
        <v>2</v>
      </c>
      <c r="P798" s="406">
        <f>IF(OR(MONTH(F798)&lt;7,AND(MONTH(F798)=7,DAY(F798)&lt;=25)),
MOD(SUM((E798-1901)*365,(N798-1)*28,O798,258),260),
MOD(SUM((E798-1900)*365,(N798-1)*28,O798,258),260))</f>
        <v>163</v>
      </c>
      <c r="Q798" s="374" t="str">
        <f>VLOOKUP(MOD(P798,4),色,2,FALSE)</f>
        <v>青い</v>
      </c>
      <c r="R798" s="292" t="str">
        <f>VLOOKUP(MOD(P798,13),銀河の音,2,FALSE)</f>
        <v>共振の</v>
      </c>
      <c r="S798" s="385" t="str">
        <f>VLOOKUP(MOD(P798,20),太陽の紋章,2,FALSE)</f>
        <v>夜</v>
      </c>
      <c r="T798" s="129" t="s">
        <v>7294</v>
      </c>
    </row>
    <row r="799" spans="1:20" s="80" customFormat="1" ht="13.5" customHeight="1">
      <c r="A799" s="334" t="str">
        <f>VLOOKUP(MOD(E799,10),十干,2,FALSE)</f>
        <v>甲</v>
      </c>
      <c r="B799" s="331" t="str">
        <f>VLOOKUP(MOD(E799,12),十二支,3,FALSE)</f>
        <v xml:space="preserve">03 水 </v>
      </c>
      <c r="C799" s="332" t="str">
        <f>VLOOKUP(F799,星座,3,TRUE)</f>
        <v xml:space="preserve">03 水 </v>
      </c>
      <c r="D799" s="540">
        <v>23531</v>
      </c>
      <c r="E799" s="131">
        <f>IFERROR(YEAR(D799),LEFT(D799,4))</f>
        <v>1964</v>
      </c>
      <c r="F799" s="538" t="str">
        <f>IF(ISTEXT(D799),RIGHT(D799,5),TEXT(D799,"mm/dd"))</f>
        <v>06/03</v>
      </c>
      <c r="G799" s="131">
        <f>SUM(MID(E799,1,1),MID(E799,2,1),MID(E799,3,1),MID(E799,4,1),MID(F799,1,1),MID(F799,2,1),MID(F799,4,1),MID(F799,5,1))</f>
        <v>29</v>
      </c>
      <c r="H799" s="131">
        <f>IF(MOD(G799,9)=0,9,MOD(G799,9))</f>
        <v>2</v>
      </c>
      <c r="I799" s="131" t="str">
        <f>IFERROR(MID("日月火水木金土",WEEKDAY(D799),1),"")</f>
        <v>水</v>
      </c>
      <c r="J799" s="306" t="s">
        <v>9225</v>
      </c>
      <c r="K799" s="335" t="str">
        <f>VLOOKUP(F799,石と花メイン,3,FALSE)</f>
        <v>●蛋白石</v>
      </c>
      <c r="L799" s="302" t="str">
        <f>VLOOKUP(F799,石と花メイン,4,FALSE)</f>
        <v>亜麻【滑胡麻】</v>
      </c>
      <c r="M799" s="396">
        <f>IF(OR(MONTH(F799)&lt;7,AND(MONTH(F799)=7,DAY(F799)&lt;=25)),
MOD(SUM((E799-1901)*365,259),260),
MOD(SUM((E799-1900)*365,259),260))</f>
        <v>114</v>
      </c>
      <c r="N799" s="335">
        <f>IF(AND(MONTH(F799)=7,DAY(F799)&gt;25),1,
ROUNDDOWN((SUM(VLOOKUP(MONTH(F799),D暦変換用数値,2,FALSE),DAY(F799))/28)+1,0))</f>
        <v>12</v>
      </c>
      <c r="O799" s="132">
        <f>IF(AND(MONTH(F799)=7,DAY(F799)&gt;25),DAY(F799)-25,
MOD((SUM(VLOOKUP(MONTH(F799),D暦変換用数値,2,FALSE),DAY(F799))),28)+1)</f>
        <v>5</v>
      </c>
      <c r="P799" s="404">
        <f>IF(OR(MONTH(F799)&lt;7,AND(MONTH(F799)=7,DAY(F799)&lt;=25)),
MOD(SUM((E799-1901)*365,(N799-1)*28,O799,258),260),
MOD(SUM((E799-1900)*365,(N799-1)*28,O799,258),260))</f>
        <v>166</v>
      </c>
      <c r="Q799" s="376" t="str">
        <f>VLOOKUP(MOD(P799,4),色,2,FALSE)</f>
        <v>白い</v>
      </c>
      <c r="R799" s="333" t="str">
        <f>VLOOKUP(MOD(P799,13),銀河の音,2,FALSE)</f>
        <v>惑星の</v>
      </c>
      <c r="S799" s="387" t="str">
        <f>VLOOKUP(MOD(P799,20),太陽の紋章,2,FALSE)</f>
        <v>世界の橋渡し</v>
      </c>
      <c r="T799" s="119" t="s">
        <v>9163</v>
      </c>
    </row>
    <row r="800" spans="1:20" s="80" customFormat="1" ht="13.5" customHeight="1">
      <c r="A800" s="50" t="str">
        <f>VLOOKUP(MOD(E800,10),十干,2,FALSE)</f>
        <v>甲</v>
      </c>
      <c r="B800" s="199" t="str">
        <f>VLOOKUP(MOD(E800,12),十二支,3,FALSE)</f>
        <v xml:space="preserve">03 水 </v>
      </c>
      <c r="C800" s="200" t="str">
        <f>VLOOKUP(F800,星座,3,TRUE)</f>
        <v xml:space="preserve">03 水 </v>
      </c>
      <c r="D800" s="535">
        <v>23535</v>
      </c>
      <c r="E800" s="45">
        <f>IFERROR(YEAR(D800),LEFT(D800,4))</f>
        <v>1964</v>
      </c>
      <c r="F800" s="45" t="str">
        <f>IF(ISTEXT(D800),RIGHT(D800,5),TEXT(D800,"mm/dd"))</f>
        <v>06/07</v>
      </c>
      <c r="G800" s="45">
        <f>SUM(MID(E800,1,1),MID(E800,2,1),MID(E800,3,1),MID(E800,4,1),MID(F800,1,1),MID(F800,2,1),MID(F800,4,1),MID(F800,5,1))</f>
        <v>33</v>
      </c>
      <c r="H800" s="45">
        <f>IF(MOD(G800,9)=0,9,MOD(G800,9))</f>
        <v>6</v>
      </c>
      <c r="I800" s="45" t="str">
        <f>IFERROR(MID("日月火水木金土",WEEKDAY(D800),1),"")</f>
        <v>日</v>
      </c>
      <c r="J800" s="305" t="s">
        <v>6184</v>
      </c>
      <c r="K800" s="203" t="str">
        <f>VLOOKUP(F800,石と花メイン,3,FALSE)</f>
        <v>◆翠玉</v>
      </c>
      <c r="L800" s="298" t="str">
        <f>VLOOKUP(F800,石と花メイン,4,FALSE)</f>
        <v>梔子【ガーデニア】</v>
      </c>
      <c r="M800" s="394">
        <f>IF(OR(MONTH(F800)&lt;7,AND(MONTH(F800)=7,DAY(F800)&lt;=25)),
MOD(SUM((E800-1901)*365,259),260),
MOD(SUM((E800-1900)*365,259),260))</f>
        <v>114</v>
      </c>
      <c r="N800" s="391">
        <f>IF(AND(MONTH(F800)=7,DAY(F800)&gt;25),1,
ROUNDDOWN((SUM(VLOOKUP(MONTH(F800),D暦変換用数値,2,FALSE),DAY(F800))/28)+1,0))</f>
        <v>12</v>
      </c>
      <c r="O800" s="46">
        <f>IF(AND(MONTH(F800)=7,DAY(F800)&gt;25),DAY(F800)-25,
MOD((SUM(VLOOKUP(MONTH(F800),D暦変換用数値,2,FALSE),DAY(F800))),28)+1)</f>
        <v>9</v>
      </c>
      <c r="P800" s="407">
        <f>IF(OR(MONTH(F800)&lt;7,AND(MONTH(F800)=7,DAY(F800)&lt;=25)),
MOD(SUM((E800-1901)*365,(N800-1)*28,O800,258),260),
MOD(SUM((E800-1900)*365,(N800-1)*28,O800,258),260))</f>
        <v>170</v>
      </c>
      <c r="Q800" s="375" t="str">
        <f>VLOOKUP(MOD(P800,4),色,2,FALSE)</f>
        <v>白い</v>
      </c>
      <c r="R800" s="293" t="str">
        <f>VLOOKUP(MOD(P800,13),銀河の音,2,FALSE)</f>
        <v>磁気の</v>
      </c>
      <c r="S800" s="386" t="str">
        <f>VLOOKUP(MOD(P800,20),太陽の紋章,2,FALSE)</f>
        <v>犬</v>
      </c>
      <c r="T800" s="110" t="s">
        <v>6752</v>
      </c>
    </row>
    <row r="801" spans="1:20" s="80" customFormat="1" ht="13.5" customHeight="1">
      <c r="A801" s="50" t="str">
        <f>VLOOKUP(MOD(E801,10),十干,2,FALSE)</f>
        <v>甲</v>
      </c>
      <c r="B801" s="199" t="str">
        <f>VLOOKUP(MOD(E801,12),十二支,3,FALSE)</f>
        <v xml:space="preserve">03 水 </v>
      </c>
      <c r="C801" s="200" t="str">
        <f>VLOOKUP(F801,星座,3,TRUE)</f>
        <v xml:space="preserve">03 水 </v>
      </c>
      <c r="D801" s="531">
        <v>23537</v>
      </c>
      <c r="E801" s="1">
        <f>IFERROR(YEAR(D801),LEFT(D801,4))</f>
        <v>1964</v>
      </c>
      <c r="F801" s="1" t="str">
        <f>IF(ISTEXT(D801),RIGHT(D801,5),TEXT(D801,"mm/dd"))</f>
        <v>06/09</v>
      </c>
      <c r="G801" s="44">
        <f>SUM(MID(E801,1,1),MID(E801,2,1),MID(E801,3,1),MID(E801,4,1),MID(F801,1,1),MID(F801,2,1),MID(F801,4,1),MID(F801,5,1))</f>
        <v>35</v>
      </c>
      <c r="H801" s="45">
        <f>IF(MOD(G801,9)=0,9,MOD(G801,9))</f>
        <v>8</v>
      </c>
      <c r="I801" s="45" t="str">
        <f>IFERROR(MID("日月火水木金土",WEEKDAY(D801),1),"")</f>
        <v>火</v>
      </c>
      <c r="J801" s="304" t="s">
        <v>1159</v>
      </c>
      <c r="K801" s="202" t="str">
        <f>VLOOKUP(F801,石と花メイン,3,FALSE)</f>
        <v>◆柘榴石</v>
      </c>
      <c r="L801" s="297" t="str">
        <f>VLOOKUP(F801,石と花メイン,4,FALSE)</f>
        <v>スイートピー【麝香連理草】</v>
      </c>
      <c r="M801" s="393">
        <f>IF(OR(MONTH(F801)&lt;7,AND(MONTH(F801)=7,DAY(F801)&lt;=25)),
MOD(SUM((E801-1901)*365,259),260),
MOD(SUM((E801-1900)*365,259),260))</f>
        <v>114</v>
      </c>
      <c r="N801" s="390">
        <f>IF(AND(MONTH(F801)=7,DAY(F801)&gt;25),1,
ROUNDDOWN((SUM(VLOOKUP(MONTH(F801),D暦変換用数値,2,FALSE),DAY(F801))/28)+1,0))</f>
        <v>12</v>
      </c>
      <c r="O801" s="205">
        <f>IF(AND(MONTH(F801)=7,DAY(F801)&gt;25),DAY(F801)-25,
MOD((SUM(VLOOKUP(MONTH(F801),D暦変換用数値,2,FALSE),DAY(F801))),28)+1)</f>
        <v>11</v>
      </c>
      <c r="P801" s="406">
        <f>IF(OR(MONTH(F801)&lt;7,AND(MONTH(F801)=7,DAY(F801)&lt;=25)),
MOD(SUM((E801-1901)*365,(N801-1)*28,O801,258),260),
MOD(SUM((E801-1900)*365,(N801-1)*28,O801,258),260))</f>
        <v>172</v>
      </c>
      <c r="Q801" s="373" t="str">
        <f>VLOOKUP(MOD(P801,4),色,2,FALSE)</f>
        <v>黄色い</v>
      </c>
      <c r="R801" s="291" t="str">
        <f>VLOOKUP(MOD(P801,13),銀河の音,2,FALSE)</f>
        <v>電気の</v>
      </c>
      <c r="S801" s="384" t="str">
        <f>VLOOKUP(MOD(P801,20),太陽の紋章,2,FALSE)</f>
        <v>人</v>
      </c>
      <c r="T801" s="98" t="s">
        <v>3736</v>
      </c>
    </row>
    <row r="802" spans="1:20" s="80" customFormat="1" ht="13.5" customHeight="1">
      <c r="A802" s="50" t="str">
        <f>VLOOKUP(MOD(E802,10),十干,2,FALSE)</f>
        <v>甲</v>
      </c>
      <c r="B802" s="199" t="str">
        <f>VLOOKUP(MOD(E802,12),十二支,3,FALSE)</f>
        <v xml:space="preserve">03 水 </v>
      </c>
      <c r="C802" s="200" t="str">
        <f>VLOOKUP(F802,星座,3,TRUE)</f>
        <v xml:space="preserve">03 水 </v>
      </c>
      <c r="D802" s="531">
        <v>23539</v>
      </c>
      <c r="E802" s="1">
        <f>IFERROR(YEAR(D802),LEFT(D802,4))</f>
        <v>1964</v>
      </c>
      <c r="F802" s="1" t="str">
        <f>IF(ISTEXT(D802),RIGHT(D802,5),TEXT(D802,"mm/dd"))</f>
        <v>06/11</v>
      </c>
      <c r="G802" s="44">
        <f>SUM(MID(E802,1,1),MID(E802,2,1),MID(E802,3,1),MID(E802,4,1),MID(F802,1,1),MID(F802,2,1),MID(F802,4,1),MID(F802,5,1))</f>
        <v>28</v>
      </c>
      <c r="H802" s="45">
        <f>IF(MOD(G802,9)=0,9,MOD(G802,9))</f>
        <v>1</v>
      </c>
      <c r="I802" s="45" t="str">
        <f>IFERROR(MID("日月火水木金土",WEEKDAY(D802),1),"")</f>
        <v>木</v>
      </c>
      <c r="J802" s="304" t="s">
        <v>1160</v>
      </c>
      <c r="K802" s="202" t="str">
        <f>VLOOKUP(F802,石と花メイン,3,FALSE)</f>
        <v>◇金剛石</v>
      </c>
      <c r="L802" s="297" t="str">
        <f>VLOOKUP(F802,石と花メイン,4,FALSE)</f>
        <v>アガパンサス【紫君子蘭】</v>
      </c>
      <c r="M802" s="393">
        <f>IF(OR(MONTH(F802)&lt;7,AND(MONTH(F802)=7,DAY(F802)&lt;=25)),
MOD(SUM((E802-1901)*365,259),260),
MOD(SUM((E802-1900)*365,259),260))</f>
        <v>114</v>
      </c>
      <c r="N802" s="390">
        <f>IF(AND(MONTH(F802)=7,DAY(F802)&gt;25),1,
ROUNDDOWN((SUM(VLOOKUP(MONTH(F802),D暦変換用数値,2,FALSE),DAY(F802))/28)+1,0))</f>
        <v>12</v>
      </c>
      <c r="O802" s="205">
        <f>IF(AND(MONTH(F802)=7,DAY(F802)&gt;25),DAY(F802)-25,
MOD((SUM(VLOOKUP(MONTH(F802),D暦変換用数値,2,FALSE),DAY(F802))),28)+1)</f>
        <v>13</v>
      </c>
      <c r="P802" s="406">
        <f>IF(OR(MONTH(F802)&lt;7,AND(MONTH(F802)=7,DAY(F802)&lt;=25)),
MOD(SUM((E802-1901)*365,(N802-1)*28,O802,258),260),
MOD(SUM((E802-1900)*365,(N802-1)*28,O802,258),260))</f>
        <v>174</v>
      </c>
      <c r="Q802" s="375" t="str">
        <f>VLOOKUP(MOD(P802,4),色,2,FALSE)</f>
        <v>白い</v>
      </c>
      <c r="R802" s="293" t="str">
        <f>VLOOKUP(MOD(P802,13),銀河の音,2,FALSE)</f>
        <v>倍音の</v>
      </c>
      <c r="S802" s="386" t="str">
        <f>VLOOKUP(MOD(P802,20),太陽の紋章,2,FALSE)</f>
        <v>魔法使い</v>
      </c>
      <c r="T802" s="98" t="s">
        <v>3736</v>
      </c>
    </row>
    <row r="803" spans="1:20" s="80" customFormat="1" ht="13.5" customHeight="1">
      <c r="A803" s="50" t="str">
        <f>VLOOKUP(MOD(E803,10),十干,2,FALSE)</f>
        <v>甲</v>
      </c>
      <c r="B803" s="199" t="str">
        <f>VLOOKUP(MOD(E803,12),十二支,3,FALSE)</f>
        <v xml:space="preserve">03 水 </v>
      </c>
      <c r="C803" s="200" t="str">
        <f>VLOOKUP(F803,星座,3,TRUE)</f>
        <v xml:space="preserve">03 水 </v>
      </c>
      <c r="D803" s="535">
        <v>23547</v>
      </c>
      <c r="E803" s="45">
        <f>IFERROR(YEAR(D803),LEFT(D803,4))</f>
        <v>1964</v>
      </c>
      <c r="F803" s="45" t="str">
        <f>IF(ISTEXT(D803),RIGHT(D803,5),TEXT(D803,"mm/dd"))</f>
        <v>06/19</v>
      </c>
      <c r="G803" s="45">
        <f>SUM(MID(E803,1,1),MID(E803,2,1),MID(E803,3,1),MID(E803,4,1),MID(F803,1,1),MID(F803,2,1),MID(F803,4,1),MID(F803,5,1))</f>
        <v>36</v>
      </c>
      <c r="H803" s="45">
        <f>IF(MOD(G803,9)=0,9,MOD(G803,9))</f>
        <v>9</v>
      </c>
      <c r="I803" s="45" t="str">
        <f>IFERROR(MID("日月火水木金土",WEEKDAY(D803),1),"")</f>
        <v>金</v>
      </c>
      <c r="J803" s="305" t="s">
        <v>3776</v>
      </c>
      <c r="K803" s="203" t="str">
        <f>VLOOKUP(F803,石と花メイン,3,FALSE)</f>
        <v>□水晶</v>
      </c>
      <c r="L803" s="298" t="str">
        <f>VLOOKUP(F803,石と花メイン,4,FALSE)</f>
        <v>イキシア【槍水仙】</v>
      </c>
      <c r="M803" s="394">
        <f>IF(OR(MONTH(F803)&lt;7,AND(MONTH(F803)=7,DAY(F803)&lt;=25)),
MOD(SUM((E803-1901)*365,259),260),
MOD(SUM((E803-1900)*365,259),260))</f>
        <v>114</v>
      </c>
      <c r="N803" s="391">
        <f>IF(AND(MONTH(F803)=7,DAY(F803)&gt;25),1,
ROUNDDOWN((SUM(VLOOKUP(MONTH(F803),D暦変換用数値,2,FALSE),DAY(F803))/28)+1,0))</f>
        <v>12</v>
      </c>
      <c r="O803" s="46">
        <f>IF(AND(MONTH(F803)=7,DAY(F803)&gt;25),DAY(F803)-25,
MOD((SUM(VLOOKUP(MONTH(F803),D暦変換用数値,2,FALSE),DAY(F803))),28)+1)</f>
        <v>21</v>
      </c>
      <c r="P803" s="407">
        <f>IF(OR(MONTH(F803)&lt;7,AND(MONTH(F803)=7,DAY(F803)&lt;=25)),
MOD(SUM((E803-1901)*365,(N803-1)*28,O803,258),260),
MOD(SUM((E803-1900)*365,(N803-1)*28,O803,258),260))</f>
        <v>182</v>
      </c>
      <c r="Q803" s="375" t="str">
        <f>VLOOKUP(MOD(P803,4),色,2,FALSE)</f>
        <v>白い</v>
      </c>
      <c r="R803" s="293" t="str">
        <f>VLOOKUP(MOD(P803,13),銀河の音,2,FALSE)</f>
        <v>宇宙の</v>
      </c>
      <c r="S803" s="386" t="str">
        <f>VLOOKUP(MOD(P803,20),太陽の紋章,2,FALSE)</f>
        <v>風</v>
      </c>
      <c r="T803" s="101" t="s">
        <v>3777</v>
      </c>
    </row>
    <row r="804" spans="1:20" s="80" customFormat="1" ht="13.5" customHeight="1">
      <c r="A804" s="50" t="str">
        <f>VLOOKUP(MOD(E804,10),十干,2,FALSE)</f>
        <v>甲</v>
      </c>
      <c r="B804" s="199" t="str">
        <f>VLOOKUP(MOD(E804,12),十二支,3,FALSE)</f>
        <v xml:space="preserve">03 水 </v>
      </c>
      <c r="C804" s="200" t="str">
        <f>VLOOKUP(F804,星座,3,TRUE)</f>
        <v xml:space="preserve">03 水 </v>
      </c>
      <c r="D804" s="535">
        <v>23547</v>
      </c>
      <c r="E804" s="45">
        <f>IFERROR(YEAR(D804),LEFT(D804,4))</f>
        <v>1964</v>
      </c>
      <c r="F804" s="45" t="str">
        <f>IF(ISTEXT(D804),RIGHT(D804,5),TEXT(D804,"mm/dd"))</f>
        <v>06/19</v>
      </c>
      <c r="G804" s="45">
        <f>SUM(MID(E804,1,1),MID(E804,2,1),MID(E804,3,1),MID(E804,4,1),MID(F804,1,1),MID(F804,2,1),MID(F804,4,1),MID(F804,5,1))</f>
        <v>36</v>
      </c>
      <c r="H804" s="45">
        <f>IF(MOD(G804,9)=0,9,MOD(G804,9))</f>
        <v>9</v>
      </c>
      <c r="I804" s="45" t="str">
        <f>IFERROR(MID("日月火水木金土",WEEKDAY(D804),1),"")</f>
        <v>金</v>
      </c>
      <c r="J804" s="305" t="s">
        <v>1961</v>
      </c>
      <c r="K804" s="203" t="str">
        <f>VLOOKUP(F804,石と花メイン,3,FALSE)</f>
        <v>□水晶</v>
      </c>
      <c r="L804" s="298" t="str">
        <f>VLOOKUP(F804,石と花メイン,4,FALSE)</f>
        <v>イキシア【槍水仙】</v>
      </c>
      <c r="M804" s="394">
        <f>IF(OR(MONTH(F804)&lt;7,AND(MONTH(F804)=7,DAY(F804)&lt;=25)),
MOD(SUM((E804-1901)*365,259),260),
MOD(SUM((E804-1900)*365,259),260))</f>
        <v>114</v>
      </c>
      <c r="N804" s="391">
        <f>IF(AND(MONTH(F804)=7,DAY(F804)&gt;25),1,
ROUNDDOWN((SUM(VLOOKUP(MONTH(F804),D暦変換用数値,2,FALSE),DAY(F804))/28)+1,0))</f>
        <v>12</v>
      </c>
      <c r="O804" s="46">
        <f>IF(AND(MONTH(F804)=7,DAY(F804)&gt;25),DAY(F804)-25,
MOD((SUM(VLOOKUP(MONTH(F804),D暦変換用数値,2,FALSE),DAY(F804))),28)+1)</f>
        <v>21</v>
      </c>
      <c r="P804" s="407">
        <f>IF(OR(MONTH(F804)&lt;7,AND(MONTH(F804)=7,DAY(F804)&lt;=25)),
MOD(SUM((E804-1901)*365,(N804-1)*28,O804,258),260),
MOD(SUM((E804-1900)*365,(N804-1)*28,O804,258),260))</f>
        <v>182</v>
      </c>
      <c r="Q804" s="375" t="str">
        <f>VLOOKUP(MOD(P804,4),色,2,FALSE)</f>
        <v>白い</v>
      </c>
      <c r="R804" s="293" t="str">
        <f>VLOOKUP(MOD(P804,13),銀河の音,2,FALSE)</f>
        <v>宇宙の</v>
      </c>
      <c r="S804" s="386" t="str">
        <f>VLOOKUP(MOD(P804,20),太陽の紋章,2,FALSE)</f>
        <v>風</v>
      </c>
      <c r="T804" s="79"/>
    </row>
    <row r="805" spans="1:20" s="80" customFormat="1" ht="13.5" customHeight="1">
      <c r="A805" s="50" t="str">
        <f>VLOOKUP(MOD(E805,10),十干,2,FALSE)</f>
        <v>丙</v>
      </c>
      <c r="B805" s="199" t="str">
        <f>VLOOKUP(MOD(E805,12),十二支,3,FALSE)</f>
        <v xml:space="preserve">03 水 </v>
      </c>
      <c r="C805" s="200" t="str">
        <f>VLOOKUP(F805,星座,3,TRUE)</f>
        <v xml:space="preserve">03 水 </v>
      </c>
      <c r="D805" s="531">
        <v>27907</v>
      </c>
      <c r="E805" s="1">
        <f>IFERROR(YEAR(D805),LEFT(D805,4))</f>
        <v>1976</v>
      </c>
      <c r="F805" s="1" t="str">
        <f>IF(ISTEXT(D805),RIGHT(D805,5),TEXT(D805,"mm/dd"))</f>
        <v>05/27</v>
      </c>
      <c r="G805" s="44">
        <f>SUM(MID(E805,1,1),MID(E805,2,1),MID(E805,3,1),MID(E805,4,1),MID(F805,1,1),MID(F805,2,1),MID(F805,4,1),MID(F805,5,1))</f>
        <v>37</v>
      </c>
      <c r="H805" s="45">
        <f>IF(MOD(G805,9)=0,9,MOD(G805,9))</f>
        <v>1</v>
      </c>
      <c r="I805" s="45" t="str">
        <f>IFERROR(MID("日月火水木金土",WEEKDAY(D805),1),"")</f>
        <v>木</v>
      </c>
      <c r="J805" s="304" t="s">
        <v>1275</v>
      </c>
      <c r="K805" s="202" t="str">
        <f>VLOOKUP(F805,石と花メイン,3,FALSE)</f>
        <v>◇金剛石</v>
      </c>
      <c r="L805" s="297" t="str">
        <f>VLOOKUP(F805,石と花メイン,4,FALSE)</f>
        <v>蔓薔薇</v>
      </c>
      <c r="M805" s="393">
        <f>IF(OR(MONTH(F805)&lt;7,AND(MONTH(F805)=7,DAY(F805)&lt;=25)),
MOD(SUM((E805-1901)*365,259),260),
MOD(SUM((E805-1900)*365,259),260))</f>
        <v>74</v>
      </c>
      <c r="N805" s="390">
        <f>IF(AND(MONTH(F805)=7,DAY(F805)&gt;25),1,
ROUNDDOWN((SUM(VLOOKUP(MONTH(F805),D暦変換用数値,2,FALSE),DAY(F805))/28)+1,0))</f>
        <v>11</v>
      </c>
      <c r="O805" s="205">
        <f>IF(AND(MONTH(F805)=7,DAY(F805)&gt;25),DAY(F805)-25,
MOD((SUM(VLOOKUP(MONTH(F805),D暦変換用数値,2,FALSE),DAY(F805))),28)+1)</f>
        <v>26</v>
      </c>
      <c r="P805" s="406">
        <f>IF(OR(MONTH(F805)&lt;7,AND(MONTH(F805)=7,DAY(F805)&lt;=25)),
MOD(SUM((E805-1901)*365,(N805-1)*28,O805,258),260),
MOD(SUM((E805-1900)*365,(N805-1)*28,O805,258),260))</f>
        <v>119</v>
      </c>
      <c r="Q805" s="374" t="str">
        <f>VLOOKUP(MOD(P805,4),色,2,FALSE)</f>
        <v>青い</v>
      </c>
      <c r="R805" s="292" t="str">
        <f>VLOOKUP(MOD(P805,13),銀河の音,2,FALSE)</f>
        <v>月の</v>
      </c>
      <c r="S805" s="385" t="str">
        <f>VLOOKUP(MOD(P805,20),太陽の紋章,2,FALSE)</f>
        <v>嵐</v>
      </c>
      <c r="T805" s="111" t="s">
        <v>5527</v>
      </c>
    </row>
    <row r="806" spans="1:20" s="80" customFormat="1" ht="13.5" customHeight="1">
      <c r="A806" s="50" t="str">
        <f>VLOOKUP(MOD(E806,10),十干,2,FALSE)</f>
        <v>丙</v>
      </c>
      <c r="B806" s="199" t="str">
        <f>VLOOKUP(MOD(E806,12),十二支,3,FALSE)</f>
        <v xml:space="preserve">03 水 </v>
      </c>
      <c r="C806" s="200" t="str">
        <f>VLOOKUP(F806,星座,3,TRUE)</f>
        <v xml:space="preserve">03 水 </v>
      </c>
      <c r="D806" s="531">
        <v>27923</v>
      </c>
      <c r="E806" s="1">
        <f>IFERROR(YEAR(D806),LEFT(D806,4))</f>
        <v>1976</v>
      </c>
      <c r="F806" s="1" t="str">
        <f>IF(ISTEXT(D806),RIGHT(D806,5),TEXT(D806,"mm/dd"))</f>
        <v>06/12</v>
      </c>
      <c r="G806" s="44">
        <f>SUM(MID(E806,1,1),MID(E806,2,1),MID(E806,3,1),MID(E806,4,1),MID(F806,1,1),MID(F806,2,1),MID(F806,4,1),MID(F806,5,1))</f>
        <v>32</v>
      </c>
      <c r="H806" s="45">
        <f>IF(MOD(G806,9)=0,9,MOD(G806,9))</f>
        <v>5</v>
      </c>
      <c r="I806" s="45" t="str">
        <f>IFERROR(MID("日月火水木金土",WEEKDAY(D806),1),"")</f>
        <v>土</v>
      </c>
      <c r="J806" s="304" t="s">
        <v>628</v>
      </c>
      <c r="K806" s="202" t="str">
        <f>VLOOKUP(F806,石と花メイン,3,FALSE)</f>
        <v>●珊瑚</v>
      </c>
      <c r="L806" s="297" t="str">
        <f>VLOOKUP(F806,石と花メイン,4,FALSE)</f>
        <v>ユッカ【君が代蘭】</v>
      </c>
      <c r="M806" s="393">
        <f>IF(OR(MONTH(F806)&lt;7,AND(MONTH(F806)=7,DAY(F806)&lt;=25)),
MOD(SUM((E806-1901)*365,259),260),
MOD(SUM((E806-1900)*365,259),260))</f>
        <v>74</v>
      </c>
      <c r="N806" s="390">
        <f>IF(AND(MONTH(F806)=7,DAY(F806)&gt;25),1,
ROUNDDOWN((SUM(VLOOKUP(MONTH(F806),D暦変換用数値,2,FALSE),DAY(F806))/28)+1,0))</f>
        <v>12</v>
      </c>
      <c r="O806" s="205">
        <f>IF(AND(MONTH(F806)=7,DAY(F806)&gt;25),DAY(F806)-25,
MOD((SUM(VLOOKUP(MONTH(F806),D暦変換用数値,2,FALSE),DAY(F806))),28)+1)</f>
        <v>14</v>
      </c>
      <c r="P806" s="406">
        <f>IF(OR(MONTH(F806)&lt;7,AND(MONTH(F806)=7,DAY(F806)&lt;=25)),
MOD(SUM((E806-1901)*365,(N806-1)*28,O806,258),260),
MOD(SUM((E806-1900)*365,(N806-1)*28,O806,258),260))</f>
        <v>135</v>
      </c>
      <c r="Q806" s="374" t="str">
        <f>VLOOKUP(MOD(P806,4),色,2,FALSE)</f>
        <v>青い</v>
      </c>
      <c r="R806" s="292" t="str">
        <f>VLOOKUP(MOD(P806,13),銀河の音,2,FALSE)</f>
        <v>倍音の</v>
      </c>
      <c r="S806" s="385" t="str">
        <f>VLOOKUP(MOD(P806,20),太陽の紋章,2,FALSE)</f>
        <v>鷲</v>
      </c>
      <c r="T806" s="98" t="s">
        <v>3736</v>
      </c>
    </row>
    <row r="807" spans="1:20" s="80" customFormat="1" ht="13.5" customHeight="1">
      <c r="A807" s="76" t="str">
        <f>VLOOKUP(MOD(E807,10),十干,2,FALSE)</f>
        <v>丙</v>
      </c>
      <c r="B807" s="199" t="str">
        <f>VLOOKUP(MOD(E807,12),十二支,3,FALSE)</f>
        <v xml:space="preserve">03 水 </v>
      </c>
      <c r="C807" s="200" t="str">
        <f>VLOOKUP(F807,星座,3,TRUE)</f>
        <v xml:space="preserve">03 水 </v>
      </c>
      <c r="D807" s="534">
        <v>27929</v>
      </c>
      <c r="E807" s="116">
        <f>IFERROR(YEAR(D807),LEFT(D807,4))</f>
        <v>1976</v>
      </c>
      <c r="F807" s="116" t="str">
        <f>IF(ISTEXT(D807),RIGHT(D807,5),TEXT(D807,"mm/dd"))</f>
        <v>06/18</v>
      </c>
      <c r="G807" s="116">
        <f>SUM(MID(E807,1,1),MID(E807,2,1),MID(E807,3,1),MID(E807,4,1),MID(F807,1,1),MID(F807,2,1),MID(F807,4,1),MID(F807,5,1))</f>
        <v>38</v>
      </c>
      <c r="H807" s="116">
        <f>IF(MOD(G807,9)=0,9,MOD(G807,9))</f>
        <v>2</v>
      </c>
      <c r="I807" s="116" t="str">
        <f>IFERROR(MID("日月火水木金土",WEEKDAY(D807),1),"")</f>
        <v>金</v>
      </c>
      <c r="J807" s="306" t="s">
        <v>6895</v>
      </c>
      <c r="K807" s="203" t="str">
        <f>VLOOKUP(F807,石と花メイン,3,FALSE)</f>
        <v>◇金剛石</v>
      </c>
      <c r="L807" s="299" t="str">
        <f>VLOOKUP(F807,石と花メイン,4,FALSE)</f>
        <v>タイム【立麝香草】</v>
      </c>
      <c r="M807" s="395">
        <f>IF(OR(MONTH(F807)&lt;7,AND(MONTH(F807)=7,DAY(F807)&lt;=25)),
MOD(SUM((E807-1901)*365,259),260),
MOD(SUM((E807-1900)*365,259),260))</f>
        <v>74</v>
      </c>
      <c r="N807" s="121">
        <f>IF(AND(MONTH(F807)=7,DAY(F807)&gt;25),1,
ROUNDDOWN((SUM(VLOOKUP(MONTH(F807),D暦変換用数値,2,FALSE),DAY(F807))/28)+1,0))</f>
        <v>12</v>
      </c>
      <c r="O807" s="117">
        <f>IF(AND(MONTH(F807)=7,DAY(F807)&gt;25),DAY(F807)-25,
MOD((SUM(VLOOKUP(MONTH(F807),D暦変換用数値,2,FALSE),DAY(F807))),28)+1)</f>
        <v>20</v>
      </c>
      <c r="P807" s="408">
        <f>IF(OR(MONTH(F807)&lt;7,AND(MONTH(F807)=7,DAY(F807)&lt;=25)),
MOD(SUM((E807-1901)*365,(N807-1)*28,O807,258),260),
MOD(SUM((E807-1900)*365,(N807-1)*28,O807,258),260))</f>
        <v>141</v>
      </c>
      <c r="Q807" s="372" t="str">
        <f>VLOOKUP(MOD(P807,4),色,2,FALSE)</f>
        <v>赤い</v>
      </c>
      <c r="R807" s="290" t="str">
        <f>VLOOKUP(MOD(P807,13),銀河の音,2,FALSE)</f>
        <v>スペクトルの</v>
      </c>
      <c r="S807" s="383" t="str">
        <f>VLOOKUP(MOD(P807,20),太陽の紋章,2,FALSE)</f>
        <v>竜</v>
      </c>
      <c r="T807" s="118"/>
    </row>
    <row r="808" spans="1:20" s="80" customFormat="1" ht="13.5" customHeight="1">
      <c r="A808" s="49" t="str">
        <f>VLOOKUP(MOD(E808,10),十干,2,FALSE)</f>
        <v>戊</v>
      </c>
      <c r="B808" s="199" t="str">
        <f>VLOOKUP(MOD(E808,12),十二支,3,FALSE)</f>
        <v xml:space="preserve">03 水 </v>
      </c>
      <c r="C808" s="200" t="str">
        <f>VLOOKUP(F808,星座,3,TRUE)</f>
        <v xml:space="preserve">03 水 </v>
      </c>
      <c r="D808" s="535">
        <v>32291</v>
      </c>
      <c r="E808" s="45">
        <f>IFERROR(YEAR(D808),LEFT(D808,4))</f>
        <v>1988</v>
      </c>
      <c r="F808" s="45" t="str">
        <f>IF(ISTEXT(D808),RIGHT(D808,5),TEXT(D808,"mm/dd"))</f>
        <v>05/28</v>
      </c>
      <c r="G808" s="45">
        <f>SUM(MID(E808,1,1),MID(E808,2,1),MID(E808,3,1),MID(E808,4,1),MID(F808,1,1),MID(F808,2,1),MID(F808,4,1),MID(F808,5,1))</f>
        <v>41</v>
      </c>
      <c r="H808" s="45">
        <f>IF(MOD(G808,9)=0,9,MOD(G808,9))</f>
        <v>5</v>
      </c>
      <c r="I808" s="45" t="str">
        <f>IFERROR(MID("日月火水木金土",WEEKDAY(D808),1),"")</f>
        <v>土</v>
      </c>
      <c r="J808" s="305" t="s">
        <v>16</v>
      </c>
      <c r="K808" s="203" t="str">
        <f>VLOOKUP(F808,石と花メイン,3,FALSE)</f>
        <v>◆紅玉</v>
      </c>
      <c r="L808" s="298" t="str">
        <f>VLOOKUP(F808,石と花メイン,4,FALSE)</f>
        <v>延齢草</v>
      </c>
      <c r="M808" s="394">
        <f>IF(OR(MONTH(F808)&lt;7,AND(MONTH(F808)=7,DAY(F808)&lt;=25)),
MOD(SUM((E808-1901)*365,259),260),
MOD(SUM((E808-1900)*365,259),260))</f>
        <v>34</v>
      </c>
      <c r="N808" s="391">
        <f>IF(AND(MONTH(F808)=7,DAY(F808)&gt;25),1,
ROUNDDOWN((SUM(VLOOKUP(MONTH(F808),D暦変換用数値,2,FALSE),DAY(F808))/28)+1,0))</f>
        <v>11</v>
      </c>
      <c r="O808" s="46">
        <f>IF(AND(MONTH(F808)=7,DAY(F808)&gt;25),DAY(F808)-25,
MOD((SUM(VLOOKUP(MONTH(F808),D暦変換用数値,2,FALSE),DAY(F808))),28)+1)</f>
        <v>27</v>
      </c>
      <c r="P808" s="407">
        <f>IF(OR(MONTH(F808)&lt;7,AND(MONTH(F808)=7,DAY(F808)&lt;=25)),
MOD(SUM((E808-1901)*365,(N808-1)*28,O808,258),260),
MOD(SUM((E808-1900)*365,(N808-1)*28,O808,258),260))</f>
        <v>80</v>
      </c>
      <c r="Q808" s="373" t="str">
        <f>VLOOKUP(MOD(P808,4),色,2,FALSE)</f>
        <v>黄色い</v>
      </c>
      <c r="R808" s="291" t="str">
        <f>VLOOKUP(MOD(P808,13),銀河の音,2,FALSE)</f>
        <v>月の</v>
      </c>
      <c r="S808" s="384" t="str">
        <f>VLOOKUP(MOD(P808,20),太陽の紋章,2,FALSE)</f>
        <v>太陽</v>
      </c>
      <c r="T808" s="79"/>
    </row>
    <row r="809" spans="1:20" s="80" customFormat="1" ht="13.5" customHeight="1">
      <c r="A809" s="50" t="str">
        <f>VLOOKUP(MOD(E809,10),十干,2,FALSE)</f>
        <v>戊</v>
      </c>
      <c r="B809" s="199" t="str">
        <f>VLOOKUP(MOD(E809,12),十二支,3,FALSE)</f>
        <v xml:space="preserve">03 水 </v>
      </c>
      <c r="C809" s="200" t="str">
        <f>VLOOKUP(F809,星座,3,TRUE)</f>
        <v xml:space="preserve">03 水 </v>
      </c>
      <c r="D809" s="531">
        <v>32300</v>
      </c>
      <c r="E809" s="1">
        <f>IFERROR(YEAR(D809),LEFT(D809,4))</f>
        <v>1988</v>
      </c>
      <c r="F809" s="1" t="str">
        <f>IF(ISTEXT(D809),RIGHT(D809,5),TEXT(D809,"mm/dd"))</f>
        <v>06/06</v>
      </c>
      <c r="G809" s="44">
        <f>SUM(MID(E809,1,1),MID(E809,2,1),MID(E809,3,1),MID(E809,4,1),MID(F809,1,1),MID(F809,2,1),MID(F809,4,1),MID(F809,5,1))</f>
        <v>38</v>
      </c>
      <c r="H809" s="45">
        <f>IF(MOD(G809,9)=0,9,MOD(G809,9))</f>
        <v>2</v>
      </c>
      <c r="I809" s="45" t="str">
        <f>IFERROR(MID("日月火水木金土",WEEKDAY(D809),1),"")</f>
        <v>月</v>
      </c>
      <c r="J809" s="304" t="s">
        <v>4382</v>
      </c>
      <c r="K809" s="202" t="str">
        <f>VLOOKUP(F809,石と花メイン,3,FALSE)</f>
        <v>■瑪瑙</v>
      </c>
      <c r="L809" s="297" t="str">
        <f>VLOOKUP(F809,石と花メイン,4,FALSE)</f>
        <v>文目/菖蒲【アイリス】</v>
      </c>
      <c r="M809" s="393">
        <f>IF(OR(MONTH(F809)&lt;7,AND(MONTH(F809)=7,DAY(F809)&lt;=25)),
MOD(SUM((E809-1901)*365,259),260),
MOD(SUM((E809-1900)*365,259),260))</f>
        <v>34</v>
      </c>
      <c r="N809" s="390">
        <f>IF(AND(MONTH(F809)=7,DAY(F809)&gt;25),1,
ROUNDDOWN((SUM(VLOOKUP(MONTH(F809),D暦変換用数値,2,FALSE),DAY(F809))/28)+1,0))</f>
        <v>12</v>
      </c>
      <c r="O809" s="205">
        <f>IF(AND(MONTH(F809)=7,DAY(F809)&gt;25),DAY(F809)-25,
MOD((SUM(VLOOKUP(MONTH(F809),D暦変換用数値,2,FALSE),DAY(F809))),28)+1)</f>
        <v>8</v>
      </c>
      <c r="P809" s="406">
        <f>IF(OR(MONTH(F809)&lt;7,AND(MONTH(F809)=7,DAY(F809)&lt;=25)),
MOD(SUM((E809-1901)*365,(N809-1)*28,O809,258),260),
MOD(SUM((E809-1900)*365,(N809-1)*28,O809,258),260))</f>
        <v>89</v>
      </c>
      <c r="Q809" s="372" t="str">
        <f>VLOOKUP(MOD(P809,4),色,2,FALSE)</f>
        <v>赤い</v>
      </c>
      <c r="R809" s="290" t="str">
        <f>VLOOKUP(MOD(P809,13),銀河の音,2,FALSE)</f>
        <v>スペクトルの</v>
      </c>
      <c r="S809" s="383" t="str">
        <f>VLOOKUP(MOD(P809,20),太陽の紋章,2,FALSE)</f>
        <v>月</v>
      </c>
      <c r="T809" s="97" t="s">
        <v>5528</v>
      </c>
    </row>
    <row r="810" spans="1:20" s="80" customFormat="1" ht="13.5" customHeight="1">
      <c r="A810" s="50" t="str">
        <f>VLOOKUP(MOD(E810,10),十干,2,FALSE)</f>
        <v>戊</v>
      </c>
      <c r="B810" s="199" t="str">
        <f>VLOOKUP(MOD(E810,12),十二支,3,FALSE)</f>
        <v xml:space="preserve">03 水 </v>
      </c>
      <c r="C810" s="200" t="str">
        <f>VLOOKUP(F810,星座,3,TRUE)</f>
        <v xml:space="preserve">03 水 </v>
      </c>
      <c r="D810" s="531">
        <v>32305</v>
      </c>
      <c r="E810" s="1">
        <f>IFERROR(YEAR(D810),LEFT(D810,4))</f>
        <v>1988</v>
      </c>
      <c r="F810" s="1" t="str">
        <f>IF(ISTEXT(D810),RIGHT(D810,5),TEXT(D810,"mm/dd"))</f>
        <v>06/11</v>
      </c>
      <c r="G810" s="1">
        <f>SUM(MID(E810,1,1),MID(E810,2,1),MID(E810,3,1),MID(E810,4,1),MID(F810,1,1),MID(F810,2,1),MID(F810,4,1),MID(F810,5,1))</f>
        <v>34</v>
      </c>
      <c r="H810" s="45">
        <f>IF(MOD(G810,9)=0,9,MOD(G810,9))</f>
        <v>7</v>
      </c>
      <c r="I810" s="45" t="str">
        <f>IFERROR(MID("日月火水木金土",WEEKDAY(D810),1),"")</f>
        <v>土</v>
      </c>
      <c r="J810" s="304" t="s">
        <v>4383</v>
      </c>
      <c r="K810" s="202" t="str">
        <f>VLOOKUP(F810,石と花メイン,3,FALSE)</f>
        <v>◇金剛石</v>
      </c>
      <c r="L810" s="297" t="str">
        <f>VLOOKUP(F810,石と花メイン,4,FALSE)</f>
        <v>アガパンサス【紫君子蘭】</v>
      </c>
      <c r="M810" s="393">
        <f>IF(OR(MONTH(F810)&lt;7,AND(MONTH(F810)=7,DAY(F810)&lt;=25)),
MOD(SUM((E810-1901)*365,259),260),
MOD(SUM((E810-1900)*365,259),260))</f>
        <v>34</v>
      </c>
      <c r="N810" s="390">
        <f>IF(AND(MONTH(F810)=7,DAY(F810)&gt;25),1,
ROUNDDOWN((SUM(VLOOKUP(MONTH(F810),D暦変換用数値,2,FALSE),DAY(F810))/28)+1,0))</f>
        <v>12</v>
      </c>
      <c r="O810" s="205">
        <f>IF(AND(MONTH(F810)=7,DAY(F810)&gt;25),DAY(F810)-25,
MOD((SUM(VLOOKUP(MONTH(F810),D暦変換用数値,2,FALSE),DAY(F810))),28)+1)</f>
        <v>13</v>
      </c>
      <c r="P810" s="406">
        <f>IF(OR(MONTH(F810)&lt;7,AND(MONTH(F810)=7,DAY(F810)&lt;=25)),
MOD(SUM((E810-1901)*365,(N810-1)*28,O810,258),260),
MOD(SUM((E810-1900)*365,(N810-1)*28,O810,258),260))</f>
        <v>94</v>
      </c>
      <c r="Q810" s="375" t="str">
        <f>VLOOKUP(MOD(P810,4),色,2,FALSE)</f>
        <v>白い</v>
      </c>
      <c r="R810" s="293" t="str">
        <f>VLOOKUP(MOD(P810,13),銀河の音,2,FALSE)</f>
        <v>電気の</v>
      </c>
      <c r="S810" s="386" t="str">
        <f>VLOOKUP(MOD(P810,20),太陽の紋章,2,FALSE)</f>
        <v>魔法使い</v>
      </c>
      <c r="T810" s="98"/>
    </row>
    <row r="811" spans="1:20" s="80" customFormat="1" ht="13.5" customHeight="1">
      <c r="A811" s="334" t="str">
        <f>VLOOKUP(MOD(E811,10),十干,2,FALSE)</f>
        <v>戊</v>
      </c>
      <c r="B811" s="331" t="str">
        <f>VLOOKUP(MOD(E811,12),十二支,3,FALSE)</f>
        <v xml:space="preserve">03 水 </v>
      </c>
      <c r="C811" s="332" t="str">
        <f>VLOOKUP(F811,星座,3,TRUE)</f>
        <v xml:space="preserve">03 水 </v>
      </c>
      <c r="D811" s="540">
        <v>32314</v>
      </c>
      <c r="E811" s="131">
        <f>IFERROR(YEAR(D811),LEFT(D811,4))</f>
        <v>1988</v>
      </c>
      <c r="F811" s="538" t="str">
        <f>IF(ISTEXT(D811),RIGHT(D811,5),TEXT(D811,"mm/dd"))</f>
        <v>06/20</v>
      </c>
      <c r="G811" s="131">
        <f>SUM(MID(E811,1,1),MID(E811,2,1),MID(E811,3,1),MID(E811,4,1),MID(F811,1,1),MID(F811,2,1),MID(F811,4,1),MID(F811,5,1))</f>
        <v>34</v>
      </c>
      <c r="H811" s="131">
        <f>IF(MOD(G811,9)=0,9,MOD(G811,9))</f>
        <v>7</v>
      </c>
      <c r="I811" s="131" t="str">
        <f>IFERROR(MID("日月火水木金土",WEEKDAY(D811),1),"")</f>
        <v>月</v>
      </c>
      <c r="J811" s="306" t="s">
        <v>9358</v>
      </c>
      <c r="K811" s="335" t="str">
        <f>VLOOKUP(F811,石と花メイン,3,FALSE)</f>
        <v>■血碧玉</v>
      </c>
      <c r="L811" s="302" t="str">
        <f>VLOOKUP(F811,石と花メイン,4,FALSE)</f>
        <v>ベロニカ【瑠璃虎の尾】</v>
      </c>
      <c r="M811" s="396">
        <f>IF(OR(MONTH(F811)&lt;7,AND(MONTH(F811)=7,DAY(F811)&lt;=25)),
MOD(SUM((E811-1901)*365,259),260),
MOD(SUM((E811-1900)*365,259),260))</f>
        <v>34</v>
      </c>
      <c r="N811" s="335">
        <f>IF(AND(MONTH(F811)=7,DAY(F811)&gt;25),1,
ROUNDDOWN((SUM(VLOOKUP(MONTH(F811),D暦変換用数値,2,FALSE),DAY(F811))/28)+1,0))</f>
        <v>12</v>
      </c>
      <c r="O811" s="132">
        <f>IF(AND(MONTH(F811)=7,DAY(F811)&gt;25),DAY(F811)-25,
MOD((SUM(VLOOKUP(MONTH(F811),D暦変換用数値,2,FALSE),DAY(F811))),28)+1)</f>
        <v>22</v>
      </c>
      <c r="P811" s="404">
        <f>IF(OR(MONTH(F811)&lt;7,AND(MONTH(F811)=7,DAY(F811)&lt;=25)),
MOD(SUM((E811-1901)*365,(N811-1)*28,O811,258),260),
MOD(SUM((E811-1900)*365,(N811-1)*28,O811,258),260))</f>
        <v>103</v>
      </c>
      <c r="Q811" s="376" t="str">
        <f>VLOOKUP(MOD(P811,4),色,2,FALSE)</f>
        <v>青い</v>
      </c>
      <c r="R811" s="333" t="str">
        <f>VLOOKUP(MOD(P811,13),銀河の音,2,FALSE)</f>
        <v>水晶の</v>
      </c>
      <c r="S811" s="387" t="str">
        <f>VLOOKUP(MOD(P811,20),太陽の紋章,2,FALSE)</f>
        <v>夜</v>
      </c>
      <c r="T811" s="145"/>
    </row>
    <row r="812" spans="1:20" s="80" customFormat="1" ht="13.5" customHeight="1">
      <c r="A812" s="285" t="str">
        <f>VLOOKUP(MOD(E812,10),十干,2,FALSE)</f>
        <v>庚</v>
      </c>
      <c r="B812" s="283" t="str">
        <f>VLOOKUP(MOD(E812,12),十二支,3,FALSE)</f>
        <v xml:space="preserve">03 水 </v>
      </c>
      <c r="C812" s="284" t="str">
        <f>VLOOKUP(F812,星座,3,TRUE)</f>
        <v xml:space="preserve">03 水 </v>
      </c>
      <c r="D812" s="530">
        <v>36676</v>
      </c>
      <c r="E812" s="83">
        <f>IFERROR(YEAR(D812),LEFT(D812,4))</f>
        <v>2000</v>
      </c>
      <c r="F812" s="83" t="str">
        <f>IF(ISTEXT(D812),RIGHT(D812,5),TEXT(D812,"mm/dd"))</f>
        <v>05/30</v>
      </c>
      <c r="G812" s="83">
        <f>SUM(MID(E812,1,1),MID(E812,2,1),MID(E812,3,1),MID(E812,4,1),MID(F812,1,1),MID(F812,2,1),MID(F812,4,1),MID(F812,5,1))</f>
        <v>10</v>
      </c>
      <c r="H812" s="83">
        <f>IF(MOD(G812,9)=0,9,MOD(G812,9))</f>
        <v>1</v>
      </c>
      <c r="I812" s="83" t="str">
        <f>IFERROR(MID("日月火水木金土",WEEKDAY(D812),1),"")</f>
        <v>火</v>
      </c>
      <c r="J812" s="308" t="s">
        <v>8527</v>
      </c>
      <c r="K812" s="330" t="str">
        <f>VLOOKUP(F812,石と花メイン,3,FALSE)</f>
        <v>■紫水晶</v>
      </c>
      <c r="L812" s="296" t="str">
        <f>VLOOKUP(F812,石と花メイン,4,FALSE)</f>
        <v>ライラック【紫丁香花】</v>
      </c>
      <c r="M812" s="392">
        <f>IF(OR(MONTH(F812)&lt;7,AND(MONTH(F812)=7,DAY(F812)&lt;=25)),
MOD(SUM((E812-1901)*365,259),260),
MOD(SUM((E812-1900)*365,259),260))</f>
        <v>254</v>
      </c>
      <c r="N812" s="330">
        <f>IF(AND(MONTH(F812)=7,DAY(F812)&gt;25),1,
ROUNDDOWN((SUM(VLOOKUP(MONTH(F812),D暦変換用数値,2,FALSE),DAY(F812))/28)+1,0))</f>
        <v>12</v>
      </c>
      <c r="O812" s="84">
        <f>IF(AND(MONTH(F812)=7,DAY(F812)&gt;25),DAY(F812)-25,
MOD((SUM(VLOOKUP(MONTH(F812),D暦変換用数値,2,FALSE),DAY(F812))),28)+1)</f>
        <v>1</v>
      </c>
      <c r="P812" s="405">
        <f>IF(OR(MONTH(F812)&lt;7,AND(MONTH(F812)=7,DAY(F812)&lt;=25)),
MOD(SUM((E812-1901)*365,(N812-1)*28,O812,258),260),
MOD(SUM((E812-1900)*365,(N812-1)*28,O812,258),260))</f>
        <v>42</v>
      </c>
      <c r="Q812" s="371" t="str">
        <f>VLOOKUP(MOD(P812,4),色,2,FALSE)</f>
        <v>白い</v>
      </c>
      <c r="R812" s="289" t="str">
        <f>VLOOKUP(MOD(P812,13),銀河の音,2,FALSE)</f>
        <v>電気の</v>
      </c>
      <c r="S812" s="382" t="str">
        <f>VLOOKUP(MOD(P812,20),太陽の紋章,2,FALSE)</f>
        <v>風</v>
      </c>
      <c r="T812" s="338"/>
    </row>
    <row r="813" spans="1:20" s="80" customFormat="1" ht="13.5" customHeight="1">
      <c r="A813" s="282" t="str">
        <f>VLOOKUP(MOD(E813,10),十干,2,FALSE)</f>
        <v>庚</v>
      </c>
      <c r="B813" s="283" t="str">
        <f>VLOOKUP(MOD(E813,12),十二支,3,FALSE)</f>
        <v xml:space="preserve">03 水 </v>
      </c>
      <c r="C813" s="284" t="str">
        <f>VLOOKUP(F813,星座,3,TRUE)</f>
        <v xml:space="preserve">03 水 </v>
      </c>
      <c r="D813" s="533">
        <v>36693</v>
      </c>
      <c r="E813" s="83">
        <f>IFERROR(YEAR(D813),LEFT(D813,4))</f>
        <v>2000</v>
      </c>
      <c r="F813" s="83" t="str">
        <f>IF(ISTEXT(D813),RIGHT(D813,5),TEXT(D813,"mm/dd"))</f>
        <v>06/16</v>
      </c>
      <c r="G813" s="83">
        <f>SUM(MID(E813,1,1),MID(E813,2,1),MID(E813,3,1),MID(E813,4,1),MID(F813,1,1),MID(F813,2,1),MID(F813,4,1),MID(F813,5,1))</f>
        <v>15</v>
      </c>
      <c r="H813" s="83">
        <f>IF(MOD(G813,9)=0,9,MOD(G813,9))</f>
        <v>6</v>
      </c>
      <c r="I813" s="83" t="str">
        <f>IFERROR(MID("日月火水木金土",WEEKDAY(D813),1),"")</f>
        <v>金</v>
      </c>
      <c r="J813" s="308" t="s">
        <v>7658</v>
      </c>
      <c r="K813" s="87" t="str">
        <f>VLOOKUP(F813,石と花メイン,3,FALSE)</f>
        <v>◆翠玉</v>
      </c>
      <c r="L813" s="296" t="str">
        <f>VLOOKUP(F813,石と花メイン,4,FALSE)</f>
        <v>チュベローズ【月下香】</v>
      </c>
      <c r="M813" s="392">
        <f>IF(OR(MONTH(F813)&lt;7,AND(MONTH(F813)=7,DAY(F813)&lt;=25)),
MOD(SUM((E813-1901)*365,259),260),
MOD(SUM((E813-1900)*365,259),260))</f>
        <v>254</v>
      </c>
      <c r="N813" s="330">
        <f>IF(AND(MONTH(F813)=7,DAY(F813)&gt;25),1,
ROUNDDOWN((SUM(VLOOKUP(MONTH(F813),D暦変換用数値,2,FALSE),DAY(F813))/28)+1,0))</f>
        <v>12</v>
      </c>
      <c r="O813" s="84">
        <f>IF(AND(MONTH(F813)=7,DAY(F813)&gt;25),DAY(F813)-25,
MOD((SUM(VLOOKUP(MONTH(F813),D暦変換用数値,2,FALSE),DAY(F813))),28)+1)</f>
        <v>18</v>
      </c>
      <c r="P813" s="405">
        <f>IF(OR(MONTH(F813)&lt;7,AND(MONTH(F813)=7,DAY(F813)&lt;=25)),
MOD(SUM((E813-1901)*365,(N813-1)*28,O813,258),260),
MOD(SUM((E813-1900)*365,(N813-1)*28,O813,258),260))</f>
        <v>59</v>
      </c>
      <c r="Q813" s="371" t="str">
        <f>VLOOKUP(MOD(P813,4),色,2,FALSE)</f>
        <v>青い</v>
      </c>
      <c r="R813" s="289" t="str">
        <f>VLOOKUP(MOD(P813,13),銀河の音,2,FALSE)</f>
        <v>共振の</v>
      </c>
      <c r="S813" s="382" t="str">
        <f>VLOOKUP(MOD(P813,20),太陽の紋章,2,FALSE)</f>
        <v>嵐</v>
      </c>
      <c r="T813" s="108" t="s">
        <v>3261</v>
      </c>
    </row>
    <row r="814" spans="1:20" s="80" customFormat="1" ht="13.5" customHeight="1">
      <c r="A814" s="282" t="str">
        <f>VLOOKUP(MOD(E814,10),十干,2,FALSE)</f>
        <v>庚</v>
      </c>
      <c r="B814" s="283" t="str">
        <f>VLOOKUP(MOD(E814,12),十二支,3,FALSE)</f>
        <v xml:space="preserve">03 水 </v>
      </c>
      <c r="C814" s="284" t="str">
        <f>VLOOKUP(F814,星座,3,TRUE)</f>
        <v xml:space="preserve">03 水 </v>
      </c>
      <c r="D814" s="533">
        <v>36696</v>
      </c>
      <c r="E814" s="83">
        <f>IFERROR(YEAR(D814),LEFT(D814,4))</f>
        <v>2000</v>
      </c>
      <c r="F814" s="83" t="str">
        <f>IF(ISTEXT(D814),RIGHT(D814,5),TEXT(D814,"mm/dd"))</f>
        <v>06/19</v>
      </c>
      <c r="G814" s="83">
        <f>SUM(MID(E814,1,1),MID(E814,2,1),MID(E814,3,1),MID(E814,4,1),MID(F814,1,1),MID(F814,2,1),MID(F814,4,1),MID(F814,5,1))</f>
        <v>18</v>
      </c>
      <c r="H814" s="83">
        <f>IF(MOD(G814,9)=0,9,MOD(G814,9))</f>
        <v>9</v>
      </c>
      <c r="I814" s="83" t="str">
        <f>IFERROR(MID("日月火水木金土",WEEKDAY(D814),1),"")</f>
        <v>月</v>
      </c>
      <c r="J814" s="303" t="s">
        <v>6597</v>
      </c>
      <c r="K814" s="87" t="str">
        <f>VLOOKUP(F814,石と花メイン,3,FALSE)</f>
        <v>□水晶</v>
      </c>
      <c r="L814" s="296" t="str">
        <f>VLOOKUP(F814,石と花メイン,4,FALSE)</f>
        <v>イキシア【槍水仙】</v>
      </c>
      <c r="M814" s="392">
        <f>IF(OR(MONTH(F814)&lt;7,AND(MONTH(F814)=7,DAY(F814)&lt;=25)),
MOD(SUM((E814-1901)*365,259),260),
MOD(SUM((E814-1900)*365,259),260))</f>
        <v>254</v>
      </c>
      <c r="N814" s="330">
        <f>IF(AND(MONTH(F814)=7,DAY(F814)&gt;25),1,
ROUNDDOWN((SUM(VLOOKUP(MONTH(F814),D暦変換用数値,2,FALSE),DAY(F814))/28)+1,0))</f>
        <v>12</v>
      </c>
      <c r="O814" s="84">
        <f>IF(AND(MONTH(F814)=7,DAY(F814)&gt;25),DAY(F814)-25,
MOD((SUM(VLOOKUP(MONTH(F814),D暦変換用数値,2,FALSE),DAY(F814))),28)+1)</f>
        <v>21</v>
      </c>
      <c r="P814" s="405">
        <f>IF(OR(MONTH(F814)&lt;7,AND(MONTH(F814)=7,DAY(F814)&lt;=25)),
MOD(SUM((E814-1901)*365,(N814-1)*28,O814,258),260),
MOD(SUM((E814-1900)*365,(N814-1)*28,O814,258),260))</f>
        <v>62</v>
      </c>
      <c r="Q814" s="371" t="str">
        <f>VLOOKUP(MOD(P814,4),色,2,FALSE)</f>
        <v>白い</v>
      </c>
      <c r="R814" s="289" t="str">
        <f>VLOOKUP(MOD(P814,13),銀河の音,2,FALSE)</f>
        <v>惑星の</v>
      </c>
      <c r="S814" s="382" t="str">
        <f>VLOOKUP(MOD(P814,20),太陽の紋章,2,FALSE)</f>
        <v>風</v>
      </c>
      <c r="T814" s="100" t="s">
        <v>463</v>
      </c>
    </row>
    <row r="815" spans="1:20" s="80" customFormat="1" ht="13.5" customHeight="1">
      <c r="A815" s="286" t="str">
        <f>VLOOKUP(MOD(E815,10),十干,2,FALSE)</f>
        <v>壬</v>
      </c>
      <c r="B815" s="551" t="str">
        <f>VLOOKUP(MOD(E815,12),十二支,3,FALSE)</f>
        <v xml:space="preserve">03 水 </v>
      </c>
      <c r="C815" s="563" t="str">
        <f>VLOOKUP(F815,星座,3,TRUE)</f>
        <v xml:space="preserve">03 水 </v>
      </c>
      <c r="D815" s="530">
        <v>41055</v>
      </c>
      <c r="E815" s="85">
        <f>IFERROR(YEAR(D815),LEFT(D815,4))</f>
        <v>2012</v>
      </c>
      <c r="F815" s="85" t="str">
        <f>IF(ISTEXT(D815),RIGHT(D815,5),TEXT(D815,"mm/dd"))</f>
        <v>05/26</v>
      </c>
      <c r="G815" s="86">
        <f>SUM(MID(E815,1,1),MID(E815,2,1),MID(E815,3,1),MID(E815,4,1),MID(F815,1,1),MID(F815,2,1),MID(F815,4,1),MID(F815,5,1))</f>
        <v>18</v>
      </c>
      <c r="H815" s="85">
        <f>IF(MOD(G815,9)=0,9,MOD(G815,9))</f>
        <v>9</v>
      </c>
      <c r="I815" s="85" t="str">
        <f>IFERROR(MID("日月火水木金土",WEEKDAY(D815),1),"")</f>
        <v>土</v>
      </c>
      <c r="J815" s="308" t="s">
        <v>9056</v>
      </c>
      <c r="K815" s="87" t="str">
        <f>VLOOKUP(F815,石と花メイン,3,FALSE)</f>
        <v>●翡翠</v>
      </c>
      <c r="L815" s="300" t="str">
        <f>VLOOKUP(F815,石と花メイン,4,FALSE)</f>
        <v>オリーブ【橄欖】</v>
      </c>
      <c r="M815" s="397">
        <f>IF(OR(MONTH(F815)&lt;7,AND(MONTH(F815)=7,DAY(F815)&lt;=25)),
MOD(SUM((E815-1901)*365,259),260),
MOD(SUM((E815-1900)*365,259),260))</f>
        <v>214</v>
      </c>
      <c r="N815" s="87">
        <f>IF(AND(MONTH(F815)=7,DAY(F815)&gt;25),1,
ROUNDDOWN((SUM(VLOOKUP(MONTH(F815),D暦変換用数値,2,FALSE),DAY(F815))/28)+1,0))</f>
        <v>11</v>
      </c>
      <c r="O815" s="82">
        <f>IF(AND(MONTH(F815)=7,DAY(F815)&gt;25),DAY(F815)-25,
MOD((SUM(VLOOKUP(MONTH(F815),D暦変換用数値,2,FALSE),DAY(F815))),28)+1)</f>
        <v>25</v>
      </c>
      <c r="P815" s="409">
        <f>IF(OR(MONTH(F815)&lt;7,AND(MONTH(F815)=7,DAY(F815)&lt;=25)),
MOD(SUM((E815-1901)*365,(N815-1)*28,O815,258),260),
MOD(SUM((E815-1900)*365,(N815-1)*28,O815,258),260))</f>
        <v>258</v>
      </c>
      <c r="Q815" s="557" t="str">
        <f>VLOOKUP(MOD(P815,4),色,2,FALSE)</f>
        <v>白い</v>
      </c>
      <c r="R815" s="559" t="str">
        <f>VLOOKUP(MOD(P815,13),銀河の音,2,FALSE)</f>
        <v>スペクトルの</v>
      </c>
      <c r="S815" s="561" t="str">
        <f>VLOOKUP(MOD(P815,20),太陽の紋章,2,FALSE)</f>
        <v>鏡</v>
      </c>
      <c r="T815" s="92" t="s">
        <v>9059</v>
      </c>
    </row>
    <row r="816" spans="1:20" s="80" customFormat="1" ht="13.5" customHeight="1">
      <c r="A816" s="285" t="str">
        <f>VLOOKUP(MOD(E816,10),十干,2,FALSE)</f>
        <v>壬</v>
      </c>
      <c r="B816" s="283" t="str">
        <f>VLOOKUP(MOD(E816,12),十二支,3,FALSE)</f>
        <v xml:space="preserve">03 水 </v>
      </c>
      <c r="C816" s="284" t="str">
        <f>VLOOKUP(F816,星座,3,TRUE)</f>
        <v xml:space="preserve">03 水 </v>
      </c>
      <c r="D816" s="530">
        <v>41059</v>
      </c>
      <c r="E816" s="83">
        <f>IFERROR(YEAR(D816),LEFT(D816,4))</f>
        <v>2012</v>
      </c>
      <c r="F816" s="83" t="str">
        <f>IF(ISTEXT(D816),RIGHT(D816,5),TEXT(D816,"mm/dd"))</f>
        <v>05/30</v>
      </c>
      <c r="G816" s="83">
        <f>SUM(MID(E816,1,1),MID(E816,2,1),MID(E816,3,1),MID(E816,4,1),MID(F816,1,1),MID(F816,2,1),MID(F816,4,1),MID(F816,5,1))</f>
        <v>13</v>
      </c>
      <c r="H816" s="83">
        <f>IF(MOD(G816,9)=0,9,MOD(G816,9))</f>
        <v>4</v>
      </c>
      <c r="I816" s="83" t="str">
        <f>IFERROR(MID("日月火水木金土",WEEKDAY(D816),1),"")</f>
        <v>水</v>
      </c>
      <c r="J816" s="308" t="s">
        <v>8578</v>
      </c>
      <c r="K816" s="330" t="str">
        <f>VLOOKUP(F816,石と花メイン,3,FALSE)</f>
        <v>■紫水晶</v>
      </c>
      <c r="L816" s="296" t="str">
        <f>VLOOKUP(F816,石と花メイン,4,FALSE)</f>
        <v>ライラック【紫丁香花】</v>
      </c>
      <c r="M816" s="392">
        <f>IF(OR(MONTH(F816)&lt;7,AND(MONTH(F816)=7,DAY(F816)&lt;=25)),
MOD(SUM((E816-1901)*365,259),260),
MOD(SUM((E816-1900)*365,259),260))</f>
        <v>214</v>
      </c>
      <c r="N816" s="330">
        <f>IF(AND(MONTH(F816)=7,DAY(F816)&gt;25),1,
ROUNDDOWN((SUM(VLOOKUP(MONTH(F816),D暦変換用数値,2,FALSE),DAY(F816))/28)+1,0))</f>
        <v>12</v>
      </c>
      <c r="O816" s="84">
        <f>IF(AND(MONTH(F816)=7,DAY(F816)&gt;25),DAY(F816)-25,
MOD((SUM(VLOOKUP(MONTH(F816),D暦変換用数値,2,FALSE),DAY(F816))),28)+1)</f>
        <v>1</v>
      </c>
      <c r="P816" s="405">
        <f>IF(OR(MONTH(F816)&lt;7,AND(MONTH(F816)=7,DAY(F816)&lt;=25)),
MOD(SUM((E816-1901)*365,(N816-1)*28,O816,258),260),
MOD(SUM((E816-1900)*365,(N816-1)*28,O816,258),260))</f>
        <v>2</v>
      </c>
      <c r="Q816" s="371" t="str">
        <f>VLOOKUP(MOD(P816,4),色,2,FALSE)</f>
        <v>白い</v>
      </c>
      <c r="R816" s="289" t="str">
        <f>VLOOKUP(MOD(P816,13),銀河の音,2,FALSE)</f>
        <v>月の</v>
      </c>
      <c r="S816" s="382" t="str">
        <f>VLOOKUP(MOD(P816,20),太陽の紋章,2,FALSE)</f>
        <v>風</v>
      </c>
      <c r="T816" s="338"/>
    </row>
    <row r="817" spans="1:20" s="80" customFormat="1" ht="13.5" customHeight="1">
      <c r="A817" s="285" t="str">
        <f>VLOOKUP(MOD(E817,10),十干,2,FALSE)</f>
        <v>壬</v>
      </c>
      <c r="B817" s="283" t="str">
        <f>VLOOKUP(MOD(E817,12),十二支,3,FALSE)</f>
        <v xml:space="preserve">03 水 </v>
      </c>
      <c r="C817" s="284" t="str">
        <f>VLOOKUP(F817,星座,3,TRUE)</f>
        <v xml:space="preserve">03 水 </v>
      </c>
      <c r="D817" s="530">
        <v>41066</v>
      </c>
      <c r="E817" s="83">
        <f>IFERROR(YEAR(D817),LEFT(D817,4))</f>
        <v>2012</v>
      </c>
      <c r="F817" s="83" t="str">
        <f>IF(ISTEXT(D817),RIGHT(D817,5),TEXT(D817,"mm/dd"))</f>
        <v>06/06</v>
      </c>
      <c r="G817" s="83">
        <f>SUM(MID(E817,1,1),MID(E817,2,1),MID(E817,3,1),MID(E817,4,1),MID(F817,1,1),MID(F817,2,1),MID(F817,4,1),MID(F817,5,1))</f>
        <v>17</v>
      </c>
      <c r="H817" s="83">
        <f>IF(MOD(G817,9)=0,9,MOD(G817,9))</f>
        <v>8</v>
      </c>
      <c r="I817" s="83" t="str">
        <f>IFERROR(MID("日月火水木金土",WEEKDAY(D817),1),"")</f>
        <v>水</v>
      </c>
      <c r="J817" s="308" t="s">
        <v>8473</v>
      </c>
      <c r="K817" s="330" t="str">
        <f>VLOOKUP(F817,石と花メイン,3,FALSE)</f>
        <v>■瑪瑙</v>
      </c>
      <c r="L817" s="296" t="str">
        <f>VLOOKUP(F817,石と花メイン,4,FALSE)</f>
        <v>文目/菖蒲【アイリス】</v>
      </c>
      <c r="M817" s="392">
        <f>IF(OR(MONTH(F817)&lt;7,AND(MONTH(F817)=7,DAY(F817)&lt;=25)),
MOD(SUM((E817-1901)*365,259),260),
MOD(SUM((E817-1900)*365,259),260))</f>
        <v>214</v>
      </c>
      <c r="N817" s="330">
        <f>IF(AND(MONTH(F817)=7,DAY(F817)&gt;25),1,
ROUNDDOWN((SUM(VLOOKUP(MONTH(F817),D暦変換用数値,2,FALSE),DAY(F817))/28)+1,0))</f>
        <v>12</v>
      </c>
      <c r="O817" s="84">
        <f>IF(AND(MONTH(F817)=7,DAY(F817)&gt;25),DAY(F817)-25,
MOD((SUM(VLOOKUP(MONTH(F817),D暦変換用数値,2,FALSE),DAY(F817))),28)+1)</f>
        <v>8</v>
      </c>
      <c r="P817" s="405">
        <f>IF(OR(MONTH(F817)&lt;7,AND(MONTH(F817)=7,DAY(F817)&lt;=25)),
MOD(SUM((E817-1901)*365,(N817-1)*28,O817,258),260),
MOD(SUM((E817-1900)*365,(N817-1)*28,O817,258),260))</f>
        <v>9</v>
      </c>
      <c r="Q817" s="371" t="str">
        <f>VLOOKUP(MOD(P817,4),色,2,FALSE)</f>
        <v>赤い</v>
      </c>
      <c r="R817" s="289" t="str">
        <f>VLOOKUP(MOD(P817,13),銀河の音,2,FALSE)</f>
        <v>太陽の</v>
      </c>
      <c r="S817" s="382" t="str">
        <f>VLOOKUP(MOD(P817,20),太陽の紋章,2,FALSE)</f>
        <v>月</v>
      </c>
      <c r="T817" s="108" t="s">
        <v>8472</v>
      </c>
    </row>
    <row r="818" spans="1:20" s="80" customFormat="1" ht="13.5" customHeight="1">
      <c r="A818" s="285" t="str">
        <f>VLOOKUP(MOD(E818,10),十干,2,FALSE)</f>
        <v>壬</v>
      </c>
      <c r="B818" s="283" t="str">
        <f>VLOOKUP(MOD(E818,12),十二支,3,FALSE)</f>
        <v xml:space="preserve">03 水 </v>
      </c>
      <c r="C818" s="284" t="str">
        <f>VLOOKUP(F818,星座,3,TRUE)</f>
        <v xml:space="preserve">03 水 </v>
      </c>
      <c r="D818" s="530">
        <v>41075</v>
      </c>
      <c r="E818" s="83">
        <f>IFERROR(YEAR(D818),LEFT(D818,4))</f>
        <v>2012</v>
      </c>
      <c r="F818" s="83" t="str">
        <f>IF(ISTEXT(D818),RIGHT(D818,5),TEXT(D818,"mm/dd"))</f>
        <v>06/15</v>
      </c>
      <c r="G818" s="83">
        <f>SUM(MID(E818,1,1),MID(E818,2,1),MID(E818,3,1),MID(E818,4,1),MID(F818,1,1),MID(F818,2,1),MID(F818,4,1),MID(F818,5,1))</f>
        <v>17</v>
      </c>
      <c r="H818" s="83">
        <f>IF(MOD(G818,9)=0,9,MOD(G818,9))</f>
        <v>8</v>
      </c>
      <c r="I818" s="83" t="str">
        <f>IFERROR(MID("日月火水木金土",WEEKDAY(D818),1),"")</f>
        <v>金</v>
      </c>
      <c r="J818" s="308" t="s">
        <v>8522</v>
      </c>
      <c r="K818" s="330" t="str">
        <f>VLOOKUP(F818,石と花メイン,3,FALSE)</f>
        <v>◆紅玉</v>
      </c>
      <c r="L818" s="296" t="str">
        <f>VLOOKUP(F818,石と花メイン,4,FALSE)</f>
        <v>カーネーション【麝香撫子】</v>
      </c>
      <c r="M818" s="392">
        <f>IF(OR(MONTH(F818)&lt;7,AND(MONTH(F818)=7,DAY(F818)&lt;=25)),
MOD(SUM((E818-1901)*365,259),260),
MOD(SUM((E818-1900)*365,259),260))</f>
        <v>214</v>
      </c>
      <c r="N818" s="330">
        <f>IF(AND(MONTH(F818)=7,DAY(F818)&gt;25),1,
ROUNDDOWN((SUM(VLOOKUP(MONTH(F818),D暦変換用数値,2,FALSE),DAY(F818))/28)+1,0))</f>
        <v>12</v>
      </c>
      <c r="O818" s="84">
        <f>IF(AND(MONTH(F818)=7,DAY(F818)&gt;25),DAY(F818)-25,
MOD((SUM(VLOOKUP(MONTH(F818),D暦変換用数値,2,FALSE),DAY(F818))),28)+1)</f>
        <v>17</v>
      </c>
      <c r="P818" s="405">
        <f>IF(OR(MONTH(F818)&lt;7,AND(MONTH(F818)=7,DAY(F818)&lt;=25)),
MOD(SUM((E818-1901)*365,(N818-1)*28,O818,258),260),
MOD(SUM((E818-1900)*365,(N818-1)*28,O818,258),260))</f>
        <v>18</v>
      </c>
      <c r="Q818" s="371" t="str">
        <f>VLOOKUP(MOD(P818,4),色,2,FALSE)</f>
        <v>白い</v>
      </c>
      <c r="R818" s="289" t="str">
        <f>VLOOKUP(MOD(P818,13),銀河の音,2,FALSE)</f>
        <v>倍音の</v>
      </c>
      <c r="S818" s="382" t="str">
        <f>VLOOKUP(MOD(P818,20),太陽の紋章,2,FALSE)</f>
        <v>鏡</v>
      </c>
      <c r="T818" s="112" t="s">
        <v>8521</v>
      </c>
    </row>
    <row r="819" spans="1:20" s="80" customFormat="1" ht="13.5" customHeight="1">
      <c r="A819" s="282" t="str">
        <f>VLOOKUP(MOD(E819,10),十干,2,FALSE)</f>
        <v>戊</v>
      </c>
      <c r="B819" s="283" t="str">
        <f>VLOOKUP(MOD(E819,12),十二支,3,FALSE)</f>
        <v xml:space="preserve">03 水 </v>
      </c>
      <c r="C819" s="284" t="str">
        <f>VLOOKUP(F819,星座,3,TRUE)</f>
        <v xml:space="preserve">03 水 </v>
      </c>
      <c r="D819" s="533" t="s">
        <v>8682</v>
      </c>
      <c r="E819" s="83" t="str">
        <f>IFERROR(YEAR(D819),LEFT(D819,4))</f>
        <v>0068</v>
      </c>
      <c r="F819" s="83" t="str">
        <f>IF(ISTEXT(D819),RIGHT(D819,5),TEXT(D819,"mm/dd"))</f>
        <v>06/09</v>
      </c>
      <c r="G819" s="83">
        <f>SUM(MID(E819,1,1),MID(E819,2,1),MID(E819,3,1),MID(E819,4,1),MID(F819,1,1),MID(F819,2,1),MID(F819,4,1),MID(F819,5,1))</f>
        <v>29</v>
      </c>
      <c r="H819" s="83">
        <f>IF(MOD(G819,9)=0,9,MOD(G819,9))</f>
        <v>2</v>
      </c>
      <c r="I819" s="83" t="str">
        <f>IFERROR(MID("日月火水木金土",WEEKDAY(D819),1),"")</f>
        <v/>
      </c>
      <c r="J819" s="303" t="s">
        <v>6591</v>
      </c>
      <c r="K819" s="87" t="str">
        <f>VLOOKUP(F819,石と花メイン,3,FALSE)</f>
        <v>◆柘榴石</v>
      </c>
      <c r="L819" s="296" t="str">
        <f>VLOOKUP(F819,石と花メイン,4,FALSE)</f>
        <v>スイートピー【麝香連理草】</v>
      </c>
      <c r="M819" s="392">
        <f>IF(OR(MONTH(F819)&lt;7,AND(MONTH(F819)=7,DAY(F819)&lt;=25)),
MOD(SUM((E819-1901)*365,259),260),
MOD(SUM((E819-1900)*365,259),260))</f>
        <v>194</v>
      </c>
      <c r="N819" s="330">
        <f>IF(AND(MONTH(F819)=7,DAY(F819)&gt;25),1,
ROUNDDOWN((SUM(VLOOKUP(MONTH(F819),D暦変換用数値,2,FALSE),DAY(F819))/28)+1,0))</f>
        <v>12</v>
      </c>
      <c r="O819" s="84">
        <f>IF(AND(MONTH(F819)=7,DAY(F819)&gt;25),DAY(F819)-25,
MOD((SUM(VLOOKUP(MONTH(F819),D暦変換用数値,2,FALSE),DAY(F819))),28)+1)</f>
        <v>11</v>
      </c>
      <c r="P819" s="405">
        <f>IF(OR(MONTH(F819)&lt;7,AND(MONTH(F819)=7,DAY(F819)&lt;=25)),
MOD(SUM((E819-1901)*365,(N819-1)*28,O819,258),260),
MOD(SUM((E819-1900)*365,(N819-1)*28,O819,258),260))</f>
        <v>252</v>
      </c>
      <c r="Q819" s="371" t="str">
        <f>VLOOKUP(MOD(P819,4),色,2,FALSE)</f>
        <v>黄色い</v>
      </c>
      <c r="R819" s="289" t="str">
        <f>VLOOKUP(MOD(P819,13),銀河の音,2,FALSE)</f>
        <v>倍音の</v>
      </c>
      <c r="S819" s="382" t="str">
        <f>VLOOKUP(MOD(P819,20),太陽の紋章,2,FALSE)</f>
        <v>人</v>
      </c>
      <c r="T819" s="100" t="s">
        <v>2082</v>
      </c>
    </row>
    <row r="820" spans="1:20" s="80" customFormat="1" ht="13.5" customHeight="1">
      <c r="A820" s="282" t="str">
        <f>VLOOKUP(MOD(E820,10),十干,2,FALSE)</f>
        <v>丙</v>
      </c>
      <c r="B820" s="283" t="str">
        <f>VLOOKUP(MOD(E820,12),十二支,3,FALSE)</f>
        <v xml:space="preserve">03 水 </v>
      </c>
      <c r="C820" s="284" t="str">
        <f>VLOOKUP(F820,星座,3,TRUE)</f>
        <v xml:space="preserve">03 水 </v>
      </c>
      <c r="D820" s="533" t="s">
        <v>8683</v>
      </c>
      <c r="E820" s="83" t="str">
        <f>IFERROR(YEAR(D820),LEFT(D820,4))</f>
        <v>1616</v>
      </c>
      <c r="F820" s="83" t="str">
        <f>IF(ISTEXT(D820),RIGHT(D820,5),TEXT(D820,"mm/dd"))</f>
        <v>06/01</v>
      </c>
      <c r="G820" s="83">
        <f>SUM(MID(E820,1,1),MID(E820,2,1),MID(E820,3,1),MID(E820,4,1),MID(F820,1,1),MID(F820,2,1),MID(F820,4,1),MID(F820,5,1))</f>
        <v>21</v>
      </c>
      <c r="H820" s="83">
        <f>IF(MOD(G820,9)=0,9,MOD(G820,9))</f>
        <v>3</v>
      </c>
      <c r="I820" s="83" t="str">
        <f>IFERROR(MID("日月火水木金土",WEEKDAY(D820),1),"")</f>
        <v/>
      </c>
      <c r="J820" s="303" t="s">
        <v>6592</v>
      </c>
      <c r="K820" s="87" t="str">
        <f>VLOOKUP(F820,石と花メイン,3,FALSE)</f>
        <v>○真珠</v>
      </c>
      <c r="L820" s="296" t="str">
        <f>VLOOKUP(F820,石と花メイン,4,FALSE)</f>
        <v>紫陽花【七変化】</v>
      </c>
      <c r="M820" s="392">
        <f>IF(OR(MONTH(F820)&lt;7,AND(MONTH(F820)=7,DAY(F820)&lt;=25)),
MOD(SUM((E820-1901)*365,259),260),
MOD(SUM((E820-1900)*365,259),260))</f>
        <v>234</v>
      </c>
      <c r="N820" s="330">
        <f>IF(AND(MONTH(F820)=7,DAY(F820)&gt;25),1,
ROUNDDOWN((SUM(VLOOKUP(MONTH(F820),D暦変換用数値,2,FALSE),DAY(F820))/28)+1,0))</f>
        <v>12</v>
      </c>
      <c r="O820" s="84">
        <f>IF(AND(MONTH(F820)=7,DAY(F820)&gt;25),DAY(F820)-25,
MOD((SUM(VLOOKUP(MONTH(F820),D暦変換用数値,2,FALSE),DAY(F820))),28)+1)</f>
        <v>3</v>
      </c>
      <c r="P820" s="405">
        <f>IF(OR(MONTH(F820)&lt;7,AND(MONTH(F820)=7,DAY(F820)&lt;=25)),
MOD(SUM((E820-1901)*365,(N820-1)*28,O820,258),260),
MOD(SUM((E820-1900)*365,(N820-1)*28,O820,258),260))</f>
        <v>24</v>
      </c>
      <c r="Q820" s="371" t="str">
        <f>VLOOKUP(MOD(P820,4),色,2,FALSE)</f>
        <v>黄色い</v>
      </c>
      <c r="R820" s="289" t="str">
        <f>VLOOKUP(MOD(P820,13),銀河の音,2,FALSE)</f>
        <v>スペクトルの</v>
      </c>
      <c r="S820" s="382" t="str">
        <f>VLOOKUP(MOD(P820,20),太陽の紋章,2,FALSE)</f>
        <v>種</v>
      </c>
      <c r="T820" s="91" t="s">
        <v>3736</v>
      </c>
    </row>
    <row r="821" spans="1:20" s="80" customFormat="1" ht="13.5" customHeight="1">
      <c r="A821" s="282" t="str">
        <f>VLOOKUP(MOD(E821,10),十干,2,FALSE)</f>
        <v>庚</v>
      </c>
      <c r="B821" s="283" t="str">
        <f>VLOOKUP(MOD(E821,12),十二支,3,FALSE)</f>
        <v xml:space="preserve">03 水 </v>
      </c>
      <c r="C821" s="284" t="str">
        <f>VLOOKUP(F821,星座,3,TRUE)</f>
        <v xml:space="preserve">03 水 </v>
      </c>
      <c r="D821" s="533" t="s">
        <v>8684</v>
      </c>
      <c r="E821" s="83" t="str">
        <f>IFERROR(YEAR(D821),LEFT(D821,4))</f>
        <v>1640</v>
      </c>
      <c r="F821" s="83" t="str">
        <f>IF(ISTEXT(D821),RIGHT(D821,5),TEXT(D821,"mm/dd"))</f>
        <v>05/30</v>
      </c>
      <c r="G821" s="83">
        <f>SUM(MID(E821,1,1),MID(E821,2,1),MID(E821,3,1),MID(E821,4,1),MID(F821,1,1),MID(F821,2,1),MID(F821,4,1),MID(F821,5,1))</f>
        <v>19</v>
      </c>
      <c r="H821" s="83">
        <f>IF(MOD(G821,9)=0,9,MOD(G821,9))</f>
        <v>1</v>
      </c>
      <c r="I821" s="83" t="str">
        <f>IFERROR(MID("日月火水木金土",WEEKDAY(D821),1),"")</f>
        <v/>
      </c>
      <c r="J821" s="303" t="s">
        <v>6593</v>
      </c>
      <c r="K821" s="87" t="str">
        <f>VLOOKUP(F821,石と花メイン,3,FALSE)</f>
        <v>■紫水晶</v>
      </c>
      <c r="L821" s="296" t="str">
        <f>VLOOKUP(F821,石と花メイン,4,FALSE)</f>
        <v>ライラック【紫丁香花】</v>
      </c>
      <c r="M821" s="392">
        <f>IF(OR(MONTH(F821)&lt;7,AND(MONTH(F821)=7,DAY(F821)&lt;=25)),
MOD(SUM((E821-1901)*365,259),260),
MOD(SUM((E821-1900)*365,259),260))</f>
        <v>154</v>
      </c>
      <c r="N821" s="330">
        <f>IF(AND(MONTH(F821)=7,DAY(F821)&gt;25),1,
ROUNDDOWN((SUM(VLOOKUP(MONTH(F821),D暦変換用数値,2,FALSE),DAY(F821))/28)+1,0))</f>
        <v>12</v>
      </c>
      <c r="O821" s="84">
        <f>IF(AND(MONTH(F821)=7,DAY(F821)&gt;25),DAY(F821)-25,
MOD((SUM(VLOOKUP(MONTH(F821),D暦変換用数値,2,FALSE),DAY(F821))),28)+1)</f>
        <v>1</v>
      </c>
      <c r="P821" s="405">
        <f>IF(OR(MONTH(F821)&lt;7,AND(MONTH(F821)=7,DAY(F821)&lt;=25)),
MOD(SUM((E821-1901)*365,(N821-1)*28,O821,258),260),
MOD(SUM((E821-1900)*365,(N821-1)*28,O821,258),260))</f>
        <v>202</v>
      </c>
      <c r="Q821" s="371" t="str">
        <f>VLOOKUP(MOD(P821,4),色,2,FALSE)</f>
        <v>白い</v>
      </c>
      <c r="R821" s="289" t="str">
        <f>VLOOKUP(MOD(P821,13),銀河の音,2,FALSE)</f>
        <v>共振の</v>
      </c>
      <c r="S821" s="382" t="str">
        <f>VLOOKUP(MOD(P821,20),太陽の紋章,2,FALSE)</f>
        <v>風</v>
      </c>
      <c r="T821" s="91" t="s">
        <v>3736</v>
      </c>
    </row>
    <row r="822" spans="1:20" s="80" customFormat="1" ht="13.5" customHeight="1">
      <c r="A822" s="282" t="str">
        <f>VLOOKUP(MOD(E822,10),十干,2,FALSE)</f>
        <v>壬</v>
      </c>
      <c r="B822" s="283" t="str">
        <f>VLOOKUP(MOD(E822,12),十二支,3,FALSE)</f>
        <v xml:space="preserve">03 水 </v>
      </c>
      <c r="C822" s="284" t="str">
        <f>VLOOKUP(F822,星座,3,TRUE)</f>
        <v xml:space="preserve">03 水 </v>
      </c>
      <c r="D822" s="533" t="s">
        <v>8685</v>
      </c>
      <c r="E822" s="83" t="str">
        <f>IFERROR(YEAR(D822),LEFT(D822,4))</f>
        <v>1832</v>
      </c>
      <c r="F822" s="83" t="str">
        <f>IF(ISTEXT(D822),RIGHT(D822,5),TEXT(D822,"mm/dd"))</f>
        <v>05/31</v>
      </c>
      <c r="G822" s="83">
        <f>SUM(MID(E822,1,1),MID(E822,2,1),MID(E822,3,1),MID(E822,4,1),MID(F822,1,1),MID(F822,2,1),MID(F822,4,1),MID(F822,5,1))</f>
        <v>23</v>
      </c>
      <c r="H822" s="83">
        <f>IF(MOD(G822,9)=0,9,MOD(G822,9))</f>
        <v>5</v>
      </c>
      <c r="I822" s="83" t="str">
        <f>IFERROR(MID("日月火水木金土",WEEKDAY(D822),1),"")</f>
        <v/>
      </c>
      <c r="J822" s="303" t="s">
        <v>6594</v>
      </c>
      <c r="K822" s="87" t="str">
        <f>VLOOKUP(F822,石と花メイン,3,FALSE)</f>
        <v>◆翠玉</v>
      </c>
      <c r="L822" s="296" t="str">
        <f>VLOOKUP(F822,石と花メイン,4,FALSE)</f>
        <v>シラー【大蔓穂】</v>
      </c>
      <c r="M822" s="392">
        <f>IF(OR(MONTH(F822)&lt;7,AND(MONTH(F822)=7,DAY(F822)&lt;=25)),
MOD(SUM((E822-1901)*365,259),260),
MOD(SUM((E822-1900)*365,259),260))</f>
        <v>34</v>
      </c>
      <c r="N822" s="330">
        <f>IF(AND(MONTH(F822)=7,DAY(F822)&gt;25),1,
ROUNDDOWN((SUM(VLOOKUP(MONTH(F822),D暦変換用数値,2,FALSE),DAY(F822))/28)+1,0))</f>
        <v>12</v>
      </c>
      <c r="O822" s="84">
        <f>IF(AND(MONTH(F822)=7,DAY(F822)&gt;25),DAY(F822)-25,
MOD((SUM(VLOOKUP(MONTH(F822),D暦変換用数値,2,FALSE),DAY(F822))),28)+1)</f>
        <v>2</v>
      </c>
      <c r="P822" s="405">
        <f>IF(OR(MONTH(F822)&lt;7,AND(MONTH(F822)=7,DAY(F822)&lt;=25)),
MOD(SUM((E822-1901)*365,(N822-1)*28,O822,258),260),
MOD(SUM((E822-1900)*365,(N822-1)*28,O822,258),260))</f>
        <v>83</v>
      </c>
      <c r="Q822" s="371" t="str">
        <f>VLOOKUP(MOD(P822,4),色,2,FALSE)</f>
        <v>青い</v>
      </c>
      <c r="R822" s="289" t="str">
        <f>VLOOKUP(MOD(P822,13),銀河の音,2,FALSE)</f>
        <v>倍音の</v>
      </c>
      <c r="S822" s="382" t="str">
        <f>VLOOKUP(MOD(P822,20),太陽の紋章,2,FALSE)</f>
        <v>夜</v>
      </c>
      <c r="T822" s="95" t="s">
        <v>5224</v>
      </c>
    </row>
    <row r="823" spans="1:20" s="80" customFormat="1" ht="13.5" customHeight="1">
      <c r="A823" s="50" t="str">
        <f>VLOOKUP(MOD(E823,10),十干,2,FALSE)</f>
        <v>甲</v>
      </c>
      <c r="B823" s="199" t="str">
        <f>VLOOKUP(MOD(E823,12),十二支,3,FALSE)</f>
        <v xml:space="preserve">03 水 </v>
      </c>
      <c r="C823" s="200" t="str">
        <f>VLOOKUP(F823,星座,3,TRUE)</f>
        <v xml:space="preserve">03 水 </v>
      </c>
      <c r="D823" s="531" t="s">
        <v>8686</v>
      </c>
      <c r="E823" s="1" t="str">
        <f>IFERROR(YEAR(D823),LEFT(D823,4))</f>
        <v>1844</v>
      </c>
      <c r="F823" s="1" t="str">
        <f>IF(ISTEXT(D823),RIGHT(D823,5),TEXT(D823,"mm/dd"))</f>
        <v>05/21</v>
      </c>
      <c r="G823" s="45">
        <f>SUM(MID(E823,1,1),MID(E823,2,1),MID(E823,3,1),MID(E823,4,1),MID(F823,1,1),MID(F823,2,1),MID(F823,4,1),MID(F823,5,1))</f>
        <v>25</v>
      </c>
      <c r="H823" s="45">
        <f>IF(MOD(G823,9)=0,9,MOD(G823,9))</f>
        <v>7</v>
      </c>
      <c r="I823" s="45" t="str">
        <f>IFERROR(MID("日月火水木金土",WEEKDAY(D823),1),"")</f>
        <v/>
      </c>
      <c r="J823" s="304" t="s">
        <v>6595</v>
      </c>
      <c r="K823" s="203" t="str">
        <f>VLOOKUP(F823,石と花メイン,3,FALSE)</f>
        <v>■紅水晶</v>
      </c>
      <c r="L823" s="298" t="str">
        <f>VLOOKUP(F823,石と花メイン,4,FALSE)</f>
        <v>藤【二季草】</v>
      </c>
      <c r="M823" s="394">
        <f>IF(OR(MONTH(F823)&lt;7,AND(MONTH(F823)=7,DAY(F823)&lt;=25)),
MOD(SUM((E823-1901)*365,259),260),
MOD(SUM((E823-1900)*365,259),260))</f>
        <v>254</v>
      </c>
      <c r="N823" s="391">
        <f>IF(AND(MONTH(F823)=7,DAY(F823)&gt;25),1,
ROUNDDOWN((SUM(VLOOKUP(MONTH(F823),D暦変換用数値,2,FALSE),DAY(F823))/28)+1,0))</f>
        <v>11</v>
      </c>
      <c r="O823" s="46">
        <f>IF(AND(MONTH(F823)=7,DAY(F823)&gt;25),DAY(F823)-25,
MOD((SUM(VLOOKUP(MONTH(F823),D暦変換用数値,2,FALSE),DAY(F823))),28)+1)</f>
        <v>20</v>
      </c>
      <c r="P823" s="407">
        <f>IF(OR(MONTH(F823)&lt;7,AND(MONTH(F823)=7,DAY(F823)&lt;=25)),
MOD(SUM((E823-1901)*365,(N823-1)*28,O823,258),260),
MOD(SUM((E823-1900)*365,(N823-1)*28,O823,258),260))</f>
        <v>33</v>
      </c>
      <c r="Q823" s="372" t="str">
        <f>VLOOKUP(MOD(P823,4),色,2,FALSE)</f>
        <v>赤い</v>
      </c>
      <c r="R823" s="290" t="str">
        <f>VLOOKUP(MOD(P823,13),銀河の音,2,FALSE)</f>
        <v>共振の</v>
      </c>
      <c r="S823" s="383" t="str">
        <f>VLOOKUP(MOD(P823,20),太陽の紋章,2,FALSE)</f>
        <v>空歩く者</v>
      </c>
      <c r="T823" s="98" t="s">
        <v>3736</v>
      </c>
    </row>
    <row r="824" spans="1:20" s="80" customFormat="1" ht="13.5" customHeight="1">
      <c r="A824" s="50" t="str">
        <f>VLOOKUP(MOD(E824,10),十干,2,FALSE)</f>
        <v>庚</v>
      </c>
      <c r="B824" s="199" t="str">
        <f>VLOOKUP(MOD(E824,12),十二支,3,FALSE)</f>
        <v xml:space="preserve">03 水 </v>
      </c>
      <c r="C824" s="200" t="str">
        <f>VLOOKUP(F824,星座,3,TRUE)</f>
        <v xml:space="preserve">03 水 </v>
      </c>
      <c r="D824" s="531" t="s">
        <v>4565</v>
      </c>
      <c r="E824" s="1" t="str">
        <f>IFERROR(YEAR(D824),LEFT(D824,4))</f>
        <v>1880</v>
      </c>
      <c r="F824" s="1" t="str">
        <f>IF(ISTEXT(D824),RIGHT(D824,5),TEXT(D824,"mm/dd"))</f>
        <v>06/15</v>
      </c>
      <c r="G824" s="44">
        <f>SUM(MID(E824,1,1),MID(E824,2,1),MID(E824,3,1),MID(E824,4,1),MID(F824,1,1),MID(F824,2,1),MID(F824,4,1),MID(F824,5,1))</f>
        <v>29</v>
      </c>
      <c r="H824" s="45">
        <f>IF(MOD(G824,9)=0,9,MOD(G824,9))</f>
        <v>2</v>
      </c>
      <c r="I824" s="45" t="str">
        <f>IFERROR(MID("日月火水木金土",WEEKDAY(D824),1),"")</f>
        <v/>
      </c>
      <c r="J824" s="304" t="s">
        <v>4776</v>
      </c>
      <c r="K824" s="202" t="str">
        <f>VLOOKUP(F824,石と花メイン,3,FALSE)</f>
        <v>◆紅玉</v>
      </c>
      <c r="L824" s="297" t="str">
        <f>VLOOKUP(F824,石と花メイン,4,FALSE)</f>
        <v>カーネーション【麝香撫子】</v>
      </c>
      <c r="M824" s="393">
        <f>IF(OR(MONTH(F824)&lt;7,AND(MONTH(F824)=7,DAY(F824)&lt;=25)),
MOD(SUM((E824-1901)*365,259),260),
MOD(SUM((E824-1900)*365,259),260))</f>
        <v>134</v>
      </c>
      <c r="N824" s="390">
        <f>IF(AND(MONTH(F824)=7,DAY(F824)&gt;25),1,
ROUNDDOWN((SUM(VLOOKUP(MONTH(F824),D暦変換用数値,2,FALSE),DAY(F824))/28)+1,0))</f>
        <v>12</v>
      </c>
      <c r="O824" s="205">
        <f>IF(AND(MONTH(F824)=7,DAY(F824)&gt;25),DAY(F824)-25,
MOD((SUM(VLOOKUP(MONTH(F824),D暦変換用数値,2,FALSE),DAY(F824))),28)+1)</f>
        <v>17</v>
      </c>
      <c r="P824" s="406">
        <f>IF(OR(MONTH(F824)&lt;7,AND(MONTH(F824)=7,DAY(F824)&lt;=25)),
MOD(SUM((E824-1901)*365,(N824-1)*28,O824,258),260),
MOD(SUM((E824-1900)*365,(N824-1)*28,O824,258),260))</f>
        <v>198</v>
      </c>
      <c r="Q824" s="375" t="str">
        <f>VLOOKUP(MOD(P824,4),色,2,FALSE)</f>
        <v>白い</v>
      </c>
      <c r="R824" s="293" t="str">
        <f>VLOOKUP(MOD(P824,13),銀河の音,2,FALSE)</f>
        <v>電気の</v>
      </c>
      <c r="S824" s="386" t="str">
        <f>VLOOKUP(MOD(P824,20),太陽の紋章,2,FALSE)</f>
        <v>鏡</v>
      </c>
      <c r="T824" s="99" t="s">
        <v>924</v>
      </c>
    </row>
    <row r="825" spans="1:20" s="80" customFormat="1" ht="13.5" customHeight="1">
      <c r="A825" s="50" t="str">
        <f>VLOOKUP(MOD(E825,10),十干,2,FALSE)</f>
        <v>甲</v>
      </c>
      <c r="B825" s="199" t="str">
        <f>VLOOKUP(MOD(E825,12),十二支,3,FALSE)</f>
        <v xml:space="preserve">03 水 </v>
      </c>
      <c r="C825" s="200" t="str">
        <f>VLOOKUP(F825,星座,3,TRUE)</f>
        <v xml:space="preserve">05 土 </v>
      </c>
      <c r="D825" s="531">
        <v>1824</v>
      </c>
      <c r="E825" s="1">
        <f>IFERROR(YEAR(D825),LEFT(D825,4))</f>
        <v>1904</v>
      </c>
      <c r="F825" s="1" t="str">
        <f>IF(ISTEXT(D825),RIGHT(D825,5),TEXT(D825,"mm/dd"))</f>
        <v>12/28</v>
      </c>
      <c r="G825" s="1">
        <f>SUM(MID(E825,1,1),MID(E825,2,1),MID(E825,3,1),MID(E825,4,1),MID(F825,1,1),MID(F825,2,1),MID(F825,4,1),MID(F825,5,1))</f>
        <v>27</v>
      </c>
      <c r="H825" s="45">
        <f>IF(MOD(G825,9)=0,9,MOD(G825,9))</f>
        <v>9</v>
      </c>
      <c r="I825" s="45" t="str">
        <f>IFERROR(MID("日月火水木金土",WEEKDAY(D825),1),"")</f>
        <v>水</v>
      </c>
      <c r="J825" s="304" t="s">
        <v>4428</v>
      </c>
      <c r="K825" s="202" t="str">
        <f>VLOOKUP(F825,石と花メイン,3,FALSE)</f>
        <v>○真珠</v>
      </c>
      <c r="L825" s="297" t="str">
        <f>VLOOKUP(F825,石と花メイン,4,FALSE)</f>
        <v>パフィオペディラム</v>
      </c>
      <c r="M825" s="393">
        <f>IF(OR(MONTH(F825)&lt;7,AND(MONTH(F825)=7,DAY(F825)&lt;=25)),
MOD(SUM((E825-1901)*365,259),260),
MOD(SUM((E825-1900)*365,259),260))</f>
        <v>159</v>
      </c>
      <c r="N825" s="390">
        <f>IF(AND(MONTH(F825)=7,DAY(F825)&gt;25),1,
ROUNDDOWN((SUM(VLOOKUP(MONTH(F825),D暦変換用数値,2,FALSE),DAY(F825))/28)+1,0))</f>
        <v>6</v>
      </c>
      <c r="O825" s="205">
        <f>IF(AND(MONTH(F825)=7,DAY(F825)&gt;25),DAY(F825)-25,
MOD((SUM(VLOOKUP(MONTH(F825),D暦変換用数値,2,FALSE),DAY(F825))),28)+1)</f>
        <v>16</v>
      </c>
      <c r="P825" s="406">
        <f>IF(OR(MONTH(F825)&lt;7,AND(MONTH(F825)=7,DAY(F825)&lt;=25)),
MOD(SUM((E825-1901)*365,(N825-1)*28,O825,258),260),
MOD(SUM((E825-1900)*365,(N825-1)*28,O825,258),260))</f>
        <v>54</v>
      </c>
      <c r="Q825" s="375" t="str">
        <f>VLOOKUP(MOD(P825,4),色,2,FALSE)</f>
        <v>白い</v>
      </c>
      <c r="R825" s="293" t="str">
        <f>VLOOKUP(MOD(P825,13),銀河の音,2,FALSE)</f>
        <v>月の</v>
      </c>
      <c r="S825" s="386" t="str">
        <f>VLOOKUP(MOD(P825,20),太陽の紋章,2,FALSE)</f>
        <v>魔法使い</v>
      </c>
      <c r="T825" s="103" t="s">
        <v>5539</v>
      </c>
    </row>
    <row r="826" spans="1:20" s="80" customFormat="1" ht="13.5" customHeight="1">
      <c r="A826" s="49" t="str">
        <f>VLOOKUP(MOD(E826,10),十干,2,FALSE)</f>
        <v>丙</v>
      </c>
      <c r="B826" s="199" t="str">
        <f>VLOOKUP(MOD(E826,12),十二支,3,FALSE)</f>
        <v xml:space="preserve">03 水 </v>
      </c>
      <c r="C826" s="200" t="str">
        <f>VLOOKUP(F826,星座,3,TRUE)</f>
        <v xml:space="preserve">05 土 </v>
      </c>
      <c r="D826" s="535">
        <v>5846</v>
      </c>
      <c r="E826" s="45">
        <f>IFERROR(YEAR(D826),LEFT(D826,4))</f>
        <v>1916</v>
      </c>
      <c r="F826" s="45" t="str">
        <f>IF(ISTEXT(D826),RIGHT(D826,5),TEXT(D826,"mm/dd"))</f>
        <v>01/02</v>
      </c>
      <c r="G826" s="45">
        <f>SUM(MID(E826,1,1),MID(E826,2,1),MID(E826,3,1),MID(E826,4,1),MID(F826,1,1),MID(F826,2,1),MID(F826,4,1),MID(F826,5,1))</f>
        <v>20</v>
      </c>
      <c r="H826" s="45">
        <f>IF(MOD(G826,9)=0,9,MOD(G826,9))</f>
        <v>2</v>
      </c>
      <c r="I826" s="45" t="str">
        <f>IFERROR(MID("日月火水木金土",WEEKDAY(D826),1),"")</f>
        <v>日</v>
      </c>
      <c r="J826" s="305" t="s">
        <v>1852</v>
      </c>
      <c r="K826" s="203" t="str">
        <f>VLOOKUP(F826,石と花メイン,3,FALSE)</f>
        <v>●蛋白石</v>
      </c>
      <c r="L826" s="298" t="str">
        <f>VLOOKUP(F826,石と花メイン,4,FALSE)</f>
        <v>竹</v>
      </c>
      <c r="M826" s="394">
        <f>IF(OR(MONTH(F826)&lt;7,AND(MONTH(F826)=7,DAY(F826)&lt;=25)),
MOD(SUM((E826-1901)*365,259),260),
MOD(SUM((E826-1900)*365,259),260))</f>
        <v>14</v>
      </c>
      <c r="N826" s="391">
        <f>IF(AND(MONTH(F826)=7,DAY(F826)&gt;25),1,
ROUNDDOWN((SUM(VLOOKUP(MONTH(F826),D暦変換用数値,2,FALSE),DAY(F826))/28)+1,0))</f>
        <v>6</v>
      </c>
      <c r="O826" s="46">
        <f>IF(AND(MONTH(F826)=7,DAY(F826)&gt;25),DAY(F826)-25,
MOD((SUM(VLOOKUP(MONTH(F826),D暦変換用数値,2,FALSE),DAY(F826))),28)+1)</f>
        <v>21</v>
      </c>
      <c r="P826" s="407">
        <f>IF(OR(MONTH(F826)&lt;7,AND(MONTH(F826)=7,DAY(F826)&lt;=25)),
MOD(SUM((E826-1901)*365,(N826-1)*28,O826,258),260),
MOD(SUM((E826-1900)*365,(N826-1)*28,O826,258),260))</f>
        <v>174</v>
      </c>
      <c r="Q826" s="375" t="str">
        <f>VLOOKUP(MOD(P826,4),色,2,FALSE)</f>
        <v>白い</v>
      </c>
      <c r="R826" s="293" t="str">
        <f>VLOOKUP(MOD(P826,13),銀河の音,2,FALSE)</f>
        <v>倍音の</v>
      </c>
      <c r="S826" s="386" t="str">
        <f>VLOOKUP(MOD(P826,20),太陽の紋章,2,FALSE)</f>
        <v>魔法使い</v>
      </c>
      <c r="T826" s="79"/>
    </row>
    <row r="827" spans="1:20" s="80" customFormat="1" ht="13.5" customHeight="1">
      <c r="A827" s="282" t="str">
        <f>VLOOKUP(MOD(E827,10),十干,2,FALSE)</f>
        <v>丙</v>
      </c>
      <c r="B827" s="283" t="str">
        <f>VLOOKUP(MOD(E827,12),十二支,3,FALSE)</f>
        <v xml:space="preserve">03 水 </v>
      </c>
      <c r="C827" s="284" t="str">
        <f>VLOOKUP(F827,星座,3,TRUE)</f>
        <v xml:space="preserve">05 土 </v>
      </c>
      <c r="D827" s="533">
        <v>6204</v>
      </c>
      <c r="E827" s="83">
        <f>IFERROR(YEAR(D827),LEFT(D827,4))</f>
        <v>1916</v>
      </c>
      <c r="F827" s="83" t="str">
        <f>IF(ISTEXT(D827),RIGHT(D827,5),TEXT(D827,"mm/dd"))</f>
        <v>12/25</v>
      </c>
      <c r="G827" s="83">
        <f>SUM(MID(E827,1,1),MID(E827,2,1),MID(E827,3,1),MID(E827,4,1),MID(F827,1,1),MID(F827,2,1),MID(F827,4,1),MID(F827,5,1))</f>
        <v>27</v>
      </c>
      <c r="H827" s="83">
        <f>IF(MOD(G827,9)=0,9,MOD(G827,9))</f>
        <v>9</v>
      </c>
      <c r="I827" s="83" t="str">
        <f>IFERROR(MID("日月火水木金土",WEEKDAY(D827),1),"")</f>
        <v>月</v>
      </c>
      <c r="J827" s="303" t="s">
        <v>6599</v>
      </c>
      <c r="K827" s="87" t="str">
        <f>VLOOKUP(F827,石と花メイン,3,FALSE)</f>
        <v>■血碧玉</v>
      </c>
      <c r="L827" s="296" t="str">
        <f>VLOOKUP(F827,石と花メイン,4,FALSE)</f>
        <v>西洋柊【ホーリー】</v>
      </c>
      <c r="M827" s="392">
        <f>IF(OR(MONTH(F827)&lt;7,AND(MONTH(F827)=7,DAY(F827)&lt;=25)),
MOD(SUM((E827-1901)*365,259),260),
MOD(SUM((E827-1900)*365,259),260))</f>
        <v>119</v>
      </c>
      <c r="N827" s="330">
        <f>IF(AND(MONTH(F827)=7,DAY(F827)&gt;25),1,
ROUNDDOWN((SUM(VLOOKUP(MONTH(F827),D暦変換用数値,2,FALSE),DAY(F827))/28)+1,0))</f>
        <v>6</v>
      </c>
      <c r="O827" s="84">
        <f>IF(AND(MONTH(F827)=7,DAY(F827)&gt;25),DAY(F827)-25,
MOD((SUM(VLOOKUP(MONTH(F827),D暦変換用数値,2,FALSE),DAY(F827))),28)+1)</f>
        <v>13</v>
      </c>
      <c r="P827" s="405">
        <f>IF(OR(MONTH(F827)&lt;7,AND(MONTH(F827)=7,DAY(F827)&lt;=25)),
MOD(SUM((E827-1901)*365,(N827-1)*28,O827,258),260),
MOD(SUM((E827-1900)*365,(N827-1)*28,O827,258),260))</f>
        <v>11</v>
      </c>
      <c r="Q827" s="371" t="str">
        <f>VLOOKUP(MOD(P827,4),色,2,FALSE)</f>
        <v>青い</v>
      </c>
      <c r="R827" s="289" t="str">
        <f>VLOOKUP(MOD(P827,13),銀河の音,2,FALSE)</f>
        <v>スペクトルの</v>
      </c>
      <c r="S827" s="382" t="str">
        <f>VLOOKUP(MOD(P827,20),太陽の紋章,2,FALSE)</f>
        <v>猿</v>
      </c>
      <c r="T827" s="95" t="s">
        <v>1561</v>
      </c>
    </row>
    <row r="828" spans="1:20" s="80" customFormat="1" ht="13.5" customHeight="1">
      <c r="A828" s="50" t="str">
        <f>VLOOKUP(MOD(E828,10),十干,2,FALSE)</f>
        <v>戊</v>
      </c>
      <c r="B828" s="199" t="str">
        <f>VLOOKUP(MOD(E828,12),十二支,3,FALSE)</f>
        <v xml:space="preserve">03 水 </v>
      </c>
      <c r="C828" s="200" t="str">
        <f>VLOOKUP(F828,星座,3,TRUE)</f>
        <v xml:space="preserve">05 土 </v>
      </c>
      <c r="D828" s="531">
        <v>10229</v>
      </c>
      <c r="E828" s="1">
        <f>IFERROR(YEAR(D828),LEFT(D828,4))</f>
        <v>1928</v>
      </c>
      <c r="F828" s="1" t="str">
        <f>IF(ISTEXT(D828),RIGHT(D828,5),TEXT(D828,"mm/dd"))</f>
        <v>01/02</v>
      </c>
      <c r="G828" s="1">
        <f>SUM(MID(E828,1,1),MID(E828,2,1),MID(E828,3,1),MID(E828,4,1),MID(F828,1,1),MID(F828,2,1),MID(F828,4,1),MID(F828,5,1))</f>
        <v>23</v>
      </c>
      <c r="H828" s="45">
        <f>IF(MOD(G828,9)=0,9,MOD(G828,9))</f>
        <v>5</v>
      </c>
      <c r="I828" s="45" t="str">
        <f>IFERROR(MID("日月火水木金土",WEEKDAY(D828),1),"")</f>
        <v>月</v>
      </c>
      <c r="J828" s="304" t="s">
        <v>4429</v>
      </c>
      <c r="K828" s="202" t="str">
        <f>VLOOKUP(F828,石と花メイン,3,FALSE)</f>
        <v>●蛋白石</v>
      </c>
      <c r="L828" s="297" t="str">
        <f>VLOOKUP(F828,石と花メイン,4,FALSE)</f>
        <v>竹</v>
      </c>
      <c r="M828" s="393">
        <f>IF(OR(MONTH(F828)&lt;7,AND(MONTH(F828)=7,DAY(F828)&lt;=25)),
MOD(SUM((E828-1901)*365,259),260),
MOD(SUM((E828-1900)*365,259),260))</f>
        <v>234</v>
      </c>
      <c r="N828" s="390">
        <f>IF(AND(MONTH(F828)=7,DAY(F828)&gt;25),1,
ROUNDDOWN((SUM(VLOOKUP(MONTH(F828),D暦変換用数値,2,FALSE),DAY(F828))/28)+1,0))</f>
        <v>6</v>
      </c>
      <c r="O828" s="205">
        <f>IF(AND(MONTH(F828)=7,DAY(F828)&gt;25),DAY(F828)-25,
MOD((SUM(VLOOKUP(MONTH(F828),D暦変換用数値,2,FALSE),DAY(F828))),28)+1)</f>
        <v>21</v>
      </c>
      <c r="P828" s="406">
        <f>IF(OR(MONTH(F828)&lt;7,AND(MONTH(F828)=7,DAY(F828)&lt;=25)),
MOD(SUM((E828-1901)*365,(N828-1)*28,O828,258),260),
MOD(SUM((E828-1900)*365,(N828-1)*28,O828,258),260))</f>
        <v>134</v>
      </c>
      <c r="Q828" s="375" t="str">
        <f>VLOOKUP(MOD(P828,4),色,2,FALSE)</f>
        <v>白い</v>
      </c>
      <c r="R828" s="293" t="str">
        <f>VLOOKUP(MOD(P828,13),銀河の音,2,FALSE)</f>
        <v>自己存在の</v>
      </c>
      <c r="S828" s="386" t="str">
        <f>VLOOKUP(MOD(P828,20),太陽の紋章,2,FALSE)</f>
        <v>魔法使い</v>
      </c>
      <c r="T828" s="105" t="s">
        <v>3346</v>
      </c>
    </row>
    <row r="829" spans="1:20" s="80" customFormat="1" ht="13.5" customHeight="1">
      <c r="A829" s="76" t="str">
        <f>VLOOKUP(MOD(E829,10),十干,2,FALSE)</f>
        <v>戊</v>
      </c>
      <c r="B829" s="199" t="str">
        <f>VLOOKUP(MOD(E829,12),十二支,3,FALSE)</f>
        <v xml:space="preserve">03 水 </v>
      </c>
      <c r="C829" s="200" t="str">
        <f>VLOOKUP(F829,星座,3,TRUE)</f>
        <v xml:space="preserve">05 土 </v>
      </c>
      <c r="D829" s="534">
        <v>10237</v>
      </c>
      <c r="E829" s="116">
        <f>IFERROR(YEAR(D829),LEFT(D829,4))</f>
        <v>1928</v>
      </c>
      <c r="F829" s="116" t="str">
        <f>IF(ISTEXT(D829),RIGHT(D829,5),TEXT(D829,"mm/dd"))</f>
        <v>01/10</v>
      </c>
      <c r="G829" s="116">
        <f>SUM(MID(E829,1,1),MID(E829,2,1),MID(E829,3,1),MID(E829,4,1),MID(F829,1,1),MID(F829,2,1),MID(F829,4,1),MID(F829,5,1))</f>
        <v>22</v>
      </c>
      <c r="H829" s="116">
        <f>IF(MOD(G829,9)=0,9,MOD(G829,9))</f>
        <v>4</v>
      </c>
      <c r="I829" s="116" t="str">
        <f>IFERROR(MID("日月火水木金土",WEEKDAY(D829),1),"")</f>
        <v>火</v>
      </c>
      <c r="J829" s="306" t="s">
        <v>7431</v>
      </c>
      <c r="K829" s="203" t="str">
        <f>VLOOKUP(F829,石と花メイン,3,FALSE)</f>
        <v>◇金剛石</v>
      </c>
      <c r="L829" s="299" t="str">
        <f>VLOOKUP(F829,石と花メイン,4,FALSE)</f>
        <v>フリージア【浅黄水仙】</v>
      </c>
      <c r="M829" s="395">
        <f>IF(OR(MONTH(F829)&lt;7,AND(MONTH(F829)=7,DAY(F829)&lt;=25)),
MOD(SUM((E829-1901)*365,259),260),
MOD(SUM((E829-1900)*365,259),260))</f>
        <v>234</v>
      </c>
      <c r="N829" s="121">
        <f>IF(AND(MONTH(F829)=7,DAY(F829)&gt;25),1,
ROUNDDOWN((SUM(VLOOKUP(MONTH(F829),D暦変換用数値,2,FALSE),DAY(F829))/28)+1,0))</f>
        <v>7</v>
      </c>
      <c r="O829" s="117">
        <f>IF(AND(MONTH(F829)=7,DAY(F829)&gt;25),DAY(F829)-25,
MOD((SUM(VLOOKUP(MONTH(F829),D暦変換用数値,2,FALSE),DAY(F829))),28)+1)</f>
        <v>1</v>
      </c>
      <c r="P829" s="408">
        <f>IF(OR(MONTH(F829)&lt;7,AND(MONTH(F829)=7,DAY(F829)&lt;=25)),
MOD(SUM((E829-1901)*365,(N829-1)*28,O829,258),260),
MOD(SUM((E829-1900)*365,(N829-1)*28,O829,258),260))</f>
        <v>142</v>
      </c>
      <c r="Q829" s="375" t="str">
        <f>VLOOKUP(MOD(P829,4),色,2,FALSE)</f>
        <v>白い</v>
      </c>
      <c r="R829" s="293" t="str">
        <f>VLOOKUP(MOD(P829,13),銀河の音,2,FALSE)</f>
        <v>水晶の</v>
      </c>
      <c r="S829" s="386" t="str">
        <f>VLOOKUP(MOD(P829,20),太陽の紋章,2,FALSE)</f>
        <v>風</v>
      </c>
      <c r="T829" s="126" t="s">
        <v>7433</v>
      </c>
    </row>
    <row r="830" spans="1:20" s="80" customFormat="1" ht="13.5" customHeight="1">
      <c r="A830" s="334" t="str">
        <f>VLOOKUP(MOD(E830,10),十干,2,FALSE)</f>
        <v>戊</v>
      </c>
      <c r="B830" s="331" t="str">
        <f>VLOOKUP(MOD(E830,12),十二支,3,FALSE)</f>
        <v xml:space="preserve">03 水 </v>
      </c>
      <c r="C830" s="332" t="str">
        <f>VLOOKUP(F830,星座,3,TRUE)</f>
        <v xml:space="preserve">05 土 </v>
      </c>
      <c r="D830" s="534">
        <v>10244</v>
      </c>
      <c r="E830" s="131">
        <f>IFERROR(YEAR(D830),LEFT(D830,4))</f>
        <v>1928</v>
      </c>
      <c r="F830" s="131" t="str">
        <f>IF(ISTEXT(D830),RIGHT(D830,5),TEXT(D830,"mm/dd"))</f>
        <v>01/17</v>
      </c>
      <c r="G830" s="131">
        <f>SUM(MID(E830,1,1),MID(E830,2,1),MID(E830,3,1),MID(E830,4,1),MID(F830,1,1),MID(F830,2,1),MID(F830,4,1),MID(F830,5,1))</f>
        <v>29</v>
      </c>
      <c r="H830" s="131">
        <f>IF(MOD(G830,9)=0,9,MOD(G830,9))</f>
        <v>2</v>
      </c>
      <c r="I830" s="131" t="str">
        <f>IFERROR(MID("日月火水木金土",WEEKDAY(D830),1),"")</f>
        <v>火</v>
      </c>
      <c r="J830" s="306" t="s">
        <v>8415</v>
      </c>
      <c r="K830" s="335" t="str">
        <f>VLOOKUP(F830,石と花メイン,3,FALSE)</f>
        <v>◆翠玉</v>
      </c>
      <c r="L830" s="302" t="str">
        <f>VLOOKUP(F830,石と花メイン,4,FALSE)</f>
        <v>胡蝶蘭【ファレノプシス】</v>
      </c>
      <c r="M830" s="396">
        <f>IF(OR(MONTH(F830)&lt;7,AND(MONTH(F830)=7,DAY(F830)&lt;=25)),
MOD(SUM((E830-1901)*365,259),260),
MOD(SUM((E830-1900)*365,259),260))</f>
        <v>234</v>
      </c>
      <c r="N830" s="335">
        <f>IF(AND(MONTH(F830)=7,DAY(F830)&gt;25),1,
ROUNDDOWN((SUM(VLOOKUP(MONTH(F830),D暦変換用数値,2,FALSE),DAY(F830))/28)+1,0))</f>
        <v>7</v>
      </c>
      <c r="O830" s="132">
        <f>IF(AND(MONTH(F830)=7,DAY(F830)&gt;25),DAY(F830)-25,
MOD((SUM(VLOOKUP(MONTH(F830),D暦変換用数値,2,FALSE),DAY(F830))),28)+1)</f>
        <v>8</v>
      </c>
      <c r="P830" s="404">
        <f>IF(OR(MONTH(F830)&lt;7,AND(MONTH(F830)=7,DAY(F830)&lt;=25)),
MOD(SUM((E830-1901)*365,(N830-1)*28,O830,258),260),
MOD(SUM((E830-1900)*365,(N830-1)*28,O830,258),260))</f>
        <v>149</v>
      </c>
      <c r="Q830" s="376" t="str">
        <f>VLOOKUP(MOD(P830,4),色,2,FALSE)</f>
        <v>赤い</v>
      </c>
      <c r="R830" s="333" t="str">
        <f>VLOOKUP(MOD(P830,13),銀河の音,2,FALSE)</f>
        <v>律動の</v>
      </c>
      <c r="S830" s="387" t="str">
        <f>VLOOKUP(MOD(P830,20),太陽の紋章,2,FALSE)</f>
        <v>月</v>
      </c>
      <c r="T830" s="145"/>
    </row>
    <row r="831" spans="1:20" s="80" customFormat="1" ht="13.5" customHeight="1">
      <c r="A831" s="50" t="str">
        <f>VLOOKUP(MOD(E831,10),十干,2,FALSE)</f>
        <v>庚</v>
      </c>
      <c r="B831" s="199" t="str">
        <f>VLOOKUP(MOD(E831,12),十二支,3,FALSE)</f>
        <v xml:space="preserve">03 水 </v>
      </c>
      <c r="C831" s="200" t="str">
        <f>VLOOKUP(F831,星座,3,TRUE)</f>
        <v xml:space="preserve">05 土 </v>
      </c>
      <c r="D831" s="531">
        <v>14612</v>
      </c>
      <c r="E831" s="1">
        <f>IFERROR(YEAR(D831),LEFT(D831,4))</f>
        <v>1940</v>
      </c>
      <c r="F831" s="1" t="str">
        <f>IF(ISTEXT(D831),RIGHT(D831,5),TEXT(D831,"mm/dd"))</f>
        <v>01/02</v>
      </c>
      <c r="G831" s="1">
        <f>SUM(MID(E831,1,1),MID(E831,2,1),MID(E831,3,1),MID(E831,4,1),MID(F831,1,1),MID(F831,2,1),MID(F831,4,1),MID(F831,5,1))</f>
        <v>17</v>
      </c>
      <c r="H831" s="45">
        <f>IF(MOD(G831,9)=0,9,MOD(G831,9))</f>
        <v>8</v>
      </c>
      <c r="I831" s="45" t="str">
        <f>IFERROR(MID("日月火水木金土",WEEKDAY(D831),1),"")</f>
        <v>火</v>
      </c>
      <c r="J831" s="304" t="s">
        <v>4430</v>
      </c>
      <c r="K831" s="202" t="str">
        <f>VLOOKUP(F831,石と花メイン,3,FALSE)</f>
        <v>●蛋白石</v>
      </c>
      <c r="L831" s="297" t="str">
        <f>VLOOKUP(F831,石と花メイン,4,FALSE)</f>
        <v>竹</v>
      </c>
      <c r="M831" s="393">
        <f>IF(OR(MONTH(F831)&lt;7,AND(MONTH(F831)=7,DAY(F831)&lt;=25)),
MOD(SUM((E831-1901)*365,259),260),
MOD(SUM((E831-1900)*365,259),260))</f>
        <v>194</v>
      </c>
      <c r="N831" s="390">
        <f>IF(AND(MONTH(F831)=7,DAY(F831)&gt;25),1,
ROUNDDOWN((SUM(VLOOKUP(MONTH(F831),D暦変換用数値,2,FALSE),DAY(F831))/28)+1,0))</f>
        <v>6</v>
      </c>
      <c r="O831" s="205">
        <f>IF(AND(MONTH(F831)=7,DAY(F831)&gt;25),DAY(F831)-25,
MOD((SUM(VLOOKUP(MONTH(F831),D暦変換用数値,2,FALSE),DAY(F831))),28)+1)</f>
        <v>21</v>
      </c>
      <c r="P831" s="406">
        <f>IF(OR(MONTH(F831)&lt;7,AND(MONTH(F831)=7,DAY(F831)&lt;=25)),
MOD(SUM((E831-1901)*365,(N831-1)*28,O831,258),260),
MOD(SUM((E831-1900)*365,(N831-1)*28,O831,258),260))</f>
        <v>94</v>
      </c>
      <c r="Q831" s="375" t="str">
        <f>VLOOKUP(MOD(P831,4),色,2,FALSE)</f>
        <v>白い</v>
      </c>
      <c r="R831" s="293" t="str">
        <f>VLOOKUP(MOD(P831,13),銀河の音,2,FALSE)</f>
        <v>電気の</v>
      </c>
      <c r="S831" s="386" t="str">
        <f>VLOOKUP(MOD(P831,20),太陽の紋章,2,FALSE)</f>
        <v>魔法使い</v>
      </c>
      <c r="T831" s="98" t="s">
        <v>3736</v>
      </c>
    </row>
    <row r="832" spans="1:20" s="80" customFormat="1" ht="13.5" customHeight="1">
      <c r="A832" s="76" t="str">
        <f>VLOOKUP(MOD(E832,10),十干,2,FALSE)</f>
        <v>壬</v>
      </c>
      <c r="B832" s="199" t="str">
        <f>VLOOKUP(MOD(E832,12),十二支,3,FALSE)</f>
        <v xml:space="preserve">03 水 </v>
      </c>
      <c r="C832" s="200" t="str">
        <f>VLOOKUP(F832,星座,3,TRUE)</f>
        <v xml:space="preserve">05 土 </v>
      </c>
      <c r="D832" s="534">
        <v>19005</v>
      </c>
      <c r="E832" s="116">
        <f>IFERROR(YEAR(D832),LEFT(D832,4))</f>
        <v>1952</v>
      </c>
      <c r="F832" s="116" t="str">
        <f>IF(ISTEXT(D832),RIGHT(D832,5),TEXT(D832,"mm/dd"))</f>
        <v>01/12</v>
      </c>
      <c r="G832" s="116">
        <f>SUM(MID(E832,1,1),MID(E832,2,1),MID(E832,3,1),MID(E832,4,1),MID(F832,1,1),MID(F832,2,1),MID(F832,4,1),MID(F832,5,1))</f>
        <v>21</v>
      </c>
      <c r="H832" s="116">
        <f>IF(MOD(G832,9)=0,9,MOD(G832,9))</f>
        <v>3</v>
      </c>
      <c r="I832" s="116" t="str">
        <f>IFERROR(MID("日月火水木金土",WEEKDAY(D832),1),"")</f>
        <v>土</v>
      </c>
      <c r="J832" s="306" t="s">
        <v>7523</v>
      </c>
      <c r="K832" s="203" t="str">
        <f>VLOOKUP(F832,石と花メイン,3,FALSE)</f>
        <v>●翡翠</v>
      </c>
      <c r="L832" s="299" t="str">
        <f>VLOOKUP(F832,石と花メイン,4,FALSE)</f>
        <v>スイートアリッサム【庭薺】</v>
      </c>
      <c r="M832" s="395">
        <f>IF(OR(MONTH(F832)&lt;7,AND(MONTH(F832)=7,DAY(F832)&lt;=25)),
MOD(SUM((E832-1901)*365,259),260),
MOD(SUM((E832-1900)*365,259),260))</f>
        <v>154</v>
      </c>
      <c r="N832" s="121">
        <f>IF(AND(MONTH(F832)=7,DAY(F832)&gt;25),1,
ROUNDDOWN((SUM(VLOOKUP(MONTH(F832),D暦変換用数値,2,FALSE),DAY(F832))/28)+1,0))</f>
        <v>7</v>
      </c>
      <c r="O832" s="117">
        <f>IF(AND(MONTH(F832)=7,DAY(F832)&gt;25),DAY(F832)-25,
MOD((SUM(VLOOKUP(MONTH(F832),D暦変換用数値,2,FALSE),DAY(F832))),28)+1)</f>
        <v>3</v>
      </c>
      <c r="P832" s="408">
        <f>IF(OR(MONTH(F832)&lt;7,AND(MONTH(F832)=7,DAY(F832)&lt;=25)),
MOD(SUM((E832-1901)*365,(N832-1)*28,O832,258),260),
MOD(SUM((E832-1900)*365,(N832-1)*28,O832,258),260))</f>
        <v>64</v>
      </c>
      <c r="Q832" s="373" t="str">
        <f>VLOOKUP(MOD(P832,4),色,2,FALSE)</f>
        <v>黄色い</v>
      </c>
      <c r="R832" s="291" t="str">
        <f>VLOOKUP(MOD(P832,13),銀河の音,2,FALSE)</f>
        <v>水晶の</v>
      </c>
      <c r="S832" s="384" t="str">
        <f>VLOOKUP(MOD(P832,20),太陽の紋章,2,FALSE)</f>
        <v>種</v>
      </c>
      <c r="T832" s="118"/>
    </row>
    <row r="833" spans="1:20" s="80" customFormat="1" ht="13.5" customHeight="1">
      <c r="A833" s="50" t="str">
        <f>VLOOKUP(MOD(E833,10),十干,2,FALSE)</f>
        <v>壬</v>
      </c>
      <c r="B833" s="199" t="str">
        <f>VLOOKUP(MOD(E833,12),十二支,3,FALSE)</f>
        <v xml:space="preserve">03 水 </v>
      </c>
      <c r="C833" s="200" t="str">
        <f>VLOOKUP(F833,星座,3,TRUE)</f>
        <v xml:space="preserve">05 土 </v>
      </c>
      <c r="D833" s="531">
        <v>19008</v>
      </c>
      <c r="E833" s="1">
        <f>IFERROR(YEAR(D833),LEFT(D833,4))</f>
        <v>1952</v>
      </c>
      <c r="F833" s="1" t="str">
        <f>IF(ISTEXT(D833),RIGHT(D833,5),TEXT(D833,"mm/dd"))</f>
        <v>01/15</v>
      </c>
      <c r="G833" s="1">
        <f>SUM(MID(E833,1,1),MID(E833,2,1),MID(E833,3,1),MID(E833,4,1),MID(F833,1,1),MID(F833,2,1),MID(F833,4,1),MID(F833,5,1))</f>
        <v>24</v>
      </c>
      <c r="H833" s="45">
        <f>IF(MOD(G833,9)=0,9,MOD(G833,9))</f>
        <v>6</v>
      </c>
      <c r="I833" s="45" t="str">
        <f>IFERROR(MID("日月火水木金土",WEEKDAY(D833),1),"")</f>
        <v>火</v>
      </c>
      <c r="J833" s="304" t="s">
        <v>4431</v>
      </c>
      <c r="K833" s="202" t="str">
        <f>VLOOKUP(F833,石と花メイン,3,FALSE)</f>
        <v>■血碧玉</v>
      </c>
      <c r="L833" s="297" t="str">
        <f>VLOOKUP(F833,石と花メイン,4,FALSE)</f>
        <v>針金雀枝</v>
      </c>
      <c r="M833" s="393">
        <f>IF(OR(MONTH(F833)&lt;7,AND(MONTH(F833)=7,DAY(F833)&lt;=25)),
MOD(SUM((E833-1901)*365,259),260),
MOD(SUM((E833-1900)*365,259),260))</f>
        <v>154</v>
      </c>
      <c r="N833" s="390">
        <f>IF(AND(MONTH(F833)=7,DAY(F833)&gt;25),1,
ROUNDDOWN((SUM(VLOOKUP(MONTH(F833),D暦変換用数値,2,FALSE),DAY(F833))/28)+1,0))</f>
        <v>7</v>
      </c>
      <c r="O833" s="205">
        <f>IF(AND(MONTH(F833)=7,DAY(F833)&gt;25),DAY(F833)-25,
MOD((SUM(VLOOKUP(MONTH(F833),D暦変換用数値,2,FALSE),DAY(F833))),28)+1)</f>
        <v>6</v>
      </c>
      <c r="P833" s="406">
        <f>IF(OR(MONTH(F833)&lt;7,AND(MONTH(F833)=7,DAY(F833)&lt;=25)),
MOD(SUM((E833-1901)*365,(N833-1)*28,O833,258),260),
MOD(SUM((E833-1900)*365,(N833-1)*28,O833,258),260))</f>
        <v>67</v>
      </c>
      <c r="Q833" s="374" t="str">
        <f>VLOOKUP(MOD(P833,4),色,2,FALSE)</f>
        <v>青い</v>
      </c>
      <c r="R833" s="292" t="str">
        <f>VLOOKUP(MOD(P833,13),銀河の音,2,FALSE)</f>
        <v>月の</v>
      </c>
      <c r="S833" s="385" t="str">
        <f>VLOOKUP(MOD(P833,20),太陽の紋章,2,FALSE)</f>
        <v>手</v>
      </c>
      <c r="T833" s="98" t="s">
        <v>3736</v>
      </c>
    </row>
    <row r="834" spans="1:20" s="80" customFormat="1" ht="13.5" customHeight="1">
      <c r="A834" s="50" t="str">
        <f>VLOOKUP(MOD(E834,10),十干,2,FALSE)</f>
        <v>壬</v>
      </c>
      <c r="B834" s="199" t="str">
        <f>VLOOKUP(MOD(E834,12),十二支,3,FALSE)</f>
        <v xml:space="preserve">03 水 </v>
      </c>
      <c r="C834" s="200" t="str">
        <f>VLOOKUP(F834,星座,3,TRUE)</f>
        <v xml:space="preserve">05 土 </v>
      </c>
      <c r="D834" s="531">
        <v>19010</v>
      </c>
      <c r="E834" s="1">
        <f>IFERROR(YEAR(D834),LEFT(D834,4))</f>
        <v>1952</v>
      </c>
      <c r="F834" s="1" t="str">
        <f>IF(ISTEXT(D834),RIGHT(D834,5),TEXT(D834,"mm/dd"))</f>
        <v>01/17</v>
      </c>
      <c r="G834" s="1">
        <f>SUM(MID(E834,1,1),MID(E834,2,1),MID(E834,3,1),MID(E834,4,1),MID(F834,1,1),MID(F834,2,1),MID(F834,4,1),MID(F834,5,1))</f>
        <v>26</v>
      </c>
      <c r="H834" s="45">
        <f>IF(MOD(G834,9)=0,9,MOD(G834,9))</f>
        <v>8</v>
      </c>
      <c r="I834" s="45" t="str">
        <f>IFERROR(MID("日月火水木金土",WEEKDAY(D834),1),"")</f>
        <v>木</v>
      </c>
      <c r="J834" s="304" t="s">
        <v>4432</v>
      </c>
      <c r="K834" s="202" t="str">
        <f>VLOOKUP(F834,石と花メイン,3,FALSE)</f>
        <v>◆翠玉</v>
      </c>
      <c r="L834" s="297" t="str">
        <f>VLOOKUP(F834,石と花メイン,4,FALSE)</f>
        <v>胡蝶蘭【ファレノプシス】</v>
      </c>
      <c r="M834" s="393">
        <f>IF(OR(MONTH(F834)&lt;7,AND(MONTH(F834)=7,DAY(F834)&lt;=25)),
MOD(SUM((E834-1901)*365,259),260),
MOD(SUM((E834-1900)*365,259),260))</f>
        <v>154</v>
      </c>
      <c r="N834" s="390">
        <f>IF(AND(MONTH(F834)=7,DAY(F834)&gt;25),1,
ROUNDDOWN((SUM(VLOOKUP(MONTH(F834),D暦変換用数値,2,FALSE),DAY(F834))/28)+1,0))</f>
        <v>7</v>
      </c>
      <c r="O834" s="205">
        <f>IF(AND(MONTH(F834)=7,DAY(F834)&gt;25),DAY(F834)-25,
MOD((SUM(VLOOKUP(MONTH(F834),D暦変換用数値,2,FALSE),DAY(F834))),28)+1)</f>
        <v>8</v>
      </c>
      <c r="P834" s="406">
        <f>IF(OR(MONTH(F834)&lt;7,AND(MONTH(F834)=7,DAY(F834)&lt;=25)),
MOD(SUM((E834-1901)*365,(N834-1)*28,O834,258),260),
MOD(SUM((E834-1900)*365,(N834-1)*28,O834,258),260))</f>
        <v>69</v>
      </c>
      <c r="Q834" s="372" t="str">
        <f>VLOOKUP(MOD(P834,4),色,2,FALSE)</f>
        <v>赤い</v>
      </c>
      <c r="R834" s="290" t="str">
        <f>VLOOKUP(MOD(P834,13),銀河の音,2,FALSE)</f>
        <v>自己存在の</v>
      </c>
      <c r="S834" s="383" t="str">
        <f>VLOOKUP(MOD(P834,20),太陽の紋章,2,FALSE)</f>
        <v>月</v>
      </c>
      <c r="T834" s="111" t="s">
        <v>9112</v>
      </c>
    </row>
    <row r="835" spans="1:20" s="80" customFormat="1" ht="13.5" customHeight="1">
      <c r="A835" s="50" t="str">
        <f>VLOOKUP(MOD(E835,10),十干,2,FALSE)</f>
        <v>壬</v>
      </c>
      <c r="B835" s="199" t="str">
        <f>VLOOKUP(MOD(E835,12),十二支,3,FALSE)</f>
        <v xml:space="preserve">03 水 </v>
      </c>
      <c r="C835" s="200" t="str">
        <f>VLOOKUP(F835,星座,3,TRUE)</f>
        <v xml:space="preserve">05 土 </v>
      </c>
      <c r="D835" s="531">
        <v>19350</v>
      </c>
      <c r="E835" s="1">
        <f>IFERROR(YEAR(D835),LEFT(D835,4))</f>
        <v>1952</v>
      </c>
      <c r="F835" s="1" t="str">
        <f>IF(ISTEXT(D835),RIGHT(D835,5),TEXT(D835,"mm/dd"))</f>
        <v>12/22</v>
      </c>
      <c r="G835" s="1">
        <f>SUM(MID(E835,1,1),MID(E835,2,1),MID(E835,3,1),MID(E835,4,1),MID(F835,1,1),MID(F835,2,1),MID(F835,4,1),MID(F835,5,1))</f>
        <v>24</v>
      </c>
      <c r="H835" s="45">
        <f>IF(MOD(G835,9)=0,9,MOD(G835,9))</f>
        <v>6</v>
      </c>
      <c r="I835" s="45" t="str">
        <f>IFERROR(MID("日月火水木金土",WEEKDAY(D835),1),"")</f>
        <v>月</v>
      </c>
      <c r="J835" s="304" t="s">
        <v>775</v>
      </c>
      <c r="K835" s="202" t="str">
        <f>VLOOKUP(F835,石と花メイン,3,FALSE)</f>
        <v>■赤縞瑪瑙</v>
      </c>
      <c r="L835" s="297" t="str">
        <f>VLOOKUP(F835,石と花メイン,4,FALSE)</f>
        <v>ポインセチア【猩々木】</v>
      </c>
      <c r="M835" s="393">
        <f>IF(OR(MONTH(F835)&lt;7,AND(MONTH(F835)=7,DAY(F835)&lt;=25)),
MOD(SUM((E835-1901)*365,259),260),
MOD(SUM((E835-1900)*365,259),260))</f>
        <v>259</v>
      </c>
      <c r="N835" s="390">
        <f>IF(AND(MONTH(F835)=7,DAY(F835)&gt;25),1,
ROUNDDOWN((SUM(VLOOKUP(MONTH(F835),D暦変換用数値,2,FALSE),DAY(F835))/28)+1,0))</f>
        <v>6</v>
      </c>
      <c r="O835" s="205">
        <f>IF(AND(MONTH(F835)=7,DAY(F835)&gt;25),DAY(F835)-25,
MOD((SUM(VLOOKUP(MONTH(F835),D暦変換用数値,2,FALSE),DAY(F835))),28)+1)</f>
        <v>10</v>
      </c>
      <c r="P835" s="406">
        <f>IF(OR(MONTH(F835)&lt;7,AND(MONTH(F835)=7,DAY(F835)&lt;=25)),
MOD(SUM((E835-1901)*365,(N835-1)*28,O835,258),260),
MOD(SUM((E835-1900)*365,(N835-1)*28,O835,258),260))</f>
        <v>148</v>
      </c>
      <c r="Q835" s="373" t="str">
        <f>VLOOKUP(MOD(P835,4),色,2,FALSE)</f>
        <v>黄色い</v>
      </c>
      <c r="R835" s="291" t="str">
        <f>VLOOKUP(MOD(P835,13),銀河の音,2,FALSE)</f>
        <v>倍音の</v>
      </c>
      <c r="S835" s="384" t="str">
        <f>VLOOKUP(MOD(P835,20),太陽の紋章,2,FALSE)</f>
        <v>星</v>
      </c>
      <c r="T835" s="99" t="s">
        <v>3737</v>
      </c>
    </row>
    <row r="836" spans="1:20" s="80" customFormat="1" ht="13.5" customHeight="1">
      <c r="A836" s="50" t="str">
        <f>VLOOKUP(MOD(E836,10),十干,2,FALSE)</f>
        <v>壬</v>
      </c>
      <c r="B836" s="199" t="str">
        <f>VLOOKUP(MOD(E836,12),十二支,3,FALSE)</f>
        <v xml:space="preserve">03 水 </v>
      </c>
      <c r="C836" s="200" t="str">
        <f>VLOOKUP(F836,星座,3,TRUE)</f>
        <v xml:space="preserve">05 土 </v>
      </c>
      <c r="D836" s="531">
        <v>19357</v>
      </c>
      <c r="E836" s="1">
        <f>IFERROR(YEAR(D836),LEFT(D836,4))</f>
        <v>1952</v>
      </c>
      <c r="F836" s="1" t="str">
        <f>IF(ISTEXT(D836),RIGHT(D836,5),TEXT(D836,"mm/dd"))</f>
        <v>12/29</v>
      </c>
      <c r="G836" s="1">
        <f>SUM(MID(E836,1,1),MID(E836,2,1),MID(E836,3,1),MID(E836,4,1),MID(F836,1,1),MID(F836,2,1),MID(F836,4,1),MID(F836,5,1))</f>
        <v>31</v>
      </c>
      <c r="H836" s="45">
        <f>IF(MOD(G836,9)=0,9,MOD(G836,9))</f>
        <v>4</v>
      </c>
      <c r="I836" s="45" t="str">
        <f>IFERROR(MID("日月火水木金土",WEEKDAY(D836),1),"")</f>
        <v>月</v>
      </c>
      <c r="J836" s="304" t="s">
        <v>776</v>
      </c>
      <c r="K836" s="202" t="str">
        <f>VLOOKUP(F836,石と花メイン,3,FALSE)</f>
        <v>□水晶</v>
      </c>
      <c r="L836" s="297" t="str">
        <f>VLOOKUP(F836,石と花メイン,4,FALSE)</f>
        <v>南天</v>
      </c>
      <c r="M836" s="393">
        <f>IF(OR(MONTH(F836)&lt;7,AND(MONTH(F836)=7,DAY(F836)&lt;=25)),
MOD(SUM((E836-1901)*365,259),260),
MOD(SUM((E836-1900)*365,259),260))</f>
        <v>259</v>
      </c>
      <c r="N836" s="390">
        <f>IF(AND(MONTH(F836)=7,DAY(F836)&gt;25),1,
ROUNDDOWN((SUM(VLOOKUP(MONTH(F836),D暦変換用数値,2,FALSE),DAY(F836))/28)+1,0))</f>
        <v>6</v>
      </c>
      <c r="O836" s="205">
        <f>IF(AND(MONTH(F836)=7,DAY(F836)&gt;25),DAY(F836)-25,
MOD((SUM(VLOOKUP(MONTH(F836),D暦変換用数値,2,FALSE),DAY(F836))),28)+1)</f>
        <v>17</v>
      </c>
      <c r="P836" s="406">
        <f>IF(OR(MONTH(F836)&lt;7,AND(MONTH(F836)=7,DAY(F836)&lt;=25)),
MOD(SUM((E836-1901)*365,(N836-1)*28,O836,258),260),
MOD(SUM((E836-1900)*365,(N836-1)*28,O836,258),260))</f>
        <v>155</v>
      </c>
      <c r="Q836" s="374" t="str">
        <f>VLOOKUP(MOD(P836,4),色,2,FALSE)</f>
        <v>青い</v>
      </c>
      <c r="R836" s="292" t="str">
        <f>VLOOKUP(MOD(P836,13),銀河の音,2,FALSE)</f>
        <v>水晶の</v>
      </c>
      <c r="S836" s="385" t="str">
        <f>VLOOKUP(MOD(P836,20),太陽の紋章,2,FALSE)</f>
        <v>鷲</v>
      </c>
      <c r="T836" s="98" t="s">
        <v>3736</v>
      </c>
    </row>
    <row r="837" spans="1:20" s="80" customFormat="1" ht="13.5" customHeight="1">
      <c r="A837" s="282" t="str">
        <f>VLOOKUP(MOD(E837,10),十干,2,FALSE)</f>
        <v>壬</v>
      </c>
      <c r="B837" s="283" t="str">
        <f>VLOOKUP(MOD(E837,12),十二支,3,FALSE)</f>
        <v xml:space="preserve">03 水 </v>
      </c>
      <c r="C837" s="284" t="str">
        <f>VLOOKUP(F837,星座,3,TRUE)</f>
        <v xml:space="preserve">05 土 </v>
      </c>
      <c r="D837" s="533">
        <v>19358</v>
      </c>
      <c r="E837" s="83">
        <f>IFERROR(YEAR(D837),LEFT(D837,4))</f>
        <v>1952</v>
      </c>
      <c r="F837" s="83" t="str">
        <f>IF(ISTEXT(D837),RIGHT(D837,5),TEXT(D837,"mm/dd"))</f>
        <v>12/30</v>
      </c>
      <c r="G837" s="83">
        <f>SUM(MID(E837,1,1),MID(E837,2,1),MID(E837,3,1),MID(E837,4,1),MID(F837,1,1),MID(F837,2,1),MID(F837,4,1),MID(F837,5,1))</f>
        <v>23</v>
      </c>
      <c r="H837" s="83">
        <f>IF(MOD(G837,9)=0,9,MOD(G837,9))</f>
        <v>5</v>
      </c>
      <c r="I837" s="83" t="str">
        <f>IFERROR(MID("日月火水木金土",WEEKDAY(D837),1),"")</f>
        <v>火</v>
      </c>
      <c r="J837" s="303" t="s">
        <v>6600</v>
      </c>
      <c r="K837" s="87" t="str">
        <f>VLOOKUP(F837,石と花メイン,3,FALSE)</f>
        <v>▲白金</v>
      </c>
      <c r="L837" s="296" t="str">
        <f>VLOOKUP(F837,石と花メイン,4,FALSE)</f>
        <v>蝋梅【唐梅】</v>
      </c>
      <c r="M837" s="392">
        <f>IF(OR(MONTH(F837)&lt;7,AND(MONTH(F837)=7,DAY(F837)&lt;=25)),
MOD(SUM((E837-1901)*365,259),260),
MOD(SUM((E837-1900)*365,259),260))</f>
        <v>259</v>
      </c>
      <c r="N837" s="330">
        <f>IF(AND(MONTH(F837)=7,DAY(F837)&gt;25),1,
ROUNDDOWN((SUM(VLOOKUP(MONTH(F837),D暦変換用数値,2,FALSE),DAY(F837))/28)+1,0))</f>
        <v>6</v>
      </c>
      <c r="O837" s="84">
        <f>IF(AND(MONTH(F837)=7,DAY(F837)&gt;25),DAY(F837)-25,
MOD((SUM(VLOOKUP(MONTH(F837),D暦変換用数値,2,FALSE),DAY(F837))),28)+1)</f>
        <v>18</v>
      </c>
      <c r="P837" s="405">
        <f>IF(OR(MONTH(F837)&lt;7,AND(MONTH(F837)=7,DAY(F837)&lt;=25)),
MOD(SUM((E837-1901)*365,(N837-1)*28,O837,258),260),
MOD(SUM((E837-1900)*365,(N837-1)*28,O837,258),260))</f>
        <v>156</v>
      </c>
      <c r="Q837" s="371" t="str">
        <f>VLOOKUP(MOD(P837,4),色,2,FALSE)</f>
        <v>黄色い</v>
      </c>
      <c r="R837" s="289" t="str">
        <f>VLOOKUP(MOD(P837,13),銀河の音,2,FALSE)</f>
        <v>宇宙の</v>
      </c>
      <c r="S837" s="382" t="str">
        <f>VLOOKUP(MOD(P837,20),太陽の紋章,2,FALSE)</f>
        <v>戦士</v>
      </c>
      <c r="T837" s="95" t="s">
        <v>2881</v>
      </c>
    </row>
    <row r="838" spans="1:20" s="80" customFormat="1" ht="13.5" customHeight="1">
      <c r="A838" s="50" t="str">
        <f>VLOOKUP(MOD(E838,10),十干,2,FALSE)</f>
        <v>甲</v>
      </c>
      <c r="B838" s="199" t="str">
        <f>VLOOKUP(MOD(E838,12),十二支,3,FALSE)</f>
        <v xml:space="preserve">03 水 </v>
      </c>
      <c r="C838" s="200" t="str">
        <f>VLOOKUP(F838,星座,3,TRUE)</f>
        <v xml:space="preserve">05 土 </v>
      </c>
      <c r="D838" s="531">
        <v>23377</v>
      </c>
      <c r="E838" s="1">
        <f>IFERROR(YEAR(D838),LEFT(D838,4))</f>
        <v>1964</v>
      </c>
      <c r="F838" s="1" t="str">
        <f>IF(ISTEXT(D838),RIGHT(D838,5),TEXT(D838,"mm/dd"))</f>
        <v>01/01</v>
      </c>
      <c r="G838" s="1">
        <f>SUM(MID(E838,1,1),MID(E838,2,1),MID(E838,3,1),MID(E838,4,1),MID(F838,1,1),MID(F838,2,1),MID(F838,4,1),MID(F838,5,1))</f>
        <v>22</v>
      </c>
      <c r="H838" s="45">
        <f>IF(MOD(G838,9)=0,9,MOD(G838,9))</f>
        <v>4</v>
      </c>
      <c r="I838" s="45" t="str">
        <f>IFERROR(MID("日月火水木金土",WEEKDAY(D838),1),"")</f>
        <v>水</v>
      </c>
      <c r="J838" s="304" t="s">
        <v>777</v>
      </c>
      <c r="K838" s="202" t="str">
        <f>VLOOKUP(F838,石と花メイン,3,FALSE)</f>
        <v>◆柘榴石</v>
      </c>
      <c r="L838" s="297" t="str">
        <f>VLOOKUP(F838,石と花メイン,4,FALSE)</f>
        <v>松【常磐草】</v>
      </c>
      <c r="M838" s="393">
        <f>IF(OR(MONTH(F838)&lt;7,AND(MONTH(F838)=7,DAY(F838)&lt;=25)),
MOD(SUM((E838-1901)*365,259),260),
MOD(SUM((E838-1900)*365,259),260))</f>
        <v>114</v>
      </c>
      <c r="N838" s="390">
        <f>IF(AND(MONTH(F838)=7,DAY(F838)&gt;25),1,
ROUNDDOWN((SUM(VLOOKUP(MONTH(F838),D暦変換用数値,2,FALSE),DAY(F838))/28)+1,0))</f>
        <v>6</v>
      </c>
      <c r="O838" s="205">
        <f>IF(AND(MONTH(F838)=7,DAY(F838)&gt;25),DAY(F838)-25,
MOD((SUM(VLOOKUP(MONTH(F838),D暦変換用数値,2,FALSE),DAY(F838))),28)+1)</f>
        <v>20</v>
      </c>
      <c r="P838" s="406">
        <f>IF(OR(MONTH(F838)&lt;7,AND(MONTH(F838)=7,DAY(F838)&lt;=25)),
MOD(SUM((E838-1901)*365,(N838-1)*28,O838,258),260),
MOD(SUM((E838-1900)*365,(N838-1)*28,O838,258),260))</f>
        <v>13</v>
      </c>
      <c r="Q838" s="372" t="str">
        <f>VLOOKUP(MOD(P838,4),色,2,FALSE)</f>
        <v>赤い</v>
      </c>
      <c r="R838" s="290" t="str">
        <f>VLOOKUP(MOD(P838,13),銀河の音,2,FALSE)</f>
        <v>宇宙の</v>
      </c>
      <c r="S838" s="383" t="str">
        <f>VLOOKUP(MOD(P838,20),太陽の紋章,2,FALSE)</f>
        <v>空歩く者</v>
      </c>
      <c r="T838" s="98" t="s">
        <v>3736</v>
      </c>
    </row>
    <row r="839" spans="1:20" s="80" customFormat="1" ht="13.5" customHeight="1">
      <c r="A839" s="50" t="str">
        <f>VLOOKUP(MOD(E839,10),十干,2,FALSE)</f>
        <v>甲</v>
      </c>
      <c r="B839" s="199" t="str">
        <f>VLOOKUP(MOD(E839,12),十二支,3,FALSE)</f>
        <v xml:space="preserve">03 水 </v>
      </c>
      <c r="C839" s="200" t="str">
        <f>VLOOKUP(F839,星座,3,TRUE)</f>
        <v xml:space="preserve">05 土 </v>
      </c>
      <c r="D839" s="531">
        <v>23380</v>
      </c>
      <c r="E839" s="1">
        <f>IFERROR(YEAR(D839),LEFT(D839,4))</f>
        <v>1964</v>
      </c>
      <c r="F839" s="1" t="str">
        <f>IF(ISTEXT(D839),RIGHT(D839,5),TEXT(D839,"mm/dd"))</f>
        <v>01/04</v>
      </c>
      <c r="G839" s="1">
        <f>SUM(MID(E839,1,1),MID(E839,2,1),MID(E839,3,1),MID(E839,4,1),MID(F839,1,1),MID(F839,2,1),MID(F839,4,1),MID(F839,5,1))</f>
        <v>25</v>
      </c>
      <c r="H839" s="45">
        <f>IF(MOD(G839,9)=0,9,MOD(G839,9))</f>
        <v>7</v>
      </c>
      <c r="I839" s="45" t="str">
        <f>IFERROR(MID("日月火水木金土",WEEKDAY(D839),1),"")</f>
        <v>土</v>
      </c>
      <c r="J839" s="304" t="s">
        <v>778</v>
      </c>
      <c r="K839" s="202" t="str">
        <f>VLOOKUP(F839,石と花メイン,3,FALSE)</f>
        <v>□水晶</v>
      </c>
      <c r="L839" s="297" t="str">
        <f>VLOOKUP(F839,石と花メイン,4,FALSE)</f>
        <v>クロッカス【花サフラン】</v>
      </c>
      <c r="M839" s="393">
        <f>IF(OR(MONTH(F839)&lt;7,AND(MONTH(F839)=7,DAY(F839)&lt;=25)),
MOD(SUM((E839-1901)*365,259),260),
MOD(SUM((E839-1900)*365,259),260))</f>
        <v>114</v>
      </c>
      <c r="N839" s="390">
        <f>IF(AND(MONTH(F839)=7,DAY(F839)&gt;25),1,
ROUNDDOWN((SUM(VLOOKUP(MONTH(F839),D暦変換用数値,2,FALSE),DAY(F839))/28)+1,0))</f>
        <v>6</v>
      </c>
      <c r="O839" s="205">
        <f>IF(AND(MONTH(F839)=7,DAY(F839)&gt;25),DAY(F839)-25,
MOD((SUM(VLOOKUP(MONTH(F839),D暦変換用数値,2,FALSE),DAY(F839))),28)+1)</f>
        <v>23</v>
      </c>
      <c r="P839" s="406">
        <f>IF(OR(MONTH(F839)&lt;7,AND(MONTH(F839)=7,DAY(F839)&lt;=25)),
MOD(SUM((E839-1901)*365,(N839-1)*28,O839,258),260),
MOD(SUM((E839-1900)*365,(N839-1)*28,O839,258),260))</f>
        <v>16</v>
      </c>
      <c r="Q839" s="373" t="str">
        <f>VLOOKUP(MOD(P839,4),色,2,FALSE)</f>
        <v>黄色い</v>
      </c>
      <c r="R839" s="291" t="str">
        <f>VLOOKUP(MOD(P839,13),銀河の音,2,FALSE)</f>
        <v>電気の</v>
      </c>
      <c r="S839" s="384" t="str">
        <f>VLOOKUP(MOD(P839,20),太陽の紋章,2,FALSE)</f>
        <v>戦士</v>
      </c>
      <c r="T839" s="98" t="s">
        <v>3736</v>
      </c>
    </row>
    <row r="840" spans="1:20" s="80" customFormat="1" ht="13.5" customHeight="1">
      <c r="A840" s="50" t="str">
        <f>VLOOKUP(MOD(E840,10),十干,2,FALSE)</f>
        <v>甲</v>
      </c>
      <c r="B840" s="199" t="str">
        <f>VLOOKUP(MOD(E840,12),十二支,3,FALSE)</f>
        <v xml:space="preserve">03 水 </v>
      </c>
      <c r="C840" s="200" t="str">
        <f>VLOOKUP(F840,星座,3,TRUE)</f>
        <v xml:space="preserve">05 土 </v>
      </c>
      <c r="D840" s="535">
        <v>23382</v>
      </c>
      <c r="E840" s="45">
        <f>IFERROR(YEAR(D840),LEFT(D840,4))</f>
        <v>1964</v>
      </c>
      <c r="F840" s="45" t="str">
        <f>IF(ISTEXT(D840),RIGHT(D840,5),TEXT(D840,"mm/dd"))</f>
        <v>01/06</v>
      </c>
      <c r="G840" s="45">
        <f>SUM(MID(E840,1,1),MID(E840,2,1),MID(E840,3,1),MID(E840,4,1),MID(F840,1,1),MID(F840,2,1),MID(F840,4,1),MID(F840,5,1))</f>
        <v>27</v>
      </c>
      <c r="H840" s="45">
        <f>IF(MOD(G840,9)=0,9,MOD(G840,9))</f>
        <v>9</v>
      </c>
      <c r="I840" s="45" t="str">
        <f>IFERROR(MID("日月火水木金土",WEEKDAY(D840),1),"")</f>
        <v>月</v>
      </c>
      <c r="J840" s="305" t="s">
        <v>5612</v>
      </c>
      <c r="K840" s="203" t="str">
        <f>VLOOKUP(F840,石と花メイン,3,FALSE)</f>
        <v>○真珠</v>
      </c>
      <c r="L840" s="298" t="str">
        <f>VLOOKUP(F840,石と花メイン,4,FALSE)</f>
        <v>パンジー【三色菫】</v>
      </c>
      <c r="M840" s="394">
        <f>IF(OR(MONTH(F840)&lt;7,AND(MONTH(F840)=7,DAY(F840)&lt;=25)),
MOD(SUM((E840-1901)*365,259),260),
MOD(SUM((E840-1900)*365,259),260))</f>
        <v>114</v>
      </c>
      <c r="N840" s="391">
        <f>IF(AND(MONTH(F840)=7,DAY(F840)&gt;25),1,
ROUNDDOWN((SUM(VLOOKUP(MONTH(F840),D暦変換用数値,2,FALSE),DAY(F840))/28)+1,0))</f>
        <v>6</v>
      </c>
      <c r="O840" s="46">
        <f>IF(AND(MONTH(F840)=7,DAY(F840)&gt;25),DAY(F840)-25,
MOD((SUM(VLOOKUP(MONTH(F840),D暦変換用数値,2,FALSE),DAY(F840))),28)+1)</f>
        <v>25</v>
      </c>
      <c r="P840" s="407">
        <f>IF(OR(MONTH(F840)&lt;7,AND(MONTH(F840)=7,DAY(F840)&lt;=25)),
MOD(SUM((E840-1901)*365,(N840-1)*28,O840,258),260),
MOD(SUM((E840-1900)*365,(N840-1)*28,O840,258),260))</f>
        <v>18</v>
      </c>
      <c r="Q840" s="375" t="str">
        <f>VLOOKUP(MOD(P840,4),色,2,FALSE)</f>
        <v>白い</v>
      </c>
      <c r="R840" s="293" t="str">
        <f>VLOOKUP(MOD(P840,13),銀河の音,2,FALSE)</f>
        <v>倍音の</v>
      </c>
      <c r="S840" s="386" t="str">
        <f>VLOOKUP(MOD(P840,20),太陽の紋章,2,FALSE)</f>
        <v>鏡</v>
      </c>
      <c r="T840" s="96" t="s">
        <v>5613</v>
      </c>
    </row>
    <row r="841" spans="1:20" s="80" customFormat="1" ht="13.5" customHeight="1">
      <c r="A841" s="50" t="str">
        <f>VLOOKUP(MOD(E841,10),十干,2,FALSE)</f>
        <v>甲</v>
      </c>
      <c r="B841" s="199" t="str">
        <f>VLOOKUP(MOD(E841,12),十二支,3,FALSE)</f>
        <v xml:space="preserve">03 水 </v>
      </c>
      <c r="C841" s="200" t="str">
        <f>VLOOKUP(F841,星座,3,TRUE)</f>
        <v xml:space="preserve">05 土 </v>
      </c>
      <c r="D841" s="531">
        <v>23383</v>
      </c>
      <c r="E841" s="1">
        <f>IFERROR(YEAR(D841),LEFT(D841,4))</f>
        <v>1964</v>
      </c>
      <c r="F841" s="1" t="str">
        <f>IF(ISTEXT(D841),RIGHT(D841,5),TEXT(D841,"mm/dd"))</f>
        <v>01/07</v>
      </c>
      <c r="G841" s="1">
        <f>SUM(MID(E841,1,1),MID(E841,2,1),MID(E841,3,1),MID(E841,4,1),MID(F841,1,1),MID(F841,2,1),MID(F841,4,1),MID(F841,5,1))</f>
        <v>28</v>
      </c>
      <c r="H841" s="45">
        <f>IF(MOD(G841,9)=0,9,MOD(G841,9))</f>
        <v>1</v>
      </c>
      <c r="I841" s="45" t="str">
        <f>IFERROR(MID("日月火水木金土",WEEKDAY(D841),1),"")</f>
        <v>火</v>
      </c>
      <c r="J841" s="304" t="s">
        <v>779</v>
      </c>
      <c r="K841" s="202" t="str">
        <f>VLOOKUP(F841,石と花メイン,3,FALSE)</f>
        <v>■紫水晶</v>
      </c>
      <c r="L841" s="297" t="str">
        <f>VLOOKUP(F841,石と花メイン,4,FALSE)</f>
        <v>スノードロップ【待雪草】</v>
      </c>
      <c r="M841" s="393">
        <f>IF(OR(MONTH(F841)&lt;7,AND(MONTH(F841)=7,DAY(F841)&lt;=25)),
MOD(SUM((E841-1901)*365,259),260),
MOD(SUM((E841-1900)*365,259),260))</f>
        <v>114</v>
      </c>
      <c r="N841" s="390">
        <f>IF(AND(MONTH(F841)=7,DAY(F841)&gt;25),1,
ROUNDDOWN((SUM(VLOOKUP(MONTH(F841),D暦変換用数値,2,FALSE),DAY(F841))/28)+1,0))</f>
        <v>6</v>
      </c>
      <c r="O841" s="205">
        <f>IF(AND(MONTH(F841)=7,DAY(F841)&gt;25),DAY(F841)-25,
MOD((SUM(VLOOKUP(MONTH(F841),D暦変換用数値,2,FALSE),DAY(F841))),28)+1)</f>
        <v>26</v>
      </c>
      <c r="P841" s="406">
        <f>IF(OR(MONTH(F841)&lt;7,AND(MONTH(F841)=7,DAY(F841)&lt;=25)),
MOD(SUM((E841-1901)*365,(N841-1)*28,O841,258),260),
MOD(SUM((E841-1900)*365,(N841-1)*28,O841,258),260))</f>
        <v>19</v>
      </c>
      <c r="Q841" s="374" t="str">
        <f>VLOOKUP(MOD(P841,4),色,2,FALSE)</f>
        <v>青い</v>
      </c>
      <c r="R841" s="292" t="str">
        <f>VLOOKUP(MOD(P841,13),銀河の音,2,FALSE)</f>
        <v>律動の</v>
      </c>
      <c r="S841" s="385" t="str">
        <f>VLOOKUP(MOD(P841,20),太陽の紋章,2,FALSE)</f>
        <v>嵐</v>
      </c>
      <c r="T841" s="98"/>
    </row>
    <row r="842" spans="1:20" s="80" customFormat="1" ht="13.5" customHeight="1">
      <c r="A842" s="50" t="str">
        <f>VLOOKUP(MOD(E842,10),十干,2,FALSE)</f>
        <v>甲</v>
      </c>
      <c r="B842" s="199" t="str">
        <f>VLOOKUP(MOD(E842,12),十二支,3,FALSE)</f>
        <v xml:space="preserve">03 水 </v>
      </c>
      <c r="C842" s="200" t="str">
        <f>VLOOKUP(F842,星座,3,TRUE)</f>
        <v xml:space="preserve">05 土 </v>
      </c>
      <c r="D842" s="531">
        <v>23733</v>
      </c>
      <c r="E842" s="1">
        <f>IFERROR(YEAR(D842),LEFT(D842,4))</f>
        <v>1964</v>
      </c>
      <c r="F842" s="1" t="str">
        <f>IF(ISTEXT(D842),RIGHT(D842,5),TEXT(D842,"mm/dd"))</f>
        <v>12/22</v>
      </c>
      <c r="G842" s="1">
        <f>SUM(MID(E842,1,1),MID(E842,2,1),MID(E842,3,1),MID(E842,4,1),MID(F842,1,1),MID(F842,2,1),MID(F842,4,1),MID(F842,5,1))</f>
        <v>27</v>
      </c>
      <c r="H842" s="45">
        <f>IF(MOD(G842,9)=0,9,MOD(G842,9))</f>
        <v>9</v>
      </c>
      <c r="I842" s="45" t="str">
        <f>IFERROR(MID("日月火水木金土",WEEKDAY(D842),1),"")</f>
        <v>火</v>
      </c>
      <c r="J842" s="304" t="s">
        <v>780</v>
      </c>
      <c r="K842" s="202" t="str">
        <f>VLOOKUP(F842,石と花メイン,3,FALSE)</f>
        <v>■赤縞瑪瑙</v>
      </c>
      <c r="L842" s="297" t="str">
        <f>VLOOKUP(F842,石と花メイン,4,FALSE)</f>
        <v>ポインセチア【猩々木】</v>
      </c>
      <c r="M842" s="393">
        <f>IF(OR(MONTH(F842)&lt;7,AND(MONTH(F842)=7,DAY(F842)&lt;=25)),
MOD(SUM((E842-1901)*365,259),260),
MOD(SUM((E842-1900)*365,259),260))</f>
        <v>219</v>
      </c>
      <c r="N842" s="390">
        <f>IF(AND(MONTH(F842)=7,DAY(F842)&gt;25),1,
ROUNDDOWN((SUM(VLOOKUP(MONTH(F842),D暦変換用数値,2,FALSE),DAY(F842))/28)+1,0))</f>
        <v>6</v>
      </c>
      <c r="O842" s="205">
        <f>IF(AND(MONTH(F842)=7,DAY(F842)&gt;25),DAY(F842)-25,
MOD((SUM(VLOOKUP(MONTH(F842),D暦変換用数値,2,FALSE),DAY(F842))),28)+1)</f>
        <v>10</v>
      </c>
      <c r="P842" s="406">
        <f>IF(OR(MONTH(F842)&lt;7,AND(MONTH(F842)=7,DAY(F842)&lt;=25)),
MOD(SUM((E842-1901)*365,(N842-1)*28,O842,258),260),
MOD(SUM((E842-1900)*365,(N842-1)*28,O842,258),260))</f>
        <v>108</v>
      </c>
      <c r="Q842" s="373" t="str">
        <f>VLOOKUP(MOD(P842,4),色,2,FALSE)</f>
        <v>黄色い</v>
      </c>
      <c r="R842" s="291" t="str">
        <f>VLOOKUP(MOD(P842,13),銀河の音,2,FALSE)</f>
        <v>自己存在の</v>
      </c>
      <c r="S842" s="384" t="str">
        <f>VLOOKUP(MOD(P842,20),太陽の紋章,2,FALSE)</f>
        <v>星</v>
      </c>
      <c r="T842" s="97" t="s">
        <v>5540</v>
      </c>
    </row>
    <row r="843" spans="1:20" s="80" customFormat="1" ht="13.5" customHeight="1">
      <c r="A843" s="50" t="str">
        <f>VLOOKUP(MOD(E843,10),十干,2,FALSE)</f>
        <v>甲</v>
      </c>
      <c r="B843" s="199" t="str">
        <f>VLOOKUP(MOD(E843,12),十二支,3,FALSE)</f>
        <v xml:space="preserve">03 水 </v>
      </c>
      <c r="C843" s="200" t="str">
        <f>VLOOKUP(F843,星座,3,TRUE)</f>
        <v xml:space="preserve">05 土 </v>
      </c>
      <c r="D843" s="535">
        <v>23738</v>
      </c>
      <c r="E843" s="45">
        <f>IFERROR(YEAR(D843),LEFT(D843,4))</f>
        <v>1964</v>
      </c>
      <c r="F843" s="45" t="str">
        <f>IF(ISTEXT(D843),RIGHT(D843,5),TEXT(D843,"mm/dd"))</f>
        <v>12/27</v>
      </c>
      <c r="G843" s="45">
        <f>SUM(MID(E843,1,1),MID(E843,2,1),MID(E843,3,1),MID(E843,4,1),MID(F843,1,1),MID(F843,2,1),MID(F843,4,1),MID(F843,5,1))</f>
        <v>32</v>
      </c>
      <c r="H843" s="45">
        <f>IF(MOD(G843,9)=0,9,MOD(G843,9))</f>
        <v>5</v>
      </c>
      <c r="I843" s="45" t="str">
        <f>IFERROR(MID("日月火水木金土",WEEKDAY(D843),1),"")</f>
        <v>日</v>
      </c>
      <c r="J843" s="305" t="s">
        <v>5058</v>
      </c>
      <c r="K843" s="203" t="str">
        <f>VLOOKUP(F843,石と花メイン,3,FALSE)</f>
        <v>■黒縞瑪瑙</v>
      </c>
      <c r="L843" s="298" t="str">
        <f>VLOOKUP(F843,石と花メイン,4,FALSE)</f>
        <v>梅【春告げ草】</v>
      </c>
      <c r="M843" s="394">
        <f>IF(OR(MONTH(F843)&lt;7,AND(MONTH(F843)=7,DAY(F843)&lt;=25)),
MOD(SUM((E843-1901)*365,259),260),
MOD(SUM((E843-1900)*365,259),260))</f>
        <v>219</v>
      </c>
      <c r="N843" s="391">
        <f>IF(AND(MONTH(F843)=7,DAY(F843)&gt;25),1,
ROUNDDOWN((SUM(VLOOKUP(MONTH(F843),D暦変換用数値,2,FALSE),DAY(F843))/28)+1,0))</f>
        <v>6</v>
      </c>
      <c r="O843" s="46">
        <f>IF(AND(MONTH(F843)=7,DAY(F843)&gt;25),DAY(F843)-25,
MOD((SUM(VLOOKUP(MONTH(F843),D暦変換用数値,2,FALSE),DAY(F843))),28)+1)</f>
        <v>15</v>
      </c>
      <c r="P843" s="407">
        <f>IF(OR(MONTH(F843)&lt;7,AND(MONTH(F843)=7,DAY(F843)&lt;=25)),
MOD(SUM((E843-1901)*365,(N843-1)*28,O843,258),260),
MOD(SUM((E843-1900)*365,(N843-1)*28,O843,258),260))</f>
        <v>113</v>
      </c>
      <c r="Q843" s="372" t="str">
        <f>VLOOKUP(MOD(P843,4),色,2,FALSE)</f>
        <v>赤い</v>
      </c>
      <c r="R843" s="290" t="str">
        <f>VLOOKUP(MOD(P843,13),銀河の音,2,FALSE)</f>
        <v>太陽の</v>
      </c>
      <c r="S843" s="383" t="str">
        <f>VLOOKUP(MOD(P843,20),太陽の紋章,2,FALSE)</f>
        <v>空歩く者</v>
      </c>
      <c r="T843" s="110" t="s">
        <v>6752</v>
      </c>
    </row>
    <row r="844" spans="1:20" s="80" customFormat="1" ht="13.5" customHeight="1">
      <c r="A844" s="334" t="str">
        <f>VLOOKUP(MOD(E844,10),十干,2,FALSE)</f>
        <v>甲</v>
      </c>
      <c r="B844" s="331" t="str">
        <f>VLOOKUP(MOD(E844,12),十二支,3,FALSE)</f>
        <v xml:space="preserve">03 水 </v>
      </c>
      <c r="C844" s="332" t="str">
        <f>VLOOKUP(F844,星座,3,TRUE)</f>
        <v xml:space="preserve">05 土 </v>
      </c>
      <c r="D844" s="540">
        <v>23740</v>
      </c>
      <c r="E844" s="131">
        <f>IFERROR(YEAR(D844),LEFT(D844,4))</f>
        <v>1964</v>
      </c>
      <c r="F844" s="538" t="str">
        <f>IF(ISTEXT(D844),RIGHT(D844,5),TEXT(D844,"mm/dd"))</f>
        <v>12/29</v>
      </c>
      <c r="G844" s="131">
        <f>SUM(MID(E844,1,1),MID(E844,2,1),MID(E844,3,1),MID(E844,4,1),MID(F844,1,1),MID(F844,2,1),MID(F844,4,1),MID(F844,5,1))</f>
        <v>34</v>
      </c>
      <c r="H844" s="131">
        <f>IF(MOD(G844,9)=0,9,MOD(G844,9))</f>
        <v>7</v>
      </c>
      <c r="I844" s="131" t="str">
        <f>IFERROR(MID("日月火水木金土",WEEKDAY(D844),1),"")</f>
        <v>火</v>
      </c>
      <c r="J844" s="306" t="s">
        <v>9141</v>
      </c>
      <c r="K844" s="335" t="str">
        <f>VLOOKUP(F844,石と花メイン,3,FALSE)</f>
        <v>□水晶</v>
      </c>
      <c r="L844" s="302" t="str">
        <f>VLOOKUP(F844,石と花メイン,4,FALSE)</f>
        <v>南天</v>
      </c>
      <c r="M844" s="396">
        <f>IF(OR(MONTH(F844)&lt;7,AND(MONTH(F844)=7,DAY(F844)&lt;=25)),
MOD(SUM((E844-1901)*365,259),260),
MOD(SUM((E844-1900)*365,259),260))</f>
        <v>219</v>
      </c>
      <c r="N844" s="335">
        <f>IF(AND(MONTH(F844)=7,DAY(F844)&gt;25),1,
ROUNDDOWN((SUM(VLOOKUP(MONTH(F844),D暦変換用数値,2,FALSE),DAY(F844))/28)+1,0))</f>
        <v>6</v>
      </c>
      <c r="O844" s="132">
        <f>IF(AND(MONTH(F844)=7,DAY(F844)&gt;25),DAY(F844)-25,
MOD((SUM(VLOOKUP(MONTH(F844),D暦変換用数値,2,FALSE),DAY(F844))),28)+1)</f>
        <v>17</v>
      </c>
      <c r="P844" s="404">
        <f>IF(OR(MONTH(F844)&lt;7,AND(MONTH(F844)=7,DAY(F844)&lt;=25)),
MOD(SUM((E844-1901)*365,(N844-1)*28,O844,258),260),
MOD(SUM((E844-1900)*365,(N844-1)*28,O844,258),260))</f>
        <v>115</v>
      </c>
      <c r="Q844" s="376" t="str">
        <f>VLOOKUP(MOD(P844,4),色,2,FALSE)</f>
        <v>青い</v>
      </c>
      <c r="R844" s="333" t="str">
        <f>VLOOKUP(MOD(P844,13),銀河の音,2,FALSE)</f>
        <v>スペクトルの</v>
      </c>
      <c r="S844" s="387" t="str">
        <f>VLOOKUP(MOD(P844,20),太陽の紋章,2,FALSE)</f>
        <v>鷲</v>
      </c>
      <c r="T844" s="145"/>
    </row>
    <row r="845" spans="1:20" s="80" customFormat="1" ht="13.5" customHeight="1">
      <c r="A845" s="282" t="str">
        <f>VLOOKUP(MOD(E845,10),十干,2,FALSE)</f>
        <v>丙</v>
      </c>
      <c r="B845" s="283" t="str">
        <f>VLOOKUP(MOD(E845,12),十二支,3,FALSE)</f>
        <v xml:space="preserve">03 水 </v>
      </c>
      <c r="C845" s="284" t="str">
        <f>VLOOKUP(F845,星座,3,TRUE)</f>
        <v xml:space="preserve">05 土 </v>
      </c>
      <c r="D845" s="533">
        <v>27771</v>
      </c>
      <c r="E845" s="83">
        <f>IFERROR(YEAR(D845),LEFT(D845,4))</f>
        <v>1976</v>
      </c>
      <c r="F845" s="83" t="str">
        <f>IF(ISTEXT(D845),RIGHT(D845,5),TEXT(D845,"mm/dd"))</f>
        <v>01/12</v>
      </c>
      <c r="G845" s="83">
        <f>SUM(MID(E845,1,1),MID(E845,2,1),MID(E845,3,1),MID(E845,4,1),MID(F845,1,1),MID(F845,2,1),MID(F845,4,1),MID(F845,5,1))</f>
        <v>27</v>
      </c>
      <c r="H845" s="83">
        <f>IF(MOD(G845,9)=0,9,MOD(G845,9))</f>
        <v>9</v>
      </c>
      <c r="I845" s="83" t="str">
        <f>IFERROR(MID("日月火水木金土",WEEKDAY(D845),1),"")</f>
        <v>月</v>
      </c>
      <c r="J845" s="303" t="s">
        <v>6601</v>
      </c>
      <c r="K845" s="87" t="str">
        <f>VLOOKUP(F845,石と花メイン,3,FALSE)</f>
        <v>●翡翠</v>
      </c>
      <c r="L845" s="296" t="str">
        <f>VLOOKUP(F845,石と花メイン,4,FALSE)</f>
        <v>スイートアリッサム【庭薺】</v>
      </c>
      <c r="M845" s="392">
        <f>IF(OR(MONTH(F845)&lt;7,AND(MONTH(F845)=7,DAY(F845)&lt;=25)),
MOD(SUM((E845-1901)*365,259),260),
MOD(SUM((E845-1900)*365,259),260))</f>
        <v>74</v>
      </c>
      <c r="N845" s="330">
        <f>IF(AND(MONTH(F845)=7,DAY(F845)&gt;25),1,
ROUNDDOWN((SUM(VLOOKUP(MONTH(F845),D暦変換用数値,2,FALSE),DAY(F845))/28)+1,0))</f>
        <v>7</v>
      </c>
      <c r="O845" s="84">
        <f>IF(AND(MONTH(F845)=7,DAY(F845)&gt;25),DAY(F845)-25,
MOD((SUM(VLOOKUP(MONTH(F845),D暦変換用数値,2,FALSE),DAY(F845))),28)+1)</f>
        <v>3</v>
      </c>
      <c r="P845" s="405">
        <f>IF(OR(MONTH(F845)&lt;7,AND(MONTH(F845)=7,DAY(F845)&lt;=25)),
MOD(SUM((E845-1901)*365,(N845-1)*28,O845,258),260),
MOD(SUM((E845-1900)*365,(N845-1)*28,O845,258),260))</f>
        <v>244</v>
      </c>
      <c r="Q845" s="371" t="str">
        <f>VLOOKUP(MOD(P845,4),色,2,FALSE)</f>
        <v>黄色い</v>
      </c>
      <c r="R845" s="289" t="str">
        <f>VLOOKUP(MOD(P845,13),銀河の音,2,FALSE)</f>
        <v>惑星の</v>
      </c>
      <c r="S845" s="382" t="str">
        <f>VLOOKUP(MOD(P845,20),太陽の紋章,2,FALSE)</f>
        <v>種</v>
      </c>
      <c r="T845" s="102" t="s">
        <v>895</v>
      </c>
    </row>
    <row r="846" spans="1:20" s="80" customFormat="1" ht="13.5" customHeight="1">
      <c r="A846" s="50" t="str">
        <f>VLOOKUP(MOD(E846,10),十干,2,FALSE)</f>
        <v>丙</v>
      </c>
      <c r="B846" s="199" t="str">
        <f>VLOOKUP(MOD(E846,12),十二支,3,FALSE)</f>
        <v xml:space="preserve">03 水 </v>
      </c>
      <c r="C846" s="200" t="str">
        <f>VLOOKUP(F846,星座,3,TRUE)</f>
        <v xml:space="preserve">05 土 </v>
      </c>
      <c r="D846" s="531">
        <v>27771</v>
      </c>
      <c r="E846" s="1">
        <f>IFERROR(YEAR(D846),LEFT(D846,4))</f>
        <v>1976</v>
      </c>
      <c r="F846" s="1" t="str">
        <f>IF(ISTEXT(D846),RIGHT(D846,5),TEXT(D846,"mm/dd"))</f>
        <v>01/12</v>
      </c>
      <c r="G846" s="1">
        <f>SUM(MID(E846,1,1),MID(E846,2,1),MID(E846,3,1),MID(E846,4,1),MID(F846,1,1),MID(F846,2,1),MID(F846,4,1),MID(F846,5,1))</f>
        <v>27</v>
      </c>
      <c r="H846" s="45">
        <f>IF(MOD(G846,9)=0,9,MOD(G846,9))</f>
        <v>9</v>
      </c>
      <c r="I846" s="45" t="str">
        <f>IFERROR(MID("日月火水木金土",WEEKDAY(D846),1),"")</f>
        <v>月</v>
      </c>
      <c r="J846" s="304" t="s">
        <v>781</v>
      </c>
      <c r="K846" s="202" t="str">
        <f>VLOOKUP(F846,石と花メイン,3,FALSE)</f>
        <v>●翡翠</v>
      </c>
      <c r="L846" s="297" t="str">
        <f>VLOOKUP(F846,石と花メイン,4,FALSE)</f>
        <v>スイートアリッサム【庭薺】</v>
      </c>
      <c r="M846" s="393">
        <f>IF(OR(MONTH(F846)&lt;7,AND(MONTH(F846)=7,DAY(F846)&lt;=25)),
MOD(SUM((E846-1901)*365,259),260),
MOD(SUM((E846-1900)*365,259),260))</f>
        <v>74</v>
      </c>
      <c r="N846" s="390">
        <f>IF(AND(MONTH(F846)=7,DAY(F846)&gt;25),1,
ROUNDDOWN((SUM(VLOOKUP(MONTH(F846),D暦変換用数値,2,FALSE),DAY(F846))/28)+1,0))</f>
        <v>7</v>
      </c>
      <c r="O846" s="205">
        <f>IF(AND(MONTH(F846)=7,DAY(F846)&gt;25),DAY(F846)-25,
MOD((SUM(VLOOKUP(MONTH(F846),D暦変換用数値,2,FALSE),DAY(F846))),28)+1)</f>
        <v>3</v>
      </c>
      <c r="P846" s="406">
        <f>IF(OR(MONTH(F846)&lt;7,AND(MONTH(F846)=7,DAY(F846)&lt;=25)),
MOD(SUM((E846-1901)*365,(N846-1)*28,O846,258),260),
MOD(SUM((E846-1900)*365,(N846-1)*28,O846,258),260))</f>
        <v>244</v>
      </c>
      <c r="Q846" s="373" t="str">
        <f>VLOOKUP(MOD(P846,4),色,2,FALSE)</f>
        <v>黄色い</v>
      </c>
      <c r="R846" s="291" t="str">
        <f>VLOOKUP(MOD(P846,13),銀河の音,2,FALSE)</f>
        <v>惑星の</v>
      </c>
      <c r="S846" s="384" t="str">
        <f>VLOOKUP(MOD(P846,20),太陽の紋章,2,FALSE)</f>
        <v>種</v>
      </c>
      <c r="T846" s="99" t="s">
        <v>7409</v>
      </c>
    </row>
    <row r="847" spans="1:20" s="80" customFormat="1" ht="13.5" customHeight="1">
      <c r="A847" s="50" t="str">
        <f>VLOOKUP(MOD(E847,10),十干,2,FALSE)</f>
        <v>丙</v>
      </c>
      <c r="B847" s="199" t="str">
        <f>VLOOKUP(MOD(E847,12),十二支,3,FALSE)</f>
        <v xml:space="preserve">03 水 </v>
      </c>
      <c r="C847" s="200" t="str">
        <f>VLOOKUP(F847,星座,3,TRUE)</f>
        <v xml:space="preserve">05 土 </v>
      </c>
      <c r="D847" s="531">
        <v>27771</v>
      </c>
      <c r="E847" s="1">
        <f>IFERROR(YEAR(D847),LEFT(D847,4))</f>
        <v>1976</v>
      </c>
      <c r="F847" s="1" t="str">
        <f>IF(ISTEXT(D847),RIGHT(D847,5),TEXT(D847,"mm/dd"))</f>
        <v>01/12</v>
      </c>
      <c r="G847" s="1">
        <f>SUM(MID(E847,1,1),MID(E847,2,1),MID(E847,3,1),MID(E847,4,1),MID(F847,1,1),MID(F847,2,1),MID(F847,4,1),MID(F847,5,1))</f>
        <v>27</v>
      </c>
      <c r="H847" s="45">
        <f>IF(MOD(G847,9)=0,9,MOD(G847,9))</f>
        <v>9</v>
      </c>
      <c r="I847" s="45" t="str">
        <f>IFERROR(MID("日月火水木金土",WEEKDAY(D847),1),"")</f>
        <v>月</v>
      </c>
      <c r="J847" s="304" t="s">
        <v>782</v>
      </c>
      <c r="K847" s="202" t="str">
        <f>VLOOKUP(F847,石と花メイン,3,FALSE)</f>
        <v>●翡翠</v>
      </c>
      <c r="L847" s="297" t="str">
        <f>VLOOKUP(F847,石と花メイン,4,FALSE)</f>
        <v>スイートアリッサム【庭薺】</v>
      </c>
      <c r="M847" s="393">
        <f>IF(OR(MONTH(F847)&lt;7,AND(MONTH(F847)=7,DAY(F847)&lt;=25)),
MOD(SUM((E847-1901)*365,259),260),
MOD(SUM((E847-1900)*365,259),260))</f>
        <v>74</v>
      </c>
      <c r="N847" s="390">
        <f>IF(AND(MONTH(F847)=7,DAY(F847)&gt;25),1,
ROUNDDOWN((SUM(VLOOKUP(MONTH(F847),D暦変換用数値,2,FALSE),DAY(F847))/28)+1,0))</f>
        <v>7</v>
      </c>
      <c r="O847" s="205">
        <f>IF(AND(MONTH(F847)=7,DAY(F847)&gt;25),DAY(F847)-25,
MOD((SUM(VLOOKUP(MONTH(F847),D暦変換用数値,2,FALSE),DAY(F847))),28)+1)</f>
        <v>3</v>
      </c>
      <c r="P847" s="406">
        <f>IF(OR(MONTH(F847)&lt;7,AND(MONTH(F847)=7,DAY(F847)&lt;=25)),
MOD(SUM((E847-1901)*365,(N847-1)*28,O847,258),260),
MOD(SUM((E847-1900)*365,(N847-1)*28,O847,258),260))</f>
        <v>244</v>
      </c>
      <c r="Q847" s="373" t="str">
        <f>VLOOKUP(MOD(P847,4),色,2,FALSE)</f>
        <v>黄色い</v>
      </c>
      <c r="R847" s="291" t="str">
        <f>VLOOKUP(MOD(P847,13),銀河の音,2,FALSE)</f>
        <v>惑星の</v>
      </c>
      <c r="S847" s="384" t="str">
        <f>VLOOKUP(MOD(P847,20),太陽の紋章,2,FALSE)</f>
        <v>種</v>
      </c>
      <c r="T847" s="98" t="s">
        <v>3736</v>
      </c>
    </row>
    <row r="848" spans="1:20" s="80" customFormat="1" ht="13.5" customHeight="1">
      <c r="A848" s="334" t="str">
        <f>VLOOKUP(MOD(E848,10),十干,2,FALSE)</f>
        <v>丙</v>
      </c>
      <c r="B848" s="331" t="str">
        <f>VLOOKUP(MOD(E848,12),十二支,3,FALSE)</f>
        <v xml:space="preserve">03 水 </v>
      </c>
      <c r="C848" s="332" t="str">
        <f>VLOOKUP(F848,星座,3,TRUE)</f>
        <v xml:space="preserve">05 土 </v>
      </c>
      <c r="D848" s="534">
        <v>27773</v>
      </c>
      <c r="E848" s="131">
        <f>IFERROR(YEAR(D848),LEFT(D848,4))</f>
        <v>1976</v>
      </c>
      <c r="F848" s="131" t="str">
        <f>IF(ISTEXT(D848),RIGHT(D848,5),TEXT(D848,"mm/dd"))</f>
        <v>01/14</v>
      </c>
      <c r="G848" s="131">
        <f>SUM(MID(E848,1,1),MID(E848,2,1),MID(E848,3,1),MID(E848,4,1),MID(F848,1,1),MID(F848,2,1),MID(F848,4,1),MID(F848,5,1))</f>
        <v>29</v>
      </c>
      <c r="H848" s="131">
        <f>IF(MOD(G848,9)=0,9,MOD(G848,9))</f>
        <v>2</v>
      </c>
      <c r="I848" s="131" t="str">
        <f>IFERROR(MID("日月火水木金土",WEEKDAY(D848),1),"")</f>
        <v>水</v>
      </c>
      <c r="J848" s="306" t="s">
        <v>8583</v>
      </c>
      <c r="K848" s="335" t="str">
        <f>VLOOKUP(F848,石と花メイン,3,FALSE)</f>
        <v>◆黄玉</v>
      </c>
      <c r="L848" s="302" t="str">
        <f>VLOOKUP(F848,石と花メイン,4,FALSE)</f>
        <v>シンビジウム【春蘭】</v>
      </c>
      <c r="M848" s="396">
        <f>IF(OR(MONTH(F848)&lt;7,AND(MONTH(F848)=7,DAY(F848)&lt;=25)),
MOD(SUM((E848-1901)*365,259),260),
MOD(SUM((E848-1900)*365,259),260))</f>
        <v>74</v>
      </c>
      <c r="N848" s="335">
        <f>IF(AND(MONTH(F848)=7,DAY(F848)&gt;25),1,
ROUNDDOWN((SUM(VLOOKUP(MONTH(F848),D暦変換用数値,2,FALSE),DAY(F848))/28)+1,0))</f>
        <v>7</v>
      </c>
      <c r="O848" s="132">
        <f>IF(AND(MONTH(F848)=7,DAY(F848)&gt;25),DAY(F848)-25,
MOD((SUM(VLOOKUP(MONTH(F848),D暦変換用数値,2,FALSE),DAY(F848))),28)+1)</f>
        <v>5</v>
      </c>
      <c r="P848" s="404">
        <f>IF(OR(MONTH(F848)&lt;7,AND(MONTH(F848)=7,DAY(F848)&lt;=25)),
MOD(SUM((E848-1901)*365,(N848-1)*28,O848,258),260),
MOD(SUM((E848-1900)*365,(N848-1)*28,O848,258),260))</f>
        <v>246</v>
      </c>
      <c r="Q848" s="376" t="str">
        <f>VLOOKUP(MOD(P848,4),色,2,FALSE)</f>
        <v>白い</v>
      </c>
      <c r="R848" s="333" t="str">
        <f>VLOOKUP(MOD(P848,13),銀河の音,2,FALSE)</f>
        <v>水晶の</v>
      </c>
      <c r="S848" s="387" t="str">
        <f>VLOOKUP(MOD(P848,20),太陽の紋章,2,FALSE)</f>
        <v>世界の橋渡し</v>
      </c>
      <c r="T848" s="119" t="s">
        <v>8584</v>
      </c>
    </row>
    <row r="849" spans="1:20" s="80" customFormat="1" ht="13.5" customHeight="1">
      <c r="A849" s="49" t="str">
        <f>VLOOKUP(MOD(E849,10),十干,2,FALSE)</f>
        <v>戊</v>
      </c>
      <c r="B849" s="199" t="str">
        <f>VLOOKUP(MOD(E849,12),十二支,3,FALSE)</f>
        <v xml:space="preserve">03 水 </v>
      </c>
      <c r="C849" s="200" t="str">
        <f>VLOOKUP(F849,星座,3,TRUE)</f>
        <v xml:space="preserve">05 土 </v>
      </c>
      <c r="D849" s="535">
        <v>32500</v>
      </c>
      <c r="E849" s="45">
        <f>IFERROR(YEAR(D849),LEFT(D849,4))</f>
        <v>1988</v>
      </c>
      <c r="F849" s="45" t="str">
        <f>IF(ISTEXT(D849),RIGHT(D849,5),TEXT(D849,"mm/dd"))</f>
        <v>12/23</v>
      </c>
      <c r="G849" s="45">
        <f>SUM(MID(E849,1,1),MID(E849,2,1),MID(E849,3,1),MID(E849,4,1),MID(F849,1,1),MID(F849,2,1),MID(F849,4,1),MID(F849,5,1))</f>
        <v>34</v>
      </c>
      <c r="H849" s="45">
        <f>IF(MOD(G849,9)=0,9,MOD(G849,9))</f>
        <v>7</v>
      </c>
      <c r="I849" s="45" t="str">
        <f>IFERROR(MID("日月火水木金土",WEEKDAY(D849),1),"")</f>
        <v>金</v>
      </c>
      <c r="J849" s="305" t="s">
        <v>1849</v>
      </c>
      <c r="K849" s="203" t="str">
        <f>VLOOKUP(F849,石と花メイン,3,FALSE)</f>
        <v>◆柘榴石</v>
      </c>
      <c r="L849" s="298" t="str">
        <f>VLOOKUP(F849,石と花メイン,4,FALSE)</f>
        <v>カトレア</v>
      </c>
      <c r="M849" s="394">
        <f>IF(OR(MONTH(F849)&lt;7,AND(MONTH(F849)=7,DAY(F849)&lt;=25)),
MOD(SUM((E849-1901)*365,259),260),
MOD(SUM((E849-1900)*365,259),260))</f>
        <v>139</v>
      </c>
      <c r="N849" s="391">
        <f>IF(AND(MONTH(F849)=7,DAY(F849)&gt;25),1,
ROUNDDOWN((SUM(VLOOKUP(MONTH(F849),D暦変換用数値,2,FALSE),DAY(F849))/28)+1,0))</f>
        <v>6</v>
      </c>
      <c r="O849" s="46">
        <f>IF(AND(MONTH(F849)=7,DAY(F849)&gt;25),DAY(F849)-25,
MOD((SUM(VLOOKUP(MONTH(F849),D暦変換用数値,2,FALSE),DAY(F849))),28)+1)</f>
        <v>11</v>
      </c>
      <c r="P849" s="407">
        <f>IF(OR(MONTH(F849)&lt;7,AND(MONTH(F849)=7,DAY(F849)&lt;=25)),
MOD(SUM((E849-1901)*365,(N849-1)*28,O849,258),260),
MOD(SUM((E849-1900)*365,(N849-1)*28,O849,258),260))</f>
        <v>29</v>
      </c>
      <c r="Q849" s="372" t="str">
        <f>VLOOKUP(MOD(P849,4),色,2,FALSE)</f>
        <v>赤い</v>
      </c>
      <c r="R849" s="290" t="str">
        <f>VLOOKUP(MOD(P849,13),銀河の音,2,FALSE)</f>
        <v>電気の</v>
      </c>
      <c r="S849" s="383" t="str">
        <f>VLOOKUP(MOD(P849,20),太陽の紋章,2,FALSE)</f>
        <v>月</v>
      </c>
      <c r="T849" s="110" t="s">
        <v>6758</v>
      </c>
    </row>
    <row r="850" spans="1:20" s="80" customFormat="1" ht="13.5" customHeight="1">
      <c r="A850" s="50" t="str">
        <f>VLOOKUP(MOD(E850,10),十干,2,FALSE)</f>
        <v>戊</v>
      </c>
      <c r="B850" s="199" t="str">
        <f>VLOOKUP(MOD(E850,12),十二支,3,FALSE)</f>
        <v xml:space="preserve">03 水 </v>
      </c>
      <c r="C850" s="200" t="str">
        <f>VLOOKUP(F850,星座,3,TRUE)</f>
        <v xml:space="preserve">05 土 </v>
      </c>
      <c r="D850" s="531">
        <v>32500</v>
      </c>
      <c r="E850" s="1">
        <f>IFERROR(YEAR(D850),LEFT(D850,4))</f>
        <v>1988</v>
      </c>
      <c r="F850" s="1" t="str">
        <f>IF(ISTEXT(D850),RIGHT(D850,5),TEXT(D850,"mm/dd"))</f>
        <v>12/23</v>
      </c>
      <c r="G850" s="1">
        <f>SUM(MID(E850,1,1),MID(E850,2,1),MID(E850,3,1),MID(E850,4,1),MID(F850,1,1),MID(F850,2,1),MID(F850,4,1),MID(F850,5,1))</f>
        <v>34</v>
      </c>
      <c r="H850" s="45">
        <f>IF(MOD(G850,9)=0,9,MOD(G850,9))</f>
        <v>7</v>
      </c>
      <c r="I850" s="45" t="str">
        <f>IFERROR(MID("日月火水木金土",WEEKDAY(D850),1),"")</f>
        <v>金</v>
      </c>
      <c r="J850" s="304" t="s">
        <v>783</v>
      </c>
      <c r="K850" s="202" t="str">
        <f>VLOOKUP(F850,石と花メイン,3,FALSE)</f>
        <v>◆柘榴石</v>
      </c>
      <c r="L850" s="297" t="str">
        <f>VLOOKUP(F850,石と花メイン,4,FALSE)</f>
        <v>カトレア</v>
      </c>
      <c r="M850" s="393">
        <f>IF(OR(MONTH(F850)&lt;7,AND(MONTH(F850)=7,DAY(F850)&lt;=25)),
MOD(SUM((E850-1901)*365,259),260),
MOD(SUM((E850-1900)*365,259),260))</f>
        <v>139</v>
      </c>
      <c r="N850" s="390">
        <f>IF(AND(MONTH(F850)=7,DAY(F850)&gt;25),1,
ROUNDDOWN((SUM(VLOOKUP(MONTH(F850),D暦変換用数値,2,FALSE),DAY(F850))/28)+1,0))</f>
        <v>6</v>
      </c>
      <c r="O850" s="205">
        <f>IF(AND(MONTH(F850)=7,DAY(F850)&gt;25),DAY(F850)-25,
MOD((SUM(VLOOKUP(MONTH(F850),D暦変換用数値,2,FALSE),DAY(F850))),28)+1)</f>
        <v>11</v>
      </c>
      <c r="P850" s="406">
        <f>IF(OR(MONTH(F850)&lt;7,AND(MONTH(F850)=7,DAY(F850)&lt;=25)),
MOD(SUM((E850-1901)*365,(N850-1)*28,O850,258),260),
MOD(SUM((E850-1900)*365,(N850-1)*28,O850,258),260))</f>
        <v>29</v>
      </c>
      <c r="Q850" s="372" t="str">
        <f>VLOOKUP(MOD(P850,4),色,2,FALSE)</f>
        <v>赤い</v>
      </c>
      <c r="R850" s="290" t="str">
        <f>VLOOKUP(MOD(P850,13),銀河の音,2,FALSE)</f>
        <v>電気の</v>
      </c>
      <c r="S850" s="383" t="str">
        <f>VLOOKUP(MOD(P850,20),太陽の紋章,2,FALSE)</f>
        <v>月</v>
      </c>
      <c r="T850" s="111" t="s">
        <v>900</v>
      </c>
    </row>
    <row r="851" spans="1:20" s="80" customFormat="1" ht="13.5" customHeight="1">
      <c r="A851" s="334" t="str">
        <f>VLOOKUP(MOD(E851,10),十干,2,FALSE)</f>
        <v>壬</v>
      </c>
      <c r="B851" s="331" t="str">
        <f>VLOOKUP(MOD(E851,12),十二支,3,FALSE)</f>
        <v xml:space="preserve">03 水 </v>
      </c>
      <c r="C851" s="332" t="str">
        <f>VLOOKUP(F851,星座,3,TRUE)</f>
        <v xml:space="preserve">05 土 </v>
      </c>
      <c r="D851" s="530">
        <v>40915</v>
      </c>
      <c r="E851" s="83">
        <f>IFERROR(YEAR(D851),LEFT(D851,4))</f>
        <v>2012</v>
      </c>
      <c r="F851" s="83" t="str">
        <f>IF(ISTEXT(D851),RIGHT(D851,5),TEXT(D851,"mm/dd"))</f>
        <v>01/07</v>
      </c>
      <c r="G851" s="83">
        <f>SUM(MID(E851,1,1),MID(E851,2,1),MID(E851,3,1),MID(E851,4,1),MID(F851,1,1),MID(F851,2,1),MID(F851,4,1),MID(F851,5,1))</f>
        <v>13</v>
      </c>
      <c r="H851" s="83">
        <f>IF(MOD(G851,9)=0,9,MOD(G851,9))</f>
        <v>4</v>
      </c>
      <c r="I851" s="83" t="str">
        <f>IFERROR(MID("日月火水木金土",WEEKDAY(D851),1),"")</f>
        <v>土</v>
      </c>
      <c r="J851" s="308" t="s">
        <v>8313</v>
      </c>
      <c r="K851" s="330" t="str">
        <f>VLOOKUP(F851,石と花メイン,3,FALSE)</f>
        <v>■紫水晶</v>
      </c>
      <c r="L851" s="296" t="str">
        <f>VLOOKUP(F851,石と花メイン,4,FALSE)</f>
        <v>スノードロップ【待雪草】</v>
      </c>
      <c r="M851" s="392">
        <f>IF(OR(MONTH(F851)&lt;7,AND(MONTH(F851)=7,DAY(F851)&lt;=25)),
MOD(SUM((E851-1901)*365,259),260),
MOD(SUM((E851-1900)*365,259),260))</f>
        <v>214</v>
      </c>
      <c r="N851" s="330">
        <f>IF(AND(MONTH(F851)=7,DAY(F851)&gt;25),1,
ROUNDDOWN((SUM(VLOOKUP(MONTH(F851),D暦変換用数値,2,FALSE),DAY(F851))/28)+1,0))</f>
        <v>6</v>
      </c>
      <c r="O851" s="84">
        <f>IF(AND(MONTH(F851)=7,DAY(F851)&gt;25),DAY(F851)-25,
MOD((SUM(VLOOKUP(MONTH(F851),D暦変換用数値,2,FALSE),DAY(F851))),28)+1)</f>
        <v>26</v>
      </c>
      <c r="P851" s="405">
        <f>IF(OR(MONTH(F851)&lt;7,AND(MONTH(F851)=7,DAY(F851)&lt;=25)),
MOD(SUM((E851-1901)*365,(N851-1)*28,O851,258),260),
MOD(SUM((E851-1900)*365,(N851-1)*28,O851,258),260))</f>
        <v>119</v>
      </c>
      <c r="Q851" s="371" t="str">
        <f>VLOOKUP(MOD(P851,4),色,2,FALSE)</f>
        <v>青い</v>
      </c>
      <c r="R851" s="289" t="str">
        <f>VLOOKUP(MOD(P851,13),銀河の音,2,FALSE)</f>
        <v>月の</v>
      </c>
      <c r="S851" s="382" t="str">
        <f>VLOOKUP(MOD(P851,20),太陽の紋章,2,FALSE)</f>
        <v>嵐</v>
      </c>
      <c r="T851" s="338"/>
    </row>
    <row r="852" spans="1:20" s="80" customFormat="1" ht="13.5" customHeight="1">
      <c r="A852" s="50" t="str">
        <f>VLOOKUP(MOD(E852,10),十干,2,FALSE)</f>
        <v>壬</v>
      </c>
      <c r="B852" s="199" t="str">
        <f>VLOOKUP(MOD(E852,12),十二支,3,FALSE)</f>
        <v xml:space="preserve">03 水 </v>
      </c>
      <c r="C852" s="200" t="str">
        <f>VLOOKUP(F852,星座,3,TRUE)</f>
        <v xml:space="preserve">05 土 </v>
      </c>
      <c r="D852" s="531" t="s">
        <v>8687</v>
      </c>
      <c r="E852" s="1" t="str">
        <f>IFERROR(YEAR(D852),LEFT(D852,4))</f>
        <v>1412</v>
      </c>
      <c r="F852" s="1" t="str">
        <f>IF(ISTEXT(D852),RIGHT(D852,5),TEXT(D852,"mm/dd"))</f>
        <v>01/06</v>
      </c>
      <c r="G852" s="1">
        <f>SUM(MID(E852,1,1),MID(E852,2,1),MID(E852,3,1),MID(E852,4,1),MID(F852,1,1),MID(F852,2,1),MID(F852,4,1),MID(F852,5,1))</f>
        <v>15</v>
      </c>
      <c r="H852" s="45">
        <f>IF(MOD(G852,9)=0,9,MOD(G852,9))</f>
        <v>6</v>
      </c>
      <c r="I852" s="45" t="str">
        <f>IFERROR(MID("日月火水木金土",WEEKDAY(D852),1),"")</f>
        <v/>
      </c>
      <c r="J852" s="304" t="s">
        <v>4384</v>
      </c>
      <c r="K852" s="202" t="str">
        <f>VLOOKUP(F852,石と花メイン,3,FALSE)</f>
        <v>○真珠</v>
      </c>
      <c r="L852" s="297" t="str">
        <f>VLOOKUP(F852,石と花メイン,4,FALSE)</f>
        <v>パンジー【三色菫】</v>
      </c>
      <c r="M852" s="393">
        <f>IF(OR(MONTH(F852)&lt;7,AND(MONTH(F852)=7,DAY(F852)&lt;=25)),
MOD(SUM((E852-1901)*365,259),260),
MOD(SUM((E852-1900)*365,259),260))</f>
        <v>134</v>
      </c>
      <c r="N852" s="390">
        <f>IF(AND(MONTH(F852)=7,DAY(F852)&gt;25),1,
ROUNDDOWN((SUM(VLOOKUP(MONTH(F852),D暦変換用数値,2,FALSE),DAY(F852))/28)+1,0))</f>
        <v>6</v>
      </c>
      <c r="O852" s="205">
        <f>IF(AND(MONTH(F852)=7,DAY(F852)&gt;25),DAY(F852)-25,
MOD((SUM(VLOOKUP(MONTH(F852),D暦変換用数値,2,FALSE),DAY(F852))),28)+1)</f>
        <v>25</v>
      </c>
      <c r="P852" s="406">
        <f>IF(OR(MONTH(F852)&lt;7,AND(MONTH(F852)=7,DAY(F852)&lt;=25)),
MOD(SUM((E852-1901)*365,(N852-1)*28,O852,258),260),
MOD(SUM((E852-1900)*365,(N852-1)*28,O852,258),260))</f>
        <v>38</v>
      </c>
      <c r="Q852" s="375" t="str">
        <f>VLOOKUP(MOD(P852,4),色,2,FALSE)</f>
        <v>白い</v>
      </c>
      <c r="R852" s="293" t="str">
        <f>VLOOKUP(MOD(P852,13),銀河の音,2,FALSE)</f>
        <v>水晶の</v>
      </c>
      <c r="S852" s="386" t="str">
        <f>VLOOKUP(MOD(P852,20),太陽の紋章,2,FALSE)</f>
        <v>鏡</v>
      </c>
      <c r="T852" s="97" t="s">
        <v>5529</v>
      </c>
    </row>
    <row r="853" spans="1:20" s="80" customFormat="1" ht="13.5" customHeight="1">
      <c r="A853" s="50" t="str">
        <f>VLOOKUP(MOD(E853,10),十干,2,FALSE)</f>
        <v>戊</v>
      </c>
      <c r="B853" s="199" t="str">
        <f>VLOOKUP(MOD(E853,12),十二支,3,FALSE)</f>
        <v xml:space="preserve">03 水 </v>
      </c>
      <c r="C853" s="200" t="str">
        <f>VLOOKUP(F853,星座,3,TRUE)</f>
        <v xml:space="preserve">05 土 </v>
      </c>
      <c r="D853" s="531" t="s">
        <v>5530</v>
      </c>
      <c r="E853" s="1" t="str">
        <f>IFERROR(YEAR(D853),LEFT(D853,4))</f>
        <v>1628</v>
      </c>
      <c r="F853" s="1" t="str">
        <f>IF(ISTEXT(D853),RIGHT(D853,5),TEXT(D853,"mm/dd"))</f>
        <v>01/12</v>
      </c>
      <c r="G853" s="1">
        <f>SUM(MID(E853,1,1),MID(E853,2,1),MID(E853,3,1),MID(E853,4,1),MID(F853,1,1),MID(F853,2,1),MID(F853,4,1),MID(F853,5,1))</f>
        <v>21</v>
      </c>
      <c r="H853" s="45">
        <f>IF(MOD(G853,9)=0,9,MOD(G853,9))</f>
        <v>3</v>
      </c>
      <c r="I853" s="45" t="str">
        <f>IFERROR(MID("日月火水木金土",WEEKDAY(D853),1),"")</f>
        <v/>
      </c>
      <c r="J853" s="304" t="s">
        <v>4385</v>
      </c>
      <c r="K853" s="202" t="str">
        <f>VLOOKUP(F853,石と花メイン,3,FALSE)</f>
        <v>●翡翠</v>
      </c>
      <c r="L853" s="297" t="str">
        <f>VLOOKUP(F853,石と花メイン,4,FALSE)</f>
        <v>スイートアリッサム【庭薺】</v>
      </c>
      <c r="M853" s="393">
        <f>IF(OR(MONTH(F853)&lt;7,AND(MONTH(F853)=7,DAY(F853)&lt;=25)),
MOD(SUM((E853-1901)*365,259),260),
MOD(SUM((E853-1900)*365,259),260))</f>
        <v>194</v>
      </c>
      <c r="N853" s="390">
        <f>IF(AND(MONTH(F853)=7,DAY(F853)&gt;25),1,
ROUNDDOWN((SUM(VLOOKUP(MONTH(F853),D暦変換用数値,2,FALSE),DAY(F853))/28)+1,0))</f>
        <v>7</v>
      </c>
      <c r="O853" s="205">
        <f>IF(AND(MONTH(F853)=7,DAY(F853)&gt;25),DAY(F853)-25,
MOD((SUM(VLOOKUP(MONTH(F853),D暦変換用数値,2,FALSE),DAY(F853))),28)+1)</f>
        <v>3</v>
      </c>
      <c r="P853" s="406">
        <f>IF(OR(MONTH(F853)&lt;7,AND(MONTH(F853)=7,DAY(F853)&lt;=25)),
MOD(SUM((E853-1901)*365,(N853-1)*28,O853,258),260),
MOD(SUM((E853-1900)*365,(N853-1)*28,O853,258),260))</f>
        <v>104</v>
      </c>
      <c r="Q853" s="373" t="str">
        <f>VLOOKUP(MOD(P853,4),色,2,FALSE)</f>
        <v>黄色い</v>
      </c>
      <c r="R853" s="291" t="str">
        <f>VLOOKUP(MOD(P853,13),銀河の音,2,FALSE)</f>
        <v>宇宙の</v>
      </c>
      <c r="S853" s="384" t="str">
        <f>VLOOKUP(MOD(P853,20),太陽の紋章,2,FALSE)</f>
        <v>種</v>
      </c>
      <c r="T853" s="103" t="s">
        <v>5531</v>
      </c>
    </row>
    <row r="854" spans="1:20" s="80" customFormat="1" ht="13.5" customHeight="1">
      <c r="A854" s="50" t="str">
        <f>VLOOKUP(MOD(E854,10),十干,2,FALSE)</f>
        <v>丙</v>
      </c>
      <c r="B854" s="199" t="str">
        <f>VLOOKUP(MOD(E854,12),十二支,3,FALSE)</f>
        <v xml:space="preserve">03 水 </v>
      </c>
      <c r="C854" s="200" t="str">
        <f>VLOOKUP(F854,星座,3,TRUE)</f>
        <v xml:space="preserve">05 土 </v>
      </c>
      <c r="D854" s="531" t="s">
        <v>5532</v>
      </c>
      <c r="E854" s="1" t="str">
        <f>IFERROR(YEAR(D854),LEFT(D854,4))</f>
        <v>1736</v>
      </c>
      <c r="F854" s="1" t="str">
        <f>IF(ISTEXT(D854),RIGHT(D854,5),TEXT(D854,"mm/dd"))</f>
        <v>01/19</v>
      </c>
      <c r="G854" s="1">
        <f>SUM(MID(E854,1,1),MID(E854,2,1),MID(E854,3,1),MID(E854,4,1),MID(F854,1,1),MID(F854,2,1),MID(F854,4,1),MID(F854,5,1))</f>
        <v>28</v>
      </c>
      <c r="H854" s="45">
        <f>IF(MOD(G854,9)=0,9,MOD(G854,9))</f>
        <v>1</v>
      </c>
      <c r="I854" s="45" t="str">
        <f>IFERROR(MID("日月火水木金土",WEEKDAY(D854),1),"")</f>
        <v/>
      </c>
      <c r="J854" s="304" t="s">
        <v>4386</v>
      </c>
      <c r="K854" s="202" t="str">
        <f>VLOOKUP(F854,石と花メイン,3,FALSE)</f>
        <v>●土耳古石</v>
      </c>
      <c r="L854" s="297" t="str">
        <f>VLOOKUP(F854,石と花メイン,4,FALSE)</f>
        <v>崑崙花【ハンカチの花】</v>
      </c>
      <c r="M854" s="393">
        <f>IF(OR(MONTH(F854)&lt;7,AND(MONTH(F854)=7,DAY(F854)&lt;=25)),
MOD(SUM((E854-1901)*365,259),260),
MOD(SUM((E854-1900)*365,259),260))</f>
        <v>94</v>
      </c>
      <c r="N854" s="390">
        <f>IF(AND(MONTH(F854)=7,DAY(F854)&gt;25),1,
ROUNDDOWN((SUM(VLOOKUP(MONTH(F854),D暦変換用数値,2,FALSE),DAY(F854))/28)+1,0))</f>
        <v>7</v>
      </c>
      <c r="O854" s="205">
        <f>IF(AND(MONTH(F854)=7,DAY(F854)&gt;25),DAY(F854)-25,
MOD((SUM(VLOOKUP(MONTH(F854),D暦変換用数値,2,FALSE),DAY(F854))),28)+1)</f>
        <v>10</v>
      </c>
      <c r="P854" s="406">
        <f>IF(OR(MONTH(F854)&lt;7,AND(MONTH(F854)=7,DAY(F854)&lt;=25)),
MOD(SUM((E854-1901)*365,(N854-1)*28,O854,258),260),
MOD(SUM((E854-1900)*365,(N854-1)*28,O854,258),260))</f>
        <v>11</v>
      </c>
      <c r="Q854" s="374" t="str">
        <f>VLOOKUP(MOD(P854,4),色,2,FALSE)</f>
        <v>青い</v>
      </c>
      <c r="R854" s="292" t="str">
        <f>VLOOKUP(MOD(P854,13),銀河の音,2,FALSE)</f>
        <v>スペクトルの</v>
      </c>
      <c r="S854" s="385" t="str">
        <f>VLOOKUP(MOD(P854,20),太陽の紋章,2,FALSE)</f>
        <v>猿</v>
      </c>
      <c r="T854" s="97" t="s">
        <v>5533</v>
      </c>
    </row>
    <row r="855" spans="1:20" s="80" customFormat="1" ht="13.5" customHeight="1">
      <c r="A855" s="282" t="str">
        <f>VLOOKUP(MOD(E855,10),十干,2,FALSE)</f>
        <v>甲</v>
      </c>
      <c r="B855" s="283" t="str">
        <f>VLOOKUP(MOD(E855,12),十二支,3,FALSE)</f>
        <v xml:space="preserve">03 水 </v>
      </c>
      <c r="C855" s="284" t="str">
        <f>VLOOKUP(F855,星座,3,TRUE)</f>
        <v xml:space="preserve">05 土 </v>
      </c>
      <c r="D855" s="533" t="s">
        <v>8688</v>
      </c>
      <c r="E855" s="83" t="str">
        <f>IFERROR(YEAR(D855),LEFT(D855,4))</f>
        <v>1784</v>
      </c>
      <c r="F855" s="83" t="str">
        <f>IF(ISTEXT(D855),RIGHT(D855,5),TEXT(D855,"mm/dd"))</f>
        <v>01/17</v>
      </c>
      <c r="G855" s="83">
        <f>SUM(MID(E855,1,1),MID(E855,2,1),MID(E855,3,1),MID(E855,4,1),MID(F855,1,1),MID(F855,2,1),MID(F855,4,1),MID(F855,5,1))</f>
        <v>29</v>
      </c>
      <c r="H855" s="83">
        <f>IF(MOD(G855,9)=0,9,MOD(G855,9))</f>
        <v>2</v>
      </c>
      <c r="I855" s="83" t="str">
        <f>IFERROR(MID("日月火水木金土",WEEKDAY(D855),1),"")</f>
        <v/>
      </c>
      <c r="J855" s="303" t="s">
        <v>6598</v>
      </c>
      <c r="K855" s="87" t="str">
        <f>VLOOKUP(F855,石と花メイン,3,FALSE)</f>
        <v>◆翠玉</v>
      </c>
      <c r="L855" s="296" t="str">
        <f>VLOOKUP(F855,石と花メイン,4,FALSE)</f>
        <v>胡蝶蘭【ファレノプシス】</v>
      </c>
      <c r="M855" s="392">
        <f>IF(OR(MONTH(F855)&lt;7,AND(MONTH(F855)=7,DAY(F855)&lt;=25)),
MOD(SUM((E855-1901)*365,259),260),
MOD(SUM((E855-1900)*365,259),260))</f>
        <v>194</v>
      </c>
      <c r="N855" s="330">
        <f>IF(AND(MONTH(F855)=7,DAY(F855)&gt;25),1,
ROUNDDOWN((SUM(VLOOKUP(MONTH(F855),D暦変換用数値,2,FALSE),DAY(F855))/28)+1,0))</f>
        <v>7</v>
      </c>
      <c r="O855" s="84">
        <f>IF(AND(MONTH(F855)=7,DAY(F855)&gt;25),DAY(F855)-25,
MOD((SUM(VLOOKUP(MONTH(F855),D暦変換用数値,2,FALSE),DAY(F855))),28)+1)</f>
        <v>8</v>
      </c>
      <c r="P855" s="405">
        <f>IF(OR(MONTH(F855)&lt;7,AND(MONTH(F855)=7,DAY(F855)&lt;=25)),
MOD(SUM((E855-1901)*365,(N855-1)*28,O855,258),260),
MOD(SUM((E855-1900)*365,(N855-1)*28,O855,258),260))</f>
        <v>109</v>
      </c>
      <c r="Q855" s="371" t="str">
        <f>VLOOKUP(MOD(P855,4),色,2,FALSE)</f>
        <v>赤い</v>
      </c>
      <c r="R855" s="289" t="str">
        <f>VLOOKUP(MOD(P855,13),銀河の音,2,FALSE)</f>
        <v>倍音の</v>
      </c>
      <c r="S855" s="382" t="str">
        <f>VLOOKUP(MOD(P855,20),太陽の紋章,2,FALSE)</f>
        <v>月</v>
      </c>
      <c r="T855" s="91" t="s">
        <v>3736</v>
      </c>
    </row>
    <row r="856" spans="1:20" s="80" customFormat="1" ht="13.5" customHeight="1">
      <c r="A856" s="50" t="str">
        <f>VLOOKUP(MOD(E856,10),十干,2,FALSE)</f>
        <v>甲</v>
      </c>
      <c r="B856" s="199" t="str">
        <f>VLOOKUP(MOD(E856,12),十二支,3,FALSE)</f>
        <v xml:space="preserve">03 水 </v>
      </c>
      <c r="C856" s="200" t="str">
        <f>VLOOKUP(F856,星座,3,TRUE)</f>
        <v xml:space="preserve">05 土 </v>
      </c>
      <c r="D856" s="531" t="s">
        <v>5534</v>
      </c>
      <c r="E856" s="1" t="str">
        <f>IFERROR(YEAR(D856),LEFT(D856,4))</f>
        <v>1844</v>
      </c>
      <c r="F856" s="1" t="str">
        <f>IF(ISTEXT(D856),RIGHT(D856,5),TEXT(D856,"mm/dd"))</f>
        <v>01/07</v>
      </c>
      <c r="G856" s="1">
        <f>SUM(MID(E856,1,1),MID(E856,2,1),MID(E856,3,1),MID(E856,4,1),MID(F856,1,1),MID(F856,2,1),MID(F856,4,1),MID(F856,5,1))</f>
        <v>25</v>
      </c>
      <c r="H856" s="45">
        <f>IF(MOD(G856,9)=0,9,MOD(G856,9))</f>
        <v>7</v>
      </c>
      <c r="I856" s="45" t="str">
        <f>IFERROR(MID("日月火水木金土",WEEKDAY(D856),1),"")</f>
        <v/>
      </c>
      <c r="J856" s="304" t="s">
        <v>4387</v>
      </c>
      <c r="K856" s="202" t="str">
        <f>VLOOKUP(F856,石と花メイン,3,FALSE)</f>
        <v>■紫水晶</v>
      </c>
      <c r="L856" s="297" t="str">
        <f>VLOOKUP(F856,石と花メイン,4,FALSE)</f>
        <v>スノードロップ【待雪草】</v>
      </c>
      <c r="M856" s="393">
        <f>IF(OR(MONTH(F856)&lt;7,AND(MONTH(F856)=7,DAY(F856)&lt;=25)),
MOD(SUM((E856-1901)*365,259),260),
MOD(SUM((E856-1900)*365,259),260))</f>
        <v>254</v>
      </c>
      <c r="N856" s="390">
        <f>IF(AND(MONTH(F856)=7,DAY(F856)&gt;25),1,
ROUNDDOWN((SUM(VLOOKUP(MONTH(F856),D暦変換用数値,2,FALSE),DAY(F856))/28)+1,0))</f>
        <v>6</v>
      </c>
      <c r="O856" s="205">
        <f>IF(AND(MONTH(F856)=7,DAY(F856)&gt;25),DAY(F856)-25,
MOD((SUM(VLOOKUP(MONTH(F856),D暦変換用数値,2,FALSE),DAY(F856))),28)+1)</f>
        <v>26</v>
      </c>
      <c r="P856" s="406">
        <f>IF(OR(MONTH(F856)&lt;7,AND(MONTH(F856)=7,DAY(F856)&lt;=25)),
MOD(SUM((E856-1901)*365,(N856-1)*28,O856,258),260),
MOD(SUM((E856-1900)*365,(N856-1)*28,O856,258),260))</f>
        <v>159</v>
      </c>
      <c r="Q856" s="374" t="str">
        <f>VLOOKUP(MOD(P856,4),色,2,FALSE)</f>
        <v>青い</v>
      </c>
      <c r="R856" s="292" t="str">
        <f>VLOOKUP(MOD(P856,13),銀河の音,2,FALSE)</f>
        <v>電気の</v>
      </c>
      <c r="S856" s="385" t="str">
        <f>VLOOKUP(MOD(P856,20),太陽の紋章,2,FALSE)</f>
        <v>嵐</v>
      </c>
      <c r="T856" s="105" t="s">
        <v>2112</v>
      </c>
    </row>
    <row r="857" spans="1:20" s="80" customFormat="1" ht="13.5" customHeight="1">
      <c r="A857" s="50" t="str">
        <f>VLOOKUP(MOD(E857,10),十干,2,FALSE)</f>
        <v>壬</v>
      </c>
      <c r="B857" s="199" t="str">
        <f>VLOOKUP(MOD(E857,12),十二支,3,FALSE)</f>
        <v xml:space="preserve">03 水 </v>
      </c>
      <c r="C857" s="200" t="str">
        <f>VLOOKUP(F857,星座,3,TRUE)</f>
        <v xml:space="preserve">05 土 </v>
      </c>
      <c r="D857" s="531" t="s">
        <v>5535</v>
      </c>
      <c r="E857" s="1" t="str">
        <f>IFERROR(YEAR(D857),LEFT(D857,4))</f>
        <v>1892</v>
      </c>
      <c r="F857" s="1" t="str">
        <f>IF(ISTEXT(D857),RIGHT(D857,5),TEXT(D857,"mm/dd"))</f>
        <v>01/07</v>
      </c>
      <c r="G857" s="1">
        <f>SUM(MID(E857,1,1),MID(E857,2,1),MID(E857,3,1),MID(E857,4,1),MID(F857,1,1),MID(F857,2,1),MID(F857,4,1),MID(F857,5,1))</f>
        <v>28</v>
      </c>
      <c r="H857" s="45">
        <f>IF(MOD(G857,9)=0,9,MOD(G857,9))</f>
        <v>1</v>
      </c>
      <c r="I857" s="45" t="str">
        <f>IFERROR(MID("日月火水木金土",WEEKDAY(D857),1),"")</f>
        <v/>
      </c>
      <c r="J857" s="304" t="s">
        <v>4388</v>
      </c>
      <c r="K857" s="202" t="str">
        <f>VLOOKUP(F857,石と花メイン,3,FALSE)</f>
        <v>■紫水晶</v>
      </c>
      <c r="L857" s="297" t="str">
        <f>VLOOKUP(F857,石と花メイン,4,FALSE)</f>
        <v>スノードロップ【待雪草】</v>
      </c>
      <c r="M857" s="393">
        <f>IF(OR(MONTH(F857)&lt;7,AND(MONTH(F857)=7,DAY(F857)&lt;=25)),
MOD(SUM((E857-1901)*365,259),260),
MOD(SUM((E857-1900)*365,259),260))</f>
        <v>94</v>
      </c>
      <c r="N857" s="390">
        <f>IF(AND(MONTH(F857)=7,DAY(F857)&gt;25),1,
ROUNDDOWN((SUM(VLOOKUP(MONTH(F857),D暦変換用数値,2,FALSE),DAY(F857))/28)+1,0))</f>
        <v>6</v>
      </c>
      <c r="O857" s="205">
        <f>IF(AND(MONTH(F857)=7,DAY(F857)&gt;25),DAY(F857)-25,
MOD((SUM(VLOOKUP(MONTH(F857),D暦変換用数値,2,FALSE),DAY(F857))),28)+1)</f>
        <v>26</v>
      </c>
      <c r="P857" s="406">
        <f>IF(OR(MONTH(F857)&lt;7,AND(MONTH(F857)=7,DAY(F857)&lt;=25)),
MOD(SUM((E857-1901)*365,(N857-1)*28,O857,258),260),
MOD(SUM((E857-1900)*365,(N857-1)*28,O857,258),260))</f>
        <v>259</v>
      </c>
      <c r="Q857" s="374" t="str">
        <f>VLOOKUP(MOD(P857,4),色,2,FALSE)</f>
        <v>青い</v>
      </c>
      <c r="R857" s="292" t="str">
        <f>VLOOKUP(MOD(P857,13),銀河の音,2,FALSE)</f>
        <v>水晶の</v>
      </c>
      <c r="S857" s="385" t="str">
        <f>VLOOKUP(MOD(P857,20),太陽の紋章,2,FALSE)</f>
        <v>嵐</v>
      </c>
      <c r="T857" s="105" t="s">
        <v>3345</v>
      </c>
    </row>
    <row r="858" spans="1:20" s="80" customFormat="1" ht="13.5" customHeight="1">
      <c r="A858" s="50" t="str">
        <f>VLOOKUP(MOD(E858,10),十干,2,FALSE)</f>
        <v>壬</v>
      </c>
      <c r="B858" s="199" t="str">
        <f>VLOOKUP(MOD(E858,12),十二支,3,FALSE)</f>
        <v xml:space="preserve">03 水 </v>
      </c>
      <c r="C858" s="200" t="str">
        <f>VLOOKUP(F858,星座,3,TRUE)</f>
        <v xml:space="preserve">05 土 </v>
      </c>
      <c r="D858" s="531" t="s">
        <v>5536</v>
      </c>
      <c r="E858" s="1" t="str">
        <f>IFERROR(YEAR(D858),LEFT(D858,4))</f>
        <v>1892</v>
      </c>
      <c r="F858" s="1" t="str">
        <f>IF(ISTEXT(D858),RIGHT(D858,5),TEXT(D858,"mm/dd"))</f>
        <v>01/15</v>
      </c>
      <c r="G858" s="1">
        <f>SUM(MID(E858,1,1),MID(E858,2,1),MID(E858,3,1),MID(E858,4,1),MID(F858,1,1),MID(F858,2,1),MID(F858,4,1),MID(F858,5,1))</f>
        <v>27</v>
      </c>
      <c r="H858" s="45">
        <f>IF(MOD(G858,9)=0,9,MOD(G858,9))</f>
        <v>9</v>
      </c>
      <c r="I858" s="45" t="str">
        <f>IFERROR(MID("日月火水木金土",WEEKDAY(D858),1),"")</f>
        <v/>
      </c>
      <c r="J858" s="304" t="s">
        <v>4389</v>
      </c>
      <c r="K858" s="202" t="str">
        <f>VLOOKUP(F858,石と花メイン,3,FALSE)</f>
        <v>■血碧玉</v>
      </c>
      <c r="L858" s="297" t="str">
        <f>VLOOKUP(F858,石と花メイン,4,FALSE)</f>
        <v>針金雀枝</v>
      </c>
      <c r="M858" s="393">
        <f>IF(OR(MONTH(F858)&lt;7,AND(MONTH(F858)=7,DAY(F858)&lt;=25)),
MOD(SUM((E858-1901)*365,259),260),
MOD(SUM((E858-1900)*365,259),260))</f>
        <v>94</v>
      </c>
      <c r="N858" s="390">
        <f>IF(AND(MONTH(F858)=7,DAY(F858)&gt;25),1,
ROUNDDOWN((SUM(VLOOKUP(MONTH(F858),D暦変換用数値,2,FALSE),DAY(F858))/28)+1,0))</f>
        <v>7</v>
      </c>
      <c r="O858" s="205">
        <f>IF(AND(MONTH(F858)=7,DAY(F858)&gt;25),DAY(F858)-25,
MOD((SUM(VLOOKUP(MONTH(F858),D暦変換用数値,2,FALSE),DAY(F858))),28)+1)</f>
        <v>6</v>
      </c>
      <c r="P858" s="406">
        <f>IF(OR(MONTH(F858)&lt;7,AND(MONTH(F858)=7,DAY(F858)&lt;=25)),
MOD(SUM((E858-1901)*365,(N858-1)*28,O858,258),260),
MOD(SUM((E858-1900)*365,(N858-1)*28,O858,258),260))</f>
        <v>7</v>
      </c>
      <c r="Q858" s="374" t="str">
        <f>VLOOKUP(MOD(P858,4),色,2,FALSE)</f>
        <v>青い</v>
      </c>
      <c r="R858" s="292" t="str">
        <f>VLOOKUP(MOD(P858,13),銀河の音,2,FALSE)</f>
        <v>共振の</v>
      </c>
      <c r="S858" s="385" t="str">
        <f>VLOOKUP(MOD(P858,20),太陽の紋章,2,FALSE)</f>
        <v>手</v>
      </c>
      <c r="T858" s="97" t="s">
        <v>5537</v>
      </c>
    </row>
    <row r="859" spans="1:20" s="80" customFormat="1" ht="13.5" customHeight="1">
      <c r="A859" s="50" t="str">
        <f>VLOOKUP(MOD(E859,10),十干,2,FALSE)</f>
        <v>甲</v>
      </c>
      <c r="B859" s="199" t="str">
        <f>VLOOKUP(MOD(E859,12),十二支,3,FALSE)</f>
        <v xml:space="preserve">03 水 </v>
      </c>
      <c r="C859" s="200" t="str">
        <f>VLOOKUP(F859,星座,3,TRUE)</f>
        <v xml:space="preserve">06 聖 </v>
      </c>
      <c r="D859" s="531">
        <v>1681</v>
      </c>
      <c r="E859" s="1">
        <f>IFERROR(YEAR(D859),LEFT(D859,4))</f>
        <v>1904</v>
      </c>
      <c r="F859" s="1" t="str">
        <f>IF(ISTEXT(D859),RIGHT(D859,5),TEXT(D859,"mm/dd"))</f>
        <v>08/07</v>
      </c>
      <c r="G859" s="1">
        <f>SUM(MID(E859,1,1),MID(E859,2,1),MID(E859,3,1),MID(E859,4,1),MID(F859,1,1),MID(F859,2,1),MID(F859,4,1),MID(F859,5,1))</f>
        <v>29</v>
      </c>
      <c r="H859" s="45">
        <f>IF(MOD(G859,9)=0,9,MOD(G859,9))</f>
        <v>2</v>
      </c>
      <c r="I859" s="45" t="str">
        <f>IFERROR(MID("日月火水木金土",WEEKDAY(D859),1),"")</f>
        <v>日</v>
      </c>
      <c r="J859" s="304" t="s">
        <v>6072</v>
      </c>
      <c r="K859" s="202" t="str">
        <f>VLOOKUP(F859,石と花メイン,3,FALSE)</f>
        <v>◆翠玉</v>
      </c>
      <c r="L859" s="297" t="str">
        <f>VLOOKUP(F859,石と花メイン,4,FALSE)</f>
        <v>石榴</v>
      </c>
      <c r="M859" s="393">
        <f>IF(OR(MONTH(F859)&lt;7,AND(MONTH(F859)=7,DAY(F859)&lt;=25)),
MOD(SUM((E859-1901)*365,259),260),
MOD(SUM((E859-1900)*365,259),260))</f>
        <v>159</v>
      </c>
      <c r="N859" s="390">
        <f>IF(AND(MONTH(F859)=7,DAY(F859)&gt;25),1,
ROUNDDOWN((SUM(VLOOKUP(MONTH(F859),D暦変換用数値,2,FALSE),DAY(F859))/28)+1,0))</f>
        <v>1</v>
      </c>
      <c r="O859" s="205">
        <f>IF(AND(MONTH(F859)=7,DAY(F859)&gt;25),DAY(F859)-25,
MOD((SUM(VLOOKUP(MONTH(F859),D暦変換用数値,2,FALSE),DAY(F859))),28)+1)</f>
        <v>13</v>
      </c>
      <c r="P859" s="406">
        <f>IF(OR(MONTH(F859)&lt;7,AND(MONTH(F859)=7,DAY(F859)&lt;=25)),
MOD(SUM((E859-1901)*365,(N859-1)*28,O859,258),260),
MOD(SUM((E859-1900)*365,(N859-1)*28,O859,258),260))</f>
        <v>171</v>
      </c>
      <c r="Q859" s="374" t="str">
        <f>VLOOKUP(MOD(P859,4),色,2,FALSE)</f>
        <v>青い</v>
      </c>
      <c r="R859" s="292" t="str">
        <f>VLOOKUP(MOD(P859,13),銀河の音,2,FALSE)</f>
        <v>月の</v>
      </c>
      <c r="S859" s="385" t="str">
        <f>VLOOKUP(MOD(P859,20),太陽の紋章,2,FALSE)</f>
        <v>猿</v>
      </c>
      <c r="T859" s="97" t="s">
        <v>5543</v>
      </c>
    </row>
    <row r="860" spans="1:20" s="80" customFormat="1" ht="13.5" customHeight="1">
      <c r="A860" s="282" t="str">
        <f>VLOOKUP(MOD(E860,10),十干,2,FALSE)</f>
        <v>丙</v>
      </c>
      <c r="B860" s="283" t="str">
        <f>VLOOKUP(MOD(E860,12),十二支,3,FALSE)</f>
        <v xml:space="preserve">03 水 </v>
      </c>
      <c r="C860" s="284" t="str">
        <f>VLOOKUP(F860,星座,3,TRUE)</f>
        <v xml:space="preserve">06 聖 </v>
      </c>
      <c r="D860" s="533">
        <v>6065</v>
      </c>
      <c r="E860" s="83">
        <f>IFERROR(YEAR(D860),LEFT(D860,4))</f>
        <v>1916</v>
      </c>
      <c r="F860" s="83" t="str">
        <f>IF(ISTEXT(D860),RIGHT(D860,5),TEXT(D860,"mm/dd"))</f>
        <v>08/08</v>
      </c>
      <c r="G860" s="83">
        <f>SUM(MID(E860,1,1),MID(E860,2,1),MID(E860,3,1),MID(E860,4,1),MID(F860,1,1),MID(F860,2,1),MID(F860,4,1),MID(F860,5,1))</f>
        <v>33</v>
      </c>
      <c r="H860" s="83">
        <f>IF(MOD(G860,9)=0,9,MOD(G860,9))</f>
        <v>6</v>
      </c>
      <c r="I860" s="83" t="str">
        <f>IFERROR(MID("日月火水木金土",WEEKDAY(D860),1),"")</f>
        <v>火</v>
      </c>
      <c r="J860" s="303" t="s">
        <v>5857</v>
      </c>
      <c r="K860" s="87" t="str">
        <f>VLOOKUP(F860,石と花メイン,3,FALSE)</f>
        <v>○真珠</v>
      </c>
      <c r="L860" s="296" t="str">
        <f>VLOOKUP(F860,石と花メイン,4,FALSE)</f>
        <v>クレオメ【西洋風蝶草】</v>
      </c>
      <c r="M860" s="392">
        <f>IF(OR(MONTH(F860)&lt;7,AND(MONTH(F860)=7,DAY(F860)&lt;=25)),
MOD(SUM((E860-1901)*365,259),260),
MOD(SUM((E860-1900)*365,259),260))</f>
        <v>119</v>
      </c>
      <c r="N860" s="330">
        <f>IF(AND(MONTH(F860)=7,DAY(F860)&gt;25),1,
ROUNDDOWN((SUM(VLOOKUP(MONTH(F860),D暦変換用数値,2,FALSE),DAY(F860))/28)+1,0))</f>
        <v>1</v>
      </c>
      <c r="O860" s="84">
        <f>IF(AND(MONTH(F860)=7,DAY(F860)&gt;25),DAY(F860)-25,
MOD((SUM(VLOOKUP(MONTH(F860),D暦変換用数値,2,FALSE),DAY(F860))),28)+1)</f>
        <v>14</v>
      </c>
      <c r="P860" s="405">
        <f>IF(OR(MONTH(F860)&lt;7,AND(MONTH(F860)=7,DAY(F860)&lt;=25)),
MOD(SUM((E860-1901)*365,(N860-1)*28,O860,258),260),
MOD(SUM((E860-1900)*365,(N860-1)*28,O860,258),260))</f>
        <v>132</v>
      </c>
      <c r="Q860" s="371" t="str">
        <f>VLOOKUP(MOD(P860,4),色,2,FALSE)</f>
        <v>黄色い</v>
      </c>
      <c r="R860" s="289" t="str">
        <f>VLOOKUP(MOD(P860,13),銀河の音,2,FALSE)</f>
        <v>月の</v>
      </c>
      <c r="S860" s="382" t="str">
        <f>VLOOKUP(MOD(P860,20),太陽の紋章,2,FALSE)</f>
        <v>人</v>
      </c>
      <c r="T860" s="95" t="s">
        <v>1247</v>
      </c>
    </row>
    <row r="861" spans="1:20" s="80" customFormat="1" ht="13.5" customHeight="1">
      <c r="A861" s="76" t="str">
        <f>VLOOKUP(MOD(E861,10),十干,2,FALSE)</f>
        <v>戊</v>
      </c>
      <c r="B861" s="199" t="str">
        <f>VLOOKUP(MOD(E861,12),十二支,3,FALSE)</f>
        <v xml:space="preserve">03 水 </v>
      </c>
      <c r="C861" s="200" t="str">
        <f>VLOOKUP(F861,星座,3,TRUE)</f>
        <v xml:space="preserve">06 聖 </v>
      </c>
      <c r="D861" s="534">
        <v>10435</v>
      </c>
      <c r="E861" s="116">
        <f>IFERROR(YEAR(D861),LEFT(D861,4))</f>
        <v>1928</v>
      </c>
      <c r="F861" s="116" t="str">
        <f>IF(ISTEXT(D861),RIGHT(D861,5),TEXT(D861,"mm/dd"))</f>
        <v>07/26</v>
      </c>
      <c r="G861" s="116">
        <f>SUM(MID(E861,1,1),MID(E861,2,1),MID(E861,3,1),MID(E861,4,1),MID(F861,1,1),MID(F861,2,1),MID(F861,4,1),MID(F861,5,1))</f>
        <v>35</v>
      </c>
      <c r="H861" s="116">
        <f>IF(MOD(G861,9)=0,9,MOD(G861,9))</f>
        <v>8</v>
      </c>
      <c r="I861" s="116" t="str">
        <f>IFERROR(MID("日月火水木金土",WEEKDAY(D861),1),"")</f>
        <v>木</v>
      </c>
      <c r="J861" s="306" t="s">
        <v>7457</v>
      </c>
      <c r="K861" s="203" t="str">
        <f>VLOOKUP(F861,石と花メイン,3,FALSE)</f>
        <v>◆藍玉</v>
      </c>
      <c r="L861" s="299" t="str">
        <f>VLOOKUP(F861,石と花メイン,4,FALSE)</f>
        <v>苦蓬/苦艾</v>
      </c>
      <c r="M861" s="395">
        <f>IF(OR(MONTH(F861)&lt;7,AND(MONTH(F861)=7,DAY(F861)&lt;=25)),
MOD(SUM((E861-1901)*365,259),260),
MOD(SUM((E861-1900)*365,259),260))</f>
        <v>79</v>
      </c>
      <c r="N861" s="121">
        <f>IF(AND(MONTH(F861)=7,DAY(F861)&gt;25),1,
ROUNDDOWN((SUM(VLOOKUP(MONTH(F861),D暦変換用数値,2,FALSE),DAY(F861))/28)+1,0))</f>
        <v>1</v>
      </c>
      <c r="O861" s="117">
        <f>IF(AND(MONTH(F861)=7,DAY(F861)&gt;25),DAY(F861)-25,
MOD((SUM(VLOOKUP(MONTH(F861),D暦変換用数値,2,FALSE),DAY(F861))),28)+1)</f>
        <v>1</v>
      </c>
      <c r="P861" s="408">
        <f>IF(OR(MONTH(F861)&lt;7,AND(MONTH(F861)=7,DAY(F861)&lt;=25)),
MOD(SUM((E861-1901)*365,(N861-1)*28,O861,258),260),
MOD(SUM((E861-1900)*365,(N861-1)*28,O861,258),260))</f>
        <v>79</v>
      </c>
      <c r="Q861" s="374" t="str">
        <f>VLOOKUP(MOD(P861,4),色,2,FALSE)</f>
        <v>青い</v>
      </c>
      <c r="R861" s="292" t="str">
        <f>VLOOKUP(MOD(P861,13),銀河の音,2,FALSE)</f>
        <v>磁気の</v>
      </c>
      <c r="S861" s="385" t="str">
        <f>VLOOKUP(MOD(P861,20),太陽の紋章,2,FALSE)</f>
        <v>嵐</v>
      </c>
      <c r="T861" s="118"/>
    </row>
    <row r="862" spans="1:20" s="80" customFormat="1" ht="13.5" customHeight="1">
      <c r="A862" s="50" t="str">
        <f>VLOOKUP(MOD(E862,10),十干,2,FALSE)</f>
        <v>戊</v>
      </c>
      <c r="B862" s="199" t="str">
        <f>VLOOKUP(MOD(E862,12),十二支,3,FALSE)</f>
        <v xml:space="preserve">03 水 </v>
      </c>
      <c r="C862" s="200" t="str">
        <f>VLOOKUP(F862,星座,3,TRUE)</f>
        <v xml:space="preserve">06 聖 </v>
      </c>
      <c r="D862" s="531">
        <v>10446</v>
      </c>
      <c r="E862" s="1">
        <f>IFERROR(YEAR(D862),LEFT(D862,4))</f>
        <v>1928</v>
      </c>
      <c r="F862" s="1" t="str">
        <f>IF(ISTEXT(D862),RIGHT(D862,5),TEXT(D862,"mm/dd"))</f>
        <v>08/06</v>
      </c>
      <c r="G862" s="1">
        <f>SUM(MID(E862,1,1),MID(E862,2,1),MID(E862,3,1),MID(E862,4,1),MID(F862,1,1),MID(F862,2,1),MID(F862,4,1),MID(F862,5,1))</f>
        <v>34</v>
      </c>
      <c r="H862" s="45">
        <f>IF(MOD(G862,9)=0,9,MOD(G862,9))</f>
        <v>7</v>
      </c>
      <c r="I862" s="45" t="str">
        <f>IFERROR(MID("日月火水木金土",WEEKDAY(D862),1),"")</f>
        <v>月</v>
      </c>
      <c r="J862" s="304" t="s">
        <v>6073</v>
      </c>
      <c r="K862" s="202" t="str">
        <f>VLOOKUP(F862,石と花メイン,3,FALSE)</f>
        <v>●瑠璃</v>
      </c>
      <c r="L862" s="297" t="str">
        <f>VLOOKUP(F862,石と花メイン,4,FALSE)</f>
        <v>百日草【ジニア】</v>
      </c>
      <c r="M862" s="393">
        <f>IF(OR(MONTH(F862)&lt;7,AND(MONTH(F862)=7,DAY(F862)&lt;=25)),
MOD(SUM((E862-1901)*365,259),260),
MOD(SUM((E862-1900)*365,259),260))</f>
        <v>79</v>
      </c>
      <c r="N862" s="390">
        <f>IF(AND(MONTH(F862)=7,DAY(F862)&gt;25),1,
ROUNDDOWN((SUM(VLOOKUP(MONTH(F862),D暦変換用数値,2,FALSE),DAY(F862))/28)+1,0))</f>
        <v>1</v>
      </c>
      <c r="O862" s="205">
        <f>IF(AND(MONTH(F862)=7,DAY(F862)&gt;25),DAY(F862)-25,
MOD((SUM(VLOOKUP(MONTH(F862),D暦変換用数値,2,FALSE),DAY(F862))),28)+1)</f>
        <v>12</v>
      </c>
      <c r="P862" s="406">
        <f>IF(OR(MONTH(F862)&lt;7,AND(MONTH(F862)=7,DAY(F862)&lt;=25)),
MOD(SUM((E862-1901)*365,(N862-1)*28,O862,258),260),
MOD(SUM((E862-1900)*365,(N862-1)*28,O862,258),260))</f>
        <v>90</v>
      </c>
      <c r="Q862" s="375" t="str">
        <f>VLOOKUP(MOD(P862,4),色,2,FALSE)</f>
        <v>白い</v>
      </c>
      <c r="R862" s="293" t="str">
        <f>VLOOKUP(MOD(P862,13),銀河の音,2,FALSE)</f>
        <v>水晶の</v>
      </c>
      <c r="S862" s="386" t="str">
        <f>VLOOKUP(MOD(P862,20),太陽の紋章,2,FALSE)</f>
        <v>犬</v>
      </c>
      <c r="T862" s="98" t="s">
        <v>3736</v>
      </c>
    </row>
    <row r="863" spans="1:20" s="80" customFormat="1" ht="13.5" customHeight="1">
      <c r="A863" s="50" t="str">
        <f>VLOOKUP(MOD(E863,10),十干,2,FALSE)</f>
        <v>庚</v>
      </c>
      <c r="B863" s="199" t="str">
        <f>VLOOKUP(MOD(E863,12),十二支,3,FALSE)</f>
        <v xml:space="preserve">03 水 </v>
      </c>
      <c r="C863" s="200" t="str">
        <f>VLOOKUP(F863,星座,3,TRUE)</f>
        <v xml:space="preserve">06 聖 </v>
      </c>
      <c r="D863" s="531">
        <v>14828</v>
      </c>
      <c r="E863" s="1">
        <f>IFERROR(YEAR(D863),LEFT(D863,4))</f>
        <v>1940</v>
      </c>
      <c r="F863" s="1" t="str">
        <f>IF(ISTEXT(D863),RIGHT(D863,5),TEXT(D863,"mm/dd"))</f>
        <v>08/05</v>
      </c>
      <c r="G863" s="1">
        <f>SUM(MID(E863,1,1),MID(E863,2,1),MID(E863,3,1),MID(E863,4,1),MID(F863,1,1),MID(F863,2,1),MID(F863,4,1),MID(F863,5,1))</f>
        <v>27</v>
      </c>
      <c r="H863" s="45">
        <f>IF(MOD(G863,9)=0,9,MOD(G863,9))</f>
        <v>9</v>
      </c>
      <c r="I863" s="45" t="str">
        <f>IFERROR(MID("日月火水木金土",WEEKDAY(D863),1),"")</f>
        <v>月</v>
      </c>
      <c r="J863" s="304" t="s">
        <v>1001</v>
      </c>
      <c r="K863" s="202" t="str">
        <f>VLOOKUP(F863,石と花メイン,3,FALSE)</f>
        <v>◆黄玉</v>
      </c>
      <c r="L863" s="297" t="str">
        <f>VLOOKUP(F863,石と花メイン,4,FALSE)</f>
        <v>百日紅/猿滑</v>
      </c>
      <c r="M863" s="393">
        <f>IF(OR(MONTH(F863)&lt;7,AND(MONTH(F863)=7,DAY(F863)&lt;=25)),
MOD(SUM((E863-1901)*365,259),260),
MOD(SUM((E863-1900)*365,259),260))</f>
        <v>39</v>
      </c>
      <c r="N863" s="390">
        <f>IF(AND(MONTH(F863)=7,DAY(F863)&gt;25),1,
ROUNDDOWN((SUM(VLOOKUP(MONTH(F863),D暦変換用数値,2,FALSE),DAY(F863))/28)+1,0))</f>
        <v>1</v>
      </c>
      <c r="O863" s="205">
        <f>IF(AND(MONTH(F863)=7,DAY(F863)&gt;25),DAY(F863)-25,
MOD((SUM(VLOOKUP(MONTH(F863),D暦変換用数値,2,FALSE),DAY(F863))),28)+1)</f>
        <v>11</v>
      </c>
      <c r="P863" s="406">
        <f>IF(OR(MONTH(F863)&lt;7,AND(MONTH(F863)=7,DAY(F863)&lt;=25)),
MOD(SUM((E863-1901)*365,(N863-1)*28,O863,258),260),
MOD(SUM((E863-1900)*365,(N863-1)*28,O863,258),260))</f>
        <v>49</v>
      </c>
      <c r="Q863" s="372" t="str">
        <f>VLOOKUP(MOD(P863,4),色,2,FALSE)</f>
        <v>赤い</v>
      </c>
      <c r="R863" s="290" t="str">
        <f>VLOOKUP(MOD(P863,13),銀河の音,2,FALSE)</f>
        <v>惑星の</v>
      </c>
      <c r="S863" s="383" t="str">
        <f>VLOOKUP(MOD(P863,20),太陽の紋章,2,FALSE)</f>
        <v>月</v>
      </c>
      <c r="T863" s="99" t="s">
        <v>7347</v>
      </c>
    </row>
    <row r="864" spans="1:20" s="80" customFormat="1" ht="13.5" customHeight="1">
      <c r="A864" s="282" t="str">
        <f>VLOOKUP(MOD(E864,10),十干,2,FALSE)</f>
        <v>庚</v>
      </c>
      <c r="B864" s="283" t="str">
        <f>VLOOKUP(MOD(E864,12),十二支,3,FALSE)</f>
        <v xml:space="preserve">03 水 </v>
      </c>
      <c r="C864" s="284" t="str">
        <f>VLOOKUP(F864,星座,3,TRUE)</f>
        <v xml:space="preserve">06 聖 </v>
      </c>
      <c r="D864" s="533">
        <v>14844</v>
      </c>
      <c r="E864" s="83">
        <f>IFERROR(YEAR(D864),LEFT(D864,4))</f>
        <v>1940</v>
      </c>
      <c r="F864" s="83" t="str">
        <f>IF(ISTEXT(D864),RIGHT(D864,5),TEXT(D864,"mm/dd"))</f>
        <v>08/21</v>
      </c>
      <c r="G864" s="83">
        <f>SUM(MID(E864,1,1),MID(E864,2,1),MID(E864,3,1),MID(E864,4,1),MID(F864,1,1),MID(F864,2,1),MID(F864,4,1),MID(F864,5,1))</f>
        <v>25</v>
      </c>
      <c r="H864" s="83">
        <f>IF(MOD(G864,9)=0,9,MOD(G864,9))</f>
        <v>7</v>
      </c>
      <c r="I864" s="83" t="str">
        <f>IFERROR(MID("日月火水木金土",WEEKDAY(D864),1),"")</f>
        <v>水</v>
      </c>
      <c r="J864" s="303" t="s">
        <v>6603</v>
      </c>
      <c r="K864" s="87" t="str">
        <f>VLOOKUP(F864,石と花メイン,3,FALSE)</f>
        <v>◇金剛石</v>
      </c>
      <c r="L864" s="296" t="str">
        <f>VLOOKUP(F864,石と花メイン,4,FALSE)</f>
        <v>仙人掌/覇王樹</v>
      </c>
      <c r="M864" s="392">
        <f>IF(OR(MONTH(F864)&lt;7,AND(MONTH(F864)=7,DAY(F864)&lt;=25)),
MOD(SUM((E864-1901)*365,259),260),
MOD(SUM((E864-1900)*365,259),260))</f>
        <v>39</v>
      </c>
      <c r="N864" s="330">
        <f>IF(AND(MONTH(F864)=7,DAY(F864)&gt;25),1,
ROUNDDOWN((SUM(VLOOKUP(MONTH(F864),D暦変換用数値,2,FALSE),DAY(F864))/28)+1,0))</f>
        <v>1</v>
      </c>
      <c r="O864" s="84">
        <f>IF(AND(MONTH(F864)=7,DAY(F864)&gt;25),DAY(F864)-25,
MOD((SUM(VLOOKUP(MONTH(F864),D暦変換用数値,2,FALSE),DAY(F864))),28)+1)</f>
        <v>27</v>
      </c>
      <c r="P864" s="405">
        <f>IF(OR(MONTH(F864)&lt;7,AND(MONTH(F864)=7,DAY(F864)&lt;=25)),
MOD(SUM((E864-1901)*365,(N864-1)*28,O864,258),260),
MOD(SUM((E864-1900)*365,(N864-1)*28,O864,258),260))</f>
        <v>65</v>
      </c>
      <c r="Q864" s="371" t="str">
        <f>VLOOKUP(MOD(P864,4),色,2,FALSE)</f>
        <v>赤い</v>
      </c>
      <c r="R864" s="289" t="str">
        <f>VLOOKUP(MOD(P864,13),銀河の音,2,FALSE)</f>
        <v>宇宙の</v>
      </c>
      <c r="S864" s="382" t="str">
        <f>VLOOKUP(MOD(P864,20),太陽の紋章,2,FALSE)</f>
        <v>蛇</v>
      </c>
      <c r="T864" s="100" t="s">
        <v>2637</v>
      </c>
    </row>
    <row r="865" spans="1:20" s="80" customFormat="1" ht="13.5" customHeight="1">
      <c r="A865" s="50" t="str">
        <f>VLOOKUP(MOD(E865,10),十干,2,FALSE)</f>
        <v>壬</v>
      </c>
      <c r="B865" s="199" t="str">
        <f>VLOOKUP(MOD(E865,12),十二支,3,FALSE)</f>
        <v xml:space="preserve">03 水 </v>
      </c>
      <c r="C865" s="200" t="str">
        <f>VLOOKUP(F865,星座,3,TRUE)</f>
        <v xml:space="preserve">06 聖 </v>
      </c>
      <c r="D865" s="531">
        <v>19214</v>
      </c>
      <c r="E865" s="1">
        <f>IFERROR(YEAR(D865),LEFT(D865,4))</f>
        <v>1952</v>
      </c>
      <c r="F865" s="1" t="str">
        <f>IF(ISTEXT(D865),RIGHT(D865,5),TEXT(D865,"mm/dd"))</f>
        <v>08/08</v>
      </c>
      <c r="G865" s="1">
        <f>SUM(MID(E865,1,1),MID(E865,2,1),MID(E865,3,1),MID(E865,4,1),MID(F865,1,1),MID(F865,2,1),MID(F865,4,1),MID(F865,5,1))</f>
        <v>33</v>
      </c>
      <c r="H865" s="45">
        <f>IF(MOD(G865,9)=0,9,MOD(G865,9))</f>
        <v>6</v>
      </c>
      <c r="I865" s="45" t="str">
        <f>IFERROR(MID("日月火水木金土",WEEKDAY(D865),1),"")</f>
        <v>金</v>
      </c>
      <c r="J865" s="304" t="s">
        <v>1002</v>
      </c>
      <c r="K865" s="202" t="str">
        <f>VLOOKUP(F865,石と花メイン,3,FALSE)</f>
        <v>○真珠</v>
      </c>
      <c r="L865" s="297" t="str">
        <f>VLOOKUP(F865,石と花メイン,4,FALSE)</f>
        <v>クレオメ【西洋風蝶草】</v>
      </c>
      <c r="M865" s="393">
        <f>IF(OR(MONTH(F865)&lt;7,AND(MONTH(F865)=7,DAY(F865)&lt;=25)),
MOD(SUM((E865-1901)*365,259),260),
MOD(SUM((E865-1900)*365,259),260))</f>
        <v>259</v>
      </c>
      <c r="N865" s="390">
        <f>IF(AND(MONTH(F865)=7,DAY(F865)&gt;25),1,
ROUNDDOWN((SUM(VLOOKUP(MONTH(F865),D暦変換用数値,2,FALSE),DAY(F865))/28)+1,0))</f>
        <v>1</v>
      </c>
      <c r="O865" s="205">
        <f>IF(AND(MONTH(F865)=7,DAY(F865)&gt;25),DAY(F865)-25,
MOD((SUM(VLOOKUP(MONTH(F865),D暦変換用数値,2,FALSE),DAY(F865))),28)+1)</f>
        <v>14</v>
      </c>
      <c r="P865" s="406">
        <f>IF(OR(MONTH(F865)&lt;7,AND(MONTH(F865)=7,DAY(F865)&lt;=25)),
MOD(SUM((E865-1901)*365,(N865-1)*28,O865,258),260),
MOD(SUM((E865-1900)*365,(N865-1)*28,O865,258),260))</f>
        <v>12</v>
      </c>
      <c r="Q865" s="373" t="str">
        <f>VLOOKUP(MOD(P865,4),色,2,FALSE)</f>
        <v>黄色い</v>
      </c>
      <c r="R865" s="291" t="str">
        <f>VLOOKUP(MOD(P865,13),銀河の音,2,FALSE)</f>
        <v>水晶の</v>
      </c>
      <c r="S865" s="384" t="str">
        <f>VLOOKUP(MOD(P865,20),太陽の紋章,2,FALSE)</f>
        <v>人</v>
      </c>
      <c r="T865" s="98" t="s">
        <v>3736</v>
      </c>
    </row>
    <row r="866" spans="1:20" s="80" customFormat="1" ht="13.5" customHeight="1">
      <c r="A866" s="50" t="str">
        <f>VLOOKUP(MOD(E866,10),十干,2,FALSE)</f>
        <v>壬</v>
      </c>
      <c r="B866" s="199" t="str">
        <f>VLOOKUP(MOD(E866,12),十二支,3,FALSE)</f>
        <v xml:space="preserve">03 水 </v>
      </c>
      <c r="C866" s="200" t="str">
        <f>VLOOKUP(F866,星座,3,TRUE)</f>
        <v xml:space="preserve">06 聖 </v>
      </c>
      <c r="D866" s="531">
        <v>19214</v>
      </c>
      <c r="E866" s="1">
        <f>IFERROR(YEAR(D866),LEFT(D866,4))</f>
        <v>1952</v>
      </c>
      <c r="F866" s="1" t="str">
        <f>IF(ISTEXT(D866),RIGHT(D866,5),TEXT(D866,"mm/dd"))</f>
        <v>08/08</v>
      </c>
      <c r="G866" s="1">
        <f>SUM(MID(E866,1,1),MID(E866,2,1),MID(E866,3,1),MID(E866,4,1),MID(F866,1,1),MID(F866,2,1),MID(F866,4,1),MID(F866,5,1))</f>
        <v>33</v>
      </c>
      <c r="H866" s="45">
        <f>IF(MOD(G866,9)=0,9,MOD(G866,9))</f>
        <v>6</v>
      </c>
      <c r="I866" s="45" t="str">
        <f>IFERROR(MID("日月火水木金土",WEEKDAY(D866),1),"")</f>
        <v>金</v>
      </c>
      <c r="J866" s="304" t="s">
        <v>1003</v>
      </c>
      <c r="K866" s="202" t="str">
        <f>VLOOKUP(F866,石と花メイン,3,FALSE)</f>
        <v>○真珠</v>
      </c>
      <c r="L866" s="297" t="str">
        <f>VLOOKUP(F866,石と花メイン,4,FALSE)</f>
        <v>クレオメ【西洋風蝶草】</v>
      </c>
      <c r="M866" s="393">
        <f>IF(OR(MONTH(F866)&lt;7,AND(MONTH(F866)=7,DAY(F866)&lt;=25)),
MOD(SUM((E866-1901)*365,259),260),
MOD(SUM((E866-1900)*365,259),260))</f>
        <v>259</v>
      </c>
      <c r="N866" s="390">
        <f>IF(AND(MONTH(F866)=7,DAY(F866)&gt;25),1,
ROUNDDOWN((SUM(VLOOKUP(MONTH(F866),D暦変換用数値,2,FALSE),DAY(F866))/28)+1,0))</f>
        <v>1</v>
      </c>
      <c r="O866" s="205">
        <f>IF(AND(MONTH(F866)=7,DAY(F866)&gt;25),DAY(F866)-25,
MOD((SUM(VLOOKUP(MONTH(F866),D暦変換用数値,2,FALSE),DAY(F866))),28)+1)</f>
        <v>14</v>
      </c>
      <c r="P866" s="406">
        <f>IF(OR(MONTH(F866)&lt;7,AND(MONTH(F866)=7,DAY(F866)&lt;=25)),
MOD(SUM((E866-1901)*365,(N866-1)*28,O866,258),260),
MOD(SUM((E866-1900)*365,(N866-1)*28,O866,258),260))</f>
        <v>12</v>
      </c>
      <c r="Q866" s="373" t="str">
        <f>VLOOKUP(MOD(P866,4),色,2,FALSE)</f>
        <v>黄色い</v>
      </c>
      <c r="R866" s="291" t="str">
        <f>VLOOKUP(MOD(P866,13),銀河の音,2,FALSE)</f>
        <v>水晶の</v>
      </c>
      <c r="S866" s="384" t="str">
        <f>VLOOKUP(MOD(P866,20),太陽の紋章,2,FALSE)</f>
        <v>人</v>
      </c>
      <c r="T866" s="97" t="s">
        <v>5544</v>
      </c>
    </row>
    <row r="867" spans="1:20" s="80" customFormat="1" ht="13.5" customHeight="1">
      <c r="A867" s="282" t="str">
        <f>VLOOKUP(MOD(E867,10),十干,2,FALSE)</f>
        <v>壬</v>
      </c>
      <c r="B867" s="283" t="str">
        <f>VLOOKUP(MOD(E867,12),十二支,3,FALSE)</f>
        <v xml:space="preserve">03 水 </v>
      </c>
      <c r="C867" s="284" t="str">
        <f>VLOOKUP(F867,星座,3,TRUE)</f>
        <v xml:space="preserve">06 聖 </v>
      </c>
      <c r="D867" s="533">
        <v>19228</v>
      </c>
      <c r="E867" s="83">
        <f>IFERROR(YEAR(D867),LEFT(D867,4))</f>
        <v>1952</v>
      </c>
      <c r="F867" s="83" t="str">
        <f>IF(ISTEXT(D867),RIGHT(D867,5),TEXT(D867,"mm/dd"))</f>
        <v>08/22</v>
      </c>
      <c r="G867" s="83">
        <f>SUM(MID(E867,1,1),MID(E867,2,1),MID(E867,3,1),MID(E867,4,1),MID(F867,1,1),MID(F867,2,1),MID(F867,4,1),MID(F867,5,1))</f>
        <v>29</v>
      </c>
      <c r="H867" s="83">
        <f>IF(MOD(G867,9)=0,9,MOD(G867,9))</f>
        <v>2</v>
      </c>
      <c r="I867" s="83" t="str">
        <f>IFERROR(MID("日月火水木金土",WEEKDAY(D867),1),"")</f>
        <v>金</v>
      </c>
      <c r="J867" s="303" t="s">
        <v>6604</v>
      </c>
      <c r="K867" s="87" t="str">
        <f>VLOOKUP(F867,石と花メイン,3,FALSE)</f>
        <v>●琥珀</v>
      </c>
      <c r="L867" s="296" t="str">
        <f>VLOOKUP(F867,石と花メイン,4,FALSE)</f>
        <v>下野草【繍線花】</v>
      </c>
      <c r="M867" s="392">
        <f>IF(OR(MONTH(F867)&lt;7,AND(MONTH(F867)=7,DAY(F867)&lt;=25)),
MOD(SUM((E867-1901)*365,259),260),
MOD(SUM((E867-1900)*365,259),260))</f>
        <v>259</v>
      </c>
      <c r="N867" s="330">
        <f>IF(AND(MONTH(F867)=7,DAY(F867)&gt;25),1,
ROUNDDOWN((SUM(VLOOKUP(MONTH(F867),D暦変換用数値,2,FALSE),DAY(F867))/28)+1,0))</f>
        <v>1</v>
      </c>
      <c r="O867" s="84">
        <f>IF(AND(MONTH(F867)=7,DAY(F867)&gt;25),DAY(F867)-25,
MOD((SUM(VLOOKUP(MONTH(F867),D暦変換用数値,2,FALSE),DAY(F867))),28)+1)</f>
        <v>28</v>
      </c>
      <c r="P867" s="405">
        <f>IF(OR(MONTH(F867)&lt;7,AND(MONTH(F867)=7,DAY(F867)&lt;=25)),
MOD(SUM((E867-1901)*365,(N867-1)*28,O867,258),260),
MOD(SUM((E867-1900)*365,(N867-1)*28,O867,258),260))</f>
        <v>26</v>
      </c>
      <c r="Q867" s="371" t="str">
        <f>VLOOKUP(MOD(P867,4),色,2,FALSE)</f>
        <v>白い</v>
      </c>
      <c r="R867" s="289" t="str">
        <f>VLOOKUP(MOD(P867,13),銀河の音,2,FALSE)</f>
        <v>宇宙の</v>
      </c>
      <c r="S867" s="382" t="str">
        <f>VLOOKUP(MOD(P867,20),太陽の紋章,2,FALSE)</f>
        <v>世界の橋渡し</v>
      </c>
      <c r="T867" s="100" t="s">
        <v>6046</v>
      </c>
    </row>
    <row r="868" spans="1:20" s="80" customFormat="1" ht="13.5" customHeight="1">
      <c r="A868" s="50" t="str">
        <f>VLOOKUP(MOD(E868,10),十干,2,FALSE)</f>
        <v>甲</v>
      </c>
      <c r="B868" s="199" t="str">
        <f>VLOOKUP(MOD(E868,12),十二支,3,FALSE)</f>
        <v xml:space="preserve">03 水 </v>
      </c>
      <c r="C868" s="200" t="str">
        <f>VLOOKUP(F868,星座,3,TRUE)</f>
        <v xml:space="preserve">06 聖 </v>
      </c>
      <c r="D868" s="531">
        <v>23582</v>
      </c>
      <c r="E868" s="1">
        <f>IFERROR(YEAR(D868),LEFT(D868,4))</f>
        <v>1964</v>
      </c>
      <c r="F868" s="1" t="str">
        <f>IF(ISTEXT(D868),RIGHT(D868,5),TEXT(D868,"mm/dd"))</f>
        <v>07/24</v>
      </c>
      <c r="G868" s="1">
        <f>SUM(MID(E868,1,1),MID(E868,2,1),MID(E868,3,1),MID(E868,4,1),MID(F868,1,1),MID(F868,2,1),MID(F868,4,1),MID(F868,5,1))</f>
        <v>33</v>
      </c>
      <c r="H868" s="45">
        <f>IF(MOD(G868,9)=0,9,MOD(G868,9))</f>
        <v>6</v>
      </c>
      <c r="I868" s="45" t="str">
        <f>IFERROR(MID("日月火水木金土",WEEKDAY(D868),1),"")</f>
        <v>金</v>
      </c>
      <c r="J868" s="304" t="s">
        <v>1095</v>
      </c>
      <c r="K868" s="202" t="str">
        <f>VLOOKUP(F868,石と花メイン,3,FALSE)</f>
        <v>◆紅玉</v>
      </c>
      <c r="L868" s="297" t="str">
        <f>VLOOKUP(F868,石と花メイン,4,FALSE)</f>
        <v>睡蓮【未草】</v>
      </c>
      <c r="M868" s="393">
        <f>IF(OR(MONTH(F868)&lt;7,AND(MONTH(F868)=7,DAY(F868)&lt;=25)),
MOD(SUM((E868-1901)*365,259),260),
MOD(SUM((E868-1900)*365,259),260))</f>
        <v>114</v>
      </c>
      <c r="N868" s="390">
        <f>IF(AND(MONTH(F868)=7,DAY(F868)&gt;25),1,
ROUNDDOWN((SUM(VLOOKUP(MONTH(F868),D暦変換用数値,2,FALSE),DAY(F868))/28)+1,0))</f>
        <v>13</v>
      </c>
      <c r="O868" s="205">
        <f>IF(AND(MONTH(F868)=7,DAY(F868)&gt;25),DAY(F868)-25,
MOD((SUM(VLOOKUP(MONTH(F868),D暦変換用数値,2,FALSE),DAY(F868))),28)+1)</f>
        <v>28</v>
      </c>
      <c r="P868" s="406">
        <f>IF(OR(MONTH(F868)&lt;7,AND(MONTH(F868)=7,DAY(F868)&lt;=25)),
MOD(SUM((E868-1901)*365,(N868-1)*28,O868,258),260),
MOD(SUM((E868-1900)*365,(N868-1)*28,O868,258),260))</f>
        <v>217</v>
      </c>
      <c r="Q868" s="372" t="str">
        <f>VLOOKUP(MOD(P868,4),色,2,FALSE)</f>
        <v>赤い</v>
      </c>
      <c r="R868" s="290" t="str">
        <f>VLOOKUP(MOD(P868,13),銀河の音,2,FALSE)</f>
        <v>太陽の</v>
      </c>
      <c r="S868" s="383" t="str">
        <f>VLOOKUP(MOD(P868,20),太陽の紋章,2,FALSE)</f>
        <v>地球</v>
      </c>
      <c r="T868" s="98" t="s">
        <v>3736</v>
      </c>
    </row>
    <row r="869" spans="1:20" s="80" customFormat="1" ht="13.5" customHeight="1">
      <c r="A869" s="50" t="str">
        <f>VLOOKUP(MOD(E869,10),十干,2,FALSE)</f>
        <v>甲</v>
      </c>
      <c r="B869" s="199" t="str">
        <f>VLOOKUP(MOD(E869,12),十二支,3,FALSE)</f>
        <v xml:space="preserve">03 水 </v>
      </c>
      <c r="C869" s="200" t="str">
        <f>VLOOKUP(F869,星座,3,TRUE)</f>
        <v xml:space="preserve">06 聖 </v>
      </c>
      <c r="D869" s="531">
        <v>23583</v>
      </c>
      <c r="E869" s="1">
        <f>IFERROR(YEAR(D869),LEFT(D869,4))</f>
        <v>1964</v>
      </c>
      <c r="F869" s="1" t="str">
        <f>IF(ISTEXT(D869),RIGHT(D869,5),TEXT(D869,"mm/dd"))</f>
        <v>07/25</v>
      </c>
      <c r="G869" s="1">
        <f>SUM(MID(E869,1,1),MID(E869,2,1),MID(E869,3,1),MID(E869,4,1),MID(F869,1,1),MID(F869,2,1),MID(F869,4,1),MID(F869,5,1))</f>
        <v>34</v>
      </c>
      <c r="H869" s="45">
        <f>IF(MOD(G869,9)=0,9,MOD(G869,9))</f>
        <v>7</v>
      </c>
      <c r="I869" s="45" t="str">
        <f>IFERROR(MID("日月火水木金土",WEEKDAY(D869),1),"")</f>
        <v>土</v>
      </c>
      <c r="J869" s="304" t="s">
        <v>845</v>
      </c>
      <c r="K869" s="202" t="str">
        <f>VLOOKUP(F869,石と花メイン,3,FALSE)</f>
        <v>◇金剛石</v>
      </c>
      <c r="L869" s="297" t="str">
        <f>VLOOKUP(F869,石と花メイン,4,FALSE)</f>
        <v>接骨木/庭常</v>
      </c>
      <c r="M869" s="393">
        <f>IF(OR(MONTH(F869)&lt;7,AND(MONTH(F869)=7,DAY(F869)&lt;=25)),
MOD(SUM((E869-1901)*365,259),260),
MOD(SUM((E869-1900)*365,259),260))</f>
        <v>114</v>
      </c>
      <c r="N869" s="390">
        <f>IF(AND(MONTH(F869)=7,DAY(F869)&gt;25),1,
ROUNDDOWN((SUM(VLOOKUP(MONTH(F869),D暦変換用数値,2,FALSE),DAY(F869))/28)+1,0))</f>
        <v>14</v>
      </c>
      <c r="O869" s="205">
        <f>IF(AND(MONTH(F869)=7,DAY(F869)&gt;25),DAY(F869)-25,
MOD((SUM(VLOOKUP(MONTH(F869),D暦変換用数値,2,FALSE),DAY(F869))),28)+1)</f>
        <v>1</v>
      </c>
      <c r="P869" s="406">
        <f>IF(OR(MONTH(F869)&lt;7,AND(MONTH(F869)=7,DAY(F869)&lt;=25)),
MOD(SUM((E869-1901)*365,(N869-1)*28,O869,258),260),
MOD(SUM((E869-1900)*365,(N869-1)*28,O869,258),260))</f>
        <v>218</v>
      </c>
      <c r="Q869" s="375" t="str">
        <f>VLOOKUP(MOD(P869,4),色,2,FALSE)</f>
        <v>白い</v>
      </c>
      <c r="R869" s="293" t="str">
        <f>VLOOKUP(MOD(P869,13),銀河の音,2,FALSE)</f>
        <v>惑星の</v>
      </c>
      <c r="S869" s="386" t="str">
        <f>VLOOKUP(MOD(P869,20),太陽の紋章,2,FALSE)</f>
        <v>鏡</v>
      </c>
      <c r="T869" s="98" t="s">
        <v>3736</v>
      </c>
    </row>
    <row r="870" spans="1:20" s="80" customFormat="1" ht="13.5" customHeight="1">
      <c r="A870" s="50" t="str">
        <f>VLOOKUP(MOD(E870,10),十干,2,FALSE)</f>
        <v>甲</v>
      </c>
      <c r="B870" s="199" t="str">
        <f>VLOOKUP(MOD(E870,12),十二支,3,FALSE)</f>
        <v xml:space="preserve">03 水 </v>
      </c>
      <c r="C870" s="200" t="str">
        <f>VLOOKUP(F870,星座,3,TRUE)</f>
        <v xml:space="preserve">06 聖 </v>
      </c>
      <c r="D870" s="531">
        <v>23584</v>
      </c>
      <c r="E870" s="1">
        <f>IFERROR(YEAR(D870),LEFT(D870,4))</f>
        <v>1964</v>
      </c>
      <c r="F870" s="1" t="str">
        <f>IF(ISTEXT(D870),RIGHT(D870,5),TEXT(D870,"mm/dd"))</f>
        <v>07/26</v>
      </c>
      <c r="G870" s="1">
        <f>SUM(MID(E870,1,1),MID(E870,2,1),MID(E870,3,1),MID(E870,4,1),MID(F870,1,1),MID(F870,2,1),MID(F870,4,1),MID(F870,5,1))</f>
        <v>35</v>
      </c>
      <c r="H870" s="45">
        <f>IF(MOD(G870,9)=0,9,MOD(G870,9))</f>
        <v>8</v>
      </c>
      <c r="I870" s="45" t="str">
        <f>IFERROR(MID("日月火水木金土",WEEKDAY(D870),1),"")</f>
        <v>日</v>
      </c>
      <c r="J870" s="304" t="s">
        <v>808</v>
      </c>
      <c r="K870" s="202" t="str">
        <f>VLOOKUP(F870,石と花メイン,3,FALSE)</f>
        <v>◆藍玉</v>
      </c>
      <c r="L870" s="297" t="str">
        <f>VLOOKUP(F870,石と花メイン,4,FALSE)</f>
        <v>苦蓬/苦艾</v>
      </c>
      <c r="M870" s="393">
        <f>IF(OR(MONTH(F870)&lt;7,AND(MONTH(F870)=7,DAY(F870)&lt;=25)),
MOD(SUM((E870-1901)*365,259),260),
MOD(SUM((E870-1900)*365,259),260))</f>
        <v>219</v>
      </c>
      <c r="N870" s="390">
        <f>IF(AND(MONTH(F870)=7,DAY(F870)&gt;25),1,
ROUNDDOWN((SUM(VLOOKUP(MONTH(F870),D暦変換用数値,2,FALSE),DAY(F870))/28)+1,0))</f>
        <v>1</v>
      </c>
      <c r="O870" s="205">
        <f>IF(AND(MONTH(F870)=7,DAY(F870)&gt;25),DAY(F870)-25,
MOD((SUM(VLOOKUP(MONTH(F870),D暦変換用数値,2,FALSE),DAY(F870))),28)+1)</f>
        <v>1</v>
      </c>
      <c r="P870" s="406">
        <f>IF(OR(MONTH(F870)&lt;7,AND(MONTH(F870)=7,DAY(F870)&lt;=25)),
MOD(SUM((E870-1901)*365,(N870-1)*28,O870,258),260),
MOD(SUM((E870-1900)*365,(N870-1)*28,O870,258),260))</f>
        <v>219</v>
      </c>
      <c r="Q870" s="374" t="str">
        <f>VLOOKUP(MOD(P870,4),色,2,FALSE)</f>
        <v>青い</v>
      </c>
      <c r="R870" s="292" t="str">
        <f>VLOOKUP(MOD(P870,13),銀河の音,2,FALSE)</f>
        <v>スペクトルの</v>
      </c>
      <c r="S870" s="385" t="str">
        <f>VLOOKUP(MOD(P870,20),太陽の紋章,2,FALSE)</f>
        <v>嵐</v>
      </c>
      <c r="T870" s="98" t="s">
        <v>3736</v>
      </c>
    </row>
    <row r="871" spans="1:20" s="80" customFormat="1" ht="13.5" customHeight="1">
      <c r="A871" s="76" t="str">
        <f>VLOOKUP(MOD(E871,10),十干,2,FALSE)</f>
        <v>甲</v>
      </c>
      <c r="B871" s="199" t="str">
        <f>VLOOKUP(MOD(E871,12),十二支,3,FALSE)</f>
        <v xml:space="preserve">03 水 </v>
      </c>
      <c r="C871" s="200" t="str">
        <f>VLOOKUP(F871,星座,3,TRUE)</f>
        <v xml:space="preserve">06 聖 </v>
      </c>
      <c r="D871" s="534">
        <v>23591</v>
      </c>
      <c r="E871" s="116">
        <f>IFERROR(YEAR(D871),LEFT(D871,4))</f>
        <v>1964</v>
      </c>
      <c r="F871" s="116" t="str">
        <f>IF(ISTEXT(D871),RIGHT(D871,5),TEXT(D871,"mm/dd"))</f>
        <v>08/02</v>
      </c>
      <c r="G871" s="116">
        <f>SUM(MID(E871,1,1),MID(E871,2,1),MID(E871,3,1),MID(E871,4,1),MID(F871,1,1),MID(F871,2,1),MID(F871,4,1),MID(F871,5,1))</f>
        <v>30</v>
      </c>
      <c r="H871" s="116">
        <f>IF(MOD(G871,9)=0,9,MOD(G871,9))</f>
        <v>3</v>
      </c>
      <c r="I871" s="116" t="str">
        <f>IFERROR(MID("日月火水木金土",WEEKDAY(D871),1),"")</f>
        <v>日</v>
      </c>
      <c r="J871" s="306" t="s">
        <v>7573</v>
      </c>
      <c r="K871" s="203" t="str">
        <f>VLOOKUP(F871,石と花メイン,3,FALSE)</f>
        <v>◆柘榴石</v>
      </c>
      <c r="L871" s="299" t="str">
        <f>VLOOKUP(F871,石と花メイン,4,FALSE)</f>
        <v>浜木綿【浜万年青】</v>
      </c>
      <c r="M871" s="395">
        <f>IF(OR(MONTH(F871)&lt;7,AND(MONTH(F871)=7,DAY(F871)&lt;=25)),
MOD(SUM((E871-1901)*365,259),260),
MOD(SUM((E871-1900)*365,259),260))</f>
        <v>219</v>
      </c>
      <c r="N871" s="121">
        <f>IF(AND(MONTH(F871)=7,DAY(F871)&gt;25),1,
ROUNDDOWN((SUM(VLOOKUP(MONTH(F871),D暦変換用数値,2,FALSE),DAY(F871))/28)+1,0))</f>
        <v>1</v>
      </c>
      <c r="O871" s="117">
        <f>IF(AND(MONTH(F871)=7,DAY(F871)&gt;25),DAY(F871)-25,
MOD((SUM(VLOOKUP(MONTH(F871),D暦変換用数値,2,FALSE),DAY(F871))),28)+1)</f>
        <v>8</v>
      </c>
      <c r="P871" s="408">
        <f>IF(OR(MONTH(F871)&lt;7,AND(MONTH(F871)=7,DAY(F871)&lt;=25)),
MOD(SUM((E871-1901)*365,(N871-1)*28,O871,258),260),
MOD(SUM((E871-1900)*365,(N871-1)*28,O871,258),260))</f>
        <v>226</v>
      </c>
      <c r="Q871" s="375" t="str">
        <f>VLOOKUP(MOD(P871,4),色,2,FALSE)</f>
        <v>白い</v>
      </c>
      <c r="R871" s="293" t="str">
        <f>VLOOKUP(MOD(P871,13),銀河の音,2,FALSE)</f>
        <v>倍音の</v>
      </c>
      <c r="S871" s="386" t="str">
        <f>VLOOKUP(MOD(P871,20),太陽の紋章,2,FALSE)</f>
        <v>世界の橋渡し</v>
      </c>
      <c r="T871" s="126" t="s">
        <v>7571</v>
      </c>
    </row>
    <row r="872" spans="1:20" s="80" customFormat="1" ht="13.5" customHeight="1">
      <c r="A872" s="76" t="str">
        <f>VLOOKUP(MOD(E872,10),十干,2,FALSE)</f>
        <v>甲</v>
      </c>
      <c r="B872" s="199" t="str">
        <f>VLOOKUP(MOD(E872,12),十二支,3,FALSE)</f>
        <v xml:space="preserve">03 水 </v>
      </c>
      <c r="C872" s="200" t="str">
        <f>VLOOKUP(F872,星座,3,TRUE)</f>
        <v xml:space="preserve">06 聖 </v>
      </c>
      <c r="D872" s="534">
        <v>23593</v>
      </c>
      <c r="E872" s="116">
        <f>IFERROR(YEAR(D872),LEFT(D872,4))</f>
        <v>1964</v>
      </c>
      <c r="F872" s="116" t="str">
        <f>IF(ISTEXT(D872),RIGHT(D872,5),TEXT(D872,"mm/dd"))</f>
        <v>08/04</v>
      </c>
      <c r="G872" s="116">
        <f>SUM(MID(E872,1,1),MID(E872,2,1),MID(E872,3,1),MID(E872,4,1),MID(F872,1,1),MID(F872,2,1),MID(F872,4,1),MID(F872,5,1))</f>
        <v>32</v>
      </c>
      <c r="H872" s="116">
        <f>IF(MOD(G872,9)=0,9,MOD(G872,9))</f>
        <v>5</v>
      </c>
      <c r="I872" s="116" t="str">
        <f>IFERROR(MID("日月火水木金土",WEEKDAY(D872),1),"")</f>
        <v>火</v>
      </c>
      <c r="J872" s="306" t="s">
        <v>7169</v>
      </c>
      <c r="K872" s="203" t="str">
        <f>VLOOKUP(F872,石と花メイン,3,FALSE)</f>
        <v>◇金剛石</v>
      </c>
      <c r="L872" s="299" t="str">
        <f>VLOOKUP(F872,石と花メイン,4,FALSE)</f>
        <v>唐綿【パンヤ草】</v>
      </c>
      <c r="M872" s="395">
        <f>IF(OR(MONTH(F872)&lt;7,AND(MONTH(F872)=7,DAY(F872)&lt;=25)),
MOD(SUM((E872-1901)*365,259),260),
MOD(SUM((E872-1900)*365,259),260))</f>
        <v>219</v>
      </c>
      <c r="N872" s="121">
        <f>IF(AND(MONTH(F872)=7,DAY(F872)&gt;25),1,
ROUNDDOWN((SUM(VLOOKUP(MONTH(F872),D暦変換用数値,2,FALSE),DAY(F872))/28)+1,0))</f>
        <v>1</v>
      </c>
      <c r="O872" s="117">
        <f>IF(AND(MONTH(F872)=7,DAY(F872)&gt;25),DAY(F872)-25,
MOD((SUM(VLOOKUP(MONTH(F872),D暦変換用数値,2,FALSE),DAY(F872))),28)+1)</f>
        <v>10</v>
      </c>
      <c r="P872" s="408">
        <f>IF(OR(MONTH(F872)&lt;7,AND(MONTH(F872)=7,DAY(F872)&lt;=25)),
MOD(SUM((E872-1901)*365,(N872-1)*28,O872,258),260),
MOD(SUM((E872-1900)*365,(N872-1)*28,O872,258),260))</f>
        <v>228</v>
      </c>
      <c r="Q872" s="373" t="str">
        <f>VLOOKUP(MOD(P872,4),色,2,FALSE)</f>
        <v>黄色い</v>
      </c>
      <c r="R872" s="291" t="str">
        <f>VLOOKUP(MOD(P872,13),銀河の音,2,FALSE)</f>
        <v>共振の</v>
      </c>
      <c r="S872" s="384" t="str">
        <f>VLOOKUP(MOD(P872,20),太陽の紋章,2,FALSE)</f>
        <v>星</v>
      </c>
      <c r="T872" s="128" t="s">
        <v>7170</v>
      </c>
    </row>
    <row r="873" spans="1:20" s="80" customFormat="1" ht="13.5" customHeight="1">
      <c r="A873" s="76" t="str">
        <f>VLOOKUP(MOD(E873,10),十干,2,FALSE)</f>
        <v>甲</v>
      </c>
      <c r="B873" s="199" t="str">
        <f>VLOOKUP(MOD(E873,12),十二支,3,FALSE)</f>
        <v xml:space="preserve">03 水 </v>
      </c>
      <c r="C873" s="200" t="str">
        <f>VLOOKUP(F873,星座,3,TRUE)</f>
        <v xml:space="preserve">06 聖 </v>
      </c>
      <c r="D873" s="534">
        <v>23596</v>
      </c>
      <c r="E873" s="116">
        <f>IFERROR(YEAR(D873),LEFT(D873,4))</f>
        <v>1964</v>
      </c>
      <c r="F873" s="116" t="str">
        <f>IF(ISTEXT(D873),RIGHT(D873,5),TEXT(D873,"mm/dd"))</f>
        <v>08/07</v>
      </c>
      <c r="G873" s="116">
        <f>SUM(MID(E873,1,1),MID(E873,2,1),MID(E873,3,1),MID(E873,4,1),MID(F873,1,1),MID(F873,2,1),MID(F873,4,1),MID(F873,5,1))</f>
        <v>35</v>
      </c>
      <c r="H873" s="116">
        <f>IF(MOD(G873,9)=0,9,MOD(G873,9))</f>
        <v>8</v>
      </c>
      <c r="I873" s="116" t="str">
        <f>IFERROR(MID("日月火水木金土",WEEKDAY(D873),1),"")</f>
        <v>金</v>
      </c>
      <c r="J873" s="306" t="s">
        <v>7770</v>
      </c>
      <c r="K873" s="203" t="str">
        <f>VLOOKUP(F873,石と花メイン,3,FALSE)</f>
        <v>◆翠玉</v>
      </c>
      <c r="L873" s="299" t="str">
        <f>VLOOKUP(F873,石と花メイン,4,FALSE)</f>
        <v>石榴</v>
      </c>
      <c r="M873" s="395">
        <f>IF(OR(MONTH(F873)&lt;7,AND(MONTH(F873)=7,DAY(F873)&lt;=25)),
MOD(SUM((E873-1901)*365,259),260),
MOD(SUM((E873-1900)*365,259),260))</f>
        <v>219</v>
      </c>
      <c r="N873" s="121">
        <f>IF(AND(MONTH(F873)=7,DAY(F873)&gt;25),1,
ROUNDDOWN((SUM(VLOOKUP(MONTH(F873),D暦変換用数値,2,FALSE),DAY(F873))/28)+1,0))</f>
        <v>1</v>
      </c>
      <c r="O873" s="117">
        <f>IF(AND(MONTH(F873)=7,DAY(F873)&gt;25),DAY(F873)-25,
MOD((SUM(VLOOKUP(MONTH(F873),D暦変換用数値,2,FALSE),DAY(F873))),28)+1)</f>
        <v>13</v>
      </c>
      <c r="P873" s="408">
        <f>IF(OR(MONTH(F873)&lt;7,AND(MONTH(F873)=7,DAY(F873)&lt;=25)),
MOD(SUM((E873-1901)*365,(N873-1)*28,O873,258),260),
MOD(SUM((E873-1900)*365,(N873-1)*28,O873,258),260))</f>
        <v>231</v>
      </c>
      <c r="Q873" s="374" t="str">
        <f>VLOOKUP(MOD(P873,4),色,2,FALSE)</f>
        <v>青い</v>
      </c>
      <c r="R873" s="292" t="str">
        <f>VLOOKUP(MOD(P873,13),銀河の音,2,FALSE)</f>
        <v>惑星の</v>
      </c>
      <c r="S873" s="385" t="str">
        <f>VLOOKUP(MOD(P873,20),太陽の紋章,2,FALSE)</f>
        <v>猿</v>
      </c>
      <c r="T873" s="119" t="s">
        <v>7768</v>
      </c>
    </row>
    <row r="874" spans="1:20" s="80" customFormat="1" ht="13.5" customHeight="1">
      <c r="A874" s="50" t="str">
        <f>VLOOKUP(MOD(E874,10),十干,2,FALSE)</f>
        <v>甲</v>
      </c>
      <c r="B874" s="199" t="str">
        <f>VLOOKUP(MOD(E874,12),十二支,3,FALSE)</f>
        <v xml:space="preserve">03 水 </v>
      </c>
      <c r="C874" s="200" t="str">
        <f>VLOOKUP(F874,星座,3,TRUE)</f>
        <v xml:space="preserve">06 聖 </v>
      </c>
      <c r="D874" s="531">
        <v>23602</v>
      </c>
      <c r="E874" s="1">
        <f>IFERROR(YEAR(D874),LEFT(D874,4))</f>
        <v>1964</v>
      </c>
      <c r="F874" s="1" t="str">
        <f>IF(ISTEXT(D874),RIGHT(D874,5),TEXT(D874,"mm/dd"))</f>
        <v>08/13</v>
      </c>
      <c r="G874" s="1">
        <f>SUM(MID(E874,1,1),MID(E874,2,1),MID(E874,3,1),MID(E874,4,1),MID(F874,1,1),MID(F874,2,1),MID(F874,4,1),MID(F874,5,1))</f>
        <v>32</v>
      </c>
      <c r="H874" s="45">
        <f>IF(MOD(G874,9)=0,9,MOD(G874,9))</f>
        <v>5</v>
      </c>
      <c r="I874" s="45" t="str">
        <f>IFERROR(MID("日月火水木金土",WEEKDAY(D874),1),"")</f>
        <v>木</v>
      </c>
      <c r="J874" s="304" t="s">
        <v>809</v>
      </c>
      <c r="K874" s="202" t="str">
        <f>VLOOKUP(F874,石と花メイン,3,FALSE)</f>
        <v>◇金剛石</v>
      </c>
      <c r="L874" s="297" t="str">
        <f>VLOOKUP(F874,石と花メイン,4,FALSE)</f>
        <v>鷺草</v>
      </c>
      <c r="M874" s="393">
        <f>IF(OR(MONTH(F874)&lt;7,AND(MONTH(F874)=7,DAY(F874)&lt;=25)),
MOD(SUM((E874-1901)*365,259),260),
MOD(SUM((E874-1900)*365,259),260))</f>
        <v>219</v>
      </c>
      <c r="N874" s="390">
        <f>IF(AND(MONTH(F874)=7,DAY(F874)&gt;25),1,
ROUNDDOWN((SUM(VLOOKUP(MONTH(F874),D暦変換用数値,2,FALSE),DAY(F874))/28)+1,0))</f>
        <v>1</v>
      </c>
      <c r="O874" s="205">
        <f>IF(AND(MONTH(F874)=7,DAY(F874)&gt;25),DAY(F874)-25,
MOD((SUM(VLOOKUP(MONTH(F874),D暦変換用数値,2,FALSE),DAY(F874))),28)+1)</f>
        <v>19</v>
      </c>
      <c r="P874" s="406">
        <f>IF(OR(MONTH(F874)&lt;7,AND(MONTH(F874)=7,DAY(F874)&lt;=25)),
MOD(SUM((E874-1901)*365,(N874-1)*28,O874,258),260),
MOD(SUM((E874-1900)*365,(N874-1)*28,O874,258),260))</f>
        <v>237</v>
      </c>
      <c r="Q874" s="372" t="str">
        <f>VLOOKUP(MOD(P874,4),色,2,FALSE)</f>
        <v>赤い</v>
      </c>
      <c r="R874" s="290" t="str">
        <f>VLOOKUP(MOD(P874,13),銀河の音,2,FALSE)</f>
        <v>電気の</v>
      </c>
      <c r="S874" s="383" t="str">
        <f>VLOOKUP(MOD(P874,20),太陽の紋章,2,FALSE)</f>
        <v>地球</v>
      </c>
      <c r="T874" s="97" t="s">
        <v>1884</v>
      </c>
    </row>
    <row r="875" spans="1:20" s="80" customFormat="1" ht="13.5" customHeight="1">
      <c r="A875" s="50" t="str">
        <f>VLOOKUP(MOD(E875,10),十干,2,FALSE)</f>
        <v>甲</v>
      </c>
      <c r="B875" s="199" t="str">
        <f>VLOOKUP(MOD(E875,12),十二支,3,FALSE)</f>
        <v xml:space="preserve">03 水 </v>
      </c>
      <c r="C875" s="200" t="str">
        <f>VLOOKUP(F875,星座,3,TRUE)</f>
        <v xml:space="preserve">06 聖 </v>
      </c>
      <c r="D875" s="531">
        <v>23607</v>
      </c>
      <c r="E875" s="1">
        <f>IFERROR(YEAR(D875),LEFT(D875,4))</f>
        <v>1964</v>
      </c>
      <c r="F875" s="1" t="str">
        <f>IF(ISTEXT(D875),RIGHT(D875,5),TEXT(D875,"mm/dd"))</f>
        <v>08/18</v>
      </c>
      <c r="G875" s="1">
        <f>SUM(MID(E875,1,1),MID(E875,2,1),MID(E875,3,1),MID(E875,4,1),MID(F875,1,1),MID(F875,2,1),MID(F875,4,1),MID(F875,5,1))</f>
        <v>37</v>
      </c>
      <c r="H875" s="45">
        <f>IF(MOD(G875,9)=0,9,MOD(G875,9))</f>
        <v>1</v>
      </c>
      <c r="I875" s="45" t="str">
        <f>IFERROR(MID("日月火水木金土",WEEKDAY(D875),1),"")</f>
        <v>火</v>
      </c>
      <c r="J875" s="304" t="s">
        <v>810</v>
      </c>
      <c r="K875" s="202" t="str">
        <f>VLOOKUP(F875,石と花メイン,3,FALSE)</f>
        <v>◆藍玉</v>
      </c>
      <c r="L875" s="297" t="str">
        <f>VLOOKUP(F875,石と花メイン,4,FALSE)</f>
        <v>立葵【ホリーホック】</v>
      </c>
      <c r="M875" s="393">
        <f>IF(OR(MONTH(F875)&lt;7,AND(MONTH(F875)=7,DAY(F875)&lt;=25)),
MOD(SUM((E875-1901)*365,259),260),
MOD(SUM((E875-1900)*365,259),260))</f>
        <v>219</v>
      </c>
      <c r="N875" s="390">
        <f>IF(AND(MONTH(F875)=7,DAY(F875)&gt;25),1,
ROUNDDOWN((SUM(VLOOKUP(MONTH(F875),D暦変換用数値,2,FALSE),DAY(F875))/28)+1,0))</f>
        <v>1</v>
      </c>
      <c r="O875" s="205">
        <f>IF(AND(MONTH(F875)=7,DAY(F875)&gt;25),DAY(F875)-25,
MOD((SUM(VLOOKUP(MONTH(F875),D暦変換用数値,2,FALSE),DAY(F875))),28)+1)</f>
        <v>24</v>
      </c>
      <c r="P875" s="406">
        <f>IF(OR(MONTH(F875)&lt;7,AND(MONTH(F875)=7,DAY(F875)&lt;=25)),
MOD(SUM((E875-1901)*365,(N875-1)*28,O875,258),260),
MOD(SUM((E875-1900)*365,(N875-1)*28,O875,258),260))</f>
        <v>242</v>
      </c>
      <c r="Q875" s="375" t="str">
        <f>VLOOKUP(MOD(P875,4),色,2,FALSE)</f>
        <v>白い</v>
      </c>
      <c r="R875" s="293" t="str">
        <f>VLOOKUP(MOD(P875,13),銀河の音,2,FALSE)</f>
        <v>銀河の</v>
      </c>
      <c r="S875" s="386" t="str">
        <f>VLOOKUP(MOD(P875,20),太陽の紋章,2,FALSE)</f>
        <v>風</v>
      </c>
      <c r="T875" s="98" t="s">
        <v>3736</v>
      </c>
    </row>
    <row r="876" spans="1:20" s="80" customFormat="1" ht="13.5" customHeight="1">
      <c r="A876" s="50" t="str">
        <f>VLOOKUP(MOD(E876,10),十干,2,FALSE)</f>
        <v>甲</v>
      </c>
      <c r="B876" s="199" t="str">
        <f>VLOOKUP(MOD(E876,12),十二支,3,FALSE)</f>
        <v xml:space="preserve">03 水 </v>
      </c>
      <c r="C876" s="200" t="str">
        <f>VLOOKUP(F876,星座,3,TRUE)</f>
        <v xml:space="preserve">06 聖 </v>
      </c>
      <c r="D876" s="531">
        <v>23609</v>
      </c>
      <c r="E876" s="1">
        <f>IFERROR(YEAR(D876),LEFT(D876,4))</f>
        <v>1964</v>
      </c>
      <c r="F876" s="1" t="str">
        <f>IF(ISTEXT(D876),RIGHT(D876,5),TEXT(D876,"mm/dd"))</f>
        <v>08/20</v>
      </c>
      <c r="G876" s="1">
        <f>SUM(MID(E876,1,1),MID(E876,2,1),MID(E876,3,1),MID(E876,4,1),MID(F876,1,1),MID(F876,2,1),MID(F876,4,1),MID(F876,5,1))</f>
        <v>30</v>
      </c>
      <c r="H876" s="45">
        <f>IF(MOD(G876,9)=0,9,MOD(G876,9))</f>
        <v>3</v>
      </c>
      <c r="I876" s="45" t="str">
        <f>IFERROR(MID("日月火水木金土",WEEKDAY(D876),1),"")</f>
        <v>木</v>
      </c>
      <c r="J876" s="304" t="s">
        <v>811</v>
      </c>
      <c r="K876" s="202" t="str">
        <f>VLOOKUP(F876,石と花メイン,3,FALSE)</f>
        <v>◆黄玉</v>
      </c>
      <c r="L876" s="297" t="str">
        <f>VLOOKUP(F876,石と花メイン,4,FALSE)</f>
        <v>アーティチョーク【朝鮮薊】</v>
      </c>
      <c r="M876" s="393">
        <f>IF(OR(MONTH(F876)&lt;7,AND(MONTH(F876)=7,DAY(F876)&lt;=25)),
MOD(SUM((E876-1901)*365,259),260),
MOD(SUM((E876-1900)*365,259),260))</f>
        <v>219</v>
      </c>
      <c r="N876" s="390">
        <f>IF(AND(MONTH(F876)=7,DAY(F876)&gt;25),1,
ROUNDDOWN((SUM(VLOOKUP(MONTH(F876),D暦変換用数値,2,FALSE),DAY(F876))/28)+1,0))</f>
        <v>1</v>
      </c>
      <c r="O876" s="205">
        <f>IF(AND(MONTH(F876)=7,DAY(F876)&gt;25),DAY(F876)-25,
MOD((SUM(VLOOKUP(MONTH(F876),D暦変換用数値,2,FALSE),DAY(F876))),28)+1)</f>
        <v>26</v>
      </c>
      <c r="P876" s="406">
        <f>IF(OR(MONTH(F876)&lt;7,AND(MONTH(F876)=7,DAY(F876)&lt;=25)),
MOD(SUM((E876-1901)*365,(N876-1)*28,O876,258),260),
MOD(SUM((E876-1900)*365,(N876-1)*28,O876,258),260))</f>
        <v>244</v>
      </c>
      <c r="Q876" s="373" t="str">
        <f>VLOOKUP(MOD(P876,4),色,2,FALSE)</f>
        <v>黄色い</v>
      </c>
      <c r="R876" s="291" t="str">
        <f>VLOOKUP(MOD(P876,13),銀河の音,2,FALSE)</f>
        <v>惑星の</v>
      </c>
      <c r="S876" s="384" t="str">
        <f>VLOOKUP(MOD(P876,20),太陽の紋章,2,FALSE)</f>
        <v>種</v>
      </c>
      <c r="T876" s="98" t="s">
        <v>3736</v>
      </c>
    </row>
    <row r="877" spans="1:20" s="80" customFormat="1" ht="13.5" customHeight="1">
      <c r="A877" s="334" t="str">
        <f>VLOOKUP(MOD(E877,10),十干,2,FALSE)</f>
        <v>甲</v>
      </c>
      <c r="B877" s="331" t="str">
        <f>VLOOKUP(MOD(E877,12),十二支,3,FALSE)</f>
        <v xml:space="preserve">03 水 </v>
      </c>
      <c r="C877" s="332" t="str">
        <f>VLOOKUP(F877,星座,3,TRUE)</f>
        <v xml:space="preserve">06 聖 </v>
      </c>
      <c r="D877" s="540">
        <v>23611</v>
      </c>
      <c r="E877" s="131">
        <f>IFERROR(YEAR(D877),LEFT(D877,4))</f>
        <v>1964</v>
      </c>
      <c r="F877" s="538" t="str">
        <f>IF(ISTEXT(D877),RIGHT(D877,5),TEXT(D877,"mm/dd"))</f>
        <v>08/22</v>
      </c>
      <c r="G877" s="131">
        <f>SUM(MID(E877,1,1),MID(E877,2,1),MID(E877,3,1),MID(E877,4,1),MID(F877,1,1),MID(F877,2,1),MID(F877,4,1),MID(F877,5,1))</f>
        <v>32</v>
      </c>
      <c r="H877" s="131">
        <f>IF(MOD(G877,9)=0,9,MOD(G877,9))</f>
        <v>5</v>
      </c>
      <c r="I877" s="131" t="str">
        <f>IFERROR(MID("日月火水木金土",WEEKDAY(D877),1),"")</f>
        <v>土</v>
      </c>
      <c r="J877" s="306" t="s">
        <v>8958</v>
      </c>
      <c r="K877" s="335" t="str">
        <f>VLOOKUP(F877,石と花メイン,3,FALSE)</f>
        <v>●琥珀</v>
      </c>
      <c r="L877" s="302" t="str">
        <f>VLOOKUP(F877,石と花メイン,4,FALSE)</f>
        <v>下野草【繍線花】</v>
      </c>
      <c r="M877" s="396">
        <f>IF(OR(MONTH(F877)&lt;7,AND(MONTH(F877)=7,DAY(F877)&lt;=25)),
MOD(SUM((E877-1901)*365,259),260),
MOD(SUM((E877-1900)*365,259),260))</f>
        <v>219</v>
      </c>
      <c r="N877" s="335">
        <f>IF(AND(MONTH(F877)=7,DAY(F877)&gt;25),1,
ROUNDDOWN((SUM(VLOOKUP(MONTH(F877),D暦変換用数値,2,FALSE),DAY(F877))/28)+1,0))</f>
        <v>1</v>
      </c>
      <c r="O877" s="132">
        <f>IF(AND(MONTH(F877)=7,DAY(F877)&gt;25),DAY(F877)-25,
MOD((SUM(VLOOKUP(MONTH(F877),D暦変換用数値,2,FALSE),DAY(F877))),28)+1)</f>
        <v>28</v>
      </c>
      <c r="P877" s="404">
        <f>IF(OR(MONTH(F877)&lt;7,AND(MONTH(F877)=7,DAY(F877)&lt;=25)),
MOD(SUM((E877-1901)*365,(N877-1)*28,O877,258),260),
MOD(SUM((E877-1900)*365,(N877-1)*28,O877,258),260))</f>
        <v>246</v>
      </c>
      <c r="Q877" s="376" t="str">
        <f>VLOOKUP(MOD(P877,4),色,2,FALSE)</f>
        <v>白い</v>
      </c>
      <c r="R877" s="333" t="str">
        <f>VLOOKUP(MOD(P877,13),銀河の音,2,FALSE)</f>
        <v>水晶の</v>
      </c>
      <c r="S877" s="387" t="str">
        <f>VLOOKUP(MOD(P877,20),太陽の紋章,2,FALSE)</f>
        <v>世界の橋渡し</v>
      </c>
      <c r="T877" s="129" t="s">
        <v>8961</v>
      </c>
    </row>
    <row r="878" spans="1:20" s="80" customFormat="1" ht="13.5" customHeight="1">
      <c r="A878" s="50" t="str">
        <f>VLOOKUP(MOD(E878,10),十干,2,FALSE)</f>
        <v>丙</v>
      </c>
      <c r="B878" s="199" t="str">
        <f>VLOOKUP(MOD(E878,12),十二支,3,FALSE)</f>
        <v xml:space="preserve">03 水 </v>
      </c>
      <c r="C878" s="200" t="str">
        <f>VLOOKUP(F878,星座,3,TRUE)</f>
        <v xml:space="preserve">06 聖 </v>
      </c>
      <c r="D878" s="531">
        <v>27967</v>
      </c>
      <c r="E878" s="1">
        <f>IFERROR(YEAR(D878),LEFT(D878,4))</f>
        <v>1976</v>
      </c>
      <c r="F878" s="1" t="str">
        <f>IF(ISTEXT(D878),RIGHT(D878,5),TEXT(D878,"mm/dd"))</f>
        <v>07/26</v>
      </c>
      <c r="G878" s="1">
        <f>SUM(MID(E878,1,1),MID(E878,2,1),MID(E878,3,1),MID(E878,4,1),MID(F878,1,1),MID(F878,2,1),MID(F878,4,1),MID(F878,5,1))</f>
        <v>38</v>
      </c>
      <c r="H878" s="45">
        <f>IF(MOD(G878,9)=0,9,MOD(G878,9))</f>
        <v>2</v>
      </c>
      <c r="I878" s="45" t="str">
        <f>IFERROR(MID("日月火水木金土",WEEKDAY(D878),1),"")</f>
        <v>月</v>
      </c>
      <c r="J878" s="304" t="s">
        <v>812</v>
      </c>
      <c r="K878" s="202" t="str">
        <f>VLOOKUP(F878,石と花メイン,3,FALSE)</f>
        <v>◆藍玉</v>
      </c>
      <c r="L878" s="297" t="str">
        <f>VLOOKUP(F878,石と花メイン,4,FALSE)</f>
        <v>苦蓬/苦艾</v>
      </c>
      <c r="M878" s="393">
        <f>IF(OR(MONTH(F878)&lt;7,AND(MONTH(F878)=7,DAY(F878)&lt;=25)),
MOD(SUM((E878-1901)*365,259),260),
MOD(SUM((E878-1900)*365,259),260))</f>
        <v>179</v>
      </c>
      <c r="N878" s="390">
        <f>IF(AND(MONTH(F878)=7,DAY(F878)&gt;25),1,
ROUNDDOWN((SUM(VLOOKUP(MONTH(F878),D暦変換用数値,2,FALSE),DAY(F878))/28)+1,0))</f>
        <v>1</v>
      </c>
      <c r="O878" s="205">
        <f>IF(AND(MONTH(F878)=7,DAY(F878)&gt;25),DAY(F878)-25,
MOD((SUM(VLOOKUP(MONTH(F878),D暦変換用数値,2,FALSE),DAY(F878))),28)+1)</f>
        <v>1</v>
      </c>
      <c r="P878" s="406">
        <f>IF(OR(MONTH(F878)&lt;7,AND(MONTH(F878)=7,DAY(F878)&lt;=25)),
MOD(SUM((E878-1901)*365,(N878-1)*28,O878,258),260),
MOD(SUM((E878-1900)*365,(N878-1)*28,O878,258),260))</f>
        <v>179</v>
      </c>
      <c r="Q878" s="374" t="str">
        <f>VLOOKUP(MOD(P878,4),色,2,FALSE)</f>
        <v>青い</v>
      </c>
      <c r="R878" s="292" t="str">
        <f>VLOOKUP(MOD(P878,13),銀河の音,2,FALSE)</f>
        <v>惑星の</v>
      </c>
      <c r="S878" s="385" t="str">
        <f>VLOOKUP(MOD(P878,20),太陽の紋章,2,FALSE)</f>
        <v>嵐</v>
      </c>
      <c r="T878" s="97" t="s">
        <v>5545</v>
      </c>
    </row>
    <row r="879" spans="1:20" s="80" customFormat="1" ht="13.5" customHeight="1">
      <c r="A879" s="334" t="str">
        <f>VLOOKUP(MOD(E879,10),十干,2,FALSE)</f>
        <v>戊</v>
      </c>
      <c r="B879" s="331" t="str">
        <f>VLOOKUP(MOD(E879,12),十二支,3,FALSE)</f>
        <v xml:space="preserve">03 水 </v>
      </c>
      <c r="C879" s="332" t="str">
        <f>VLOOKUP(F879,星座,3,TRUE)</f>
        <v xml:space="preserve">06 聖 </v>
      </c>
      <c r="D879" s="534">
        <v>32350</v>
      </c>
      <c r="E879" s="131">
        <f>IFERROR(YEAR(D879),LEFT(D879,4))</f>
        <v>1988</v>
      </c>
      <c r="F879" s="131" t="str">
        <f>IF(ISTEXT(D879),RIGHT(D879,5),TEXT(D879,"mm/dd"))</f>
        <v>07/26</v>
      </c>
      <c r="G879" s="131">
        <f>SUM(MID(E879,1,1),MID(E879,2,1),MID(E879,3,1),MID(E879,4,1),MID(F879,1,1),MID(F879,2,1),MID(F879,4,1),MID(F879,5,1))</f>
        <v>41</v>
      </c>
      <c r="H879" s="131">
        <f>IF(MOD(G879,9)=0,9,MOD(G879,9))</f>
        <v>5</v>
      </c>
      <c r="I879" s="131" t="str">
        <f>IFERROR(MID("日月火水木金土",WEEKDAY(D879),1),"")</f>
        <v>火</v>
      </c>
      <c r="J879" s="306" t="s">
        <v>8183</v>
      </c>
      <c r="K879" s="335" t="str">
        <f>VLOOKUP(F879,石と花メイン,3,FALSE)</f>
        <v>◆藍玉</v>
      </c>
      <c r="L879" s="302" t="str">
        <f>VLOOKUP(F879,石と花メイン,4,FALSE)</f>
        <v>苦蓬/苦艾</v>
      </c>
      <c r="M879" s="396">
        <f>IF(OR(MONTH(F879)&lt;7,AND(MONTH(F879)=7,DAY(F879)&lt;=25)),
MOD(SUM((E879-1901)*365,259),260),
MOD(SUM((E879-1900)*365,259),260))</f>
        <v>139</v>
      </c>
      <c r="N879" s="335">
        <f>IF(AND(MONTH(F879)=7,DAY(F879)&gt;25),1,
ROUNDDOWN((SUM(VLOOKUP(MONTH(F879),D暦変換用数値,2,FALSE),DAY(F879))/28)+1,0))</f>
        <v>1</v>
      </c>
      <c r="O879" s="132">
        <f>IF(AND(MONTH(F879)=7,DAY(F879)&gt;25),DAY(F879)-25,
MOD((SUM(VLOOKUP(MONTH(F879),D暦変換用数値,2,FALSE),DAY(F879))),28)+1)</f>
        <v>1</v>
      </c>
      <c r="P879" s="404">
        <f>IF(OR(MONTH(F879)&lt;7,AND(MONTH(F879)=7,DAY(F879)&lt;=25)),
MOD(SUM((E879-1901)*365,(N879-1)*28,O879,258),260),
MOD(SUM((E879-1900)*365,(N879-1)*28,O879,258),260))</f>
        <v>139</v>
      </c>
      <c r="Q879" s="376" t="str">
        <f>VLOOKUP(MOD(P879,4),色,2,FALSE)</f>
        <v>青い</v>
      </c>
      <c r="R879" s="333" t="str">
        <f>VLOOKUP(MOD(P879,13),銀河の音,2,FALSE)</f>
        <v>太陽の</v>
      </c>
      <c r="S879" s="387" t="str">
        <f>VLOOKUP(MOD(P879,20),太陽の紋章,2,FALSE)</f>
        <v>嵐</v>
      </c>
      <c r="T879" s="119" t="s">
        <v>8181</v>
      </c>
    </row>
    <row r="880" spans="1:20" s="80" customFormat="1" ht="13.5" customHeight="1">
      <c r="A880" s="76" t="str">
        <f>VLOOKUP(MOD(E880,10),十干,2,FALSE)</f>
        <v>戊</v>
      </c>
      <c r="B880" s="199" t="str">
        <f>VLOOKUP(MOD(E880,12),十二支,3,FALSE)</f>
        <v xml:space="preserve">03 水 </v>
      </c>
      <c r="C880" s="200" t="str">
        <f>VLOOKUP(F880,星座,3,TRUE)</f>
        <v xml:space="preserve">06 聖 </v>
      </c>
      <c r="D880" s="534">
        <v>32372</v>
      </c>
      <c r="E880" s="116">
        <f>IFERROR(YEAR(D880),LEFT(D880,4))</f>
        <v>1988</v>
      </c>
      <c r="F880" s="116" t="str">
        <f>IF(ISTEXT(D880),RIGHT(D880,5),TEXT(D880,"mm/dd"))</f>
        <v>08/17</v>
      </c>
      <c r="G880" s="116">
        <f>SUM(MID(E880,1,1),MID(E880,2,1),MID(E880,3,1),MID(E880,4,1),MID(F880,1,1),MID(F880,2,1),MID(F880,4,1),MID(F880,5,1))</f>
        <v>42</v>
      </c>
      <c r="H880" s="116">
        <f>IF(MOD(G880,9)=0,9,MOD(G880,9))</f>
        <v>6</v>
      </c>
      <c r="I880" s="116" t="str">
        <f>IFERROR(MID("日月火水木金土",WEEKDAY(D880),1),"")</f>
        <v>水</v>
      </c>
      <c r="J880" s="306" t="s">
        <v>7444</v>
      </c>
      <c r="K880" s="203" t="str">
        <f>VLOOKUP(F880,石と花メイン,3,FALSE)</f>
        <v>◆青玉</v>
      </c>
      <c r="L880" s="299" t="str">
        <f>VLOOKUP(F880,石と花メイン,4,FALSE)</f>
        <v>合歓の木/棔</v>
      </c>
      <c r="M880" s="395">
        <f>IF(OR(MONTH(F880)&lt;7,AND(MONTH(F880)=7,DAY(F880)&lt;=25)),
MOD(SUM((E880-1901)*365,259),260),
MOD(SUM((E880-1900)*365,259),260))</f>
        <v>139</v>
      </c>
      <c r="N880" s="121">
        <f>IF(AND(MONTH(F880)=7,DAY(F880)&gt;25),1,
ROUNDDOWN((SUM(VLOOKUP(MONTH(F880),D暦変換用数値,2,FALSE),DAY(F880))/28)+1,0))</f>
        <v>1</v>
      </c>
      <c r="O880" s="117">
        <f>IF(AND(MONTH(F880)=7,DAY(F880)&gt;25),DAY(F880)-25,
MOD((SUM(VLOOKUP(MONTH(F880),D暦変換用数値,2,FALSE),DAY(F880))),28)+1)</f>
        <v>23</v>
      </c>
      <c r="P880" s="408">
        <f>IF(OR(MONTH(F880)&lt;7,AND(MONTH(F880)=7,DAY(F880)&lt;=25)),
MOD(SUM((E880-1901)*365,(N880-1)*28,O880,258),260),
MOD(SUM((E880-1900)*365,(N880-1)*28,O880,258),260))</f>
        <v>161</v>
      </c>
      <c r="Q880" s="372" t="str">
        <f>VLOOKUP(MOD(P880,4),色,2,FALSE)</f>
        <v>赤い</v>
      </c>
      <c r="R880" s="290" t="str">
        <f>VLOOKUP(MOD(P880,13),銀河の音,2,FALSE)</f>
        <v>倍音の</v>
      </c>
      <c r="S880" s="383" t="str">
        <f>VLOOKUP(MOD(P880,20),太陽の紋章,2,FALSE)</f>
        <v>竜</v>
      </c>
      <c r="T880" s="118"/>
    </row>
    <row r="881" spans="1:20" s="80" customFormat="1" ht="13.5" customHeight="1">
      <c r="A881" s="285" t="str">
        <f>VLOOKUP(MOD(E881,10),十干,2,FALSE)</f>
        <v>壬</v>
      </c>
      <c r="B881" s="283" t="str">
        <f>VLOOKUP(MOD(E881,12),十二支,3,FALSE)</f>
        <v xml:space="preserve">03 水 </v>
      </c>
      <c r="C881" s="284" t="str">
        <f>VLOOKUP(F881,星座,3,TRUE)</f>
        <v xml:space="preserve">06 聖 </v>
      </c>
      <c r="D881" s="530">
        <v>41140</v>
      </c>
      <c r="E881" s="83">
        <f>IFERROR(YEAR(D881),LEFT(D881,4))</f>
        <v>2012</v>
      </c>
      <c r="F881" s="83" t="str">
        <f>IF(ISTEXT(D881),RIGHT(D881,5),TEXT(D881,"mm/dd"))</f>
        <v>08/19</v>
      </c>
      <c r="G881" s="83">
        <f>SUM(MID(E881,1,1),MID(E881,2,1),MID(E881,3,1),MID(E881,4,1),MID(F881,1,1),MID(F881,2,1),MID(F881,4,1),MID(F881,5,1))</f>
        <v>23</v>
      </c>
      <c r="H881" s="83">
        <f>IF(MOD(G881,9)=0,9,MOD(G881,9))</f>
        <v>5</v>
      </c>
      <c r="I881" s="83" t="str">
        <f>IFERROR(MID("日月火水木金土",WEEKDAY(D881),1),"")</f>
        <v>日</v>
      </c>
      <c r="J881" s="308" t="s">
        <v>8613</v>
      </c>
      <c r="K881" s="330" t="str">
        <f>VLOOKUP(F881,石と花メイン,3,FALSE)</f>
        <v>◆翠玉</v>
      </c>
      <c r="L881" s="296" t="str">
        <f>VLOOKUP(F881,石と花メイン,4,FALSE)</f>
        <v>凌霄花</v>
      </c>
      <c r="M881" s="392">
        <f>IF(OR(MONTH(F881)&lt;7,AND(MONTH(F881)=7,DAY(F881)&lt;=25)),
MOD(SUM((E881-1901)*365,259),260),
MOD(SUM((E881-1900)*365,259),260))</f>
        <v>59</v>
      </c>
      <c r="N881" s="330">
        <f>IF(AND(MONTH(F881)=7,DAY(F881)&gt;25),1,
ROUNDDOWN((SUM(VLOOKUP(MONTH(F881),D暦変換用数値,2,FALSE),DAY(F881))/28)+1,0))</f>
        <v>1</v>
      </c>
      <c r="O881" s="84">
        <f>IF(AND(MONTH(F881)=7,DAY(F881)&gt;25),DAY(F881)-25,
MOD((SUM(VLOOKUP(MONTH(F881),D暦変換用数値,2,FALSE),DAY(F881))),28)+1)</f>
        <v>25</v>
      </c>
      <c r="P881" s="405">
        <f>IF(OR(MONTH(F881)&lt;7,AND(MONTH(F881)=7,DAY(F881)&lt;=25)),
MOD(SUM((E881-1901)*365,(N881-1)*28,O881,258),260),
MOD(SUM((E881-1900)*365,(N881-1)*28,O881,258),260))</f>
        <v>83</v>
      </c>
      <c r="Q881" s="371" t="str">
        <f>VLOOKUP(MOD(P881,4),色,2,FALSE)</f>
        <v>青い</v>
      </c>
      <c r="R881" s="289" t="str">
        <f>VLOOKUP(MOD(P881,13),銀河の音,2,FALSE)</f>
        <v>倍音の</v>
      </c>
      <c r="S881" s="382" t="str">
        <f>VLOOKUP(MOD(P881,20),太陽の紋章,2,FALSE)</f>
        <v>夜</v>
      </c>
      <c r="T881" s="102" t="s">
        <v>8614</v>
      </c>
    </row>
    <row r="882" spans="1:20" s="80" customFormat="1" ht="13.5" customHeight="1">
      <c r="A882" s="285" t="str">
        <f>VLOOKUP(MOD(E882,10),十干,2,FALSE)</f>
        <v>壬</v>
      </c>
      <c r="B882" s="283" t="str">
        <f>VLOOKUP(MOD(E882,12),十二支,3,FALSE)</f>
        <v xml:space="preserve">03 水 </v>
      </c>
      <c r="C882" s="284" t="str">
        <f>VLOOKUP(F882,星座,3,TRUE)</f>
        <v xml:space="preserve">06 聖 </v>
      </c>
      <c r="D882" s="530">
        <v>41141</v>
      </c>
      <c r="E882" s="83">
        <f>IFERROR(YEAR(D882),LEFT(D882,4))</f>
        <v>2012</v>
      </c>
      <c r="F882" s="83" t="str">
        <f>IF(ISTEXT(D882),RIGHT(D882,5),TEXT(D882,"mm/dd"))</f>
        <v>08/20</v>
      </c>
      <c r="G882" s="83">
        <f>SUM(MID(E882,1,1),MID(E882,2,1),MID(E882,3,1),MID(E882,4,1),MID(F882,1,1),MID(F882,2,1),MID(F882,4,1),MID(F882,5,1))</f>
        <v>15</v>
      </c>
      <c r="H882" s="83">
        <f>IF(MOD(G882,9)=0,9,MOD(G882,9))</f>
        <v>6</v>
      </c>
      <c r="I882" s="83" t="str">
        <f>IFERROR(MID("日月火水木金土",WEEKDAY(D882),1),"")</f>
        <v>月</v>
      </c>
      <c r="J882" s="308" t="s">
        <v>8623</v>
      </c>
      <c r="K882" s="330" t="str">
        <f>VLOOKUP(F882,石と花メイン,3,FALSE)</f>
        <v>◆黄玉</v>
      </c>
      <c r="L882" s="296" t="str">
        <f>VLOOKUP(F882,石と花メイン,4,FALSE)</f>
        <v>アーティチョーク【朝鮮薊】</v>
      </c>
      <c r="M882" s="392">
        <f>IF(OR(MONTH(F882)&lt;7,AND(MONTH(F882)=7,DAY(F882)&lt;=25)),
MOD(SUM((E882-1901)*365,259),260),
MOD(SUM((E882-1900)*365,259),260))</f>
        <v>59</v>
      </c>
      <c r="N882" s="330">
        <f>IF(AND(MONTH(F882)=7,DAY(F882)&gt;25),1,
ROUNDDOWN((SUM(VLOOKUP(MONTH(F882),D暦変換用数値,2,FALSE),DAY(F882))/28)+1,0))</f>
        <v>1</v>
      </c>
      <c r="O882" s="84">
        <f>IF(AND(MONTH(F882)=7,DAY(F882)&gt;25),DAY(F882)-25,
MOD((SUM(VLOOKUP(MONTH(F882),D暦変換用数値,2,FALSE),DAY(F882))),28)+1)</f>
        <v>26</v>
      </c>
      <c r="P882" s="405">
        <f>IF(OR(MONTH(F882)&lt;7,AND(MONTH(F882)=7,DAY(F882)&lt;=25)),
MOD(SUM((E882-1901)*365,(N882-1)*28,O882,258),260),
MOD(SUM((E882-1900)*365,(N882-1)*28,O882,258),260))</f>
        <v>84</v>
      </c>
      <c r="Q882" s="371" t="str">
        <f>VLOOKUP(MOD(P882,4),色,2,FALSE)</f>
        <v>黄色い</v>
      </c>
      <c r="R882" s="289" t="str">
        <f>VLOOKUP(MOD(P882,13),銀河の音,2,FALSE)</f>
        <v>律動の</v>
      </c>
      <c r="S882" s="382" t="str">
        <f>VLOOKUP(MOD(P882,20),太陽の紋章,2,FALSE)</f>
        <v>種</v>
      </c>
      <c r="T882" s="92" t="s">
        <v>8624</v>
      </c>
    </row>
    <row r="883" spans="1:20" s="80" customFormat="1" ht="13.5" customHeight="1">
      <c r="A883" s="282" t="str">
        <f>VLOOKUP(MOD(E883,10),十干,2,FALSE)</f>
        <v>丙</v>
      </c>
      <c r="B883" s="283" t="str">
        <f>VLOOKUP(MOD(E883,12),十二支,3,FALSE)</f>
        <v xml:space="preserve">03 水 </v>
      </c>
      <c r="C883" s="284" t="str">
        <f>VLOOKUP(F883,星座,3,TRUE)</f>
        <v xml:space="preserve">06 聖 </v>
      </c>
      <c r="D883" s="533" t="s">
        <v>8689</v>
      </c>
      <c r="E883" s="83" t="str">
        <f>IFERROR(YEAR(D883),LEFT(D883,4))</f>
        <v>1856</v>
      </c>
      <c r="F883" s="83" t="str">
        <f>IF(ISTEXT(D883),RIGHT(D883,5),TEXT(D883,"mm/dd"))</f>
        <v>07/29</v>
      </c>
      <c r="G883" s="83">
        <f>SUM(MID(E883,1,1),MID(E883,2,1),MID(E883,3,1),MID(E883,4,1),MID(F883,1,1),MID(F883,2,1),MID(F883,4,1),MID(F883,5,1))</f>
        <v>38</v>
      </c>
      <c r="H883" s="83">
        <f>IF(MOD(G883,9)=0,9,MOD(G883,9))</f>
        <v>2</v>
      </c>
      <c r="I883" s="83" t="str">
        <f>IFERROR(MID("日月火水木金土",WEEKDAY(D883),1),"")</f>
        <v/>
      </c>
      <c r="J883" s="303" t="s">
        <v>6602</v>
      </c>
      <c r="K883" s="87" t="str">
        <f>VLOOKUP(F883,石と花メイン,3,FALSE)</f>
        <v>◆柘榴石</v>
      </c>
      <c r="L883" s="296" t="str">
        <f>VLOOKUP(F883,石と花メイン,4,FALSE)</f>
        <v>アンスリウム【大紅団扇】</v>
      </c>
      <c r="M883" s="392">
        <f>IF(OR(MONTH(F883)&lt;7,AND(MONTH(F883)=7,DAY(F883)&lt;=25)),
MOD(SUM((E883-1901)*365,259),260),
MOD(SUM((E883-1900)*365,259),260))</f>
        <v>59</v>
      </c>
      <c r="N883" s="330">
        <f>IF(AND(MONTH(F883)=7,DAY(F883)&gt;25),1,
ROUNDDOWN((SUM(VLOOKUP(MONTH(F883),D暦変換用数値,2,FALSE),DAY(F883))/28)+1,0))</f>
        <v>1</v>
      </c>
      <c r="O883" s="84">
        <f>IF(AND(MONTH(F883)=7,DAY(F883)&gt;25),DAY(F883)-25,
MOD((SUM(VLOOKUP(MONTH(F883),D暦変換用数値,2,FALSE),DAY(F883))),28)+1)</f>
        <v>4</v>
      </c>
      <c r="P883" s="405">
        <f>IF(OR(MONTH(F883)&lt;7,AND(MONTH(F883)=7,DAY(F883)&lt;=25)),
MOD(SUM((E883-1901)*365,(N883-1)*28,O883,258),260),
MOD(SUM((E883-1900)*365,(N883-1)*28,O883,258),260))</f>
        <v>62</v>
      </c>
      <c r="Q883" s="371" t="str">
        <f>VLOOKUP(MOD(P883,4),色,2,FALSE)</f>
        <v>白い</v>
      </c>
      <c r="R883" s="289" t="str">
        <f>VLOOKUP(MOD(P883,13),銀河の音,2,FALSE)</f>
        <v>惑星の</v>
      </c>
      <c r="S883" s="382" t="str">
        <f>VLOOKUP(MOD(P883,20),太陽の紋章,2,FALSE)</f>
        <v>風</v>
      </c>
      <c r="T883" s="102" t="s">
        <v>5887</v>
      </c>
    </row>
    <row r="884" spans="1:20" s="80" customFormat="1" ht="13.5" customHeight="1">
      <c r="A884" s="50" t="str">
        <f>VLOOKUP(MOD(E884,10),十干,2,FALSE)</f>
        <v>壬</v>
      </c>
      <c r="B884" s="199" t="str">
        <f>VLOOKUP(MOD(E884,12),十二支,3,FALSE)</f>
        <v xml:space="preserve">03 水 </v>
      </c>
      <c r="C884" s="200" t="str">
        <f>VLOOKUP(F884,星座,3,TRUE)</f>
        <v xml:space="preserve">06 聖 </v>
      </c>
      <c r="D884" s="531" t="s">
        <v>5541</v>
      </c>
      <c r="E884" s="1" t="str">
        <f>IFERROR(YEAR(D884),LEFT(D884,4))</f>
        <v>1892</v>
      </c>
      <c r="F884" s="1" t="str">
        <f>IF(ISTEXT(D884),RIGHT(D884,5),TEXT(D884,"mm/dd"))</f>
        <v>08/01</v>
      </c>
      <c r="G884" s="1">
        <f>SUM(MID(E884,1,1),MID(E884,2,1),MID(E884,3,1),MID(E884,4,1),MID(F884,1,1),MID(F884,2,1),MID(F884,4,1),MID(F884,5,1))</f>
        <v>29</v>
      </c>
      <c r="H884" s="45">
        <f>IF(MOD(G884,9)=0,9,MOD(G884,9))</f>
        <v>2</v>
      </c>
      <c r="I884" s="45" t="str">
        <f>IFERROR(MID("日月火水木金土",WEEKDAY(D884),1),"")</f>
        <v/>
      </c>
      <c r="J884" s="304" t="s">
        <v>8524</v>
      </c>
      <c r="K884" s="202" t="str">
        <f>VLOOKUP(F884,石と花メイン,3,FALSE)</f>
        <v>■赤縞瑪瑙</v>
      </c>
      <c r="L884" s="297" t="str">
        <f>VLOOKUP(F884,石と花メイン,4,FALSE)</f>
        <v>鹿ノ子百合</v>
      </c>
      <c r="M884" s="393">
        <f>IF(OR(MONTH(F884)&lt;7,AND(MONTH(F884)=7,DAY(F884)&lt;=25)),
MOD(SUM((E884-1901)*365,259),260),
MOD(SUM((E884-1900)*365,259),260))</f>
        <v>199</v>
      </c>
      <c r="N884" s="390">
        <f>IF(AND(MONTH(F884)=7,DAY(F884)&gt;25),1,
ROUNDDOWN((SUM(VLOOKUP(MONTH(F884),D暦変換用数値,2,FALSE),DAY(F884))/28)+1,0))</f>
        <v>1</v>
      </c>
      <c r="O884" s="205">
        <f>IF(AND(MONTH(F884)=7,DAY(F884)&gt;25),DAY(F884)-25,
MOD((SUM(VLOOKUP(MONTH(F884),D暦変換用数値,2,FALSE),DAY(F884))),28)+1)</f>
        <v>7</v>
      </c>
      <c r="P884" s="406">
        <f>IF(OR(MONTH(F884)&lt;7,AND(MONTH(F884)=7,DAY(F884)&lt;=25)),
MOD(SUM((E884-1901)*365,(N884-1)*28,O884,258),260),
MOD(SUM((E884-1900)*365,(N884-1)*28,O884,258),260))</f>
        <v>205</v>
      </c>
      <c r="Q884" s="372" t="str">
        <f>VLOOKUP(MOD(P884,4),色,2,FALSE)</f>
        <v>赤い</v>
      </c>
      <c r="R884" s="290" t="str">
        <f>VLOOKUP(MOD(P884,13),銀河の音,2,FALSE)</f>
        <v>惑星の</v>
      </c>
      <c r="S884" s="383" t="str">
        <f>VLOOKUP(MOD(P884,20),太陽の紋章,2,FALSE)</f>
        <v>蛇</v>
      </c>
      <c r="T884" s="111" t="s">
        <v>5542</v>
      </c>
    </row>
    <row r="885" spans="1:20" s="80" customFormat="1" ht="13.5" customHeight="1">
      <c r="A885" s="50" t="str">
        <f>VLOOKUP(MOD(E885,10),十干,2,FALSE)</f>
        <v>甲</v>
      </c>
      <c r="B885" s="199" t="str">
        <f>VLOOKUP(MOD(E885,12),十二支,3,FALSE)</f>
        <v xml:space="preserve">03 水 </v>
      </c>
      <c r="C885" s="200" t="str">
        <f>VLOOKUP(F885,星座,3,TRUE)</f>
        <v xml:space="preserve">07 天 </v>
      </c>
      <c r="D885" s="531">
        <v>1485</v>
      </c>
      <c r="E885" s="1">
        <f>IFERROR(YEAR(D885),LEFT(D885,4))</f>
        <v>1904</v>
      </c>
      <c r="F885" s="1" t="str">
        <f>IF(ISTEXT(D885),RIGHT(D885,5),TEXT(D885,"mm/dd"))</f>
        <v>01/24</v>
      </c>
      <c r="G885" s="1">
        <f>SUM(MID(E885,1,1),MID(E885,2,1),MID(E885,3,1),MID(E885,4,1),MID(F885,1,1),MID(F885,2,1),MID(F885,4,1),MID(F885,5,1))</f>
        <v>21</v>
      </c>
      <c r="H885" s="45">
        <f>IF(MOD(G885,9)=0,9,MOD(G885,9))</f>
        <v>3</v>
      </c>
      <c r="I885" s="45" t="str">
        <f>IFERROR(MID("日月火水木金土",WEEKDAY(D885),1),"")</f>
        <v>日</v>
      </c>
      <c r="J885" s="304" t="s">
        <v>837</v>
      </c>
      <c r="K885" s="202" t="str">
        <f>VLOOKUP(F885,石と花メイン,3,FALSE)</f>
        <v>■砂金水晶</v>
      </c>
      <c r="L885" s="297" t="str">
        <f>VLOOKUP(F885,石と花メイン,4,FALSE)</f>
        <v>万年青【老母草】</v>
      </c>
      <c r="M885" s="393">
        <f>IF(OR(MONTH(F885)&lt;7,AND(MONTH(F885)=7,DAY(F885)&lt;=25)),
MOD(SUM((E885-1901)*365,259),260),
MOD(SUM((E885-1900)*365,259),260))</f>
        <v>54</v>
      </c>
      <c r="N885" s="390">
        <f>IF(AND(MONTH(F885)=7,DAY(F885)&gt;25),1,
ROUNDDOWN((SUM(VLOOKUP(MONTH(F885),D暦変換用数値,2,FALSE),DAY(F885))/28)+1,0))</f>
        <v>7</v>
      </c>
      <c r="O885" s="205">
        <f>IF(AND(MONTH(F885)=7,DAY(F885)&gt;25),DAY(F885)-25,
MOD((SUM(VLOOKUP(MONTH(F885),D暦変換用数値,2,FALSE),DAY(F885))),28)+1)</f>
        <v>15</v>
      </c>
      <c r="P885" s="406">
        <f>IF(OR(MONTH(F885)&lt;7,AND(MONTH(F885)=7,DAY(F885)&lt;=25)),
MOD(SUM((E885-1901)*365,(N885-1)*28,O885,258),260),
MOD(SUM((E885-1900)*365,(N885-1)*28,O885,258),260))</f>
        <v>236</v>
      </c>
      <c r="Q885" s="373" t="str">
        <f>VLOOKUP(MOD(P885,4),色,2,FALSE)</f>
        <v>黄色い</v>
      </c>
      <c r="R885" s="291" t="str">
        <f>VLOOKUP(MOD(P885,13),銀河の音,2,FALSE)</f>
        <v>月の</v>
      </c>
      <c r="S885" s="384" t="str">
        <f>VLOOKUP(MOD(P885,20),太陽の紋章,2,FALSE)</f>
        <v>戦士</v>
      </c>
      <c r="T885" s="97" t="s">
        <v>2866</v>
      </c>
    </row>
    <row r="886" spans="1:20" s="80" customFormat="1" ht="13.5" customHeight="1">
      <c r="A886" s="50" t="str">
        <f>VLOOKUP(MOD(E886,10),十干,2,FALSE)</f>
        <v>庚</v>
      </c>
      <c r="B886" s="199" t="str">
        <f>VLOOKUP(MOD(E886,12),十二支,3,FALSE)</f>
        <v xml:space="preserve">03 水 </v>
      </c>
      <c r="C886" s="200" t="str">
        <f>VLOOKUP(F886,星座,3,TRUE)</f>
        <v xml:space="preserve">07 天 </v>
      </c>
      <c r="D886" s="531">
        <v>14631</v>
      </c>
      <c r="E886" s="1">
        <f>IFERROR(YEAR(D886),LEFT(D886,4))</f>
        <v>1940</v>
      </c>
      <c r="F886" s="1" t="str">
        <f>IF(ISTEXT(D886),RIGHT(D886,5),TEXT(D886,"mm/dd"))</f>
        <v>01/21</v>
      </c>
      <c r="G886" s="1">
        <f>SUM(MID(E886,1,1),MID(E886,2,1),MID(E886,3,1),MID(E886,4,1),MID(F886,1,1),MID(F886,2,1),MID(F886,4,1),MID(F886,5,1))</f>
        <v>18</v>
      </c>
      <c r="H886" s="45">
        <f>IF(MOD(G886,9)=0,9,MOD(G886,9))</f>
        <v>9</v>
      </c>
      <c r="I886" s="45" t="str">
        <f>IFERROR(MID("日月火水木金土",WEEKDAY(D886),1),"")</f>
        <v>日</v>
      </c>
      <c r="J886" s="304" t="s">
        <v>838</v>
      </c>
      <c r="K886" s="202" t="str">
        <f>VLOOKUP(F886,石と花メイン,3,FALSE)</f>
        <v>◆藍玉</v>
      </c>
      <c r="L886" s="297" t="str">
        <f>VLOOKUP(F886,石と花メイン,4,FALSE)</f>
        <v>ローズマリー【迷迭香/万年郎】</v>
      </c>
      <c r="M886" s="393">
        <f>IF(OR(MONTH(F886)&lt;7,AND(MONTH(F886)=7,DAY(F886)&lt;=25)),
MOD(SUM((E886-1901)*365,259),260),
MOD(SUM((E886-1900)*365,259),260))</f>
        <v>194</v>
      </c>
      <c r="N886" s="390">
        <f>IF(AND(MONTH(F886)=7,DAY(F886)&gt;25),1,
ROUNDDOWN((SUM(VLOOKUP(MONTH(F886),D暦変換用数値,2,FALSE),DAY(F886))/28)+1,0))</f>
        <v>7</v>
      </c>
      <c r="O886" s="205">
        <f>IF(AND(MONTH(F886)=7,DAY(F886)&gt;25),DAY(F886)-25,
MOD((SUM(VLOOKUP(MONTH(F886),D暦変換用数値,2,FALSE),DAY(F886))),28)+1)</f>
        <v>12</v>
      </c>
      <c r="P886" s="406">
        <f>IF(OR(MONTH(F886)&lt;7,AND(MONTH(F886)=7,DAY(F886)&lt;=25)),
MOD(SUM((E886-1901)*365,(N886-1)*28,O886,258),260),
MOD(SUM((E886-1900)*365,(N886-1)*28,O886,258),260))</f>
        <v>113</v>
      </c>
      <c r="Q886" s="372" t="str">
        <f>VLOOKUP(MOD(P886,4),色,2,FALSE)</f>
        <v>赤い</v>
      </c>
      <c r="R886" s="290" t="str">
        <f>VLOOKUP(MOD(P886,13),銀河の音,2,FALSE)</f>
        <v>太陽の</v>
      </c>
      <c r="S886" s="383" t="str">
        <f>VLOOKUP(MOD(P886,20),太陽の紋章,2,FALSE)</f>
        <v>空歩く者</v>
      </c>
      <c r="T886" s="98" t="s">
        <v>3736</v>
      </c>
    </row>
    <row r="887" spans="1:20" s="80" customFormat="1" ht="13.5" customHeight="1">
      <c r="A887" s="50" t="str">
        <f>VLOOKUP(MOD(E887,10),十干,2,FALSE)</f>
        <v>庚</v>
      </c>
      <c r="B887" s="199" t="str">
        <f>VLOOKUP(MOD(E887,12),十二支,3,FALSE)</f>
        <v xml:space="preserve">03 水 </v>
      </c>
      <c r="C887" s="200" t="str">
        <f>VLOOKUP(F887,星座,3,TRUE)</f>
        <v xml:space="preserve">07 天 </v>
      </c>
      <c r="D887" s="531">
        <v>14636</v>
      </c>
      <c r="E887" s="1">
        <f>IFERROR(YEAR(D887),LEFT(D887,4))</f>
        <v>1940</v>
      </c>
      <c r="F887" s="1" t="str">
        <f>IF(ISTEXT(D887),RIGHT(D887,5),TEXT(D887,"mm/dd"))</f>
        <v>01/26</v>
      </c>
      <c r="G887" s="1">
        <f>SUM(MID(E887,1,1),MID(E887,2,1),MID(E887,3,1),MID(E887,4,1),MID(F887,1,1),MID(F887,2,1),MID(F887,4,1),MID(F887,5,1))</f>
        <v>23</v>
      </c>
      <c r="H887" s="45">
        <f>IF(MOD(G887,9)=0,9,MOD(G887,9))</f>
        <v>5</v>
      </c>
      <c r="I887" s="45" t="str">
        <f>IFERROR(MID("日月火水木金土",WEEKDAY(D887),1),"")</f>
        <v>金</v>
      </c>
      <c r="J887" s="304" t="s">
        <v>839</v>
      </c>
      <c r="K887" s="202" t="str">
        <f>VLOOKUP(F887,石と花メイン,3,FALSE)</f>
        <v>●薔薇色石</v>
      </c>
      <c r="L887" s="297" t="str">
        <f>VLOOKUP(F887,石と花メイン,4,FALSE)</f>
        <v>アマリリス【花水仙】</v>
      </c>
      <c r="M887" s="393">
        <f>IF(OR(MONTH(F887)&lt;7,AND(MONTH(F887)=7,DAY(F887)&lt;=25)),
MOD(SUM((E887-1901)*365,259),260),
MOD(SUM((E887-1900)*365,259),260))</f>
        <v>194</v>
      </c>
      <c r="N887" s="390">
        <f>IF(AND(MONTH(F887)=7,DAY(F887)&gt;25),1,
ROUNDDOWN((SUM(VLOOKUP(MONTH(F887),D暦変換用数値,2,FALSE),DAY(F887))/28)+1,0))</f>
        <v>7</v>
      </c>
      <c r="O887" s="205">
        <f>IF(AND(MONTH(F887)=7,DAY(F887)&gt;25),DAY(F887)-25,
MOD((SUM(VLOOKUP(MONTH(F887),D暦変換用数値,2,FALSE),DAY(F887))),28)+1)</f>
        <v>17</v>
      </c>
      <c r="P887" s="406">
        <f>IF(OR(MONTH(F887)&lt;7,AND(MONTH(F887)=7,DAY(F887)&lt;=25)),
MOD(SUM((E887-1901)*365,(N887-1)*28,O887,258),260),
MOD(SUM((E887-1900)*365,(N887-1)*28,O887,258),260))</f>
        <v>118</v>
      </c>
      <c r="Q887" s="375" t="str">
        <f>VLOOKUP(MOD(P887,4),色,2,FALSE)</f>
        <v>白い</v>
      </c>
      <c r="R887" s="293" t="str">
        <f>VLOOKUP(MOD(P887,13),銀河の音,2,FALSE)</f>
        <v>磁気の</v>
      </c>
      <c r="S887" s="386" t="str">
        <f>VLOOKUP(MOD(P887,20),太陽の紋章,2,FALSE)</f>
        <v>鏡</v>
      </c>
      <c r="T887" s="99" t="s">
        <v>7414</v>
      </c>
    </row>
    <row r="888" spans="1:20" s="80" customFormat="1" ht="13.5" customHeight="1">
      <c r="A888" s="334" t="str">
        <f>VLOOKUP(MOD(E888,10),十干,2,FALSE)</f>
        <v>庚</v>
      </c>
      <c r="B888" s="331" t="str">
        <f>VLOOKUP(MOD(E888,12),十二支,3,FALSE)</f>
        <v xml:space="preserve">03 水 </v>
      </c>
      <c r="C888" s="332" t="str">
        <f>VLOOKUP(F888,星座,3,TRUE)</f>
        <v xml:space="preserve">07 天 </v>
      </c>
      <c r="D888" s="540">
        <v>14646</v>
      </c>
      <c r="E888" s="131">
        <f>IFERROR(YEAR(D888),LEFT(D888,4))</f>
        <v>1940</v>
      </c>
      <c r="F888" s="538" t="str">
        <f>IF(ISTEXT(D888),RIGHT(D888,5),TEXT(D888,"mm/dd"))</f>
        <v>02/05</v>
      </c>
      <c r="G888" s="131">
        <f>SUM(MID(E888,1,1),MID(E888,2,1),MID(E888,3,1),MID(E888,4,1),MID(F888,1,1),MID(F888,2,1),MID(F888,4,1),MID(F888,5,1))</f>
        <v>21</v>
      </c>
      <c r="H888" s="131">
        <f>IF(MOD(G888,9)=0,9,MOD(G888,9))</f>
        <v>3</v>
      </c>
      <c r="I888" s="131" t="str">
        <f>IFERROR(MID("日月火水木金土",WEEKDAY(D888),1),"")</f>
        <v>月</v>
      </c>
      <c r="J888" s="306" t="s">
        <v>9266</v>
      </c>
      <c r="K888" s="335" t="str">
        <f>VLOOKUP(F888,石と花メイン,3,FALSE)</f>
        <v>●藍銅鉱</v>
      </c>
      <c r="L888" s="302" t="str">
        <f>VLOOKUP(F888,石と花メイン,4,FALSE)</f>
        <v>羊歯【忍ぶ草】</v>
      </c>
      <c r="M888" s="396">
        <f>IF(OR(MONTH(F888)&lt;7,AND(MONTH(F888)=7,DAY(F888)&lt;=25)),
MOD(SUM((E888-1901)*365,259),260),
MOD(SUM((E888-1900)*365,259),260))</f>
        <v>194</v>
      </c>
      <c r="N888" s="335">
        <f>IF(AND(MONTH(F888)=7,DAY(F888)&gt;25),1,
ROUNDDOWN((SUM(VLOOKUP(MONTH(F888),D暦変換用数値,2,FALSE),DAY(F888))/28)+1,0))</f>
        <v>7</v>
      </c>
      <c r="O888" s="132">
        <f>IF(AND(MONTH(F888)=7,DAY(F888)&gt;25),DAY(F888)-25,
MOD((SUM(VLOOKUP(MONTH(F888),D暦変換用数値,2,FALSE),DAY(F888))),28)+1)</f>
        <v>27</v>
      </c>
      <c r="P888" s="404">
        <f>IF(OR(MONTH(F888)&lt;7,AND(MONTH(F888)=7,DAY(F888)&lt;=25)),
MOD(SUM((E888-1901)*365,(N888-1)*28,O888,258),260),
MOD(SUM((E888-1900)*365,(N888-1)*28,O888,258),260))</f>
        <v>128</v>
      </c>
      <c r="Q888" s="376" t="str">
        <f>VLOOKUP(MOD(P888,4),色,2,FALSE)</f>
        <v>黄色い</v>
      </c>
      <c r="R888" s="333" t="str">
        <f>VLOOKUP(MOD(P888,13),銀河の音,2,FALSE)</f>
        <v>スペクトルの</v>
      </c>
      <c r="S888" s="387" t="str">
        <f>VLOOKUP(MOD(P888,20),太陽の紋章,2,FALSE)</f>
        <v>星</v>
      </c>
      <c r="T888" s="128" t="s">
        <v>9268</v>
      </c>
    </row>
    <row r="889" spans="1:20" s="80" customFormat="1" ht="13.5" customHeight="1">
      <c r="A889" s="50" t="str">
        <f>VLOOKUP(MOD(E889,10),十干,2,FALSE)</f>
        <v>庚</v>
      </c>
      <c r="B889" s="199" t="str">
        <f>VLOOKUP(MOD(E889,12),十二支,3,FALSE)</f>
        <v xml:space="preserve">03 水 </v>
      </c>
      <c r="C889" s="200" t="str">
        <f>VLOOKUP(F889,星座,3,TRUE)</f>
        <v xml:space="preserve">07 天 </v>
      </c>
      <c r="D889" s="531">
        <v>14647</v>
      </c>
      <c r="E889" s="1">
        <f>IFERROR(YEAR(D889),LEFT(D889,4))</f>
        <v>1940</v>
      </c>
      <c r="F889" s="1" t="str">
        <f>IF(ISTEXT(D889),RIGHT(D889,5),TEXT(D889,"mm/dd"))</f>
        <v>02/06</v>
      </c>
      <c r="G889" s="1">
        <f>SUM(MID(E889,1,1),MID(E889,2,1),MID(E889,3,1),MID(E889,4,1),MID(F889,1,1),MID(F889,2,1),MID(F889,4,1),MID(F889,5,1))</f>
        <v>22</v>
      </c>
      <c r="H889" s="45">
        <f>IF(MOD(G889,9)=0,9,MOD(G889,9))</f>
        <v>4</v>
      </c>
      <c r="I889" s="45" t="str">
        <f>IFERROR(MID("日月火水木金土",WEEKDAY(D889),1),"")</f>
        <v>火</v>
      </c>
      <c r="J889" s="304" t="s">
        <v>846</v>
      </c>
      <c r="K889" s="202" t="str">
        <f>VLOOKUP(F889,石と花メイン,3,FALSE)</f>
        <v>◆黄玉</v>
      </c>
      <c r="L889" s="297" t="str">
        <f>VLOOKUP(F889,石と花メイン,4,FALSE)</f>
        <v>油菜【菜の花】</v>
      </c>
      <c r="M889" s="393">
        <f>IF(OR(MONTH(F889)&lt;7,AND(MONTH(F889)=7,DAY(F889)&lt;=25)),
MOD(SUM((E889-1901)*365,259),260),
MOD(SUM((E889-1900)*365,259),260))</f>
        <v>194</v>
      </c>
      <c r="N889" s="390">
        <f>IF(AND(MONTH(F889)=7,DAY(F889)&gt;25),1,
ROUNDDOWN((SUM(VLOOKUP(MONTH(F889),D暦変換用数値,2,FALSE),DAY(F889))/28)+1,0))</f>
        <v>7</v>
      </c>
      <c r="O889" s="205">
        <f>IF(AND(MONTH(F889)=7,DAY(F889)&gt;25),DAY(F889)-25,
MOD((SUM(VLOOKUP(MONTH(F889),D暦変換用数値,2,FALSE),DAY(F889))),28)+1)</f>
        <v>28</v>
      </c>
      <c r="P889" s="406">
        <f>IF(OR(MONTH(F889)&lt;7,AND(MONTH(F889)=7,DAY(F889)&lt;=25)),
MOD(SUM((E889-1901)*365,(N889-1)*28,O889,258),260),
MOD(SUM((E889-1900)*365,(N889-1)*28,O889,258),260))</f>
        <v>129</v>
      </c>
      <c r="Q889" s="372" t="str">
        <f>VLOOKUP(MOD(P889,4),色,2,FALSE)</f>
        <v>赤い</v>
      </c>
      <c r="R889" s="290" t="str">
        <f>VLOOKUP(MOD(P889,13),銀河の音,2,FALSE)</f>
        <v>水晶の</v>
      </c>
      <c r="S889" s="383" t="str">
        <f>VLOOKUP(MOD(P889,20),太陽の紋章,2,FALSE)</f>
        <v>月</v>
      </c>
      <c r="T889" s="98" t="s">
        <v>3736</v>
      </c>
    </row>
    <row r="890" spans="1:20" s="80" customFormat="1" ht="13.5" customHeight="1">
      <c r="A890" s="334" t="str">
        <f>VLOOKUP(MOD(E890,10),十干,2,FALSE)</f>
        <v>庚</v>
      </c>
      <c r="B890" s="331" t="str">
        <f>VLOOKUP(MOD(E890,12),十二支,3,FALSE)</f>
        <v xml:space="preserve">03 水 </v>
      </c>
      <c r="C890" s="332" t="str">
        <f>VLOOKUP(F890,星座,3,TRUE)</f>
        <v xml:space="preserve">07 天 </v>
      </c>
      <c r="D890" s="534">
        <v>14652</v>
      </c>
      <c r="E890" s="131">
        <f>IFERROR(YEAR(D890),LEFT(D890,4))</f>
        <v>1940</v>
      </c>
      <c r="F890" s="131" t="str">
        <f>IF(ISTEXT(D890),RIGHT(D890,5),TEXT(D890,"mm/dd"))</f>
        <v>02/11</v>
      </c>
      <c r="G890" s="131">
        <f>SUM(MID(E890,1,1),MID(E890,2,1),MID(E890,3,1),MID(E890,4,1),MID(F890,1,1),MID(F890,2,1),MID(F890,4,1),MID(F890,5,1))</f>
        <v>18</v>
      </c>
      <c r="H890" s="131">
        <f>IF(MOD(G890,9)=0,9,MOD(G890,9))</f>
        <v>9</v>
      </c>
      <c r="I890" s="131" t="str">
        <f>IFERROR(MID("日月火水木金土",WEEKDAY(D890),1),"")</f>
        <v>日</v>
      </c>
      <c r="J890" s="306" t="s">
        <v>8510</v>
      </c>
      <c r="K890" s="335" t="str">
        <f>VLOOKUP(F890,石と花メイン,3,FALSE)</f>
        <v>■赤縞瑪瑙</v>
      </c>
      <c r="L890" s="302" t="str">
        <f>VLOOKUP(F890,石と花メイン,4,FALSE)</f>
        <v>メリッサ【レモンバーム】</v>
      </c>
      <c r="M890" s="396">
        <f>IF(OR(MONTH(F890)&lt;7,AND(MONTH(F890)=7,DAY(F890)&lt;=25)),
MOD(SUM((E890-1901)*365,259),260),
MOD(SUM((E890-1900)*365,259),260))</f>
        <v>194</v>
      </c>
      <c r="N890" s="335">
        <f>IF(AND(MONTH(F890)=7,DAY(F890)&gt;25),1,
ROUNDDOWN((SUM(VLOOKUP(MONTH(F890),D暦変換用数値,2,FALSE),DAY(F890))/28)+1,0))</f>
        <v>8</v>
      </c>
      <c r="O890" s="132">
        <f>IF(AND(MONTH(F890)=7,DAY(F890)&gt;25),DAY(F890)-25,
MOD((SUM(VLOOKUP(MONTH(F890),D暦変換用数値,2,FALSE),DAY(F890))),28)+1)</f>
        <v>5</v>
      </c>
      <c r="P890" s="404">
        <f>IF(OR(MONTH(F890)&lt;7,AND(MONTH(F890)=7,DAY(F890)&lt;=25)),
MOD(SUM((E890-1901)*365,(N890-1)*28,O890,258),260),
MOD(SUM((E890-1900)*365,(N890-1)*28,O890,258),260))</f>
        <v>134</v>
      </c>
      <c r="Q890" s="376" t="str">
        <f>VLOOKUP(MOD(P890,4),色,2,FALSE)</f>
        <v>白い</v>
      </c>
      <c r="R890" s="333" t="str">
        <f>VLOOKUP(MOD(P890,13),銀河の音,2,FALSE)</f>
        <v>自己存在の</v>
      </c>
      <c r="S890" s="387" t="str">
        <f>VLOOKUP(MOD(P890,20),太陽の紋章,2,FALSE)</f>
        <v>魔法使い</v>
      </c>
      <c r="T890" s="145"/>
    </row>
    <row r="891" spans="1:20" s="80" customFormat="1" ht="13.5" customHeight="1">
      <c r="A891" s="76" t="str">
        <f>VLOOKUP(MOD(E891,10),十干,2,FALSE)</f>
        <v>壬</v>
      </c>
      <c r="B891" s="280" t="str">
        <f>VLOOKUP(MOD(E891,12),十二支,3,FALSE)</f>
        <v xml:space="preserve">03 水 </v>
      </c>
      <c r="C891" s="552" t="str">
        <f>VLOOKUP(F891,星座,3,TRUE)</f>
        <v xml:space="preserve">07 天 </v>
      </c>
      <c r="D891" s="550">
        <v>19013</v>
      </c>
      <c r="E891" s="77">
        <f>IFERROR(YEAR(D891),LEFT(D891,4))</f>
        <v>1952</v>
      </c>
      <c r="F891" s="77" t="str">
        <f>IF(ISTEXT(D891),RIGHT(D891,5),TEXT(D891,"mm/dd"))</f>
        <v>01/20</v>
      </c>
      <c r="G891" s="555">
        <f>SUM(MID(E891,1,1),MID(E891,2,1),MID(E891,3,1),MID(E891,4,1),MID(F891,1,1),MID(F891,2,1),MID(F891,4,1),MID(F891,5,1))</f>
        <v>20</v>
      </c>
      <c r="H891" s="77">
        <f>IF(MOD(G891,9)=0,9,MOD(G891,9))</f>
        <v>2</v>
      </c>
      <c r="I891" s="77" t="str">
        <f>IFERROR(MID("日月火水木金土",WEEKDAY(D891),1),"")</f>
        <v>日</v>
      </c>
      <c r="J891" s="307" t="s">
        <v>9076</v>
      </c>
      <c r="K891" s="203" t="str">
        <f>VLOOKUP(F891,石と花メイン,3,FALSE)</f>
        <v>◆紅玉</v>
      </c>
      <c r="L891" s="301" t="str">
        <f>VLOOKUP(F891,石と花メイン,4,FALSE)</f>
        <v>金鳳花【馬の足形】</v>
      </c>
      <c r="M891" s="398">
        <f>IF(OR(MONTH(F891)&lt;7,AND(MONTH(F891)=7,DAY(F891)&lt;=25)),
MOD(SUM((E891-1901)*365,259),260),
MOD(SUM((E891-1900)*365,259),260))</f>
        <v>154</v>
      </c>
      <c r="N891" s="121">
        <f>IF(AND(MONTH(F891)=7,DAY(F891)&gt;25),1,
ROUNDDOWN((SUM(VLOOKUP(MONTH(F891),D暦変換用数値,2,FALSE),DAY(F891))/28)+1,0))</f>
        <v>7</v>
      </c>
      <c r="O891" s="117">
        <f>IF(AND(MONTH(F891)=7,DAY(F891)&gt;25),DAY(F891)-25,
MOD((SUM(VLOOKUP(MONTH(F891),D暦変換用数値,2,FALSE),DAY(F891))),28)+1)</f>
        <v>11</v>
      </c>
      <c r="P891" s="408">
        <f>IF(OR(MONTH(F891)&lt;7,AND(MONTH(F891)=7,DAY(F891)&lt;=25)),
MOD(SUM((E891-1901)*365,(N891-1)*28,O891,258),260),
MOD(SUM((E891-1900)*365,(N891-1)*28,O891,258),260))</f>
        <v>72</v>
      </c>
      <c r="Q891" s="380" t="str">
        <f>VLOOKUP(MOD(P891,4),色,2,FALSE)</f>
        <v>黄色い</v>
      </c>
      <c r="R891" s="295" t="str">
        <f>VLOOKUP(MOD(P891,13),銀河の音,2,FALSE)</f>
        <v>共振の</v>
      </c>
      <c r="S891" s="389" t="str">
        <f>VLOOKUP(MOD(P891,20),太陽の紋章,2,FALSE)</f>
        <v>人</v>
      </c>
      <c r="T891" s="110" t="s">
        <v>9082</v>
      </c>
    </row>
    <row r="892" spans="1:20" s="80" customFormat="1" ht="13.5" customHeight="1">
      <c r="A892" s="50" t="str">
        <f>VLOOKUP(MOD(E892,10),十干,2,FALSE)</f>
        <v>壬</v>
      </c>
      <c r="B892" s="199" t="str">
        <f>VLOOKUP(MOD(E892,12),十二支,3,FALSE)</f>
        <v xml:space="preserve">03 水 </v>
      </c>
      <c r="C892" s="200" t="str">
        <f>VLOOKUP(F892,星座,3,TRUE)</f>
        <v xml:space="preserve">07 天 </v>
      </c>
      <c r="D892" s="531">
        <v>19021</v>
      </c>
      <c r="E892" s="1">
        <f>IFERROR(YEAR(D892),LEFT(D892,4))</f>
        <v>1952</v>
      </c>
      <c r="F892" s="1" t="str">
        <f>IF(ISTEXT(D892),RIGHT(D892,5),TEXT(D892,"mm/dd"))</f>
        <v>01/28</v>
      </c>
      <c r="G892" s="1">
        <f>SUM(MID(E892,1,1),MID(E892,2,1),MID(E892,3,1),MID(E892,4,1),MID(F892,1,1),MID(F892,2,1),MID(F892,4,1),MID(F892,5,1))</f>
        <v>28</v>
      </c>
      <c r="H892" s="45">
        <f>IF(MOD(G892,9)=0,9,MOD(G892,9))</f>
        <v>1</v>
      </c>
      <c r="I892" s="45" t="str">
        <f>IFERROR(MID("日月火水木金土",WEEKDAY(D892),1),"")</f>
        <v>月</v>
      </c>
      <c r="J892" s="304" t="s">
        <v>847</v>
      </c>
      <c r="K892" s="202" t="str">
        <f>VLOOKUP(F892,石と花メイン,3,FALSE)</f>
        <v>▲白金</v>
      </c>
      <c r="L892" s="297" t="str">
        <f>VLOOKUP(F892,石と花メイン,4,FALSE)</f>
        <v>片栗【堅香子】</v>
      </c>
      <c r="M892" s="393">
        <f>IF(OR(MONTH(F892)&lt;7,AND(MONTH(F892)=7,DAY(F892)&lt;=25)),
MOD(SUM((E892-1901)*365,259),260),
MOD(SUM((E892-1900)*365,259),260))</f>
        <v>154</v>
      </c>
      <c r="N892" s="390">
        <f>IF(AND(MONTH(F892)=7,DAY(F892)&gt;25),1,
ROUNDDOWN((SUM(VLOOKUP(MONTH(F892),D暦変換用数値,2,FALSE),DAY(F892))/28)+1,0))</f>
        <v>7</v>
      </c>
      <c r="O892" s="205">
        <f>IF(AND(MONTH(F892)=7,DAY(F892)&gt;25),DAY(F892)-25,
MOD((SUM(VLOOKUP(MONTH(F892),D暦変換用数値,2,FALSE),DAY(F892))),28)+1)</f>
        <v>19</v>
      </c>
      <c r="P892" s="406">
        <f>IF(OR(MONTH(F892)&lt;7,AND(MONTH(F892)=7,DAY(F892)&lt;=25)),
MOD(SUM((E892-1901)*365,(N892-1)*28,O892,258),260),
MOD(SUM((E892-1900)*365,(N892-1)*28,O892,258),260))</f>
        <v>80</v>
      </c>
      <c r="Q892" s="373" t="str">
        <f>VLOOKUP(MOD(P892,4),色,2,FALSE)</f>
        <v>黄色い</v>
      </c>
      <c r="R892" s="291" t="str">
        <f>VLOOKUP(MOD(P892,13),銀河の音,2,FALSE)</f>
        <v>月の</v>
      </c>
      <c r="S892" s="384" t="str">
        <f>VLOOKUP(MOD(P892,20),太陽の紋章,2,FALSE)</f>
        <v>太陽</v>
      </c>
      <c r="T892" s="98" t="s">
        <v>3736</v>
      </c>
    </row>
    <row r="893" spans="1:20" s="80" customFormat="1" ht="13.5" customHeight="1">
      <c r="A893" s="334" t="str">
        <f>VLOOKUP(MOD(E893,10),十干,2,FALSE)</f>
        <v>壬</v>
      </c>
      <c r="B893" s="331" t="str">
        <f>VLOOKUP(MOD(E893,12),十二支,3,FALSE)</f>
        <v xml:space="preserve">03 水 </v>
      </c>
      <c r="C893" s="332" t="str">
        <f>VLOOKUP(F893,星座,3,TRUE)</f>
        <v xml:space="preserve">07 天 </v>
      </c>
      <c r="D893" s="540">
        <v>19026</v>
      </c>
      <c r="E893" s="131">
        <f>IFERROR(YEAR(D893),LEFT(D893,4))</f>
        <v>1952</v>
      </c>
      <c r="F893" s="538" t="str">
        <f>IF(ISTEXT(D893),RIGHT(D893,5),TEXT(D893,"mm/dd"))</f>
        <v>02/02</v>
      </c>
      <c r="G893" s="131">
        <f>SUM(MID(E893,1,1),MID(E893,2,1),MID(E893,3,1),MID(E893,4,1),MID(F893,1,1),MID(F893,2,1),MID(F893,4,1),MID(F893,5,1))</f>
        <v>21</v>
      </c>
      <c r="H893" s="131">
        <f>IF(MOD(G893,9)=0,9,MOD(G893,9))</f>
        <v>3</v>
      </c>
      <c r="I893" s="131" t="str">
        <f>IFERROR(MID("日月火水木金土",WEEKDAY(D893),1),"")</f>
        <v>土</v>
      </c>
      <c r="J893" s="306" t="s">
        <v>9007</v>
      </c>
      <c r="K893" s="335" t="str">
        <f>VLOOKUP(F893,石と花メイン,3,FALSE)</f>
        <v>◇金剛石</v>
      </c>
      <c r="L893" s="302" t="str">
        <f>VLOOKUP(F893,石と花メイン,4,FALSE)</f>
        <v>木瓜</v>
      </c>
      <c r="M893" s="396">
        <f>IF(OR(MONTH(F893)&lt;7,AND(MONTH(F893)=7,DAY(F893)&lt;=25)),
MOD(SUM((E893-1901)*365,259),260),
MOD(SUM((E893-1900)*365,259),260))</f>
        <v>154</v>
      </c>
      <c r="N893" s="335">
        <f>IF(AND(MONTH(F893)=7,DAY(F893)&gt;25),1,
ROUNDDOWN((SUM(VLOOKUP(MONTH(F893),D暦変換用数値,2,FALSE),DAY(F893))/28)+1,0))</f>
        <v>7</v>
      </c>
      <c r="O893" s="132">
        <f>IF(AND(MONTH(F893)=7,DAY(F893)&gt;25),DAY(F893)-25,
MOD((SUM(VLOOKUP(MONTH(F893),D暦変換用数値,2,FALSE),DAY(F893))),28)+1)</f>
        <v>24</v>
      </c>
      <c r="P893" s="404">
        <f>IF(OR(MONTH(F893)&lt;7,AND(MONTH(F893)=7,DAY(F893)&lt;=25)),
MOD(SUM((E893-1901)*365,(N893-1)*28,O893,258),260),
MOD(SUM((E893-1900)*365,(N893-1)*28,O893,258),260))</f>
        <v>85</v>
      </c>
      <c r="Q893" s="376" t="str">
        <f>VLOOKUP(MOD(P893,4),色,2,FALSE)</f>
        <v>赤い</v>
      </c>
      <c r="R893" s="333" t="str">
        <f>VLOOKUP(MOD(P893,13),銀河の音,2,FALSE)</f>
        <v>共振の</v>
      </c>
      <c r="S893" s="387" t="str">
        <f>VLOOKUP(MOD(P893,20),太陽の紋章,2,FALSE)</f>
        <v>蛇</v>
      </c>
      <c r="T893" s="129" t="s">
        <v>9008</v>
      </c>
    </row>
    <row r="894" spans="1:20" s="80" customFormat="1" ht="13.5" customHeight="1">
      <c r="A894" s="50" t="str">
        <f>VLOOKUP(MOD(E894,10),十干,2,FALSE)</f>
        <v>壬</v>
      </c>
      <c r="B894" s="199" t="str">
        <f>VLOOKUP(MOD(E894,12),十二支,3,FALSE)</f>
        <v xml:space="preserve">03 水 </v>
      </c>
      <c r="C894" s="200" t="str">
        <f>VLOOKUP(F894,星座,3,TRUE)</f>
        <v xml:space="preserve">07 天 </v>
      </c>
      <c r="D894" s="531">
        <v>19029</v>
      </c>
      <c r="E894" s="1">
        <f>IFERROR(YEAR(D894),LEFT(D894,4))</f>
        <v>1952</v>
      </c>
      <c r="F894" s="1" t="str">
        <f>IF(ISTEXT(D894),RIGHT(D894,5),TEXT(D894,"mm/dd"))</f>
        <v>02/05</v>
      </c>
      <c r="G894" s="1">
        <f>SUM(MID(E894,1,1),MID(E894,2,1),MID(E894,3,1),MID(E894,4,1),MID(F894,1,1),MID(F894,2,1),MID(F894,4,1),MID(F894,5,1))</f>
        <v>24</v>
      </c>
      <c r="H894" s="45">
        <f>IF(MOD(G894,9)=0,9,MOD(G894,9))</f>
        <v>6</v>
      </c>
      <c r="I894" s="45" t="str">
        <f>IFERROR(MID("日月火水木金土",WEEKDAY(D894),1),"")</f>
        <v>火</v>
      </c>
      <c r="J894" s="304" t="s">
        <v>848</v>
      </c>
      <c r="K894" s="202" t="str">
        <f>VLOOKUP(F894,石と花メイン,3,FALSE)</f>
        <v>●藍銅鉱</v>
      </c>
      <c r="L894" s="297" t="str">
        <f>VLOOKUP(F894,石と花メイン,4,FALSE)</f>
        <v>羊歯【忍ぶ草】</v>
      </c>
      <c r="M894" s="393">
        <f>IF(OR(MONTH(F894)&lt;7,AND(MONTH(F894)=7,DAY(F894)&lt;=25)),
MOD(SUM((E894-1901)*365,259),260),
MOD(SUM((E894-1900)*365,259),260))</f>
        <v>154</v>
      </c>
      <c r="N894" s="390">
        <f>IF(AND(MONTH(F894)=7,DAY(F894)&gt;25),1,
ROUNDDOWN((SUM(VLOOKUP(MONTH(F894),D暦変換用数値,2,FALSE),DAY(F894))/28)+1,0))</f>
        <v>7</v>
      </c>
      <c r="O894" s="205">
        <f>IF(AND(MONTH(F894)=7,DAY(F894)&gt;25),DAY(F894)-25,
MOD((SUM(VLOOKUP(MONTH(F894),D暦変換用数値,2,FALSE),DAY(F894))),28)+1)</f>
        <v>27</v>
      </c>
      <c r="P894" s="406">
        <f>IF(OR(MONTH(F894)&lt;7,AND(MONTH(F894)=7,DAY(F894)&lt;=25)),
MOD(SUM((E894-1901)*365,(N894-1)*28,O894,258),260),
MOD(SUM((E894-1900)*365,(N894-1)*28,O894,258),260))</f>
        <v>88</v>
      </c>
      <c r="Q894" s="373" t="str">
        <f>VLOOKUP(MOD(P894,4),色,2,FALSE)</f>
        <v>黄色い</v>
      </c>
      <c r="R894" s="291" t="str">
        <f>VLOOKUP(MOD(P894,13),銀河の音,2,FALSE)</f>
        <v>惑星の</v>
      </c>
      <c r="S894" s="384" t="str">
        <f>VLOOKUP(MOD(P894,20),太陽の紋章,2,FALSE)</f>
        <v>星</v>
      </c>
      <c r="T894" s="98" t="s">
        <v>3736</v>
      </c>
    </row>
    <row r="895" spans="1:20" s="80" customFormat="1" ht="13.5" customHeight="1">
      <c r="A895" s="49" t="str">
        <f>VLOOKUP(MOD(E895,10),十干,2,FALSE)</f>
        <v>壬</v>
      </c>
      <c r="B895" s="199" t="str">
        <f>VLOOKUP(MOD(E895,12),十二支,3,FALSE)</f>
        <v xml:space="preserve">03 水 </v>
      </c>
      <c r="C895" s="200" t="str">
        <f>VLOOKUP(F895,星座,3,TRUE)</f>
        <v xml:space="preserve">07 天 </v>
      </c>
      <c r="D895" s="535">
        <v>19029</v>
      </c>
      <c r="E895" s="45">
        <f>IFERROR(YEAR(D895),LEFT(D895,4))</f>
        <v>1952</v>
      </c>
      <c r="F895" s="45" t="str">
        <f>IF(ISTEXT(D895),RIGHT(D895,5),TEXT(D895,"mm/dd"))</f>
        <v>02/05</v>
      </c>
      <c r="G895" s="45">
        <f>SUM(MID(E895,1,1),MID(E895,2,1),MID(E895,3,1),MID(E895,4,1),MID(F895,1,1),MID(F895,2,1),MID(F895,4,1),MID(F895,5,1))</f>
        <v>24</v>
      </c>
      <c r="H895" s="45">
        <f>IF(MOD(G895,9)=0,9,MOD(G895,9))</f>
        <v>6</v>
      </c>
      <c r="I895" s="45" t="str">
        <f>IFERROR(MID("日月火水木金土",WEEKDAY(D895),1),"")</f>
        <v>火</v>
      </c>
      <c r="J895" s="305" t="s">
        <v>6193</v>
      </c>
      <c r="K895" s="203" t="str">
        <f>VLOOKUP(F895,石と花メイン,3,FALSE)</f>
        <v>●藍銅鉱</v>
      </c>
      <c r="L895" s="298" t="str">
        <f>VLOOKUP(F895,石と花メイン,4,FALSE)</f>
        <v>羊歯【忍ぶ草】</v>
      </c>
      <c r="M895" s="394">
        <f>IF(OR(MONTH(F895)&lt;7,AND(MONTH(F895)=7,DAY(F895)&lt;=25)),
MOD(SUM((E895-1901)*365,259),260),
MOD(SUM((E895-1900)*365,259),260))</f>
        <v>154</v>
      </c>
      <c r="N895" s="391">
        <f>IF(AND(MONTH(F895)=7,DAY(F895)&gt;25),1,
ROUNDDOWN((SUM(VLOOKUP(MONTH(F895),D暦変換用数値,2,FALSE),DAY(F895))/28)+1,0))</f>
        <v>7</v>
      </c>
      <c r="O895" s="46">
        <f>IF(AND(MONTH(F895)=7,DAY(F895)&gt;25),DAY(F895)-25,
MOD((SUM(VLOOKUP(MONTH(F895),D暦変換用数値,2,FALSE),DAY(F895))),28)+1)</f>
        <v>27</v>
      </c>
      <c r="P895" s="407">
        <f>IF(OR(MONTH(F895)&lt;7,AND(MONTH(F895)=7,DAY(F895)&lt;=25)),
MOD(SUM((E895-1901)*365,(N895-1)*28,O895,258),260),
MOD(SUM((E895-1900)*365,(N895-1)*28,O895,258),260))</f>
        <v>88</v>
      </c>
      <c r="Q895" s="373" t="str">
        <f>VLOOKUP(MOD(P895,4),色,2,FALSE)</f>
        <v>黄色い</v>
      </c>
      <c r="R895" s="291" t="str">
        <f>VLOOKUP(MOD(P895,13),銀河の音,2,FALSE)</f>
        <v>惑星の</v>
      </c>
      <c r="S895" s="384" t="str">
        <f>VLOOKUP(MOD(P895,20),太陽の紋章,2,FALSE)</f>
        <v>星</v>
      </c>
      <c r="T895" s="101" t="s">
        <v>6878</v>
      </c>
    </row>
    <row r="896" spans="1:20" s="80" customFormat="1" ht="13.5" customHeight="1">
      <c r="A896" s="334" t="str">
        <f>VLOOKUP(MOD(E896,10),十干,2,FALSE)</f>
        <v>壬</v>
      </c>
      <c r="B896" s="331" t="str">
        <f>VLOOKUP(MOD(E896,12),十二支,3,FALSE)</f>
        <v xml:space="preserve">03 水 </v>
      </c>
      <c r="C896" s="332" t="str">
        <f>VLOOKUP(F896,星座,3,TRUE)</f>
        <v xml:space="preserve">07 天 </v>
      </c>
      <c r="D896" s="534">
        <v>19041</v>
      </c>
      <c r="E896" s="131">
        <f>IFERROR(YEAR(D896),LEFT(D896,4))</f>
        <v>1952</v>
      </c>
      <c r="F896" s="131" t="str">
        <f>IF(ISTEXT(D896),RIGHT(D896,5),TEXT(D896,"mm/dd"))</f>
        <v>02/17</v>
      </c>
      <c r="G896" s="131">
        <f>SUM(MID(E896,1,1),MID(E896,2,1),MID(E896,3,1),MID(E896,4,1),MID(F896,1,1),MID(F896,2,1),MID(F896,4,1),MID(F896,5,1))</f>
        <v>27</v>
      </c>
      <c r="H896" s="131">
        <f>IF(MOD(G896,9)=0,9,MOD(G896,9))</f>
        <v>9</v>
      </c>
      <c r="I896" s="131" t="str">
        <f>IFERROR(MID("日月火水木金土",WEEKDAY(D896),1),"")</f>
        <v>日</v>
      </c>
      <c r="J896" s="306" t="s">
        <v>8283</v>
      </c>
      <c r="K896" s="335" t="str">
        <f>VLOOKUP(F896,石と花メイン,3,FALSE)</f>
        <v>■紫水晶</v>
      </c>
      <c r="L896" s="302" t="str">
        <f>VLOOKUP(F896,石と花メイン,4,FALSE)</f>
        <v>スノーフレーク【鈴蘭水仙】</v>
      </c>
      <c r="M896" s="396">
        <f>IF(OR(MONTH(F896)&lt;7,AND(MONTH(F896)=7,DAY(F896)&lt;=25)),
MOD(SUM((E896-1901)*365,259),260),
MOD(SUM((E896-1900)*365,259),260))</f>
        <v>154</v>
      </c>
      <c r="N896" s="335">
        <f>IF(AND(MONTH(F896)=7,DAY(F896)&gt;25),1,
ROUNDDOWN((SUM(VLOOKUP(MONTH(F896),D暦変換用数値,2,FALSE),DAY(F896))/28)+1,0))</f>
        <v>8</v>
      </c>
      <c r="O896" s="132">
        <f>IF(AND(MONTH(F896)=7,DAY(F896)&gt;25),DAY(F896)-25,
MOD((SUM(VLOOKUP(MONTH(F896),D暦変換用数値,2,FALSE),DAY(F896))),28)+1)</f>
        <v>11</v>
      </c>
      <c r="P896" s="404">
        <f>IF(OR(MONTH(F896)&lt;7,AND(MONTH(F896)=7,DAY(F896)&lt;=25)),
MOD(SUM((E896-1901)*365,(N896-1)*28,O896,258),260),
MOD(SUM((E896-1900)*365,(N896-1)*28,O896,258),260))</f>
        <v>100</v>
      </c>
      <c r="Q896" s="376" t="str">
        <f>VLOOKUP(MOD(P896,4),色,2,FALSE)</f>
        <v>黄色い</v>
      </c>
      <c r="R896" s="333" t="str">
        <f>VLOOKUP(MOD(P896,13),銀河の音,2,FALSE)</f>
        <v>太陽の</v>
      </c>
      <c r="S896" s="387" t="str">
        <f>VLOOKUP(MOD(P896,20),太陽の紋章,2,FALSE)</f>
        <v>太陽</v>
      </c>
      <c r="T896" s="145"/>
    </row>
    <row r="897" spans="1:20" s="80" customFormat="1" ht="13.5" customHeight="1">
      <c r="A897" s="50" t="str">
        <f>VLOOKUP(MOD(E897,10),十干,2,FALSE)</f>
        <v>甲</v>
      </c>
      <c r="B897" s="199" t="str">
        <f>VLOOKUP(MOD(E897,12),十二支,3,FALSE)</f>
        <v xml:space="preserve">03 水 </v>
      </c>
      <c r="C897" s="200" t="str">
        <f>VLOOKUP(F897,星座,3,TRUE)</f>
        <v xml:space="preserve">07 天 </v>
      </c>
      <c r="D897" s="531">
        <v>23396</v>
      </c>
      <c r="E897" s="1">
        <f>IFERROR(YEAR(D897),LEFT(D897,4))</f>
        <v>1964</v>
      </c>
      <c r="F897" s="1" t="str">
        <f>IF(ISTEXT(D897),RIGHT(D897,5),TEXT(D897,"mm/dd"))</f>
        <v>01/20</v>
      </c>
      <c r="G897" s="1">
        <f>SUM(MID(E897,1,1),MID(E897,2,1),MID(E897,3,1),MID(E897,4,1),MID(F897,1,1),MID(F897,2,1),MID(F897,4,1),MID(F897,5,1))</f>
        <v>23</v>
      </c>
      <c r="H897" s="45">
        <f>IF(MOD(G897,9)=0,9,MOD(G897,9))</f>
        <v>5</v>
      </c>
      <c r="I897" s="45" t="str">
        <f>IFERROR(MID("日月火水木金土",WEEKDAY(D897),1),"")</f>
        <v>月</v>
      </c>
      <c r="J897" s="304" t="s">
        <v>849</v>
      </c>
      <c r="K897" s="202" t="str">
        <f>VLOOKUP(F897,石と花メイン,3,FALSE)</f>
        <v>◆紅玉</v>
      </c>
      <c r="L897" s="297" t="str">
        <f>VLOOKUP(F897,石と花メイン,4,FALSE)</f>
        <v>金鳳花【馬の足形】</v>
      </c>
      <c r="M897" s="393">
        <f>IF(OR(MONTH(F897)&lt;7,AND(MONTH(F897)=7,DAY(F897)&lt;=25)),
MOD(SUM((E897-1901)*365,259),260),
MOD(SUM((E897-1900)*365,259),260))</f>
        <v>114</v>
      </c>
      <c r="N897" s="390">
        <f>IF(AND(MONTH(F897)=7,DAY(F897)&gt;25),1,
ROUNDDOWN((SUM(VLOOKUP(MONTH(F897),D暦変換用数値,2,FALSE),DAY(F897))/28)+1,0))</f>
        <v>7</v>
      </c>
      <c r="O897" s="205">
        <f>IF(AND(MONTH(F897)=7,DAY(F897)&gt;25),DAY(F897)-25,
MOD((SUM(VLOOKUP(MONTH(F897),D暦変換用数値,2,FALSE),DAY(F897))),28)+1)</f>
        <v>11</v>
      </c>
      <c r="P897" s="406">
        <f>IF(OR(MONTH(F897)&lt;7,AND(MONTH(F897)=7,DAY(F897)&lt;=25)),
MOD(SUM((E897-1901)*365,(N897-1)*28,O897,258),260),
MOD(SUM((E897-1900)*365,(N897-1)*28,O897,258),260))</f>
        <v>32</v>
      </c>
      <c r="Q897" s="373" t="str">
        <f>VLOOKUP(MOD(P897,4),色,2,FALSE)</f>
        <v>黄色い</v>
      </c>
      <c r="R897" s="291" t="str">
        <f>VLOOKUP(MOD(P897,13),銀河の音,2,FALSE)</f>
        <v>律動の</v>
      </c>
      <c r="S897" s="384" t="str">
        <f>VLOOKUP(MOD(P897,20),太陽の紋章,2,FALSE)</f>
        <v>人</v>
      </c>
      <c r="T897" s="98" t="s">
        <v>3736</v>
      </c>
    </row>
    <row r="898" spans="1:20" s="80" customFormat="1" ht="13.5" customHeight="1">
      <c r="A898" s="50" t="str">
        <f>VLOOKUP(MOD(E898,10),十干,2,FALSE)</f>
        <v>甲</v>
      </c>
      <c r="B898" s="199" t="str">
        <f>VLOOKUP(MOD(E898,12),十二支,3,FALSE)</f>
        <v xml:space="preserve">03 水 </v>
      </c>
      <c r="C898" s="200" t="str">
        <f>VLOOKUP(F898,星座,3,TRUE)</f>
        <v xml:space="preserve">07 天 </v>
      </c>
      <c r="D898" s="531">
        <v>23397</v>
      </c>
      <c r="E898" s="1">
        <f>IFERROR(YEAR(D898),LEFT(D898,4))</f>
        <v>1964</v>
      </c>
      <c r="F898" s="1" t="str">
        <f>IF(ISTEXT(D898),RIGHT(D898,5),TEXT(D898,"mm/dd"))</f>
        <v>01/21</v>
      </c>
      <c r="G898" s="1">
        <f>SUM(MID(E898,1,1),MID(E898,2,1),MID(E898,3,1),MID(E898,4,1),MID(F898,1,1),MID(F898,2,1),MID(F898,4,1),MID(F898,5,1))</f>
        <v>24</v>
      </c>
      <c r="H898" s="45">
        <f>IF(MOD(G898,9)=0,9,MOD(G898,9))</f>
        <v>6</v>
      </c>
      <c r="I898" s="45" t="str">
        <f>IFERROR(MID("日月火水木金土",WEEKDAY(D898),1),"")</f>
        <v>火</v>
      </c>
      <c r="J898" s="304" t="s">
        <v>850</v>
      </c>
      <c r="K898" s="202" t="str">
        <f>VLOOKUP(F898,石と花メイン,3,FALSE)</f>
        <v>◆藍玉</v>
      </c>
      <c r="L898" s="297" t="str">
        <f>VLOOKUP(F898,石と花メイン,4,FALSE)</f>
        <v>ローズマリー【迷迭香/万年郎】</v>
      </c>
      <c r="M898" s="393">
        <f>IF(OR(MONTH(F898)&lt;7,AND(MONTH(F898)=7,DAY(F898)&lt;=25)),
MOD(SUM((E898-1901)*365,259),260),
MOD(SUM((E898-1900)*365,259),260))</f>
        <v>114</v>
      </c>
      <c r="N898" s="390">
        <f>IF(AND(MONTH(F898)=7,DAY(F898)&gt;25),1,
ROUNDDOWN((SUM(VLOOKUP(MONTH(F898),D暦変換用数値,2,FALSE),DAY(F898))/28)+1,0))</f>
        <v>7</v>
      </c>
      <c r="O898" s="205">
        <f>IF(AND(MONTH(F898)=7,DAY(F898)&gt;25),DAY(F898)-25,
MOD((SUM(VLOOKUP(MONTH(F898),D暦変換用数値,2,FALSE),DAY(F898))),28)+1)</f>
        <v>12</v>
      </c>
      <c r="P898" s="406">
        <f>IF(OR(MONTH(F898)&lt;7,AND(MONTH(F898)=7,DAY(F898)&lt;=25)),
MOD(SUM((E898-1901)*365,(N898-1)*28,O898,258),260),
MOD(SUM((E898-1900)*365,(N898-1)*28,O898,258),260))</f>
        <v>33</v>
      </c>
      <c r="Q898" s="372" t="str">
        <f>VLOOKUP(MOD(P898,4),色,2,FALSE)</f>
        <v>赤い</v>
      </c>
      <c r="R898" s="290" t="str">
        <f>VLOOKUP(MOD(P898,13),銀河の音,2,FALSE)</f>
        <v>共振の</v>
      </c>
      <c r="S898" s="383" t="str">
        <f>VLOOKUP(MOD(P898,20),太陽の紋章,2,FALSE)</f>
        <v>空歩く者</v>
      </c>
      <c r="T898" s="93" t="s">
        <v>5005</v>
      </c>
    </row>
    <row r="899" spans="1:20" s="80" customFormat="1" ht="13.5" customHeight="1">
      <c r="A899" s="50" t="str">
        <f>VLOOKUP(MOD(E899,10),十干,2,FALSE)</f>
        <v>甲</v>
      </c>
      <c r="B899" s="199" t="str">
        <f>VLOOKUP(MOD(E899,12),十二支,3,FALSE)</f>
        <v xml:space="preserve">03 水 </v>
      </c>
      <c r="C899" s="200" t="str">
        <f>VLOOKUP(F899,星座,3,TRUE)</f>
        <v xml:space="preserve">07 天 </v>
      </c>
      <c r="D899" s="531">
        <v>23408</v>
      </c>
      <c r="E899" s="1">
        <f>IFERROR(YEAR(D899),LEFT(D899,4))</f>
        <v>1964</v>
      </c>
      <c r="F899" s="1" t="str">
        <f>IF(ISTEXT(D899),RIGHT(D899,5),TEXT(D899,"mm/dd"))</f>
        <v>02/01</v>
      </c>
      <c r="G899" s="1">
        <f>SUM(MID(E899,1,1),MID(E899,2,1),MID(E899,3,1),MID(E899,4,1),MID(F899,1,1),MID(F899,2,1),MID(F899,4,1),MID(F899,5,1))</f>
        <v>23</v>
      </c>
      <c r="H899" s="45">
        <f>IF(MOD(G899,9)=0,9,MOD(G899,9))</f>
        <v>5</v>
      </c>
      <c r="I899" s="45" t="str">
        <f>IFERROR(MID("日月火水木金土",WEEKDAY(D899),1),"")</f>
        <v>土</v>
      </c>
      <c r="J899" s="304" t="s">
        <v>851</v>
      </c>
      <c r="K899" s="202" t="str">
        <f>VLOOKUP(F899,石と花メイン,3,FALSE)</f>
        <v>■紫水晶</v>
      </c>
      <c r="L899" s="297" t="str">
        <f>VLOOKUP(F899,石と花メイン,4,FALSE)</f>
        <v>マーガレット【木春菊】</v>
      </c>
      <c r="M899" s="393">
        <f>IF(OR(MONTH(F899)&lt;7,AND(MONTH(F899)=7,DAY(F899)&lt;=25)),
MOD(SUM((E899-1901)*365,259),260),
MOD(SUM((E899-1900)*365,259),260))</f>
        <v>114</v>
      </c>
      <c r="N899" s="390">
        <f>IF(AND(MONTH(F899)=7,DAY(F899)&gt;25),1,
ROUNDDOWN((SUM(VLOOKUP(MONTH(F899),D暦変換用数値,2,FALSE),DAY(F899))/28)+1,0))</f>
        <v>7</v>
      </c>
      <c r="O899" s="205">
        <f>IF(AND(MONTH(F899)=7,DAY(F899)&gt;25),DAY(F899)-25,
MOD((SUM(VLOOKUP(MONTH(F899),D暦変換用数値,2,FALSE),DAY(F899))),28)+1)</f>
        <v>23</v>
      </c>
      <c r="P899" s="406">
        <f>IF(OR(MONTH(F899)&lt;7,AND(MONTH(F899)=7,DAY(F899)&lt;=25)),
MOD(SUM((E899-1901)*365,(N899-1)*28,O899,258),260),
MOD(SUM((E899-1900)*365,(N899-1)*28,O899,258),260))</f>
        <v>44</v>
      </c>
      <c r="Q899" s="373" t="str">
        <f>VLOOKUP(MOD(P899,4),色,2,FALSE)</f>
        <v>黄色い</v>
      </c>
      <c r="R899" s="291" t="str">
        <f>VLOOKUP(MOD(P899,13),銀河の音,2,FALSE)</f>
        <v>倍音の</v>
      </c>
      <c r="S899" s="384" t="str">
        <f>VLOOKUP(MOD(P899,20),太陽の紋章,2,FALSE)</f>
        <v>種</v>
      </c>
      <c r="T899" s="98" t="s">
        <v>3736</v>
      </c>
    </row>
    <row r="900" spans="1:20" s="80" customFormat="1" ht="13.5" customHeight="1">
      <c r="A900" s="50" t="str">
        <f>VLOOKUP(MOD(E900,10),十干,2,FALSE)</f>
        <v>甲</v>
      </c>
      <c r="B900" s="199" t="str">
        <f>VLOOKUP(MOD(E900,12),十二支,3,FALSE)</f>
        <v xml:space="preserve">03 水 </v>
      </c>
      <c r="C900" s="200" t="str">
        <f>VLOOKUP(F900,星座,3,TRUE)</f>
        <v xml:space="preserve">07 天 </v>
      </c>
      <c r="D900" s="531">
        <v>23411</v>
      </c>
      <c r="E900" s="1">
        <f>IFERROR(YEAR(D900),LEFT(D900,4))</f>
        <v>1964</v>
      </c>
      <c r="F900" s="1" t="str">
        <f>IF(ISTEXT(D900),RIGHT(D900,5),TEXT(D900,"mm/dd"))</f>
        <v>02/04</v>
      </c>
      <c r="G900" s="1">
        <f>SUM(MID(E900,1,1),MID(E900,2,1),MID(E900,3,1),MID(E900,4,1),MID(F900,1,1),MID(F900,2,1),MID(F900,4,1),MID(F900,5,1))</f>
        <v>26</v>
      </c>
      <c r="H900" s="45">
        <f>IF(MOD(G900,9)=0,9,MOD(G900,9))</f>
        <v>8</v>
      </c>
      <c r="I900" s="45" t="str">
        <f>IFERROR(MID("日月火水木金土",WEEKDAY(D900),1),"")</f>
        <v>火</v>
      </c>
      <c r="J900" s="304" t="s">
        <v>852</v>
      </c>
      <c r="K900" s="202" t="str">
        <f>VLOOKUP(F900,石と花メイン,3,FALSE)</f>
        <v>○真珠</v>
      </c>
      <c r="L900" s="297" t="str">
        <f>VLOOKUP(F900,石と花メイン,4,FALSE)</f>
        <v>一人静【吉野静】</v>
      </c>
      <c r="M900" s="393">
        <f>IF(OR(MONTH(F900)&lt;7,AND(MONTH(F900)=7,DAY(F900)&lt;=25)),
MOD(SUM((E900-1901)*365,259),260),
MOD(SUM((E900-1900)*365,259),260))</f>
        <v>114</v>
      </c>
      <c r="N900" s="390">
        <f>IF(AND(MONTH(F900)=7,DAY(F900)&gt;25),1,
ROUNDDOWN((SUM(VLOOKUP(MONTH(F900),D暦変換用数値,2,FALSE),DAY(F900))/28)+1,0))</f>
        <v>7</v>
      </c>
      <c r="O900" s="205">
        <f>IF(AND(MONTH(F900)=7,DAY(F900)&gt;25),DAY(F900)-25,
MOD((SUM(VLOOKUP(MONTH(F900),D暦変換用数値,2,FALSE),DAY(F900))),28)+1)</f>
        <v>26</v>
      </c>
      <c r="P900" s="406">
        <f>IF(OR(MONTH(F900)&lt;7,AND(MONTH(F900)=7,DAY(F900)&lt;=25)),
MOD(SUM((E900-1901)*365,(N900-1)*28,O900,258),260),
MOD(SUM((E900-1900)*365,(N900-1)*28,O900,258),260))</f>
        <v>47</v>
      </c>
      <c r="Q900" s="374" t="str">
        <f>VLOOKUP(MOD(P900,4),色,2,FALSE)</f>
        <v>青い</v>
      </c>
      <c r="R900" s="292" t="str">
        <f>VLOOKUP(MOD(P900,13),銀河の音,2,FALSE)</f>
        <v>銀河の</v>
      </c>
      <c r="S900" s="385" t="str">
        <f>VLOOKUP(MOD(P900,20),太陽の紋章,2,FALSE)</f>
        <v>手</v>
      </c>
      <c r="T900" s="98" t="s">
        <v>3736</v>
      </c>
    </row>
    <row r="901" spans="1:20" s="80" customFormat="1" ht="13.5" customHeight="1">
      <c r="A901" s="50" t="str">
        <f>VLOOKUP(MOD(E901,10),十干,2,FALSE)</f>
        <v>甲</v>
      </c>
      <c r="B901" s="199" t="str">
        <f>VLOOKUP(MOD(E901,12),十二支,3,FALSE)</f>
        <v xml:space="preserve">03 水 </v>
      </c>
      <c r="C901" s="200" t="str">
        <f>VLOOKUP(F901,星座,3,TRUE)</f>
        <v xml:space="preserve">07 天 </v>
      </c>
      <c r="D901" s="531">
        <v>23412</v>
      </c>
      <c r="E901" s="1">
        <f>IFERROR(YEAR(D901),LEFT(D901,4))</f>
        <v>1964</v>
      </c>
      <c r="F901" s="1" t="str">
        <f>IF(ISTEXT(D901),RIGHT(D901,5),TEXT(D901,"mm/dd"))</f>
        <v>02/05</v>
      </c>
      <c r="G901" s="1">
        <f>SUM(MID(E901,1,1),MID(E901,2,1),MID(E901,3,1),MID(E901,4,1),MID(F901,1,1),MID(F901,2,1),MID(F901,4,1),MID(F901,5,1))</f>
        <v>27</v>
      </c>
      <c r="H901" s="45">
        <f>IF(MOD(G901,9)=0,9,MOD(G901,9))</f>
        <v>9</v>
      </c>
      <c r="I901" s="45" t="str">
        <f>IFERROR(MID("日月火水木金土",WEEKDAY(D901),1),"")</f>
        <v>水</v>
      </c>
      <c r="J901" s="304" t="s">
        <v>853</v>
      </c>
      <c r="K901" s="202" t="str">
        <f>VLOOKUP(F901,石と花メイン,3,FALSE)</f>
        <v>●藍銅鉱</v>
      </c>
      <c r="L901" s="297" t="str">
        <f>VLOOKUP(F901,石と花メイン,4,FALSE)</f>
        <v>羊歯【忍ぶ草】</v>
      </c>
      <c r="M901" s="393">
        <f>IF(OR(MONTH(F901)&lt;7,AND(MONTH(F901)=7,DAY(F901)&lt;=25)),
MOD(SUM((E901-1901)*365,259),260),
MOD(SUM((E901-1900)*365,259),260))</f>
        <v>114</v>
      </c>
      <c r="N901" s="390">
        <f>IF(AND(MONTH(F901)=7,DAY(F901)&gt;25),1,
ROUNDDOWN((SUM(VLOOKUP(MONTH(F901),D暦変換用数値,2,FALSE),DAY(F901))/28)+1,0))</f>
        <v>7</v>
      </c>
      <c r="O901" s="205">
        <f>IF(AND(MONTH(F901)=7,DAY(F901)&gt;25),DAY(F901)-25,
MOD((SUM(VLOOKUP(MONTH(F901),D暦変換用数値,2,FALSE),DAY(F901))),28)+1)</f>
        <v>27</v>
      </c>
      <c r="P901" s="406">
        <f>IF(OR(MONTH(F901)&lt;7,AND(MONTH(F901)=7,DAY(F901)&lt;=25)),
MOD(SUM((E901-1901)*365,(N901-1)*28,O901,258),260),
MOD(SUM((E901-1900)*365,(N901-1)*28,O901,258),260))</f>
        <v>48</v>
      </c>
      <c r="Q901" s="373" t="str">
        <f>VLOOKUP(MOD(P901,4),色,2,FALSE)</f>
        <v>黄色い</v>
      </c>
      <c r="R901" s="291" t="str">
        <f>VLOOKUP(MOD(P901,13),銀河の音,2,FALSE)</f>
        <v>太陽の</v>
      </c>
      <c r="S901" s="384" t="str">
        <f>VLOOKUP(MOD(P901,20),太陽の紋章,2,FALSE)</f>
        <v>星</v>
      </c>
      <c r="T901" s="111" t="s">
        <v>2867</v>
      </c>
    </row>
    <row r="902" spans="1:20" s="80" customFormat="1" ht="13.5" customHeight="1">
      <c r="A902" s="50" t="str">
        <f>VLOOKUP(MOD(E902,10),十干,2,FALSE)</f>
        <v>甲</v>
      </c>
      <c r="B902" s="199" t="str">
        <f>VLOOKUP(MOD(E902,12),十二支,3,FALSE)</f>
        <v xml:space="preserve">03 水 </v>
      </c>
      <c r="C902" s="200" t="str">
        <f>VLOOKUP(F902,星座,3,TRUE)</f>
        <v xml:space="preserve">07 天 </v>
      </c>
      <c r="D902" s="531">
        <v>23418</v>
      </c>
      <c r="E902" s="1">
        <f>IFERROR(YEAR(D902),LEFT(D902,4))</f>
        <v>1964</v>
      </c>
      <c r="F902" s="1" t="str">
        <f>IF(ISTEXT(D902),RIGHT(D902,5),TEXT(D902,"mm/dd"))</f>
        <v>02/11</v>
      </c>
      <c r="G902" s="1">
        <f>SUM(MID(E902,1,1),MID(E902,2,1),MID(E902,3,1),MID(E902,4,1),MID(F902,1,1),MID(F902,2,1),MID(F902,4,1),MID(F902,5,1))</f>
        <v>24</v>
      </c>
      <c r="H902" s="45">
        <f>IF(MOD(G902,9)=0,9,MOD(G902,9))</f>
        <v>6</v>
      </c>
      <c r="I902" s="45" t="str">
        <f>IFERROR(MID("日月火水木金土",WEEKDAY(D902),1),"")</f>
        <v>火</v>
      </c>
      <c r="J902" s="304" t="s">
        <v>854</v>
      </c>
      <c r="K902" s="202" t="str">
        <f>VLOOKUP(F902,石と花メイン,3,FALSE)</f>
        <v>■赤縞瑪瑙</v>
      </c>
      <c r="L902" s="297" t="str">
        <f>VLOOKUP(F902,石と花メイン,4,FALSE)</f>
        <v>メリッサ【レモンバーム】</v>
      </c>
      <c r="M902" s="393">
        <f>IF(OR(MONTH(F902)&lt;7,AND(MONTH(F902)=7,DAY(F902)&lt;=25)),
MOD(SUM((E902-1901)*365,259),260),
MOD(SUM((E902-1900)*365,259),260))</f>
        <v>114</v>
      </c>
      <c r="N902" s="390">
        <f>IF(AND(MONTH(F902)=7,DAY(F902)&gt;25),1,
ROUNDDOWN((SUM(VLOOKUP(MONTH(F902),D暦変換用数値,2,FALSE),DAY(F902))/28)+1,0))</f>
        <v>8</v>
      </c>
      <c r="O902" s="205">
        <f>IF(AND(MONTH(F902)=7,DAY(F902)&gt;25),DAY(F902)-25,
MOD((SUM(VLOOKUP(MONTH(F902),D暦変換用数値,2,FALSE),DAY(F902))),28)+1)</f>
        <v>5</v>
      </c>
      <c r="P902" s="406">
        <f>IF(OR(MONTH(F902)&lt;7,AND(MONTH(F902)=7,DAY(F902)&lt;=25)),
MOD(SUM((E902-1901)*365,(N902-1)*28,O902,258),260),
MOD(SUM((E902-1900)*365,(N902-1)*28,O902,258),260))</f>
        <v>54</v>
      </c>
      <c r="Q902" s="375" t="str">
        <f>VLOOKUP(MOD(P902,4),色,2,FALSE)</f>
        <v>白い</v>
      </c>
      <c r="R902" s="293" t="str">
        <f>VLOOKUP(MOD(P902,13),銀河の音,2,FALSE)</f>
        <v>月の</v>
      </c>
      <c r="S902" s="386" t="str">
        <f>VLOOKUP(MOD(P902,20),太陽の紋章,2,FALSE)</f>
        <v>魔法使い</v>
      </c>
      <c r="T902" s="99" t="s">
        <v>7408</v>
      </c>
    </row>
    <row r="903" spans="1:20" s="80" customFormat="1" ht="13.5" customHeight="1">
      <c r="A903" s="50" t="str">
        <f>VLOOKUP(MOD(E903,10),十干,2,FALSE)</f>
        <v>甲</v>
      </c>
      <c r="B903" s="199" t="str">
        <f>VLOOKUP(MOD(E903,12),十二支,3,FALSE)</f>
        <v xml:space="preserve">03 水 </v>
      </c>
      <c r="C903" s="200" t="str">
        <f>VLOOKUP(F903,星座,3,TRUE)</f>
        <v xml:space="preserve">07 天 </v>
      </c>
      <c r="D903" s="531">
        <v>23420</v>
      </c>
      <c r="E903" s="1">
        <f>IFERROR(YEAR(D903),LEFT(D903,4))</f>
        <v>1964</v>
      </c>
      <c r="F903" s="1" t="str">
        <f>IF(ISTEXT(D903),RIGHT(D903,5),TEXT(D903,"mm/dd"))</f>
        <v>02/13</v>
      </c>
      <c r="G903" s="1">
        <f>SUM(MID(E903,1,1),MID(E903,2,1),MID(E903,3,1),MID(E903,4,1),MID(F903,1,1),MID(F903,2,1),MID(F903,4,1),MID(F903,5,1))</f>
        <v>26</v>
      </c>
      <c r="H903" s="45">
        <f>IF(MOD(G903,9)=0,9,MOD(G903,9))</f>
        <v>8</v>
      </c>
      <c r="I903" s="45" t="str">
        <f>IFERROR(MID("日月火水木金土",WEEKDAY(D903),1),"")</f>
        <v>木</v>
      </c>
      <c r="J903" s="304" t="s">
        <v>855</v>
      </c>
      <c r="K903" s="202" t="str">
        <f>VLOOKUP(F903,石と花メイン,3,FALSE)</f>
        <v>◆橄欖石</v>
      </c>
      <c r="L903" s="297" t="str">
        <f>VLOOKUP(F903,石と花メイン,4,FALSE)</f>
        <v>柳【風見草】</v>
      </c>
      <c r="M903" s="393">
        <f>IF(OR(MONTH(F903)&lt;7,AND(MONTH(F903)=7,DAY(F903)&lt;=25)),
MOD(SUM((E903-1901)*365,259),260),
MOD(SUM((E903-1900)*365,259),260))</f>
        <v>114</v>
      </c>
      <c r="N903" s="390">
        <f>IF(AND(MONTH(F903)=7,DAY(F903)&gt;25),1,
ROUNDDOWN((SUM(VLOOKUP(MONTH(F903),D暦変換用数値,2,FALSE),DAY(F903))/28)+1,0))</f>
        <v>8</v>
      </c>
      <c r="O903" s="205">
        <f>IF(AND(MONTH(F903)=7,DAY(F903)&gt;25),DAY(F903)-25,
MOD((SUM(VLOOKUP(MONTH(F903),D暦変換用数値,2,FALSE),DAY(F903))),28)+1)</f>
        <v>7</v>
      </c>
      <c r="P903" s="406">
        <f>IF(OR(MONTH(F903)&lt;7,AND(MONTH(F903)=7,DAY(F903)&lt;=25)),
MOD(SUM((E903-1901)*365,(N903-1)*28,O903,258),260),
MOD(SUM((E903-1900)*365,(N903-1)*28,O903,258),260))</f>
        <v>56</v>
      </c>
      <c r="Q903" s="373" t="str">
        <f>VLOOKUP(MOD(P903,4),色,2,FALSE)</f>
        <v>黄色い</v>
      </c>
      <c r="R903" s="291" t="str">
        <f>VLOOKUP(MOD(P903,13),銀河の音,2,FALSE)</f>
        <v>自己存在の</v>
      </c>
      <c r="S903" s="384" t="str">
        <f>VLOOKUP(MOD(P903,20),太陽の紋章,2,FALSE)</f>
        <v>戦士</v>
      </c>
      <c r="T903" s="98" t="s">
        <v>3736</v>
      </c>
    </row>
    <row r="904" spans="1:20" s="80" customFormat="1" ht="13.5" customHeight="1">
      <c r="A904" s="334" t="str">
        <f>VLOOKUP(MOD(E904,10),十干,2,FALSE)</f>
        <v>甲</v>
      </c>
      <c r="B904" s="331" t="str">
        <f>VLOOKUP(MOD(E904,12),十二支,3,FALSE)</f>
        <v xml:space="preserve">03 水 </v>
      </c>
      <c r="C904" s="332" t="str">
        <f>VLOOKUP(F904,星座,3,TRUE)</f>
        <v xml:space="preserve">07 天 </v>
      </c>
      <c r="D904" s="540">
        <v>23422</v>
      </c>
      <c r="E904" s="131">
        <f>IFERROR(YEAR(D904),LEFT(D904,4))</f>
        <v>1964</v>
      </c>
      <c r="F904" s="538" t="str">
        <f>IF(ISTEXT(D904),RIGHT(D904,5),TEXT(D904,"mm/dd"))</f>
        <v>02/15</v>
      </c>
      <c r="G904" s="131">
        <f>SUM(MID(E904,1,1),MID(E904,2,1),MID(E904,3,1),MID(E904,4,1),MID(F904,1,1),MID(F904,2,1),MID(F904,4,1),MID(F904,5,1))</f>
        <v>28</v>
      </c>
      <c r="H904" s="131">
        <f>IF(MOD(G904,9)=0,9,MOD(G904,9))</f>
        <v>1</v>
      </c>
      <c r="I904" s="131" t="str">
        <f>IFERROR(MID("日月火水木金土",WEEKDAY(D904),1),"")</f>
        <v>土</v>
      </c>
      <c r="J904" s="306" t="s">
        <v>9166</v>
      </c>
      <c r="K904" s="335" t="str">
        <f>VLOOKUP(F904,石と花メイン,3,FALSE)</f>
        <v>◇金剛石</v>
      </c>
      <c r="L904" s="302" t="str">
        <f>VLOOKUP(F904,石と花メイン,4,FALSE)</f>
        <v>三椏/三又</v>
      </c>
      <c r="M904" s="396">
        <f>IF(OR(MONTH(F904)&lt;7,AND(MONTH(F904)=7,DAY(F904)&lt;=25)),
MOD(SUM((E904-1901)*365,259),260),
MOD(SUM((E904-1900)*365,259),260))</f>
        <v>114</v>
      </c>
      <c r="N904" s="335">
        <f>IF(AND(MONTH(F904)=7,DAY(F904)&gt;25),1,
ROUNDDOWN((SUM(VLOOKUP(MONTH(F904),D暦変換用数値,2,FALSE),DAY(F904))/28)+1,0))</f>
        <v>8</v>
      </c>
      <c r="O904" s="132">
        <f>IF(AND(MONTH(F904)=7,DAY(F904)&gt;25),DAY(F904)-25,
MOD((SUM(VLOOKUP(MONTH(F904),D暦変換用数値,2,FALSE),DAY(F904))),28)+1)</f>
        <v>9</v>
      </c>
      <c r="P904" s="404">
        <f>IF(OR(MONTH(F904)&lt;7,AND(MONTH(F904)=7,DAY(F904)&lt;=25)),
MOD(SUM((E904-1901)*365,(N904-1)*28,O904,258),260),
MOD(SUM((E904-1900)*365,(N904-1)*28,O904,258),260))</f>
        <v>58</v>
      </c>
      <c r="Q904" s="376" t="str">
        <f>VLOOKUP(MOD(P904,4),色,2,FALSE)</f>
        <v>白い</v>
      </c>
      <c r="R904" s="333" t="str">
        <f>VLOOKUP(MOD(P904,13),銀河の音,2,FALSE)</f>
        <v>律動の</v>
      </c>
      <c r="S904" s="387" t="str">
        <f>VLOOKUP(MOD(P904,20),太陽の紋章,2,FALSE)</f>
        <v>鏡</v>
      </c>
      <c r="T904" s="119" t="s">
        <v>9163</v>
      </c>
    </row>
    <row r="905" spans="1:20" s="80" customFormat="1" ht="13.5" customHeight="1">
      <c r="A905" s="282" t="str">
        <f>VLOOKUP(MOD(E905,10),十干,2,FALSE)</f>
        <v>丙</v>
      </c>
      <c r="B905" s="283" t="str">
        <f>VLOOKUP(MOD(E905,12),十二支,3,FALSE)</f>
        <v xml:space="preserve">03 水 </v>
      </c>
      <c r="C905" s="284" t="str">
        <f>VLOOKUP(F905,星座,3,TRUE)</f>
        <v xml:space="preserve">07 天 </v>
      </c>
      <c r="D905" s="533">
        <v>27781</v>
      </c>
      <c r="E905" s="83">
        <f>IFERROR(YEAR(D905),LEFT(D905,4))</f>
        <v>1976</v>
      </c>
      <c r="F905" s="83" t="str">
        <f>IF(ISTEXT(D905),RIGHT(D905,5),TEXT(D905,"mm/dd"))</f>
        <v>01/22</v>
      </c>
      <c r="G905" s="83">
        <f>SUM(MID(E905,1,1),MID(E905,2,1),MID(E905,3,1),MID(E905,4,1),MID(F905,1,1),MID(F905,2,1),MID(F905,4,1),MID(F905,5,1))</f>
        <v>28</v>
      </c>
      <c r="H905" s="83">
        <f>IF(MOD(G905,9)=0,9,MOD(G905,9))</f>
        <v>1</v>
      </c>
      <c r="I905" s="83" t="str">
        <f>IFERROR(MID("日月火水木金土",WEEKDAY(D905),1),"")</f>
        <v>木</v>
      </c>
      <c r="J905" s="303" t="s">
        <v>6607</v>
      </c>
      <c r="K905" s="87" t="str">
        <f>VLOOKUP(F905,石と花メイン,3,FALSE)</f>
        <v>●瑠璃</v>
      </c>
      <c r="L905" s="296" t="str">
        <f>VLOOKUP(F905,石と花メイン,4,FALSE)</f>
        <v>苔</v>
      </c>
      <c r="M905" s="392">
        <f>IF(OR(MONTH(F905)&lt;7,AND(MONTH(F905)=7,DAY(F905)&lt;=25)),
MOD(SUM((E905-1901)*365,259),260),
MOD(SUM((E905-1900)*365,259),260))</f>
        <v>74</v>
      </c>
      <c r="N905" s="330">
        <f>IF(AND(MONTH(F905)=7,DAY(F905)&gt;25),1,
ROUNDDOWN((SUM(VLOOKUP(MONTH(F905),D暦変換用数値,2,FALSE),DAY(F905))/28)+1,0))</f>
        <v>7</v>
      </c>
      <c r="O905" s="84">
        <f>IF(AND(MONTH(F905)=7,DAY(F905)&gt;25),DAY(F905)-25,
MOD((SUM(VLOOKUP(MONTH(F905),D暦変換用数値,2,FALSE),DAY(F905))),28)+1)</f>
        <v>13</v>
      </c>
      <c r="P905" s="405">
        <f>IF(OR(MONTH(F905)&lt;7,AND(MONTH(F905)=7,DAY(F905)&lt;=25)),
MOD(SUM((E905-1901)*365,(N905-1)*28,O905,258),260),
MOD(SUM((E905-1900)*365,(N905-1)*28,O905,258),260))</f>
        <v>254</v>
      </c>
      <c r="Q905" s="371" t="str">
        <f>VLOOKUP(MOD(P905,4),色,2,FALSE)</f>
        <v>白い</v>
      </c>
      <c r="R905" s="289" t="str">
        <f>VLOOKUP(MOD(P905,13),銀河の音,2,FALSE)</f>
        <v>共振の</v>
      </c>
      <c r="S905" s="382" t="str">
        <f>VLOOKUP(MOD(P905,20),太陽の紋章,2,FALSE)</f>
        <v>魔法使い</v>
      </c>
      <c r="T905" s="92" t="s">
        <v>5006</v>
      </c>
    </row>
    <row r="906" spans="1:20" s="80" customFormat="1" ht="13.5" customHeight="1">
      <c r="A906" s="50" t="str">
        <f>VLOOKUP(MOD(E906,10),十干,2,FALSE)</f>
        <v>丙</v>
      </c>
      <c r="B906" s="199" t="str">
        <f>VLOOKUP(MOD(E906,12),十二支,3,FALSE)</f>
        <v xml:space="preserve">03 水 </v>
      </c>
      <c r="C906" s="200" t="str">
        <f>VLOOKUP(F906,星座,3,TRUE)</f>
        <v xml:space="preserve">07 天 </v>
      </c>
      <c r="D906" s="531">
        <v>27785</v>
      </c>
      <c r="E906" s="1">
        <f>IFERROR(YEAR(D906),LEFT(D906,4))</f>
        <v>1976</v>
      </c>
      <c r="F906" s="1" t="str">
        <f>IF(ISTEXT(D906),RIGHT(D906,5),TEXT(D906,"mm/dd"))</f>
        <v>01/26</v>
      </c>
      <c r="G906" s="1">
        <f>SUM(MID(E906,1,1),MID(E906,2,1),MID(E906,3,1),MID(E906,4,1),MID(F906,1,1),MID(F906,2,1),MID(F906,4,1),MID(F906,5,1))</f>
        <v>32</v>
      </c>
      <c r="H906" s="45">
        <f>IF(MOD(G906,9)=0,9,MOD(G906,9))</f>
        <v>5</v>
      </c>
      <c r="I906" s="45" t="str">
        <f>IFERROR(MID("日月火水木金土",WEEKDAY(D906),1),"")</f>
        <v>月</v>
      </c>
      <c r="J906" s="304" t="s">
        <v>856</v>
      </c>
      <c r="K906" s="202" t="str">
        <f>VLOOKUP(F906,石と花メイン,3,FALSE)</f>
        <v>●薔薇色石</v>
      </c>
      <c r="L906" s="297" t="str">
        <f>VLOOKUP(F906,石と花メイン,4,FALSE)</f>
        <v>アマリリス【花水仙】</v>
      </c>
      <c r="M906" s="393">
        <f>IF(OR(MONTH(F906)&lt;7,AND(MONTH(F906)=7,DAY(F906)&lt;=25)),
MOD(SUM((E906-1901)*365,259),260),
MOD(SUM((E906-1900)*365,259),260))</f>
        <v>74</v>
      </c>
      <c r="N906" s="390">
        <f>IF(AND(MONTH(F906)=7,DAY(F906)&gt;25),1,
ROUNDDOWN((SUM(VLOOKUP(MONTH(F906),D暦変換用数値,2,FALSE),DAY(F906))/28)+1,0))</f>
        <v>7</v>
      </c>
      <c r="O906" s="205">
        <f>IF(AND(MONTH(F906)=7,DAY(F906)&gt;25),DAY(F906)-25,
MOD((SUM(VLOOKUP(MONTH(F906),D暦変換用数値,2,FALSE),DAY(F906))),28)+1)</f>
        <v>17</v>
      </c>
      <c r="P906" s="406">
        <f>IF(OR(MONTH(F906)&lt;7,AND(MONTH(F906)=7,DAY(F906)&lt;=25)),
MOD(SUM((E906-1901)*365,(N906-1)*28,O906,258),260),
MOD(SUM((E906-1900)*365,(N906-1)*28,O906,258),260))</f>
        <v>258</v>
      </c>
      <c r="Q906" s="375" t="str">
        <f>VLOOKUP(MOD(P906,4),色,2,FALSE)</f>
        <v>白い</v>
      </c>
      <c r="R906" s="293" t="str">
        <f>VLOOKUP(MOD(P906,13),銀河の音,2,FALSE)</f>
        <v>スペクトルの</v>
      </c>
      <c r="S906" s="386" t="str">
        <f>VLOOKUP(MOD(P906,20),太陽の紋章,2,FALSE)</f>
        <v>鏡</v>
      </c>
      <c r="T906" s="98" t="s">
        <v>3736</v>
      </c>
    </row>
    <row r="907" spans="1:20" s="80" customFormat="1" ht="13.5" customHeight="1">
      <c r="A907" s="334" t="str">
        <f>VLOOKUP(MOD(E907,10),十干,2,FALSE)</f>
        <v>丙</v>
      </c>
      <c r="B907" s="331" t="str">
        <f>VLOOKUP(MOD(E907,12),十二支,3,FALSE)</f>
        <v xml:space="preserve">03 水 </v>
      </c>
      <c r="C907" s="332" t="str">
        <f>VLOOKUP(F907,星座,3,TRUE)</f>
        <v xml:space="preserve">07 天 </v>
      </c>
      <c r="D907" s="534">
        <v>27792</v>
      </c>
      <c r="E907" s="131">
        <f>IFERROR(YEAR(D907),LEFT(D907,4))</f>
        <v>1976</v>
      </c>
      <c r="F907" s="131" t="str">
        <f>IF(ISTEXT(D907),RIGHT(D907,5),TEXT(D907,"mm/dd"))</f>
        <v>02/02</v>
      </c>
      <c r="G907" s="131">
        <f>SUM(MID(E907,1,1),MID(E907,2,1),MID(E907,3,1),MID(E907,4,1),MID(F907,1,1),MID(F907,2,1),MID(F907,4,1),MID(F907,5,1))</f>
        <v>27</v>
      </c>
      <c r="H907" s="131">
        <f>IF(MOD(G907,9)=0,9,MOD(G907,9))</f>
        <v>9</v>
      </c>
      <c r="I907" s="131" t="str">
        <f>IFERROR(MID("日月火水木金土",WEEKDAY(D907),1),"")</f>
        <v>月</v>
      </c>
      <c r="J907" s="306" t="s">
        <v>8431</v>
      </c>
      <c r="K907" s="335" t="str">
        <f>VLOOKUP(F907,石と花メイン,3,FALSE)</f>
        <v>◇金剛石</v>
      </c>
      <c r="L907" s="302" t="str">
        <f>VLOOKUP(F907,石と花メイン,4,FALSE)</f>
        <v>木瓜</v>
      </c>
      <c r="M907" s="396">
        <f>IF(OR(MONTH(F907)&lt;7,AND(MONTH(F907)=7,DAY(F907)&lt;=25)),
MOD(SUM((E907-1901)*365,259),260),
MOD(SUM((E907-1900)*365,259),260))</f>
        <v>74</v>
      </c>
      <c r="N907" s="335">
        <f>IF(AND(MONTH(F907)=7,DAY(F907)&gt;25),1,
ROUNDDOWN((SUM(VLOOKUP(MONTH(F907),D暦変換用数値,2,FALSE),DAY(F907))/28)+1,0))</f>
        <v>7</v>
      </c>
      <c r="O907" s="132">
        <f>IF(AND(MONTH(F907)=7,DAY(F907)&gt;25),DAY(F907)-25,
MOD((SUM(VLOOKUP(MONTH(F907),D暦変換用数値,2,FALSE),DAY(F907))),28)+1)</f>
        <v>24</v>
      </c>
      <c r="P907" s="404">
        <f>IF(OR(MONTH(F907)&lt;7,AND(MONTH(F907)=7,DAY(F907)&lt;=25)),
MOD(SUM((E907-1901)*365,(N907-1)*28,O907,258),260),
MOD(SUM((E907-1900)*365,(N907-1)*28,O907,258),260))</f>
        <v>5</v>
      </c>
      <c r="Q907" s="376" t="str">
        <f>VLOOKUP(MOD(P907,4),色,2,FALSE)</f>
        <v>赤い</v>
      </c>
      <c r="R907" s="333" t="str">
        <f>VLOOKUP(MOD(P907,13),銀河の音,2,FALSE)</f>
        <v>倍音の</v>
      </c>
      <c r="S907" s="387" t="str">
        <f>VLOOKUP(MOD(P907,20),太陽の紋章,2,FALSE)</f>
        <v>蛇</v>
      </c>
      <c r="T907" s="119" t="s">
        <v>8430</v>
      </c>
    </row>
    <row r="908" spans="1:20" s="80" customFormat="1" ht="13.5" customHeight="1">
      <c r="A908" s="50" t="str">
        <f>VLOOKUP(MOD(E908,10),十干,2,FALSE)</f>
        <v>丙</v>
      </c>
      <c r="B908" s="199" t="str">
        <f>VLOOKUP(MOD(E908,12),十二支,3,FALSE)</f>
        <v xml:space="preserve">03 水 </v>
      </c>
      <c r="C908" s="200" t="str">
        <f>VLOOKUP(F908,星座,3,TRUE)</f>
        <v xml:space="preserve">07 天 </v>
      </c>
      <c r="D908" s="531">
        <v>27798</v>
      </c>
      <c r="E908" s="1">
        <f>IFERROR(YEAR(D908),LEFT(D908,4))</f>
        <v>1976</v>
      </c>
      <c r="F908" s="1" t="str">
        <f>IF(ISTEXT(D908),RIGHT(D908,5),TEXT(D908,"mm/dd"))</f>
        <v>02/08</v>
      </c>
      <c r="G908" s="1">
        <f>SUM(MID(E908,1,1),MID(E908,2,1),MID(E908,3,1),MID(E908,4,1),MID(F908,1,1),MID(F908,2,1),MID(F908,4,1),MID(F908,5,1))</f>
        <v>33</v>
      </c>
      <c r="H908" s="45">
        <f>IF(MOD(G908,9)=0,9,MOD(G908,9))</f>
        <v>6</v>
      </c>
      <c r="I908" s="45" t="str">
        <f>IFERROR(MID("日月火水木金土",WEEKDAY(D908),1),"")</f>
        <v>日</v>
      </c>
      <c r="J908" s="304" t="s">
        <v>857</v>
      </c>
      <c r="K908" s="202" t="str">
        <f>VLOOKUP(F908,石と花メイン,3,FALSE)</f>
        <v>□水晶</v>
      </c>
      <c r="L908" s="297" t="str">
        <f>VLOOKUP(F908,石と花メイン,4,FALSE)</f>
        <v>雪の下【虎耳草】</v>
      </c>
      <c r="M908" s="393">
        <f>IF(OR(MONTH(F908)&lt;7,AND(MONTH(F908)=7,DAY(F908)&lt;=25)),
MOD(SUM((E908-1901)*365,259),260),
MOD(SUM((E908-1900)*365,259),260))</f>
        <v>74</v>
      </c>
      <c r="N908" s="390">
        <f>IF(AND(MONTH(F908)=7,DAY(F908)&gt;25),1,
ROUNDDOWN((SUM(VLOOKUP(MONTH(F908),D暦変換用数値,2,FALSE),DAY(F908))/28)+1,0))</f>
        <v>8</v>
      </c>
      <c r="O908" s="205">
        <f>IF(AND(MONTH(F908)=7,DAY(F908)&gt;25),DAY(F908)-25,
MOD((SUM(VLOOKUP(MONTH(F908),D暦変換用数値,2,FALSE),DAY(F908))),28)+1)</f>
        <v>2</v>
      </c>
      <c r="P908" s="406">
        <f>IF(OR(MONTH(F908)&lt;7,AND(MONTH(F908)=7,DAY(F908)&lt;=25)),
MOD(SUM((E908-1901)*365,(N908-1)*28,O908,258),260),
MOD(SUM((E908-1900)*365,(N908-1)*28,O908,258),260))</f>
        <v>11</v>
      </c>
      <c r="Q908" s="374" t="str">
        <f>VLOOKUP(MOD(P908,4),色,2,FALSE)</f>
        <v>青い</v>
      </c>
      <c r="R908" s="292" t="str">
        <f>VLOOKUP(MOD(P908,13),銀河の音,2,FALSE)</f>
        <v>スペクトルの</v>
      </c>
      <c r="S908" s="385" t="str">
        <f>VLOOKUP(MOD(P908,20),太陽の紋章,2,FALSE)</f>
        <v>猿</v>
      </c>
      <c r="T908" s="111" t="s">
        <v>5527</v>
      </c>
    </row>
    <row r="909" spans="1:20" s="80" customFormat="1" ht="13.5" customHeight="1">
      <c r="A909" s="50" t="str">
        <f>VLOOKUP(MOD(E909,10),十干,2,FALSE)</f>
        <v>丙</v>
      </c>
      <c r="B909" s="199" t="str">
        <f>VLOOKUP(MOD(E909,12),十二支,3,FALSE)</f>
        <v xml:space="preserve">03 水 </v>
      </c>
      <c r="C909" s="200" t="str">
        <f>VLOOKUP(F909,星座,3,TRUE)</f>
        <v xml:space="preserve">07 天 </v>
      </c>
      <c r="D909" s="531">
        <v>27801</v>
      </c>
      <c r="E909" s="1">
        <f>IFERROR(YEAR(D909),LEFT(D909,4))</f>
        <v>1976</v>
      </c>
      <c r="F909" s="1" t="str">
        <f>IF(ISTEXT(D909),RIGHT(D909,5),TEXT(D909,"mm/dd"))</f>
        <v>02/11</v>
      </c>
      <c r="G909" s="1">
        <f>SUM(MID(E909,1,1),MID(E909,2,1),MID(E909,3,1),MID(E909,4,1),MID(F909,1,1),MID(F909,2,1),MID(F909,4,1),MID(F909,5,1))</f>
        <v>27</v>
      </c>
      <c r="H909" s="45">
        <f>IF(MOD(G909,9)=0,9,MOD(G909,9))</f>
        <v>9</v>
      </c>
      <c r="I909" s="45" t="str">
        <f>IFERROR(MID("日月火水木金土",WEEKDAY(D909),1),"")</f>
        <v>水</v>
      </c>
      <c r="J909" s="304" t="s">
        <v>858</v>
      </c>
      <c r="K909" s="202" t="str">
        <f>VLOOKUP(F909,石と花メイン,3,FALSE)</f>
        <v>■赤縞瑪瑙</v>
      </c>
      <c r="L909" s="297" t="str">
        <f>VLOOKUP(F909,石と花メイン,4,FALSE)</f>
        <v>メリッサ【レモンバーム】</v>
      </c>
      <c r="M909" s="393">
        <f>IF(OR(MONTH(F909)&lt;7,AND(MONTH(F909)=7,DAY(F909)&lt;=25)),
MOD(SUM((E909-1901)*365,259),260),
MOD(SUM((E909-1900)*365,259),260))</f>
        <v>74</v>
      </c>
      <c r="N909" s="390">
        <f>IF(AND(MONTH(F909)=7,DAY(F909)&gt;25),1,
ROUNDDOWN((SUM(VLOOKUP(MONTH(F909),D暦変換用数値,2,FALSE),DAY(F909))/28)+1,0))</f>
        <v>8</v>
      </c>
      <c r="O909" s="205">
        <f>IF(AND(MONTH(F909)=7,DAY(F909)&gt;25),DAY(F909)-25,
MOD((SUM(VLOOKUP(MONTH(F909),D暦変換用数値,2,FALSE),DAY(F909))),28)+1)</f>
        <v>5</v>
      </c>
      <c r="P909" s="406">
        <f>IF(OR(MONTH(F909)&lt;7,AND(MONTH(F909)=7,DAY(F909)&lt;=25)),
MOD(SUM((E909-1901)*365,(N909-1)*28,O909,258),260),
MOD(SUM((E909-1900)*365,(N909-1)*28,O909,258),260))</f>
        <v>14</v>
      </c>
      <c r="Q909" s="375" t="str">
        <f>VLOOKUP(MOD(P909,4),色,2,FALSE)</f>
        <v>白い</v>
      </c>
      <c r="R909" s="293" t="str">
        <f>VLOOKUP(MOD(P909,13),銀河の音,2,FALSE)</f>
        <v>磁気の</v>
      </c>
      <c r="S909" s="386" t="str">
        <f>VLOOKUP(MOD(P909,20),太陽の紋章,2,FALSE)</f>
        <v>魔法使い</v>
      </c>
      <c r="T909" s="98" t="s">
        <v>3736</v>
      </c>
    </row>
    <row r="910" spans="1:20" s="80" customFormat="1" ht="13.5" customHeight="1">
      <c r="A910" s="334" t="str">
        <f>VLOOKUP(MOD(E910,10),十干,2,FALSE)</f>
        <v>丙</v>
      </c>
      <c r="B910" s="331" t="str">
        <f>VLOOKUP(MOD(E910,12),十二支,3,FALSE)</f>
        <v xml:space="preserve">03 水 </v>
      </c>
      <c r="C910" s="332" t="str">
        <f>VLOOKUP(F910,星座,3,TRUE)</f>
        <v xml:space="preserve">07 天 </v>
      </c>
      <c r="D910" s="540">
        <v>27804</v>
      </c>
      <c r="E910" s="131">
        <f>IFERROR(YEAR(D910),LEFT(D910,4))</f>
        <v>1976</v>
      </c>
      <c r="F910" s="538" t="str">
        <f>IF(ISTEXT(D910),RIGHT(D910,5),TEXT(D910,"mm/dd"))</f>
        <v>02/14</v>
      </c>
      <c r="G910" s="131">
        <f>SUM(MID(E910,1,1),MID(E910,2,1),MID(E910,3,1),MID(E910,4,1),MID(F910,1,1),MID(F910,2,1),MID(F910,4,1),MID(F910,5,1))</f>
        <v>30</v>
      </c>
      <c r="H910" s="131">
        <f>IF(MOD(G910,9)=0,9,MOD(G910,9))</f>
        <v>3</v>
      </c>
      <c r="I910" s="131" t="str">
        <f>IFERROR(MID("日月火水木金土",WEEKDAY(D910),1),"")</f>
        <v>土</v>
      </c>
      <c r="J910" s="306" t="s">
        <v>9407</v>
      </c>
      <c r="K910" s="335" t="str">
        <f>VLOOKUP(F910,石と花メイン,3,FALSE)</f>
        <v>◆紅玉</v>
      </c>
      <c r="L910" s="302" t="str">
        <f>VLOOKUP(F910,石と花メイン,4,FALSE)</f>
        <v>カモミール【かみつれ】</v>
      </c>
      <c r="M910" s="396">
        <f>IF(OR(MONTH(F910)&lt;7,AND(MONTH(F910)=7,DAY(F910)&lt;=25)),
MOD(SUM((E910-1901)*365,259),260),
MOD(SUM((E910-1900)*365,259),260))</f>
        <v>74</v>
      </c>
      <c r="N910" s="335">
        <f>IF(AND(MONTH(F910)=7,DAY(F910)&gt;25),1,
ROUNDDOWN((SUM(VLOOKUP(MONTH(F910),D暦変換用数値,2,FALSE),DAY(F910))/28)+1,0))</f>
        <v>8</v>
      </c>
      <c r="O910" s="132">
        <f>IF(AND(MONTH(F910)=7,DAY(F910)&gt;25),DAY(F910)-25,
MOD((SUM(VLOOKUP(MONTH(F910),D暦変換用数値,2,FALSE),DAY(F910))),28)+1)</f>
        <v>8</v>
      </c>
      <c r="P910" s="404">
        <f>IF(OR(MONTH(F910)&lt;7,AND(MONTH(F910)=7,DAY(F910)&lt;=25)),
MOD(SUM((E910-1901)*365,(N910-1)*28,O910,258),260),
MOD(SUM((E910-1900)*365,(N910-1)*28,O910,258),260))</f>
        <v>17</v>
      </c>
      <c r="Q910" s="376" t="str">
        <f>VLOOKUP(MOD(P910,4),色,2,FALSE)</f>
        <v>赤い</v>
      </c>
      <c r="R910" s="333" t="str">
        <f>VLOOKUP(MOD(P910,13),銀河の音,2,FALSE)</f>
        <v>自己存在の</v>
      </c>
      <c r="S910" s="387" t="str">
        <f>VLOOKUP(MOD(P910,20),太陽の紋章,2,FALSE)</f>
        <v>地球</v>
      </c>
      <c r="T910" s="145"/>
    </row>
    <row r="911" spans="1:20" s="80" customFormat="1" ht="13.5" customHeight="1">
      <c r="A911" s="50" t="str">
        <f>VLOOKUP(MOD(E911,10),十干,2,FALSE)</f>
        <v>丙</v>
      </c>
      <c r="B911" s="199" t="str">
        <f>VLOOKUP(MOD(E911,12),十二支,3,FALSE)</f>
        <v xml:space="preserve">03 水 </v>
      </c>
      <c r="C911" s="200" t="str">
        <f>VLOOKUP(F911,星座,3,TRUE)</f>
        <v xml:space="preserve">07 天 </v>
      </c>
      <c r="D911" s="531">
        <v>27806</v>
      </c>
      <c r="E911" s="1">
        <f>IFERROR(YEAR(D911),LEFT(D911,4))</f>
        <v>1976</v>
      </c>
      <c r="F911" s="1" t="str">
        <f>IF(ISTEXT(D911),RIGHT(D911,5),TEXT(D911,"mm/dd"))</f>
        <v>02/16</v>
      </c>
      <c r="G911" s="1">
        <f>SUM(MID(E911,1,1),MID(E911,2,1),MID(E911,3,1),MID(E911,4,1),MID(F911,1,1),MID(F911,2,1),MID(F911,4,1),MID(F911,5,1))</f>
        <v>32</v>
      </c>
      <c r="H911" s="45">
        <f>IF(MOD(G911,9)=0,9,MOD(G911,9))</f>
        <v>5</v>
      </c>
      <c r="I911" s="45" t="str">
        <f>IFERROR(MID("日月火水木金土",WEEKDAY(D911),1),"")</f>
        <v>月</v>
      </c>
      <c r="J911" s="304" t="s">
        <v>2553</v>
      </c>
      <c r="K911" s="202" t="str">
        <f>VLOOKUP(F911,石と花メイン,3,FALSE)</f>
        <v>◆黄玉</v>
      </c>
      <c r="L911" s="297" t="str">
        <f>VLOOKUP(F911,石と花メイン,4,FALSE)</f>
        <v>蕗の薹</v>
      </c>
      <c r="M911" s="393">
        <f>IF(OR(MONTH(F911)&lt;7,AND(MONTH(F911)=7,DAY(F911)&lt;=25)),
MOD(SUM((E911-1901)*365,259),260),
MOD(SUM((E911-1900)*365,259),260))</f>
        <v>74</v>
      </c>
      <c r="N911" s="390">
        <f>IF(AND(MONTH(F911)=7,DAY(F911)&gt;25),1,
ROUNDDOWN((SUM(VLOOKUP(MONTH(F911),D暦変換用数値,2,FALSE),DAY(F911))/28)+1,0))</f>
        <v>8</v>
      </c>
      <c r="O911" s="205">
        <f>IF(AND(MONTH(F911)=7,DAY(F911)&gt;25),DAY(F911)-25,
MOD((SUM(VLOOKUP(MONTH(F911),D暦変換用数値,2,FALSE),DAY(F911))),28)+1)</f>
        <v>10</v>
      </c>
      <c r="P911" s="406">
        <f>IF(OR(MONTH(F911)&lt;7,AND(MONTH(F911)=7,DAY(F911)&lt;=25)),
MOD(SUM((E911-1901)*365,(N911-1)*28,O911,258),260),
MOD(SUM((E911-1900)*365,(N911-1)*28,O911,258),260))</f>
        <v>19</v>
      </c>
      <c r="Q911" s="374" t="str">
        <f>VLOOKUP(MOD(P911,4),色,2,FALSE)</f>
        <v>青い</v>
      </c>
      <c r="R911" s="292" t="str">
        <f>VLOOKUP(MOD(P911,13),銀河の音,2,FALSE)</f>
        <v>律動の</v>
      </c>
      <c r="S911" s="385" t="str">
        <f>VLOOKUP(MOD(P911,20),太陽の紋章,2,FALSE)</f>
        <v>嵐</v>
      </c>
      <c r="T911" s="98" t="s">
        <v>3736</v>
      </c>
    </row>
    <row r="912" spans="1:20" s="80" customFormat="1" ht="13.5" customHeight="1">
      <c r="A912" s="50" t="str">
        <f>VLOOKUP(MOD(E912,10),十干,2,FALSE)</f>
        <v>戊</v>
      </c>
      <c r="B912" s="199" t="str">
        <f>VLOOKUP(MOD(E912,12),十二支,3,FALSE)</f>
        <v xml:space="preserve">03 水 </v>
      </c>
      <c r="C912" s="200" t="str">
        <f>VLOOKUP(F912,星座,3,TRUE)</f>
        <v xml:space="preserve">07 天 </v>
      </c>
      <c r="D912" s="531">
        <v>32180</v>
      </c>
      <c r="E912" s="1">
        <f>IFERROR(YEAR(D912),LEFT(D912,4))</f>
        <v>1988</v>
      </c>
      <c r="F912" s="1" t="str">
        <f>IF(ISTEXT(D912),RIGHT(D912,5),TEXT(D912,"mm/dd"))</f>
        <v>02/07</v>
      </c>
      <c r="G912" s="1">
        <f>SUM(MID(E912,1,1),MID(E912,2,1),MID(E912,3,1),MID(E912,4,1),MID(F912,1,1),MID(F912,2,1),MID(F912,4,1),MID(F912,5,1))</f>
        <v>35</v>
      </c>
      <c r="H912" s="45">
        <f>IF(MOD(G912,9)=0,9,MOD(G912,9))</f>
        <v>8</v>
      </c>
      <c r="I912" s="45" t="str">
        <f>IFERROR(MID("日月火水木金土",WEEKDAY(D912),1),"")</f>
        <v>日</v>
      </c>
      <c r="J912" s="304" t="s">
        <v>2554</v>
      </c>
      <c r="K912" s="202" t="str">
        <f>VLOOKUP(F912,石と花メイン,3,FALSE)</f>
        <v>■瑪瑙</v>
      </c>
      <c r="L912" s="297" t="str">
        <f>VLOOKUP(F912,石と花メイン,4,FALSE)</f>
        <v>ヒヤシンス【錦百合】</v>
      </c>
      <c r="M912" s="393">
        <f>IF(OR(MONTH(F912)&lt;7,AND(MONTH(F912)=7,DAY(F912)&lt;=25)),
MOD(SUM((E912-1901)*365,259),260),
MOD(SUM((E912-1900)*365,259),260))</f>
        <v>34</v>
      </c>
      <c r="N912" s="390">
        <f>IF(AND(MONTH(F912)=7,DAY(F912)&gt;25),1,
ROUNDDOWN((SUM(VLOOKUP(MONTH(F912),D暦変換用数値,2,FALSE),DAY(F912))/28)+1,0))</f>
        <v>8</v>
      </c>
      <c r="O912" s="205">
        <f>IF(AND(MONTH(F912)=7,DAY(F912)&gt;25),DAY(F912)-25,
MOD((SUM(VLOOKUP(MONTH(F912),D暦変換用数値,2,FALSE),DAY(F912))),28)+1)</f>
        <v>1</v>
      </c>
      <c r="P912" s="406">
        <f>IF(OR(MONTH(F912)&lt;7,AND(MONTH(F912)=7,DAY(F912)&lt;=25)),
MOD(SUM((E912-1901)*365,(N912-1)*28,O912,258),260),
MOD(SUM((E912-1900)*365,(N912-1)*28,O912,258),260))</f>
        <v>230</v>
      </c>
      <c r="Q912" s="375" t="str">
        <f>VLOOKUP(MOD(P912,4),色,2,FALSE)</f>
        <v>白い</v>
      </c>
      <c r="R912" s="293" t="str">
        <f>VLOOKUP(MOD(P912,13),銀河の音,2,FALSE)</f>
        <v>太陽の</v>
      </c>
      <c r="S912" s="386" t="str">
        <f>VLOOKUP(MOD(P912,20),太陽の紋章,2,FALSE)</f>
        <v>犬</v>
      </c>
      <c r="T912" s="111" t="s">
        <v>900</v>
      </c>
    </row>
    <row r="913" spans="1:20" s="80" customFormat="1" ht="13.5" customHeight="1">
      <c r="A913" s="76" t="str">
        <f>VLOOKUP(MOD(E913,10),十干,2,FALSE)</f>
        <v>戊</v>
      </c>
      <c r="B913" s="199" t="str">
        <f>VLOOKUP(MOD(E913,12),十二支,3,FALSE)</f>
        <v xml:space="preserve">03 水 </v>
      </c>
      <c r="C913" s="200" t="str">
        <f>VLOOKUP(F913,星座,3,TRUE)</f>
        <v xml:space="preserve">07 天 </v>
      </c>
      <c r="D913" s="534">
        <v>32181</v>
      </c>
      <c r="E913" s="116">
        <f>IFERROR(YEAR(D913),LEFT(D913,4))</f>
        <v>1988</v>
      </c>
      <c r="F913" s="116" t="str">
        <f>IF(ISTEXT(D913),RIGHT(D913,5),TEXT(D913,"mm/dd"))</f>
        <v>02/08</v>
      </c>
      <c r="G913" s="116">
        <f>SUM(MID(E913,1,1),MID(E913,2,1),MID(E913,3,1),MID(E913,4,1),MID(F913,1,1),MID(F913,2,1),MID(F913,4,1),MID(F913,5,1))</f>
        <v>36</v>
      </c>
      <c r="H913" s="116">
        <f>IF(MOD(G913,9)=0,9,MOD(G913,9))</f>
        <v>9</v>
      </c>
      <c r="I913" s="116" t="str">
        <f>IFERROR(MID("日月火水木金土",WEEKDAY(D913),1),"")</f>
        <v>月</v>
      </c>
      <c r="J913" s="306" t="s">
        <v>7217</v>
      </c>
      <c r="K913" s="203" t="str">
        <f>VLOOKUP(F913,石と花メイン,3,FALSE)</f>
        <v>□水晶</v>
      </c>
      <c r="L913" s="299" t="str">
        <f>VLOOKUP(F913,石と花メイン,4,FALSE)</f>
        <v>雪の下【虎耳草】</v>
      </c>
      <c r="M913" s="395">
        <f>IF(OR(MONTH(F913)&lt;7,AND(MONTH(F913)=7,DAY(F913)&lt;=25)),
MOD(SUM((E913-1901)*365,259),260),
MOD(SUM((E913-1900)*365,259),260))</f>
        <v>34</v>
      </c>
      <c r="N913" s="121">
        <f>IF(AND(MONTH(F913)=7,DAY(F913)&gt;25),1,
ROUNDDOWN((SUM(VLOOKUP(MONTH(F913),D暦変換用数値,2,FALSE),DAY(F913))/28)+1,0))</f>
        <v>8</v>
      </c>
      <c r="O913" s="117">
        <f>IF(AND(MONTH(F913)=7,DAY(F913)&gt;25),DAY(F913)-25,
MOD((SUM(VLOOKUP(MONTH(F913),D暦変換用数値,2,FALSE),DAY(F913))),28)+1)</f>
        <v>2</v>
      </c>
      <c r="P913" s="408">
        <f>IF(OR(MONTH(F913)&lt;7,AND(MONTH(F913)=7,DAY(F913)&lt;=25)),
MOD(SUM((E913-1901)*365,(N913-1)*28,O913,258),260),
MOD(SUM((E913-1900)*365,(N913-1)*28,O913,258),260))</f>
        <v>231</v>
      </c>
      <c r="Q913" s="374" t="str">
        <f>VLOOKUP(MOD(P913,4),色,2,FALSE)</f>
        <v>青い</v>
      </c>
      <c r="R913" s="292" t="str">
        <f>VLOOKUP(MOD(P913,13),銀河の音,2,FALSE)</f>
        <v>惑星の</v>
      </c>
      <c r="S913" s="385" t="str">
        <f>VLOOKUP(MOD(P913,20),太陽の紋章,2,FALSE)</f>
        <v>猿</v>
      </c>
      <c r="T913" s="118"/>
    </row>
    <row r="914" spans="1:20" s="80" customFormat="1" ht="13.5" customHeight="1">
      <c r="A914" s="76" t="str">
        <f>VLOOKUP(MOD(E914,10),十干,2,FALSE)</f>
        <v>戊</v>
      </c>
      <c r="B914" s="199" t="str">
        <f>VLOOKUP(MOD(E914,12),十二支,3,FALSE)</f>
        <v xml:space="preserve">03 水 </v>
      </c>
      <c r="C914" s="200" t="str">
        <f>VLOOKUP(F914,星座,3,TRUE)</f>
        <v xml:space="preserve">07 天 </v>
      </c>
      <c r="D914" s="534">
        <v>32185</v>
      </c>
      <c r="E914" s="116">
        <f>IFERROR(YEAR(D914),LEFT(D914,4))</f>
        <v>1988</v>
      </c>
      <c r="F914" s="116" t="str">
        <f>IF(ISTEXT(D914),RIGHT(D914,5),TEXT(D914,"mm/dd"))</f>
        <v>02/12</v>
      </c>
      <c r="G914" s="116">
        <f>SUM(MID(E914,1,1),MID(E914,2,1),MID(E914,3,1),MID(E914,4,1),MID(F914,1,1),MID(F914,2,1),MID(F914,4,1),MID(F914,5,1))</f>
        <v>31</v>
      </c>
      <c r="H914" s="116">
        <f>IF(MOD(G914,9)=0,9,MOD(G914,9))</f>
        <v>4</v>
      </c>
      <c r="I914" s="116" t="str">
        <f>IFERROR(MID("日月火水木金土",WEEKDAY(D914),1),"")</f>
        <v>金</v>
      </c>
      <c r="J914" s="306" t="s">
        <v>7766</v>
      </c>
      <c r="K914" s="203" t="str">
        <f>VLOOKUP(F914,石と花メイン,3,FALSE)</f>
        <v>■紅玉髄</v>
      </c>
      <c r="L914" s="299" t="str">
        <f>VLOOKUP(F914,石と花メイン,4,FALSE)</f>
        <v>連翹【鼬草】</v>
      </c>
      <c r="M914" s="395">
        <f>IF(OR(MONTH(F914)&lt;7,AND(MONTH(F914)=7,DAY(F914)&lt;=25)),
MOD(SUM((E914-1901)*365,259),260),
MOD(SUM((E914-1900)*365,259),260))</f>
        <v>34</v>
      </c>
      <c r="N914" s="121">
        <f>IF(AND(MONTH(F914)=7,DAY(F914)&gt;25),1,
ROUNDDOWN((SUM(VLOOKUP(MONTH(F914),D暦変換用数値,2,FALSE),DAY(F914))/28)+1,0))</f>
        <v>8</v>
      </c>
      <c r="O914" s="117">
        <f>IF(AND(MONTH(F914)=7,DAY(F914)&gt;25),DAY(F914)-25,
MOD((SUM(VLOOKUP(MONTH(F914),D暦変換用数値,2,FALSE),DAY(F914))),28)+1)</f>
        <v>6</v>
      </c>
      <c r="P914" s="408">
        <f>IF(OR(MONTH(F914)&lt;7,AND(MONTH(F914)=7,DAY(F914)&lt;=25)),
MOD(SUM((E914-1901)*365,(N914-1)*28,O914,258),260),
MOD(SUM((E914-1900)*365,(N914-1)*28,O914,258),260))</f>
        <v>235</v>
      </c>
      <c r="Q914" s="374" t="str">
        <f>VLOOKUP(MOD(P914,4),色,2,FALSE)</f>
        <v>青い</v>
      </c>
      <c r="R914" s="292" t="str">
        <f>VLOOKUP(MOD(P914,13),銀河の音,2,FALSE)</f>
        <v>磁気の</v>
      </c>
      <c r="S914" s="385" t="str">
        <f>VLOOKUP(MOD(P914,20),太陽の紋章,2,FALSE)</f>
        <v>鷲</v>
      </c>
      <c r="T914" s="118"/>
    </row>
    <row r="915" spans="1:20" s="80" customFormat="1" ht="13.5" customHeight="1">
      <c r="A915" s="282" t="str">
        <f>VLOOKUP(MOD(E915,10),十干,2,FALSE)</f>
        <v>庚</v>
      </c>
      <c r="B915" s="283" t="str">
        <f>VLOOKUP(MOD(E915,12),十二支,3,FALSE)</f>
        <v xml:space="preserve">03 水 </v>
      </c>
      <c r="C915" s="284" t="str">
        <f>VLOOKUP(F915,星座,3,TRUE)</f>
        <v xml:space="preserve">07 天 </v>
      </c>
      <c r="D915" s="533">
        <v>36548</v>
      </c>
      <c r="E915" s="83">
        <f>IFERROR(YEAR(D915),LEFT(D915,4))</f>
        <v>2000</v>
      </c>
      <c r="F915" s="83" t="str">
        <f>IF(ISTEXT(D915),RIGHT(D915,5),TEXT(D915,"mm/dd"))</f>
        <v>01/23</v>
      </c>
      <c r="G915" s="83">
        <f>SUM(MID(E915,1,1),MID(E915,2,1),MID(E915,3,1),MID(E915,4,1),MID(F915,1,1),MID(F915,2,1),MID(F915,4,1),MID(F915,5,1))</f>
        <v>8</v>
      </c>
      <c r="H915" s="83">
        <f>IF(MOD(G915,9)=0,9,MOD(G915,9))</f>
        <v>8</v>
      </c>
      <c r="I915" s="83" t="str">
        <f>IFERROR(MID("日月火水木金土",WEEKDAY(D915),1),"")</f>
        <v>日</v>
      </c>
      <c r="J915" s="303" t="s">
        <v>6608</v>
      </c>
      <c r="K915" s="87" t="str">
        <f>VLOOKUP(F915,石と花メイン,3,FALSE)</f>
        <v>■紅玉髄</v>
      </c>
      <c r="L915" s="296" t="str">
        <f>VLOOKUP(F915,石と花メイン,4,FALSE)</f>
        <v>万両</v>
      </c>
      <c r="M915" s="392">
        <f>IF(OR(MONTH(F915)&lt;7,AND(MONTH(F915)=7,DAY(F915)&lt;=25)),
MOD(SUM((E915-1901)*365,259),260),
MOD(SUM((E915-1900)*365,259),260))</f>
        <v>254</v>
      </c>
      <c r="N915" s="330">
        <f>IF(AND(MONTH(F915)=7,DAY(F915)&gt;25),1,
ROUNDDOWN((SUM(VLOOKUP(MONTH(F915),D暦変換用数値,2,FALSE),DAY(F915))/28)+1,0))</f>
        <v>7</v>
      </c>
      <c r="O915" s="84">
        <f>IF(AND(MONTH(F915)=7,DAY(F915)&gt;25),DAY(F915)-25,
MOD((SUM(VLOOKUP(MONTH(F915),D暦変換用数値,2,FALSE),DAY(F915))),28)+1)</f>
        <v>14</v>
      </c>
      <c r="P915" s="405">
        <f>IF(OR(MONTH(F915)&lt;7,AND(MONTH(F915)=7,DAY(F915)&lt;=25)),
MOD(SUM((E915-1901)*365,(N915-1)*28,O915,258),260),
MOD(SUM((E915-1900)*365,(N915-1)*28,O915,258),260))</f>
        <v>175</v>
      </c>
      <c r="Q915" s="371" t="str">
        <f>VLOOKUP(MOD(P915,4),色,2,FALSE)</f>
        <v>青い</v>
      </c>
      <c r="R915" s="289" t="str">
        <f>VLOOKUP(MOD(P915,13),銀河の音,2,FALSE)</f>
        <v>律動の</v>
      </c>
      <c r="S915" s="382" t="str">
        <f>VLOOKUP(MOD(P915,20),太陽の紋章,2,FALSE)</f>
        <v>鷲</v>
      </c>
      <c r="T915" s="112" t="s">
        <v>5542</v>
      </c>
    </row>
    <row r="916" spans="1:20" s="80" customFormat="1" ht="13.5" customHeight="1">
      <c r="A916" s="285" t="str">
        <f>VLOOKUP(MOD(E916,10),十干,2,FALSE)</f>
        <v>庚</v>
      </c>
      <c r="B916" s="283" t="str">
        <f>VLOOKUP(MOD(E916,12),十二支,3,FALSE)</f>
        <v xml:space="preserve">03 水 </v>
      </c>
      <c r="C916" s="284" t="str">
        <f>VLOOKUP(F916,星座,3,TRUE)</f>
        <v xml:space="preserve">07 天 </v>
      </c>
      <c r="D916" s="533">
        <v>36568</v>
      </c>
      <c r="E916" s="83">
        <f>IFERROR(YEAR(D916),LEFT(D916,4))</f>
        <v>2000</v>
      </c>
      <c r="F916" s="83" t="str">
        <f>IF(ISTEXT(D916),RIGHT(D916,5),TEXT(D916,"mm/dd"))</f>
        <v>02/12</v>
      </c>
      <c r="G916" s="83">
        <f>SUM(MID(E916,1,1),MID(E916,2,1),MID(E916,3,1),MID(E916,4,1),MID(F916,1,1),MID(F916,2,1),MID(F916,4,1),MID(F916,5,1))</f>
        <v>7</v>
      </c>
      <c r="H916" s="83">
        <f>IF(MOD(G916,9)=0,9,MOD(G916,9))</f>
        <v>7</v>
      </c>
      <c r="I916" s="83" t="str">
        <f>IFERROR(MID("日月火水木金土",WEEKDAY(D916),1),"")</f>
        <v>土</v>
      </c>
      <c r="J916" s="303" t="s">
        <v>6431</v>
      </c>
      <c r="K916" s="87" t="str">
        <f>VLOOKUP(F916,石と花メイン,3,FALSE)</f>
        <v>■紅玉髄</v>
      </c>
      <c r="L916" s="296" t="str">
        <f>VLOOKUP(F916,石と花メイン,4,FALSE)</f>
        <v>連翹【鼬草】</v>
      </c>
      <c r="M916" s="392">
        <f>IF(OR(MONTH(F916)&lt;7,AND(MONTH(F916)=7,DAY(F916)&lt;=25)),
MOD(SUM((E916-1901)*365,259),260),
MOD(SUM((E916-1900)*365,259),260))</f>
        <v>254</v>
      </c>
      <c r="N916" s="330">
        <f>IF(AND(MONTH(F916)=7,DAY(F916)&gt;25),1,
ROUNDDOWN((SUM(VLOOKUP(MONTH(F916),D暦変換用数値,2,FALSE),DAY(F916))/28)+1,0))</f>
        <v>8</v>
      </c>
      <c r="O916" s="84">
        <f>IF(AND(MONTH(F916)=7,DAY(F916)&gt;25),DAY(F916)-25,
MOD((SUM(VLOOKUP(MONTH(F916),D暦変換用数値,2,FALSE),DAY(F916))),28)+1)</f>
        <v>6</v>
      </c>
      <c r="P916" s="405">
        <f>IF(OR(MONTH(F916)&lt;7,AND(MONTH(F916)=7,DAY(F916)&lt;=25)),
MOD(SUM((E916-1901)*365,(N916-1)*28,O916,258),260),
MOD(SUM((E916-1900)*365,(N916-1)*28,O916,258),260))</f>
        <v>195</v>
      </c>
      <c r="Q916" s="371" t="str">
        <f>VLOOKUP(MOD(P916,4),色,2,FALSE)</f>
        <v>青い</v>
      </c>
      <c r="R916" s="289" t="str">
        <f>VLOOKUP(MOD(P916,13),銀河の音,2,FALSE)</f>
        <v>宇宙の</v>
      </c>
      <c r="S916" s="382" t="str">
        <f>VLOOKUP(MOD(P916,20),太陽の紋章,2,FALSE)</f>
        <v>鷲</v>
      </c>
      <c r="T916" s="102" t="s">
        <v>6736</v>
      </c>
    </row>
    <row r="917" spans="1:20" s="80" customFormat="1" ht="13.5" customHeight="1">
      <c r="A917" s="334" t="str">
        <f>VLOOKUP(MOD(E917,10),十干,2,FALSE)</f>
        <v>壬</v>
      </c>
      <c r="B917" s="331" t="str">
        <f>VLOOKUP(MOD(E917,12),十二支,3,FALSE)</f>
        <v xml:space="preserve">03 水 </v>
      </c>
      <c r="C917" s="332" t="str">
        <f>VLOOKUP(F917,星座,3,TRUE)</f>
        <v xml:space="preserve">07 天 </v>
      </c>
      <c r="D917" s="530">
        <v>40946</v>
      </c>
      <c r="E917" s="83">
        <f>IFERROR(YEAR(D917),LEFT(D917,4))</f>
        <v>2012</v>
      </c>
      <c r="F917" s="83" t="str">
        <f>IF(ISTEXT(D917),RIGHT(D917,5),TEXT(D917,"mm/dd"))</f>
        <v>02/07</v>
      </c>
      <c r="G917" s="83">
        <f>SUM(MID(E917,1,1),MID(E917,2,1),MID(E917,3,1),MID(E917,4,1),MID(F917,1,1),MID(F917,2,1),MID(F917,4,1),MID(F917,5,1))</f>
        <v>14</v>
      </c>
      <c r="H917" s="83">
        <f>IF(MOD(G917,9)=0,9,MOD(G917,9))</f>
        <v>5</v>
      </c>
      <c r="I917" s="83" t="str">
        <f>IFERROR(MID("日月火水木金土",WEEKDAY(D917),1),"")</f>
        <v>火</v>
      </c>
      <c r="J917" s="308" t="s">
        <v>8311</v>
      </c>
      <c r="K917" s="330" t="str">
        <f>VLOOKUP(F917,石と花メイン,3,FALSE)</f>
        <v>■瑪瑙</v>
      </c>
      <c r="L917" s="296" t="str">
        <f>VLOOKUP(F917,石と花メイン,4,FALSE)</f>
        <v>ヒヤシンス【錦百合】</v>
      </c>
      <c r="M917" s="392">
        <f>IF(OR(MONTH(F917)&lt;7,AND(MONTH(F917)=7,DAY(F917)&lt;=25)),
MOD(SUM((E917-1901)*365,259),260),
MOD(SUM((E917-1900)*365,259),260))</f>
        <v>214</v>
      </c>
      <c r="N917" s="330">
        <f>IF(AND(MONTH(F917)=7,DAY(F917)&gt;25),1,
ROUNDDOWN((SUM(VLOOKUP(MONTH(F917),D暦変換用数値,2,FALSE),DAY(F917))/28)+1,0))</f>
        <v>8</v>
      </c>
      <c r="O917" s="84">
        <f>IF(AND(MONTH(F917)=7,DAY(F917)&gt;25),DAY(F917)-25,
MOD((SUM(VLOOKUP(MONTH(F917),D暦変換用数値,2,FALSE),DAY(F917))),28)+1)</f>
        <v>1</v>
      </c>
      <c r="P917" s="405">
        <f>IF(OR(MONTH(F917)&lt;7,AND(MONTH(F917)=7,DAY(F917)&lt;=25)),
MOD(SUM((E917-1901)*365,(N917-1)*28,O917,258),260),
MOD(SUM((E917-1900)*365,(N917-1)*28,O917,258),260))</f>
        <v>150</v>
      </c>
      <c r="Q917" s="371" t="str">
        <f>VLOOKUP(MOD(P917,4),色,2,FALSE)</f>
        <v>白い</v>
      </c>
      <c r="R917" s="289" t="str">
        <f>VLOOKUP(MOD(P917,13),銀河の音,2,FALSE)</f>
        <v>共振の</v>
      </c>
      <c r="S917" s="382" t="str">
        <f>VLOOKUP(MOD(P917,20),太陽の紋章,2,FALSE)</f>
        <v>犬</v>
      </c>
      <c r="T917" s="95" t="s">
        <v>8312</v>
      </c>
    </row>
    <row r="918" spans="1:20" s="80" customFormat="1" ht="13.5" customHeight="1">
      <c r="A918" s="334" t="str">
        <f>VLOOKUP(MOD(E918,10),十干,2,FALSE)</f>
        <v>壬</v>
      </c>
      <c r="B918" s="331" t="str">
        <f>VLOOKUP(MOD(E918,12),十二支,3,FALSE)</f>
        <v xml:space="preserve">03 水 </v>
      </c>
      <c r="C918" s="332" t="str">
        <f>VLOOKUP(F918,星座,3,TRUE)</f>
        <v xml:space="preserve">07 天 </v>
      </c>
      <c r="D918" s="530">
        <v>40950</v>
      </c>
      <c r="E918" s="83">
        <f>IFERROR(YEAR(D918),LEFT(D918,4))</f>
        <v>2012</v>
      </c>
      <c r="F918" s="83" t="str">
        <f>IF(ISTEXT(D918),RIGHT(D918,5),TEXT(D918,"mm/dd"))</f>
        <v>02/11</v>
      </c>
      <c r="G918" s="83">
        <f>SUM(MID(E918,1,1),MID(E918,2,1),MID(E918,3,1),MID(E918,4,1),MID(F918,1,1),MID(F918,2,1),MID(F918,4,1),MID(F918,5,1))</f>
        <v>9</v>
      </c>
      <c r="H918" s="83">
        <f>IF(MOD(G918,9)=0,9,MOD(G918,9))</f>
        <v>9</v>
      </c>
      <c r="I918" s="83" t="str">
        <f>IFERROR(MID("日月火水木金土",WEEKDAY(D918),1),"")</f>
        <v>土</v>
      </c>
      <c r="J918" s="308" t="s">
        <v>8323</v>
      </c>
      <c r="K918" s="330" t="str">
        <f>VLOOKUP(F918,石と花メイン,3,FALSE)</f>
        <v>■赤縞瑪瑙</v>
      </c>
      <c r="L918" s="296" t="str">
        <f>VLOOKUP(F918,石と花メイン,4,FALSE)</f>
        <v>メリッサ【レモンバーム】</v>
      </c>
      <c r="M918" s="392">
        <f>IF(OR(MONTH(F918)&lt;7,AND(MONTH(F918)=7,DAY(F918)&lt;=25)),
MOD(SUM((E918-1901)*365,259),260),
MOD(SUM((E918-1900)*365,259),260))</f>
        <v>214</v>
      </c>
      <c r="N918" s="330">
        <f>IF(AND(MONTH(F918)=7,DAY(F918)&gt;25),1,
ROUNDDOWN((SUM(VLOOKUP(MONTH(F918),D暦変換用数値,2,FALSE),DAY(F918))/28)+1,0))</f>
        <v>8</v>
      </c>
      <c r="O918" s="84">
        <f>IF(AND(MONTH(F918)=7,DAY(F918)&gt;25),DAY(F918)-25,
MOD((SUM(VLOOKUP(MONTH(F918),D暦変換用数値,2,FALSE),DAY(F918))),28)+1)</f>
        <v>5</v>
      </c>
      <c r="P918" s="405">
        <f>IF(OR(MONTH(F918)&lt;7,AND(MONTH(F918)=7,DAY(F918)&lt;=25)),
MOD(SUM((E918-1901)*365,(N918-1)*28,O918,258),260),
MOD(SUM((E918-1900)*365,(N918-1)*28,O918,258),260))</f>
        <v>154</v>
      </c>
      <c r="Q918" s="371" t="str">
        <f>VLOOKUP(MOD(P918,4),色,2,FALSE)</f>
        <v>白い</v>
      </c>
      <c r="R918" s="289" t="str">
        <f>VLOOKUP(MOD(P918,13),銀河の音,2,FALSE)</f>
        <v>スペクトルの</v>
      </c>
      <c r="S918" s="382" t="str">
        <f>VLOOKUP(MOD(P918,20),太陽の紋章,2,FALSE)</f>
        <v>魔法使い</v>
      </c>
      <c r="T918" s="338"/>
    </row>
    <row r="919" spans="1:20" s="80" customFormat="1" ht="13.5" customHeight="1">
      <c r="A919" s="334" t="str">
        <f>VLOOKUP(MOD(E919,10),十干,2,FALSE)</f>
        <v>壬</v>
      </c>
      <c r="B919" s="331" t="str">
        <f>VLOOKUP(MOD(E919,12),十二支,3,FALSE)</f>
        <v xml:space="preserve">03 水 </v>
      </c>
      <c r="C919" s="332" t="str">
        <f>VLOOKUP(F919,星座,3,TRUE)</f>
        <v xml:space="preserve">07 天 </v>
      </c>
      <c r="D919" s="530">
        <v>40953</v>
      </c>
      <c r="E919" s="83">
        <f>IFERROR(YEAR(D919),LEFT(D919,4))</f>
        <v>2012</v>
      </c>
      <c r="F919" s="83" t="str">
        <f>IF(ISTEXT(D919),RIGHT(D919,5),TEXT(D919,"mm/dd"))</f>
        <v>02/14</v>
      </c>
      <c r="G919" s="83">
        <f>SUM(MID(E919,1,1),MID(E919,2,1),MID(E919,3,1),MID(E919,4,1),MID(F919,1,1),MID(F919,2,1),MID(F919,4,1),MID(F919,5,1))</f>
        <v>12</v>
      </c>
      <c r="H919" s="83">
        <f>IF(MOD(G919,9)=0,9,MOD(G919,9))</f>
        <v>3</v>
      </c>
      <c r="I919" s="83" t="str">
        <f>IFERROR(MID("日月火水木金土",WEEKDAY(D919),1),"")</f>
        <v>火</v>
      </c>
      <c r="J919" s="308" t="s">
        <v>8335</v>
      </c>
      <c r="K919" s="330" t="str">
        <f>VLOOKUP(F919,石と花メイン,3,FALSE)</f>
        <v>◆紅玉</v>
      </c>
      <c r="L919" s="296" t="str">
        <f>VLOOKUP(F919,石と花メイン,4,FALSE)</f>
        <v>カモミール【かみつれ】</v>
      </c>
      <c r="M919" s="392">
        <f>IF(OR(MONTH(F919)&lt;7,AND(MONTH(F919)=7,DAY(F919)&lt;=25)),
MOD(SUM((E919-1901)*365,259),260),
MOD(SUM((E919-1900)*365,259),260))</f>
        <v>214</v>
      </c>
      <c r="N919" s="330">
        <f>IF(AND(MONTH(F919)=7,DAY(F919)&gt;25),1,
ROUNDDOWN((SUM(VLOOKUP(MONTH(F919),D暦変換用数値,2,FALSE),DAY(F919))/28)+1,0))</f>
        <v>8</v>
      </c>
      <c r="O919" s="84">
        <f>IF(AND(MONTH(F919)=7,DAY(F919)&gt;25),DAY(F919)-25,
MOD((SUM(VLOOKUP(MONTH(F919),D暦変換用数値,2,FALSE),DAY(F919))),28)+1)</f>
        <v>8</v>
      </c>
      <c r="P919" s="405">
        <f>IF(OR(MONTH(F919)&lt;7,AND(MONTH(F919)=7,DAY(F919)&lt;=25)),
MOD(SUM((E919-1901)*365,(N919-1)*28,O919,258),260),
MOD(SUM((E919-1900)*365,(N919-1)*28,O919,258),260))</f>
        <v>157</v>
      </c>
      <c r="Q919" s="371" t="str">
        <f>VLOOKUP(MOD(P919,4),色,2,FALSE)</f>
        <v>赤い</v>
      </c>
      <c r="R919" s="289" t="str">
        <f>VLOOKUP(MOD(P919,13),銀河の音,2,FALSE)</f>
        <v>磁気の</v>
      </c>
      <c r="S919" s="382" t="str">
        <f>VLOOKUP(MOD(P919,20),太陽の紋章,2,FALSE)</f>
        <v>地球</v>
      </c>
      <c r="T919" s="95" t="s">
        <v>8336</v>
      </c>
    </row>
    <row r="920" spans="1:20" s="80" customFormat="1" ht="13.5" customHeight="1">
      <c r="A920" s="334" t="str">
        <f>VLOOKUP(MOD(E920,10),十干,2,FALSE)</f>
        <v>壬</v>
      </c>
      <c r="B920" s="331" t="str">
        <f>VLOOKUP(MOD(E920,12),十二支,3,FALSE)</f>
        <v xml:space="preserve">03 水 </v>
      </c>
      <c r="C920" s="332" t="str">
        <f>VLOOKUP(F920,星座,3,TRUE)</f>
        <v xml:space="preserve">07 天 </v>
      </c>
      <c r="D920" s="530">
        <v>40955</v>
      </c>
      <c r="E920" s="83">
        <f>IFERROR(YEAR(D920),LEFT(D920,4))</f>
        <v>2012</v>
      </c>
      <c r="F920" s="83" t="str">
        <f>IF(ISTEXT(D920),RIGHT(D920,5),TEXT(D920,"mm/dd"))</f>
        <v>02/16</v>
      </c>
      <c r="G920" s="83">
        <f>SUM(MID(E920,1,1),MID(E920,2,1),MID(E920,3,1),MID(E920,4,1),MID(F920,1,1),MID(F920,2,1),MID(F920,4,1),MID(F920,5,1))</f>
        <v>14</v>
      </c>
      <c r="H920" s="83">
        <f>IF(MOD(G920,9)=0,9,MOD(G920,9))</f>
        <v>5</v>
      </c>
      <c r="I920" s="83" t="str">
        <f>IFERROR(MID("日月火水木金土",WEEKDAY(D920),1),"")</f>
        <v>木</v>
      </c>
      <c r="J920" s="308" t="s">
        <v>8340</v>
      </c>
      <c r="K920" s="330" t="str">
        <f>VLOOKUP(F920,石と花メイン,3,FALSE)</f>
        <v>◆黄玉</v>
      </c>
      <c r="L920" s="296" t="str">
        <f>VLOOKUP(F920,石と花メイン,4,FALSE)</f>
        <v>蕗の薹</v>
      </c>
      <c r="M920" s="392">
        <f>IF(OR(MONTH(F920)&lt;7,AND(MONTH(F920)=7,DAY(F920)&lt;=25)),
MOD(SUM((E920-1901)*365,259),260),
MOD(SUM((E920-1900)*365,259),260))</f>
        <v>214</v>
      </c>
      <c r="N920" s="330">
        <f>IF(AND(MONTH(F920)=7,DAY(F920)&gt;25),1,
ROUNDDOWN((SUM(VLOOKUP(MONTH(F920),D暦変換用数値,2,FALSE),DAY(F920))/28)+1,0))</f>
        <v>8</v>
      </c>
      <c r="O920" s="84">
        <f>IF(AND(MONTH(F920)=7,DAY(F920)&gt;25),DAY(F920)-25,
MOD((SUM(VLOOKUP(MONTH(F920),D暦変換用数値,2,FALSE),DAY(F920))),28)+1)</f>
        <v>10</v>
      </c>
      <c r="P920" s="405">
        <f>IF(OR(MONTH(F920)&lt;7,AND(MONTH(F920)=7,DAY(F920)&lt;=25)),
MOD(SUM((E920-1901)*365,(N920-1)*28,O920,258),260),
MOD(SUM((E920-1900)*365,(N920-1)*28,O920,258),260))</f>
        <v>159</v>
      </c>
      <c r="Q920" s="371" t="str">
        <f>VLOOKUP(MOD(P920,4),色,2,FALSE)</f>
        <v>青い</v>
      </c>
      <c r="R920" s="289" t="str">
        <f>VLOOKUP(MOD(P920,13),銀河の音,2,FALSE)</f>
        <v>電気の</v>
      </c>
      <c r="S920" s="382" t="str">
        <f>VLOOKUP(MOD(P920,20),太陽の紋章,2,FALSE)</f>
        <v>嵐</v>
      </c>
      <c r="T920" s="338"/>
    </row>
    <row r="921" spans="1:20" s="80" customFormat="1" ht="13.5" customHeight="1">
      <c r="A921" s="50" t="str">
        <f>VLOOKUP(MOD(E921,10),十干,2,FALSE)</f>
        <v>戊</v>
      </c>
      <c r="B921" s="199" t="str">
        <f>VLOOKUP(MOD(E921,12),十二支,3,FALSE)</f>
        <v xml:space="preserve">03 水 </v>
      </c>
      <c r="C921" s="200" t="str">
        <f>VLOOKUP(F921,星座,3,TRUE)</f>
        <v xml:space="preserve">07 天 </v>
      </c>
      <c r="D921" s="531" t="s">
        <v>5546</v>
      </c>
      <c r="E921" s="1" t="str">
        <f>IFERROR(YEAR(D921),LEFT(D921,4))</f>
        <v>1688</v>
      </c>
      <c r="F921" s="1" t="str">
        <f>IF(ISTEXT(D921),RIGHT(D921,5),TEXT(D921,"mm/dd"))</f>
        <v>01/29</v>
      </c>
      <c r="G921" s="1">
        <f>SUM(MID(E921,1,1),MID(E921,2,1),MID(E921,3,1),MID(E921,4,1),MID(F921,1,1),MID(F921,2,1),MID(F921,4,1),MID(F921,5,1))</f>
        <v>35</v>
      </c>
      <c r="H921" s="45">
        <f>IF(MOD(G921,9)=0,9,MOD(G921,9))</f>
        <v>8</v>
      </c>
      <c r="I921" s="45" t="str">
        <f>IFERROR(MID("日月火水木金土",WEEKDAY(D921),1),"")</f>
        <v/>
      </c>
      <c r="J921" s="304" t="s">
        <v>6605</v>
      </c>
      <c r="K921" s="202" t="str">
        <f>VLOOKUP(F921,石と花メイン,3,FALSE)</f>
        <v>◆電気石</v>
      </c>
      <c r="L921" s="297" t="str">
        <f>VLOOKUP(F921,石と花メイン,4,FALSE)</f>
        <v>ラナンキュラス【花金鳳花】</v>
      </c>
      <c r="M921" s="393">
        <f>IF(OR(MONTH(F921)&lt;7,AND(MONTH(F921)=7,DAY(F921)&lt;=25)),
MOD(SUM((E921-1901)*365,259),260),
MOD(SUM((E921-1900)*365,259),260))</f>
        <v>254</v>
      </c>
      <c r="N921" s="390">
        <f>IF(AND(MONTH(F921)=7,DAY(F921)&gt;25),1,
ROUNDDOWN((SUM(VLOOKUP(MONTH(F921),D暦変換用数値,2,FALSE),DAY(F921))/28)+1,0))</f>
        <v>7</v>
      </c>
      <c r="O921" s="205">
        <f>IF(AND(MONTH(F921)=7,DAY(F921)&gt;25),DAY(F921)-25,
MOD((SUM(VLOOKUP(MONTH(F921),D暦変換用数値,2,FALSE),DAY(F921))),28)+1)</f>
        <v>20</v>
      </c>
      <c r="P921" s="406">
        <f>IF(OR(MONTH(F921)&lt;7,AND(MONTH(F921)=7,DAY(F921)&lt;=25)),
MOD(SUM((E921-1901)*365,(N921-1)*28,O921,258),260),
MOD(SUM((E921-1900)*365,(N921-1)*28,O921,258),260))</f>
        <v>181</v>
      </c>
      <c r="Q921" s="372" t="str">
        <f>VLOOKUP(MOD(P921,4),色,2,FALSE)</f>
        <v>赤い</v>
      </c>
      <c r="R921" s="290" t="str">
        <f>VLOOKUP(MOD(P921,13),銀河の音,2,FALSE)</f>
        <v>水晶の</v>
      </c>
      <c r="S921" s="383" t="str">
        <f>VLOOKUP(MOD(P921,20),太陽の紋章,2,FALSE)</f>
        <v>竜</v>
      </c>
      <c r="T921" s="97" t="s">
        <v>5547</v>
      </c>
    </row>
    <row r="922" spans="1:20" s="80" customFormat="1" ht="13.5" customHeight="1">
      <c r="A922" s="50" t="str">
        <f>VLOOKUP(MOD(E922,10),十干,2,FALSE)</f>
        <v>丙</v>
      </c>
      <c r="B922" s="199" t="str">
        <f>VLOOKUP(MOD(E922,12),十二支,3,FALSE)</f>
        <v xml:space="preserve">03 水 </v>
      </c>
      <c r="C922" s="200" t="str">
        <f>VLOOKUP(F922,星座,3,TRUE)</f>
        <v xml:space="preserve">07 天 </v>
      </c>
      <c r="D922" s="531" t="s">
        <v>2857</v>
      </c>
      <c r="E922" s="1" t="str">
        <f>IFERROR(YEAR(D922),LEFT(D922,4))</f>
        <v>1796</v>
      </c>
      <c r="F922" s="1" t="str">
        <f>IF(ISTEXT(D922),RIGHT(D922,5),TEXT(D922,"mm/dd"))</f>
        <v>02/17</v>
      </c>
      <c r="G922" s="1">
        <f>SUM(MID(E922,1,1),MID(E922,2,1),MID(E922,3,1),MID(E922,4,1),MID(F922,1,1),MID(F922,2,1),MID(F922,4,1),MID(F922,5,1))</f>
        <v>33</v>
      </c>
      <c r="H922" s="45">
        <f>IF(MOD(G922,9)=0,9,MOD(G922,9))</f>
        <v>6</v>
      </c>
      <c r="I922" s="45" t="str">
        <f>IFERROR(MID("日月火水木金土",WEEKDAY(D922),1),"")</f>
        <v/>
      </c>
      <c r="J922" s="304" t="s">
        <v>6606</v>
      </c>
      <c r="K922" s="202" t="str">
        <f>VLOOKUP(F922,石と花メイン,3,FALSE)</f>
        <v>■紫水晶</v>
      </c>
      <c r="L922" s="297" t="str">
        <f>VLOOKUP(F922,石と花メイン,4,FALSE)</f>
        <v>スノーフレーク【鈴蘭水仙】</v>
      </c>
      <c r="M922" s="393">
        <f>IF(OR(MONTH(F922)&lt;7,AND(MONTH(F922)=7,DAY(F922)&lt;=25)),
MOD(SUM((E922-1901)*365,259),260),
MOD(SUM((E922-1900)*365,259),260))</f>
        <v>154</v>
      </c>
      <c r="N922" s="390">
        <f>IF(AND(MONTH(F922)=7,DAY(F922)&gt;25),1,
ROUNDDOWN((SUM(VLOOKUP(MONTH(F922),D暦変換用数値,2,FALSE),DAY(F922))/28)+1,0))</f>
        <v>8</v>
      </c>
      <c r="O922" s="205">
        <f>IF(AND(MONTH(F922)=7,DAY(F922)&gt;25),DAY(F922)-25,
MOD((SUM(VLOOKUP(MONTH(F922),D暦変換用数値,2,FALSE),DAY(F922))),28)+1)</f>
        <v>11</v>
      </c>
      <c r="P922" s="406">
        <f>IF(OR(MONTH(F922)&lt;7,AND(MONTH(F922)=7,DAY(F922)&lt;=25)),
MOD(SUM((E922-1901)*365,(N922-1)*28,O922,258),260),
MOD(SUM((E922-1900)*365,(N922-1)*28,O922,258),260))</f>
        <v>100</v>
      </c>
      <c r="Q922" s="373" t="str">
        <f>VLOOKUP(MOD(P922,4),色,2,FALSE)</f>
        <v>黄色い</v>
      </c>
      <c r="R922" s="291" t="str">
        <f>VLOOKUP(MOD(P922,13),銀河の音,2,FALSE)</f>
        <v>太陽の</v>
      </c>
      <c r="S922" s="384" t="str">
        <f>VLOOKUP(MOD(P922,20),太陽の紋章,2,FALSE)</f>
        <v>太陽</v>
      </c>
      <c r="T922" s="97" t="s">
        <v>2858</v>
      </c>
    </row>
    <row r="923" spans="1:20" s="80" customFormat="1" ht="13.5" customHeight="1">
      <c r="A923" s="50" t="str">
        <f>VLOOKUP(MOD(E923,10),十干,2,FALSE)</f>
        <v>壬</v>
      </c>
      <c r="B923" s="199" t="str">
        <f>VLOOKUP(MOD(E923,12),十二支,3,FALSE)</f>
        <v xml:space="preserve">03 水 </v>
      </c>
      <c r="C923" s="200" t="str">
        <f>VLOOKUP(F923,星座,3,TRUE)</f>
        <v xml:space="preserve">07 天 </v>
      </c>
      <c r="D923" s="531" t="s">
        <v>2859</v>
      </c>
      <c r="E923" s="1" t="str">
        <f>IFERROR(YEAR(D923),LEFT(D923,4))</f>
        <v>1832</v>
      </c>
      <c r="F923" s="1" t="str">
        <f>IF(ISTEXT(D923),RIGHT(D923,5),TEXT(D923,"mm/dd"))</f>
        <v>01/23</v>
      </c>
      <c r="G923" s="1">
        <f>SUM(MID(E923,1,1),MID(E923,2,1),MID(E923,3,1),MID(E923,4,1),MID(F923,1,1),MID(F923,2,1),MID(F923,4,1),MID(F923,5,1))</f>
        <v>20</v>
      </c>
      <c r="H923" s="45">
        <f>IF(MOD(G923,9)=0,9,MOD(G923,9))</f>
        <v>2</v>
      </c>
      <c r="I923" s="45" t="str">
        <f>IFERROR(MID("日月火水木金土",WEEKDAY(D923),1),"")</f>
        <v/>
      </c>
      <c r="J923" s="304" t="s">
        <v>813</v>
      </c>
      <c r="K923" s="202" t="str">
        <f>VLOOKUP(F923,石と花メイン,3,FALSE)</f>
        <v>■紅玉髄</v>
      </c>
      <c r="L923" s="297" t="str">
        <f>VLOOKUP(F923,石と花メイン,4,FALSE)</f>
        <v>万両</v>
      </c>
      <c r="M923" s="393">
        <f>IF(OR(MONTH(F923)&lt;7,AND(MONTH(F923)=7,DAY(F923)&lt;=25)),
MOD(SUM((E923-1901)*365,259),260),
MOD(SUM((E923-1900)*365,259),260))</f>
        <v>34</v>
      </c>
      <c r="N923" s="390">
        <f>IF(AND(MONTH(F923)=7,DAY(F923)&gt;25),1,
ROUNDDOWN((SUM(VLOOKUP(MONTH(F923),D暦変換用数値,2,FALSE),DAY(F923))/28)+1,0))</f>
        <v>7</v>
      </c>
      <c r="O923" s="205">
        <f>IF(AND(MONTH(F923)=7,DAY(F923)&gt;25),DAY(F923)-25,
MOD((SUM(VLOOKUP(MONTH(F923),D暦変換用数値,2,FALSE),DAY(F923))),28)+1)</f>
        <v>14</v>
      </c>
      <c r="P923" s="406">
        <f>IF(OR(MONTH(F923)&lt;7,AND(MONTH(F923)=7,DAY(F923)&lt;=25)),
MOD(SUM((E923-1901)*365,(N923-1)*28,O923,258),260),
MOD(SUM((E923-1900)*365,(N923-1)*28,O923,258),260))</f>
        <v>215</v>
      </c>
      <c r="Q923" s="374" t="str">
        <f>VLOOKUP(MOD(P923,4),色,2,FALSE)</f>
        <v>青い</v>
      </c>
      <c r="R923" s="292" t="str">
        <f>VLOOKUP(MOD(P923,13),銀河の音,2,FALSE)</f>
        <v>共振の</v>
      </c>
      <c r="S923" s="385" t="str">
        <f>VLOOKUP(MOD(P923,20),太陽の紋章,2,FALSE)</f>
        <v>鷲</v>
      </c>
      <c r="T923" s="98" t="s">
        <v>3736</v>
      </c>
    </row>
    <row r="924" spans="1:20" s="80" customFormat="1" ht="13.5" customHeight="1">
      <c r="A924" s="50" t="str">
        <f>VLOOKUP(MOD(E924,10),十干,2,FALSE)</f>
        <v>壬</v>
      </c>
      <c r="B924" s="199" t="str">
        <f>VLOOKUP(MOD(E924,12),十二支,3,FALSE)</f>
        <v xml:space="preserve">03 水 </v>
      </c>
      <c r="C924" s="200" t="str">
        <f>VLOOKUP(F924,星座,3,TRUE)</f>
        <v xml:space="preserve">07 天 </v>
      </c>
      <c r="D924" s="531" t="s">
        <v>2860</v>
      </c>
      <c r="E924" s="1" t="str">
        <f>IFERROR(YEAR(D924),LEFT(D924,4))</f>
        <v>1832</v>
      </c>
      <c r="F924" s="1" t="str">
        <f>IF(ISTEXT(D924),RIGHT(D924,5),TEXT(D924,"mm/dd"))</f>
        <v>01/27</v>
      </c>
      <c r="G924" s="1">
        <f>SUM(MID(E924,1,1),MID(E924,2,1),MID(E924,3,1),MID(E924,4,1),MID(F924,1,1),MID(F924,2,1),MID(F924,4,1),MID(F924,5,1))</f>
        <v>24</v>
      </c>
      <c r="H924" s="45">
        <f>IF(MOD(G924,9)=0,9,MOD(G924,9))</f>
        <v>6</v>
      </c>
      <c r="I924" s="45" t="str">
        <f>IFERROR(MID("日月火水木金土",WEEKDAY(D924),1),"")</f>
        <v/>
      </c>
      <c r="J924" s="304" t="s">
        <v>814</v>
      </c>
      <c r="K924" s="202" t="str">
        <f>VLOOKUP(F924,石と花メイン,3,FALSE)</f>
        <v>●琥珀</v>
      </c>
      <c r="L924" s="297" t="str">
        <f>VLOOKUP(F924,石と花メイン,4,FALSE)</f>
        <v>七竈【山南天】</v>
      </c>
      <c r="M924" s="393">
        <f>IF(OR(MONTH(F924)&lt;7,AND(MONTH(F924)=7,DAY(F924)&lt;=25)),
MOD(SUM((E924-1901)*365,259),260),
MOD(SUM((E924-1900)*365,259),260))</f>
        <v>34</v>
      </c>
      <c r="N924" s="390">
        <f>IF(AND(MONTH(F924)=7,DAY(F924)&gt;25),1,
ROUNDDOWN((SUM(VLOOKUP(MONTH(F924),D暦変換用数値,2,FALSE),DAY(F924))/28)+1,0))</f>
        <v>7</v>
      </c>
      <c r="O924" s="205">
        <f>IF(AND(MONTH(F924)=7,DAY(F924)&gt;25),DAY(F924)-25,
MOD((SUM(VLOOKUP(MONTH(F924),D暦変換用数値,2,FALSE),DAY(F924))),28)+1)</f>
        <v>18</v>
      </c>
      <c r="P924" s="406">
        <f>IF(OR(MONTH(F924)&lt;7,AND(MONTH(F924)=7,DAY(F924)&lt;=25)),
MOD(SUM((E924-1901)*365,(N924-1)*28,O924,258),260),
MOD(SUM((E924-1900)*365,(N924-1)*28,O924,258),260))</f>
        <v>219</v>
      </c>
      <c r="Q924" s="374" t="str">
        <f>VLOOKUP(MOD(P924,4),色,2,FALSE)</f>
        <v>青い</v>
      </c>
      <c r="R924" s="292" t="str">
        <f>VLOOKUP(MOD(P924,13),銀河の音,2,FALSE)</f>
        <v>スペクトルの</v>
      </c>
      <c r="S924" s="385" t="str">
        <f>VLOOKUP(MOD(P924,20),太陽の紋章,2,FALSE)</f>
        <v>嵐</v>
      </c>
      <c r="T924" s="103" t="s">
        <v>2861</v>
      </c>
    </row>
    <row r="925" spans="1:20" s="80" customFormat="1" ht="13.5" customHeight="1">
      <c r="A925" s="50" t="str">
        <f>VLOOKUP(MOD(E925,10),十干,2,FALSE)</f>
        <v>戊</v>
      </c>
      <c r="B925" s="199" t="str">
        <f>VLOOKUP(MOD(E925,12),十二支,3,FALSE)</f>
        <v xml:space="preserve">03 水 </v>
      </c>
      <c r="C925" s="200" t="str">
        <f>VLOOKUP(F925,星座,3,TRUE)</f>
        <v xml:space="preserve">07 天 </v>
      </c>
      <c r="D925" s="531" t="s">
        <v>2862</v>
      </c>
      <c r="E925" s="1" t="str">
        <f>IFERROR(YEAR(D925),LEFT(D925,4))</f>
        <v>1868</v>
      </c>
      <c r="F925" s="1" t="str">
        <f>IF(ISTEXT(D925),RIGHT(D925,5),TEXT(D925,"mm/dd"))</f>
        <v>02/13</v>
      </c>
      <c r="G925" s="1">
        <f>SUM(MID(E925,1,1),MID(E925,2,1),MID(E925,3,1),MID(E925,4,1),MID(F925,1,1),MID(F925,2,1),MID(F925,4,1),MID(F925,5,1))</f>
        <v>29</v>
      </c>
      <c r="H925" s="45">
        <f>IF(MOD(G925,9)=0,9,MOD(G925,9))</f>
        <v>2</v>
      </c>
      <c r="I925" s="45" t="str">
        <f>IFERROR(MID("日月火水木金土",WEEKDAY(D925),1),"")</f>
        <v/>
      </c>
      <c r="J925" s="304" t="s">
        <v>815</v>
      </c>
      <c r="K925" s="202" t="str">
        <f>VLOOKUP(F925,石と花メイン,3,FALSE)</f>
        <v>◆橄欖石</v>
      </c>
      <c r="L925" s="297" t="str">
        <f>VLOOKUP(F925,石と花メイン,4,FALSE)</f>
        <v>柳【風見草】</v>
      </c>
      <c r="M925" s="393">
        <f>IF(OR(MONTH(F925)&lt;7,AND(MONTH(F925)=7,DAY(F925)&lt;=25)),
MOD(SUM((E925-1901)*365,259),260),
MOD(SUM((E925-1900)*365,259),260))</f>
        <v>174</v>
      </c>
      <c r="N925" s="390">
        <f>IF(AND(MONTH(F925)=7,DAY(F925)&gt;25),1,
ROUNDDOWN((SUM(VLOOKUP(MONTH(F925),D暦変換用数値,2,FALSE),DAY(F925))/28)+1,0))</f>
        <v>8</v>
      </c>
      <c r="O925" s="205">
        <f>IF(AND(MONTH(F925)=7,DAY(F925)&gt;25),DAY(F925)-25,
MOD((SUM(VLOOKUP(MONTH(F925),D暦変換用数値,2,FALSE),DAY(F925))),28)+1)</f>
        <v>7</v>
      </c>
      <c r="P925" s="406">
        <f>IF(OR(MONTH(F925)&lt;7,AND(MONTH(F925)=7,DAY(F925)&lt;=25)),
MOD(SUM((E925-1901)*365,(N925-1)*28,O925,258),260),
MOD(SUM((E925-1900)*365,(N925-1)*28,O925,258),260))</f>
        <v>116</v>
      </c>
      <c r="Q925" s="373" t="str">
        <f>VLOOKUP(MOD(P925,4),色,2,FALSE)</f>
        <v>黄色い</v>
      </c>
      <c r="R925" s="291" t="str">
        <f>VLOOKUP(MOD(P925,13),銀河の音,2,FALSE)</f>
        <v>水晶の</v>
      </c>
      <c r="S925" s="384" t="str">
        <f>VLOOKUP(MOD(P925,20),太陽の紋章,2,FALSE)</f>
        <v>戦士</v>
      </c>
      <c r="T925" s="99" t="s">
        <v>2863</v>
      </c>
    </row>
    <row r="926" spans="1:20" s="80" customFormat="1" ht="13.5" customHeight="1">
      <c r="A926" s="50" t="str">
        <f>VLOOKUP(MOD(E926,10),十干,2,FALSE)</f>
        <v>庚</v>
      </c>
      <c r="B926" s="199" t="str">
        <f>VLOOKUP(MOD(E926,12),十二支,3,FALSE)</f>
        <v xml:space="preserve">03 水 </v>
      </c>
      <c r="C926" s="200" t="str">
        <f>VLOOKUP(F926,星座,3,TRUE)</f>
        <v xml:space="preserve">07 天 </v>
      </c>
      <c r="D926" s="531" t="s">
        <v>2864</v>
      </c>
      <c r="E926" s="1" t="str">
        <f>IFERROR(YEAR(D926),LEFT(D926,4))</f>
        <v>1880</v>
      </c>
      <c r="F926" s="1" t="str">
        <f>IF(ISTEXT(D926),RIGHT(D926,5),TEXT(D926,"mm/dd"))</f>
        <v>01/26</v>
      </c>
      <c r="G926" s="1">
        <f>SUM(MID(E926,1,1),MID(E926,2,1),MID(E926,3,1),MID(E926,4,1),MID(F926,1,1),MID(F926,2,1),MID(F926,4,1),MID(F926,5,1))</f>
        <v>26</v>
      </c>
      <c r="H926" s="45">
        <f>IF(MOD(G926,9)=0,9,MOD(G926,9))</f>
        <v>8</v>
      </c>
      <c r="I926" s="45" t="str">
        <f>IFERROR(MID("日月火水木金土",WEEKDAY(D926),1),"")</f>
        <v/>
      </c>
      <c r="J926" s="304" t="s">
        <v>836</v>
      </c>
      <c r="K926" s="202" t="str">
        <f>VLOOKUP(F926,石と花メイン,3,FALSE)</f>
        <v>●薔薇色石</v>
      </c>
      <c r="L926" s="297" t="str">
        <f>VLOOKUP(F926,石と花メイン,4,FALSE)</f>
        <v>アマリリス【花水仙】</v>
      </c>
      <c r="M926" s="393">
        <f>IF(OR(MONTH(F926)&lt;7,AND(MONTH(F926)=7,DAY(F926)&lt;=25)),
MOD(SUM((E926-1901)*365,259),260),
MOD(SUM((E926-1900)*365,259),260))</f>
        <v>134</v>
      </c>
      <c r="N926" s="390">
        <f>IF(AND(MONTH(F926)=7,DAY(F926)&gt;25),1,
ROUNDDOWN((SUM(VLOOKUP(MONTH(F926),D暦変換用数値,2,FALSE),DAY(F926))/28)+1,0))</f>
        <v>7</v>
      </c>
      <c r="O926" s="205">
        <f>IF(AND(MONTH(F926)=7,DAY(F926)&gt;25),DAY(F926)-25,
MOD((SUM(VLOOKUP(MONTH(F926),D暦変換用数値,2,FALSE),DAY(F926))),28)+1)</f>
        <v>17</v>
      </c>
      <c r="P926" s="406">
        <f>IF(OR(MONTH(F926)&lt;7,AND(MONTH(F926)=7,DAY(F926)&lt;=25)),
MOD(SUM((E926-1901)*365,(N926-1)*28,O926,258),260),
MOD(SUM((E926-1900)*365,(N926-1)*28,O926,258),260))</f>
        <v>58</v>
      </c>
      <c r="Q926" s="375" t="str">
        <f>VLOOKUP(MOD(P926,4),色,2,FALSE)</f>
        <v>白い</v>
      </c>
      <c r="R926" s="293" t="str">
        <f>VLOOKUP(MOD(P926,13),銀河の音,2,FALSE)</f>
        <v>律動の</v>
      </c>
      <c r="S926" s="386" t="str">
        <f>VLOOKUP(MOD(P926,20),太陽の紋章,2,FALSE)</f>
        <v>鏡</v>
      </c>
      <c r="T926" s="99" t="s">
        <v>2865</v>
      </c>
    </row>
    <row r="927" spans="1:20" s="80" customFormat="1" ht="13.5" customHeight="1">
      <c r="A927" s="282" t="str">
        <f>VLOOKUP(MOD(E927,10),十干,2,FALSE)</f>
        <v>甲</v>
      </c>
      <c r="B927" s="283" t="str">
        <f>VLOOKUP(MOD(E927,12),十二支,3,FALSE)</f>
        <v xml:space="preserve">03 水 </v>
      </c>
      <c r="C927" s="284" t="str">
        <f>VLOOKUP(F927,星座,3,TRUE)</f>
        <v xml:space="preserve">08 軍 </v>
      </c>
      <c r="D927" s="533">
        <v>1728</v>
      </c>
      <c r="E927" s="83">
        <f>IFERROR(YEAR(D927),LEFT(D927,4))</f>
        <v>1904</v>
      </c>
      <c r="F927" s="83" t="str">
        <f>IF(ISTEXT(D927),RIGHT(D927,5),TEXT(D927,"mm/dd"))</f>
        <v>09/23</v>
      </c>
      <c r="G927" s="83">
        <f>SUM(MID(E927,1,1),MID(E927,2,1),MID(E927,3,1),MID(E927,4,1),MID(F927,1,1),MID(F927,2,1),MID(F927,4,1),MID(F927,5,1))</f>
        <v>28</v>
      </c>
      <c r="H927" s="83">
        <f>IF(MOD(G927,9)=0,9,MOD(G927,9))</f>
        <v>1</v>
      </c>
      <c r="I927" s="83" t="str">
        <f>IFERROR(MID("日月火水木金土",WEEKDAY(D927),1),"")</f>
        <v>金</v>
      </c>
      <c r="J927" s="303" t="s">
        <v>6609</v>
      </c>
      <c r="K927" s="87" t="str">
        <f>VLOOKUP(F927,石と花メイン,3,FALSE)</f>
        <v>■赤縞瑪瑙</v>
      </c>
      <c r="L927" s="296" t="str">
        <f>VLOOKUP(F927,石と花メイン,4,FALSE)</f>
        <v>彼岸花【曼珠沙華】</v>
      </c>
      <c r="M927" s="392">
        <f>IF(OR(MONTH(F927)&lt;7,AND(MONTH(F927)=7,DAY(F927)&lt;=25)),
MOD(SUM((E927-1901)*365,259),260),
MOD(SUM((E927-1900)*365,259),260))</f>
        <v>159</v>
      </c>
      <c r="N927" s="330">
        <f>IF(AND(MONTH(F927)=7,DAY(F927)&gt;25),1,
ROUNDDOWN((SUM(VLOOKUP(MONTH(F927),D暦変換用数値,2,FALSE),DAY(F927))/28)+1,0))</f>
        <v>3</v>
      </c>
      <c r="O927" s="84">
        <f>IF(AND(MONTH(F927)=7,DAY(F927)&gt;25),DAY(F927)-25,
MOD((SUM(VLOOKUP(MONTH(F927),D暦変換用数値,2,FALSE),DAY(F927))),28)+1)</f>
        <v>4</v>
      </c>
      <c r="P927" s="405">
        <f>IF(OR(MONTH(F927)&lt;7,AND(MONTH(F927)=7,DAY(F927)&lt;=25)),
MOD(SUM((E927-1901)*365,(N927-1)*28,O927,258),260),
MOD(SUM((E927-1900)*365,(N927-1)*28,O927,258),260))</f>
        <v>218</v>
      </c>
      <c r="Q927" s="371" t="str">
        <f>VLOOKUP(MOD(P927,4),色,2,FALSE)</f>
        <v>白い</v>
      </c>
      <c r="R927" s="289" t="str">
        <f>VLOOKUP(MOD(P927,13),銀河の音,2,FALSE)</f>
        <v>惑星の</v>
      </c>
      <c r="S927" s="382" t="str">
        <f>VLOOKUP(MOD(P927,20),太陽の紋章,2,FALSE)</f>
        <v>鏡</v>
      </c>
      <c r="T927" s="95" t="s">
        <v>4586</v>
      </c>
    </row>
    <row r="928" spans="1:20" s="80" customFormat="1" ht="13.5" customHeight="1">
      <c r="A928" s="282" t="str">
        <f>VLOOKUP(MOD(E928,10),十干,2,FALSE)</f>
        <v>甲</v>
      </c>
      <c r="B928" s="283" t="str">
        <f>VLOOKUP(MOD(E928,12),十二支,3,FALSE)</f>
        <v xml:space="preserve">03 水 </v>
      </c>
      <c r="C928" s="284" t="str">
        <f>VLOOKUP(F928,星座,3,TRUE)</f>
        <v xml:space="preserve">08 軍 </v>
      </c>
      <c r="D928" s="533">
        <v>1731</v>
      </c>
      <c r="E928" s="83">
        <f>IFERROR(YEAR(D928),LEFT(D928,4))</f>
        <v>1904</v>
      </c>
      <c r="F928" s="83" t="str">
        <f>IF(ISTEXT(D928),RIGHT(D928,5),TEXT(D928,"mm/dd"))</f>
        <v>09/26</v>
      </c>
      <c r="G928" s="83">
        <f>SUM(MID(E928,1,1),MID(E928,2,1),MID(E928,3,1),MID(E928,4,1),MID(F928,1,1),MID(F928,2,1),MID(F928,4,1),MID(F928,5,1))</f>
        <v>31</v>
      </c>
      <c r="H928" s="83">
        <f>IF(MOD(G928,9)=0,9,MOD(G928,9))</f>
        <v>4</v>
      </c>
      <c r="I928" s="83" t="str">
        <f>IFERROR(MID("日月火水木金土",WEEKDAY(D928),1),"")</f>
        <v>月</v>
      </c>
      <c r="J928" s="303" t="s">
        <v>1110</v>
      </c>
      <c r="K928" s="87" t="str">
        <f>VLOOKUP(F928,石と花メイン,3,FALSE)</f>
        <v>○真珠</v>
      </c>
      <c r="L928" s="296" t="str">
        <f>VLOOKUP(F928,石と花メイン,4,FALSE)</f>
        <v>柿</v>
      </c>
      <c r="M928" s="392">
        <f>IF(OR(MONTH(F928)&lt;7,AND(MONTH(F928)=7,DAY(F928)&lt;=25)),
MOD(SUM((E928-1901)*365,259),260),
MOD(SUM((E928-1900)*365,259),260))</f>
        <v>159</v>
      </c>
      <c r="N928" s="330">
        <f>IF(AND(MONTH(F928)=7,DAY(F928)&gt;25),1,
ROUNDDOWN((SUM(VLOOKUP(MONTH(F928),D暦変換用数値,2,FALSE),DAY(F928))/28)+1,0))</f>
        <v>3</v>
      </c>
      <c r="O928" s="84">
        <f>IF(AND(MONTH(F928)=7,DAY(F928)&gt;25),DAY(F928)-25,
MOD((SUM(VLOOKUP(MONTH(F928),D暦変換用数値,2,FALSE),DAY(F928))),28)+1)</f>
        <v>7</v>
      </c>
      <c r="P928" s="405">
        <f>IF(OR(MONTH(F928)&lt;7,AND(MONTH(F928)=7,DAY(F928)&lt;=25)),
MOD(SUM((E928-1901)*365,(N928-1)*28,O928,258),260),
MOD(SUM((E928-1900)*365,(N928-1)*28,O928,258),260))</f>
        <v>221</v>
      </c>
      <c r="Q928" s="371" t="str">
        <f>VLOOKUP(MOD(P928,4),色,2,FALSE)</f>
        <v>赤い</v>
      </c>
      <c r="R928" s="289" t="str">
        <f>VLOOKUP(MOD(P928,13),銀河の音,2,FALSE)</f>
        <v>宇宙の</v>
      </c>
      <c r="S928" s="382" t="str">
        <f>VLOOKUP(MOD(P928,20),太陽の紋章,2,FALSE)</f>
        <v>竜</v>
      </c>
      <c r="T928" s="102" t="s">
        <v>4622</v>
      </c>
    </row>
    <row r="929" spans="1:20" s="80" customFormat="1" ht="13.5" customHeight="1">
      <c r="A929" s="50" t="str">
        <f>VLOOKUP(MOD(E929,10),十干,2,FALSE)</f>
        <v>戊</v>
      </c>
      <c r="B929" s="199" t="str">
        <f>VLOOKUP(MOD(E929,12),十二支,3,FALSE)</f>
        <v xml:space="preserve">03 水 </v>
      </c>
      <c r="C929" s="200" t="str">
        <f>VLOOKUP(F929,星座,3,TRUE)</f>
        <v xml:space="preserve">08 軍 </v>
      </c>
      <c r="D929" s="535">
        <v>10496</v>
      </c>
      <c r="E929" s="45">
        <f>IFERROR(YEAR(D929),LEFT(D929,4))</f>
        <v>1928</v>
      </c>
      <c r="F929" s="45" t="str">
        <f>IF(ISTEXT(D929),RIGHT(D929,5),TEXT(D929,"mm/dd"))</f>
        <v>09/25</v>
      </c>
      <c r="G929" s="45">
        <f>SUM(MID(E929,1,1),MID(E929,2,1),MID(E929,3,1),MID(E929,4,1),MID(F929,1,1),MID(F929,2,1),MID(F929,4,1),MID(F929,5,1))</f>
        <v>36</v>
      </c>
      <c r="H929" s="45">
        <f>IF(MOD(G929,9)=0,9,MOD(G929,9))</f>
        <v>9</v>
      </c>
      <c r="I929" s="45" t="str">
        <f>IFERROR(MID("日月火水木金土",WEEKDAY(D929),1),"")</f>
        <v>火</v>
      </c>
      <c r="J929" s="305" t="s">
        <v>5211</v>
      </c>
      <c r="K929" s="203" t="str">
        <f>VLOOKUP(F929,石と花メイン,3,FALSE)</f>
        <v>◆青玉</v>
      </c>
      <c r="L929" s="298" t="str">
        <f>VLOOKUP(F929,石と花メイン,4,FALSE)</f>
        <v>瑠璃苦菜【カタナンケ】</v>
      </c>
      <c r="M929" s="394">
        <f>IF(OR(MONTH(F929)&lt;7,AND(MONTH(F929)=7,DAY(F929)&lt;=25)),
MOD(SUM((E929-1901)*365,259),260),
MOD(SUM((E929-1900)*365,259),260))</f>
        <v>79</v>
      </c>
      <c r="N929" s="391">
        <f>IF(AND(MONTH(F929)=7,DAY(F929)&gt;25),1,
ROUNDDOWN((SUM(VLOOKUP(MONTH(F929),D暦変換用数値,2,FALSE),DAY(F929))/28)+1,0))</f>
        <v>3</v>
      </c>
      <c r="O929" s="46">
        <f>IF(AND(MONTH(F929)=7,DAY(F929)&gt;25),DAY(F929)-25,
MOD((SUM(VLOOKUP(MONTH(F929),D暦変換用数値,2,FALSE),DAY(F929))),28)+1)</f>
        <v>6</v>
      </c>
      <c r="P929" s="407">
        <f>IF(OR(MONTH(F929)&lt;7,AND(MONTH(F929)=7,DAY(F929)&lt;=25)),
MOD(SUM((E929-1901)*365,(N929-1)*28,O929,258),260),
MOD(SUM((E929-1900)*365,(N929-1)*28,O929,258),260))</f>
        <v>140</v>
      </c>
      <c r="Q929" s="373" t="str">
        <f>VLOOKUP(MOD(P929,4),色,2,FALSE)</f>
        <v>黄色い</v>
      </c>
      <c r="R929" s="291" t="str">
        <f>VLOOKUP(MOD(P929,13),銀河の音,2,FALSE)</f>
        <v>惑星の</v>
      </c>
      <c r="S929" s="384" t="str">
        <f>VLOOKUP(MOD(P929,20),太陽の紋章,2,FALSE)</f>
        <v>太陽</v>
      </c>
      <c r="T929" s="96" t="s">
        <v>5212</v>
      </c>
    </row>
    <row r="930" spans="1:20" s="80" customFormat="1" ht="13.5" customHeight="1">
      <c r="A930" s="50" t="str">
        <f>VLOOKUP(MOD(E930,10),十干,2,FALSE)</f>
        <v>戊</v>
      </c>
      <c r="B930" s="199" t="str">
        <f>VLOOKUP(MOD(E930,12),十二支,3,FALSE)</f>
        <v xml:space="preserve">03 水 </v>
      </c>
      <c r="C930" s="200" t="str">
        <f>VLOOKUP(F930,星座,3,TRUE)</f>
        <v xml:space="preserve">08 軍 </v>
      </c>
      <c r="D930" s="535">
        <v>10497</v>
      </c>
      <c r="E930" s="45">
        <f>IFERROR(YEAR(D930),LEFT(D930,4))</f>
        <v>1928</v>
      </c>
      <c r="F930" s="45" t="str">
        <f>IF(ISTEXT(D930),RIGHT(D930,5),TEXT(D930,"mm/dd"))</f>
        <v>09/26</v>
      </c>
      <c r="G930" s="45">
        <f>SUM(MID(E930,1,1),MID(E930,2,1),MID(E930,3,1),MID(E930,4,1),MID(F930,1,1),MID(F930,2,1),MID(F930,4,1),MID(F930,5,1))</f>
        <v>37</v>
      </c>
      <c r="H930" s="45">
        <f>IF(MOD(G930,9)=0,9,MOD(G930,9))</f>
        <v>1</v>
      </c>
      <c r="I930" s="45" t="str">
        <f>IFERROR(MID("日月火水木金土",WEEKDAY(D930),1),"")</f>
        <v>水</v>
      </c>
      <c r="J930" s="305" t="s">
        <v>1126</v>
      </c>
      <c r="K930" s="203" t="str">
        <f>VLOOKUP(F930,石と花メイン,3,FALSE)</f>
        <v>○真珠</v>
      </c>
      <c r="L930" s="298" t="str">
        <f>VLOOKUP(F930,石と花メイン,4,FALSE)</f>
        <v>柿</v>
      </c>
      <c r="M930" s="394">
        <f>IF(OR(MONTH(F930)&lt;7,AND(MONTH(F930)=7,DAY(F930)&lt;=25)),
MOD(SUM((E930-1901)*365,259),260),
MOD(SUM((E930-1900)*365,259),260))</f>
        <v>79</v>
      </c>
      <c r="N930" s="391">
        <f>IF(AND(MONTH(F930)=7,DAY(F930)&gt;25),1,
ROUNDDOWN((SUM(VLOOKUP(MONTH(F930),D暦変換用数値,2,FALSE),DAY(F930))/28)+1,0))</f>
        <v>3</v>
      </c>
      <c r="O930" s="46">
        <f>IF(AND(MONTH(F930)=7,DAY(F930)&gt;25),DAY(F930)-25,
MOD((SUM(VLOOKUP(MONTH(F930),D暦変換用数値,2,FALSE),DAY(F930))),28)+1)</f>
        <v>7</v>
      </c>
      <c r="P930" s="407">
        <f>IF(OR(MONTH(F930)&lt;7,AND(MONTH(F930)=7,DAY(F930)&lt;=25)),
MOD(SUM((E930-1901)*365,(N930-1)*28,O930,258),260),
MOD(SUM((E930-1900)*365,(N930-1)*28,O930,258),260))</f>
        <v>141</v>
      </c>
      <c r="Q930" s="372" t="str">
        <f>VLOOKUP(MOD(P930,4),色,2,FALSE)</f>
        <v>赤い</v>
      </c>
      <c r="R930" s="290" t="str">
        <f>VLOOKUP(MOD(P930,13),銀河の音,2,FALSE)</f>
        <v>スペクトルの</v>
      </c>
      <c r="S930" s="383" t="str">
        <f>VLOOKUP(MOD(P930,20),太陽の紋章,2,FALSE)</f>
        <v>竜</v>
      </c>
      <c r="T930" s="96" t="s">
        <v>3790</v>
      </c>
    </row>
    <row r="931" spans="1:20" s="80" customFormat="1" ht="13.5" customHeight="1">
      <c r="A931" s="50" t="str">
        <f>VLOOKUP(MOD(E931,10),十干,2,FALSE)</f>
        <v>戊</v>
      </c>
      <c r="B931" s="199" t="str">
        <f>VLOOKUP(MOD(E931,12),十二支,3,FALSE)</f>
        <v xml:space="preserve">03 水 </v>
      </c>
      <c r="C931" s="200" t="str">
        <f>VLOOKUP(F931,星座,3,TRUE)</f>
        <v xml:space="preserve">08 軍 </v>
      </c>
      <c r="D931" s="531">
        <v>10506</v>
      </c>
      <c r="E931" s="1">
        <f>IFERROR(YEAR(D931),LEFT(D931,4))</f>
        <v>1928</v>
      </c>
      <c r="F931" s="1" t="str">
        <f>IF(ISTEXT(D931),RIGHT(D931,5),TEXT(D931,"mm/dd"))</f>
        <v>10/05</v>
      </c>
      <c r="G931" s="1">
        <f>SUM(MID(E931,1,1),MID(E931,2,1),MID(E931,3,1),MID(E931,4,1),MID(F931,1,1),MID(F931,2,1),MID(F931,4,1),MID(F931,5,1))</f>
        <v>26</v>
      </c>
      <c r="H931" s="45">
        <f>IF(MOD(G931,9)=0,9,MOD(G931,9))</f>
        <v>8</v>
      </c>
      <c r="I931" s="45" t="str">
        <f>IFERROR(MID("日月火水木金土",WEEKDAY(D931),1),"")</f>
        <v>金</v>
      </c>
      <c r="J931" s="304" t="s">
        <v>2556</v>
      </c>
      <c r="K931" s="202" t="str">
        <f>VLOOKUP(F931,石と花メイン,3,FALSE)</f>
        <v>◆藍玉</v>
      </c>
      <c r="L931" s="297" t="str">
        <f>VLOOKUP(F931,石と花メイン,4,FALSE)</f>
        <v>枸杞</v>
      </c>
      <c r="M931" s="393">
        <f>IF(OR(MONTH(F931)&lt;7,AND(MONTH(F931)=7,DAY(F931)&lt;=25)),
MOD(SUM((E931-1901)*365,259),260),
MOD(SUM((E931-1900)*365,259),260))</f>
        <v>79</v>
      </c>
      <c r="N931" s="390">
        <f>IF(AND(MONTH(F931)=7,DAY(F931)&gt;25),1,
ROUNDDOWN((SUM(VLOOKUP(MONTH(F931),D暦変換用数値,2,FALSE),DAY(F931))/28)+1,0))</f>
        <v>3</v>
      </c>
      <c r="O931" s="205">
        <f>IF(AND(MONTH(F931)=7,DAY(F931)&gt;25),DAY(F931)-25,
MOD((SUM(VLOOKUP(MONTH(F931),D暦変換用数値,2,FALSE),DAY(F931))),28)+1)</f>
        <v>16</v>
      </c>
      <c r="P931" s="406">
        <f>IF(OR(MONTH(F931)&lt;7,AND(MONTH(F931)=7,DAY(F931)&lt;=25)),
MOD(SUM((E931-1901)*365,(N931-1)*28,O931,258),260),
MOD(SUM((E931-1900)*365,(N931-1)*28,O931,258),260))</f>
        <v>150</v>
      </c>
      <c r="Q931" s="375" t="str">
        <f>VLOOKUP(MOD(P931,4),色,2,FALSE)</f>
        <v>白い</v>
      </c>
      <c r="R931" s="293" t="str">
        <f>VLOOKUP(MOD(P931,13),銀河の音,2,FALSE)</f>
        <v>共振の</v>
      </c>
      <c r="S931" s="386" t="str">
        <f>VLOOKUP(MOD(P931,20),太陽の紋章,2,FALSE)</f>
        <v>犬</v>
      </c>
      <c r="T931" s="93" t="s">
        <v>2870</v>
      </c>
    </row>
    <row r="932" spans="1:20" s="80" customFormat="1" ht="13.5" customHeight="1">
      <c r="A932" s="50" t="str">
        <f>VLOOKUP(MOD(E932,10),十干,2,FALSE)</f>
        <v>庚</v>
      </c>
      <c r="B932" s="199" t="str">
        <f>VLOOKUP(MOD(E932,12),十二支,3,FALSE)</f>
        <v xml:space="preserve">03 水 </v>
      </c>
      <c r="C932" s="200" t="str">
        <f>VLOOKUP(F932,星座,3,TRUE)</f>
        <v xml:space="preserve">08 軍 </v>
      </c>
      <c r="D932" s="531">
        <v>14884</v>
      </c>
      <c r="E932" s="1">
        <f>IFERROR(YEAR(D932),LEFT(D932,4))</f>
        <v>1940</v>
      </c>
      <c r="F932" s="1" t="str">
        <f>IF(ISTEXT(D932),RIGHT(D932,5),TEXT(D932,"mm/dd"))</f>
        <v>09/30</v>
      </c>
      <c r="G932" s="1">
        <f>SUM(MID(E932,1,1),MID(E932,2,1),MID(E932,3,1),MID(E932,4,1),MID(F932,1,1),MID(F932,2,1),MID(F932,4,1),MID(F932,5,1))</f>
        <v>26</v>
      </c>
      <c r="H932" s="45">
        <f>IF(MOD(G932,9)=0,9,MOD(G932,9))</f>
        <v>8</v>
      </c>
      <c r="I932" s="45" t="str">
        <f>IFERROR(MID("日月火水木金土",WEEKDAY(D932),1),"")</f>
        <v>月</v>
      </c>
      <c r="J932" s="304" t="s">
        <v>2557</v>
      </c>
      <c r="K932" s="202" t="str">
        <f>VLOOKUP(F932,石と花メイン,3,FALSE)</f>
        <v>○真珠</v>
      </c>
      <c r="L932" s="297" t="str">
        <f>VLOOKUP(F932,石と花メイン,4,FALSE)</f>
        <v>白粉花【夕化粧】</v>
      </c>
      <c r="M932" s="393">
        <f>IF(OR(MONTH(F932)&lt;7,AND(MONTH(F932)=7,DAY(F932)&lt;=25)),
MOD(SUM((E932-1901)*365,259),260),
MOD(SUM((E932-1900)*365,259),260))</f>
        <v>39</v>
      </c>
      <c r="N932" s="390">
        <f>IF(AND(MONTH(F932)=7,DAY(F932)&gt;25),1,
ROUNDDOWN((SUM(VLOOKUP(MONTH(F932),D暦変換用数値,2,FALSE),DAY(F932))/28)+1,0))</f>
        <v>3</v>
      </c>
      <c r="O932" s="205">
        <f>IF(AND(MONTH(F932)=7,DAY(F932)&gt;25),DAY(F932)-25,
MOD((SUM(VLOOKUP(MONTH(F932),D暦変換用数値,2,FALSE),DAY(F932))),28)+1)</f>
        <v>11</v>
      </c>
      <c r="P932" s="406">
        <f>IF(OR(MONTH(F932)&lt;7,AND(MONTH(F932)=7,DAY(F932)&lt;=25)),
MOD(SUM((E932-1901)*365,(N932-1)*28,O932,258),260),
MOD(SUM((E932-1900)*365,(N932-1)*28,O932,258),260))</f>
        <v>105</v>
      </c>
      <c r="Q932" s="372" t="str">
        <f>VLOOKUP(MOD(P932,4),色,2,FALSE)</f>
        <v>赤い</v>
      </c>
      <c r="R932" s="290" t="str">
        <f>VLOOKUP(MOD(P932,13),銀河の音,2,FALSE)</f>
        <v>磁気の</v>
      </c>
      <c r="S932" s="383" t="str">
        <f>VLOOKUP(MOD(P932,20),太陽の紋章,2,FALSE)</f>
        <v>蛇</v>
      </c>
      <c r="T932" s="99" t="s">
        <v>120</v>
      </c>
    </row>
    <row r="933" spans="1:20" s="80" customFormat="1" ht="13.5" customHeight="1">
      <c r="A933" s="50" t="str">
        <f>VLOOKUP(MOD(E933,10),十干,2,FALSE)</f>
        <v>庚</v>
      </c>
      <c r="B933" s="199" t="str">
        <f>VLOOKUP(MOD(E933,12),十二支,3,FALSE)</f>
        <v xml:space="preserve">03 水 </v>
      </c>
      <c r="C933" s="200" t="str">
        <f>VLOOKUP(F933,星座,3,TRUE)</f>
        <v xml:space="preserve">08 軍 </v>
      </c>
      <c r="D933" s="531">
        <v>14886</v>
      </c>
      <c r="E933" s="1">
        <f>IFERROR(YEAR(D933),LEFT(D933,4))</f>
        <v>1940</v>
      </c>
      <c r="F933" s="1" t="str">
        <f>IF(ISTEXT(D933),RIGHT(D933,5),TEXT(D933,"mm/dd"))</f>
        <v>10/02</v>
      </c>
      <c r="G933" s="1">
        <f>SUM(MID(E933,1,1),MID(E933,2,1),MID(E933,3,1),MID(E933,4,1),MID(F933,1,1),MID(F933,2,1),MID(F933,4,1),MID(F933,5,1))</f>
        <v>17</v>
      </c>
      <c r="H933" s="45">
        <f>IF(MOD(G933,9)=0,9,MOD(G933,9))</f>
        <v>8</v>
      </c>
      <c r="I933" s="45" t="str">
        <f>IFERROR(MID("日月火水木金土",WEEKDAY(D933),1),"")</f>
        <v>水</v>
      </c>
      <c r="J933" s="304" t="s">
        <v>2558</v>
      </c>
      <c r="K933" s="202" t="str">
        <f>VLOOKUP(F933,石と花メイン,3,FALSE)</f>
        <v>●土耳古石</v>
      </c>
      <c r="L933" s="297" t="str">
        <f>VLOOKUP(F933,石と花メイン,4,FALSE)</f>
        <v>コリウス【金襴紫蘇】</v>
      </c>
      <c r="M933" s="393">
        <f>IF(OR(MONTH(F933)&lt;7,AND(MONTH(F933)=7,DAY(F933)&lt;=25)),
MOD(SUM((E933-1901)*365,259),260),
MOD(SUM((E933-1900)*365,259),260))</f>
        <v>39</v>
      </c>
      <c r="N933" s="390">
        <f>IF(AND(MONTH(F933)=7,DAY(F933)&gt;25),1,
ROUNDDOWN((SUM(VLOOKUP(MONTH(F933),D暦変換用数値,2,FALSE),DAY(F933))/28)+1,0))</f>
        <v>3</v>
      </c>
      <c r="O933" s="205">
        <f>IF(AND(MONTH(F933)=7,DAY(F933)&gt;25),DAY(F933)-25,
MOD((SUM(VLOOKUP(MONTH(F933),D暦変換用数値,2,FALSE),DAY(F933))),28)+1)</f>
        <v>13</v>
      </c>
      <c r="P933" s="406">
        <f>IF(OR(MONTH(F933)&lt;7,AND(MONTH(F933)=7,DAY(F933)&lt;=25)),
MOD(SUM((E933-1901)*365,(N933-1)*28,O933,258),260),
MOD(SUM((E933-1900)*365,(N933-1)*28,O933,258),260))</f>
        <v>107</v>
      </c>
      <c r="Q933" s="374" t="str">
        <f>VLOOKUP(MOD(P933,4),色,2,FALSE)</f>
        <v>青い</v>
      </c>
      <c r="R933" s="292" t="str">
        <f>VLOOKUP(MOD(P933,13),銀河の音,2,FALSE)</f>
        <v>電気の</v>
      </c>
      <c r="S933" s="385" t="str">
        <f>VLOOKUP(MOD(P933,20),太陽の紋章,2,FALSE)</f>
        <v>手</v>
      </c>
      <c r="T933" s="99" t="s">
        <v>8923</v>
      </c>
    </row>
    <row r="934" spans="1:20" s="80" customFormat="1" ht="13.5" customHeight="1">
      <c r="A934" s="50" t="str">
        <f>VLOOKUP(MOD(E934,10),十干,2,FALSE)</f>
        <v>庚</v>
      </c>
      <c r="B934" s="199" t="str">
        <f>VLOOKUP(MOD(E934,12),十二支,3,FALSE)</f>
        <v xml:space="preserve">03 水 </v>
      </c>
      <c r="C934" s="200" t="str">
        <f>VLOOKUP(F934,星座,3,TRUE)</f>
        <v xml:space="preserve">08 軍 </v>
      </c>
      <c r="D934" s="531">
        <v>14893</v>
      </c>
      <c r="E934" s="1">
        <f>IFERROR(YEAR(D934),LEFT(D934,4))</f>
        <v>1940</v>
      </c>
      <c r="F934" s="1" t="str">
        <f>IF(ISTEXT(D934),RIGHT(D934,5),TEXT(D934,"mm/dd"))</f>
        <v>10/09</v>
      </c>
      <c r="G934" s="1">
        <f>SUM(MID(E934,1,1),MID(E934,2,1),MID(E934,3,1),MID(E934,4,1),MID(F934,1,1),MID(F934,2,1),MID(F934,4,1),MID(F934,5,1))</f>
        <v>24</v>
      </c>
      <c r="H934" s="45">
        <f>IF(MOD(G934,9)=0,9,MOD(G934,9))</f>
        <v>6</v>
      </c>
      <c r="I934" s="45" t="str">
        <f>IFERROR(MID("日月火水木金土",WEEKDAY(D934),1),"")</f>
        <v>水</v>
      </c>
      <c r="J934" s="304" t="s">
        <v>2559</v>
      </c>
      <c r="K934" s="202" t="str">
        <f>VLOOKUP(F934,石と花メイン,3,FALSE)</f>
        <v>●珪孔雀石</v>
      </c>
      <c r="L934" s="297" t="str">
        <f>VLOOKUP(F934,石と花メイン,4,FALSE)</f>
        <v>フェンネル【茴香】</v>
      </c>
      <c r="M934" s="393">
        <f>IF(OR(MONTH(F934)&lt;7,AND(MONTH(F934)=7,DAY(F934)&lt;=25)),
MOD(SUM((E934-1901)*365,259),260),
MOD(SUM((E934-1900)*365,259),260))</f>
        <v>39</v>
      </c>
      <c r="N934" s="390">
        <f>IF(AND(MONTH(F934)=7,DAY(F934)&gt;25),1,
ROUNDDOWN((SUM(VLOOKUP(MONTH(F934),D暦変換用数値,2,FALSE),DAY(F934))/28)+1,0))</f>
        <v>3</v>
      </c>
      <c r="O934" s="205">
        <f>IF(AND(MONTH(F934)=7,DAY(F934)&gt;25),DAY(F934)-25,
MOD((SUM(VLOOKUP(MONTH(F934),D暦変換用数値,2,FALSE),DAY(F934))),28)+1)</f>
        <v>20</v>
      </c>
      <c r="P934" s="406">
        <f>IF(OR(MONTH(F934)&lt;7,AND(MONTH(F934)=7,DAY(F934)&lt;=25)),
MOD(SUM((E934-1901)*365,(N934-1)*28,O934,258),260),
MOD(SUM((E934-1900)*365,(N934-1)*28,O934,258),260))</f>
        <v>114</v>
      </c>
      <c r="Q934" s="375" t="str">
        <f>VLOOKUP(MOD(P934,4),色,2,FALSE)</f>
        <v>白い</v>
      </c>
      <c r="R934" s="293" t="str">
        <f>VLOOKUP(MOD(P934,13),銀河の音,2,FALSE)</f>
        <v>惑星の</v>
      </c>
      <c r="S934" s="386" t="str">
        <f>VLOOKUP(MOD(P934,20),太陽の紋章,2,FALSE)</f>
        <v>魔法使い</v>
      </c>
      <c r="T934" s="111" t="s">
        <v>4411</v>
      </c>
    </row>
    <row r="935" spans="1:20" s="80" customFormat="1" ht="13.5" customHeight="1">
      <c r="A935" s="50" t="str">
        <f>VLOOKUP(MOD(E935,10),十干,2,FALSE)</f>
        <v>壬</v>
      </c>
      <c r="B935" s="199" t="str">
        <f>VLOOKUP(MOD(E935,12),十二支,3,FALSE)</f>
        <v xml:space="preserve">03 水 </v>
      </c>
      <c r="C935" s="200" t="str">
        <f>VLOOKUP(F935,星座,3,TRUE)</f>
        <v xml:space="preserve">08 軍 </v>
      </c>
      <c r="D935" s="531">
        <v>19262</v>
      </c>
      <c r="E935" s="1">
        <f>IFERROR(YEAR(D935),LEFT(D935,4))</f>
        <v>1952</v>
      </c>
      <c r="F935" s="1" t="str">
        <f>IF(ISTEXT(D935),RIGHT(D935,5),TEXT(D935,"mm/dd"))</f>
        <v>09/25</v>
      </c>
      <c r="G935" s="1">
        <f>SUM(MID(E935,1,1),MID(E935,2,1),MID(E935,3,1),MID(E935,4,1),MID(F935,1,1),MID(F935,2,1),MID(F935,4,1),MID(F935,5,1))</f>
        <v>33</v>
      </c>
      <c r="H935" s="45">
        <f>IF(MOD(G935,9)=0,9,MOD(G935,9))</f>
        <v>6</v>
      </c>
      <c r="I935" s="45" t="str">
        <f>IFERROR(MID("日月火水木金土",WEEKDAY(D935),1),"")</f>
        <v>木</v>
      </c>
      <c r="J935" s="304" t="s">
        <v>2560</v>
      </c>
      <c r="K935" s="202" t="str">
        <f>VLOOKUP(F935,石と花メイン,3,FALSE)</f>
        <v>◆青玉</v>
      </c>
      <c r="L935" s="297" t="str">
        <f>VLOOKUP(F935,石と花メイン,4,FALSE)</f>
        <v>瑠璃苦菜【カタナンケ】</v>
      </c>
      <c r="M935" s="393">
        <f>IF(OR(MONTH(F935)&lt;7,AND(MONTH(F935)=7,DAY(F935)&lt;=25)),
MOD(SUM((E935-1901)*365,259),260),
MOD(SUM((E935-1900)*365,259),260))</f>
        <v>259</v>
      </c>
      <c r="N935" s="390">
        <f>IF(AND(MONTH(F935)=7,DAY(F935)&gt;25),1,
ROUNDDOWN((SUM(VLOOKUP(MONTH(F935),D暦変換用数値,2,FALSE),DAY(F935))/28)+1,0))</f>
        <v>3</v>
      </c>
      <c r="O935" s="205">
        <f>IF(AND(MONTH(F935)=7,DAY(F935)&gt;25),DAY(F935)-25,
MOD((SUM(VLOOKUP(MONTH(F935),D暦変換用数値,2,FALSE),DAY(F935))),28)+1)</f>
        <v>6</v>
      </c>
      <c r="P935" s="406">
        <f>IF(OR(MONTH(F935)&lt;7,AND(MONTH(F935)=7,DAY(F935)&lt;=25)),
MOD(SUM((E935-1901)*365,(N935-1)*28,O935,258),260),
MOD(SUM((E935-1900)*365,(N935-1)*28,O935,258),260))</f>
        <v>60</v>
      </c>
      <c r="Q935" s="373" t="str">
        <f>VLOOKUP(MOD(P935,4),色,2,FALSE)</f>
        <v>黄色い</v>
      </c>
      <c r="R935" s="291" t="str">
        <f>VLOOKUP(MOD(P935,13),銀河の音,2,FALSE)</f>
        <v>銀河の</v>
      </c>
      <c r="S935" s="384" t="str">
        <f>VLOOKUP(MOD(P935,20),太陽の紋章,2,FALSE)</f>
        <v>太陽</v>
      </c>
      <c r="T935" s="103" t="s">
        <v>2872</v>
      </c>
    </row>
    <row r="936" spans="1:20" s="80" customFormat="1" ht="13.5" customHeight="1">
      <c r="A936" s="50" t="str">
        <f>VLOOKUP(MOD(E936,10),十干,2,FALSE)</f>
        <v>壬</v>
      </c>
      <c r="B936" s="199" t="str">
        <f>VLOOKUP(MOD(E936,12),十二支,3,FALSE)</f>
        <v xml:space="preserve">03 水 </v>
      </c>
      <c r="C936" s="200" t="str">
        <f>VLOOKUP(F936,星座,3,TRUE)</f>
        <v xml:space="preserve">08 軍 </v>
      </c>
      <c r="D936" s="531">
        <v>19274</v>
      </c>
      <c r="E936" s="1">
        <f>IFERROR(YEAR(D936),LEFT(D936,4))</f>
        <v>1952</v>
      </c>
      <c r="F936" s="1" t="str">
        <f>IF(ISTEXT(D936),RIGHT(D936,5),TEXT(D936,"mm/dd"))</f>
        <v>10/07</v>
      </c>
      <c r="G936" s="1">
        <f>SUM(MID(E936,1,1),MID(E936,2,1),MID(E936,3,1),MID(E936,4,1),MID(F936,1,1),MID(F936,2,1),MID(F936,4,1),MID(F936,5,1))</f>
        <v>25</v>
      </c>
      <c r="H936" s="45">
        <f>IF(MOD(G936,9)=0,9,MOD(G936,9))</f>
        <v>7</v>
      </c>
      <c r="I936" s="45" t="str">
        <f>IFERROR(MID("日月火水木金土",WEEKDAY(D936),1),"")</f>
        <v>火</v>
      </c>
      <c r="J936" s="304" t="s">
        <v>5501</v>
      </c>
      <c r="K936" s="202" t="str">
        <f>VLOOKUP(F936,石と花メイン,3,FALSE)</f>
        <v>□水晶</v>
      </c>
      <c r="L936" s="297" t="str">
        <f>VLOOKUP(F936,石と花メイン,4,FALSE)</f>
        <v>金木犀【九里香】</v>
      </c>
      <c r="M936" s="393">
        <f>IF(OR(MONTH(F936)&lt;7,AND(MONTH(F936)=7,DAY(F936)&lt;=25)),
MOD(SUM((E936-1901)*365,259),260),
MOD(SUM((E936-1900)*365,259),260))</f>
        <v>259</v>
      </c>
      <c r="N936" s="390">
        <f>IF(AND(MONTH(F936)=7,DAY(F936)&gt;25),1,
ROUNDDOWN((SUM(VLOOKUP(MONTH(F936),D暦変換用数値,2,FALSE),DAY(F936))/28)+1,0))</f>
        <v>3</v>
      </c>
      <c r="O936" s="205">
        <f>IF(AND(MONTH(F936)=7,DAY(F936)&gt;25),DAY(F936)-25,
MOD((SUM(VLOOKUP(MONTH(F936),D暦変換用数値,2,FALSE),DAY(F936))),28)+1)</f>
        <v>18</v>
      </c>
      <c r="P936" s="406">
        <f>IF(OR(MONTH(F936)&lt;7,AND(MONTH(F936)=7,DAY(F936)&lt;=25)),
MOD(SUM((E936-1901)*365,(N936-1)*28,O936,258),260),
MOD(SUM((E936-1900)*365,(N936-1)*28,O936,258),260))</f>
        <v>72</v>
      </c>
      <c r="Q936" s="373" t="str">
        <f>VLOOKUP(MOD(P936,4),色,2,FALSE)</f>
        <v>黄色い</v>
      </c>
      <c r="R936" s="291" t="str">
        <f>VLOOKUP(MOD(P936,13),銀河の音,2,FALSE)</f>
        <v>共振の</v>
      </c>
      <c r="S936" s="384" t="str">
        <f>VLOOKUP(MOD(P936,20),太陽の紋章,2,FALSE)</f>
        <v>人</v>
      </c>
      <c r="T936" s="99" t="s">
        <v>2873</v>
      </c>
    </row>
    <row r="937" spans="1:20" s="80" customFormat="1" ht="13.5" customHeight="1">
      <c r="A937" s="76" t="str">
        <f>VLOOKUP(MOD(E937,10),十干,2,FALSE)</f>
        <v>壬</v>
      </c>
      <c r="B937" s="280" t="str">
        <f>VLOOKUP(MOD(E937,12),十二支,3,FALSE)</f>
        <v xml:space="preserve">03 水 </v>
      </c>
      <c r="C937" s="552" t="str">
        <f>VLOOKUP(F937,星座,3,TRUE)</f>
        <v xml:space="preserve">08 軍 </v>
      </c>
      <c r="D937" s="550">
        <v>19278</v>
      </c>
      <c r="E937" s="77">
        <f>IFERROR(YEAR(D937),LEFT(D937,4))</f>
        <v>1952</v>
      </c>
      <c r="F937" s="77" t="str">
        <f>IF(ISTEXT(D937),RIGHT(D937,5),TEXT(D937,"mm/dd"))</f>
        <v>10/11</v>
      </c>
      <c r="G937" s="555">
        <f>SUM(MID(E937,1,1),MID(E937,2,1),MID(E937,3,1),MID(E937,4,1),MID(F937,1,1),MID(F937,2,1),MID(F937,4,1),MID(F937,5,1))</f>
        <v>20</v>
      </c>
      <c r="H937" s="77">
        <f>IF(MOD(G937,9)=0,9,MOD(G937,9))</f>
        <v>2</v>
      </c>
      <c r="I937" s="77" t="str">
        <f>IFERROR(MID("日月火水木金土",WEEKDAY(D937),1),"")</f>
        <v>土</v>
      </c>
      <c r="J937" s="307" t="s">
        <v>9054</v>
      </c>
      <c r="K937" s="203" t="str">
        <f>VLOOKUP(F937,石と花メイン,3,FALSE)</f>
        <v>◇金剛石</v>
      </c>
      <c r="L937" s="301" t="str">
        <f>VLOOKUP(F937,石と花メイン,4,FALSE)</f>
        <v>禊萩【盆花】</v>
      </c>
      <c r="M937" s="398">
        <f>IF(OR(MONTH(F937)&lt;7,AND(MONTH(F937)=7,DAY(F937)&lt;=25)),
MOD(SUM((E937-1901)*365,259),260),
MOD(SUM((E937-1900)*365,259),260))</f>
        <v>259</v>
      </c>
      <c r="N937" s="121">
        <f>IF(AND(MONTH(F937)=7,DAY(F937)&gt;25),1,
ROUNDDOWN((SUM(VLOOKUP(MONTH(F937),D暦変換用数値,2,FALSE),DAY(F937))/28)+1,0))</f>
        <v>3</v>
      </c>
      <c r="O937" s="117">
        <f>IF(AND(MONTH(F937)=7,DAY(F937)&gt;25),DAY(F937)-25,
MOD((SUM(VLOOKUP(MONTH(F937),D暦変換用数値,2,FALSE),DAY(F937))),28)+1)</f>
        <v>22</v>
      </c>
      <c r="P937" s="408">
        <f>IF(OR(MONTH(F937)&lt;7,AND(MONTH(F937)=7,DAY(F937)&lt;=25)),
MOD(SUM((E937-1901)*365,(N937-1)*28,O937,258),260),
MOD(SUM((E937-1900)*365,(N937-1)*28,O937,258),260))</f>
        <v>76</v>
      </c>
      <c r="Q937" s="380" t="str">
        <f>VLOOKUP(MOD(P937,4),色,2,FALSE)</f>
        <v>黄色い</v>
      </c>
      <c r="R937" s="295" t="str">
        <f>VLOOKUP(MOD(P937,13),銀河の音,2,FALSE)</f>
        <v>スペクトルの</v>
      </c>
      <c r="S937" s="389" t="str">
        <f>VLOOKUP(MOD(P937,20),太陽の紋章,2,FALSE)</f>
        <v>戦士</v>
      </c>
      <c r="T937" s="79"/>
    </row>
    <row r="938" spans="1:20" s="80" customFormat="1" ht="13.5" customHeight="1">
      <c r="A938" s="282" t="str">
        <f>VLOOKUP(MOD(E938,10),十干,2,FALSE)</f>
        <v>壬</v>
      </c>
      <c r="B938" s="283" t="str">
        <f>VLOOKUP(MOD(E938,12),十二支,3,FALSE)</f>
        <v xml:space="preserve">03 水 </v>
      </c>
      <c r="C938" s="284" t="str">
        <f>VLOOKUP(F938,星座,3,TRUE)</f>
        <v xml:space="preserve">08 軍 </v>
      </c>
      <c r="D938" s="533">
        <v>19284</v>
      </c>
      <c r="E938" s="83">
        <f>IFERROR(YEAR(D938),LEFT(D938,4))</f>
        <v>1952</v>
      </c>
      <c r="F938" s="83" t="str">
        <f>IF(ISTEXT(D938),RIGHT(D938,5),TEXT(D938,"mm/dd"))</f>
        <v>10/17</v>
      </c>
      <c r="G938" s="83">
        <f>SUM(MID(E938,1,1),MID(E938,2,1),MID(E938,3,1),MID(E938,4,1),MID(F938,1,1),MID(F938,2,1),MID(F938,4,1),MID(F938,5,1))</f>
        <v>26</v>
      </c>
      <c r="H938" s="83">
        <f>IF(MOD(G938,9)=0,9,MOD(G938,9))</f>
        <v>8</v>
      </c>
      <c r="I938" s="83" t="str">
        <f>IFERROR(MID("日月火水木金土",WEEKDAY(D938),1),"")</f>
        <v>金</v>
      </c>
      <c r="J938" s="303" t="s">
        <v>1127</v>
      </c>
      <c r="K938" s="87" t="str">
        <f>VLOOKUP(F938,石と花メイン,3,FALSE)</f>
        <v>■紅玉髄</v>
      </c>
      <c r="L938" s="296" t="str">
        <f>VLOOKUP(F938,石と花メイン,4,FALSE)</f>
        <v>葡萄</v>
      </c>
      <c r="M938" s="392">
        <f>IF(OR(MONTH(F938)&lt;7,AND(MONTH(F938)=7,DAY(F938)&lt;=25)),
MOD(SUM((E938-1901)*365,259),260),
MOD(SUM((E938-1900)*365,259),260))</f>
        <v>259</v>
      </c>
      <c r="N938" s="330">
        <f>IF(AND(MONTH(F938)=7,DAY(F938)&gt;25),1,
ROUNDDOWN((SUM(VLOOKUP(MONTH(F938),D暦変換用数値,2,FALSE),DAY(F938))/28)+1,0))</f>
        <v>3</v>
      </c>
      <c r="O938" s="84">
        <f>IF(AND(MONTH(F938)=7,DAY(F938)&gt;25),DAY(F938)-25,
MOD((SUM(VLOOKUP(MONTH(F938),D暦変換用数値,2,FALSE),DAY(F938))),28)+1)</f>
        <v>28</v>
      </c>
      <c r="P938" s="405">
        <f>IF(OR(MONTH(F938)&lt;7,AND(MONTH(F938)=7,DAY(F938)&lt;=25)),
MOD(SUM((E938-1901)*365,(N938-1)*28,O938,258),260),
MOD(SUM((E938-1900)*365,(N938-1)*28,O938,258),260))</f>
        <v>82</v>
      </c>
      <c r="Q938" s="371" t="str">
        <f>VLOOKUP(MOD(P938,4),色,2,FALSE)</f>
        <v>白い</v>
      </c>
      <c r="R938" s="289" t="str">
        <f>VLOOKUP(MOD(P938,13),銀河の音,2,FALSE)</f>
        <v>自己存在の</v>
      </c>
      <c r="S938" s="382" t="str">
        <f>VLOOKUP(MOD(P938,20),太陽の紋章,2,FALSE)</f>
        <v>風</v>
      </c>
      <c r="T938" s="100" t="s">
        <v>2863</v>
      </c>
    </row>
    <row r="939" spans="1:20" s="80" customFormat="1" ht="13.5" customHeight="1">
      <c r="A939" s="50" t="str">
        <f>VLOOKUP(MOD(E939,10),十干,2,FALSE)</f>
        <v>甲</v>
      </c>
      <c r="B939" s="199" t="str">
        <f>VLOOKUP(MOD(E939,12),十二支,3,FALSE)</f>
        <v xml:space="preserve">03 水 </v>
      </c>
      <c r="C939" s="200" t="str">
        <f>VLOOKUP(F939,星座,3,TRUE)</f>
        <v xml:space="preserve">08 軍 </v>
      </c>
      <c r="D939" s="531">
        <v>23643</v>
      </c>
      <c r="E939" s="1">
        <f>IFERROR(YEAR(D939),LEFT(D939,4))</f>
        <v>1964</v>
      </c>
      <c r="F939" s="1" t="str">
        <f>IF(ISTEXT(D939),RIGHT(D939,5),TEXT(D939,"mm/dd"))</f>
        <v>09/23</v>
      </c>
      <c r="G939" s="1">
        <f>SUM(MID(E939,1,1),MID(E939,2,1),MID(E939,3,1),MID(E939,4,1),MID(F939,1,1),MID(F939,2,1),MID(F939,4,1),MID(F939,5,1))</f>
        <v>34</v>
      </c>
      <c r="H939" s="45">
        <f>IF(MOD(G939,9)=0,9,MOD(G939,9))</f>
        <v>7</v>
      </c>
      <c r="I939" s="45" t="str">
        <f>IFERROR(MID("日月火水木金土",WEEKDAY(D939),1),"")</f>
        <v>水</v>
      </c>
      <c r="J939" s="304" t="s">
        <v>5502</v>
      </c>
      <c r="K939" s="202" t="str">
        <f>VLOOKUP(F939,石と花メイン,3,FALSE)</f>
        <v>■赤縞瑪瑙</v>
      </c>
      <c r="L939" s="297" t="str">
        <f>VLOOKUP(F939,石と花メイン,4,FALSE)</f>
        <v>彼岸花【曼珠沙華】</v>
      </c>
      <c r="M939" s="393">
        <f>IF(OR(MONTH(F939)&lt;7,AND(MONTH(F939)=7,DAY(F939)&lt;=25)),
MOD(SUM((E939-1901)*365,259),260),
MOD(SUM((E939-1900)*365,259),260))</f>
        <v>219</v>
      </c>
      <c r="N939" s="390">
        <f>IF(AND(MONTH(F939)=7,DAY(F939)&gt;25),1,
ROUNDDOWN((SUM(VLOOKUP(MONTH(F939),D暦変換用数値,2,FALSE),DAY(F939))/28)+1,0))</f>
        <v>3</v>
      </c>
      <c r="O939" s="205">
        <f>IF(AND(MONTH(F939)=7,DAY(F939)&gt;25),DAY(F939)-25,
MOD((SUM(VLOOKUP(MONTH(F939),D暦変換用数値,2,FALSE),DAY(F939))),28)+1)</f>
        <v>4</v>
      </c>
      <c r="P939" s="406">
        <f>IF(OR(MONTH(F939)&lt;7,AND(MONTH(F939)=7,DAY(F939)&lt;=25)),
MOD(SUM((E939-1901)*365,(N939-1)*28,O939,258),260),
MOD(SUM((E939-1900)*365,(N939-1)*28,O939,258),260))</f>
        <v>18</v>
      </c>
      <c r="Q939" s="375" t="str">
        <f>VLOOKUP(MOD(P939,4),色,2,FALSE)</f>
        <v>白い</v>
      </c>
      <c r="R939" s="293" t="str">
        <f>VLOOKUP(MOD(P939,13),銀河の音,2,FALSE)</f>
        <v>倍音の</v>
      </c>
      <c r="S939" s="386" t="str">
        <f>VLOOKUP(MOD(P939,20),太陽の紋章,2,FALSE)</f>
        <v>鏡</v>
      </c>
      <c r="T939" s="111" t="s">
        <v>2874</v>
      </c>
    </row>
    <row r="940" spans="1:20" s="80" customFormat="1" ht="13.5" customHeight="1">
      <c r="A940" s="50" t="str">
        <f>VLOOKUP(MOD(E940,10),十干,2,FALSE)</f>
        <v>甲</v>
      </c>
      <c r="B940" s="199" t="str">
        <f>VLOOKUP(MOD(E940,12),十二支,3,FALSE)</f>
        <v xml:space="preserve">03 水 </v>
      </c>
      <c r="C940" s="200" t="str">
        <f>VLOOKUP(F940,星座,3,TRUE)</f>
        <v xml:space="preserve">08 軍 </v>
      </c>
      <c r="D940" s="531">
        <v>23647</v>
      </c>
      <c r="E940" s="1">
        <f>IFERROR(YEAR(D940),LEFT(D940,4))</f>
        <v>1964</v>
      </c>
      <c r="F940" s="1" t="str">
        <f>IF(ISTEXT(D940),RIGHT(D940,5),TEXT(D940,"mm/dd"))</f>
        <v>09/27</v>
      </c>
      <c r="G940" s="1">
        <f>SUM(MID(E940,1,1),MID(E940,2,1),MID(E940,3,1),MID(E940,4,1),MID(F940,1,1),MID(F940,2,1),MID(F940,4,1),MID(F940,5,1))</f>
        <v>38</v>
      </c>
      <c r="H940" s="45">
        <f>IF(MOD(G940,9)=0,9,MOD(G940,9))</f>
        <v>2</v>
      </c>
      <c r="I940" s="45" t="str">
        <f>IFERROR(MID("日月火水木金土",WEEKDAY(D940),1),"")</f>
        <v>日</v>
      </c>
      <c r="J940" s="304" t="s">
        <v>5503</v>
      </c>
      <c r="K940" s="202" t="str">
        <f>VLOOKUP(F940,石と花メイン,3,FALSE)</f>
        <v>◇金剛石</v>
      </c>
      <c r="L940" s="297" t="str">
        <f>VLOOKUP(F940,石と花メイン,4,FALSE)</f>
        <v>コスモス【秋桜】</v>
      </c>
      <c r="M940" s="393">
        <f>IF(OR(MONTH(F940)&lt;7,AND(MONTH(F940)=7,DAY(F940)&lt;=25)),
MOD(SUM((E940-1901)*365,259),260),
MOD(SUM((E940-1900)*365,259),260))</f>
        <v>219</v>
      </c>
      <c r="N940" s="390">
        <f>IF(AND(MONTH(F940)=7,DAY(F940)&gt;25),1,
ROUNDDOWN((SUM(VLOOKUP(MONTH(F940),D暦変換用数値,2,FALSE),DAY(F940))/28)+1,0))</f>
        <v>3</v>
      </c>
      <c r="O940" s="205">
        <f>IF(AND(MONTH(F940)=7,DAY(F940)&gt;25),DAY(F940)-25,
MOD((SUM(VLOOKUP(MONTH(F940),D暦変換用数値,2,FALSE),DAY(F940))),28)+1)</f>
        <v>8</v>
      </c>
      <c r="P940" s="406">
        <f>IF(OR(MONTH(F940)&lt;7,AND(MONTH(F940)=7,DAY(F940)&lt;=25)),
MOD(SUM((E940-1901)*365,(N940-1)*28,O940,258),260),
MOD(SUM((E940-1900)*365,(N940-1)*28,O940,258),260))</f>
        <v>22</v>
      </c>
      <c r="Q940" s="375" t="str">
        <f>VLOOKUP(MOD(P940,4),色,2,FALSE)</f>
        <v>白い</v>
      </c>
      <c r="R940" s="293" t="str">
        <f>VLOOKUP(MOD(P940,13),銀河の音,2,FALSE)</f>
        <v>太陽の</v>
      </c>
      <c r="S940" s="386" t="str">
        <f>VLOOKUP(MOD(P940,20),太陽の紋章,2,FALSE)</f>
        <v>風</v>
      </c>
      <c r="T940" s="98" t="s">
        <v>3736</v>
      </c>
    </row>
    <row r="941" spans="1:20" s="80" customFormat="1" ht="13.5" customHeight="1">
      <c r="A941" s="76" t="str">
        <f>VLOOKUP(MOD(E941,10),十干,2,FALSE)</f>
        <v>甲</v>
      </c>
      <c r="B941" s="199" t="str">
        <f>VLOOKUP(MOD(E941,12),十二支,3,FALSE)</f>
        <v xml:space="preserve">03 水 </v>
      </c>
      <c r="C941" s="200" t="str">
        <f>VLOOKUP(F941,星座,3,TRUE)</f>
        <v xml:space="preserve">08 軍 </v>
      </c>
      <c r="D941" s="534">
        <v>23652</v>
      </c>
      <c r="E941" s="116">
        <f>IFERROR(YEAR(D941),LEFT(D941,4))</f>
        <v>1964</v>
      </c>
      <c r="F941" s="116" t="str">
        <f>IF(ISTEXT(D941),RIGHT(D941,5),TEXT(D941,"mm/dd"))</f>
        <v>10/02</v>
      </c>
      <c r="G941" s="116">
        <f>SUM(MID(E941,1,1),MID(E941,2,1),MID(E941,3,1),MID(E941,4,1),MID(F941,1,1),MID(F941,2,1),MID(F941,4,1),MID(F941,5,1))</f>
        <v>23</v>
      </c>
      <c r="H941" s="116">
        <f>IF(MOD(G941,9)=0,9,MOD(G941,9))</f>
        <v>5</v>
      </c>
      <c r="I941" s="116" t="str">
        <f>IFERROR(MID("日月火水木金土",WEEKDAY(D941),1),"")</f>
        <v>金</v>
      </c>
      <c r="J941" s="306" t="s">
        <v>7574</v>
      </c>
      <c r="K941" s="203" t="str">
        <f>VLOOKUP(F941,石と花メイン,3,FALSE)</f>
        <v>●土耳古石</v>
      </c>
      <c r="L941" s="299" t="str">
        <f>VLOOKUP(F941,石と花メイン,4,FALSE)</f>
        <v>コリウス【金襴紫蘇】</v>
      </c>
      <c r="M941" s="395">
        <f>IF(OR(MONTH(F941)&lt;7,AND(MONTH(F941)=7,DAY(F941)&lt;=25)),
MOD(SUM((E941-1901)*365,259),260),
MOD(SUM((E941-1900)*365,259),260))</f>
        <v>219</v>
      </c>
      <c r="N941" s="121">
        <f>IF(AND(MONTH(F941)=7,DAY(F941)&gt;25),1,
ROUNDDOWN((SUM(VLOOKUP(MONTH(F941),D暦変換用数値,2,FALSE),DAY(F941))/28)+1,0))</f>
        <v>3</v>
      </c>
      <c r="O941" s="117">
        <f>IF(AND(MONTH(F941)=7,DAY(F941)&gt;25),DAY(F941)-25,
MOD((SUM(VLOOKUP(MONTH(F941),D暦変換用数値,2,FALSE),DAY(F941))),28)+1)</f>
        <v>13</v>
      </c>
      <c r="P941" s="408">
        <f>IF(OR(MONTH(F941)&lt;7,AND(MONTH(F941)=7,DAY(F941)&lt;=25)),
MOD(SUM((E941-1901)*365,(N941-1)*28,O941,258),260),
MOD(SUM((E941-1900)*365,(N941-1)*28,O941,258),260))</f>
        <v>27</v>
      </c>
      <c r="Q941" s="374" t="str">
        <f>VLOOKUP(MOD(P941,4),色,2,FALSE)</f>
        <v>青い</v>
      </c>
      <c r="R941" s="292" t="str">
        <f>VLOOKUP(MOD(P941,13),銀河の音,2,FALSE)</f>
        <v>磁気の</v>
      </c>
      <c r="S941" s="385" t="str">
        <f>VLOOKUP(MOD(P941,20),太陽の紋章,2,FALSE)</f>
        <v>手</v>
      </c>
      <c r="T941" s="126" t="s">
        <v>7571</v>
      </c>
    </row>
    <row r="942" spans="1:20" s="80" customFormat="1" ht="13.5" customHeight="1">
      <c r="A942" s="50" t="str">
        <f>VLOOKUP(MOD(E942,10),十干,2,FALSE)</f>
        <v>甲</v>
      </c>
      <c r="B942" s="199" t="str">
        <f>VLOOKUP(MOD(E942,12),十二支,3,FALSE)</f>
        <v xml:space="preserve">03 水 </v>
      </c>
      <c r="C942" s="200" t="str">
        <f>VLOOKUP(F942,星座,3,TRUE)</f>
        <v xml:space="preserve">08 軍 </v>
      </c>
      <c r="D942" s="531">
        <v>23655</v>
      </c>
      <c r="E942" s="1">
        <f>IFERROR(YEAR(D942),LEFT(D942,4))</f>
        <v>1964</v>
      </c>
      <c r="F942" s="1" t="str">
        <f>IF(ISTEXT(D942),RIGHT(D942,5),TEXT(D942,"mm/dd"))</f>
        <v>10/05</v>
      </c>
      <c r="G942" s="1">
        <f>SUM(MID(E942,1,1),MID(E942,2,1),MID(E942,3,1),MID(E942,4,1),MID(F942,1,1),MID(F942,2,1),MID(F942,4,1),MID(F942,5,1))</f>
        <v>26</v>
      </c>
      <c r="H942" s="45">
        <f>IF(MOD(G942,9)=0,9,MOD(G942,9))</f>
        <v>8</v>
      </c>
      <c r="I942" s="45" t="str">
        <f>IFERROR(MID("日月火水木金土",WEEKDAY(D942),1),"")</f>
        <v>月</v>
      </c>
      <c r="J942" s="304" t="s">
        <v>5504</v>
      </c>
      <c r="K942" s="202" t="str">
        <f>VLOOKUP(F942,石と花メイン,3,FALSE)</f>
        <v>◆藍玉</v>
      </c>
      <c r="L942" s="297" t="str">
        <f>VLOOKUP(F942,石と花メイン,4,FALSE)</f>
        <v>枸杞</v>
      </c>
      <c r="M942" s="393">
        <f>IF(OR(MONTH(F942)&lt;7,AND(MONTH(F942)=7,DAY(F942)&lt;=25)),
MOD(SUM((E942-1901)*365,259),260),
MOD(SUM((E942-1900)*365,259),260))</f>
        <v>219</v>
      </c>
      <c r="N942" s="390">
        <f>IF(AND(MONTH(F942)=7,DAY(F942)&gt;25),1,
ROUNDDOWN((SUM(VLOOKUP(MONTH(F942),D暦変換用数値,2,FALSE),DAY(F942))/28)+1,0))</f>
        <v>3</v>
      </c>
      <c r="O942" s="205">
        <f>IF(AND(MONTH(F942)=7,DAY(F942)&gt;25),DAY(F942)-25,
MOD((SUM(VLOOKUP(MONTH(F942),D暦変換用数値,2,FALSE),DAY(F942))),28)+1)</f>
        <v>16</v>
      </c>
      <c r="P942" s="406">
        <f>IF(OR(MONTH(F942)&lt;7,AND(MONTH(F942)=7,DAY(F942)&lt;=25)),
MOD(SUM((E942-1901)*365,(N942-1)*28,O942,258),260),
MOD(SUM((E942-1900)*365,(N942-1)*28,O942,258),260))</f>
        <v>30</v>
      </c>
      <c r="Q942" s="375" t="str">
        <f>VLOOKUP(MOD(P942,4),色,2,FALSE)</f>
        <v>白い</v>
      </c>
      <c r="R942" s="293" t="str">
        <f>VLOOKUP(MOD(P942,13),銀河の音,2,FALSE)</f>
        <v>自己存在の</v>
      </c>
      <c r="S942" s="386" t="str">
        <f>VLOOKUP(MOD(P942,20),太陽の紋章,2,FALSE)</f>
        <v>犬</v>
      </c>
      <c r="T942" s="99" t="s">
        <v>121</v>
      </c>
    </row>
    <row r="943" spans="1:20" s="80" customFormat="1" ht="13.5" customHeight="1">
      <c r="A943" s="50" t="str">
        <f>VLOOKUP(MOD(E943,10),十干,2,FALSE)</f>
        <v>甲</v>
      </c>
      <c r="B943" s="199" t="str">
        <f>VLOOKUP(MOD(E943,12),十二支,3,FALSE)</f>
        <v xml:space="preserve">03 水 </v>
      </c>
      <c r="C943" s="200" t="str">
        <f>VLOOKUP(F943,星座,3,TRUE)</f>
        <v xml:space="preserve">08 軍 </v>
      </c>
      <c r="D943" s="531">
        <v>23655</v>
      </c>
      <c r="E943" s="1">
        <f>IFERROR(YEAR(D943),LEFT(D943,4))</f>
        <v>1964</v>
      </c>
      <c r="F943" s="1" t="str">
        <f>IF(ISTEXT(D943),RIGHT(D943,5),TEXT(D943,"mm/dd"))</f>
        <v>10/05</v>
      </c>
      <c r="G943" s="1">
        <f>SUM(MID(E943,1,1),MID(E943,2,1),MID(E943,3,1),MID(E943,4,1),MID(F943,1,1),MID(F943,2,1),MID(F943,4,1),MID(F943,5,1))</f>
        <v>26</v>
      </c>
      <c r="H943" s="45">
        <f>IF(MOD(G943,9)=0,9,MOD(G943,9))</f>
        <v>8</v>
      </c>
      <c r="I943" s="45" t="str">
        <f>IFERROR(MID("日月火水木金土",WEEKDAY(D943),1),"")</f>
        <v>月</v>
      </c>
      <c r="J943" s="304" t="s">
        <v>5478</v>
      </c>
      <c r="K943" s="202" t="str">
        <f>VLOOKUP(F943,石と花メイン,3,FALSE)</f>
        <v>◆藍玉</v>
      </c>
      <c r="L943" s="297" t="str">
        <f>VLOOKUP(F943,石と花メイン,4,FALSE)</f>
        <v>枸杞</v>
      </c>
      <c r="M943" s="393">
        <f>IF(OR(MONTH(F943)&lt;7,AND(MONTH(F943)=7,DAY(F943)&lt;=25)),
MOD(SUM((E943-1901)*365,259),260),
MOD(SUM((E943-1900)*365,259),260))</f>
        <v>219</v>
      </c>
      <c r="N943" s="390">
        <f>IF(AND(MONTH(F943)=7,DAY(F943)&gt;25),1,
ROUNDDOWN((SUM(VLOOKUP(MONTH(F943),D暦変換用数値,2,FALSE),DAY(F943))/28)+1,0))</f>
        <v>3</v>
      </c>
      <c r="O943" s="205">
        <f>IF(AND(MONTH(F943)=7,DAY(F943)&gt;25),DAY(F943)-25,
MOD((SUM(VLOOKUP(MONTH(F943),D暦変換用数値,2,FALSE),DAY(F943))),28)+1)</f>
        <v>16</v>
      </c>
      <c r="P943" s="406">
        <f>IF(OR(MONTH(F943)&lt;7,AND(MONTH(F943)=7,DAY(F943)&lt;=25)),
MOD(SUM((E943-1901)*365,(N943-1)*28,O943,258),260),
MOD(SUM((E943-1900)*365,(N943-1)*28,O943,258),260))</f>
        <v>30</v>
      </c>
      <c r="Q943" s="375" t="str">
        <f>VLOOKUP(MOD(P943,4),色,2,FALSE)</f>
        <v>白い</v>
      </c>
      <c r="R943" s="293" t="str">
        <f>VLOOKUP(MOD(P943,13),銀河の音,2,FALSE)</f>
        <v>自己存在の</v>
      </c>
      <c r="S943" s="386" t="str">
        <f>VLOOKUP(MOD(P943,20),太陽の紋章,2,FALSE)</f>
        <v>犬</v>
      </c>
      <c r="T943" s="93" t="s">
        <v>2875</v>
      </c>
    </row>
    <row r="944" spans="1:20" s="80" customFormat="1" ht="13.5" customHeight="1">
      <c r="A944" s="76" t="str">
        <f>VLOOKUP(MOD(E944,10),十干,2,FALSE)</f>
        <v>甲</v>
      </c>
      <c r="B944" s="199" t="str">
        <f>VLOOKUP(MOD(E944,12),十二支,3,FALSE)</f>
        <v xml:space="preserve">03 水 </v>
      </c>
      <c r="C944" s="200" t="str">
        <f>VLOOKUP(F944,星座,3,TRUE)</f>
        <v xml:space="preserve">08 軍 </v>
      </c>
      <c r="D944" s="534">
        <v>23665</v>
      </c>
      <c r="E944" s="116">
        <f>IFERROR(YEAR(D944),LEFT(D944,4))</f>
        <v>1964</v>
      </c>
      <c r="F944" s="116" t="str">
        <f>IF(ISTEXT(D944),RIGHT(D944,5),TEXT(D944,"mm/dd"))</f>
        <v>10/15</v>
      </c>
      <c r="G944" s="116">
        <f>SUM(MID(E944,1,1),MID(E944,2,1),MID(E944,3,1),MID(E944,4,1),MID(F944,1,1),MID(F944,2,1),MID(F944,4,1),MID(F944,5,1))</f>
        <v>27</v>
      </c>
      <c r="H944" s="116">
        <f>IF(MOD(G944,9)=0,9,MOD(G944,9))</f>
        <v>9</v>
      </c>
      <c r="I944" s="116" t="str">
        <f>IFERROR(MID("日月火水木金土",WEEKDAY(D944),1),"")</f>
        <v>木</v>
      </c>
      <c r="J944" s="306" t="s">
        <v>7607</v>
      </c>
      <c r="K944" s="203" t="str">
        <f>VLOOKUP(F944,石と花メイン,3,FALSE)</f>
        <v>○真珠</v>
      </c>
      <c r="L944" s="299" t="str">
        <f>VLOOKUP(F944,石と花メイン,4,FALSE)</f>
        <v>秋明菊【貴船菊】</v>
      </c>
      <c r="M944" s="395">
        <f>IF(OR(MONTH(F944)&lt;7,AND(MONTH(F944)=7,DAY(F944)&lt;=25)),
MOD(SUM((E944-1901)*365,259),260),
MOD(SUM((E944-1900)*365,259),260))</f>
        <v>219</v>
      </c>
      <c r="N944" s="121">
        <f>IF(AND(MONTH(F944)=7,DAY(F944)&gt;25),1,
ROUNDDOWN((SUM(VLOOKUP(MONTH(F944),D暦変換用数値,2,FALSE),DAY(F944))/28)+1,0))</f>
        <v>3</v>
      </c>
      <c r="O944" s="117">
        <f>IF(AND(MONTH(F944)=7,DAY(F944)&gt;25),DAY(F944)-25,
MOD((SUM(VLOOKUP(MONTH(F944),D暦変換用数値,2,FALSE),DAY(F944))),28)+1)</f>
        <v>26</v>
      </c>
      <c r="P944" s="408">
        <f>IF(OR(MONTH(F944)&lt;7,AND(MONTH(F944)=7,DAY(F944)&lt;=25)),
MOD(SUM((E944-1901)*365,(N944-1)*28,O944,258),260),
MOD(SUM((E944-1900)*365,(N944-1)*28,O944,258),260))</f>
        <v>40</v>
      </c>
      <c r="Q944" s="373" t="str">
        <f>VLOOKUP(MOD(P944,4),色,2,FALSE)</f>
        <v>黄色い</v>
      </c>
      <c r="R944" s="291" t="str">
        <f>VLOOKUP(MOD(P944,13),銀河の音,2,FALSE)</f>
        <v>磁気の</v>
      </c>
      <c r="S944" s="384" t="str">
        <f>VLOOKUP(MOD(P944,20),太陽の紋章,2,FALSE)</f>
        <v>太陽</v>
      </c>
      <c r="T944" s="129" t="s">
        <v>7609</v>
      </c>
    </row>
    <row r="945" spans="1:20" s="80" customFormat="1" ht="13.5" customHeight="1">
      <c r="A945" s="50" t="str">
        <f>VLOOKUP(MOD(E945,10),十干,2,FALSE)</f>
        <v>甲</v>
      </c>
      <c r="B945" s="199" t="str">
        <f>VLOOKUP(MOD(E945,12),十二支,3,FALSE)</f>
        <v xml:space="preserve">03 水 </v>
      </c>
      <c r="C945" s="200" t="str">
        <f>VLOOKUP(F945,星座,3,TRUE)</f>
        <v xml:space="preserve">08 軍 </v>
      </c>
      <c r="D945" s="531">
        <v>23670</v>
      </c>
      <c r="E945" s="1">
        <f>IFERROR(YEAR(D945),LEFT(D945,4))</f>
        <v>1964</v>
      </c>
      <c r="F945" s="1" t="str">
        <f>IF(ISTEXT(D945),RIGHT(D945,5),TEXT(D945,"mm/dd"))</f>
        <v>10/20</v>
      </c>
      <c r="G945" s="1">
        <f>SUM(MID(E945,1,1),MID(E945,2,1),MID(E945,3,1),MID(E945,4,1),MID(F945,1,1),MID(F945,2,1),MID(F945,4,1),MID(F945,5,1))</f>
        <v>23</v>
      </c>
      <c r="H945" s="45">
        <f>IF(MOD(G945,9)=0,9,MOD(G945,9))</f>
        <v>5</v>
      </c>
      <c r="I945" s="45" t="str">
        <f>IFERROR(MID("日月火水木金土",WEEKDAY(D945),1),"")</f>
        <v>火</v>
      </c>
      <c r="J945" s="304" t="s">
        <v>5479</v>
      </c>
      <c r="K945" s="202" t="str">
        <f>VLOOKUP(F945,石と花メイン,3,FALSE)</f>
        <v>●蛋白石</v>
      </c>
      <c r="L945" s="297" t="str">
        <f>VLOOKUP(F945,石と花メイン,4,FALSE)</f>
        <v>麻【大麻草】</v>
      </c>
      <c r="M945" s="393">
        <f>IF(OR(MONTH(F945)&lt;7,AND(MONTH(F945)=7,DAY(F945)&lt;=25)),
MOD(SUM((E945-1901)*365,259),260),
MOD(SUM((E945-1900)*365,259),260))</f>
        <v>219</v>
      </c>
      <c r="N945" s="390">
        <f>IF(AND(MONTH(F945)=7,DAY(F945)&gt;25),1,
ROUNDDOWN((SUM(VLOOKUP(MONTH(F945),D暦変換用数値,2,FALSE),DAY(F945))/28)+1,0))</f>
        <v>4</v>
      </c>
      <c r="O945" s="205">
        <f>IF(AND(MONTH(F945)=7,DAY(F945)&gt;25),DAY(F945)-25,
MOD((SUM(VLOOKUP(MONTH(F945),D暦変換用数値,2,FALSE),DAY(F945))),28)+1)</f>
        <v>3</v>
      </c>
      <c r="P945" s="406">
        <f>IF(OR(MONTH(F945)&lt;7,AND(MONTH(F945)=7,DAY(F945)&lt;=25)),
MOD(SUM((E945-1901)*365,(N945-1)*28,O945,258),260),
MOD(SUM((E945-1900)*365,(N945-1)*28,O945,258),260))</f>
        <v>45</v>
      </c>
      <c r="Q945" s="372" t="str">
        <f>VLOOKUP(MOD(P945,4),色,2,FALSE)</f>
        <v>赤い</v>
      </c>
      <c r="R945" s="290" t="str">
        <f>VLOOKUP(MOD(P945,13),銀河の音,2,FALSE)</f>
        <v>律動の</v>
      </c>
      <c r="S945" s="383" t="str">
        <f>VLOOKUP(MOD(P945,20),太陽の紋章,2,FALSE)</f>
        <v>蛇</v>
      </c>
      <c r="T945" s="98" t="s">
        <v>3736</v>
      </c>
    </row>
    <row r="946" spans="1:20" s="80" customFormat="1" ht="13.5" customHeight="1">
      <c r="A946" s="50" t="str">
        <f>VLOOKUP(MOD(E946,10),十干,2,FALSE)</f>
        <v>丙</v>
      </c>
      <c r="B946" s="199" t="str">
        <f>VLOOKUP(MOD(E946,12),十二支,3,FALSE)</f>
        <v xml:space="preserve">03 水 </v>
      </c>
      <c r="C946" s="200" t="str">
        <f>VLOOKUP(F946,星座,3,TRUE)</f>
        <v xml:space="preserve">08 軍 </v>
      </c>
      <c r="D946" s="531">
        <v>28027</v>
      </c>
      <c r="E946" s="1">
        <f>IFERROR(YEAR(D946),LEFT(D946,4))</f>
        <v>1976</v>
      </c>
      <c r="F946" s="1" t="str">
        <f>IF(ISTEXT(D946),RIGHT(D946,5),TEXT(D946,"mm/dd"))</f>
        <v>09/24</v>
      </c>
      <c r="G946" s="1">
        <f>SUM(MID(E946,1,1),MID(E946,2,1),MID(E946,3,1),MID(E946,4,1),MID(F946,1,1),MID(F946,2,1),MID(F946,4,1),MID(F946,5,1))</f>
        <v>38</v>
      </c>
      <c r="H946" s="45">
        <f>IF(MOD(G946,9)=0,9,MOD(G946,9))</f>
        <v>2</v>
      </c>
      <c r="I946" s="45" t="str">
        <f>IFERROR(MID("日月火水木金土",WEEKDAY(D946),1),"")</f>
        <v>金</v>
      </c>
      <c r="J946" s="304" t="s">
        <v>5480</v>
      </c>
      <c r="K946" s="202" t="str">
        <f>VLOOKUP(F946,石と花メイン,3,FALSE)</f>
        <v>●瑠璃</v>
      </c>
      <c r="L946" s="297" t="str">
        <f>VLOOKUP(F946,石と花メイン,4,FALSE)</f>
        <v>朮【宇家良】</v>
      </c>
      <c r="M946" s="393">
        <f>IF(OR(MONTH(F946)&lt;7,AND(MONTH(F946)=7,DAY(F946)&lt;=25)),
MOD(SUM((E946-1901)*365,259),260),
MOD(SUM((E946-1900)*365,259),260))</f>
        <v>179</v>
      </c>
      <c r="N946" s="390">
        <f>IF(AND(MONTH(F946)=7,DAY(F946)&gt;25),1,
ROUNDDOWN((SUM(VLOOKUP(MONTH(F946),D暦変換用数値,2,FALSE),DAY(F946))/28)+1,0))</f>
        <v>3</v>
      </c>
      <c r="O946" s="205">
        <f>IF(AND(MONTH(F946)=7,DAY(F946)&gt;25),DAY(F946)-25,
MOD((SUM(VLOOKUP(MONTH(F946),D暦変換用数値,2,FALSE),DAY(F946))),28)+1)</f>
        <v>5</v>
      </c>
      <c r="P946" s="406">
        <f>IF(OR(MONTH(F946)&lt;7,AND(MONTH(F946)=7,DAY(F946)&lt;=25)),
MOD(SUM((E946-1901)*365,(N946-1)*28,O946,258),260),
MOD(SUM((E946-1900)*365,(N946-1)*28,O946,258),260))</f>
        <v>239</v>
      </c>
      <c r="Q946" s="374" t="str">
        <f>VLOOKUP(MOD(P946,4),色,2,FALSE)</f>
        <v>青い</v>
      </c>
      <c r="R946" s="292" t="str">
        <f>VLOOKUP(MOD(P946,13),銀河の音,2,FALSE)</f>
        <v>倍音の</v>
      </c>
      <c r="S946" s="385" t="str">
        <f>VLOOKUP(MOD(P946,20),太陽の紋章,2,FALSE)</f>
        <v>嵐</v>
      </c>
      <c r="T946" s="98" t="s">
        <v>3736</v>
      </c>
    </row>
    <row r="947" spans="1:20" s="80" customFormat="1" ht="13.5" customHeight="1">
      <c r="A947" s="282" t="str">
        <f>VLOOKUP(MOD(E947,10),十干,2,FALSE)</f>
        <v>丙</v>
      </c>
      <c r="B947" s="283" t="str">
        <f>VLOOKUP(MOD(E947,12),十二支,3,FALSE)</f>
        <v xml:space="preserve">03 水 </v>
      </c>
      <c r="C947" s="284" t="str">
        <f>VLOOKUP(F947,星座,3,TRUE)</f>
        <v xml:space="preserve">08 軍 </v>
      </c>
      <c r="D947" s="533">
        <v>28044</v>
      </c>
      <c r="E947" s="83">
        <f>IFERROR(YEAR(D947),LEFT(D947,4))</f>
        <v>1976</v>
      </c>
      <c r="F947" s="83" t="str">
        <f>IF(ISTEXT(D947),RIGHT(D947,5),TEXT(D947,"mm/dd"))</f>
        <v>10/11</v>
      </c>
      <c r="G947" s="83">
        <f>SUM(MID(E947,1,1),MID(E947,2,1),MID(E947,3,1),MID(E947,4,1),MID(F947,1,1),MID(F947,2,1),MID(F947,4,1),MID(F947,5,1))</f>
        <v>26</v>
      </c>
      <c r="H947" s="83">
        <f>IF(MOD(G947,9)=0,9,MOD(G947,9))</f>
        <v>8</v>
      </c>
      <c r="I947" s="83" t="str">
        <f>IFERROR(MID("日月火水木金土",WEEKDAY(D947),1),"")</f>
        <v>月</v>
      </c>
      <c r="J947" s="303" t="s">
        <v>1128</v>
      </c>
      <c r="K947" s="87" t="str">
        <f>VLOOKUP(F947,石と花メイン,3,FALSE)</f>
        <v>◇金剛石</v>
      </c>
      <c r="L947" s="296" t="str">
        <f>VLOOKUP(F947,石と花メイン,4,FALSE)</f>
        <v>禊萩【盆花】</v>
      </c>
      <c r="M947" s="392">
        <f>IF(OR(MONTH(F947)&lt;7,AND(MONTH(F947)=7,DAY(F947)&lt;=25)),
MOD(SUM((E947-1901)*365,259),260),
MOD(SUM((E947-1900)*365,259),260))</f>
        <v>179</v>
      </c>
      <c r="N947" s="330">
        <f>IF(AND(MONTH(F947)=7,DAY(F947)&gt;25),1,
ROUNDDOWN((SUM(VLOOKUP(MONTH(F947),D暦変換用数値,2,FALSE),DAY(F947))/28)+1,0))</f>
        <v>3</v>
      </c>
      <c r="O947" s="84">
        <f>IF(AND(MONTH(F947)=7,DAY(F947)&gt;25),DAY(F947)-25,
MOD((SUM(VLOOKUP(MONTH(F947),D暦変換用数値,2,FALSE),DAY(F947))),28)+1)</f>
        <v>22</v>
      </c>
      <c r="P947" s="405">
        <f>IF(OR(MONTH(F947)&lt;7,AND(MONTH(F947)=7,DAY(F947)&lt;=25)),
MOD(SUM((E947-1901)*365,(N947-1)*28,O947,258),260),
MOD(SUM((E947-1900)*365,(N947-1)*28,O947,258),260))</f>
        <v>256</v>
      </c>
      <c r="Q947" s="371" t="str">
        <f>VLOOKUP(MOD(P947,4),色,2,FALSE)</f>
        <v>黄色い</v>
      </c>
      <c r="R947" s="289" t="str">
        <f>VLOOKUP(MOD(P947,13),銀河の音,2,FALSE)</f>
        <v>太陽の</v>
      </c>
      <c r="S947" s="382" t="str">
        <f>VLOOKUP(MOD(P947,20),太陽の紋章,2,FALSE)</f>
        <v>戦士</v>
      </c>
      <c r="T947" s="100" t="s">
        <v>1887</v>
      </c>
    </row>
    <row r="948" spans="1:20" s="80" customFormat="1" ht="13.5" customHeight="1">
      <c r="A948" s="50" t="str">
        <f>VLOOKUP(MOD(E948,10),十干,2,FALSE)</f>
        <v>丙</v>
      </c>
      <c r="B948" s="199" t="str">
        <f>VLOOKUP(MOD(E948,12),十二支,3,FALSE)</f>
        <v xml:space="preserve">03 水 </v>
      </c>
      <c r="C948" s="200" t="str">
        <f>VLOOKUP(F948,星座,3,TRUE)</f>
        <v xml:space="preserve">08 軍 </v>
      </c>
      <c r="D948" s="531">
        <v>28047</v>
      </c>
      <c r="E948" s="1">
        <f>IFERROR(YEAR(D948),LEFT(D948,4))</f>
        <v>1976</v>
      </c>
      <c r="F948" s="1" t="str">
        <f>IF(ISTEXT(D948),RIGHT(D948,5),TEXT(D948,"mm/dd"))</f>
        <v>10/14</v>
      </c>
      <c r="G948" s="1">
        <f>SUM(MID(E948,1,1),MID(E948,2,1),MID(E948,3,1),MID(E948,4,1),MID(F948,1,1),MID(F948,2,1),MID(F948,4,1),MID(F948,5,1))</f>
        <v>29</v>
      </c>
      <c r="H948" s="45">
        <f>IF(MOD(G948,9)=0,9,MOD(G948,9))</f>
        <v>2</v>
      </c>
      <c r="I948" s="45" t="str">
        <f>IFERROR(MID("日月火水木金土",WEEKDAY(D948),1),"")</f>
        <v>木</v>
      </c>
      <c r="J948" s="304" t="s">
        <v>5481</v>
      </c>
      <c r="K948" s="202" t="str">
        <f>VLOOKUP(F948,石と花メイン,3,FALSE)</f>
        <v>■紫水晶</v>
      </c>
      <c r="L948" s="297" t="str">
        <f>VLOOKUP(F948,石と花メイン,4,FALSE)</f>
        <v>菊【齢草】</v>
      </c>
      <c r="M948" s="393">
        <f>IF(OR(MONTH(F948)&lt;7,AND(MONTH(F948)=7,DAY(F948)&lt;=25)),
MOD(SUM((E948-1901)*365,259),260),
MOD(SUM((E948-1900)*365,259),260))</f>
        <v>179</v>
      </c>
      <c r="N948" s="390">
        <f>IF(AND(MONTH(F948)=7,DAY(F948)&gt;25),1,
ROUNDDOWN((SUM(VLOOKUP(MONTH(F948),D暦変換用数値,2,FALSE),DAY(F948))/28)+1,0))</f>
        <v>3</v>
      </c>
      <c r="O948" s="205">
        <f>IF(AND(MONTH(F948)=7,DAY(F948)&gt;25),DAY(F948)-25,
MOD((SUM(VLOOKUP(MONTH(F948),D暦変換用数値,2,FALSE),DAY(F948))),28)+1)</f>
        <v>25</v>
      </c>
      <c r="P948" s="406">
        <f>IF(OR(MONTH(F948)&lt;7,AND(MONTH(F948)=7,DAY(F948)&lt;=25)),
MOD(SUM((E948-1901)*365,(N948-1)*28,O948,258),260),
MOD(SUM((E948-1900)*365,(N948-1)*28,O948,258),260))</f>
        <v>259</v>
      </c>
      <c r="Q948" s="374" t="str">
        <f>VLOOKUP(MOD(P948,4),色,2,FALSE)</f>
        <v>青い</v>
      </c>
      <c r="R948" s="292" t="str">
        <f>VLOOKUP(MOD(P948,13),銀河の音,2,FALSE)</f>
        <v>水晶の</v>
      </c>
      <c r="S948" s="385" t="str">
        <f>VLOOKUP(MOD(P948,20),太陽の紋章,2,FALSE)</f>
        <v>嵐</v>
      </c>
      <c r="T948" s="111" t="s">
        <v>1173</v>
      </c>
    </row>
    <row r="949" spans="1:20" s="80" customFormat="1" ht="13.5" customHeight="1">
      <c r="A949" s="50" t="str">
        <f>VLOOKUP(MOD(E949,10),十干,2,FALSE)</f>
        <v>丙</v>
      </c>
      <c r="B949" s="199" t="str">
        <f>VLOOKUP(MOD(E949,12),十二支,3,FALSE)</f>
        <v xml:space="preserve">03 水 </v>
      </c>
      <c r="C949" s="200" t="str">
        <f>VLOOKUP(F949,星座,3,TRUE)</f>
        <v xml:space="preserve">08 軍 </v>
      </c>
      <c r="D949" s="535">
        <v>28052</v>
      </c>
      <c r="E949" s="45">
        <f>IFERROR(YEAR(D949),LEFT(D949,4))</f>
        <v>1976</v>
      </c>
      <c r="F949" s="45" t="str">
        <f>IF(ISTEXT(D949),RIGHT(D949,5),TEXT(D949,"mm/dd"))</f>
        <v>10/19</v>
      </c>
      <c r="G949" s="45">
        <f>SUM(MID(E949,1,1),MID(E949,2,1),MID(E949,3,1),MID(E949,4,1),MID(F949,1,1),MID(F949,2,1),MID(F949,4,1),MID(F949,5,1))</f>
        <v>34</v>
      </c>
      <c r="H949" s="45">
        <f>IF(MOD(G949,9)=0,9,MOD(G949,9))</f>
        <v>7</v>
      </c>
      <c r="I949" s="45" t="str">
        <f>IFERROR(MID("日月火水木金土",WEEKDAY(D949),1),"")</f>
        <v>火</v>
      </c>
      <c r="J949" s="305" t="s">
        <v>4371</v>
      </c>
      <c r="K949" s="203" t="str">
        <f>VLOOKUP(F949,石と花メイン,3,FALSE)</f>
        <v>◆青玉</v>
      </c>
      <c r="L949" s="298" t="str">
        <f>VLOOKUP(F949,石と花メイン,4,FALSE)</f>
        <v>秋の麒麟草【泡立草】</v>
      </c>
      <c r="M949" s="394">
        <f>IF(OR(MONTH(F949)&lt;7,AND(MONTH(F949)=7,DAY(F949)&lt;=25)),
MOD(SUM((E949-1901)*365,259),260),
MOD(SUM((E949-1900)*365,259),260))</f>
        <v>179</v>
      </c>
      <c r="N949" s="391">
        <f>IF(AND(MONTH(F949)=7,DAY(F949)&gt;25),1,
ROUNDDOWN((SUM(VLOOKUP(MONTH(F949),D暦変換用数値,2,FALSE),DAY(F949))/28)+1,0))</f>
        <v>4</v>
      </c>
      <c r="O949" s="46">
        <f>IF(AND(MONTH(F949)=7,DAY(F949)&gt;25),DAY(F949)-25,
MOD((SUM(VLOOKUP(MONTH(F949),D暦変換用数値,2,FALSE),DAY(F949))),28)+1)</f>
        <v>2</v>
      </c>
      <c r="P949" s="407">
        <f>IF(OR(MONTH(F949)&lt;7,AND(MONTH(F949)=7,DAY(F949)&lt;=25)),
MOD(SUM((E949-1901)*365,(N949-1)*28,O949,258),260),
MOD(SUM((E949-1900)*365,(N949-1)*28,O949,258),260))</f>
        <v>4</v>
      </c>
      <c r="Q949" s="373" t="str">
        <f>VLOOKUP(MOD(P949,4),色,2,FALSE)</f>
        <v>黄色い</v>
      </c>
      <c r="R949" s="291" t="str">
        <f>VLOOKUP(MOD(P949,13),銀河の音,2,FALSE)</f>
        <v>自己存在の</v>
      </c>
      <c r="S949" s="384" t="str">
        <f>VLOOKUP(MOD(P949,20),太陽の紋章,2,FALSE)</f>
        <v>種</v>
      </c>
      <c r="T949" s="79"/>
    </row>
    <row r="950" spans="1:20" s="80" customFormat="1" ht="13.5" customHeight="1">
      <c r="A950" s="50" t="str">
        <f>VLOOKUP(MOD(E950,10),十干,2,FALSE)</f>
        <v>戊</v>
      </c>
      <c r="B950" s="199" t="str">
        <f>VLOOKUP(MOD(E950,12),十二支,3,FALSE)</f>
        <v xml:space="preserve">03 水 </v>
      </c>
      <c r="C950" s="200" t="str">
        <f>VLOOKUP(F950,星座,3,TRUE)</f>
        <v xml:space="preserve">08 軍 </v>
      </c>
      <c r="D950" s="531">
        <v>32422</v>
      </c>
      <c r="E950" s="1">
        <f>IFERROR(YEAR(D950),LEFT(D950,4))</f>
        <v>1988</v>
      </c>
      <c r="F950" s="1" t="str">
        <f>IF(ISTEXT(D950),RIGHT(D950,5),TEXT(D950,"mm/dd"))</f>
        <v>10/06</v>
      </c>
      <c r="G950" s="1">
        <f>SUM(MID(E950,1,1),MID(E950,2,1),MID(E950,3,1),MID(E950,4,1),MID(F950,1,1),MID(F950,2,1),MID(F950,4,1),MID(F950,5,1))</f>
        <v>33</v>
      </c>
      <c r="H950" s="45">
        <f>IF(MOD(G950,9)=0,9,MOD(G950,9))</f>
        <v>6</v>
      </c>
      <c r="I950" s="45" t="str">
        <f>IFERROR(MID("日月火水木金土",WEEKDAY(D950),1),"")</f>
        <v>木</v>
      </c>
      <c r="J950" s="304" t="s">
        <v>5482</v>
      </c>
      <c r="K950" s="202" t="str">
        <f>VLOOKUP(F950,石と花メイン,3,FALSE)</f>
        <v>◆紅玉</v>
      </c>
      <c r="L950" s="297" t="str">
        <f>VLOOKUP(F950,石と花メイン,4,FALSE)</f>
        <v>梅擬</v>
      </c>
      <c r="M950" s="393">
        <f>IF(OR(MONTH(F950)&lt;7,AND(MONTH(F950)=7,DAY(F950)&lt;=25)),
MOD(SUM((E950-1901)*365,259),260),
MOD(SUM((E950-1900)*365,259),260))</f>
        <v>139</v>
      </c>
      <c r="N950" s="390">
        <f>IF(AND(MONTH(F950)=7,DAY(F950)&gt;25),1,
ROUNDDOWN((SUM(VLOOKUP(MONTH(F950),D暦変換用数値,2,FALSE),DAY(F950))/28)+1,0))</f>
        <v>3</v>
      </c>
      <c r="O950" s="205">
        <f>IF(AND(MONTH(F950)=7,DAY(F950)&gt;25),DAY(F950)-25,
MOD((SUM(VLOOKUP(MONTH(F950),D暦変換用数値,2,FALSE),DAY(F950))),28)+1)</f>
        <v>17</v>
      </c>
      <c r="P950" s="406">
        <f>IF(OR(MONTH(F950)&lt;7,AND(MONTH(F950)=7,DAY(F950)&lt;=25)),
MOD(SUM((E950-1901)*365,(N950-1)*28,O950,258),260),
MOD(SUM((E950-1900)*365,(N950-1)*28,O950,258),260))</f>
        <v>211</v>
      </c>
      <c r="Q950" s="374" t="str">
        <f>VLOOKUP(MOD(P950,4),色,2,FALSE)</f>
        <v>青い</v>
      </c>
      <c r="R950" s="292" t="str">
        <f>VLOOKUP(MOD(P950,13),銀河の音,2,FALSE)</f>
        <v>電気の</v>
      </c>
      <c r="S950" s="385" t="str">
        <f>VLOOKUP(MOD(P950,20),太陽の紋章,2,FALSE)</f>
        <v>猿</v>
      </c>
      <c r="T950" s="98" t="s">
        <v>3736</v>
      </c>
    </row>
    <row r="951" spans="1:20" s="80" customFormat="1" ht="13.5" customHeight="1">
      <c r="A951" s="334" t="str">
        <f>VLOOKUP(MOD(E951,10),十干,2,FALSE)</f>
        <v>戊</v>
      </c>
      <c r="B951" s="331" t="str">
        <f>VLOOKUP(MOD(E951,12),十二支,3,FALSE)</f>
        <v xml:space="preserve">03 水 </v>
      </c>
      <c r="C951" s="332" t="str">
        <f>VLOOKUP(F951,星座,3,TRUE)</f>
        <v xml:space="preserve">08 軍 </v>
      </c>
      <c r="D951" s="534">
        <v>32433</v>
      </c>
      <c r="E951" s="131">
        <f>IFERROR(YEAR(D951),LEFT(D951,4))</f>
        <v>1988</v>
      </c>
      <c r="F951" s="131" t="str">
        <f>IF(ISTEXT(D951),RIGHT(D951,5),TEXT(D951,"mm/dd"))</f>
        <v>10/17</v>
      </c>
      <c r="G951" s="131">
        <f>SUM(MID(E951,1,1),MID(E951,2,1),MID(E951,3,1),MID(E951,4,1),MID(F951,1,1),MID(F951,2,1),MID(F951,4,1),MID(F951,5,1))</f>
        <v>35</v>
      </c>
      <c r="H951" s="131">
        <f>IF(MOD(G951,9)=0,9,MOD(G951,9))</f>
        <v>8</v>
      </c>
      <c r="I951" s="131" t="str">
        <f>IFERROR(MID("日月火水木金土",WEEKDAY(D951),1),"")</f>
        <v>月</v>
      </c>
      <c r="J951" s="306" t="s">
        <v>8175</v>
      </c>
      <c r="K951" s="335" t="str">
        <f>VLOOKUP(F951,石と花メイン,3,FALSE)</f>
        <v>■紅玉髄</v>
      </c>
      <c r="L951" s="302" t="str">
        <f>VLOOKUP(F951,石と花メイン,4,FALSE)</f>
        <v>葡萄</v>
      </c>
      <c r="M951" s="396">
        <f>IF(OR(MONTH(F951)&lt;7,AND(MONTH(F951)=7,DAY(F951)&lt;=25)),
MOD(SUM((E951-1901)*365,259),260),
MOD(SUM((E951-1900)*365,259),260))</f>
        <v>139</v>
      </c>
      <c r="N951" s="335">
        <f>IF(AND(MONTH(F951)=7,DAY(F951)&gt;25),1,
ROUNDDOWN((SUM(VLOOKUP(MONTH(F951),D暦変換用数値,2,FALSE),DAY(F951))/28)+1,0))</f>
        <v>3</v>
      </c>
      <c r="O951" s="132">
        <f>IF(AND(MONTH(F951)=7,DAY(F951)&gt;25),DAY(F951)-25,
MOD((SUM(VLOOKUP(MONTH(F951),D暦変換用数値,2,FALSE),DAY(F951))),28)+1)</f>
        <v>28</v>
      </c>
      <c r="P951" s="404">
        <f>IF(OR(MONTH(F951)&lt;7,AND(MONTH(F951)=7,DAY(F951)&lt;=25)),
MOD(SUM((E951-1901)*365,(N951-1)*28,O951,258),260),
MOD(SUM((E951-1900)*365,(N951-1)*28,O951,258),260))</f>
        <v>222</v>
      </c>
      <c r="Q951" s="376" t="str">
        <f>VLOOKUP(MOD(P951,4),色,2,FALSE)</f>
        <v>白い</v>
      </c>
      <c r="R951" s="333" t="str">
        <f>VLOOKUP(MOD(P951,13),銀河の音,2,FALSE)</f>
        <v>磁気の</v>
      </c>
      <c r="S951" s="387" t="str">
        <f>VLOOKUP(MOD(P951,20),太陽の紋章,2,FALSE)</f>
        <v>風</v>
      </c>
      <c r="T951" s="119" t="s">
        <v>8176</v>
      </c>
    </row>
    <row r="952" spans="1:20" s="80" customFormat="1" ht="13.5" customHeight="1">
      <c r="A952" s="50" t="str">
        <f>VLOOKUP(MOD(E952,10),十干,2,FALSE)</f>
        <v>戊</v>
      </c>
      <c r="B952" s="199" t="str">
        <f>VLOOKUP(MOD(E952,12),十二支,3,FALSE)</f>
        <v xml:space="preserve">03 水 </v>
      </c>
      <c r="C952" s="200" t="str">
        <f>VLOOKUP(F952,星座,3,TRUE)</f>
        <v xml:space="preserve">08 軍 </v>
      </c>
      <c r="D952" s="531">
        <v>32436</v>
      </c>
      <c r="E952" s="1">
        <f>IFERROR(YEAR(D952),LEFT(D952,4))</f>
        <v>1988</v>
      </c>
      <c r="F952" s="1" t="str">
        <f>IF(ISTEXT(D952),RIGHT(D952,5),TEXT(D952,"mm/dd"))</f>
        <v>10/20</v>
      </c>
      <c r="G952" s="1">
        <f>SUM(MID(E952,1,1),MID(E952,2,1),MID(E952,3,1),MID(E952,4,1),MID(F952,1,1),MID(F952,2,1),MID(F952,4,1),MID(F952,5,1))</f>
        <v>29</v>
      </c>
      <c r="H952" s="45">
        <f>IF(MOD(G952,9)=0,9,MOD(G952,9))</f>
        <v>2</v>
      </c>
      <c r="I952" s="45" t="str">
        <f>IFERROR(MID("日月火水木金土",WEEKDAY(D952),1),"")</f>
        <v>木</v>
      </c>
      <c r="J952" s="304" t="s">
        <v>637</v>
      </c>
      <c r="K952" s="202" t="str">
        <f>VLOOKUP(F952,石と花メイン,3,FALSE)</f>
        <v>●蛋白石</v>
      </c>
      <c r="L952" s="297" t="str">
        <f>VLOOKUP(F952,石と花メイン,4,FALSE)</f>
        <v>麻【大麻草】</v>
      </c>
      <c r="M952" s="393">
        <f>IF(OR(MONTH(F952)&lt;7,AND(MONTH(F952)=7,DAY(F952)&lt;=25)),
MOD(SUM((E952-1901)*365,259),260),
MOD(SUM((E952-1900)*365,259),260))</f>
        <v>139</v>
      </c>
      <c r="N952" s="390">
        <f>IF(AND(MONTH(F952)=7,DAY(F952)&gt;25),1,
ROUNDDOWN((SUM(VLOOKUP(MONTH(F952),D暦変換用数値,2,FALSE),DAY(F952))/28)+1,0))</f>
        <v>4</v>
      </c>
      <c r="O952" s="205">
        <f>IF(AND(MONTH(F952)=7,DAY(F952)&gt;25),DAY(F952)-25,
MOD((SUM(VLOOKUP(MONTH(F952),D暦変換用数値,2,FALSE),DAY(F952))),28)+1)</f>
        <v>3</v>
      </c>
      <c r="P952" s="406">
        <f>IF(OR(MONTH(F952)&lt;7,AND(MONTH(F952)=7,DAY(F952)&lt;=25)),
MOD(SUM((E952-1901)*365,(N952-1)*28,O952,258),260),
MOD(SUM((E952-1900)*365,(N952-1)*28,O952,258),260))</f>
        <v>225</v>
      </c>
      <c r="Q952" s="372" t="str">
        <f>VLOOKUP(MOD(P952,4),色,2,FALSE)</f>
        <v>赤い</v>
      </c>
      <c r="R952" s="290" t="str">
        <f>VLOOKUP(MOD(P952,13),銀河の音,2,FALSE)</f>
        <v>自己存在の</v>
      </c>
      <c r="S952" s="383" t="str">
        <f>VLOOKUP(MOD(P952,20),太陽の紋章,2,FALSE)</f>
        <v>蛇</v>
      </c>
      <c r="T952" s="111" t="s">
        <v>900</v>
      </c>
    </row>
    <row r="953" spans="1:20" s="80" customFormat="1" ht="13.5" customHeight="1">
      <c r="A953" s="282" t="str">
        <f>VLOOKUP(MOD(E953,10),十干,2,FALSE)</f>
        <v>庚</v>
      </c>
      <c r="B953" s="283" t="str">
        <f>VLOOKUP(MOD(E953,12),十二支,3,FALSE)</f>
        <v xml:space="preserve">03 水 </v>
      </c>
      <c r="C953" s="284" t="str">
        <f>VLOOKUP(F953,星座,3,TRUE)</f>
        <v xml:space="preserve">08 軍 </v>
      </c>
      <c r="D953" s="533">
        <v>36811</v>
      </c>
      <c r="E953" s="83">
        <f>IFERROR(YEAR(D953),LEFT(D953,4))</f>
        <v>2000</v>
      </c>
      <c r="F953" s="83" t="str">
        <f>IF(ISTEXT(D953),RIGHT(D953,5),TEXT(D953,"mm/dd"))</f>
        <v>10/12</v>
      </c>
      <c r="G953" s="83">
        <f>SUM(MID(E953,1,1),MID(E953,2,1),MID(E953,3,1),MID(E953,4,1),MID(F953,1,1),MID(F953,2,1),MID(F953,4,1),MID(F953,5,1))</f>
        <v>6</v>
      </c>
      <c r="H953" s="83">
        <f>IF(MOD(G953,9)=0,9,MOD(G953,9))</f>
        <v>6</v>
      </c>
      <c r="I953" s="83" t="str">
        <f>IFERROR(MID("日月火水木金土",WEEKDAY(D953),1),"")</f>
        <v>木</v>
      </c>
      <c r="J953" s="303" t="s">
        <v>1129</v>
      </c>
      <c r="K953" s="87" t="str">
        <f>VLOOKUP(F953,石と花メイン,3,FALSE)</f>
        <v>◆黄玉</v>
      </c>
      <c r="L953" s="296" t="str">
        <f>VLOOKUP(F953,石と花メイン,4,FALSE)</f>
        <v>苔桃</v>
      </c>
      <c r="M953" s="392">
        <f>IF(OR(MONTH(F953)&lt;7,AND(MONTH(F953)=7,DAY(F953)&lt;=25)),
MOD(SUM((E953-1901)*365,259),260),
MOD(SUM((E953-1900)*365,259),260))</f>
        <v>99</v>
      </c>
      <c r="N953" s="330">
        <f>IF(AND(MONTH(F953)=7,DAY(F953)&gt;25),1,
ROUNDDOWN((SUM(VLOOKUP(MONTH(F953),D暦変換用数値,2,FALSE),DAY(F953))/28)+1,0))</f>
        <v>3</v>
      </c>
      <c r="O953" s="84">
        <f>IF(AND(MONTH(F953)=7,DAY(F953)&gt;25),DAY(F953)-25,
MOD((SUM(VLOOKUP(MONTH(F953),D暦変換用数値,2,FALSE),DAY(F953))),28)+1)</f>
        <v>23</v>
      </c>
      <c r="P953" s="405">
        <f>IF(OR(MONTH(F953)&lt;7,AND(MONTH(F953)=7,DAY(F953)&lt;=25)),
MOD(SUM((E953-1901)*365,(N953-1)*28,O953,258),260),
MOD(SUM((E953-1900)*365,(N953-1)*28,O953,258),260))</f>
        <v>177</v>
      </c>
      <c r="Q953" s="371" t="str">
        <f>VLOOKUP(MOD(P953,4),色,2,FALSE)</f>
        <v>赤い</v>
      </c>
      <c r="R953" s="289" t="str">
        <f>VLOOKUP(MOD(P953,13),銀河の音,2,FALSE)</f>
        <v>銀河の</v>
      </c>
      <c r="S953" s="382" t="str">
        <f>VLOOKUP(MOD(P953,20),太陽の紋章,2,FALSE)</f>
        <v>地球</v>
      </c>
      <c r="T953" s="91"/>
    </row>
    <row r="954" spans="1:20" s="80" customFormat="1" ht="13.5" customHeight="1">
      <c r="A954" s="285" t="str">
        <f>VLOOKUP(MOD(E954,10),十干,2,FALSE)</f>
        <v>壬</v>
      </c>
      <c r="B954" s="283" t="str">
        <f>VLOOKUP(MOD(E954,12),十二支,3,FALSE)</f>
        <v xml:space="preserve">03 水 </v>
      </c>
      <c r="C954" s="284" t="str">
        <f>VLOOKUP(F954,星座,3,TRUE)</f>
        <v xml:space="preserve">08 軍 </v>
      </c>
      <c r="D954" s="530">
        <v>41192</v>
      </c>
      <c r="E954" s="83">
        <f>IFERROR(YEAR(D954),LEFT(D954,4))</f>
        <v>2012</v>
      </c>
      <c r="F954" s="83" t="str">
        <f>IF(ISTEXT(D954),RIGHT(D954,5),TEXT(D954,"mm/dd"))</f>
        <v>10/10</v>
      </c>
      <c r="G954" s="83">
        <f>SUM(MID(E954,1,1),MID(E954,2,1),MID(E954,3,1),MID(E954,4,1),MID(F954,1,1),MID(F954,2,1),MID(F954,4,1),MID(F954,5,1))</f>
        <v>7</v>
      </c>
      <c r="H954" s="83">
        <f>IF(MOD(G954,9)=0,9,MOD(G954,9))</f>
        <v>7</v>
      </c>
      <c r="I954" s="83" t="str">
        <f>IFERROR(MID("日月火水木金土",WEEKDAY(D954),1),"")</f>
        <v>水</v>
      </c>
      <c r="J954" s="308" t="s">
        <v>8629</v>
      </c>
      <c r="K954" s="330" t="str">
        <f>VLOOKUP(F954,石と花メイン,3,FALSE)</f>
        <v>■黒縞瑪瑙</v>
      </c>
      <c r="L954" s="296" t="str">
        <f>VLOOKUP(F954,石と花メイン,4,FALSE)</f>
        <v>数珠玉【唐麦】</v>
      </c>
      <c r="M954" s="392">
        <f>IF(OR(MONTH(F954)&lt;7,AND(MONTH(F954)=7,DAY(F954)&lt;=25)),
MOD(SUM((E954-1901)*365,259),260),
MOD(SUM((E954-1900)*365,259),260))</f>
        <v>59</v>
      </c>
      <c r="N954" s="330">
        <f>IF(AND(MONTH(F954)=7,DAY(F954)&gt;25),1,
ROUNDDOWN((SUM(VLOOKUP(MONTH(F954),D暦変換用数値,2,FALSE),DAY(F954))/28)+1,0))</f>
        <v>3</v>
      </c>
      <c r="O954" s="84">
        <f>IF(AND(MONTH(F954)=7,DAY(F954)&gt;25),DAY(F954)-25,
MOD((SUM(VLOOKUP(MONTH(F954),D暦変換用数値,2,FALSE),DAY(F954))),28)+1)</f>
        <v>21</v>
      </c>
      <c r="P954" s="405">
        <f>IF(OR(MONTH(F954)&lt;7,AND(MONTH(F954)=7,DAY(F954)&lt;=25)),
MOD(SUM((E954-1901)*365,(N954-1)*28,O954,258),260),
MOD(SUM((E954-1900)*365,(N954-1)*28,O954,258),260))</f>
        <v>135</v>
      </c>
      <c r="Q954" s="371" t="str">
        <f>VLOOKUP(MOD(P954,4),色,2,FALSE)</f>
        <v>青い</v>
      </c>
      <c r="R954" s="289" t="str">
        <f>VLOOKUP(MOD(P954,13),銀河の音,2,FALSE)</f>
        <v>倍音の</v>
      </c>
      <c r="S954" s="382" t="str">
        <f>VLOOKUP(MOD(P954,20),太陽の紋章,2,FALSE)</f>
        <v>鷲</v>
      </c>
      <c r="T954" s="95" t="s">
        <v>8630</v>
      </c>
    </row>
    <row r="955" spans="1:20" s="80" customFormat="1" ht="13.5" customHeight="1">
      <c r="A955" s="49" t="str">
        <f>VLOOKUP(MOD(E955,10),十干,2,FALSE)</f>
        <v>庚</v>
      </c>
      <c r="B955" s="199" t="str">
        <f>VLOOKUP(MOD(E955,12),十二支,3,FALSE)</f>
        <v xml:space="preserve">03 水 </v>
      </c>
      <c r="C955" s="200" t="str">
        <f>VLOOKUP(F955,星座,3,TRUE)</f>
        <v xml:space="preserve">08 軍 </v>
      </c>
      <c r="D955" s="535" t="s">
        <v>8690</v>
      </c>
      <c r="E955" s="45" t="str">
        <f>IFERROR(YEAR(D955),LEFT(D955,4))</f>
        <v>1640</v>
      </c>
      <c r="F955" s="45" t="str">
        <f>IF(ISTEXT(D955),RIGHT(D955,5),TEXT(D955,"mm/dd"))</f>
        <v>10/05</v>
      </c>
      <c r="G955" s="45">
        <f>SUM(MID(E955,1,1),MID(E955,2,1),MID(E955,3,1),MID(E955,4,1),MID(F955,1,1),MID(F955,2,1),MID(F955,4,1),MID(F955,5,1))</f>
        <v>17</v>
      </c>
      <c r="H955" s="45">
        <f>IF(MOD(G955,9)=0,9,MOD(G955,9))</f>
        <v>8</v>
      </c>
      <c r="I955" s="45" t="str">
        <f>IFERROR(MID("日月火水木金土",WEEKDAY(D955),1),"")</f>
        <v/>
      </c>
      <c r="J955" s="305" t="s">
        <v>1911</v>
      </c>
      <c r="K955" s="203" t="str">
        <f>VLOOKUP(F955,石と花メイン,3,FALSE)</f>
        <v>◆藍玉</v>
      </c>
      <c r="L955" s="298" t="str">
        <f>VLOOKUP(F955,石と花メイン,4,FALSE)</f>
        <v>枸杞</v>
      </c>
      <c r="M955" s="394">
        <f>IF(OR(MONTH(F955)&lt;7,AND(MONTH(F955)=7,DAY(F955)&lt;=25)),
MOD(SUM((E955-1901)*365,259),260),
MOD(SUM((E955-1900)*365,259),260))</f>
        <v>259</v>
      </c>
      <c r="N955" s="391">
        <f>IF(AND(MONTH(F955)=7,DAY(F955)&gt;25),1,
ROUNDDOWN((SUM(VLOOKUP(MONTH(F955),D暦変換用数値,2,FALSE),DAY(F955))/28)+1,0))</f>
        <v>3</v>
      </c>
      <c r="O955" s="46">
        <f>IF(AND(MONTH(F955)=7,DAY(F955)&gt;25),DAY(F955)-25,
MOD((SUM(VLOOKUP(MONTH(F955),D暦変換用数値,2,FALSE),DAY(F955))),28)+1)</f>
        <v>16</v>
      </c>
      <c r="P955" s="407">
        <f>IF(OR(MONTH(F955)&lt;7,AND(MONTH(F955)=7,DAY(F955)&lt;=25)),
MOD(SUM((E955-1901)*365,(N955-1)*28,O955,258),260),
MOD(SUM((E955-1900)*365,(N955-1)*28,O955,258),260))</f>
        <v>70</v>
      </c>
      <c r="Q955" s="375" t="str">
        <f>VLOOKUP(MOD(P955,4),色,2,FALSE)</f>
        <v>白い</v>
      </c>
      <c r="R955" s="293" t="str">
        <f>VLOOKUP(MOD(P955,13),銀河の音,2,FALSE)</f>
        <v>倍音の</v>
      </c>
      <c r="S955" s="386" t="str">
        <f>VLOOKUP(MOD(P955,20),太陽の紋章,2,FALSE)</f>
        <v>犬</v>
      </c>
      <c r="T955" s="107" t="s">
        <v>1913</v>
      </c>
    </row>
    <row r="956" spans="1:20" s="80" customFormat="1" ht="13.5" customHeight="1">
      <c r="A956" s="50" t="str">
        <f>VLOOKUP(MOD(E956,10),十干,2,FALSE)</f>
        <v>甲</v>
      </c>
      <c r="B956" s="199" t="str">
        <f>VLOOKUP(MOD(E956,12),十二支,3,FALSE)</f>
        <v xml:space="preserve">03 水 </v>
      </c>
      <c r="C956" s="200" t="str">
        <f>VLOOKUP(F956,星座,3,TRUE)</f>
        <v xml:space="preserve">08 軍 </v>
      </c>
      <c r="D956" s="531" t="s">
        <v>2868</v>
      </c>
      <c r="E956" s="1" t="str">
        <f>IFERROR(YEAR(D956),LEFT(D956,4))</f>
        <v>1844</v>
      </c>
      <c r="F956" s="1" t="str">
        <f>IF(ISTEXT(D956),RIGHT(D956,5),TEXT(D956,"mm/dd"))</f>
        <v>10/15</v>
      </c>
      <c r="G956" s="1">
        <f>SUM(MID(E956,1,1),MID(E956,2,1),MID(E956,3,1),MID(E956,4,1),MID(F956,1,1),MID(F956,2,1),MID(F956,4,1),MID(F956,5,1))</f>
        <v>24</v>
      </c>
      <c r="H956" s="45">
        <f>IF(MOD(G956,9)=0,9,MOD(G956,9))</f>
        <v>6</v>
      </c>
      <c r="I956" s="45" t="str">
        <f>IFERROR(MID("日月火水木金土",WEEKDAY(D956),1),"")</f>
        <v/>
      </c>
      <c r="J956" s="304" t="s">
        <v>2555</v>
      </c>
      <c r="K956" s="202" t="str">
        <f>VLOOKUP(F956,石と花メイン,3,FALSE)</f>
        <v>○真珠</v>
      </c>
      <c r="L956" s="297" t="str">
        <f>VLOOKUP(F956,石と花メイン,4,FALSE)</f>
        <v>秋明菊【貴船菊】</v>
      </c>
      <c r="M956" s="393">
        <f>IF(OR(MONTH(F956)&lt;7,AND(MONTH(F956)=7,DAY(F956)&lt;=25)),
MOD(SUM((E956-1901)*365,259),260),
MOD(SUM((E956-1900)*365,259),260))</f>
        <v>99</v>
      </c>
      <c r="N956" s="390">
        <f>IF(AND(MONTH(F956)=7,DAY(F956)&gt;25),1,
ROUNDDOWN((SUM(VLOOKUP(MONTH(F956),D暦変換用数値,2,FALSE),DAY(F956))/28)+1,0))</f>
        <v>3</v>
      </c>
      <c r="O956" s="205">
        <f>IF(AND(MONTH(F956)=7,DAY(F956)&gt;25),DAY(F956)-25,
MOD((SUM(VLOOKUP(MONTH(F956),D暦変換用数値,2,FALSE),DAY(F956))),28)+1)</f>
        <v>26</v>
      </c>
      <c r="P956" s="406">
        <f>IF(OR(MONTH(F956)&lt;7,AND(MONTH(F956)=7,DAY(F956)&lt;=25)),
MOD(SUM((E956-1901)*365,(N956-1)*28,O956,258),260),
MOD(SUM((E956-1900)*365,(N956-1)*28,O956,258),260))</f>
        <v>180</v>
      </c>
      <c r="Q956" s="373" t="str">
        <f>VLOOKUP(MOD(P956,4),色,2,FALSE)</f>
        <v>黄色い</v>
      </c>
      <c r="R956" s="291" t="str">
        <f>VLOOKUP(MOD(P956,13),銀河の音,2,FALSE)</f>
        <v>スペクトルの</v>
      </c>
      <c r="S956" s="384" t="str">
        <f>VLOOKUP(MOD(P956,20),太陽の紋章,2,FALSE)</f>
        <v>太陽</v>
      </c>
      <c r="T956" s="97" t="s">
        <v>2869</v>
      </c>
    </row>
    <row r="957" spans="1:20" s="80" customFormat="1" ht="13.5" customHeight="1">
      <c r="A957" s="76" t="str">
        <f>VLOOKUP(MOD(E957,10),十干,2,FALSE)</f>
        <v>戊</v>
      </c>
      <c r="B957" s="199" t="str">
        <f>VLOOKUP(MOD(E957,12),十二支,3,FALSE)</f>
        <v xml:space="preserve">03 水 </v>
      </c>
      <c r="C957" s="200" t="str">
        <f>VLOOKUP(F957,星座,3,TRUE)</f>
        <v xml:space="preserve">09 火 </v>
      </c>
      <c r="D957" s="534">
        <v>10314</v>
      </c>
      <c r="E957" s="116">
        <f>IFERROR(YEAR(D957),LEFT(D957,4))</f>
        <v>1928</v>
      </c>
      <c r="F957" s="116" t="str">
        <f>IF(ISTEXT(D957),RIGHT(D957,5),TEXT(D957,"mm/dd"))</f>
        <v>03/27</v>
      </c>
      <c r="G957" s="116">
        <f>SUM(MID(E957,1,1),MID(E957,2,1),MID(E957,3,1),MID(E957,4,1),MID(F957,1,1),MID(F957,2,1),MID(F957,4,1),MID(F957,5,1))</f>
        <v>32</v>
      </c>
      <c r="H957" s="116">
        <f>IF(MOD(G957,9)=0,9,MOD(G957,9))</f>
        <v>5</v>
      </c>
      <c r="I957" s="116" t="str">
        <f>IFERROR(MID("日月火水木金土",WEEKDAY(D957),1),"")</f>
        <v>火</v>
      </c>
      <c r="J957" s="306" t="s">
        <v>7527</v>
      </c>
      <c r="K957" s="203" t="str">
        <f>VLOOKUP(F957,石と花メイン,3,FALSE)</f>
        <v>□水晶</v>
      </c>
      <c r="L957" s="299" t="str">
        <f>VLOOKUP(F957,石と花メイン,4,FALSE)</f>
        <v>巾着草【カルセオラリア】</v>
      </c>
      <c r="M957" s="395">
        <f>IF(OR(MONTH(F957)&lt;7,AND(MONTH(F957)=7,DAY(F957)&lt;=25)),
MOD(SUM((E957-1901)*365,259),260),
MOD(SUM((E957-1900)*365,259),260))</f>
        <v>234</v>
      </c>
      <c r="N957" s="121">
        <f>IF(AND(MONTH(F957)=7,DAY(F957)&gt;25),1,
ROUNDDOWN((SUM(VLOOKUP(MONTH(F957),D暦変換用数値,2,FALSE),DAY(F957))/28)+1,0))</f>
        <v>9</v>
      </c>
      <c r="O957" s="117">
        <f>IF(AND(MONTH(F957)=7,DAY(F957)&gt;25),DAY(F957)-25,
MOD((SUM(VLOOKUP(MONTH(F957),D暦変換用数値,2,FALSE),DAY(F957))),28)+1)</f>
        <v>21</v>
      </c>
      <c r="P957" s="408">
        <f>IF(OR(MONTH(F957)&lt;7,AND(MONTH(F957)=7,DAY(F957)&lt;=25)),
MOD(SUM((E957-1901)*365,(N957-1)*28,O957,258),260),
MOD(SUM((E957-1900)*365,(N957-1)*28,O957,258),260))</f>
        <v>218</v>
      </c>
      <c r="Q957" s="375" t="str">
        <f>VLOOKUP(MOD(P957,4),色,2,FALSE)</f>
        <v>白い</v>
      </c>
      <c r="R957" s="293" t="str">
        <f>VLOOKUP(MOD(P957,13),銀河の音,2,FALSE)</f>
        <v>惑星の</v>
      </c>
      <c r="S957" s="386" t="str">
        <f>VLOOKUP(MOD(P957,20),太陽の紋章,2,FALSE)</f>
        <v>鏡</v>
      </c>
      <c r="T957" s="126"/>
    </row>
    <row r="958" spans="1:20" s="80" customFormat="1" ht="13.5" customHeight="1">
      <c r="A958" s="50" t="str">
        <f>VLOOKUP(MOD(E958,10),十干,2,FALSE)</f>
        <v>戊</v>
      </c>
      <c r="B958" s="199" t="str">
        <f>VLOOKUP(MOD(E958,12),十二支,3,FALSE)</f>
        <v xml:space="preserve">03 水 </v>
      </c>
      <c r="C958" s="200" t="str">
        <f>VLOOKUP(F958,星座,3,TRUE)</f>
        <v xml:space="preserve">09 火 </v>
      </c>
      <c r="D958" s="531">
        <v>10319</v>
      </c>
      <c r="E958" s="1">
        <f>IFERROR(YEAR(D958),LEFT(D958,4))</f>
        <v>1928</v>
      </c>
      <c r="F958" s="1" t="str">
        <f>IF(ISTEXT(D958),RIGHT(D958,5),TEXT(D958,"mm/dd"))</f>
        <v>04/01</v>
      </c>
      <c r="G958" s="1">
        <f>SUM(MID(E958,1,1),MID(E958,2,1),MID(E958,3,1),MID(E958,4,1),MID(F958,1,1),MID(F958,2,1),MID(F958,4,1),MID(F958,5,1))</f>
        <v>25</v>
      </c>
      <c r="H958" s="45">
        <f>IF(MOD(G958,9)=0,9,MOD(G958,9))</f>
        <v>7</v>
      </c>
      <c r="I958" s="45" t="str">
        <f>IFERROR(MID("日月火水木金土",WEEKDAY(D958),1),"")</f>
        <v>日</v>
      </c>
      <c r="J958" s="304" t="s">
        <v>5484</v>
      </c>
      <c r="K958" s="202" t="str">
        <f>VLOOKUP(F958,石と花メイン,3,FALSE)</f>
        <v>◇金剛石</v>
      </c>
      <c r="L958" s="297" t="str">
        <f>VLOOKUP(F958,石と花メイン,4,FALSE)</f>
        <v>桜</v>
      </c>
      <c r="M958" s="393">
        <f>IF(OR(MONTH(F958)&lt;7,AND(MONTH(F958)=7,DAY(F958)&lt;=25)),
MOD(SUM((E958-1901)*365,259),260),
MOD(SUM((E958-1900)*365,259),260))</f>
        <v>234</v>
      </c>
      <c r="N958" s="390">
        <f>IF(AND(MONTH(F958)=7,DAY(F958)&gt;25),1,
ROUNDDOWN((SUM(VLOOKUP(MONTH(F958),D暦変換用数値,2,FALSE),DAY(F958))/28)+1,0))</f>
        <v>9</v>
      </c>
      <c r="O958" s="205">
        <f>IF(AND(MONTH(F958)=7,DAY(F958)&gt;25),DAY(F958)-25,
MOD((SUM(VLOOKUP(MONTH(F958),D暦変換用数値,2,FALSE),DAY(F958))),28)+1)</f>
        <v>26</v>
      </c>
      <c r="P958" s="406">
        <f>IF(OR(MONTH(F958)&lt;7,AND(MONTH(F958)=7,DAY(F958)&lt;=25)),
MOD(SUM((E958-1901)*365,(N958-1)*28,O958,258),260),
MOD(SUM((E958-1900)*365,(N958-1)*28,O958,258),260))</f>
        <v>223</v>
      </c>
      <c r="Q958" s="374" t="str">
        <f>VLOOKUP(MOD(P958,4),色,2,FALSE)</f>
        <v>青い</v>
      </c>
      <c r="R958" s="292" t="str">
        <f>VLOOKUP(MOD(P958,13),銀河の音,2,FALSE)</f>
        <v>月の</v>
      </c>
      <c r="S958" s="385" t="str">
        <f>VLOOKUP(MOD(P958,20),太陽の紋章,2,FALSE)</f>
        <v>夜</v>
      </c>
      <c r="T958" s="98" t="s">
        <v>3736</v>
      </c>
    </row>
    <row r="959" spans="1:20" s="80" customFormat="1" ht="13.5" customHeight="1">
      <c r="A959" s="50" t="str">
        <f>VLOOKUP(MOD(E959,10),十干,2,FALSE)</f>
        <v>戊</v>
      </c>
      <c r="B959" s="199" t="str">
        <f>VLOOKUP(MOD(E959,12),十二支,3,FALSE)</f>
        <v xml:space="preserve">03 水 </v>
      </c>
      <c r="C959" s="200" t="str">
        <f>VLOOKUP(F959,星座,3,TRUE)</f>
        <v xml:space="preserve">09 火 </v>
      </c>
      <c r="D959" s="531">
        <v>10320</v>
      </c>
      <c r="E959" s="1">
        <f>IFERROR(YEAR(D959),LEFT(D959,4))</f>
        <v>1928</v>
      </c>
      <c r="F959" s="1" t="str">
        <f>IF(ISTEXT(D959),RIGHT(D959,5),TEXT(D959,"mm/dd"))</f>
        <v>04/02</v>
      </c>
      <c r="G959" s="1">
        <f>SUM(MID(E959,1,1),MID(E959,2,1),MID(E959,3,1),MID(E959,4,1),MID(F959,1,1),MID(F959,2,1),MID(F959,4,1),MID(F959,5,1))</f>
        <v>26</v>
      </c>
      <c r="H959" s="45">
        <f>IF(MOD(G959,9)=0,9,MOD(G959,9))</f>
        <v>8</v>
      </c>
      <c r="I959" s="45" t="str">
        <f>IFERROR(MID("日月火水木金土",WEEKDAY(D959),1),"")</f>
        <v>月</v>
      </c>
      <c r="J959" s="304" t="s">
        <v>5485</v>
      </c>
      <c r="K959" s="202" t="str">
        <f>VLOOKUP(F959,石と花メイン,3,FALSE)</f>
        <v>■紫水晶</v>
      </c>
      <c r="L959" s="297" t="str">
        <f>VLOOKUP(F959,石と花メイン,4,FALSE)</f>
        <v>都忘れ【野春菊】</v>
      </c>
      <c r="M959" s="393">
        <f>IF(OR(MONTH(F959)&lt;7,AND(MONTH(F959)=7,DAY(F959)&lt;=25)),
MOD(SUM((E959-1901)*365,259),260),
MOD(SUM((E959-1900)*365,259),260))</f>
        <v>234</v>
      </c>
      <c r="N959" s="390">
        <f>IF(AND(MONTH(F959)=7,DAY(F959)&gt;25),1,
ROUNDDOWN((SUM(VLOOKUP(MONTH(F959),D暦変換用数値,2,FALSE),DAY(F959))/28)+1,0))</f>
        <v>9</v>
      </c>
      <c r="O959" s="205">
        <f>IF(AND(MONTH(F959)=7,DAY(F959)&gt;25),DAY(F959)-25,
MOD((SUM(VLOOKUP(MONTH(F959),D暦変換用数値,2,FALSE),DAY(F959))),28)+1)</f>
        <v>27</v>
      </c>
      <c r="P959" s="406">
        <f>IF(OR(MONTH(F959)&lt;7,AND(MONTH(F959)=7,DAY(F959)&lt;=25)),
MOD(SUM((E959-1901)*365,(N959-1)*28,O959,258),260),
MOD(SUM((E959-1900)*365,(N959-1)*28,O959,258),260))</f>
        <v>224</v>
      </c>
      <c r="Q959" s="373" t="str">
        <f>VLOOKUP(MOD(P959,4),色,2,FALSE)</f>
        <v>黄色い</v>
      </c>
      <c r="R959" s="291" t="str">
        <f>VLOOKUP(MOD(P959,13),銀河の音,2,FALSE)</f>
        <v>電気の</v>
      </c>
      <c r="S959" s="384" t="str">
        <f>VLOOKUP(MOD(P959,20),太陽の紋章,2,FALSE)</f>
        <v>種</v>
      </c>
      <c r="T959" s="97" t="s">
        <v>5987</v>
      </c>
    </row>
    <row r="960" spans="1:20" s="80" customFormat="1" ht="13.5" customHeight="1">
      <c r="A960" s="50" t="str">
        <f>VLOOKUP(MOD(E960,10),十干,2,FALSE)</f>
        <v>庚</v>
      </c>
      <c r="B960" s="199" t="str">
        <f>VLOOKUP(MOD(E960,12),十二支,3,FALSE)</f>
        <v xml:space="preserve">03 水 </v>
      </c>
      <c r="C960" s="200" t="str">
        <f>VLOOKUP(F960,星座,3,TRUE)</f>
        <v xml:space="preserve">09 火 </v>
      </c>
      <c r="D960" s="531">
        <v>14695</v>
      </c>
      <c r="E960" s="1">
        <f>IFERROR(YEAR(D960),LEFT(D960,4))</f>
        <v>1940</v>
      </c>
      <c r="F960" s="1" t="str">
        <f>IF(ISTEXT(D960),RIGHT(D960,5),TEXT(D960,"mm/dd"))</f>
        <v>03/25</v>
      </c>
      <c r="G960" s="1">
        <f>SUM(MID(E960,1,1),MID(E960,2,1),MID(E960,3,1),MID(E960,4,1),MID(F960,1,1),MID(F960,2,1),MID(F960,4,1),MID(F960,5,1))</f>
        <v>24</v>
      </c>
      <c r="H960" s="45">
        <f>IF(MOD(G960,9)=0,9,MOD(G960,9))</f>
        <v>6</v>
      </c>
      <c r="I960" s="45" t="str">
        <f>IFERROR(MID("日月火水木金土",WEEKDAY(D960),1),"")</f>
        <v>月</v>
      </c>
      <c r="J960" s="304" t="s">
        <v>5486</v>
      </c>
      <c r="K960" s="202" t="str">
        <f>VLOOKUP(F960,石と花メイン,3,FALSE)</f>
        <v>◆紅玉</v>
      </c>
      <c r="L960" s="297" t="str">
        <f>VLOOKUP(F960,石と花メイン,4,FALSE)</f>
        <v>蛇結茨【河原藤】</v>
      </c>
      <c r="M960" s="393">
        <f>IF(OR(MONTH(F960)&lt;7,AND(MONTH(F960)=7,DAY(F960)&lt;=25)),
MOD(SUM((E960-1901)*365,259),260),
MOD(SUM((E960-1900)*365,259),260))</f>
        <v>194</v>
      </c>
      <c r="N960" s="390">
        <f>IF(AND(MONTH(F960)=7,DAY(F960)&gt;25),1,
ROUNDDOWN((SUM(VLOOKUP(MONTH(F960),D暦変換用数値,2,FALSE),DAY(F960))/28)+1,0))</f>
        <v>9</v>
      </c>
      <c r="O960" s="205">
        <f>IF(AND(MONTH(F960)=7,DAY(F960)&gt;25),DAY(F960)-25,
MOD((SUM(VLOOKUP(MONTH(F960),D暦変換用数値,2,FALSE),DAY(F960))),28)+1)</f>
        <v>19</v>
      </c>
      <c r="P960" s="406">
        <f>IF(OR(MONTH(F960)&lt;7,AND(MONTH(F960)=7,DAY(F960)&lt;=25)),
MOD(SUM((E960-1901)*365,(N960-1)*28,O960,258),260),
MOD(SUM((E960-1900)*365,(N960-1)*28,O960,258),260))</f>
        <v>176</v>
      </c>
      <c r="Q960" s="373" t="str">
        <f>VLOOKUP(MOD(P960,4),色,2,FALSE)</f>
        <v>黄色い</v>
      </c>
      <c r="R960" s="291" t="str">
        <f>VLOOKUP(MOD(P960,13),銀河の音,2,FALSE)</f>
        <v>共振の</v>
      </c>
      <c r="S960" s="384" t="str">
        <f>VLOOKUP(MOD(P960,20),太陽の紋章,2,FALSE)</f>
        <v>戦士</v>
      </c>
      <c r="T960" s="98" t="s">
        <v>3736</v>
      </c>
    </row>
    <row r="961" spans="1:20" s="80" customFormat="1" ht="13.5" customHeight="1">
      <c r="A961" s="76" t="str">
        <f>VLOOKUP(MOD(E961,10),十干,2,FALSE)</f>
        <v>庚</v>
      </c>
      <c r="B961" s="199" t="str">
        <f>VLOOKUP(MOD(E961,12),十二支,3,FALSE)</f>
        <v xml:space="preserve">03 水 </v>
      </c>
      <c r="C961" s="200" t="str">
        <f>VLOOKUP(F961,星座,3,TRUE)</f>
        <v xml:space="preserve">09 火 </v>
      </c>
      <c r="D961" s="534">
        <v>14699</v>
      </c>
      <c r="E961" s="116">
        <f>IFERROR(YEAR(D961),LEFT(D961,4))</f>
        <v>1940</v>
      </c>
      <c r="F961" s="116" t="str">
        <f>IF(ISTEXT(D961),RIGHT(D961,5),TEXT(D961,"mm/dd"))</f>
        <v>03/29</v>
      </c>
      <c r="G961" s="116">
        <f>SUM(MID(E961,1,1),MID(E961,2,1),MID(E961,3,1),MID(E961,4,1),MID(F961,1,1),MID(F961,2,1),MID(F961,4,1),MID(F961,5,1))</f>
        <v>28</v>
      </c>
      <c r="H961" s="116">
        <f>IF(MOD(G961,9)=0,9,MOD(G961,9))</f>
        <v>1</v>
      </c>
      <c r="I961" s="116" t="str">
        <f>IFERROR(MID("日月火水木金土",WEEKDAY(D961),1),"")</f>
        <v>金</v>
      </c>
      <c r="J961" s="306" t="s">
        <v>7664</v>
      </c>
      <c r="K961" s="203" t="str">
        <f>VLOOKUP(F961,石と花メイン,3,FALSE)</f>
        <v>◆翠玉</v>
      </c>
      <c r="L961" s="299" t="str">
        <f>VLOOKUP(F961,石と花メイン,4,FALSE)</f>
        <v>貝母【編笠百合】</v>
      </c>
      <c r="M961" s="395">
        <f>IF(OR(MONTH(F961)&lt;7,AND(MONTH(F961)=7,DAY(F961)&lt;=25)),
MOD(SUM((E961-1901)*365,259),260),
MOD(SUM((E961-1900)*365,259),260))</f>
        <v>194</v>
      </c>
      <c r="N961" s="121">
        <f>IF(AND(MONTH(F961)=7,DAY(F961)&gt;25),1,
ROUNDDOWN((SUM(VLOOKUP(MONTH(F961),D暦変換用数値,2,FALSE),DAY(F961))/28)+1,0))</f>
        <v>9</v>
      </c>
      <c r="O961" s="117">
        <f>IF(AND(MONTH(F961)=7,DAY(F961)&gt;25),DAY(F961)-25,
MOD((SUM(VLOOKUP(MONTH(F961),D暦変換用数値,2,FALSE),DAY(F961))),28)+1)</f>
        <v>23</v>
      </c>
      <c r="P961" s="408">
        <f>IF(OR(MONTH(F961)&lt;7,AND(MONTH(F961)=7,DAY(F961)&lt;=25)),
MOD(SUM((E961-1901)*365,(N961-1)*28,O961,258),260),
MOD(SUM((E961-1900)*365,(N961-1)*28,O961,258),260))</f>
        <v>180</v>
      </c>
      <c r="Q961" s="373" t="str">
        <f>VLOOKUP(MOD(P961,4),色,2,FALSE)</f>
        <v>黄色い</v>
      </c>
      <c r="R961" s="291" t="str">
        <f>VLOOKUP(MOD(P961,13),銀河の音,2,FALSE)</f>
        <v>スペクトルの</v>
      </c>
      <c r="S961" s="384" t="str">
        <f>VLOOKUP(MOD(P961,20),太陽の紋章,2,FALSE)</f>
        <v>太陽</v>
      </c>
      <c r="T961" s="126" t="s">
        <v>7665</v>
      </c>
    </row>
    <row r="962" spans="1:20" s="80" customFormat="1" ht="13.5" customHeight="1">
      <c r="A962" s="50" t="str">
        <f>VLOOKUP(MOD(E962,10),十干,2,FALSE)</f>
        <v>庚</v>
      </c>
      <c r="B962" s="199" t="str">
        <f>VLOOKUP(MOD(E962,12),十二支,3,FALSE)</f>
        <v xml:space="preserve">03 水 </v>
      </c>
      <c r="C962" s="200" t="str">
        <f>VLOOKUP(F962,星座,3,TRUE)</f>
        <v xml:space="preserve">09 火 </v>
      </c>
      <c r="D962" s="531">
        <v>14706</v>
      </c>
      <c r="E962" s="1">
        <f>IFERROR(YEAR(D962),LEFT(D962,4))</f>
        <v>1940</v>
      </c>
      <c r="F962" s="1" t="str">
        <f>IF(ISTEXT(D962),RIGHT(D962,5),TEXT(D962,"mm/dd"))</f>
        <v>04/05</v>
      </c>
      <c r="G962" s="1">
        <f>SUM(MID(E962,1,1),MID(E962,2,1),MID(E962,3,1),MID(E962,4,1),MID(F962,1,1),MID(F962,2,1),MID(F962,4,1),MID(F962,5,1))</f>
        <v>23</v>
      </c>
      <c r="H962" s="45">
        <f>IF(MOD(G962,9)=0,9,MOD(G962,9))</f>
        <v>5</v>
      </c>
      <c r="I962" s="45" t="str">
        <f>IFERROR(MID("日月火水木金土",WEEKDAY(D962),1),"")</f>
        <v>金</v>
      </c>
      <c r="J962" s="304" t="s">
        <v>5487</v>
      </c>
      <c r="K962" s="202" t="str">
        <f>VLOOKUP(F962,石と花メイン,3,FALSE)</f>
        <v>◆翠玉</v>
      </c>
      <c r="L962" s="297" t="str">
        <f>VLOOKUP(F962,石と花メイン,4,FALSE)</f>
        <v>無花果【蓬莱柿】</v>
      </c>
      <c r="M962" s="393">
        <f>IF(OR(MONTH(F962)&lt;7,AND(MONTH(F962)=7,DAY(F962)&lt;=25)),
MOD(SUM((E962-1901)*365,259),260),
MOD(SUM((E962-1900)*365,259),260))</f>
        <v>194</v>
      </c>
      <c r="N962" s="390">
        <f>IF(AND(MONTH(F962)=7,DAY(F962)&gt;25),1,
ROUNDDOWN((SUM(VLOOKUP(MONTH(F962),D暦変換用数値,2,FALSE),DAY(F962))/28)+1,0))</f>
        <v>10</v>
      </c>
      <c r="O962" s="205">
        <f>IF(AND(MONTH(F962)=7,DAY(F962)&gt;25),DAY(F962)-25,
MOD((SUM(VLOOKUP(MONTH(F962),D暦変換用数値,2,FALSE),DAY(F962))),28)+1)</f>
        <v>2</v>
      </c>
      <c r="P962" s="406">
        <f>IF(OR(MONTH(F962)&lt;7,AND(MONTH(F962)=7,DAY(F962)&lt;=25)),
MOD(SUM((E962-1901)*365,(N962-1)*28,O962,258),260),
MOD(SUM((E962-1900)*365,(N962-1)*28,O962,258),260))</f>
        <v>187</v>
      </c>
      <c r="Q962" s="374" t="str">
        <f>VLOOKUP(MOD(P962,4),色,2,FALSE)</f>
        <v>青い</v>
      </c>
      <c r="R962" s="292" t="str">
        <f>VLOOKUP(MOD(P962,13),銀河の音,2,FALSE)</f>
        <v>倍音の</v>
      </c>
      <c r="S962" s="385" t="str">
        <f>VLOOKUP(MOD(P962,20),太陽の紋章,2,FALSE)</f>
        <v>手</v>
      </c>
      <c r="T962" s="98" t="s">
        <v>3736</v>
      </c>
    </row>
    <row r="963" spans="1:20" s="80" customFormat="1" ht="13.5" customHeight="1">
      <c r="A963" s="50" t="str">
        <f>VLOOKUP(MOD(E963,10),十干,2,FALSE)</f>
        <v>庚</v>
      </c>
      <c r="B963" s="199" t="str">
        <f>VLOOKUP(MOD(E963,12),十二支,3,FALSE)</f>
        <v xml:space="preserve">03 水 </v>
      </c>
      <c r="C963" s="200" t="str">
        <f>VLOOKUP(F963,星座,3,TRUE)</f>
        <v xml:space="preserve">09 火 </v>
      </c>
      <c r="D963" s="531">
        <v>14709</v>
      </c>
      <c r="E963" s="1">
        <f>IFERROR(YEAR(D963),LEFT(D963,4))</f>
        <v>1940</v>
      </c>
      <c r="F963" s="1" t="str">
        <f>IF(ISTEXT(D963),RIGHT(D963,5),TEXT(D963,"mm/dd"))</f>
        <v>04/08</v>
      </c>
      <c r="G963" s="1">
        <f>SUM(MID(E963,1,1),MID(E963,2,1),MID(E963,3,1),MID(E963,4,1),MID(F963,1,1),MID(F963,2,1),MID(F963,4,1),MID(F963,5,1))</f>
        <v>26</v>
      </c>
      <c r="H963" s="45">
        <f>IF(MOD(G963,9)=0,9,MOD(G963,9))</f>
        <v>8</v>
      </c>
      <c r="I963" s="45" t="str">
        <f>IFERROR(MID("日月火水木金土",WEEKDAY(D963),1),"")</f>
        <v>月</v>
      </c>
      <c r="J963" s="304" t="s">
        <v>5488</v>
      </c>
      <c r="K963" s="202" t="str">
        <f>VLOOKUP(F963,石と花メイン,3,FALSE)</f>
        <v>◆紅玉</v>
      </c>
      <c r="L963" s="297" t="str">
        <f>VLOOKUP(F963,石と花メイン,4,FALSE)</f>
        <v>錨草/碇草【三枝九葉草】</v>
      </c>
      <c r="M963" s="393">
        <f>IF(OR(MONTH(F963)&lt;7,AND(MONTH(F963)=7,DAY(F963)&lt;=25)),
MOD(SUM((E963-1901)*365,259),260),
MOD(SUM((E963-1900)*365,259),260))</f>
        <v>194</v>
      </c>
      <c r="N963" s="390">
        <f>IF(AND(MONTH(F963)=7,DAY(F963)&gt;25),1,
ROUNDDOWN((SUM(VLOOKUP(MONTH(F963),D暦変換用数値,2,FALSE),DAY(F963))/28)+1,0))</f>
        <v>10</v>
      </c>
      <c r="O963" s="205">
        <f>IF(AND(MONTH(F963)=7,DAY(F963)&gt;25),DAY(F963)-25,
MOD((SUM(VLOOKUP(MONTH(F963),D暦変換用数値,2,FALSE),DAY(F963))),28)+1)</f>
        <v>5</v>
      </c>
      <c r="P963" s="406">
        <f>IF(OR(MONTH(F963)&lt;7,AND(MONTH(F963)=7,DAY(F963)&lt;=25)),
MOD(SUM((E963-1901)*365,(N963-1)*28,O963,258),260),
MOD(SUM((E963-1900)*365,(N963-1)*28,O963,258),260))</f>
        <v>190</v>
      </c>
      <c r="Q963" s="375" t="str">
        <f>VLOOKUP(MOD(P963,4),色,2,FALSE)</f>
        <v>白い</v>
      </c>
      <c r="R963" s="293" t="str">
        <f>VLOOKUP(MOD(P963,13),銀河の音,2,FALSE)</f>
        <v>銀河の</v>
      </c>
      <c r="S963" s="386" t="str">
        <f>VLOOKUP(MOD(P963,20),太陽の紋章,2,FALSE)</f>
        <v>犬</v>
      </c>
      <c r="T963" s="99" t="s">
        <v>5988</v>
      </c>
    </row>
    <row r="964" spans="1:20" s="80" customFormat="1" ht="13.5" customHeight="1">
      <c r="A964" s="50" t="str">
        <f>VLOOKUP(MOD(E964,10),十干,2,FALSE)</f>
        <v>庚</v>
      </c>
      <c r="B964" s="199" t="str">
        <f>VLOOKUP(MOD(E964,12),十二支,3,FALSE)</f>
        <v xml:space="preserve">03 水 </v>
      </c>
      <c r="C964" s="200" t="str">
        <f>VLOOKUP(F964,星座,3,TRUE)</f>
        <v xml:space="preserve">09 火 </v>
      </c>
      <c r="D964" s="531">
        <v>14715</v>
      </c>
      <c r="E964" s="1">
        <f>IFERROR(YEAR(D964),LEFT(D964,4))</f>
        <v>1940</v>
      </c>
      <c r="F964" s="1" t="str">
        <f>IF(ISTEXT(D964),RIGHT(D964,5),TEXT(D964,"mm/dd"))</f>
        <v>04/14</v>
      </c>
      <c r="G964" s="1">
        <f>SUM(MID(E964,1,1),MID(E964,2,1),MID(E964,3,1),MID(E964,4,1),MID(F964,1,1),MID(F964,2,1),MID(F964,4,1),MID(F964,5,1))</f>
        <v>23</v>
      </c>
      <c r="H964" s="45">
        <f>IF(MOD(G964,9)=0,9,MOD(G964,9))</f>
        <v>5</v>
      </c>
      <c r="I964" s="45" t="str">
        <f>IFERROR(MID("日月火水木金土",WEEKDAY(D964),1),"")</f>
        <v>日</v>
      </c>
      <c r="J964" s="304" t="s">
        <v>5489</v>
      </c>
      <c r="K964" s="202" t="str">
        <f>VLOOKUP(F964,石と花メイン,3,FALSE)</f>
        <v>●蛋白石</v>
      </c>
      <c r="L964" s="297" t="str">
        <f>VLOOKUP(F964,石と花メイン,4,FALSE)</f>
        <v>灯台躑躅/満天星</v>
      </c>
      <c r="M964" s="393">
        <f>IF(OR(MONTH(F964)&lt;7,AND(MONTH(F964)=7,DAY(F964)&lt;=25)),
MOD(SUM((E964-1901)*365,259),260),
MOD(SUM((E964-1900)*365,259),260))</f>
        <v>194</v>
      </c>
      <c r="N964" s="390">
        <f>IF(AND(MONTH(F964)=7,DAY(F964)&gt;25),1,
ROUNDDOWN((SUM(VLOOKUP(MONTH(F964),D暦変換用数値,2,FALSE),DAY(F964))/28)+1,0))</f>
        <v>10</v>
      </c>
      <c r="O964" s="205">
        <f>IF(AND(MONTH(F964)=7,DAY(F964)&gt;25),DAY(F964)-25,
MOD((SUM(VLOOKUP(MONTH(F964),D暦変換用数値,2,FALSE),DAY(F964))),28)+1)</f>
        <v>11</v>
      </c>
      <c r="P964" s="406">
        <f>IF(OR(MONTH(F964)&lt;7,AND(MONTH(F964)=7,DAY(F964)&lt;=25)),
MOD(SUM((E964-1901)*365,(N964-1)*28,O964,258),260),
MOD(SUM((E964-1900)*365,(N964-1)*28,O964,258),260))</f>
        <v>196</v>
      </c>
      <c r="Q964" s="373" t="str">
        <f>VLOOKUP(MOD(P964,4),色,2,FALSE)</f>
        <v>黄色い</v>
      </c>
      <c r="R964" s="291" t="str">
        <f>VLOOKUP(MOD(P964,13),銀河の音,2,FALSE)</f>
        <v>磁気の</v>
      </c>
      <c r="S964" s="384" t="str">
        <f>VLOOKUP(MOD(P964,20),太陽の紋章,2,FALSE)</f>
        <v>戦士</v>
      </c>
      <c r="T964" s="97" t="s">
        <v>123</v>
      </c>
    </row>
    <row r="965" spans="1:20" s="80" customFormat="1" ht="13.5" customHeight="1">
      <c r="A965" s="50" t="str">
        <f>VLOOKUP(MOD(E965,10),十干,2,FALSE)</f>
        <v>壬</v>
      </c>
      <c r="B965" s="199" t="str">
        <f>VLOOKUP(MOD(E965,12),十二支,3,FALSE)</f>
        <v xml:space="preserve">03 水 </v>
      </c>
      <c r="C965" s="200" t="str">
        <f>VLOOKUP(F965,星座,3,TRUE)</f>
        <v xml:space="preserve">09 火 </v>
      </c>
      <c r="D965" s="531">
        <v>19079</v>
      </c>
      <c r="E965" s="1">
        <f>IFERROR(YEAR(D965),LEFT(D965,4))</f>
        <v>1952</v>
      </c>
      <c r="F965" s="1" t="str">
        <f>IF(ISTEXT(D965),RIGHT(D965,5),TEXT(D965,"mm/dd"))</f>
        <v>03/26</v>
      </c>
      <c r="G965" s="1">
        <f>SUM(MID(E965,1,1),MID(E965,2,1),MID(E965,3,1),MID(E965,4,1),MID(F965,1,1),MID(F965,2,1),MID(F965,4,1),MID(F965,5,1))</f>
        <v>28</v>
      </c>
      <c r="H965" s="45">
        <f>IF(MOD(G965,9)=0,9,MOD(G965,9))</f>
        <v>1</v>
      </c>
      <c r="I965" s="45" t="str">
        <f>IFERROR(MID("日月火水木金土",WEEKDAY(D965),1),"")</f>
        <v>水</v>
      </c>
      <c r="J965" s="304" t="s">
        <v>5490</v>
      </c>
      <c r="K965" s="202" t="str">
        <f>VLOOKUP(F965,石と花メイン,3,FALSE)</f>
        <v>◆黄玉</v>
      </c>
      <c r="L965" s="297" t="str">
        <f>VLOOKUP(F965,石と花メイン,4,FALSE)</f>
        <v>花韮【西洋甘菜】</v>
      </c>
      <c r="M965" s="393">
        <f>IF(OR(MONTH(F965)&lt;7,AND(MONTH(F965)=7,DAY(F965)&lt;=25)),
MOD(SUM((E965-1901)*365,259),260),
MOD(SUM((E965-1900)*365,259),260))</f>
        <v>154</v>
      </c>
      <c r="N965" s="390">
        <f>IF(AND(MONTH(F965)=7,DAY(F965)&gt;25),1,
ROUNDDOWN((SUM(VLOOKUP(MONTH(F965),D暦変換用数値,2,FALSE),DAY(F965))/28)+1,0))</f>
        <v>9</v>
      </c>
      <c r="O965" s="205">
        <f>IF(AND(MONTH(F965)=7,DAY(F965)&gt;25),DAY(F965)-25,
MOD((SUM(VLOOKUP(MONTH(F965),D暦変換用数値,2,FALSE),DAY(F965))),28)+1)</f>
        <v>20</v>
      </c>
      <c r="P965" s="406">
        <f>IF(OR(MONTH(F965)&lt;7,AND(MONTH(F965)=7,DAY(F965)&lt;=25)),
MOD(SUM((E965-1901)*365,(N965-1)*28,O965,258),260),
MOD(SUM((E965-1900)*365,(N965-1)*28,O965,258),260))</f>
        <v>137</v>
      </c>
      <c r="Q965" s="372" t="str">
        <f>VLOOKUP(MOD(P965,4),色,2,FALSE)</f>
        <v>赤い</v>
      </c>
      <c r="R965" s="290" t="str">
        <f>VLOOKUP(MOD(P965,13),銀河の音,2,FALSE)</f>
        <v>共振の</v>
      </c>
      <c r="S965" s="383" t="str">
        <f>VLOOKUP(MOD(P965,20),太陽の紋章,2,FALSE)</f>
        <v>地球</v>
      </c>
      <c r="T965" s="98" t="s">
        <v>3736</v>
      </c>
    </row>
    <row r="966" spans="1:20" s="80" customFormat="1" ht="13.5" customHeight="1">
      <c r="A966" s="282" t="str">
        <f>VLOOKUP(MOD(E966,10),十干,2,FALSE)</f>
        <v>壬</v>
      </c>
      <c r="B966" s="283" t="str">
        <f>VLOOKUP(MOD(E966,12),十二支,3,FALSE)</f>
        <v xml:space="preserve">03 水 </v>
      </c>
      <c r="C966" s="284" t="str">
        <f>VLOOKUP(F966,星座,3,TRUE)</f>
        <v xml:space="preserve">09 火 </v>
      </c>
      <c r="D966" s="533">
        <v>19080</v>
      </c>
      <c r="E966" s="83">
        <f>IFERROR(YEAR(D966),LEFT(D966,4))</f>
        <v>1952</v>
      </c>
      <c r="F966" s="83" t="str">
        <f>IF(ISTEXT(D966),RIGHT(D966,5),TEXT(D966,"mm/dd"))</f>
        <v>03/27</v>
      </c>
      <c r="G966" s="83">
        <f>SUM(MID(E966,1,1),MID(E966,2,1),MID(E966,3,1),MID(E966,4,1),MID(F966,1,1),MID(F966,2,1),MID(F966,4,1),MID(F966,5,1))</f>
        <v>29</v>
      </c>
      <c r="H966" s="83">
        <f>IF(MOD(G966,9)=0,9,MOD(G966,9))</f>
        <v>2</v>
      </c>
      <c r="I966" s="83" t="str">
        <f>IFERROR(MID("日月火水木金土",WEEKDAY(D966),1),"")</f>
        <v>木</v>
      </c>
      <c r="J966" s="303" t="s">
        <v>1133</v>
      </c>
      <c r="K966" s="87" t="str">
        <f>VLOOKUP(F966,石と花メイン,3,FALSE)</f>
        <v>□水晶</v>
      </c>
      <c r="L966" s="296" t="str">
        <f>VLOOKUP(F966,石と花メイン,4,FALSE)</f>
        <v>巾着草【カルセオラリア】</v>
      </c>
      <c r="M966" s="392">
        <f>IF(OR(MONTH(F966)&lt;7,AND(MONTH(F966)=7,DAY(F966)&lt;=25)),
MOD(SUM((E966-1901)*365,259),260),
MOD(SUM((E966-1900)*365,259),260))</f>
        <v>154</v>
      </c>
      <c r="N966" s="330">
        <f>IF(AND(MONTH(F966)=7,DAY(F966)&gt;25),1,
ROUNDDOWN((SUM(VLOOKUP(MONTH(F966),D暦変換用数値,2,FALSE),DAY(F966))/28)+1,0))</f>
        <v>9</v>
      </c>
      <c r="O966" s="84">
        <f>IF(AND(MONTH(F966)=7,DAY(F966)&gt;25),DAY(F966)-25,
MOD((SUM(VLOOKUP(MONTH(F966),D暦変換用数値,2,FALSE),DAY(F966))),28)+1)</f>
        <v>21</v>
      </c>
      <c r="P966" s="405">
        <f>IF(OR(MONTH(F966)&lt;7,AND(MONTH(F966)=7,DAY(F966)&lt;=25)),
MOD(SUM((E966-1901)*365,(N966-1)*28,O966,258),260),
MOD(SUM((E966-1900)*365,(N966-1)*28,O966,258),260))</f>
        <v>138</v>
      </c>
      <c r="Q966" s="371" t="str">
        <f>VLOOKUP(MOD(P966,4),色,2,FALSE)</f>
        <v>白い</v>
      </c>
      <c r="R966" s="289" t="str">
        <f>VLOOKUP(MOD(P966,13),銀河の音,2,FALSE)</f>
        <v>銀河の</v>
      </c>
      <c r="S966" s="382" t="str">
        <f>VLOOKUP(MOD(P966,20),太陽の紋章,2,FALSE)</f>
        <v>鏡</v>
      </c>
      <c r="T966" s="95" t="s">
        <v>3782</v>
      </c>
    </row>
    <row r="967" spans="1:20" s="80" customFormat="1" ht="13.5" customHeight="1">
      <c r="A967" s="282" t="str">
        <f>VLOOKUP(MOD(E967,10),十干,2,FALSE)</f>
        <v>壬</v>
      </c>
      <c r="B967" s="283" t="str">
        <f>VLOOKUP(MOD(E967,12),十二支,3,FALSE)</f>
        <v xml:space="preserve">03 水 </v>
      </c>
      <c r="C967" s="284" t="str">
        <f>VLOOKUP(F967,星座,3,TRUE)</f>
        <v xml:space="preserve">09 火 </v>
      </c>
      <c r="D967" s="533">
        <v>19084</v>
      </c>
      <c r="E967" s="83">
        <f>IFERROR(YEAR(D967),LEFT(D967,4))</f>
        <v>1952</v>
      </c>
      <c r="F967" s="83" t="str">
        <f>IF(ISTEXT(D967),RIGHT(D967,5),TEXT(D967,"mm/dd"))</f>
        <v>03/31</v>
      </c>
      <c r="G967" s="83">
        <f>SUM(MID(E967,1,1),MID(E967,2,1),MID(E967,3,1),MID(E967,4,1),MID(F967,1,1),MID(F967,2,1),MID(F967,4,1),MID(F967,5,1))</f>
        <v>24</v>
      </c>
      <c r="H967" s="83">
        <f>IF(MOD(G967,9)=0,9,MOD(G967,9))</f>
        <v>6</v>
      </c>
      <c r="I967" s="83" t="str">
        <f>IFERROR(MID("日月火水木金土",WEEKDAY(D967),1),"")</f>
        <v>月</v>
      </c>
      <c r="J967" s="303" t="s">
        <v>1134</v>
      </c>
      <c r="K967" s="87" t="str">
        <f>VLOOKUP(F967,石と花メイン,3,FALSE)</f>
        <v>□水晶</v>
      </c>
      <c r="L967" s="296" t="str">
        <f>VLOOKUP(F967,石と花メイン,4,FALSE)</f>
        <v>苺【和蘭苺】</v>
      </c>
      <c r="M967" s="392">
        <f>IF(OR(MONTH(F967)&lt;7,AND(MONTH(F967)=7,DAY(F967)&lt;=25)),
MOD(SUM((E967-1901)*365,259),260),
MOD(SUM((E967-1900)*365,259),260))</f>
        <v>154</v>
      </c>
      <c r="N967" s="330">
        <f>IF(AND(MONTH(F967)=7,DAY(F967)&gt;25),1,
ROUNDDOWN((SUM(VLOOKUP(MONTH(F967),D暦変換用数値,2,FALSE),DAY(F967))/28)+1,0))</f>
        <v>9</v>
      </c>
      <c r="O967" s="84">
        <f>IF(AND(MONTH(F967)=7,DAY(F967)&gt;25),DAY(F967)-25,
MOD((SUM(VLOOKUP(MONTH(F967),D暦変換用数値,2,FALSE),DAY(F967))),28)+1)</f>
        <v>25</v>
      </c>
      <c r="P967" s="405">
        <f>IF(OR(MONTH(F967)&lt;7,AND(MONTH(F967)=7,DAY(F967)&lt;=25)),
MOD(SUM((E967-1901)*365,(N967-1)*28,O967,258),260),
MOD(SUM((E967-1900)*365,(N967-1)*28,O967,258),260))</f>
        <v>142</v>
      </c>
      <c r="Q967" s="371" t="str">
        <f>VLOOKUP(MOD(P967,4),色,2,FALSE)</f>
        <v>白い</v>
      </c>
      <c r="R967" s="289" t="str">
        <f>VLOOKUP(MOD(P967,13),銀河の音,2,FALSE)</f>
        <v>水晶の</v>
      </c>
      <c r="S967" s="382" t="str">
        <f>VLOOKUP(MOD(P967,20),太陽の紋章,2,FALSE)</f>
        <v>風</v>
      </c>
      <c r="T967" s="109" t="s">
        <v>3347</v>
      </c>
    </row>
    <row r="968" spans="1:20" s="80" customFormat="1" ht="13.5" customHeight="1">
      <c r="A968" s="50" t="str">
        <f>VLOOKUP(MOD(E968,10),十干,2,FALSE)</f>
        <v>壬</v>
      </c>
      <c r="B968" s="199" t="str">
        <f>VLOOKUP(MOD(E968,12),十二支,3,FALSE)</f>
        <v xml:space="preserve">03 水 </v>
      </c>
      <c r="C968" s="200" t="str">
        <f>VLOOKUP(F968,星座,3,TRUE)</f>
        <v xml:space="preserve">09 火 </v>
      </c>
      <c r="D968" s="531">
        <v>19085</v>
      </c>
      <c r="E968" s="1">
        <f>IFERROR(YEAR(D968),LEFT(D968,4))</f>
        <v>1952</v>
      </c>
      <c r="F968" s="1" t="str">
        <f>IF(ISTEXT(D968),RIGHT(D968,5),TEXT(D968,"mm/dd"))</f>
        <v>04/01</v>
      </c>
      <c r="G968" s="1">
        <f>SUM(MID(E968,1,1),MID(E968,2,1),MID(E968,3,1),MID(E968,4,1),MID(F968,1,1),MID(F968,2,1),MID(F968,4,1),MID(F968,5,1))</f>
        <v>22</v>
      </c>
      <c r="H968" s="45">
        <f>IF(MOD(G968,9)=0,9,MOD(G968,9))</f>
        <v>4</v>
      </c>
      <c r="I968" s="45" t="str">
        <f>IFERROR(MID("日月火水木金土",WEEKDAY(D968),1),"")</f>
        <v>火</v>
      </c>
      <c r="J968" s="304" t="s">
        <v>5491</v>
      </c>
      <c r="K968" s="202" t="str">
        <f>VLOOKUP(F968,石と花メイン,3,FALSE)</f>
        <v>◇金剛石</v>
      </c>
      <c r="L968" s="297" t="str">
        <f>VLOOKUP(F968,石と花メイン,4,FALSE)</f>
        <v>桜</v>
      </c>
      <c r="M968" s="393">
        <f>IF(OR(MONTH(F968)&lt;7,AND(MONTH(F968)=7,DAY(F968)&lt;=25)),
MOD(SUM((E968-1901)*365,259),260),
MOD(SUM((E968-1900)*365,259),260))</f>
        <v>154</v>
      </c>
      <c r="N968" s="390">
        <f>IF(AND(MONTH(F968)=7,DAY(F968)&gt;25),1,
ROUNDDOWN((SUM(VLOOKUP(MONTH(F968),D暦変換用数値,2,FALSE),DAY(F968))/28)+1,0))</f>
        <v>9</v>
      </c>
      <c r="O968" s="205">
        <f>IF(AND(MONTH(F968)=7,DAY(F968)&gt;25),DAY(F968)-25,
MOD((SUM(VLOOKUP(MONTH(F968),D暦変換用数値,2,FALSE),DAY(F968))),28)+1)</f>
        <v>26</v>
      </c>
      <c r="P968" s="406">
        <f>IF(OR(MONTH(F968)&lt;7,AND(MONTH(F968)=7,DAY(F968)&lt;=25)),
MOD(SUM((E968-1901)*365,(N968-1)*28,O968,258),260),
MOD(SUM((E968-1900)*365,(N968-1)*28,O968,258),260))</f>
        <v>143</v>
      </c>
      <c r="Q968" s="374" t="str">
        <f>VLOOKUP(MOD(P968,4),色,2,FALSE)</f>
        <v>青い</v>
      </c>
      <c r="R968" s="292" t="str">
        <f>VLOOKUP(MOD(P968,13),銀河の音,2,FALSE)</f>
        <v>宇宙の</v>
      </c>
      <c r="S968" s="385" t="str">
        <f>VLOOKUP(MOD(P968,20),太陽の紋章,2,FALSE)</f>
        <v>夜</v>
      </c>
      <c r="T968" s="97" t="s">
        <v>5989</v>
      </c>
    </row>
    <row r="969" spans="1:20" s="80" customFormat="1" ht="13.5" customHeight="1">
      <c r="A969" s="50" t="str">
        <f>VLOOKUP(MOD(E969,10),十干,2,FALSE)</f>
        <v>壬</v>
      </c>
      <c r="B969" s="199" t="str">
        <f>VLOOKUP(MOD(E969,12),十二支,3,FALSE)</f>
        <v xml:space="preserve">03 水 </v>
      </c>
      <c r="C969" s="200" t="str">
        <f>VLOOKUP(F969,星座,3,TRUE)</f>
        <v xml:space="preserve">09 火 </v>
      </c>
      <c r="D969" s="531">
        <v>19087</v>
      </c>
      <c r="E969" s="1">
        <f>IFERROR(YEAR(D969),LEFT(D969,4))</f>
        <v>1952</v>
      </c>
      <c r="F969" s="1" t="str">
        <f>IF(ISTEXT(D969),RIGHT(D969,5),TEXT(D969,"mm/dd"))</f>
        <v>04/03</v>
      </c>
      <c r="G969" s="1">
        <f>SUM(MID(E969,1,1),MID(E969,2,1),MID(E969,3,1),MID(E969,4,1),MID(F969,1,1),MID(F969,2,1),MID(F969,4,1),MID(F969,5,1))</f>
        <v>24</v>
      </c>
      <c r="H969" s="45">
        <f>IF(MOD(G969,9)=0,9,MOD(G969,9))</f>
        <v>6</v>
      </c>
      <c r="I969" s="45" t="str">
        <f>IFERROR(MID("日月火水木金土",WEEKDAY(D969),1),"")</f>
        <v>木</v>
      </c>
      <c r="J969" s="304" t="s">
        <v>5492</v>
      </c>
      <c r="K969" s="202" t="str">
        <f>VLOOKUP(F969,石と花メイン,3,FALSE)</f>
        <v>◆青玉</v>
      </c>
      <c r="L969" s="297" t="str">
        <f>VLOOKUP(F969,石と花メイン,4,FALSE)</f>
        <v>喇叭水仙【雪中花】</v>
      </c>
      <c r="M969" s="393">
        <f>IF(OR(MONTH(F969)&lt;7,AND(MONTH(F969)=7,DAY(F969)&lt;=25)),
MOD(SUM((E969-1901)*365,259),260),
MOD(SUM((E969-1900)*365,259),260))</f>
        <v>154</v>
      </c>
      <c r="N969" s="390">
        <f>IF(AND(MONTH(F969)=7,DAY(F969)&gt;25),1,
ROUNDDOWN((SUM(VLOOKUP(MONTH(F969),D暦変換用数値,2,FALSE),DAY(F969))/28)+1,0))</f>
        <v>9</v>
      </c>
      <c r="O969" s="205">
        <f>IF(AND(MONTH(F969)=7,DAY(F969)&gt;25),DAY(F969)-25,
MOD((SUM(VLOOKUP(MONTH(F969),D暦変換用数値,2,FALSE),DAY(F969))),28)+1)</f>
        <v>28</v>
      </c>
      <c r="P969" s="406">
        <f>IF(OR(MONTH(F969)&lt;7,AND(MONTH(F969)=7,DAY(F969)&lt;=25)),
MOD(SUM((E969-1901)*365,(N969-1)*28,O969,258),260),
MOD(SUM((E969-1900)*365,(N969-1)*28,O969,258),260))</f>
        <v>145</v>
      </c>
      <c r="Q969" s="372" t="str">
        <f>VLOOKUP(MOD(P969,4),色,2,FALSE)</f>
        <v>赤い</v>
      </c>
      <c r="R969" s="290" t="str">
        <f>VLOOKUP(MOD(P969,13),銀河の音,2,FALSE)</f>
        <v>月の</v>
      </c>
      <c r="S969" s="383" t="str">
        <f>VLOOKUP(MOD(P969,20),太陽の紋章,2,FALSE)</f>
        <v>蛇</v>
      </c>
      <c r="T969" s="98" t="s">
        <v>3736</v>
      </c>
    </row>
    <row r="970" spans="1:20" s="80" customFormat="1" ht="13.5" customHeight="1">
      <c r="A970" s="50" t="str">
        <f>VLOOKUP(MOD(E970,10),十干,2,FALSE)</f>
        <v>壬</v>
      </c>
      <c r="B970" s="199" t="str">
        <f>VLOOKUP(MOD(E970,12),十二支,3,FALSE)</f>
        <v xml:space="preserve">03 水 </v>
      </c>
      <c r="C970" s="200" t="str">
        <f>VLOOKUP(F970,星座,3,TRUE)</f>
        <v xml:space="preserve">09 火 </v>
      </c>
      <c r="D970" s="531">
        <v>19092</v>
      </c>
      <c r="E970" s="1">
        <f>IFERROR(YEAR(D970),LEFT(D970,4))</f>
        <v>1952</v>
      </c>
      <c r="F970" s="1" t="str">
        <f>IF(ISTEXT(D970),RIGHT(D970,5),TEXT(D970,"mm/dd"))</f>
        <v>04/08</v>
      </c>
      <c r="G970" s="1">
        <f>SUM(MID(E970,1,1),MID(E970,2,1),MID(E970,3,1),MID(E970,4,1),MID(F970,1,1),MID(F970,2,1),MID(F970,4,1),MID(F970,5,1))</f>
        <v>29</v>
      </c>
      <c r="H970" s="45">
        <f>IF(MOD(G970,9)=0,9,MOD(G970,9))</f>
        <v>2</v>
      </c>
      <c r="I970" s="45" t="str">
        <f>IFERROR(MID("日月火水木金土",WEEKDAY(D970),1),"")</f>
        <v>火</v>
      </c>
      <c r="J970" s="304" t="s">
        <v>5493</v>
      </c>
      <c r="K970" s="202" t="str">
        <f>VLOOKUP(F970,石と花メイン,3,FALSE)</f>
        <v>◆紅玉</v>
      </c>
      <c r="L970" s="297" t="str">
        <f>VLOOKUP(F970,石と花メイン,4,FALSE)</f>
        <v>錨草/碇草【三枝九葉草】</v>
      </c>
      <c r="M970" s="393">
        <f>IF(OR(MONTH(F970)&lt;7,AND(MONTH(F970)=7,DAY(F970)&lt;=25)),
MOD(SUM((E970-1901)*365,259),260),
MOD(SUM((E970-1900)*365,259),260))</f>
        <v>154</v>
      </c>
      <c r="N970" s="390">
        <f>IF(AND(MONTH(F970)=7,DAY(F970)&gt;25),1,
ROUNDDOWN((SUM(VLOOKUP(MONTH(F970),D暦変換用数値,2,FALSE),DAY(F970))/28)+1,0))</f>
        <v>10</v>
      </c>
      <c r="O970" s="205">
        <f>IF(AND(MONTH(F970)=7,DAY(F970)&gt;25),DAY(F970)-25,
MOD((SUM(VLOOKUP(MONTH(F970),D暦変換用数値,2,FALSE),DAY(F970))),28)+1)</f>
        <v>5</v>
      </c>
      <c r="P970" s="406">
        <f>IF(OR(MONTH(F970)&lt;7,AND(MONTH(F970)=7,DAY(F970)&lt;=25)),
MOD(SUM((E970-1901)*365,(N970-1)*28,O970,258),260),
MOD(SUM((E970-1900)*365,(N970-1)*28,O970,258),260))</f>
        <v>150</v>
      </c>
      <c r="Q970" s="375" t="str">
        <f>VLOOKUP(MOD(P970,4),色,2,FALSE)</f>
        <v>白い</v>
      </c>
      <c r="R970" s="293" t="str">
        <f>VLOOKUP(MOD(P970,13),銀河の音,2,FALSE)</f>
        <v>共振の</v>
      </c>
      <c r="S970" s="386" t="str">
        <f>VLOOKUP(MOD(P970,20),太陽の紋章,2,FALSE)</f>
        <v>犬</v>
      </c>
      <c r="T970" s="98" t="s">
        <v>3736</v>
      </c>
    </row>
    <row r="971" spans="1:20" s="80" customFormat="1" ht="13.5" customHeight="1">
      <c r="A971" s="50" t="str">
        <f>VLOOKUP(MOD(E971,10),十干,2,FALSE)</f>
        <v>壬</v>
      </c>
      <c r="B971" s="199" t="str">
        <f>VLOOKUP(MOD(E971,12),十二支,3,FALSE)</f>
        <v xml:space="preserve">03 水 </v>
      </c>
      <c r="C971" s="200" t="str">
        <f>VLOOKUP(F971,星座,3,TRUE)</f>
        <v xml:space="preserve">09 火 </v>
      </c>
      <c r="D971" s="531">
        <v>19094</v>
      </c>
      <c r="E971" s="1">
        <f>IFERROR(YEAR(D971),LEFT(D971,4))</f>
        <v>1952</v>
      </c>
      <c r="F971" s="1" t="str">
        <f>IF(ISTEXT(D971),RIGHT(D971,5),TEXT(D971,"mm/dd"))</f>
        <v>04/10</v>
      </c>
      <c r="G971" s="1">
        <f>SUM(MID(E971,1,1),MID(E971,2,1),MID(E971,3,1),MID(E971,4,1),MID(F971,1,1),MID(F971,2,1),MID(F971,4,1),MID(F971,5,1))</f>
        <v>22</v>
      </c>
      <c r="H971" s="45">
        <f>IF(MOD(G971,9)=0,9,MOD(G971,9))</f>
        <v>4</v>
      </c>
      <c r="I971" s="45" t="str">
        <f>IFERROR(MID("日月火水木金土",WEEKDAY(D971),1),"")</f>
        <v>木</v>
      </c>
      <c r="J971" s="304" t="s">
        <v>5494</v>
      </c>
      <c r="K971" s="202" t="str">
        <f>VLOOKUP(F971,石と花メイン,3,FALSE)</f>
        <v>□水晶</v>
      </c>
      <c r="L971" s="297" t="str">
        <f>VLOOKUP(F971,石と花メイン,4,FALSE)</f>
        <v>九輪草【七階草】</v>
      </c>
      <c r="M971" s="393">
        <f>IF(OR(MONTH(F971)&lt;7,AND(MONTH(F971)=7,DAY(F971)&lt;=25)),
MOD(SUM((E971-1901)*365,259),260),
MOD(SUM((E971-1900)*365,259),260))</f>
        <v>154</v>
      </c>
      <c r="N971" s="390">
        <f>IF(AND(MONTH(F971)=7,DAY(F971)&gt;25),1,
ROUNDDOWN((SUM(VLOOKUP(MONTH(F971),D暦変換用数値,2,FALSE),DAY(F971))/28)+1,0))</f>
        <v>10</v>
      </c>
      <c r="O971" s="205">
        <f>IF(AND(MONTH(F971)=7,DAY(F971)&gt;25),DAY(F971)-25,
MOD((SUM(VLOOKUP(MONTH(F971),D暦変換用数値,2,FALSE),DAY(F971))),28)+1)</f>
        <v>7</v>
      </c>
      <c r="P971" s="406">
        <f>IF(OR(MONTH(F971)&lt;7,AND(MONTH(F971)=7,DAY(F971)&lt;=25)),
MOD(SUM((E971-1901)*365,(N971-1)*28,O971,258),260),
MOD(SUM((E971-1900)*365,(N971-1)*28,O971,258),260))</f>
        <v>152</v>
      </c>
      <c r="Q971" s="373" t="str">
        <f>VLOOKUP(MOD(P971,4),色,2,FALSE)</f>
        <v>黄色い</v>
      </c>
      <c r="R971" s="291" t="str">
        <f>VLOOKUP(MOD(P971,13),銀河の音,2,FALSE)</f>
        <v>太陽の</v>
      </c>
      <c r="S971" s="384" t="str">
        <f>VLOOKUP(MOD(P971,20),太陽の紋章,2,FALSE)</f>
        <v>人</v>
      </c>
      <c r="T971" s="103" t="s">
        <v>2514</v>
      </c>
    </row>
    <row r="972" spans="1:20" s="80" customFormat="1" ht="13.5" customHeight="1">
      <c r="A972" s="50" t="str">
        <f>VLOOKUP(MOD(E972,10),十干,2,FALSE)</f>
        <v>壬</v>
      </c>
      <c r="B972" s="199" t="str">
        <f>VLOOKUP(MOD(E972,12),十二支,3,FALSE)</f>
        <v xml:space="preserve">03 水 </v>
      </c>
      <c r="C972" s="200" t="str">
        <f>VLOOKUP(F972,星座,3,TRUE)</f>
        <v xml:space="preserve">09 火 </v>
      </c>
      <c r="D972" s="531">
        <v>19099</v>
      </c>
      <c r="E972" s="1">
        <f>IFERROR(YEAR(D972),LEFT(D972,4))</f>
        <v>1952</v>
      </c>
      <c r="F972" s="1" t="str">
        <f>IF(ISTEXT(D972),RIGHT(D972,5),TEXT(D972,"mm/dd"))</f>
        <v>04/15</v>
      </c>
      <c r="G972" s="1">
        <f>SUM(MID(E972,1,1),MID(E972,2,1),MID(E972,3,1),MID(E972,4,1),MID(F972,1,1),MID(F972,2,1),MID(F972,4,1),MID(F972,5,1))</f>
        <v>27</v>
      </c>
      <c r="H972" s="45">
        <f>IF(MOD(G972,9)=0,9,MOD(G972,9))</f>
        <v>9</v>
      </c>
      <c r="I972" s="45" t="str">
        <f>IFERROR(MID("日月火水木金土",WEEKDAY(D972),1),"")</f>
        <v>火</v>
      </c>
      <c r="J972" s="304" t="s">
        <v>5495</v>
      </c>
      <c r="K972" s="202" t="str">
        <f>VLOOKUP(F972,石と花メイン,3,FALSE)</f>
        <v>○真珠</v>
      </c>
      <c r="L972" s="297" t="str">
        <f>VLOOKUP(F972,石と花メイン,4,FALSE)</f>
        <v>含羞草/御辞儀草【眠り草】</v>
      </c>
      <c r="M972" s="393">
        <f>IF(OR(MONTH(F972)&lt;7,AND(MONTH(F972)=7,DAY(F972)&lt;=25)),
MOD(SUM((E972-1901)*365,259),260),
MOD(SUM((E972-1900)*365,259),260))</f>
        <v>154</v>
      </c>
      <c r="N972" s="390">
        <f>IF(AND(MONTH(F972)=7,DAY(F972)&gt;25),1,
ROUNDDOWN((SUM(VLOOKUP(MONTH(F972),D暦変換用数値,2,FALSE),DAY(F972))/28)+1,0))</f>
        <v>10</v>
      </c>
      <c r="O972" s="205">
        <f>IF(AND(MONTH(F972)=7,DAY(F972)&gt;25),DAY(F972)-25,
MOD((SUM(VLOOKUP(MONTH(F972),D暦変換用数値,2,FALSE),DAY(F972))),28)+1)</f>
        <v>12</v>
      </c>
      <c r="P972" s="406">
        <f>IF(OR(MONTH(F972)&lt;7,AND(MONTH(F972)=7,DAY(F972)&lt;=25)),
MOD(SUM((E972-1901)*365,(N972-1)*28,O972,258),260),
MOD(SUM((E972-1900)*365,(N972-1)*28,O972,258),260))</f>
        <v>157</v>
      </c>
      <c r="Q972" s="372" t="str">
        <f>VLOOKUP(MOD(P972,4),色,2,FALSE)</f>
        <v>赤い</v>
      </c>
      <c r="R972" s="290" t="str">
        <f>VLOOKUP(MOD(P972,13),銀河の音,2,FALSE)</f>
        <v>磁気の</v>
      </c>
      <c r="S972" s="383" t="str">
        <f>VLOOKUP(MOD(P972,20),太陽の紋章,2,FALSE)</f>
        <v>地球</v>
      </c>
      <c r="T972" s="98" t="s">
        <v>3736</v>
      </c>
    </row>
    <row r="973" spans="1:20" s="80" customFormat="1" ht="13.5" customHeight="1">
      <c r="A973" s="50" t="str">
        <f>VLOOKUP(MOD(E973,10),十干,2,FALSE)</f>
        <v>壬</v>
      </c>
      <c r="B973" s="199" t="str">
        <f>VLOOKUP(MOD(E973,12),十二支,3,FALSE)</f>
        <v xml:space="preserve">03 水 </v>
      </c>
      <c r="C973" s="200" t="str">
        <f>VLOOKUP(F973,星座,3,TRUE)</f>
        <v xml:space="preserve">09 火 </v>
      </c>
      <c r="D973" s="531">
        <v>19100</v>
      </c>
      <c r="E973" s="1">
        <f>IFERROR(YEAR(D973),LEFT(D973,4))</f>
        <v>1952</v>
      </c>
      <c r="F973" s="1" t="str">
        <f>IF(ISTEXT(D973),RIGHT(D973,5),TEXT(D973,"mm/dd"))</f>
        <v>04/16</v>
      </c>
      <c r="G973" s="1">
        <f>SUM(MID(E973,1,1),MID(E973,2,1),MID(E973,3,1),MID(E973,4,1),MID(F973,1,1),MID(F973,2,1),MID(F973,4,1),MID(F973,5,1))</f>
        <v>28</v>
      </c>
      <c r="H973" s="45">
        <f>IF(MOD(G973,9)=0,9,MOD(G973,9))</f>
        <v>1</v>
      </c>
      <c r="I973" s="45" t="str">
        <f>IFERROR(MID("日月火水木金土",WEEKDAY(D973),1),"")</f>
        <v>水</v>
      </c>
      <c r="J973" s="304" t="s">
        <v>3846</v>
      </c>
      <c r="K973" s="202" t="str">
        <f>VLOOKUP(F973,石と花メイン,3,FALSE)</f>
        <v>◆紅玉</v>
      </c>
      <c r="L973" s="297" t="str">
        <f>VLOOKUP(F973,石と花メイン,4,FALSE)</f>
        <v>蓮華躑躅【鬼躑躅】</v>
      </c>
      <c r="M973" s="393">
        <f>IF(OR(MONTH(F973)&lt;7,AND(MONTH(F973)=7,DAY(F973)&lt;=25)),
MOD(SUM((E973-1901)*365,259),260),
MOD(SUM((E973-1900)*365,259),260))</f>
        <v>154</v>
      </c>
      <c r="N973" s="390">
        <f>IF(AND(MONTH(F973)=7,DAY(F973)&gt;25),1,
ROUNDDOWN((SUM(VLOOKUP(MONTH(F973),D暦変換用数値,2,FALSE),DAY(F973))/28)+1,0))</f>
        <v>10</v>
      </c>
      <c r="O973" s="205">
        <f>IF(AND(MONTH(F973)=7,DAY(F973)&gt;25),DAY(F973)-25,
MOD((SUM(VLOOKUP(MONTH(F973),D暦変換用数値,2,FALSE),DAY(F973))),28)+1)</f>
        <v>13</v>
      </c>
      <c r="P973" s="406">
        <f>IF(OR(MONTH(F973)&lt;7,AND(MONTH(F973)=7,DAY(F973)&lt;=25)),
MOD(SUM((E973-1901)*365,(N973-1)*28,O973,258),260),
MOD(SUM((E973-1900)*365,(N973-1)*28,O973,258),260))</f>
        <v>158</v>
      </c>
      <c r="Q973" s="375" t="str">
        <f>VLOOKUP(MOD(P973,4),色,2,FALSE)</f>
        <v>白い</v>
      </c>
      <c r="R973" s="293" t="str">
        <f>VLOOKUP(MOD(P973,13),銀河の音,2,FALSE)</f>
        <v>月の</v>
      </c>
      <c r="S973" s="386" t="str">
        <f>VLOOKUP(MOD(P973,20),太陽の紋章,2,FALSE)</f>
        <v>鏡</v>
      </c>
      <c r="T973" s="98" t="s">
        <v>3736</v>
      </c>
    </row>
    <row r="974" spans="1:20" s="80" customFormat="1" ht="13.5" customHeight="1">
      <c r="A974" s="50" t="str">
        <f>VLOOKUP(MOD(E974,10),十干,2,FALSE)</f>
        <v>甲</v>
      </c>
      <c r="B974" s="199" t="str">
        <f>VLOOKUP(MOD(E974,12),十二支,3,FALSE)</f>
        <v xml:space="preserve">03 水 </v>
      </c>
      <c r="C974" s="200" t="str">
        <f>VLOOKUP(F974,星座,3,TRUE)</f>
        <v xml:space="preserve">09 火 </v>
      </c>
      <c r="D974" s="531">
        <v>23457</v>
      </c>
      <c r="E974" s="1">
        <f>IFERROR(YEAR(D974),LEFT(D974,4))</f>
        <v>1964</v>
      </c>
      <c r="F974" s="1" t="str">
        <f>IF(ISTEXT(D974),RIGHT(D974,5),TEXT(D974,"mm/dd"))</f>
        <v>03/21</v>
      </c>
      <c r="G974" s="1">
        <f>SUM(MID(E974,1,1),MID(E974,2,1),MID(E974,3,1),MID(E974,4,1),MID(F974,1,1),MID(F974,2,1),MID(F974,4,1),MID(F974,5,1))</f>
        <v>26</v>
      </c>
      <c r="H974" s="45">
        <f>IF(MOD(G974,9)=0,9,MOD(G974,9))</f>
        <v>8</v>
      </c>
      <c r="I974" s="45" t="str">
        <f>IFERROR(MID("日月火水木金土",WEEKDAY(D974),1),"")</f>
        <v>土</v>
      </c>
      <c r="J974" s="304" t="s">
        <v>3847</v>
      </c>
      <c r="K974" s="202" t="str">
        <f>VLOOKUP(F974,石と花メイン,3,FALSE)</f>
        <v>◇金剛石</v>
      </c>
      <c r="L974" s="297" t="str">
        <f>VLOOKUP(F974,石と花メイン,4,FALSE)</f>
        <v>マダガスカルジャスミン</v>
      </c>
      <c r="M974" s="393">
        <f>IF(OR(MONTH(F974)&lt;7,AND(MONTH(F974)=7,DAY(F974)&lt;=25)),
MOD(SUM((E974-1901)*365,259),260),
MOD(SUM((E974-1900)*365,259),260))</f>
        <v>114</v>
      </c>
      <c r="N974" s="390">
        <f>IF(AND(MONTH(F974)=7,DAY(F974)&gt;25),1,
ROUNDDOWN((SUM(VLOOKUP(MONTH(F974),D暦変換用数値,2,FALSE),DAY(F974))/28)+1,0))</f>
        <v>9</v>
      </c>
      <c r="O974" s="205">
        <f>IF(AND(MONTH(F974)=7,DAY(F974)&gt;25),DAY(F974)-25,
MOD((SUM(VLOOKUP(MONTH(F974),D暦変換用数値,2,FALSE),DAY(F974))),28)+1)</f>
        <v>15</v>
      </c>
      <c r="P974" s="406">
        <f>IF(OR(MONTH(F974)&lt;7,AND(MONTH(F974)=7,DAY(F974)&lt;=25)),
MOD(SUM((E974-1901)*365,(N974-1)*28,O974,258),260),
MOD(SUM((E974-1900)*365,(N974-1)*28,O974,258),260))</f>
        <v>92</v>
      </c>
      <c r="Q974" s="373" t="str">
        <f>VLOOKUP(MOD(P974,4),色,2,FALSE)</f>
        <v>黄色い</v>
      </c>
      <c r="R974" s="291" t="str">
        <f>VLOOKUP(MOD(P974,13),銀河の音,2,FALSE)</f>
        <v>磁気の</v>
      </c>
      <c r="S974" s="384" t="str">
        <f>VLOOKUP(MOD(P974,20),太陽の紋章,2,FALSE)</f>
        <v>人</v>
      </c>
      <c r="T974" s="98" t="s">
        <v>3736</v>
      </c>
    </row>
    <row r="975" spans="1:20" s="80" customFormat="1" ht="13.5" customHeight="1">
      <c r="A975" s="50" t="str">
        <f>VLOOKUP(MOD(E975,10),十干,2,FALSE)</f>
        <v>甲</v>
      </c>
      <c r="B975" s="199" t="str">
        <f>VLOOKUP(MOD(E975,12),十二支,3,FALSE)</f>
        <v xml:space="preserve">03 水 </v>
      </c>
      <c r="C975" s="200" t="str">
        <f>VLOOKUP(F975,星座,3,TRUE)</f>
        <v xml:space="preserve">09 火 </v>
      </c>
      <c r="D975" s="535">
        <v>23467</v>
      </c>
      <c r="E975" s="45">
        <f>IFERROR(YEAR(D975),LEFT(D975,4))</f>
        <v>1964</v>
      </c>
      <c r="F975" s="45" t="str">
        <f>IF(ISTEXT(D975),RIGHT(D975,5),TEXT(D975,"mm/dd"))</f>
        <v>03/31</v>
      </c>
      <c r="G975" s="45">
        <f>SUM(MID(E975,1,1),MID(E975,2,1),MID(E975,3,1),MID(E975,4,1),MID(F975,1,1),MID(F975,2,1),MID(F975,4,1),MID(F975,5,1))</f>
        <v>27</v>
      </c>
      <c r="H975" s="45">
        <f>IF(MOD(G975,9)=0,9,MOD(G975,9))</f>
        <v>9</v>
      </c>
      <c r="I975" s="45" t="str">
        <f>IFERROR(MID("日月火水木金土",WEEKDAY(D975),1),"")</f>
        <v>火</v>
      </c>
      <c r="J975" s="305" t="s">
        <v>6183</v>
      </c>
      <c r="K975" s="203" t="str">
        <f>VLOOKUP(F975,石と花メイン,3,FALSE)</f>
        <v>□水晶</v>
      </c>
      <c r="L975" s="298" t="str">
        <f>VLOOKUP(F975,石と花メイン,4,FALSE)</f>
        <v>苺【和蘭苺】</v>
      </c>
      <c r="M975" s="394">
        <f>IF(OR(MONTH(F975)&lt;7,AND(MONTH(F975)=7,DAY(F975)&lt;=25)),
MOD(SUM((E975-1901)*365,259),260),
MOD(SUM((E975-1900)*365,259),260))</f>
        <v>114</v>
      </c>
      <c r="N975" s="391">
        <f>IF(AND(MONTH(F975)=7,DAY(F975)&gt;25),1,
ROUNDDOWN((SUM(VLOOKUP(MONTH(F975),D暦変換用数値,2,FALSE),DAY(F975))/28)+1,0))</f>
        <v>9</v>
      </c>
      <c r="O975" s="46">
        <f>IF(AND(MONTH(F975)=7,DAY(F975)&gt;25),DAY(F975)-25,
MOD((SUM(VLOOKUP(MONTH(F975),D暦変換用数値,2,FALSE),DAY(F975))),28)+1)</f>
        <v>25</v>
      </c>
      <c r="P975" s="407">
        <f>IF(OR(MONTH(F975)&lt;7,AND(MONTH(F975)=7,DAY(F975)&lt;=25)),
MOD(SUM((E975-1901)*365,(N975-1)*28,O975,258),260),
MOD(SUM((E975-1900)*365,(N975-1)*28,O975,258),260))</f>
        <v>102</v>
      </c>
      <c r="Q975" s="375" t="str">
        <f>VLOOKUP(MOD(P975,4),色,2,FALSE)</f>
        <v>白い</v>
      </c>
      <c r="R975" s="293" t="str">
        <f>VLOOKUP(MOD(P975,13),銀河の音,2,FALSE)</f>
        <v>スペクトルの</v>
      </c>
      <c r="S975" s="386" t="str">
        <f>VLOOKUP(MOD(P975,20),太陽の紋章,2,FALSE)</f>
        <v>風</v>
      </c>
      <c r="T975" s="110" t="s">
        <v>6759</v>
      </c>
    </row>
    <row r="976" spans="1:20" s="80" customFormat="1" ht="13.5" customHeight="1">
      <c r="A976" s="282" t="str">
        <f>VLOOKUP(MOD(E976,10),十干,2,FALSE)</f>
        <v>甲</v>
      </c>
      <c r="B976" s="283" t="str">
        <f>VLOOKUP(MOD(E976,12),十二支,3,FALSE)</f>
        <v xml:space="preserve">03 水 </v>
      </c>
      <c r="C976" s="284" t="str">
        <f>VLOOKUP(F976,星座,3,TRUE)</f>
        <v xml:space="preserve">09 火 </v>
      </c>
      <c r="D976" s="533">
        <v>23472</v>
      </c>
      <c r="E976" s="83">
        <f>IFERROR(YEAR(D976),LEFT(D976,4))</f>
        <v>1964</v>
      </c>
      <c r="F976" s="83" t="str">
        <f>IF(ISTEXT(D976),RIGHT(D976,5),TEXT(D976,"mm/dd"))</f>
        <v>04/05</v>
      </c>
      <c r="G976" s="83">
        <f>SUM(MID(E976,1,1),MID(E976,2,1),MID(E976,3,1),MID(E976,4,1),MID(F976,1,1),MID(F976,2,1),MID(F976,4,1),MID(F976,5,1))</f>
        <v>29</v>
      </c>
      <c r="H976" s="83">
        <f>IF(MOD(G976,9)=0,9,MOD(G976,9))</f>
        <v>2</v>
      </c>
      <c r="I976" s="83" t="str">
        <f>IFERROR(MID("日月火水木金土",WEEKDAY(D976),1),"")</f>
        <v>日</v>
      </c>
      <c r="J976" s="303" t="s">
        <v>1135</v>
      </c>
      <c r="K976" s="87" t="str">
        <f>VLOOKUP(F976,石と花メイン,3,FALSE)</f>
        <v>◆翠玉</v>
      </c>
      <c r="L976" s="296" t="str">
        <f>VLOOKUP(F976,石と花メイン,4,FALSE)</f>
        <v>無花果【蓬莱柿】</v>
      </c>
      <c r="M976" s="392">
        <f>IF(OR(MONTH(F976)&lt;7,AND(MONTH(F976)=7,DAY(F976)&lt;=25)),
MOD(SUM((E976-1901)*365,259),260),
MOD(SUM((E976-1900)*365,259),260))</f>
        <v>114</v>
      </c>
      <c r="N976" s="330">
        <f>IF(AND(MONTH(F976)=7,DAY(F976)&gt;25),1,
ROUNDDOWN((SUM(VLOOKUP(MONTH(F976),D暦変換用数値,2,FALSE),DAY(F976))/28)+1,0))</f>
        <v>10</v>
      </c>
      <c r="O976" s="84">
        <f>IF(AND(MONTH(F976)=7,DAY(F976)&gt;25),DAY(F976)-25,
MOD((SUM(VLOOKUP(MONTH(F976),D暦変換用数値,2,FALSE),DAY(F976))),28)+1)</f>
        <v>2</v>
      </c>
      <c r="P976" s="405">
        <f>IF(OR(MONTH(F976)&lt;7,AND(MONTH(F976)=7,DAY(F976)&lt;=25)),
MOD(SUM((E976-1901)*365,(N976-1)*28,O976,258),260),
MOD(SUM((E976-1900)*365,(N976-1)*28,O976,258),260))</f>
        <v>107</v>
      </c>
      <c r="Q976" s="371" t="str">
        <f>VLOOKUP(MOD(P976,4),色,2,FALSE)</f>
        <v>青い</v>
      </c>
      <c r="R976" s="289" t="str">
        <f>VLOOKUP(MOD(P976,13),銀河の音,2,FALSE)</f>
        <v>電気の</v>
      </c>
      <c r="S976" s="382" t="str">
        <f>VLOOKUP(MOD(P976,20),太陽の紋章,2,FALSE)</f>
        <v>手</v>
      </c>
      <c r="T976" s="100" t="s">
        <v>2865</v>
      </c>
    </row>
    <row r="977" spans="1:20" s="80" customFormat="1" ht="13.5" customHeight="1">
      <c r="A977" s="334" t="str">
        <f>VLOOKUP(MOD(E977,10),十干,2,FALSE)</f>
        <v>甲</v>
      </c>
      <c r="B977" s="331" t="str">
        <f>VLOOKUP(MOD(E977,12),十二支,3,FALSE)</f>
        <v xml:space="preserve">03 水 </v>
      </c>
      <c r="C977" s="332" t="str">
        <f>VLOOKUP(F977,星座,3,TRUE)</f>
        <v xml:space="preserve">09 火 </v>
      </c>
      <c r="D977" s="534">
        <v>23474</v>
      </c>
      <c r="E977" s="131">
        <f>IFERROR(YEAR(D977),LEFT(D977,4))</f>
        <v>1964</v>
      </c>
      <c r="F977" s="131" t="str">
        <f>IF(ISTEXT(D977),RIGHT(D977,5),TEXT(D977,"mm/dd"))</f>
        <v>04/07</v>
      </c>
      <c r="G977" s="131">
        <f>SUM(MID(E977,1,1),MID(E977,2,1),MID(E977,3,1),MID(E977,4,1),MID(F977,1,1),MID(F977,2,1),MID(F977,4,1),MID(F977,5,1))</f>
        <v>31</v>
      </c>
      <c r="H977" s="131">
        <f>IF(MOD(G977,9)=0,9,MOD(G977,9))</f>
        <v>4</v>
      </c>
      <c r="I977" s="131" t="str">
        <f>IFERROR(MID("日月火水木金土",WEEKDAY(D977),1),"")</f>
        <v>火</v>
      </c>
      <c r="J977" s="306" t="s">
        <v>8291</v>
      </c>
      <c r="K977" s="335" t="str">
        <f>VLOOKUP(F977,石と花メイン,3,FALSE)</f>
        <v>◇金剛石</v>
      </c>
      <c r="L977" s="302" t="str">
        <f>VLOOKUP(F977,石と花メイン,4,FALSE)</f>
        <v>ディモルフォセカ【アフリカ金盞花】</v>
      </c>
      <c r="M977" s="396">
        <f>IF(OR(MONTH(F977)&lt;7,AND(MONTH(F977)=7,DAY(F977)&lt;=25)),
MOD(SUM((E977-1901)*365,259),260),
MOD(SUM((E977-1900)*365,259),260))</f>
        <v>114</v>
      </c>
      <c r="N977" s="335">
        <f>IF(AND(MONTH(F977)=7,DAY(F977)&gt;25),1,
ROUNDDOWN((SUM(VLOOKUP(MONTH(F977),D暦変換用数値,2,FALSE),DAY(F977))/28)+1,0))</f>
        <v>10</v>
      </c>
      <c r="O977" s="132">
        <f>IF(AND(MONTH(F977)=7,DAY(F977)&gt;25),DAY(F977)-25,
MOD((SUM(VLOOKUP(MONTH(F977),D暦変換用数値,2,FALSE),DAY(F977))),28)+1)</f>
        <v>4</v>
      </c>
      <c r="P977" s="404">
        <f>IF(OR(MONTH(F977)&lt;7,AND(MONTH(F977)=7,DAY(F977)&lt;=25)),
MOD(SUM((E977-1901)*365,(N977-1)*28,O977,258),260),
MOD(SUM((E977-1900)*365,(N977-1)*28,O977,258),260))</f>
        <v>109</v>
      </c>
      <c r="Q977" s="376" t="str">
        <f>VLOOKUP(MOD(P977,4),色,2,FALSE)</f>
        <v>赤い</v>
      </c>
      <c r="R977" s="333" t="str">
        <f>VLOOKUP(MOD(P977,13),銀河の音,2,FALSE)</f>
        <v>倍音の</v>
      </c>
      <c r="S977" s="387" t="str">
        <f>VLOOKUP(MOD(P977,20),太陽の紋章,2,FALSE)</f>
        <v>月</v>
      </c>
      <c r="T977" s="119" t="s">
        <v>8292</v>
      </c>
    </row>
    <row r="978" spans="1:20" s="80" customFormat="1" ht="13.5" customHeight="1">
      <c r="A978" s="50" t="str">
        <f>VLOOKUP(MOD(E978,10),十干,2,FALSE)</f>
        <v>甲</v>
      </c>
      <c r="B978" s="199" t="str">
        <f>VLOOKUP(MOD(E978,12),十二支,3,FALSE)</f>
        <v xml:space="preserve">03 水 </v>
      </c>
      <c r="C978" s="200" t="str">
        <f>VLOOKUP(F978,星座,3,TRUE)</f>
        <v xml:space="preserve">09 火 </v>
      </c>
      <c r="D978" s="535">
        <v>23479</v>
      </c>
      <c r="E978" s="45">
        <f>IFERROR(YEAR(D978),LEFT(D978,4))</f>
        <v>1964</v>
      </c>
      <c r="F978" s="45" t="str">
        <f>IF(ISTEXT(D978),RIGHT(D978,5),TEXT(D978,"mm/dd"))</f>
        <v>04/12</v>
      </c>
      <c r="G978" s="45">
        <f>SUM(MID(E978,1,1),MID(E978,2,1),MID(E978,3,1),MID(E978,4,1),MID(F978,1,1),MID(F978,2,1),MID(F978,4,1),MID(F978,5,1))</f>
        <v>27</v>
      </c>
      <c r="H978" s="45">
        <f>IF(MOD(G978,9)=0,9,MOD(G978,9))</f>
        <v>9</v>
      </c>
      <c r="I978" s="45" t="str">
        <f>IFERROR(MID("日月火水木金土",WEEKDAY(D978),1),"")</f>
        <v>日</v>
      </c>
      <c r="J978" s="305" t="s">
        <v>249</v>
      </c>
      <c r="K978" s="203" t="str">
        <f>VLOOKUP(F978,石と花メイン,3,FALSE)</f>
        <v>◆青玉</v>
      </c>
      <c r="L978" s="298" t="str">
        <f>VLOOKUP(F978,石と花メイン,4,FALSE)</f>
        <v>露草【月草】</v>
      </c>
      <c r="M978" s="394">
        <f>IF(OR(MONTH(F978)&lt;7,AND(MONTH(F978)=7,DAY(F978)&lt;=25)),
MOD(SUM((E978-1901)*365,259),260),
MOD(SUM((E978-1900)*365,259),260))</f>
        <v>114</v>
      </c>
      <c r="N978" s="391">
        <f>IF(AND(MONTH(F978)=7,DAY(F978)&gt;25),1,
ROUNDDOWN((SUM(VLOOKUP(MONTH(F978),D暦変換用数値,2,FALSE),DAY(F978))/28)+1,0))</f>
        <v>10</v>
      </c>
      <c r="O978" s="46">
        <f>IF(AND(MONTH(F978)=7,DAY(F978)&gt;25),DAY(F978)-25,
MOD((SUM(VLOOKUP(MONTH(F978),D暦変換用数値,2,FALSE),DAY(F978))),28)+1)</f>
        <v>9</v>
      </c>
      <c r="P978" s="407">
        <f>IF(OR(MONTH(F978)&lt;7,AND(MONTH(F978)=7,DAY(F978)&lt;=25)),
MOD(SUM((E978-1901)*365,(N978-1)*28,O978,258),260),
MOD(SUM((E978-1900)*365,(N978-1)*28,O978,258),260))</f>
        <v>114</v>
      </c>
      <c r="Q978" s="375" t="str">
        <f>VLOOKUP(MOD(P978,4),色,2,FALSE)</f>
        <v>白い</v>
      </c>
      <c r="R978" s="293" t="str">
        <f>VLOOKUP(MOD(P978,13),銀河の音,2,FALSE)</f>
        <v>惑星の</v>
      </c>
      <c r="S978" s="386" t="str">
        <f>VLOOKUP(MOD(P978,20),太陽の紋章,2,FALSE)</f>
        <v>魔法使い</v>
      </c>
      <c r="T978" s="110" t="s">
        <v>6471</v>
      </c>
    </row>
    <row r="979" spans="1:20" s="80" customFormat="1" ht="13.5" customHeight="1">
      <c r="A979" s="50" t="str">
        <f>VLOOKUP(MOD(E979,10),十干,2,FALSE)</f>
        <v>丙</v>
      </c>
      <c r="B979" s="199" t="str">
        <f>VLOOKUP(MOD(E979,12),十二支,3,FALSE)</f>
        <v xml:space="preserve">03 水 </v>
      </c>
      <c r="C979" s="200" t="str">
        <f>VLOOKUP(F979,星座,3,TRUE)</f>
        <v xml:space="preserve">09 火 </v>
      </c>
      <c r="D979" s="531">
        <v>27848</v>
      </c>
      <c r="E979" s="1">
        <f>IFERROR(YEAR(D979),LEFT(D979,4))</f>
        <v>1976</v>
      </c>
      <c r="F979" s="1" t="str">
        <f>IF(ISTEXT(D979),RIGHT(D979,5),TEXT(D979,"mm/dd"))</f>
        <v>03/29</v>
      </c>
      <c r="G979" s="1">
        <f>SUM(MID(E979,1,1),MID(E979,2,1),MID(E979,3,1),MID(E979,4,1),MID(F979,1,1),MID(F979,2,1),MID(F979,4,1),MID(F979,5,1))</f>
        <v>37</v>
      </c>
      <c r="H979" s="45">
        <f>IF(MOD(G979,9)=0,9,MOD(G979,9))</f>
        <v>1</v>
      </c>
      <c r="I979" s="45" t="str">
        <f>IFERROR(MID("日月火水木金土",WEEKDAY(D979),1),"")</f>
        <v>月</v>
      </c>
      <c r="J979" s="304" t="s">
        <v>3848</v>
      </c>
      <c r="K979" s="202" t="str">
        <f>VLOOKUP(F979,石と花メイン,3,FALSE)</f>
        <v>◆翠玉</v>
      </c>
      <c r="L979" s="297" t="str">
        <f>VLOOKUP(F979,石と花メイン,4,FALSE)</f>
        <v>貝母【編笠百合】</v>
      </c>
      <c r="M979" s="393">
        <f>IF(OR(MONTH(F979)&lt;7,AND(MONTH(F979)=7,DAY(F979)&lt;=25)),
MOD(SUM((E979-1901)*365,259),260),
MOD(SUM((E979-1900)*365,259),260))</f>
        <v>74</v>
      </c>
      <c r="N979" s="390">
        <f>IF(AND(MONTH(F979)=7,DAY(F979)&gt;25),1,
ROUNDDOWN((SUM(VLOOKUP(MONTH(F979),D暦変換用数値,2,FALSE),DAY(F979))/28)+1,0))</f>
        <v>9</v>
      </c>
      <c r="O979" s="205">
        <f>IF(AND(MONTH(F979)=7,DAY(F979)&gt;25),DAY(F979)-25,
MOD((SUM(VLOOKUP(MONTH(F979),D暦変換用数値,2,FALSE),DAY(F979))),28)+1)</f>
        <v>23</v>
      </c>
      <c r="P979" s="406">
        <f>IF(OR(MONTH(F979)&lt;7,AND(MONTH(F979)=7,DAY(F979)&lt;=25)),
MOD(SUM((E979-1901)*365,(N979-1)*28,O979,258),260),
MOD(SUM((E979-1900)*365,(N979-1)*28,O979,258),260))</f>
        <v>60</v>
      </c>
      <c r="Q979" s="373" t="str">
        <f>VLOOKUP(MOD(P979,4),色,2,FALSE)</f>
        <v>黄色い</v>
      </c>
      <c r="R979" s="291" t="str">
        <f>VLOOKUP(MOD(P979,13),銀河の音,2,FALSE)</f>
        <v>銀河の</v>
      </c>
      <c r="S979" s="384" t="str">
        <f>VLOOKUP(MOD(P979,20),太陽の紋章,2,FALSE)</f>
        <v>太陽</v>
      </c>
      <c r="T979" s="98" t="s">
        <v>3736</v>
      </c>
    </row>
    <row r="980" spans="1:20" s="80" customFormat="1" ht="13.5" customHeight="1">
      <c r="A980" s="50" t="str">
        <f>VLOOKUP(MOD(E980,10),十干,2,FALSE)</f>
        <v>丙</v>
      </c>
      <c r="B980" s="199" t="str">
        <f>VLOOKUP(MOD(E980,12),十二支,3,FALSE)</f>
        <v xml:space="preserve">03 水 </v>
      </c>
      <c r="C980" s="200" t="str">
        <f>VLOOKUP(F980,星座,3,TRUE)</f>
        <v xml:space="preserve">09 火 </v>
      </c>
      <c r="D980" s="535">
        <v>27853</v>
      </c>
      <c r="E980" s="45">
        <f>IFERROR(YEAR(D980),LEFT(D980,4))</f>
        <v>1976</v>
      </c>
      <c r="F980" s="45" t="str">
        <f>IF(ISTEXT(D980),RIGHT(D980,5),TEXT(D980,"mm/dd"))</f>
        <v>04/03</v>
      </c>
      <c r="G980" s="45">
        <f>SUM(MID(E980,1,1),MID(E980,2,1),MID(E980,3,1),MID(E980,4,1),MID(F980,1,1),MID(F980,2,1),MID(F980,4,1),MID(F980,5,1))</f>
        <v>30</v>
      </c>
      <c r="H980" s="45">
        <f>IF(MOD(G980,9)=0,9,MOD(G980,9))</f>
        <v>3</v>
      </c>
      <c r="I980" s="45" t="str">
        <f>IFERROR(MID("日月火水木金土",WEEKDAY(D980),1),"")</f>
        <v>土</v>
      </c>
      <c r="J980" s="305" t="s">
        <v>5623</v>
      </c>
      <c r="K980" s="203" t="str">
        <f>VLOOKUP(F980,石と花メイン,3,FALSE)</f>
        <v>◆青玉</v>
      </c>
      <c r="L980" s="298" t="str">
        <f>VLOOKUP(F980,石と花メイン,4,FALSE)</f>
        <v>喇叭水仙【雪中花】</v>
      </c>
      <c r="M980" s="394">
        <f>IF(OR(MONTH(F980)&lt;7,AND(MONTH(F980)=7,DAY(F980)&lt;=25)),
MOD(SUM((E980-1901)*365,259),260),
MOD(SUM((E980-1900)*365,259),260))</f>
        <v>74</v>
      </c>
      <c r="N980" s="391">
        <f>IF(AND(MONTH(F980)=7,DAY(F980)&gt;25),1,
ROUNDDOWN((SUM(VLOOKUP(MONTH(F980),D暦変換用数値,2,FALSE),DAY(F980))/28)+1,0))</f>
        <v>9</v>
      </c>
      <c r="O980" s="46">
        <f>IF(AND(MONTH(F980)=7,DAY(F980)&gt;25),DAY(F980)-25,
MOD((SUM(VLOOKUP(MONTH(F980),D暦変換用数値,2,FALSE),DAY(F980))),28)+1)</f>
        <v>28</v>
      </c>
      <c r="P980" s="407">
        <f>IF(OR(MONTH(F980)&lt;7,AND(MONTH(F980)=7,DAY(F980)&lt;=25)),
MOD(SUM((E980-1901)*365,(N980-1)*28,O980,258),260),
MOD(SUM((E980-1900)*365,(N980-1)*28,O980,258),260))</f>
        <v>65</v>
      </c>
      <c r="Q980" s="372" t="str">
        <f>VLOOKUP(MOD(P980,4),色,2,FALSE)</f>
        <v>赤い</v>
      </c>
      <c r="R980" s="290" t="str">
        <f>VLOOKUP(MOD(P980,13),銀河の音,2,FALSE)</f>
        <v>宇宙の</v>
      </c>
      <c r="S980" s="383" t="str">
        <f>VLOOKUP(MOD(P980,20),太陽の紋章,2,FALSE)</f>
        <v>蛇</v>
      </c>
      <c r="T980" s="110" t="s">
        <v>6760</v>
      </c>
    </row>
    <row r="981" spans="1:20" s="80" customFormat="1" ht="13.5" customHeight="1">
      <c r="A981" s="50" t="str">
        <f>VLOOKUP(MOD(E981,10),十干,2,FALSE)</f>
        <v>丙</v>
      </c>
      <c r="B981" s="199" t="str">
        <f>VLOOKUP(MOD(E981,12),十二支,3,FALSE)</f>
        <v xml:space="preserve">03 水 </v>
      </c>
      <c r="C981" s="200" t="str">
        <f>VLOOKUP(F981,星座,3,TRUE)</f>
        <v xml:space="preserve">09 火 </v>
      </c>
      <c r="D981" s="531">
        <v>27856</v>
      </c>
      <c r="E981" s="1">
        <f>IFERROR(YEAR(D981),LEFT(D981,4))</f>
        <v>1976</v>
      </c>
      <c r="F981" s="1" t="str">
        <f>IF(ISTEXT(D981),RIGHT(D981,5),TEXT(D981,"mm/dd"))</f>
        <v>04/06</v>
      </c>
      <c r="G981" s="1">
        <f>SUM(MID(E981,1,1),MID(E981,2,1),MID(E981,3,1),MID(E981,4,1),MID(F981,1,1),MID(F981,2,1),MID(F981,4,1),MID(F981,5,1))</f>
        <v>33</v>
      </c>
      <c r="H981" s="45">
        <f>IF(MOD(G981,9)=0,9,MOD(G981,9))</f>
        <v>6</v>
      </c>
      <c r="I981" s="45" t="str">
        <f>IFERROR(MID("日月火水木金土",WEEKDAY(D981),1),"")</f>
        <v>火</v>
      </c>
      <c r="J981" s="304" t="s">
        <v>3849</v>
      </c>
      <c r="K981" s="202" t="str">
        <f>VLOOKUP(F981,石と花メイン,3,FALSE)</f>
        <v>■血碧玉</v>
      </c>
      <c r="L981" s="297" t="str">
        <f>VLOOKUP(F981,石と花メイン,4,FALSE)</f>
        <v>アネモネ【牡丹一華】</v>
      </c>
      <c r="M981" s="393">
        <f>IF(OR(MONTH(F981)&lt;7,AND(MONTH(F981)=7,DAY(F981)&lt;=25)),
MOD(SUM((E981-1901)*365,259),260),
MOD(SUM((E981-1900)*365,259),260))</f>
        <v>74</v>
      </c>
      <c r="N981" s="390">
        <f>IF(AND(MONTH(F981)=7,DAY(F981)&gt;25),1,
ROUNDDOWN((SUM(VLOOKUP(MONTH(F981),D暦変換用数値,2,FALSE),DAY(F981))/28)+1,0))</f>
        <v>10</v>
      </c>
      <c r="O981" s="205">
        <f>IF(AND(MONTH(F981)=7,DAY(F981)&gt;25),DAY(F981)-25,
MOD((SUM(VLOOKUP(MONTH(F981),D暦変換用数値,2,FALSE),DAY(F981))),28)+1)</f>
        <v>3</v>
      </c>
      <c r="P981" s="406">
        <f>IF(OR(MONTH(F981)&lt;7,AND(MONTH(F981)=7,DAY(F981)&lt;=25)),
MOD(SUM((E981-1901)*365,(N981-1)*28,O981,258),260),
MOD(SUM((E981-1900)*365,(N981-1)*28,O981,258),260))</f>
        <v>68</v>
      </c>
      <c r="Q981" s="373" t="str">
        <f>VLOOKUP(MOD(P981,4),色,2,FALSE)</f>
        <v>黄色い</v>
      </c>
      <c r="R981" s="291" t="str">
        <f>VLOOKUP(MOD(P981,13),銀河の音,2,FALSE)</f>
        <v>電気の</v>
      </c>
      <c r="S981" s="384" t="str">
        <f>VLOOKUP(MOD(P981,20),太陽の紋章,2,FALSE)</f>
        <v>星</v>
      </c>
      <c r="T981" s="103" t="s">
        <v>4689</v>
      </c>
    </row>
    <row r="982" spans="1:20" s="80" customFormat="1" ht="13.5" customHeight="1">
      <c r="A982" s="282" t="str">
        <f>VLOOKUP(MOD(E982,10),十干,2,FALSE)</f>
        <v>丙</v>
      </c>
      <c r="B982" s="283" t="str">
        <f>VLOOKUP(MOD(E982,12),十二支,3,FALSE)</f>
        <v xml:space="preserve">03 水 </v>
      </c>
      <c r="C982" s="284" t="str">
        <f>VLOOKUP(F982,星座,3,TRUE)</f>
        <v xml:space="preserve">09 火 </v>
      </c>
      <c r="D982" s="533">
        <v>27859</v>
      </c>
      <c r="E982" s="83">
        <f>IFERROR(YEAR(D982),LEFT(D982,4))</f>
        <v>1976</v>
      </c>
      <c r="F982" s="83" t="str">
        <f>IF(ISTEXT(D982),RIGHT(D982,5),TEXT(D982,"mm/dd"))</f>
        <v>04/09</v>
      </c>
      <c r="G982" s="83">
        <f>SUM(MID(E982,1,1),MID(E982,2,1),MID(E982,3,1),MID(E982,4,1),MID(F982,1,1),MID(F982,2,1),MID(F982,4,1),MID(F982,5,1))</f>
        <v>36</v>
      </c>
      <c r="H982" s="83">
        <f>IF(MOD(G982,9)=0,9,MOD(G982,9))</f>
        <v>9</v>
      </c>
      <c r="I982" s="83" t="str">
        <f>IFERROR(MID("日月火水木金土",WEEKDAY(D982),1),"")</f>
        <v>金</v>
      </c>
      <c r="J982" s="303" t="s">
        <v>1136</v>
      </c>
      <c r="K982" s="87" t="str">
        <f>VLOOKUP(F982,石と花メイン,3,FALSE)</f>
        <v>■赤縞瑪瑙</v>
      </c>
      <c r="L982" s="296" t="str">
        <f>VLOOKUP(F982,石と花メイン,4,FALSE)</f>
        <v>アカシア【ミモザ】</v>
      </c>
      <c r="M982" s="392">
        <f>IF(OR(MONTH(F982)&lt;7,AND(MONTH(F982)=7,DAY(F982)&lt;=25)),
MOD(SUM((E982-1901)*365,259),260),
MOD(SUM((E982-1900)*365,259),260))</f>
        <v>74</v>
      </c>
      <c r="N982" s="330">
        <f>IF(AND(MONTH(F982)=7,DAY(F982)&gt;25),1,
ROUNDDOWN((SUM(VLOOKUP(MONTH(F982),D暦変換用数値,2,FALSE),DAY(F982))/28)+1,0))</f>
        <v>10</v>
      </c>
      <c r="O982" s="84">
        <f>IF(AND(MONTH(F982)=7,DAY(F982)&gt;25),DAY(F982)-25,
MOD((SUM(VLOOKUP(MONTH(F982),D暦変換用数値,2,FALSE),DAY(F982))),28)+1)</f>
        <v>6</v>
      </c>
      <c r="P982" s="405">
        <f>IF(OR(MONTH(F982)&lt;7,AND(MONTH(F982)=7,DAY(F982)&lt;=25)),
MOD(SUM((E982-1901)*365,(N982-1)*28,O982,258),260),
MOD(SUM((E982-1900)*365,(N982-1)*28,O982,258),260))</f>
        <v>71</v>
      </c>
      <c r="Q982" s="371" t="str">
        <f>VLOOKUP(MOD(P982,4),色,2,FALSE)</f>
        <v>青い</v>
      </c>
      <c r="R982" s="289" t="str">
        <f>VLOOKUP(MOD(P982,13),銀河の音,2,FALSE)</f>
        <v>律動の</v>
      </c>
      <c r="S982" s="382" t="str">
        <f>VLOOKUP(MOD(P982,20),太陽の紋章,2,FALSE)</f>
        <v>猿</v>
      </c>
      <c r="T982" s="91" t="s">
        <v>3736</v>
      </c>
    </row>
    <row r="983" spans="1:20" s="80" customFormat="1" ht="13.5" customHeight="1">
      <c r="A983" s="50" t="str">
        <f>VLOOKUP(MOD(E983,10),十干,2,FALSE)</f>
        <v>丙</v>
      </c>
      <c r="B983" s="199" t="str">
        <f>VLOOKUP(MOD(E983,12),十二支,3,FALSE)</f>
        <v xml:space="preserve">03 水 </v>
      </c>
      <c r="C983" s="200" t="str">
        <f>VLOOKUP(F983,星座,3,TRUE)</f>
        <v xml:space="preserve">09 火 </v>
      </c>
      <c r="D983" s="531">
        <v>27860</v>
      </c>
      <c r="E983" s="1">
        <f>IFERROR(YEAR(D983),LEFT(D983,4))</f>
        <v>1976</v>
      </c>
      <c r="F983" s="1" t="str">
        <f>IF(ISTEXT(D983),RIGHT(D983,5),TEXT(D983,"mm/dd"))</f>
        <v>04/10</v>
      </c>
      <c r="G983" s="1">
        <f>SUM(MID(E983,1,1),MID(E983,2,1),MID(E983,3,1),MID(E983,4,1),MID(F983,1,1),MID(F983,2,1),MID(F983,4,1),MID(F983,5,1))</f>
        <v>28</v>
      </c>
      <c r="H983" s="45">
        <f>IF(MOD(G983,9)=0,9,MOD(G983,9))</f>
        <v>1</v>
      </c>
      <c r="I983" s="45" t="str">
        <f>IFERROR(MID("日月火水木金土",WEEKDAY(D983),1),"")</f>
        <v>土</v>
      </c>
      <c r="J983" s="304" t="s">
        <v>3850</v>
      </c>
      <c r="K983" s="202" t="str">
        <f>VLOOKUP(F983,石と花メイン,3,FALSE)</f>
        <v>□水晶</v>
      </c>
      <c r="L983" s="297" t="str">
        <f>VLOOKUP(F983,石と花メイン,4,FALSE)</f>
        <v>九輪草【七階草】</v>
      </c>
      <c r="M983" s="393">
        <f>IF(OR(MONTH(F983)&lt;7,AND(MONTH(F983)=7,DAY(F983)&lt;=25)),
MOD(SUM((E983-1901)*365,259),260),
MOD(SUM((E983-1900)*365,259),260))</f>
        <v>74</v>
      </c>
      <c r="N983" s="390">
        <f>IF(AND(MONTH(F983)=7,DAY(F983)&gt;25),1,
ROUNDDOWN((SUM(VLOOKUP(MONTH(F983),D暦変換用数値,2,FALSE),DAY(F983))/28)+1,0))</f>
        <v>10</v>
      </c>
      <c r="O983" s="205">
        <f>IF(AND(MONTH(F983)=7,DAY(F983)&gt;25),DAY(F983)-25,
MOD((SUM(VLOOKUP(MONTH(F983),D暦変換用数値,2,FALSE),DAY(F983))),28)+1)</f>
        <v>7</v>
      </c>
      <c r="P983" s="406">
        <f>IF(OR(MONTH(F983)&lt;7,AND(MONTH(F983)=7,DAY(F983)&lt;=25)),
MOD(SUM((E983-1901)*365,(N983-1)*28,O983,258),260),
MOD(SUM((E983-1900)*365,(N983-1)*28,O983,258),260))</f>
        <v>72</v>
      </c>
      <c r="Q983" s="373" t="str">
        <f>VLOOKUP(MOD(P983,4),色,2,FALSE)</f>
        <v>黄色い</v>
      </c>
      <c r="R983" s="291" t="str">
        <f>VLOOKUP(MOD(P983,13),銀河の音,2,FALSE)</f>
        <v>共振の</v>
      </c>
      <c r="S983" s="384" t="str">
        <f>VLOOKUP(MOD(P983,20),太陽の紋章,2,FALSE)</f>
        <v>人</v>
      </c>
      <c r="T983" s="98" t="s">
        <v>3736</v>
      </c>
    </row>
    <row r="984" spans="1:20" s="80" customFormat="1" ht="13.5" customHeight="1">
      <c r="A984" s="334" t="str">
        <f>VLOOKUP(MOD(E984,10),十干,2,FALSE)</f>
        <v>丙</v>
      </c>
      <c r="B984" s="331" t="str">
        <f>VLOOKUP(MOD(E984,12),十二支,3,FALSE)</f>
        <v xml:space="preserve">03 水 </v>
      </c>
      <c r="C984" s="332" t="str">
        <f>VLOOKUP(F984,星座,3,TRUE)</f>
        <v xml:space="preserve">09 火 </v>
      </c>
      <c r="D984" s="540">
        <v>27861</v>
      </c>
      <c r="E984" s="131">
        <f>IFERROR(YEAR(D984),LEFT(D984,4))</f>
        <v>1976</v>
      </c>
      <c r="F984" s="538" t="str">
        <f>IF(ISTEXT(D984),RIGHT(D984,5),TEXT(D984,"mm/dd"))</f>
        <v>04/11</v>
      </c>
      <c r="G984" s="131">
        <f>SUM(MID(E984,1,1),MID(E984,2,1),MID(E984,3,1),MID(E984,4,1),MID(F984,1,1),MID(F984,2,1),MID(F984,4,1),MID(F984,5,1))</f>
        <v>29</v>
      </c>
      <c r="H984" s="131">
        <f>IF(MOD(G984,9)=0,9,MOD(G984,9))</f>
        <v>2</v>
      </c>
      <c r="I984" s="131" t="str">
        <f>IFERROR(MID("日月火水木金土",WEEKDAY(D984),1),"")</f>
        <v>日</v>
      </c>
      <c r="J984" s="306" t="s">
        <v>9411</v>
      </c>
      <c r="K984" s="335" t="str">
        <f>VLOOKUP(F984,石と花メイン,3,FALSE)</f>
        <v>◆柘榴石</v>
      </c>
      <c r="L984" s="302" t="str">
        <f>VLOOKUP(F984,石と花メイン,4,FALSE)</f>
        <v>花忍</v>
      </c>
      <c r="M984" s="396">
        <f>IF(OR(MONTH(F984)&lt;7,AND(MONTH(F984)=7,DAY(F984)&lt;=25)),
MOD(SUM((E984-1901)*365,259),260),
MOD(SUM((E984-1900)*365,259),260))</f>
        <v>74</v>
      </c>
      <c r="N984" s="335">
        <f>IF(AND(MONTH(F984)=7,DAY(F984)&gt;25),1,
ROUNDDOWN((SUM(VLOOKUP(MONTH(F984),D暦変換用数値,2,FALSE),DAY(F984))/28)+1,0))</f>
        <v>10</v>
      </c>
      <c r="O984" s="132">
        <f>IF(AND(MONTH(F984)=7,DAY(F984)&gt;25),DAY(F984)-25,
MOD((SUM(VLOOKUP(MONTH(F984),D暦変換用数値,2,FALSE),DAY(F984))),28)+1)</f>
        <v>8</v>
      </c>
      <c r="P984" s="404">
        <f>IF(OR(MONTH(F984)&lt;7,AND(MONTH(F984)=7,DAY(F984)&lt;=25)),
MOD(SUM((E984-1901)*365,(N984-1)*28,O984,258),260),
MOD(SUM((E984-1900)*365,(N984-1)*28,O984,258),260))</f>
        <v>73</v>
      </c>
      <c r="Q984" s="376" t="str">
        <f>VLOOKUP(MOD(P984,4),色,2,FALSE)</f>
        <v>赤い</v>
      </c>
      <c r="R984" s="333" t="str">
        <f>VLOOKUP(MOD(P984,13),銀河の音,2,FALSE)</f>
        <v>銀河の</v>
      </c>
      <c r="S984" s="387" t="str">
        <f>VLOOKUP(MOD(P984,20),太陽の紋章,2,FALSE)</f>
        <v>空歩く者</v>
      </c>
      <c r="T984" s="119" t="s">
        <v>9413</v>
      </c>
    </row>
    <row r="985" spans="1:20" s="80" customFormat="1" ht="13.5" customHeight="1">
      <c r="A985" s="334" t="str">
        <f>VLOOKUP(MOD(E985,10),十干,2,FALSE)</f>
        <v>戊</v>
      </c>
      <c r="B985" s="331" t="str">
        <f>VLOOKUP(MOD(E985,12),十二支,3,FALSE)</f>
        <v xml:space="preserve">03 水 </v>
      </c>
      <c r="C985" s="332" t="str">
        <f>VLOOKUP(F985,星座,3,TRUE)</f>
        <v xml:space="preserve">09 火 </v>
      </c>
      <c r="D985" s="534">
        <v>32252</v>
      </c>
      <c r="E985" s="131">
        <f>IFERROR(YEAR(D985),LEFT(D985,4))</f>
        <v>1988</v>
      </c>
      <c r="F985" s="131" t="str">
        <f>IF(ISTEXT(D985),RIGHT(D985,5),TEXT(D985,"mm/dd"))</f>
        <v>04/19</v>
      </c>
      <c r="G985" s="131">
        <f>SUM(MID(E985,1,1),MID(E985,2,1),MID(E985,3,1),MID(E985,4,1),MID(F985,1,1),MID(F985,2,1),MID(F985,4,1),MID(F985,5,1))</f>
        <v>40</v>
      </c>
      <c r="H985" s="131">
        <f>IF(MOD(G985,9)=0,9,MOD(G985,9))</f>
        <v>4</v>
      </c>
      <c r="I985" s="131" t="str">
        <f>IFERROR(MID("日月火水木金土",WEEKDAY(D985),1),"")</f>
        <v>火</v>
      </c>
      <c r="J985" s="306" t="s">
        <v>8173</v>
      </c>
      <c r="K985" s="335" t="str">
        <f>VLOOKUP(F985,石と花メイン,3,FALSE)</f>
        <v>◆青玉</v>
      </c>
      <c r="L985" s="302" t="str">
        <f>VLOOKUP(F985,石と花メイン,4,FALSE)</f>
        <v>ラークスパー【飛燕草】</v>
      </c>
      <c r="M985" s="396">
        <f>IF(OR(MONTH(F985)&lt;7,AND(MONTH(F985)=7,DAY(F985)&lt;=25)),
MOD(SUM((E985-1901)*365,259),260),
MOD(SUM((E985-1900)*365,259),260))</f>
        <v>34</v>
      </c>
      <c r="N985" s="335">
        <f>IF(AND(MONTH(F985)=7,DAY(F985)&gt;25),1,
ROUNDDOWN((SUM(VLOOKUP(MONTH(F985),D暦変換用数値,2,FALSE),DAY(F985))/28)+1,0))</f>
        <v>10</v>
      </c>
      <c r="O985" s="132">
        <f>IF(AND(MONTH(F985)=7,DAY(F985)&gt;25),DAY(F985)-25,
MOD((SUM(VLOOKUP(MONTH(F985),D暦変換用数値,2,FALSE),DAY(F985))),28)+1)</f>
        <v>16</v>
      </c>
      <c r="P985" s="404">
        <f>IF(OR(MONTH(F985)&lt;7,AND(MONTH(F985)=7,DAY(F985)&lt;=25)),
MOD(SUM((E985-1901)*365,(N985-1)*28,O985,258),260),
MOD(SUM((E985-1900)*365,(N985-1)*28,O985,258),260))</f>
        <v>41</v>
      </c>
      <c r="Q985" s="376" t="str">
        <f>VLOOKUP(MOD(P985,4),色,2,FALSE)</f>
        <v>赤い</v>
      </c>
      <c r="R985" s="333" t="str">
        <f>VLOOKUP(MOD(P985,13),銀河の音,2,FALSE)</f>
        <v>月の</v>
      </c>
      <c r="S985" s="387" t="str">
        <f>VLOOKUP(MOD(P985,20),太陽の紋章,2,FALSE)</f>
        <v>竜</v>
      </c>
      <c r="T985" s="119" t="s">
        <v>8174</v>
      </c>
    </row>
    <row r="986" spans="1:20" s="80" customFormat="1" ht="13.5" customHeight="1">
      <c r="A986" s="285" t="str">
        <f>VLOOKUP(MOD(E986,10),十干,2,FALSE)</f>
        <v>壬</v>
      </c>
      <c r="B986" s="283" t="str">
        <f>VLOOKUP(MOD(E986,12),十二支,3,FALSE)</f>
        <v xml:space="preserve">03 水 </v>
      </c>
      <c r="C986" s="284" t="str">
        <f>VLOOKUP(F986,星座,3,TRUE)</f>
        <v xml:space="preserve">09 火 </v>
      </c>
      <c r="D986" s="530">
        <v>40999</v>
      </c>
      <c r="E986" s="83">
        <f>IFERROR(YEAR(D986),LEFT(D986,4))</f>
        <v>2012</v>
      </c>
      <c r="F986" s="83" t="str">
        <f>IF(ISTEXT(D986),RIGHT(D986,5),TEXT(D986,"mm/dd"))</f>
        <v>03/31</v>
      </c>
      <c r="G986" s="83">
        <f>SUM(MID(E986,1,1),MID(E986,2,1),MID(E986,3,1),MID(E986,4,1),MID(F986,1,1),MID(F986,2,1),MID(F986,4,1),MID(F986,5,1))</f>
        <v>12</v>
      </c>
      <c r="H986" s="83">
        <f>IF(MOD(G986,9)=0,9,MOD(G986,9))</f>
        <v>3</v>
      </c>
      <c r="I986" s="83" t="str">
        <f>IFERROR(MID("日月火水木金土",WEEKDAY(D986),1),"")</f>
        <v>土</v>
      </c>
      <c r="J986" s="308" t="s">
        <v>8391</v>
      </c>
      <c r="K986" s="330" t="str">
        <f>VLOOKUP(F986,石と花メイン,3,FALSE)</f>
        <v>□水晶</v>
      </c>
      <c r="L986" s="296" t="str">
        <f>VLOOKUP(F986,石と花メイン,4,FALSE)</f>
        <v>苺【和蘭苺】</v>
      </c>
      <c r="M986" s="392">
        <f>IF(OR(MONTH(F986)&lt;7,AND(MONTH(F986)=7,DAY(F986)&lt;=25)),
MOD(SUM((E986-1901)*365,259),260),
MOD(SUM((E986-1900)*365,259),260))</f>
        <v>214</v>
      </c>
      <c r="N986" s="330">
        <f>IF(AND(MONTH(F986)=7,DAY(F986)&gt;25),1,
ROUNDDOWN((SUM(VLOOKUP(MONTH(F986),D暦変換用数値,2,FALSE),DAY(F986))/28)+1,0))</f>
        <v>9</v>
      </c>
      <c r="O986" s="84">
        <f>IF(AND(MONTH(F986)=7,DAY(F986)&gt;25),DAY(F986)-25,
MOD((SUM(VLOOKUP(MONTH(F986),D暦変換用数値,2,FALSE),DAY(F986))),28)+1)</f>
        <v>25</v>
      </c>
      <c r="P986" s="405">
        <f>IF(OR(MONTH(F986)&lt;7,AND(MONTH(F986)=7,DAY(F986)&lt;=25)),
MOD(SUM((E986-1901)*365,(N986-1)*28,O986,258),260),
MOD(SUM((E986-1900)*365,(N986-1)*28,O986,258),260))</f>
        <v>202</v>
      </c>
      <c r="Q986" s="371" t="str">
        <f>VLOOKUP(MOD(P986,4),色,2,FALSE)</f>
        <v>白い</v>
      </c>
      <c r="R986" s="289" t="str">
        <f>VLOOKUP(MOD(P986,13),銀河の音,2,FALSE)</f>
        <v>共振の</v>
      </c>
      <c r="S986" s="382" t="str">
        <f>VLOOKUP(MOD(P986,20),太陽の紋章,2,FALSE)</f>
        <v>風</v>
      </c>
      <c r="T986" s="92" t="s">
        <v>8390</v>
      </c>
    </row>
    <row r="987" spans="1:20" s="80" customFormat="1" ht="13.5" customHeight="1">
      <c r="A987" s="334" t="str">
        <f>VLOOKUP(MOD(E987,10),十干,2,FALSE)</f>
        <v>壬</v>
      </c>
      <c r="B987" s="331" t="str">
        <f>VLOOKUP(MOD(E987,12),十二支,3,FALSE)</f>
        <v xml:space="preserve">03 水 </v>
      </c>
      <c r="C987" s="332" t="str">
        <f>VLOOKUP(F987,星座,3,TRUE)</f>
        <v xml:space="preserve">09 火 </v>
      </c>
      <c r="D987" s="534">
        <v>41000</v>
      </c>
      <c r="E987" s="131">
        <f>IFERROR(YEAR(D987),LEFT(D987,4))</f>
        <v>2012</v>
      </c>
      <c r="F987" s="131" t="str">
        <f>IF(ISTEXT(D987),RIGHT(D987,5),TEXT(D987,"mm/dd"))</f>
        <v>04/01</v>
      </c>
      <c r="G987" s="131">
        <f>SUM(MID(E987,1,1),MID(E987,2,1),MID(E987,3,1),MID(E987,4,1),MID(F987,1,1),MID(F987,2,1),MID(F987,4,1),MID(F987,5,1))</f>
        <v>10</v>
      </c>
      <c r="H987" s="131">
        <f>IF(MOD(G987,9)=0,9,MOD(G987,9))</f>
        <v>1</v>
      </c>
      <c r="I987" s="131" t="str">
        <f>IFERROR(MID("日月火水木金土",WEEKDAY(D987),1),"")</f>
        <v>日</v>
      </c>
      <c r="J987" s="306" t="s">
        <v>9257</v>
      </c>
      <c r="K987" s="335" t="str">
        <f>VLOOKUP(F987,石と花メイン,3,FALSE)</f>
        <v>◇金剛石</v>
      </c>
      <c r="L987" s="302" t="str">
        <f>VLOOKUP(F987,石と花メイン,4,FALSE)</f>
        <v>桜</v>
      </c>
      <c r="M987" s="396">
        <f>IF(OR(MONTH(F987)&lt;7,AND(MONTH(F987)=7,DAY(F987)&lt;=25)),
MOD(SUM((E987-1901)*365,259),260),
MOD(SUM((E987-1900)*365,259),260))</f>
        <v>214</v>
      </c>
      <c r="N987" s="335">
        <f>IF(AND(MONTH(F987)=7,DAY(F987)&gt;25),1,
ROUNDDOWN((SUM(VLOOKUP(MONTH(F987),D暦変換用数値,2,FALSE),DAY(F987))/28)+1,0))</f>
        <v>9</v>
      </c>
      <c r="O987" s="132">
        <f>IF(AND(MONTH(F987)=7,DAY(F987)&gt;25),DAY(F987)-25,
MOD((SUM(VLOOKUP(MONTH(F987),D暦変換用数値,2,FALSE),DAY(F987))),28)+1)</f>
        <v>26</v>
      </c>
      <c r="P987" s="404">
        <f>IF(OR(MONTH(F987)&lt;7,AND(MONTH(F987)=7,DAY(F987)&lt;=25)),
MOD(SUM((E987-1901)*365,(N987-1)*28,O987,258),260),
MOD(SUM((E987-1900)*365,(N987-1)*28,O987,258),260))</f>
        <v>203</v>
      </c>
      <c r="Q987" s="376" t="str">
        <f>VLOOKUP(MOD(P987,4),色,2,FALSE)</f>
        <v>青い</v>
      </c>
      <c r="R987" s="333" t="str">
        <f>VLOOKUP(MOD(P987,13),銀河の音,2,FALSE)</f>
        <v>銀河の</v>
      </c>
      <c r="S987" s="387" t="str">
        <f>VLOOKUP(MOD(P987,20),太陽の紋章,2,FALSE)</f>
        <v>夜</v>
      </c>
      <c r="T987" s="370" t="s">
        <v>8386</v>
      </c>
    </row>
    <row r="988" spans="1:20" s="80" customFormat="1" ht="13.5" customHeight="1">
      <c r="A988" s="285" t="str">
        <f>VLOOKUP(MOD(E988,10),十干,2,FALSE)</f>
        <v>壬</v>
      </c>
      <c r="B988" s="283" t="str">
        <f>VLOOKUP(MOD(E988,12),十二支,3,FALSE)</f>
        <v xml:space="preserve">03 水 </v>
      </c>
      <c r="C988" s="284" t="str">
        <f>VLOOKUP(F988,星座,3,TRUE)</f>
        <v xml:space="preserve">09 火 </v>
      </c>
      <c r="D988" s="530">
        <v>41000</v>
      </c>
      <c r="E988" s="83">
        <f>IFERROR(YEAR(D988),LEFT(D988,4))</f>
        <v>2012</v>
      </c>
      <c r="F988" s="83" t="str">
        <f>IF(ISTEXT(D988),RIGHT(D988,5),TEXT(D988,"mm/dd"))</f>
        <v>04/01</v>
      </c>
      <c r="G988" s="83">
        <f>SUM(MID(E988,1,1),MID(E988,2,1),MID(E988,3,1),MID(E988,4,1),MID(F988,1,1),MID(F988,2,1),MID(F988,4,1),MID(F988,5,1))</f>
        <v>10</v>
      </c>
      <c r="H988" s="83">
        <f>IF(MOD(G988,9)=0,9,MOD(G988,9))</f>
        <v>1</v>
      </c>
      <c r="I988" s="83" t="str">
        <f>IFERROR(MID("日月火水木金土",WEEKDAY(D988),1),"")</f>
        <v>日</v>
      </c>
      <c r="J988" s="308" t="s">
        <v>8377</v>
      </c>
      <c r="K988" s="330" t="str">
        <f>VLOOKUP(F988,石と花メイン,3,FALSE)</f>
        <v>◇金剛石</v>
      </c>
      <c r="L988" s="296" t="str">
        <f>VLOOKUP(F988,石と花メイン,4,FALSE)</f>
        <v>桜</v>
      </c>
      <c r="M988" s="392">
        <f>IF(OR(MONTH(F988)&lt;7,AND(MONTH(F988)=7,DAY(F988)&lt;=25)),
MOD(SUM((E988-1901)*365,259),260),
MOD(SUM((E988-1900)*365,259),260))</f>
        <v>214</v>
      </c>
      <c r="N988" s="330">
        <f>IF(AND(MONTH(F988)=7,DAY(F988)&gt;25),1,
ROUNDDOWN((SUM(VLOOKUP(MONTH(F988),D暦変換用数値,2,FALSE),DAY(F988))/28)+1,0))</f>
        <v>9</v>
      </c>
      <c r="O988" s="84">
        <f>IF(AND(MONTH(F988)=7,DAY(F988)&gt;25),DAY(F988)-25,
MOD((SUM(VLOOKUP(MONTH(F988),D暦変換用数値,2,FALSE),DAY(F988))),28)+1)</f>
        <v>26</v>
      </c>
      <c r="P988" s="405">
        <f>IF(OR(MONTH(F988)&lt;7,AND(MONTH(F988)=7,DAY(F988)&lt;=25)),
MOD(SUM((E988-1901)*365,(N988-1)*28,O988,258),260),
MOD(SUM((E988-1900)*365,(N988-1)*28,O988,258),260))</f>
        <v>203</v>
      </c>
      <c r="Q988" s="371" t="str">
        <f>VLOOKUP(MOD(P988,4),色,2,FALSE)</f>
        <v>青い</v>
      </c>
      <c r="R988" s="289" t="str">
        <f>VLOOKUP(MOD(P988,13),銀河の音,2,FALSE)</f>
        <v>銀河の</v>
      </c>
      <c r="S988" s="382" t="str">
        <f>VLOOKUP(MOD(P988,20),太陽の紋章,2,FALSE)</f>
        <v>夜</v>
      </c>
      <c r="T988" s="95" t="s">
        <v>3326</v>
      </c>
    </row>
    <row r="989" spans="1:20" s="80" customFormat="1" ht="13.5" customHeight="1">
      <c r="A989" s="285" t="str">
        <f>VLOOKUP(MOD(E989,10),十干,2,FALSE)</f>
        <v>壬</v>
      </c>
      <c r="B989" s="283" t="str">
        <f>VLOOKUP(MOD(E989,12),十二支,3,FALSE)</f>
        <v xml:space="preserve">03 水 </v>
      </c>
      <c r="C989" s="284" t="str">
        <f>VLOOKUP(F989,星座,3,TRUE)</f>
        <v xml:space="preserve">09 火 </v>
      </c>
      <c r="D989" s="530">
        <v>41007</v>
      </c>
      <c r="E989" s="83">
        <f>IFERROR(YEAR(D989),LEFT(D989,4))</f>
        <v>2012</v>
      </c>
      <c r="F989" s="83" t="str">
        <f>IF(ISTEXT(D989),RIGHT(D989,5),TEXT(D989,"mm/dd"))</f>
        <v>04/08</v>
      </c>
      <c r="G989" s="83">
        <f>SUM(MID(E989,1,1),MID(E989,2,1),MID(E989,3,1),MID(E989,4,1),MID(F989,1,1),MID(F989,2,1),MID(F989,4,1),MID(F989,5,1))</f>
        <v>17</v>
      </c>
      <c r="H989" s="83">
        <f>IF(MOD(G989,9)=0,9,MOD(G989,9))</f>
        <v>8</v>
      </c>
      <c r="I989" s="83" t="str">
        <f>IFERROR(MID("日月火水木金土",WEEKDAY(D989),1),"")</f>
        <v>日</v>
      </c>
      <c r="J989" s="308" t="s">
        <v>8387</v>
      </c>
      <c r="K989" s="330" t="str">
        <f>VLOOKUP(F989,石と花メイン,3,FALSE)</f>
        <v>◆紅玉</v>
      </c>
      <c r="L989" s="296" t="str">
        <f>VLOOKUP(F989,石と花メイン,4,FALSE)</f>
        <v>錨草/碇草【三枝九葉草】</v>
      </c>
      <c r="M989" s="392">
        <f>IF(OR(MONTH(F989)&lt;7,AND(MONTH(F989)=7,DAY(F989)&lt;=25)),
MOD(SUM((E989-1901)*365,259),260),
MOD(SUM((E989-1900)*365,259),260))</f>
        <v>214</v>
      </c>
      <c r="N989" s="330">
        <f>IF(AND(MONTH(F989)=7,DAY(F989)&gt;25),1,
ROUNDDOWN((SUM(VLOOKUP(MONTH(F989),D暦変換用数値,2,FALSE),DAY(F989))/28)+1,0))</f>
        <v>10</v>
      </c>
      <c r="O989" s="84">
        <f>IF(AND(MONTH(F989)=7,DAY(F989)&gt;25),DAY(F989)-25,
MOD((SUM(VLOOKUP(MONTH(F989),D暦変換用数値,2,FALSE),DAY(F989))),28)+1)</f>
        <v>5</v>
      </c>
      <c r="P989" s="405">
        <f>IF(OR(MONTH(F989)&lt;7,AND(MONTH(F989)=7,DAY(F989)&lt;=25)),
MOD(SUM((E989-1901)*365,(N989-1)*28,O989,258),260),
MOD(SUM((E989-1900)*365,(N989-1)*28,O989,258),260))</f>
        <v>210</v>
      </c>
      <c r="Q989" s="371" t="str">
        <f>VLOOKUP(MOD(P989,4),色,2,FALSE)</f>
        <v>白い</v>
      </c>
      <c r="R989" s="289" t="str">
        <f>VLOOKUP(MOD(P989,13),銀河の音,2,FALSE)</f>
        <v>月の</v>
      </c>
      <c r="S989" s="382" t="str">
        <f>VLOOKUP(MOD(P989,20),太陽の紋章,2,FALSE)</f>
        <v>犬</v>
      </c>
      <c r="T989" s="338"/>
    </row>
    <row r="990" spans="1:20" s="80" customFormat="1" ht="13.5" customHeight="1">
      <c r="A990" s="282" t="str">
        <f>VLOOKUP(MOD(E990,10),十干,2,FALSE)</f>
        <v>庚</v>
      </c>
      <c r="B990" s="283" t="str">
        <f>VLOOKUP(MOD(E990,12),十二支,3,FALSE)</f>
        <v xml:space="preserve">03 水 </v>
      </c>
      <c r="C990" s="284" t="str">
        <f>VLOOKUP(F990,星座,3,TRUE)</f>
        <v xml:space="preserve">09 火 </v>
      </c>
      <c r="D990" s="533" t="s">
        <v>8691</v>
      </c>
      <c r="E990" s="83" t="str">
        <f>IFERROR(YEAR(D990),LEFT(D990,4))</f>
        <v>1520</v>
      </c>
      <c r="F990" s="83" t="str">
        <f>IF(ISTEXT(D990),RIGHT(D990,5),TEXT(D990,"mm/dd"))</f>
        <v>04/06</v>
      </c>
      <c r="G990" s="83">
        <f>SUM(MID(E990,1,1),MID(E990,2,1),MID(E990,3,1),MID(E990,4,1),MID(F990,1,1),MID(F990,2,1),MID(F990,4,1),MID(F990,5,1))</f>
        <v>18</v>
      </c>
      <c r="H990" s="83">
        <f>IF(MOD(G990,9)=0,9,MOD(G990,9))</f>
        <v>9</v>
      </c>
      <c r="I990" s="83" t="str">
        <f>IFERROR(MID("日月火水木金土",WEEKDAY(D990),1),"")</f>
        <v/>
      </c>
      <c r="J990" s="303" t="s">
        <v>1130</v>
      </c>
      <c r="K990" s="87" t="str">
        <f>VLOOKUP(F990,石と花メイン,3,FALSE)</f>
        <v>■血碧玉</v>
      </c>
      <c r="L990" s="296" t="str">
        <f>VLOOKUP(F990,石と花メイン,4,FALSE)</f>
        <v>アネモネ【牡丹一華】</v>
      </c>
      <c r="M990" s="392">
        <f>IF(OR(MONTH(F990)&lt;7,AND(MONTH(F990)=7,DAY(F990)&lt;=25)),
MOD(SUM((E990-1901)*365,259),260),
MOD(SUM((E990-1900)*365,259),260))</f>
        <v>34</v>
      </c>
      <c r="N990" s="330">
        <f>IF(AND(MONTH(F990)=7,DAY(F990)&gt;25),1,
ROUNDDOWN((SUM(VLOOKUP(MONTH(F990),D暦変換用数値,2,FALSE),DAY(F990))/28)+1,0))</f>
        <v>10</v>
      </c>
      <c r="O990" s="84">
        <f>IF(AND(MONTH(F990)=7,DAY(F990)&gt;25),DAY(F990)-25,
MOD((SUM(VLOOKUP(MONTH(F990),D暦変換用数値,2,FALSE),DAY(F990))),28)+1)</f>
        <v>3</v>
      </c>
      <c r="P990" s="405">
        <f>IF(OR(MONTH(F990)&lt;7,AND(MONTH(F990)=7,DAY(F990)&lt;=25)),
MOD(SUM((E990-1901)*365,(N990-1)*28,O990,258),260),
MOD(SUM((E990-1900)*365,(N990-1)*28,O990,258),260))</f>
        <v>28</v>
      </c>
      <c r="Q990" s="371" t="str">
        <f>VLOOKUP(MOD(P990,4),色,2,FALSE)</f>
        <v>黄色い</v>
      </c>
      <c r="R990" s="289" t="str">
        <f>VLOOKUP(MOD(P990,13),銀河の音,2,FALSE)</f>
        <v>月の</v>
      </c>
      <c r="S990" s="382" t="str">
        <f>VLOOKUP(MOD(P990,20),太陽の紋章,2,FALSE)</f>
        <v>星</v>
      </c>
      <c r="T990" s="91" t="s">
        <v>3736</v>
      </c>
    </row>
    <row r="991" spans="1:20" s="80" customFormat="1" ht="13.5" customHeight="1">
      <c r="A991" s="282" t="str">
        <f>VLOOKUP(MOD(E991,10),十干,2,FALSE)</f>
        <v>壬</v>
      </c>
      <c r="B991" s="283" t="str">
        <f>VLOOKUP(MOD(E991,12),十二支,3,FALSE)</f>
        <v xml:space="preserve">03 水 </v>
      </c>
      <c r="C991" s="284" t="str">
        <f>VLOOKUP(F991,星座,3,TRUE)</f>
        <v xml:space="preserve">09 火 </v>
      </c>
      <c r="D991" s="533" t="s">
        <v>8692</v>
      </c>
      <c r="E991" s="83" t="str">
        <f>IFERROR(YEAR(D991),LEFT(D991,4))</f>
        <v>1772</v>
      </c>
      <c r="F991" s="83" t="str">
        <f>IF(ISTEXT(D991),RIGHT(D991,5),TEXT(D991,"mm/dd"))</f>
        <v>03/29</v>
      </c>
      <c r="G991" s="83">
        <f>SUM(MID(E991,1,1),MID(E991,2,1),MID(E991,3,1),MID(E991,4,1),MID(F991,1,1),MID(F991,2,1),MID(F991,4,1),MID(F991,5,1))</f>
        <v>31</v>
      </c>
      <c r="H991" s="83">
        <f>IF(MOD(G991,9)=0,9,MOD(G991,9))</f>
        <v>4</v>
      </c>
      <c r="I991" s="83" t="str">
        <f>IFERROR(MID("日月火水木金土",WEEKDAY(D991),1),"")</f>
        <v/>
      </c>
      <c r="J991" s="303" t="s">
        <v>1131</v>
      </c>
      <c r="K991" s="87" t="str">
        <f>VLOOKUP(F991,石と花メイン,3,FALSE)</f>
        <v>◆翠玉</v>
      </c>
      <c r="L991" s="296" t="str">
        <f>VLOOKUP(F991,石と花メイン,4,FALSE)</f>
        <v>貝母【編笠百合】</v>
      </c>
      <c r="M991" s="392">
        <f>IF(OR(MONTH(F991)&lt;7,AND(MONTH(F991)=7,DAY(F991)&lt;=25)),
MOD(SUM((E991-1901)*365,259),260),
MOD(SUM((E991-1900)*365,259),260))</f>
        <v>234</v>
      </c>
      <c r="N991" s="330">
        <f>IF(AND(MONTH(F991)=7,DAY(F991)&gt;25),1,
ROUNDDOWN((SUM(VLOOKUP(MONTH(F991),D暦変換用数値,2,FALSE),DAY(F991))/28)+1,0))</f>
        <v>9</v>
      </c>
      <c r="O991" s="84">
        <f>IF(AND(MONTH(F991)=7,DAY(F991)&gt;25),DAY(F991)-25,
MOD((SUM(VLOOKUP(MONTH(F991),D暦変換用数値,2,FALSE),DAY(F991))),28)+1)</f>
        <v>23</v>
      </c>
      <c r="P991" s="405">
        <f>IF(OR(MONTH(F991)&lt;7,AND(MONTH(F991)=7,DAY(F991)&lt;=25)),
MOD(SUM((E991-1901)*365,(N991-1)*28,O991,258),260),
MOD(SUM((E991-1900)*365,(N991-1)*28,O991,258),260))</f>
        <v>220</v>
      </c>
      <c r="Q991" s="371" t="str">
        <f>VLOOKUP(MOD(P991,4),色,2,FALSE)</f>
        <v>黄色い</v>
      </c>
      <c r="R991" s="289" t="str">
        <f>VLOOKUP(MOD(P991,13),銀河の音,2,FALSE)</f>
        <v>水晶の</v>
      </c>
      <c r="S991" s="382" t="str">
        <f>VLOOKUP(MOD(P991,20),太陽の紋章,2,FALSE)</f>
        <v>太陽</v>
      </c>
      <c r="T991" s="95" t="s">
        <v>5547</v>
      </c>
    </row>
    <row r="992" spans="1:20" s="80" customFormat="1" ht="13.5" customHeight="1">
      <c r="A992" s="282" t="str">
        <f>VLOOKUP(MOD(E992,10),十干,2,FALSE)</f>
        <v>壬</v>
      </c>
      <c r="B992" s="283" t="str">
        <f>VLOOKUP(MOD(E992,12),十二支,3,FALSE)</f>
        <v xml:space="preserve">03 水 </v>
      </c>
      <c r="C992" s="284" t="str">
        <f>VLOOKUP(F992,星座,3,TRUE)</f>
        <v xml:space="preserve">09 火 </v>
      </c>
      <c r="D992" s="533" t="s">
        <v>8693</v>
      </c>
      <c r="E992" s="83" t="str">
        <f>IFERROR(YEAR(D992),LEFT(D992,4))</f>
        <v>1832</v>
      </c>
      <c r="F992" s="83" t="str">
        <f>IF(ISTEXT(D992),RIGHT(D992,5),TEXT(D992,"mm/dd"))</f>
        <v>03/22</v>
      </c>
      <c r="G992" s="83">
        <f>SUM(MID(E992,1,1),MID(E992,2,1),MID(E992,3,1),MID(E992,4,1),MID(F992,1,1),MID(F992,2,1),MID(F992,4,1),MID(F992,5,1))</f>
        <v>21</v>
      </c>
      <c r="H992" s="83">
        <f>IF(MOD(G992,9)=0,9,MOD(G992,9))</f>
        <v>3</v>
      </c>
      <c r="I992" s="83" t="str">
        <f>IFERROR(MID("日月火水木金土",WEEKDAY(D992),1),"")</f>
        <v/>
      </c>
      <c r="J992" s="303" t="s">
        <v>1132</v>
      </c>
      <c r="K992" s="87" t="str">
        <f>VLOOKUP(F992,石と花メイン,3,FALSE)</f>
        <v>○真珠</v>
      </c>
      <c r="L992" s="296" t="str">
        <f>VLOOKUP(F992,石と花メイン,4,FALSE)</f>
        <v>銭葵【ツリーマロウ】</v>
      </c>
      <c r="M992" s="392">
        <f>IF(OR(MONTH(F992)&lt;7,AND(MONTH(F992)=7,DAY(F992)&lt;=25)),
MOD(SUM((E992-1901)*365,259),260),
MOD(SUM((E992-1900)*365,259),260))</f>
        <v>34</v>
      </c>
      <c r="N992" s="330">
        <f>IF(AND(MONTH(F992)=7,DAY(F992)&gt;25),1,
ROUNDDOWN((SUM(VLOOKUP(MONTH(F992),D暦変換用数値,2,FALSE),DAY(F992))/28)+1,0))</f>
        <v>9</v>
      </c>
      <c r="O992" s="84">
        <f>IF(AND(MONTH(F992)=7,DAY(F992)&gt;25),DAY(F992)-25,
MOD((SUM(VLOOKUP(MONTH(F992),D暦変換用数値,2,FALSE),DAY(F992))),28)+1)</f>
        <v>16</v>
      </c>
      <c r="P992" s="405">
        <f>IF(OR(MONTH(F992)&lt;7,AND(MONTH(F992)=7,DAY(F992)&lt;=25)),
MOD(SUM((E992-1901)*365,(N992-1)*28,O992,258),260),
MOD(SUM((E992-1900)*365,(N992-1)*28,O992,258),260))</f>
        <v>13</v>
      </c>
      <c r="Q992" s="371" t="str">
        <f>VLOOKUP(MOD(P992,4),色,2,FALSE)</f>
        <v>赤い</v>
      </c>
      <c r="R992" s="289" t="str">
        <f>VLOOKUP(MOD(P992,13),銀河の音,2,FALSE)</f>
        <v>宇宙の</v>
      </c>
      <c r="S992" s="382" t="str">
        <f>VLOOKUP(MOD(P992,20),太陽の紋章,2,FALSE)</f>
        <v>空歩く者</v>
      </c>
      <c r="T992" s="102" t="s">
        <v>368</v>
      </c>
    </row>
    <row r="993" spans="1:20" s="80" customFormat="1" ht="13.5" customHeight="1">
      <c r="A993" s="50" t="str">
        <f>VLOOKUP(MOD(E993,10),十干,2,FALSE)</f>
        <v>庚</v>
      </c>
      <c r="B993" s="199" t="str">
        <f>VLOOKUP(MOD(E993,12),十二支,3,FALSE)</f>
        <v xml:space="preserve">03 水 </v>
      </c>
      <c r="C993" s="200" t="str">
        <f>VLOOKUP(F993,星座,3,TRUE)</f>
        <v xml:space="preserve">09 火 </v>
      </c>
      <c r="D993" s="531" t="s">
        <v>1174</v>
      </c>
      <c r="E993" s="1" t="str">
        <f>IFERROR(YEAR(D993),LEFT(D993,4))</f>
        <v>1880</v>
      </c>
      <c r="F993" s="1" t="str">
        <f>IF(ISTEXT(D993),RIGHT(D993,5),TEXT(D993,"mm/dd"))</f>
        <v>03/22</v>
      </c>
      <c r="G993" s="1">
        <f>SUM(MID(E993,1,1),MID(E993,2,1),MID(E993,3,1),MID(E993,4,1),MID(F993,1,1),MID(F993,2,1),MID(F993,4,1),MID(F993,5,1))</f>
        <v>24</v>
      </c>
      <c r="H993" s="45">
        <f>IF(MOD(G993,9)=0,9,MOD(G993,9))</f>
        <v>6</v>
      </c>
      <c r="I993" s="45" t="str">
        <f>IFERROR(MID("日月火水木金土",WEEKDAY(D993),1),"")</f>
        <v/>
      </c>
      <c r="J993" s="304" t="s">
        <v>5483</v>
      </c>
      <c r="K993" s="202" t="str">
        <f>VLOOKUP(F993,石と花メイン,3,FALSE)</f>
        <v>○真珠</v>
      </c>
      <c r="L993" s="297" t="str">
        <f>VLOOKUP(F993,石と花メイン,4,FALSE)</f>
        <v>銭葵【ツリーマロウ】</v>
      </c>
      <c r="M993" s="393">
        <f>IF(OR(MONTH(F993)&lt;7,AND(MONTH(F993)=7,DAY(F993)&lt;=25)),
MOD(SUM((E993-1901)*365,259),260),
MOD(SUM((E993-1900)*365,259),260))</f>
        <v>134</v>
      </c>
      <c r="N993" s="390">
        <f>IF(AND(MONTH(F993)=7,DAY(F993)&gt;25),1,
ROUNDDOWN((SUM(VLOOKUP(MONTH(F993),D暦変換用数値,2,FALSE),DAY(F993))/28)+1,0))</f>
        <v>9</v>
      </c>
      <c r="O993" s="205">
        <f>IF(AND(MONTH(F993)=7,DAY(F993)&gt;25),DAY(F993)-25,
MOD((SUM(VLOOKUP(MONTH(F993),D暦変換用数値,2,FALSE),DAY(F993))),28)+1)</f>
        <v>16</v>
      </c>
      <c r="P993" s="406">
        <f>IF(OR(MONTH(F993)&lt;7,AND(MONTH(F993)=7,DAY(F993)&lt;=25)),
MOD(SUM((E993-1901)*365,(N993-1)*28,O993,258),260),
MOD(SUM((E993-1900)*365,(N993-1)*28,O993,258),260))</f>
        <v>113</v>
      </c>
      <c r="Q993" s="372" t="str">
        <f>VLOOKUP(MOD(P993,4),色,2,FALSE)</f>
        <v>赤い</v>
      </c>
      <c r="R993" s="290" t="str">
        <f>VLOOKUP(MOD(P993,13),銀河の音,2,FALSE)</f>
        <v>太陽の</v>
      </c>
      <c r="S993" s="383" t="str">
        <f>VLOOKUP(MOD(P993,20),太陽の紋章,2,FALSE)</f>
        <v>空歩く者</v>
      </c>
      <c r="T993" s="99" t="s">
        <v>122</v>
      </c>
    </row>
    <row r="994" spans="1:20" s="80" customFormat="1" ht="13.5" customHeight="1">
      <c r="A994" s="282" t="str">
        <f>VLOOKUP(MOD(E994,10),十干,2,FALSE)</f>
        <v>甲</v>
      </c>
      <c r="B994" s="283" t="str">
        <f>VLOOKUP(MOD(E994,12),十二支,3,FALSE)</f>
        <v xml:space="preserve">03 水 </v>
      </c>
      <c r="C994" s="284" t="str">
        <f>VLOOKUP(F994,星座,3,TRUE)</f>
        <v xml:space="preserve">10 龍 </v>
      </c>
      <c r="D994" s="533">
        <v>1658</v>
      </c>
      <c r="E994" s="83">
        <f>IFERROR(YEAR(D994),LEFT(D994,4))</f>
        <v>1904</v>
      </c>
      <c r="F994" s="83" t="str">
        <f>IF(ISTEXT(D994),RIGHT(D994,5),TEXT(D994,"mm/dd"))</f>
        <v>07/15</v>
      </c>
      <c r="G994" s="83">
        <f>SUM(MID(E994,1,1),MID(E994,2,1),MID(E994,3,1),MID(E994,4,1),MID(F994,1,1),MID(F994,2,1),MID(F994,4,1),MID(F994,5,1))</f>
        <v>27</v>
      </c>
      <c r="H994" s="83">
        <f>IF(MOD(G994,9)=0,9,MOD(G994,9))</f>
        <v>9</v>
      </c>
      <c r="I994" s="83" t="str">
        <f>IFERROR(MID("日月火水木金土",WEEKDAY(D994),1),"")</f>
        <v>金</v>
      </c>
      <c r="J994" s="303" t="s">
        <v>1137</v>
      </c>
      <c r="K994" s="87" t="str">
        <f>VLOOKUP(F994,石と花メイン,3,FALSE)</f>
        <v>◇金剛石</v>
      </c>
      <c r="L994" s="296" t="str">
        <f>VLOOKUP(F994,石と花メイン,4,FALSE)</f>
        <v>薔薇</v>
      </c>
      <c r="M994" s="392">
        <f>IF(OR(MONTH(F994)&lt;7,AND(MONTH(F994)=7,DAY(F994)&lt;=25)),
MOD(SUM((E994-1901)*365,259),260),
MOD(SUM((E994-1900)*365,259),260))</f>
        <v>54</v>
      </c>
      <c r="N994" s="330">
        <f>IF(AND(MONTH(F994)=7,DAY(F994)&gt;25),1,
ROUNDDOWN((SUM(VLOOKUP(MONTH(F994),D暦変換用数値,2,FALSE),DAY(F994))/28)+1,0))</f>
        <v>13</v>
      </c>
      <c r="O994" s="84">
        <f>IF(AND(MONTH(F994)=7,DAY(F994)&gt;25),DAY(F994)-25,
MOD((SUM(VLOOKUP(MONTH(F994),D暦変換用数値,2,FALSE),DAY(F994))),28)+1)</f>
        <v>19</v>
      </c>
      <c r="P994" s="405">
        <f>IF(OR(MONTH(F994)&lt;7,AND(MONTH(F994)=7,DAY(F994)&lt;=25)),
MOD(SUM((E994-1901)*365,(N994-1)*28,O994,258),260),
MOD(SUM((E994-1900)*365,(N994-1)*28,O994,258),260))</f>
        <v>148</v>
      </c>
      <c r="Q994" s="371" t="str">
        <f>VLOOKUP(MOD(P994,4),色,2,FALSE)</f>
        <v>黄色い</v>
      </c>
      <c r="R994" s="289" t="str">
        <f>VLOOKUP(MOD(P994,13),銀河の音,2,FALSE)</f>
        <v>倍音の</v>
      </c>
      <c r="S994" s="382" t="str">
        <f>VLOOKUP(MOD(P994,20),太陽の紋章,2,FALSE)</f>
        <v>星</v>
      </c>
      <c r="T994" s="102" t="s">
        <v>827</v>
      </c>
    </row>
    <row r="995" spans="1:20" s="80" customFormat="1" ht="13.5" customHeight="1">
      <c r="A995" s="50" t="str">
        <f>VLOOKUP(MOD(E995,10),十干,2,FALSE)</f>
        <v>戊</v>
      </c>
      <c r="B995" s="199" t="str">
        <f>VLOOKUP(MOD(E995,12),十二支,3,FALSE)</f>
        <v xml:space="preserve">03 水 </v>
      </c>
      <c r="C995" s="200" t="str">
        <f>VLOOKUP(F995,星座,3,TRUE)</f>
        <v xml:space="preserve">10 龍 </v>
      </c>
      <c r="D995" s="531">
        <v>10405</v>
      </c>
      <c r="E995" s="1">
        <f>IFERROR(YEAR(D995),LEFT(D995,4))</f>
        <v>1928</v>
      </c>
      <c r="F995" s="1" t="str">
        <f>IF(ISTEXT(D995),RIGHT(D995,5),TEXT(D995,"mm/dd"))</f>
        <v>06/26</v>
      </c>
      <c r="G995" s="1">
        <f>SUM(MID(E995,1,1),MID(E995,2,1),MID(E995,3,1),MID(E995,4,1),MID(F995,1,1),MID(F995,2,1),MID(F995,4,1),MID(F995,5,1))</f>
        <v>34</v>
      </c>
      <c r="H995" s="45">
        <f>IF(MOD(G995,9)=0,9,MOD(G995,9))</f>
        <v>7</v>
      </c>
      <c r="I995" s="45" t="str">
        <f>IFERROR(MID("日月火水木金土",WEEKDAY(D995),1),"")</f>
        <v>火</v>
      </c>
      <c r="J995" s="304" t="s">
        <v>3856</v>
      </c>
      <c r="K995" s="202" t="str">
        <f>VLOOKUP(F995,石と花メイン,3,FALSE)</f>
        <v>◆青玉</v>
      </c>
      <c r="L995" s="297" t="str">
        <f>VLOOKUP(F995,石と花メイン,4,FALSE)</f>
        <v>ジギタリス【狐の手袋】</v>
      </c>
      <c r="M995" s="393">
        <f>IF(OR(MONTH(F995)&lt;7,AND(MONTH(F995)=7,DAY(F995)&lt;=25)),
MOD(SUM((E995-1901)*365,259),260),
MOD(SUM((E995-1900)*365,259),260))</f>
        <v>234</v>
      </c>
      <c r="N995" s="390">
        <f>IF(AND(MONTH(F995)=7,DAY(F995)&gt;25),1,
ROUNDDOWN((SUM(VLOOKUP(MONTH(F995),D暦変換用数値,2,FALSE),DAY(F995))/28)+1,0))</f>
        <v>12</v>
      </c>
      <c r="O995" s="205">
        <f>IF(AND(MONTH(F995)=7,DAY(F995)&gt;25),DAY(F995)-25,
MOD((SUM(VLOOKUP(MONTH(F995),D暦変換用数値,2,FALSE),DAY(F995))),28)+1)</f>
        <v>28</v>
      </c>
      <c r="P995" s="406">
        <f>IF(OR(MONTH(F995)&lt;7,AND(MONTH(F995)=7,DAY(F995)&lt;=25)),
MOD(SUM((E995-1901)*365,(N995-1)*28,O995,258),260),
MOD(SUM((E995-1900)*365,(N995-1)*28,O995,258),260))</f>
        <v>49</v>
      </c>
      <c r="Q995" s="372" t="str">
        <f>VLOOKUP(MOD(P995,4),色,2,FALSE)</f>
        <v>赤い</v>
      </c>
      <c r="R995" s="290" t="str">
        <f>VLOOKUP(MOD(P995,13),銀河の音,2,FALSE)</f>
        <v>惑星の</v>
      </c>
      <c r="S995" s="383" t="str">
        <f>VLOOKUP(MOD(P995,20),太陽の紋章,2,FALSE)</f>
        <v>月</v>
      </c>
      <c r="T995" s="97" t="s">
        <v>1180</v>
      </c>
    </row>
    <row r="996" spans="1:20" s="80" customFormat="1" ht="13.5" customHeight="1">
      <c r="A996" s="50" t="str">
        <f>VLOOKUP(MOD(E996,10),十干,2,FALSE)</f>
        <v>庚</v>
      </c>
      <c r="B996" s="199" t="str">
        <f>VLOOKUP(MOD(E996,12),十二支,3,FALSE)</f>
        <v xml:space="preserve">03 水 </v>
      </c>
      <c r="C996" s="200" t="str">
        <f>VLOOKUP(F996,星座,3,TRUE)</f>
        <v xml:space="preserve">10 龍 </v>
      </c>
      <c r="D996" s="531">
        <v>14794</v>
      </c>
      <c r="E996" s="1">
        <f>IFERROR(YEAR(D996),LEFT(D996,4))</f>
        <v>1940</v>
      </c>
      <c r="F996" s="1" t="str">
        <f>IF(ISTEXT(D996),RIGHT(D996,5),TEXT(D996,"mm/dd"))</f>
        <v>07/02</v>
      </c>
      <c r="G996" s="1">
        <f>SUM(MID(E996,1,1),MID(E996,2,1),MID(E996,3,1),MID(E996,4,1),MID(F996,1,1),MID(F996,2,1),MID(F996,4,1),MID(F996,5,1))</f>
        <v>23</v>
      </c>
      <c r="H996" s="45">
        <f>IF(MOD(G996,9)=0,9,MOD(G996,9))</f>
        <v>5</v>
      </c>
      <c r="I996" s="45" t="str">
        <f>IFERROR(MID("日月火水木金土",WEEKDAY(D996),1),"")</f>
        <v>火</v>
      </c>
      <c r="J996" s="304" t="s">
        <v>3857</v>
      </c>
      <c r="K996" s="202" t="str">
        <f>VLOOKUP(F996,石と花メイン,3,FALSE)</f>
        <v>◇金剛石</v>
      </c>
      <c r="L996" s="297" t="str">
        <f>VLOOKUP(F996,石と花メイン,4,FALSE)</f>
        <v>クレマチス【鉄線】</v>
      </c>
      <c r="M996" s="393">
        <f>IF(OR(MONTH(F996)&lt;7,AND(MONTH(F996)=7,DAY(F996)&lt;=25)),
MOD(SUM((E996-1901)*365,259),260),
MOD(SUM((E996-1900)*365,259),260))</f>
        <v>194</v>
      </c>
      <c r="N996" s="390">
        <f>IF(AND(MONTH(F996)=7,DAY(F996)&gt;25),1,
ROUNDDOWN((SUM(VLOOKUP(MONTH(F996),D暦変換用数値,2,FALSE),DAY(F996))/28)+1,0))</f>
        <v>13</v>
      </c>
      <c r="O996" s="205">
        <f>IF(AND(MONTH(F996)=7,DAY(F996)&gt;25),DAY(F996)-25,
MOD((SUM(VLOOKUP(MONTH(F996),D暦変換用数値,2,FALSE),DAY(F996))),28)+1)</f>
        <v>6</v>
      </c>
      <c r="P996" s="406">
        <f>IF(OR(MONTH(F996)&lt;7,AND(MONTH(F996)=7,DAY(F996)&lt;=25)),
MOD(SUM((E996-1901)*365,(N996-1)*28,O996,258),260),
MOD(SUM((E996-1900)*365,(N996-1)*28,O996,258),260))</f>
        <v>15</v>
      </c>
      <c r="Q996" s="374" t="str">
        <f>VLOOKUP(MOD(P996,4),色,2,FALSE)</f>
        <v>青い</v>
      </c>
      <c r="R996" s="292" t="str">
        <f>VLOOKUP(MOD(P996,13),銀河の音,2,FALSE)</f>
        <v>月の</v>
      </c>
      <c r="S996" s="385" t="str">
        <f>VLOOKUP(MOD(P996,20),太陽の紋章,2,FALSE)</f>
        <v>鷲</v>
      </c>
      <c r="T996" s="98" t="s">
        <v>3736</v>
      </c>
    </row>
    <row r="997" spans="1:20" s="80" customFormat="1" ht="13.5" customHeight="1">
      <c r="A997" s="50" t="str">
        <f>VLOOKUP(MOD(E997,10),十干,2,FALSE)</f>
        <v>庚</v>
      </c>
      <c r="B997" s="199" t="str">
        <f>VLOOKUP(MOD(E997,12),十二支,3,FALSE)</f>
        <v xml:space="preserve">03 水 </v>
      </c>
      <c r="C997" s="200" t="str">
        <f>VLOOKUP(F997,星座,3,TRUE)</f>
        <v xml:space="preserve">10 龍 </v>
      </c>
      <c r="D997" s="531">
        <v>14799</v>
      </c>
      <c r="E997" s="1">
        <f>IFERROR(YEAR(D997),LEFT(D997,4))</f>
        <v>1940</v>
      </c>
      <c r="F997" s="1" t="str">
        <f>IF(ISTEXT(D997),RIGHT(D997,5),TEXT(D997,"mm/dd"))</f>
        <v>07/07</v>
      </c>
      <c r="G997" s="1">
        <f>SUM(MID(E997,1,1),MID(E997,2,1),MID(E997,3,1),MID(E997,4,1),MID(F997,1,1),MID(F997,2,1),MID(F997,4,1),MID(F997,5,1))</f>
        <v>28</v>
      </c>
      <c r="H997" s="45">
        <f>IF(MOD(G997,9)=0,9,MOD(G997,9))</f>
        <v>1</v>
      </c>
      <c r="I997" s="45" t="str">
        <f>IFERROR(MID("日月火水木金土",WEEKDAY(D997),1),"")</f>
        <v>日</v>
      </c>
      <c r="J997" s="304" t="s">
        <v>3858</v>
      </c>
      <c r="K997" s="202" t="str">
        <f>VLOOKUP(F997,石と花メイン,3,FALSE)</f>
        <v>□水晶</v>
      </c>
      <c r="L997" s="297" t="str">
        <f>VLOOKUP(F997,石と花メイン,4,FALSE)</f>
        <v>アベリア【衝羽根空木】</v>
      </c>
      <c r="M997" s="393">
        <f>IF(OR(MONTH(F997)&lt;7,AND(MONTH(F997)=7,DAY(F997)&lt;=25)),
MOD(SUM((E997-1901)*365,259),260),
MOD(SUM((E997-1900)*365,259),260))</f>
        <v>194</v>
      </c>
      <c r="N997" s="390">
        <f>IF(AND(MONTH(F997)=7,DAY(F997)&gt;25),1,
ROUNDDOWN((SUM(VLOOKUP(MONTH(F997),D暦変換用数値,2,FALSE),DAY(F997))/28)+1,0))</f>
        <v>13</v>
      </c>
      <c r="O997" s="205">
        <f>IF(AND(MONTH(F997)=7,DAY(F997)&gt;25),DAY(F997)-25,
MOD((SUM(VLOOKUP(MONTH(F997),D暦変換用数値,2,FALSE),DAY(F997))),28)+1)</f>
        <v>11</v>
      </c>
      <c r="P997" s="406">
        <f>IF(OR(MONTH(F997)&lt;7,AND(MONTH(F997)=7,DAY(F997)&lt;=25)),
MOD(SUM((E997-1901)*365,(N997-1)*28,O997,258),260),
MOD(SUM((E997-1900)*365,(N997-1)*28,O997,258),260))</f>
        <v>20</v>
      </c>
      <c r="Q997" s="373" t="str">
        <f>VLOOKUP(MOD(P997,4),色,2,FALSE)</f>
        <v>黄色い</v>
      </c>
      <c r="R997" s="291" t="str">
        <f>VLOOKUP(MOD(P997,13),銀河の音,2,FALSE)</f>
        <v>共振の</v>
      </c>
      <c r="S997" s="384" t="str">
        <f>VLOOKUP(MOD(P997,20),太陽の紋章,2,FALSE)</f>
        <v>太陽</v>
      </c>
      <c r="T997" s="111" t="s">
        <v>2871</v>
      </c>
    </row>
    <row r="998" spans="1:20" s="80" customFormat="1" ht="13.5" customHeight="1">
      <c r="A998" s="50" t="str">
        <f>VLOOKUP(MOD(E998,10),十干,2,FALSE)</f>
        <v>庚</v>
      </c>
      <c r="B998" s="199" t="str">
        <f>VLOOKUP(MOD(E998,12),十二支,3,FALSE)</f>
        <v xml:space="preserve">03 水 </v>
      </c>
      <c r="C998" s="200" t="str">
        <f>VLOOKUP(F998,星座,3,TRUE)</f>
        <v xml:space="preserve">10 龍 </v>
      </c>
      <c r="D998" s="531">
        <v>14809</v>
      </c>
      <c r="E998" s="1">
        <f>IFERROR(YEAR(D998),LEFT(D998,4))</f>
        <v>1940</v>
      </c>
      <c r="F998" s="1" t="str">
        <f>IF(ISTEXT(D998),RIGHT(D998,5),TEXT(D998,"mm/dd"))</f>
        <v>07/17</v>
      </c>
      <c r="G998" s="1">
        <f>SUM(MID(E998,1,1),MID(E998,2,1),MID(E998,3,1),MID(E998,4,1),MID(F998,1,1),MID(F998,2,1),MID(F998,4,1),MID(F998,5,1))</f>
        <v>29</v>
      </c>
      <c r="H998" s="45">
        <f>IF(MOD(G998,9)=0,9,MOD(G998,9))</f>
        <v>2</v>
      </c>
      <c r="I998" s="45" t="str">
        <f>IFERROR(MID("日月火水木金土",WEEKDAY(D998),1),"")</f>
        <v>水</v>
      </c>
      <c r="J998" s="304" t="s">
        <v>3859</v>
      </c>
      <c r="K998" s="202" t="str">
        <f>VLOOKUP(F998,石と花メイン,3,FALSE)</f>
        <v>●孔雀石</v>
      </c>
      <c r="L998" s="297" t="str">
        <f>VLOOKUP(F998,石と花メイン,4,FALSE)</f>
        <v>擬宝珠【ホスタ】</v>
      </c>
      <c r="M998" s="393">
        <f>IF(OR(MONTH(F998)&lt;7,AND(MONTH(F998)=7,DAY(F998)&lt;=25)),
MOD(SUM((E998-1901)*365,259),260),
MOD(SUM((E998-1900)*365,259),260))</f>
        <v>194</v>
      </c>
      <c r="N998" s="390">
        <f>IF(AND(MONTH(F998)=7,DAY(F998)&gt;25),1,
ROUNDDOWN((SUM(VLOOKUP(MONTH(F998),D暦変換用数値,2,FALSE),DAY(F998))/28)+1,0))</f>
        <v>13</v>
      </c>
      <c r="O998" s="205">
        <f>IF(AND(MONTH(F998)=7,DAY(F998)&gt;25),DAY(F998)-25,
MOD((SUM(VLOOKUP(MONTH(F998),D暦変換用数値,2,FALSE),DAY(F998))),28)+1)</f>
        <v>21</v>
      </c>
      <c r="P998" s="406">
        <f>IF(OR(MONTH(F998)&lt;7,AND(MONTH(F998)=7,DAY(F998)&lt;=25)),
MOD(SUM((E998-1901)*365,(N998-1)*28,O998,258),260),
MOD(SUM((E998-1900)*365,(N998-1)*28,O998,258),260))</f>
        <v>30</v>
      </c>
      <c r="Q998" s="375" t="str">
        <f>VLOOKUP(MOD(P998,4),色,2,FALSE)</f>
        <v>白い</v>
      </c>
      <c r="R998" s="293" t="str">
        <f>VLOOKUP(MOD(P998,13),銀河の音,2,FALSE)</f>
        <v>自己存在の</v>
      </c>
      <c r="S998" s="386" t="str">
        <f>VLOOKUP(MOD(P998,20),太陽の紋章,2,FALSE)</f>
        <v>犬</v>
      </c>
      <c r="T998" s="97" t="s">
        <v>1181</v>
      </c>
    </row>
    <row r="999" spans="1:20" s="80" customFormat="1" ht="13.5" customHeight="1">
      <c r="A999" s="50" t="str">
        <f>VLOOKUP(MOD(E999,10),十干,2,FALSE)</f>
        <v>庚</v>
      </c>
      <c r="B999" s="199" t="str">
        <f>VLOOKUP(MOD(E999,12),十二支,3,FALSE)</f>
        <v xml:space="preserve">03 水 </v>
      </c>
      <c r="C999" s="200" t="str">
        <f>VLOOKUP(F999,星座,3,TRUE)</f>
        <v xml:space="preserve">10 龍 </v>
      </c>
      <c r="D999" s="531">
        <v>14811</v>
      </c>
      <c r="E999" s="1">
        <f>IFERROR(YEAR(D999),LEFT(D999,4))</f>
        <v>1940</v>
      </c>
      <c r="F999" s="1" t="str">
        <f>IF(ISTEXT(D999),RIGHT(D999,5),TEXT(D999,"mm/dd"))</f>
        <v>07/19</v>
      </c>
      <c r="G999" s="1">
        <f>SUM(MID(E999,1,1),MID(E999,2,1),MID(E999,3,1),MID(E999,4,1),MID(F999,1,1),MID(F999,2,1),MID(F999,4,1),MID(F999,5,1))</f>
        <v>31</v>
      </c>
      <c r="H999" s="45">
        <f>IF(MOD(G999,9)=0,9,MOD(G999,9))</f>
        <v>4</v>
      </c>
      <c r="I999" s="45" t="str">
        <f>IFERROR(MID("日月火水木金土",WEEKDAY(D999),1),"")</f>
        <v>金</v>
      </c>
      <c r="J999" s="304" t="s">
        <v>3593</v>
      </c>
      <c r="K999" s="202" t="str">
        <f>VLOOKUP(F999,石と花メイン,3,FALSE)</f>
        <v>●蛋白石</v>
      </c>
      <c r="L999" s="297" t="str">
        <f>VLOOKUP(F999,石と花メイン,4,FALSE)</f>
        <v>鳥兜【附子】</v>
      </c>
      <c r="M999" s="393">
        <f>IF(OR(MONTH(F999)&lt;7,AND(MONTH(F999)=7,DAY(F999)&lt;=25)),
MOD(SUM((E999-1901)*365,259),260),
MOD(SUM((E999-1900)*365,259),260))</f>
        <v>194</v>
      </c>
      <c r="N999" s="390">
        <f>IF(AND(MONTH(F999)=7,DAY(F999)&gt;25),1,
ROUNDDOWN((SUM(VLOOKUP(MONTH(F999),D暦変換用数値,2,FALSE),DAY(F999))/28)+1,0))</f>
        <v>13</v>
      </c>
      <c r="O999" s="205">
        <f>IF(AND(MONTH(F999)=7,DAY(F999)&gt;25),DAY(F999)-25,
MOD((SUM(VLOOKUP(MONTH(F999),D暦変換用数値,2,FALSE),DAY(F999))),28)+1)</f>
        <v>23</v>
      </c>
      <c r="P999" s="406">
        <f>IF(OR(MONTH(F999)&lt;7,AND(MONTH(F999)=7,DAY(F999)&lt;=25)),
MOD(SUM((E999-1901)*365,(N999-1)*28,O999,258),260),
MOD(SUM((E999-1900)*365,(N999-1)*28,O999,258),260))</f>
        <v>32</v>
      </c>
      <c r="Q999" s="373" t="str">
        <f>VLOOKUP(MOD(P999,4),色,2,FALSE)</f>
        <v>黄色い</v>
      </c>
      <c r="R999" s="291" t="str">
        <f>VLOOKUP(MOD(P999,13),銀河の音,2,FALSE)</f>
        <v>律動の</v>
      </c>
      <c r="S999" s="384" t="str">
        <f>VLOOKUP(MOD(P999,20),太陽の紋章,2,FALSE)</f>
        <v>人</v>
      </c>
      <c r="T999" s="106" t="s">
        <v>6375</v>
      </c>
    </row>
    <row r="1000" spans="1:20" s="80" customFormat="1" ht="13.5" customHeight="1">
      <c r="A1000" s="50" t="str">
        <f>VLOOKUP(MOD(E1000,10),十干,2,FALSE)</f>
        <v>壬</v>
      </c>
      <c r="B1000" s="199" t="str">
        <f>VLOOKUP(MOD(E1000,12),十二支,3,FALSE)</f>
        <v xml:space="preserve">03 水 </v>
      </c>
      <c r="C1000" s="200" t="str">
        <f>VLOOKUP(F1000,星座,3,TRUE)</f>
        <v xml:space="preserve">10 龍 </v>
      </c>
      <c r="D1000" s="531">
        <v>19176</v>
      </c>
      <c r="E1000" s="1">
        <f>IFERROR(YEAR(D1000),LEFT(D1000,4))</f>
        <v>1952</v>
      </c>
      <c r="F1000" s="1" t="str">
        <f>IF(ISTEXT(D1000),RIGHT(D1000,5),TEXT(D1000,"mm/dd"))</f>
        <v>07/01</v>
      </c>
      <c r="G1000" s="1">
        <f>SUM(MID(E1000,1,1),MID(E1000,2,1),MID(E1000,3,1),MID(E1000,4,1),MID(F1000,1,1),MID(F1000,2,1),MID(F1000,4,1),MID(F1000,5,1))</f>
        <v>25</v>
      </c>
      <c r="H1000" s="45">
        <f>IF(MOD(G1000,9)=0,9,MOD(G1000,9))</f>
        <v>7</v>
      </c>
      <c r="I1000" s="45" t="str">
        <f>IFERROR(MID("日月火水木金土",WEEKDAY(D1000),1),"")</f>
        <v>火</v>
      </c>
      <c r="J1000" s="304" t="s">
        <v>3860</v>
      </c>
      <c r="K1000" s="202" t="str">
        <f>VLOOKUP(F1000,石と花メイン,3,FALSE)</f>
        <v>◆紅玉</v>
      </c>
      <c r="L1000" s="297" t="str">
        <f>VLOOKUP(F1000,石と花メイン,4,FALSE)</f>
        <v>松葉菊【仙人掌菊】</v>
      </c>
      <c r="M1000" s="393">
        <f>IF(OR(MONTH(F1000)&lt;7,AND(MONTH(F1000)=7,DAY(F1000)&lt;=25)),
MOD(SUM((E1000-1901)*365,259),260),
MOD(SUM((E1000-1900)*365,259),260))</f>
        <v>154</v>
      </c>
      <c r="N1000" s="390">
        <f>IF(AND(MONTH(F1000)=7,DAY(F1000)&gt;25),1,
ROUNDDOWN((SUM(VLOOKUP(MONTH(F1000),D暦変換用数値,2,FALSE),DAY(F1000))/28)+1,0))</f>
        <v>13</v>
      </c>
      <c r="O1000" s="205">
        <f>IF(AND(MONTH(F1000)=7,DAY(F1000)&gt;25),DAY(F1000)-25,
MOD((SUM(VLOOKUP(MONTH(F1000),D暦変換用数値,2,FALSE),DAY(F1000))),28)+1)</f>
        <v>5</v>
      </c>
      <c r="P1000" s="406">
        <f>IF(OR(MONTH(F1000)&lt;7,AND(MONTH(F1000)=7,DAY(F1000)&lt;=25)),
MOD(SUM((E1000-1901)*365,(N1000-1)*28,O1000,258),260),
MOD(SUM((E1000-1900)*365,(N1000-1)*28,O1000,258),260))</f>
        <v>234</v>
      </c>
      <c r="Q1000" s="375" t="str">
        <f>VLOOKUP(MOD(P1000,4),色,2,FALSE)</f>
        <v>白い</v>
      </c>
      <c r="R1000" s="293" t="str">
        <f>VLOOKUP(MOD(P1000,13),銀河の音,2,FALSE)</f>
        <v>宇宙の</v>
      </c>
      <c r="S1000" s="386" t="str">
        <f>VLOOKUP(MOD(P1000,20),太陽の紋章,2,FALSE)</f>
        <v>魔法使い</v>
      </c>
      <c r="T1000" s="98" t="s">
        <v>3736</v>
      </c>
    </row>
    <row r="1001" spans="1:20" s="80" customFormat="1" ht="13.5" customHeight="1">
      <c r="A1001" s="50" t="str">
        <f>VLOOKUP(MOD(E1001,10),十干,2,FALSE)</f>
        <v>壬</v>
      </c>
      <c r="B1001" s="199" t="str">
        <f>VLOOKUP(MOD(E1001,12),十二支,3,FALSE)</f>
        <v xml:space="preserve">03 水 </v>
      </c>
      <c r="C1001" s="200" t="str">
        <f>VLOOKUP(F1001,星座,3,TRUE)</f>
        <v xml:space="preserve">10 龍 </v>
      </c>
      <c r="D1001" s="531">
        <v>19177</v>
      </c>
      <c r="E1001" s="1">
        <f>IFERROR(YEAR(D1001),LEFT(D1001,4))</f>
        <v>1952</v>
      </c>
      <c r="F1001" s="1" t="str">
        <f>IF(ISTEXT(D1001),RIGHT(D1001,5),TEXT(D1001,"mm/dd"))</f>
        <v>07/02</v>
      </c>
      <c r="G1001" s="1">
        <f>SUM(MID(E1001,1,1),MID(E1001,2,1),MID(E1001,3,1),MID(E1001,4,1),MID(F1001,1,1),MID(F1001,2,1),MID(F1001,4,1),MID(F1001,5,1))</f>
        <v>26</v>
      </c>
      <c r="H1001" s="45">
        <f>IF(MOD(G1001,9)=0,9,MOD(G1001,9))</f>
        <v>8</v>
      </c>
      <c r="I1001" s="45" t="str">
        <f>IFERROR(MID("日月火水木金土",WEEKDAY(D1001),1),"")</f>
        <v>水</v>
      </c>
      <c r="J1001" s="304" t="s">
        <v>3861</v>
      </c>
      <c r="K1001" s="202" t="str">
        <f>VLOOKUP(F1001,石と花メイン,3,FALSE)</f>
        <v>◇金剛石</v>
      </c>
      <c r="L1001" s="297" t="str">
        <f>VLOOKUP(F1001,石と花メイン,4,FALSE)</f>
        <v>クレマチス【鉄線】</v>
      </c>
      <c r="M1001" s="393">
        <f>IF(OR(MONTH(F1001)&lt;7,AND(MONTH(F1001)=7,DAY(F1001)&lt;=25)),
MOD(SUM((E1001-1901)*365,259),260),
MOD(SUM((E1001-1900)*365,259),260))</f>
        <v>154</v>
      </c>
      <c r="N1001" s="390">
        <f>IF(AND(MONTH(F1001)=7,DAY(F1001)&gt;25),1,
ROUNDDOWN((SUM(VLOOKUP(MONTH(F1001),D暦変換用数値,2,FALSE),DAY(F1001))/28)+1,0))</f>
        <v>13</v>
      </c>
      <c r="O1001" s="205">
        <f>IF(AND(MONTH(F1001)=7,DAY(F1001)&gt;25),DAY(F1001)-25,
MOD((SUM(VLOOKUP(MONTH(F1001),D暦変換用数値,2,FALSE),DAY(F1001))),28)+1)</f>
        <v>6</v>
      </c>
      <c r="P1001" s="406">
        <f>IF(OR(MONTH(F1001)&lt;7,AND(MONTH(F1001)=7,DAY(F1001)&lt;=25)),
MOD(SUM((E1001-1901)*365,(N1001-1)*28,O1001,258),260),
MOD(SUM((E1001-1900)*365,(N1001-1)*28,O1001,258),260))</f>
        <v>235</v>
      </c>
      <c r="Q1001" s="374" t="str">
        <f>VLOOKUP(MOD(P1001,4),色,2,FALSE)</f>
        <v>青い</v>
      </c>
      <c r="R1001" s="292" t="str">
        <f>VLOOKUP(MOD(P1001,13),銀河の音,2,FALSE)</f>
        <v>磁気の</v>
      </c>
      <c r="S1001" s="385" t="str">
        <f>VLOOKUP(MOD(P1001,20),太陽の紋章,2,FALSE)</f>
        <v>鷲</v>
      </c>
      <c r="T1001" s="98" t="s">
        <v>3736</v>
      </c>
    </row>
    <row r="1002" spans="1:20" s="80" customFormat="1" ht="13.5" customHeight="1">
      <c r="A1002" s="50" t="str">
        <f>VLOOKUP(MOD(E1002,10),十干,2,FALSE)</f>
        <v>壬</v>
      </c>
      <c r="B1002" s="199" t="str">
        <f>VLOOKUP(MOD(E1002,12),十二支,3,FALSE)</f>
        <v xml:space="preserve">03 水 </v>
      </c>
      <c r="C1002" s="200" t="str">
        <f>VLOOKUP(F1002,星座,3,TRUE)</f>
        <v xml:space="preserve">10 龍 </v>
      </c>
      <c r="D1002" s="531">
        <v>19182</v>
      </c>
      <c r="E1002" s="1">
        <f>IFERROR(YEAR(D1002),LEFT(D1002,4))</f>
        <v>1952</v>
      </c>
      <c r="F1002" s="1" t="str">
        <f>IF(ISTEXT(D1002),RIGHT(D1002,5),TEXT(D1002,"mm/dd"))</f>
        <v>07/07</v>
      </c>
      <c r="G1002" s="1">
        <f>SUM(MID(E1002,1,1),MID(E1002,2,1),MID(E1002,3,1),MID(E1002,4,1),MID(F1002,1,1),MID(F1002,2,1),MID(F1002,4,1),MID(F1002,5,1))</f>
        <v>31</v>
      </c>
      <c r="H1002" s="45">
        <f>IF(MOD(G1002,9)=0,9,MOD(G1002,9))</f>
        <v>4</v>
      </c>
      <c r="I1002" s="45" t="str">
        <f>IFERROR(MID("日月火水木金土",WEEKDAY(D1002),1),"")</f>
        <v>月</v>
      </c>
      <c r="J1002" s="304" t="s">
        <v>3862</v>
      </c>
      <c r="K1002" s="202" t="str">
        <f>VLOOKUP(F1002,石と花メイン,3,FALSE)</f>
        <v>□水晶</v>
      </c>
      <c r="L1002" s="297" t="str">
        <f>VLOOKUP(F1002,石と花メイン,4,FALSE)</f>
        <v>アベリア【衝羽根空木】</v>
      </c>
      <c r="M1002" s="393">
        <f>IF(OR(MONTH(F1002)&lt;7,AND(MONTH(F1002)=7,DAY(F1002)&lt;=25)),
MOD(SUM((E1002-1901)*365,259),260),
MOD(SUM((E1002-1900)*365,259),260))</f>
        <v>154</v>
      </c>
      <c r="N1002" s="390">
        <f>IF(AND(MONTH(F1002)=7,DAY(F1002)&gt;25),1,
ROUNDDOWN((SUM(VLOOKUP(MONTH(F1002),D暦変換用数値,2,FALSE),DAY(F1002))/28)+1,0))</f>
        <v>13</v>
      </c>
      <c r="O1002" s="205">
        <f>IF(AND(MONTH(F1002)=7,DAY(F1002)&gt;25),DAY(F1002)-25,
MOD((SUM(VLOOKUP(MONTH(F1002),D暦変換用数値,2,FALSE),DAY(F1002))),28)+1)</f>
        <v>11</v>
      </c>
      <c r="P1002" s="406">
        <f>IF(OR(MONTH(F1002)&lt;7,AND(MONTH(F1002)=7,DAY(F1002)&lt;=25)),
MOD(SUM((E1002-1901)*365,(N1002-1)*28,O1002,258),260),
MOD(SUM((E1002-1900)*365,(N1002-1)*28,O1002,258),260))</f>
        <v>240</v>
      </c>
      <c r="Q1002" s="373" t="str">
        <f>VLOOKUP(MOD(P1002,4),色,2,FALSE)</f>
        <v>黄色い</v>
      </c>
      <c r="R1002" s="291" t="str">
        <f>VLOOKUP(MOD(P1002,13),銀河の音,2,FALSE)</f>
        <v>律動の</v>
      </c>
      <c r="S1002" s="384" t="str">
        <f>VLOOKUP(MOD(P1002,20),太陽の紋章,2,FALSE)</f>
        <v>太陽</v>
      </c>
      <c r="T1002" s="99" t="s">
        <v>3737</v>
      </c>
    </row>
    <row r="1003" spans="1:20" s="80" customFormat="1" ht="13.5" customHeight="1">
      <c r="A1003" s="334" t="str">
        <f>VLOOKUP(MOD(E1003,10),十干,2,FALSE)</f>
        <v>壬</v>
      </c>
      <c r="B1003" s="331" t="str">
        <f>VLOOKUP(MOD(E1003,12),十二支,3,FALSE)</f>
        <v xml:space="preserve">03 水 </v>
      </c>
      <c r="C1003" s="332" t="str">
        <f>VLOOKUP(F1003,星座,3,TRUE)</f>
        <v xml:space="preserve">10 龍 </v>
      </c>
      <c r="D1003" s="540">
        <v>19187</v>
      </c>
      <c r="E1003" s="131">
        <f>IFERROR(YEAR(D1003),LEFT(D1003,4))</f>
        <v>1952</v>
      </c>
      <c r="F1003" s="538" t="str">
        <f>IF(ISTEXT(D1003),RIGHT(D1003,5),TEXT(D1003,"mm/dd"))</f>
        <v>07/12</v>
      </c>
      <c r="G1003" s="131">
        <f>SUM(MID(E1003,1,1),MID(E1003,2,1),MID(E1003,3,1),MID(E1003,4,1),MID(F1003,1,1),MID(F1003,2,1),MID(F1003,4,1),MID(F1003,5,1))</f>
        <v>27</v>
      </c>
      <c r="H1003" s="131">
        <f>IF(MOD(G1003,9)=0,9,MOD(G1003,9))</f>
        <v>9</v>
      </c>
      <c r="I1003" s="131" t="str">
        <f>IFERROR(MID("日月火水木金土",WEEKDAY(D1003),1),"")</f>
        <v>土</v>
      </c>
      <c r="J1003" s="306" t="s">
        <v>8947</v>
      </c>
      <c r="K1003" s="335" t="str">
        <f>VLOOKUP(F1003,石と花メイン,3,FALSE)</f>
        <v>□水晶</v>
      </c>
      <c r="L1003" s="302" t="str">
        <f>VLOOKUP(F1003,石と花メイン,4,FALSE)</f>
        <v>ユーストマ【トルコ桔梗】</v>
      </c>
      <c r="M1003" s="396">
        <f>IF(OR(MONTH(F1003)&lt;7,AND(MONTH(F1003)=7,DAY(F1003)&lt;=25)),
MOD(SUM((E1003-1901)*365,259),260),
MOD(SUM((E1003-1900)*365,259),260))</f>
        <v>154</v>
      </c>
      <c r="N1003" s="335">
        <f>IF(AND(MONTH(F1003)=7,DAY(F1003)&gt;25),1,
ROUNDDOWN((SUM(VLOOKUP(MONTH(F1003),D暦変換用数値,2,FALSE),DAY(F1003))/28)+1,0))</f>
        <v>13</v>
      </c>
      <c r="O1003" s="132">
        <f>IF(AND(MONTH(F1003)=7,DAY(F1003)&gt;25),DAY(F1003)-25,
MOD((SUM(VLOOKUP(MONTH(F1003),D暦変換用数値,2,FALSE),DAY(F1003))),28)+1)</f>
        <v>16</v>
      </c>
      <c r="P1003" s="404">
        <f>IF(OR(MONTH(F1003)&lt;7,AND(MONTH(F1003)=7,DAY(F1003)&lt;=25)),
MOD(SUM((E1003-1901)*365,(N1003-1)*28,O1003,258),260),
MOD(SUM((E1003-1900)*365,(N1003-1)*28,O1003,258),260))</f>
        <v>245</v>
      </c>
      <c r="Q1003" s="376" t="str">
        <f>VLOOKUP(MOD(P1003,4),色,2,FALSE)</f>
        <v>赤い</v>
      </c>
      <c r="R1003" s="333" t="str">
        <f>VLOOKUP(MOD(P1003,13),銀河の音,2,FALSE)</f>
        <v>スペクトルの</v>
      </c>
      <c r="S1003" s="387" t="str">
        <f>VLOOKUP(MOD(P1003,20),太陽の紋章,2,FALSE)</f>
        <v>蛇</v>
      </c>
      <c r="T1003" s="129" t="s">
        <v>8948</v>
      </c>
    </row>
    <row r="1004" spans="1:20" s="80" customFormat="1" ht="13.5" customHeight="1">
      <c r="A1004" s="50" t="str">
        <f>VLOOKUP(MOD(E1004,10),十干,2,FALSE)</f>
        <v>壬</v>
      </c>
      <c r="B1004" s="199" t="str">
        <f>VLOOKUP(MOD(E1004,12),十二支,3,FALSE)</f>
        <v xml:space="preserve">03 水 </v>
      </c>
      <c r="C1004" s="200" t="str">
        <f>VLOOKUP(F1004,星座,3,TRUE)</f>
        <v xml:space="preserve">10 龍 </v>
      </c>
      <c r="D1004" s="531">
        <v>19189</v>
      </c>
      <c r="E1004" s="1">
        <f>IFERROR(YEAR(D1004),LEFT(D1004,4))</f>
        <v>1952</v>
      </c>
      <c r="F1004" s="1" t="str">
        <f>IF(ISTEXT(D1004),RIGHT(D1004,5),TEXT(D1004,"mm/dd"))</f>
        <v>07/14</v>
      </c>
      <c r="G1004" s="1">
        <f>SUM(MID(E1004,1,1),MID(E1004,2,1),MID(E1004,3,1),MID(E1004,4,1),MID(F1004,1,1),MID(F1004,2,1),MID(F1004,4,1),MID(F1004,5,1))</f>
        <v>29</v>
      </c>
      <c r="H1004" s="45">
        <f>IF(MOD(G1004,9)=0,9,MOD(G1004,9))</f>
        <v>2</v>
      </c>
      <c r="I1004" s="45" t="str">
        <f>IFERROR(MID("日月火水木金土",WEEKDAY(D1004),1),"")</f>
        <v>月</v>
      </c>
      <c r="J1004" s="304" t="s">
        <v>4860</v>
      </c>
      <c r="K1004" s="202" t="str">
        <f>VLOOKUP(F1004,石と花メイン,3,FALSE)</f>
        <v>●土耳古石</v>
      </c>
      <c r="L1004" s="297" t="str">
        <f>VLOOKUP(F1004,石と花メイン,4,FALSE)</f>
        <v>ブッドレア【房藤空木】</v>
      </c>
      <c r="M1004" s="393">
        <f>IF(OR(MONTH(F1004)&lt;7,AND(MONTH(F1004)=7,DAY(F1004)&lt;=25)),
MOD(SUM((E1004-1901)*365,259),260),
MOD(SUM((E1004-1900)*365,259),260))</f>
        <v>154</v>
      </c>
      <c r="N1004" s="390">
        <f>IF(AND(MONTH(F1004)=7,DAY(F1004)&gt;25),1,
ROUNDDOWN((SUM(VLOOKUP(MONTH(F1004),D暦変換用数値,2,FALSE),DAY(F1004))/28)+1,0))</f>
        <v>13</v>
      </c>
      <c r="O1004" s="205">
        <f>IF(AND(MONTH(F1004)=7,DAY(F1004)&gt;25),DAY(F1004)-25,
MOD((SUM(VLOOKUP(MONTH(F1004),D暦変換用数値,2,FALSE),DAY(F1004))),28)+1)</f>
        <v>18</v>
      </c>
      <c r="P1004" s="406">
        <f>IF(OR(MONTH(F1004)&lt;7,AND(MONTH(F1004)=7,DAY(F1004)&lt;=25)),
MOD(SUM((E1004-1901)*365,(N1004-1)*28,O1004,258),260),
MOD(SUM((E1004-1900)*365,(N1004-1)*28,O1004,258),260))</f>
        <v>247</v>
      </c>
      <c r="Q1004" s="374" t="str">
        <f>VLOOKUP(MOD(P1004,4),色,2,FALSE)</f>
        <v>青い</v>
      </c>
      <c r="R1004" s="292" t="str">
        <f>VLOOKUP(MOD(P1004,13),銀河の音,2,FALSE)</f>
        <v>宇宙の</v>
      </c>
      <c r="S1004" s="385" t="str">
        <f>VLOOKUP(MOD(P1004,20),太陽の紋章,2,FALSE)</f>
        <v>手</v>
      </c>
      <c r="T1004" s="98" t="s">
        <v>3736</v>
      </c>
    </row>
    <row r="1005" spans="1:20" s="80" customFormat="1" ht="13.5" customHeight="1">
      <c r="A1005" s="50" t="str">
        <f>VLOOKUP(MOD(E1005,10),十干,2,FALSE)</f>
        <v>壬</v>
      </c>
      <c r="B1005" s="199" t="str">
        <f>VLOOKUP(MOD(E1005,12),十二支,3,FALSE)</f>
        <v xml:space="preserve">03 水 </v>
      </c>
      <c r="C1005" s="200" t="str">
        <f>VLOOKUP(F1005,星座,3,TRUE)</f>
        <v xml:space="preserve">10 龍 </v>
      </c>
      <c r="D1005" s="531">
        <v>19190</v>
      </c>
      <c r="E1005" s="1">
        <f>IFERROR(YEAR(D1005),LEFT(D1005,4))</f>
        <v>1952</v>
      </c>
      <c r="F1005" s="1" t="str">
        <f>IF(ISTEXT(D1005),RIGHT(D1005,5),TEXT(D1005,"mm/dd"))</f>
        <v>07/15</v>
      </c>
      <c r="G1005" s="1">
        <f>SUM(MID(E1005,1,1),MID(E1005,2,1),MID(E1005,3,1),MID(E1005,4,1),MID(F1005,1,1),MID(F1005,2,1),MID(F1005,4,1),MID(F1005,5,1))</f>
        <v>30</v>
      </c>
      <c r="H1005" s="45">
        <f>IF(MOD(G1005,9)=0,9,MOD(G1005,9))</f>
        <v>3</v>
      </c>
      <c r="I1005" s="45" t="str">
        <f>IFERROR(MID("日月火水木金土",WEEKDAY(D1005),1),"")</f>
        <v>火</v>
      </c>
      <c r="J1005" s="304" t="s">
        <v>4861</v>
      </c>
      <c r="K1005" s="202" t="str">
        <f>VLOOKUP(F1005,石と花メイン,3,FALSE)</f>
        <v>◇金剛石</v>
      </c>
      <c r="L1005" s="297" t="str">
        <f>VLOOKUP(F1005,石と花メイン,4,FALSE)</f>
        <v>薔薇</v>
      </c>
      <c r="M1005" s="393">
        <f>IF(OR(MONTH(F1005)&lt;7,AND(MONTH(F1005)=7,DAY(F1005)&lt;=25)),
MOD(SUM((E1005-1901)*365,259),260),
MOD(SUM((E1005-1900)*365,259),260))</f>
        <v>154</v>
      </c>
      <c r="N1005" s="390">
        <f>IF(AND(MONTH(F1005)=7,DAY(F1005)&gt;25),1,
ROUNDDOWN((SUM(VLOOKUP(MONTH(F1005),D暦変換用数値,2,FALSE),DAY(F1005))/28)+1,0))</f>
        <v>13</v>
      </c>
      <c r="O1005" s="205">
        <f>IF(AND(MONTH(F1005)=7,DAY(F1005)&gt;25),DAY(F1005)-25,
MOD((SUM(VLOOKUP(MONTH(F1005),D暦変換用数値,2,FALSE),DAY(F1005))),28)+1)</f>
        <v>19</v>
      </c>
      <c r="P1005" s="406">
        <f>IF(OR(MONTH(F1005)&lt;7,AND(MONTH(F1005)=7,DAY(F1005)&lt;=25)),
MOD(SUM((E1005-1901)*365,(N1005-1)*28,O1005,258),260),
MOD(SUM((E1005-1900)*365,(N1005-1)*28,O1005,258),260))</f>
        <v>248</v>
      </c>
      <c r="Q1005" s="373" t="str">
        <f>VLOOKUP(MOD(P1005,4),色,2,FALSE)</f>
        <v>黄色い</v>
      </c>
      <c r="R1005" s="291" t="str">
        <f>VLOOKUP(MOD(P1005,13),銀河の音,2,FALSE)</f>
        <v>磁気の</v>
      </c>
      <c r="S1005" s="384" t="str">
        <f>VLOOKUP(MOD(P1005,20),太陽の紋章,2,FALSE)</f>
        <v>星</v>
      </c>
      <c r="T1005" s="99" t="s">
        <v>124</v>
      </c>
    </row>
    <row r="1006" spans="1:20" s="80" customFormat="1" ht="13.5" customHeight="1">
      <c r="A1006" s="334" t="str">
        <f>VLOOKUP(MOD(E1006,10),十干,2,FALSE)</f>
        <v>壬</v>
      </c>
      <c r="B1006" s="331" t="str">
        <f>VLOOKUP(MOD(E1006,12),十二支,3,FALSE)</f>
        <v xml:space="preserve">03 水 </v>
      </c>
      <c r="C1006" s="332" t="str">
        <f>VLOOKUP(F1006,星座,3,TRUE)</f>
        <v xml:space="preserve">10 龍 </v>
      </c>
      <c r="D1006" s="534">
        <v>19195</v>
      </c>
      <c r="E1006" s="131">
        <f>IFERROR(YEAR(D1006),LEFT(D1006,4))</f>
        <v>1952</v>
      </c>
      <c r="F1006" s="131" t="str">
        <f>IF(ISTEXT(D1006),RIGHT(D1006,5),TEXT(D1006,"mm/dd"))</f>
        <v>07/20</v>
      </c>
      <c r="G1006" s="131">
        <f>SUM(MID(E1006,1,1),MID(E1006,2,1),MID(E1006,3,1),MID(E1006,4,1),MID(F1006,1,1),MID(F1006,2,1),MID(F1006,4,1),MID(F1006,5,1))</f>
        <v>26</v>
      </c>
      <c r="H1006" s="131">
        <f>IF(MOD(G1006,9)=0,9,MOD(G1006,9))</f>
        <v>8</v>
      </c>
      <c r="I1006" s="131" t="str">
        <f>IFERROR(MID("日月火水木金土",WEEKDAY(D1006),1),"")</f>
        <v>日</v>
      </c>
      <c r="J1006" s="306" t="s">
        <v>8525</v>
      </c>
      <c r="K1006" s="335" t="str">
        <f>VLOOKUP(F1006,石と花メイン,3,FALSE)</f>
        <v>●月長石</v>
      </c>
      <c r="L1006" s="302" t="str">
        <f>VLOOKUP(F1006,石と花メイン,4,FALSE)</f>
        <v>花虎の尾【フィソステギア】</v>
      </c>
      <c r="M1006" s="396">
        <f>IF(OR(MONTH(F1006)&lt;7,AND(MONTH(F1006)=7,DAY(F1006)&lt;=25)),
MOD(SUM((E1006-1901)*365,259),260),
MOD(SUM((E1006-1900)*365,259),260))</f>
        <v>154</v>
      </c>
      <c r="N1006" s="335">
        <f>IF(AND(MONTH(F1006)=7,DAY(F1006)&gt;25),1,
ROUNDDOWN((SUM(VLOOKUP(MONTH(F1006),D暦変換用数値,2,FALSE),DAY(F1006))/28)+1,0))</f>
        <v>13</v>
      </c>
      <c r="O1006" s="132">
        <f>IF(AND(MONTH(F1006)=7,DAY(F1006)&gt;25),DAY(F1006)-25,
MOD((SUM(VLOOKUP(MONTH(F1006),D暦変換用数値,2,FALSE),DAY(F1006))),28)+1)</f>
        <v>24</v>
      </c>
      <c r="P1006" s="404">
        <f>IF(OR(MONTH(F1006)&lt;7,AND(MONTH(F1006)=7,DAY(F1006)&lt;=25)),
MOD(SUM((E1006-1901)*365,(N1006-1)*28,O1006,258),260),
MOD(SUM((E1006-1900)*365,(N1006-1)*28,O1006,258),260))</f>
        <v>253</v>
      </c>
      <c r="Q1006" s="376" t="str">
        <f>VLOOKUP(MOD(P1006,4),色,2,FALSE)</f>
        <v>赤い</v>
      </c>
      <c r="R1006" s="333" t="str">
        <f>VLOOKUP(MOD(P1006,13),銀河の音,2,FALSE)</f>
        <v>律動の</v>
      </c>
      <c r="S1006" s="387" t="str">
        <f>VLOOKUP(MOD(P1006,20),太陽の紋章,2,FALSE)</f>
        <v>空歩く者</v>
      </c>
      <c r="T1006" s="145"/>
    </row>
    <row r="1007" spans="1:20" s="80" customFormat="1" ht="13.5" customHeight="1">
      <c r="A1007" s="50" t="str">
        <f>VLOOKUP(MOD(E1007,10),十干,2,FALSE)</f>
        <v>壬</v>
      </c>
      <c r="B1007" s="199" t="str">
        <f>VLOOKUP(MOD(E1007,12),十二支,3,FALSE)</f>
        <v xml:space="preserve">03 水 </v>
      </c>
      <c r="C1007" s="200" t="str">
        <f>VLOOKUP(F1007,星座,3,TRUE)</f>
        <v xml:space="preserve">10 龍 </v>
      </c>
      <c r="D1007" s="531">
        <v>19195</v>
      </c>
      <c r="E1007" s="1">
        <f>IFERROR(YEAR(D1007),LEFT(D1007,4))</f>
        <v>1952</v>
      </c>
      <c r="F1007" s="1" t="str">
        <f>IF(ISTEXT(D1007),RIGHT(D1007,5),TEXT(D1007,"mm/dd"))</f>
        <v>07/20</v>
      </c>
      <c r="G1007" s="1">
        <f>SUM(MID(E1007,1,1),MID(E1007,2,1),MID(E1007,3,1),MID(E1007,4,1),MID(F1007,1,1),MID(F1007,2,1),MID(F1007,4,1),MID(F1007,5,1))</f>
        <v>26</v>
      </c>
      <c r="H1007" s="45">
        <f>IF(MOD(G1007,9)=0,9,MOD(G1007,9))</f>
        <v>8</v>
      </c>
      <c r="I1007" s="45" t="str">
        <f>IFERROR(MID("日月火水木金土",WEEKDAY(D1007),1),"")</f>
        <v>日</v>
      </c>
      <c r="J1007" s="304" t="s">
        <v>4862</v>
      </c>
      <c r="K1007" s="202" t="str">
        <f>VLOOKUP(F1007,石と花メイン,3,FALSE)</f>
        <v>●月長石</v>
      </c>
      <c r="L1007" s="297" t="str">
        <f>VLOOKUP(F1007,石と花メイン,4,FALSE)</f>
        <v>花虎の尾【フィソステギア】</v>
      </c>
      <c r="M1007" s="393">
        <f>IF(OR(MONTH(F1007)&lt;7,AND(MONTH(F1007)=7,DAY(F1007)&lt;=25)),
MOD(SUM((E1007-1901)*365,259),260),
MOD(SUM((E1007-1900)*365,259),260))</f>
        <v>154</v>
      </c>
      <c r="N1007" s="390">
        <f>IF(AND(MONTH(F1007)=7,DAY(F1007)&gt;25),1,
ROUNDDOWN((SUM(VLOOKUP(MONTH(F1007),D暦変換用数値,2,FALSE),DAY(F1007))/28)+1,0))</f>
        <v>13</v>
      </c>
      <c r="O1007" s="205">
        <f>IF(AND(MONTH(F1007)=7,DAY(F1007)&gt;25),DAY(F1007)-25,
MOD((SUM(VLOOKUP(MONTH(F1007),D暦変換用数値,2,FALSE),DAY(F1007))),28)+1)</f>
        <v>24</v>
      </c>
      <c r="P1007" s="406">
        <f>IF(OR(MONTH(F1007)&lt;7,AND(MONTH(F1007)=7,DAY(F1007)&lt;=25)),
MOD(SUM((E1007-1901)*365,(N1007-1)*28,O1007,258),260),
MOD(SUM((E1007-1900)*365,(N1007-1)*28,O1007,258),260))</f>
        <v>253</v>
      </c>
      <c r="Q1007" s="372" t="str">
        <f>VLOOKUP(MOD(P1007,4),色,2,FALSE)</f>
        <v>赤い</v>
      </c>
      <c r="R1007" s="290" t="str">
        <f>VLOOKUP(MOD(P1007,13),銀河の音,2,FALSE)</f>
        <v>律動の</v>
      </c>
      <c r="S1007" s="383" t="str">
        <f>VLOOKUP(MOD(P1007,20),太陽の紋章,2,FALSE)</f>
        <v>空歩く者</v>
      </c>
      <c r="T1007" s="98" t="s">
        <v>3736</v>
      </c>
    </row>
    <row r="1008" spans="1:20" s="80" customFormat="1" ht="13.5" customHeight="1">
      <c r="A1008" s="50" t="str">
        <f>VLOOKUP(MOD(E1008,10),十干,2,FALSE)</f>
        <v>甲</v>
      </c>
      <c r="B1008" s="199" t="str">
        <f>VLOOKUP(MOD(E1008,12),十二支,3,FALSE)</f>
        <v xml:space="preserve">03 水 </v>
      </c>
      <c r="C1008" s="200" t="str">
        <f>VLOOKUP(F1008,星座,3,TRUE)</f>
        <v xml:space="preserve">10 龍 </v>
      </c>
      <c r="D1008" s="531">
        <v>23550</v>
      </c>
      <c r="E1008" s="1">
        <f>IFERROR(YEAR(D1008),LEFT(D1008,4))</f>
        <v>1964</v>
      </c>
      <c r="F1008" s="1" t="str">
        <f>IF(ISTEXT(D1008),RIGHT(D1008,5),TEXT(D1008,"mm/dd"))</f>
        <v>06/22</v>
      </c>
      <c r="G1008" s="1">
        <f>SUM(MID(E1008,1,1),MID(E1008,2,1),MID(E1008,3,1),MID(E1008,4,1),MID(F1008,1,1),MID(F1008,2,1),MID(F1008,4,1),MID(F1008,5,1))</f>
        <v>30</v>
      </c>
      <c r="H1008" s="45">
        <f>IF(MOD(G1008,9)=0,9,MOD(G1008,9))</f>
        <v>3</v>
      </c>
      <c r="I1008" s="45" t="str">
        <f>IFERROR(MID("日月火水木金土",WEEKDAY(D1008),1),"")</f>
        <v>月</v>
      </c>
      <c r="J1008" s="304" t="s">
        <v>4863</v>
      </c>
      <c r="K1008" s="202" t="str">
        <f>VLOOKUP(F1008,石と花メイン,3,FALSE)</f>
        <v>◆紅玉</v>
      </c>
      <c r="L1008" s="297" t="str">
        <f>VLOOKUP(F1008,石と花メイン,4,FALSE)</f>
        <v>忍冬/吸葛【ハニーサックル】</v>
      </c>
      <c r="M1008" s="393">
        <f>IF(OR(MONTH(F1008)&lt;7,AND(MONTH(F1008)=7,DAY(F1008)&lt;=25)),
MOD(SUM((E1008-1901)*365,259),260),
MOD(SUM((E1008-1900)*365,259),260))</f>
        <v>114</v>
      </c>
      <c r="N1008" s="390">
        <f>IF(AND(MONTH(F1008)=7,DAY(F1008)&gt;25),1,
ROUNDDOWN((SUM(VLOOKUP(MONTH(F1008),D暦変換用数値,2,FALSE),DAY(F1008))/28)+1,0))</f>
        <v>12</v>
      </c>
      <c r="O1008" s="205">
        <f>IF(AND(MONTH(F1008)=7,DAY(F1008)&gt;25),DAY(F1008)-25,
MOD((SUM(VLOOKUP(MONTH(F1008),D暦変換用数値,2,FALSE),DAY(F1008))),28)+1)</f>
        <v>24</v>
      </c>
      <c r="P1008" s="406">
        <f>IF(OR(MONTH(F1008)&lt;7,AND(MONTH(F1008)=7,DAY(F1008)&lt;=25)),
MOD(SUM((E1008-1901)*365,(N1008-1)*28,O1008,258),260),
MOD(SUM((E1008-1900)*365,(N1008-1)*28,O1008,258),260))</f>
        <v>185</v>
      </c>
      <c r="Q1008" s="372" t="str">
        <f>VLOOKUP(MOD(P1008,4),色,2,FALSE)</f>
        <v>赤い</v>
      </c>
      <c r="R1008" s="290" t="str">
        <f>VLOOKUP(MOD(P1008,13),銀河の音,2,FALSE)</f>
        <v>電気の</v>
      </c>
      <c r="S1008" s="383" t="str">
        <f>VLOOKUP(MOD(P1008,20),太陽の紋章,2,FALSE)</f>
        <v>蛇</v>
      </c>
      <c r="T1008" s="98" t="s">
        <v>3736</v>
      </c>
    </row>
    <row r="1009" spans="1:20" s="80" customFormat="1" ht="13.5" customHeight="1">
      <c r="A1009" s="50" t="str">
        <f>VLOOKUP(MOD(E1009,10),十干,2,FALSE)</f>
        <v>甲</v>
      </c>
      <c r="B1009" s="199" t="str">
        <f>VLOOKUP(MOD(E1009,12),十二支,3,FALSE)</f>
        <v xml:space="preserve">03 水 </v>
      </c>
      <c r="C1009" s="200" t="str">
        <f>VLOOKUP(F1009,星座,3,TRUE)</f>
        <v xml:space="preserve">10 龍 </v>
      </c>
      <c r="D1009" s="531">
        <v>23552</v>
      </c>
      <c r="E1009" s="1">
        <f>IFERROR(YEAR(D1009),LEFT(D1009,4))</f>
        <v>1964</v>
      </c>
      <c r="F1009" s="1" t="str">
        <f>IF(ISTEXT(D1009),RIGHT(D1009,5),TEXT(D1009,"mm/dd"))</f>
        <v>06/24</v>
      </c>
      <c r="G1009" s="1">
        <f>SUM(MID(E1009,1,1),MID(E1009,2,1),MID(E1009,3,1),MID(E1009,4,1),MID(F1009,1,1),MID(F1009,2,1),MID(F1009,4,1),MID(F1009,5,1))</f>
        <v>32</v>
      </c>
      <c r="H1009" s="45">
        <f>IF(MOD(G1009,9)=0,9,MOD(G1009,9))</f>
        <v>5</v>
      </c>
      <c r="I1009" s="45" t="str">
        <f>IFERROR(MID("日月火水木金土",WEEKDAY(D1009),1),"")</f>
        <v>水</v>
      </c>
      <c r="J1009" s="304" t="s">
        <v>4864</v>
      </c>
      <c r="K1009" s="202" t="str">
        <f>VLOOKUP(F1009,石と花メイン,3,FALSE)</f>
        <v>◆藍玉</v>
      </c>
      <c r="L1009" s="297" t="str">
        <f>VLOOKUP(F1009,石と花メイン,4,FALSE)</f>
        <v>弟切草【セントジョーンズワート】</v>
      </c>
      <c r="M1009" s="393">
        <f>IF(OR(MONTH(F1009)&lt;7,AND(MONTH(F1009)=7,DAY(F1009)&lt;=25)),
MOD(SUM((E1009-1901)*365,259),260),
MOD(SUM((E1009-1900)*365,259),260))</f>
        <v>114</v>
      </c>
      <c r="N1009" s="390">
        <f>IF(AND(MONTH(F1009)=7,DAY(F1009)&gt;25),1,
ROUNDDOWN((SUM(VLOOKUP(MONTH(F1009),D暦変換用数値,2,FALSE),DAY(F1009))/28)+1,0))</f>
        <v>12</v>
      </c>
      <c r="O1009" s="205">
        <f>IF(AND(MONTH(F1009)=7,DAY(F1009)&gt;25),DAY(F1009)-25,
MOD((SUM(VLOOKUP(MONTH(F1009),D暦変換用数値,2,FALSE),DAY(F1009))),28)+1)</f>
        <v>26</v>
      </c>
      <c r="P1009" s="406">
        <f>IF(OR(MONTH(F1009)&lt;7,AND(MONTH(F1009)=7,DAY(F1009)&lt;=25)),
MOD(SUM((E1009-1901)*365,(N1009-1)*28,O1009,258),260),
MOD(SUM((E1009-1900)*365,(N1009-1)*28,O1009,258),260))</f>
        <v>187</v>
      </c>
      <c r="Q1009" s="374" t="str">
        <f>VLOOKUP(MOD(P1009,4),色,2,FALSE)</f>
        <v>青い</v>
      </c>
      <c r="R1009" s="292" t="str">
        <f>VLOOKUP(MOD(P1009,13),銀河の音,2,FALSE)</f>
        <v>倍音の</v>
      </c>
      <c r="S1009" s="385" t="str">
        <f>VLOOKUP(MOD(P1009,20),太陽の紋章,2,FALSE)</f>
        <v>手</v>
      </c>
      <c r="T1009" s="98" t="s">
        <v>3736</v>
      </c>
    </row>
    <row r="1010" spans="1:20" s="80" customFormat="1" ht="13.5" customHeight="1">
      <c r="A1010" s="50" t="str">
        <f>VLOOKUP(MOD(E1010,10),十干,2,FALSE)</f>
        <v>甲</v>
      </c>
      <c r="B1010" s="199" t="str">
        <f>VLOOKUP(MOD(E1010,12),十二支,3,FALSE)</f>
        <v xml:space="preserve">03 水 </v>
      </c>
      <c r="C1010" s="200" t="str">
        <f>VLOOKUP(F1010,星座,3,TRUE)</f>
        <v xml:space="preserve">10 龍 </v>
      </c>
      <c r="D1010" s="531">
        <v>23562</v>
      </c>
      <c r="E1010" s="1">
        <f>IFERROR(YEAR(D1010),LEFT(D1010,4))</f>
        <v>1964</v>
      </c>
      <c r="F1010" s="1" t="str">
        <f>IF(ISTEXT(D1010),RIGHT(D1010,5),TEXT(D1010,"mm/dd"))</f>
        <v>07/04</v>
      </c>
      <c r="G1010" s="1">
        <f>SUM(MID(E1010,1,1),MID(E1010,2,1),MID(E1010,3,1),MID(E1010,4,1),MID(F1010,1,1),MID(F1010,2,1),MID(F1010,4,1),MID(F1010,5,1))</f>
        <v>31</v>
      </c>
      <c r="H1010" s="45">
        <f>IF(MOD(G1010,9)=0,9,MOD(G1010,9))</f>
        <v>4</v>
      </c>
      <c r="I1010" s="45" t="str">
        <f>IFERROR(MID("日月火水木金土",WEEKDAY(D1010),1),"")</f>
        <v>土</v>
      </c>
      <c r="J1010" s="304" t="s">
        <v>4865</v>
      </c>
      <c r="K1010" s="202" t="str">
        <f>VLOOKUP(F1010,石と花メイン,3,FALSE)</f>
        <v>▲黄金</v>
      </c>
      <c r="L1010" s="297" t="str">
        <f>VLOOKUP(F1010,石と花メイン,4,FALSE)</f>
        <v>花魁草【草夾竹桃】</v>
      </c>
      <c r="M1010" s="393">
        <f>IF(OR(MONTH(F1010)&lt;7,AND(MONTH(F1010)=7,DAY(F1010)&lt;=25)),
MOD(SUM((E1010-1901)*365,259),260),
MOD(SUM((E1010-1900)*365,259),260))</f>
        <v>114</v>
      </c>
      <c r="N1010" s="390">
        <f>IF(AND(MONTH(F1010)=7,DAY(F1010)&gt;25),1,
ROUNDDOWN((SUM(VLOOKUP(MONTH(F1010),D暦変換用数値,2,FALSE),DAY(F1010))/28)+1,0))</f>
        <v>13</v>
      </c>
      <c r="O1010" s="205">
        <f>IF(AND(MONTH(F1010)=7,DAY(F1010)&gt;25),DAY(F1010)-25,
MOD((SUM(VLOOKUP(MONTH(F1010),D暦変換用数値,2,FALSE),DAY(F1010))),28)+1)</f>
        <v>8</v>
      </c>
      <c r="P1010" s="406">
        <f>IF(OR(MONTH(F1010)&lt;7,AND(MONTH(F1010)=7,DAY(F1010)&lt;=25)),
MOD(SUM((E1010-1901)*365,(N1010-1)*28,O1010,258),260),
MOD(SUM((E1010-1900)*365,(N1010-1)*28,O1010,258),260))</f>
        <v>197</v>
      </c>
      <c r="Q1010" s="372" t="str">
        <f>VLOOKUP(MOD(P1010,4),色,2,FALSE)</f>
        <v>赤い</v>
      </c>
      <c r="R1010" s="290" t="str">
        <f>VLOOKUP(MOD(P1010,13),銀河の音,2,FALSE)</f>
        <v>月の</v>
      </c>
      <c r="S1010" s="383" t="str">
        <f>VLOOKUP(MOD(P1010,20),太陽の紋章,2,FALSE)</f>
        <v>地球</v>
      </c>
      <c r="T1010" s="99" t="s">
        <v>125</v>
      </c>
    </row>
    <row r="1011" spans="1:20" s="80" customFormat="1" ht="13.5" customHeight="1">
      <c r="A1011" s="50" t="str">
        <f>VLOOKUP(MOD(E1011,10),十干,2,FALSE)</f>
        <v>甲</v>
      </c>
      <c r="B1011" s="199" t="str">
        <f>VLOOKUP(MOD(E1011,12),十二支,3,FALSE)</f>
        <v xml:space="preserve">03 水 </v>
      </c>
      <c r="C1011" s="200" t="str">
        <f>VLOOKUP(F1011,星座,3,TRUE)</f>
        <v xml:space="preserve">10 龍 </v>
      </c>
      <c r="D1011" s="535">
        <v>23564</v>
      </c>
      <c r="E1011" s="45">
        <f>IFERROR(YEAR(D1011),LEFT(D1011,4))</f>
        <v>1964</v>
      </c>
      <c r="F1011" s="45" t="str">
        <f>IF(ISTEXT(D1011),RIGHT(D1011,5),TEXT(D1011,"mm/dd"))</f>
        <v>07/06</v>
      </c>
      <c r="G1011" s="45">
        <f>SUM(MID(E1011,1,1),MID(E1011,2,1),MID(E1011,3,1),MID(E1011,4,1),MID(F1011,1,1),MID(F1011,2,1),MID(F1011,4,1),MID(F1011,5,1))</f>
        <v>33</v>
      </c>
      <c r="H1011" s="45">
        <f>IF(MOD(G1011,9)=0,9,MOD(G1011,9))</f>
        <v>6</v>
      </c>
      <c r="I1011" s="45" t="str">
        <f>IFERROR(MID("日月火水木金土",WEEKDAY(D1011),1),"")</f>
        <v>月</v>
      </c>
      <c r="J1011" s="305" t="s">
        <v>4676</v>
      </c>
      <c r="K1011" s="203" t="str">
        <f>VLOOKUP(F1011,石と花メイン,3,FALSE)</f>
        <v>◆紅玉</v>
      </c>
      <c r="L1011" s="298" t="str">
        <f>VLOOKUP(F1011,石と花メイン,4,FALSE)</f>
        <v>朝顔【牽牛花】</v>
      </c>
      <c r="M1011" s="394">
        <f>IF(OR(MONTH(F1011)&lt;7,AND(MONTH(F1011)=7,DAY(F1011)&lt;=25)),
MOD(SUM((E1011-1901)*365,259),260),
MOD(SUM((E1011-1900)*365,259),260))</f>
        <v>114</v>
      </c>
      <c r="N1011" s="391">
        <f>IF(AND(MONTH(F1011)=7,DAY(F1011)&gt;25),1,
ROUNDDOWN((SUM(VLOOKUP(MONTH(F1011),D暦変換用数値,2,FALSE),DAY(F1011))/28)+1,0))</f>
        <v>13</v>
      </c>
      <c r="O1011" s="46">
        <f>IF(AND(MONTH(F1011)=7,DAY(F1011)&gt;25),DAY(F1011)-25,
MOD((SUM(VLOOKUP(MONTH(F1011),D暦変換用数値,2,FALSE),DAY(F1011))),28)+1)</f>
        <v>10</v>
      </c>
      <c r="P1011" s="407">
        <f>IF(OR(MONTH(F1011)&lt;7,AND(MONTH(F1011)=7,DAY(F1011)&lt;=25)),
MOD(SUM((E1011-1901)*365,(N1011-1)*28,O1011,258),260),
MOD(SUM((E1011-1900)*365,(N1011-1)*28,O1011,258),260))</f>
        <v>199</v>
      </c>
      <c r="Q1011" s="374" t="str">
        <f>VLOOKUP(MOD(P1011,4),色,2,FALSE)</f>
        <v>青い</v>
      </c>
      <c r="R1011" s="292" t="str">
        <f>VLOOKUP(MOD(P1011,13),銀河の音,2,FALSE)</f>
        <v>自己存在の</v>
      </c>
      <c r="S1011" s="385" t="str">
        <f>VLOOKUP(MOD(P1011,20),太陽の紋章,2,FALSE)</f>
        <v>嵐</v>
      </c>
      <c r="T1011" s="79"/>
    </row>
    <row r="1012" spans="1:20" s="80" customFormat="1" ht="13.5" customHeight="1">
      <c r="A1012" s="50" t="str">
        <f>VLOOKUP(MOD(E1012,10),十干,2,FALSE)</f>
        <v>甲</v>
      </c>
      <c r="B1012" s="199" t="str">
        <f>VLOOKUP(MOD(E1012,12),十二支,3,FALSE)</f>
        <v xml:space="preserve">03 水 </v>
      </c>
      <c r="C1012" s="200" t="str">
        <f>VLOOKUP(F1012,星座,3,TRUE)</f>
        <v xml:space="preserve">10 龍 </v>
      </c>
      <c r="D1012" s="531">
        <v>23567</v>
      </c>
      <c r="E1012" s="1">
        <f>IFERROR(YEAR(D1012),LEFT(D1012,4))</f>
        <v>1964</v>
      </c>
      <c r="F1012" s="1" t="str">
        <f>IF(ISTEXT(D1012),RIGHT(D1012,5),TEXT(D1012,"mm/dd"))</f>
        <v>07/09</v>
      </c>
      <c r="G1012" s="1">
        <f>SUM(MID(E1012,1,1),MID(E1012,2,1),MID(E1012,3,1),MID(E1012,4,1),MID(F1012,1,1),MID(F1012,2,1),MID(F1012,4,1),MID(F1012,5,1))</f>
        <v>36</v>
      </c>
      <c r="H1012" s="45">
        <f>IF(MOD(G1012,9)=0,9,MOD(G1012,9))</f>
        <v>9</v>
      </c>
      <c r="I1012" s="45" t="str">
        <f>IFERROR(MID("日月火水木金土",WEEKDAY(D1012),1),"")</f>
        <v>木</v>
      </c>
      <c r="J1012" s="304" t="s">
        <v>859</v>
      </c>
      <c r="K1012" s="202" t="str">
        <f>VLOOKUP(F1012,石と花メイン,3,FALSE)</f>
        <v>□水晶</v>
      </c>
      <c r="L1012" s="297" t="str">
        <f>VLOOKUP(F1012,石と花メイン,4,FALSE)</f>
        <v>鬼灯/酸漿【輝血】</v>
      </c>
      <c r="M1012" s="393">
        <f>IF(OR(MONTH(F1012)&lt;7,AND(MONTH(F1012)=7,DAY(F1012)&lt;=25)),
MOD(SUM((E1012-1901)*365,259),260),
MOD(SUM((E1012-1900)*365,259),260))</f>
        <v>114</v>
      </c>
      <c r="N1012" s="390">
        <f>IF(AND(MONTH(F1012)=7,DAY(F1012)&gt;25),1,
ROUNDDOWN((SUM(VLOOKUP(MONTH(F1012),D暦変換用数値,2,FALSE),DAY(F1012))/28)+1,0))</f>
        <v>13</v>
      </c>
      <c r="O1012" s="205">
        <f>IF(AND(MONTH(F1012)=7,DAY(F1012)&gt;25),DAY(F1012)-25,
MOD((SUM(VLOOKUP(MONTH(F1012),D暦変換用数値,2,FALSE),DAY(F1012))),28)+1)</f>
        <v>13</v>
      </c>
      <c r="P1012" s="406">
        <f>IF(OR(MONTH(F1012)&lt;7,AND(MONTH(F1012)=7,DAY(F1012)&lt;=25)),
MOD(SUM((E1012-1901)*365,(N1012-1)*28,O1012,258),260),
MOD(SUM((E1012-1900)*365,(N1012-1)*28,O1012,258),260))</f>
        <v>202</v>
      </c>
      <c r="Q1012" s="375" t="str">
        <f>VLOOKUP(MOD(P1012,4),色,2,FALSE)</f>
        <v>白い</v>
      </c>
      <c r="R1012" s="293" t="str">
        <f>VLOOKUP(MOD(P1012,13),銀河の音,2,FALSE)</f>
        <v>共振の</v>
      </c>
      <c r="S1012" s="386" t="str">
        <f>VLOOKUP(MOD(P1012,20),太陽の紋章,2,FALSE)</f>
        <v>風</v>
      </c>
      <c r="T1012" s="97" t="s">
        <v>1884</v>
      </c>
    </row>
    <row r="1013" spans="1:20" s="80" customFormat="1" ht="13.5" customHeight="1">
      <c r="A1013" s="50" t="str">
        <f>VLOOKUP(MOD(E1013,10),十干,2,FALSE)</f>
        <v>甲</v>
      </c>
      <c r="B1013" s="199" t="str">
        <f>VLOOKUP(MOD(E1013,12),十二支,3,FALSE)</f>
        <v xml:space="preserve">03 水 </v>
      </c>
      <c r="C1013" s="200" t="str">
        <f>VLOOKUP(F1013,星座,3,TRUE)</f>
        <v xml:space="preserve">10 龍 </v>
      </c>
      <c r="D1013" s="531">
        <v>23571</v>
      </c>
      <c r="E1013" s="1">
        <f>IFERROR(YEAR(D1013),LEFT(D1013,4))</f>
        <v>1964</v>
      </c>
      <c r="F1013" s="1" t="str">
        <f>IF(ISTEXT(D1013),RIGHT(D1013,5),TEXT(D1013,"mm/dd"))</f>
        <v>07/13</v>
      </c>
      <c r="G1013" s="1">
        <f>SUM(MID(E1013,1,1),MID(E1013,2,1),MID(E1013,3,1),MID(E1013,4,1),MID(F1013,1,1),MID(F1013,2,1),MID(F1013,4,1),MID(F1013,5,1))</f>
        <v>31</v>
      </c>
      <c r="H1013" s="45">
        <f>IF(MOD(G1013,9)=0,9,MOD(G1013,9))</f>
        <v>4</v>
      </c>
      <c r="I1013" s="45" t="str">
        <f>IFERROR(MID("日月火水木金土",WEEKDAY(D1013),1),"")</f>
        <v>月</v>
      </c>
      <c r="J1013" s="304" t="s">
        <v>860</v>
      </c>
      <c r="K1013" s="202" t="str">
        <f>VLOOKUP(F1013,石と花メイン,3,FALSE)</f>
        <v>◆黄玉</v>
      </c>
      <c r="L1013" s="297" t="str">
        <f>VLOOKUP(F1013,石と花メイン,4,FALSE)</f>
        <v>鉄砲百合【琉球百合】</v>
      </c>
      <c r="M1013" s="393">
        <f>IF(OR(MONTH(F1013)&lt;7,AND(MONTH(F1013)=7,DAY(F1013)&lt;=25)),
MOD(SUM((E1013-1901)*365,259),260),
MOD(SUM((E1013-1900)*365,259),260))</f>
        <v>114</v>
      </c>
      <c r="N1013" s="390">
        <f>IF(AND(MONTH(F1013)=7,DAY(F1013)&gt;25),1,
ROUNDDOWN((SUM(VLOOKUP(MONTH(F1013),D暦変換用数値,2,FALSE),DAY(F1013))/28)+1,0))</f>
        <v>13</v>
      </c>
      <c r="O1013" s="205">
        <f>IF(AND(MONTH(F1013)=7,DAY(F1013)&gt;25),DAY(F1013)-25,
MOD((SUM(VLOOKUP(MONTH(F1013),D暦変換用数値,2,FALSE),DAY(F1013))),28)+1)</f>
        <v>17</v>
      </c>
      <c r="P1013" s="406">
        <f>IF(OR(MONTH(F1013)&lt;7,AND(MONTH(F1013)=7,DAY(F1013)&lt;=25)),
MOD(SUM((E1013-1901)*365,(N1013-1)*28,O1013,258),260),
MOD(SUM((E1013-1900)*365,(N1013-1)*28,O1013,258),260))</f>
        <v>206</v>
      </c>
      <c r="Q1013" s="375" t="str">
        <f>VLOOKUP(MOD(P1013,4),色,2,FALSE)</f>
        <v>白い</v>
      </c>
      <c r="R1013" s="293" t="str">
        <f>VLOOKUP(MOD(P1013,13),銀河の音,2,FALSE)</f>
        <v>スペクトルの</v>
      </c>
      <c r="S1013" s="386" t="str">
        <f>VLOOKUP(MOD(P1013,20),太陽の紋章,2,FALSE)</f>
        <v>世界の橋渡し</v>
      </c>
      <c r="T1013" s="97" t="s">
        <v>2882</v>
      </c>
    </row>
    <row r="1014" spans="1:20" s="80" customFormat="1" ht="13.5" customHeight="1">
      <c r="A1014" s="50" t="str">
        <f>VLOOKUP(MOD(E1014,10),十干,2,FALSE)</f>
        <v>甲</v>
      </c>
      <c r="B1014" s="199" t="str">
        <f>VLOOKUP(MOD(E1014,12),十二支,3,FALSE)</f>
        <v xml:space="preserve">03 水 </v>
      </c>
      <c r="C1014" s="200" t="str">
        <f>VLOOKUP(F1014,星座,3,TRUE)</f>
        <v xml:space="preserve">10 龍 </v>
      </c>
      <c r="D1014" s="531">
        <v>23572</v>
      </c>
      <c r="E1014" s="1">
        <f>IFERROR(YEAR(D1014),LEFT(D1014,4))</f>
        <v>1964</v>
      </c>
      <c r="F1014" s="1" t="str">
        <f>IF(ISTEXT(D1014),RIGHT(D1014,5),TEXT(D1014,"mm/dd"))</f>
        <v>07/14</v>
      </c>
      <c r="G1014" s="1">
        <f>SUM(MID(E1014,1,1),MID(E1014,2,1),MID(E1014,3,1),MID(E1014,4,1),MID(F1014,1,1),MID(F1014,2,1),MID(F1014,4,1),MID(F1014,5,1))</f>
        <v>32</v>
      </c>
      <c r="H1014" s="45">
        <f>IF(MOD(G1014,9)=0,9,MOD(G1014,9))</f>
        <v>5</v>
      </c>
      <c r="I1014" s="45" t="str">
        <f>IFERROR(MID("日月火水木金土",WEEKDAY(D1014),1),"")</f>
        <v>火</v>
      </c>
      <c r="J1014" s="304" t="s">
        <v>2800</v>
      </c>
      <c r="K1014" s="202" t="str">
        <f>VLOOKUP(F1014,石と花メイン,3,FALSE)</f>
        <v>●土耳古石</v>
      </c>
      <c r="L1014" s="297" t="str">
        <f>VLOOKUP(F1014,石と花メイン,4,FALSE)</f>
        <v>ブッドレア【房藤空木】</v>
      </c>
      <c r="M1014" s="393">
        <f>IF(OR(MONTH(F1014)&lt;7,AND(MONTH(F1014)=7,DAY(F1014)&lt;=25)),
MOD(SUM((E1014-1901)*365,259),260),
MOD(SUM((E1014-1900)*365,259),260))</f>
        <v>114</v>
      </c>
      <c r="N1014" s="390">
        <f>IF(AND(MONTH(F1014)=7,DAY(F1014)&gt;25),1,
ROUNDDOWN((SUM(VLOOKUP(MONTH(F1014),D暦変換用数値,2,FALSE),DAY(F1014))/28)+1,0))</f>
        <v>13</v>
      </c>
      <c r="O1014" s="205">
        <f>IF(AND(MONTH(F1014)=7,DAY(F1014)&gt;25),DAY(F1014)-25,
MOD((SUM(VLOOKUP(MONTH(F1014),D暦変換用数値,2,FALSE),DAY(F1014))),28)+1)</f>
        <v>18</v>
      </c>
      <c r="P1014" s="406">
        <f>IF(OR(MONTH(F1014)&lt;7,AND(MONTH(F1014)=7,DAY(F1014)&lt;=25)),
MOD(SUM((E1014-1901)*365,(N1014-1)*28,O1014,258),260),
MOD(SUM((E1014-1900)*365,(N1014-1)*28,O1014,258),260))</f>
        <v>207</v>
      </c>
      <c r="Q1014" s="374" t="str">
        <f>VLOOKUP(MOD(P1014,4),色,2,FALSE)</f>
        <v>青い</v>
      </c>
      <c r="R1014" s="292" t="str">
        <f>VLOOKUP(MOD(P1014,13),銀河の音,2,FALSE)</f>
        <v>水晶の</v>
      </c>
      <c r="S1014" s="385" t="str">
        <f>VLOOKUP(MOD(P1014,20),太陽の紋章,2,FALSE)</f>
        <v>手</v>
      </c>
      <c r="T1014" s="98" t="s">
        <v>3736</v>
      </c>
    </row>
    <row r="1015" spans="1:20" s="80" customFormat="1" ht="13.5" customHeight="1">
      <c r="A1015" s="50" t="str">
        <f>VLOOKUP(MOD(E1015,10),十干,2,FALSE)</f>
        <v>甲</v>
      </c>
      <c r="B1015" s="199" t="str">
        <f>VLOOKUP(MOD(E1015,12),十二支,3,FALSE)</f>
        <v xml:space="preserve">03 水 </v>
      </c>
      <c r="C1015" s="200" t="str">
        <f>VLOOKUP(F1015,星座,3,TRUE)</f>
        <v xml:space="preserve">10 龍 </v>
      </c>
      <c r="D1015" s="531">
        <v>23577</v>
      </c>
      <c r="E1015" s="1">
        <f>IFERROR(YEAR(D1015),LEFT(D1015,4))</f>
        <v>1964</v>
      </c>
      <c r="F1015" s="1" t="str">
        <f>IF(ISTEXT(D1015),RIGHT(D1015,5),TEXT(D1015,"mm/dd"))</f>
        <v>07/19</v>
      </c>
      <c r="G1015" s="1">
        <f>SUM(MID(E1015,1,1),MID(E1015,2,1),MID(E1015,3,1),MID(E1015,4,1),MID(F1015,1,1),MID(F1015,2,1),MID(F1015,4,1),MID(F1015,5,1))</f>
        <v>37</v>
      </c>
      <c r="H1015" s="45">
        <f>IF(MOD(G1015,9)=0,9,MOD(G1015,9))</f>
        <v>1</v>
      </c>
      <c r="I1015" s="45" t="str">
        <f>IFERROR(MID("日月火水木金土",WEEKDAY(D1015),1),"")</f>
        <v>日</v>
      </c>
      <c r="J1015" s="304" t="s">
        <v>2801</v>
      </c>
      <c r="K1015" s="202" t="str">
        <f>VLOOKUP(F1015,石と花メイン,3,FALSE)</f>
        <v>●蛋白石</v>
      </c>
      <c r="L1015" s="297" t="str">
        <f>VLOOKUP(F1015,石と花メイン,4,FALSE)</f>
        <v>鳥兜【附子】</v>
      </c>
      <c r="M1015" s="393">
        <f>IF(OR(MONTH(F1015)&lt;7,AND(MONTH(F1015)=7,DAY(F1015)&lt;=25)),
MOD(SUM((E1015-1901)*365,259),260),
MOD(SUM((E1015-1900)*365,259),260))</f>
        <v>114</v>
      </c>
      <c r="N1015" s="390">
        <f>IF(AND(MONTH(F1015)=7,DAY(F1015)&gt;25),1,
ROUNDDOWN((SUM(VLOOKUP(MONTH(F1015),D暦変換用数値,2,FALSE),DAY(F1015))/28)+1,0))</f>
        <v>13</v>
      </c>
      <c r="O1015" s="205">
        <f>IF(AND(MONTH(F1015)=7,DAY(F1015)&gt;25),DAY(F1015)-25,
MOD((SUM(VLOOKUP(MONTH(F1015),D暦変換用数値,2,FALSE),DAY(F1015))),28)+1)</f>
        <v>23</v>
      </c>
      <c r="P1015" s="406">
        <f>IF(OR(MONTH(F1015)&lt;7,AND(MONTH(F1015)=7,DAY(F1015)&lt;=25)),
MOD(SUM((E1015-1901)*365,(N1015-1)*28,O1015,258),260),
MOD(SUM((E1015-1900)*365,(N1015-1)*28,O1015,258),260))</f>
        <v>212</v>
      </c>
      <c r="Q1015" s="373" t="str">
        <f>VLOOKUP(MOD(P1015,4),色,2,FALSE)</f>
        <v>黄色い</v>
      </c>
      <c r="R1015" s="291" t="str">
        <f>VLOOKUP(MOD(P1015,13),銀河の音,2,FALSE)</f>
        <v>自己存在の</v>
      </c>
      <c r="S1015" s="384" t="str">
        <f>VLOOKUP(MOD(P1015,20),太陽の紋章,2,FALSE)</f>
        <v>人</v>
      </c>
      <c r="T1015" s="98" t="s">
        <v>3736</v>
      </c>
    </row>
    <row r="1016" spans="1:20" s="80" customFormat="1" ht="13.5" customHeight="1">
      <c r="A1016" s="50" t="str">
        <f>VLOOKUP(MOD(E1016,10),十干,2,FALSE)</f>
        <v>甲</v>
      </c>
      <c r="B1016" s="199" t="str">
        <f>VLOOKUP(MOD(E1016,12),十二支,3,FALSE)</f>
        <v xml:space="preserve">03 水 </v>
      </c>
      <c r="C1016" s="200" t="str">
        <f>VLOOKUP(F1016,星座,3,TRUE)</f>
        <v xml:space="preserve">10 龍 </v>
      </c>
      <c r="D1016" s="531">
        <v>23580</v>
      </c>
      <c r="E1016" s="1">
        <f>IFERROR(YEAR(D1016),LEFT(D1016,4))</f>
        <v>1964</v>
      </c>
      <c r="F1016" s="1" t="str">
        <f>IF(ISTEXT(D1016),RIGHT(D1016,5),TEXT(D1016,"mm/dd"))</f>
        <v>07/22</v>
      </c>
      <c r="G1016" s="1">
        <f>SUM(MID(E1016,1,1),MID(E1016,2,1),MID(E1016,3,1),MID(E1016,4,1),MID(F1016,1,1),MID(F1016,2,1),MID(F1016,4,1),MID(F1016,5,1))</f>
        <v>31</v>
      </c>
      <c r="H1016" s="45">
        <f>IF(MOD(G1016,9)=0,9,MOD(G1016,9))</f>
        <v>4</v>
      </c>
      <c r="I1016" s="45" t="str">
        <f>IFERROR(MID("日月火水木金土",WEEKDAY(D1016),1),"")</f>
        <v>水</v>
      </c>
      <c r="J1016" s="304" t="s">
        <v>2802</v>
      </c>
      <c r="K1016" s="202" t="str">
        <f>VLOOKUP(F1016,石と花メイン,3,FALSE)</f>
        <v>●珊瑚</v>
      </c>
      <c r="L1016" s="297" t="str">
        <f>VLOOKUP(F1016,石と花メイン,4,FALSE)</f>
        <v>河原撫子【大和撫子】</v>
      </c>
      <c r="M1016" s="393">
        <f>IF(OR(MONTH(F1016)&lt;7,AND(MONTH(F1016)=7,DAY(F1016)&lt;=25)),
MOD(SUM((E1016-1901)*365,259),260),
MOD(SUM((E1016-1900)*365,259),260))</f>
        <v>114</v>
      </c>
      <c r="N1016" s="390">
        <f>IF(AND(MONTH(F1016)=7,DAY(F1016)&gt;25),1,
ROUNDDOWN((SUM(VLOOKUP(MONTH(F1016),D暦変換用数値,2,FALSE),DAY(F1016))/28)+1,0))</f>
        <v>13</v>
      </c>
      <c r="O1016" s="205">
        <f>IF(AND(MONTH(F1016)=7,DAY(F1016)&gt;25),DAY(F1016)-25,
MOD((SUM(VLOOKUP(MONTH(F1016),D暦変換用数値,2,FALSE),DAY(F1016))),28)+1)</f>
        <v>26</v>
      </c>
      <c r="P1016" s="406">
        <f>IF(OR(MONTH(F1016)&lt;7,AND(MONTH(F1016)=7,DAY(F1016)&lt;=25)),
MOD(SUM((E1016-1901)*365,(N1016-1)*28,O1016,258),260),
MOD(SUM((E1016-1900)*365,(N1016-1)*28,O1016,258),260))</f>
        <v>215</v>
      </c>
      <c r="Q1016" s="374" t="str">
        <f>VLOOKUP(MOD(P1016,4),色,2,FALSE)</f>
        <v>青い</v>
      </c>
      <c r="R1016" s="292" t="str">
        <f>VLOOKUP(MOD(P1016,13),銀河の音,2,FALSE)</f>
        <v>共振の</v>
      </c>
      <c r="S1016" s="385" t="str">
        <f>VLOOKUP(MOD(P1016,20),太陽の紋章,2,FALSE)</f>
        <v>鷲</v>
      </c>
      <c r="T1016" s="111" t="s">
        <v>1204</v>
      </c>
    </row>
    <row r="1017" spans="1:20" s="80" customFormat="1" ht="13.5" customHeight="1">
      <c r="A1017" s="50" t="str">
        <f>VLOOKUP(MOD(E1017,10),十干,2,FALSE)</f>
        <v>丙</v>
      </c>
      <c r="B1017" s="199" t="str">
        <f>VLOOKUP(MOD(E1017,12),十二支,3,FALSE)</f>
        <v xml:space="preserve">03 水 </v>
      </c>
      <c r="C1017" s="200" t="str">
        <f>VLOOKUP(F1017,星座,3,TRUE)</f>
        <v xml:space="preserve">10 龍 </v>
      </c>
      <c r="D1017" s="531">
        <v>27940</v>
      </c>
      <c r="E1017" s="1">
        <f>IFERROR(YEAR(D1017),LEFT(D1017,4))</f>
        <v>1976</v>
      </c>
      <c r="F1017" s="1" t="str">
        <f>IF(ISTEXT(D1017),RIGHT(D1017,5),TEXT(D1017,"mm/dd"))</f>
        <v>06/29</v>
      </c>
      <c r="G1017" s="1">
        <f>SUM(MID(E1017,1,1),MID(E1017,2,1),MID(E1017,3,1),MID(E1017,4,1),MID(F1017,1,1),MID(F1017,2,1),MID(F1017,4,1),MID(F1017,5,1))</f>
        <v>40</v>
      </c>
      <c r="H1017" s="45">
        <f>IF(MOD(G1017,9)=0,9,MOD(G1017,9))</f>
        <v>4</v>
      </c>
      <c r="I1017" s="45" t="str">
        <f>IFERROR(MID("日月火水木金土",WEEKDAY(D1017),1),"")</f>
        <v>火</v>
      </c>
      <c r="J1017" s="304" t="s">
        <v>2803</v>
      </c>
      <c r="K1017" s="202" t="str">
        <f>VLOOKUP(F1017,石と花メイン,3,FALSE)</f>
        <v>◆黄玉</v>
      </c>
      <c r="L1017" s="297" t="str">
        <f>VLOOKUP(F1017,石と花メイン,4,FALSE)</f>
        <v>薊</v>
      </c>
      <c r="M1017" s="393">
        <f>IF(OR(MONTH(F1017)&lt;7,AND(MONTH(F1017)=7,DAY(F1017)&lt;=25)),
MOD(SUM((E1017-1901)*365,259),260),
MOD(SUM((E1017-1900)*365,259),260))</f>
        <v>74</v>
      </c>
      <c r="N1017" s="390">
        <f>IF(AND(MONTH(F1017)=7,DAY(F1017)&gt;25),1,
ROUNDDOWN((SUM(VLOOKUP(MONTH(F1017),D暦変換用数値,2,FALSE),DAY(F1017))/28)+1,0))</f>
        <v>13</v>
      </c>
      <c r="O1017" s="205">
        <f>IF(AND(MONTH(F1017)=7,DAY(F1017)&gt;25),DAY(F1017)-25,
MOD((SUM(VLOOKUP(MONTH(F1017),D暦変換用数値,2,FALSE),DAY(F1017))),28)+1)</f>
        <v>3</v>
      </c>
      <c r="P1017" s="406">
        <f>IF(OR(MONTH(F1017)&lt;7,AND(MONTH(F1017)=7,DAY(F1017)&lt;=25)),
MOD(SUM((E1017-1901)*365,(N1017-1)*28,O1017,258),260),
MOD(SUM((E1017-1900)*365,(N1017-1)*28,O1017,258),260))</f>
        <v>152</v>
      </c>
      <c r="Q1017" s="373" t="str">
        <f>VLOOKUP(MOD(P1017,4),色,2,FALSE)</f>
        <v>黄色い</v>
      </c>
      <c r="R1017" s="291" t="str">
        <f>VLOOKUP(MOD(P1017,13),銀河の音,2,FALSE)</f>
        <v>太陽の</v>
      </c>
      <c r="S1017" s="384" t="str">
        <f>VLOOKUP(MOD(P1017,20),太陽の紋章,2,FALSE)</f>
        <v>人</v>
      </c>
      <c r="T1017" s="98" t="s">
        <v>3736</v>
      </c>
    </row>
    <row r="1018" spans="1:20" s="80" customFormat="1" ht="13.5" customHeight="1">
      <c r="A1018" s="76" t="str">
        <f>VLOOKUP(MOD(E1018,10),十干,2,FALSE)</f>
        <v>丙</v>
      </c>
      <c r="B1018" s="199" t="str">
        <f>VLOOKUP(MOD(E1018,12),十二支,3,FALSE)</f>
        <v xml:space="preserve">03 水 </v>
      </c>
      <c r="C1018" s="200" t="str">
        <f>VLOOKUP(F1018,星座,3,TRUE)</f>
        <v xml:space="preserve">10 龍 </v>
      </c>
      <c r="D1018" s="534">
        <v>27951</v>
      </c>
      <c r="E1018" s="116">
        <f>IFERROR(YEAR(D1018),LEFT(D1018,4))</f>
        <v>1976</v>
      </c>
      <c r="F1018" s="116" t="str">
        <f>IF(ISTEXT(D1018),RIGHT(D1018,5),TEXT(D1018,"mm/dd"))</f>
        <v>07/10</v>
      </c>
      <c r="G1018" s="116">
        <f>SUM(MID(E1018,1,1),MID(E1018,2,1),MID(E1018,3,1),MID(E1018,4,1),MID(F1018,1,1),MID(F1018,2,1),MID(F1018,4,1),MID(F1018,5,1))</f>
        <v>31</v>
      </c>
      <c r="H1018" s="116">
        <f>IF(MOD(G1018,9)=0,9,MOD(G1018,9))</f>
        <v>4</v>
      </c>
      <c r="I1018" s="116" t="str">
        <f>IFERROR(MID("日月火水木金土",WEEKDAY(D1018),1),"")</f>
        <v>土</v>
      </c>
      <c r="J1018" s="306" t="s">
        <v>7470</v>
      </c>
      <c r="K1018" s="203" t="str">
        <f>VLOOKUP(F1018,石と花メイン,3,FALSE)</f>
        <v>■血碧玉</v>
      </c>
      <c r="L1018" s="299" t="str">
        <f>VLOOKUP(F1018,石と花メイン,4,FALSE)</f>
        <v>グロキシニア【大岩桐草】</v>
      </c>
      <c r="M1018" s="395">
        <f>IF(OR(MONTH(F1018)&lt;7,AND(MONTH(F1018)=7,DAY(F1018)&lt;=25)),
MOD(SUM((E1018-1901)*365,259),260),
MOD(SUM((E1018-1900)*365,259),260))</f>
        <v>74</v>
      </c>
      <c r="N1018" s="121">
        <f>IF(AND(MONTH(F1018)=7,DAY(F1018)&gt;25),1,
ROUNDDOWN((SUM(VLOOKUP(MONTH(F1018),D暦変換用数値,2,FALSE),DAY(F1018))/28)+1,0))</f>
        <v>13</v>
      </c>
      <c r="O1018" s="117">
        <f>IF(AND(MONTH(F1018)=7,DAY(F1018)&gt;25),DAY(F1018)-25,
MOD((SUM(VLOOKUP(MONTH(F1018),D暦変換用数値,2,FALSE),DAY(F1018))),28)+1)</f>
        <v>14</v>
      </c>
      <c r="P1018" s="408">
        <f>IF(OR(MONTH(F1018)&lt;7,AND(MONTH(F1018)=7,DAY(F1018)&lt;=25)),
MOD(SUM((E1018-1901)*365,(N1018-1)*28,O1018,258),260),
MOD(SUM((E1018-1900)*365,(N1018-1)*28,O1018,258),260))</f>
        <v>163</v>
      </c>
      <c r="Q1018" s="374" t="str">
        <f>VLOOKUP(MOD(P1018,4),色,2,FALSE)</f>
        <v>青い</v>
      </c>
      <c r="R1018" s="292" t="str">
        <f>VLOOKUP(MOD(P1018,13),銀河の音,2,FALSE)</f>
        <v>共振の</v>
      </c>
      <c r="S1018" s="385" t="str">
        <f>VLOOKUP(MOD(P1018,20),太陽の紋章,2,FALSE)</f>
        <v>夜</v>
      </c>
      <c r="T1018" s="127" t="s">
        <v>7456</v>
      </c>
    </row>
    <row r="1019" spans="1:20" s="80" customFormat="1" ht="13.5" customHeight="1">
      <c r="A1019" s="50" t="str">
        <f>VLOOKUP(MOD(E1019,10),十干,2,FALSE)</f>
        <v>丙</v>
      </c>
      <c r="B1019" s="199" t="str">
        <f>VLOOKUP(MOD(E1019,12),十二支,3,FALSE)</f>
        <v xml:space="preserve">03 水 </v>
      </c>
      <c r="C1019" s="200" t="str">
        <f>VLOOKUP(F1019,星座,3,TRUE)</f>
        <v xml:space="preserve">10 龍 </v>
      </c>
      <c r="D1019" s="535">
        <v>27958</v>
      </c>
      <c r="E1019" s="45">
        <f>IFERROR(YEAR(D1019),LEFT(D1019,4))</f>
        <v>1976</v>
      </c>
      <c r="F1019" s="45" t="str">
        <f>IF(ISTEXT(D1019),RIGHT(D1019,5),TEXT(D1019,"mm/dd"))</f>
        <v>07/17</v>
      </c>
      <c r="G1019" s="45">
        <f>SUM(MID(E1019,1,1),MID(E1019,2,1),MID(E1019,3,1),MID(E1019,4,1),MID(F1019,1,1),MID(F1019,2,1),MID(F1019,4,1),MID(F1019,5,1))</f>
        <v>38</v>
      </c>
      <c r="H1019" s="45">
        <f>IF(MOD(G1019,9)=0,9,MOD(G1019,9))</f>
        <v>2</v>
      </c>
      <c r="I1019" s="45" t="str">
        <f>IFERROR(MID("日月火水木金土",WEEKDAY(D1019),1),"")</f>
        <v>土</v>
      </c>
      <c r="J1019" s="305" t="s">
        <v>6628</v>
      </c>
      <c r="K1019" s="203" t="str">
        <f>VLOOKUP(F1019,石と花メイン,3,FALSE)</f>
        <v>●孔雀石</v>
      </c>
      <c r="L1019" s="298" t="str">
        <f>VLOOKUP(F1019,石と花メイン,4,FALSE)</f>
        <v>擬宝珠【ホスタ】</v>
      </c>
      <c r="M1019" s="394">
        <f>IF(OR(MONTH(F1019)&lt;7,AND(MONTH(F1019)=7,DAY(F1019)&lt;=25)),
MOD(SUM((E1019-1901)*365,259),260),
MOD(SUM((E1019-1900)*365,259),260))</f>
        <v>74</v>
      </c>
      <c r="N1019" s="391">
        <f>IF(AND(MONTH(F1019)=7,DAY(F1019)&gt;25),1,
ROUNDDOWN((SUM(VLOOKUP(MONTH(F1019),D暦変換用数値,2,FALSE),DAY(F1019))/28)+1,0))</f>
        <v>13</v>
      </c>
      <c r="O1019" s="46">
        <f>IF(AND(MONTH(F1019)=7,DAY(F1019)&gt;25),DAY(F1019)-25,
MOD((SUM(VLOOKUP(MONTH(F1019),D暦変換用数値,2,FALSE),DAY(F1019))),28)+1)</f>
        <v>21</v>
      </c>
      <c r="P1019" s="407">
        <f>IF(OR(MONTH(F1019)&lt;7,AND(MONTH(F1019)=7,DAY(F1019)&lt;=25)),
MOD(SUM((E1019-1901)*365,(N1019-1)*28,O1019,258),260),
MOD(SUM((E1019-1900)*365,(N1019-1)*28,O1019,258),260))</f>
        <v>170</v>
      </c>
      <c r="Q1019" s="375" t="str">
        <f>VLOOKUP(MOD(P1019,4),色,2,FALSE)</f>
        <v>白い</v>
      </c>
      <c r="R1019" s="293" t="str">
        <f>VLOOKUP(MOD(P1019,13),銀河の音,2,FALSE)</f>
        <v>磁気の</v>
      </c>
      <c r="S1019" s="386" t="str">
        <f>VLOOKUP(MOD(P1019,20),太陽の紋章,2,FALSE)</f>
        <v>犬</v>
      </c>
      <c r="T1019" s="110" t="s">
        <v>6760</v>
      </c>
    </row>
    <row r="1020" spans="1:20" s="80" customFormat="1" ht="13.5" customHeight="1">
      <c r="A1020" s="76" t="str">
        <f>VLOOKUP(MOD(E1020,10),十干,2,FALSE)</f>
        <v>戊</v>
      </c>
      <c r="B1020" s="199" t="str">
        <f>VLOOKUP(MOD(E1020,12),十二支,3,FALSE)</f>
        <v xml:space="preserve">03 水 </v>
      </c>
      <c r="C1020" s="200" t="str">
        <f>VLOOKUP(F1020,星座,3,TRUE)</f>
        <v xml:space="preserve">10 龍 </v>
      </c>
      <c r="D1020" s="534">
        <v>32316</v>
      </c>
      <c r="E1020" s="116">
        <f>IFERROR(YEAR(D1020),LEFT(D1020,4))</f>
        <v>1988</v>
      </c>
      <c r="F1020" s="116" t="str">
        <f>IF(ISTEXT(D1020),RIGHT(D1020,5),TEXT(D1020,"mm/dd"))</f>
        <v>06/22</v>
      </c>
      <c r="G1020" s="116">
        <f>SUM(MID(E1020,1,1),MID(E1020,2,1),MID(E1020,3,1),MID(E1020,4,1),MID(F1020,1,1),MID(F1020,2,1),MID(F1020,4,1),MID(F1020,5,1))</f>
        <v>36</v>
      </c>
      <c r="H1020" s="116">
        <f>IF(MOD(G1020,9)=0,9,MOD(G1020,9))</f>
        <v>9</v>
      </c>
      <c r="I1020" s="116" t="str">
        <f>IFERROR(MID("日月火水木金土",WEEKDAY(D1020),1),"")</f>
        <v>水</v>
      </c>
      <c r="J1020" s="306" t="s">
        <v>7459</v>
      </c>
      <c r="K1020" s="203" t="str">
        <f>VLOOKUP(F1020,石と花メイン,3,FALSE)</f>
        <v>◆紅玉</v>
      </c>
      <c r="L1020" s="299" t="str">
        <f>VLOOKUP(F1020,石と花メイン,4,FALSE)</f>
        <v>忍冬/吸葛【ハニーサックル】</v>
      </c>
      <c r="M1020" s="395">
        <f>IF(OR(MONTH(F1020)&lt;7,AND(MONTH(F1020)=7,DAY(F1020)&lt;=25)),
MOD(SUM((E1020-1901)*365,259),260),
MOD(SUM((E1020-1900)*365,259),260))</f>
        <v>34</v>
      </c>
      <c r="N1020" s="121">
        <f>IF(AND(MONTH(F1020)=7,DAY(F1020)&gt;25),1,
ROUNDDOWN((SUM(VLOOKUP(MONTH(F1020),D暦変換用数値,2,FALSE),DAY(F1020))/28)+1,0))</f>
        <v>12</v>
      </c>
      <c r="O1020" s="117">
        <f>IF(AND(MONTH(F1020)=7,DAY(F1020)&gt;25),DAY(F1020)-25,
MOD((SUM(VLOOKUP(MONTH(F1020),D暦変換用数値,2,FALSE),DAY(F1020))),28)+1)</f>
        <v>24</v>
      </c>
      <c r="P1020" s="408">
        <f>IF(OR(MONTH(F1020)&lt;7,AND(MONTH(F1020)=7,DAY(F1020)&lt;=25)),
MOD(SUM((E1020-1901)*365,(N1020-1)*28,O1020,258),260),
MOD(SUM((E1020-1900)*365,(N1020-1)*28,O1020,258),260))</f>
        <v>105</v>
      </c>
      <c r="Q1020" s="372" t="str">
        <f>VLOOKUP(MOD(P1020,4),色,2,FALSE)</f>
        <v>赤い</v>
      </c>
      <c r="R1020" s="290" t="str">
        <f>VLOOKUP(MOD(P1020,13),銀河の音,2,FALSE)</f>
        <v>磁気の</v>
      </c>
      <c r="S1020" s="383" t="str">
        <f>VLOOKUP(MOD(P1020,20),太陽の紋章,2,FALSE)</f>
        <v>蛇</v>
      </c>
      <c r="T1020" s="118"/>
    </row>
    <row r="1021" spans="1:20" s="80" customFormat="1" ht="13.5" customHeight="1">
      <c r="A1021" s="334" t="str">
        <f>VLOOKUP(MOD(E1021,10),十干,2,FALSE)</f>
        <v>戊</v>
      </c>
      <c r="B1021" s="331" t="str">
        <f>VLOOKUP(MOD(E1021,12),十二支,3,FALSE)</f>
        <v xml:space="preserve">03 水 </v>
      </c>
      <c r="C1021" s="332" t="str">
        <f>VLOOKUP(F1021,星座,3,TRUE)</f>
        <v xml:space="preserve">10 龍 </v>
      </c>
      <c r="D1021" s="534">
        <v>32320</v>
      </c>
      <c r="E1021" s="131">
        <f>IFERROR(YEAR(D1021),LEFT(D1021,4))</f>
        <v>1988</v>
      </c>
      <c r="F1021" s="131" t="str">
        <f>IF(ISTEXT(D1021),RIGHT(D1021,5),TEXT(D1021,"mm/dd"))</f>
        <v>06/26</v>
      </c>
      <c r="G1021" s="131">
        <f>SUM(MID(E1021,1,1),MID(E1021,2,1),MID(E1021,3,1),MID(E1021,4,1),MID(F1021,1,1),MID(F1021,2,1),MID(F1021,4,1),MID(F1021,5,1))</f>
        <v>40</v>
      </c>
      <c r="H1021" s="131">
        <f>IF(MOD(G1021,9)=0,9,MOD(G1021,9))</f>
        <v>4</v>
      </c>
      <c r="I1021" s="131" t="str">
        <f>IFERROR(MID("日月火水木金土",WEEKDAY(D1021),1),"")</f>
        <v>日</v>
      </c>
      <c r="J1021" s="306" t="s">
        <v>8318</v>
      </c>
      <c r="K1021" s="335" t="str">
        <f>VLOOKUP(F1021,石と花メイン,3,FALSE)</f>
        <v>◆青玉</v>
      </c>
      <c r="L1021" s="302" t="str">
        <f>VLOOKUP(F1021,石と花メイン,4,FALSE)</f>
        <v>ジギタリス【狐の手袋】</v>
      </c>
      <c r="M1021" s="396">
        <f>IF(OR(MONTH(F1021)&lt;7,AND(MONTH(F1021)=7,DAY(F1021)&lt;=25)),
MOD(SUM((E1021-1901)*365,259),260),
MOD(SUM((E1021-1900)*365,259),260))</f>
        <v>34</v>
      </c>
      <c r="N1021" s="335">
        <f>IF(AND(MONTH(F1021)=7,DAY(F1021)&gt;25),1,
ROUNDDOWN((SUM(VLOOKUP(MONTH(F1021),D暦変換用数値,2,FALSE),DAY(F1021))/28)+1,0))</f>
        <v>12</v>
      </c>
      <c r="O1021" s="132">
        <f>IF(AND(MONTH(F1021)=7,DAY(F1021)&gt;25),DAY(F1021)-25,
MOD((SUM(VLOOKUP(MONTH(F1021),D暦変換用数値,2,FALSE),DAY(F1021))),28)+1)</f>
        <v>28</v>
      </c>
      <c r="P1021" s="404">
        <f>IF(OR(MONTH(F1021)&lt;7,AND(MONTH(F1021)=7,DAY(F1021)&lt;=25)),
MOD(SUM((E1021-1901)*365,(N1021-1)*28,O1021,258),260),
MOD(SUM((E1021-1900)*365,(N1021-1)*28,O1021,258),260))</f>
        <v>109</v>
      </c>
      <c r="Q1021" s="376" t="str">
        <f>VLOOKUP(MOD(P1021,4),色,2,FALSE)</f>
        <v>赤い</v>
      </c>
      <c r="R1021" s="333" t="str">
        <f>VLOOKUP(MOD(P1021,13),銀河の音,2,FALSE)</f>
        <v>倍音の</v>
      </c>
      <c r="S1021" s="387" t="str">
        <f>VLOOKUP(MOD(P1021,20),太陽の紋章,2,FALSE)</f>
        <v>月</v>
      </c>
      <c r="T1021" s="119" t="s">
        <v>8319</v>
      </c>
    </row>
    <row r="1022" spans="1:20" s="80" customFormat="1" ht="13.5" customHeight="1">
      <c r="A1022" s="76" t="str">
        <f>VLOOKUP(MOD(E1022,10),十干,2,FALSE)</f>
        <v>戊</v>
      </c>
      <c r="B1022" s="199" t="str">
        <f>VLOOKUP(MOD(E1022,12),十二支,3,FALSE)</f>
        <v xml:space="preserve">03 水 </v>
      </c>
      <c r="C1022" s="200" t="str">
        <f>VLOOKUP(F1022,星座,3,TRUE)</f>
        <v xml:space="preserve">10 龍 </v>
      </c>
      <c r="D1022" s="534">
        <v>32322</v>
      </c>
      <c r="E1022" s="116">
        <f>IFERROR(YEAR(D1022),LEFT(D1022,4))</f>
        <v>1988</v>
      </c>
      <c r="F1022" s="116" t="str">
        <f>IF(ISTEXT(D1022),RIGHT(D1022,5),TEXT(D1022,"mm/dd"))</f>
        <v>06/28</v>
      </c>
      <c r="G1022" s="116">
        <f>SUM(MID(E1022,1,1),MID(E1022,2,1),MID(E1022,3,1),MID(E1022,4,1),MID(F1022,1,1),MID(F1022,2,1),MID(F1022,4,1),MID(F1022,5,1))</f>
        <v>42</v>
      </c>
      <c r="H1022" s="116">
        <f>IF(MOD(G1022,9)=0,9,MOD(G1022,9))</f>
        <v>6</v>
      </c>
      <c r="I1022" s="116" t="str">
        <f>IFERROR(MID("日月火水木金土",WEEKDAY(D1022),1),"")</f>
        <v>火</v>
      </c>
      <c r="J1022" s="306" t="s">
        <v>6933</v>
      </c>
      <c r="K1022" s="203" t="str">
        <f>VLOOKUP(F1022,石と花メイン,3,FALSE)</f>
        <v>◇金剛石</v>
      </c>
      <c r="L1022" s="299" t="str">
        <f>VLOOKUP(F1022,石と花メイン,4,FALSE)</f>
        <v>エノテラ【昼咲月見草】</v>
      </c>
      <c r="M1022" s="395">
        <f>IF(OR(MONTH(F1022)&lt;7,AND(MONTH(F1022)=7,DAY(F1022)&lt;=25)),
MOD(SUM((E1022-1901)*365,259),260),
MOD(SUM((E1022-1900)*365,259),260))</f>
        <v>34</v>
      </c>
      <c r="N1022" s="121">
        <f>IF(AND(MONTH(F1022)=7,DAY(F1022)&gt;25),1,
ROUNDDOWN((SUM(VLOOKUP(MONTH(F1022),D暦変換用数値,2,FALSE),DAY(F1022))/28)+1,0))</f>
        <v>13</v>
      </c>
      <c r="O1022" s="117">
        <f>IF(AND(MONTH(F1022)=7,DAY(F1022)&gt;25),DAY(F1022)-25,
MOD((SUM(VLOOKUP(MONTH(F1022),D暦変換用数値,2,FALSE),DAY(F1022))),28)+1)</f>
        <v>2</v>
      </c>
      <c r="P1022" s="408">
        <f>IF(OR(MONTH(F1022)&lt;7,AND(MONTH(F1022)=7,DAY(F1022)&lt;=25)),
MOD(SUM((E1022-1901)*365,(N1022-1)*28,O1022,258),260),
MOD(SUM((E1022-1900)*365,(N1022-1)*28,O1022,258),260))</f>
        <v>111</v>
      </c>
      <c r="Q1022" s="374" t="str">
        <f>VLOOKUP(MOD(P1022,4),色,2,FALSE)</f>
        <v>青い</v>
      </c>
      <c r="R1022" s="292" t="str">
        <f>VLOOKUP(MOD(P1022,13),銀河の音,2,FALSE)</f>
        <v>共振の</v>
      </c>
      <c r="S1022" s="385" t="str">
        <f>VLOOKUP(MOD(P1022,20),太陽の紋章,2,FALSE)</f>
        <v>猿</v>
      </c>
      <c r="T1022" s="118"/>
    </row>
    <row r="1023" spans="1:20" s="80" customFormat="1" ht="13.5" customHeight="1">
      <c r="A1023" s="50" t="str">
        <f>VLOOKUP(MOD(E1023,10),十干,2,FALSE)</f>
        <v>戊</v>
      </c>
      <c r="B1023" s="199" t="str">
        <f>VLOOKUP(MOD(E1023,12),十二支,3,FALSE)</f>
        <v xml:space="preserve">03 水 </v>
      </c>
      <c r="C1023" s="200" t="str">
        <f>VLOOKUP(F1023,星座,3,TRUE)</f>
        <v xml:space="preserve">10 龍 </v>
      </c>
      <c r="D1023" s="531">
        <v>32341</v>
      </c>
      <c r="E1023" s="1">
        <f>IFERROR(YEAR(D1023),LEFT(D1023,4))</f>
        <v>1988</v>
      </c>
      <c r="F1023" s="1" t="str">
        <f>IF(ISTEXT(D1023),RIGHT(D1023,5),TEXT(D1023,"mm/dd"))</f>
        <v>07/17</v>
      </c>
      <c r="G1023" s="1">
        <f>SUM(MID(E1023,1,1),MID(E1023,2,1),MID(E1023,3,1),MID(E1023,4,1),MID(F1023,1,1),MID(F1023,2,1),MID(F1023,4,1),MID(F1023,5,1))</f>
        <v>41</v>
      </c>
      <c r="H1023" s="45">
        <f>IF(MOD(G1023,9)=0,9,MOD(G1023,9))</f>
        <v>5</v>
      </c>
      <c r="I1023" s="45" t="str">
        <f>IFERROR(MID("日月火水木金土",WEEKDAY(D1023),1),"")</f>
        <v>日</v>
      </c>
      <c r="J1023" s="304" t="s">
        <v>2804</v>
      </c>
      <c r="K1023" s="202" t="str">
        <f>VLOOKUP(F1023,石と花メイン,3,FALSE)</f>
        <v>●孔雀石</v>
      </c>
      <c r="L1023" s="297" t="str">
        <f>VLOOKUP(F1023,石と花メイン,4,FALSE)</f>
        <v>擬宝珠【ホスタ】</v>
      </c>
      <c r="M1023" s="393">
        <f>IF(OR(MONTH(F1023)&lt;7,AND(MONTH(F1023)=7,DAY(F1023)&lt;=25)),
MOD(SUM((E1023-1901)*365,259),260),
MOD(SUM((E1023-1900)*365,259),260))</f>
        <v>34</v>
      </c>
      <c r="N1023" s="390">
        <f>IF(AND(MONTH(F1023)=7,DAY(F1023)&gt;25),1,
ROUNDDOWN((SUM(VLOOKUP(MONTH(F1023),D暦変換用数値,2,FALSE),DAY(F1023))/28)+1,0))</f>
        <v>13</v>
      </c>
      <c r="O1023" s="205">
        <f>IF(AND(MONTH(F1023)=7,DAY(F1023)&gt;25),DAY(F1023)-25,
MOD((SUM(VLOOKUP(MONTH(F1023),D暦変換用数値,2,FALSE),DAY(F1023))),28)+1)</f>
        <v>21</v>
      </c>
      <c r="P1023" s="406">
        <f>IF(OR(MONTH(F1023)&lt;7,AND(MONTH(F1023)=7,DAY(F1023)&lt;=25)),
MOD(SUM((E1023-1901)*365,(N1023-1)*28,O1023,258),260),
MOD(SUM((E1023-1900)*365,(N1023-1)*28,O1023,258),260))</f>
        <v>130</v>
      </c>
      <c r="Q1023" s="375" t="str">
        <f>VLOOKUP(MOD(P1023,4),色,2,FALSE)</f>
        <v>白い</v>
      </c>
      <c r="R1023" s="293" t="str">
        <f>VLOOKUP(MOD(P1023,13),銀河の音,2,FALSE)</f>
        <v>宇宙の</v>
      </c>
      <c r="S1023" s="386" t="str">
        <f>VLOOKUP(MOD(P1023,20),太陽の紋章,2,FALSE)</f>
        <v>犬</v>
      </c>
      <c r="T1023" s="97" t="s">
        <v>2235</v>
      </c>
    </row>
    <row r="1024" spans="1:20" s="80" customFormat="1" ht="13.5" customHeight="1">
      <c r="A1024" s="334" t="str">
        <f>VLOOKUP(MOD(E1024,10),十干,2,FALSE)</f>
        <v>戊</v>
      </c>
      <c r="B1024" s="331" t="str">
        <f>VLOOKUP(MOD(E1024,12),十二支,3,FALSE)</f>
        <v xml:space="preserve">03 水 </v>
      </c>
      <c r="C1024" s="332" t="str">
        <f>VLOOKUP(F1024,星座,3,TRUE)</f>
        <v xml:space="preserve">10 龍 </v>
      </c>
      <c r="D1024" s="534">
        <v>32346</v>
      </c>
      <c r="E1024" s="131">
        <f>IFERROR(YEAR(D1024),LEFT(D1024,4))</f>
        <v>1988</v>
      </c>
      <c r="F1024" s="131" t="str">
        <f>IF(ISTEXT(D1024),RIGHT(D1024,5),TEXT(D1024,"mm/dd"))</f>
        <v>07/22</v>
      </c>
      <c r="G1024" s="131">
        <f>SUM(MID(E1024,1,1),MID(E1024,2,1),MID(E1024,3,1),MID(E1024,4,1),MID(F1024,1,1),MID(F1024,2,1),MID(F1024,4,1),MID(F1024,5,1))</f>
        <v>37</v>
      </c>
      <c r="H1024" s="131">
        <f>IF(MOD(G1024,9)=0,9,MOD(G1024,9))</f>
        <v>1</v>
      </c>
      <c r="I1024" s="131" t="str">
        <f>IFERROR(MID("日月火水木金土",WEEKDAY(D1024),1),"")</f>
        <v>金</v>
      </c>
      <c r="J1024" s="306" t="s">
        <v>8165</v>
      </c>
      <c r="K1024" s="335" t="str">
        <f>VLOOKUP(F1024,石と花メイン,3,FALSE)</f>
        <v>●珊瑚</v>
      </c>
      <c r="L1024" s="302" t="str">
        <f>VLOOKUP(F1024,石と花メイン,4,FALSE)</f>
        <v>河原撫子【大和撫子】</v>
      </c>
      <c r="M1024" s="396">
        <f>IF(OR(MONTH(F1024)&lt;7,AND(MONTH(F1024)=7,DAY(F1024)&lt;=25)),
MOD(SUM((E1024-1901)*365,259),260),
MOD(SUM((E1024-1900)*365,259),260))</f>
        <v>34</v>
      </c>
      <c r="N1024" s="335">
        <f>IF(AND(MONTH(F1024)=7,DAY(F1024)&gt;25),1,
ROUNDDOWN((SUM(VLOOKUP(MONTH(F1024),D暦変換用数値,2,FALSE),DAY(F1024))/28)+1,0))</f>
        <v>13</v>
      </c>
      <c r="O1024" s="132">
        <f>IF(AND(MONTH(F1024)=7,DAY(F1024)&gt;25),DAY(F1024)-25,
MOD((SUM(VLOOKUP(MONTH(F1024),D暦変換用数値,2,FALSE),DAY(F1024))),28)+1)</f>
        <v>26</v>
      </c>
      <c r="P1024" s="404">
        <f>IF(OR(MONTH(F1024)&lt;7,AND(MONTH(F1024)=7,DAY(F1024)&lt;=25)),
MOD(SUM((E1024-1901)*365,(N1024-1)*28,O1024,258),260),
MOD(SUM((E1024-1900)*365,(N1024-1)*28,O1024,258),260))</f>
        <v>135</v>
      </c>
      <c r="Q1024" s="376" t="str">
        <f>VLOOKUP(MOD(P1024,4),色,2,FALSE)</f>
        <v>青い</v>
      </c>
      <c r="R1024" s="333" t="str">
        <f>VLOOKUP(MOD(P1024,13),銀河の音,2,FALSE)</f>
        <v>倍音の</v>
      </c>
      <c r="S1024" s="387" t="str">
        <f>VLOOKUP(MOD(P1024,20),太陽の紋章,2,FALSE)</f>
        <v>鷲</v>
      </c>
      <c r="T1024" s="145"/>
    </row>
    <row r="1025" spans="1:20" s="80" customFormat="1" ht="13.5" customHeight="1">
      <c r="A1025" s="282" t="str">
        <f>VLOOKUP(MOD(E1025,10),十干,2,FALSE)</f>
        <v>庚</v>
      </c>
      <c r="B1025" s="283" t="str">
        <f>VLOOKUP(MOD(E1025,12),十二支,3,FALSE)</f>
        <v xml:space="preserve">03 水 </v>
      </c>
      <c r="C1025" s="284" t="str">
        <f>VLOOKUP(F1025,星座,3,TRUE)</f>
        <v xml:space="preserve">10 龍 </v>
      </c>
      <c r="D1025" s="533">
        <v>36727</v>
      </c>
      <c r="E1025" s="83">
        <f>IFERROR(YEAR(D1025),LEFT(D1025,4))</f>
        <v>2000</v>
      </c>
      <c r="F1025" s="83" t="str">
        <f>IF(ISTEXT(D1025),RIGHT(D1025,5),TEXT(D1025,"mm/dd"))</f>
        <v>07/20</v>
      </c>
      <c r="G1025" s="83">
        <f>SUM(MID(E1025,1,1),MID(E1025,2,1),MID(E1025,3,1),MID(E1025,4,1),MID(F1025,1,1),MID(F1025,2,1),MID(F1025,4,1),MID(F1025,5,1))</f>
        <v>11</v>
      </c>
      <c r="H1025" s="83">
        <f>IF(MOD(G1025,9)=0,9,MOD(G1025,9))</f>
        <v>2</v>
      </c>
      <c r="I1025" s="83" t="str">
        <f>IFERROR(MID("日月火水木金土",WEEKDAY(D1025),1),"")</f>
        <v>木</v>
      </c>
      <c r="J1025" s="308" t="s">
        <v>7478</v>
      </c>
      <c r="K1025" s="87" t="str">
        <f>VLOOKUP(F1025,石と花メイン,3,FALSE)</f>
        <v>●月長石</v>
      </c>
      <c r="L1025" s="296" t="str">
        <f>VLOOKUP(F1025,石と花メイン,4,FALSE)</f>
        <v>花虎の尾【フィソステギア】</v>
      </c>
      <c r="M1025" s="392">
        <f>IF(OR(MONTH(F1025)&lt;7,AND(MONTH(F1025)=7,DAY(F1025)&lt;=25)),
MOD(SUM((E1025-1901)*365,259),260),
MOD(SUM((E1025-1900)*365,259),260))</f>
        <v>254</v>
      </c>
      <c r="N1025" s="330">
        <f>IF(AND(MONTH(F1025)=7,DAY(F1025)&gt;25),1,
ROUNDDOWN((SUM(VLOOKUP(MONTH(F1025),D暦変換用数値,2,FALSE),DAY(F1025))/28)+1,0))</f>
        <v>13</v>
      </c>
      <c r="O1025" s="84">
        <f>IF(AND(MONTH(F1025)=7,DAY(F1025)&gt;25),DAY(F1025)-25,
MOD((SUM(VLOOKUP(MONTH(F1025),D暦変換用数値,2,FALSE),DAY(F1025))),28)+1)</f>
        <v>24</v>
      </c>
      <c r="P1025" s="405">
        <f>IF(OR(MONTH(F1025)&lt;7,AND(MONTH(F1025)=7,DAY(F1025)&lt;=25)),
MOD(SUM((E1025-1901)*365,(N1025-1)*28,O1025,258),260),
MOD(SUM((E1025-1900)*365,(N1025-1)*28,O1025,258),260))</f>
        <v>93</v>
      </c>
      <c r="Q1025" s="371" t="str">
        <f>VLOOKUP(MOD(P1025,4),色,2,FALSE)</f>
        <v>赤い</v>
      </c>
      <c r="R1025" s="289" t="str">
        <f>VLOOKUP(MOD(P1025,13),銀河の音,2,FALSE)</f>
        <v>月の</v>
      </c>
      <c r="S1025" s="382" t="str">
        <f>VLOOKUP(MOD(P1025,20),太陽の紋章,2,FALSE)</f>
        <v>空歩く者</v>
      </c>
      <c r="T1025" s="95" t="s">
        <v>3378</v>
      </c>
    </row>
    <row r="1026" spans="1:20" s="80" customFormat="1" ht="13.5" customHeight="1">
      <c r="A1026" s="285" t="str">
        <f>VLOOKUP(MOD(E1026,10),十干,2,FALSE)</f>
        <v>壬</v>
      </c>
      <c r="B1026" s="283" t="str">
        <f>VLOOKUP(MOD(E1026,12),十二支,3,FALSE)</f>
        <v xml:space="preserve">03 水 </v>
      </c>
      <c r="C1026" s="284" t="str">
        <f>VLOOKUP(F1026,星座,3,TRUE)</f>
        <v xml:space="preserve">10 龍 </v>
      </c>
      <c r="D1026" s="530">
        <v>41088</v>
      </c>
      <c r="E1026" s="83">
        <f>IFERROR(YEAR(D1026),LEFT(D1026,4))</f>
        <v>2012</v>
      </c>
      <c r="F1026" s="83" t="str">
        <f>IF(ISTEXT(D1026),RIGHT(D1026,5),TEXT(D1026,"mm/dd"))</f>
        <v>06/28</v>
      </c>
      <c r="G1026" s="83">
        <f>SUM(MID(E1026,1,1),MID(E1026,2,1),MID(E1026,3,1),MID(E1026,4,1),MID(F1026,1,1),MID(F1026,2,1),MID(F1026,4,1),MID(F1026,5,1))</f>
        <v>21</v>
      </c>
      <c r="H1026" s="83">
        <f>IF(MOD(G1026,9)=0,9,MOD(G1026,9))</f>
        <v>3</v>
      </c>
      <c r="I1026" s="83" t="str">
        <f>IFERROR(MID("日月火水木金土",WEEKDAY(D1026),1),"")</f>
        <v>木</v>
      </c>
      <c r="J1026" s="308" t="s">
        <v>8511</v>
      </c>
      <c r="K1026" s="330" t="str">
        <f>VLOOKUP(F1026,石と花メイン,3,FALSE)</f>
        <v>◇金剛石</v>
      </c>
      <c r="L1026" s="296" t="str">
        <f>VLOOKUP(F1026,石と花メイン,4,FALSE)</f>
        <v>エノテラ【昼咲月見草】</v>
      </c>
      <c r="M1026" s="392">
        <f>IF(OR(MONTH(F1026)&lt;7,AND(MONTH(F1026)=7,DAY(F1026)&lt;=25)),
MOD(SUM((E1026-1901)*365,259),260),
MOD(SUM((E1026-1900)*365,259),260))</f>
        <v>214</v>
      </c>
      <c r="N1026" s="330">
        <f>IF(AND(MONTH(F1026)=7,DAY(F1026)&gt;25),1,
ROUNDDOWN((SUM(VLOOKUP(MONTH(F1026),D暦変換用数値,2,FALSE),DAY(F1026))/28)+1,0))</f>
        <v>13</v>
      </c>
      <c r="O1026" s="84">
        <f>IF(AND(MONTH(F1026)=7,DAY(F1026)&gt;25),DAY(F1026)-25,
MOD((SUM(VLOOKUP(MONTH(F1026),D暦変換用数値,2,FALSE),DAY(F1026))),28)+1)</f>
        <v>2</v>
      </c>
      <c r="P1026" s="405">
        <f>IF(OR(MONTH(F1026)&lt;7,AND(MONTH(F1026)=7,DAY(F1026)&lt;=25)),
MOD(SUM((E1026-1901)*365,(N1026-1)*28,O1026,258),260),
MOD(SUM((E1026-1900)*365,(N1026-1)*28,O1026,258),260))</f>
        <v>31</v>
      </c>
      <c r="Q1026" s="371" t="str">
        <f>VLOOKUP(MOD(P1026,4),色,2,FALSE)</f>
        <v>青い</v>
      </c>
      <c r="R1026" s="289" t="str">
        <f>VLOOKUP(MOD(P1026,13),銀河の音,2,FALSE)</f>
        <v>倍音の</v>
      </c>
      <c r="S1026" s="382" t="str">
        <f>VLOOKUP(MOD(P1026,20),太陽の紋章,2,FALSE)</f>
        <v>猿</v>
      </c>
      <c r="T1026" s="338"/>
    </row>
    <row r="1027" spans="1:20" s="80" customFormat="1" ht="13.5" customHeight="1">
      <c r="A1027" s="285" t="str">
        <f>VLOOKUP(MOD(E1027,10),十干,2,FALSE)</f>
        <v>壬</v>
      </c>
      <c r="B1027" s="283" t="str">
        <f>VLOOKUP(MOD(E1027,12),十二支,3,FALSE)</f>
        <v xml:space="preserve">03 水 </v>
      </c>
      <c r="C1027" s="284" t="str">
        <f>VLOOKUP(F1027,星座,3,TRUE)</f>
        <v xml:space="preserve">10 龍 </v>
      </c>
      <c r="D1027" s="530">
        <v>41089</v>
      </c>
      <c r="E1027" s="83">
        <f>IFERROR(YEAR(D1027),LEFT(D1027,4))</f>
        <v>2012</v>
      </c>
      <c r="F1027" s="83" t="str">
        <f>IF(ISTEXT(D1027),RIGHT(D1027,5),TEXT(D1027,"mm/dd"))</f>
        <v>06/29</v>
      </c>
      <c r="G1027" s="83">
        <f>SUM(MID(E1027,1,1),MID(E1027,2,1),MID(E1027,3,1),MID(E1027,4,1),MID(F1027,1,1),MID(F1027,2,1),MID(F1027,4,1),MID(F1027,5,1))</f>
        <v>22</v>
      </c>
      <c r="H1027" s="83">
        <f>IF(MOD(G1027,9)=0,9,MOD(G1027,9))</f>
        <v>4</v>
      </c>
      <c r="I1027" s="83" t="str">
        <f>IFERROR(MID("日月火水木金土",WEEKDAY(D1027),1),"")</f>
        <v>金</v>
      </c>
      <c r="J1027" s="308" t="s">
        <v>8513</v>
      </c>
      <c r="K1027" s="330" t="str">
        <f>VLOOKUP(F1027,石と花メイン,3,FALSE)</f>
        <v>◆黄玉</v>
      </c>
      <c r="L1027" s="296" t="str">
        <f>VLOOKUP(F1027,石と花メイン,4,FALSE)</f>
        <v>薊</v>
      </c>
      <c r="M1027" s="392">
        <f>IF(OR(MONTH(F1027)&lt;7,AND(MONTH(F1027)=7,DAY(F1027)&lt;=25)),
MOD(SUM((E1027-1901)*365,259),260),
MOD(SUM((E1027-1900)*365,259),260))</f>
        <v>214</v>
      </c>
      <c r="N1027" s="330">
        <f>IF(AND(MONTH(F1027)=7,DAY(F1027)&gt;25),1,
ROUNDDOWN((SUM(VLOOKUP(MONTH(F1027),D暦変換用数値,2,FALSE),DAY(F1027))/28)+1,0))</f>
        <v>13</v>
      </c>
      <c r="O1027" s="84">
        <f>IF(AND(MONTH(F1027)=7,DAY(F1027)&gt;25),DAY(F1027)-25,
MOD((SUM(VLOOKUP(MONTH(F1027),D暦変換用数値,2,FALSE),DAY(F1027))),28)+1)</f>
        <v>3</v>
      </c>
      <c r="P1027" s="405">
        <f>IF(OR(MONTH(F1027)&lt;7,AND(MONTH(F1027)=7,DAY(F1027)&lt;=25)),
MOD(SUM((E1027-1901)*365,(N1027-1)*28,O1027,258),260),
MOD(SUM((E1027-1900)*365,(N1027-1)*28,O1027,258),260))</f>
        <v>32</v>
      </c>
      <c r="Q1027" s="371" t="str">
        <f>VLOOKUP(MOD(P1027,4),色,2,FALSE)</f>
        <v>黄色い</v>
      </c>
      <c r="R1027" s="289" t="str">
        <f>VLOOKUP(MOD(P1027,13),銀河の音,2,FALSE)</f>
        <v>律動の</v>
      </c>
      <c r="S1027" s="382" t="str">
        <f>VLOOKUP(MOD(P1027,20),太陽の紋章,2,FALSE)</f>
        <v>人</v>
      </c>
      <c r="T1027" s="338"/>
    </row>
    <row r="1028" spans="1:20" s="80" customFormat="1" ht="13.5" customHeight="1">
      <c r="A1028" s="285" t="str">
        <f>VLOOKUP(MOD(E1028,10),十干,2,FALSE)</f>
        <v>壬</v>
      </c>
      <c r="B1028" s="283" t="str">
        <f>VLOOKUP(MOD(E1028,12),十二支,3,FALSE)</f>
        <v xml:space="preserve">03 水 </v>
      </c>
      <c r="C1028" s="284" t="str">
        <f>VLOOKUP(F1028,星座,3,TRUE)</f>
        <v xml:space="preserve">10 龍 </v>
      </c>
      <c r="D1028" s="530">
        <v>41099</v>
      </c>
      <c r="E1028" s="83">
        <f>IFERROR(YEAR(D1028),LEFT(D1028,4))</f>
        <v>2012</v>
      </c>
      <c r="F1028" s="83" t="str">
        <f>IF(ISTEXT(D1028),RIGHT(D1028,5),TEXT(D1028,"mm/dd"))</f>
        <v>07/09</v>
      </c>
      <c r="G1028" s="83">
        <f>SUM(MID(E1028,1,1),MID(E1028,2,1),MID(E1028,3,1),MID(E1028,4,1),MID(F1028,1,1),MID(F1028,2,1),MID(F1028,4,1),MID(F1028,5,1))</f>
        <v>21</v>
      </c>
      <c r="H1028" s="83">
        <f>IF(MOD(G1028,9)=0,9,MOD(G1028,9))</f>
        <v>3</v>
      </c>
      <c r="I1028" s="83" t="str">
        <f>IFERROR(MID("日月火水木金土",WEEKDAY(D1028),1),"")</f>
        <v>月</v>
      </c>
      <c r="J1028" s="308" t="s">
        <v>8533</v>
      </c>
      <c r="K1028" s="330" t="str">
        <f>VLOOKUP(F1028,石と花メイン,3,FALSE)</f>
        <v>□水晶</v>
      </c>
      <c r="L1028" s="296" t="str">
        <f>VLOOKUP(F1028,石と花メイン,4,FALSE)</f>
        <v>鬼灯/酸漿【輝血】</v>
      </c>
      <c r="M1028" s="392">
        <f>IF(OR(MONTH(F1028)&lt;7,AND(MONTH(F1028)=7,DAY(F1028)&lt;=25)),
MOD(SUM((E1028-1901)*365,259),260),
MOD(SUM((E1028-1900)*365,259),260))</f>
        <v>214</v>
      </c>
      <c r="N1028" s="330">
        <f>IF(AND(MONTH(F1028)=7,DAY(F1028)&gt;25),1,
ROUNDDOWN((SUM(VLOOKUP(MONTH(F1028),D暦変換用数値,2,FALSE),DAY(F1028))/28)+1,0))</f>
        <v>13</v>
      </c>
      <c r="O1028" s="84">
        <f>IF(AND(MONTH(F1028)=7,DAY(F1028)&gt;25),DAY(F1028)-25,
MOD((SUM(VLOOKUP(MONTH(F1028),D暦変換用数値,2,FALSE),DAY(F1028))),28)+1)</f>
        <v>13</v>
      </c>
      <c r="P1028" s="405">
        <f>IF(OR(MONTH(F1028)&lt;7,AND(MONTH(F1028)=7,DAY(F1028)&lt;=25)),
MOD(SUM((E1028-1901)*365,(N1028-1)*28,O1028,258),260),
MOD(SUM((E1028-1900)*365,(N1028-1)*28,O1028,258),260))</f>
        <v>42</v>
      </c>
      <c r="Q1028" s="371" t="str">
        <f>VLOOKUP(MOD(P1028,4),色,2,FALSE)</f>
        <v>白い</v>
      </c>
      <c r="R1028" s="289" t="str">
        <f>VLOOKUP(MOD(P1028,13),銀河の音,2,FALSE)</f>
        <v>電気の</v>
      </c>
      <c r="S1028" s="382" t="str">
        <f>VLOOKUP(MOD(P1028,20),太陽の紋章,2,FALSE)</f>
        <v>風</v>
      </c>
      <c r="T1028" s="338"/>
    </row>
    <row r="1029" spans="1:20" s="80" customFormat="1" ht="13.5" customHeight="1">
      <c r="A1029" s="285" t="str">
        <f>VLOOKUP(MOD(E1029,10),十干,2,FALSE)</f>
        <v>壬</v>
      </c>
      <c r="B1029" s="283" t="str">
        <f>VLOOKUP(MOD(E1029,12),十二支,3,FALSE)</f>
        <v xml:space="preserve">03 水 </v>
      </c>
      <c r="C1029" s="284" t="str">
        <f>VLOOKUP(F1029,星座,3,TRUE)</f>
        <v xml:space="preserve">10 龍 </v>
      </c>
      <c r="D1029" s="530">
        <v>41106</v>
      </c>
      <c r="E1029" s="83">
        <f>IFERROR(YEAR(D1029),LEFT(D1029,4))</f>
        <v>2012</v>
      </c>
      <c r="F1029" s="83" t="str">
        <f>IF(ISTEXT(D1029),RIGHT(D1029,5),TEXT(D1029,"mm/dd"))</f>
        <v>07/16</v>
      </c>
      <c r="G1029" s="83">
        <f>SUM(MID(E1029,1,1),MID(E1029,2,1),MID(E1029,3,1),MID(E1029,4,1),MID(F1029,1,1),MID(F1029,2,1),MID(F1029,4,1),MID(F1029,5,1))</f>
        <v>19</v>
      </c>
      <c r="H1029" s="83">
        <f>IF(MOD(G1029,9)=0,9,MOD(G1029,9))</f>
        <v>1</v>
      </c>
      <c r="I1029" s="83" t="str">
        <f>IFERROR(MID("日月火水木金土",WEEKDAY(D1029),1),"")</f>
        <v>月</v>
      </c>
      <c r="J1029" s="308" t="s">
        <v>8536</v>
      </c>
      <c r="K1029" s="330" t="str">
        <f>VLOOKUP(F1029,石と花メイン,3,FALSE)</f>
        <v>◆柘榴石</v>
      </c>
      <c r="L1029" s="296" t="str">
        <f>VLOOKUP(F1029,石と花メイン,4,FALSE)</f>
        <v>昼顔【雨降り花】</v>
      </c>
      <c r="M1029" s="392">
        <f>IF(OR(MONTH(F1029)&lt;7,AND(MONTH(F1029)=7,DAY(F1029)&lt;=25)),
MOD(SUM((E1029-1901)*365,259),260),
MOD(SUM((E1029-1900)*365,259),260))</f>
        <v>214</v>
      </c>
      <c r="N1029" s="330">
        <f>IF(AND(MONTH(F1029)=7,DAY(F1029)&gt;25),1,
ROUNDDOWN((SUM(VLOOKUP(MONTH(F1029),D暦変換用数値,2,FALSE),DAY(F1029))/28)+1,0))</f>
        <v>13</v>
      </c>
      <c r="O1029" s="84">
        <f>IF(AND(MONTH(F1029)=7,DAY(F1029)&gt;25),DAY(F1029)-25,
MOD((SUM(VLOOKUP(MONTH(F1029),D暦変換用数値,2,FALSE),DAY(F1029))),28)+1)</f>
        <v>20</v>
      </c>
      <c r="P1029" s="405">
        <f>IF(OR(MONTH(F1029)&lt;7,AND(MONTH(F1029)=7,DAY(F1029)&lt;=25)),
MOD(SUM((E1029-1901)*365,(N1029-1)*28,O1029,258),260),
MOD(SUM((E1029-1900)*365,(N1029-1)*28,O1029,258),260))</f>
        <v>49</v>
      </c>
      <c r="Q1029" s="371" t="str">
        <f>VLOOKUP(MOD(P1029,4),色,2,FALSE)</f>
        <v>赤い</v>
      </c>
      <c r="R1029" s="289" t="str">
        <f>VLOOKUP(MOD(P1029,13),銀河の音,2,FALSE)</f>
        <v>惑星の</v>
      </c>
      <c r="S1029" s="382" t="str">
        <f>VLOOKUP(MOD(P1029,20),太陽の紋章,2,FALSE)</f>
        <v>月</v>
      </c>
      <c r="T1029" s="95" t="s">
        <v>8537</v>
      </c>
    </row>
    <row r="1030" spans="1:20" s="80" customFormat="1" ht="13.5" customHeight="1">
      <c r="A1030" s="50" t="str">
        <f>VLOOKUP(MOD(E1030,10),十干,2,FALSE)</f>
        <v>壬</v>
      </c>
      <c r="B1030" s="199" t="str">
        <f>VLOOKUP(MOD(E1030,12),十二支,3,FALSE)</f>
        <v xml:space="preserve">03 水 </v>
      </c>
      <c r="C1030" s="200" t="str">
        <f>VLOOKUP(F1030,星座,3,TRUE)</f>
        <v xml:space="preserve">10 龍 </v>
      </c>
      <c r="D1030" s="531" t="s">
        <v>4690</v>
      </c>
      <c r="E1030" s="1" t="str">
        <f>IFERROR(YEAR(D1030),LEFT(D1030,4))</f>
        <v>1712</v>
      </c>
      <c r="F1030" s="1" t="str">
        <f>IF(ISTEXT(D1030),RIGHT(D1030,5),TEXT(D1030,"mm/dd"))</f>
        <v>06/28</v>
      </c>
      <c r="G1030" s="1">
        <f>SUM(MID(E1030,1,1),MID(E1030,2,1),MID(E1030,3,1),MID(E1030,4,1),MID(F1030,1,1),MID(F1030,2,1),MID(F1030,4,1),MID(F1030,5,1))</f>
        <v>27</v>
      </c>
      <c r="H1030" s="45">
        <f>IF(MOD(G1030,9)=0,9,MOD(G1030,9))</f>
        <v>9</v>
      </c>
      <c r="I1030" s="45" t="str">
        <f>IFERROR(MID("日月火水木金土",WEEKDAY(D1030),1),"")</f>
        <v/>
      </c>
      <c r="J1030" s="304" t="s">
        <v>3851</v>
      </c>
      <c r="K1030" s="202" t="str">
        <f>VLOOKUP(F1030,石と花メイン,3,FALSE)</f>
        <v>◇金剛石</v>
      </c>
      <c r="L1030" s="297" t="str">
        <f>VLOOKUP(F1030,石と花メイン,4,FALSE)</f>
        <v>エノテラ【昼咲月見草】</v>
      </c>
      <c r="M1030" s="393">
        <f>IF(OR(MONTH(F1030)&lt;7,AND(MONTH(F1030)=7,DAY(F1030)&lt;=25)),
MOD(SUM((E1030-1901)*365,259),260),
MOD(SUM((E1030-1900)*365,259),260))</f>
        <v>174</v>
      </c>
      <c r="N1030" s="390">
        <f>IF(AND(MONTH(F1030)=7,DAY(F1030)&gt;25),1,
ROUNDDOWN((SUM(VLOOKUP(MONTH(F1030),D暦変換用数値,2,FALSE),DAY(F1030))/28)+1,0))</f>
        <v>13</v>
      </c>
      <c r="O1030" s="205">
        <f>IF(AND(MONTH(F1030)=7,DAY(F1030)&gt;25),DAY(F1030)-25,
MOD((SUM(VLOOKUP(MONTH(F1030),D暦変換用数値,2,FALSE),DAY(F1030))),28)+1)</f>
        <v>2</v>
      </c>
      <c r="P1030" s="406">
        <f>IF(OR(MONTH(F1030)&lt;7,AND(MONTH(F1030)=7,DAY(F1030)&lt;=25)),
MOD(SUM((E1030-1901)*365,(N1030-1)*28,O1030,258),260),
MOD(SUM((E1030-1900)*365,(N1030-1)*28,O1030,258),260))</f>
        <v>251</v>
      </c>
      <c r="Q1030" s="374" t="str">
        <f>VLOOKUP(MOD(P1030,4),色,2,FALSE)</f>
        <v>青い</v>
      </c>
      <c r="R1030" s="292" t="str">
        <f>VLOOKUP(MOD(P1030,13),銀河の音,2,FALSE)</f>
        <v>自己存在の</v>
      </c>
      <c r="S1030" s="385" t="str">
        <f>VLOOKUP(MOD(P1030,20),太陽の紋章,2,FALSE)</f>
        <v>猿</v>
      </c>
      <c r="T1030" s="97" t="s">
        <v>4691</v>
      </c>
    </row>
    <row r="1031" spans="1:20" s="80" customFormat="1" ht="13.5" customHeight="1">
      <c r="A1031" s="50" t="str">
        <f>VLOOKUP(MOD(E1031,10),十干,2,FALSE)</f>
        <v>丙</v>
      </c>
      <c r="B1031" s="199" t="str">
        <f>VLOOKUP(MOD(E1031,12),十二支,3,FALSE)</f>
        <v xml:space="preserve">03 水 </v>
      </c>
      <c r="C1031" s="200" t="str">
        <f>VLOOKUP(F1031,星座,3,TRUE)</f>
        <v xml:space="preserve">10 龍 </v>
      </c>
      <c r="D1031" s="531" t="s">
        <v>4692</v>
      </c>
      <c r="E1031" s="1" t="str">
        <f>IFERROR(YEAR(D1031),LEFT(D1031,4))</f>
        <v>1856</v>
      </c>
      <c r="F1031" s="1" t="str">
        <f>IF(ISTEXT(D1031),RIGHT(D1031,5),TEXT(D1031,"mm/dd"))</f>
        <v>07/10</v>
      </c>
      <c r="G1031" s="1">
        <f>SUM(MID(E1031,1,1),MID(E1031,2,1),MID(E1031,3,1),MID(E1031,4,1),MID(F1031,1,1),MID(F1031,2,1),MID(F1031,4,1),MID(F1031,5,1))</f>
        <v>28</v>
      </c>
      <c r="H1031" s="45">
        <f>IF(MOD(G1031,9)=0,9,MOD(G1031,9))</f>
        <v>1</v>
      </c>
      <c r="I1031" s="45" t="str">
        <f>IFERROR(MID("日月火水木金土",WEEKDAY(D1031),1),"")</f>
        <v/>
      </c>
      <c r="J1031" s="304" t="s">
        <v>3852</v>
      </c>
      <c r="K1031" s="202" t="str">
        <f>VLOOKUP(F1031,石と花メイン,3,FALSE)</f>
        <v>■血碧玉</v>
      </c>
      <c r="L1031" s="297" t="str">
        <f>VLOOKUP(F1031,石と花メイン,4,FALSE)</f>
        <v>グロキシニア【大岩桐草】</v>
      </c>
      <c r="M1031" s="393">
        <f>IF(OR(MONTH(F1031)&lt;7,AND(MONTH(F1031)=7,DAY(F1031)&lt;=25)),
MOD(SUM((E1031-1901)*365,259),260),
MOD(SUM((E1031-1900)*365,259),260))</f>
        <v>214</v>
      </c>
      <c r="N1031" s="390">
        <f>IF(AND(MONTH(F1031)=7,DAY(F1031)&gt;25),1,
ROUNDDOWN((SUM(VLOOKUP(MONTH(F1031),D暦変換用数値,2,FALSE),DAY(F1031))/28)+1,0))</f>
        <v>13</v>
      </c>
      <c r="O1031" s="205">
        <f>IF(AND(MONTH(F1031)=7,DAY(F1031)&gt;25),DAY(F1031)-25,
MOD((SUM(VLOOKUP(MONTH(F1031),D暦変換用数値,2,FALSE),DAY(F1031))),28)+1)</f>
        <v>14</v>
      </c>
      <c r="P1031" s="406">
        <f>IF(OR(MONTH(F1031)&lt;7,AND(MONTH(F1031)=7,DAY(F1031)&lt;=25)),
MOD(SUM((E1031-1901)*365,(N1031-1)*28,O1031,258),260),
MOD(SUM((E1031-1900)*365,(N1031-1)*28,O1031,258),260))</f>
        <v>43</v>
      </c>
      <c r="Q1031" s="374" t="str">
        <f>VLOOKUP(MOD(P1031,4),色,2,FALSE)</f>
        <v>青い</v>
      </c>
      <c r="R1031" s="292" t="str">
        <f>VLOOKUP(MOD(P1031,13),銀河の音,2,FALSE)</f>
        <v>自己存在の</v>
      </c>
      <c r="S1031" s="385" t="str">
        <f>VLOOKUP(MOD(P1031,20),太陽の紋章,2,FALSE)</f>
        <v>夜</v>
      </c>
      <c r="T1031" s="97" t="s">
        <v>4693</v>
      </c>
    </row>
    <row r="1032" spans="1:20" s="80" customFormat="1" ht="13.5" customHeight="1">
      <c r="A1032" s="50" t="str">
        <f>VLOOKUP(MOD(E1032,10),十干,2,FALSE)</f>
        <v>庚</v>
      </c>
      <c r="B1032" s="199" t="str">
        <f>VLOOKUP(MOD(E1032,12),十二支,3,FALSE)</f>
        <v xml:space="preserve">03 水 </v>
      </c>
      <c r="C1032" s="200" t="str">
        <f>VLOOKUP(F1032,星座,3,TRUE)</f>
        <v xml:space="preserve">10 龍 </v>
      </c>
      <c r="D1032" s="531" t="s">
        <v>2876</v>
      </c>
      <c r="E1032" s="1" t="str">
        <f>IFERROR(YEAR(D1032),LEFT(D1032,4))</f>
        <v>1880</v>
      </c>
      <c r="F1032" s="1" t="str">
        <f>IF(ISTEXT(D1032),RIGHT(D1032,5),TEXT(D1032,"mm/dd"))</f>
        <v>06/27</v>
      </c>
      <c r="G1032" s="1">
        <f>SUM(MID(E1032,1,1),MID(E1032,2,1),MID(E1032,3,1),MID(E1032,4,1),MID(F1032,1,1),MID(F1032,2,1),MID(F1032,4,1),MID(F1032,5,1))</f>
        <v>32</v>
      </c>
      <c r="H1032" s="45">
        <f>IF(MOD(G1032,9)=0,9,MOD(G1032,9))</f>
        <v>5</v>
      </c>
      <c r="I1032" s="45" t="str">
        <f>IFERROR(MID("日月火水木金土",WEEKDAY(D1032),1),"")</f>
        <v/>
      </c>
      <c r="J1032" s="304" t="s">
        <v>3853</v>
      </c>
      <c r="K1032" s="202" t="str">
        <f>VLOOKUP(F1032,石と花メイン,3,FALSE)</f>
        <v>■紫水晶</v>
      </c>
      <c r="L1032" s="297" t="str">
        <f>VLOOKUP(F1032,石と花メイン,4,FALSE)</f>
        <v>時計草【パッションフラワー】</v>
      </c>
      <c r="M1032" s="393">
        <f>IF(OR(MONTH(F1032)&lt;7,AND(MONTH(F1032)=7,DAY(F1032)&lt;=25)),
MOD(SUM((E1032-1901)*365,259),260),
MOD(SUM((E1032-1900)*365,259),260))</f>
        <v>134</v>
      </c>
      <c r="N1032" s="390">
        <f>IF(AND(MONTH(F1032)=7,DAY(F1032)&gt;25),1,
ROUNDDOWN((SUM(VLOOKUP(MONTH(F1032),D暦変換用数値,2,FALSE),DAY(F1032))/28)+1,0))</f>
        <v>13</v>
      </c>
      <c r="O1032" s="205">
        <f>IF(AND(MONTH(F1032)=7,DAY(F1032)&gt;25),DAY(F1032)-25,
MOD((SUM(VLOOKUP(MONTH(F1032),D暦変換用数値,2,FALSE),DAY(F1032))),28)+1)</f>
        <v>1</v>
      </c>
      <c r="P1032" s="406">
        <f>IF(OR(MONTH(F1032)&lt;7,AND(MONTH(F1032)=7,DAY(F1032)&lt;=25)),
MOD(SUM((E1032-1901)*365,(N1032-1)*28,O1032,258),260),
MOD(SUM((E1032-1900)*365,(N1032-1)*28,O1032,258),260))</f>
        <v>210</v>
      </c>
      <c r="Q1032" s="375" t="str">
        <f>VLOOKUP(MOD(P1032,4),色,2,FALSE)</f>
        <v>白い</v>
      </c>
      <c r="R1032" s="293" t="str">
        <f>VLOOKUP(MOD(P1032,13),銀河の音,2,FALSE)</f>
        <v>月の</v>
      </c>
      <c r="S1032" s="386" t="str">
        <f>VLOOKUP(MOD(P1032,20),太陽の紋章,2,FALSE)</f>
        <v>犬</v>
      </c>
      <c r="T1032" s="97" t="s">
        <v>2877</v>
      </c>
    </row>
    <row r="1033" spans="1:20" s="80" customFormat="1" ht="13.5" customHeight="1">
      <c r="A1033" s="50" t="str">
        <f>VLOOKUP(MOD(E1033,10),十干,2,FALSE)</f>
        <v>壬</v>
      </c>
      <c r="B1033" s="199" t="str">
        <f>VLOOKUP(MOD(E1033,12),十二支,3,FALSE)</f>
        <v xml:space="preserve">03 水 </v>
      </c>
      <c r="C1033" s="200" t="str">
        <f>VLOOKUP(F1033,星座,3,TRUE)</f>
        <v xml:space="preserve">10 龍 </v>
      </c>
      <c r="D1033" s="531" t="s">
        <v>2878</v>
      </c>
      <c r="E1033" s="1" t="str">
        <f>IFERROR(YEAR(D1033),LEFT(D1033,4))</f>
        <v>1892</v>
      </c>
      <c r="F1033" s="1" t="str">
        <f>IF(ISTEXT(D1033),RIGHT(D1033,5),TEXT(D1033,"mm/dd"))</f>
        <v>06/25</v>
      </c>
      <c r="G1033" s="1">
        <f>SUM(MID(E1033,1,1),MID(E1033,2,1),MID(E1033,3,1),MID(E1033,4,1),MID(F1033,1,1),MID(F1033,2,1),MID(F1033,4,1),MID(F1033,5,1))</f>
        <v>33</v>
      </c>
      <c r="H1033" s="45">
        <f>IF(MOD(G1033,9)=0,9,MOD(G1033,9))</f>
        <v>6</v>
      </c>
      <c r="I1033" s="45" t="str">
        <f>IFERROR(MID("日月火水木金土",WEEKDAY(D1033),1),"")</f>
        <v/>
      </c>
      <c r="J1033" s="304" t="s">
        <v>3854</v>
      </c>
      <c r="K1033" s="202" t="str">
        <f>VLOOKUP(F1033,石と花メイン,3,FALSE)</f>
        <v>◆翠玉</v>
      </c>
      <c r="L1033" s="297" t="str">
        <f>VLOOKUP(F1033,石と花メイン,4,FALSE)</f>
        <v>透かし百合【岩百合】</v>
      </c>
      <c r="M1033" s="393">
        <f>IF(OR(MONTH(F1033)&lt;7,AND(MONTH(F1033)=7,DAY(F1033)&lt;=25)),
MOD(SUM((E1033-1901)*365,259),260),
MOD(SUM((E1033-1900)*365,259),260))</f>
        <v>94</v>
      </c>
      <c r="N1033" s="390">
        <f>IF(AND(MONTH(F1033)=7,DAY(F1033)&gt;25),1,
ROUNDDOWN((SUM(VLOOKUP(MONTH(F1033),D暦変換用数値,2,FALSE),DAY(F1033))/28)+1,0))</f>
        <v>12</v>
      </c>
      <c r="O1033" s="205">
        <f>IF(AND(MONTH(F1033)=7,DAY(F1033)&gt;25),DAY(F1033)-25,
MOD((SUM(VLOOKUP(MONTH(F1033),D暦変換用数値,2,FALSE),DAY(F1033))),28)+1)</f>
        <v>27</v>
      </c>
      <c r="P1033" s="406">
        <f>IF(OR(MONTH(F1033)&lt;7,AND(MONTH(F1033)=7,DAY(F1033)&lt;=25)),
MOD(SUM((E1033-1901)*365,(N1033-1)*28,O1033,258),260),
MOD(SUM((E1033-1900)*365,(N1033-1)*28,O1033,258),260))</f>
        <v>168</v>
      </c>
      <c r="Q1033" s="373" t="str">
        <f>VLOOKUP(MOD(P1033,4),色,2,FALSE)</f>
        <v>黄色い</v>
      </c>
      <c r="R1033" s="291" t="str">
        <f>VLOOKUP(MOD(P1033,13),銀河の音,2,FALSE)</f>
        <v>水晶の</v>
      </c>
      <c r="S1033" s="384" t="str">
        <f>VLOOKUP(MOD(P1033,20),太陽の紋章,2,FALSE)</f>
        <v>星</v>
      </c>
      <c r="T1033" s="99" t="s">
        <v>2879</v>
      </c>
    </row>
    <row r="1034" spans="1:20" ht="13.5" customHeight="1">
      <c r="A1034" s="50" t="str">
        <f>VLOOKUP(MOD(E1034,10),十干,2,FALSE)</f>
        <v>壬</v>
      </c>
      <c r="B1034" s="199" t="str">
        <f>VLOOKUP(MOD(E1034,12),十二支,3,FALSE)</f>
        <v xml:space="preserve">03 水 </v>
      </c>
      <c r="C1034" s="200" t="str">
        <f>VLOOKUP(F1034,星座,3,TRUE)</f>
        <v xml:space="preserve">10 龍 </v>
      </c>
      <c r="D1034" s="531" t="s">
        <v>2880</v>
      </c>
      <c r="E1034" s="1" t="str">
        <f>IFERROR(YEAR(D1034),LEFT(D1034,4))</f>
        <v>1892</v>
      </c>
      <c r="F1034" s="1" t="str">
        <f>IF(ISTEXT(D1034),RIGHT(D1034,5),TEXT(D1034,"mm/dd"))</f>
        <v>06/30</v>
      </c>
      <c r="G1034" s="1">
        <f>SUM(MID(E1034,1,1),MID(E1034,2,1),MID(E1034,3,1),MID(E1034,4,1),MID(F1034,1,1),MID(F1034,2,1),MID(F1034,4,1),MID(F1034,5,1))</f>
        <v>29</v>
      </c>
      <c r="H1034" s="45">
        <f>IF(MOD(G1034,9)=0,9,MOD(G1034,9))</f>
        <v>2</v>
      </c>
      <c r="I1034" s="45" t="str">
        <f>IFERROR(MID("日月火水木金土",WEEKDAY(D1034),1),"")</f>
        <v/>
      </c>
      <c r="J1034" s="304" t="s">
        <v>3855</v>
      </c>
      <c r="K1034" s="202" t="str">
        <f>VLOOKUP(F1034,石と花メイン,3,FALSE)</f>
        <v>●月長石</v>
      </c>
      <c r="L1034" s="297" t="str">
        <f>VLOOKUP(F1034,石と花メイン,4,FALSE)</f>
        <v>金糸梅【ヒペリカム】</v>
      </c>
      <c r="M1034" s="393">
        <f>IF(OR(MONTH(F1034)&lt;7,AND(MONTH(F1034)=7,DAY(F1034)&lt;=25)),
MOD(SUM((E1034-1901)*365,259),260),
MOD(SUM((E1034-1900)*365,259),260))</f>
        <v>94</v>
      </c>
      <c r="N1034" s="390">
        <f>IF(AND(MONTH(F1034)=7,DAY(F1034)&gt;25),1,
ROUNDDOWN((SUM(VLOOKUP(MONTH(F1034),D暦変換用数値,2,FALSE),DAY(F1034))/28)+1,0))</f>
        <v>13</v>
      </c>
      <c r="O1034" s="205">
        <f>IF(AND(MONTH(F1034)=7,DAY(F1034)&gt;25),DAY(F1034)-25,
MOD((SUM(VLOOKUP(MONTH(F1034),D暦変換用数値,2,FALSE),DAY(F1034))),28)+1)</f>
        <v>4</v>
      </c>
      <c r="P1034" s="406">
        <f>IF(OR(MONTH(F1034)&lt;7,AND(MONTH(F1034)=7,DAY(F1034)&lt;=25)),
MOD(SUM((E1034-1901)*365,(N1034-1)*28,O1034,258),260),
MOD(SUM((E1034-1900)*365,(N1034-1)*28,O1034,258),260))</f>
        <v>173</v>
      </c>
      <c r="Q1034" s="372" t="str">
        <f>VLOOKUP(MOD(P1034,4),色,2,FALSE)</f>
        <v>赤い</v>
      </c>
      <c r="R1034" s="290" t="str">
        <f>VLOOKUP(MOD(P1034,13),銀河の音,2,FALSE)</f>
        <v>自己存在の</v>
      </c>
      <c r="S1034" s="383" t="str">
        <f>VLOOKUP(MOD(P1034,20),太陽の紋章,2,FALSE)</f>
        <v>空歩く者</v>
      </c>
      <c r="T1034" s="97" t="s">
        <v>2881</v>
      </c>
    </row>
    <row r="1035" spans="1:20" ht="13.5" customHeight="1">
      <c r="A1035" s="50" t="str">
        <f>VLOOKUP(MOD(E1035,10),十干,2,FALSE)</f>
        <v>甲</v>
      </c>
      <c r="B1035" s="199" t="str">
        <f>VLOOKUP(MOD(E1035,12),十二支,3,FALSE)</f>
        <v xml:space="preserve">03 水 </v>
      </c>
      <c r="C1035" s="200" t="str">
        <f>VLOOKUP(F1035,星座,3,TRUE)</f>
        <v xml:space="preserve">11 木 </v>
      </c>
      <c r="D1035" s="531">
        <v>1798</v>
      </c>
      <c r="E1035" s="1">
        <f>IFERROR(YEAR(D1035),LEFT(D1035,4))</f>
        <v>1904</v>
      </c>
      <c r="F1035" s="1" t="str">
        <f>IF(ISTEXT(D1035),RIGHT(D1035,5),TEXT(D1035,"mm/dd"))</f>
        <v>12/02</v>
      </c>
      <c r="G1035" s="1">
        <f>SUM(MID(E1035,1,1),MID(E1035,2,1),MID(E1035,3,1),MID(E1035,4,1),MID(F1035,1,1),MID(F1035,2,1),MID(F1035,4,1),MID(F1035,5,1))</f>
        <v>19</v>
      </c>
      <c r="H1035" s="45">
        <f>IF(MOD(G1035,9)=0,9,MOD(G1035,9))</f>
        <v>1</v>
      </c>
      <c r="I1035" s="45" t="str">
        <f>IFERROR(MID("日月火水木金土",WEEKDAY(D1035),1),"")</f>
        <v>金</v>
      </c>
      <c r="J1035" s="304" t="s">
        <v>2807</v>
      </c>
      <c r="K1035" s="202" t="str">
        <f>VLOOKUP(F1035,石と花メイン,3,FALSE)</f>
        <v>◇金剛石</v>
      </c>
      <c r="L1035" s="297" t="str">
        <f>VLOOKUP(F1035,石と花メイン,4,FALSE)</f>
        <v>サイネリア【富貴菊】</v>
      </c>
      <c r="M1035" s="393">
        <f>IF(OR(MONTH(F1035)&lt;7,AND(MONTH(F1035)=7,DAY(F1035)&lt;=25)),
MOD(SUM((E1035-1901)*365,259),260),
MOD(SUM((E1035-1900)*365,259),260))</f>
        <v>159</v>
      </c>
      <c r="N1035" s="390">
        <f>IF(AND(MONTH(F1035)=7,DAY(F1035)&gt;25),1,
ROUNDDOWN((SUM(VLOOKUP(MONTH(F1035),D暦変換用数値,2,FALSE),DAY(F1035))/28)+1,0))</f>
        <v>5</v>
      </c>
      <c r="O1035" s="205">
        <f>IF(AND(MONTH(F1035)=7,DAY(F1035)&gt;25),DAY(F1035)-25,
MOD((SUM(VLOOKUP(MONTH(F1035),D暦変換用数値,2,FALSE),DAY(F1035))),28)+1)</f>
        <v>18</v>
      </c>
      <c r="P1035" s="406">
        <f>IF(OR(MONTH(F1035)&lt;7,AND(MONTH(F1035)=7,DAY(F1035)&lt;=25)),
MOD(SUM((E1035-1901)*365,(N1035-1)*28,O1035,258),260),
MOD(SUM((E1035-1900)*365,(N1035-1)*28,O1035,258),260))</f>
        <v>28</v>
      </c>
      <c r="Q1035" s="373" t="str">
        <f>VLOOKUP(MOD(P1035,4),色,2,FALSE)</f>
        <v>黄色い</v>
      </c>
      <c r="R1035" s="291" t="str">
        <f>VLOOKUP(MOD(P1035,13),銀河の音,2,FALSE)</f>
        <v>月の</v>
      </c>
      <c r="S1035" s="384" t="str">
        <f>VLOOKUP(MOD(P1035,20),太陽の紋章,2,FALSE)</f>
        <v>星</v>
      </c>
      <c r="T1035" s="99" t="s">
        <v>126</v>
      </c>
    </row>
    <row r="1036" spans="1:20" ht="13.5" customHeight="1">
      <c r="A1036" s="282" t="str">
        <f>VLOOKUP(MOD(E1036,10),十干,2,FALSE)</f>
        <v>丙</v>
      </c>
      <c r="B1036" s="283" t="str">
        <f>VLOOKUP(MOD(E1036,12),十二支,3,FALSE)</f>
        <v xml:space="preserve">03 水 </v>
      </c>
      <c r="C1036" s="284" t="str">
        <f>VLOOKUP(F1036,星座,3,TRUE)</f>
        <v xml:space="preserve">11 木 </v>
      </c>
      <c r="D1036" s="533">
        <v>6188</v>
      </c>
      <c r="E1036" s="83">
        <f>IFERROR(YEAR(D1036),LEFT(D1036,4))</f>
        <v>1916</v>
      </c>
      <c r="F1036" s="83" t="str">
        <f>IF(ISTEXT(D1036),RIGHT(D1036,5),TEXT(D1036,"mm/dd"))</f>
        <v>12/09</v>
      </c>
      <c r="G1036" s="83">
        <f>SUM(MID(E1036,1,1),MID(E1036,2,1),MID(E1036,3,1),MID(E1036,4,1),MID(F1036,1,1),MID(F1036,2,1),MID(F1036,4,1),MID(F1036,5,1))</f>
        <v>29</v>
      </c>
      <c r="H1036" s="83">
        <f>IF(MOD(G1036,9)=0,9,MOD(G1036,9))</f>
        <v>2</v>
      </c>
      <c r="I1036" s="83" t="str">
        <f>IFERROR(MID("日月火水木金土",WEEKDAY(D1036),1),"")</f>
        <v>土</v>
      </c>
      <c r="J1036" s="303" t="s">
        <v>1139</v>
      </c>
      <c r="K1036" s="87" t="str">
        <f>VLOOKUP(F1036,石と花メイン,3,FALSE)</f>
        <v>◆青玉</v>
      </c>
      <c r="L1036" s="296" t="str">
        <f>VLOOKUP(F1036,石と花メイン,4,FALSE)</f>
        <v>月桂樹【ローリエ】</v>
      </c>
      <c r="M1036" s="392">
        <f>IF(OR(MONTH(F1036)&lt;7,AND(MONTH(F1036)=7,DAY(F1036)&lt;=25)),
MOD(SUM((E1036-1901)*365,259),260),
MOD(SUM((E1036-1900)*365,259),260))</f>
        <v>119</v>
      </c>
      <c r="N1036" s="330">
        <f>IF(AND(MONTH(F1036)=7,DAY(F1036)&gt;25),1,
ROUNDDOWN((SUM(VLOOKUP(MONTH(F1036),D暦変換用数値,2,FALSE),DAY(F1036))/28)+1,0))</f>
        <v>5</v>
      </c>
      <c r="O1036" s="84">
        <f>IF(AND(MONTH(F1036)=7,DAY(F1036)&gt;25),DAY(F1036)-25,
MOD((SUM(VLOOKUP(MONTH(F1036),D暦変換用数値,2,FALSE),DAY(F1036))),28)+1)</f>
        <v>25</v>
      </c>
      <c r="P1036" s="405">
        <f>IF(OR(MONTH(F1036)&lt;7,AND(MONTH(F1036)=7,DAY(F1036)&lt;=25)),
MOD(SUM((E1036-1901)*365,(N1036-1)*28,O1036,258),260),
MOD(SUM((E1036-1900)*365,(N1036-1)*28,O1036,258),260))</f>
        <v>255</v>
      </c>
      <c r="Q1036" s="371" t="str">
        <f>VLOOKUP(MOD(P1036,4),色,2,FALSE)</f>
        <v>青い</v>
      </c>
      <c r="R1036" s="289" t="str">
        <f>VLOOKUP(MOD(P1036,13),銀河の音,2,FALSE)</f>
        <v>銀河の</v>
      </c>
      <c r="S1036" s="382" t="str">
        <f>VLOOKUP(MOD(P1036,20),太陽の紋章,2,FALSE)</f>
        <v>鷲</v>
      </c>
      <c r="T1036" s="102" t="s">
        <v>2902</v>
      </c>
    </row>
    <row r="1037" spans="1:20" ht="13.5" customHeight="1">
      <c r="A1037" s="50" t="str">
        <f>VLOOKUP(MOD(E1037,10),十干,2,FALSE)</f>
        <v>戊</v>
      </c>
      <c r="B1037" s="199" t="str">
        <f>VLOOKUP(MOD(E1037,12),十二支,3,FALSE)</f>
        <v xml:space="preserve">03 水 </v>
      </c>
      <c r="C1037" s="200" t="str">
        <f>VLOOKUP(F1037,星座,3,TRUE)</f>
        <v xml:space="preserve">11 木 </v>
      </c>
      <c r="D1037" s="531">
        <v>10562</v>
      </c>
      <c r="E1037" s="1">
        <f>IFERROR(YEAR(D1037),LEFT(D1037,4))</f>
        <v>1928</v>
      </c>
      <c r="F1037" s="1" t="str">
        <f>IF(ISTEXT(D1037),RIGHT(D1037,5),TEXT(D1037,"mm/dd"))</f>
        <v>11/30</v>
      </c>
      <c r="G1037" s="1">
        <f>SUM(MID(E1037,1,1),MID(E1037,2,1),MID(E1037,3,1),MID(E1037,4,1),MID(F1037,1,1),MID(F1037,2,1),MID(F1037,4,1),MID(F1037,5,1))</f>
        <v>25</v>
      </c>
      <c r="H1037" s="45">
        <f>IF(MOD(G1037,9)=0,9,MOD(G1037,9))</f>
        <v>7</v>
      </c>
      <c r="I1037" s="45" t="str">
        <f>IFERROR(MID("日月火水木金土",WEEKDAY(D1037),1),"")</f>
        <v>金</v>
      </c>
      <c r="J1037" s="304" t="s">
        <v>2808</v>
      </c>
      <c r="K1037" s="202" t="str">
        <f>VLOOKUP(F1037,石と花メイン,3,FALSE)</f>
        <v>◇金剛石</v>
      </c>
      <c r="L1037" s="297" t="str">
        <f>VLOOKUP(F1037,石と花メイン,4,FALSE)</f>
        <v>敦盛草</v>
      </c>
      <c r="M1037" s="393">
        <f>IF(OR(MONTH(F1037)&lt;7,AND(MONTH(F1037)=7,DAY(F1037)&lt;=25)),
MOD(SUM((E1037-1901)*365,259),260),
MOD(SUM((E1037-1900)*365,259),260))</f>
        <v>79</v>
      </c>
      <c r="N1037" s="390">
        <f>IF(AND(MONTH(F1037)=7,DAY(F1037)&gt;25),1,
ROUNDDOWN((SUM(VLOOKUP(MONTH(F1037),D暦変換用数値,2,FALSE),DAY(F1037))/28)+1,0))</f>
        <v>5</v>
      </c>
      <c r="O1037" s="205">
        <f>IF(AND(MONTH(F1037)=7,DAY(F1037)&gt;25),DAY(F1037)-25,
MOD((SUM(VLOOKUP(MONTH(F1037),D暦変換用数値,2,FALSE),DAY(F1037))),28)+1)</f>
        <v>16</v>
      </c>
      <c r="P1037" s="406">
        <f>IF(OR(MONTH(F1037)&lt;7,AND(MONTH(F1037)=7,DAY(F1037)&lt;=25)),
MOD(SUM((E1037-1901)*365,(N1037-1)*28,O1037,258),260),
MOD(SUM((E1037-1900)*365,(N1037-1)*28,O1037,258),260))</f>
        <v>206</v>
      </c>
      <c r="Q1037" s="375" t="str">
        <f>VLOOKUP(MOD(P1037,4),色,2,FALSE)</f>
        <v>白い</v>
      </c>
      <c r="R1037" s="293" t="str">
        <f>VLOOKUP(MOD(P1037,13),銀河の音,2,FALSE)</f>
        <v>スペクトルの</v>
      </c>
      <c r="S1037" s="386" t="str">
        <f>VLOOKUP(MOD(P1037,20),太陽の紋章,2,FALSE)</f>
        <v>世界の橋渡し</v>
      </c>
      <c r="T1037" s="99" t="s">
        <v>1208</v>
      </c>
    </row>
    <row r="1038" spans="1:20" ht="13.5" customHeight="1">
      <c r="A1038" s="50" t="str">
        <f>VLOOKUP(MOD(E1038,10),十干,2,FALSE)</f>
        <v>庚</v>
      </c>
      <c r="B1038" s="199" t="str">
        <f>VLOOKUP(MOD(E1038,12),十二支,3,FALSE)</f>
        <v xml:space="preserve">03 水 </v>
      </c>
      <c r="C1038" s="200" t="str">
        <f>VLOOKUP(F1038,星座,3,TRUE)</f>
        <v xml:space="preserve">11 木 </v>
      </c>
      <c r="D1038" s="531">
        <v>14938</v>
      </c>
      <c r="E1038" s="1">
        <f>IFERROR(YEAR(D1038),LEFT(D1038,4))</f>
        <v>1940</v>
      </c>
      <c r="F1038" s="1" t="str">
        <f>IF(ISTEXT(D1038),RIGHT(D1038,5),TEXT(D1038,"mm/dd"))</f>
        <v>11/23</v>
      </c>
      <c r="G1038" s="1">
        <f>SUM(MID(E1038,1,1),MID(E1038,2,1),MID(E1038,3,1),MID(E1038,4,1),MID(F1038,1,1),MID(F1038,2,1),MID(F1038,4,1),MID(F1038,5,1))</f>
        <v>21</v>
      </c>
      <c r="H1038" s="45">
        <f>IF(MOD(G1038,9)=0,9,MOD(G1038,9))</f>
        <v>3</v>
      </c>
      <c r="I1038" s="45" t="str">
        <f>IFERROR(MID("日月火水木金土",WEEKDAY(D1038),1),"")</f>
        <v>土</v>
      </c>
      <c r="J1038" s="304" t="s">
        <v>2809</v>
      </c>
      <c r="K1038" s="202" t="str">
        <f>VLOOKUP(F1038,石と花メイン,3,FALSE)</f>
        <v>●蛋白石</v>
      </c>
      <c r="L1038" s="297" t="str">
        <f>VLOOKUP(F1038,石と花メイン,4,FALSE)</f>
        <v>ストレリチア【極楽鳥花】</v>
      </c>
      <c r="M1038" s="393">
        <f>IF(OR(MONTH(F1038)&lt;7,AND(MONTH(F1038)=7,DAY(F1038)&lt;=25)),
MOD(SUM((E1038-1901)*365,259),260),
MOD(SUM((E1038-1900)*365,259),260))</f>
        <v>39</v>
      </c>
      <c r="N1038" s="390">
        <f>IF(AND(MONTH(F1038)=7,DAY(F1038)&gt;25),1,
ROUNDDOWN((SUM(VLOOKUP(MONTH(F1038),D暦変換用数値,2,FALSE),DAY(F1038))/28)+1,0))</f>
        <v>5</v>
      </c>
      <c r="O1038" s="205">
        <f>IF(AND(MONTH(F1038)=7,DAY(F1038)&gt;25),DAY(F1038)-25,
MOD((SUM(VLOOKUP(MONTH(F1038),D暦変換用数値,2,FALSE),DAY(F1038))),28)+1)</f>
        <v>9</v>
      </c>
      <c r="P1038" s="406">
        <f>IF(OR(MONTH(F1038)&lt;7,AND(MONTH(F1038)=7,DAY(F1038)&lt;=25)),
MOD(SUM((E1038-1901)*365,(N1038-1)*28,O1038,258),260),
MOD(SUM((E1038-1900)*365,(N1038-1)*28,O1038,258),260))</f>
        <v>159</v>
      </c>
      <c r="Q1038" s="374" t="str">
        <f>VLOOKUP(MOD(P1038,4),色,2,FALSE)</f>
        <v>青い</v>
      </c>
      <c r="R1038" s="292" t="str">
        <f>VLOOKUP(MOD(P1038,13),銀河の音,2,FALSE)</f>
        <v>電気の</v>
      </c>
      <c r="S1038" s="385" t="str">
        <f>VLOOKUP(MOD(P1038,20),太陽の紋章,2,FALSE)</f>
        <v>嵐</v>
      </c>
      <c r="T1038" s="98" t="s">
        <v>3736</v>
      </c>
    </row>
    <row r="1039" spans="1:20" ht="13.5" customHeight="1">
      <c r="A1039" s="50" t="str">
        <f>VLOOKUP(MOD(E1039,10),十干,2,FALSE)</f>
        <v>庚</v>
      </c>
      <c r="B1039" s="199" t="str">
        <f>VLOOKUP(MOD(E1039,12),十二支,3,FALSE)</f>
        <v xml:space="preserve">03 水 </v>
      </c>
      <c r="C1039" s="200" t="str">
        <f>VLOOKUP(F1039,星座,3,TRUE)</f>
        <v xml:space="preserve">11 木 </v>
      </c>
      <c r="D1039" s="531">
        <v>14942</v>
      </c>
      <c r="E1039" s="1">
        <f>IFERROR(YEAR(D1039),LEFT(D1039,4))</f>
        <v>1940</v>
      </c>
      <c r="F1039" s="1" t="str">
        <f>IF(ISTEXT(D1039),RIGHT(D1039,5),TEXT(D1039,"mm/dd"))</f>
        <v>11/27</v>
      </c>
      <c r="G1039" s="1">
        <f>SUM(MID(E1039,1,1),MID(E1039,2,1),MID(E1039,3,1),MID(E1039,4,1),MID(F1039,1,1),MID(F1039,2,1),MID(F1039,4,1),MID(F1039,5,1))</f>
        <v>25</v>
      </c>
      <c r="H1039" s="45">
        <f>IF(MOD(G1039,9)=0,9,MOD(G1039,9))</f>
        <v>7</v>
      </c>
      <c r="I1039" s="45" t="str">
        <f>IFERROR(MID("日月火水木金土",WEEKDAY(D1039),1),"")</f>
        <v>水</v>
      </c>
      <c r="J1039" s="304" t="s">
        <v>2815</v>
      </c>
      <c r="K1039" s="202" t="str">
        <f>VLOOKUP(F1039,石と花メイン,3,FALSE)</f>
        <v>◆紅玉</v>
      </c>
      <c r="L1039" s="297" t="str">
        <f>VLOOKUP(F1039,石と花メイン,4,FALSE)</f>
        <v>蛇の髭【竜の髭】</v>
      </c>
      <c r="M1039" s="393">
        <f>IF(OR(MONTH(F1039)&lt;7,AND(MONTH(F1039)=7,DAY(F1039)&lt;=25)),
MOD(SUM((E1039-1901)*365,259),260),
MOD(SUM((E1039-1900)*365,259),260))</f>
        <v>39</v>
      </c>
      <c r="N1039" s="390">
        <f>IF(AND(MONTH(F1039)=7,DAY(F1039)&gt;25),1,
ROUNDDOWN((SUM(VLOOKUP(MONTH(F1039),D暦変換用数値,2,FALSE),DAY(F1039))/28)+1,0))</f>
        <v>5</v>
      </c>
      <c r="O1039" s="205">
        <f>IF(AND(MONTH(F1039)=7,DAY(F1039)&gt;25),DAY(F1039)-25,
MOD((SUM(VLOOKUP(MONTH(F1039),D暦変換用数値,2,FALSE),DAY(F1039))),28)+1)</f>
        <v>13</v>
      </c>
      <c r="P1039" s="406">
        <f>IF(OR(MONTH(F1039)&lt;7,AND(MONTH(F1039)=7,DAY(F1039)&lt;=25)),
MOD(SUM((E1039-1901)*365,(N1039-1)*28,O1039,258),260),
MOD(SUM((E1039-1900)*365,(N1039-1)*28,O1039,258),260))</f>
        <v>163</v>
      </c>
      <c r="Q1039" s="374" t="str">
        <f>VLOOKUP(MOD(P1039,4),色,2,FALSE)</f>
        <v>青い</v>
      </c>
      <c r="R1039" s="292" t="str">
        <f>VLOOKUP(MOD(P1039,13),銀河の音,2,FALSE)</f>
        <v>共振の</v>
      </c>
      <c r="S1039" s="385" t="str">
        <f>VLOOKUP(MOD(P1039,20),太陽の紋章,2,FALSE)</f>
        <v>夜</v>
      </c>
      <c r="T1039" s="98" t="s">
        <v>3736</v>
      </c>
    </row>
    <row r="1040" spans="1:20" ht="13.5" customHeight="1">
      <c r="A1040" s="50" t="str">
        <f>VLOOKUP(MOD(E1040,10),十干,2,FALSE)</f>
        <v>庚</v>
      </c>
      <c r="B1040" s="199" t="str">
        <f>VLOOKUP(MOD(E1040,12),十二支,3,FALSE)</f>
        <v xml:space="preserve">03 水 </v>
      </c>
      <c r="C1040" s="200" t="str">
        <f>VLOOKUP(F1040,星座,3,TRUE)</f>
        <v xml:space="preserve">11 木 </v>
      </c>
      <c r="D1040" s="531">
        <v>14948</v>
      </c>
      <c r="E1040" s="1">
        <f>IFERROR(YEAR(D1040),LEFT(D1040,4))</f>
        <v>1940</v>
      </c>
      <c r="F1040" s="1" t="str">
        <f>IF(ISTEXT(D1040),RIGHT(D1040,5),TEXT(D1040,"mm/dd"))</f>
        <v>12/03</v>
      </c>
      <c r="G1040" s="1">
        <f>SUM(MID(E1040,1,1),MID(E1040,2,1),MID(E1040,3,1),MID(E1040,4,1),MID(F1040,1,1),MID(F1040,2,1),MID(F1040,4,1),MID(F1040,5,1))</f>
        <v>20</v>
      </c>
      <c r="H1040" s="45">
        <f>IF(MOD(G1040,9)=0,9,MOD(G1040,9))</f>
        <v>2</v>
      </c>
      <c r="I1040" s="45" t="str">
        <f>IFERROR(MID("日月火水木金土",WEEKDAY(D1040),1),"")</f>
        <v>火</v>
      </c>
      <c r="J1040" s="304" t="s">
        <v>2816</v>
      </c>
      <c r="K1040" s="202" t="str">
        <f>VLOOKUP(F1040,石と花メイン,3,FALSE)</f>
        <v>◆紅玉</v>
      </c>
      <c r="L1040" s="297" t="str">
        <f>VLOOKUP(F1040,石と花メイン,4,FALSE)</f>
        <v>ピラカンサ【常盤山査子】</v>
      </c>
      <c r="M1040" s="393">
        <f>IF(OR(MONTH(F1040)&lt;7,AND(MONTH(F1040)=7,DAY(F1040)&lt;=25)),
MOD(SUM((E1040-1901)*365,259),260),
MOD(SUM((E1040-1900)*365,259),260))</f>
        <v>39</v>
      </c>
      <c r="N1040" s="390">
        <f>IF(AND(MONTH(F1040)=7,DAY(F1040)&gt;25),1,
ROUNDDOWN((SUM(VLOOKUP(MONTH(F1040),D暦変換用数値,2,FALSE),DAY(F1040))/28)+1,0))</f>
        <v>5</v>
      </c>
      <c r="O1040" s="205">
        <f>IF(AND(MONTH(F1040)=7,DAY(F1040)&gt;25),DAY(F1040)-25,
MOD((SUM(VLOOKUP(MONTH(F1040),D暦変換用数値,2,FALSE),DAY(F1040))),28)+1)</f>
        <v>19</v>
      </c>
      <c r="P1040" s="406">
        <f>IF(OR(MONTH(F1040)&lt;7,AND(MONTH(F1040)=7,DAY(F1040)&lt;=25)),
MOD(SUM((E1040-1901)*365,(N1040-1)*28,O1040,258),260),
MOD(SUM((E1040-1900)*365,(N1040-1)*28,O1040,258),260))</f>
        <v>169</v>
      </c>
      <c r="Q1040" s="372" t="str">
        <f>VLOOKUP(MOD(P1040,4),色,2,FALSE)</f>
        <v>赤い</v>
      </c>
      <c r="R1040" s="290" t="str">
        <f>VLOOKUP(MOD(P1040,13),銀河の音,2,FALSE)</f>
        <v>宇宙の</v>
      </c>
      <c r="S1040" s="383" t="str">
        <f>VLOOKUP(MOD(P1040,20),太陽の紋章,2,FALSE)</f>
        <v>月</v>
      </c>
      <c r="T1040" s="98" t="s">
        <v>3736</v>
      </c>
    </row>
    <row r="1041" spans="1:20" ht="13.5" customHeight="1">
      <c r="A1041" s="50" t="str">
        <f>VLOOKUP(MOD(E1041,10),十干,2,FALSE)</f>
        <v>庚</v>
      </c>
      <c r="B1041" s="199" t="str">
        <f>VLOOKUP(MOD(E1041,12),十二支,3,FALSE)</f>
        <v xml:space="preserve">03 水 </v>
      </c>
      <c r="C1041" s="200" t="str">
        <f>VLOOKUP(F1041,星座,3,TRUE)</f>
        <v xml:space="preserve">11 木 </v>
      </c>
      <c r="D1041" s="531">
        <v>14949</v>
      </c>
      <c r="E1041" s="1">
        <f>IFERROR(YEAR(D1041),LEFT(D1041,4))</f>
        <v>1940</v>
      </c>
      <c r="F1041" s="1" t="str">
        <f>IF(ISTEXT(D1041),RIGHT(D1041,5),TEXT(D1041,"mm/dd"))</f>
        <v>12/04</v>
      </c>
      <c r="G1041" s="1">
        <f>SUM(MID(E1041,1,1),MID(E1041,2,1),MID(E1041,3,1),MID(E1041,4,1),MID(F1041,1,1),MID(F1041,2,1),MID(F1041,4,1),MID(F1041,5,1))</f>
        <v>21</v>
      </c>
      <c r="H1041" s="45">
        <f>IF(MOD(G1041,9)=0,9,MOD(G1041,9))</f>
        <v>3</v>
      </c>
      <c r="I1041" s="45" t="str">
        <f>IFERROR(MID("日月火水木金土",WEEKDAY(D1041),1),"")</f>
        <v>水</v>
      </c>
      <c r="J1041" s="304" t="s">
        <v>2817</v>
      </c>
      <c r="K1041" s="202" t="str">
        <f>VLOOKUP(F1041,石と花メイン,3,FALSE)</f>
        <v>●杉石</v>
      </c>
      <c r="L1041" s="297" t="str">
        <f>VLOOKUP(F1041,石と花メイン,4,FALSE)</f>
        <v>葉牡丹【花キャベツ】</v>
      </c>
      <c r="M1041" s="393">
        <f>IF(OR(MONTH(F1041)&lt;7,AND(MONTH(F1041)=7,DAY(F1041)&lt;=25)),
MOD(SUM((E1041-1901)*365,259),260),
MOD(SUM((E1041-1900)*365,259),260))</f>
        <v>39</v>
      </c>
      <c r="N1041" s="390">
        <f>IF(AND(MONTH(F1041)=7,DAY(F1041)&gt;25),1,
ROUNDDOWN((SUM(VLOOKUP(MONTH(F1041),D暦変換用数値,2,FALSE),DAY(F1041))/28)+1,0))</f>
        <v>5</v>
      </c>
      <c r="O1041" s="205">
        <f>IF(AND(MONTH(F1041)=7,DAY(F1041)&gt;25),DAY(F1041)-25,
MOD((SUM(VLOOKUP(MONTH(F1041),D暦変換用数値,2,FALSE),DAY(F1041))),28)+1)</f>
        <v>20</v>
      </c>
      <c r="P1041" s="406">
        <f>IF(OR(MONTH(F1041)&lt;7,AND(MONTH(F1041)=7,DAY(F1041)&lt;=25)),
MOD(SUM((E1041-1901)*365,(N1041-1)*28,O1041,258),260),
MOD(SUM((E1041-1900)*365,(N1041-1)*28,O1041,258),260))</f>
        <v>170</v>
      </c>
      <c r="Q1041" s="375" t="str">
        <f>VLOOKUP(MOD(P1041,4),色,2,FALSE)</f>
        <v>白い</v>
      </c>
      <c r="R1041" s="293" t="str">
        <f>VLOOKUP(MOD(P1041,13),銀河の音,2,FALSE)</f>
        <v>磁気の</v>
      </c>
      <c r="S1041" s="386" t="str">
        <f>VLOOKUP(MOD(P1041,20),太陽の紋章,2,FALSE)</f>
        <v>犬</v>
      </c>
      <c r="T1041" s="99" t="s">
        <v>6717</v>
      </c>
    </row>
    <row r="1042" spans="1:20" ht="13.5" customHeight="1">
      <c r="A1042" s="50" t="str">
        <f>VLOOKUP(MOD(E1042,10),十干,2,FALSE)</f>
        <v>庚</v>
      </c>
      <c r="B1042" s="199" t="str">
        <f>VLOOKUP(MOD(E1042,12),十二支,3,FALSE)</f>
        <v xml:space="preserve">03 水 </v>
      </c>
      <c r="C1042" s="200" t="str">
        <f>VLOOKUP(F1042,星座,3,TRUE)</f>
        <v xml:space="preserve">11 木 </v>
      </c>
      <c r="D1042" s="531">
        <v>14951</v>
      </c>
      <c r="E1042" s="1">
        <f>IFERROR(YEAR(D1042),LEFT(D1042,4))</f>
        <v>1940</v>
      </c>
      <c r="F1042" s="1" t="str">
        <f>IF(ISTEXT(D1042),RIGHT(D1042,5),TEXT(D1042,"mm/dd"))</f>
        <v>12/06</v>
      </c>
      <c r="G1042" s="1">
        <f>SUM(MID(E1042,1,1),MID(E1042,2,1),MID(E1042,3,1),MID(E1042,4,1),MID(F1042,1,1),MID(F1042,2,1),MID(F1042,4,1),MID(F1042,5,1))</f>
        <v>23</v>
      </c>
      <c r="H1042" s="45">
        <f>IF(MOD(G1042,9)=0,9,MOD(G1042,9))</f>
        <v>5</v>
      </c>
      <c r="I1042" s="45" t="str">
        <f>IFERROR(MID("日月火水木金土",WEEKDAY(D1042),1),"")</f>
        <v>金</v>
      </c>
      <c r="J1042" s="304" t="s">
        <v>2818</v>
      </c>
      <c r="K1042" s="202" t="str">
        <f>VLOOKUP(F1042,石と花メイン,3,FALSE)</f>
        <v>○真珠</v>
      </c>
      <c r="L1042" s="297" t="str">
        <f>VLOOKUP(F1042,石と花メイン,4,FALSE)</f>
        <v>ユーチャリス【擬宝珠水仙】</v>
      </c>
      <c r="M1042" s="393">
        <f>IF(OR(MONTH(F1042)&lt;7,AND(MONTH(F1042)=7,DAY(F1042)&lt;=25)),
MOD(SUM((E1042-1901)*365,259),260),
MOD(SUM((E1042-1900)*365,259),260))</f>
        <v>39</v>
      </c>
      <c r="N1042" s="390">
        <f>IF(AND(MONTH(F1042)=7,DAY(F1042)&gt;25),1,
ROUNDDOWN((SUM(VLOOKUP(MONTH(F1042),D暦変換用数値,2,FALSE),DAY(F1042))/28)+1,0))</f>
        <v>5</v>
      </c>
      <c r="O1042" s="205">
        <f>IF(AND(MONTH(F1042)=7,DAY(F1042)&gt;25),DAY(F1042)-25,
MOD((SUM(VLOOKUP(MONTH(F1042),D暦変換用数値,2,FALSE),DAY(F1042))),28)+1)</f>
        <v>22</v>
      </c>
      <c r="P1042" s="406">
        <f>IF(OR(MONTH(F1042)&lt;7,AND(MONTH(F1042)=7,DAY(F1042)&lt;=25)),
MOD(SUM((E1042-1901)*365,(N1042-1)*28,O1042,258),260),
MOD(SUM((E1042-1900)*365,(N1042-1)*28,O1042,258),260))</f>
        <v>172</v>
      </c>
      <c r="Q1042" s="373" t="str">
        <f>VLOOKUP(MOD(P1042,4),色,2,FALSE)</f>
        <v>黄色い</v>
      </c>
      <c r="R1042" s="291" t="str">
        <f>VLOOKUP(MOD(P1042,13),銀河の音,2,FALSE)</f>
        <v>電気の</v>
      </c>
      <c r="S1042" s="384" t="str">
        <f>VLOOKUP(MOD(P1042,20),太陽の紋章,2,FALSE)</f>
        <v>人</v>
      </c>
      <c r="T1042" s="98" t="s">
        <v>3736</v>
      </c>
    </row>
    <row r="1043" spans="1:20" ht="13.5" customHeight="1">
      <c r="A1043" s="282" t="str">
        <f>VLOOKUP(MOD(E1043,10),十干,2,FALSE)</f>
        <v>庚</v>
      </c>
      <c r="B1043" s="283" t="str">
        <f>VLOOKUP(MOD(E1043,12),十二支,3,FALSE)</f>
        <v xml:space="preserve">03 水 </v>
      </c>
      <c r="C1043" s="284" t="str">
        <f>VLOOKUP(F1043,星座,3,TRUE)</f>
        <v xml:space="preserve">11 木 </v>
      </c>
      <c r="D1043" s="533">
        <v>14966</v>
      </c>
      <c r="E1043" s="83">
        <f>IFERROR(YEAR(D1043),LEFT(D1043,4))</f>
        <v>1940</v>
      </c>
      <c r="F1043" s="83" t="str">
        <f>IF(ISTEXT(D1043),RIGHT(D1043,5),TEXT(D1043,"mm/dd"))</f>
        <v>12/21</v>
      </c>
      <c r="G1043" s="83">
        <f>SUM(MID(E1043,1,1),MID(E1043,2,1),MID(E1043,3,1),MID(E1043,4,1),MID(F1043,1,1),MID(F1043,2,1),MID(F1043,4,1),MID(F1043,5,1))</f>
        <v>20</v>
      </c>
      <c r="H1043" s="83">
        <f>IF(MOD(G1043,9)=0,9,MOD(G1043,9))</f>
        <v>2</v>
      </c>
      <c r="I1043" s="83" t="str">
        <f>IFERROR(MID("日月火水木金土",WEEKDAY(D1043),1),"")</f>
        <v>土</v>
      </c>
      <c r="J1043" s="303" t="s">
        <v>1140</v>
      </c>
      <c r="K1043" s="87" t="str">
        <f>VLOOKUP(F1043,石と花メイン,3,FALSE)</f>
        <v>◆藍玉</v>
      </c>
      <c r="L1043" s="296" t="str">
        <f>VLOOKUP(F1043,石と花メイン,4,FALSE)</f>
        <v>プロテア</v>
      </c>
      <c r="M1043" s="392">
        <f>IF(OR(MONTH(F1043)&lt;7,AND(MONTH(F1043)=7,DAY(F1043)&lt;=25)),
MOD(SUM((E1043-1901)*365,259),260),
MOD(SUM((E1043-1900)*365,259),260))</f>
        <v>39</v>
      </c>
      <c r="N1043" s="330">
        <f>IF(AND(MONTH(F1043)=7,DAY(F1043)&gt;25),1,
ROUNDDOWN((SUM(VLOOKUP(MONTH(F1043),D暦変換用数値,2,FALSE),DAY(F1043))/28)+1,0))</f>
        <v>6</v>
      </c>
      <c r="O1043" s="84">
        <f>IF(AND(MONTH(F1043)=7,DAY(F1043)&gt;25),DAY(F1043)-25,
MOD((SUM(VLOOKUP(MONTH(F1043),D暦変換用数値,2,FALSE),DAY(F1043))),28)+1)</f>
        <v>9</v>
      </c>
      <c r="P1043" s="405">
        <f>IF(OR(MONTH(F1043)&lt;7,AND(MONTH(F1043)=7,DAY(F1043)&lt;=25)),
MOD(SUM((E1043-1901)*365,(N1043-1)*28,O1043,258),260),
MOD(SUM((E1043-1900)*365,(N1043-1)*28,O1043,258),260))</f>
        <v>187</v>
      </c>
      <c r="Q1043" s="371" t="str">
        <f>VLOOKUP(MOD(P1043,4),色,2,FALSE)</f>
        <v>青い</v>
      </c>
      <c r="R1043" s="289" t="str">
        <f>VLOOKUP(MOD(P1043,13),銀河の音,2,FALSE)</f>
        <v>倍音の</v>
      </c>
      <c r="S1043" s="382" t="str">
        <f>VLOOKUP(MOD(P1043,20),太陽の紋章,2,FALSE)</f>
        <v>手</v>
      </c>
      <c r="T1043" s="102" t="s">
        <v>866</v>
      </c>
    </row>
    <row r="1044" spans="1:20" ht="13.5" customHeight="1">
      <c r="A1044" s="76" t="str">
        <f>VLOOKUP(MOD(E1044,10),十干,2,FALSE)</f>
        <v>壬</v>
      </c>
      <c r="B1044" s="199" t="str">
        <f>VLOOKUP(MOD(E1044,12),十二支,3,FALSE)</f>
        <v xml:space="preserve">03 水 </v>
      </c>
      <c r="C1044" s="200" t="str">
        <f>VLOOKUP(F1044,星座,3,TRUE)</f>
        <v xml:space="preserve">11 木 </v>
      </c>
      <c r="D1044" s="534">
        <v>19323</v>
      </c>
      <c r="E1044" s="116">
        <f>IFERROR(YEAR(D1044),LEFT(D1044,4))</f>
        <v>1952</v>
      </c>
      <c r="F1044" s="116" t="str">
        <f>IF(ISTEXT(D1044),RIGHT(D1044,5),TEXT(D1044,"mm/dd"))</f>
        <v>11/25</v>
      </c>
      <c r="G1044" s="116">
        <f>SUM(MID(E1044,1,1),MID(E1044,2,1),MID(E1044,3,1),MID(E1044,4,1),MID(F1044,1,1),MID(F1044,2,1),MID(F1044,4,1),MID(F1044,5,1))</f>
        <v>26</v>
      </c>
      <c r="H1044" s="116">
        <f>IF(MOD(G1044,9)=0,9,MOD(G1044,9))</f>
        <v>8</v>
      </c>
      <c r="I1044" s="116" t="str">
        <f>IFERROR(MID("日月火水木金土",WEEKDAY(D1044),1),"")</f>
        <v>火</v>
      </c>
      <c r="J1044" s="306" t="s">
        <v>7617</v>
      </c>
      <c r="K1044" s="203" t="str">
        <f>VLOOKUP(F1044,石と花メイン,3,FALSE)</f>
        <v>◆青玉</v>
      </c>
      <c r="L1044" s="299" t="str">
        <f>VLOOKUP(F1044,石と花メイン,4,FALSE)</f>
        <v>ネリネ【ダイヤモンドリリー】</v>
      </c>
      <c r="M1044" s="395">
        <f>IF(OR(MONTH(F1044)&lt;7,AND(MONTH(F1044)=7,DAY(F1044)&lt;=25)),
MOD(SUM((E1044-1901)*365,259),260),
MOD(SUM((E1044-1900)*365,259),260))</f>
        <v>259</v>
      </c>
      <c r="N1044" s="121">
        <f>IF(AND(MONTH(F1044)=7,DAY(F1044)&gt;25),1,
ROUNDDOWN((SUM(VLOOKUP(MONTH(F1044),D暦変換用数値,2,FALSE),DAY(F1044))/28)+1,0))</f>
        <v>5</v>
      </c>
      <c r="O1044" s="117">
        <f>IF(AND(MONTH(F1044)=7,DAY(F1044)&gt;25),DAY(F1044)-25,
MOD((SUM(VLOOKUP(MONTH(F1044),D暦変換用数値,2,FALSE),DAY(F1044))),28)+1)</f>
        <v>11</v>
      </c>
      <c r="P1044" s="408">
        <f>IF(OR(MONTH(F1044)&lt;7,AND(MONTH(F1044)=7,DAY(F1044)&lt;=25)),
MOD(SUM((E1044-1901)*365,(N1044-1)*28,O1044,258),260),
MOD(SUM((E1044-1900)*365,(N1044-1)*28,O1044,258),260))</f>
        <v>121</v>
      </c>
      <c r="Q1044" s="372" t="str">
        <f>VLOOKUP(MOD(P1044,4),色,2,FALSE)</f>
        <v>赤い</v>
      </c>
      <c r="R1044" s="290" t="str">
        <f>VLOOKUP(MOD(P1044,13),銀河の音,2,FALSE)</f>
        <v>自己存在の</v>
      </c>
      <c r="S1044" s="383" t="str">
        <f>VLOOKUP(MOD(P1044,20),太陽の紋章,2,FALSE)</f>
        <v>竜</v>
      </c>
      <c r="T1044" s="118"/>
    </row>
    <row r="1045" spans="1:20" ht="13.5" customHeight="1">
      <c r="A1045" s="76" t="str">
        <f>VLOOKUP(MOD(E1045,10),十干,2,FALSE)</f>
        <v>壬</v>
      </c>
      <c r="B1045" s="199" t="str">
        <f>VLOOKUP(MOD(E1045,12),十二支,3,FALSE)</f>
        <v xml:space="preserve">03 水 </v>
      </c>
      <c r="C1045" s="200" t="str">
        <f>VLOOKUP(F1045,星座,3,TRUE)</f>
        <v xml:space="preserve">11 木 </v>
      </c>
      <c r="D1045" s="534">
        <v>19339</v>
      </c>
      <c r="E1045" s="116">
        <f>IFERROR(YEAR(D1045),LEFT(D1045,4))</f>
        <v>1952</v>
      </c>
      <c r="F1045" s="116" t="str">
        <f>IF(ISTEXT(D1045),RIGHT(D1045,5),TEXT(D1045,"mm/dd"))</f>
        <v>12/11</v>
      </c>
      <c r="G1045" s="116">
        <f>SUM(MID(E1045,1,1),MID(E1045,2,1),MID(E1045,3,1),MID(E1045,4,1),MID(F1045,1,1),MID(F1045,2,1),MID(F1045,4,1),MID(F1045,5,1))</f>
        <v>22</v>
      </c>
      <c r="H1045" s="116">
        <f>IF(MOD(G1045,9)=0,9,MOD(G1045,9))</f>
        <v>4</v>
      </c>
      <c r="I1045" s="116" t="str">
        <f>IFERROR(MID("日月火水木金土",WEEKDAY(D1045),1),"")</f>
        <v>木</v>
      </c>
      <c r="J1045" s="306" t="s">
        <v>7579</v>
      </c>
      <c r="K1045" s="203" t="str">
        <f>VLOOKUP(F1045,石と花メイン,3,FALSE)</f>
        <v>◆翠玉</v>
      </c>
      <c r="L1045" s="299" t="str">
        <f>VLOOKUP(F1045,石と花メイン,4,FALSE)</f>
        <v>ホーリーバジル【神目箒】</v>
      </c>
      <c r="M1045" s="395">
        <f>IF(OR(MONTH(F1045)&lt;7,AND(MONTH(F1045)=7,DAY(F1045)&lt;=25)),
MOD(SUM((E1045-1901)*365,259),260),
MOD(SUM((E1045-1900)*365,259),260))</f>
        <v>259</v>
      </c>
      <c r="N1045" s="121">
        <f>IF(AND(MONTH(F1045)=7,DAY(F1045)&gt;25),1,
ROUNDDOWN((SUM(VLOOKUP(MONTH(F1045),D暦変換用数値,2,FALSE),DAY(F1045))/28)+1,0))</f>
        <v>5</v>
      </c>
      <c r="O1045" s="117">
        <f>IF(AND(MONTH(F1045)=7,DAY(F1045)&gt;25),DAY(F1045)-25,
MOD((SUM(VLOOKUP(MONTH(F1045),D暦変換用数値,2,FALSE),DAY(F1045))),28)+1)</f>
        <v>27</v>
      </c>
      <c r="P1045" s="408">
        <f>IF(OR(MONTH(F1045)&lt;7,AND(MONTH(F1045)=7,DAY(F1045)&lt;=25)),
MOD(SUM((E1045-1901)*365,(N1045-1)*28,O1045,258),260),
MOD(SUM((E1045-1900)*365,(N1045-1)*28,O1045,258),260))</f>
        <v>137</v>
      </c>
      <c r="Q1045" s="372" t="str">
        <f>VLOOKUP(MOD(P1045,4),色,2,FALSE)</f>
        <v>赤い</v>
      </c>
      <c r="R1045" s="290" t="str">
        <f>VLOOKUP(MOD(P1045,13),銀河の音,2,FALSE)</f>
        <v>共振の</v>
      </c>
      <c r="S1045" s="383" t="str">
        <f>VLOOKUP(MOD(P1045,20),太陽の紋章,2,FALSE)</f>
        <v>地球</v>
      </c>
      <c r="T1045" s="128" t="s">
        <v>7580</v>
      </c>
    </row>
    <row r="1046" spans="1:20" ht="13.5" customHeight="1">
      <c r="A1046" s="50" t="str">
        <f>VLOOKUP(MOD(E1046,10),十干,2,FALSE)</f>
        <v>壬</v>
      </c>
      <c r="B1046" s="199" t="str">
        <f>VLOOKUP(MOD(E1046,12),十二支,3,FALSE)</f>
        <v xml:space="preserve">03 水 </v>
      </c>
      <c r="C1046" s="200" t="str">
        <f>VLOOKUP(F1046,星座,3,TRUE)</f>
        <v xml:space="preserve">11 木 </v>
      </c>
      <c r="D1046" s="531">
        <v>19344</v>
      </c>
      <c r="E1046" s="1">
        <f>IFERROR(YEAR(D1046),LEFT(D1046,4))</f>
        <v>1952</v>
      </c>
      <c r="F1046" s="1" t="str">
        <f>IF(ISTEXT(D1046),RIGHT(D1046,5),TEXT(D1046,"mm/dd"))</f>
        <v>12/16</v>
      </c>
      <c r="G1046" s="1">
        <f>SUM(MID(E1046,1,1),MID(E1046,2,1),MID(E1046,3,1),MID(E1046,4,1),MID(F1046,1,1),MID(F1046,2,1),MID(F1046,4,1),MID(F1046,5,1))</f>
        <v>27</v>
      </c>
      <c r="H1046" s="45">
        <f>IF(MOD(G1046,9)=0,9,MOD(G1046,9))</f>
        <v>9</v>
      </c>
      <c r="I1046" s="45" t="str">
        <f>IFERROR(MID("日月火水木金土",WEEKDAY(D1046),1),"")</f>
        <v>火</v>
      </c>
      <c r="J1046" s="304" t="s">
        <v>2819</v>
      </c>
      <c r="K1046" s="202" t="str">
        <f>VLOOKUP(F1046,石と花メイン,3,FALSE)</f>
        <v>●珪孔雀石</v>
      </c>
      <c r="L1046" s="297" t="str">
        <f>VLOOKUP(F1046,石と花メイン,4,FALSE)</f>
        <v>胡桃</v>
      </c>
      <c r="M1046" s="393">
        <f>IF(OR(MONTH(F1046)&lt;7,AND(MONTH(F1046)=7,DAY(F1046)&lt;=25)),
MOD(SUM((E1046-1901)*365,259),260),
MOD(SUM((E1046-1900)*365,259),260))</f>
        <v>259</v>
      </c>
      <c r="N1046" s="390">
        <f>IF(AND(MONTH(F1046)=7,DAY(F1046)&gt;25),1,
ROUNDDOWN((SUM(VLOOKUP(MONTH(F1046),D暦変換用数値,2,FALSE),DAY(F1046))/28)+1,0))</f>
        <v>6</v>
      </c>
      <c r="O1046" s="205">
        <f>IF(AND(MONTH(F1046)=7,DAY(F1046)&gt;25),DAY(F1046)-25,
MOD((SUM(VLOOKUP(MONTH(F1046),D暦変換用数値,2,FALSE),DAY(F1046))),28)+1)</f>
        <v>4</v>
      </c>
      <c r="P1046" s="406">
        <f>IF(OR(MONTH(F1046)&lt;7,AND(MONTH(F1046)=7,DAY(F1046)&lt;=25)),
MOD(SUM((E1046-1901)*365,(N1046-1)*28,O1046,258),260),
MOD(SUM((E1046-1900)*365,(N1046-1)*28,O1046,258),260))</f>
        <v>142</v>
      </c>
      <c r="Q1046" s="375" t="str">
        <f>VLOOKUP(MOD(P1046,4),色,2,FALSE)</f>
        <v>白い</v>
      </c>
      <c r="R1046" s="293" t="str">
        <f>VLOOKUP(MOD(P1046,13),銀河の音,2,FALSE)</f>
        <v>水晶の</v>
      </c>
      <c r="S1046" s="386" t="str">
        <f>VLOOKUP(MOD(P1046,20),太陽の紋章,2,FALSE)</f>
        <v>風</v>
      </c>
      <c r="T1046" s="98" t="s">
        <v>3736</v>
      </c>
    </row>
    <row r="1047" spans="1:20" ht="13.5" customHeight="1">
      <c r="A1047" s="50" t="str">
        <f>VLOOKUP(MOD(E1047,10),十干,2,FALSE)</f>
        <v>甲</v>
      </c>
      <c r="B1047" s="199" t="str">
        <f>VLOOKUP(MOD(E1047,12),十二支,3,FALSE)</f>
        <v xml:space="preserve">03 水 </v>
      </c>
      <c r="C1047" s="200" t="str">
        <f>VLOOKUP(F1047,星座,3,TRUE)</f>
        <v xml:space="preserve">11 木 </v>
      </c>
      <c r="D1047" s="531">
        <v>23708</v>
      </c>
      <c r="E1047" s="1">
        <f>IFERROR(YEAR(D1047),LEFT(D1047,4))</f>
        <v>1964</v>
      </c>
      <c r="F1047" s="1" t="str">
        <f>IF(ISTEXT(D1047),RIGHT(D1047,5),TEXT(D1047,"mm/dd"))</f>
        <v>11/27</v>
      </c>
      <c r="G1047" s="1">
        <f>SUM(MID(E1047,1,1),MID(E1047,2,1),MID(E1047,3,1),MID(E1047,4,1),MID(F1047,1,1),MID(F1047,2,1),MID(F1047,4,1),MID(F1047,5,1))</f>
        <v>31</v>
      </c>
      <c r="H1047" s="45">
        <f>IF(MOD(G1047,9)=0,9,MOD(G1047,9))</f>
        <v>4</v>
      </c>
      <c r="I1047" s="45" t="str">
        <f>IFERROR(MID("日月火水木金土",WEEKDAY(D1047),1),"")</f>
        <v>金</v>
      </c>
      <c r="J1047" s="304" t="s">
        <v>2820</v>
      </c>
      <c r="K1047" s="202" t="str">
        <f>VLOOKUP(F1047,石と花メイン,3,FALSE)</f>
        <v>◆紅玉</v>
      </c>
      <c r="L1047" s="297" t="str">
        <f>VLOOKUP(F1047,石と花メイン,4,FALSE)</f>
        <v>蛇の髭【竜の髭】</v>
      </c>
      <c r="M1047" s="393">
        <f>IF(OR(MONTH(F1047)&lt;7,AND(MONTH(F1047)=7,DAY(F1047)&lt;=25)),
MOD(SUM((E1047-1901)*365,259),260),
MOD(SUM((E1047-1900)*365,259),260))</f>
        <v>219</v>
      </c>
      <c r="N1047" s="390">
        <f>IF(AND(MONTH(F1047)=7,DAY(F1047)&gt;25),1,
ROUNDDOWN((SUM(VLOOKUP(MONTH(F1047),D暦変換用数値,2,FALSE),DAY(F1047))/28)+1,0))</f>
        <v>5</v>
      </c>
      <c r="O1047" s="205">
        <f>IF(AND(MONTH(F1047)=7,DAY(F1047)&gt;25),DAY(F1047)-25,
MOD((SUM(VLOOKUP(MONTH(F1047),D暦変換用数値,2,FALSE),DAY(F1047))),28)+1)</f>
        <v>13</v>
      </c>
      <c r="P1047" s="406">
        <f>IF(OR(MONTH(F1047)&lt;7,AND(MONTH(F1047)=7,DAY(F1047)&lt;=25)),
MOD(SUM((E1047-1901)*365,(N1047-1)*28,O1047,258),260),
MOD(SUM((E1047-1900)*365,(N1047-1)*28,O1047,258),260))</f>
        <v>83</v>
      </c>
      <c r="Q1047" s="374" t="str">
        <f>VLOOKUP(MOD(P1047,4),色,2,FALSE)</f>
        <v>青い</v>
      </c>
      <c r="R1047" s="292" t="str">
        <f>VLOOKUP(MOD(P1047,13),銀河の音,2,FALSE)</f>
        <v>倍音の</v>
      </c>
      <c r="S1047" s="385" t="str">
        <f>VLOOKUP(MOD(P1047,20),太陽の紋章,2,FALSE)</f>
        <v>夜</v>
      </c>
      <c r="T1047" s="98" t="s">
        <v>3736</v>
      </c>
    </row>
    <row r="1048" spans="1:20" ht="13.5" customHeight="1">
      <c r="A1048" s="334" t="str">
        <f>VLOOKUP(MOD(E1048,10),十干,2,FALSE)</f>
        <v>甲</v>
      </c>
      <c r="B1048" s="331" t="str">
        <f>VLOOKUP(MOD(E1048,12),十二支,3,FALSE)</f>
        <v xml:space="preserve">03 水 </v>
      </c>
      <c r="C1048" s="332" t="str">
        <f>VLOOKUP(F1048,星座,3,TRUE)</f>
        <v xml:space="preserve">11 木 </v>
      </c>
      <c r="D1048" s="540">
        <v>23719</v>
      </c>
      <c r="E1048" s="131">
        <f>IFERROR(YEAR(D1048),LEFT(D1048,4))</f>
        <v>1964</v>
      </c>
      <c r="F1048" s="538" t="str">
        <f>IF(ISTEXT(D1048),RIGHT(D1048,5),TEXT(D1048,"mm/dd"))</f>
        <v>12/08</v>
      </c>
      <c r="G1048" s="131">
        <f>SUM(MID(E1048,1,1),MID(E1048,2,1),MID(E1048,3,1),MID(E1048,4,1),MID(F1048,1,1),MID(F1048,2,1),MID(F1048,4,1),MID(F1048,5,1))</f>
        <v>31</v>
      </c>
      <c r="H1048" s="131">
        <f>IF(MOD(G1048,9)=0,9,MOD(G1048,9))</f>
        <v>4</v>
      </c>
      <c r="I1048" s="131" t="str">
        <f>IFERROR(MID("日月火水木金土",WEEKDAY(D1048),1),"")</f>
        <v>火</v>
      </c>
      <c r="J1048" s="306" t="s">
        <v>9094</v>
      </c>
      <c r="K1048" s="335" t="str">
        <f>VLOOKUP(F1048,石と花メイン,3,FALSE)</f>
        <v>◇金剛石</v>
      </c>
      <c r="L1048" s="302" t="str">
        <f>VLOOKUP(F1048,石と花メイン,4,FALSE)</f>
        <v>葦</v>
      </c>
      <c r="M1048" s="396">
        <f>IF(OR(MONTH(F1048)&lt;7,AND(MONTH(F1048)=7,DAY(F1048)&lt;=25)),
MOD(SUM((E1048-1901)*365,259),260),
MOD(SUM((E1048-1900)*365,259),260))</f>
        <v>219</v>
      </c>
      <c r="N1048" s="335">
        <f>IF(AND(MONTH(F1048)=7,DAY(F1048)&gt;25),1,
ROUNDDOWN((SUM(VLOOKUP(MONTH(F1048),D暦変換用数値,2,FALSE),DAY(F1048))/28)+1,0))</f>
        <v>5</v>
      </c>
      <c r="O1048" s="132">
        <f>IF(AND(MONTH(F1048)=7,DAY(F1048)&gt;25),DAY(F1048)-25,
MOD((SUM(VLOOKUP(MONTH(F1048),D暦変換用数値,2,FALSE),DAY(F1048))),28)+1)</f>
        <v>24</v>
      </c>
      <c r="P1048" s="404">
        <f>IF(OR(MONTH(F1048)&lt;7,AND(MONTH(F1048)=7,DAY(F1048)&lt;=25)),
MOD(SUM((E1048-1901)*365,(N1048-1)*28,O1048,258),260),
MOD(SUM((E1048-1900)*365,(N1048-1)*28,O1048,258),260))</f>
        <v>94</v>
      </c>
      <c r="Q1048" s="376" t="str">
        <f>VLOOKUP(MOD(P1048,4),色,2,FALSE)</f>
        <v>白い</v>
      </c>
      <c r="R1048" s="333" t="str">
        <f>VLOOKUP(MOD(P1048,13),銀河の音,2,FALSE)</f>
        <v>電気の</v>
      </c>
      <c r="S1048" s="387" t="str">
        <f>VLOOKUP(MOD(P1048,20),太陽の紋章,2,FALSE)</f>
        <v>魔法使い</v>
      </c>
      <c r="T1048" s="145"/>
    </row>
    <row r="1049" spans="1:20" ht="13.5" customHeight="1">
      <c r="A1049" s="50" t="str">
        <f>VLOOKUP(MOD(E1049,10),十干,2,FALSE)</f>
        <v>甲</v>
      </c>
      <c r="B1049" s="199" t="str">
        <f>VLOOKUP(MOD(E1049,12),十二支,3,FALSE)</f>
        <v xml:space="preserve">03 水 </v>
      </c>
      <c r="C1049" s="200" t="str">
        <f>VLOOKUP(F1049,星座,3,TRUE)</f>
        <v xml:space="preserve">11 木 </v>
      </c>
      <c r="D1049" s="531">
        <v>23722</v>
      </c>
      <c r="E1049" s="1">
        <f>IFERROR(YEAR(D1049),LEFT(D1049,4))</f>
        <v>1964</v>
      </c>
      <c r="F1049" s="1" t="str">
        <f>IF(ISTEXT(D1049),RIGHT(D1049,5),TEXT(D1049,"mm/dd"))</f>
        <v>12/11</v>
      </c>
      <c r="G1049" s="1">
        <f>SUM(MID(E1049,1,1),MID(E1049,2,1),MID(E1049,3,1),MID(E1049,4,1),MID(F1049,1,1),MID(F1049,2,1),MID(F1049,4,1),MID(F1049,5,1))</f>
        <v>25</v>
      </c>
      <c r="H1049" s="45">
        <f>IF(MOD(G1049,9)=0,9,MOD(G1049,9))</f>
        <v>7</v>
      </c>
      <c r="I1049" s="45" t="str">
        <f>IFERROR(MID("日月火水木金土",WEEKDAY(D1049),1),"")</f>
        <v>金</v>
      </c>
      <c r="J1049" s="304" t="s">
        <v>2821</v>
      </c>
      <c r="K1049" s="202" t="str">
        <f>VLOOKUP(F1049,石と花メイン,3,FALSE)</f>
        <v>◆翠玉</v>
      </c>
      <c r="L1049" s="297" t="str">
        <f>VLOOKUP(F1049,石と花メイン,4,FALSE)</f>
        <v>ホーリーバジル【神目箒】</v>
      </c>
      <c r="M1049" s="393">
        <f>IF(OR(MONTH(F1049)&lt;7,AND(MONTH(F1049)=7,DAY(F1049)&lt;=25)),
MOD(SUM((E1049-1901)*365,259),260),
MOD(SUM((E1049-1900)*365,259),260))</f>
        <v>219</v>
      </c>
      <c r="N1049" s="390">
        <f>IF(AND(MONTH(F1049)=7,DAY(F1049)&gt;25),1,
ROUNDDOWN((SUM(VLOOKUP(MONTH(F1049),D暦変換用数値,2,FALSE),DAY(F1049))/28)+1,0))</f>
        <v>5</v>
      </c>
      <c r="O1049" s="205">
        <f>IF(AND(MONTH(F1049)=7,DAY(F1049)&gt;25),DAY(F1049)-25,
MOD((SUM(VLOOKUP(MONTH(F1049),D暦変換用数値,2,FALSE),DAY(F1049))),28)+1)</f>
        <v>27</v>
      </c>
      <c r="P1049" s="406">
        <f>IF(OR(MONTH(F1049)&lt;7,AND(MONTH(F1049)=7,DAY(F1049)&lt;=25)),
MOD(SUM((E1049-1901)*365,(N1049-1)*28,O1049,258),260),
MOD(SUM((E1049-1900)*365,(N1049-1)*28,O1049,258),260))</f>
        <v>97</v>
      </c>
      <c r="Q1049" s="372" t="str">
        <f>VLOOKUP(MOD(P1049,4),色,2,FALSE)</f>
        <v>赤い</v>
      </c>
      <c r="R1049" s="290" t="str">
        <f>VLOOKUP(MOD(P1049,13),銀河の音,2,FALSE)</f>
        <v>律動の</v>
      </c>
      <c r="S1049" s="383" t="str">
        <f>VLOOKUP(MOD(P1049,20),太陽の紋章,2,FALSE)</f>
        <v>地球</v>
      </c>
      <c r="T1049" s="93" t="s">
        <v>53</v>
      </c>
    </row>
    <row r="1050" spans="1:20" ht="13.5" customHeight="1">
      <c r="A1050" s="334" t="str">
        <f>VLOOKUP(MOD(E1050,10),十干,2,FALSE)</f>
        <v>甲</v>
      </c>
      <c r="B1050" s="331" t="str">
        <f>VLOOKUP(MOD(E1050,12),十二支,3,FALSE)</f>
        <v xml:space="preserve">03 水 </v>
      </c>
      <c r="C1050" s="332" t="str">
        <f>VLOOKUP(F1050,星座,3,TRUE)</f>
        <v xml:space="preserve">11 木 </v>
      </c>
      <c r="D1050" s="540">
        <v>23723</v>
      </c>
      <c r="E1050" s="131">
        <f>IFERROR(YEAR(D1050),LEFT(D1050,4))</f>
        <v>1964</v>
      </c>
      <c r="F1050" s="538" t="str">
        <f>IF(ISTEXT(D1050),RIGHT(D1050,5),TEXT(D1050,"mm/dd"))</f>
        <v>12/12</v>
      </c>
      <c r="G1050" s="131">
        <f>SUM(MID(E1050,1,1),MID(E1050,2,1),MID(E1050,3,1),MID(E1050,4,1),MID(F1050,1,1),MID(F1050,2,1),MID(F1050,4,1),MID(F1050,5,1))</f>
        <v>26</v>
      </c>
      <c r="H1050" s="131">
        <f>IF(MOD(G1050,9)=0,9,MOD(G1050,9))</f>
        <v>8</v>
      </c>
      <c r="I1050" s="131" t="str">
        <f>IFERROR(MID("日月火水木金土",WEEKDAY(D1050),1),"")</f>
        <v>土</v>
      </c>
      <c r="J1050" s="306" t="s">
        <v>9165</v>
      </c>
      <c r="K1050" s="335" t="str">
        <f>VLOOKUP(F1050,石と花メイン,3,FALSE)</f>
        <v>■紅玉髄</v>
      </c>
      <c r="L1050" s="302" t="str">
        <f>VLOOKUP(F1050,石と花メイン,4,FALSE)</f>
        <v>ストック【紫羅欄花】</v>
      </c>
      <c r="M1050" s="396">
        <f>IF(OR(MONTH(F1050)&lt;7,AND(MONTH(F1050)=7,DAY(F1050)&lt;=25)),
MOD(SUM((E1050-1901)*365,259),260),
MOD(SUM((E1050-1900)*365,259),260))</f>
        <v>219</v>
      </c>
      <c r="N1050" s="335">
        <f>IF(AND(MONTH(F1050)=7,DAY(F1050)&gt;25),1,
ROUNDDOWN((SUM(VLOOKUP(MONTH(F1050),D暦変換用数値,2,FALSE),DAY(F1050))/28)+1,0))</f>
        <v>5</v>
      </c>
      <c r="O1050" s="132">
        <f>IF(AND(MONTH(F1050)=7,DAY(F1050)&gt;25),DAY(F1050)-25,
MOD((SUM(VLOOKUP(MONTH(F1050),D暦変換用数値,2,FALSE),DAY(F1050))),28)+1)</f>
        <v>28</v>
      </c>
      <c r="P1050" s="404">
        <f>IF(OR(MONTH(F1050)&lt;7,AND(MONTH(F1050)=7,DAY(F1050)&lt;=25)),
MOD(SUM((E1050-1901)*365,(N1050-1)*28,O1050,258),260),
MOD(SUM((E1050-1900)*365,(N1050-1)*28,O1050,258),260))</f>
        <v>98</v>
      </c>
      <c r="Q1050" s="376" t="str">
        <f>VLOOKUP(MOD(P1050,4),色,2,FALSE)</f>
        <v>白い</v>
      </c>
      <c r="R1050" s="333" t="str">
        <f>VLOOKUP(MOD(P1050,13),銀河の音,2,FALSE)</f>
        <v>共振の</v>
      </c>
      <c r="S1050" s="387" t="str">
        <f>VLOOKUP(MOD(P1050,20),太陽の紋章,2,FALSE)</f>
        <v>鏡</v>
      </c>
      <c r="T1050" s="119" t="s">
        <v>9163</v>
      </c>
    </row>
    <row r="1051" spans="1:20" ht="13.5" customHeight="1">
      <c r="A1051" s="50" t="str">
        <f>VLOOKUP(MOD(E1051,10),十干,2,FALSE)</f>
        <v>甲</v>
      </c>
      <c r="B1051" s="199" t="str">
        <f>VLOOKUP(MOD(E1051,12),十二支,3,FALSE)</f>
        <v xml:space="preserve">03 水 </v>
      </c>
      <c r="C1051" s="200" t="str">
        <f>VLOOKUP(F1051,星座,3,TRUE)</f>
        <v xml:space="preserve">11 木 </v>
      </c>
      <c r="D1051" s="531">
        <v>23724</v>
      </c>
      <c r="E1051" s="1">
        <f>IFERROR(YEAR(D1051),LEFT(D1051,4))</f>
        <v>1964</v>
      </c>
      <c r="F1051" s="1" t="str">
        <f>IF(ISTEXT(D1051),RIGHT(D1051,5),TEXT(D1051,"mm/dd"))</f>
        <v>12/13</v>
      </c>
      <c r="G1051" s="1">
        <f>SUM(MID(E1051,1,1),MID(E1051,2,1),MID(E1051,3,1),MID(E1051,4,1),MID(F1051,1,1),MID(F1051,2,1),MID(F1051,4,1),MID(F1051,5,1))</f>
        <v>27</v>
      </c>
      <c r="H1051" s="45">
        <f>IF(MOD(G1051,9)=0,9,MOD(G1051,9))</f>
        <v>9</v>
      </c>
      <c r="I1051" s="45" t="str">
        <f>IFERROR(MID("日月火水木金土",WEEKDAY(D1051),1),"")</f>
        <v>日</v>
      </c>
      <c r="J1051" s="304" t="s">
        <v>2822</v>
      </c>
      <c r="K1051" s="202" t="str">
        <f>VLOOKUP(F1051,石と花メイン,3,FALSE)</f>
        <v>◆風信子石</v>
      </c>
      <c r="L1051" s="297" t="str">
        <f>VLOOKUP(F1051,石と花メイン,4,FALSE)</f>
        <v>デンドロビウム【石斛】</v>
      </c>
      <c r="M1051" s="393">
        <f>IF(OR(MONTH(F1051)&lt;7,AND(MONTH(F1051)=7,DAY(F1051)&lt;=25)),
MOD(SUM((E1051-1901)*365,259),260),
MOD(SUM((E1051-1900)*365,259),260))</f>
        <v>219</v>
      </c>
      <c r="N1051" s="390">
        <f>IF(AND(MONTH(F1051)=7,DAY(F1051)&gt;25),1,
ROUNDDOWN((SUM(VLOOKUP(MONTH(F1051),D暦変換用数値,2,FALSE),DAY(F1051))/28)+1,0))</f>
        <v>6</v>
      </c>
      <c r="O1051" s="205">
        <f>IF(AND(MONTH(F1051)=7,DAY(F1051)&gt;25),DAY(F1051)-25,
MOD((SUM(VLOOKUP(MONTH(F1051),D暦変換用数値,2,FALSE),DAY(F1051))),28)+1)</f>
        <v>1</v>
      </c>
      <c r="P1051" s="406">
        <f>IF(OR(MONTH(F1051)&lt;7,AND(MONTH(F1051)=7,DAY(F1051)&lt;=25)),
MOD(SUM((E1051-1901)*365,(N1051-1)*28,O1051,258),260),
MOD(SUM((E1051-1900)*365,(N1051-1)*28,O1051,258),260))</f>
        <v>99</v>
      </c>
      <c r="Q1051" s="374" t="str">
        <f>VLOOKUP(MOD(P1051,4),色,2,FALSE)</f>
        <v>青い</v>
      </c>
      <c r="R1051" s="292" t="str">
        <f>VLOOKUP(MOD(P1051,13),銀河の音,2,FALSE)</f>
        <v>銀河の</v>
      </c>
      <c r="S1051" s="385" t="str">
        <f>VLOOKUP(MOD(P1051,20),太陽の紋章,2,FALSE)</f>
        <v>嵐</v>
      </c>
      <c r="T1051" s="111" t="s">
        <v>7601</v>
      </c>
    </row>
    <row r="1052" spans="1:20" ht="13.5" customHeight="1">
      <c r="A1052" s="50" t="str">
        <f>VLOOKUP(MOD(E1052,10),十干,2,FALSE)</f>
        <v>甲</v>
      </c>
      <c r="B1052" s="199" t="str">
        <f>VLOOKUP(MOD(E1052,12),十二支,3,FALSE)</f>
        <v xml:space="preserve">03 水 </v>
      </c>
      <c r="C1052" s="200" t="str">
        <f>VLOOKUP(F1052,星座,3,TRUE)</f>
        <v xml:space="preserve">11 木 </v>
      </c>
      <c r="D1052" s="531">
        <v>23726</v>
      </c>
      <c r="E1052" s="1">
        <f>IFERROR(YEAR(D1052),LEFT(D1052,4))</f>
        <v>1964</v>
      </c>
      <c r="F1052" s="1" t="str">
        <f>IF(ISTEXT(D1052),RIGHT(D1052,5),TEXT(D1052,"mm/dd"))</f>
        <v>12/15</v>
      </c>
      <c r="G1052" s="1">
        <f>SUM(MID(E1052,1,1),MID(E1052,2,1),MID(E1052,3,1),MID(E1052,4,1),MID(F1052,1,1),MID(F1052,2,1),MID(F1052,4,1),MID(F1052,5,1))</f>
        <v>29</v>
      </c>
      <c r="H1052" s="45">
        <f>IF(MOD(G1052,9)=0,9,MOD(G1052,9))</f>
        <v>2</v>
      </c>
      <c r="I1052" s="45" t="str">
        <f>IFERROR(MID("日月火水木金土",WEEKDAY(D1052),1),"")</f>
        <v>火</v>
      </c>
      <c r="J1052" s="304" t="s">
        <v>2823</v>
      </c>
      <c r="K1052" s="202" t="str">
        <f>VLOOKUP(F1052,石と花メイン,3,FALSE)</f>
        <v>●翡翠</v>
      </c>
      <c r="L1052" s="297" t="str">
        <f>VLOOKUP(F1052,石と花メイン,4,FALSE)</f>
        <v>沈丁花【瑞香】</v>
      </c>
      <c r="M1052" s="393">
        <f>IF(OR(MONTH(F1052)&lt;7,AND(MONTH(F1052)=7,DAY(F1052)&lt;=25)),
MOD(SUM((E1052-1901)*365,259),260),
MOD(SUM((E1052-1900)*365,259),260))</f>
        <v>219</v>
      </c>
      <c r="N1052" s="390">
        <f>IF(AND(MONTH(F1052)=7,DAY(F1052)&gt;25),1,
ROUNDDOWN((SUM(VLOOKUP(MONTH(F1052),D暦変換用数値,2,FALSE),DAY(F1052))/28)+1,0))</f>
        <v>6</v>
      </c>
      <c r="O1052" s="205">
        <f>IF(AND(MONTH(F1052)=7,DAY(F1052)&gt;25),DAY(F1052)-25,
MOD((SUM(VLOOKUP(MONTH(F1052),D暦変換用数値,2,FALSE),DAY(F1052))),28)+1)</f>
        <v>3</v>
      </c>
      <c r="P1052" s="406">
        <f>IF(OR(MONTH(F1052)&lt;7,AND(MONTH(F1052)=7,DAY(F1052)&lt;=25)),
MOD(SUM((E1052-1901)*365,(N1052-1)*28,O1052,258),260),
MOD(SUM((E1052-1900)*365,(N1052-1)*28,O1052,258),260))</f>
        <v>101</v>
      </c>
      <c r="Q1052" s="372" t="str">
        <f>VLOOKUP(MOD(P1052,4),色,2,FALSE)</f>
        <v>赤い</v>
      </c>
      <c r="R1052" s="290" t="str">
        <f>VLOOKUP(MOD(P1052,13),銀河の音,2,FALSE)</f>
        <v>惑星の</v>
      </c>
      <c r="S1052" s="383" t="str">
        <f>VLOOKUP(MOD(P1052,20),太陽の紋章,2,FALSE)</f>
        <v>竜</v>
      </c>
      <c r="T1052" s="98" t="s">
        <v>3736</v>
      </c>
    </row>
    <row r="1053" spans="1:20" ht="13.5" customHeight="1">
      <c r="A1053" s="334" t="str">
        <f>VLOOKUP(MOD(E1053,10),十干,2,FALSE)</f>
        <v>甲</v>
      </c>
      <c r="B1053" s="331" t="str">
        <f>VLOOKUP(MOD(E1053,12),十二支,3,FALSE)</f>
        <v xml:space="preserve">03 水 </v>
      </c>
      <c r="C1053" s="332" t="str">
        <f>VLOOKUP(F1053,星座,3,TRUE)</f>
        <v xml:space="preserve">11 木 </v>
      </c>
      <c r="D1053" s="540">
        <v>23726</v>
      </c>
      <c r="E1053" s="131">
        <f>IFERROR(YEAR(D1053),LEFT(D1053,4))</f>
        <v>1964</v>
      </c>
      <c r="F1053" s="538" t="str">
        <f>IF(ISTEXT(D1053),RIGHT(D1053,5),TEXT(D1053,"mm/dd"))</f>
        <v>12/15</v>
      </c>
      <c r="G1053" s="131">
        <f>SUM(MID(E1053,1,1),MID(E1053,2,1),MID(E1053,3,1),MID(E1053,4,1),MID(F1053,1,1),MID(F1053,2,1),MID(F1053,4,1),MID(F1053,5,1))</f>
        <v>29</v>
      </c>
      <c r="H1053" s="131">
        <f>IF(MOD(G1053,9)=0,9,MOD(G1053,9))</f>
        <v>2</v>
      </c>
      <c r="I1053" s="131" t="str">
        <f>IFERROR(MID("日月火水木金土",WEEKDAY(D1053),1),"")</f>
        <v>火</v>
      </c>
      <c r="J1053" s="306" t="s">
        <v>8941</v>
      </c>
      <c r="K1053" s="335" t="str">
        <f>VLOOKUP(F1053,石と花メイン,3,FALSE)</f>
        <v>●翡翠</v>
      </c>
      <c r="L1053" s="302" t="str">
        <f>VLOOKUP(F1053,石と花メイン,4,FALSE)</f>
        <v>沈丁花【瑞香】</v>
      </c>
      <c r="M1053" s="396">
        <f>IF(OR(MONTH(F1053)&lt;7,AND(MONTH(F1053)=7,DAY(F1053)&lt;=25)),
MOD(SUM((E1053-1901)*365,259),260),
MOD(SUM((E1053-1900)*365,259),260))</f>
        <v>219</v>
      </c>
      <c r="N1053" s="335">
        <f>IF(AND(MONTH(F1053)=7,DAY(F1053)&gt;25),1,
ROUNDDOWN((SUM(VLOOKUP(MONTH(F1053),D暦変換用数値,2,FALSE),DAY(F1053))/28)+1,0))</f>
        <v>6</v>
      </c>
      <c r="O1053" s="132">
        <f>IF(AND(MONTH(F1053)=7,DAY(F1053)&gt;25),DAY(F1053)-25,
MOD((SUM(VLOOKUP(MONTH(F1053),D暦変換用数値,2,FALSE),DAY(F1053))),28)+1)</f>
        <v>3</v>
      </c>
      <c r="P1053" s="404">
        <f>IF(OR(MONTH(F1053)&lt;7,AND(MONTH(F1053)=7,DAY(F1053)&lt;=25)),
MOD(SUM((E1053-1901)*365,(N1053-1)*28,O1053,258),260),
MOD(SUM((E1053-1900)*365,(N1053-1)*28,O1053,258),260))</f>
        <v>101</v>
      </c>
      <c r="Q1053" s="376" t="str">
        <f>VLOOKUP(MOD(P1053,4),色,2,FALSE)</f>
        <v>赤い</v>
      </c>
      <c r="R1053" s="333" t="str">
        <f>VLOOKUP(MOD(P1053,13),銀河の音,2,FALSE)</f>
        <v>惑星の</v>
      </c>
      <c r="S1053" s="387" t="str">
        <f>VLOOKUP(MOD(P1053,20),太陽の紋章,2,FALSE)</f>
        <v>竜</v>
      </c>
      <c r="T1053" s="129" t="s">
        <v>8942</v>
      </c>
    </row>
    <row r="1054" spans="1:20" ht="13.5" customHeight="1">
      <c r="A1054" s="50" t="str">
        <f>VLOOKUP(MOD(E1054,10),十干,2,FALSE)</f>
        <v>甲</v>
      </c>
      <c r="B1054" s="199" t="str">
        <f>VLOOKUP(MOD(E1054,12),十二支,3,FALSE)</f>
        <v xml:space="preserve">03 水 </v>
      </c>
      <c r="C1054" s="200" t="str">
        <f>VLOOKUP(F1054,星座,3,TRUE)</f>
        <v xml:space="preserve">11 木 </v>
      </c>
      <c r="D1054" s="531">
        <v>23730</v>
      </c>
      <c r="E1054" s="1">
        <f>IFERROR(YEAR(D1054),LEFT(D1054,4))</f>
        <v>1964</v>
      </c>
      <c r="F1054" s="1" t="str">
        <f>IF(ISTEXT(D1054),RIGHT(D1054,5),TEXT(D1054,"mm/dd"))</f>
        <v>12/19</v>
      </c>
      <c r="G1054" s="1">
        <f>SUM(MID(E1054,1,1),MID(E1054,2,1),MID(E1054,3,1),MID(E1054,4,1),MID(F1054,1,1),MID(F1054,2,1),MID(F1054,4,1),MID(F1054,5,1))</f>
        <v>33</v>
      </c>
      <c r="H1054" s="45">
        <f>IF(MOD(G1054,9)=0,9,MOD(G1054,9))</f>
        <v>6</v>
      </c>
      <c r="I1054" s="45" t="str">
        <f>IFERROR(MID("日月火水木金土",WEEKDAY(D1054),1),"")</f>
        <v>土</v>
      </c>
      <c r="J1054" s="304" t="s">
        <v>2824</v>
      </c>
      <c r="K1054" s="202" t="str">
        <f>VLOOKUP(F1054,石と花メイン,3,FALSE)</f>
        <v>●瑠璃</v>
      </c>
      <c r="L1054" s="297" t="str">
        <f>VLOOKUP(F1054,石と花メイン,4,FALSE)</f>
        <v>霞草【群撫子】</v>
      </c>
      <c r="M1054" s="393">
        <f>IF(OR(MONTH(F1054)&lt;7,AND(MONTH(F1054)=7,DAY(F1054)&lt;=25)),
MOD(SUM((E1054-1901)*365,259),260),
MOD(SUM((E1054-1900)*365,259),260))</f>
        <v>219</v>
      </c>
      <c r="N1054" s="390">
        <f>IF(AND(MONTH(F1054)=7,DAY(F1054)&gt;25),1,
ROUNDDOWN((SUM(VLOOKUP(MONTH(F1054),D暦変換用数値,2,FALSE),DAY(F1054))/28)+1,0))</f>
        <v>6</v>
      </c>
      <c r="O1054" s="205">
        <f>IF(AND(MONTH(F1054)=7,DAY(F1054)&gt;25),DAY(F1054)-25,
MOD((SUM(VLOOKUP(MONTH(F1054),D暦変換用数値,2,FALSE),DAY(F1054))),28)+1)</f>
        <v>7</v>
      </c>
      <c r="P1054" s="406">
        <f>IF(OR(MONTH(F1054)&lt;7,AND(MONTH(F1054)=7,DAY(F1054)&lt;=25)),
MOD(SUM((E1054-1901)*365,(N1054-1)*28,O1054,258),260),
MOD(SUM((E1054-1900)*365,(N1054-1)*28,O1054,258),260))</f>
        <v>105</v>
      </c>
      <c r="Q1054" s="372" t="str">
        <f>VLOOKUP(MOD(P1054,4),色,2,FALSE)</f>
        <v>赤い</v>
      </c>
      <c r="R1054" s="290" t="str">
        <f>VLOOKUP(MOD(P1054,13),銀河の音,2,FALSE)</f>
        <v>磁気の</v>
      </c>
      <c r="S1054" s="383" t="str">
        <f>VLOOKUP(MOD(P1054,20),太陽の紋章,2,FALSE)</f>
        <v>蛇</v>
      </c>
      <c r="T1054" s="103" t="s">
        <v>54</v>
      </c>
    </row>
    <row r="1055" spans="1:20" ht="13.5" customHeight="1">
      <c r="A1055" s="50" t="str">
        <f>VLOOKUP(MOD(E1055,10),十干,2,FALSE)</f>
        <v>甲</v>
      </c>
      <c r="B1055" s="199" t="str">
        <f>VLOOKUP(MOD(E1055,12),十二支,3,FALSE)</f>
        <v xml:space="preserve">03 水 </v>
      </c>
      <c r="C1055" s="200" t="str">
        <f>VLOOKUP(F1055,星座,3,TRUE)</f>
        <v xml:space="preserve">11 木 </v>
      </c>
      <c r="D1055" s="531">
        <v>23732</v>
      </c>
      <c r="E1055" s="1">
        <f>IFERROR(YEAR(D1055),LEFT(D1055,4))</f>
        <v>1964</v>
      </c>
      <c r="F1055" s="1" t="str">
        <f>IF(ISTEXT(D1055),RIGHT(D1055,5),TEXT(D1055,"mm/dd"))</f>
        <v>12/21</v>
      </c>
      <c r="G1055" s="1">
        <f>SUM(MID(E1055,1,1),MID(E1055,2,1),MID(E1055,3,1),MID(E1055,4,1),MID(F1055,1,1),MID(F1055,2,1),MID(F1055,4,1),MID(F1055,5,1))</f>
        <v>26</v>
      </c>
      <c r="H1055" s="45">
        <f>IF(MOD(G1055,9)=0,9,MOD(G1055,9))</f>
        <v>8</v>
      </c>
      <c r="I1055" s="45" t="str">
        <f>IFERROR(MID("日月火水木金土",WEEKDAY(D1055),1),"")</f>
        <v>月</v>
      </c>
      <c r="J1055" s="304" t="s">
        <v>2825</v>
      </c>
      <c r="K1055" s="202" t="str">
        <f>VLOOKUP(F1055,石と花メイン,3,FALSE)</f>
        <v>◆藍玉</v>
      </c>
      <c r="L1055" s="297" t="str">
        <f>VLOOKUP(F1055,石と花メイン,4,FALSE)</f>
        <v>プロテア</v>
      </c>
      <c r="M1055" s="393">
        <f>IF(OR(MONTH(F1055)&lt;7,AND(MONTH(F1055)=7,DAY(F1055)&lt;=25)),
MOD(SUM((E1055-1901)*365,259),260),
MOD(SUM((E1055-1900)*365,259),260))</f>
        <v>219</v>
      </c>
      <c r="N1055" s="390">
        <f>IF(AND(MONTH(F1055)=7,DAY(F1055)&gt;25),1,
ROUNDDOWN((SUM(VLOOKUP(MONTH(F1055),D暦変換用数値,2,FALSE),DAY(F1055))/28)+1,0))</f>
        <v>6</v>
      </c>
      <c r="O1055" s="205">
        <f>IF(AND(MONTH(F1055)=7,DAY(F1055)&gt;25),DAY(F1055)-25,
MOD((SUM(VLOOKUP(MONTH(F1055),D暦変換用数値,2,FALSE),DAY(F1055))),28)+1)</f>
        <v>9</v>
      </c>
      <c r="P1055" s="406">
        <f>IF(OR(MONTH(F1055)&lt;7,AND(MONTH(F1055)=7,DAY(F1055)&lt;=25)),
MOD(SUM((E1055-1901)*365,(N1055-1)*28,O1055,258),260),
MOD(SUM((E1055-1900)*365,(N1055-1)*28,O1055,258),260))</f>
        <v>107</v>
      </c>
      <c r="Q1055" s="374" t="str">
        <f>VLOOKUP(MOD(P1055,4),色,2,FALSE)</f>
        <v>青い</v>
      </c>
      <c r="R1055" s="292" t="str">
        <f>VLOOKUP(MOD(P1055,13),銀河の音,2,FALSE)</f>
        <v>電気の</v>
      </c>
      <c r="S1055" s="385" t="str">
        <f>VLOOKUP(MOD(P1055,20),太陽の紋章,2,FALSE)</f>
        <v>手</v>
      </c>
      <c r="T1055" s="111" t="s">
        <v>55</v>
      </c>
    </row>
    <row r="1056" spans="1:20" ht="13.5" customHeight="1">
      <c r="A1056" s="50" t="str">
        <f>VLOOKUP(MOD(E1056,10),十干,2,FALSE)</f>
        <v>丙</v>
      </c>
      <c r="B1056" s="199" t="str">
        <f>VLOOKUP(MOD(E1056,12),十二支,3,FALSE)</f>
        <v xml:space="preserve">03 水 </v>
      </c>
      <c r="C1056" s="200" t="str">
        <f>VLOOKUP(F1056,星座,3,TRUE)</f>
        <v xml:space="preserve">11 木 </v>
      </c>
      <c r="D1056" s="531">
        <v>28099</v>
      </c>
      <c r="E1056" s="1">
        <f>IFERROR(YEAR(D1056),LEFT(D1056,4))</f>
        <v>1976</v>
      </c>
      <c r="F1056" s="1" t="str">
        <f>IF(ISTEXT(D1056),RIGHT(D1056,5),TEXT(D1056,"mm/dd"))</f>
        <v>12/05</v>
      </c>
      <c r="G1056" s="1">
        <f>SUM(MID(E1056,1,1),MID(E1056,2,1),MID(E1056,3,1),MID(E1056,4,1),MID(F1056,1,1),MID(F1056,2,1),MID(F1056,4,1),MID(F1056,5,1))</f>
        <v>31</v>
      </c>
      <c r="H1056" s="45">
        <f>IF(MOD(G1056,9)=0,9,MOD(G1056,9))</f>
        <v>4</v>
      </c>
      <c r="I1056" s="45" t="str">
        <f>IFERROR(MID("日月火水木金土",WEEKDAY(D1056),1),"")</f>
        <v>日</v>
      </c>
      <c r="J1056" s="304" t="s">
        <v>2826</v>
      </c>
      <c r="K1056" s="202" t="str">
        <f>VLOOKUP(F1056,石と花メイン,3,FALSE)</f>
        <v>■瑪瑙</v>
      </c>
      <c r="L1056" s="297" t="str">
        <f>VLOOKUP(F1056,石と花メイン,4,FALSE)</f>
        <v>ドラセナ【竜血樹】</v>
      </c>
      <c r="M1056" s="393">
        <f>IF(OR(MONTH(F1056)&lt;7,AND(MONTH(F1056)=7,DAY(F1056)&lt;=25)),
MOD(SUM((E1056-1901)*365,259),260),
MOD(SUM((E1056-1900)*365,259),260))</f>
        <v>179</v>
      </c>
      <c r="N1056" s="390">
        <f>IF(AND(MONTH(F1056)=7,DAY(F1056)&gt;25),1,
ROUNDDOWN((SUM(VLOOKUP(MONTH(F1056),D暦変換用数値,2,FALSE),DAY(F1056))/28)+1,0))</f>
        <v>5</v>
      </c>
      <c r="O1056" s="205">
        <f>IF(AND(MONTH(F1056)=7,DAY(F1056)&gt;25),DAY(F1056)-25,
MOD((SUM(VLOOKUP(MONTH(F1056),D暦変換用数値,2,FALSE),DAY(F1056))),28)+1)</f>
        <v>21</v>
      </c>
      <c r="P1056" s="406">
        <f>IF(OR(MONTH(F1056)&lt;7,AND(MONTH(F1056)=7,DAY(F1056)&lt;=25)),
MOD(SUM((E1056-1901)*365,(N1056-1)*28,O1056,258),260),
MOD(SUM((E1056-1900)*365,(N1056-1)*28,O1056,258),260))</f>
        <v>51</v>
      </c>
      <c r="Q1056" s="374" t="str">
        <f>VLOOKUP(MOD(P1056,4),色,2,FALSE)</f>
        <v>青い</v>
      </c>
      <c r="R1056" s="292" t="str">
        <f>VLOOKUP(MOD(P1056,13),銀河の音,2,FALSE)</f>
        <v>水晶の</v>
      </c>
      <c r="S1056" s="385" t="str">
        <f>VLOOKUP(MOD(P1056,20),太陽の紋章,2,FALSE)</f>
        <v>猿</v>
      </c>
      <c r="T1056" s="98" t="s">
        <v>3736</v>
      </c>
    </row>
    <row r="1057" spans="1:20" ht="13.5" customHeight="1">
      <c r="A1057" s="50" t="str">
        <f>VLOOKUP(MOD(E1057,10),十干,2,FALSE)</f>
        <v>丙</v>
      </c>
      <c r="B1057" s="199" t="str">
        <f>VLOOKUP(MOD(E1057,12),十二支,3,FALSE)</f>
        <v xml:space="preserve">03 水 </v>
      </c>
      <c r="C1057" s="200" t="str">
        <f>VLOOKUP(F1057,星座,3,TRUE)</f>
        <v xml:space="preserve">11 木 </v>
      </c>
      <c r="D1057" s="531">
        <v>28099</v>
      </c>
      <c r="E1057" s="1">
        <f>IFERROR(YEAR(D1057),LEFT(D1057,4))</f>
        <v>1976</v>
      </c>
      <c r="F1057" s="1" t="str">
        <f>IF(ISTEXT(D1057),RIGHT(D1057,5),TEXT(D1057,"mm/dd"))</f>
        <v>12/05</v>
      </c>
      <c r="G1057" s="1">
        <f>SUM(MID(E1057,1,1),MID(E1057,2,1),MID(E1057,3,1),MID(E1057,4,1),MID(F1057,1,1),MID(F1057,2,1),MID(F1057,4,1),MID(F1057,5,1))</f>
        <v>31</v>
      </c>
      <c r="H1057" s="45">
        <f>IF(MOD(G1057,9)=0,9,MOD(G1057,9))</f>
        <v>4</v>
      </c>
      <c r="I1057" s="45" t="str">
        <f>IFERROR(MID("日月火水木金土",WEEKDAY(D1057),1),"")</f>
        <v>日</v>
      </c>
      <c r="J1057" s="304" t="s">
        <v>2827</v>
      </c>
      <c r="K1057" s="202" t="str">
        <f>VLOOKUP(F1057,石と花メイン,3,FALSE)</f>
        <v>■瑪瑙</v>
      </c>
      <c r="L1057" s="297" t="str">
        <f>VLOOKUP(F1057,石と花メイン,4,FALSE)</f>
        <v>ドラセナ【竜血樹】</v>
      </c>
      <c r="M1057" s="393">
        <f>IF(OR(MONTH(F1057)&lt;7,AND(MONTH(F1057)=7,DAY(F1057)&lt;=25)),
MOD(SUM((E1057-1901)*365,259),260),
MOD(SUM((E1057-1900)*365,259),260))</f>
        <v>179</v>
      </c>
      <c r="N1057" s="390">
        <f>IF(AND(MONTH(F1057)=7,DAY(F1057)&gt;25),1,
ROUNDDOWN((SUM(VLOOKUP(MONTH(F1057),D暦変換用数値,2,FALSE),DAY(F1057))/28)+1,0))</f>
        <v>5</v>
      </c>
      <c r="O1057" s="205">
        <f>IF(AND(MONTH(F1057)=7,DAY(F1057)&gt;25),DAY(F1057)-25,
MOD((SUM(VLOOKUP(MONTH(F1057),D暦変換用数値,2,FALSE),DAY(F1057))),28)+1)</f>
        <v>21</v>
      </c>
      <c r="P1057" s="406">
        <f>IF(OR(MONTH(F1057)&lt;7,AND(MONTH(F1057)=7,DAY(F1057)&lt;=25)),
MOD(SUM((E1057-1901)*365,(N1057-1)*28,O1057,258),260),
MOD(SUM((E1057-1900)*365,(N1057-1)*28,O1057,258),260))</f>
        <v>51</v>
      </c>
      <c r="Q1057" s="374" t="str">
        <f>VLOOKUP(MOD(P1057,4),色,2,FALSE)</f>
        <v>青い</v>
      </c>
      <c r="R1057" s="292" t="str">
        <f>VLOOKUP(MOD(P1057,13),銀河の音,2,FALSE)</f>
        <v>水晶の</v>
      </c>
      <c r="S1057" s="385" t="str">
        <f>VLOOKUP(MOD(P1057,20),太陽の紋章,2,FALSE)</f>
        <v>猿</v>
      </c>
      <c r="T1057" s="98" t="s">
        <v>3736</v>
      </c>
    </row>
    <row r="1058" spans="1:20" ht="13.5" customHeight="1">
      <c r="A1058" s="50" t="str">
        <f>VLOOKUP(MOD(E1058,10),十干,2,FALSE)</f>
        <v>丙</v>
      </c>
      <c r="B1058" s="199" t="str">
        <f>VLOOKUP(MOD(E1058,12),十二支,3,FALSE)</f>
        <v xml:space="preserve">03 水 </v>
      </c>
      <c r="C1058" s="200" t="str">
        <f>VLOOKUP(F1058,星座,3,TRUE)</f>
        <v xml:space="preserve">11 木 </v>
      </c>
      <c r="D1058" s="531">
        <v>28104</v>
      </c>
      <c r="E1058" s="1">
        <f>IFERROR(YEAR(D1058),LEFT(D1058,4))</f>
        <v>1976</v>
      </c>
      <c r="F1058" s="1" t="str">
        <f>IF(ISTEXT(D1058),RIGHT(D1058,5),TEXT(D1058,"mm/dd"))</f>
        <v>12/10</v>
      </c>
      <c r="G1058" s="1">
        <f>SUM(MID(E1058,1,1),MID(E1058,2,1),MID(E1058,3,1),MID(E1058,4,1),MID(F1058,1,1),MID(F1058,2,1),MID(F1058,4,1),MID(F1058,5,1))</f>
        <v>27</v>
      </c>
      <c r="H1058" s="45">
        <f>IF(MOD(G1058,9)=0,9,MOD(G1058,9))</f>
        <v>9</v>
      </c>
      <c r="I1058" s="45" t="str">
        <f>IFERROR(MID("日月火水木金土",WEEKDAY(D1058),1),"")</f>
        <v>金</v>
      </c>
      <c r="J1058" s="304" t="s">
        <v>2828</v>
      </c>
      <c r="K1058" s="202" t="str">
        <f>VLOOKUP(F1058,石と花メイン,3,FALSE)</f>
        <v>●珊瑚</v>
      </c>
      <c r="L1058" s="297" t="str">
        <f>VLOOKUP(F1058,石と花メイン,4,FALSE)</f>
        <v>椿</v>
      </c>
      <c r="M1058" s="393">
        <f>IF(OR(MONTH(F1058)&lt;7,AND(MONTH(F1058)=7,DAY(F1058)&lt;=25)),
MOD(SUM((E1058-1901)*365,259),260),
MOD(SUM((E1058-1900)*365,259),260))</f>
        <v>179</v>
      </c>
      <c r="N1058" s="390">
        <f>IF(AND(MONTH(F1058)=7,DAY(F1058)&gt;25),1,
ROUNDDOWN((SUM(VLOOKUP(MONTH(F1058),D暦変換用数値,2,FALSE),DAY(F1058))/28)+1,0))</f>
        <v>5</v>
      </c>
      <c r="O1058" s="205">
        <f>IF(AND(MONTH(F1058)=7,DAY(F1058)&gt;25),DAY(F1058)-25,
MOD((SUM(VLOOKUP(MONTH(F1058),D暦変換用数値,2,FALSE),DAY(F1058))),28)+1)</f>
        <v>26</v>
      </c>
      <c r="P1058" s="406">
        <f>IF(OR(MONTH(F1058)&lt;7,AND(MONTH(F1058)=7,DAY(F1058)&lt;=25)),
MOD(SUM((E1058-1901)*365,(N1058-1)*28,O1058,258),260),
MOD(SUM((E1058-1900)*365,(N1058-1)*28,O1058,258),260))</f>
        <v>56</v>
      </c>
      <c r="Q1058" s="373" t="str">
        <f>VLOOKUP(MOD(P1058,4),色,2,FALSE)</f>
        <v>黄色い</v>
      </c>
      <c r="R1058" s="291" t="str">
        <f>VLOOKUP(MOD(P1058,13),銀河の音,2,FALSE)</f>
        <v>自己存在の</v>
      </c>
      <c r="S1058" s="384" t="str">
        <f>VLOOKUP(MOD(P1058,20),太陽の紋章,2,FALSE)</f>
        <v>戦士</v>
      </c>
      <c r="T1058" s="111" t="s">
        <v>3311</v>
      </c>
    </row>
    <row r="1059" spans="1:20" ht="13.5" customHeight="1">
      <c r="A1059" s="50" t="str">
        <f>VLOOKUP(MOD(E1059,10),十干,2,FALSE)</f>
        <v>丙</v>
      </c>
      <c r="B1059" s="199" t="str">
        <f>VLOOKUP(MOD(E1059,12),十二支,3,FALSE)</f>
        <v xml:space="preserve">03 水 </v>
      </c>
      <c r="C1059" s="200" t="str">
        <f>VLOOKUP(F1059,星座,3,TRUE)</f>
        <v xml:space="preserve">11 木 </v>
      </c>
      <c r="D1059" s="531">
        <v>28106</v>
      </c>
      <c r="E1059" s="1">
        <f>IFERROR(YEAR(D1059),LEFT(D1059,4))</f>
        <v>1976</v>
      </c>
      <c r="F1059" s="1" t="str">
        <f>IF(ISTEXT(D1059),RIGHT(D1059,5),TEXT(D1059,"mm/dd"))</f>
        <v>12/12</v>
      </c>
      <c r="G1059" s="1">
        <f>SUM(MID(E1059,1,1),MID(E1059,2,1),MID(E1059,3,1),MID(E1059,4,1),MID(F1059,1,1),MID(F1059,2,1),MID(F1059,4,1),MID(F1059,5,1))</f>
        <v>29</v>
      </c>
      <c r="H1059" s="45">
        <f>IF(MOD(G1059,9)=0,9,MOD(G1059,9))</f>
        <v>2</v>
      </c>
      <c r="I1059" s="45" t="str">
        <f>IFERROR(MID("日月火水木金土",WEEKDAY(D1059),1),"")</f>
        <v>日</v>
      </c>
      <c r="J1059" s="304" t="s">
        <v>2829</v>
      </c>
      <c r="K1059" s="202" t="str">
        <f>VLOOKUP(F1059,石と花メイン,3,FALSE)</f>
        <v>■紅玉髄</v>
      </c>
      <c r="L1059" s="297" t="str">
        <f>VLOOKUP(F1059,石と花メイン,4,FALSE)</f>
        <v>ストック【紫羅欄花】</v>
      </c>
      <c r="M1059" s="393">
        <f>IF(OR(MONTH(F1059)&lt;7,AND(MONTH(F1059)=7,DAY(F1059)&lt;=25)),
MOD(SUM((E1059-1901)*365,259),260),
MOD(SUM((E1059-1900)*365,259),260))</f>
        <v>179</v>
      </c>
      <c r="N1059" s="390">
        <f>IF(AND(MONTH(F1059)=7,DAY(F1059)&gt;25),1,
ROUNDDOWN((SUM(VLOOKUP(MONTH(F1059),D暦変換用数値,2,FALSE),DAY(F1059))/28)+1,0))</f>
        <v>5</v>
      </c>
      <c r="O1059" s="205">
        <f>IF(AND(MONTH(F1059)=7,DAY(F1059)&gt;25),DAY(F1059)-25,
MOD((SUM(VLOOKUP(MONTH(F1059),D暦変換用数値,2,FALSE),DAY(F1059))),28)+1)</f>
        <v>28</v>
      </c>
      <c r="P1059" s="406">
        <f>IF(OR(MONTH(F1059)&lt;7,AND(MONTH(F1059)=7,DAY(F1059)&lt;=25)),
MOD(SUM((E1059-1901)*365,(N1059-1)*28,O1059,258),260),
MOD(SUM((E1059-1900)*365,(N1059-1)*28,O1059,258),260))</f>
        <v>58</v>
      </c>
      <c r="Q1059" s="375" t="str">
        <f>VLOOKUP(MOD(P1059,4),色,2,FALSE)</f>
        <v>白い</v>
      </c>
      <c r="R1059" s="293" t="str">
        <f>VLOOKUP(MOD(P1059,13),銀河の音,2,FALSE)</f>
        <v>律動の</v>
      </c>
      <c r="S1059" s="386" t="str">
        <f>VLOOKUP(MOD(P1059,20),太陽の紋章,2,FALSE)</f>
        <v>鏡</v>
      </c>
      <c r="T1059" s="98" t="s">
        <v>3736</v>
      </c>
    </row>
    <row r="1060" spans="1:20" ht="13.5" customHeight="1">
      <c r="A1060" s="50" t="str">
        <f>VLOOKUP(MOD(E1060,10),十干,2,FALSE)</f>
        <v>丙</v>
      </c>
      <c r="B1060" s="199" t="str">
        <f>VLOOKUP(MOD(E1060,12),十二支,3,FALSE)</f>
        <v xml:space="preserve">03 水 </v>
      </c>
      <c r="C1060" s="200" t="str">
        <f>VLOOKUP(F1060,星座,3,TRUE)</f>
        <v xml:space="preserve">11 木 </v>
      </c>
      <c r="D1060" s="531">
        <v>28110</v>
      </c>
      <c r="E1060" s="1">
        <f>IFERROR(YEAR(D1060),LEFT(D1060,4))</f>
        <v>1976</v>
      </c>
      <c r="F1060" s="1" t="str">
        <f>IF(ISTEXT(D1060),RIGHT(D1060,5),TEXT(D1060,"mm/dd"))</f>
        <v>12/16</v>
      </c>
      <c r="G1060" s="1">
        <f>SUM(MID(E1060,1,1),MID(E1060,2,1),MID(E1060,3,1),MID(E1060,4,1),MID(F1060,1,1),MID(F1060,2,1),MID(F1060,4,1),MID(F1060,5,1))</f>
        <v>33</v>
      </c>
      <c r="H1060" s="45">
        <f>IF(MOD(G1060,9)=0,9,MOD(G1060,9))</f>
        <v>6</v>
      </c>
      <c r="I1060" s="45" t="str">
        <f>IFERROR(MID("日月火水木金土",WEEKDAY(D1060),1),"")</f>
        <v>木</v>
      </c>
      <c r="J1060" s="304" t="s">
        <v>2830</v>
      </c>
      <c r="K1060" s="202" t="str">
        <f>VLOOKUP(F1060,石と花メイン,3,FALSE)</f>
        <v>●珪孔雀石</v>
      </c>
      <c r="L1060" s="297" t="str">
        <f>VLOOKUP(F1060,石と花メイン,4,FALSE)</f>
        <v>胡桃</v>
      </c>
      <c r="M1060" s="393">
        <f>IF(OR(MONTH(F1060)&lt;7,AND(MONTH(F1060)=7,DAY(F1060)&lt;=25)),
MOD(SUM((E1060-1901)*365,259),260),
MOD(SUM((E1060-1900)*365,259),260))</f>
        <v>179</v>
      </c>
      <c r="N1060" s="390">
        <f>IF(AND(MONTH(F1060)=7,DAY(F1060)&gt;25),1,
ROUNDDOWN((SUM(VLOOKUP(MONTH(F1060),D暦変換用数値,2,FALSE),DAY(F1060))/28)+1,0))</f>
        <v>6</v>
      </c>
      <c r="O1060" s="205">
        <f>IF(AND(MONTH(F1060)=7,DAY(F1060)&gt;25),DAY(F1060)-25,
MOD((SUM(VLOOKUP(MONTH(F1060),D暦変換用数値,2,FALSE),DAY(F1060))),28)+1)</f>
        <v>4</v>
      </c>
      <c r="P1060" s="406">
        <f>IF(OR(MONTH(F1060)&lt;7,AND(MONTH(F1060)=7,DAY(F1060)&lt;=25)),
MOD(SUM((E1060-1901)*365,(N1060-1)*28,O1060,258),260),
MOD(SUM((E1060-1900)*365,(N1060-1)*28,O1060,258),260))</f>
        <v>62</v>
      </c>
      <c r="Q1060" s="375" t="str">
        <f>VLOOKUP(MOD(P1060,4),色,2,FALSE)</f>
        <v>白い</v>
      </c>
      <c r="R1060" s="293" t="str">
        <f>VLOOKUP(MOD(P1060,13),銀河の音,2,FALSE)</f>
        <v>惑星の</v>
      </c>
      <c r="S1060" s="386" t="str">
        <f>VLOOKUP(MOD(P1060,20),太陽の紋章,2,FALSE)</f>
        <v>風</v>
      </c>
      <c r="T1060" s="98" t="s">
        <v>3736</v>
      </c>
    </row>
    <row r="1061" spans="1:20" ht="13.5" customHeight="1">
      <c r="A1061" s="50" t="str">
        <f>VLOOKUP(MOD(E1061,10),十干,2,FALSE)</f>
        <v>丙</v>
      </c>
      <c r="B1061" s="199" t="str">
        <f>VLOOKUP(MOD(E1061,12),十二支,3,FALSE)</f>
        <v xml:space="preserve">03 水 </v>
      </c>
      <c r="C1061" s="200" t="str">
        <f>VLOOKUP(F1061,星座,3,TRUE)</f>
        <v xml:space="preserve">11 木 </v>
      </c>
      <c r="D1061" s="531">
        <v>28112</v>
      </c>
      <c r="E1061" s="1">
        <f>IFERROR(YEAR(D1061),LEFT(D1061,4))</f>
        <v>1976</v>
      </c>
      <c r="F1061" s="1" t="str">
        <f>IF(ISTEXT(D1061),RIGHT(D1061,5),TEXT(D1061,"mm/dd"))</f>
        <v>12/18</v>
      </c>
      <c r="G1061" s="1">
        <f>SUM(MID(E1061,1,1),MID(E1061,2,1),MID(E1061,3,1),MID(E1061,4,1),MID(F1061,1,1),MID(F1061,2,1),MID(F1061,4,1),MID(F1061,5,1))</f>
        <v>35</v>
      </c>
      <c r="H1061" s="45">
        <f>IF(MOD(G1061,9)=0,9,MOD(G1061,9))</f>
        <v>8</v>
      </c>
      <c r="I1061" s="45" t="str">
        <f>IFERROR(MID("日月火水木金土",WEEKDAY(D1061),1),"")</f>
        <v>土</v>
      </c>
      <c r="J1061" s="304" t="s">
        <v>2831</v>
      </c>
      <c r="K1061" s="202" t="str">
        <f>VLOOKUP(F1061,石と花メイン,3,FALSE)</f>
        <v>□水晶</v>
      </c>
      <c r="L1061" s="297" t="str">
        <f>VLOOKUP(F1061,石と花メイン,4,FALSE)</f>
        <v>セージ【薬用サルビア】</v>
      </c>
      <c r="M1061" s="393">
        <f>IF(OR(MONTH(F1061)&lt;7,AND(MONTH(F1061)=7,DAY(F1061)&lt;=25)),
MOD(SUM((E1061-1901)*365,259),260),
MOD(SUM((E1061-1900)*365,259),260))</f>
        <v>179</v>
      </c>
      <c r="N1061" s="390">
        <f>IF(AND(MONTH(F1061)=7,DAY(F1061)&gt;25),1,
ROUNDDOWN((SUM(VLOOKUP(MONTH(F1061),D暦変換用数値,2,FALSE),DAY(F1061))/28)+1,0))</f>
        <v>6</v>
      </c>
      <c r="O1061" s="205">
        <f>IF(AND(MONTH(F1061)=7,DAY(F1061)&gt;25),DAY(F1061)-25,
MOD((SUM(VLOOKUP(MONTH(F1061),D暦変換用数値,2,FALSE),DAY(F1061))),28)+1)</f>
        <v>6</v>
      </c>
      <c r="P1061" s="406">
        <f>IF(OR(MONTH(F1061)&lt;7,AND(MONTH(F1061)=7,DAY(F1061)&lt;=25)),
MOD(SUM((E1061-1901)*365,(N1061-1)*28,O1061,258),260),
MOD(SUM((E1061-1900)*365,(N1061-1)*28,O1061,258),260))</f>
        <v>64</v>
      </c>
      <c r="Q1061" s="373" t="str">
        <f>VLOOKUP(MOD(P1061,4),色,2,FALSE)</f>
        <v>黄色い</v>
      </c>
      <c r="R1061" s="291" t="str">
        <f>VLOOKUP(MOD(P1061,13),銀河の音,2,FALSE)</f>
        <v>水晶の</v>
      </c>
      <c r="S1061" s="384" t="str">
        <f>VLOOKUP(MOD(P1061,20),太陽の紋章,2,FALSE)</f>
        <v>種</v>
      </c>
      <c r="T1061" s="98" t="s">
        <v>3736</v>
      </c>
    </row>
    <row r="1062" spans="1:20" ht="13.5" customHeight="1">
      <c r="A1062" s="282" t="str">
        <f>VLOOKUP(MOD(E1062,10),十干,2,FALSE)</f>
        <v>庚</v>
      </c>
      <c r="B1062" s="283" t="str">
        <f>VLOOKUP(MOD(E1062,12),十二支,3,FALSE)</f>
        <v xml:space="preserve">03 水 </v>
      </c>
      <c r="C1062" s="284" t="str">
        <f>VLOOKUP(F1062,星座,3,TRUE)</f>
        <v xml:space="preserve">11 木 </v>
      </c>
      <c r="D1062" s="533">
        <v>36860</v>
      </c>
      <c r="E1062" s="83">
        <f>IFERROR(YEAR(D1062),LEFT(D1062,4))</f>
        <v>2000</v>
      </c>
      <c r="F1062" s="83" t="str">
        <f>IF(ISTEXT(D1062),RIGHT(D1062,5),TEXT(D1062,"mm/dd"))</f>
        <v>11/30</v>
      </c>
      <c r="G1062" s="83">
        <f>SUM(MID(E1062,1,1),MID(E1062,2,1),MID(E1062,3,1),MID(E1062,4,1),MID(F1062,1,1),MID(F1062,2,1),MID(F1062,4,1),MID(F1062,5,1))</f>
        <v>7</v>
      </c>
      <c r="H1062" s="83">
        <f>IF(MOD(G1062,9)=0,9,MOD(G1062,9))</f>
        <v>7</v>
      </c>
      <c r="I1062" s="83" t="str">
        <f>IFERROR(MID("日月火水木金土",WEEKDAY(D1062),1),"")</f>
        <v>木</v>
      </c>
      <c r="J1062" s="303" t="s">
        <v>445</v>
      </c>
      <c r="K1062" s="87" t="str">
        <f>VLOOKUP(F1062,石と花メイン,3,FALSE)</f>
        <v>◇金剛石</v>
      </c>
      <c r="L1062" s="296" t="str">
        <f>VLOOKUP(F1062,石と花メイン,4,FALSE)</f>
        <v>敦盛草</v>
      </c>
      <c r="M1062" s="392">
        <f>IF(OR(MONTH(F1062)&lt;7,AND(MONTH(F1062)=7,DAY(F1062)&lt;=25)),
MOD(SUM((E1062-1901)*365,259),260),
MOD(SUM((E1062-1900)*365,259),260))</f>
        <v>99</v>
      </c>
      <c r="N1062" s="330">
        <f>IF(AND(MONTH(F1062)=7,DAY(F1062)&gt;25),1,
ROUNDDOWN((SUM(VLOOKUP(MONTH(F1062),D暦変換用数値,2,FALSE),DAY(F1062))/28)+1,0))</f>
        <v>5</v>
      </c>
      <c r="O1062" s="84">
        <f>IF(AND(MONTH(F1062)=7,DAY(F1062)&gt;25),DAY(F1062)-25,
MOD((SUM(VLOOKUP(MONTH(F1062),D暦変換用数値,2,FALSE),DAY(F1062))),28)+1)</f>
        <v>16</v>
      </c>
      <c r="P1062" s="405">
        <f>IF(OR(MONTH(F1062)&lt;7,AND(MONTH(F1062)=7,DAY(F1062)&lt;=25)),
MOD(SUM((E1062-1901)*365,(N1062-1)*28,O1062,258),260),
MOD(SUM((E1062-1900)*365,(N1062-1)*28,O1062,258),260))</f>
        <v>226</v>
      </c>
      <c r="Q1062" s="371" t="str">
        <f>VLOOKUP(MOD(P1062,4),色,2,FALSE)</f>
        <v>白い</v>
      </c>
      <c r="R1062" s="289" t="str">
        <f>VLOOKUP(MOD(P1062,13),銀河の音,2,FALSE)</f>
        <v>倍音の</v>
      </c>
      <c r="S1062" s="382" t="str">
        <f>VLOOKUP(MOD(P1062,20),太陽の紋章,2,FALSE)</f>
        <v>世界の橋渡し</v>
      </c>
      <c r="T1062" s="92" t="s">
        <v>5007</v>
      </c>
    </row>
    <row r="1063" spans="1:20" ht="13.5" customHeight="1">
      <c r="A1063" s="282" t="str">
        <f>VLOOKUP(MOD(E1063,10),十干,2,FALSE)</f>
        <v>庚</v>
      </c>
      <c r="B1063" s="283" t="str">
        <f>VLOOKUP(MOD(E1063,12),十二支,3,FALSE)</f>
        <v xml:space="preserve">03 水 </v>
      </c>
      <c r="C1063" s="284" t="str">
        <f>VLOOKUP(F1063,星座,3,TRUE)</f>
        <v xml:space="preserve">11 木 </v>
      </c>
      <c r="D1063" s="533">
        <v>36865</v>
      </c>
      <c r="E1063" s="83">
        <f>IFERROR(YEAR(D1063),LEFT(D1063,4))</f>
        <v>2000</v>
      </c>
      <c r="F1063" s="83" t="str">
        <f>IF(ISTEXT(D1063),RIGHT(D1063,5),TEXT(D1063,"mm/dd"))</f>
        <v>12/05</v>
      </c>
      <c r="G1063" s="83">
        <f>SUM(MID(E1063,1,1),MID(E1063,2,1),MID(E1063,3,1),MID(E1063,4,1),MID(F1063,1,1),MID(F1063,2,1),MID(F1063,4,1),MID(F1063,5,1))</f>
        <v>10</v>
      </c>
      <c r="H1063" s="83">
        <f>IF(MOD(G1063,9)=0,9,MOD(G1063,9))</f>
        <v>1</v>
      </c>
      <c r="I1063" s="83" t="str">
        <f>IFERROR(MID("日月火水木金土",WEEKDAY(D1063),1),"")</f>
        <v>火</v>
      </c>
      <c r="J1063" s="303" t="s">
        <v>446</v>
      </c>
      <c r="K1063" s="87" t="str">
        <f>VLOOKUP(F1063,石と花メイン,3,FALSE)</f>
        <v>■瑪瑙</v>
      </c>
      <c r="L1063" s="296" t="str">
        <f>VLOOKUP(F1063,石と花メイン,4,FALSE)</f>
        <v>ドラセナ【竜血樹】</v>
      </c>
      <c r="M1063" s="392">
        <f>IF(OR(MONTH(F1063)&lt;7,AND(MONTH(F1063)=7,DAY(F1063)&lt;=25)),
MOD(SUM((E1063-1901)*365,259),260),
MOD(SUM((E1063-1900)*365,259),260))</f>
        <v>99</v>
      </c>
      <c r="N1063" s="330">
        <f>IF(AND(MONTH(F1063)=7,DAY(F1063)&gt;25),1,
ROUNDDOWN((SUM(VLOOKUP(MONTH(F1063),D暦変換用数値,2,FALSE),DAY(F1063))/28)+1,0))</f>
        <v>5</v>
      </c>
      <c r="O1063" s="84">
        <f>IF(AND(MONTH(F1063)=7,DAY(F1063)&gt;25),DAY(F1063)-25,
MOD((SUM(VLOOKUP(MONTH(F1063),D暦変換用数値,2,FALSE),DAY(F1063))),28)+1)</f>
        <v>21</v>
      </c>
      <c r="P1063" s="405">
        <f>IF(OR(MONTH(F1063)&lt;7,AND(MONTH(F1063)=7,DAY(F1063)&lt;=25)),
MOD(SUM((E1063-1901)*365,(N1063-1)*28,O1063,258),260),
MOD(SUM((E1063-1900)*365,(N1063-1)*28,O1063,258),260))</f>
        <v>231</v>
      </c>
      <c r="Q1063" s="371" t="str">
        <f>VLOOKUP(MOD(P1063,4),色,2,FALSE)</f>
        <v>青い</v>
      </c>
      <c r="R1063" s="289" t="str">
        <f>VLOOKUP(MOD(P1063,13),銀河の音,2,FALSE)</f>
        <v>惑星の</v>
      </c>
      <c r="S1063" s="382" t="str">
        <f>VLOOKUP(MOD(P1063,20),太陽の紋章,2,FALSE)</f>
        <v>猿</v>
      </c>
      <c r="T1063" s="95" t="s">
        <v>242</v>
      </c>
    </row>
    <row r="1064" spans="1:20" ht="13.5" customHeight="1">
      <c r="A1064" s="285" t="str">
        <f>VLOOKUP(MOD(E1064,10),十干,2,FALSE)</f>
        <v>壬</v>
      </c>
      <c r="B1064" s="283" t="str">
        <f>VLOOKUP(MOD(E1064,12),十二支,3,FALSE)</f>
        <v xml:space="preserve">03 水 </v>
      </c>
      <c r="C1064" s="284" t="str">
        <f>VLOOKUP(F1064,星座,3,TRUE)</f>
        <v xml:space="preserve">11 木 </v>
      </c>
      <c r="D1064" s="533">
        <v>41255</v>
      </c>
      <c r="E1064" s="83">
        <f>IFERROR(YEAR(D1064),LEFT(D1064,4))</f>
        <v>2012</v>
      </c>
      <c r="F1064" s="539" t="str">
        <f>IF(ISTEXT(D1064),RIGHT(D1064,5),TEXT(D1064,"mm/dd"))</f>
        <v>12/12</v>
      </c>
      <c r="G1064" s="83">
        <f>SUM(MID(E1064,1,1),MID(E1064,2,1),MID(E1064,3,1),MID(E1064,4,1),MID(F1064,1,1),MID(F1064,2,1),MID(F1064,4,1),MID(F1064,5,1))</f>
        <v>11</v>
      </c>
      <c r="H1064" s="83">
        <f>IF(MOD(G1064,9)=0,9,MOD(G1064,9))</f>
        <v>2</v>
      </c>
      <c r="I1064" s="83" t="str">
        <f>IFERROR(MID("日月火水木金土",WEEKDAY(D1064),1),"")</f>
        <v>水</v>
      </c>
      <c r="J1064" s="308" t="s">
        <v>8913</v>
      </c>
      <c r="K1064" s="330" t="str">
        <f>VLOOKUP(F1064,石と花メイン,3,FALSE)</f>
        <v>■紅玉髄</v>
      </c>
      <c r="L1064" s="296" t="str">
        <f>VLOOKUP(F1064,石と花メイン,4,FALSE)</f>
        <v>ストック【紫羅欄花】</v>
      </c>
      <c r="M1064" s="392">
        <f>IF(OR(MONTH(F1064)&lt;7,AND(MONTH(F1064)=7,DAY(F1064)&lt;=25)),
MOD(SUM((E1064-1901)*365,259),260),
MOD(SUM((E1064-1900)*365,259),260))</f>
        <v>59</v>
      </c>
      <c r="N1064" s="330">
        <f>IF(AND(MONTH(F1064)=7,DAY(F1064)&gt;25),1,
ROUNDDOWN((SUM(VLOOKUP(MONTH(F1064),D暦変換用数値,2,FALSE),DAY(F1064))/28)+1,0))</f>
        <v>5</v>
      </c>
      <c r="O1064" s="84">
        <f>IF(AND(MONTH(F1064)=7,DAY(F1064)&gt;25),DAY(F1064)-25,
MOD((SUM(VLOOKUP(MONTH(F1064),D暦変換用数値,2,FALSE),DAY(F1064))),28)+1)</f>
        <v>28</v>
      </c>
      <c r="P1064" s="405">
        <f>IF(OR(MONTH(F1064)&lt;7,AND(MONTH(F1064)=7,DAY(F1064)&lt;=25)),
MOD(SUM((E1064-1901)*365,(N1064-1)*28,O1064,258),260),
MOD(SUM((E1064-1900)*365,(N1064-1)*28,O1064,258),260))</f>
        <v>198</v>
      </c>
      <c r="Q1064" s="371" t="str">
        <f>VLOOKUP(MOD(P1064,4),色,2,FALSE)</f>
        <v>白い</v>
      </c>
      <c r="R1064" s="289" t="str">
        <f>VLOOKUP(MOD(P1064,13),銀河の音,2,FALSE)</f>
        <v>電気の</v>
      </c>
      <c r="S1064" s="382" t="str">
        <f>VLOOKUP(MOD(P1064,20),太陽の紋章,2,FALSE)</f>
        <v>鏡</v>
      </c>
      <c r="T1064" s="92" t="s">
        <v>8916</v>
      </c>
    </row>
    <row r="1065" spans="1:20" ht="13.5" customHeight="1">
      <c r="A1065" s="50" t="str">
        <f>VLOOKUP(MOD(E1065,10),十干,2,FALSE)</f>
        <v>庚</v>
      </c>
      <c r="B1065" s="199" t="str">
        <f>VLOOKUP(MOD(E1065,12),十二支,3,FALSE)</f>
        <v xml:space="preserve">03 水 </v>
      </c>
      <c r="C1065" s="200" t="str">
        <f>VLOOKUP(F1065,星座,3,TRUE)</f>
        <v xml:space="preserve">11 木 </v>
      </c>
      <c r="D1065" s="535" t="s">
        <v>8694</v>
      </c>
      <c r="E1065" s="45" t="str">
        <f>IFERROR(YEAR(D1065),LEFT(D1065,4))</f>
        <v>1820</v>
      </c>
      <c r="F1065" s="45" t="str">
        <f>IF(ISTEXT(D1065),RIGHT(D1065,5),TEXT(D1065,"mm/dd"))</f>
        <v>11/28</v>
      </c>
      <c r="G1065" s="45">
        <f>SUM(MID(E1065,1,1),MID(E1065,2,1),MID(E1065,3,1),MID(E1065,4,1),MID(F1065,1,1),MID(F1065,2,1),MID(F1065,4,1),MID(F1065,5,1))</f>
        <v>23</v>
      </c>
      <c r="H1065" s="45">
        <f>IF(MOD(G1065,9)=0,9,MOD(G1065,9))</f>
        <v>5</v>
      </c>
      <c r="I1065" s="45" t="str">
        <f>IFERROR(MID("日月火水木金土",WEEKDAY(D1065),1),"")</f>
        <v/>
      </c>
      <c r="J1065" s="305" t="s">
        <v>1956</v>
      </c>
      <c r="K1065" s="203" t="str">
        <f>VLOOKUP(F1065,石と花メイン,3,FALSE)</f>
        <v>◆翠玉</v>
      </c>
      <c r="L1065" s="298" t="str">
        <f>VLOOKUP(F1065,石と花メイン,4,FALSE)</f>
        <v>サンダーソニア【提灯百合】</v>
      </c>
      <c r="M1065" s="394">
        <f>IF(OR(MONTH(F1065)&lt;7,AND(MONTH(F1065)=7,DAY(F1065)&lt;=25)),
MOD(SUM((E1065-1901)*365,259),260),
MOD(SUM((E1065-1900)*365,259),260))</f>
        <v>179</v>
      </c>
      <c r="N1065" s="391">
        <f>IF(AND(MONTH(F1065)=7,DAY(F1065)&gt;25),1,
ROUNDDOWN((SUM(VLOOKUP(MONTH(F1065),D暦変換用数値,2,FALSE),DAY(F1065))/28)+1,0))</f>
        <v>5</v>
      </c>
      <c r="O1065" s="46">
        <f>IF(AND(MONTH(F1065)=7,DAY(F1065)&gt;25),DAY(F1065)-25,
MOD((SUM(VLOOKUP(MONTH(F1065),D暦変換用数値,2,FALSE),DAY(F1065))),28)+1)</f>
        <v>14</v>
      </c>
      <c r="P1065" s="407">
        <f>IF(OR(MONTH(F1065)&lt;7,AND(MONTH(F1065)=7,DAY(F1065)&lt;=25)),
MOD(SUM((E1065-1901)*365,(N1065-1)*28,O1065,258),260),
MOD(SUM((E1065-1900)*365,(N1065-1)*28,O1065,258),260))</f>
        <v>44</v>
      </c>
      <c r="Q1065" s="373" t="str">
        <f>VLOOKUP(MOD(P1065,4),色,2,FALSE)</f>
        <v>黄色い</v>
      </c>
      <c r="R1065" s="291" t="str">
        <f>VLOOKUP(MOD(P1065,13),銀河の音,2,FALSE)</f>
        <v>倍音の</v>
      </c>
      <c r="S1065" s="384" t="str">
        <f>VLOOKUP(MOD(P1065,20),太陽の紋章,2,FALSE)</f>
        <v>種</v>
      </c>
      <c r="T1065" s="96" t="s">
        <v>1958</v>
      </c>
    </row>
    <row r="1066" spans="1:20" ht="13.5" customHeight="1">
      <c r="A1066" s="50" t="str">
        <f>VLOOKUP(MOD(E1066,10),十干,2,FALSE)</f>
        <v>壬</v>
      </c>
      <c r="B1066" s="199" t="str">
        <f>VLOOKUP(MOD(E1066,12),十二支,3,FALSE)</f>
        <v xml:space="preserve">03 水 </v>
      </c>
      <c r="C1066" s="200" t="str">
        <f>VLOOKUP(F1066,星座,3,TRUE)</f>
        <v xml:space="preserve">11 木 </v>
      </c>
      <c r="D1066" s="531" t="s">
        <v>1205</v>
      </c>
      <c r="E1066" s="1" t="str">
        <f>IFERROR(YEAR(D1066),LEFT(D1066,4))</f>
        <v>1832</v>
      </c>
      <c r="F1066" s="1" t="str">
        <f>IF(ISTEXT(D1066),RIGHT(D1066,5),TEXT(D1066,"mm/dd"))</f>
        <v>12/15</v>
      </c>
      <c r="G1066" s="1">
        <f>SUM(MID(E1066,1,1),MID(E1066,2,1),MID(E1066,3,1),MID(E1066,4,1),MID(F1066,1,1),MID(F1066,2,1),MID(F1066,4,1),MID(F1066,5,1))</f>
        <v>23</v>
      </c>
      <c r="H1066" s="45">
        <f>IF(MOD(G1066,9)=0,9,MOD(G1066,9))</f>
        <v>5</v>
      </c>
      <c r="I1066" s="45" t="str">
        <f>IFERROR(MID("日月火水木金土",WEEKDAY(D1066),1),"")</f>
        <v/>
      </c>
      <c r="J1066" s="304" t="s">
        <v>2805</v>
      </c>
      <c r="K1066" s="202" t="str">
        <f>VLOOKUP(F1066,石と花メイン,3,FALSE)</f>
        <v>●翡翠</v>
      </c>
      <c r="L1066" s="297" t="str">
        <f>VLOOKUP(F1066,石と花メイン,4,FALSE)</f>
        <v>沈丁花【瑞香】</v>
      </c>
      <c r="M1066" s="393">
        <f>IF(OR(MONTH(F1066)&lt;7,AND(MONTH(F1066)=7,DAY(F1066)&lt;=25)),
MOD(SUM((E1066-1901)*365,259),260),
MOD(SUM((E1066-1900)*365,259),260))</f>
        <v>139</v>
      </c>
      <c r="N1066" s="390">
        <f>IF(AND(MONTH(F1066)=7,DAY(F1066)&gt;25),1,
ROUNDDOWN((SUM(VLOOKUP(MONTH(F1066),D暦変換用数値,2,FALSE),DAY(F1066))/28)+1,0))</f>
        <v>6</v>
      </c>
      <c r="O1066" s="205">
        <f>IF(AND(MONTH(F1066)=7,DAY(F1066)&gt;25),DAY(F1066)-25,
MOD((SUM(VLOOKUP(MONTH(F1066),D暦変換用数値,2,FALSE),DAY(F1066))),28)+1)</f>
        <v>3</v>
      </c>
      <c r="P1066" s="406">
        <f>IF(OR(MONTH(F1066)&lt;7,AND(MONTH(F1066)=7,DAY(F1066)&lt;=25)),
MOD(SUM((E1066-1901)*365,(N1066-1)*28,O1066,258),260),
MOD(SUM((E1066-1900)*365,(N1066-1)*28,O1066,258),260))</f>
        <v>21</v>
      </c>
      <c r="Q1066" s="372" t="str">
        <f>VLOOKUP(MOD(P1066,4),色,2,FALSE)</f>
        <v>赤い</v>
      </c>
      <c r="R1066" s="290" t="str">
        <f>VLOOKUP(MOD(P1066,13),銀河の音,2,FALSE)</f>
        <v>銀河の</v>
      </c>
      <c r="S1066" s="383" t="str">
        <f>VLOOKUP(MOD(P1066,20),太陽の紋章,2,FALSE)</f>
        <v>竜</v>
      </c>
      <c r="T1066" s="103" t="s">
        <v>1206</v>
      </c>
    </row>
    <row r="1067" spans="1:20" ht="13.5" customHeight="1">
      <c r="A1067" s="50" t="str">
        <f>VLOOKUP(MOD(E1067,10),十干,2,FALSE)</f>
        <v>壬</v>
      </c>
      <c r="B1067" s="199" t="str">
        <f>VLOOKUP(MOD(E1067,12),十二支,3,FALSE)</f>
        <v xml:space="preserve">03 水 </v>
      </c>
      <c r="C1067" s="200" t="str">
        <f>VLOOKUP(F1067,星座,3,TRUE)</f>
        <v xml:space="preserve">11 木 </v>
      </c>
      <c r="D1067" s="535" t="s">
        <v>8695</v>
      </c>
      <c r="E1067" s="45" t="str">
        <f>IFERROR(YEAR(D1067),LEFT(D1067,4))</f>
        <v>1892</v>
      </c>
      <c r="F1067" s="45" t="str">
        <f>IF(ISTEXT(D1067),RIGHT(D1067,5),TEXT(D1067,"mm/dd"))</f>
        <v>12/14</v>
      </c>
      <c r="G1067" s="45">
        <f>SUM(MID(E1067,1,1),MID(E1067,2,1),MID(E1067,3,1),MID(E1067,4,1),MID(F1067,1,1),MID(F1067,2,1),MID(F1067,4,1),MID(F1067,5,1))</f>
        <v>28</v>
      </c>
      <c r="H1067" s="45">
        <f>IF(MOD(G1067,9)=0,9,MOD(G1067,9))</f>
        <v>1</v>
      </c>
      <c r="I1067" s="45" t="str">
        <f>IFERROR(MID("日月火水木金土",WEEKDAY(D1067),1),"")</f>
        <v/>
      </c>
      <c r="J1067" s="305" t="s">
        <v>1138</v>
      </c>
      <c r="K1067" s="203" t="str">
        <f>VLOOKUP(F1067,石と花メイン,3,FALSE)</f>
        <v>◆黄玉</v>
      </c>
      <c r="L1067" s="298" t="str">
        <f>VLOOKUP(F1067,石と花メイン,4,FALSE)</f>
        <v>蔓梅擬【蔓擬】</v>
      </c>
      <c r="M1067" s="394">
        <f>IF(OR(MONTH(F1067)&lt;7,AND(MONTH(F1067)=7,DAY(F1067)&lt;=25)),
MOD(SUM((E1067-1901)*365,259),260),
MOD(SUM((E1067-1900)*365,259),260))</f>
        <v>199</v>
      </c>
      <c r="N1067" s="391">
        <f>IF(AND(MONTH(F1067)=7,DAY(F1067)&gt;25),1,
ROUNDDOWN((SUM(VLOOKUP(MONTH(F1067),D暦変換用数値,2,FALSE),DAY(F1067))/28)+1,0))</f>
        <v>6</v>
      </c>
      <c r="O1067" s="46">
        <f>IF(AND(MONTH(F1067)=7,DAY(F1067)&gt;25),DAY(F1067)-25,
MOD((SUM(VLOOKUP(MONTH(F1067),D暦変換用数値,2,FALSE),DAY(F1067))),28)+1)</f>
        <v>2</v>
      </c>
      <c r="P1067" s="407">
        <f>IF(OR(MONTH(F1067)&lt;7,AND(MONTH(F1067)=7,DAY(F1067)&lt;=25)),
MOD(SUM((E1067-1901)*365,(N1067-1)*28,O1067,258),260),
MOD(SUM((E1067-1900)*365,(N1067-1)*28,O1067,258),260))</f>
        <v>80</v>
      </c>
      <c r="Q1067" s="373" t="str">
        <f>VLOOKUP(MOD(P1067,4),色,2,FALSE)</f>
        <v>黄色い</v>
      </c>
      <c r="R1067" s="291" t="str">
        <f>VLOOKUP(MOD(P1067,13),銀河の音,2,FALSE)</f>
        <v>月の</v>
      </c>
      <c r="S1067" s="384" t="str">
        <f>VLOOKUP(MOD(P1067,20),太陽の紋章,2,FALSE)</f>
        <v>太陽</v>
      </c>
      <c r="T1067" s="101" t="s">
        <v>1906</v>
      </c>
    </row>
    <row r="1068" spans="1:20" ht="13.5" customHeight="1">
      <c r="A1068" s="50" t="str">
        <f>VLOOKUP(MOD(E1068,10),十干,2,FALSE)</f>
        <v>壬</v>
      </c>
      <c r="B1068" s="199" t="str">
        <f>VLOOKUP(MOD(E1068,12),十二支,3,FALSE)</f>
        <v xml:space="preserve">03 水 </v>
      </c>
      <c r="C1068" s="200" t="str">
        <f>VLOOKUP(F1068,星座,3,TRUE)</f>
        <v xml:space="preserve">11 木 </v>
      </c>
      <c r="D1068" s="531" t="s">
        <v>1207</v>
      </c>
      <c r="E1068" s="1" t="str">
        <f>IFERROR(YEAR(D1068),LEFT(D1068,4))</f>
        <v>1892</v>
      </c>
      <c r="F1068" s="1" t="str">
        <f>IF(ISTEXT(D1068),RIGHT(D1068,5),TEXT(D1068,"mm/dd"))</f>
        <v>12/15</v>
      </c>
      <c r="G1068" s="1">
        <f>SUM(MID(E1068,1,1),MID(E1068,2,1),MID(E1068,3,1),MID(E1068,4,1),MID(F1068,1,1),MID(F1068,2,1),MID(F1068,4,1),MID(F1068,5,1))</f>
        <v>29</v>
      </c>
      <c r="H1068" s="45">
        <f>IF(MOD(G1068,9)=0,9,MOD(G1068,9))</f>
        <v>2</v>
      </c>
      <c r="I1068" s="45" t="str">
        <f>IFERROR(MID("日月火水木金土",WEEKDAY(D1068),1),"")</f>
        <v/>
      </c>
      <c r="J1068" s="304" t="s">
        <v>2806</v>
      </c>
      <c r="K1068" s="202" t="str">
        <f>VLOOKUP(F1068,石と花メイン,3,FALSE)</f>
        <v>●翡翠</v>
      </c>
      <c r="L1068" s="297" t="str">
        <f>VLOOKUP(F1068,石と花メイン,4,FALSE)</f>
        <v>沈丁花【瑞香】</v>
      </c>
      <c r="M1068" s="393">
        <f>IF(OR(MONTH(F1068)&lt;7,AND(MONTH(F1068)=7,DAY(F1068)&lt;=25)),
MOD(SUM((E1068-1901)*365,259),260),
MOD(SUM((E1068-1900)*365,259),260))</f>
        <v>199</v>
      </c>
      <c r="N1068" s="390">
        <f>IF(AND(MONTH(F1068)=7,DAY(F1068)&gt;25),1,
ROUNDDOWN((SUM(VLOOKUP(MONTH(F1068),D暦変換用数値,2,FALSE),DAY(F1068))/28)+1,0))</f>
        <v>6</v>
      </c>
      <c r="O1068" s="205">
        <f>IF(AND(MONTH(F1068)=7,DAY(F1068)&gt;25),DAY(F1068)-25,
MOD((SUM(VLOOKUP(MONTH(F1068),D暦変換用数値,2,FALSE),DAY(F1068))),28)+1)</f>
        <v>3</v>
      </c>
      <c r="P1068" s="406">
        <f>IF(OR(MONTH(F1068)&lt;7,AND(MONTH(F1068)=7,DAY(F1068)&lt;=25)),
MOD(SUM((E1068-1901)*365,(N1068-1)*28,O1068,258),260),
MOD(SUM((E1068-1900)*365,(N1068-1)*28,O1068,258),260))</f>
        <v>81</v>
      </c>
      <c r="Q1068" s="372" t="str">
        <f>VLOOKUP(MOD(P1068,4),色,2,FALSE)</f>
        <v>赤い</v>
      </c>
      <c r="R1068" s="290" t="str">
        <f>VLOOKUP(MOD(P1068,13),銀河の音,2,FALSE)</f>
        <v>電気の</v>
      </c>
      <c r="S1068" s="383" t="str">
        <f>VLOOKUP(MOD(P1068,20),太陽の紋章,2,FALSE)</f>
        <v>竜</v>
      </c>
      <c r="T1068" s="99" t="s">
        <v>924</v>
      </c>
    </row>
    <row r="1069" spans="1:20" ht="13.5" customHeight="1">
      <c r="A1069" s="50" t="str">
        <f>VLOOKUP(MOD(E1069,10),十干,2,FALSE)</f>
        <v>甲</v>
      </c>
      <c r="B1069" s="199" t="str">
        <f>VLOOKUP(MOD(E1069,12),十二支,3,FALSE)</f>
        <v xml:space="preserve">03 水 </v>
      </c>
      <c r="C1069" s="200" t="str">
        <f>VLOOKUP(F1069,星座,3,TRUE)</f>
        <v xml:space="preserve">12 海 </v>
      </c>
      <c r="D1069" s="531">
        <v>1522</v>
      </c>
      <c r="E1069" s="1">
        <f>IFERROR(YEAR(D1069),LEFT(D1069,4))</f>
        <v>1904</v>
      </c>
      <c r="F1069" s="1" t="str">
        <f>IF(ISTEXT(D1069),RIGHT(D1069,5),TEXT(D1069,"mm/dd"))</f>
        <v>03/01</v>
      </c>
      <c r="G1069" s="1">
        <f>SUM(MID(E1069,1,1),MID(E1069,2,1),MID(E1069,3,1),MID(E1069,4,1),MID(F1069,1,1),MID(F1069,2,1),MID(F1069,4,1),MID(F1069,5,1))</f>
        <v>18</v>
      </c>
      <c r="H1069" s="45">
        <f>IF(MOD(G1069,9)=0,9,MOD(G1069,9))</f>
        <v>9</v>
      </c>
      <c r="I1069" s="45" t="str">
        <f>IFERROR(MID("日月火水木金土",WEEKDAY(D1069),1),"")</f>
        <v>火</v>
      </c>
      <c r="J1069" s="304" t="s">
        <v>2834</v>
      </c>
      <c r="K1069" s="202" t="str">
        <f>VLOOKUP(F1069,石と花メイン,3,FALSE)</f>
        <v>■血碧玉</v>
      </c>
      <c r="L1069" s="297" t="str">
        <f>VLOOKUP(F1069,石と花メイン,4,FALSE)</f>
        <v>杏【唐桃】</v>
      </c>
      <c r="M1069" s="393">
        <f>IF(OR(MONTH(F1069)&lt;7,AND(MONTH(F1069)=7,DAY(F1069)&lt;=25)),
MOD(SUM((E1069-1901)*365,259),260),
MOD(SUM((E1069-1900)*365,259),260))</f>
        <v>54</v>
      </c>
      <c r="N1069" s="390">
        <f>IF(AND(MONTH(F1069)=7,DAY(F1069)&gt;25),1,
ROUNDDOWN((SUM(VLOOKUP(MONTH(F1069),D暦変換用数値,2,FALSE),DAY(F1069))/28)+1,0))</f>
        <v>8</v>
      </c>
      <c r="O1069" s="205">
        <f>IF(AND(MONTH(F1069)=7,DAY(F1069)&gt;25),DAY(F1069)-25,
MOD((SUM(VLOOKUP(MONTH(F1069),D暦変換用数値,2,FALSE),DAY(F1069))),28)+1)</f>
        <v>23</v>
      </c>
      <c r="P1069" s="406">
        <f>IF(OR(MONTH(F1069)&lt;7,AND(MONTH(F1069)=7,DAY(F1069)&lt;=25)),
MOD(SUM((E1069-1901)*365,(N1069-1)*28,O1069,258),260),
MOD(SUM((E1069-1900)*365,(N1069-1)*28,O1069,258),260))</f>
        <v>12</v>
      </c>
      <c r="Q1069" s="373" t="str">
        <f>VLOOKUP(MOD(P1069,4),色,2,FALSE)</f>
        <v>黄色い</v>
      </c>
      <c r="R1069" s="291" t="str">
        <f>VLOOKUP(MOD(P1069,13),銀河の音,2,FALSE)</f>
        <v>水晶の</v>
      </c>
      <c r="S1069" s="384" t="str">
        <f>VLOOKUP(MOD(P1069,20),太陽の紋章,2,FALSE)</f>
        <v>人</v>
      </c>
      <c r="T1069" s="97" t="s">
        <v>6462</v>
      </c>
    </row>
    <row r="1070" spans="1:20" ht="13.5" customHeight="1">
      <c r="A1070" s="50" t="str">
        <f>VLOOKUP(MOD(E1070,10),十干,2,FALSE)</f>
        <v>戊</v>
      </c>
      <c r="B1070" s="199" t="str">
        <f>VLOOKUP(MOD(E1070,12),十二支,3,FALSE)</f>
        <v xml:space="preserve">03 水 </v>
      </c>
      <c r="C1070" s="200" t="str">
        <f>VLOOKUP(F1070,星座,3,TRUE)</f>
        <v xml:space="preserve">12 海 </v>
      </c>
      <c r="D1070" s="531">
        <v>10284</v>
      </c>
      <c r="E1070" s="1">
        <f>IFERROR(YEAR(D1070),LEFT(D1070,4))</f>
        <v>1928</v>
      </c>
      <c r="F1070" s="1" t="str">
        <f>IF(ISTEXT(D1070),RIGHT(D1070,5),TEXT(D1070,"mm/dd"))</f>
        <v>02/26</v>
      </c>
      <c r="G1070" s="1">
        <f>SUM(MID(E1070,1,1),MID(E1070,2,1),MID(E1070,3,1),MID(E1070,4,1),MID(F1070,1,1),MID(F1070,2,1),MID(F1070,4,1),MID(F1070,5,1))</f>
        <v>30</v>
      </c>
      <c r="H1070" s="45">
        <f>IF(MOD(G1070,9)=0,9,MOD(G1070,9))</f>
        <v>3</v>
      </c>
      <c r="I1070" s="45" t="str">
        <f>IFERROR(MID("日月火水木金土",WEEKDAY(D1070),1),"")</f>
        <v>日</v>
      </c>
      <c r="J1070" s="304" t="s">
        <v>2835</v>
      </c>
      <c r="K1070" s="202" t="str">
        <f>VLOOKUP(F1070,石と花メイン,3,FALSE)</f>
        <v>◆青玉</v>
      </c>
      <c r="L1070" s="297" t="str">
        <f>VLOOKUP(F1070,石と花メイン,4,FALSE)</f>
        <v>アドニス【夏咲福寿草】</v>
      </c>
      <c r="M1070" s="393">
        <f>IF(OR(MONTH(F1070)&lt;7,AND(MONTH(F1070)=7,DAY(F1070)&lt;=25)),
MOD(SUM((E1070-1901)*365,259),260),
MOD(SUM((E1070-1900)*365,259),260))</f>
        <v>234</v>
      </c>
      <c r="N1070" s="390">
        <f>IF(AND(MONTH(F1070)=7,DAY(F1070)&gt;25),1,
ROUNDDOWN((SUM(VLOOKUP(MONTH(F1070),D暦変換用数値,2,FALSE),DAY(F1070))/28)+1,0))</f>
        <v>8</v>
      </c>
      <c r="O1070" s="205">
        <f>IF(AND(MONTH(F1070)=7,DAY(F1070)&gt;25),DAY(F1070)-25,
MOD((SUM(VLOOKUP(MONTH(F1070),D暦変換用数値,2,FALSE),DAY(F1070))),28)+1)</f>
        <v>20</v>
      </c>
      <c r="P1070" s="406">
        <f>IF(OR(MONTH(F1070)&lt;7,AND(MONTH(F1070)=7,DAY(F1070)&lt;=25)),
MOD(SUM((E1070-1901)*365,(N1070-1)*28,O1070,258),260),
MOD(SUM((E1070-1900)*365,(N1070-1)*28,O1070,258),260))</f>
        <v>189</v>
      </c>
      <c r="Q1070" s="372" t="str">
        <f>VLOOKUP(MOD(P1070,4),色,2,FALSE)</f>
        <v>赤い</v>
      </c>
      <c r="R1070" s="290" t="str">
        <f>VLOOKUP(MOD(P1070,13),銀河の音,2,FALSE)</f>
        <v>共振の</v>
      </c>
      <c r="S1070" s="383" t="str">
        <f>VLOOKUP(MOD(P1070,20),太陽の紋章,2,FALSE)</f>
        <v>月</v>
      </c>
      <c r="T1070" s="99" t="s">
        <v>6463</v>
      </c>
    </row>
    <row r="1071" spans="1:20" ht="13.5" customHeight="1">
      <c r="A1071" s="50" t="str">
        <f>VLOOKUP(MOD(E1071,10),十干,2,FALSE)</f>
        <v>戊</v>
      </c>
      <c r="B1071" s="199" t="str">
        <f>VLOOKUP(MOD(E1071,12),十二支,3,FALSE)</f>
        <v xml:space="preserve">03 水 </v>
      </c>
      <c r="C1071" s="200" t="str">
        <f>VLOOKUP(F1071,星座,3,TRUE)</f>
        <v xml:space="preserve">12 海 </v>
      </c>
      <c r="D1071" s="531">
        <v>10297</v>
      </c>
      <c r="E1071" s="1">
        <f>IFERROR(YEAR(D1071),LEFT(D1071,4))</f>
        <v>1928</v>
      </c>
      <c r="F1071" s="1" t="str">
        <f>IF(ISTEXT(D1071),RIGHT(D1071,5),TEXT(D1071,"mm/dd"))</f>
        <v>03/10</v>
      </c>
      <c r="G1071" s="1">
        <f>SUM(MID(E1071,1,1),MID(E1071,2,1),MID(E1071,3,1),MID(E1071,4,1),MID(F1071,1,1),MID(F1071,2,1),MID(F1071,4,1),MID(F1071,5,1))</f>
        <v>24</v>
      </c>
      <c r="H1071" s="45">
        <f>IF(MOD(G1071,9)=0,9,MOD(G1071,9))</f>
        <v>6</v>
      </c>
      <c r="I1071" s="45" t="str">
        <f>IFERROR(MID("日月火水木金土",WEEKDAY(D1071),1),"")</f>
        <v>土</v>
      </c>
      <c r="J1071" s="304" t="s">
        <v>2836</v>
      </c>
      <c r="K1071" s="202" t="str">
        <f>VLOOKUP(F1071,石と花メイン,3,FALSE)</f>
        <v>●蛋白石</v>
      </c>
      <c r="L1071" s="297" t="str">
        <f>VLOOKUP(F1071,石と花メイン,4,FALSE)</f>
        <v>ルピナス【登藤/昇藤】</v>
      </c>
      <c r="M1071" s="393">
        <f>IF(OR(MONTH(F1071)&lt;7,AND(MONTH(F1071)=7,DAY(F1071)&lt;=25)),
MOD(SUM((E1071-1901)*365,259),260),
MOD(SUM((E1071-1900)*365,259),260))</f>
        <v>234</v>
      </c>
      <c r="N1071" s="390">
        <f>IF(AND(MONTH(F1071)=7,DAY(F1071)&gt;25),1,
ROUNDDOWN((SUM(VLOOKUP(MONTH(F1071),D暦変換用数値,2,FALSE),DAY(F1071))/28)+1,0))</f>
        <v>9</v>
      </c>
      <c r="O1071" s="205">
        <f>IF(AND(MONTH(F1071)=7,DAY(F1071)&gt;25),DAY(F1071)-25,
MOD((SUM(VLOOKUP(MONTH(F1071),D暦変換用数値,2,FALSE),DAY(F1071))),28)+1)</f>
        <v>4</v>
      </c>
      <c r="P1071" s="406">
        <f>IF(OR(MONTH(F1071)&lt;7,AND(MONTH(F1071)=7,DAY(F1071)&lt;=25)),
MOD(SUM((E1071-1901)*365,(N1071-1)*28,O1071,258),260),
MOD(SUM((E1071-1900)*365,(N1071-1)*28,O1071,258),260))</f>
        <v>201</v>
      </c>
      <c r="Q1071" s="372" t="str">
        <f>VLOOKUP(MOD(P1071,4),色,2,FALSE)</f>
        <v>赤い</v>
      </c>
      <c r="R1071" s="290" t="str">
        <f>VLOOKUP(MOD(P1071,13),銀河の音,2,FALSE)</f>
        <v>律動の</v>
      </c>
      <c r="S1071" s="383" t="str">
        <f>VLOOKUP(MOD(P1071,20),太陽の紋章,2,FALSE)</f>
        <v>竜</v>
      </c>
      <c r="T1071" s="103" t="s">
        <v>6464</v>
      </c>
    </row>
    <row r="1072" spans="1:20" ht="13.5" customHeight="1">
      <c r="A1072" s="50" t="str">
        <f>VLOOKUP(MOD(E1072,10),十干,2,FALSE)</f>
        <v>庚</v>
      </c>
      <c r="B1072" s="199" t="str">
        <f>VLOOKUP(MOD(E1072,12),十二支,3,FALSE)</f>
        <v xml:space="preserve">03 水 </v>
      </c>
      <c r="C1072" s="200" t="str">
        <f>VLOOKUP(F1072,星座,3,TRUE)</f>
        <v xml:space="preserve">12 海 </v>
      </c>
      <c r="D1072" s="531">
        <v>14670</v>
      </c>
      <c r="E1072" s="1">
        <f>IFERROR(YEAR(D1072),LEFT(D1072,4))</f>
        <v>1940</v>
      </c>
      <c r="F1072" s="1" t="str">
        <f>IF(ISTEXT(D1072),RIGHT(D1072,5),TEXT(D1072,"mm/dd"))</f>
        <v>02/29</v>
      </c>
      <c r="G1072" s="1">
        <f>SUM(MID(E1072,1,1),MID(E1072,2,1),MID(E1072,3,1),MID(E1072,4,1),MID(F1072,1,1),MID(F1072,2,1),MID(F1072,4,1),MID(F1072,5,1))</f>
        <v>27</v>
      </c>
      <c r="H1072" s="45">
        <f>IF(MOD(G1072,9)=0,9,MOD(G1072,9))</f>
        <v>9</v>
      </c>
      <c r="I1072" s="45" t="str">
        <f>IFERROR(MID("日月火水木金土",WEEKDAY(D1072),1),"")</f>
        <v>木</v>
      </c>
      <c r="J1072" s="304" t="s">
        <v>4554</v>
      </c>
      <c r="K1072" s="202" t="str">
        <f>VLOOKUP(F1072,石と花メイン,3,FALSE)</f>
        <v>□水晶</v>
      </c>
      <c r="L1072" s="297" t="str">
        <f>VLOOKUP(F1072,石と花メイン,4,FALSE)</f>
        <v>勿忘草/忘れな草</v>
      </c>
      <c r="M1072" s="393">
        <v>194</v>
      </c>
      <c r="N1072" s="390">
        <v>8</v>
      </c>
      <c r="O1072" s="46">
        <v>23</v>
      </c>
      <c r="P1072" s="406">
        <v>152</v>
      </c>
      <c r="Q1072" s="373" t="str">
        <f>VLOOKUP(MOD(P1072,4),色,2,FALSE)</f>
        <v>黄色い</v>
      </c>
      <c r="R1072" s="291" t="str">
        <f>VLOOKUP(MOD(P1072,13),銀河の音,2,FALSE)</f>
        <v>太陽の</v>
      </c>
      <c r="S1072" s="384" t="str">
        <f>VLOOKUP(MOD(P1072,20),太陽の紋章,2,FALSE)</f>
        <v>人</v>
      </c>
      <c r="T1072" s="98" t="s">
        <v>3736</v>
      </c>
    </row>
    <row r="1073" spans="1:20" ht="13.5" customHeight="1">
      <c r="A1073" s="50" t="str">
        <f>VLOOKUP(MOD(E1073,10),十干,2,FALSE)</f>
        <v>庚</v>
      </c>
      <c r="B1073" s="199" t="str">
        <f>VLOOKUP(MOD(E1073,12),十二支,3,FALSE)</f>
        <v xml:space="preserve">03 水 </v>
      </c>
      <c r="C1073" s="200" t="str">
        <f>VLOOKUP(F1073,星座,3,TRUE)</f>
        <v xml:space="preserve">12 海 </v>
      </c>
      <c r="D1073" s="535">
        <v>14683</v>
      </c>
      <c r="E1073" s="45">
        <f>IFERROR(YEAR(D1073),LEFT(D1073,4))</f>
        <v>1940</v>
      </c>
      <c r="F1073" s="45" t="str">
        <f>IF(ISTEXT(D1073),RIGHT(D1073,5),TEXT(D1073,"mm/dd"))</f>
        <v>03/13</v>
      </c>
      <c r="G1073" s="45">
        <f>SUM(MID(E1073,1,1),MID(E1073,2,1),MID(E1073,3,1),MID(E1073,4,1),MID(F1073,1,1),MID(F1073,2,1),MID(F1073,4,1),MID(F1073,5,1))</f>
        <v>21</v>
      </c>
      <c r="H1073" s="45">
        <f>IF(MOD(G1073,9)=0,9,MOD(G1073,9))</f>
        <v>3</v>
      </c>
      <c r="I1073" s="45" t="str">
        <f>IFERROR(MID("日月火水木金土",WEEKDAY(D1073),1),"")</f>
        <v>水</v>
      </c>
      <c r="J1073" s="305" t="s">
        <v>5564</v>
      </c>
      <c r="K1073" s="203" t="str">
        <f>VLOOKUP(F1073,石と花メイン,3,FALSE)</f>
        <v>■赤縞瑪瑙</v>
      </c>
      <c r="L1073" s="298" t="str">
        <f>VLOOKUP(F1073,石と花メイン,4,FALSE)</f>
        <v>ヘメロカリス【忘れ草】</v>
      </c>
      <c r="M1073" s="394">
        <f>IF(OR(MONTH(F1073)&lt;7,AND(MONTH(F1073)=7,DAY(F1073)&lt;=25)),
MOD(SUM((E1073-1901)*365,259),260),
MOD(SUM((E1073-1900)*365,259),260))</f>
        <v>194</v>
      </c>
      <c r="N1073" s="391">
        <f>IF(AND(MONTH(F1073)=7,DAY(F1073)&gt;25),1,
ROUNDDOWN((SUM(VLOOKUP(MONTH(F1073),D暦変換用数値,2,FALSE),DAY(F1073))/28)+1,0))</f>
        <v>9</v>
      </c>
      <c r="O1073" s="46">
        <f>IF(AND(MONTH(F1073)=7,DAY(F1073)&gt;25),DAY(F1073)-25,
MOD((SUM(VLOOKUP(MONTH(F1073),D暦変換用数値,2,FALSE),DAY(F1073))),28)+1)</f>
        <v>7</v>
      </c>
      <c r="P1073" s="407">
        <f>IF(OR(MONTH(F1073)&lt;7,AND(MONTH(F1073)=7,DAY(F1073)&lt;=25)),
MOD(SUM((E1073-1901)*365,(N1073-1)*28,O1073,258),260),
MOD(SUM((E1073-1900)*365,(N1073-1)*28,O1073,258),260))</f>
        <v>164</v>
      </c>
      <c r="Q1073" s="373" t="str">
        <f>VLOOKUP(MOD(P1073,4),色,2,FALSE)</f>
        <v>黄色い</v>
      </c>
      <c r="R1073" s="291" t="str">
        <f>VLOOKUP(MOD(P1073,13),銀河の音,2,FALSE)</f>
        <v>銀河の</v>
      </c>
      <c r="S1073" s="384" t="str">
        <f>VLOOKUP(MOD(P1073,20),太陽の紋章,2,FALSE)</f>
        <v>種</v>
      </c>
      <c r="T1073" s="96" t="s">
        <v>6682</v>
      </c>
    </row>
    <row r="1074" spans="1:20" ht="13.5" customHeight="1">
      <c r="A1074" s="50" t="str">
        <f>VLOOKUP(MOD(E1074,10),十干,2,FALSE)</f>
        <v>壬</v>
      </c>
      <c r="B1074" s="199" t="str">
        <f>VLOOKUP(MOD(E1074,12),十二支,3,FALSE)</f>
        <v xml:space="preserve">03 水 </v>
      </c>
      <c r="C1074" s="200" t="str">
        <f>VLOOKUP(F1074,星座,3,TRUE)</f>
        <v xml:space="preserve">12 海 </v>
      </c>
      <c r="D1074" s="531">
        <v>19043</v>
      </c>
      <c r="E1074" s="1">
        <f>IFERROR(YEAR(D1074),LEFT(D1074,4))</f>
        <v>1952</v>
      </c>
      <c r="F1074" s="1" t="str">
        <f>IF(ISTEXT(D1074),RIGHT(D1074,5),TEXT(D1074,"mm/dd"))</f>
        <v>02/19</v>
      </c>
      <c r="G1074" s="1">
        <f>SUM(MID(E1074,1,1),MID(E1074,2,1),MID(E1074,3,1),MID(E1074,4,1),MID(F1074,1,1),MID(F1074,2,1),MID(F1074,4,1),MID(F1074,5,1))</f>
        <v>29</v>
      </c>
      <c r="H1074" s="45">
        <f>IF(MOD(G1074,9)=0,9,MOD(G1074,9))</f>
        <v>2</v>
      </c>
      <c r="I1074" s="45" t="str">
        <f>IFERROR(MID("日月火水木金土",WEEKDAY(D1074),1),"")</f>
        <v>火</v>
      </c>
      <c r="J1074" s="304" t="s">
        <v>4555</v>
      </c>
      <c r="K1074" s="202" t="str">
        <f>VLOOKUP(F1074,石と花メイン,3,FALSE)</f>
        <v>◆柘榴石</v>
      </c>
      <c r="L1074" s="297" t="str">
        <f>VLOOKUP(F1074,石と花メイン,4,FALSE)</f>
        <v>木蓮【マグノリア】</v>
      </c>
      <c r="M1074" s="393">
        <f>IF(OR(MONTH(F1074)&lt;7,AND(MONTH(F1074)=7,DAY(F1074)&lt;=25)),
MOD(SUM((E1074-1901)*365,259),260),
MOD(SUM((E1074-1900)*365,259),260))</f>
        <v>154</v>
      </c>
      <c r="N1074" s="390">
        <f>IF(AND(MONTH(F1074)=7,DAY(F1074)&gt;25),1,
ROUNDDOWN((SUM(VLOOKUP(MONTH(F1074),D暦変換用数値,2,FALSE),DAY(F1074))/28)+1,0))</f>
        <v>8</v>
      </c>
      <c r="O1074" s="205">
        <f>IF(AND(MONTH(F1074)=7,DAY(F1074)&gt;25),DAY(F1074)-25,
MOD((SUM(VLOOKUP(MONTH(F1074),D暦変換用数値,2,FALSE),DAY(F1074))),28)+1)</f>
        <v>13</v>
      </c>
      <c r="P1074" s="406">
        <f>IF(OR(MONTH(F1074)&lt;7,AND(MONTH(F1074)=7,DAY(F1074)&lt;=25)),
MOD(SUM((E1074-1901)*365,(N1074-1)*28,O1074,258),260),
MOD(SUM((E1074-1900)*365,(N1074-1)*28,O1074,258),260))</f>
        <v>102</v>
      </c>
      <c r="Q1074" s="375" t="str">
        <f>VLOOKUP(MOD(P1074,4),色,2,FALSE)</f>
        <v>白い</v>
      </c>
      <c r="R1074" s="293" t="str">
        <f>VLOOKUP(MOD(P1074,13),銀河の音,2,FALSE)</f>
        <v>スペクトルの</v>
      </c>
      <c r="S1074" s="386" t="str">
        <f>VLOOKUP(MOD(P1074,20),太陽の紋章,2,FALSE)</f>
        <v>風</v>
      </c>
      <c r="T1074" s="103" t="s">
        <v>6465</v>
      </c>
    </row>
    <row r="1075" spans="1:20" ht="13.5" customHeight="1">
      <c r="A1075" s="50" t="str">
        <f>VLOOKUP(MOD(E1075,10),十干,2,FALSE)</f>
        <v>壬</v>
      </c>
      <c r="B1075" s="199" t="str">
        <f>VLOOKUP(MOD(E1075,12),十二支,3,FALSE)</f>
        <v xml:space="preserve">03 水 </v>
      </c>
      <c r="C1075" s="200" t="str">
        <f>VLOOKUP(F1075,星座,3,TRUE)</f>
        <v xml:space="preserve">12 海 </v>
      </c>
      <c r="D1075" s="531">
        <v>19044</v>
      </c>
      <c r="E1075" s="1">
        <f>IFERROR(YEAR(D1075),LEFT(D1075,4))</f>
        <v>1952</v>
      </c>
      <c r="F1075" s="1" t="str">
        <f>IF(ISTEXT(D1075),RIGHT(D1075,5),TEXT(D1075,"mm/dd"))</f>
        <v>02/20</v>
      </c>
      <c r="G1075" s="1">
        <f>SUM(MID(E1075,1,1),MID(E1075,2,1),MID(E1075,3,1),MID(E1075,4,1),MID(F1075,1,1),MID(F1075,2,1),MID(F1075,4,1),MID(F1075,5,1))</f>
        <v>21</v>
      </c>
      <c r="H1075" s="45">
        <f>IF(MOD(G1075,9)=0,9,MOD(G1075,9))</f>
        <v>3</v>
      </c>
      <c r="I1075" s="45" t="str">
        <f>IFERROR(MID("日月火水木金土",WEEKDAY(D1075),1),"")</f>
        <v>水</v>
      </c>
      <c r="J1075" s="304" t="s">
        <v>3491</v>
      </c>
      <c r="K1075" s="202" t="str">
        <f>VLOOKUP(F1075,石と花メイン,3,FALSE)</f>
        <v>◆翠玉</v>
      </c>
      <c r="L1075" s="297" t="str">
        <f>VLOOKUP(F1075,石と花メイン,4,FALSE)</f>
        <v>カルミア【アメリカ石楠花】</v>
      </c>
      <c r="M1075" s="393">
        <f>IF(OR(MONTH(F1075)&lt;7,AND(MONTH(F1075)=7,DAY(F1075)&lt;=25)),
MOD(SUM((E1075-1901)*365,259),260),
MOD(SUM((E1075-1900)*365,259),260))</f>
        <v>154</v>
      </c>
      <c r="N1075" s="390">
        <f>IF(AND(MONTH(F1075)=7,DAY(F1075)&gt;25),1,
ROUNDDOWN((SUM(VLOOKUP(MONTH(F1075),D暦変換用数値,2,FALSE),DAY(F1075))/28)+1,0))</f>
        <v>8</v>
      </c>
      <c r="O1075" s="205">
        <f>IF(AND(MONTH(F1075)=7,DAY(F1075)&gt;25),DAY(F1075)-25,
MOD((SUM(VLOOKUP(MONTH(F1075),D暦変換用数値,2,FALSE),DAY(F1075))),28)+1)</f>
        <v>14</v>
      </c>
      <c r="P1075" s="406">
        <f>IF(OR(MONTH(F1075)&lt;7,AND(MONTH(F1075)=7,DAY(F1075)&lt;=25)),
MOD(SUM((E1075-1901)*365,(N1075-1)*28,O1075,258),260),
MOD(SUM((E1075-1900)*365,(N1075-1)*28,O1075,258),260))</f>
        <v>103</v>
      </c>
      <c r="Q1075" s="374" t="str">
        <f>VLOOKUP(MOD(P1075,4),色,2,FALSE)</f>
        <v>青い</v>
      </c>
      <c r="R1075" s="292" t="str">
        <f>VLOOKUP(MOD(P1075,13),銀河の音,2,FALSE)</f>
        <v>水晶の</v>
      </c>
      <c r="S1075" s="385" t="str">
        <f>VLOOKUP(MOD(P1075,20),太陽の紋章,2,FALSE)</f>
        <v>夜</v>
      </c>
      <c r="T1075" s="97" t="s">
        <v>6466</v>
      </c>
    </row>
    <row r="1076" spans="1:20" ht="13.5" customHeight="1">
      <c r="A1076" s="50" t="str">
        <f>VLOOKUP(MOD(E1076,10),十干,2,FALSE)</f>
        <v>壬</v>
      </c>
      <c r="B1076" s="199" t="str">
        <f>VLOOKUP(MOD(E1076,12),十二支,3,FALSE)</f>
        <v xml:space="preserve">03 水 </v>
      </c>
      <c r="C1076" s="200" t="str">
        <f>VLOOKUP(F1076,星座,3,TRUE)</f>
        <v xml:space="preserve">12 海 </v>
      </c>
      <c r="D1076" s="531">
        <v>19045</v>
      </c>
      <c r="E1076" s="1">
        <f>IFERROR(YEAR(D1076),LEFT(D1076,4))</f>
        <v>1952</v>
      </c>
      <c r="F1076" s="1" t="str">
        <f>IF(ISTEXT(D1076),RIGHT(D1076,5),TEXT(D1076,"mm/dd"))</f>
        <v>02/21</v>
      </c>
      <c r="G1076" s="1">
        <f>SUM(MID(E1076,1,1),MID(E1076,2,1),MID(E1076,3,1),MID(E1076,4,1),MID(F1076,1,1),MID(F1076,2,1),MID(F1076,4,1),MID(F1076,5,1))</f>
        <v>22</v>
      </c>
      <c r="H1076" s="45">
        <f>IF(MOD(G1076,9)=0,9,MOD(G1076,9))</f>
        <v>4</v>
      </c>
      <c r="I1076" s="45" t="str">
        <f>IFERROR(MID("日月火水木金土",WEEKDAY(D1076),1),"")</f>
        <v>木</v>
      </c>
      <c r="J1076" s="304" t="s">
        <v>3492</v>
      </c>
      <c r="K1076" s="202" t="str">
        <f>VLOOKUP(F1076,石と花メイン,3,FALSE)</f>
        <v>◇金剛石</v>
      </c>
      <c r="L1076" s="297" t="str">
        <f>VLOOKUP(F1076,石と花メイン,4,FALSE)</f>
        <v>ネモフィラ【瑠璃唐草】</v>
      </c>
      <c r="M1076" s="393">
        <f>IF(OR(MONTH(F1076)&lt;7,AND(MONTH(F1076)=7,DAY(F1076)&lt;=25)),
MOD(SUM((E1076-1901)*365,259),260),
MOD(SUM((E1076-1900)*365,259),260))</f>
        <v>154</v>
      </c>
      <c r="N1076" s="390">
        <f>IF(AND(MONTH(F1076)=7,DAY(F1076)&gt;25),1,
ROUNDDOWN((SUM(VLOOKUP(MONTH(F1076),D暦変換用数値,2,FALSE),DAY(F1076))/28)+1,0))</f>
        <v>8</v>
      </c>
      <c r="O1076" s="205">
        <f>IF(AND(MONTH(F1076)=7,DAY(F1076)&gt;25),DAY(F1076)-25,
MOD((SUM(VLOOKUP(MONTH(F1076),D暦変換用数値,2,FALSE),DAY(F1076))),28)+1)</f>
        <v>15</v>
      </c>
      <c r="P1076" s="406">
        <f>IF(OR(MONTH(F1076)&lt;7,AND(MONTH(F1076)=7,DAY(F1076)&lt;=25)),
MOD(SUM((E1076-1901)*365,(N1076-1)*28,O1076,258),260),
MOD(SUM((E1076-1900)*365,(N1076-1)*28,O1076,258),260))</f>
        <v>104</v>
      </c>
      <c r="Q1076" s="373" t="str">
        <f>VLOOKUP(MOD(P1076,4),色,2,FALSE)</f>
        <v>黄色い</v>
      </c>
      <c r="R1076" s="291" t="str">
        <f>VLOOKUP(MOD(P1076,13),銀河の音,2,FALSE)</f>
        <v>宇宙の</v>
      </c>
      <c r="S1076" s="384" t="str">
        <f>VLOOKUP(MOD(P1076,20),太陽の紋章,2,FALSE)</f>
        <v>種</v>
      </c>
      <c r="T1076" s="93" t="s">
        <v>5008</v>
      </c>
    </row>
    <row r="1077" spans="1:20" ht="13.5" customHeight="1">
      <c r="A1077" s="50" t="str">
        <f>VLOOKUP(MOD(E1077,10),十干,2,FALSE)</f>
        <v>壬</v>
      </c>
      <c r="B1077" s="199" t="str">
        <f>VLOOKUP(MOD(E1077,12),十二支,3,FALSE)</f>
        <v xml:space="preserve">03 水 </v>
      </c>
      <c r="C1077" s="200" t="str">
        <f>VLOOKUP(F1077,星座,3,TRUE)</f>
        <v xml:space="preserve">12 海 </v>
      </c>
      <c r="D1077" s="531">
        <v>19046</v>
      </c>
      <c r="E1077" s="1">
        <f>IFERROR(YEAR(D1077),LEFT(D1077,4))</f>
        <v>1952</v>
      </c>
      <c r="F1077" s="1" t="str">
        <f>IF(ISTEXT(D1077),RIGHT(D1077,5),TEXT(D1077,"mm/dd"))</f>
        <v>02/22</v>
      </c>
      <c r="G1077" s="1">
        <f>SUM(MID(E1077,1,1),MID(E1077,2,1),MID(E1077,3,1),MID(E1077,4,1),MID(F1077,1,1),MID(F1077,2,1),MID(F1077,4,1),MID(F1077,5,1))</f>
        <v>23</v>
      </c>
      <c r="H1077" s="45">
        <f>IF(MOD(G1077,9)=0,9,MOD(G1077,9))</f>
        <v>5</v>
      </c>
      <c r="I1077" s="45" t="str">
        <f>IFERROR(MID("日月火水木金土",WEEKDAY(D1077),1),"")</f>
        <v>金</v>
      </c>
      <c r="J1077" s="304" t="s">
        <v>3493</v>
      </c>
      <c r="K1077" s="202" t="str">
        <f>VLOOKUP(F1077,石と花メイン,3,FALSE)</f>
        <v>◆青玉</v>
      </c>
      <c r="L1077" s="297" t="str">
        <f>VLOOKUP(F1077,石と花メイン,4,FALSE)</f>
        <v>ローダンセ【広葉の花簪】</v>
      </c>
      <c r="M1077" s="393">
        <f>IF(OR(MONTH(F1077)&lt;7,AND(MONTH(F1077)=7,DAY(F1077)&lt;=25)),
MOD(SUM((E1077-1901)*365,259),260),
MOD(SUM((E1077-1900)*365,259),260))</f>
        <v>154</v>
      </c>
      <c r="N1077" s="390">
        <f>IF(AND(MONTH(F1077)=7,DAY(F1077)&gt;25),1,
ROUNDDOWN((SUM(VLOOKUP(MONTH(F1077),D暦変換用数値,2,FALSE),DAY(F1077))/28)+1,0))</f>
        <v>8</v>
      </c>
      <c r="O1077" s="205">
        <f>IF(AND(MONTH(F1077)=7,DAY(F1077)&gt;25),DAY(F1077)-25,
MOD((SUM(VLOOKUP(MONTH(F1077),D暦変換用数値,2,FALSE),DAY(F1077))),28)+1)</f>
        <v>16</v>
      </c>
      <c r="P1077" s="406">
        <f>IF(OR(MONTH(F1077)&lt;7,AND(MONTH(F1077)=7,DAY(F1077)&lt;=25)),
MOD(SUM((E1077-1901)*365,(N1077-1)*28,O1077,258),260),
MOD(SUM((E1077-1900)*365,(N1077-1)*28,O1077,258),260))</f>
        <v>105</v>
      </c>
      <c r="Q1077" s="372" t="str">
        <f>VLOOKUP(MOD(P1077,4),色,2,FALSE)</f>
        <v>赤い</v>
      </c>
      <c r="R1077" s="290" t="str">
        <f>VLOOKUP(MOD(P1077,13),銀河の音,2,FALSE)</f>
        <v>磁気の</v>
      </c>
      <c r="S1077" s="383" t="str">
        <f>VLOOKUP(MOD(P1077,20),太陽の紋章,2,FALSE)</f>
        <v>蛇</v>
      </c>
      <c r="T1077" s="98" t="s">
        <v>3736</v>
      </c>
    </row>
    <row r="1078" spans="1:20" ht="13.5" customHeight="1">
      <c r="A1078" s="50" t="str">
        <f>VLOOKUP(MOD(E1078,10),十干,2,FALSE)</f>
        <v>壬</v>
      </c>
      <c r="B1078" s="199" t="str">
        <f>VLOOKUP(MOD(E1078,12),十二支,3,FALSE)</f>
        <v xml:space="preserve">03 水 </v>
      </c>
      <c r="C1078" s="200" t="str">
        <f>VLOOKUP(F1078,星座,3,TRUE)</f>
        <v xml:space="preserve">12 海 </v>
      </c>
      <c r="D1078" s="531">
        <v>19047</v>
      </c>
      <c r="E1078" s="1">
        <f>IFERROR(YEAR(D1078),LEFT(D1078,4))</f>
        <v>1952</v>
      </c>
      <c r="F1078" s="1" t="str">
        <f>IF(ISTEXT(D1078),RIGHT(D1078,5),TEXT(D1078,"mm/dd"))</f>
        <v>02/23</v>
      </c>
      <c r="G1078" s="1">
        <f>SUM(MID(E1078,1,1),MID(E1078,2,1),MID(E1078,3,1),MID(E1078,4,1),MID(F1078,1,1),MID(F1078,2,1),MID(F1078,4,1),MID(F1078,5,1))</f>
        <v>24</v>
      </c>
      <c r="H1078" s="45">
        <f>IF(MOD(G1078,9)=0,9,MOD(G1078,9))</f>
        <v>6</v>
      </c>
      <c r="I1078" s="45" t="str">
        <f>IFERROR(MID("日月火水木金土",WEEKDAY(D1078),1),"")</f>
        <v>土</v>
      </c>
      <c r="J1078" s="304" t="s">
        <v>3494</v>
      </c>
      <c r="K1078" s="202" t="str">
        <f>VLOOKUP(F1078,石と花メイン,3,FALSE)</f>
        <v>◆柘榴石</v>
      </c>
      <c r="L1078" s="297" t="str">
        <f>VLOOKUP(F1078,石と花メイン,4,FALSE)</f>
        <v>辛夷【山蘭】</v>
      </c>
      <c r="M1078" s="393">
        <f>IF(OR(MONTH(F1078)&lt;7,AND(MONTH(F1078)=7,DAY(F1078)&lt;=25)),
MOD(SUM((E1078-1901)*365,259),260),
MOD(SUM((E1078-1900)*365,259),260))</f>
        <v>154</v>
      </c>
      <c r="N1078" s="390">
        <f>IF(AND(MONTH(F1078)=7,DAY(F1078)&gt;25),1,
ROUNDDOWN((SUM(VLOOKUP(MONTH(F1078),D暦変換用数値,2,FALSE),DAY(F1078))/28)+1,0))</f>
        <v>8</v>
      </c>
      <c r="O1078" s="205">
        <f>IF(AND(MONTH(F1078)=7,DAY(F1078)&gt;25),DAY(F1078)-25,
MOD((SUM(VLOOKUP(MONTH(F1078),D暦変換用数値,2,FALSE),DAY(F1078))),28)+1)</f>
        <v>17</v>
      </c>
      <c r="P1078" s="406">
        <f>IF(OR(MONTH(F1078)&lt;7,AND(MONTH(F1078)=7,DAY(F1078)&lt;=25)),
MOD(SUM((E1078-1901)*365,(N1078-1)*28,O1078,258),260),
MOD(SUM((E1078-1900)*365,(N1078-1)*28,O1078,258),260))</f>
        <v>106</v>
      </c>
      <c r="Q1078" s="375" t="str">
        <f>VLOOKUP(MOD(P1078,4),色,2,FALSE)</f>
        <v>白い</v>
      </c>
      <c r="R1078" s="293" t="str">
        <f>VLOOKUP(MOD(P1078,13),銀河の音,2,FALSE)</f>
        <v>月の</v>
      </c>
      <c r="S1078" s="386" t="str">
        <f>VLOOKUP(MOD(P1078,20),太陽の紋章,2,FALSE)</f>
        <v>世界の橋渡し</v>
      </c>
      <c r="T1078" s="98" t="s">
        <v>3736</v>
      </c>
    </row>
    <row r="1079" spans="1:20" ht="13.5" customHeight="1">
      <c r="A1079" s="50" t="str">
        <f>VLOOKUP(MOD(E1079,10),十干,2,FALSE)</f>
        <v>壬</v>
      </c>
      <c r="B1079" s="199" t="str">
        <f>VLOOKUP(MOD(E1079,12),十二支,3,FALSE)</f>
        <v xml:space="preserve">03 水 </v>
      </c>
      <c r="C1079" s="200" t="str">
        <f>VLOOKUP(F1079,星座,3,TRUE)</f>
        <v xml:space="preserve">12 海 </v>
      </c>
      <c r="D1079" s="531">
        <v>19051</v>
      </c>
      <c r="E1079" s="1">
        <f>IFERROR(YEAR(D1079),LEFT(D1079,4))</f>
        <v>1952</v>
      </c>
      <c r="F1079" s="1" t="str">
        <f>IF(ISTEXT(D1079),RIGHT(D1079,5),TEXT(D1079,"mm/dd"))</f>
        <v>02/27</v>
      </c>
      <c r="G1079" s="1">
        <f>SUM(MID(E1079,1,1),MID(E1079,2,1),MID(E1079,3,1),MID(E1079,4,1),MID(F1079,1,1),MID(F1079,2,1),MID(F1079,4,1),MID(F1079,5,1))</f>
        <v>28</v>
      </c>
      <c r="H1079" s="45">
        <f>IF(MOD(G1079,9)=0,9,MOD(G1079,9))</f>
        <v>1</v>
      </c>
      <c r="I1079" s="45" t="str">
        <f>IFERROR(MID("日月火水木金土",WEEKDAY(D1079),1),"")</f>
        <v>水</v>
      </c>
      <c r="J1079" s="304" t="s">
        <v>3495</v>
      </c>
      <c r="K1079" s="202" t="str">
        <f>VLOOKUP(F1079,石と花メイン,3,FALSE)</f>
        <v>○真珠</v>
      </c>
      <c r="L1079" s="297" t="str">
        <f>VLOOKUP(F1079,石と花メイン,4,FALSE)</f>
        <v>大甘菜【オーニソガラム】</v>
      </c>
      <c r="M1079" s="393">
        <f>IF(OR(MONTH(F1079)&lt;7,AND(MONTH(F1079)=7,DAY(F1079)&lt;=25)),
MOD(SUM((E1079-1901)*365,259),260),
MOD(SUM((E1079-1900)*365,259),260))</f>
        <v>154</v>
      </c>
      <c r="N1079" s="390">
        <f>IF(AND(MONTH(F1079)=7,DAY(F1079)&gt;25),1,
ROUNDDOWN((SUM(VLOOKUP(MONTH(F1079),D暦変換用数値,2,FALSE),DAY(F1079))/28)+1,0))</f>
        <v>8</v>
      </c>
      <c r="O1079" s="205">
        <f>IF(AND(MONTH(F1079)=7,DAY(F1079)&gt;25),DAY(F1079)-25,
MOD((SUM(VLOOKUP(MONTH(F1079),D暦変換用数値,2,FALSE),DAY(F1079))),28)+1)</f>
        <v>21</v>
      </c>
      <c r="P1079" s="406">
        <f>IF(OR(MONTH(F1079)&lt;7,AND(MONTH(F1079)=7,DAY(F1079)&lt;=25)),
MOD(SUM((E1079-1901)*365,(N1079-1)*28,O1079,258),260),
MOD(SUM((E1079-1900)*365,(N1079-1)*28,O1079,258),260))</f>
        <v>110</v>
      </c>
      <c r="Q1079" s="375" t="str">
        <f>VLOOKUP(MOD(P1079,4),色,2,FALSE)</f>
        <v>白い</v>
      </c>
      <c r="R1079" s="293" t="str">
        <f>VLOOKUP(MOD(P1079,13),銀河の音,2,FALSE)</f>
        <v>律動の</v>
      </c>
      <c r="S1079" s="386" t="str">
        <f>VLOOKUP(MOD(P1079,20),太陽の紋章,2,FALSE)</f>
        <v>犬</v>
      </c>
      <c r="T1079" s="98" t="s">
        <v>3736</v>
      </c>
    </row>
    <row r="1080" spans="1:20" ht="13.5" customHeight="1">
      <c r="A1080" s="50" t="str">
        <f>VLOOKUP(MOD(E1080,10),十干,2,FALSE)</f>
        <v>壬</v>
      </c>
      <c r="B1080" s="199" t="str">
        <f>VLOOKUP(MOD(E1080,12),十二支,3,FALSE)</f>
        <v xml:space="preserve">03 水 </v>
      </c>
      <c r="C1080" s="201" t="str">
        <f>VLOOKUP(F1080,星座,3,TRUE)</f>
        <v xml:space="preserve">12 海 </v>
      </c>
      <c r="D1080" s="531">
        <v>19054</v>
      </c>
      <c r="E1080" s="1">
        <f>IFERROR(YEAR(D1080),LEFT(D1080,4))</f>
        <v>1952</v>
      </c>
      <c r="F1080" s="1" t="str">
        <f>IF(ISTEXT(D1080),RIGHT(D1080,5),TEXT(D1080,"mm/dd"))</f>
        <v>03/01</v>
      </c>
      <c r="G1080" s="39">
        <f>SUM(MID(E1080,1,1),MID(E1080,2,1),MID(E1080,3,1),MID(E1080,4,1),MID(F1080,1,1),MID(F1080,2,1),MID(F1080,4,1),MID(F1080,5,1))</f>
        <v>21</v>
      </c>
      <c r="H1080" s="41">
        <f>IF(MOD(G1080,9)=0,9,MOD(G1080,9))</f>
        <v>3</v>
      </c>
      <c r="I1080" s="45" t="str">
        <f>IFERROR(MID("日月火水木金土",WEEKDAY(D1080),1),"")</f>
        <v>土</v>
      </c>
      <c r="J1080" s="304" t="s">
        <v>3496</v>
      </c>
      <c r="K1080" s="202" t="str">
        <f>VLOOKUP(F1080,石と花メイン,3,FALSE)</f>
        <v>■血碧玉</v>
      </c>
      <c r="L1080" s="297" t="str">
        <f>VLOOKUP(F1080,石と花メイン,4,FALSE)</f>
        <v>杏【唐桃】</v>
      </c>
      <c r="M1080" s="393">
        <f>IF(OR(MONTH(F1080)&lt;7,AND(MONTH(F1080)=7,DAY(F1080)&lt;=25)),
MOD(SUM((E1080-1901)*365,259),260),
MOD(SUM((E1080-1900)*365,259),260))</f>
        <v>154</v>
      </c>
      <c r="N1080" s="390">
        <f>IF(AND(MONTH(F1080)=7,DAY(F1080)&gt;25),1,
ROUNDDOWN((SUM(VLOOKUP(MONTH(F1080),D暦変換用数値,2,FALSE),DAY(F1080))/28)+1,0))</f>
        <v>8</v>
      </c>
      <c r="O1080" s="205">
        <f>IF(AND(MONTH(F1080)=7,DAY(F1080)&gt;25),DAY(F1080)-25,
MOD((SUM(VLOOKUP(MONTH(F1080),D暦変換用数値,2,FALSE),DAY(F1080))),28)+1)</f>
        <v>23</v>
      </c>
      <c r="P1080" s="406">
        <f>IF(OR(MONTH(F1080)&lt;7,AND(MONTH(F1080)=7,DAY(F1080)&lt;=25)),
MOD(SUM((E1080-1901)*365,(N1080-1)*28,O1080,258),260),
MOD(SUM((E1080-1900)*365,(N1080-1)*28,O1080,258),260))</f>
        <v>112</v>
      </c>
      <c r="Q1080" s="373" t="str">
        <f>VLOOKUP(MOD(P1080,4),色,2,FALSE)</f>
        <v>黄色い</v>
      </c>
      <c r="R1080" s="291" t="str">
        <f>VLOOKUP(MOD(P1080,13),銀河の音,2,FALSE)</f>
        <v>銀河の</v>
      </c>
      <c r="S1080" s="384" t="str">
        <f>VLOOKUP(MOD(P1080,20),太陽の紋章,2,FALSE)</f>
        <v>人</v>
      </c>
      <c r="T1080" s="98" t="s">
        <v>3736</v>
      </c>
    </row>
    <row r="1081" spans="1:20" ht="13.5" customHeight="1">
      <c r="A1081" s="50" t="str">
        <f>VLOOKUP(MOD(E1081,10),十干,2,FALSE)</f>
        <v>壬</v>
      </c>
      <c r="B1081" s="199" t="str">
        <f>VLOOKUP(MOD(E1081,12),十二支,3,FALSE)</f>
        <v xml:space="preserve">03 水 </v>
      </c>
      <c r="C1081" s="200" t="str">
        <f>VLOOKUP(F1081,星座,3,TRUE)</f>
        <v xml:space="preserve">12 海 </v>
      </c>
      <c r="D1081" s="531">
        <v>19070</v>
      </c>
      <c r="E1081" s="1">
        <f>IFERROR(YEAR(D1081),LEFT(D1081,4))</f>
        <v>1952</v>
      </c>
      <c r="F1081" s="1" t="str">
        <f>IF(ISTEXT(D1081),RIGHT(D1081,5),TEXT(D1081,"mm/dd"))</f>
        <v>03/17</v>
      </c>
      <c r="G1081" s="1">
        <f>SUM(MID(E1081,1,1),MID(E1081,2,1),MID(E1081,3,1),MID(E1081,4,1),MID(F1081,1,1),MID(F1081,2,1),MID(F1081,4,1),MID(F1081,5,1))</f>
        <v>28</v>
      </c>
      <c r="H1081" s="45">
        <f>IF(MOD(G1081,9)=0,9,MOD(G1081,9))</f>
        <v>1</v>
      </c>
      <c r="I1081" s="45" t="str">
        <f>IFERROR(MID("日月火水木金土",WEEKDAY(D1081),1),"")</f>
        <v>月</v>
      </c>
      <c r="J1081" s="304" t="s">
        <v>1734</v>
      </c>
      <c r="K1081" s="202" t="str">
        <f>VLOOKUP(F1081,石と花メイン,3,FALSE)</f>
        <v>◆翠玉</v>
      </c>
      <c r="L1081" s="297" t="str">
        <f>VLOOKUP(F1081,石と花メイン,4,FALSE)</f>
        <v>豌豆</v>
      </c>
      <c r="M1081" s="393">
        <f>IF(OR(MONTH(F1081)&lt;7,AND(MONTH(F1081)=7,DAY(F1081)&lt;=25)),
MOD(SUM((E1081-1901)*365,259),260),
MOD(SUM((E1081-1900)*365,259),260))</f>
        <v>154</v>
      </c>
      <c r="N1081" s="390">
        <f>IF(AND(MONTH(F1081)=7,DAY(F1081)&gt;25),1,
ROUNDDOWN((SUM(VLOOKUP(MONTH(F1081),D暦変換用数値,2,FALSE),DAY(F1081))/28)+1,0))</f>
        <v>9</v>
      </c>
      <c r="O1081" s="205">
        <f>IF(AND(MONTH(F1081)=7,DAY(F1081)&gt;25),DAY(F1081)-25,
MOD((SUM(VLOOKUP(MONTH(F1081),D暦変換用数値,2,FALSE),DAY(F1081))),28)+1)</f>
        <v>11</v>
      </c>
      <c r="P1081" s="406">
        <f>IF(OR(MONTH(F1081)&lt;7,AND(MONTH(F1081)=7,DAY(F1081)&lt;=25)),
MOD(SUM((E1081-1901)*365,(N1081-1)*28,O1081,258),260),
MOD(SUM((E1081-1900)*365,(N1081-1)*28,O1081,258),260))</f>
        <v>128</v>
      </c>
      <c r="Q1081" s="373" t="str">
        <f>VLOOKUP(MOD(P1081,4),色,2,FALSE)</f>
        <v>黄色い</v>
      </c>
      <c r="R1081" s="291" t="str">
        <f>VLOOKUP(MOD(P1081,13),銀河の音,2,FALSE)</f>
        <v>スペクトルの</v>
      </c>
      <c r="S1081" s="384" t="str">
        <f>VLOOKUP(MOD(P1081,20),太陽の紋章,2,FALSE)</f>
        <v>星</v>
      </c>
      <c r="T1081" s="99" t="s">
        <v>7407</v>
      </c>
    </row>
    <row r="1082" spans="1:20" ht="13.5" customHeight="1">
      <c r="A1082" s="50" t="str">
        <f>VLOOKUP(MOD(E1082,10),十干,2,FALSE)</f>
        <v>甲</v>
      </c>
      <c r="B1082" s="199" t="str">
        <f>VLOOKUP(MOD(E1082,12),十二支,3,FALSE)</f>
        <v xml:space="preserve">03 水 </v>
      </c>
      <c r="C1082" s="200" t="str">
        <f>VLOOKUP(F1082,星座,3,TRUE)</f>
        <v xml:space="preserve">12 海 </v>
      </c>
      <c r="D1082" s="531">
        <v>23427</v>
      </c>
      <c r="E1082" s="1">
        <f>IFERROR(YEAR(D1082),LEFT(D1082,4))</f>
        <v>1964</v>
      </c>
      <c r="F1082" s="1" t="str">
        <f>IF(ISTEXT(D1082),RIGHT(D1082,5),TEXT(D1082,"mm/dd"))</f>
        <v>02/20</v>
      </c>
      <c r="G1082" s="1">
        <f>SUM(MID(E1082,1,1),MID(E1082,2,1),MID(E1082,3,1),MID(E1082,4,1),MID(F1082,1,1),MID(F1082,2,1),MID(F1082,4,1),MID(F1082,5,1))</f>
        <v>24</v>
      </c>
      <c r="H1082" s="45">
        <f>IF(MOD(G1082,9)=0,9,MOD(G1082,9))</f>
        <v>6</v>
      </c>
      <c r="I1082" s="45" t="str">
        <f>IFERROR(MID("日月火水木金土",WEEKDAY(D1082),1),"")</f>
        <v>木</v>
      </c>
      <c r="J1082" s="304" t="s">
        <v>1735</v>
      </c>
      <c r="K1082" s="202" t="str">
        <f>VLOOKUP(F1082,石と花メイン,3,FALSE)</f>
        <v>◆翠玉</v>
      </c>
      <c r="L1082" s="297" t="str">
        <f>VLOOKUP(F1082,石と花メイン,4,FALSE)</f>
        <v>カルミア【アメリカ石楠花】</v>
      </c>
      <c r="M1082" s="393">
        <f>IF(OR(MONTH(F1082)&lt;7,AND(MONTH(F1082)=7,DAY(F1082)&lt;=25)),
MOD(SUM((E1082-1901)*365,259),260),
MOD(SUM((E1082-1900)*365,259),260))</f>
        <v>114</v>
      </c>
      <c r="N1082" s="390">
        <f>IF(AND(MONTH(F1082)=7,DAY(F1082)&gt;25),1,
ROUNDDOWN((SUM(VLOOKUP(MONTH(F1082),D暦変換用数値,2,FALSE),DAY(F1082))/28)+1,0))</f>
        <v>8</v>
      </c>
      <c r="O1082" s="205">
        <f>IF(AND(MONTH(F1082)=7,DAY(F1082)&gt;25),DAY(F1082)-25,
MOD((SUM(VLOOKUP(MONTH(F1082),D暦変換用数値,2,FALSE),DAY(F1082))),28)+1)</f>
        <v>14</v>
      </c>
      <c r="P1082" s="406">
        <f>IF(OR(MONTH(F1082)&lt;7,AND(MONTH(F1082)=7,DAY(F1082)&lt;=25)),
MOD(SUM((E1082-1901)*365,(N1082-1)*28,O1082,258),260),
MOD(SUM((E1082-1900)*365,(N1082-1)*28,O1082,258),260))</f>
        <v>63</v>
      </c>
      <c r="Q1082" s="374" t="str">
        <f>VLOOKUP(MOD(P1082,4),色,2,FALSE)</f>
        <v>青い</v>
      </c>
      <c r="R1082" s="292" t="str">
        <f>VLOOKUP(MOD(P1082,13),銀河の音,2,FALSE)</f>
        <v>スペクトルの</v>
      </c>
      <c r="S1082" s="385" t="str">
        <f>VLOOKUP(MOD(P1082,20),太陽の紋章,2,FALSE)</f>
        <v>夜</v>
      </c>
      <c r="T1082" s="98" t="s">
        <v>3736</v>
      </c>
    </row>
    <row r="1083" spans="1:20" ht="13.5" customHeight="1">
      <c r="A1083" s="50" t="str">
        <f>VLOOKUP(MOD(E1083,10),十干,2,FALSE)</f>
        <v>甲</v>
      </c>
      <c r="B1083" s="199" t="str">
        <f>VLOOKUP(MOD(E1083,12),十二支,3,FALSE)</f>
        <v xml:space="preserve">03 水 </v>
      </c>
      <c r="C1083" s="200" t="str">
        <f>VLOOKUP(F1083,星座,3,TRUE)</f>
        <v xml:space="preserve">12 海 </v>
      </c>
      <c r="D1083" s="531">
        <v>23428</v>
      </c>
      <c r="E1083" s="1">
        <f>IFERROR(YEAR(D1083),LEFT(D1083,4))</f>
        <v>1964</v>
      </c>
      <c r="F1083" s="1" t="str">
        <f>IF(ISTEXT(D1083),RIGHT(D1083,5),TEXT(D1083,"mm/dd"))</f>
        <v>02/21</v>
      </c>
      <c r="G1083" s="1">
        <f>SUM(MID(E1083,1,1),MID(E1083,2,1),MID(E1083,3,1),MID(E1083,4,1),MID(F1083,1,1),MID(F1083,2,1),MID(F1083,4,1),MID(F1083,5,1))</f>
        <v>25</v>
      </c>
      <c r="H1083" s="45">
        <f>IF(MOD(G1083,9)=0,9,MOD(G1083,9))</f>
        <v>7</v>
      </c>
      <c r="I1083" s="45" t="str">
        <f>IFERROR(MID("日月火水木金土",WEEKDAY(D1083),1),"")</f>
        <v>金</v>
      </c>
      <c r="J1083" s="304" t="s">
        <v>1736</v>
      </c>
      <c r="K1083" s="202" t="str">
        <f>VLOOKUP(F1083,石と花メイン,3,FALSE)</f>
        <v>◇金剛石</v>
      </c>
      <c r="L1083" s="297" t="str">
        <f>VLOOKUP(F1083,石と花メイン,4,FALSE)</f>
        <v>ネモフィラ【瑠璃唐草】</v>
      </c>
      <c r="M1083" s="393">
        <f>IF(OR(MONTH(F1083)&lt;7,AND(MONTH(F1083)=7,DAY(F1083)&lt;=25)),
MOD(SUM((E1083-1901)*365,259),260),
MOD(SUM((E1083-1900)*365,259),260))</f>
        <v>114</v>
      </c>
      <c r="N1083" s="390">
        <f>IF(AND(MONTH(F1083)=7,DAY(F1083)&gt;25),1,
ROUNDDOWN((SUM(VLOOKUP(MONTH(F1083),D暦変換用数値,2,FALSE),DAY(F1083))/28)+1,0))</f>
        <v>8</v>
      </c>
      <c r="O1083" s="205">
        <f>IF(AND(MONTH(F1083)=7,DAY(F1083)&gt;25),DAY(F1083)-25,
MOD((SUM(VLOOKUP(MONTH(F1083),D暦変換用数値,2,FALSE),DAY(F1083))),28)+1)</f>
        <v>15</v>
      </c>
      <c r="P1083" s="406">
        <f>IF(OR(MONTH(F1083)&lt;7,AND(MONTH(F1083)=7,DAY(F1083)&lt;=25)),
MOD(SUM((E1083-1901)*365,(N1083-1)*28,O1083,258),260),
MOD(SUM((E1083-1900)*365,(N1083-1)*28,O1083,258),260))</f>
        <v>64</v>
      </c>
      <c r="Q1083" s="373" t="str">
        <f>VLOOKUP(MOD(P1083,4),色,2,FALSE)</f>
        <v>黄色い</v>
      </c>
      <c r="R1083" s="291" t="str">
        <f>VLOOKUP(MOD(P1083,13),銀河の音,2,FALSE)</f>
        <v>水晶の</v>
      </c>
      <c r="S1083" s="384" t="str">
        <f>VLOOKUP(MOD(P1083,20),太陽の紋章,2,FALSE)</f>
        <v>種</v>
      </c>
      <c r="T1083" s="98" t="s">
        <v>3736</v>
      </c>
    </row>
    <row r="1084" spans="1:20" ht="13.5" customHeight="1">
      <c r="A1084" s="50" t="str">
        <f>VLOOKUP(MOD(E1084,10),十干,2,FALSE)</f>
        <v>甲</v>
      </c>
      <c r="B1084" s="199" t="str">
        <f>VLOOKUP(MOD(E1084,12),十二支,3,FALSE)</f>
        <v xml:space="preserve">03 水 </v>
      </c>
      <c r="C1084" s="200" t="str">
        <f>VLOOKUP(F1084,星座,3,TRUE)</f>
        <v xml:space="preserve">12 海 </v>
      </c>
      <c r="D1084" s="531">
        <v>23445</v>
      </c>
      <c r="E1084" s="1">
        <f>IFERROR(YEAR(D1084),LEFT(D1084,4))</f>
        <v>1964</v>
      </c>
      <c r="F1084" s="1" t="str">
        <f>IF(ISTEXT(D1084),RIGHT(D1084,5),TEXT(D1084,"mm/dd"))</f>
        <v>03/09</v>
      </c>
      <c r="G1084" s="1">
        <f>SUM(MID(E1084,1,1),MID(E1084,2,1),MID(E1084,3,1),MID(E1084,4,1),MID(F1084,1,1),MID(F1084,2,1),MID(F1084,4,1),MID(F1084,5,1))</f>
        <v>32</v>
      </c>
      <c r="H1084" s="45">
        <f>IF(MOD(G1084,9)=0,9,MOD(G1084,9))</f>
        <v>5</v>
      </c>
      <c r="I1084" s="45" t="str">
        <f>IFERROR(MID("日月火水木金土",WEEKDAY(D1084),1),"")</f>
        <v>月</v>
      </c>
      <c r="J1084" s="304" t="s">
        <v>1737</v>
      </c>
      <c r="K1084" s="202" t="str">
        <f>VLOOKUP(F1084,石と花メイン,3,FALSE)</f>
        <v>◆猫目石</v>
      </c>
      <c r="L1084" s="297" t="str">
        <f>VLOOKUP(F1084,石と花メイン,4,FALSE)</f>
        <v>馬酔木</v>
      </c>
      <c r="M1084" s="393">
        <f>IF(OR(MONTH(F1084)&lt;7,AND(MONTH(F1084)=7,DAY(F1084)&lt;=25)),
MOD(SUM((E1084-1901)*365,259),260),
MOD(SUM((E1084-1900)*365,259),260))</f>
        <v>114</v>
      </c>
      <c r="N1084" s="390">
        <f>IF(AND(MONTH(F1084)=7,DAY(F1084)&gt;25),1,
ROUNDDOWN((SUM(VLOOKUP(MONTH(F1084),D暦変換用数値,2,FALSE),DAY(F1084))/28)+1,0))</f>
        <v>9</v>
      </c>
      <c r="O1084" s="205">
        <f>IF(AND(MONTH(F1084)=7,DAY(F1084)&gt;25),DAY(F1084)-25,
MOD((SUM(VLOOKUP(MONTH(F1084),D暦変換用数値,2,FALSE),DAY(F1084))),28)+1)</f>
        <v>3</v>
      </c>
      <c r="P1084" s="406">
        <f>IF(OR(MONTH(F1084)&lt;7,AND(MONTH(F1084)=7,DAY(F1084)&lt;=25)),
MOD(SUM((E1084-1901)*365,(N1084-1)*28,O1084,258),260),
MOD(SUM((E1084-1900)*365,(N1084-1)*28,O1084,258),260))</f>
        <v>80</v>
      </c>
      <c r="Q1084" s="373" t="str">
        <f>VLOOKUP(MOD(P1084,4),色,2,FALSE)</f>
        <v>黄色い</v>
      </c>
      <c r="R1084" s="291" t="str">
        <f>VLOOKUP(MOD(P1084,13),銀河の音,2,FALSE)</f>
        <v>月の</v>
      </c>
      <c r="S1084" s="384" t="str">
        <f>VLOOKUP(MOD(P1084,20),太陽の紋章,2,FALSE)</f>
        <v>太陽</v>
      </c>
      <c r="T1084" s="105" t="s">
        <v>8450</v>
      </c>
    </row>
    <row r="1085" spans="1:20" ht="13.5" customHeight="1">
      <c r="A1085" s="50" t="str">
        <f>VLOOKUP(MOD(E1085,10),十干,2,FALSE)</f>
        <v>甲</v>
      </c>
      <c r="B1085" s="199" t="str">
        <f>VLOOKUP(MOD(E1085,12),十二支,3,FALSE)</f>
        <v xml:space="preserve">03 水 </v>
      </c>
      <c r="C1085" s="200" t="str">
        <f>VLOOKUP(F1085,星座,3,TRUE)</f>
        <v xml:space="preserve">12 海 </v>
      </c>
      <c r="D1085" s="531">
        <v>23452</v>
      </c>
      <c r="E1085" s="1">
        <f>IFERROR(YEAR(D1085),LEFT(D1085,4))</f>
        <v>1964</v>
      </c>
      <c r="F1085" s="1" t="str">
        <f>IF(ISTEXT(D1085),RIGHT(D1085,5),TEXT(D1085,"mm/dd"))</f>
        <v>03/16</v>
      </c>
      <c r="G1085" s="1">
        <f>SUM(MID(E1085,1,1),MID(E1085,2,1),MID(E1085,3,1),MID(E1085,4,1),MID(F1085,1,1),MID(F1085,2,1),MID(F1085,4,1),MID(F1085,5,1))</f>
        <v>30</v>
      </c>
      <c r="H1085" s="45">
        <f>IF(MOD(G1085,9)=0,9,MOD(G1085,9))</f>
        <v>3</v>
      </c>
      <c r="I1085" s="45" t="str">
        <f>IFERROR(MID("日月火水木金土",WEEKDAY(D1085),1),"")</f>
        <v>月</v>
      </c>
      <c r="J1085" s="304" t="s">
        <v>1738</v>
      </c>
      <c r="K1085" s="202" t="str">
        <f>VLOOKUP(F1085,石と花メイン,3,FALSE)</f>
        <v>◆藍玉</v>
      </c>
      <c r="L1085" s="297" t="str">
        <f>VLOOKUP(F1085,石と花メイン,4,FALSE)</f>
        <v>薄荷【ミント】</v>
      </c>
      <c r="M1085" s="393">
        <f>IF(OR(MONTH(F1085)&lt;7,AND(MONTH(F1085)=7,DAY(F1085)&lt;=25)),
MOD(SUM((E1085-1901)*365,259),260),
MOD(SUM((E1085-1900)*365,259),260))</f>
        <v>114</v>
      </c>
      <c r="N1085" s="390">
        <f>IF(AND(MONTH(F1085)=7,DAY(F1085)&gt;25),1,
ROUNDDOWN((SUM(VLOOKUP(MONTH(F1085),D暦変換用数値,2,FALSE),DAY(F1085))/28)+1,0))</f>
        <v>9</v>
      </c>
      <c r="O1085" s="205">
        <f>IF(AND(MONTH(F1085)=7,DAY(F1085)&gt;25),DAY(F1085)-25,
MOD((SUM(VLOOKUP(MONTH(F1085),D暦変換用数値,2,FALSE),DAY(F1085))),28)+1)</f>
        <v>10</v>
      </c>
      <c r="P1085" s="406">
        <f>IF(OR(MONTH(F1085)&lt;7,AND(MONTH(F1085)=7,DAY(F1085)&lt;=25)),
MOD(SUM((E1085-1901)*365,(N1085-1)*28,O1085,258),260),
MOD(SUM((E1085-1900)*365,(N1085-1)*28,O1085,258),260))</f>
        <v>87</v>
      </c>
      <c r="Q1085" s="374" t="str">
        <f>VLOOKUP(MOD(P1085,4),色,2,FALSE)</f>
        <v>青い</v>
      </c>
      <c r="R1085" s="292" t="str">
        <f>VLOOKUP(MOD(P1085,13),銀河の音,2,FALSE)</f>
        <v>太陽の</v>
      </c>
      <c r="S1085" s="385" t="str">
        <f>VLOOKUP(MOD(P1085,20),太陽の紋章,2,FALSE)</f>
        <v>手</v>
      </c>
      <c r="T1085" s="98" t="s">
        <v>3736</v>
      </c>
    </row>
    <row r="1086" spans="1:20" ht="13.5" customHeight="1">
      <c r="A1086" s="334" t="str">
        <f>VLOOKUP(MOD(E1086,10),十干,2,FALSE)</f>
        <v>甲</v>
      </c>
      <c r="B1086" s="331" t="str">
        <f>VLOOKUP(MOD(E1086,12),十二支,3,FALSE)</f>
        <v xml:space="preserve">03 水 </v>
      </c>
      <c r="C1086" s="332" t="str">
        <f>VLOOKUP(F1086,星座,3,TRUE)</f>
        <v xml:space="preserve">12 海 </v>
      </c>
      <c r="D1086" s="534">
        <v>23455</v>
      </c>
      <c r="E1086" s="131">
        <f>IFERROR(YEAR(D1086),LEFT(D1086,4))</f>
        <v>1964</v>
      </c>
      <c r="F1086" s="131" t="str">
        <f>IF(ISTEXT(D1086),RIGHT(D1086,5),TEXT(D1086,"mm/dd"))</f>
        <v>03/19</v>
      </c>
      <c r="G1086" s="131">
        <f>SUM(MID(E1086,1,1),MID(E1086,2,1),MID(E1086,3,1),MID(E1086,4,1),MID(F1086,1,1),MID(F1086,2,1),MID(F1086,4,1),MID(F1086,5,1))</f>
        <v>33</v>
      </c>
      <c r="H1086" s="131">
        <f>IF(MOD(G1086,9)=0,9,MOD(G1086,9))</f>
        <v>6</v>
      </c>
      <c r="I1086" s="131" t="str">
        <f>IFERROR(MID("日月火水木金土",WEEKDAY(D1086),1),"")</f>
        <v>木</v>
      </c>
      <c r="J1086" s="306" t="s">
        <v>8403</v>
      </c>
      <c r="K1086" s="335" t="str">
        <f>VLOOKUP(F1086,石と花メイン,3,FALSE)</f>
        <v>○真珠</v>
      </c>
      <c r="L1086" s="302" t="str">
        <f>VLOOKUP(F1086,石と花メイン,4,FALSE)</f>
        <v>雛芥子/雛罌粟【ポピー】</v>
      </c>
      <c r="M1086" s="396">
        <f>IF(OR(MONTH(F1086)&lt;7,AND(MONTH(F1086)=7,DAY(F1086)&lt;=25)),
MOD(SUM((E1086-1901)*365,259),260),
MOD(SUM((E1086-1900)*365,259),260))</f>
        <v>114</v>
      </c>
      <c r="N1086" s="335">
        <f>IF(AND(MONTH(F1086)=7,DAY(F1086)&gt;25),1,
ROUNDDOWN((SUM(VLOOKUP(MONTH(F1086),D暦変換用数値,2,FALSE),DAY(F1086))/28)+1,0))</f>
        <v>9</v>
      </c>
      <c r="O1086" s="132">
        <f>IF(AND(MONTH(F1086)=7,DAY(F1086)&gt;25),DAY(F1086)-25,
MOD((SUM(VLOOKUP(MONTH(F1086),D暦変換用数値,2,FALSE),DAY(F1086))),28)+1)</f>
        <v>13</v>
      </c>
      <c r="P1086" s="404">
        <f>IF(OR(MONTH(F1086)&lt;7,AND(MONTH(F1086)=7,DAY(F1086)&lt;=25)),
MOD(SUM((E1086-1901)*365,(N1086-1)*28,O1086,258),260),
MOD(SUM((E1086-1900)*365,(N1086-1)*28,O1086,258),260))</f>
        <v>90</v>
      </c>
      <c r="Q1086" s="376" t="str">
        <f>VLOOKUP(MOD(P1086,4),色,2,FALSE)</f>
        <v>白い</v>
      </c>
      <c r="R1086" s="333" t="str">
        <f>VLOOKUP(MOD(P1086,13),銀河の音,2,FALSE)</f>
        <v>水晶の</v>
      </c>
      <c r="S1086" s="387" t="str">
        <f>VLOOKUP(MOD(P1086,20),太陽の紋章,2,FALSE)</f>
        <v>犬</v>
      </c>
      <c r="T1086" s="145"/>
    </row>
    <row r="1087" spans="1:20" ht="13.5" customHeight="1">
      <c r="A1087" s="50" t="str">
        <f>VLOOKUP(MOD(E1087,10),十干,2,FALSE)</f>
        <v>丙</v>
      </c>
      <c r="B1087" s="199" t="str">
        <f>VLOOKUP(MOD(E1087,12),十二支,3,FALSE)</f>
        <v xml:space="preserve">03 水 </v>
      </c>
      <c r="C1087" s="200" t="str">
        <f>VLOOKUP(F1087,星座,3,TRUE)</f>
        <v xml:space="preserve">12 海 </v>
      </c>
      <c r="D1087" s="531">
        <v>27811</v>
      </c>
      <c r="E1087" s="1">
        <f>IFERROR(YEAR(D1087),LEFT(D1087,4))</f>
        <v>1976</v>
      </c>
      <c r="F1087" s="1" t="str">
        <f>IF(ISTEXT(D1087),RIGHT(D1087,5),TEXT(D1087,"mm/dd"))</f>
        <v>02/21</v>
      </c>
      <c r="G1087" s="1">
        <f>SUM(MID(E1087,1,1),MID(E1087,2,1),MID(E1087,3,1),MID(E1087,4,1),MID(F1087,1,1),MID(F1087,2,1),MID(F1087,4,1),MID(F1087,5,1))</f>
        <v>28</v>
      </c>
      <c r="H1087" s="45">
        <f>IF(MOD(G1087,9)=0,9,MOD(G1087,9))</f>
        <v>1</v>
      </c>
      <c r="I1087" s="45" t="str">
        <f>IFERROR(MID("日月火水木金土",WEEKDAY(D1087),1),"")</f>
        <v>土</v>
      </c>
      <c r="J1087" s="304" t="s">
        <v>1739</v>
      </c>
      <c r="K1087" s="202" t="str">
        <f>VLOOKUP(F1087,石と花メイン,3,FALSE)</f>
        <v>◇金剛石</v>
      </c>
      <c r="L1087" s="297" t="str">
        <f>VLOOKUP(F1087,石と花メイン,4,FALSE)</f>
        <v>ネモフィラ【瑠璃唐草】</v>
      </c>
      <c r="M1087" s="393">
        <f>IF(OR(MONTH(F1087)&lt;7,AND(MONTH(F1087)=7,DAY(F1087)&lt;=25)),
MOD(SUM((E1087-1901)*365,259),260),
MOD(SUM((E1087-1900)*365,259),260))</f>
        <v>74</v>
      </c>
      <c r="N1087" s="390">
        <f>IF(AND(MONTH(F1087)=7,DAY(F1087)&gt;25),1,
ROUNDDOWN((SUM(VLOOKUP(MONTH(F1087),D暦変換用数値,2,FALSE),DAY(F1087))/28)+1,0))</f>
        <v>8</v>
      </c>
      <c r="O1087" s="205">
        <f>IF(AND(MONTH(F1087)=7,DAY(F1087)&gt;25),DAY(F1087)-25,
MOD((SUM(VLOOKUP(MONTH(F1087),D暦変換用数値,2,FALSE),DAY(F1087))),28)+1)</f>
        <v>15</v>
      </c>
      <c r="P1087" s="406">
        <f>IF(OR(MONTH(F1087)&lt;7,AND(MONTH(F1087)=7,DAY(F1087)&lt;=25)),
MOD(SUM((E1087-1901)*365,(N1087-1)*28,O1087,258),260),
MOD(SUM((E1087-1900)*365,(N1087-1)*28,O1087,258),260))</f>
        <v>24</v>
      </c>
      <c r="Q1087" s="373" t="str">
        <f>VLOOKUP(MOD(P1087,4),色,2,FALSE)</f>
        <v>黄色い</v>
      </c>
      <c r="R1087" s="291" t="str">
        <f>VLOOKUP(MOD(P1087,13),銀河の音,2,FALSE)</f>
        <v>スペクトルの</v>
      </c>
      <c r="S1087" s="384" t="str">
        <f>VLOOKUP(MOD(P1087,20),太陽の紋章,2,FALSE)</f>
        <v>種</v>
      </c>
      <c r="T1087" s="97" t="s">
        <v>3368</v>
      </c>
    </row>
    <row r="1088" spans="1:20" ht="13.5" customHeight="1">
      <c r="A1088" s="49" t="str">
        <f>VLOOKUP(MOD(E1088,10),十干,2,FALSE)</f>
        <v>丙</v>
      </c>
      <c r="B1088" s="199" t="str">
        <f>VLOOKUP(MOD(E1088,12),十二支,3,FALSE)</f>
        <v xml:space="preserve">03 水 </v>
      </c>
      <c r="C1088" s="200" t="str">
        <f>VLOOKUP(F1088,星座,3,TRUE)</f>
        <v xml:space="preserve">12 海 </v>
      </c>
      <c r="D1088" s="535">
        <v>27817</v>
      </c>
      <c r="E1088" s="45">
        <f>IFERROR(YEAR(D1088),LEFT(D1088,4))</f>
        <v>1976</v>
      </c>
      <c r="F1088" s="45" t="str">
        <f>IF(ISTEXT(D1088),RIGHT(D1088,5),TEXT(D1088,"mm/dd"))</f>
        <v>02/27</v>
      </c>
      <c r="G1088" s="45">
        <f>SUM(MID(E1088,1,1),MID(E1088,2,1),MID(E1088,3,1),MID(E1088,4,1),MID(F1088,1,1),MID(F1088,2,1),MID(F1088,4,1),MID(F1088,5,1))</f>
        <v>34</v>
      </c>
      <c r="H1088" s="45">
        <f>IF(MOD(G1088,9)=0,9,MOD(G1088,9))</f>
        <v>7</v>
      </c>
      <c r="I1088" s="45" t="str">
        <f>IFERROR(MID("日月火水木金土",WEEKDAY(D1088),1),"")</f>
        <v>金</v>
      </c>
      <c r="J1088" s="305" t="s">
        <v>4274</v>
      </c>
      <c r="K1088" s="203" t="str">
        <f>VLOOKUP(F1088,石と花メイン,3,FALSE)</f>
        <v>○真珠</v>
      </c>
      <c r="L1088" s="298" t="str">
        <f>VLOOKUP(F1088,石と花メイン,4,FALSE)</f>
        <v>大甘菜【オーニソガラム】</v>
      </c>
      <c r="M1088" s="394">
        <f>IF(OR(MONTH(F1088)&lt;7,AND(MONTH(F1088)=7,DAY(F1088)&lt;=25)),
MOD(SUM((E1088-1901)*365,259),260),
MOD(SUM((E1088-1900)*365,259),260))</f>
        <v>74</v>
      </c>
      <c r="N1088" s="391">
        <f>IF(AND(MONTH(F1088)=7,DAY(F1088)&gt;25),1,
ROUNDDOWN((SUM(VLOOKUP(MONTH(F1088),D暦変換用数値,2,FALSE),DAY(F1088))/28)+1,0))</f>
        <v>8</v>
      </c>
      <c r="O1088" s="46">
        <f>IF(AND(MONTH(F1088)=7,DAY(F1088)&gt;25),DAY(F1088)-25,
MOD((SUM(VLOOKUP(MONTH(F1088),D暦変換用数値,2,FALSE),DAY(F1088))),28)+1)</f>
        <v>21</v>
      </c>
      <c r="P1088" s="407">
        <f>IF(OR(MONTH(F1088)&lt;7,AND(MONTH(F1088)=7,DAY(F1088)&lt;=25)),
MOD(SUM((E1088-1901)*365,(N1088-1)*28,O1088,258),260),
MOD(SUM((E1088-1900)*365,(N1088-1)*28,O1088,258),260))</f>
        <v>30</v>
      </c>
      <c r="Q1088" s="375" t="str">
        <f>VLOOKUP(MOD(P1088,4),色,2,FALSE)</f>
        <v>白い</v>
      </c>
      <c r="R1088" s="293" t="str">
        <f>VLOOKUP(MOD(P1088,13),銀河の音,2,FALSE)</f>
        <v>自己存在の</v>
      </c>
      <c r="S1088" s="386" t="str">
        <f>VLOOKUP(MOD(P1088,20),太陽の紋章,2,FALSE)</f>
        <v>犬</v>
      </c>
      <c r="T1088" s="79"/>
    </row>
    <row r="1089" spans="1:20" ht="13.5" customHeight="1">
      <c r="A1089" s="285" t="str">
        <f>VLOOKUP(MOD(E1089,10),十干,2,FALSE)</f>
        <v>壬</v>
      </c>
      <c r="B1089" s="283" t="str">
        <f>VLOOKUP(MOD(E1089,12),十二支,3,FALSE)</f>
        <v xml:space="preserve">03 水 </v>
      </c>
      <c r="C1089" s="284" t="str">
        <f>VLOOKUP(F1089,星座,3,TRUE)</f>
        <v xml:space="preserve">12 海 </v>
      </c>
      <c r="D1089" s="530">
        <v>40975</v>
      </c>
      <c r="E1089" s="83">
        <f>IFERROR(YEAR(D1089),LEFT(D1089,4))</f>
        <v>2012</v>
      </c>
      <c r="F1089" s="83" t="str">
        <f>IF(ISTEXT(D1089),RIGHT(D1089,5),TEXT(D1089,"mm/dd"))</f>
        <v>03/07</v>
      </c>
      <c r="G1089" s="83">
        <f>SUM(MID(E1089,1,1),MID(E1089,2,1),MID(E1089,3,1),MID(E1089,4,1),MID(F1089,1,1),MID(F1089,2,1),MID(F1089,4,1),MID(F1089,5,1))</f>
        <v>15</v>
      </c>
      <c r="H1089" s="83">
        <f>IF(MOD(G1089,9)=0,9,MOD(G1089,9))</f>
        <v>6</v>
      </c>
      <c r="I1089" s="83" t="str">
        <f>IFERROR(MID("日月火水木金土",WEEKDAY(D1089),1),"")</f>
        <v>水</v>
      </c>
      <c r="J1089" s="308" t="s">
        <v>8352</v>
      </c>
      <c r="K1089" s="330" t="str">
        <f>VLOOKUP(F1089,石と花メイン,3,FALSE)</f>
        <v>■瑪瑙</v>
      </c>
      <c r="L1089" s="296" t="str">
        <f>VLOOKUP(F1089,石と花メイン,4,FALSE)</f>
        <v>薺【ぺんぺん草】</v>
      </c>
      <c r="M1089" s="392">
        <f>IF(OR(MONTH(F1089)&lt;7,AND(MONTH(F1089)=7,DAY(F1089)&lt;=25)),
MOD(SUM((E1089-1901)*365,259),260),
MOD(SUM((E1089-1900)*365,259),260))</f>
        <v>214</v>
      </c>
      <c r="N1089" s="330">
        <f>IF(AND(MONTH(F1089)=7,DAY(F1089)&gt;25),1,
ROUNDDOWN((SUM(VLOOKUP(MONTH(F1089),D暦変換用数値,2,FALSE),DAY(F1089))/28)+1,0))</f>
        <v>9</v>
      </c>
      <c r="O1089" s="84">
        <f>IF(AND(MONTH(F1089)=7,DAY(F1089)&gt;25),DAY(F1089)-25,
MOD((SUM(VLOOKUP(MONTH(F1089),D暦変換用数値,2,FALSE),DAY(F1089))),28)+1)</f>
        <v>1</v>
      </c>
      <c r="P1089" s="405">
        <f>IF(OR(MONTH(F1089)&lt;7,AND(MONTH(F1089)=7,DAY(F1089)&lt;=25)),
MOD(SUM((E1089-1901)*365,(N1089-1)*28,O1089,258),260),
MOD(SUM((E1089-1900)*365,(N1089-1)*28,O1089,258),260))</f>
        <v>178</v>
      </c>
      <c r="Q1089" s="371" t="str">
        <f>VLOOKUP(MOD(P1089,4),色,2,FALSE)</f>
        <v>白い</v>
      </c>
      <c r="R1089" s="289" t="str">
        <f>VLOOKUP(MOD(P1089,13),銀河の音,2,FALSE)</f>
        <v>太陽の</v>
      </c>
      <c r="S1089" s="382" t="str">
        <f>VLOOKUP(MOD(P1089,20),太陽の紋章,2,FALSE)</f>
        <v>鏡</v>
      </c>
      <c r="T1089" s="338"/>
    </row>
    <row r="1090" spans="1:20" ht="13.5" customHeight="1">
      <c r="A1090" s="285" t="str">
        <f>VLOOKUP(MOD(E1090,10),十干,2,FALSE)</f>
        <v>壬</v>
      </c>
      <c r="B1090" s="283" t="str">
        <f>VLOOKUP(MOD(E1090,12),十二支,3,FALSE)</f>
        <v xml:space="preserve">03 水 </v>
      </c>
      <c r="C1090" s="284" t="str">
        <f>VLOOKUP(F1090,星座,3,TRUE)</f>
        <v xml:space="preserve">12 海 </v>
      </c>
      <c r="D1090" s="530">
        <v>40976</v>
      </c>
      <c r="E1090" s="83">
        <f>IFERROR(YEAR(D1090),LEFT(D1090,4))</f>
        <v>2012</v>
      </c>
      <c r="F1090" s="83" t="str">
        <f>IF(ISTEXT(D1090),RIGHT(D1090,5),TEXT(D1090,"mm/dd"))</f>
        <v>03/08</v>
      </c>
      <c r="G1090" s="83">
        <f>SUM(MID(E1090,1,1),MID(E1090,2,1),MID(E1090,3,1),MID(E1090,4,1),MID(F1090,1,1),MID(F1090,2,1),MID(F1090,4,1),MID(F1090,5,1))</f>
        <v>16</v>
      </c>
      <c r="H1090" s="83">
        <f>IF(MOD(G1090,9)=0,9,MOD(G1090,9))</f>
        <v>7</v>
      </c>
      <c r="I1090" s="83" t="str">
        <f>IFERROR(MID("日月火水木金土",WEEKDAY(D1090),1),"")</f>
        <v>木</v>
      </c>
      <c r="J1090" s="308" t="s">
        <v>8351</v>
      </c>
      <c r="K1090" s="330" t="str">
        <f>VLOOKUP(F1090,石と花メイン,3,FALSE)</f>
        <v>○真珠</v>
      </c>
      <c r="L1090" s="296" t="str">
        <f>VLOOKUP(F1090,石と花メイン,4,FALSE)</f>
        <v>栗</v>
      </c>
      <c r="M1090" s="392">
        <f>IF(OR(MONTH(F1090)&lt;7,AND(MONTH(F1090)=7,DAY(F1090)&lt;=25)),
MOD(SUM((E1090-1901)*365,259),260),
MOD(SUM((E1090-1900)*365,259),260))</f>
        <v>214</v>
      </c>
      <c r="N1090" s="330">
        <f>IF(AND(MONTH(F1090)=7,DAY(F1090)&gt;25),1,
ROUNDDOWN((SUM(VLOOKUP(MONTH(F1090),D暦変換用数値,2,FALSE),DAY(F1090))/28)+1,0))</f>
        <v>9</v>
      </c>
      <c r="O1090" s="84">
        <f>IF(AND(MONTH(F1090)=7,DAY(F1090)&gt;25),DAY(F1090)-25,
MOD((SUM(VLOOKUP(MONTH(F1090),D暦変換用数値,2,FALSE),DAY(F1090))),28)+1)</f>
        <v>2</v>
      </c>
      <c r="P1090" s="405">
        <f>IF(OR(MONTH(F1090)&lt;7,AND(MONTH(F1090)=7,DAY(F1090)&lt;=25)),
MOD(SUM((E1090-1901)*365,(N1090-1)*28,O1090,258),260),
MOD(SUM((E1090-1900)*365,(N1090-1)*28,O1090,258),260))</f>
        <v>179</v>
      </c>
      <c r="Q1090" s="371" t="str">
        <f>VLOOKUP(MOD(P1090,4),色,2,FALSE)</f>
        <v>青い</v>
      </c>
      <c r="R1090" s="289" t="str">
        <f>VLOOKUP(MOD(P1090,13),銀河の音,2,FALSE)</f>
        <v>惑星の</v>
      </c>
      <c r="S1090" s="382" t="str">
        <f>VLOOKUP(MOD(P1090,20),太陽の紋章,2,FALSE)</f>
        <v>嵐</v>
      </c>
      <c r="T1090" s="95" t="s">
        <v>8350</v>
      </c>
    </row>
    <row r="1091" spans="1:20" ht="13.5" customHeight="1">
      <c r="A1091" s="285" t="str">
        <f>VLOOKUP(MOD(E1091,10),十干,2,FALSE)</f>
        <v>壬</v>
      </c>
      <c r="B1091" s="283" t="str">
        <f>VLOOKUP(MOD(E1091,12),十二支,3,FALSE)</f>
        <v xml:space="preserve">03 水 </v>
      </c>
      <c r="C1091" s="284" t="str">
        <f>VLOOKUP(F1091,星座,3,TRUE)</f>
        <v xml:space="preserve">12 海 </v>
      </c>
      <c r="D1091" s="530">
        <v>40984</v>
      </c>
      <c r="E1091" s="83">
        <f>IFERROR(YEAR(D1091),LEFT(D1091,4))</f>
        <v>2012</v>
      </c>
      <c r="F1091" s="83" t="str">
        <f>IF(ISTEXT(D1091),RIGHT(D1091,5),TEXT(D1091,"mm/dd"))</f>
        <v>03/16</v>
      </c>
      <c r="G1091" s="83">
        <f>SUM(MID(E1091,1,1),MID(E1091,2,1),MID(E1091,3,1),MID(E1091,4,1),MID(F1091,1,1),MID(F1091,2,1),MID(F1091,4,1),MID(F1091,5,1))</f>
        <v>15</v>
      </c>
      <c r="H1091" s="83">
        <f>IF(MOD(G1091,9)=0,9,MOD(G1091,9))</f>
        <v>6</v>
      </c>
      <c r="I1091" s="83" t="str">
        <f>IFERROR(MID("日月火水木金土",WEEKDAY(D1091),1),"")</f>
        <v>金</v>
      </c>
      <c r="J1091" s="308" t="s">
        <v>8357</v>
      </c>
      <c r="K1091" s="330" t="str">
        <f>VLOOKUP(F1091,石と花メイン,3,FALSE)</f>
        <v>◆藍玉</v>
      </c>
      <c r="L1091" s="296" t="str">
        <f>VLOOKUP(F1091,石と花メイン,4,FALSE)</f>
        <v>薄荷【ミント】</v>
      </c>
      <c r="M1091" s="392">
        <f>IF(OR(MONTH(F1091)&lt;7,AND(MONTH(F1091)=7,DAY(F1091)&lt;=25)),
MOD(SUM((E1091-1901)*365,259),260),
MOD(SUM((E1091-1900)*365,259),260))</f>
        <v>214</v>
      </c>
      <c r="N1091" s="330">
        <f>IF(AND(MONTH(F1091)=7,DAY(F1091)&gt;25),1,
ROUNDDOWN((SUM(VLOOKUP(MONTH(F1091),D暦変換用数値,2,FALSE),DAY(F1091))/28)+1,0))</f>
        <v>9</v>
      </c>
      <c r="O1091" s="84">
        <f>IF(AND(MONTH(F1091)=7,DAY(F1091)&gt;25),DAY(F1091)-25,
MOD((SUM(VLOOKUP(MONTH(F1091),D暦変換用数値,2,FALSE),DAY(F1091))),28)+1)</f>
        <v>10</v>
      </c>
      <c r="P1091" s="405">
        <f>IF(OR(MONTH(F1091)&lt;7,AND(MONTH(F1091)=7,DAY(F1091)&lt;=25)),
MOD(SUM((E1091-1901)*365,(N1091-1)*28,O1091,258),260),
MOD(SUM((E1091-1900)*365,(N1091-1)*28,O1091,258),260))</f>
        <v>187</v>
      </c>
      <c r="Q1091" s="371" t="str">
        <f>VLOOKUP(MOD(P1091,4),色,2,FALSE)</f>
        <v>青い</v>
      </c>
      <c r="R1091" s="289" t="str">
        <f>VLOOKUP(MOD(P1091,13),銀河の音,2,FALSE)</f>
        <v>倍音の</v>
      </c>
      <c r="S1091" s="382" t="str">
        <f>VLOOKUP(MOD(P1091,20),太陽の紋章,2,FALSE)</f>
        <v>手</v>
      </c>
      <c r="T1091" s="338"/>
    </row>
    <row r="1092" spans="1:20" ht="13.5" customHeight="1">
      <c r="A1092" s="282" t="str">
        <f>VLOOKUP(MOD(E1092,10),十干,2,FALSE)</f>
        <v>甲</v>
      </c>
      <c r="B1092" s="283" t="str">
        <f>VLOOKUP(MOD(E1092,12),十二支,3,FALSE)</f>
        <v xml:space="preserve">03 水 </v>
      </c>
      <c r="C1092" s="284" t="str">
        <f>VLOOKUP(F1092,星座,3,TRUE)</f>
        <v xml:space="preserve">12 海 </v>
      </c>
      <c r="D1092" s="533" t="s">
        <v>8696</v>
      </c>
      <c r="E1092" s="83" t="str">
        <f>IFERROR(YEAR(D1092),LEFT(D1092,4))</f>
        <v>1184</v>
      </c>
      <c r="F1092" s="83" t="str">
        <f>IF(ISTEXT(D1092),RIGHT(D1092,5),TEXT(D1092,"mm/dd"))</f>
        <v>03/20</v>
      </c>
      <c r="G1092" s="83">
        <f>SUM(MID(E1092,1,1),MID(E1092,2,1),MID(E1092,3,1),MID(E1092,4,1),MID(F1092,1,1),MID(F1092,2,1),MID(F1092,4,1),MID(F1092,5,1))</f>
        <v>19</v>
      </c>
      <c r="H1092" s="83">
        <f>IF(MOD(G1092,9)=0,9,MOD(G1092,9))</f>
        <v>1</v>
      </c>
      <c r="I1092" s="83" t="str">
        <f>IFERROR(MID("日月火水木金土",WEEKDAY(D1092),1),"")</f>
        <v/>
      </c>
      <c r="J1092" s="303" t="s">
        <v>2149</v>
      </c>
      <c r="K1092" s="87" t="str">
        <f>VLOOKUP(F1092,石と花メイン,3,FALSE)</f>
        <v>◆猫目石</v>
      </c>
      <c r="L1092" s="296" t="str">
        <f>VLOOKUP(F1092,石と花メイン,4,FALSE)</f>
        <v>チューリップ【鬱金香】</v>
      </c>
      <c r="M1092" s="392">
        <f>IF(OR(MONTH(F1092)&lt;7,AND(MONTH(F1092)=7,DAY(F1092)&lt;=25)),
MOD(SUM((E1092-1901)*365,259),260),
MOD(SUM((E1092-1900)*365,259),260))</f>
        <v>114</v>
      </c>
      <c r="N1092" s="330">
        <f>IF(AND(MONTH(F1092)=7,DAY(F1092)&gt;25),1,
ROUNDDOWN((SUM(VLOOKUP(MONTH(F1092),D暦変換用数値,2,FALSE),DAY(F1092))/28)+1,0))</f>
        <v>9</v>
      </c>
      <c r="O1092" s="84">
        <f>IF(AND(MONTH(F1092)=7,DAY(F1092)&gt;25),DAY(F1092)-25,
MOD((SUM(VLOOKUP(MONTH(F1092),D暦変換用数値,2,FALSE),DAY(F1092))),28)+1)</f>
        <v>14</v>
      </c>
      <c r="P1092" s="405">
        <f>IF(OR(MONTH(F1092)&lt;7,AND(MONTH(F1092)=7,DAY(F1092)&lt;=25)),
MOD(SUM((E1092-1901)*365,(N1092-1)*28,O1092,258),260),
MOD(SUM((E1092-1900)*365,(N1092-1)*28,O1092,258),260))</f>
        <v>91</v>
      </c>
      <c r="Q1092" s="371" t="str">
        <f>VLOOKUP(MOD(P1092,4),色,2,FALSE)</f>
        <v>青い</v>
      </c>
      <c r="R1092" s="289" t="str">
        <f>VLOOKUP(MOD(P1092,13),銀河の音,2,FALSE)</f>
        <v>宇宙の</v>
      </c>
      <c r="S1092" s="382" t="str">
        <f>VLOOKUP(MOD(P1092,20),太陽の紋章,2,FALSE)</f>
        <v>猿</v>
      </c>
      <c r="T1092" s="91"/>
    </row>
    <row r="1093" spans="1:20" ht="13.5" customHeight="1">
      <c r="A1093" s="50" t="str">
        <f>VLOOKUP(MOD(E1093,10),十干,2,FALSE)</f>
        <v>庚</v>
      </c>
      <c r="B1093" s="199" t="str">
        <f>VLOOKUP(MOD(E1093,12),十二支,3,FALSE)</f>
        <v xml:space="preserve">03 水 </v>
      </c>
      <c r="C1093" s="200" t="str">
        <f>VLOOKUP(F1093,星座,3,TRUE)</f>
        <v xml:space="preserve">12 海 </v>
      </c>
      <c r="D1093" s="531" t="s">
        <v>4288</v>
      </c>
      <c r="E1093" s="1" t="str">
        <f>IFERROR(YEAR(D1093),LEFT(D1093,4))</f>
        <v>1880</v>
      </c>
      <c r="F1093" s="1" t="str">
        <f>IF(ISTEXT(D1093),RIGHT(D1093,5),TEXT(D1093,"mm/dd"))</f>
        <v>03/04</v>
      </c>
      <c r="G1093" s="1">
        <f>SUM(MID(E1093,1,1),MID(E1093,2,1),MID(E1093,3,1),MID(E1093,4,1),MID(F1093,1,1),MID(F1093,2,1),MID(F1093,4,1),MID(F1093,5,1))</f>
        <v>24</v>
      </c>
      <c r="H1093" s="45">
        <f>IF(MOD(G1093,9)=0,9,MOD(G1093,9))</f>
        <v>6</v>
      </c>
      <c r="I1093" s="45" t="str">
        <f>IFERROR(MID("日月火水木金土",WEEKDAY(D1093),1),"")</f>
        <v/>
      </c>
      <c r="J1093" s="304" t="s">
        <v>2832</v>
      </c>
      <c r="K1093" s="202" t="str">
        <f>VLOOKUP(F1093,石と花メイン,3,FALSE)</f>
        <v>◆黄玉</v>
      </c>
      <c r="L1093" s="297" t="str">
        <f>VLOOKUP(F1093,石と花メイン,4,FALSE)</f>
        <v>木苺【野苺】</v>
      </c>
      <c r="M1093" s="393">
        <f>IF(OR(MONTH(F1093)&lt;7,AND(MONTH(F1093)=7,DAY(F1093)&lt;=25)),
MOD(SUM((E1093-1901)*365,259),260),
MOD(SUM((E1093-1900)*365,259),260))</f>
        <v>134</v>
      </c>
      <c r="N1093" s="390">
        <f>IF(AND(MONTH(F1093)=7,DAY(F1093)&gt;25),1,
ROUNDDOWN((SUM(VLOOKUP(MONTH(F1093),D暦変換用数値,2,FALSE),DAY(F1093))/28)+1,0))</f>
        <v>8</v>
      </c>
      <c r="O1093" s="205">
        <f>IF(AND(MONTH(F1093)=7,DAY(F1093)&gt;25),DAY(F1093)-25,
MOD((SUM(VLOOKUP(MONTH(F1093),D暦変換用数値,2,FALSE),DAY(F1093))),28)+1)</f>
        <v>26</v>
      </c>
      <c r="P1093" s="406">
        <f>IF(OR(MONTH(F1093)&lt;7,AND(MONTH(F1093)=7,DAY(F1093)&lt;=25)),
MOD(SUM((E1093-1901)*365,(N1093-1)*28,O1093,258),260),
MOD(SUM((E1093-1900)*365,(N1093-1)*28,O1093,258),260))</f>
        <v>95</v>
      </c>
      <c r="Q1093" s="374" t="str">
        <f>VLOOKUP(MOD(P1093,4),色,2,FALSE)</f>
        <v>青い</v>
      </c>
      <c r="R1093" s="292" t="str">
        <f>VLOOKUP(MOD(P1093,13),銀河の音,2,FALSE)</f>
        <v>自己存在の</v>
      </c>
      <c r="S1093" s="385" t="str">
        <f>VLOOKUP(MOD(P1093,20),太陽の紋章,2,FALSE)</f>
        <v>鷲</v>
      </c>
      <c r="T1093" s="99" t="s">
        <v>127</v>
      </c>
    </row>
    <row r="1094" spans="1:20" ht="13.5" customHeight="1">
      <c r="A1094" s="285" t="str">
        <f>VLOOKUP(MOD(E1094,10),十干,2,FALSE)</f>
        <v>壬</v>
      </c>
      <c r="B1094" s="283" t="str">
        <f>VLOOKUP(MOD(E1094,12),十二支,3,FALSE)</f>
        <v xml:space="preserve">03 水 </v>
      </c>
      <c r="C1094" s="284" t="str">
        <f>VLOOKUP(F1094,星座,3,TRUE)</f>
        <v xml:space="preserve">12 海 </v>
      </c>
      <c r="D1094" s="533" t="s">
        <v>8697</v>
      </c>
      <c r="E1094" s="83" t="str">
        <f>IFERROR(YEAR(D1094),LEFT(D1094,4))</f>
        <v>1892</v>
      </c>
      <c r="F1094" s="83" t="str">
        <f>IF(ISTEXT(D1094),RIGHT(D1094,5),TEXT(D1094,"mm/dd"))</f>
        <v>02/28</v>
      </c>
      <c r="G1094" s="83">
        <f>SUM(MID(E1094,1,1),MID(E1094,2,1),MID(E1094,3,1),MID(E1094,4,1),MID(F1094,1,1),MID(F1094,2,1),MID(F1094,4,1),MID(F1094,5,1))</f>
        <v>32</v>
      </c>
      <c r="H1094" s="83">
        <f>IF(MOD(G1094,9)=0,9,MOD(G1094,9))</f>
        <v>5</v>
      </c>
      <c r="I1094" s="83" t="str">
        <f>IFERROR(MID("日月火水木金土",WEEKDAY(D1094),1),"")</f>
        <v/>
      </c>
      <c r="J1094" s="303" t="s">
        <v>2713</v>
      </c>
      <c r="K1094" s="87" t="str">
        <f>VLOOKUP(F1094,石と花メイン,3,FALSE)</f>
        <v>◆翠玉</v>
      </c>
      <c r="L1094" s="296" t="str">
        <f>VLOOKUP(F1094,石と花メイン,4,FALSE)</f>
        <v>麦藁菊【帝王貝細工】</v>
      </c>
      <c r="M1094" s="392">
        <f>IF(OR(MONTH(F1094)&lt;7,AND(MONTH(F1094)=7,DAY(F1094)&lt;=25)),
MOD(SUM((E1094-1901)*365,259),260),
MOD(SUM((E1094-1900)*365,259),260))</f>
        <v>94</v>
      </c>
      <c r="N1094" s="330">
        <f>IF(AND(MONTH(F1094)=7,DAY(F1094)&gt;25),1,
ROUNDDOWN((SUM(VLOOKUP(MONTH(F1094),D暦変換用数値,2,FALSE),DAY(F1094))/28)+1,0))</f>
        <v>8</v>
      </c>
      <c r="O1094" s="84">
        <f>IF(AND(MONTH(F1094)=7,DAY(F1094)&gt;25),DAY(F1094)-25,
MOD((SUM(VLOOKUP(MONTH(F1094),D暦変換用数値,2,FALSE),DAY(F1094))),28)+1)</f>
        <v>22</v>
      </c>
      <c r="P1094" s="405">
        <f>IF(OR(MONTH(F1094)&lt;7,AND(MONTH(F1094)=7,DAY(F1094)&lt;=25)),
MOD(SUM((E1094-1901)*365,(N1094-1)*28,O1094,258),260),
MOD(SUM((E1094-1900)*365,(N1094-1)*28,O1094,258),260))</f>
        <v>51</v>
      </c>
      <c r="Q1094" s="371" t="str">
        <f>VLOOKUP(MOD(P1094,4),色,2,FALSE)</f>
        <v>青い</v>
      </c>
      <c r="R1094" s="289" t="str">
        <f>VLOOKUP(MOD(P1094,13),銀河の音,2,FALSE)</f>
        <v>水晶の</v>
      </c>
      <c r="S1094" s="382" t="str">
        <f>VLOOKUP(MOD(P1094,20),太陽の紋章,2,FALSE)</f>
        <v>猿</v>
      </c>
      <c r="T1094" s="102" t="s">
        <v>7156</v>
      </c>
    </row>
    <row r="1095" spans="1:20" ht="13.5" customHeight="1">
      <c r="A1095" s="50" t="str">
        <f>VLOOKUP(MOD(E1095,10),十干,2,FALSE)</f>
        <v>壬</v>
      </c>
      <c r="B1095" s="199" t="str">
        <f>VLOOKUP(MOD(E1095,12),十二支,3,FALSE)</f>
        <v xml:space="preserve">03 水 </v>
      </c>
      <c r="C1095" s="200" t="str">
        <f>VLOOKUP(F1095,星座,3,TRUE)</f>
        <v xml:space="preserve">12 海 </v>
      </c>
      <c r="D1095" s="531" t="s">
        <v>4289</v>
      </c>
      <c r="E1095" s="1" t="str">
        <f>IFERROR(YEAR(D1095),LEFT(D1095,4))</f>
        <v>1892</v>
      </c>
      <c r="F1095" s="1" t="str">
        <f>IF(ISTEXT(D1095),RIGHT(D1095,5),TEXT(D1095,"mm/dd"))</f>
        <v>03/01</v>
      </c>
      <c r="G1095" s="1">
        <f>SUM(MID(E1095,1,1),MID(E1095,2,1),MID(E1095,3,1),MID(E1095,4,1),MID(F1095,1,1),MID(F1095,2,1),MID(F1095,4,1),MID(F1095,5,1))</f>
        <v>24</v>
      </c>
      <c r="H1095" s="45">
        <f>IF(MOD(G1095,9)=0,9,MOD(G1095,9))</f>
        <v>6</v>
      </c>
      <c r="I1095" s="45" t="str">
        <f>IFERROR(MID("日月火水木金土",WEEKDAY(D1095),1),"")</f>
        <v/>
      </c>
      <c r="J1095" s="304" t="s">
        <v>2833</v>
      </c>
      <c r="K1095" s="202" t="str">
        <f>VLOOKUP(F1095,石と花メイン,3,FALSE)</f>
        <v>■血碧玉</v>
      </c>
      <c r="L1095" s="297" t="str">
        <f>VLOOKUP(F1095,石と花メイン,4,FALSE)</f>
        <v>杏【唐桃】</v>
      </c>
      <c r="M1095" s="393">
        <f>IF(OR(MONTH(F1095)&lt;7,AND(MONTH(F1095)=7,DAY(F1095)&lt;=25)),
MOD(SUM((E1095-1901)*365,259),260),
MOD(SUM((E1095-1900)*365,259),260))</f>
        <v>94</v>
      </c>
      <c r="N1095" s="390">
        <f>IF(AND(MONTH(F1095)=7,DAY(F1095)&gt;25),1,
ROUNDDOWN((SUM(VLOOKUP(MONTH(F1095),D暦変換用数値,2,FALSE),DAY(F1095))/28)+1,0))</f>
        <v>8</v>
      </c>
      <c r="O1095" s="205">
        <f>IF(AND(MONTH(F1095)=7,DAY(F1095)&gt;25),DAY(F1095)-25,
MOD((SUM(VLOOKUP(MONTH(F1095),D暦変換用数値,2,FALSE),DAY(F1095))),28)+1)</f>
        <v>23</v>
      </c>
      <c r="P1095" s="406">
        <f>IF(OR(MONTH(F1095)&lt;7,AND(MONTH(F1095)=7,DAY(F1095)&lt;=25)),
MOD(SUM((E1095-1901)*365,(N1095-1)*28,O1095,258),260),
MOD(SUM((E1095-1900)*365,(N1095-1)*28,O1095,258),260))</f>
        <v>52</v>
      </c>
      <c r="Q1095" s="373" t="str">
        <f>VLOOKUP(MOD(P1095,4),色,2,FALSE)</f>
        <v>黄色い</v>
      </c>
      <c r="R1095" s="291" t="str">
        <f>VLOOKUP(MOD(P1095,13),銀河の音,2,FALSE)</f>
        <v>宇宙の</v>
      </c>
      <c r="S1095" s="384" t="str">
        <f>VLOOKUP(MOD(P1095,20),太陽の紋章,2,FALSE)</f>
        <v>人</v>
      </c>
      <c r="T1095" s="103" t="s">
        <v>4290</v>
      </c>
    </row>
    <row r="1096" spans="1:20" ht="13.5" customHeight="1">
      <c r="A1096" s="286" t="str">
        <f>VLOOKUP(MOD(E1096,10),十干,2,FALSE)</f>
        <v>甲</v>
      </c>
      <c r="B1096" s="283" t="str">
        <f>VLOOKUP(MOD(E1096,12),十二支,3,FALSE)</f>
        <v xml:space="preserve">03 水 </v>
      </c>
      <c r="C1096" s="284" t="str">
        <f>VLOOKUP(F1096,星座,3,TRUE)</f>
        <v xml:space="preserve">13 金 </v>
      </c>
      <c r="D1096" s="530">
        <v>1583</v>
      </c>
      <c r="E1096" s="85">
        <f>IFERROR(YEAR(D1096),LEFT(D1096,4))</f>
        <v>1904</v>
      </c>
      <c r="F1096" s="85" t="str">
        <f>IF(ISTEXT(D1096),RIGHT(D1096,5),TEXT(D1096,"mm/dd"))</f>
        <v>05/01</v>
      </c>
      <c r="G1096" s="85">
        <f>SUM(MID(E1096,1,1),MID(E1096,2,1),MID(E1096,3,1),MID(E1096,4,1),MID(F1096,1,1),MID(F1096,2,1),MID(F1096,4,1),MID(F1096,5,1))</f>
        <v>20</v>
      </c>
      <c r="H1096" s="85">
        <f>IF(MOD(G1096,9)=0,9,MOD(G1096,9))</f>
        <v>2</v>
      </c>
      <c r="I1096" s="85" t="str">
        <f>IFERROR(MID("日月火水木金土",WEEKDAY(D1096),1),"")</f>
        <v>日</v>
      </c>
      <c r="J1096" s="308" t="s">
        <v>7213</v>
      </c>
      <c r="K1096" s="87" t="str">
        <f>VLOOKUP(F1096,石と花メイン,3,FALSE)</f>
        <v>◆翠玉</v>
      </c>
      <c r="L1096" s="300" t="str">
        <f>VLOOKUP(F1096,石と花メイン,4,FALSE)</f>
        <v>エーデルワイス【薄雪草】</v>
      </c>
      <c r="M1096" s="397">
        <f>IF(OR(MONTH(F1096)&lt;7,AND(MONTH(F1096)=7,DAY(F1096)&lt;=25)),
MOD(SUM((E1096-1901)*365,259),260),
MOD(SUM((E1096-1900)*365,259),260))</f>
        <v>54</v>
      </c>
      <c r="N1096" s="87">
        <f>IF(AND(MONTH(F1096)=7,DAY(F1096)&gt;25),1,
ROUNDDOWN((SUM(VLOOKUP(MONTH(F1096),D暦変換用数値,2,FALSE),DAY(F1096))/28)+1,0))</f>
        <v>10</v>
      </c>
      <c r="O1096" s="82">
        <f>IF(AND(MONTH(F1096)=7,DAY(F1096)&gt;25),DAY(F1096)-25,
MOD((SUM(VLOOKUP(MONTH(F1096),D暦変換用数値,2,FALSE),DAY(F1096))),28)+1)</f>
        <v>28</v>
      </c>
      <c r="P1096" s="409">
        <f>IF(OR(MONTH(F1096)&lt;7,AND(MONTH(F1096)=7,DAY(F1096)&lt;=25)),
MOD(SUM((E1096-1901)*365,(N1096-1)*28,O1096,258),260),
MOD(SUM((E1096-1900)*365,(N1096-1)*28,O1096,258),260))</f>
        <v>73</v>
      </c>
      <c r="Q1096" s="371" t="str">
        <f>VLOOKUP(MOD(P1096,4),色,2,FALSE)</f>
        <v>赤い</v>
      </c>
      <c r="R1096" s="289" t="str">
        <f>VLOOKUP(MOD(P1096,13),銀河の音,2,FALSE)</f>
        <v>銀河の</v>
      </c>
      <c r="S1096" s="382" t="str">
        <f>VLOOKUP(MOD(P1096,20),太陽の紋章,2,FALSE)</f>
        <v>空歩く者</v>
      </c>
      <c r="T1096" s="91"/>
    </row>
    <row r="1097" spans="1:20" ht="13.5" customHeight="1">
      <c r="A1097" s="50" t="str">
        <f>VLOOKUP(MOD(E1097,10),十干,2,FALSE)</f>
        <v>甲</v>
      </c>
      <c r="B1097" s="199" t="str">
        <f>VLOOKUP(MOD(E1097,12),十二支,3,FALSE)</f>
        <v xml:space="preserve">03 水 </v>
      </c>
      <c r="C1097" s="200" t="str">
        <f>VLOOKUP(F1097,星座,3,TRUE)</f>
        <v xml:space="preserve">13 金 </v>
      </c>
      <c r="D1097" s="531">
        <v>1593</v>
      </c>
      <c r="E1097" s="1">
        <f>IFERROR(YEAR(D1097),LEFT(D1097,4))</f>
        <v>1904</v>
      </c>
      <c r="F1097" s="1" t="str">
        <f>IF(ISTEXT(D1097),RIGHT(D1097,5),TEXT(D1097,"mm/dd"))</f>
        <v>05/11</v>
      </c>
      <c r="G1097" s="1">
        <f>SUM(MID(E1097,1,1),MID(E1097,2,1),MID(E1097,3,1),MID(E1097,4,1),MID(F1097,1,1),MID(F1097,2,1),MID(F1097,4,1),MID(F1097,5,1))</f>
        <v>21</v>
      </c>
      <c r="H1097" s="45">
        <f>IF(MOD(G1097,9)=0,9,MOD(G1097,9))</f>
        <v>3</v>
      </c>
      <c r="I1097" s="45" t="str">
        <f>IFERROR(MID("日月火水木金土",WEEKDAY(D1097),1),"")</f>
        <v>水</v>
      </c>
      <c r="J1097" s="304" t="s">
        <v>1745</v>
      </c>
      <c r="K1097" s="202" t="str">
        <f>VLOOKUP(F1097,石と花メイン,3,FALSE)</f>
        <v>□水晶</v>
      </c>
      <c r="L1097" s="297" t="str">
        <f>VLOOKUP(F1097,石と花メイン,4,FALSE)</f>
        <v>林檎</v>
      </c>
      <c r="M1097" s="393">
        <f>IF(OR(MONTH(F1097)&lt;7,AND(MONTH(F1097)=7,DAY(F1097)&lt;=25)),
MOD(SUM((E1097-1901)*365,259),260),
MOD(SUM((E1097-1900)*365,259),260))</f>
        <v>54</v>
      </c>
      <c r="N1097" s="390">
        <f>IF(AND(MONTH(F1097)=7,DAY(F1097)&gt;25),1,
ROUNDDOWN((SUM(VLOOKUP(MONTH(F1097),D暦変換用数値,2,FALSE),DAY(F1097))/28)+1,0))</f>
        <v>11</v>
      </c>
      <c r="O1097" s="205">
        <f>IF(AND(MONTH(F1097)=7,DAY(F1097)&gt;25),DAY(F1097)-25,
MOD((SUM(VLOOKUP(MONTH(F1097),D暦変換用数値,2,FALSE),DAY(F1097))),28)+1)</f>
        <v>10</v>
      </c>
      <c r="P1097" s="406">
        <f>IF(OR(MONTH(F1097)&lt;7,AND(MONTH(F1097)=7,DAY(F1097)&lt;=25)),
MOD(SUM((E1097-1901)*365,(N1097-1)*28,O1097,258),260),
MOD(SUM((E1097-1900)*365,(N1097-1)*28,O1097,258),260))</f>
        <v>83</v>
      </c>
      <c r="Q1097" s="374" t="str">
        <f>VLOOKUP(MOD(P1097,4),色,2,FALSE)</f>
        <v>青い</v>
      </c>
      <c r="R1097" s="292" t="str">
        <f>VLOOKUP(MOD(P1097,13),銀河の音,2,FALSE)</f>
        <v>倍音の</v>
      </c>
      <c r="S1097" s="385" t="str">
        <f>VLOOKUP(MOD(P1097,20),太陽の紋章,2,FALSE)</f>
        <v>夜</v>
      </c>
      <c r="T1097" s="97" t="s">
        <v>3377</v>
      </c>
    </row>
    <row r="1098" spans="1:20" ht="13.5" customHeight="1">
      <c r="A1098" s="50" t="str">
        <f>VLOOKUP(MOD(E1098,10),十干,2,FALSE)</f>
        <v>丙</v>
      </c>
      <c r="B1098" s="199" t="str">
        <f>VLOOKUP(MOD(E1098,12),十二支,3,FALSE)</f>
        <v xml:space="preserve">03 水 </v>
      </c>
      <c r="C1098" s="200" t="str">
        <f>VLOOKUP(F1098,星座,3,TRUE)</f>
        <v xml:space="preserve">13 金 </v>
      </c>
      <c r="D1098" s="531">
        <v>5961</v>
      </c>
      <c r="E1098" s="1">
        <f>IFERROR(YEAR(D1098),LEFT(D1098,4))</f>
        <v>1916</v>
      </c>
      <c r="F1098" s="1" t="str">
        <f>IF(ISTEXT(D1098),RIGHT(D1098,5),TEXT(D1098,"mm/dd"))</f>
        <v>04/26</v>
      </c>
      <c r="G1098" s="1">
        <f>SUM(MID(E1098,1,1),MID(E1098,2,1),MID(E1098,3,1),MID(E1098,4,1),MID(F1098,1,1),MID(F1098,2,1),MID(F1098,4,1),MID(F1098,5,1))</f>
        <v>29</v>
      </c>
      <c r="H1098" s="45">
        <f>IF(MOD(G1098,9)=0,9,MOD(G1098,9))</f>
        <v>2</v>
      </c>
      <c r="I1098" s="45" t="str">
        <f>IFERROR(MID("日月火水木金土",WEEKDAY(D1098),1),"")</f>
        <v>水</v>
      </c>
      <c r="J1098" s="304" t="s">
        <v>7479</v>
      </c>
      <c r="K1098" s="202" t="str">
        <f>VLOOKUP(F1098,石と花メイン,3,FALSE)</f>
        <v>◇金剛石</v>
      </c>
      <c r="L1098" s="297" t="str">
        <f>VLOOKUP(F1098,石と花メイン,4,FALSE)</f>
        <v>海老根</v>
      </c>
      <c r="M1098" s="393">
        <f>IF(OR(MONTH(F1098)&lt;7,AND(MONTH(F1098)=7,DAY(F1098)&lt;=25)),
MOD(SUM((E1098-1901)*365,259),260),
MOD(SUM((E1098-1900)*365,259),260))</f>
        <v>14</v>
      </c>
      <c r="N1098" s="390">
        <f>IF(AND(MONTH(F1098)=7,DAY(F1098)&gt;25),1,
ROUNDDOWN((SUM(VLOOKUP(MONTH(F1098),D暦変換用数値,2,FALSE),DAY(F1098))/28)+1,0))</f>
        <v>10</v>
      </c>
      <c r="O1098" s="205">
        <f>IF(AND(MONTH(F1098)=7,DAY(F1098)&gt;25),DAY(F1098)-25,
MOD((SUM(VLOOKUP(MONTH(F1098),D暦変換用数値,2,FALSE),DAY(F1098))),28)+1)</f>
        <v>23</v>
      </c>
      <c r="P1098" s="406">
        <f>IF(OR(MONTH(F1098)&lt;7,AND(MONTH(F1098)=7,DAY(F1098)&lt;=25)),
MOD(SUM((E1098-1901)*365,(N1098-1)*28,O1098,258),260),
MOD(SUM((E1098-1900)*365,(N1098-1)*28,O1098,258),260))</f>
        <v>28</v>
      </c>
      <c r="Q1098" s="373" t="str">
        <f>VLOOKUP(MOD(P1098,4),色,2,FALSE)</f>
        <v>黄色い</v>
      </c>
      <c r="R1098" s="291" t="str">
        <f>VLOOKUP(MOD(P1098,13),銀河の音,2,FALSE)</f>
        <v>月の</v>
      </c>
      <c r="S1098" s="384" t="str">
        <f>VLOOKUP(MOD(P1098,20),太陽の紋章,2,FALSE)</f>
        <v>星</v>
      </c>
      <c r="T1098" s="97" t="s">
        <v>3378</v>
      </c>
    </row>
    <row r="1099" spans="1:20" ht="13.5" customHeight="1">
      <c r="A1099" s="76" t="str">
        <f>VLOOKUP(MOD(E1099,10),十干,2,FALSE)</f>
        <v>戊</v>
      </c>
      <c r="B1099" s="199" t="str">
        <f>VLOOKUP(MOD(E1099,12),十二支,3,FALSE)</f>
        <v xml:space="preserve">03 水 </v>
      </c>
      <c r="C1099" s="200" t="str">
        <f>VLOOKUP(F1099,星座,3,TRUE)</f>
        <v xml:space="preserve">13 金 </v>
      </c>
      <c r="D1099" s="534">
        <v>10341</v>
      </c>
      <c r="E1099" s="116">
        <f>IFERROR(YEAR(D1099),LEFT(D1099,4))</f>
        <v>1928</v>
      </c>
      <c r="F1099" s="116" t="str">
        <f>IF(ISTEXT(D1099),RIGHT(D1099,5),TEXT(D1099,"mm/dd"))</f>
        <v>04/23</v>
      </c>
      <c r="G1099" s="116">
        <f>SUM(MID(E1099,1,1),MID(E1099,2,1),MID(E1099,3,1),MID(E1099,4,1),MID(F1099,1,1),MID(F1099,2,1),MID(F1099,4,1),MID(F1099,5,1))</f>
        <v>29</v>
      </c>
      <c r="H1099" s="116">
        <f>IF(MOD(G1099,9)=0,9,MOD(G1099,9))</f>
        <v>2</v>
      </c>
      <c r="I1099" s="116" t="str">
        <f>IFERROR(MID("日月火水木金土",WEEKDAY(D1099),1),"")</f>
        <v>月</v>
      </c>
      <c r="J1099" s="306" t="s">
        <v>6874</v>
      </c>
      <c r="K1099" s="203" t="str">
        <f>VLOOKUP(F1099,石と花メイン,3,FALSE)</f>
        <v>●翡翠</v>
      </c>
      <c r="L1099" s="299" t="str">
        <f>VLOOKUP(F1099,石と花メイン,4,FALSE)</f>
        <v>カンパニュラ【釣鐘草】</v>
      </c>
      <c r="M1099" s="395">
        <f>IF(OR(MONTH(F1099)&lt;7,AND(MONTH(F1099)=7,DAY(F1099)&lt;=25)),
MOD(SUM((E1099-1901)*365,259),260),
MOD(SUM((E1099-1900)*365,259),260))</f>
        <v>234</v>
      </c>
      <c r="N1099" s="121">
        <f>IF(AND(MONTH(F1099)=7,DAY(F1099)&gt;25),1,
ROUNDDOWN((SUM(VLOOKUP(MONTH(F1099),D暦変換用数値,2,FALSE),DAY(F1099))/28)+1,0))</f>
        <v>10</v>
      </c>
      <c r="O1099" s="117">
        <f>IF(AND(MONTH(F1099)=7,DAY(F1099)&gt;25),DAY(F1099)-25,
MOD((SUM(VLOOKUP(MONTH(F1099),D暦変換用数値,2,FALSE),DAY(F1099))),28)+1)</f>
        <v>20</v>
      </c>
      <c r="P1099" s="408">
        <f>IF(OR(MONTH(F1099)&lt;7,AND(MONTH(F1099)=7,DAY(F1099)&lt;=25)),
MOD(SUM((E1099-1901)*365,(N1099-1)*28,O1099,258),260),
MOD(SUM((E1099-1900)*365,(N1099-1)*28,O1099,258),260))</f>
        <v>245</v>
      </c>
      <c r="Q1099" s="372" t="str">
        <f>VLOOKUP(MOD(P1099,4),色,2,FALSE)</f>
        <v>赤い</v>
      </c>
      <c r="R1099" s="290" t="str">
        <f>VLOOKUP(MOD(P1099,13),銀河の音,2,FALSE)</f>
        <v>スペクトルの</v>
      </c>
      <c r="S1099" s="383" t="str">
        <f>VLOOKUP(MOD(P1099,20),太陽の紋章,2,FALSE)</f>
        <v>蛇</v>
      </c>
      <c r="T1099" s="118"/>
    </row>
    <row r="1100" spans="1:20" ht="13.5" customHeight="1">
      <c r="A1100" s="50" t="str">
        <f>VLOOKUP(MOD(E1100,10),十干,2,FALSE)</f>
        <v>戊</v>
      </c>
      <c r="B1100" s="199" t="str">
        <f>VLOOKUP(MOD(E1100,12),十二支,3,FALSE)</f>
        <v xml:space="preserve">03 水 </v>
      </c>
      <c r="C1100" s="200" t="str">
        <f>VLOOKUP(F1100,星座,3,TRUE)</f>
        <v xml:space="preserve">13 金 </v>
      </c>
      <c r="D1100" s="531">
        <v>10356</v>
      </c>
      <c r="E1100" s="1">
        <f>IFERROR(YEAR(D1100),LEFT(D1100,4))</f>
        <v>1928</v>
      </c>
      <c r="F1100" s="1" t="str">
        <f>IF(ISTEXT(D1100),RIGHT(D1100,5),TEXT(D1100,"mm/dd"))</f>
        <v>05/08</v>
      </c>
      <c r="G1100" s="1">
        <f>SUM(MID(E1100,1,1),MID(E1100,2,1),MID(E1100,3,1),MID(E1100,4,1),MID(F1100,1,1),MID(F1100,2,1),MID(F1100,4,1),MID(F1100,5,1))</f>
        <v>33</v>
      </c>
      <c r="H1100" s="45">
        <f>IF(MOD(G1100,9)=0,9,MOD(G1100,9))</f>
        <v>6</v>
      </c>
      <c r="I1100" s="45" t="str">
        <f>IFERROR(MID("日月火水木金土",WEEKDAY(D1100),1),"")</f>
        <v>火</v>
      </c>
      <c r="J1100" s="304" t="s">
        <v>1357</v>
      </c>
      <c r="K1100" s="202" t="str">
        <f>VLOOKUP(F1100,石と花メイン,3,FALSE)</f>
        <v>◆翠玉</v>
      </c>
      <c r="L1100" s="297" t="str">
        <f>VLOOKUP(F1100,石と花メイン,4,FALSE)</f>
        <v>花菖蒲</v>
      </c>
      <c r="M1100" s="393">
        <f>IF(OR(MONTH(F1100)&lt;7,AND(MONTH(F1100)=7,DAY(F1100)&lt;=25)),
MOD(SUM((E1100-1901)*365,259),260),
MOD(SUM((E1100-1900)*365,259),260))</f>
        <v>234</v>
      </c>
      <c r="N1100" s="390">
        <f>IF(AND(MONTH(F1100)=7,DAY(F1100)&gt;25),1,
ROUNDDOWN((SUM(VLOOKUP(MONTH(F1100),D暦変換用数値,2,FALSE),DAY(F1100))/28)+1,0))</f>
        <v>11</v>
      </c>
      <c r="O1100" s="205">
        <f>IF(AND(MONTH(F1100)=7,DAY(F1100)&gt;25),DAY(F1100)-25,
MOD((SUM(VLOOKUP(MONTH(F1100),D暦変換用数値,2,FALSE),DAY(F1100))),28)+1)</f>
        <v>7</v>
      </c>
      <c r="P1100" s="406">
        <f>IF(OR(MONTH(F1100)&lt;7,AND(MONTH(F1100)=7,DAY(F1100)&lt;=25)),
MOD(SUM((E1100-1901)*365,(N1100-1)*28,O1100,258),260),
MOD(SUM((E1100-1900)*365,(N1100-1)*28,O1100,258),260))</f>
        <v>0</v>
      </c>
      <c r="Q1100" s="373" t="str">
        <f>VLOOKUP(MOD(P1100,4),色,2,FALSE)</f>
        <v>黄色い</v>
      </c>
      <c r="R1100" s="291" t="str">
        <f>VLOOKUP(MOD(P1100,13),銀河の音,2,FALSE)</f>
        <v>宇宙の</v>
      </c>
      <c r="S1100" s="384" t="str">
        <f>VLOOKUP(MOD(P1100,20),太陽の紋章,2,FALSE)</f>
        <v>太陽</v>
      </c>
      <c r="T1100" s="97" t="s">
        <v>3379</v>
      </c>
    </row>
    <row r="1101" spans="1:20" ht="13.5" customHeight="1">
      <c r="A1101" s="50" t="str">
        <f>VLOOKUP(MOD(E1101,10),十干,2,FALSE)</f>
        <v>庚</v>
      </c>
      <c r="B1101" s="199" t="str">
        <f>VLOOKUP(MOD(E1101,12),十二支,3,FALSE)</f>
        <v xml:space="preserve">03 水 </v>
      </c>
      <c r="C1101" s="200" t="str">
        <f>VLOOKUP(F1101,星座,3,TRUE)</f>
        <v xml:space="preserve">13 金 </v>
      </c>
      <c r="D1101" s="531">
        <v>14721</v>
      </c>
      <c r="E1101" s="1">
        <f>IFERROR(YEAR(D1101),LEFT(D1101,4))</f>
        <v>1940</v>
      </c>
      <c r="F1101" s="1" t="str">
        <f>IF(ISTEXT(D1101),RIGHT(D1101,5),TEXT(D1101,"mm/dd"))</f>
        <v>04/20</v>
      </c>
      <c r="G1101" s="1">
        <f>SUM(MID(E1101,1,1),MID(E1101,2,1),MID(E1101,3,1),MID(E1101,4,1),MID(F1101,1,1),MID(F1101,2,1),MID(F1101,4,1),MID(F1101,5,1))</f>
        <v>20</v>
      </c>
      <c r="H1101" s="45">
        <f>IF(MOD(G1101,9)=0,9,MOD(G1101,9))</f>
        <v>2</v>
      </c>
      <c r="I1101" s="45" t="str">
        <f>IFERROR(MID("日月火水木金土",WEEKDAY(D1101),1),"")</f>
        <v>土</v>
      </c>
      <c r="J1101" s="304" t="s">
        <v>1358</v>
      </c>
      <c r="K1101" s="202" t="str">
        <f>VLOOKUP(F1101,石と花メイン,3,FALSE)</f>
        <v>●薔薇色石</v>
      </c>
      <c r="L1101" s="297" t="str">
        <f>VLOOKUP(F1101,石と花メイン,4,FALSE)</f>
        <v>梨</v>
      </c>
      <c r="M1101" s="393">
        <f>IF(OR(MONTH(F1101)&lt;7,AND(MONTH(F1101)=7,DAY(F1101)&lt;=25)),
MOD(SUM((E1101-1901)*365,259),260),
MOD(SUM((E1101-1900)*365,259),260))</f>
        <v>194</v>
      </c>
      <c r="N1101" s="390">
        <f>IF(AND(MONTH(F1101)=7,DAY(F1101)&gt;25),1,
ROUNDDOWN((SUM(VLOOKUP(MONTH(F1101),D暦変換用数値,2,FALSE),DAY(F1101))/28)+1,0))</f>
        <v>10</v>
      </c>
      <c r="O1101" s="205">
        <f>IF(AND(MONTH(F1101)=7,DAY(F1101)&gt;25),DAY(F1101)-25,
MOD((SUM(VLOOKUP(MONTH(F1101),D暦変換用数値,2,FALSE),DAY(F1101))),28)+1)</f>
        <v>17</v>
      </c>
      <c r="P1101" s="406">
        <f>IF(OR(MONTH(F1101)&lt;7,AND(MONTH(F1101)=7,DAY(F1101)&lt;=25)),
MOD(SUM((E1101-1901)*365,(N1101-1)*28,O1101,258),260),
MOD(SUM((E1101-1900)*365,(N1101-1)*28,O1101,258),260))</f>
        <v>202</v>
      </c>
      <c r="Q1101" s="375" t="str">
        <f>VLOOKUP(MOD(P1101,4),色,2,FALSE)</f>
        <v>白い</v>
      </c>
      <c r="R1101" s="293" t="str">
        <f>VLOOKUP(MOD(P1101,13),銀河の音,2,FALSE)</f>
        <v>共振の</v>
      </c>
      <c r="S1101" s="386" t="str">
        <f>VLOOKUP(MOD(P1101,20),太陽の紋章,2,FALSE)</f>
        <v>風</v>
      </c>
      <c r="T1101" s="97" t="s">
        <v>129</v>
      </c>
    </row>
    <row r="1102" spans="1:20" ht="13.5" customHeight="1">
      <c r="A1102" s="50" t="str">
        <f>VLOOKUP(MOD(E1102,10),十干,2,FALSE)</f>
        <v>庚</v>
      </c>
      <c r="B1102" s="199" t="str">
        <f>VLOOKUP(MOD(E1102,12),十二支,3,FALSE)</f>
        <v xml:space="preserve">03 水 </v>
      </c>
      <c r="C1102" s="200" t="str">
        <f>VLOOKUP(F1102,星座,3,TRUE)</f>
        <v xml:space="preserve">13 金 </v>
      </c>
      <c r="D1102" s="531">
        <v>14726</v>
      </c>
      <c r="E1102" s="1">
        <f>IFERROR(YEAR(D1102),LEFT(D1102,4))</f>
        <v>1940</v>
      </c>
      <c r="F1102" s="1" t="str">
        <f>IF(ISTEXT(D1102),RIGHT(D1102,5),TEXT(D1102,"mm/dd"))</f>
        <v>04/25</v>
      </c>
      <c r="G1102" s="1">
        <f>SUM(MID(E1102,1,1),MID(E1102,2,1),MID(E1102,3,1),MID(E1102,4,1),MID(F1102,1,1),MID(F1102,2,1),MID(F1102,4,1),MID(F1102,5,1))</f>
        <v>25</v>
      </c>
      <c r="H1102" s="45">
        <f>IF(MOD(G1102,9)=0,9,MOD(G1102,9))</f>
        <v>7</v>
      </c>
      <c r="I1102" s="45" t="str">
        <f>IFERROR(MID("日月火水木金土",WEEKDAY(D1102),1),"")</f>
        <v>木</v>
      </c>
      <c r="J1102" s="304" t="s">
        <v>2547</v>
      </c>
      <c r="K1102" s="202" t="str">
        <f>VLOOKUP(F1102,石と花メイン,3,FALSE)</f>
        <v>■赤縞瑪瑙</v>
      </c>
      <c r="L1102" s="297" t="str">
        <f>VLOOKUP(F1102,石と花メイン,4,FALSE)</f>
        <v>芝桜【花詰草】</v>
      </c>
      <c r="M1102" s="393">
        <f>IF(OR(MONTH(F1102)&lt;7,AND(MONTH(F1102)=7,DAY(F1102)&lt;=25)),
MOD(SUM((E1102-1901)*365,259),260),
MOD(SUM((E1102-1900)*365,259),260))</f>
        <v>194</v>
      </c>
      <c r="N1102" s="390">
        <f>IF(AND(MONTH(F1102)=7,DAY(F1102)&gt;25),1,
ROUNDDOWN((SUM(VLOOKUP(MONTH(F1102),D暦変換用数値,2,FALSE),DAY(F1102))/28)+1,0))</f>
        <v>10</v>
      </c>
      <c r="O1102" s="205">
        <f>IF(AND(MONTH(F1102)=7,DAY(F1102)&gt;25),DAY(F1102)-25,
MOD((SUM(VLOOKUP(MONTH(F1102),D暦変換用数値,2,FALSE),DAY(F1102))),28)+1)</f>
        <v>22</v>
      </c>
      <c r="P1102" s="406">
        <f>IF(OR(MONTH(F1102)&lt;7,AND(MONTH(F1102)=7,DAY(F1102)&lt;=25)),
MOD(SUM((E1102-1901)*365,(N1102-1)*28,O1102,258),260),
MOD(SUM((E1102-1900)*365,(N1102-1)*28,O1102,258),260))</f>
        <v>207</v>
      </c>
      <c r="Q1102" s="374" t="str">
        <f>VLOOKUP(MOD(P1102,4),色,2,FALSE)</f>
        <v>青い</v>
      </c>
      <c r="R1102" s="292" t="str">
        <f>VLOOKUP(MOD(P1102,13),銀河の音,2,FALSE)</f>
        <v>水晶の</v>
      </c>
      <c r="S1102" s="385" t="str">
        <f>VLOOKUP(MOD(P1102,20),太陽の紋章,2,FALSE)</f>
        <v>手</v>
      </c>
      <c r="T1102" s="103" t="s">
        <v>3380</v>
      </c>
    </row>
    <row r="1103" spans="1:20" ht="13.5" customHeight="1">
      <c r="A1103" s="50" t="str">
        <f>VLOOKUP(MOD(E1103,10),十干,2,FALSE)</f>
        <v>庚</v>
      </c>
      <c r="B1103" s="199" t="str">
        <f>VLOOKUP(MOD(E1103,12),十二支,3,FALSE)</f>
        <v xml:space="preserve">03 水 </v>
      </c>
      <c r="C1103" s="200" t="str">
        <f>VLOOKUP(F1103,星座,3,TRUE)</f>
        <v xml:space="preserve">13 金 </v>
      </c>
      <c r="D1103" s="531">
        <v>14733</v>
      </c>
      <c r="E1103" s="1">
        <f>IFERROR(YEAR(D1103),LEFT(D1103,4))</f>
        <v>1940</v>
      </c>
      <c r="F1103" s="1" t="str">
        <f>IF(ISTEXT(D1103),RIGHT(D1103,5),TEXT(D1103,"mm/dd"))</f>
        <v>05/02</v>
      </c>
      <c r="G1103" s="1">
        <f>SUM(MID(E1103,1,1),MID(E1103,2,1),MID(E1103,3,1),MID(E1103,4,1),MID(F1103,1,1),MID(F1103,2,1),MID(F1103,4,1),MID(F1103,5,1))</f>
        <v>21</v>
      </c>
      <c r="H1103" s="45">
        <f>IF(MOD(G1103,9)=0,9,MOD(G1103,9))</f>
        <v>3</v>
      </c>
      <c r="I1103" s="45" t="str">
        <f>IFERROR(MID("日月火水木金土",WEEKDAY(D1103),1),"")</f>
        <v>木</v>
      </c>
      <c r="J1103" s="304" t="s">
        <v>2548</v>
      </c>
      <c r="K1103" s="202" t="str">
        <f>VLOOKUP(F1103,石と花メイン,3,FALSE)</f>
        <v>■紅玉髄</v>
      </c>
      <c r="L1103" s="297" t="str">
        <f>VLOOKUP(F1103,石と花メイン,4,FALSE)</f>
        <v>デルフィニウム【大飛燕草】</v>
      </c>
      <c r="M1103" s="393">
        <f>IF(OR(MONTH(F1103)&lt;7,AND(MONTH(F1103)=7,DAY(F1103)&lt;=25)),
MOD(SUM((E1103-1901)*365,259),260),
MOD(SUM((E1103-1900)*365,259),260))</f>
        <v>194</v>
      </c>
      <c r="N1103" s="390">
        <f>IF(AND(MONTH(F1103)=7,DAY(F1103)&gt;25),1,
ROUNDDOWN((SUM(VLOOKUP(MONTH(F1103),D暦変換用数値,2,FALSE),DAY(F1103))/28)+1,0))</f>
        <v>11</v>
      </c>
      <c r="O1103" s="205">
        <f>IF(AND(MONTH(F1103)=7,DAY(F1103)&gt;25),DAY(F1103)-25,
MOD((SUM(VLOOKUP(MONTH(F1103),D暦変換用数値,2,FALSE),DAY(F1103))),28)+1)</f>
        <v>1</v>
      </c>
      <c r="P1103" s="406">
        <f>IF(OR(MONTH(F1103)&lt;7,AND(MONTH(F1103)=7,DAY(F1103)&lt;=25)),
MOD(SUM((E1103-1901)*365,(N1103-1)*28,O1103,258),260),
MOD(SUM((E1103-1900)*365,(N1103-1)*28,O1103,258),260))</f>
        <v>214</v>
      </c>
      <c r="Q1103" s="375" t="str">
        <f>VLOOKUP(MOD(P1103,4),色,2,FALSE)</f>
        <v>白い</v>
      </c>
      <c r="R1103" s="293" t="str">
        <f>VLOOKUP(MOD(P1103,13),銀河の音,2,FALSE)</f>
        <v>律動の</v>
      </c>
      <c r="S1103" s="386" t="str">
        <f>VLOOKUP(MOD(P1103,20),太陽の紋章,2,FALSE)</f>
        <v>魔法使い</v>
      </c>
      <c r="T1103" s="105" t="s">
        <v>3348</v>
      </c>
    </row>
    <row r="1104" spans="1:20" ht="13.5" customHeight="1">
      <c r="A1104" s="50" t="str">
        <f>VLOOKUP(MOD(E1104,10),十干,2,FALSE)</f>
        <v>庚</v>
      </c>
      <c r="B1104" s="199" t="str">
        <f>VLOOKUP(MOD(E1104,12),十二支,3,FALSE)</f>
        <v xml:space="preserve">03 水 </v>
      </c>
      <c r="C1104" s="200" t="str">
        <f>VLOOKUP(F1104,星座,3,TRUE)</f>
        <v xml:space="preserve">13 金 </v>
      </c>
      <c r="D1104" s="531">
        <v>14741</v>
      </c>
      <c r="E1104" s="1">
        <f>IFERROR(YEAR(D1104),LEFT(D1104,4))</f>
        <v>1940</v>
      </c>
      <c r="F1104" s="1" t="str">
        <f>IF(ISTEXT(D1104),RIGHT(D1104,5),TEXT(D1104,"mm/dd"))</f>
        <v>05/10</v>
      </c>
      <c r="G1104" s="1">
        <f>SUM(MID(E1104,1,1),MID(E1104,2,1),MID(E1104,3,1),MID(E1104,4,1),MID(F1104,1,1),MID(F1104,2,1),MID(F1104,4,1),MID(F1104,5,1))</f>
        <v>20</v>
      </c>
      <c r="H1104" s="45">
        <f>IF(MOD(G1104,9)=0,9,MOD(G1104,9))</f>
        <v>2</v>
      </c>
      <c r="I1104" s="45" t="str">
        <f>IFERROR(MID("日月火水木金土",WEEKDAY(D1104),1),"")</f>
        <v>金</v>
      </c>
      <c r="J1104" s="304" t="s">
        <v>2549</v>
      </c>
      <c r="K1104" s="202" t="str">
        <f>VLOOKUP(F1104,石と花メイン,3,FALSE)</f>
        <v>●薔薇色石</v>
      </c>
      <c r="L1104" s="297" t="str">
        <f>VLOOKUP(F1104,石と花メイン,4,FALSE)</f>
        <v>石楠花</v>
      </c>
      <c r="M1104" s="393">
        <f>IF(OR(MONTH(F1104)&lt;7,AND(MONTH(F1104)=7,DAY(F1104)&lt;=25)),
MOD(SUM((E1104-1901)*365,259),260),
MOD(SUM((E1104-1900)*365,259),260))</f>
        <v>194</v>
      </c>
      <c r="N1104" s="390">
        <f>IF(AND(MONTH(F1104)=7,DAY(F1104)&gt;25),1,
ROUNDDOWN((SUM(VLOOKUP(MONTH(F1104),D暦変換用数値,2,FALSE),DAY(F1104))/28)+1,0))</f>
        <v>11</v>
      </c>
      <c r="O1104" s="205">
        <f>IF(AND(MONTH(F1104)=7,DAY(F1104)&gt;25),DAY(F1104)-25,
MOD((SUM(VLOOKUP(MONTH(F1104),D暦変換用数値,2,FALSE),DAY(F1104))),28)+1)</f>
        <v>9</v>
      </c>
      <c r="P1104" s="406">
        <f>IF(OR(MONTH(F1104)&lt;7,AND(MONTH(F1104)=7,DAY(F1104)&lt;=25)),
MOD(SUM((E1104-1901)*365,(N1104-1)*28,O1104,258),260),
MOD(SUM((E1104-1900)*365,(N1104-1)*28,O1104,258),260))</f>
        <v>222</v>
      </c>
      <c r="Q1104" s="375" t="str">
        <f>VLOOKUP(MOD(P1104,4),色,2,FALSE)</f>
        <v>白い</v>
      </c>
      <c r="R1104" s="293" t="str">
        <f>VLOOKUP(MOD(P1104,13),銀河の音,2,FALSE)</f>
        <v>磁気の</v>
      </c>
      <c r="S1104" s="386" t="str">
        <f>VLOOKUP(MOD(P1104,20),太陽の紋章,2,FALSE)</f>
        <v>風</v>
      </c>
      <c r="T1104" s="97" t="s">
        <v>325</v>
      </c>
    </row>
    <row r="1105" spans="1:20" ht="13.5" customHeight="1">
      <c r="A1105" s="49" t="str">
        <f>VLOOKUP(MOD(E1105,10),十干,2,FALSE)</f>
        <v>壬</v>
      </c>
      <c r="B1105" s="199" t="str">
        <f>VLOOKUP(MOD(E1105,12),十二支,3,FALSE)</f>
        <v xml:space="preserve">03 水 </v>
      </c>
      <c r="C1105" s="200" t="str">
        <f>VLOOKUP(F1105,星座,3,TRUE)</f>
        <v xml:space="preserve">13 金 </v>
      </c>
      <c r="D1105" s="535">
        <v>19107</v>
      </c>
      <c r="E1105" s="45">
        <f>IFERROR(YEAR(D1105),LEFT(D1105,4))</f>
        <v>1952</v>
      </c>
      <c r="F1105" s="45" t="str">
        <f>IF(ISTEXT(D1105),RIGHT(D1105,5),TEXT(D1105,"mm/dd"))</f>
        <v>04/23</v>
      </c>
      <c r="G1105" s="45">
        <f>SUM(MID(E1105,1,1),MID(E1105,2,1),MID(E1105,3,1),MID(E1105,4,1),MID(F1105,1,1),MID(F1105,2,1),MID(F1105,4,1),MID(F1105,5,1))</f>
        <v>26</v>
      </c>
      <c r="H1105" s="45">
        <f>IF(MOD(G1105,9)=0,9,MOD(G1105,9))</f>
        <v>8</v>
      </c>
      <c r="I1105" s="45" t="str">
        <f>IFERROR(MID("日月火水木金土",WEEKDAY(D1105),1),"")</f>
        <v>水</v>
      </c>
      <c r="J1105" s="305" t="s">
        <v>195</v>
      </c>
      <c r="K1105" s="203" t="str">
        <f>VLOOKUP(F1105,石と花メイン,3,FALSE)</f>
        <v>●翡翠</v>
      </c>
      <c r="L1105" s="298" t="str">
        <f>VLOOKUP(F1105,石と花メイン,4,FALSE)</f>
        <v>カンパニュラ【釣鐘草】</v>
      </c>
      <c r="M1105" s="394">
        <f>IF(OR(MONTH(F1105)&lt;7,AND(MONTH(F1105)=7,DAY(F1105)&lt;=25)),
MOD(SUM((E1105-1901)*365,259),260),
MOD(SUM((E1105-1900)*365,259),260))</f>
        <v>154</v>
      </c>
      <c r="N1105" s="391">
        <f>IF(AND(MONTH(F1105)=7,DAY(F1105)&gt;25),1,
ROUNDDOWN((SUM(VLOOKUP(MONTH(F1105),D暦変換用数値,2,FALSE),DAY(F1105))/28)+1,0))</f>
        <v>10</v>
      </c>
      <c r="O1105" s="46">
        <f>IF(AND(MONTH(F1105)=7,DAY(F1105)&gt;25),DAY(F1105)-25,
MOD((SUM(VLOOKUP(MONTH(F1105),D暦変換用数値,2,FALSE),DAY(F1105))),28)+1)</f>
        <v>20</v>
      </c>
      <c r="P1105" s="407">
        <f>IF(OR(MONTH(F1105)&lt;7,AND(MONTH(F1105)=7,DAY(F1105)&lt;=25)),
MOD(SUM((E1105-1901)*365,(N1105-1)*28,O1105,258),260),
MOD(SUM((E1105-1900)*365,(N1105-1)*28,O1105,258),260))</f>
        <v>165</v>
      </c>
      <c r="Q1105" s="372" t="str">
        <f>VLOOKUP(MOD(P1105,4),色,2,FALSE)</f>
        <v>赤い</v>
      </c>
      <c r="R1105" s="290" t="str">
        <f>VLOOKUP(MOD(P1105,13),銀河の音,2,FALSE)</f>
        <v>太陽の</v>
      </c>
      <c r="S1105" s="383" t="str">
        <f>VLOOKUP(MOD(P1105,20),太陽の紋章,2,FALSE)</f>
        <v>蛇</v>
      </c>
      <c r="T1105" s="79"/>
    </row>
    <row r="1106" spans="1:20" ht="13.5" customHeight="1">
      <c r="A1106" s="50" t="str">
        <f>VLOOKUP(MOD(E1106,10),十干,2,FALSE)</f>
        <v>壬</v>
      </c>
      <c r="B1106" s="199" t="str">
        <f>VLOOKUP(MOD(E1106,12),十二支,3,FALSE)</f>
        <v xml:space="preserve">03 水 </v>
      </c>
      <c r="C1106" s="200" t="str">
        <f>VLOOKUP(F1106,星座,3,TRUE)</f>
        <v xml:space="preserve">13 金 </v>
      </c>
      <c r="D1106" s="531">
        <v>19108</v>
      </c>
      <c r="E1106" s="1">
        <f>IFERROR(YEAR(D1106),LEFT(D1106,4))</f>
        <v>1952</v>
      </c>
      <c r="F1106" s="1" t="str">
        <f>IF(ISTEXT(D1106),RIGHT(D1106,5),TEXT(D1106,"mm/dd"))</f>
        <v>04/24</v>
      </c>
      <c r="G1106" s="1">
        <f>SUM(MID(E1106,1,1),MID(E1106,2,1),MID(E1106,3,1),MID(E1106,4,1),MID(F1106,1,1),MID(F1106,2,1),MID(F1106,4,1),MID(F1106,5,1))</f>
        <v>27</v>
      </c>
      <c r="H1106" s="45">
        <f>IF(MOD(G1106,9)=0,9,MOD(G1106,9))</f>
        <v>9</v>
      </c>
      <c r="I1106" s="45" t="str">
        <f>IFERROR(MID("日月火水木金土",WEEKDAY(D1106),1),"")</f>
        <v>木</v>
      </c>
      <c r="J1106" s="304" t="s">
        <v>2550</v>
      </c>
      <c r="K1106" s="202" t="str">
        <f>VLOOKUP(F1106,石と花メイン,3,FALSE)</f>
        <v>□水晶</v>
      </c>
      <c r="L1106" s="297" t="str">
        <f>VLOOKUP(F1106,石と花メイン,4,FALSE)</f>
        <v>ゼラニウム【天竺葵】</v>
      </c>
      <c r="M1106" s="393">
        <f>IF(OR(MONTH(F1106)&lt;7,AND(MONTH(F1106)=7,DAY(F1106)&lt;=25)),
MOD(SUM((E1106-1901)*365,259),260),
MOD(SUM((E1106-1900)*365,259),260))</f>
        <v>154</v>
      </c>
      <c r="N1106" s="390">
        <f>IF(AND(MONTH(F1106)=7,DAY(F1106)&gt;25),1,
ROUNDDOWN((SUM(VLOOKUP(MONTH(F1106),D暦変換用数値,2,FALSE),DAY(F1106))/28)+1,0))</f>
        <v>10</v>
      </c>
      <c r="O1106" s="205">
        <f>IF(AND(MONTH(F1106)=7,DAY(F1106)&gt;25),DAY(F1106)-25,
MOD((SUM(VLOOKUP(MONTH(F1106),D暦変換用数値,2,FALSE),DAY(F1106))),28)+1)</f>
        <v>21</v>
      </c>
      <c r="P1106" s="406">
        <f>IF(OR(MONTH(F1106)&lt;7,AND(MONTH(F1106)=7,DAY(F1106)&lt;=25)),
MOD(SUM((E1106-1901)*365,(N1106-1)*28,O1106,258),260),
MOD(SUM((E1106-1900)*365,(N1106-1)*28,O1106,258),260))</f>
        <v>166</v>
      </c>
      <c r="Q1106" s="375" t="str">
        <f>VLOOKUP(MOD(P1106,4),色,2,FALSE)</f>
        <v>白い</v>
      </c>
      <c r="R1106" s="293" t="str">
        <f>VLOOKUP(MOD(P1106,13),銀河の音,2,FALSE)</f>
        <v>惑星の</v>
      </c>
      <c r="S1106" s="386" t="str">
        <f>VLOOKUP(MOD(P1106,20),太陽の紋章,2,FALSE)</f>
        <v>世界の橋渡し</v>
      </c>
      <c r="T1106" s="103" t="s">
        <v>7181</v>
      </c>
    </row>
    <row r="1107" spans="1:20" ht="13.5" customHeight="1">
      <c r="A1107" s="50" t="str">
        <f>VLOOKUP(MOD(E1107,10),十干,2,FALSE)</f>
        <v>壬</v>
      </c>
      <c r="B1107" s="199" t="str">
        <f>VLOOKUP(MOD(E1107,12),十二支,3,FALSE)</f>
        <v xml:space="preserve">03 水 </v>
      </c>
      <c r="C1107" s="200" t="str">
        <f>VLOOKUP(F1107,星座,3,TRUE)</f>
        <v xml:space="preserve">13 金 </v>
      </c>
      <c r="D1107" s="531">
        <v>19113</v>
      </c>
      <c r="E1107" s="1">
        <f>IFERROR(YEAR(D1107),LEFT(D1107,4))</f>
        <v>1952</v>
      </c>
      <c r="F1107" s="1" t="str">
        <f>IF(ISTEXT(D1107),RIGHT(D1107,5),TEXT(D1107,"mm/dd"))</f>
        <v>04/29</v>
      </c>
      <c r="G1107" s="1">
        <f>SUM(MID(E1107,1,1),MID(E1107,2,1),MID(E1107,3,1),MID(E1107,4,1),MID(F1107,1,1),MID(F1107,2,1),MID(F1107,4,1),MID(F1107,5,1))</f>
        <v>32</v>
      </c>
      <c r="H1107" s="45">
        <f>IF(MOD(G1107,9)=0,9,MOD(G1107,9))</f>
        <v>5</v>
      </c>
      <c r="I1107" s="45" t="str">
        <f>IFERROR(MID("日月火水木金土",WEEKDAY(D1107),1),"")</f>
        <v>火</v>
      </c>
      <c r="J1107" s="304" t="s">
        <v>2551</v>
      </c>
      <c r="K1107" s="202" t="str">
        <f>VLOOKUP(F1107,石と花メイン,3,FALSE)</f>
        <v>○真珠</v>
      </c>
      <c r="L1107" s="297" t="str">
        <f>VLOOKUP(F1107,石と花メイン,4,FALSE)</f>
        <v>乙女椿</v>
      </c>
      <c r="M1107" s="393">
        <f>IF(OR(MONTH(F1107)&lt;7,AND(MONTH(F1107)=7,DAY(F1107)&lt;=25)),
MOD(SUM((E1107-1901)*365,259),260),
MOD(SUM((E1107-1900)*365,259),260))</f>
        <v>154</v>
      </c>
      <c r="N1107" s="390">
        <f>IF(AND(MONTH(F1107)=7,DAY(F1107)&gt;25),1,
ROUNDDOWN((SUM(VLOOKUP(MONTH(F1107),D暦変換用数値,2,FALSE),DAY(F1107))/28)+1,0))</f>
        <v>10</v>
      </c>
      <c r="O1107" s="205">
        <f>IF(AND(MONTH(F1107)=7,DAY(F1107)&gt;25),DAY(F1107)-25,
MOD((SUM(VLOOKUP(MONTH(F1107),D暦変換用数値,2,FALSE),DAY(F1107))),28)+1)</f>
        <v>26</v>
      </c>
      <c r="P1107" s="406">
        <f>IF(OR(MONTH(F1107)&lt;7,AND(MONTH(F1107)=7,DAY(F1107)&lt;=25)),
MOD(SUM((E1107-1901)*365,(N1107-1)*28,O1107,258),260),
MOD(SUM((E1107-1900)*365,(N1107-1)*28,O1107,258),260))</f>
        <v>171</v>
      </c>
      <c r="Q1107" s="374" t="str">
        <f>VLOOKUP(MOD(P1107,4),色,2,FALSE)</f>
        <v>青い</v>
      </c>
      <c r="R1107" s="292" t="str">
        <f>VLOOKUP(MOD(P1107,13),銀河の音,2,FALSE)</f>
        <v>月の</v>
      </c>
      <c r="S1107" s="385" t="str">
        <f>VLOOKUP(MOD(P1107,20),太陽の紋章,2,FALSE)</f>
        <v>猿</v>
      </c>
      <c r="T1107" s="103" t="s">
        <v>326</v>
      </c>
    </row>
    <row r="1108" spans="1:20" ht="13.5" customHeight="1">
      <c r="A1108" s="50" t="str">
        <f>VLOOKUP(MOD(E1108,10),十干,2,FALSE)</f>
        <v>壬</v>
      </c>
      <c r="B1108" s="199" t="str">
        <f>VLOOKUP(MOD(E1108,12),十二支,3,FALSE)</f>
        <v xml:space="preserve">03 水 </v>
      </c>
      <c r="C1108" s="200" t="str">
        <f>VLOOKUP(F1108,星座,3,TRUE)</f>
        <v xml:space="preserve">13 金 </v>
      </c>
      <c r="D1108" s="531">
        <v>19116</v>
      </c>
      <c r="E1108" s="1">
        <f>IFERROR(YEAR(D1108),LEFT(D1108,4))</f>
        <v>1952</v>
      </c>
      <c r="F1108" s="1" t="str">
        <f>IF(ISTEXT(D1108),RIGHT(D1108,5),TEXT(D1108,"mm/dd"))</f>
        <v>05/02</v>
      </c>
      <c r="G1108" s="1">
        <f>SUM(MID(E1108,1,1),MID(E1108,2,1),MID(E1108,3,1),MID(E1108,4,1),MID(F1108,1,1),MID(F1108,2,1),MID(F1108,4,1),MID(F1108,5,1))</f>
        <v>24</v>
      </c>
      <c r="H1108" s="45">
        <f>IF(MOD(G1108,9)=0,9,MOD(G1108,9))</f>
        <v>6</v>
      </c>
      <c r="I1108" s="45" t="str">
        <f>IFERROR(MID("日月火水木金土",WEEKDAY(D1108),1),"")</f>
        <v>金</v>
      </c>
      <c r="J1108" s="304" t="s">
        <v>2552</v>
      </c>
      <c r="K1108" s="202" t="str">
        <f>VLOOKUP(F1108,石と花メイン,3,FALSE)</f>
        <v>■紅玉髄</v>
      </c>
      <c r="L1108" s="297" t="str">
        <f>VLOOKUP(F1108,石と花メイン,4,FALSE)</f>
        <v>デルフィニウム【大飛燕草】</v>
      </c>
      <c r="M1108" s="393">
        <f>IF(OR(MONTH(F1108)&lt;7,AND(MONTH(F1108)=7,DAY(F1108)&lt;=25)),
MOD(SUM((E1108-1901)*365,259),260),
MOD(SUM((E1108-1900)*365,259),260))</f>
        <v>154</v>
      </c>
      <c r="N1108" s="390">
        <f>IF(AND(MONTH(F1108)=7,DAY(F1108)&gt;25),1,
ROUNDDOWN((SUM(VLOOKUP(MONTH(F1108),D暦変換用数値,2,FALSE),DAY(F1108))/28)+1,0))</f>
        <v>11</v>
      </c>
      <c r="O1108" s="205">
        <f>IF(AND(MONTH(F1108)=7,DAY(F1108)&gt;25),DAY(F1108)-25,
MOD((SUM(VLOOKUP(MONTH(F1108),D暦変換用数値,2,FALSE),DAY(F1108))),28)+1)</f>
        <v>1</v>
      </c>
      <c r="P1108" s="406">
        <f>IF(OR(MONTH(F1108)&lt;7,AND(MONTH(F1108)=7,DAY(F1108)&lt;=25)),
MOD(SUM((E1108-1901)*365,(N1108-1)*28,O1108,258),260),
MOD(SUM((E1108-1900)*365,(N1108-1)*28,O1108,258),260))</f>
        <v>174</v>
      </c>
      <c r="Q1108" s="375" t="str">
        <f>VLOOKUP(MOD(P1108,4),色,2,FALSE)</f>
        <v>白い</v>
      </c>
      <c r="R1108" s="293" t="str">
        <f>VLOOKUP(MOD(P1108,13),銀河の音,2,FALSE)</f>
        <v>倍音の</v>
      </c>
      <c r="S1108" s="386" t="str">
        <f>VLOOKUP(MOD(P1108,20),太陽の紋章,2,FALSE)</f>
        <v>魔法使い</v>
      </c>
      <c r="T1108" s="98" t="s">
        <v>3736</v>
      </c>
    </row>
    <row r="1109" spans="1:20" ht="13.5" customHeight="1">
      <c r="A1109" s="50" t="str">
        <f>VLOOKUP(MOD(E1109,10),十干,2,FALSE)</f>
        <v>壬</v>
      </c>
      <c r="B1109" s="199" t="str">
        <f>VLOOKUP(MOD(E1109,12),十二支,3,FALSE)</f>
        <v xml:space="preserve">03 水 </v>
      </c>
      <c r="C1109" s="200" t="str">
        <f>VLOOKUP(F1109,星座,3,TRUE)</f>
        <v xml:space="preserve">13 金 </v>
      </c>
      <c r="D1109" s="531">
        <v>19117</v>
      </c>
      <c r="E1109" s="1">
        <f>IFERROR(YEAR(D1109),LEFT(D1109,4))</f>
        <v>1952</v>
      </c>
      <c r="F1109" s="1" t="str">
        <f>IF(ISTEXT(D1109),RIGHT(D1109,5),TEXT(D1109,"mm/dd"))</f>
        <v>05/03</v>
      </c>
      <c r="G1109" s="1">
        <f>SUM(MID(E1109,1,1),MID(E1109,2,1),MID(E1109,3,1),MID(E1109,4,1),MID(F1109,1,1),MID(F1109,2,1),MID(F1109,4,1),MID(F1109,5,1))</f>
        <v>25</v>
      </c>
      <c r="H1109" s="45">
        <f>IF(MOD(G1109,9)=0,9,MOD(G1109,9))</f>
        <v>7</v>
      </c>
      <c r="I1109" s="45" t="str">
        <f>IFERROR(MID("日月火水木金土",WEEKDAY(D1109),1),"")</f>
        <v>土</v>
      </c>
      <c r="J1109" s="304" t="s">
        <v>4733</v>
      </c>
      <c r="K1109" s="202" t="str">
        <f>VLOOKUP(F1109,石と花メイン,3,FALSE)</f>
        <v>■緑玉髄</v>
      </c>
      <c r="L1109" s="297" t="str">
        <f>VLOOKUP(F1109,石と花メイン,4,FALSE)</f>
        <v>蒲公英【鼓草】</v>
      </c>
      <c r="M1109" s="393">
        <f>IF(OR(MONTH(F1109)&lt;7,AND(MONTH(F1109)=7,DAY(F1109)&lt;=25)),
MOD(SUM((E1109-1901)*365,259),260),
MOD(SUM((E1109-1900)*365,259),260))</f>
        <v>154</v>
      </c>
      <c r="N1109" s="390">
        <f>IF(AND(MONTH(F1109)=7,DAY(F1109)&gt;25),1,
ROUNDDOWN((SUM(VLOOKUP(MONTH(F1109),D暦変換用数値,2,FALSE),DAY(F1109))/28)+1,0))</f>
        <v>11</v>
      </c>
      <c r="O1109" s="205">
        <f>IF(AND(MONTH(F1109)=7,DAY(F1109)&gt;25),DAY(F1109)-25,
MOD((SUM(VLOOKUP(MONTH(F1109),D暦変換用数値,2,FALSE),DAY(F1109))),28)+1)</f>
        <v>2</v>
      </c>
      <c r="P1109" s="406">
        <f>IF(OR(MONTH(F1109)&lt;7,AND(MONTH(F1109)=7,DAY(F1109)&lt;=25)),
MOD(SUM((E1109-1901)*365,(N1109-1)*28,O1109,258),260),
MOD(SUM((E1109-1900)*365,(N1109-1)*28,O1109,258),260))</f>
        <v>175</v>
      </c>
      <c r="Q1109" s="374" t="str">
        <f>VLOOKUP(MOD(P1109,4),色,2,FALSE)</f>
        <v>青い</v>
      </c>
      <c r="R1109" s="292" t="str">
        <f>VLOOKUP(MOD(P1109,13),銀河の音,2,FALSE)</f>
        <v>律動の</v>
      </c>
      <c r="S1109" s="385" t="str">
        <f>VLOOKUP(MOD(P1109,20),太陽の紋章,2,FALSE)</f>
        <v>鷲</v>
      </c>
      <c r="T1109" s="99" t="s">
        <v>7420</v>
      </c>
    </row>
    <row r="1110" spans="1:20" ht="13.5" customHeight="1">
      <c r="A1110" s="50" t="str">
        <f>VLOOKUP(MOD(E1110,10),十干,2,FALSE)</f>
        <v>壬</v>
      </c>
      <c r="B1110" s="199" t="str">
        <f>VLOOKUP(MOD(E1110,12),十二支,3,FALSE)</f>
        <v xml:space="preserve">03 水 </v>
      </c>
      <c r="C1110" s="200" t="str">
        <f>VLOOKUP(F1110,星座,3,TRUE)</f>
        <v xml:space="preserve">13 金 </v>
      </c>
      <c r="D1110" s="531">
        <v>19120</v>
      </c>
      <c r="E1110" s="1">
        <f>IFERROR(YEAR(D1110),LEFT(D1110,4))</f>
        <v>1952</v>
      </c>
      <c r="F1110" s="1" t="str">
        <f>IF(ISTEXT(D1110),RIGHT(D1110,5),TEXT(D1110,"mm/dd"))</f>
        <v>05/06</v>
      </c>
      <c r="G1110" s="1">
        <f>SUM(MID(E1110,1,1),MID(E1110,2,1),MID(E1110,3,1),MID(E1110,4,1),MID(F1110,1,1),MID(F1110,2,1),MID(F1110,4,1),MID(F1110,5,1))</f>
        <v>28</v>
      </c>
      <c r="H1110" s="45">
        <f>IF(MOD(G1110,9)=0,9,MOD(G1110,9))</f>
        <v>1</v>
      </c>
      <c r="I1110" s="45" t="str">
        <f>IFERROR(MID("日月火水木金土",WEEKDAY(D1110),1),"")</f>
        <v>火</v>
      </c>
      <c r="J1110" s="304" t="s">
        <v>4734</v>
      </c>
      <c r="K1110" s="202" t="str">
        <f>VLOOKUP(F1110,石と花メイン,3,FALSE)</f>
        <v>■紅水晶</v>
      </c>
      <c r="L1110" s="297" t="str">
        <f>VLOOKUP(F1110,石と花メイン,4,FALSE)</f>
        <v>著莪【胡蝶花】</v>
      </c>
      <c r="M1110" s="393">
        <f>IF(OR(MONTH(F1110)&lt;7,AND(MONTH(F1110)=7,DAY(F1110)&lt;=25)),
MOD(SUM((E1110-1901)*365,259),260),
MOD(SUM((E1110-1900)*365,259),260))</f>
        <v>154</v>
      </c>
      <c r="N1110" s="390">
        <f>IF(AND(MONTH(F1110)=7,DAY(F1110)&gt;25),1,
ROUNDDOWN((SUM(VLOOKUP(MONTH(F1110),D暦変換用数値,2,FALSE),DAY(F1110))/28)+1,0))</f>
        <v>11</v>
      </c>
      <c r="O1110" s="205">
        <f>IF(AND(MONTH(F1110)=7,DAY(F1110)&gt;25),DAY(F1110)-25,
MOD((SUM(VLOOKUP(MONTH(F1110),D暦変換用数値,2,FALSE),DAY(F1110))),28)+1)</f>
        <v>5</v>
      </c>
      <c r="P1110" s="406">
        <f>IF(OR(MONTH(F1110)&lt;7,AND(MONTH(F1110)=7,DAY(F1110)&lt;=25)),
MOD(SUM((E1110-1901)*365,(N1110-1)*28,O1110,258),260),
MOD(SUM((E1110-1900)*365,(N1110-1)*28,O1110,258),260))</f>
        <v>178</v>
      </c>
      <c r="Q1110" s="375" t="str">
        <f>VLOOKUP(MOD(P1110,4),色,2,FALSE)</f>
        <v>白い</v>
      </c>
      <c r="R1110" s="293" t="str">
        <f>VLOOKUP(MOD(P1110,13),銀河の音,2,FALSE)</f>
        <v>太陽の</v>
      </c>
      <c r="S1110" s="386" t="str">
        <f>VLOOKUP(MOD(P1110,20),太陽の紋章,2,FALSE)</f>
        <v>鏡</v>
      </c>
      <c r="T1110" s="97" t="s">
        <v>130</v>
      </c>
    </row>
    <row r="1111" spans="1:20" ht="13.5" customHeight="1">
      <c r="A1111" s="50" t="str">
        <f>VLOOKUP(MOD(E1111,10),十干,2,FALSE)</f>
        <v>壬</v>
      </c>
      <c r="B1111" s="199" t="str">
        <f>VLOOKUP(MOD(E1111,12),十二支,3,FALSE)</f>
        <v xml:space="preserve">03 水 </v>
      </c>
      <c r="C1111" s="200" t="str">
        <f>VLOOKUP(F1111,星座,3,TRUE)</f>
        <v xml:space="preserve">13 金 </v>
      </c>
      <c r="D1111" s="531">
        <v>19125</v>
      </c>
      <c r="E1111" s="1">
        <f>IFERROR(YEAR(D1111),LEFT(D1111,4))</f>
        <v>1952</v>
      </c>
      <c r="F1111" s="1" t="str">
        <f>IF(ISTEXT(D1111),RIGHT(D1111,5),TEXT(D1111,"mm/dd"))</f>
        <v>05/11</v>
      </c>
      <c r="G1111" s="1">
        <f>SUM(MID(E1111,1,1),MID(E1111,2,1),MID(E1111,3,1),MID(E1111,4,1),MID(F1111,1,1),MID(F1111,2,1),MID(F1111,4,1),MID(F1111,5,1))</f>
        <v>24</v>
      </c>
      <c r="H1111" s="45">
        <f>IF(MOD(G1111,9)=0,9,MOD(G1111,9))</f>
        <v>6</v>
      </c>
      <c r="I1111" s="45" t="str">
        <f>IFERROR(MID("日月火水木金土",WEEKDAY(D1111),1),"")</f>
        <v>日</v>
      </c>
      <c r="J1111" s="304" t="s">
        <v>4735</v>
      </c>
      <c r="K1111" s="202" t="str">
        <f>VLOOKUP(F1111,石と花メイン,3,FALSE)</f>
        <v>□水晶</v>
      </c>
      <c r="L1111" s="297" t="str">
        <f>VLOOKUP(F1111,石と花メイン,4,FALSE)</f>
        <v>林檎</v>
      </c>
      <c r="M1111" s="393">
        <f>IF(OR(MONTH(F1111)&lt;7,AND(MONTH(F1111)=7,DAY(F1111)&lt;=25)),
MOD(SUM((E1111-1901)*365,259),260),
MOD(SUM((E1111-1900)*365,259),260))</f>
        <v>154</v>
      </c>
      <c r="N1111" s="390">
        <f>IF(AND(MONTH(F1111)=7,DAY(F1111)&gt;25),1,
ROUNDDOWN((SUM(VLOOKUP(MONTH(F1111),D暦変換用数値,2,FALSE),DAY(F1111))/28)+1,0))</f>
        <v>11</v>
      </c>
      <c r="O1111" s="205">
        <f>IF(AND(MONTH(F1111)=7,DAY(F1111)&gt;25),DAY(F1111)-25,
MOD((SUM(VLOOKUP(MONTH(F1111),D暦変換用数値,2,FALSE),DAY(F1111))),28)+1)</f>
        <v>10</v>
      </c>
      <c r="P1111" s="406">
        <f>IF(OR(MONTH(F1111)&lt;7,AND(MONTH(F1111)=7,DAY(F1111)&lt;=25)),
MOD(SUM((E1111-1901)*365,(N1111-1)*28,O1111,258),260),
MOD(SUM((E1111-1900)*365,(N1111-1)*28,O1111,258),260))</f>
        <v>183</v>
      </c>
      <c r="Q1111" s="374" t="str">
        <f>VLOOKUP(MOD(P1111,4),色,2,FALSE)</f>
        <v>青い</v>
      </c>
      <c r="R1111" s="292" t="str">
        <f>VLOOKUP(MOD(P1111,13),銀河の音,2,FALSE)</f>
        <v>磁気の</v>
      </c>
      <c r="S1111" s="385" t="str">
        <f>VLOOKUP(MOD(P1111,20),太陽の紋章,2,FALSE)</f>
        <v>夜</v>
      </c>
      <c r="T1111" s="99" t="s">
        <v>3737</v>
      </c>
    </row>
    <row r="1112" spans="1:20" ht="13.5" customHeight="1">
      <c r="A1112" s="334" t="str">
        <f>VLOOKUP(MOD(E1112,10),十干,2,FALSE)</f>
        <v>壬</v>
      </c>
      <c r="B1112" s="331" t="str">
        <f>VLOOKUP(MOD(E1112,12),十二支,3,FALSE)</f>
        <v xml:space="preserve">03 水 </v>
      </c>
      <c r="C1112" s="332" t="str">
        <f>VLOOKUP(F1112,星座,3,TRUE)</f>
        <v xml:space="preserve">13 金 </v>
      </c>
      <c r="D1112" s="534">
        <v>19126</v>
      </c>
      <c r="E1112" s="131">
        <f>IFERROR(YEAR(D1112),LEFT(D1112,4))</f>
        <v>1952</v>
      </c>
      <c r="F1112" s="131" t="str">
        <f>IF(ISTEXT(D1112),RIGHT(D1112,5),TEXT(D1112,"mm/dd"))</f>
        <v>05/12</v>
      </c>
      <c r="G1112" s="131">
        <f>SUM(MID(E1112,1,1),MID(E1112,2,1),MID(E1112,3,1),MID(E1112,4,1),MID(F1112,1,1),MID(F1112,2,1),MID(F1112,4,1),MID(F1112,5,1))</f>
        <v>25</v>
      </c>
      <c r="H1112" s="131">
        <f>IF(MOD(G1112,9)=0,9,MOD(G1112,9))</f>
        <v>7</v>
      </c>
      <c r="I1112" s="131" t="str">
        <f>IFERROR(MID("日月火水木金土",WEEKDAY(D1112),1),"")</f>
        <v>月</v>
      </c>
      <c r="J1112" s="306" t="s">
        <v>8411</v>
      </c>
      <c r="K1112" s="335" t="str">
        <f>VLOOKUP(F1112,石と花メイン,3,FALSE)</f>
        <v>◆電気石</v>
      </c>
      <c r="L1112" s="302" t="str">
        <f>VLOOKUP(F1112,石と花メイン,4,FALSE)</f>
        <v>アザレア【西洋躑躅】</v>
      </c>
      <c r="M1112" s="396">
        <f>IF(OR(MONTH(F1112)&lt;7,AND(MONTH(F1112)=7,DAY(F1112)&lt;=25)),
MOD(SUM((E1112-1901)*365,259),260),
MOD(SUM((E1112-1900)*365,259),260))</f>
        <v>154</v>
      </c>
      <c r="N1112" s="335">
        <f>IF(AND(MONTH(F1112)=7,DAY(F1112)&gt;25),1,
ROUNDDOWN((SUM(VLOOKUP(MONTH(F1112),D暦変換用数値,2,FALSE),DAY(F1112))/28)+1,0))</f>
        <v>11</v>
      </c>
      <c r="O1112" s="132">
        <f>IF(AND(MONTH(F1112)=7,DAY(F1112)&gt;25),DAY(F1112)-25,
MOD((SUM(VLOOKUP(MONTH(F1112),D暦変換用数値,2,FALSE),DAY(F1112))),28)+1)</f>
        <v>11</v>
      </c>
      <c r="P1112" s="404">
        <f>IF(OR(MONTH(F1112)&lt;7,AND(MONTH(F1112)=7,DAY(F1112)&lt;=25)),
MOD(SUM((E1112-1901)*365,(N1112-1)*28,O1112,258),260),
MOD(SUM((E1112-1900)*365,(N1112-1)*28,O1112,258),260))</f>
        <v>184</v>
      </c>
      <c r="Q1112" s="376" t="str">
        <f>VLOOKUP(MOD(P1112,4),色,2,FALSE)</f>
        <v>黄色い</v>
      </c>
      <c r="R1112" s="333" t="str">
        <f>VLOOKUP(MOD(P1112,13),銀河の音,2,FALSE)</f>
        <v>月の</v>
      </c>
      <c r="S1112" s="387" t="str">
        <f>VLOOKUP(MOD(P1112,20),太陽の紋章,2,FALSE)</f>
        <v>種</v>
      </c>
      <c r="T1112" s="145"/>
    </row>
    <row r="1113" spans="1:20" ht="13.5" customHeight="1">
      <c r="A1113" s="50" t="str">
        <f>VLOOKUP(MOD(E1113,10),十干,2,FALSE)</f>
        <v>甲</v>
      </c>
      <c r="B1113" s="199" t="str">
        <f>VLOOKUP(MOD(E1113,12),十二支,3,FALSE)</f>
        <v xml:space="preserve">03 水 </v>
      </c>
      <c r="C1113" s="200" t="str">
        <f>VLOOKUP(F1113,星座,3,TRUE)</f>
        <v xml:space="preserve">13 金 </v>
      </c>
      <c r="D1113" s="531">
        <v>23488</v>
      </c>
      <c r="E1113" s="1">
        <f>IFERROR(YEAR(D1113),LEFT(D1113,4))</f>
        <v>1964</v>
      </c>
      <c r="F1113" s="1" t="str">
        <f>IF(ISTEXT(D1113),RIGHT(D1113,5),TEXT(D1113,"mm/dd"))</f>
        <v>04/21</v>
      </c>
      <c r="G1113" s="1">
        <f>SUM(MID(E1113,1,1),MID(E1113,2,1),MID(E1113,3,1),MID(E1113,4,1),MID(F1113,1,1),MID(F1113,2,1),MID(F1113,4,1),MID(F1113,5,1))</f>
        <v>27</v>
      </c>
      <c r="H1113" s="45">
        <f>IF(MOD(G1113,9)=0,9,MOD(G1113,9))</f>
        <v>9</v>
      </c>
      <c r="I1113" s="45" t="str">
        <f>IFERROR(MID("日月火水木金土",WEEKDAY(D1113),1),"")</f>
        <v>火</v>
      </c>
      <c r="J1113" s="304" t="s">
        <v>4736</v>
      </c>
      <c r="K1113" s="202" t="str">
        <f>VLOOKUP(F1113,石と花メイン,3,FALSE)</f>
        <v>□水晶</v>
      </c>
      <c r="L1113" s="297" t="str">
        <f>VLOOKUP(F1113,石と花メイン,4,FALSE)</f>
        <v>ニゲラ【黒種草】</v>
      </c>
      <c r="M1113" s="393">
        <f>IF(OR(MONTH(F1113)&lt;7,AND(MONTH(F1113)=7,DAY(F1113)&lt;=25)),
MOD(SUM((E1113-1901)*365,259),260),
MOD(SUM((E1113-1900)*365,259),260))</f>
        <v>114</v>
      </c>
      <c r="N1113" s="390">
        <f>IF(AND(MONTH(F1113)=7,DAY(F1113)&gt;25),1,
ROUNDDOWN((SUM(VLOOKUP(MONTH(F1113),D暦変換用数値,2,FALSE),DAY(F1113))/28)+1,0))</f>
        <v>10</v>
      </c>
      <c r="O1113" s="205">
        <f>IF(AND(MONTH(F1113)=7,DAY(F1113)&gt;25),DAY(F1113)-25,
MOD((SUM(VLOOKUP(MONTH(F1113),D暦変換用数値,2,FALSE),DAY(F1113))),28)+1)</f>
        <v>18</v>
      </c>
      <c r="P1113" s="406">
        <f>IF(OR(MONTH(F1113)&lt;7,AND(MONTH(F1113)=7,DAY(F1113)&lt;=25)),
MOD(SUM((E1113-1901)*365,(N1113-1)*28,O1113,258),260),
MOD(SUM((E1113-1900)*365,(N1113-1)*28,O1113,258),260))</f>
        <v>123</v>
      </c>
      <c r="Q1113" s="374" t="str">
        <f>VLOOKUP(MOD(P1113,4),色,2,FALSE)</f>
        <v>青い</v>
      </c>
      <c r="R1113" s="292" t="str">
        <f>VLOOKUP(MOD(P1113,13),銀河の音,2,FALSE)</f>
        <v>律動の</v>
      </c>
      <c r="S1113" s="385" t="str">
        <f>VLOOKUP(MOD(P1113,20),太陽の紋章,2,FALSE)</f>
        <v>夜</v>
      </c>
      <c r="T1113" s="99" t="s">
        <v>131</v>
      </c>
    </row>
    <row r="1114" spans="1:20" ht="13.5" customHeight="1">
      <c r="A1114" s="334" t="str">
        <f>VLOOKUP(MOD(E1114,10),十干,2,FALSE)</f>
        <v>甲</v>
      </c>
      <c r="B1114" s="331" t="str">
        <f>VLOOKUP(MOD(E1114,12),十二支,3,FALSE)</f>
        <v xml:space="preserve">03 水 </v>
      </c>
      <c r="C1114" s="332" t="str">
        <f>VLOOKUP(F1114,星座,3,TRUE)</f>
        <v xml:space="preserve">13 金 </v>
      </c>
      <c r="D1114" s="540">
        <v>23503</v>
      </c>
      <c r="E1114" s="131">
        <f>IFERROR(YEAR(D1114),LEFT(D1114,4))</f>
        <v>1964</v>
      </c>
      <c r="F1114" s="538" t="str">
        <f>IF(ISTEXT(D1114),RIGHT(D1114,5),TEXT(D1114,"mm/dd"))</f>
        <v>05/06</v>
      </c>
      <c r="G1114" s="131">
        <f>SUM(MID(E1114,1,1),MID(E1114,2,1),MID(E1114,3,1),MID(E1114,4,1),MID(F1114,1,1),MID(F1114,2,1),MID(F1114,4,1),MID(F1114,5,1))</f>
        <v>31</v>
      </c>
      <c r="H1114" s="131">
        <f>IF(MOD(G1114,9)=0,9,MOD(G1114,9))</f>
        <v>4</v>
      </c>
      <c r="I1114" s="131" t="str">
        <f>IFERROR(MID("日月火水木金土",WEEKDAY(D1114),1),"")</f>
        <v>水</v>
      </c>
      <c r="J1114" s="306" t="s">
        <v>9167</v>
      </c>
      <c r="K1114" s="335" t="str">
        <f>VLOOKUP(F1114,石と花メイン,3,FALSE)</f>
        <v>■紅水晶</v>
      </c>
      <c r="L1114" s="302" t="str">
        <f>VLOOKUP(F1114,石と花メイン,4,FALSE)</f>
        <v>著莪【胡蝶花】</v>
      </c>
      <c r="M1114" s="396">
        <f>IF(OR(MONTH(F1114)&lt;7,AND(MONTH(F1114)=7,DAY(F1114)&lt;=25)),
MOD(SUM((E1114-1901)*365,259),260),
MOD(SUM((E1114-1900)*365,259),260))</f>
        <v>114</v>
      </c>
      <c r="N1114" s="335">
        <f>IF(AND(MONTH(F1114)=7,DAY(F1114)&gt;25),1,
ROUNDDOWN((SUM(VLOOKUP(MONTH(F1114),D暦変換用数値,2,FALSE),DAY(F1114))/28)+1,0))</f>
        <v>11</v>
      </c>
      <c r="O1114" s="132">
        <f>IF(AND(MONTH(F1114)=7,DAY(F1114)&gt;25),DAY(F1114)-25,
MOD((SUM(VLOOKUP(MONTH(F1114),D暦変換用数値,2,FALSE),DAY(F1114))),28)+1)</f>
        <v>5</v>
      </c>
      <c r="P1114" s="404">
        <f>IF(OR(MONTH(F1114)&lt;7,AND(MONTH(F1114)=7,DAY(F1114)&lt;=25)),
MOD(SUM((E1114-1901)*365,(N1114-1)*28,O1114,258),260),
MOD(SUM((E1114-1900)*365,(N1114-1)*28,O1114,258),260))</f>
        <v>138</v>
      </c>
      <c r="Q1114" s="376" t="str">
        <f>VLOOKUP(MOD(P1114,4),色,2,FALSE)</f>
        <v>白い</v>
      </c>
      <c r="R1114" s="333" t="str">
        <f>VLOOKUP(MOD(P1114,13),銀河の音,2,FALSE)</f>
        <v>銀河の</v>
      </c>
      <c r="S1114" s="387" t="str">
        <f>VLOOKUP(MOD(P1114,20),太陽の紋章,2,FALSE)</f>
        <v>鏡</v>
      </c>
      <c r="T1114" s="119" t="s">
        <v>9163</v>
      </c>
    </row>
    <row r="1115" spans="1:20" ht="13.5" customHeight="1">
      <c r="A1115" s="50" t="str">
        <f>VLOOKUP(MOD(E1115,10),十干,2,FALSE)</f>
        <v>甲</v>
      </c>
      <c r="B1115" s="199" t="str">
        <f>VLOOKUP(MOD(E1115,12),十二支,3,FALSE)</f>
        <v xml:space="preserve">03 水 </v>
      </c>
      <c r="C1115" s="200" t="str">
        <f>VLOOKUP(F1115,星座,3,TRUE)</f>
        <v xml:space="preserve">13 金 </v>
      </c>
      <c r="D1115" s="535">
        <v>23511</v>
      </c>
      <c r="E1115" s="45">
        <f>IFERROR(YEAR(D1115),LEFT(D1115,4))</f>
        <v>1964</v>
      </c>
      <c r="F1115" s="45" t="str">
        <f>IF(ISTEXT(D1115),RIGHT(D1115,5),TEXT(D1115,"mm/dd"))</f>
        <v>05/14</v>
      </c>
      <c r="G1115" s="45">
        <f>SUM(MID(E1115,1,1),MID(E1115,2,1),MID(E1115,3,1),MID(E1115,4,1),MID(F1115,1,1),MID(F1115,2,1),MID(F1115,4,1),MID(F1115,5,1))</f>
        <v>30</v>
      </c>
      <c r="H1115" s="45">
        <f>IF(MOD(G1115,9)=0,9,MOD(G1115,9))</f>
        <v>3</v>
      </c>
      <c r="I1115" s="45" t="str">
        <f>IFERROR(MID("日月火水木金土",WEEKDAY(D1115),1),"")</f>
        <v>木</v>
      </c>
      <c r="J1115" s="305" t="s">
        <v>6209</v>
      </c>
      <c r="K1115" s="203" t="str">
        <f>VLOOKUP(F1115,石と花メイン,3,FALSE)</f>
        <v>●珊瑚</v>
      </c>
      <c r="L1115" s="298" t="str">
        <f>VLOOKUP(F1115,石と花メイン,4,FALSE)</f>
        <v>ペチュニア【衝羽根朝顔】</v>
      </c>
      <c r="M1115" s="394">
        <f>IF(OR(MONTH(F1115)&lt;7,AND(MONTH(F1115)=7,DAY(F1115)&lt;=25)),
MOD(SUM((E1115-1901)*365,259),260),
MOD(SUM((E1115-1900)*365,259),260))</f>
        <v>114</v>
      </c>
      <c r="N1115" s="391">
        <f>IF(AND(MONTH(F1115)=7,DAY(F1115)&gt;25),1,
ROUNDDOWN((SUM(VLOOKUP(MONTH(F1115),D暦変換用数値,2,FALSE),DAY(F1115))/28)+1,0))</f>
        <v>11</v>
      </c>
      <c r="O1115" s="46">
        <f>IF(AND(MONTH(F1115)=7,DAY(F1115)&gt;25),DAY(F1115)-25,
MOD((SUM(VLOOKUP(MONTH(F1115),D暦変換用数値,2,FALSE),DAY(F1115))),28)+1)</f>
        <v>13</v>
      </c>
      <c r="P1115" s="407">
        <f>IF(OR(MONTH(F1115)&lt;7,AND(MONTH(F1115)=7,DAY(F1115)&lt;=25)),
MOD(SUM((E1115-1901)*365,(N1115-1)*28,O1115,258),260),
MOD(SUM((E1115-1900)*365,(N1115-1)*28,O1115,258),260))</f>
        <v>146</v>
      </c>
      <c r="Q1115" s="375" t="str">
        <f>VLOOKUP(MOD(P1115,4),色,2,FALSE)</f>
        <v>白い</v>
      </c>
      <c r="R1115" s="293" t="str">
        <f>VLOOKUP(MOD(P1115,13),銀河の音,2,FALSE)</f>
        <v>電気の</v>
      </c>
      <c r="S1115" s="386" t="str">
        <f>VLOOKUP(MOD(P1115,20),太陽の紋章,2,FALSE)</f>
        <v>世界の橋渡し</v>
      </c>
      <c r="T1115" s="79"/>
    </row>
    <row r="1116" spans="1:20" ht="13.5" customHeight="1">
      <c r="A1116" s="76" t="str">
        <f>VLOOKUP(MOD(E1116,10),十干,2,FALSE)</f>
        <v>甲</v>
      </c>
      <c r="B1116" s="199" t="str">
        <f>VLOOKUP(MOD(E1116,12),十二支,3,FALSE)</f>
        <v xml:space="preserve">03 水 </v>
      </c>
      <c r="C1116" s="200" t="str">
        <f>VLOOKUP(F1116,星座,3,TRUE)</f>
        <v xml:space="preserve">13 金 </v>
      </c>
      <c r="D1116" s="534">
        <v>23514</v>
      </c>
      <c r="E1116" s="116">
        <f>IFERROR(YEAR(D1116),LEFT(D1116,4))</f>
        <v>1964</v>
      </c>
      <c r="F1116" s="116" t="str">
        <f>IF(ISTEXT(D1116),RIGHT(D1116,5),TEXT(D1116,"mm/dd"))</f>
        <v>05/17</v>
      </c>
      <c r="G1116" s="116">
        <f>SUM(MID(E1116,1,1),MID(E1116,2,1),MID(E1116,3,1),MID(E1116,4,1),MID(F1116,1,1),MID(F1116,2,1),MID(F1116,4,1),MID(F1116,5,1))</f>
        <v>33</v>
      </c>
      <c r="H1116" s="116">
        <f>IF(MOD(G1116,9)=0,9,MOD(G1116,9))</f>
        <v>6</v>
      </c>
      <c r="I1116" s="116" t="str">
        <f>IFERROR(MID("日月火水木金土",WEEKDAY(D1116),1),"")</f>
        <v>日</v>
      </c>
      <c r="J1116" s="306" t="s">
        <v>6931</v>
      </c>
      <c r="K1116" s="203" t="str">
        <f>VLOOKUP(F1116,石と花メイン,3,FALSE)</f>
        <v>◆翠玉</v>
      </c>
      <c r="L1116" s="299" t="str">
        <f>VLOOKUP(F1116,石と花メイン,4,FALSE)</f>
        <v>紫蘭【紅蘭】</v>
      </c>
      <c r="M1116" s="395">
        <f>IF(OR(MONTH(F1116)&lt;7,AND(MONTH(F1116)=7,DAY(F1116)&lt;=25)),
MOD(SUM((E1116-1901)*365,259),260),
MOD(SUM((E1116-1900)*365,259),260))</f>
        <v>114</v>
      </c>
      <c r="N1116" s="121">
        <f>IF(AND(MONTH(F1116)=7,DAY(F1116)&gt;25),1,
ROUNDDOWN((SUM(VLOOKUP(MONTH(F1116),D暦変換用数値,2,FALSE),DAY(F1116))/28)+1,0))</f>
        <v>11</v>
      </c>
      <c r="O1116" s="117">
        <f>IF(AND(MONTH(F1116)=7,DAY(F1116)&gt;25),DAY(F1116)-25,
MOD((SUM(VLOOKUP(MONTH(F1116),D暦変換用数値,2,FALSE),DAY(F1116))),28)+1)</f>
        <v>16</v>
      </c>
      <c r="P1116" s="408">
        <f>IF(OR(MONTH(F1116)&lt;7,AND(MONTH(F1116)=7,DAY(F1116)&lt;=25)),
MOD(SUM((E1116-1901)*365,(N1116-1)*28,O1116,258),260),
MOD(SUM((E1116-1900)*365,(N1116-1)*28,O1116,258),260))</f>
        <v>149</v>
      </c>
      <c r="Q1116" s="372" t="str">
        <f>VLOOKUP(MOD(P1116,4),色,2,FALSE)</f>
        <v>赤い</v>
      </c>
      <c r="R1116" s="290" t="str">
        <f>VLOOKUP(MOD(P1116,13),銀河の音,2,FALSE)</f>
        <v>律動の</v>
      </c>
      <c r="S1116" s="383" t="str">
        <f>VLOOKUP(MOD(P1116,20),太陽の紋章,2,FALSE)</f>
        <v>月</v>
      </c>
      <c r="T1116" s="119" t="s">
        <v>6928</v>
      </c>
    </row>
    <row r="1117" spans="1:20" ht="13.5" customHeight="1">
      <c r="A1117" s="50" t="str">
        <f>VLOOKUP(MOD(E1117,10),十干,2,FALSE)</f>
        <v>甲</v>
      </c>
      <c r="B1117" s="199" t="str">
        <f>VLOOKUP(MOD(E1117,12),十二支,3,FALSE)</f>
        <v xml:space="preserve">03 水 </v>
      </c>
      <c r="C1117" s="200" t="str">
        <f>VLOOKUP(F1117,星座,3,TRUE)</f>
        <v xml:space="preserve">13 金 </v>
      </c>
      <c r="D1117" s="531">
        <v>23516</v>
      </c>
      <c r="E1117" s="1">
        <f>IFERROR(YEAR(D1117),LEFT(D1117,4))</f>
        <v>1964</v>
      </c>
      <c r="F1117" s="1" t="str">
        <f>IF(ISTEXT(D1117),RIGHT(D1117,5),TEXT(D1117,"mm/dd"))</f>
        <v>05/19</v>
      </c>
      <c r="G1117" s="1">
        <f>SUM(MID(E1117,1,1),MID(E1117,2,1),MID(E1117,3,1),MID(E1117,4,1),MID(F1117,1,1),MID(F1117,2,1),MID(F1117,4,1),MID(F1117,5,1))</f>
        <v>35</v>
      </c>
      <c r="H1117" s="45">
        <f>IF(MOD(G1117,9)=0,9,MOD(G1117,9))</f>
        <v>8</v>
      </c>
      <c r="I1117" s="45" t="str">
        <f>IFERROR(MID("日月火水木金土",WEEKDAY(D1117),1),"")</f>
        <v>火</v>
      </c>
      <c r="J1117" s="304" t="s">
        <v>4737</v>
      </c>
      <c r="K1117" s="202" t="str">
        <f>VLOOKUP(F1117,石と花メイン,3,FALSE)</f>
        <v>◆柘榴石</v>
      </c>
      <c r="L1117" s="297" t="str">
        <f>VLOOKUP(F1117,石と花メイン,4,FALSE)</f>
        <v>芍薬【夷草】</v>
      </c>
      <c r="M1117" s="393">
        <f>IF(OR(MONTH(F1117)&lt;7,AND(MONTH(F1117)=7,DAY(F1117)&lt;=25)),
MOD(SUM((E1117-1901)*365,259),260),
MOD(SUM((E1117-1900)*365,259),260))</f>
        <v>114</v>
      </c>
      <c r="N1117" s="390">
        <f>IF(AND(MONTH(F1117)=7,DAY(F1117)&gt;25),1,
ROUNDDOWN((SUM(VLOOKUP(MONTH(F1117),D暦変換用数値,2,FALSE),DAY(F1117))/28)+1,0))</f>
        <v>11</v>
      </c>
      <c r="O1117" s="205">
        <f>IF(AND(MONTH(F1117)=7,DAY(F1117)&gt;25),DAY(F1117)-25,
MOD((SUM(VLOOKUP(MONTH(F1117),D暦変換用数値,2,FALSE),DAY(F1117))),28)+1)</f>
        <v>18</v>
      </c>
      <c r="P1117" s="406">
        <f>IF(OR(MONTH(F1117)&lt;7,AND(MONTH(F1117)=7,DAY(F1117)&lt;=25)),
MOD(SUM((E1117-1901)*365,(N1117-1)*28,O1117,258),260),
MOD(SUM((E1117-1900)*365,(N1117-1)*28,O1117,258),260))</f>
        <v>151</v>
      </c>
      <c r="Q1117" s="374" t="str">
        <f>VLOOKUP(MOD(P1117,4),色,2,FALSE)</f>
        <v>青い</v>
      </c>
      <c r="R1117" s="292" t="str">
        <f>VLOOKUP(MOD(P1117,13),銀河の音,2,FALSE)</f>
        <v>銀河の</v>
      </c>
      <c r="S1117" s="385" t="str">
        <f>VLOOKUP(MOD(P1117,20),太陽の紋章,2,FALSE)</f>
        <v>猿</v>
      </c>
      <c r="T1117" s="99" t="s">
        <v>3737</v>
      </c>
    </row>
    <row r="1118" spans="1:20" ht="13.5" customHeight="1">
      <c r="A1118" s="76" t="str">
        <f>VLOOKUP(MOD(E1118,10),十干,2,FALSE)</f>
        <v>甲</v>
      </c>
      <c r="B1118" s="199" t="str">
        <f>VLOOKUP(MOD(E1118,12),十二支,3,FALSE)</f>
        <v xml:space="preserve">03 水 </v>
      </c>
      <c r="C1118" s="200" t="str">
        <f>VLOOKUP(F1118,星座,3,TRUE)</f>
        <v xml:space="preserve">13 金 </v>
      </c>
      <c r="D1118" s="534">
        <v>23517</v>
      </c>
      <c r="E1118" s="116">
        <f>IFERROR(YEAR(D1118),LEFT(D1118,4))</f>
        <v>1964</v>
      </c>
      <c r="F1118" s="116" t="str">
        <f>IF(ISTEXT(D1118),RIGHT(D1118,5),TEXT(D1118,"mm/dd"))</f>
        <v>05/20</v>
      </c>
      <c r="G1118" s="116">
        <f>SUM(MID(E1118,1,1),MID(E1118,2,1),MID(E1118,3,1),MID(E1118,4,1),MID(F1118,1,1),MID(F1118,2,1),MID(F1118,4,1),MID(F1118,5,1))</f>
        <v>27</v>
      </c>
      <c r="H1118" s="116">
        <f>IF(MOD(G1118,9)=0,9,MOD(G1118,9))</f>
        <v>9</v>
      </c>
      <c r="I1118" s="116" t="str">
        <f>IFERROR(MID("日月火水木金土",WEEKDAY(D1118),1),"")</f>
        <v>水</v>
      </c>
      <c r="J1118" s="306" t="s">
        <v>7360</v>
      </c>
      <c r="K1118" s="203" t="str">
        <f>VLOOKUP(F1118,石と花メイン,3,FALSE)</f>
        <v>◆青玉</v>
      </c>
      <c r="L1118" s="299" t="str">
        <f>VLOOKUP(F1118,石と花メイン,4,FALSE)</f>
        <v>片喰/酢漿草【オキザリス】</v>
      </c>
      <c r="M1118" s="395">
        <f>IF(OR(MONTH(F1118)&lt;7,AND(MONTH(F1118)=7,DAY(F1118)&lt;=25)),
MOD(SUM((E1118-1901)*365,259),260),
MOD(SUM((E1118-1900)*365,259),260))</f>
        <v>114</v>
      </c>
      <c r="N1118" s="121">
        <f>IF(AND(MONTH(F1118)=7,DAY(F1118)&gt;25),1,
ROUNDDOWN((SUM(VLOOKUP(MONTH(F1118),D暦変換用数値,2,FALSE),DAY(F1118))/28)+1,0))</f>
        <v>11</v>
      </c>
      <c r="O1118" s="117">
        <f>IF(AND(MONTH(F1118)=7,DAY(F1118)&gt;25),DAY(F1118)-25,
MOD((SUM(VLOOKUP(MONTH(F1118),D暦変換用数値,2,FALSE),DAY(F1118))),28)+1)</f>
        <v>19</v>
      </c>
      <c r="P1118" s="408">
        <f>IF(OR(MONTH(F1118)&lt;7,AND(MONTH(F1118)=7,DAY(F1118)&lt;=25)),
MOD(SUM((E1118-1901)*365,(N1118-1)*28,O1118,258),260),
MOD(SUM((E1118-1900)*365,(N1118-1)*28,O1118,258),260))</f>
        <v>152</v>
      </c>
      <c r="Q1118" s="373" t="str">
        <f>VLOOKUP(MOD(P1118,4),色,2,FALSE)</f>
        <v>黄色い</v>
      </c>
      <c r="R1118" s="291" t="str">
        <f>VLOOKUP(MOD(P1118,13),銀河の音,2,FALSE)</f>
        <v>太陽の</v>
      </c>
      <c r="S1118" s="384" t="str">
        <f>VLOOKUP(MOD(P1118,20),太陽の紋章,2,FALSE)</f>
        <v>人</v>
      </c>
      <c r="T1118" s="129" t="s">
        <v>8924</v>
      </c>
    </row>
    <row r="1119" spans="1:20" ht="13.5" customHeight="1">
      <c r="A1119" s="50" t="str">
        <f>VLOOKUP(MOD(E1119,10),十干,2,FALSE)</f>
        <v>丙</v>
      </c>
      <c r="B1119" s="199" t="str">
        <f>VLOOKUP(MOD(E1119,12),十二支,3,FALSE)</f>
        <v xml:space="preserve">03 水 </v>
      </c>
      <c r="C1119" s="200" t="str">
        <f>VLOOKUP(F1119,星座,3,TRUE)</f>
        <v xml:space="preserve">13 金 </v>
      </c>
      <c r="D1119" s="531">
        <v>27885</v>
      </c>
      <c r="E1119" s="1">
        <f>IFERROR(YEAR(D1119),LEFT(D1119,4))</f>
        <v>1976</v>
      </c>
      <c r="F1119" s="1" t="str">
        <f>IF(ISTEXT(D1119),RIGHT(D1119,5),TEXT(D1119,"mm/dd"))</f>
        <v>05/05</v>
      </c>
      <c r="G1119" s="1">
        <f>SUM(MID(E1119,1,1),MID(E1119,2,1),MID(E1119,3,1),MID(E1119,4,1),MID(F1119,1,1),MID(F1119,2,1),MID(F1119,4,1),MID(F1119,5,1))</f>
        <v>33</v>
      </c>
      <c r="H1119" s="45">
        <f>IF(MOD(G1119,9)=0,9,MOD(G1119,9))</f>
        <v>6</v>
      </c>
      <c r="I1119" s="45" t="str">
        <f>IFERROR(MID("日月火水木金土",WEEKDAY(D1119),1),"")</f>
        <v>水</v>
      </c>
      <c r="J1119" s="304" t="s">
        <v>4738</v>
      </c>
      <c r="K1119" s="202" t="str">
        <f>VLOOKUP(F1119,石と花メイン,3,FALSE)</f>
        <v>●孔雀石</v>
      </c>
      <c r="L1119" s="297" t="str">
        <f>VLOOKUP(F1119,石と花メイン,4,FALSE)</f>
        <v>鈴蘭【君影草】</v>
      </c>
      <c r="M1119" s="393">
        <f>IF(OR(MONTH(F1119)&lt;7,AND(MONTH(F1119)=7,DAY(F1119)&lt;=25)),
MOD(SUM((E1119-1901)*365,259),260),
MOD(SUM((E1119-1900)*365,259),260))</f>
        <v>74</v>
      </c>
      <c r="N1119" s="390">
        <f>IF(AND(MONTH(F1119)=7,DAY(F1119)&gt;25),1,
ROUNDDOWN((SUM(VLOOKUP(MONTH(F1119),D暦変換用数値,2,FALSE),DAY(F1119))/28)+1,0))</f>
        <v>11</v>
      </c>
      <c r="O1119" s="205">
        <f>IF(AND(MONTH(F1119)=7,DAY(F1119)&gt;25),DAY(F1119)-25,
MOD((SUM(VLOOKUP(MONTH(F1119),D暦変換用数値,2,FALSE),DAY(F1119))),28)+1)</f>
        <v>4</v>
      </c>
      <c r="P1119" s="406">
        <f>IF(OR(MONTH(F1119)&lt;7,AND(MONTH(F1119)=7,DAY(F1119)&lt;=25)),
MOD(SUM((E1119-1901)*365,(N1119-1)*28,O1119,258),260),
MOD(SUM((E1119-1900)*365,(N1119-1)*28,O1119,258),260))</f>
        <v>97</v>
      </c>
      <c r="Q1119" s="372" t="str">
        <f>VLOOKUP(MOD(P1119,4),色,2,FALSE)</f>
        <v>赤い</v>
      </c>
      <c r="R1119" s="290" t="str">
        <f>VLOOKUP(MOD(P1119,13),銀河の音,2,FALSE)</f>
        <v>律動の</v>
      </c>
      <c r="S1119" s="383" t="str">
        <f>VLOOKUP(MOD(P1119,20),太陽の紋章,2,FALSE)</f>
        <v>地球</v>
      </c>
      <c r="T1119" s="111" t="s">
        <v>1613</v>
      </c>
    </row>
    <row r="1120" spans="1:20" ht="13.5" customHeight="1">
      <c r="A1120" s="50" t="str">
        <f>VLOOKUP(MOD(E1120,10),十干,2,FALSE)</f>
        <v>丙</v>
      </c>
      <c r="B1120" s="199" t="str">
        <f>VLOOKUP(MOD(E1120,12),十二支,3,FALSE)</f>
        <v xml:space="preserve">03 水 </v>
      </c>
      <c r="C1120" s="200" t="str">
        <f>VLOOKUP(F1120,星座,3,TRUE)</f>
        <v xml:space="preserve">13 金 </v>
      </c>
      <c r="D1120" s="531">
        <v>27897</v>
      </c>
      <c r="E1120" s="1">
        <f>IFERROR(YEAR(D1120),LEFT(D1120,4))</f>
        <v>1976</v>
      </c>
      <c r="F1120" s="1" t="str">
        <f>IF(ISTEXT(D1120),RIGHT(D1120,5),TEXT(D1120,"mm/dd"))</f>
        <v>05/17</v>
      </c>
      <c r="G1120" s="1">
        <f>SUM(MID(E1120,1,1),MID(E1120,2,1),MID(E1120,3,1),MID(E1120,4,1),MID(F1120,1,1),MID(F1120,2,1),MID(F1120,4,1),MID(F1120,5,1))</f>
        <v>36</v>
      </c>
      <c r="H1120" s="45">
        <f>IF(MOD(G1120,9)=0,9,MOD(G1120,9))</f>
        <v>9</v>
      </c>
      <c r="I1120" s="45" t="str">
        <f>IFERROR(MID("日月火水木金土",WEEKDAY(D1120),1),"")</f>
        <v>月</v>
      </c>
      <c r="J1120" s="304" t="s">
        <v>4739</v>
      </c>
      <c r="K1120" s="202" t="str">
        <f>VLOOKUP(F1120,石と花メイン,3,FALSE)</f>
        <v>◆翠玉</v>
      </c>
      <c r="L1120" s="297" t="str">
        <f>VLOOKUP(F1120,石と花メイン,4,FALSE)</f>
        <v>紫蘭【紅蘭】</v>
      </c>
      <c r="M1120" s="393">
        <f>IF(OR(MONTH(F1120)&lt;7,AND(MONTH(F1120)=7,DAY(F1120)&lt;=25)),
MOD(SUM((E1120-1901)*365,259),260),
MOD(SUM((E1120-1900)*365,259),260))</f>
        <v>74</v>
      </c>
      <c r="N1120" s="390">
        <f>IF(AND(MONTH(F1120)=7,DAY(F1120)&gt;25),1,
ROUNDDOWN((SUM(VLOOKUP(MONTH(F1120),D暦変換用数値,2,FALSE),DAY(F1120))/28)+1,0))</f>
        <v>11</v>
      </c>
      <c r="O1120" s="205">
        <f>IF(AND(MONTH(F1120)=7,DAY(F1120)&gt;25),DAY(F1120)-25,
MOD((SUM(VLOOKUP(MONTH(F1120),D暦変換用数値,2,FALSE),DAY(F1120))),28)+1)</f>
        <v>16</v>
      </c>
      <c r="P1120" s="406">
        <f>IF(OR(MONTH(F1120)&lt;7,AND(MONTH(F1120)=7,DAY(F1120)&lt;=25)),
MOD(SUM((E1120-1901)*365,(N1120-1)*28,O1120,258),260),
MOD(SUM((E1120-1900)*365,(N1120-1)*28,O1120,258),260))</f>
        <v>109</v>
      </c>
      <c r="Q1120" s="372" t="str">
        <f>VLOOKUP(MOD(P1120,4),色,2,FALSE)</f>
        <v>赤い</v>
      </c>
      <c r="R1120" s="290" t="str">
        <f>VLOOKUP(MOD(P1120,13),銀河の音,2,FALSE)</f>
        <v>倍音の</v>
      </c>
      <c r="S1120" s="383" t="str">
        <f>VLOOKUP(MOD(P1120,20),太陽の紋章,2,FALSE)</f>
        <v>月</v>
      </c>
      <c r="T1120" s="111" t="s">
        <v>1614</v>
      </c>
    </row>
    <row r="1121" spans="1:20" ht="13.5" customHeight="1">
      <c r="A1121" s="76" t="str">
        <f>VLOOKUP(MOD(E1121,10),十干,2,FALSE)</f>
        <v>戊</v>
      </c>
      <c r="B1121" s="199" t="str">
        <f>VLOOKUP(MOD(E1121,12),十二支,3,FALSE)</f>
        <v xml:space="preserve">03 水 </v>
      </c>
      <c r="C1121" s="200" t="str">
        <f>VLOOKUP(F1121,星座,3,TRUE)</f>
        <v xml:space="preserve">13 金 </v>
      </c>
      <c r="D1121" s="534">
        <v>32268</v>
      </c>
      <c r="E1121" s="116">
        <f>IFERROR(YEAR(D1121),LEFT(D1121,4))</f>
        <v>1988</v>
      </c>
      <c r="F1121" s="116" t="str">
        <f>IF(ISTEXT(D1121),RIGHT(D1121,5),TEXT(D1121,"mm/dd"))</f>
        <v>05/05</v>
      </c>
      <c r="G1121" s="116">
        <f>SUM(MID(E1121,1,1),MID(E1121,2,1),MID(E1121,3,1),MID(E1121,4,1),MID(F1121,1,1),MID(F1121,2,1),MID(F1121,4,1),MID(F1121,5,1))</f>
        <v>36</v>
      </c>
      <c r="H1121" s="116">
        <f>IF(MOD(G1121,9)=0,9,MOD(G1121,9))</f>
        <v>9</v>
      </c>
      <c r="I1121" s="116" t="str">
        <f>IFERROR(MID("日月火水木金土",WEEKDAY(D1121),1),"")</f>
        <v>木</v>
      </c>
      <c r="J1121" s="306" t="s">
        <v>7566</v>
      </c>
      <c r="K1121" s="203" t="str">
        <f>VLOOKUP(F1121,石と花メイン,3,FALSE)</f>
        <v>●孔雀石</v>
      </c>
      <c r="L1121" s="299" t="str">
        <f>VLOOKUP(F1121,石と花メイン,4,FALSE)</f>
        <v>鈴蘭【君影草】</v>
      </c>
      <c r="M1121" s="395">
        <f>IF(OR(MONTH(F1121)&lt;7,AND(MONTH(F1121)=7,DAY(F1121)&lt;=25)),
MOD(SUM((E1121-1901)*365,259),260),
MOD(SUM((E1121-1900)*365,259),260))</f>
        <v>34</v>
      </c>
      <c r="N1121" s="121">
        <f>IF(AND(MONTH(F1121)=7,DAY(F1121)&gt;25),1,
ROUNDDOWN((SUM(VLOOKUP(MONTH(F1121),D暦変換用数値,2,FALSE),DAY(F1121))/28)+1,0))</f>
        <v>11</v>
      </c>
      <c r="O1121" s="117">
        <f>IF(AND(MONTH(F1121)=7,DAY(F1121)&gt;25),DAY(F1121)-25,
MOD((SUM(VLOOKUP(MONTH(F1121),D暦変換用数値,2,FALSE),DAY(F1121))),28)+1)</f>
        <v>4</v>
      </c>
      <c r="P1121" s="408">
        <f>IF(OR(MONTH(F1121)&lt;7,AND(MONTH(F1121)=7,DAY(F1121)&lt;=25)),
MOD(SUM((E1121-1901)*365,(N1121-1)*28,O1121,258),260),
MOD(SUM((E1121-1900)*365,(N1121-1)*28,O1121,258),260))</f>
        <v>57</v>
      </c>
      <c r="Q1121" s="372" t="str">
        <f>VLOOKUP(MOD(P1121,4),色,2,FALSE)</f>
        <v>赤い</v>
      </c>
      <c r="R1121" s="290" t="str">
        <f>VLOOKUP(MOD(P1121,13),銀河の音,2,FALSE)</f>
        <v>倍音の</v>
      </c>
      <c r="S1121" s="383" t="str">
        <f>VLOOKUP(MOD(P1121,20),太陽の紋章,2,FALSE)</f>
        <v>地球</v>
      </c>
      <c r="T1121" s="118"/>
    </row>
    <row r="1122" spans="1:20" ht="13.5" customHeight="1">
      <c r="A1122" s="285" t="str">
        <f>VLOOKUP(MOD(E1122,10),十干,2,FALSE)</f>
        <v>戊</v>
      </c>
      <c r="B1122" s="283" t="str">
        <f>VLOOKUP(MOD(E1122,12),十二支,3,FALSE)</f>
        <v xml:space="preserve">03 水 </v>
      </c>
      <c r="C1122" s="284" t="str">
        <f>VLOOKUP(F1122,星座,3,TRUE)</f>
        <v xml:space="preserve">13 金 </v>
      </c>
      <c r="D1122" s="533">
        <v>32276</v>
      </c>
      <c r="E1122" s="83">
        <f>IFERROR(YEAR(D1122),LEFT(D1122,4))</f>
        <v>1988</v>
      </c>
      <c r="F1122" s="83" t="str">
        <f>IF(ISTEXT(D1122),RIGHT(D1122,5),TEXT(D1122,"mm/dd"))</f>
        <v>05/13</v>
      </c>
      <c r="G1122" s="83">
        <f>SUM(MID(E1122,1,1),MID(E1122,2,1),MID(E1122,3,1),MID(E1122,4,1),MID(F1122,1,1),MID(F1122,2,1),MID(F1122,4,1),MID(F1122,5,1))</f>
        <v>35</v>
      </c>
      <c r="H1122" s="83">
        <f>IF(MOD(G1122,9)=0,9,MOD(G1122,9))</f>
        <v>8</v>
      </c>
      <c r="I1122" s="83" t="str">
        <f>IFERROR(MID("日月火水木金土",WEEKDAY(D1122),1),"")</f>
        <v>金</v>
      </c>
      <c r="J1122" s="303" t="s">
        <v>1065</v>
      </c>
      <c r="K1122" s="87" t="str">
        <f>VLOOKUP(F1122,石と花メイン,3,FALSE)</f>
        <v>◆黄玉</v>
      </c>
      <c r="L1122" s="296" t="str">
        <f>VLOOKUP(F1122,石と花メイン,4,FALSE)</f>
        <v>山査子【メイフラワー】</v>
      </c>
      <c r="M1122" s="392">
        <f>IF(OR(MONTH(F1122)&lt;7,AND(MONTH(F1122)=7,DAY(F1122)&lt;=25)),
MOD(SUM((E1122-1901)*365,259),260),
MOD(SUM((E1122-1900)*365,259),260))</f>
        <v>34</v>
      </c>
      <c r="N1122" s="330">
        <f>IF(AND(MONTH(F1122)=7,DAY(F1122)&gt;25),1,
ROUNDDOWN((SUM(VLOOKUP(MONTH(F1122),D暦変換用数値,2,FALSE),DAY(F1122))/28)+1,0))</f>
        <v>11</v>
      </c>
      <c r="O1122" s="84">
        <f>IF(AND(MONTH(F1122)=7,DAY(F1122)&gt;25),DAY(F1122)-25,
MOD((SUM(VLOOKUP(MONTH(F1122),D暦変換用数値,2,FALSE),DAY(F1122))),28)+1)</f>
        <v>12</v>
      </c>
      <c r="P1122" s="405">
        <f>IF(OR(MONTH(F1122)&lt;7,AND(MONTH(F1122)=7,DAY(F1122)&lt;=25)),
MOD(SUM((E1122-1901)*365,(N1122-1)*28,O1122,258),260),
MOD(SUM((E1122-1900)*365,(N1122-1)*28,O1122,258),260))</f>
        <v>65</v>
      </c>
      <c r="Q1122" s="371" t="str">
        <f>VLOOKUP(MOD(P1122,4),色,2,FALSE)</f>
        <v>赤い</v>
      </c>
      <c r="R1122" s="289" t="str">
        <f>VLOOKUP(MOD(P1122,13),銀河の音,2,FALSE)</f>
        <v>宇宙の</v>
      </c>
      <c r="S1122" s="382" t="str">
        <f>VLOOKUP(MOD(P1122,20),太陽の紋章,2,FALSE)</f>
        <v>蛇</v>
      </c>
      <c r="T1122" s="91"/>
    </row>
    <row r="1123" spans="1:20" ht="13.5" customHeight="1">
      <c r="A1123" s="282" t="str">
        <f>VLOOKUP(MOD(E1123,10),十干,2,FALSE)</f>
        <v>庚</v>
      </c>
      <c r="B1123" s="283" t="str">
        <f>VLOOKUP(MOD(E1123,12),十二支,3,FALSE)</f>
        <v xml:space="preserve">03 水 </v>
      </c>
      <c r="C1123" s="284" t="str">
        <f>VLOOKUP(F1123,星座,3,TRUE)</f>
        <v xml:space="preserve">13 金 </v>
      </c>
      <c r="D1123" s="533">
        <v>36660</v>
      </c>
      <c r="E1123" s="83">
        <f>IFERROR(YEAR(D1123),LEFT(D1123,4))</f>
        <v>2000</v>
      </c>
      <c r="F1123" s="83" t="str">
        <f>IF(ISTEXT(D1123),RIGHT(D1123,5),TEXT(D1123,"mm/dd"))</f>
        <v>05/14</v>
      </c>
      <c r="G1123" s="83">
        <f>SUM(MID(E1123,1,1),MID(E1123,2,1),MID(E1123,3,1),MID(E1123,4,1),MID(F1123,1,1),MID(F1123,2,1),MID(F1123,4,1),MID(F1123,5,1))</f>
        <v>12</v>
      </c>
      <c r="H1123" s="83">
        <f>IF(MOD(G1123,9)=0,9,MOD(G1123,9))</f>
        <v>3</v>
      </c>
      <c r="I1123" s="83" t="str">
        <f>IFERROR(MID("日月火水木金土",WEEKDAY(D1123),1),"")</f>
        <v>日</v>
      </c>
      <c r="J1123" s="303" t="s">
        <v>2152</v>
      </c>
      <c r="K1123" s="87" t="str">
        <f>VLOOKUP(F1123,石と花メイン,3,FALSE)</f>
        <v>●珊瑚</v>
      </c>
      <c r="L1123" s="296" t="str">
        <f>VLOOKUP(F1123,石と花メイン,4,FALSE)</f>
        <v>ペチュニア【衝羽根朝顔】</v>
      </c>
      <c r="M1123" s="392">
        <f>IF(OR(MONTH(F1123)&lt;7,AND(MONTH(F1123)=7,DAY(F1123)&lt;=25)),
MOD(SUM((E1123-1901)*365,259),260),
MOD(SUM((E1123-1900)*365,259),260))</f>
        <v>254</v>
      </c>
      <c r="N1123" s="330">
        <f>IF(AND(MONTH(F1123)=7,DAY(F1123)&gt;25),1,
ROUNDDOWN((SUM(VLOOKUP(MONTH(F1123),D暦変換用数値,2,FALSE),DAY(F1123))/28)+1,0))</f>
        <v>11</v>
      </c>
      <c r="O1123" s="84">
        <f>IF(AND(MONTH(F1123)=7,DAY(F1123)&gt;25),DAY(F1123)-25,
MOD((SUM(VLOOKUP(MONTH(F1123),D暦変換用数値,2,FALSE),DAY(F1123))),28)+1)</f>
        <v>13</v>
      </c>
      <c r="P1123" s="405">
        <f>IF(OR(MONTH(F1123)&lt;7,AND(MONTH(F1123)=7,DAY(F1123)&lt;=25)),
MOD(SUM((E1123-1901)*365,(N1123-1)*28,O1123,258),260),
MOD(SUM((E1123-1900)*365,(N1123-1)*28,O1123,258),260))</f>
        <v>26</v>
      </c>
      <c r="Q1123" s="371" t="str">
        <f>VLOOKUP(MOD(P1123,4),色,2,FALSE)</f>
        <v>白い</v>
      </c>
      <c r="R1123" s="289" t="str">
        <f>VLOOKUP(MOD(P1123,13),銀河の音,2,FALSE)</f>
        <v>宇宙の</v>
      </c>
      <c r="S1123" s="382" t="str">
        <f>VLOOKUP(MOD(P1123,20),太陽の紋章,2,FALSE)</f>
        <v>世界の橋渡し</v>
      </c>
      <c r="T1123" s="100" t="s">
        <v>479</v>
      </c>
    </row>
    <row r="1124" spans="1:20" ht="13.5" customHeight="1">
      <c r="A1124" s="286" t="str">
        <f>VLOOKUP(MOD(E1124,10),十干,2,FALSE)</f>
        <v>壬</v>
      </c>
      <c r="B1124" s="283" t="str">
        <f>VLOOKUP(MOD(E1124,12),十二支,3,FALSE)</f>
        <v xml:space="preserve">03 水 </v>
      </c>
      <c r="C1124" s="284" t="str">
        <f>VLOOKUP(F1124,星座,3,TRUE)</f>
        <v xml:space="preserve">13 金 </v>
      </c>
      <c r="D1124" s="530">
        <v>41038</v>
      </c>
      <c r="E1124" s="85">
        <f>IFERROR(YEAR(D1124),LEFT(D1124,4))</f>
        <v>2012</v>
      </c>
      <c r="F1124" s="85" t="str">
        <f>IF(ISTEXT(D1124),RIGHT(D1124,5),TEXT(D1124,"mm/dd"))</f>
        <v>05/09</v>
      </c>
      <c r="G1124" s="85">
        <f>SUM(MID(E1124,1,1),MID(E1124,2,1),MID(E1124,3,1),MID(E1124,4,1),MID(F1124,1,1),MID(F1124,2,1),MID(F1124,4,1),MID(F1124,5,1))</f>
        <v>19</v>
      </c>
      <c r="H1124" s="85">
        <f>IF(MOD(G1124,9)=0,9,MOD(G1124,9))</f>
        <v>1</v>
      </c>
      <c r="I1124" s="85" t="str">
        <f>IFERROR(MID("日月火水木金土",WEEKDAY(D1124),1),"")</f>
        <v>水</v>
      </c>
      <c r="J1124" s="308" t="s">
        <v>8416</v>
      </c>
      <c r="K1124" s="87" t="str">
        <f>VLOOKUP(F1124,石と花メイン,3,FALSE)</f>
        <v>◇金剛石</v>
      </c>
      <c r="L1124" s="300" t="str">
        <f>VLOOKUP(F1124,石と花メイン,4,FALSE)</f>
        <v>八重桜</v>
      </c>
      <c r="M1124" s="397">
        <f>IF(OR(MONTH(F1124)&lt;7,AND(MONTH(F1124)=7,DAY(F1124)&lt;=25)),
MOD(SUM((E1124-1901)*365,259),260),
MOD(SUM((E1124-1900)*365,259),260))</f>
        <v>214</v>
      </c>
      <c r="N1124" s="87">
        <f>IF(AND(MONTH(F1124)=7,DAY(F1124)&gt;25),1,
ROUNDDOWN((SUM(VLOOKUP(MONTH(F1124),D暦変換用数値,2,FALSE),DAY(F1124))/28)+1,0))</f>
        <v>11</v>
      </c>
      <c r="O1124" s="82">
        <f>IF(AND(MONTH(F1124)=7,DAY(F1124)&gt;25),DAY(F1124)-25,
MOD((SUM(VLOOKUP(MONTH(F1124),D暦変換用数値,2,FALSE),DAY(F1124))),28)+1)</f>
        <v>8</v>
      </c>
      <c r="P1124" s="409">
        <f>IF(OR(MONTH(F1124)&lt;7,AND(MONTH(F1124)=7,DAY(F1124)&lt;=25)),
MOD(SUM((E1124-1901)*365,(N1124-1)*28,O1124,258),260),
MOD(SUM((E1124-1900)*365,(N1124-1)*28,O1124,258),260))</f>
        <v>241</v>
      </c>
      <c r="Q1124" s="371" t="str">
        <f>VLOOKUP(MOD(P1124,4),色,2,FALSE)</f>
        <v>赤い</v>
      </c>
      <c r="R1124" s="289" t="str">
        <f>VLOOKUP(MOD(P1124,13),銀河の音,2,FALSE)</f>
        <v>共振の</v>
      </c>
      <c r="S1124" s="382" t="str">
        <f>VLOOKUP(MOD(P1124,20),太陽の紋章,2,FALSE)</f>
        <v>竜</v>
      </c>
      <c r="T1124" s="91"/>
    </row>
    <row r="1125" spans="1:20" ht="13.5" customHeight="1">
      <c r="A1125" s="282" t="str">
        <f>VLOOKUP(MOD(E1125,10),十干,2,FALSE)</f>
        <v>丙</v>
      </c>
      <c r="B1125" s="283" t="str">
        <f>VLOOKUP(MOD(E1125,12),十二支,3,FALSE)</f>
        <v xml:space="preserve">03 水 </v>
      </c>
      <c r="C1125" s="284" t="str">
        <f>VLOOKUP(F1125,星座,3,TRUE)</f>
        <v xml:space="preserve">13 金 </v>
      </c>
      <c r="D1125" s="533" t="s">
        <v>8698</v>
      </c>
      <c r="E1125" s="83" t="str">
        <f>IFERROR(YEAR(D1125),LEFT(D1125,4))</f>
        <v>1616</v>
      </c>
      <c r="F1125" s="83" t="str">
        <f>IF(ISTEXT(D1125),RIGHT(D1125,5),TEXT(D1125,"mm/dd"))</f>
        <v>04/23</v>
      </c>
      <c r="G1125" s="83">
        <f>SUM(MID(E1125,1,1),MID(E1125,2,1),MID(E1125,3,1),MID(E1125,4,1),MID(F1125,1,1),MID(F1125,2,1),MID(F1125,4,1),MID(F1125,5,1))</f>
        <v>23</v>
      </c>
      <c r="H1125" s="83">
        <f>IF(MOD(G1125,9)=0,9,MOD(G1125,9))</f>
        <v>5</v>
      </c>
      <c r="I1125" s="83" t="str">
        <f>IFERROR(MID("日月火水木金土",WEEKDAY(D1125),1),"")</f>
        <v/>
      </c>
      <c r="J1125" s="303" t="s">
        <v>2150</v>
      </c>
      <c r="K1125" s="87" t="str">
        <f>VLOOKUP(F1125,石と花メイン,3,FALSE)</f>
        <v>●翡翠</v>
      </c>
      <c r="L1125" s="296" t="str">
        <f>VLOOKUP(F1125,石と花メイン,4,FALSE)</f>
        <v>カンパニュラ【釣鐘草】</v>
      </c>
      <c r="M1125" s="392">
        <f>IF(OR(MONTH(F1125)&lt;7,AND(MONTH(F1125)=7,DAY(F1125)&lt;=25)),
MOD(SUM((E1125-1901)*365,259),260),
MOD(SUM((E1125-1900)*365,259),260))</f>
        <v>234</v>
      </c>
      <c r="N1125" s="330">
        <f>IF(AND(MONTH(F1125)=7,DAY(F1125)&gt;25),1,
ROUNDDOWN((SUM(VLOOKUP(MONTH(F1125),D暦変換用数値,2,FALSE),DAY(F1125))/28)+1,0))</f>
        <v>10</v>
      </c>
      <c r="O1125" s="84">
        <f>IF(AND(MONTH(F1125)=7,DAY(F1125)&gt;25),DAY(F1125)-25,
MOD((SUM(VLOOKUP(MONTH(F1125),D暦変換用数値,2,FALSE),DAY(F1125))),28)+1)</f>
        <v>20</v>
      </c>
      <c r="P1125" s="405">
        <f>IF(OR(MONTH(F1125)&lt;7,AND(MONTH(F1125)=7,DAY(F1125)&lt;=25)),
MOD(SUM((E1125-1901)*365,(N1125-1)*28,O1125,258),260),
MOD(SUM((E1125-1900)*365,(N1125-1)*28,O1125,258),260))</f>
        <v>245</v>
      </c>
      <c r="Q1125" s="371" t="str">
        <f>VLOOKUP(MOD(P1125,4),色,2,FALSE)</f>
        <v>赤い</v>
      </c>
      <c r="R1125" s="289" t="str">
        <f>VLOOKUP(MOD(P1125,13),銀河の音,2,FALSE)</f>
        <v>スペクトルの</v>
      </c>
      <c r="S1125" s="382" t="str">
        <f>VLOOKUP(MOD(P1125,20),太陽の紋章,2,FALSE)</f>
        <v>蛇</v>
      </c>
      <c r="T1125" s="102" t="s">
        <v>4028</v>
      </c>
    </row>
    <row r="1126" spans="1:20" ht="13.5" customHeight="1">
      <c r="A1126" s="282" t="str">
        <f>VLOOKUP(MOD(E1126,10),十干,2,FALSE)</f>
        <v>丙</v>
      </c>
      <c r="B1126" s="283" t="str">
        <f>VLOOKUP(MOD(E1126,12),十二支,3,FALSE)</f>
        <v xml:space="preserve">03 水 </v>
      </c>
      <c r="C1126" s="284" t="str">
        <f>VLOOKUP(F1126,星座,3,TRUE)</f>
        <v xml:space="preserve">13 金 </v>
      </c>
      <c r="D1126" s="533" t="s">
        <v>8699</v>
      </c>
      <c r="E1126" s="83" t="str">
        <f>IFERROR(YEAR(D1126),LEFT(D1126,4))</f>
        <v>1616</v>
      </c>
      <c r="F1126" s="83" t="str">
        <f>IF(ISTEXT(D1126),RIGHT(D1126,5),TEXT(D1126,"mm/dd"))</f>
        <v>05/03</v>
      </c>
      <c r="G1126" s="83">
        <f>SUM(MID(E1126,1,1),MID(E1126,2,1),MID(E1126,3,1),MID(E1126,4,1),MID(F1126,1,1),MID(F1126,2,1),MID(F1126,4,1),MID(F1126,5,1))</f>
        <v>22</v>
      </c>
      <c r="H1126" s="83">
        <f>IF(MOD(G1126,9)=0,9,MOD(G1126,9))</f>
        <v>4</v>
      </c>
      <c r="I1126" s="83" t="str">
        <f>IFERROR(MID("日月火水木金土",WEEKDAY(D1126),1),"")</f>
        <v/>
      </c>
      <c r="J1126" s="303" t="s">
        <v>2151</v>
      </c>
      <c r="K1126" s="87" t="str">
        <f>VLOOKUP(F1126,石と花メイン,3,FALSE)</f>
        <v>■緑玉髄</v>
      </c>
      <c r="L1126" s="296" t="str">
        <f>VLOOKUP(F1126,石と花メイン,4,FALSE)</f>
        <v>蒲公英【鼓草】</v>
      </c>
      <c r="M1126" s="392">
        <f>IF(OR(MONTH(F1126)&lt;7,AND(MONTH(F1126)=7,DAY(F1126)&lt;=25)),
MOD(SUM((E1126-1901)*365,259),260),
MOD(SUM((E1126-1900)*365,259),260))</f>
        <v>234</v>
      </c>
      <c r="N1126" s="330">
        <f>IF(AND(MONTH(F1126)=7,DAY(F1126)&gt;25),1,
ROUNDDOWN((SUM(VLOOKUP(MONTH(F1126),D暦変換用数値,2,FALSE),DAY(F1126))/28)+1,0))</f>
        <v>11</v>
      </c>
      <c r="O1126" s="84">
        <f>IF(AND(MONTH(F1126)=7,DAY(F1126)&gt;25),DAY(F1126)-25,
MOD((SUM(VLOOKUP(MONTH(F1126),D暦変換用数値,2,FALSE),DAY(F1126))),28)+1)</f>
        <v>2</v>
      </c>
      <c r="P1126" s="405">
        <f>IF(OR(MONTH(F1126)&lt;7,AND(MONTH(F1126)=7,DAY(F1126)&lt;=25)),
MOD(SUM((E1126-1901)*365,(N1126-1)*28,O1126,258),260),
MOD(SUM((E1126-1900)*365,(N1126-1)*28,O1126,258),260))</f>
        <v>255</v>
      </c>
      <c r="Q1126" s="371" t="str">
        <f>VLOOKUP(MOD(P1126,4),色,2,FALSE)</f>
        <v>青い</v>
      </c>
      <c r="R1126" s="289" t="str">
        <f>VLOOKUP(MOD(P1126,13),銀河の音,2,FALSE)</f>
        <v>銀河の</v>
      </c>
      <c r="S1126" s="382" t="str">
        <f>VLOOKUP(MOD(P1126,20),太陽の紋章,2,FALSE)</f>
        <v>鷲</v>
      </c>
      <c r="T1126" s="91" t="s">
        <v>3736</v>
      </c>
    </row>
    <row r="1127" spans="1:20" ht="13.5" customHeight="1">
      <c r="A1127" s="50" t="str">
        <f>VLOOKUP(MOD(E1127,10),十干,2,FALSE)</f>
        <v>甲</v>
      </c>
      <c r="B1127" s="199" t="str">
        <f>VLOOKUP(MOD(E1127,12),十二支,3,FALSE)</f>
        <v xml:space="preserve">03 水 </v>
      </c>
      <c r="C1127" s="200" t="str">
        <f>VLOOKUP(F1127,星座,3,TRUE)</f>
        <v xml:space="preserve">13 金 </v>
      </c>
      <c r="D1127" s="531" t="s">
        <v>3369</v>
      </c>
      <c r="E1127" s="1" t="str">
        <f>IFERROR(YEAR(D1127),LEFT(D1127,4))</f>
        <v>1724</v>
      </c>
      <c r="F1127" s="1" t="str">
        <f>IF(ISTEXT(D1127),RIGHT(D1127,5),TEXT(D1127,"mm/dd"))</f>
        <v>04/22</v>
      </c>
      <c r="G1127" s="1">
        <f>SUM(MID(E1127,1,1),MID(E1127,2,1),MID(E1127,3,1),MID(E1127,4,1),MID(F1127,1,1),MID(F1127,2,1),MID(F1127,4,1),MID(F1127,5,1))</f>
        <v>22</v>
      </c>
      <c r="H1127" s="45">
        <f>IF(MOD(G1127,9)=0,9,MOD(G1127,9))</f>
        <v>4</v>
      </c>
      <c r="I1127" s="45" t="str">
        <f>IFERROR(MID("日月火水木金土",WEEKDAY(D1127),1),"")</f>
        <v/>
      </c>
      <c r="J1127" s="304" t="s">
        <v>1740</v>
      </c>
      <c r="K1127" s="202" t="str">
        <f>VLOOKUP(F1127,石と花メイン,3,FALSE)</f>
        <v>◇金剛石</v>
      </c>
      <c r="L1127" s="297" t="str">
        <f>VLOOKUP(F1127,石と花メイン,4,FALSE)</f>
        <v>ムスカリ【グレープヒヤシンス】</v>
      </c>
      <c r="M1127" s="393">
        <f>IF(OR(MONTH(F1127)&lt;7,AND(MONTH(F1127)=7,DAY(F1127)&lt;=25)),
MOD(SUM((E1127-1901)*365,259),260),
MOD(SUM((E1127-1900)*365,259),260))</f>
        <v>134</v>
      </c>
      <c r="N1127" s="390">
        <f>IF(AND(MONTH(F1127)=7,DAY(F1127)&gt;25),1,
ROUNDDOWN((SUM(VLOOKUP(MONTH(F1127),D暦変換用数値,2,FALSE),DAY(F1127))/28)+1,0))</f>
        <v>10</v>
      </c>
      <c r="O1127" s="205">
        <f>IF(AND(MONTH(F1127)=7,DAY(F1127)&gt;25),DAY(F1127)-25,
MOD((SUM(VLOOKUP(MONTH(F1127),D暦変換用数値,2,FALSE),DAY(F1127))),28)+1)</f>
        <v>19</v>
      </c>
      <c r="P1127" s="406">
        <f>IF(OR(MONTH(F1127)&lt;7,AND(MONTH(F1127)=7,DAY(F1127)&lt;=25)),
MOD(SUM((E1127-1901)*365,(N1127-1)*28,O1127,258),260),
MOD(SUM((E1127-1900)*365,(N1127-1)*28,O1127,258),260))</f>
        <v>144</v>
      </c>
      <c r="Q1127" s="373" t="str">
        <f>VLOOKUP(MOD(P1127,4),色,2,FALSE)</f>
        <v>黄色い</v>
      </c>
      <c r="R1127" s="291" t="str">
        <f>VLOOKUP(MOD(P1127,13),銀河の音,2,FALSE)</f>
        <v>磁気の</v>
      </c>
      <c r="S1127" s="384" t="str">
        <f>VLOOKUP(MOD(P1127,20),太陽の紋章,2,FALSE)</f>
        <v>種</v>
      </c>
      <c r="T1127" s="97" t="s">
        <v>3370</v>
      </c>
    </row>
    <row r="1128" spans="1:20" ht="13.5" customHeight="1">
      <c r="A1128" s="50" t="str">
        <f>VLOOKUP(MOD(E1128,10),十干,2,FALSE)</f>
        <v>戊</v>
      </c>
      <c r="B1128" s="199" t="str">
        <f>VLOOKUP(MOD(E1128,12),十二支,3,FALSE)</f>
        <v xml:space="preserve">03 水 </v>
      </c>
      <c r="C1128" s="200" t="str">
        <f>VLOOKUP(F1128,星座,3,TRUE)</f>
        <v xml:space="preserve">13 金 </v>
      </c>
      <c r="D1128" s="531" t="s">
        <v>3371</v>
      </c>
      <c r="E1128" s="1" t="str">
        <f>IFERROR(YEAR(D1128),LEFT(D1128,4))</f>
        <v>1808</v>
      </c>
      <c r="F1128" s="1" t="str">
        <f>IF(ISTEXT(D1128),RIGHT(D1128,5),TEXT(D1128,"mm/dd"))</f>
        <v>04/20</v>
      </c>
      <c r="G1128" s="1">
        <f>SUM(MID(E1128,1,1),MID(E1128,2,1),MID(E1128,3,1),MID(E1128,4,1),MID(F1128,1,1),MID(F1128,2,1),MID(F1128,4,1),MID(F1128,5,1))</f>
        <v>23</v>
      </c>
      <c r="H1128" s="45">
        <f>IF(MOD(G1128,9)=0,9,MOD(G1128,9))</f>
        <v>5</v>
      </c>
      <c r="I1128" s="45" t="str">
        <f>IFERROR(MID("日月火水木金土",WEEKDAY(D1128),1),"")</f>
        <v/>
      </c>
      <c r="J1128" s="304" t="s">
        <v>1741</v>
      </c>
      <c r="K1128" s="202" t="str">
        <f>VLOOKUP(F1128,石と花メイン,3,FALSE)</f>
        <v>●薔薇色石</v>
      </c>
      <c r="L1128" s="297" t="str">
        <f>VLOOKUP(F1128,石と花メイン,4,FALSE)</f>
        <v>梨</v>
      </c>
      <c r="M1128" s="393">
        <f>IF(OR(MONTH(F1128)&lt;7,AND(MONTH(F1128)=7,DAY(F1128)&lt;=25)),
MOD(SUM((E1128-1901)*365,259),260),
MOD(SUM((E1128-1900)*365,259),260))</f>
        <v>114</v>
      </c>
      <c r="N1128" s="390">
        <f>IF(AND(MONTH(F1128)=7,DAY(F1128)&gt;25),1,
ROUNDDOWN((SUM(VLOOKUP(MONTH(F1128),D暦変換用数値,2,FALSE),DAY(F1128))/28)+1,0))</f>
        <v>10</v>
      </c>
      <c r="O1128" s="205">
        <f>IF(AND(MONTH(F1128)=7,DAY(F1128)&gt;25),DAY(F1128)-25,
MOD((SUM(VLOOKUP(MONTH(F1128),D暦変換用数値,2,FALSE),DAY(F1128))),28)+1)</f>
        <v>17</v>
      </c>
      <c r="P1128" s="406">
        <f>IF(OR(MONTH(F1128)&lt;7,AND(MONTH(F1128)=7,DAY(F1128)&lt;=25)),
MOD(SUM((E1128-1901)*365,(N1128-1)*28,O1128,258),260),
MOD(SUM((E1128-1900)*365,(N1128-1)*28,O1128,258),260))</f>
        <v>122</v>
      </c>
      <c r="Q1128" s="375" t="str">
        <f>VLOOKUP(MOD(P1128,4),色,2,FALSE)</f>
        <v>白い</v>
      </c>
      <c r="R1128" s="293" t="str">
        <f>VLOOKUP(MOD(P1128,13),銀河の音,2,FALSE)</f>
        <v>倍音の</v>
      </c>
      <c r="S1128" s="386" t="str">
        <f>VLOOKUP(MOD(P1128,20),太陽の紋章,2,FALSE)</f>
        <v>風</v>
      </c>
      <c r="T1128" s="99" t="s">
        <v>6719</v>
      </c>
    </row>
    <row r="1129" spans="1:20" ht="13.5" customHeight="1">
      <c r="A1129" s="50" t="str">
        <f>VLOOKUP(MOD(E1129,10),十干,2,FALSE)</f>
        <v>庚</v>
      </c>
      <c r="B1129" s="199" t="str">
        <f>VLOOKUP(MOD(E1129,12),十二支,3,FALSE)</f>
        <v xml:space="preserve">03 水 </v>
      </c>
      <c r="C1129" s="200" t="str">
        <f>VLOOKUP(F1129,星座,3,TRUE)</f>
        <v xml:space="preserve">13 金 </v>
      </c>
      <c r="D1129" s="531" t="s">
        <v>3373</v>
      </c>
      <c r="E1129" s="1" t="str">
        <f>IFERROR(YEAR(D1129),LEFT(D1129,4))</f>
        <v>1820</v>
      </c>
      <c r="F1129" s="1" t="str">
        <f>IF(ISTEXT(D1129),RIGHT(D1129,5),TEXT(D1129,"mm/dd"))</f>
        <v>05/12</v>
      </c>
      <c r="G1129" s="1">
        <f>SUM(MID(E1129,1,1),MID(E1129,2,1),MID(E1129,3,1),MID(E1129,4,1),MID(F1129,1,1),MID(F1129,2,1),MID(F1129,4,1),MID(F1129,5,1))</f>
        <v>19</v>
      </c>
      <c r="H1129" s="45">
        <f>IF(MOD(G1129,9)=0,9,MOD(G1129,9))</f>
        <v>1</v>
      </c>
      <c r="I1129" s="45" t="str">
        <f>IFERROR(MID("日月火水木金土",WEEKDAY(D1129),1),"")</f>
        <v/>
      </c>
      <c r="J1129" s="304" t="s">
        <v>1742</v>
      </c>
      <c r="K1129" s="202" t="str">
        <f>VLOOKUP(F1129,石と花メイン,3,FALSE)</f>
        <v>◆電気石</v>
      </c>
      <c r="L1129" s="297" t="str">
        <f>VLOOKUP(F1129,石と花メイン,4,FALSE)</f>
        <v>アザレア【西洋躑躅】</v>
      </c>
      <c r="M1129" s="393">
        <f>IF(OR(MONTH(F1129)&lt;7,AND(MONTH(F1129)=7,DAY(F1129)&lt;=25)),
MOD(SUM((E1129-1901)*365,259),260),
MOD(SUM((E1129-1900)*365,259),260))</f>
        <v>74</v>
      </c>
      <c r="N1129" s="390">
        <f>IF(AND(MONTH(F1129)=7,DAY(F1129)&gt;25),1,
ROUNDDOWN((SUM(VLOOKUP(MONTH(F1129),D暦変換用数値,2,FALSE),DAY(F1129))/28)+1,0))</f>
        <v>11</v>
      </c>
      <c r="O1129" s="205">
        <f>IF(AND(MONTH(F1129)=7,DAY(F1129)&gt;25),DAY(F1129)-25,
MOD((SUM(VLOOKUP(MONTH(F1129),D暦変換用数値,2,FALSE),DAY(F1129))),28)+1)</f>
        <v>11</v>
      </c>
      <c r="P1129" s="406">
        <f>IF(OR(MONTH(F1129)&lt;7,AND(MONTH(F1129)=7,DAY(F1129)&lt;=25)),
MOD(SUM((E1129-1901)*365,(N1129-1)*28,O1129,258),260),
MOD(SUM((E1129-1900)*365,(N1129-1)*28,O1129,258),260))</f>
        <v>104</v>
      </c>
      <c r="Q1129" s="373" t="str">
        <f>VLOOKUP(MOD(P1129,4),色,2,FALSE)</f>
        <v>黄色い</v>
      </c>
      <c r="R1129" s="291" t="str">
        <f>VLOOKUP(MOD(P1129,13),銀河の音,2,FALSE)</f>
        <v>宇宙の</v>
      </c>
      <c r="S1129" s="384" t="str">
        <f>VLOOKUP(MOD(P1129,20),太陽の紋章,2,FALSE)</f>
        <v>種</v>
      </c>
      <c r="T1129" s="97" t="s">
        <v>3374</v>
      </c>
    </row>
    <row r="1130" spans="1:20" ht="13.5" customHeight="1">
      <c r="A1130" s="50" t="str">
        <f>VLOOKUP(MOD(E1130,10),十干,2,FALSE)</f>
        <v>丙</v>
      </c>
      <c r="B1130" s="199" t="str">
        <f>VLOOKUP(MOD(E1130,12),十二支,3,FALSE)</f>
        <v xml:space="preserve">03 水 </v>
      </c>
      <c r="C1130" s="200" t="str">
        <f>VLOOKUP(F1130,星座,3,TRUE)</f>
        <v xml:space="preserve">13 金 </v>
      </c>
      <c r="D1130" s="531" t="s">
        <v>3375</v>
      </c>
      <c r="E1130" s="1" t="str">
        <f>IFERROR(YEAR(D1130),LEFT(D1130,4))</f>
        <v>1856</v>
      </c>
      <c r="F1130" s="1" t="str">
        <f>IF(ISTEXT(D1130),RIGHT(D1130,5),TEXT(D1130,"mm/dd"))</f>
        <v>05/06</v>
      </c>
      <c r="G1130" s="1">
        <f>SUM(MID(E1130,1,1),MID(E1130,2,1),MID(E1130,3,1),MID(E1130,4,1),MID(F1130,1,1),MID(F1130,2,1),MID(F1130,4,1),MID(F1130,5,1))</f>
        <v>31</v>
      </c>
      <c r="H1130" s="45">
        <f>IF(MOD(G1130,9)=0,9,MOD(G1130,9))</f>
        <v>4</v>
      </c>
      <c r="I1130" s="45" t="str">
        <f>IFERROR(MID("日月火水木金土",WEEKDAY(D1130),1),"")</f>
        <v/>
      </c>
      <c r="J1130" s="304" t="s">
        <v>1743</v>
      </c>
      <c r="K1130" s="202" t="str">
        <f>VLOOKUP(F1130,石と花メイン,3,FALSE)</f>
        <v>■紅水晶</v>
      </c>
      <c r="L1130" s="297" t="str">
        <f>VLOOKUP(F1130,石と花メイン,4,FALSE)</f>
        <v>著莪【胡蝶花】</v>
      </c>
      <c r="M1130" s="393">
        <f>IF(OR(MONTH(F1130)&lt;7,AND(MONTH(F1130)=7,DAY(F1130)&lt;=25)),
MOD(SUM((E1130-1901)*365,259),260),
MOD(SUM((E1130-1900)*365,259),260))</f>
        <v>214</v>
      </c>
      <c r="N1130" s="390">
        <f>IF(AND(MONTH(F1130)=7,DAY(F1130)&gt;25),1,
ROUNDDOWN((SUM(VLOOKUP(MONTH(F1130),D暦変換用数値,2,FALSE),DAY(F1130))/28)+1,0))</f>
        <v>11</v>
      </c>
      <c r="O1130" s="205">
        <f>IF(AND(MONTH(F1130)=7,DAY(F1130)&gt;25),DAY(F1130)-25,
MOD((SUM(VLOOKUP(MONTH(F1130),D暦変換用数値,2,FALSE),DAY(F1130))),28)+1)</f>
        <v>5</v>
      </c>
      <c r="P1130" s="406">
        <f>IF(OR(MONTH(F1130)&lt;7,AND(MONTH(F1130)=7,DAY(F1130)&lt;=25)),
MOD(SUM((E1130-1901)*365,(N1130-1)*28,O1130,258),260),
MOD(SUM((E1130-1900)*365,(N1130-1)*28,O1130,258),260))</f>
        <v>238</v>
      </c>
      <c r="Q1130" s="375" t="str">
        <f>VLOOKUP(MOD(P1130,4),色,2,FALSE)</f>
        <v>白い</v>
      </c>
      <c r="R1130" s="293" t="str">
        <f>VLOOKUP(MOD(P1130,13),銀河の音,2,FALSE)</f>
        <v>自己存在の</v>
      </c>
      <c r="S1130" s="386" t="str">
        <f>VLOOKUP(MOD(P1130,20),太陽の紋章,2,FALSE)</f>
        <v>鏡</v>
      </c>
      <c r="T1130" s="97" t="s">
        <v>3376</v>
      </c>
    </row>
    <row r="1131" spans="1:20" ht="13.5" customHeight="1">
      <c r="A1131" s="50" t="str">
        <f>VLOOKUP(MOD(E1131,10),十干,2,FALSE)</f>
        <v>丙</v>
      </c>
      <c r="B1131" s="199" t="str">
        <f>VLOOKUP(MOD(E1131,12),十二支,3,FALSE)</f>
        <v xml:space="preserve">03 水 </v>
      </c>
      <c r="C1131" s="200" t="str">
        <f>VLOOKUP(F1131,星座,3,TRUE)</f>
        <v xml:space="preserve">13 金 </v>
      </c>
      <c r="D1131" s="531" t="s">
        <v>3375</v>
      </c>
      <c r="E1131" s="1" t="str">
        <f>IFERROR(YEAR(D1131),LEFT(D1131,4))</f>
        <v>1856</v>
      </c>
      <c r="F1131" s="1" t="str">
        <f>IF(ISTEXT(D1131),RIGHT(D1131,5),TEXT(D1131,"mm/dd"))</f>
        <v>05/06</v>
      </c>
      <c r="G1131" s="1">
        <f>SUM(MID(E1131,1,1),MID(E1131,2,1),MID(E1131,3,1),MID(E1131,4,1),MID(F1131,1,1),MID(F1131,2,1),MID(F1131,4,1),MID(F1131,5,1))</f>
        <v>31</v>
      </c>
      <c r="H1131" s="45">
        <f>IF(MOD(G1131,9)=0,9,MOD(G1131,9))</f>
        <v>4</v>
      </c>
      <c r="I1131" s="45" t="str">
        <f>IFERROR(MID("日月火水木金土",WEEKDAY(D1131),1),"")</f>
        <v/>
      </c>
      <c r="J1131" s="304" t="s">
        <v>1744</v>
      </c>
      <c r="K1131" s="202" t="str">
        <f>VLOOKUP(F1131,石と花メイン,3,FALSE)</f>
        <v>■紅水晶</v>
      </c>
      <c r="L1131" s="297" t="str">
        <f>VLOOKUP(F1131,石と花メイン,4,FALSE)</f>
        <v>著莪【胡蝶花】</v>
      </c>
      <c r="M1131" s="393">
        <f>IF(OR(MONTH(F1131)&lt;7,AND(MONTH(F1131)=7,DAY(F1131)&lt;=25)),
MOD(SUM((E1131-1901)*365,259),260),
MOD(SUM((E1131-1900)*365,259),260))</f>
        <v>214</v>
      </c>
      <c r="N1131" s="390">
        <f>IF(AND(MONTH(F1131)=7,DAY(F1131)&gt;25),1,
ROUNDDOWN((SUM(VLOOKUP(MONTH(F1131),D暦変換用数値,2,FALSE),DAY(F1131))/28)+1,0))</f>
        <v>11</v>
      </c>
      <c r="O1131" s="205">
        <f>IF(AND(MONTH(F1131)=7,DAY(F1131)&gt;25),DAY(F1131)-25,
MOD((SUM(VLOOKUP(MONTH(F1131),D暦変換用数値,2,FALSE),DAY(F1131))),28)+1)</f>
        <v>5</v>
      </c>
      <c r="P1131" s="406">
        <f>IF(OR(MONTH(F1131)&lt;7,AND(MONTH(F1131)=7,DAY(F1131)&lt;=25)),
MOD(SUM((E1131-1901)*365,(N1131-1)*28,O1131,258),260),
MOD(SUM((E1131-1900)*365,(N1131-1)*28,O1131,258),260))</f>
        <v>238</v>
      </c>
      <c r="Q1131" s="375" t="str">
        <f>VLOOKUP(MOD(P1131,4),色,2,FALSE)</f>
        <v>白い</v>
      </c>
      <c r="R1131" s="293" t="str">
        <f>VLOOKUP(MOD(P1131,13),銀河の音,2,FALSE)</f>
        <v>自己存在の</v>
      </c>
      <c r="S1131" s="386" t="str">
        <f>VLOOKUP(MOD(P1131,20),太陽の紋章,2,FALSE)</f>
        <v>鏡</v>
      </c>
      <c r="T1131" s="99" t="s">
        <v>128</v>
      </c>
    </row>
    <row r="1132" spans="1:20" ht="13.5" customHeight="1">
      <c r="A1132" s="76" t="str">
        <f>VLOOKUP(MOD(E1132,10),十干,2,FALSE)</f>
        <v>丙</v>
      </c>
      <c r="B1132" s="199" t="str">
        <f>VLOOKUP(MOD(E1132,12),十二支,3,FALSE)</f>
        <v xml:space="preserve">03 水 </v>
      </c>
      <c r="C1132" s="200" t="str">
        <f>VLOOKUP(F1132,星座,3,TRUE)</f>
        <v xml:space="preserve">13 金 </v>
      </c>
      <c r="D1132" s="534" t="s">
        <v>8700</v>
      </c>
      <c r="E1132" s="116" t="str">
        <f>IFERROR(YEAR(D1132),LEFT(D1132,4))</f>
        <v>1856</v>
      </c>
      <c r="F1132" s="116" t="str">
        <f>IF(ISTEXT(D1132),RIGHT(D1132,5),TEXT(D1132,"mm/dd"))</f>
        <v>05/15</v>
      </c>
      <c r="G1132" s="116">
        <f>SUM(MID(E1132,1,1),MID(E1132,2,1),MID(E1132,3,1),MID(E1132,4,1),MID(F1132,1,1),MID(F1132,2,1),MID(F1132,4,1),MID(F1132,5,1))</f>
        <v>31</v>
      </c>
      <c r="H1132" s="116">
        <f>IF(MOD(G1132,9)=0,9,MOD(G1132,9))</f>
        <v>4</v>
      </c>
      <c r="I1132" s="116" t="str">
        <f>IFERROR(MID("日月火水木金土",WEEKDAY(D1132),1),"")</f>
        <v/>
      </c>
      <c r="J1132" s="306" t="s">
        <v>6813</v>
      </c>
      <c r="K1132" s="203" t="str">
        <f>VLOOKUP(F1132,石と花メイン,3,FALSE)</f>
        <v>●蛋白石</v>
      </c>
      <c r="L1132" s="299" t="str">
        <f>VLOOKUP(F1132,石と花メイン,4,FALSE)</f>
        <v>皐月/五月</v>
      </c>
      <c r="M1132" s="395">
        <f>IF(OR(MONTH(F1132)&lt;7,AND(MONTH(F1132)=7,DAY(F1132)&lt;=25)),
MOD(SUM((E1132-1901)*365,259),260),
MOD(SUM((E1132-1900)*365,259),260))</f>
        <v>214</v>
      </c>
      <c r="N1132" s="121">
        <f>IF(AND(MONTH(F1132)=7,DAY(F1132)&gt;25),1,
ROUNDDOWN((SUM(VLOOKUP(MONTH(F1132),D暦変換用数値,2,FALSE),DAY(F1132))/28)+1,0))</f>
        <v>11</v>
      </c>
      <c r="O1132" s="117">
        <f>IF(AND(MONTH(F1132)=7,DAY(F1132)&gt;25),DAY(F1132)-25,
MOD((SUM(VLOOKUP(MONTH(F1132),D暦変換用数値,2,FALSE),DAY(F1132))),28)+1)</f>
        <v>14</v>
      </c>
      <c r="P1132" s="408">
        <f>IF(OR(MONTH(F1132)&lt;7,AND(MONTH(F1132)=7,DAY(F1132)&lt;=25)),
MOD(SUM((E1132-1901)*365,(N1132-1)*28,O1132,258),260),
MOD(SUM((E1132-1900)*365,(N1132-1)*28,O1132,258),260))</f>
        <v>247</v>
      </c>
      <c r="Q1132" s="374" t="str">
        <f>VLOOKUP(MOD(P1132,4),色,2,FALSE)</f>
        <v>青い</v>
      </c>
      <c r="R1132" s="292" t="str">
        <f>VLOOKUP(MOD(P1132,13),銀河の音,2,FALSE)</f>
        <v>宇宙の</v>
      </c>
      <c r="S1132" s="385" t="str">
        <f>VLOOKUP(MOD(P1132,20),太陽の紋章,2,FALSE)</f>
        <v>手</v>
      </c>
      <c r="T1132" s="128" t="s">
        <v>6815</v>
      </c>
    </row>
    <row r="1133" spans="1:20" ht="13.5" customHeight="1">
      <c r="A1133" s="282" t="str">
        <f>VLOOKUP(MOD(E1133,10),十干,2,FALSE)</f>
        <v>壬</v>
      </c>
      <c r="B1133" s="283" t="str">
        <f>VLOOKUP(MOD(E1133,12),十二支,3,FALSE)</f>
        <v xml:space="preserve">03 水 </v>
      </c>
      <c r="C1133" s="284"/>
      <c r="D1133" s="533" t="s">
        <v>8701</v>
      </c>
      <c r="E1133" s="83" t="str">
        <f>IFERROR(YEAR(D1133),LEFT(D1133,4))</f>
        <v>0632</v>
      </c>
      <c r="F1133" s="83" t="str">
        <f>IF(ISTEXT(D1133),RIGHT(D1133,5),TEXT(D1133,"mm/dd"))</f>
        <v>**/**</v>
      </c>
      <c r="G1133" s="83"/>
      <c r="H1133" s="83"/>
      <c r="I1133" s="83" t="str">
        <f>IFERROR(MID("日月火水木金土",WEEKDAY(D1133),1),"")</f>
        <v/>
      </c>
      <c r="J1133" s="303" t="s">
        <v>2153</v>
      </c>
      <c r="K1133" s="87"/>
      <c r="L1133" s="296"/>
      <c r="M1133" s="392"/>
      <c r="N1133" s="330"/>
      <c r="O1133" s="84"/>
      <c r="P1133" s="405"/>
      <c r="Q1133" s="371"/>
      <c r="R1133" s="289"/>
      <c r="S1133" s="382"/>
      <c r="T1133" s="109" t="s">
        <v>3918</v>
      </c>
    </row>
    <row r="1134" spans="1:20" ht="13.5" customHeight="1">
      <c r="A1134" s="282" t="str">
        <f>VLOOKUP(MOD(E1134,10),十干,2,FALSE)</f>
        <v>壬</v>
      </c>
      <c r="B1134" s="283" t="str">
        <f>VLOOKUP(MOD(E1134,12),十二支,3,FALSE)</f>
        <v xml:space="preserve">03 水 </v>
      </c>
      <c r="C1134" s="284"/>
      <c r="D1134" s="533" t="s">
        <v>8702</v>
      </c>
      <c r="E1134" s="83" t="str">
        <f>IFERROR(YEAR(D1134),LEFT(D1134,4))</f>
        <v>1652</v>
      </c>
      <c r="F1134" s="83" t="str">
        <f>IF(ISTEXT(D1134),RIGHT(D1134,5),TEXT(D1134,"mm/dd"))</f>
        <v>**/**</v>
      </c>
      <c r="G1134" s="83"/>
      <c r="H1134" s="83"/>
      <c r="I1134" s="83" t="str">
        <f>IFERROR(MID("日月火水木金土",WEEKDAY(D1134),1),"")</f>
        <v/>
      </c>
      <c r="J1134" s="303" t="s">
        <v>2154</v>
      </c>
      <c r="K1134" s="87"/>
      <c r="L1134" s="296"/>
      <c r="M1134" s="392"/>
      <c r="N1134" s="330"/>
      <c r="O1134" s="84"/>
      <c r="P1134" s="405"/>
      <c r="Q1134" s="371"/>
      <c r="R1134" s="289"/>
      <c r="S1134" s="382"/>
      <c r="T1134" s="95" t="s">
        <v>4851</v>
      </c>
    </row>
    <row r="1135" spans="1:20" ht="13.5" customHeight="1">
      <c r="A1135" s="50" t="str">
        <f>VLOOKUP(MOD(E1135,10),十干,2,FALSE)</f>
        <v>庚</v>
      </c>
      <c r="B1135" s="199" t="str">
        <f>VLOOKUP(MOD(E1135,12),十二支,3,FALSE)</f>
        <v xml:space="preserve">03 水 </v>
      </c>
      <c r="C1135" s="200"/>
      <c r="D1135" s="531" t="s">
        <v>1615</v>
      </c>
      <c r="E1135" s="1" t="str">
        <f>IFERROR(YEAR(D1135),LEFT(D1135,4))</f>
        <v>1940</v>
      </c>
      <c r="F1135" s="1" t="str">
        <f>IF(ISTEXT(D1135),RIGHT(D1135,5),TEXT(D1135,"mm/dd"))</f>
        <v>**/**</v>
      </c>
      <c r="G1135" s="1"/>
      <c r="H1135" s="45"/>
      <c r="I1135" s="45" t="str">
        <f>IFERROR(MID("日月火水木金土",WEEKDAY(D1135),1),"")</f>
        <v/>
      </c>
      <c r="J1135" s="304" t="s">
        <v>2155</v>
      </c>
      <c r="K1135" s="202"/>
      <c r="L1135" s="297"/>
      <c r="M1135" s="393"/>
      <c r="N1135" s="390"/>
      <c r="O1135" s="205"/>
      <c r="P1135" s="406"/>
      <c r="Q1135" s="377"/>
      <c r="R1135" s="294"/>
      <c r="S1135" s="388"/>
      <c r="T1135" s="103" t="s">
        <v>1616</v>
      </c>
    </row>
    <row r="1136" spans="1:20" ht="13.5" customHeight="1">
      <c r="A1136" s="50" t="str">
        <f>VLOOKUP(MOD(E1136,10),十干,2,FALSE)</f>
        <v>庚</v>
      </c>
      <c r="B1136" s="199" t="str">
        <f>VLOOKUP(MOD(E1136,12),十二支,3,FALSE)</f>
        <v xml:space="preserve">03 水 </v>
      </c>
      <c r="C1136" s="200"/>
      <c r="D1136" s="531" t="s">
        <v>1615</v>
      </c>
      <c r="E1136" s="1" t="str">
        <f>IFERROR(YEAR(D1136),LEFT(D1136,4))</f>
        <v>1940</v>
      </c>
      <c r="F1136" s="1" t="str">
        <f>IF(ISTEXT(D1136),RIGHT(D1136,5),TEXT(D1136,"mm/dd"))</f>
        <v>**/**</v>
      </c>
      <c r="G1136" s="1"/>
      <c r="H1136" s="45"/>
      <c r="I1136" s="45" t="str">
        <f>IFERROR(MID("日月火水木金土",WEEKDAY(D1136),1),"")</f>
        <v/>
      </c>
      <c r="J1136" s="304" t="s">
        <v>4740</v>
      </c>
      <c r="K1136" s="202"/>
      <c r="L1136" s="297"/>
      <c r="M1136" s="393"/>
      <c r="N1136" s="390"/>
      <c r="O1136" s="205"/>
      <c r="P1136" s="406"/>
      <c r="Q1136" s="377"/>
      <c r="R1136" s="294"/>
      <c r="S1136" s="388"/>
      <c r="T1136" s="93" t="s">
        <v>1617</v>
      </c>
    </row>
    <row r="1137" spans="1:20" ht="13.5" customHeight="1">
      <c r="A1137" s="50" t="str">
        <f>VLOOKUP(MOD(E1137,10),十干,2,FALSE)</f>
        <v>壬</v>
      </c>
      <c r="B1137" s="199" t="str">
        <f>VLOOKUP(MOD(E1137,12),十二支,3,FALSE)</f>
        <v xml:space="preserve">03 水 </v>
      </c>
      <c r="C1137" s="200"/>
      <c r="D1137" s="531" t="s">
        <v>1618</v>
      </c>
      <c r="E1137" s="1" t="str">
        <f>IFERROR(YEAR(D1137),LEFT(D1137,4))</f>
        <v>1952</v>
      </c>
      <c r="F1137" s="1" t="str">
        <f>IF(ISTEXT(D1137),RIGHT(D1137,5),TEXT(D1137,"mm/dd"))</f>
        <v>**/**</v>
      </c>
      <c r="G1137" s="1"/>
      <c r="H1137" s="45"/>
      <c r="I1137" s="45" t="str">
        <f>IFERROR(MID("日月火水木金土",WEEKDAY(D1137),1),"")</f>
        <v/>
      </c>
      <c r="J1137" s="304" t="s">
        <v>4741</v>
      </c>
      <c r="K1137" s="202"/>
      <c r="L1137" s="297"/>
      <c r="M1137" s="393"/>
      <c r="N1137" s="390"/>
      <c r="O1137" s="205"/>
      <c r="P1137" s="406"/>
      <c r="Q1137" s="377"/>
      <c r="R1137" s="294"/>
      <c r="S1137" s="388"/>
      <c r="T1137" s="93" t="s">
        <v>6134</v>
      </c>
    </row>
    <row r="1138" spans="1:20" ht="13.5" customHeight="1">
      <c r="A1138" s="282" t="str">
        <f>VLOOKUP(MOD(E1138,10),十干,2,FALSE)</f>
        <v>丁</v>
      </c>
      <c r="B1138" s="283" t="str">
        <f>VLOOKUP(MOD(E1138,12),十二支,3,FALSE)</f>
        <v xml:space="preserve">04 地 </v>
      </c>
      <c r="C1138" s="284" t="str">
        <f>VLOOKUP(F1138,星座,3,TRUE)</f>
        <v xml:space="preserve">01 冥 </v>
      </c>
      <c r="D1138" s="533">
        <v>6531</v>
      </c>
      <c r="E1138" s="83">
        <f>IFERROR(YEAR(D1138),LEFT(D1138,4))</f>
        <v>1917</v>
      </c>
      <c r="F1138" s="83" t="str">
        <f>IF(ISTEXT(D1138),RIGHT(D1138,5),TEXT(D1138,"mm/dd"))</f>
        <v>11/17</v>
      </c>
      <c r="G1138" s="83">
        <f>SUM(MID(E1138,1,1),MID(E1138,2,1),MID(E1138,3,1),MID(E1138,4,1),MID(F1138,1,1),MID(F1138,2,1),MID(F1138,4,1),MID(F1138,5,1))</f>
        <v>28</v>
      </c>
      <c r="H1138" s="83">
        <f>IF(MOD(G1138,9)=0,9,MOD(G1138,9))</f>
        <v>1</v>
      </c>
      <c r="I1138" s="83" t="str">
        <f>IFERROR(MID("日月火水木金土",WEEKDAY(D1138),1),"")</f>
        <v>土</v>
      </c>
      <c r="J1138" s="303" t="s">
        <v>3875</v>
      </c>
      <c r="K1138" s="87" t="str">
        <f>VLOOKUP(F1138,石と花メイン,3,FALSE)</f>
        <v>■紅玉髄</v>
      </c>
      <c r="L1138" s="296" t="str">
        <f>VLOOKUP(F1138,石と花メイン,4,FALSE)</f>
        <v>ベゴニア</v>
      </c>
      <c r="M1138" s="392">
        <f>IF(OR(MONTH(F1138)&lt;7,AND(MONTH(F1138)=7,DAY(F1138)&lt;=25)),
MOD(SUM((E1138-1901)*365,259),260),
MOD(SUM((E1138-1900)*365,259),260))</f>
        <v>224</v>
      </c>
      <c r="N1138" s="330">
        <f>IF(AND(MONTH(F1138)=7,DAY(F1138)&gt;25),1,
ROUNDDOWN((SUM(VLOOKUP(MONTH(F1138),D暦変換用数値,2,FALSE),DAY(F1138))/28)+1,0))</f>
        <v>5</v>
      </c>
      <c r="O1138" s="84">
        <f>IF(AND(MONTH(F1138)=7,DAY(F1138)&gt;25),DAY(F1138)-25,
MOD((SUM(VLOOKUP(MONTH(F1138),D暦変換用数値,2,FALSE),DAY(F1138))),28)+1)</f>
        <v>3</v>
      </c>
      <c r="P1138" s="405">
        <f>IF(OR(MONTH(F1138)&lt;7,AND(MONTH(F1138)=7,DAY(F1138)&lt;=25)),
MOD(SUM((E1138-1901)*365,(N1138-1)*28,O1138,258),260),
MOD(SUM((E1138-1900)*365,(N1138-1)*28,O1138,258),260))</f>
        <v>78</v>
      </c>
      <c r="Q1138" s="371" t="str">
        <f>VLOOKUP(MOD(P1138,4),色,2,FALSE)</f>
        <v>白い</v>
      </c>
      <c r="R1138" s="289" t="str">
        <f>VLOOKUP(MOD(P1138,13),銀河の音,2,FALSE)</f>
        <v>宇宙の</v>
      </c>
      <c r="S1138" s="382" t="str">
        <f>VLOOKUP(MOD(P1138,20),太陽の紋章,2,FALSE)</f>
        <v>鏡</v>
      </c>
      <c r="T1138" s="102" t="s">
        <v>3615</v>
      </c>
    </row>
    <row r="1139" spans="1:20" ht="13.5" customHeight="1">
      <c r="A1139" s="50" t="str">
        <f>VLOOKUP(MOD(E1139,10),十干,2,FALSE)</f>
        <v>己</v>
      </c>
      <c r="B1139" s="199" t="str">
        <f>VLOOKUP(MOD(E1139,12),十二支,3,FALSE)</f>
        <v xml:space="preserve">04 地 </v>
      </c>
      <c r="C1139" s="200" t="str">
        <f>VLOOKUP(F1139,星座,3,TRUE)</f>
        <v xml:space="preserve">01 冥 </v>
      </c>
      <c r="D1139" s="531">
        <v>10909</v>
      </c>
      <c r="E1139" s="1">
        <f>IFERROR(YEAR(D1139),LEFT(D1139,4))</f>
        <v>1929</v>
      </c>
      <c r="F1139" s="1" t="str">
        <f>IF(ISTEXT(D1139),RIGHT(D1139,5),TEXT(D1139,"mm/dd"))</f>
        <v>11/12</v>
      </c>
      <c r="G1139" s="1">
        <f>SUM(MID(E1139,1,1),MID(E1139,2,1),MID(E1139,3,1),MID(E1139,4,1),MID(F1139,1,1),MID(F1139,2,1),MID(F1139,4,1),MID(F1139,5,1))</f>
        <v>26</v>
      </c>
      <c r="H1139" s="45">
        <f>IF(MOD(G1139,9)=0,9,MOD(G1139,9))</f>
        <v>8</v>
      </c>
      <c r="I1139" s="45" t="str">
        <f>IFERROR(MID("日月火水木金土",WEEKDAY(D1139),1),"")</f>
        <v>火</v>
      </c>
      <c r="J1139" s="304" t="s">
        <v>4743</v>
      </c>
      <c r="K1139" s="202" t="str">
        <f>VLOOKUP(F1139,石と花メイン,3,FALSE)</f>
        <v>◆柘榴石</v>
      </c>
      <c r="L1139" s="297" t="str">
        <f>VLOOKUP(F1139,石と花メイン,4,FALSE)</f>
        <v>レモン【檸檬】</v>
      </c>
      <c r="M1139" s="393">
        <f>IF(OR(MONTH(F1139)&lt;7,AND(MONTH(F1139)=7,DAY(F1139)&lt;=25)),
MOD(SUM((E1139-1901)*365,259),260),
MOD(SUM((E1139-1900)*365,259),260))</f>
        <v>184</v>
      </c>
      <c r="N1139" s="390">
        <f>IF(AND(MONTH(F1139)=7,DAY(F1139)&gt;25),1,
ROUNDDOWN((SUM(VLOOKUP(MONTH(F1139),D暦変換用数値,2,FALSE),DAY(F1139))/28)+1,0))</f>
        <v>4</v>
      </c>
      <c r="O1139" s="205">
        <f>IF(AND(MONTH(F1139)=7,DAY(F1139)&gt;25),DAY(F1139)-25,
MOD((SUM(VLOOKUP(MONTH(F1139),D暦変換用数値,2,FALSE),DAY(F1139))),28)+1)</f>
        <v>26</v>
      </c>
      <c r="P1139" s="406">
        <f>IF(OR(MONTH(F1139)&lt;7,AND(MONTH(F1139)=7,DAY(F1139)&lt;=25)),
MOD(SUM((E1139-1901)*365,(N1139-1)*28,O1139,258),260),
MOD(SUM((E1139-1900)*365,(N1139-1)*28,O1139,258),260))</f>
        <v>33</v>
      </c>
      <c r="Q1139" s="372" t="str">
        <f>VLOOKUP(MOD(P1139,4),色,2,FALSE)</f>
        <v>赤い</v>
      </c>
      <c r="R1139" s="290" t="str">
        <f>VLOOKUP(MOD(P1139,13),銀河の音,2,FALSE)</f>
        <v>共振の</v>
      </c>
      <c r="S1139" s="383" t="str">
        <f>VLOOKUP(MOD(P1139,20),太陽の紋章,2,FALSE)</f>
        <v>空歩く者</v>
      </c>
      <c r="T1139" s="103" t="s">
        <v>1621</v>
      </c>
    </row>
    <row r="1140" spans="1:20" ht="13.5" customHeight="1">
      <c r="A1140" s="50" t="str">
        <f>VLOOKUP(MOD(E1140,10),十干,2,FALSE)</f>
        <v>癸</v>
      </c>
      <c r="B1140" s="199" t="str">
        <f>VLOOKUP(MOD(E1140,12),十二支,3,FALSE)</f>
        <v xml:space="preserve">04 地 </v>
      </c>
      <c r="C1140" s="200" t="str">
        <f>VLOOKUP(F1140,星座,3,TRUE)</f>
        <v xml:space="preserve">01 冥 </v>
      </c>
      <c r="D1140" s="531">
        <v>19664</v>
      </c>
      <c r="E1140" s="1">
        <f>IFERROR(YEAR(D1140),LEFT(D1140,4))</f>
        <v>1953</v>
      </c>
      <c r="F1140" s="1" t="str">
        <f>IF(ISTEXT(D1140),RIGHT(D1140,5),TEXT(D1140,"mm/dd"))</f>
        <v>11/01</v>
      </c>
      <c r="G1140" s="1">
        <f>SUM(MID(E1140,1,1),MID(E1140,2,1),MID(E1140,3,1),MID(E1140,4,1),MID(F1140,1,1),MID(F1140,2,1),MID(F1140,4,1),MID(F1140,5,1))</f>
        <v>21</v>
      </c>
      <c r="H1140" s="45">
        <f>IF(MOD(G1140,9)=0,9,MOD(G1140,9))</f>
        <v>3</v>
      </c>
      <c r="I1140" s="45" t="str">
        <f>IFERROR(MID("日月火水木金土",WEEKDAY(D1140),1),"")</f>
        <v>日</v>
      </c>
      <c r="J1140" s="304" t="s">
        <v>4744</v>
      </c>
      <c r="K1140" s="202" t="str">
        <f>VLOOKUP(F1140,石と花メイン,3,FALSE)</f>
        <v>◆黄玉</v>
      </c>
      <c r="L1140" s="297" t="str">
        <f>VLOOKUP(F1140,石と花メイン,4,FALSE)</f>
        <v>花梨【安蘭樹】</v>
      </c>
      <c r="M1140" s="393">
        <f>IF(OR(MONTH(F1140)&lt;7,AND(MONTH(F1140)=7,DAY(F1140)&lt;=25)),
MOD(SUM((E1140-1901)*365,259),260),
MOD(SUM((E1140-1900)*365,259),260))</f>
        <v>104</v>
      </c>
      <c r="N1140" s="390">
        <f>IF(AND(MONTH(F1140)=7,DAY(F1140)&gt;25),1,
ROUNDDOWN((SUM(VLOOKUP(MONTH(F1140),D暦変換用数値,2,FALSE),DAY(F1140))/28)+1,0))</f>
        <v>4</v>
      </c>
      <c r="O1140" s="205">
        <f>IF(AND(MONTH(F1140)=7,DAY(F1140)&gt;25),DAY(F1140)-25,
MOD((SUM(VLOOKUP(MONTH(F1140),D暦変換用数値,2,FALSE),DAY(F1140))),28)+1)</f>
        <v>15</v>
      </c>
      <c r="P1140" s="406">
        <f>IF(OR(MONTH(F1140)&lt;7,AND(MONTH(F1140)=7,DAY(F1140)&lt;=25)),
MOD(SUM((E1140-1901)*365,(N1140-1)*28,O1140,258),260),
MOD(SUM((E1140-1900)*365,(N1140-1)*28,O1140,258),260))</f>
        <v>202</v>
      </c>
      <c r="Q1140" s="375" t="str">
        <f>VLOOKUP(MOD(P1140,4),色,2,FALSE)</f>
        <v>白い</v>
      </c>
      <c r="R1140" s="293" t="str">
        <f>VLOOKUP(MOD(P1140,13),銀河の音,2,FALSE)</f>
        <v>共振の</v>
      </c>
      <c r="S1140" s="386" t="str">
        <f>VLOOKUP(MOD(P1140,20),太陽の紋章,2,FALSE)</f>
        <v>風</v>
      </c>
      <c r="T1140" s="98" t="s">
        <v>3736</v>
      </c>
    </row>
    <row r="1141" spans="1:20" ht="13.5" customHeight="1">
      <c r="A1141" s="50" t="str">
        <f>VLOOKUP(MOD(E1141,10),十干,2,FALSE)</f>
        <v>癸</v>
      </c>
      <c r="B1141" s="199" t="str">
        <f>VLOOKUP(MOD(E1141,12),十二支,3,FALSE)</f>
        <v xml:space="preserve">04 地 </v>
      </c>
      <c r="C1141" s="200" t="str">
        <f>VLOOKUP(F1141,星座,3,TRUE)</f>
        <v xml:space="preserve">01 冥 </v>
      </c>
      <c r="D1141" s="531">
        <v>19677</v>
      </c>
      <c r="E1141" s="1">
        <f>IFERROR(YEAR(D1141),LEFT(D1141,4))</f>
        <v>1953</v>
      </c>
      <c r="F1141" s="1" t="str">
        <f>IF(ISTEXT(D1141),RIGHT(D1141,5),TEXT(D1141,"mm/dd"))</f>
        <v>11/14</v>
      </c>
      <c r="G1141" s="1">
        <f>SUM(MID(E1141,1,1),MID(E1141,2,1),MID(E1141,3,1),MID(E1141,4,1),MID(F1141,1,1),MID(F1141,2,1),MID(F1141,4,1),MID(F1141,5,1))</f>
        <v>25</v>
      </c>
      <c r="H1141" s="45">
        <f>IF(MOD(G1141,9)=0,9,MOD(G1141,9))</f>
        <v>7</v>
      </c>
      <c r="I1141" s="45" t="str">
        <f>IFERROR(MID("日月火水木金土",WEEKDAY(D1141),1),"")</f>
        <v>土</v>
      </c>
      <c r="J1141" s="304" t="s">
        <v>4745</v>
      </c>
      <c r="K1141" s="202" t="str">
        <f>VLOOKUP(F1141,石と花メイン,3,FALSE)</f>
        <v>□水晶</v>
      </c>
      <c r="L1141" s="297" t="str">
        <f>VLOOKUP(F1141,石と花メイン,4,FALSE)</f>
        <v>アルストロメリア【百合水仙】</v>
      </c>
      <c r="M1141" s="393">
        <f>IF(OR(MONTH(F1141)&lt;7,AND(MONTH(F1141)=7,DAY(F1141)&lt;=25)),
MOD(SUM((E1141-1901)*365,259),260),
MOD(SUM((E1141-1900)*365,259),260))</f>
        <v>104</v>
      </c>
      <c r="N1141" s="390">
        <f>IF(AND(MONTH(F1141)=7,DAY(F1141)&gt;25),1,
ROUNDDOWN((SUM(VLOOKUP(MONTH(F1141),D暦変換用数値,2,FALSE),DAY(F1141))/28)+1,0))</f>
        <v>4</v>
      </c>
      <c r="O1141" s="205">
        <f>IF(AND(MONTH(F1141)=7,DAY(F1141)&gt;25),DAY(F1141)-25,
MOD((SUM(VLOOKUP(MONTH(F1141),D暦変換用数値,2,FALSE),DAY(F1141))),28)+1)</f>
        <v>28</v>
      </c>
      <c r="P1141" s="406">
        <f>IF(OR(MONTH(F1141)&lt;7,AND(MONTH(F1141)=7,DAY(F1141)&lt;=25)),
MOD(SUM((E1141-1901)*365,(N1141-1)*28,O1141,258),260),
MOD(SUM((E1141-1900)*365,(N1141-1)*28,O1141,258),260))</f>
        <v>215</v>
      </c>
      <c r="Q1141" s="374" t="str">
        <f>VLOOKUP(MOD(P1141,4),色,2,FALSE)</f>
        <v>青い</v>
      </c>
      <c r="R1141" s="292" t="str">
        <f>VLOOKUP(MOD(P1141,13),銀河の音,2,FALSE)</f>
        <v>共振の</v>
      </c>
      <c r="S1141" s="385" t="str">
        <f>VLOOKUP(MOD(P1141,20),太陽の紋章,2,FALSE)</f>
        <v>鷲</v>
      </c>
      <c r="T1141" s="99" t="s">
        <v>8466</v>
      </c>
    </row>
    <row r="1142" spans="1:20" ht="13.5" customHeight="1">
      <c r="A1142" s="50" t="str">
        <f>VLOOKUP(MOD(E1142,10),十干,2,FALSE)</f>
        <v>乙</v>
      </c>
      <c r="B1142" s="199" t="str">
        <f>VLOOKUP(MOD(E1142,12),十二支,3,FALSE)</f>
        <v xml:space="preserve">04 地 </v>
      </c>
      <c r="C1142" s="200" t="str">
        <f>VLOOKUP(F1142,星座,3,TRUE)</f>
        <v xml:space="preserve">01 冥 </v>
      </c>
      <c r="D1142" s="531">
        <v>24041</v>
      </c>
      <c r="E1142" s="1">
        <f>IFERROR(YEAR(D1142),LEFT(D1142,4))</f>
        <v>1965</v>
      </c>
      <c r="F1142" s="1" t="str">
        <f>IF(ISTEXT(D1142),RIGHT(D1142,5),TEXT(D1142,"mm/dd"))</f>
        <v>10/26</v>
      </c>
      <c r="G1142" s="1">
        <f>SUM(MID(E1142,1,1),MID(E1142,2,1),MID(E1142,3,1),MID(E1142,4,1),MID(F1142,1,1),MID(F1142,2,1),MID(F1142,4,1),MID(F1142,5,1))</f>
        <v>30</v>
      </c>
      <c r="H1142" s="45">
        <f>IF(MOD(G1142,9)=0,9,MOD(G1142,9))</f>
        <v>3</v>
      </c>
      <c r="I1142" s="45" t="str">
        <f>IFERROR(MID("日月火水木金土",WEEKDAY(D1142),1),"")</f>
        <v>火</v>
      </c>
      <c r="J1142" s="304" t="s">
        <v>4746</v>
      </c>
      <c r="K1142" s="202" t="str">
        <f>VLOOKUP(F1142,石と花メイン,3,FALSE)</f>
        <v>■赤縞瑪瑙</v>
      </c>
      <c r="L1142" s="297" t="str">
        <f>VLOOKUP(F1142,石と花メイン,4,FALSE)</f>
        <v>臭木【山空木】</v>
      </c>
      <c r="M1142" s="393">
        <f>IF(OR(MONTH(F1142)&lt;7,AND(MONTH(F1142)=7,DAY(F1142)&lt;=25)),
MOD(SUM((E1142-1901)*365,259),260),
MOD(SUM((E1142-1900)*365,259),260))</f>
        <v>64</v>
      </c>
      <c r="N1142" s="390">
        <f>IF(AND(MONTH(F1142)=7,DAY(F1142)&gt;25),1,
ROUNDDOWN((SUM(VLOOKUP(MONTH(F1142),D暦変換用数値,2,FALSE),DAY(F1142))/28)+1,0))</f>
        <v>4</v>
      </c>
      <c r="O1142" s="205">
        <f>IF(AND(MONTH(F1142)=7,DAY(F1142)&gt;25),DAY(F1142)-25,
MOD((SUM(VLOOKUP(MONTH(F1142),D暦変換用数値,2,FALSE),DAY(F1142))),28)+1)</f>
        <v>9</v>
      </c>
      <c r="P1142" s="406">
        <f>IF(OR(MONTH(F1142)&lt;7,AND(MONTH(F1142)=7,DAY(F1142)&lt;=25)),
MOD(SUM((E1142-1901)*365,(N1142-1)*28,O1142,258),260),
MOD(SUM((E1142-1900)*365,(N1142-1)*28,O1142,258),260))</f>
        <v>156</v>
      </c>
      <c r="Q1142" s="373" t="str">
        <f>VLOOKUP(MOD(P1142,4),色,2,FALSE)</f>
        <v>黄色い</v>
      </c>
      <c r="R1142" s="291" t="str">
        <f>VLOOKUP(MOD(P1142,13),銀河の音,2,FALSE)</f>
        <v>宇宙の</v>
      </c>
      <c r="S1142" s="384" t="str">
        <f>VLOOKUP(MOD(P1142,20),太陽の紋章,2,FALSE)</f>
        <v>戦士</v>
      </c>
      <c r="T1142" s="98" t="s">
        <v>3736</v>
      </c>
    </row>
    <row r="1143" spans="1:20" ht="13.5" customHeight="1">
      <c r="A1143" s="50" t="str">
        <f>VLOOKUP(MOD(E1143,10),十干,2,FALSE)</f>
        <v>乙</v>
      </c>
      <c r="B1143" s="199" t="str">
        <f>VLOOKUP(MOD(E1143,12),十二支,3,FALSE)</f>
        <v xml:space="preserve">04 地 </v>
      </c>
      <c r="C1143" s="200" t="str">
        <f>VLOOKUP(F1143,星座,3,TRUE)</f>
        <v xml:space="preserve">01 冥 </v>
      </c>
      <c r="D1143" s="535">
        <v>24041</v>
      </c>
      <c r="E1143" s="45">
        <f>IFERROR(YEAR(D1143),LEFT(D1143,4))</f>
        <v>1965</v>
      </c>
      <c r="F1143" s="45" t="str">
        <f>IF(ISTEXT(D1143),RIGHT(D1143,5),TEXT(D1143,"mm/dd"))</f>
        <v>10/26</v>
      </c>
      <c r="G1143" s="45">
        <f>SUM(MID(E1143,1,1),MID(E1143,2,1),MID(E1143,3,1),MID(E1143,4,1),MID(F1143,1,1),MID(F1143,2,1),MID(F1143,4,1),MID(F1143,5,1))</f>
        <v>30</v>
      </c>
      <c r="H1143" s="45">
        <f>IF(MOD(G1143,9)=0,9,MOD(G1143,9))</f>
        <v>3</v>
      </c>
      <c r="I1143" s="45" t="str">
        <f>IFERROR(MID("日月火水木金土",WEEKDAY(D1143),1),"")</f>
        <v>火</v>
      </c>
      <c r="J1143" s="305" t="s">
        <v>3876</v>
      </c>
      <c r="K1143" s="203" t="str">
        <f>VLOOKUP(F1143,石と花メイン,3,FALSE)</f>
        <v>■赤縞瑪瑙</v>
      </c>
      <c r="L1143" s="298" t="str">
        <f>VLOOKUP(F1143,石と花メイン,4,FALSE)</f>
        <v>臭木【山空木】</v>
      </c>
      <c r="M1143" s="394">
        <f>IF(OR(MONTH(F1143)&lt;7,AND(MONTH(F1143)=7,DAY(F1143)&lt;=25)),
MOD(SUM((E1143-1901)*365,259),260),
MOD(SUM((E1143-1900)*365,259),260))</f>
        <v>64</v>
      </c>
      <c r="N1143" s="391">
        <f>IF(AND(MONTH(F1143)=7,DAY(F1143)&gt;25),1,
ROUNDDOWN((SUM(VLOOKUP(MONTH(F1143),D暦変換用数値,2,FALSE),DAY(F1143))/28)+1,0))</f>
        <v>4</v>
      </c>
      <c r="O1143" s="46">
        <f>IF(AND(MONTH(F1143)=7,DAY(F1143)&gt;25),DAY(F1143)-25,
MOD((SUM(VLOOKUP(MONTH(F1143),D暦変換用数値,2,FALSE),DAY(F1143))),28)+1)</f>
        <v>9</v>
      </c>
      <c r="P1143" s="407">
        <f>IF(OR(MONTH(F1143)&lt;7,AND(MONTH(F1143)=7,DAY(F1143)&lt;=25)),
MOD(SUM((E1143-1901)*365,(N1143-1)*28,O1143,258),260),
MOD(SUM((E1143-1900)*365,(N1143-1)*28,O1143,258),260))</f>
        <v>156</v>
      </c>
      <c r="Q1143" s="373" t="str">
        <f>VLOOKUP(MOD(P1143,4),色,2,FALSE)</f>
        <v>黄色い</v>
      </c>
      <c r="R1143" s="291" t="str">
        <f>VLOOKUP(MOD(P1143,13),銀河の音,2,FALSE)</f>
        <v>宇宙の</v>
      </c>
      <c r="S1143" s="384" t="str">
        <f>VLOOKUP(MOD(P1143,20),太陽の紋章,2,FALSE)</f>
        <v>戦士</v>
      </c>
      <c r="T1143" s="96" t="s">
        <v>6683</v>
      </c>
    </row>
    <row r="1144" spans="1:20" ht="13.5" customHeight="1">
      <c r="A1144" s="50" t="str">
        <f>VLOOKUP(MOD(E1144,10),十干,2,FALSE)</f>
        <v>乙</v>
      </c>
      <c r="B1144" s="199" t="str">
        <f>VLOOKUP(MOD(E1144,12),十二支,3,FALSE)</f>
        <v xml:space="preserve">04 地 </v>
      </c>
      <c r="C1144" s="200" t="str">
        <f>VLOOKUP(F1144,星座,3,TRUE)</f>
        <v xml:space="preserve">01 冥 </v>
      </c>
      <c r="D1144" s="531">
        <v>24044</v>
      </c>
      <c r="E1144" s="1">
        <f>IFERROR(YEAR(D1144),LEFT(D1144,4))</f>
        <v>1965</v>
      </c>
      <c r="F1144" s="1" t="str">
        <f>IF(ISTEXT(D1144),RIGHT(D1144,5),TEXT(D1144,"mm/dd"))</f>
        <v>10/29</v>
      </c>
      <c r="G1144" s="1">
        <f>SUM(MID(E1144,1,1),MID(E1144,2,1),MID(E1144,3,1),MID(E1144,4,1),MID(F1144,1,1),MID(F1144,2,1),MID(F1144,4,1),MID(F1144,5,1))</f>
        <v>33</v>
      </c>
      <c r="H1144" s="45">
        <f>IF(MOD(G1144,9)=0,9,MOD(G1144,9))</f>
        <v>6</v>
      </c>
      <c r="I1144" s="45" t="str">
        <f>IFERROR(MID("日月火水木金土",WEEKDAY(D1144),1),"")</f>
        <v>金</v>
      </c>
      <c r="J1144" s="304" t="s">
        <v>4747</v>
      </c>
      <c r="K1144" s="202" t="str">
        <f>VLOOKUP(F1144,石と花メイン,3,FALSE)</f>
        <v>◆猫目石</v>
      </c>
      <c r="L1144" s="297" t="str">
        <f>VLOOKUP(F1144,石と花メイン,4,FALSE)</f>
        <v>グロリオサ【狐百合】</v>
      </c>
      <c r="M1144" s="393">
        <f>IF(OR(MONTH(F1144)&lt;7,AND(MONTH(F1144)=7,DAY(F1144)&lt;=25)),
MOD(SUM((E1144-1901)*365,259),260),
MOD(SUM((E1144-1900)*365,259),260))</f>
        <v>64</v>
      </c>
      <c r="N1144" s="390">
        <f>IF(AND(MONTH(F1144)=7,DAY(F1144)&gt;25),1,
ROUNDDOWN((SUM(VLOOKUP(MONTH(F1144),D暦変換用数値,2,FALSE),DAY(F1144))/28)+1,0))</f>
        <v>4</v>
      </c>
      <c r="O1144" s="205">
        <f>IF(AND(MONTH(F1144)=7,DAY(F1144)&gt;25),DAY(F1144)-25,
MOD((SUM(VLOOKUP(MONTH(F1144),D暦変換用数値,2,FALSE),DAY(F1144))),28)+1)</f>
        <v>12</v>
      </c>
      <c r="P1144" s="406">
        <f>IF(OR(MONTH(F1144)&lt;7,AND(MONTH(F1144)=7,DAY(F1144)&lt;=25)),
MOD(SUM((E1144-1901)*365,(N1144-1)*28,O1144,258),260),
MOD(SUM((E1144-1900)*365,(N1144-1)*28,O1144,258),260))</f>
        <v>159</v>
      </c>
      <c r="Q1144" s="374" t="str">
        <f>VLOOKUP(MOD(P1144,4),色,2,FALSE)</f>
        <v>青い</v>
      </c>
      <c r="R1144" s="292" t="str">
        <f>VLOOKUP(MOD(P1144,13),銀河の音,2,FALSE)</f>
        <v>電気の</v>
      </c>
      <c r="S1144" s="385" t="str">
        <f>VLOOKUP(MOD(P1144,20),太陽の紋章,2,FALSE)</f>
        <v>嵐</v>
      </c>
      <c r="T1144" s="98" t="s">
        <v>3736</v>
      </c>
    </row>
    <row r="1145" spans="1:20" ht="13.5" customHeight="1">
      <c r="A1145" s="50" t="str">
        <f>VLOOKUP(MOD(E1145,10),十干,2,FALSE)</f>
        <v>乙</v>
      </c>
      <c r="B1145" s="199" t="str">
        <f>VLOOKUP(MOD(E1145,12),十二支,3,FALSE)</f>
        <v xml:space="preserve">04 地 </v>
      </c>
      <c r="C1145" s="200" t="str">
        <f>VLOOKUP(F1145,星座,3,TRUE)</f>
        <v xml:space="preserve">01 冥 </v>
      </c>
      <c r="D1145" s="531">
        <v>24050</v>
      </c>
      <c r="E1145" s="1">
        <f>IFERROR(YEAR(D1145),LEFT(D1145,4))</f>
        <v>1965</v>
      </c>
      <c r="F1145" s="1" t="str">
        <f>IF(ISTEXT(D1145),RIGHT(D1145,5),TEXT(D1145,"mm/dd"))</f>
        <v>11/04</v>
      </c>
      <c r="G1145" s="1">
        <f>SUM(MID(E1145,1,1),MID(E1145,2,1),MID(E1145,3,1),MID(E1145,4,1),MID(F1145,1,1),MID(F1145,2,1),MID(F1145,4,1),MID(F1145,5,1))</f>
        <v>27</v>
      </c>
      <c r="H1145" s="45">
        <f>IF(MOD(G1145,9)=0,9,MOD(G1145,9))</f>
        <v>9</v>
      </c>
      <c r="I1145" s="45" t="str">
        <f>IFERROR(MID("日月火水木金土",WEEKDAY(D1145),1),"")</f>
        <v>木</v>
      </c>
      <c r="J1145" s="304" t="s">
        <v>4748</v>
      </c>
      <c r="K1145" s="202" t="str">
        <f>VLOOKUP(F1145,石と花メイン,3,FALSE)</f>
        <v>◆翠玉</v>
      </c>
      <c r="L1145" s="297" t="str">
        <f>VLOOKUP(F1145,石と花メイン,4,FALSE)</f>
        <v>サフラン【番紅花】</v>
      </c>
      <c r="M1145" s="393">
        <f>IF(OR(MONTH(F1145)&lt;7,AND(MONTH(F1145)=7,DAY(F1145)&lt;=25)),
MOD(SUM((E1145-1901)*365,259),260),
MOD(SUM((E1145-1900)*365,259),260))</f>
        <v>64</v>
      </c>
      <c r="N1145" s="390">
        <f>IF(AND(MONTH(F1145)=7,DAY(F1145)&gt;25),1,
ROUNDDOWN((SUM(VLOOKUP(MONTH(F1145),D暦変換用数値,2,FALSE),DAY(F1145))/28)+1,0))</f>
        <v>4</v>
      </c>
      <c r="O1145" s="205">
        <f>IF(AND(MONTH(F1145)=7,DAY(F1145)&gt;25),DAY(F1145)-25,
MOD((SUM(VLOOKUP(MONTH(F1145),D暦変換用数値,2,FALSE),DAY(F1145))),28)+1)</f>
        <v>18</v>
      </c>
      <c r="P1145" s="406">
        <f>IF(OR(MONTH(F1145)&lt;7,AND(MONTH(F1145)=7,DAY(F1145)&lt;=25)),
MOD(SUM((E1145-1901)*365,(N1145-1)*28,O1145,258),260),
MOD(SUM((E1145-1900)*365,(N1145-1)*28,O1145,258),260))</f>
        <v>165</v>
      </c>
      <c r="Q1145" s="372" t="str">
        <f>VLOOKUP(MOD(P1145,4),色,2,FALSE)</f>
        <v>赤い</v>
      </c>
      <c r="R1145" s="290" t="str">
        <f>VLOOKUP(MOD(P1145,13),銀河の音,2,FALSE)</f>
        <v>太陽の</v>
      </c>
      <c r="S1145" s="383" t="str">
        <f>VLOOKUP(MOD(P1145,20),太陽の紋章,2,FALSE)</f>
        <v>蛇</v>
      </c>
      <c r="T1145" s="111" t="s">
        <v>7599</v>
      </c>
    </row>
    <row r="1146" spans="1:20" ht="13.5" customHeight="1">
      <c r="A1146" s="76" t="str">
        <f>VLOOKUP(MOD(E1146,10),十干,2,FALSE)</f>
        <v>乙</v>
      </c>
      <c r="B1146" s="199" t="str">
        <f>VLOOKUP(MOD(E1146,12),十二支,3,FALSE)</f>
        <v xml:space="preserve">04 地 </v>
      </c>
      <c r="C1146" s="200" t="str">
        <f>VLOOKUP(F1146,星座,3,TRUE)</f>
        <v xml:space="preserve">01 冥 </v>
      </c>
      <c r="D1146" s="534">
        <v>24060</v>
      </c>
      <c r="E1146" s="116">
        <f>IFERROR(YEAR(D1146),LEFT(D1146,4))</f>
        <v>1965</v>
      </c>
      <c r="F1146" s="116" t="str">
        <f>IF(ISTEXT(D1146),RIGHT(D1146,5),TEXT(D1146,"mm/dd"))</f>
        <v>11/14</v>
      </c>
      <c r="G1146" s="116">
        <f>SUM(MID(E1146,1,1),MID(E1146,2,1),MID(E1146,3,1),MID(E1146,4,1),MID(F1146,1,1),MID(F1146,2,1),MID(F1146,4,1),MID(F1146,5,1))</f>
        <v>28</v>
      </c>
      <c r="H1146" s="116">
        <f>IF(MOD(G1146,9)=0,9,MOD(G1146,9))</f>
        <v>1</v>
      </c>
      <c r="I1146" s="116" t="str">
        <f>IFERROR(MID("日月火水木金土",WEEKDAY(D1146),1),"")</f>
        <v>日</v>
      </c>
      <c r="J1146" s="306" t="s">
        <v>7782</v>
      </c>
      <c r="K1146" s="203" t="str">
        <f>VLOOKUP(F1146,石と花メイン,3,FALSE)</f>
        <v>□水晶</v>
      </c>
      <c r="L1146" s="299" t="str">
        <f>VLOOKUP(F1146,石と花メイン,4,FALSE)</f>
        <v>アルストロメリア【百合水仙】</v>
      </c>
      <c r="M1146" s="395">
        <f>IF(OR(MONTH(F1146)&lt;7,AND(MONTH(F1146)=7,DAY(F1146)&lt;=25)),
MOD(SUM((E1146-1901)*365,259),260),
MOD(SUM((E1146-1900)*365,259),260))</f>
        <v>64</v>
      </c>
      <c r="N1146" s="121">
        <f>IF(AND(MONTH(F1146)=7,DAY(F1146)&gt;25),1,
ROUNDDOWN((SUM(VLOOKUP(MONTH(F1146),D暦変換用数値,2,FALSE),DAY(F1146))/28)+1,0))</f>
        <v>4</v>
      </c>
      <c r="O1146" s="117">
        <f>IF(AND(MONTH(F1146)=7,DAY(F1146)&gt;25),DAY(F1146)-25,
MOD((SUM(VLOOKUP(MONTH(F1146),D暦変換用数値,2,FALSE),DAY(F1146))),28)+1)</f>
        <v>28</v>
      </c>
      <c r="P1146" s="408">
        <f>IF(OR(MONTH(F1146)&lt;7,AND(MONTH(F1146)=7,DAY(F1146)&lt;=25)),
MOD(SUM((E1146-1901)*365,(N1146-1)*28,O1146,258),260),
MOD(SUM((E1146-1900)*365,(N1146-1)*28,O1146,258),260))</f>
        <v>175</v>
      </c>
      <c r="Q1146" s="374" t="str">
        <f>VLOOKUP(MOD(P1146,4),色,2,FALSE)</f>
        <v>青い</v>
      </c>
      <c r="R1146" s="292" t="str">
        <f>VLOOKUP(MOD(P1146,13),銀河の音,2,FALSE)</f>
        <v>律動の</v>
      </c>
      <c r="S1146" s="385" t="str">
        <f>VLOOKUP(MOD(P1146,20),太陽の紋章,2,FALSE)</f>
        <v>鷲</v>
      </c>
      <c r="T1146" s="119" t="s">
        <v>8263</v>
      </c>
    </row>
    <row r="1147" spans="1:20" ht="13.5" customHeight="1">
      <c r="A1147" s="50" t="str">
        <f>VLOOKUP(MOD(E1147,10),十干,2,FALSE)</f>
        <v>乙</v>
      </c>
      <c r="B1147" s="199" t="str">
        <f>VLOOKUP(MOD(E1147,12),十二支,3,FALSE)</f>
        <v xml:space="preserve">04 地 </v>
      </c>
      <c r="C1147" s="200" t="str">
        <f>VLOOKUP(F1147,星座,3,TRUE)</f>
        <v xml:space="preserve">01 冥 </v>
      </c>
      <c r="D1147" s="531">
        <v>24066</v>
      </c>
      <c r="E1147" s="1">
        <f>IFERROR(YEAR(D1147),LEFT(D1147,4))</f>
        <v>1965</v>
      </c>
      <c r="F1147" s="1" t="str">
        <f>IF(ISTEXT(D1147),RIGHT(D1147,5),TEXT(D1147,"mm/dd"))</f>
        <v>11/20</v>
      </c>
      <c r="G1147" s="1">
        <f>SUM(MID(E1147,1,1),MID(E1147,2,1),MID(E1147,3,1),MID(E1147,4,1),MID(F1147,1,1),MID(F1147,2,1),MID(F1147,4,1),MID(F1147,5,1))</f>
        <v>25</v>
      </c>
      <c r="H1147" s="45">
        <f>IF(MOD(G1147,9)=0,9,MOD(G1147,9))</f>
        <v>7</v>
      </c>
      <c r="I1147" s="45" t="str">
        <f>IFERROR(MID("日月火水木金土",WEEKDAY(D1147),1),"")</f>
        <v>土</v>
      </c>
      <c r="J1147" s="304" t="s">
        <v>4749</v>
      </c>
      <c r="K1147" s="202" t="str">
        <f>VLOOKUP(F1147,石と花メイン,3,FALSE)</f>
        <v>◆黄玉</v>
      </c>
      <c r="L1147" s="297" t="str">
        <f>VLOOKUP(F1147,石と花メイン,4,FALSE)</f>
        <v>石蕗/艶葉蕗</v>
      </c>
      <c r="M1147" s="393">
        <f>IF(OR(MONTH(F1147)&lt;7,AND(MONTH(F1147)=7,DAY(F1147)&lt;=25)),
MOD(SUM((E1147-1901)*365,259),260),
MOD(SUM((E1147-1900)*365,259),260))</f>
        <v>64</v>
      </c>
      <c r="N1147" s="390">
        <f>IF(AND(MONTH(F1147)=7,DAY(F1147)&gt;25),1,
ROUNDDOWN((SUM(VLOOKUP(MONTH(F1147),D暦変換用数値,2,FALSE),DAY(F1147))/28)+1,0))</f>
        <v>5</v>
      </c>
      <c r="O1147" s="205">
        <f>IF(AND(MONTH(F1147)=7,DAY(F1147)&gt;25),DAY(F1147)-25,
MOD((SUM(VLOOKUP(MONTH(F1147),D暦変換用数値,2,FALSE),DAY(F1147))),28)+1)</f>
        <v>6</v>
      </c>
      <c r="P1147" s="406">
        <f>IF(OR(MONTH(F1147)&lt;7,AND(MONTH(F1147)=7,DAY(F1147)&lt;=25)),
MOD(SUM((E1147-1901)*365,(N1147-1)*28,O1147,258),260),
MOD(SUM((E1147-1900)*365,(N1147-1)*28,O1147,258),260))</f>
        <v>181</v>
      </c>
      <c r="Q1147" s="372" t="str">
        <f>VLOOKUP(MOD(P1147,4),色,2,FALSE)</f>
        <v>赤い</v>
      </c>
      <c r="R1147" s="290" t="str">
        <f>VLOOKUP(MOD(P1147,13),銀河の音,2,FALSE)</f>
        <v>水晶の</v>
      </c>
      <c r="S1147" s="383" t="str">
        <f>VLOOKUP(MOD(P1147,20),太陽の紋章,2,FALSE)</f>
        <v>竜</v>
      </c>
      <c r="T1147" s="111" t="s">
        <v>7599</v>
      </c>
    </row>
    <row r="1148" spans="1:20" ht="13.5" customHeight="1">
      <c r="A1148" s="49" t="str">
        <f>VLOOKUP(MOD(E1148,10),十干,2,FALSE)</f>
        <v>乙</v>
      </c>
      <c r="B1148" s="199" t="str">
        <f>VLOOKUP(MOD(E1148,12),十二支,3,FALSE)</f>
        <v xml:space="preserve">04 地 </v>
      </c>
      <c r="C1148" s="200" t="str">
        <f>VLOOKUP(F1148,星座,3,TRUE)</f>
        <v xml:space="preserve">01 冥 </v>
      </c>
      <c r="D1148" s="535">
        <v>24067</v>
      </c>
      <c r="E1148" s="45">
        <f>IFERROR(YEAR(D1148),LEFT(D1148,4))</f>
        <v>1965</v>
      </c>
      <c r="F1148" s="45" t="str">
        <f>IF(ISTEXT(D1148),RIGHT(D1148,5),TEXT(D1148,"mm/dd"))</f>
        <v>11/21</v>
      </c>
      <c r="G1148" s="45">
        <f>SUM(MID(E1148,1,1),MID(E1148,2,1),MID(E1148,3,1),MID(E1148,4,1),MID(F1148,1,1),MID(F1148,2,1),MID(F1148,4,1),MID(F1148,5,1))</f>
        <v>26</v>
      </c>
      <c r="H1148" s="45">
        <f>IF(MOD(G1148,9)=0,9,MOD(G1148,9))</f>
        <v>8</v>
      </c>
      <c r="I1148" s="45" t="str">
        <f>IFERROR(MID("日月火水木金土",WEEKDAY(D1148),1),"")</f>
        <v>日</v>
      </c>
      <c r="J1148" s="305" t="s">
        <v>6493</v>
      </c>
      <c r="K1148" s="203" t="str">
        <f>VLOOKUP(F1148,石と花メイン,3,FALSE)</f>
        <v>◆橄欖石</v>
      </c>
      <c r="L1148" s="298" t="str">
        <f>VLOOKUP(F1148,石と花メイン,4,FALSE)</f>
        <v>銀杏/公孫樹</v>
      </c>
      <c r="M1148" s="394">
        <f>IF(OR(MONTH(F1148)&lt;7,AND(MONTH(F1148)=7,DAY(F1148)&lt;=25)),
MOD(SUM((E1148-1901)*365,259),260),
MOD(SUM((E1148-1900)*365,259),260))</f>
        <v>64</v>
      </c>
      <c r="N1148" s="391">
        <f>IF(AND(MONTH(F1148)=7,DAY(F1148)&gt;25),1,
ROUNDDOWN((SUM(VLOOKUP(MONTH(F1148),D暦変換用数値,2,FALSE),DAY(F1148))/28)+1,0))</f>
        <v>5</v>
      </c>
      <c r="O1148" s="46">
        <f>IF(AND(MONTH(F1148)=7,DAY(F1148)&gt;25),DAY(F1148)-25,
MOD((SUM(VLOOKUP(MONTH(F1148),D暦変換用数値,2,FALSE),DAY(F1148))),28)+1)</f>
        <v>7</v>
      </c>
      <c r="P1148" s="407">
        <f>IF(OR(MONTH(F1148)&lt;7,AND(MONTH(F1148)=7,DAY(F1148)&lt;=25)),
MOD(SUM((E1148-1901)*365,(N1148-1)*28,O1148,258),260),
MOD(SUM((E1148-1900)*365,(N1148-1)*28,O1148,258),260))</f>
        <v>182</v>
      </c>
      <c r="Q1148" s="375" t="str">
        <f>VLOOKUP(MOD(P1148,4),色,2,FALSE)</f>
        <v>白い</v>
      </c>
      <c r="R1148" s="293" t="str">
        <f>VLOOKUP(MOD(P1148,13),銀河の音,2,FALSE)</f>
        <v>宇宙の</v>
      </c>
      <c r="S1148" s="386" t="str">
        <f>VLOOKUP(MOD(P1148,20),太陽の紋章,2,FALSE)</f>
        <v>風</v>
      </c>
      <c r="T1148" s="79"/>
    </row>
    <row r="1149" spans="1:20" ht="13.5" customHeight="1">
      <c r="A1149" s="282" t="str">
        <f>VLOOKUP(MOD(E1149,10),十干,2,FALSE)</f>
        <v>己</v>
      </c>
      <c r="B1149" s="283" t="str">
        <f>VLOOKUP(MOD(E1149,12),十二支,3,FALSE)</f>
        <v xml:space="preserve">04 地 </v>
      </c>
      <c r="C1149" s="284" t="str">
        <f>VLOOKUP(F1149,星座,3,TRUE)</f>
        <v xml:space="preserve">01 冥 </v>
      </c>
      <c r="D1149" s="533">
        <v>32816</v>
      </c>
      <c r="E1149" s="83">
        <f>IFERROR(YEAR(D1149),LEFT(D1149,4))</f>
        <v>1989</v>
      </c>
      <c r="F1149" s="83" t="str">
        <f>IF(ISTEXT(D1149),RIGHT(D1149,5),TEXT(D1149,"mm/dd"))</f>
        <v>11/04</v>
      </c>
      <c r="G1149" s="83">
        <f>SUM(MID(E1149,1,1),MID(E1149,2,1),MID(E1149,3,1),MID(E1149,4,1),MID(F1149,1,1),MID(F1149,2,1),MID(F1149,4,1),MID(F1149,5,1))</f>
        <v>33</v>
      </c>
      <c r="H1149" s="83">
        <f>IF(MOD(G1149,9)=0,9,MOD(G1149,9))</f>
        <v>6</v>
      </c>
      <c r="I1149" s="83" t="str">
        <f>IFERROR(MID("日月火水木金土",WEEKDAY(D1149),1),"")</f>
        <v>土</v>
      </c>
      <c r="J1149" s="303" t="s">
        <v>4871</v>
      </c>
      <c r="K1149" s="87" t="str">
        <f>VLOOKUP(F1149,石と花メイン,3,FALSE)</f>
        <v>◆翠玉</v>
      </c>
      <c r="L1149" s="296" t="str">
        <f>VLOOKUP(F1149,石と花メイン,4,FALSE)</f>
        <v>サフラン【番紅花】</v>
      </c>
      <c r="M1149" s="392">
        <f>IF(OR(MONTH(F1149)&lt;7,AND(MONTH(F1149)=7,DAY(F1149)&lt;=25)),
MOD(SUM((E1149-1901)*365,259),260),
MOD(SUM((E1149-1900)*365,259),260))</f>
        <v>244</v>
      </c>
      <c r="N1149" s="330">
        <f>IF(AND(MONTH(F1149)=7,DAY(F1149)&gt;25),1,
ROUNDDOWN((SUM(VLOOKUP(MONTH(F1149),D暦変換用数値,2,FALSE),DAY(F1149))/28)+1,0))</f>
        <v>4</v>
      </c>
      <c r="O1149" s="84">
        <f>IF(AND(MONTH(F1149)=7,DAY(F1149)&gt;25),DAY(F1149)-25,
MOD((SUM(VLOOKUP(MONTH(F1149),D暦変換用数値,2,FALSE),DAY(F1149))),28)+1)</f>
        <v>18</v>
      </c>
      <c r="P1149" s="405">
        <f>IF(OR(MONTH(F1149)&lt;7,AND(MONTH(F1149)=7,DAY(F1149)&lt;=25)),
MOD(SUM((E1149-1901)*365,(N1149-1)*28,O1149,258),260),
MOD(SUM((E1149-1900)*365,(N1149-1)*28,O1149,258),260))</f>
        <v>85</v>
      </c>
      <c r="Q1149" s="371" t="str">
        <f>VLOOKUP(MOD(P1149,4),色,2,FALSE)</f>
        <v>赤い</v>
      </c>
      <c r="R1149" s="289" t="str">
        <f>VLOOKUP(MOD(P1149,13),銀河の音,2,FALSE)</f>
        <v>共振の</v>
      </c>
      <c r="S1149" s="382" t="str">
        <f>VLOOKUP(MOD(P1149,20),太陽の紋章,2,FALSE)</f>
        <v>蛇</v>
      </c>
      <c r="T1149" s="92" t="s">
        <v>5372</v>
      </c>
    </row>
    <row r="1150" spans="1:20" ht="13.5" customHeight="1">
      <c r="A1150" s="50" t="str">
        <f>VLOOKUP(MOD(E1150,10),十干,2,FALSE)</f>
        <v>己</v>
      </c>
      <c r="B1150" s="199" t="str">
        <f>VLOOKUP(MOD(E1150,12),十二支,3,FALSE)</f>
        <v xml:space="preserve">04 地 </v>
      </c>
      <c r="C1150" s="200" t="str">
        <f>VLOOKUP(F1150,星座,3,TRUE)</f>
        <v xml:space="preserve">01 冥 </v>
      </c>
      <c r="D1150" s="531">
        <v>32823</v>
      </c>
      <c r="E1150" s="1">
        <f>IFERROR(YEAR(D1150),LEFT(D1150,4))</f>
        <v>1989</v>
      </c>
      <c r="F1150" s="1" t="str">
        <f>IF(ISTEXT(D1150),RIGHT(D1150,5),TEXT(D1150,"mm/dd"))</f>
        <v>11/11</v>
      </c>
      <c r="G1150" s="1">
        <f>SUM(MID(E1150,1,1),MID(E1150,2,1),MID(E1150,3,1),MID(E1150,4,1),MID(F1150,1,1),MID(F1150,2,1),MID(F1150,4,1),MID(F1150,5,1))</f>
        <v>31</v>
      </c>
      <c r="H1150" s="45">
        <f>IF(MOD(G1150,9)=0,9,MOD(G1150,9))</f>
        <v>4</v>
      </c>
      <c r="I1150" s="45" t="str">
        <f>IFERROR(MID("日月火水木金土",WEEKDAY(D1150),1),"")</f>
        <v>土</v>
      </c>
      <c r="J1150" s="304" t="s">
        <v>4750</v>
      </c>
      <c r="K1150" s="202" t="str">
        <f>VLOOKUP(F1150,石と花メイン,3,FALSE)</f>
        <v>●翡翠</v>
      </c>
      <c r="L1150" s="297" t="str">
        <f>VLOOKUP(F1150,石と花メイン,4,FALSE)</f>
        <v>烏瓜【玉章】</v>
      </c>
      <c r="M1150" s="393">
        <f>IF(OR(MONTH(F1150)&lt;7,AND(MONTH(F1150)=7,DAY(F1150)&lt;=25)),
MOD(SUM((E1150-1901)*365,259),260),
MOD(SUM((E1150-1900)*365,259),260))</f>
        <v>244</v>
      </c>
      <c r="N1150" s="390">
        <f>IF(AND(MONTH(F1150)=7,DAY(F1150)&gt;25),1,
ROUNDDOWN((SUM(VLOOKUP(MONTH(F1150),D暦変換用数値,2,FALSE),DAY(F1150))/28)+1,0))</f>
        <v>4</v>
      </c>
      <c r="O1150" s="205">
        <f>IF(AND(MONTH(F1150)=7,DAY(F1150)&gt;25),DAY(F1150)-25,
MOD((SUM(VLOOKUP(MONTH(F1150),D暦変換用数値,2,FALSE),DAY(F1150))),28)+1)</f>
        <v>25</v>
      </c>
      <c r="P1150" s="406">
        <f>IF(OR(MONTH(F1150)&lt;7,AND(MONTH(F1150)=7,DAY(F1150)&lt;=25)),
MOD(SUM((E1150-1901)*365,(N1150-1)*28,O1150,258),260),
MOD(SUM((E1150-1900)*365,(N1150-1)*28,O1150,258),260))</f>
        <v>92</v>
      </c>
      <c r="Q1150" s="373" t="str">
        <f>VLOOKUP(MOD(P1150,4),色,2,FALSE)</f>
        <v>黄色い</v>
      </c>
      <c r="R1150" s="291" t="str">
        <f>VLOOKUP(MOD(P1150,13),銀河の音,2,FALSE)</f>
        <v>磁気の</v>
      </c>
      <c r="S1150" s="384" t="str">
        <f>VLOOKUP(MOD(P1150,20),太陽の紋章,2,FALSE)</f>
        <v>人</v>
      </c>
      <c r="T1150" s="111" t="s">
        <v>900</v>
      </c>
    </row>
    <row r="1151" spans="1:20" ht="13.5" customHeight="1">
      <c r="A1151" s="282" t="str">
        <f>VLOOKUP(MOD(E1151,10),十干,2,FALSE)</f>
        <v>乙</v>
      </c>
      <c r="B1151" s="283" t="str">
        <f>VLOOKUP(MOD(E1151,12),十二支,3,FALSE)</f>
        <v xml:space="preserve">04 地 </v>
      </c>
      <c r="C1151" s="284" t="str">
        <f>VLOOKUP(F1151,星座,3,TRUE)</f>
        <v xml:space="preserve">01 冥 </v>
      </c>
      <c r="D1151" s="533" t="s">
        <v>8703</v>
      </c>
      <c r="E1151" s="83" t="str">
        <f>IFERROR(YEAR(D1151),LEFT(D1151,4))</f>
        <v>1005</v>
      </c>
      <c r="F1151" s="83" t="str">
        <f>IF(ISTEXT(D1151),RIGHT(D1151,5),TEXT(D1151,"mm/dd"))</f>
        <v>10/31</v>
      </c>
      <c r="G1151" s="83">
        <f>SUM(MID(E1151,1,1),MID(E1151,2,1),MID(E1151,3,1),MID(E1151,4,1),MID(F1151,1,1),MID(F1151,2,1),MID(F1151,4,1),MID(F1151,5,1))</f>
        <v>11</v>
      </c>
      <c r="H1151" s="83">
        <f>IF(MOD(G1151,9)=0,9,MOD(G1151,9))</f>
        <v>2</v>
      </c>
      <c r="I1151" s="83" t="str">
        <f>IFERROR(MID("日月火水木金土",WEEKDAY(D1151),1),"")</f>
        <v/>
      </c>
      <c r="J1151" s="303" t="s">
        <v>2156</v>
      </c>
      <c r="K1151" s="87" t="str">
        <f>VLOOKUP(F1151,石と花メイン,3,FALSE)</f>
        <v>◆星条紅玉</v>
      </c>
      <c r="L1151" s="296" t="str">
        <f>VLOOKUP(F1151,石と花メイン,4,FALSE)</f>
        <v>紅葉</v>
      </c>
      <c r="M1151" s="392">
        <f>IF(OR(MONTH(F1151)&lt;7,AND(MONTH(F1151)=7,DAY(F1151)&lt;=25)),
MOD(SUM((E1151-1901)*365,259),260),
MOD(SUM((E1151-1900)*365,259),260))</f>
        <v>144</v>
      </c>
      <c r="N1151" s="330">
        <f>IF(AND(MONTH(F1151)=7,DAY(F1151)&gt;25),1,
ROUNDDOWN((SUM(VLOOKUP(MONTH(F1151),D暦変換用数値,2,FALSE),DAY(F1151))/28)+1,0))</f>
        <v>4</v>
      </c>
      <c r="O1151" s="84">
        <f>IF(AND(MONTH(F1151)=7,DAY(F1151)&gt;25),DAY(F1151)-25,
MOD((SUM(VLOOKUP(MONTH(F1151),D暦変換用数値,2,FALSE),DAY(F1151))),28)+1)</f>
        <v>14</v>
      </c>
      <c r="P1151" s="405">
        <f>IF(OR(MONTH(F1151)&lt;7,AND(MONTH(F1151)=7,DAY(F1151)&lt;=25)),
MOD(SUM((E1151-1901)*365,(N1151-1)*28,O1151,258),260),
MOD(SUM((E1151-1900)*365,(N1151-1)*28,O1151,258),260))</f>
        <v>241</v>
      </c>
      <c r="Q1151" s="371" t="str">
        <f>VLOOKUP(MOD(P1151,4),色,2,FALSE)</f>
        <v>赤い</v>
      </c>
      <c r="R1151" s="289" t="str">
        <f>VLOOKUP(MOD(P1151,13),銀河の音,2,FALSE)</f>
        <v>共振の</v>
      </c>
      <c r="S1151" s="382" t="str">
        <f>VLOOKUP(MOD(P1151,20),太陽の紋章,2,FALSE)</f>
        <v>竜</v>
      </c>
      <c r="T1151" s="95" t="s">
        <v>3504</v>
      </c>
    </row>
    <row r="1152" spans="1:20" ht="13.5" customHeight="1">
      <c r="A1152" s="50" t="str">
        <f>VLOOKUP(MOD(E1152,10),十干,2,FALSE)</f>
        <v>辛</v>
      </c>
      <c r="B1152" s="199" t="str">
        <f>VLOOKUP(MOD(E1152,12),十二支,3,FALSE)</f>
        <v xml:space="preserve">04 地 </v>
      </c>
      <c r="C1152" s="200" t="str">
        <f>VLOOKUP(F1152,星座,3,TRUE)</f>
        <v xml:space="preserve">01 冥 </v>
      </c>
      <c r="D1152" s="531" t="s">
        <v>8704</v>
      </c>
      <c r="E1152" s="1" t="str">
        <f>IFERROR(YEAR(D1152),LEFT(D1152,4))</f>
        <v>1821</v>
      </c>
      <c r="F1152" s="1" t="str">
        <f>IF(ISTEXT(D1152),RIGHT(D1152,5),TEXT(D1152,"mm/dd"))</f>
        <v>11/11</v>
      </c>
      <c r="G1152" s="1">
        <f>SUM(MID(E1152,1,1),MID(E1152,2,1),MID(E1152,3,1),MID(E1152,4,1),MID(F1152,1,1),MID(F1152,2,1),MID(F1152,4,1),MID(F1152,5,1))</f>
        <v>16</v>
      </c>
      <c r="H1152" s="45">
        <f>IF(MOD(G1152,9)=0,9,MOD(G1152,9))</f>
        <v>7</v>
      </c>
      <c r="I1152" s="45" t="str">
        <f>IFERROR(MID("日月火水木金土",WEEKDAY(D1152),1),"")</f>
        <v/>
      </c>
      <c r="J1152" s="304" t="s">
        <v>3873</v>
      </c>
      <c r="K1152" s="202" t="str">
        <f>VLOOKUP(F1152,石と花メイン,3,FALSE)</f>
        <v>●翡翠</v>
      </c>
      <c r="L1152" s="297" t="str">
        <f>VLOOKUP(F1152,石と花メイン,4,FALSE)</f>
        <v>烏瓜【玉章】</v>
      </c>
      <c r="M1152" s="393">
        <f>IF(OR(MONTH(F1152)&lt;7,AND(MONTH(F1152)=7,DAY(F1152)&lt;=25)),
MOD(SUM((E1152-1901)*365,259),260),
MOD(SUM((E1152-1900)*365,259),260))</f>
        <v>24</v>
      </c>
      <c r="N1152" s="390">
        <f>IF(AND(MONTH(F1152)=7,DAY(F1152)&gt;25),1,
ROUNDDOWN((SUM(VLOOKUP(MONTH(F1152),D暦変換用数値,2,FALSE),DAY(F1152))/28)+1,0))</f>
        <v>4</v>
      </c>
      <c r="O1152" s="205">
        <f>IF(AND(MONTH(F1152)=7,DAY(F1152)&gt;25),DAY(F1152)-25,
MOD((SUM(VLOOKUP(MONTH(F1152),D暦変換用数値,2,FALSE),DAY(F1152))),28)+1)</f>
        <v>25</v>
      </c>
      <c r="P1152" s="406">
        <f>IF(OR(MONTH(F1152)&lt;7,AND(MONTH(F1152)=7,DAY(F1152)&lt;=25)),
MOD(SUM((E1152-1901)*365,(N1152-1)*28,O1152,258),260),
MOD(SUM((E1152-1900)*365,(N1152-1)*28,O1152,258),260))</f>
        <v>132</v>
      </c>
      <c r="Q1152" s="373" t="str">
        <f>VLOOKUP(MOD(P1152,4),色,2,FALSE)</f>
        <v>黄色い</v>
      </c>
      <c r="R1152" s="291" t="str">
        <f>VLOOKUP(MOD(P1152,13),銀河の音,2,FALSE)</f>
        <v>月の</v>
      </c>
      <c r="S1152" s="384" t="str">
        <f>VLOOKUP(MOD(P1152,20),太陽の紋章,2,FALSE)</f>
        <v>人</v>
      </c>
      <c r="T1152" s="103" t="s">
        <v>1619</v>
      </c>
    </row>
    <row r="1153" spans="1:20" ht="13.5" customHeight="1">
      <c r="A1153" s="50" t="str">
        <f>VLOOKUP(MOD(E1153,10),十干,2,FALSE)</f>
        <v>辛</v>
      </c>
      <c r="B1153" s="199" t="str">
        <f>VLOOKUP(MOD(E1153,12),十二支,3,FALSE)</f>
        <v xml:space="preserve">04 地 </v>
      </c>
      <c r="C1153" s="200" t="str">
        <f>VLOOKUP(F1153,星座,3,TRUE)</f>
        <v xml:space="preserve">01 冥 </v>
      </c>
      <c r="D1153" s="531" t="s">
        <v>1620</v>
      </c>
      <c r="E1153" s="1" t="str">
        <f>IFERROR(YEAR(D1153),LEFT(D1153,4))</f>
        <v>1881</v>
      </c>
      <c r="F1153" s="1" t="str">
        <f>IF(ISTEXT(D1153),RIGHT(D1153,5),TEXT(D1153,"mm/dd"))</f>
        <v>10/25</v>
      </c>
      <c r="G1153" s="1">
        <f>SUM(MID(E1153,1,1),MID(E1153,2,1),MID(E1153,3,1),MID(E1153,4,1),MID(F1153,1,1),MID(F1153,2,1),MID(F1153,4,1),MID(F1153,5,1))</f>
        <v>26</v>
      </c>
      <c r="H1153" s="45">
        <f>IF(MOD(G1153,9)=0,9,MOD(G1153,9))</f>
        <v>8</v>
      </c>
      <c r="I1153" s="45" t="str">
        <f>IFERROR(MID("日月火水木金土",WEEKDAY(D1153),1),"")</f>
        <v/>
      </c>
      <c r="J1153" s="304" t="s">
        <v>4742</v>
      </c>
      <c r="K1153" s="202" t="str">
        <f>VLOOKUP(F1153,石と花メイン,3,FALSE)</f>
        <v>◇金剛石</v>
      </c>
      <c r="L1153" s="297" t="str">
        <f>VLOOKUP(F1153,石と花メイン,4,FALSE)</f>
        <v>見せばや【玉の緒】</v>
      </c>
      <c r="M1153" s="393">
        <f>IF(OR(MONTH(F1153)&lt;7,AND(MONTH(F1153)=7,DAY(F1153)&lt;=25)),
MOD(SUM((E1153-1901)*365,259),260),
MOD(SUM((E1153-1900)*365,259),260))</f>
        <v>84</v>
      </c>
      <c r="N1153" s="390">
        <f>IF(AND(MONTH(F1153)=7,DAY(F1153)&gt;25),1,
ROUNDDOWN((SUM(VLOOKUP(MONTH(F1153),D暦変換用数値,2,FALSE),DAY(F1153))/28)+1,0))</f>
        <v>4</v>
      </c>
      <c r="O1153" s="205">
        <f>IF(AND(MONTH(F1153)=7,DAY(F1153)&gt;25),DAY(F1153)-25,
MOD((SUM(VLOOKUP(MONTH(F1153),D暦変換用数値,2,FALSE),DAY(F1153))),28)+1)</f>
        <v>8</v>
      </c>
      <c r="P1153" s="406">
        <f>IF(OR(MONTH(F1153)&lt;7,AND(MONTH(F1153)=7,DAY(F1153)&lt;=25)),
MOD(SUM((E1153-1901)*365,(N1153-1)*28,O1153,258),260),
MOD(SUM((E1153-1900)*365,(N1153-1)*28,O1153,258),260))</f>
        <v>175</v>
      </c>
      <c r="Q1153" s="374" t="str">
        <f>VLOOKUP(MOD(P1153,4),色,2,FALSE)</f>
        <v>青い</v>
      </c>
      <c r="R1153" s="292" t="str">
        <f>VLOOKUP(MOD(P1153,13),銀河の音,2,FALSE)</f>
        <v>律動の</v>
      </c>
      <c r="S1153" s="385" t="str">
        <f>VLOOKUP(MOD(P1153,20),太陽の紋章,2,FALSE)</f>
        <v>鷲</v>
      </c>
      <c r="T1153" s="98" t="s">
        <v>3736</v>
      </c>
    </row>
    <row r="1154" spans="1:20" ht="13.5" customHeight="1">
      <c r="A1154" s="282" t="str">
        <f>VLOOKUP(MOD(E1154,10),十干,2,FALSE)</f>
        <v>癸</v>
      </c>
      <c r="B1154" s="283" t="str">
        <f>VLOOKUP(MOD(E1154,12),十二支,3,FALSE)</f>
        <v xml:space="preserve">04 地 </v>
      </c>
      <c r="C1154" s="284" t="str">
        <f>VLOOKUP(F1154,星座,3,TRUE)</f>
        <v xml:space="preserve">01 冥 </v>
      </c>
      <c r="D1154" s="533" t="s">
        <v>8705</v>
      </c>
      <c r="E1154" s="83" t="str">
        <f>IFERROR(YEAR(D1154),LEFT(D1154,4))</f>
        <v>1893</v>
      </c>
      <c r="F1154" s="83" t="str">
        <f>IF(ISTEXT(D1154),RIGHT(D1154,5),TEXT(D1154,"mm/dd"))</f>
        <v>11/06</v>
      </c>
      <c r="G1154" s="83">
        <f>SUM(MID(E1154,1,1),MID(E1154,2,1),MID(E1154,3,1),MID(E1154,4,1),MID(F1154,1,1),MID(F1154,2,1),MID(F1154,4,1),MID(F1154,5,1))</f>
        <v>29</v>
      </c>
      <c r="H1154" s="83">
        <f>IF(MOD(G1154,9)=0,9,MOD(G1154,9))</f>
        <v>2</v>
      </c>
      <c r="I1154" s="83" t="str">
        <f>IFERROR(MID("日月火水木金土",WEEKDAY(D1154),1),"")</f>
        <v/>
      </c>
      <c r="J1154" s="303" t="s">
        <v>3874</v>
      </c>
      <c r="K1154" s="87" t="str">
        <f>VLOOKUP(F1154,石と花メイン,3,FALSE)</f>
        <v>●土耳古石</v>
      </c>
      <c r="L1154" s="296" t="str">
        <f>VLOOKUP(F1154,石と花メイン,4,FALSE)</f>
        <v>藤袴【蘭草】</v>
      </c>
      <c r="M1154" s="392">
        <f>IF(OR(MONTH(F1154)&lt;7,AND(MONTH(F1154)=7,DAY(F1154)&lt;=25)),
MOD(SUM((E1154-1901)*365,259),260),
MOD(SUM((E1154-1900)*365,259),260))</f>
        <v>44</v>
      </c>
      <c r="N1154" s="330">
        <f>IF(AND(MONTH(F1154)=7,DAY(F1154)&gt;25),1,
ROUNDDOWN((SUM(VLOOKUP(MONTH(F1154),D暦変換用数値,2,FALSE),DAY(F1154))/28)+1,0))</f>
        <v>4</v>
      </c>
      <c r="O1154" s="84">
        <f>IF(AND(MONTH(F1154)=7,DAY(F1154)&gt;25),DAY(F1154)-25,
MOD((SUM(VLOOKUP(MONTH(F1154),D暦変換用数値,2,FALSE),DAY(F1154))),28)+1)</f>
        <v>20</v>
      </c>
      <c r="P1154" s="405">
        <f>IF(OR(MONTH(F1154)&lt;7,AND(MONTH(F1154)=7,DAY(F1154)&lt;=25)),
MOD(SUM((E1154-1901)*365,(N1154-1)*28,O1154,258),260),
MOD(SUM((E1154-1900)*365,(N1154-1)*28,O1154,258),260))</f>
        <v>147</v>
      </c>
      <c r="Q1154" s="371" t="str">
        <f>VLOOKUP(MOD(P1154,4),色,2,FALSE)</f>
        <v>青い</v>
      </c>
      <c r="R1154" s="289" t="str">
        <f>VLOOKUP(MOD(P1154,13),銀河の音,2,FALSE)</f>
        <v>自己存在の</v>
      </c>
      <c r="S1154" s="382" t="str">
        <f>VLOOKUP(MOD(P1154,20),太陽の紋章,2,FALSE)</f>
        <v>手</v>
      </c>
      <c r="T1154" s="102" t="s">
        <v>64</v>
      </c>
    </row>
    <row r="1155" spans="1:20" ht="13.5" customHeight="1">
      <c r="A1155" s="50" t="str">
        <f>VLOOKUP(MOD(E1155,10),十干,2,FALSE)</f>
        <v>己</v>
      </c>
      <c r="B1155" s="199" t="str">
        <f>VLOOKUP(MOD(E1155,12),十二支,3,FALSE)</f>
        <v xml:space="preserve">04 地 </v>
      </c>
      <c r="C1155" s="200" t="str">
        <f>VLOOKUP(F1155,星座,3,TRUE)</f>
        <v xml:space="preserve">02 零 </v>
      </c>
      <c r="D1155" s="531">
        <v>10848</v>
      </c>
      <c r="E1155" s="1">
        <f>IFERROR(YEAR(D1155),LEFT(D1155,4))</f>
        <v>1929</v>
      </c>
      <c r="F1155" s="1" t="str">
        <f>IF(ISTEXT(D1155),RIGHT(D1155,5),TEXT(D1155,"mm/dd"))</f>
        <v>09/12</v>
      </c>
      <c r="G1155" s="1">
        <f>SUM(MID(E1155,1,1),MID(E1155,2,1),MID(E1155,3,1),MID(E1155,4,1),MID(F1155,1,1),MID(F1155,2,1),MID(F1155,4,1),MID(F1155,5,1))</f>
        <v>33</v>
      </c>
      <c r="H1155" s="45">
        <f>IF(MOD(G1155,9)=0,9,MOD(G1155,9))</f>
        <v>6</v>
      </c>
      <c r="I1155" s="45" t="str">
        <f>IFERROR(MID("日月火水木金土",WEEKDAY(D1155),1),"")</f>
        <v>木</v>
      </c>
      <c r="J1155" s="304" t="s">
        <v>4755</v>
      </c>
      <c r="K1155" s="202" t="str">
        <f>VLOOKUP(F1155,石と花メイン,3,FALSE)</f>
        <v>●土耳古石</v>
      </c>
      <c r="L1155" s="297" t="str">
        <f>VLOOKUP(F1155,石と花メイン,4,FALSE)</f>
        <v>藍【蓼藍】</v>
      </c>
      <c r="M1155" s="393">
        <f>IF(OR(MONTH(F1155)&lt;7,AND(MONTH(F1155)=7,DAY(F1155)&lt;=25)),
MOD(SUM((E1155-1901)*365,259),260),
MOD(SUM((E1155-1900)*365,259),260))</f>
        <v>184</v>
      </c>
      <c r="N1155" s="390">
        <f>IF(AND(MONTH(F1155)=7,DAY(F1155)&gt;25),1,
ROUNDDOWN((SUM(VLOOKUP(MONTH(F1155),D暦変換用数値,2,FALSE),DAY(F1155))/28)+1,0))</f>
        <v>2</v>
      </c>
      <c r="O1155" s="205">
        <f>IF(AND(MONTH(F1155)=7,DAY(F1155)&gt;25),DAY(F1155)-25,
MOD((SUM(VLOOKUP(MONTH(F1155),D暦変換用数値,2,FALSE),DAY(F1155))),28)+1)</f>
        <v>21</v>
      </c>
      <c r="P1155" s="406">
        <f>IF(OR(MONTH(F1155)&lt;7,AND(MONTH(F1155)=7,DAY(F1155)&lt;=25)),
MOD(SUM((E1155-1901)*365,(N1155-1)*28,O1155,258),260),
MOD(SUM((E1155-1900)*365,(N1155-1)*28,O1155,258),260))</f>
        <v>232</v>
      </c>
      <c r="Q1155" s="373" t="str">
        <f>VLOOKUP(MOD(P1155,4),色,2,FALSE)</f>
        <v>黄色い</v>
      </c>
      <c r="R1155" s="291" t="str">
        <f>VLOOKUP(MOD(P1155,13),銀河の音,2,FALSE)</f>
        <v>スペクトルの</v>
      </c>
      <c r="S1155" s="384" t="str">
        <f>VLOOKUP(MOD(P1155,20),太陽の紋章,2,FALSE)</f>
        <v>人</v>
      </c>
      <c r="T1155" s="99" t="s">
        <v>7347</v>
      </c>
    </row>
    <row r="1156" spans="1:20" ht="13.5" customHeight="1">
      <c r="A1156" s="50" t="str">
        <f>VLOOKUP(MOD(E1156,10),十干,2,FALSE)</f>
        <v>己</v>
      </c>
      <c r="B1156" s="199" t="str">
        <f>VLOOKUP(MOD(E1156,12),十二支,3,FALSE)</f>
        <v xml:space="preserve">04 地 </v>
      </c>
      <c r="C1156" s="200" t="str">
        <f>VLOOKUP(F1156,星座,3,TRUE)</f>
        <v xml:space="preserve">02 零 </v>
      </c>
      <c r="D1156" s="531">
        <v>10855</v>
      </c>
      <c r="E1156" s="1">
        <f>IFERROR(YEAR(D1156),LEFT(D1156,4))</f>
        <v>1929</v>
      </c>
      <c r="F1156" s="1" t="str">
        <f>IF(ISTEXT(D1156),RIGHT(D1156,5),TEXT(D1156,"mm/dd"))</f>
        <v>09/19</v>
      </c>
      <c r="G1156" s="1">
        <f>SUM(MID(E1156,1,1),MID(E1156,2,1),MID(E1156,3,1),MID(E1156,4,1),MID(F1156,1,1),MID(F1156,2,1),MID(F1156,4,1),MID(F1156,5,1))</f>
        <v>40</v>
      </c>
      <c r="H1156" s="45">
        <f>IF(MOD(G1156,9)=0,9,MOD(G1156,9))</f>
        <v>4</v>
      </c>
      <c r="I1156" s="45" t="str">
        <f>IFERROR(MID("日月火水木金土",WEEKDAY(D1156),1),"")</f>
        <v>木</v>
      </c>
      <c r="J1156" s="304" t="s">
        <v>4756</v>
      </c>
      <c r="K1156" s="202" t="str">
        <f>VLOOKUP(F1156,石と花メイン,3,FALSE)</f>
        <v>■緑玉髄</v>
      </c>
      <c r="L1156" s="297" t="str">
        <f>VLOOKUP(F1156,石と花メイン,4,FALSE)</f>
        <v>釣船草</v>
      </c>
      <c r="M1156" s="393">
        <f>IF(OR(MONTH(F1156)&lt;7,AND(MONTH(F1156)=7,DAY(F1156)&lt;=25)),
MOD(SUM((E1156-1901)*365,259),260),
MOD(SUM((E1156-1900)*365,259),260))</f>
        <v>184</v>
      </c>
      <c r="N1156" s="390">
        <f>IF(AND(MONTH(F1156)=7,DAY(F1156)&gt;25),1,
ROUNDDOWN((SUM(VLOOKUP(MONTH(F1156),D暦変換用数値,2,FALSE),DAY(F1156))/28)+1,0))</f>
        <v>2</v>
      </c>
      <c r="O1156" s="205">
        <f>IF(AND(MONTH(F1156)=7,DAY(F1156)&gt;25),DAY(F1156)-25,
MOD((SUM(VLOOKUP(MONTH(F1156),D暦変換用数値,2,FALSE),DAY(F1156))),28)+1)</f>
        <v>28</v>
      </c>
      <c r="P1156" s="406">
        <f>IF(OR(MONTH(F1156)&lt;7,AND(MONTH(F1156)=7,DAY(F1156)&lt;=25)),
MOD(SUM((E1156-1901)*365,(N1156-1)*28,O1156,258),260),
MOD(SUM((E1156-1900)*365,(N1156-1)*28,O1156,258),260))</f>
        <v>239</v>
      </c>
      <c r="Q1156" s="374" t="str">
        <f>VLOOKUP(MOD(P1156,4),色,2,FALSE)</f>
        <v>青い</v>
      </c>
      <c r="R1156" s="292" t="str">
        <f>VLOOKUP(MOD(P1156,13),銀河の音,2,FALSE)</f>
        <v>倍音の</v>
      </c>
      <c r="S1156" s="385" t="str">
        <f>VLOOKUP(MOD(P1156,20),太陽の紋章,2,FALSE)</f>
        <v>嵐</v>
      </c>
      <c r="T1156" s="97" t="s">
        <v>373</v>
      </c>
    </row>
    <row r="1157" spans="1:20" ht="13.5" customHeight="1">
      <c r="A1157" s="50" t="str">
        <f>VLOOKUP(MOD(E1157,10),十干,2,FALSE)</f>
        <v>辛</v>
      </c>
      <c r="B1157" s="199" t="str">
        <f>VLOOKUP(MOD(E1157,12),十二支,3,FALSE)</f>
        <v xml:space="preserve">04 地 </v>
      </c>
      <c r="C1157" s="200" t="str">
        <f>VLOOKUP(F1157,星座,3,TRUE)</f>
        <v xml:space="preserve">02 零 </v>
      </c>
      <c r="D1157" s="531">
        <v>15215</v>
      </c>
      <c r="E1157" s="1">
        <f>IFERROR(YEAR(D1157),LEFT(D1157,4))</f>
        <v>1941</v>
      </c>
      <c r="F1157" s="1" t="str">
        <f>IF(ISTEXT(D1157),RIGHT(D1157,5),TEXT(D1157,"mm/dd"))</f>
        <v>08/27</v>
      </c>
      <c r="G1157" s="1">
        <f>SUM(MID(E1157,1,1),MID(E1157,2,1),MID(E1157,3,1),MID(E1157,4,1),MID(F1157,1,1),MID(F1157,2,1),MID(F1157,4,1),MID(F1157,5,1))</f>
        <v>32</v>
      </c>
      <c r="H1157" s="45">
        <f>IF(MOD(G1157,9)=0,9,MOD(G1157,9))</f>
        <v>5</v>
      </c>
      <c r="I1157" s="45" t="str">
        <f>IFERROR(MID("日月火水木金土",WEEKDAY(D1157),1),"")</f>
        <v>水</v>
      </c>
      <c r="J1157" s="304" t="s">
        <v>4757</v>
      </c>
      <c r="K1157" s="202" t="str">
        <f>VLOOKUP(F1157,石と花メイン,3,FALSE)</f>
        <v>■紫水晶</v>
      </c>
      <c r="L1157" s="297" t="str">
        <f>VLOOKUP(F1157,石と花メイン,4,FALSE)</f>
        <v>芙蓉</v>
      </c>
      <c r="M1157" s="393">
        <f>IF(OR(MONTH(F1157)&lt;7,AND(MONTH(F1157)=7,DAY(F1157)&lt;=25)),
MOD(SUM((E1157-1901)*365,259),260),
MOD(SUM((E1157-1900)*365,259),260))</f>
        <v>144</v>
      </c>
      <c r="N1157" s="390">
        <f>IF(AND(MONTH(F1157)=7,DAY(F1157)&gt;25),1,
ROUNDDOWN((SUM(VLOOKUP(MONTH(F1157),D暦変換用数値,2,FALSE),DAY(F1157))/28)+1,0))</f>
        <v>2</v>
      </c>
      <c r="O1157" s="205">
        <f>IF(AND(MONTH(F1157)=7,DAY(F1157)&gt;25),DAY(F1157)-25,
MOD((SUM(VLOOKUP(MONTH(F1157),D暦変換用数値,2,FALSE),DAY(F1157))),28)+1)</f>
        <v>5</v>
      </c>
      <c r="P1157" s="406">
        <f>IF(OR(MONTH(F1157)&lt;7,AND(MONTH(F1157)=7,DAY(F1157)&lt;=25)),
MOD(SUM((E1157-1901)*365,(N1157-1)*28,O1157,258),260),
MOD(SUM((E1157-1900)*365,(N1157-1)*28,O1157,258),260))</f>
        <v>176</v>
      </c>
      <c r="Q1157" s="373" t="str">
        <f>VLOOKUP(MOD(P1157,4),色,2,FALSE)</f>
        <v>黄色い</v>
      </c>
      <c r="R1157" s="291" t="str">
        <f>VLOOKUP(MOD(P1157,13),銀河の音,2,FALSE)</f>
        <v>共振の</v>
      </c>
      <c r="S1157" s="384" t="str">
        <f>VLOOKUP(MOD(P1157,20),太陽の紋章,2,FALSE)</f>
        <v>戦士</v>
      </c>
      <c r="T1157" s="98" t="s">
        <v>3736</v>
      </c>
    </row>
    <row r="1158" spans="1:20" ht="13.5" customHeight="1">
      <c r="A1158" s="334" t="str">
        <f>VLOOKUP(MOD(E1158,10),十干,2,FALSE)</f>
        <v>辛</v>
      </c>
      <c r="B1158" s="331" t="str">
        <f>VLOOKUP(MOD(E1158,12),十二支,3,FALSE)</f>
        <v xml:space="preserve">04 地 </v>
      </c>
      <c r="C1158" s="332" t="str">
        <f>VLOOKUP(F1158,星座,3,TRUE)</f>
        <v xml:space="preserve">02 零 </v>
      </c>
      <c r="D1158" s="534">
        <v>15232</v>
      </c>
      <c r="E1158" s="131">
        <f>IFERROR(YEAR(D1158),LEFT(D1158,4))</f>
        <v>1941</v>
      </c>
      <c r="F1158" s="131" t="str">
        <f>IF(ISTEXT(D1158),RIGHT(D1158,5),TEXT(D1158,"mm/dd"))</f>
        <v>09/13</v>
      </c>
      <c r="G1158" s="131">
        <f>SUM(MID(E1158,1,1),MID(E1158,2,1),MID(E1158,3,1),MID(E1158,4,1),MID(F1158,1,1),MID(F1158,2,1),MID(F1158,4,1),MID(F1158,5,1))</f>
        <v>28</v>
      </c>
      <c r="H1158" s="131">
        <f>IF(MOD(G1158,9)=0,9,MOD(G1158,9))</f>
        <v>1</v>
      </c>
      <c r="I1158" s="131" t="str">
        <f>IFERROR(MID("日月火水木金土",WEEKDAY(D1158),1),"")</f>
        <v>土</v>
      </c>
      <c r="J1158" s="306" t="s">
        <v>8526</v>
      </c>
      <c r="K1158" s="335" t="str">
        <f>VLOOKUP(F1158,石と花メイン,3,FALSE)</f>
        <v>●翡翠</v>
      </c>
      <c r="L1158" s="302" t="str">
        <f>VLOOKUP(F1158,石と花メイン,4,FALSE)</f>
        <v>葛【裏見草】</v>
      </c>
      <c r="M1158" s="396">
        <f>IF(OR(MONTH(F1158)&lt;7,AND(MONTH(F1158)=7,DAY(F1158)&lt;=25)),
MOD(SUM((E1158-1901)*365,259),260),
MOD(SUM((E1158-1900)*365,259),260))</f>
        <v>144</v>
      </c>
      <c r="N1158" s="335">
        <f>IF(AND(MONTH(F1158)=7,DAY(F1158)&gt;25),1,
ROUNDDOWN((SUM(VLOOKUP(MONTH(F1158),D暦変換用数値,2,FALSE),DAY(F1158))/28)+1,0))</f>
        <v>2</v>
      </c>
      <c r="O1158" s="132">
        <f>IF(AND(MONTH(F1158)=7,DAY(F1158)&gt;25),DAY(F1158)-25,
MOD((SUM(VLOOKUP(MONTH(F1158),D暦変換用数値,2,FALSE),DAY(F1158))),28)+1)</f>
        <v>22</v>
      </c>
      <c r="P1158" s="404">
        <f>IF(OR(MONTH(F1158)&lt;7,AND(MONTH(F1158)=7,DAY(F1158)&lt;=25)),
MOD(SUM((E1158-1901)*365,(N1158-1)*28,O1158,258),260),
MOD(SUM((E1158-1900)*365,(N1158-1)*28,O1158,258),260))</f>
        <v>193</v>
      </c>
      <c r="Q1158" s="376" t="str">
        <f>VLOOKUP(MOD(P1158,4),色,2,FALSE)</f>
        <v>赤い</v>
      </c>
      <c r="R1158" s="333" t="str">
        <f>VLOOKUP(MOD(P1158,13),銀河の音,2,FALSE)</f>
        <v>スペクトルの</v>
      </c>
      <c r="S1158" s="387" t="str">
        <f>VLOOKUP(MOD(P1158,20),太陽の紋章,2,FALSE)</f>
        <v>空歩く者</v>
      </c>
      <c r="T1158" s="145"/>
    </row>
    <row r="1159" spans="1:20" ht="13.5" customHeight="1">
      <c r="A1159" s="50" t="str">
        <f>VLOOKUP(MOD(E1159,10),十干,2,FALSE)</f>
        <v>辛</v>
      </c>
      <c r="B1159" s="199" t="str">
        <f>VLOOKUP(MOD(E1159,12),十二支,3,FALSE)</f>
        <v xml:space="preserve">04 地 </v>
      </c>
      <c r="C1159" s="200" t="str">
        <f>VLOOKUP(F1159,星座,3,TRUE)</f>
        <v xml:space="preserve">02 零 </v>
      </c>
      <c r="D1159" s="531">
        <v>15236</v>
      </c>
      <c r="E1159" s="1">
        <f>IFERROR(YEAR(D1159),LEFT(D1159,4))</f>
        <v>1941</v>
      </c>
      <c r="F1159" s="1" t="str">
        <f>IF(ISTEXT(D1159),RIGHT(D1159,5),TEXT(D1159,"mm/dd"))</f>
        <v>09/17</v>
      </c>
      <c r="G1159" s="1">
        <f>SUM(MID(E1159,1,1),MID(E1159,2,1),MID(E1159,3,1),MID(E1159,4,1),MID(F1159,1,1),MID(F1159,2,1),MID(F1159,4,1),MID(F1159,5,1))</f>
        <v>32</v>
      </c>
      <c r="H1159" s="45">
        <f>IF(MOD(G1159,9)=0,9,MOD(G1159,9))</f>
        <v>5</v>
      </c>
      <c r="I1159" s="45" t="str">
        <f>IFERROR(MID("日月火水木金土",WEEKDAY(D1159),1),"")</f>
        <v>水</v>
      </c>
      <c r="J1159" s="304" t="s">
        <v>4758</v>
      </c>
      <c r="K1159" s="202" t="str">
        <f>VLOOKUP(F1159,石と花メイン,3,FALSE)</f>
        <v>◇金剛石</v>
      </c>
      <c r="L1159" s="297" t="str">
        <f>VLOOKUP(F1159,石と花メイン,4,FALSE)</f>
        <v>風船蔓</v>
      </c>
      <c r="M1159" s="393">
        <f>IF(OR(MONTH(F1159)&lt;7,AND(MONTH(F1159)=7,DAY(F1159)&lt;=25)),
MOD(SUM((E1159-1901)*365,259),260),
MOD(SUM((E1159-1900)*365,259),260))</f>
        <v>144</v>
      </c>
      <c r="N1159" s="390">
        <f>IF(AND(MONTH(F1159)=7,DAY(F1159)&gt;25),1,
ROUNDDOWN((SUM(VLOOKUP(MONTH(F1159),D暦変換用数値,2,FALSE),DAY(F1159))/28)+1,0))</f>
        <v>2</v>
      </c>
      <c r="O1159" s="205">
        <f>IF(AND(MONTH(F1159)=7,DAY(F1159)&gt;25),DAY(F1159)-25,
MOD((SUM(VLOOKUP(MONTH(F1159),D暦変換用数値,2,FALSE),DAY(F1159))),28)+1)</f>
        <v>26</v>
      </c>
      <c r="P1159" s="406">
        <f>IF(OR(MONTH(F1159)&lt;7,AND(MONTH(F1159)=7,DAY(F1159)&lt;=25)),
MOD(SUM((E1159-1901)*365,(N1159-1)*28,O1159,258),260),
MOD(SUM((E1159-1900)*365,(N1159-1)*28,O1159,258),260))</f>
        <v>197</v>
      </c>
      <c r="Q1159" s="372" t="str">
        <f>VLOOKUP(MOD(P1159,4),色,2,FALSE)</f>
        <v>赤い</v>
      </c>
      <c r="R1159" s="290" t="str">
        <f>VLOOKUP(MOD(P1159,13),銀河の音,2,FALSE)</f>
        <v>月の</v>
      </c>
      <c r="S1159" s="383" t="str">
        <f>VLOOKUP(MOD(P1159,20),太陽の紋章,2,FALSE)</f>
        <v>地球</v>
      </c>
      <c r="T1159" s="98" t="s">
        <v>3736</v>
      </c>
    </row>
    <row r="1160" spans="1:20" ht="13.5" customHeight="1">
      <c r="A1160" s="50" t="str">
        <f>VLOOKUP(MOD(E1160,10),十干,2,FALSE)</f>
        <v>癸</v>
      </c>
      <c r="B1160" s="199" t="str">
        <f>VLOOKUP(MOD(E1160,12),十二支,3,FALSE)</f>
        <v xml:space="preserve">04 地 </v>
      </c>
      <c r="C1160" s="200" t="str">
        <f>VLOOKUP(F1160,星座,3,TRUE)</f>
        <v xml:space="preserve">02 零 </v>
      </c>
      <c r="D1160" s="531">
        <v>19602</v>
      </c>
      <c r="E1160" s="1">
        <f>IFERROR(YEAR(D1160),LEFT(D1160,4))</f>
        <v>1953</v>
      </c>
      <c r="F1160" s="1" t="str">
        <f>IF(ISTEXT(D1160),RIGHT(D1160,5),TEXT(D1160,"mm/dd"))</f>
        <v>08/31</v>
      </c>
      <c r="G1160" s="1">
        <f>SUM(MID(E1160,1,1),MID(E1160,2,1),MID(E1160,3,1),MID(E1160,4,1),MID(F1160,1,1),MID(F1160,2,1),MID(F1160,4,1),MID(F1160,5,1))</f>
        <v>30</v>
      </c>
      <c r="H1160" s="45">
        <f>IF(MOD(G1160,9)=0,9,MOD(G1160,9))</f>
        <v>3</v>
      </c>
      <c r="I1160" s="45" t="str">
        <f>IFERROR(MID("日月火水木金土",WEEKDAY(D1160),1),"")</f>
        <v>月</v>
      </c>
      <c r="J1160" s="304" t="s">
        <v>4759</v>
      </c>
      <c r="K1160" s="202" t="str">
        <f>VLOOKUP(F1160,石と花メイン,3,FALSE)</f>
        <v>□水晶</v>
      </c>
      <c r="L1160" s="297" t="str">
        <f>VLOOKUP(F1160,石と花メイン,4,FALSE)</f>
        <v>ハイビスカス【仏桑華】</v>
      </c>
      <c r="M1160" s="393">
        <f>IF(OR(MONTH(F1160)&lt;7,AND(MONTH(F1160)=7,DAY(F1160)&lt;=25)),
MOD(SUM((E1160-1901)*365,259),260),
MOD(SUM((E1160-1900)*365,259),260))</f>
        <v>104</v>
      </c>
      <c r="N1160" s="390">
        <f>IF(AND(MONTH(F1160)=7,DAY(F1160)&gt;25),1,
ROUNDDOWN((SUM(VLOOKUP(MONTH(F1160),D暦変換用数値,2,FALSE),DAY(F1160))/28)+1,0))</f>
        <v>2</v>
      </c>
      <c r="O1160" s="205">
        <f>IF(AND(MONTH(F1160)=7,DAY(F1160)&gt;25),DAY(F1160)-25,
MOD((SUM(VLOOKUP(MONTH(F1160),D暦変換用数値,2,FALSE),DAY(F1160))),28)+1)</f>
        <v>9</v>
      </c>
      <c r="P1160" s="406">
        <f>IF(OR(MONTH(F1160)&lt;7,AND(MONTH(F1160)=7,DAY(F1160)&lt;=25)),
MOD(SUM((E1160-1901)*365,(N1160-1)*28,O1160,258),260),
MOD(SUM((E1160-1900)*365,(N1160-1)*28,O1160,258),260))</f>
        <v>140</v>
      </c>
      <c r="Q1160" s="373" t="str">
        <f>VLOOKUP(MOD(P1160,4),色,2,FALSE)</f>
        <v>黄色い</v>
      </c>
      <c r="R1160" s="291" t="str">
        <f>VLOOKUP(MOD(P1160,13),銀河の音,2,FALSE)</f>
        <v>惑星の</v>
      </c>
      <c r="S1160" s="384" t="str">
        <f>VLOOKUP(MOD(P1160,20),太陽の紋章,2,FALSE)</f>
        <v>太陽</v>
      </c>
      <c r="T1160" s="97" t="s">
        <v>374</v>
      </c>
    </row>
    <row r="1161" spans="1:20" ht="13.5" customHeight="1">
      <c r="A1161" s="282" t="str">
        <f>VLOOKUP(MOD(E1161,10),十干,2,FALSE)</f>
        <v>癸</v>
      </c>
      <c r="B1161" s="283" t="str">
        <f>VLOOKUP(MOD(E1161,12),十二支,3,FALSE)</f>
        <v xml:space="preserve">04 地 </v>
      </c>
      <c r="C1161" s="284" t="str">
        <f>VLOOKUP(F1161,星座,3,TRUE)</f>
        <v xml:space="preserve">02 零 </v>
      </c>
      <c r="D1161" s="533">
        <v>19605</v>
      </c>
      <c r="E1161" s="83">
        <f>IFERROR(YEAR(D1161),LEFT(D1161,4))</f>
        <v>1953</v>
      </c>
      <c r="F1161" s="83" t="str">
        <f>IF(ISTEXT(D1161),RIGHT(D1161,5),TEXT(D1161,"mm/dd"))</f>
        <v>09/03</v>
      </c>
      <c r="G1161" s="83">
        <f>SUM(MID(E1161,1,1),MID(E1161,2,1),MID(E1161,3,1),MID(E1161,4,1),MID(F1161,1,1),MID(F1161,2,1),MID(F1161,4,1),MID(F1161,5,1))</f>
        <v>30</v>
      </c>
      <c r="H1161" s="83">
        <f>IF(MOD(G1161,9)=0,9,MOD(G1161,9))</f>
        <v>3</v>
      </c>
      <c r="I1161" s="83" t="str">
        <f>IFERROR(MID("日月火水木金土",WEEKDAY(D1161),1),"")</f>
        <v>木</v>
      </c>
      <c r="J1161" s="303" t="s">
        <v>5853</v>
      </c>
      <c r="K1161" s="87" t="str">
        <f>VLOOKUP(F1161,石と花メイン,3,FALSE)</f>
        <v>◆翠玉</v>
      </c>
      <c r="L1161" s="296" t="str">
        <f>VLOOKUP(F1161,石と花メイン,4,FALSE)</f>
        <v>瓢箪</v>
      </c>
      <c r="M1161" s="392">
        <f>IF(OR(MONTH(F1161)&lt;7,AND(MONTH(F1161)=7,DAY(F1161)&lt;=25)),
MOD(SUM((E1161-1901)*365,259),260),
MOD(SUM((E1161-1900)*365,259),260))</f>
        <v>104</v>
      </c>
      <c r="N1161" s="330">
        <f>IF(AND(MONTH(F1161)=7,DAY(F1161)&gt;25),1,
ROUNDDOWN((SUM(VLOOKUP(MONTH(F1161),D暦変換用数値,2,FALSE),DAY(F1161))/28)+1,0))</f>
        <v>2</v>
      </c>
      <c r="O1161" s="84">
        <f>IF(AND(MONTH(F1161)=7,DAY(F1161)&gt;25),DAY(F1161)-25,
MOD((SUM(VLOOKUP(MONTH(F1161),D暦変換用数値,2,FALSE),DAY(F1161))),28)+1)</f>
        <v>12</v>
      </c>
      <c r="P1161" s="405">
        <f>IF(OR(MONTH(F1161)&lt;7,AND(MONTH(F1161)=7,DAY(F1161)&lt;=25)),
MOD(SUM((E1161-1901)*365,(N1161-1)*28,O1161,258),260),
MOD(SUM((E1161-1900)*365,(N1161-1)*28,O1161,258),260))</f>
        <v>143</v>
      </c>
      <c r="Q1161" s="371" t="str">
        <f>VLOOKUP(MOD(P1161,4),色,2,FALSE)</f>
        <v>青い</v>
      </c>
      <c r="R1161" s="289" t="str">
        <f>VLOOKUP(MOD(P1161,13),銀河の音,2,FALSE)</f>
        <v>宇宙の</v>
      </c>
      <c r="S1161" s="382" t="str">
        <f>VLOOKUP(MOD(P1161,20),太陽の紋章,2,FALSE)</f>
        <v>夜</v>
      </c>
      <c r="T1161" s="95" t="s">
        <v>5601</v>
      </c>
    </row>
    <row r="1162" spans="1:20" ht="13.5" customHeight="1">
      <c r="A1162" s="50" t="str">
        <f>VLOOKUP(MOD(E1162,10),十干,2,FALSE)</f>
        <v>癸</v>
      </c>
      <c r="B1162" s="199" t="str">
        <f>VLOOKUP(MOD(E1162,12),十二支,3,FALSE)</f>
        <v xml:space="preserve">04 地 </v>
      </c>
      <c r="C1162" s="200" t="str">
        <f>VLOOKUP(F1162,星座,3,TRUE)</f>
        <v xml:space="preserve">02 零 </v>
      </c>
      <c r="D1162" s="531">
        <v>19605</v>
      </c>
      <c r="E1162" s="1">
        <f>IFERROR(YEAR(D1162),LEFT(D1162,4))</f>
        <v>1953</v>
      </c>
      <c r="F1162" s="1" t="str">
        <f>IF(ISTEXT(D1162),RIGHT(D1162,5),TEXT(D1162,"mm/dd"))</f>
        <v>09/03</v>
      </c>
      <c r="G1162" s="1">
        <f>SUM(MID(E1162,1,1),MID(E1162,2,1),MID(E1162,3,1),MID(E1162,4,1),MID(F1162,1,1),MID(F1162,2,1),MID(F1162,4,1),MID(F1162,5,1))</f>
        <v>30</v>
      </c>
      <c r="H1162" s="45">
        <f>IF(MOD(G1162,9)=0,9,MOD(G1162,9))</f>
        <v>3</v>
      </c>
      <c r="I1162" s="45" t="str">
        <f>IFERROR(MID("日月火水木金土",WEEKDAY(D1162),1),"")</f>
        <v>木</v>
      </c>
      <c r="J1162" s="304" t="s">
        <v>4760</v>
      </c>
      <c r="K1162" s="202" t="str">
        <f>VLOOKUP(F1162,石と花メイン,3,FALSE)</f>
        <v>◆翠玉</v>
      </c>
      <c r="L1162" s="297" t="str">
        <f>VLOOKUP(F1162,石と花メイン,4,FALSE)</f>
        <v>瓢箪</v>
      </c>
      <c r="M1162" s="393">
        <f>IF(OR(MONTH(F1162)&lt;7,AND(MONTH(F1162)=7,DAY(F1162)&lt;=25)),
MOD(SUM((E1162-1901)*365,259),260),
MOD(SUM((E1162-1900)*365,259),260))</f>
        <v>104</v>
      </c>
      <c r="N1162" s="390">
        <f>IF(AND(MONTH(F1162)=7,DAY(F1162)&gt;25),1,
ROUNDDOWN((SUM(VLOOKUP(MONTH(F1162),D暦変換用数値,2,FALSE),DAY(F1162))/28)+1,0))</f>
        <v>2</v>
      </c>
      <c r="O1162" s="205">
        <f>IF(AND(MONTH(F1162)=7,DAY(F1162)&gt;25),DAY(F1162)-25,
MOD((SUM(VLOOKUP(MONTH(F1162),D暦変換用数値,2,FALSE),DAY(F1162))),28)+1)</f>
        <v>12</v>
      </c>
      <c r="P1162" s="406">
        <f>IF(OR(MONTH(F1162)&lt;7,AND(MONTH(F1162)=7,DAY(F1162)&lt;=25)),
MOD(SUM((E1162-1901)*365,(N1162-1)*28,O1162,258),260),
MOD(SUM((E1162-1900)*365,(N1162-1)*28,O1162,258),260))</f>
        <v>143</v>
      </c>
      <c r="Q1162" s="374" t="str">
        <f>VLOOKUP(MOD(P1162,4),色,2,FALSE)</f>
        <v>青い</v>
      </c>
      <c r="R1162" s="292" t="str">
        <f>VLOOKUP(MOD(P1162,13),銀河の音,2,FALSE)</f>
        <v>宇宙の</v>
      </c>
      <c r="S1162" s="385" t="str">
        <f>VLOOKUP(MOD(P1162,20),太陽の紋章,2,FALSE)</f>
        <v>夜</v>
      </c>
      <c r="T1162" s="103" t="s">
        <v>132</v>
      </c>
    </row>
    <row r="1163" spans="1:20" ht="13.5" customHeight="1">
      <c r="A1163" s="50" t="str">
        <f>VLOOKUP(MOD(E1163,10),十干,2,FALSE)</f>
        <v>癸</v>
      </c>
      <c r="B1163" s="199" t="str">
        <f>VLOOKUP(MOD(E1163,12),十二支,3,FALSE)</f>
        <v xml:space="preserve">04 地 </v>
      </c>
      <c r="C1163" s="200" t="str">
        <f>VLOOKUP(F1163,星座,3,TRUE)</f>
        <v xml:space="preserve">02 零 </v>
      </c>
      <c r="D1163" s="531">
        <v>19617</v>
      </c>
      <c r="E1163" s="1">
        <f>IFERROR(YEAR(D1163),LEFT(D1163,4))</f>
        <v>1953</v>
      </c>
      <c r="F1163" s="1" t="str">
        <f>IF(ISTEXT(D1163),RIGHT(D1163,5),TEXT(D1163,"mm/dd"))</f>
        <v>09/15</v>
      </c>
      <c r="G1163" s="1">
        <f>SUM(MID(E1163,1,1),MID(E1163,2,1),MID(E1163,3,1),MID(E1163,4,1),MID(F1163,1,1),MID(F1163,2,1),MID(F1163,4,1),MID(F1163,5,1))</f>
        <v>33</v>
      </c>
      <c r="H1163" s="45">
        <f>IF(MOD(G1163,9)=0,9,MOD(G1163,9))</f>
        <v>6</v>
      </c>
      <c r="I1163" s="45" t="str">
        <f>IFERROR(MID("日月火水木金土",WEEKDAY(D1163),1),"")</f>
        <v>火</v>
      </c>
      <c r="J1163" s="304" t="s">
        <v>4761</v>
      </c>
      <c r="K1163" s="202" t="str">
        <f>VLOOKUP(F1163,石と花メイン,3,FALSE)</f>
        <v>■紫水晶</v>
      </c>
      <c r="L1163" s="297" t="str">
        <f>VLOOKUP(F1163,石と花メイン,4,FALSE)</f>
        <v>ダリア【天竺牡丹】</v>
      </c>
      <c r="M1163" s="393">
        <f>IF(OR(MONTH(F1163)&lt;7,AND(MONTH(F1163)=7,DAY(F1163)&lt;=25)),
MOD(SUM((E1163-1901)*365,259),260),
MOD(SUM((E1163-1900)*365,259),260))</f>
        <v>104</v>
      </c>
      <c r="N1163" s="390">
        <f>IF(AND(MONTH(F1163)=7,DAY(F1163)&gt;25),1,
ROUNDDOWN((SUM(VLOOKUP(MONTH(F1163),D暦変換用数値,2,FALSE),DAY(F1163))/28)+1,0))</f>
        <v>2</v>
      </c>
      <c r="O1163" s="205">
        <f>IF(AND(MONTH(F1163)=7,DAY(F1163)&gt;25),DAY(F1163)-25,
MOD((SUM(VLOOKUP(MONTH(F1163),D暦変換用数値,2,FALSE),DAY(F1163))),28)+1)</f>
        <v>24</v>
      </c>
      <c r="P1163" s="406">
        <f>IF(OR(MONTH(F1163)&lt;7,AND(MONTH(F1163)=7,DAY(F1163)&lt;=25)),
MOD(SUM((E1163-1901)*365,(N1163-1)*28,O1163,258),260),
MOD(SUM((E1163-1900)*365,(N1163-1)*28,O1163,258),260))</f>
        <v>155</v>
      </c>
      <c r="Q1163" s="374" t="str">
        <f>VLOOKUP(MOD(P1163,4),色,2,FALSE)</f>
        <v>青い</v>
      </c>
      <c r="R1163" s="292" t="str">
        <f>VLOOKUP(MOD(P1163,13),銀河の音,2,FALSE)</f>
        <v>水晶の</v>
      </c>
      <c r="S1163" s="385" t="str">
        <f>VLOOKUP(MOD(P1163,20),太陽の紋章,2,FALSE)</f>
        <v>鷲</v>
      </c>
      <c r="T1163" s="98" t="s">
        <v>3736</v>
      </c>
    </row>
    <row r="1164" spans="1:20" ht="13.5" customHeight="1">
      <c r="A1164" s="50" t="str">
        <f>VLOOKUP(MOD(E1164,10),十干,2,FALSE)</f>
        <v>癸</v>
      </c>
      <c r="B1164" s="199" t="str">
        <f>VLOOKUP(MOD(E1164,12),十二支,3,FALSE)</f>
        <v xml:space="preserve">04 地 </v>
      </c>
      <c r="C1164" s="200" t="str">
        <f>VLOOKUP(F1164,星座,3,TRUE)</f>
        <v xml:space="preserve">02 零 </v>
      </c>
      <c r="D1164" s="531">
        <v>19624</v>
      </c>
      <c r="E1164" s="1">
        <f>IFERROR(YEAR(D1164),LEFT(D1164,4))</f>
        <v>1953</v>
      </c>
      <c r="F1164" s="1" t="str">
        <f>IF(ISTEXT(D1164),RIGHT(D1164,5),TEXT(D1164,"mm/dd"))</f>
        <v>09/22</v>
      </c>
      <c r="G1164" s="1">
        <f>SUM(MID(E1164,1,1),MID(E1164,2,1),MID(E1164,3,1),MID(E1164,4,1),MID(F1164,1,1),MID(F1164,2,1),MID(F1164,4,1),MID(F1164,5,1))</f>
        <v>31</v>
      </c>
      <c r="H1164" s="45">
        <f>IF(MOD(G1164,9)=0,9,MOD(G1164,9))</f>
        <v>4</v>
      </c>
      <c r="I1164" s="45" t="str">
        <f>IFERROR(MID("日月火水木金土",WEEKDAY(D1164),1),"")</f>
        <v>火</v>
      </c>
      <c r="J1164" s="304" t="s">
        <v>4762</v>
      </c>
      <c r="K1164" s="202" t="str">
        <f>VLOOKUP(F1164,石と花メイン,3,FALSE)</f>
        <v>◇金剛石</v>
      </c>
      <c r="L1164" s="297" t="str">
        <f>VLOOKUP(F1164,石と花メイン,4,FALSE)</f>
        <v>千日紅【千日草】</v>
      </c>
      <c r="M1164" s="393">
        <f>IF(OR(MONTH(F1164)&lt;7,AND(MONTH(F1164)=7,DAY(F1164)&lt;=25)),
MOD(SUM((E1164-1901)*365,259),260),
MOD(SUM((E1164-1900)*365,259),260))</f>
        <v>104</v>
      </c>
      <c r="N1164" s="390">
        <f>IF(AND(MONTH(F1164)=7,DAY(F1164)&gt;25),1,
ROUNDDOWN((SUM(VLOOKUP(MONTH(F1164),D暦変換用数値,2,FALSE),DAY(F1164))/28)+1,0))</f>
        <v>3</v>
      </c>
      <c r="O1164" s="205">
        <f>IF(AND(MONTH(F1164)=7,DAY(F1164)&gt;25),DAY(F1164)-25,
MOD((SUM(VLOOKUP(MONTH(F1164),D暦変換用数値,2,FALSE),DAY(F1164))),28)+1)</f>
        <v>3</v>
      </c>
      <c r="P1164" s="406">
        <f>IF(OR(MONTH(F1164)&lt;7,AND(MONTH(F1164)=7,DAY(F1164)&lt;=25)),
MOD(SUM((E1164-1901)*365,(N1164-1)*28,O1164,258),260),
MOD(SUM((E1164-1900)*365,(N1164-1)*28,O1164,258),260))</f>
        <v>162</v>
      </c>
      <c r="Q1164" s="375" t="str">
        <f>VLOOKUP(MOD(P1164,4),色,2,FALSE)</f>
        <v>白い</v>
      </c>
      <c r="R1164" s="293" t="str">
        <f>VLOOKUP(MOD(P1164,13),銀河の音,2,FALSE)</f>
        <v>律動の</v>
      </c>
      <c r="S1164" s="386" t="str">
        <f>VLOOKUP(MOD(P1164,20),太陽の紋章,2,FALSE)</f>
        <v>風</v>
      </c>
      <c r="T1164" s="99" t="s">
        <v>133</v>
      </c>
    </row>
    <row r="1165" spans="1:20" ht="13.5" customHeight="1">
      <c r="A1165" s="50" t="str">
        <f>VLOOKUP(MOD(E1165,10),十干,2,FALSE)</f>
        <v>乙</v>
      </c>
      <c r="B1165" s="199" t="str">
        <f>VLOOKUP(MOD(E1165,12),十二支,3,FALSE)</f>
        <v xml:space="preserve">04 地 </v>
      </c>
      <c r="C1165" s="200" t="str">
        <f>VLOOKUP(F1165,星座,3,TRUE)</f>
        <v xml:space="preserve">02 零 </v>
      </c>
      <c r="D1165" s="531">
        <v>23985</v>
      </c>
      <c r="E1165" s="1">
        <f>IFERROR(YEAR(D1165),LEFT(D1165,4))</f>
        <v>1965</v>
      </c>
      <c r="F1165" s="1" t="str">
        <f>IF(ISTEXT(D1165),RIGHT(D1165,5),TEXT(D1165,"mm/dd"))</f>
        <v>08/31</v>
      </c>
      <c r="G1165" s="1">
        <f>SUM(MID(E1165,1,1),MID(E1165,2,1),MID(E1165,3,1),MID(E1165,4,1),MID(F1165,1,1),MID(F1165,2,1),MID(F1165,4,1),MID(F1165,5,1))</f>
        <v>33</v>
      </c>
      <c r="H1165" s="45">
        <f>IF(MOD(G1165,9)=0,9,MOD(G1165,9))</f>
        <v>6</v>
      </c>
      <c r="I1165" s="45" t="str">
        <f>IFERROR(MID("日月火水木金土",WEEKDAY(D1165),1),"")</f>
        <v>火</v>
      </c>
      <c r="J1165" s="304" t="s">
        <v>3138</v>
      </c>
      <c r="K1165" s="202" t="str">
        <f>VLOOKUP(F1165,石と花メイン,3,FALSE)</f>
        <v>□水晶</v>
      </c>
      <c r="L1165" s="297" t="str">
        <f>VLOOKUP(F1165,石と花メイン,4,FALSE)</f>
        <v>ハイビスカス【仏桑華】</v>
      </c>
      <c r="M1165" s="393">
        <f>IF(OR(MONTH(F1165)&lt;7,AND(MONTH(F1165)=7,DAY(F1165)&lt;=25)),
MOD(SUM((E1165-1901)*365,259),260),
MOD(SUM((E1165-1900)*365,259),260))</f>
        <v>64</v>
      </c>
      <c r="N1165" s="390">
        <f>IF(AND(MONTH(F1165)=7,DAY(F1165)&gt;25),1,
ROUNDDOWN((SUM(VLOOKUP(MONTH(F1165),D暦変換用数値,2,FALSE),DAY(F1165))/28)+1,0))</f>
        <v>2</v>
      </c>
      <c r="O1165" s="205">
        <f>IF(AND(MONTH(F1165)=7,DAY(F1165)&gt;25),DAY(F1165)-25,
MOD((SUM(VLOOKUP(MONTH(F1165),D暦変換用数値,2,FALSE),DAY(F1165))),28)+1)</f>
        <v>9</v>
      </c>
      <c r="P1165" s="406">
        <f>IF(OR(MONTH(F1165)&lt;7,AND(MONTH(F1165)=7,DAY(F1165)&lt;=25)),
MOD(SUM((E1165-1901)*365,(N1165-1)*28,O1165,258),260),
MOD(SUM((E1165-1900)*365,(N1165-1)*28,O1165,258),260))</f>
        <v>100</v>
      </c>
      <c r="Q1165" s="373" t="str">
        <f>VLOOKUP(MOD(P1165,4),色,2,FALSE)</f>
        <v>黄色い</v>
      </c>
      <c r="R1165" s="291" t="str">
        <f>VLOOKUP(MOD(P1165,13),銀河の音,2,FALSE)</f>
        <v>太陽の</v>
      </c>
      <c r="S1165" s="384" t="str">
        <f>VLOOKUP(MOD(P1165,20),太陽の紋章,2,FALSE)</f>
        <v>太陽</v>
      </c>
      <c r="T1165" s="98" t="s">
        <v>3736</v>
      </c>
    </row>
    <row r="1166" spans="1:20" ht="13.5" customHeight="1">
      <c r="A1166" s="50" t="str">
        <f>VLOOKUP(MOD(E1166,10),十干,2,FALSE)</f>
        <v>乙</v>
      </c>
      <c r="B1166" s="199" t="str">
        <f>VLOOKUP(MOD(E1166,12),十二支,3,FALSE)</f>
        <v xml:space="preserve">04 地 </v>
      </c>
      <c r="C1166" s="200" t="str">
        <f>VLOOKUP(F1166,星座,3,TRUE)</f>
        <v xml:space="preserve">02 零 </v>
      </c>
      <c r="D1166" s="531">
        <v>23990</v>
      </c>
      <c r="E1166" s="1">
        <f>IFERROR(YEAR(D1166),LEFT(D1166,4))</f>
        <v>1965</v>
      </c>
      <c r="F1166" s="1" t="str">
        <f>IF(ISTEXT(D1166),RIGHT(D1166,5),TEXT(D1166,"mm/dd"))</f>
        <v>09/05</v>
      </c>
      <c r="G1166" s="1">
        <f>SUM(MID(E1166,1,1),MID(E1166,2,1),MID(E1166,3,1),MID(E1166,4,1),MID(F1166,1,1),MID(F1166,2,1),MID(F1166,4,1),MID(F1166,5,1))</f>
        <v>35</v>
      </c>
      <c r="H1166" s="45">
        <f>IF(MOD(G1166,9)=0,9,MOD(G1166,9))</f>
        <v>8</v>
      </c>
      <c r="I1166" s="45" t="str">
        <f>IFERROR(MID("日月火水木金土",WEEKDAY(D1166),1),"")</f>
        <v>日</v>
      </c>
      <c r="J1166" s="304" t="s">
        <v>3139</v>
      </c>
      <c r="K1166" s="202" t="str">
        <f>VLOOKUP(F1166,石と花メイン,3,FALSE)</f>
        <v>◇金剛石</v>
      </c>
      <c r="L1166" s="297" t="str">
        <f>VLOOKUP(F1166,石と花メイン,4,FALSE)</f>
        <v>鶏頭【韓藍】</v>
      </c>
      <c r="M1166" s="393">
        <f>IF(OR(MONTH(F1166)&lt;7,AND(MONTH(F1166)=7,DAY(F1166)&lt;=25)),
MOD(SUM((E1166-1901)*365,259),260),
MOD(SUM((E1166-1900)*365,259),260))</f>
        <v>64</v>
      </c>
      <c r="N1166" s="390">
        <f>IF(AND(MONTH(F1166)=7,DAY(F1166)&gt;25),1,
ROUNDDOWN((SUM(VLOOKUP(MONTH(F1166),D暦変換用数値,2,FALSE),DAY(F1166))/28)+1,0))</f>
        <v>2</v>
      </c>
      <c r="O1166" s="205">
        <f>IF(AND(MONTH(F1166)=7,DAY(F1166)&gt;25),DAY(F1166)-25,
MOD((SUM(VLOOKUP(MONTH(F1166),D暦変換用数値,2,FALSE),DAY(F1166))),28)+1)</f>
        <v>14</v>
      </c>
      <c r="P1166" s="406">
        <f>IF(OR(MONTH(F1166)&lt;7,AND(MONTH(F1166)=7,DAY(F1166)&lt;=25)),
MOD(SUM((E1166-1901)*365,(N1166-1)*28,O1166,258),260),
MOD(SUM((E1166-1900)*365,(N1166-1)*28,O1166,258),260))</f>
        <v>105</v>
      </c>
      <c r="Q1166" s="372" t="str">
        <f>VLOOKUP(MOD(P1166,4),色,2,FALSE)</f>
        <v>赤い</v>
      </c>
      <c r="R1166" s="290" t="str">
        <f>VLOOKUP(MOD(P1166,13),銀河の音,2,FALSE)</f>
        <v>磁気の</v>
      </c>
      <c r="S1166" s="383" t="str">
        <f>VLOOKUP(MOD(P1166,20),太陽の紋章,2,FALSE)</f>
        <v>蛇</v>
      </c>
      <c r="T1166" s="98" t="s">
        <v>3736</v>
      </c>
    </row>
    <row r="1167" spans="1:20" ht="13.5" customHeight="1">
      <c r="A1167" s="50" t="str">
        <f>VLOOKUP(MOD(E1167,10),十干,2,FALSE)</f>
        <v>乙</v>
      </c>
      <c r="B1167" s="199" t="str">
        <f>VLOOKUP(MOD(E1167,12),十二支,3,FALSE)</f>
        <v xml:space="preserve">04 地 </v>
      </c>
      <c r="C1167" s="200" t="str">
        <f>VLOOKUP(F1167,星座,3,TRUE)</f>
        <v xml:space="preserve">02 零 </v>
      </c>
      <c r="D1167" s="531">
        <v>23994</v>
      </c>
      <c r="E1167" s="1">
        <f>IFERROR(YEAR(D1167),LEFT(D1167,4))</f>
        <v>1965</v>
      </c>
      <c r="F1167" s="1" t="str">
        <f>IF(ISTEXT(D1167),RIGHT(D1167,5),TEXT(D1167,"mm/dd"))</f>
        <v>09/09</v>
      </c>
      <c r="G1167" s="1">
        <f>SUM(MID(E1167,1,1),MID(E1167,2,1),MID(E1167,3,1),MID(E1167,4,1),MID(F1167,1,1),MID(F1167,2,1),MID(F1167,4,1),MID(F1167,5,1))</f>
        <v>39</v>
      </c>
      <c r="H1167" s="45">
        <f>IF(MOD(G1167,9)=0,9,MOD(G1167,9))</f>
        <v>3</v>
      </c>
      <c r="I1167" s="45" t="str">
        <f>IFERROR(MID("日月火水木金土",WEEKDAY(D1167),1),"")</f>
        <v>木</v>
      </c>
      <c r="J1167" s="304" t="s">
        <v>4730</v>
      </c>
      <c r="K1167" s="202" t="str">
        <f>VLOOKUP(F1167,石と花メイン,3,FALSE)</f>
        <v>◇金剛石</v>
      </c>
      <c r="L1167" s="297" t="str">
        <f>VLOOKUP(F1167,石と花メイン,4,FALSE)</f>
        <v>女郎花【粟花】</v>
      </c>
      <c r="M1167" s="393">
        <f>IF(OR(MONTH(F1167)&lt;7,AND(MONTH(F1167)=7,DAY(F1167)&lt;=25)),
MOD(SUM((E1167-1901)*365,259),260),
MOD(SUM((E1167-1900)*365,259),260))</f>
        <v>64</v>
      </c>
      <c r="N1167" s="390">
        <f>IF(AND(MONTH(F1167)=7,DAY(F1167)&gt;25),1,
ROUNDDOWN((SUM(VLOOKUP(MONTH(F1167),D暦変換用数値,2,FALSE),DAY(F1167))/28)+1,0))</f>
        <v>2</v>
      </c>
      <c r="O1167" s="205">
        <f>IF(AND(MONTH(F1167)=7,DAY(F1167)&gt;25),DAY(F1167)-25,
MOD((SUM(VLOOKUP(MONTH(F1167),D暦変換用数値,2,FALSE),DAY(F1167))),28)+1)</f>
        <v>18</v>
      </c>
      <c r="P1167" s="406">
        <f>IF(OR(MONTH(F1167)&lt;7,AND(MONTH(F1167)=7,DAY(F1167)&lt;=25)),
MOD(SUM((E1167-1901)*365,(N1167-1)*28,O1167,258),260),
MOD(SUM((E1167-1900)*365,(N1167-1)*28,O1167,258),260))</f>
        <v>109</v>
      </c>
      <c r="Q1167" s="372" t="str">
        <f>VLOOKUP(MOD(P1167,4),色,2,FALSE)</f>
        <v>赤い</v>
      </c>
      <c r="R1167" s="290" t="str">
        <f>VLOOKUP(MOD(P1167,13),銀河の音,2,FALSE)</f>
        <v>倍音の</v>
      </c>
      <c r="S1167" s="383" t="str">
        <f>VLOOKUP(MOD(P1167,20),太陽の紋章,2,FALSE)</f>
        <v>月</v>
      </c>
      <c r="T1167" s="97" t="s">
        <v>2133</v>
      </c>
    </row>
    <row r="1168" spans="1:20" ht="13.5" customHeight="1">
      <c r="A1168" s="50" t="str">
        <f>VLOOKUP(MOD(E1168,10),十干,2,FALSE)</f>
        <v>乙</v>
      </c>
      <c r="B1168" s="199" t="str">
        <f>VLOOKUP(MOD(E1168,12),十二支,3,FALSE)</f>
        <v xml:space="preserve">04 地 </v>
      </c>
      <c r="C1168" s="200" t="str">
        <f>VLOOKUP(F1168,星座,3,TRUE)</f>
        <v xml:space="preserve">02 零 </v>
      </c>
      <c r="D1168" s="531">
        <v>23997</v>
      </c>
      <c r="E1168" s="1">
        <f>IFERROR(YEAR(D1168),LEFT(D1168,4))</f>
        <v>1965</v>
      </c>
      <c r="F1168" s="1" t="str">
        <f>IF(ISTEXT(D1168),RIGHT(D1168,5),TEXT(D1168,"mm/dd"))</f>
        <v>09/12</v>
      </c>
      <c r="G1168" s="1">
        <f>SUM(MID(E1168,1,1),MID(E1168,2,1),MID(E1168,3,1),MID(E1168,4,1),MID(F1168,1,1),MID(F1168,2,1),MID(F1168,4,1),MID(F1168,5,1))</f>
        <v>33</v>
      </c>
      <c r="H1168" s="45">
        <f>IF(MOD(G1168,9)=0,9,MOD(G1168,9))</f>
        <v>6</v>
      </c>
      <c r="I1168" s="45" t="str">
        <f>IFERROR(MID("日月火水木金土",WEEKDAY(D1168),1),"")</f>
        <v>日</v>
      </c>
      <c r="J1168" s="304" t="s">
        <v>4731</v>
      </c>
      <c r="K1168" s="202" t="str">
        <f>VLOOKUP(F1168,石と花メイン,3,FALSE)</f>
        <v>●土耳古石</v>
      </c>
      <c r="L1168" s="297" t="str">
        <f>VLOOKUP(F1168,石と花メイン,4,FALSE)</f>
        <v>藍【蓼藍】</v>
      </c>
      <c r="M1168" s="393">
        <f>IF(OR(MONTH(F1168)&lt;7,AND(MONTH(F1168)=7,DAY(F1168)&lt;=25)),
MOD(SUM((E1168-1901)*365,259),260),
MOD(SUM((E1168-1900)*365,259),260))</f>
        <v>64</v>
      </c>
      <c r="N1168" s="390">
        <f>IF(AND(MONTH(F1168)=7,DAY(F1168)&gt;25),1,
ROUNDDOWN((SUM(VLOOKUP(MONTH(F1168),D暦変換用数値,2,FALSE),DAY(F1168))/28)+1,0))</f>
        <v>2</v>
      </c>
      <c r="O1168" s="205">
        <f>IF(AND(MONTH(F1168)=7,DAY(F1168)&gt;25),DAY(F1168)-25,
MOD((SUM(VLOOKUP(MONTH(F1168),D暦変換用数値,2,FALSE),DAY(F1168))),28)+1)</f>
        <v>21</v>
      </c>
      <c r="P1168" s="406">
        <f>IF(OR(MONTH(F1168)&lt;7,AND(MONTH(F1168)=7,DAY(F1168)&lt;=25)),
MOD(SUM((E1168-1901)*365,(N1168-1)*28,O1168,258),260),
MOD(SUM((E1168-1900)*365,(N1168-1)*28,O1168,258),260))</f>
        <v>112</v>
      </c>
      <c r="Q1168" s="373" t="str">
        <f>VLOOKUP(MOD(P1168,4),色,2,FALSE)</f>
        <v>黄色い</v>
      </c>
      <c r="R1168" s="291" t="str">
        <f>VLOOKUP(MOD(P1168,13),銀河の音,2,FALSE)</f>
        <v>銀河の</v>
      </c>
      <c r="S1168" s="384" t="str">
        <f>VLOOKUP(MOD(P1168,20),太陽の紋章,2,FALSE)</f>
        <v>人</v>
      </c>
      <c r="T1168" s="98"/>
    </row>
    <row r="1169" spans="1:20" ht="13.5" customHeight="1">
      <c r="A1169" s="50" t="str">
        <f>VLOOKUP(MOD(E1169,10),十干,2,FALSE)</f>
        <v>丁</v>
      </c>
      <c r="B1169" s="199" t="str">
        <f>VLOOKUP(MOD(E1169,12),十二支,3,FALSE)</f>
        <v xml:space="preserve">04 地 </v>
      </c>
      <c r="C1169" s="200" t="str">
        <f>VLOOKUP(F1169,星座,3,TRUE)</f>
        <v xml:space="preserve">02 零 </v>
      </c>
      <c r="D1169" s="531">
        <v>28370</v>
      </c>
      <c r="E1169" s="1">
        <f>IFERROR(YEAR(D1169),LEFT(D1169,4))</f>
        <v>1977</v>
      </c>
      <c r="F1169" s="1" t="str">
        <f>IF(ISTEXT(D1169),RIGHT(D1169,5),TEXT(D1169,"mm/dd"))</f>
        <v>09/02</v>
      </c>
      <c r="G1169" s="1">
        <f>SUM(MID(E1169,1,1),MID(E1169,2,1),MID(E1169,3,1),MID(E1169,4,1),MID(F1169,1,1),MID(F1169,2,1),MID(F1169,4,1),MID(F1169,5,1))</f>
        <v>35</v>
      </c>
      <c r="H1169" s="45">
        <f>IF(MOD(G1169,9)=0,9,MOD(G1169,9))</f>
        <v>8</v>
      </c>
      <c r="I1169" s="45" t="str">
        <f>IFERROR(MID("日月火水木金土",WEEKDAY(D1169),1),"")</f>
        <v>金</v>
      </c>
      <c r="J1169" s="304" t="s">
        <v>4732</v>
      </c>
      <c r="K1169" s="202" t="str">
        <f>VLOOKUP(F1169,石と花メイン,3,FALSE)</f>
        <v>◆藍玉</v>
      </c>
      <c r="L1169" s="297" t="str">
        <f>VLOOKUP(F1169,石と花メイン,4,FALSE)</f>
        <v>コバエア【蔓コベア】</v>
      </c>
      <c r="M1169" s="393">
        <f>IF(OR(MONTH(F1169)&lt;7,AND(MONTH(F1169)=7,DAY(F1169)&lt;=25)),
MOD(SUM((E1169-1901)*365,259),260),
MOD(SUM((E1169-1900)*365,259),260))</f>
        <v>24</v>
      </c>
      <c r="N1169" s="390">
        <f>IF(AND(MONTH(F1169)=7,DAY(F1169)&gt;25),1,
ROUNDDOWN((SUM(VLOOKUP(MONTH(F1169),D暦変換用数値,2,FALSE),DAY(F1169))/28)+1,0))</f>
        <v>2</v>
      </c>
      <c r="O1169" s="205">
        <f>IF(AND(MONTH(F1169)=7,DAY(F1169)&gt;25),DAY(F1169)-25,
MOD((SUM(VLOOKUP(MONTH(F1169),D暦変換用数値,2,FALSE),DAY(F1169))),28)+1)</f>
        <v>11</v>
      </c>
      <c r="P1169" s="406">
        <f>IF(OR(MONTH(F1169)&lt;7,AND(MONTH(F1169)=7,DAY(F1169)&lt;=25)),
MOD(SUM((E1169-1901)*365,(N1169-1)*28,O1169,258),260),
MOD(SUM((E1169-1900)*365,(N1169-1)*28,O1169,258),260))</f>
        <v>62</v>
      </c>
      <c r="Q1169" s="375" t="str">
        <f>VLOOKUP(MOD(P1169,4),色,2,FALSE)</f>
        <v>白い</v>
      </c>
      <c r="R1169" s="293" t="str">
        <f>VLOOKUP(MOD(P1169,13),銀河の音,2,FALSE)</f>
        <v>惑星の</v>
      </c>
      <c r="S1169" s="386" t="str">
        <f>VLOOKUP(MOD(P1169,20),太陽の紋章,2,FALSE)</f>
        <v>風</v>
      </c>
      <c r="T1169" s="97" t="s">
        <v>375</v>
      </c>
    </row>
    <row r="1170" spans="1:20" ht="13.5" customHeight="1">
      <c r="A1170" s="50" t="str">
        <f>VLOOKUP(MOD(E1170,10),十干,2,FALSE)</f>
        <v>丁</v>
      </c>
      <c r="B1170" s="199" t="str">
        <f>VLOOKUP(MOD(E1170,12),十二支,3,FALSE)</f>
        <v xml:space="preserve">04 地 </v>
      </c>
      <c r="C1170" s="200" t="str">
        <f>VLOOKUP(F1170,星座,3,TRUE)</f>
        <v xml:space="preserve">02 零 </v>
      </c>
      <c r="D1170" s="531">
        <v>28374</v>
      </c>
      <c r="E1170" s="1">
        <f>IFERROR(YEAR(D1170),LEFT(D1170,4))</f>
        <v>1977</v>
      </c>
      <c r="F1170" s="1" t="str">
        <f>IF(ISTEXT(D1170),RIGHT(D1170,5),TEXT(D1170,"mm/dd"))</f>
        <v>09/06</v>
      </c>
      <c r="G1170" s="1">
        <f>SUM(MID(E1170,1,1),MID(E1170,2,1),MID(E1170,3,1),MID(E1170,4,1),MID(F1170,1,1),MID(F1170,2,1),MID(F1170,4,1),MID(F1170,5,1))</f>
        <v>39</v>
      </c>
      <c r="H1170" s="45">
        <f>IF(MOD(G1170,9)=0,9,MOD(G1170,9))</f>
        <v>3</v>
      </c>
      <c r="I1170" s="45" t="str">
        <f>IFERROR(MID("日月火水木金土",WEEKDAY(D1170),1),"")</f>
        <v>火</v>
      </c>
      <c r="J1170" s="304" t="s">
        <v>2562</v>
      </c>
      <c r="K1170" s="202" t="str">
        <f>VLOOKUP(F1170,石と花メイン,3,FALSE)</f>
        <v>□水晶</v>
      </c>
      <c r="L1170" s="297" t="str">
        <f>VLOOKUP(F1170,石と花メイン,4,FALSE)</f>
        <v>金蓮花【ナスタチウム】</v>
      </c>
      <c r="M1170" s="393">
        <f>IF(OR(MONTH(F1170)&lt;7,AND(MONTH(F1170)=7,DAY(F1170)&lt;=25)),
MOD(SUM((E1170-1901)*365,259),260),
MOD(SUM((E1170-1900)*365,259),260))</f>
        <v>24</v>
      </c>
      <c r="N1170" s="390">
        <f>IF(AND(MONTH(F1170)=7,DAY(F1170)&gt;25),1,
ROUNDDOWN((SUM(VLOOKUP(MONTH(F1170),D暦変換用数値,2,FALSE),DAY(F1170))/28)+1,0))</f>
        <v>2</v>
      </c>
      <c r="O1170" s="205">
        <f>IF(AND(MONTH(F1170)=7,DAY(F1170)&gt;25),DAY(F1170)-25,
MOD((SUM(VLOOKUP(MONTH(F1170),D暦変換用数値,2,FALSE),DAY(F1170))),28)+1)</f>
        <v>15</v>
      </c>
      <c r="P1170" s="406">
        <f>IF(OR(MONTH(F1170)&lt;7,AND(MONTH(F1170)=7,DAY(F1170)&lt;=25)),
MOD(SUM((E1170-1901)*365,(N1170-1)*28,O1170,258),260),
MOD(SUM((E1170-1900)*365,(N1170-1)*28,O1170,258),260))</f>
        <v>66</v>
      </c>
      <c r="Q1170" s="375" t="str">
        <f>VLOOKUP(MOD(P1170,4),色,2,FALSE)</f>
        <v>白い</v>
      </c>
      <c r="R1170" s="293" t="str">
        <f>VLOOKUP(MOD(P1170,13),銀河の音,2,FALSE)</f>
        <v>磁気の</v>
      </c>
      <c r="S1170" s="386" t="str">
        <f>VLOOKUP(MOD(P1170,20),太陽の紋章,2,FALSE)</f>
        <v>世界の橋渡し</v>
      </c>
      <c r="T1170" s="98" t="s">
        <v>3736</v>
      </c>
    </row>
    <row r="1171" spans="1:20" ht="13.5" customHeight="1">
      <c r="A1171" s="334" t="str">
        <f>VLOOKUP(MOD(E1171,10),十干,2,FALSE)</f>
        <v>丁</v>
      </c>
      <c r="B1171" s="331" t="str">
        <f>VLOOKUP(MOD(E1171,12),十二支,3,FALSE)</f>
        <v xml:space="preserve">04 地 </v>
      </c>
      <c r="C1171" s="332" t="str">
        <f>VLOOKUP(F1171,星座,3,TRUE)</f>
        <v xml:space="preserve">02 零 </v>
      </c>
      <c r="D1171" s="540">
        <v>28381</v>
      </c>
      <c r="E1171" s="131">
        <f>IFERROR(YEAR(D1171),LEFT(D1171,4))</f>
        <v>1977</v>
      </c>
      <c r="F1171" s="538" t="str">
        <f>IF(ISTEXT(D1171),RIGHT(D1171,5),TEXT(D1171,"mm/dd"))</f>
        <v>09/13</v>
      </c>
      <c r="G1171" s="131">
        <f>SUM(MID(E1171,1,1),MID(E1171,2,1),MID(E1171,3,1),MID(E1171,4,1),MID(F1171,1,1),MID(F1171,2,1),MID(F1171,4,1),MID(F1171,5,1))</f>
        <v>37</v>
      </c>
      <c r="H1171" s="131">
        <f>IF(MOD(G1171,9)=0,9,MOD(G1171,9))</f>
        <v>1</v>
      </c>
      <c r="I1171" s="131" t="str">
        <f>IFERROR(MID("日月火水木金土",WEEKDAY(D1171),1),"")</f>
        <v>火</v>
      </c>
      <c r="J1171" s="306" t="s">
        <v>9209</v>
      </c>
      <c r="K1171" s="335" t="str">
        <f>VLOOKUP(F1171,石と花メイン,3,FALSE)</f>
        <v>●翡翠</v>
      </c>
      <c r="L1171" s="302" t="str">
        <f>VLOOKUP(F1171,石と花メイン,4,FALSE)</f>
        <v>葛【裏見草】</v>
      </c>
      <c r="M1171" s="396">
        <f>IF(OR(MONTH(F1171)&lt;7,AND(MONTH(F1171)=7,DAY(F1171)&lt;=25)),
MOD(SUM((E1171-1901)*365,259),260),
MOD(SUM((E1171-1900)*365,259),260))</f>
        <v>24</v>
      </c>
      <c r="N1171" s="335">
        <f>IF(AND(MONTH(F1171)=7,DAY(F1171)&gt;25),1,
ROUNDDOWN((SUM(VLOOKUP(MONTH(F1171),D暦変換用数値,2,FALSE),DAY(F1171))/28)+1,0))</f>
        <v>2</v>
      </c>
      <c r="O1171" s="132">
        <f>IF(AND(MONTH(F1171)=7,DAY(F1171)&gt;25),DAY(F1171)-25,
MOD((SUM(VLOOKUP(MONTH(F1171),D暦変換用数値,2,FALSE),DAY(F1171))),28)+1)</f>
        <v>22</v>
      </c>
      <c r="P1171" s="404">
        <f>IF(OR(MONTH(F1171)&lt;7,AND(MONTH(F1171)=7,DAY(F1171)&lt;=25)),
MOD(SUM((E1171-1901)*365,(N1171-1)*28,O1171,258),260),
MOD(SUM((E1171-1900)*365,(N1171-1)*28,O1171,258),260))</f>
        <v>73</v>
      </c>
      <c r="Q1171" s="376" t="str">
        <f>VLOOKUP(MOD(P1171,4),色,2,FALSE)</f>
        <v>赤い</v>
      </c>
      <c r="R1171" s="333" t="str">
        <f>VLOOKUP(MOD(P1171,13),銀河の音,2,FALSE)</f>
        <v>銀河の</v>
      </c>
      <c r="S1171" s="387" t="str">
        <f>VLOOKUP(MOD(P1171,20),太陽の紋章,2,FALSE)</f>
        <v>空歩く者</v>
      </c>
      <c r="T1171" s="119" t="s">
        <v>9208</v>
      </c>
    </row>
    <row r="1172" spans="1:20" ht="13.5" customHeight="1">
      <c r="A1172" s="49" t="str">
        <f>VLOOKUP(MOD(E1172,10),十干,2,FALSE)</f>
        <v>丁</v>
      </c>
      <c r="B1172" s="199" t="str">
        <f>VLOOKUP(MOD(E1172,12),十二支,3,FALSE)</f>
        <v xml:space="preserve">04 地 </v>
      </c>
      <c r="C1172" s="200" t="str">
        <f>VLOOKUP(F1172,星座,3,TRUE)</f>
        <v xml:space="preserve">02 零 </v>
      </c>
      <c r="D1172" s="535">
        <v>28383</v>
      </c>
      <c r="E1172" s="45">
        <f>IFERROR(YEAR(D1172),LEFT(D1172,4))</f>
        <v>1977</v>
      </c>
      <c r="F1172" s="45" t="str">
        <f>IF(ISTEXT(D1172),RIGHT(D1172,5),TEXT(D1172,"mm/dd"))</f>
        <v>09/15</v>
      </c>
      <c r="G1172" s="45">
        <f>SUM(MID(E1172,1,1),MID(E1172,2,1),MID(E1172,3,1),MID(E1172,4,1),MID(F1172,1,1),MID(F1172,2,1),MID(F1172,4,1),MID(F1172,5,1))</f>
        <v>39</v>
      </c>
      <c r="H1172" s="45">
        <f>IF(MOD(G1172,9)=0,9,MOD(G1172,9))</f>
        <v>3</v>
      </c>
      <c r="I1172" s="45" t="str">
        <f>IFERROR(MID("日月火水木金土",WEEKDAY(D1172),1),"")</f>
        <v>木</v>
      </c>
      <c r="J1172" s="305" t="s">
        <v>15</v>
      </c>
      <c r="K1172" s="203" t="str">
        <f>VLOOKUP(F1172,石と花メイン,3,FALSE)</f>
        <v>■紫水晶</v>
      </c>
      <c r="L1172" s="298" t="str">
        <f>VLOOKUP(F1172,石と花メイン,4,FALSE)</f>
        <v>ダリア【天竺牡丹】</v>
      </c>
      <c r="M1172" s="394">
        <f>IF(OR(MONTH(F1172)&lt;7,AND(MONTH(F1172)=7,DAY(F1172)&lt;=25)),
MOD(SUM((E1172-1901)*365,259),260),
MOD(SUM((E1172-1900)*365,259),260))</f>
        <v>24</v>
      </c>
      <c r="N1172" s="391">
        <f>IF(AND(MONTH(F1172)=7,DAY(F1172)&gt;25),1,
ROUNDDOWN((SUM(VLOOKUP(MONTH(F1172),D暦変換用数値,2,FALSE),DAY(F1172))/28)+1,0))</f>
        <v>2</v>
      </c>
      <c r="O1172" s="46">
        <f>IF(AND(MONTH(F1172)=7,DAY(F1172)&gt;25),DAY(F1172)-25,
MOD((SUM(VLOOKUP(MONTH(F1172),D暦変換用数値,2,FALSE),DAY(F1172))),28)+1)</f>
        <v>24</v>
      </c>
      <c r="P1172" s="407">
        <f>IF(OR(MONTH(F1172)&lt;7,AND(MONTH(F1172)=7,DAY(F1172)&lt;=25)),
MOD(SUM((E1172-1901)*365,(N1172-1)*28,O1172,258),260),
MOD(SUM((E1172-1900)*365,(N1172-1)*28,O1172,258),260))</f>
        <v>75</v>
      </c>
      <c r="Q1172" s="374" t="str">
        <f>VLOOKUP(MOD(P1172,4),色,2,FALSE)</f>
        <v>青い</v>
      </c>
      <c r="R1172" s="292" t="str">
        <f>VLOOKUP(MOD(P1172,13),銀河の音,2,FALSE)</f>
        <v>惑星の</v>
      </c>
      <c r="S1172" s="385" t="str">
        <f>VLOOKUP(MOD(P1172,20),太陽の紋章,2,FALSE)</f>
        <v>鷲</v>
      </c>
      <c r="T1172" s="79"/>
    </row>
    <row r="1173" spans="1:20" ht="13.5" customHeight="1">
      <c r="A1173" s="285" t="str">
        <f>VLOOKUP(MOD(E1173,10),十干,2,FALSE)</f>
        <v>丁</v>
      </c>
      <c r="B1173" s="283" t="str">
        <f>VLOOKUP(MOD(E1173,12),十二支,3,FALSE)</f>
        <v xml:space="preserve">04 地 </v>
      </c>
      <c r="C1173" s="284" t="str">
        <f>VLOOKUP(F1173,星座,3,TRUE)</f>
        <v xml:space="preserve">02 零 </v>
      </c>
      <c r="D1173" s="533">
        <v>28384</v>
      </c>
      <c r="E1173" s="83">
        <f>IFERROR(YEAR(D1173),LEFT(D1173,4))</f>
        <v>1977</v>
      </c>
      <c r="F1173" s="83" t="str">
        <f>IF(ISTEXT(D1173),RIGHT(D1173,5),TEXT(D1173,"mm/dd"))</f>
        <v>09/16</v>
      </c>
      <c r="G1173" s="83">
        <f>SUM(MID(E1173,1,1),MID(E1173,2,1),MID(E1173,3,1),MID(E1173,4,1),MID(F1173,1,1),MID(F1173,2,1),MID(F1173,4,1),MID(F1173,5,1))</f>
        <v>40</v>
      </c>
      <c r="H1173" s="83">
        <f>IF(MOD(G1173,9)=0,9,MOD(G1173,9))</f>
        <v>4</v>
      </c>
      <c r="I1173" s="83" t="str">
        <f>IFERROR(MID("日月火水木金土",WEEKDAY(D1173),1),"")</f>
        <v>金</v>
      </c>
      <c r="J1173" s="303" t="s">
        <v>1861</v>
      </c>
      <c r="K1173" s="87" t="str">
        <f>VLOOKUP(F1173,石と花メイン,3,FALSE)</f>
        <v>■紫水晶</v>
      </c>
      <c r="L1173" s="296" t="str">
        <f>VLOOKUP(F1173,石と花メイン,4,FALSE)</f>
        <v>竜胆【胃病草】</v>
      </c>
      <c r="M1173" s="392">
        <f>IF(OR(MONTH(F1173)&lt;7,AND(MONTH(F1173)=7,DAY(F1173)&lt;=25)),
MOD(SUM((E1173-1901)*365,259),260),
MOD(SUM((E1173-1900)*365,259),260))</f>
        <v>24</v>
      </c>
      <c r="N1173" s="330">
        <f>IF(AND(MONTH(F1173)=7,DAY(F1173)&gt;25),1,
ROUNDDOWN((SUM(VLOOKUP(MONTH(F1173),D暦変換用数値,2,FALSE),DAY(F1173))/28)+1,0))</f>
        <v>2</v>
      </c>
      <c r="O1173" s="84">
        <f>IF(AND(MONTH(F1173)=7,DAY(F1173)&gt;25),DAY(F1173)-25,
MOD((SUM(VLOOKUP(MONTH(F1173),D暦変換用数値,2,FALSE),DAY(F1173))),28)+1)</f>
        <v>25</v>
      </c>
      <c r="P1173" s="405">
        <f>IF(OR(MONTH(F1173)&lt;7,AND(MONTH(F1173)=7,DAY(F1173)&lt;=25)),
MOD(SUM((E1173-1901)*365,(N1173-1)*28,O1173,258),260),
MOD(SUM((E1173-1900)*365,(N1173-1)*28,O1173,258),260))</f>
        <v>76</v>
      </c>
      <c r="Q1173" s="371" t="str">
        <f>VLOOKUP(MOD(P1173,4),色,2,FALSE)</f>
        <v>黄色い</v>
      </c>
      <c r="R1173" s="289" t="str">
        <f>VLOOKUP(MOD(P1173,13),銀河の音,2,FALSE)</f>
        <v>スペクトルの</v>
      </c>
      <c r="S1173" s="382" t="str">
        <f>VLOOKUP(MOD(P1173,20),太陽の紋章,2,FALSE)</f>
        <v>戦士</v>
      </c>
      <c r="T1173" s="95" t="s">
        <v>1862</v>
      </c>
    </row>
    <row r="1174" spans="1:20" ht="13.5" customHeight="1">
      <c r="A1174" s="50" t="str">
        <f>VLOOKUP(MOD(E1174,10),十干,2,FALSE)</f>
        <v>丁</v>
      </c>
      <c r="B1174" s="199" t="str">
        <f>VLOOKUP(MOD(E1174,12),十二支,3,FALSE)</f>
        <v xml:space="preserve">04 地 </v>
      </c>
      <c r="C1174" s="200" t="str">
        <f>VLOOKUP(F1174,星座,3,TRUE)</f>
        <v xml:space="preserve">02 零 </v>
      </c>
      <c r="D1174" s="531">
        <v>28388</v>
      </c>
      <c r="E1174" s="1">
        <f>IFERROR(YEAR(D1174),LEFT(D1174,4))</f>
        <v>1977</v>
      </c>
      <c r="F1174" s="1" t="str">
        <f>IF(ISTEXT(D1174),RIGHT(D1174,5),TEXT(D1174,"mm/dd"))</f>
        <v>09/20</v>
      </c>
      <c r="G1174" s="1">
        <f>SUM(MID(E1174,1,1),MID(E1174,2,1),MID(E1174,3,1),MID(E1174,4,1),MID(F1174,1,1),MID(F1174,2,1),MID(F1174,4,1),MID(F1174,5,1))</f>
        <v>35</v>
      </c>
      <c r="H1174" s="45">
        <f>IF(MOD(G1174,9)=0,9,MOD(G1174,9))</f>
        <v>8</v>
      </c>
      <c r="I1174" s="45" t="str">
        <f>IFERROR(MID("日月火水木金土",WEEKDAY(D1174),1),"")</f>
        <v>火</v>
      </c>
      <c r="J1174" s="304" t="s">
        <v>2563</v>
      </c>
      <c r="K1174" s="202" t="str">
        <f>VLOOKUP(F1174,石と花メイン,3,FALSE)</f>
        <v>◆紅玉</v>
      </c>
      <c r="L1174" s="297" t="str">
        <f>VLOOKUP(F1174,石と花メイン,4,FALSE)</f>
        <v>サルビア【緋衣草】</v>
      </c>
      <c r="M1174" s="393">
        <f>IF(OR(MONTH(F1174)&lt;7,AND(MONTH(F1174)=7,DAY(F1174)&lt;=25)),
MOD(SUM((E1174-1901)*365,259),260),
MOD(SUM((E1174-1900)*365,259),260))</f>
        <v>24</v>
      </c>
      <c r="N1174" s="390">
        <f>IF(AND(MONTH(F1174)=7,DAY(F1174)&gt;25),1,
ROUNDDOWN((SUM(VLOOKUP(MONTH(F1174),D暦変換用数値,2,FALSE),DAY(F1174))/28)+1,0))</f>
        <v>3</v>
      </c>
      <c r="O1174" s="205">
        <f>IF(AND(MONTH(F1174)=7,DAY(F1174)&gt;25),DAY(F1174)-25,
MOD((SUM(VLOOKUP(MONTH(F1174),D暦変換用数値,2,FALSE),DAY(F1174))),28)+1)</f>
        <v>1</v>
      </c>
      <c r="P1174" s="406">
        <f>IF(OR(MONTH(F1174)&lt;7,AND(MONTH(F1174)=7,DAY(F1174)&lt;=25)),
MOD(SUM((E1174-1901)*365,(N1174-1)*28,O1174,258),260),
MOD(SUM((E1174-1900)*365,(N1174-1)*28,O1174,258),260))</f>
        <v>80</v>
      </c>
      <c r="Q1174" s="373" t="str">
        <f>VLOOKUP(MOD(P1174,4),色,2,FALSE)</f>
        <v>黄色い</v>
      </c>
      <c r="R1174" s="291" t="str">
        <f>VLOOKUP(MOD(P1174,13),銀河の音,2,FALSE)</f>
        <v>月の</v>
      </c>
      <c r="S1174" s="384" t="str">
        <f>VLOOKUP(MOD(P1174,20),太陽の紋章,2,FALSE)</f>
        <v>太陽</v>
      </c>
      <c r="T1174" s="98" t="s">
        <v>3736</v>
      </c>
    </row>
    <row r="1175" spans="1:20" ht="13.5" customHeight="1">
      <c r="A1175" s="334" t="str">
        <f>VLOOKUP(MOD(E1175,10),十干,2,FALSE)</f>
        <v>己</v>
      </c>
      <c r="B1175" s="331" t="str">
        <f>VLOOKUP(MOD(E1175,12),十二支,3,FALSE)</f>
        <v xml:space="preserve">04 地 </v>
      </c>
      <c r="C1175" s="332" t="str">
        <f>VLOOKUP(F1175,星座,3,TRUE)</f>
        <v xml:space="preserve">02 零 </v>
      </c>
      <c r="D1175" s="534">
        <v>32770</v>
      </c>
      <c r="E1175" s="131">
        <f>IFERROR(YEAR(D1175),LEFT(D1175,4))</f>
        <v>1989</v>
      </c>
      <c r="F1175" s="131" t="str">
        <f>IF(ISTEXT(D1175),RIGHT(D1175,5),TEXT(D1175,"mm/dd"))</f>
        <v>09/19</v>
      </c>
      <c r="G1175" s="131">
        <f>SUM(MID(E1175,1,1),MID(E1175,2,1),MID(E1175,3,1),MID(E1175,4,1),MID(F1175,1,1),MID(F1175,2,1),MID(F1175,4,1),MID(F1175,5,1))</f>
        <v>46</v>
      </c>
      <c r="H1175" s="131">
        <f>IF(MOD(G1175,9)=0,9,MOD(G1175,9))</f>
        <v>1</v>
      </c>
      <c r="I1175" s="131" t="str">
        <f>IFERROR(MID("日月火水木金土",WEEKDAY(D1175),1),"")</f>
        <v>火</v>
      </c>
      <c r="J1175" s="306" t="s">
        <v>8189</v>
      </c>
      <c r="K1175" s="335" t="str">
        <f>VLOOKUP(F1175,石と花メイン,3,FALSE)</f>
        <v>■緑玉髄</v>
      </c>
      <c r="L1175" s="302" t="str">
        <f>VLOOKUP(F1175,石と花メイン,4,FALSE)</f>
        <v>釣船草</v>
      </c>
      <c r="M1175" s="396">
        <f>IF(OR(MONTH(F1175)&lt;7,AND(MONTH(F1175)=7,DAY(F1175)&lt;=25)),
MOD(SUM((E1175-1901)*365,259),260),
MOD(SUM((E1175-1900)*365,259),260))</f>
        <v>244</v>
      </c>
      <c r="N1175" s="335">
        <f>IF(AND(MONTH(F1175)=7,DAY(F1175)&gt;25),1,
ROUNDDOWN((SUM(VLOOKUP(MONTH(F1175),D暦変換用数値,2,FALSE),DAY(F1175))/28)+1,0))</f>
        <v>2</v>
      </c>
      <c r="O1175" s="132">
        <f>IF(AND(MONTH(F1175)=7,DAY(F1175)&gt;25),DAY(F1175)-25,
MOD((SUM(VLOOKUP(MONTH(F1175),D暦変換用数値,2,FALSE),DAY(F1175))),28)+1)</f>
        <v>28</v>
      </c>
      <c r="P1175" s="404">
        <f>IF(OR(MONTH(F1175)&lt;7,AND(MONTH(F1175)=7,DAY(F1175)&lt;=25)),
MOD(SUM((E1175-1901)*365,(N1175-1)*28,O1175,258),260),
MOD(SUM((E1175-1900)*365,(N1175-1)*28,O1175,258),260))</f>
        <v>39</v>
      </c>
      <c r="Q1175" s="376" t="str">
        <f>VLOOKUP(MOD(P1175,4),色,2,FALSE)</f>
        <v>青い</v>
      </c>
      <c r="R1175" s="333" t="str">
        <f>VLOOKUP(MOD(P1175,13),銀河の音,2,FALSE)</f>
        <v>宇宙の</v>
      </c>
      <c r="S1175" s="387" t="str">
        <f>VLOOKUP(MOD(P1175,20),太陽の紋章,2,FALSE)</f>
        <v>嵐</v>
      </c>
      <c r="T1175" s="126" t="s">
        <v>8190</v>
      </c>
    </row>
    <row r="1176" spans="1:20" ht="13.5" customHeight="1">
      <c r="A1176" s="50" t="str">
        <f>VLOOKUP(MOD(E1176,10),十干,2,FALSE)</f>
        <v>癸</v>
      </c>
      <c r="B1176" s="199" t="str">
        <f>VLOOKUP(MOD(E1176,12),十二支,3,FALSE)</f>
        <v xml:space="preserve">04 地 </v>
      </c>
      <c r="C1176" s="200" t="str">
        <f>VLOOKUP(F1176,星座,3,TRUE)</f>
        <v xml:space="preserve">02 零 </v>
      </c>
      <c r="D1176" s="531" t="s">
        <v>4024</v>
      </c>
      <c r="E1176" s="1" t="str">
        <f>IFERROR(YEAR(D1176),LEFT(D1176,4))</f>
        <v>1653</v>
      </c>
      <c r="F1176" s="1" t="str">
        <f>IF(ISTEXT(D1176),RIGHT(D1176,5),TEXT(D1176,"mm/dd"))</f>
        <v>09/01</v>
      </c>
      <c r="G1176" s="1">
        <f>SUM(MID(E1176,1,1),MID(E1176,2,1),MID(E1176,3,1),MID(E1176,4,1),MID(F1176,1,1),MID(F1176,2,1),MID(F1176,4,1),MID(F1176,5,1))</f>
        <v>25</v>
      </c>
      <c r="H1176" s="45">
        <f>IF(MOD(G1176,9)=0,9,MOD(G1176,9))</f>
        <v>7</v>
      </c>
      <c r="I1176" s="45" t="str">
        <f>IFERROR(MID("日月火水木金土",WEEKDAY(D1176),1),"")</f>
        <v/>
      </c>
      <c r="J1176" s="304" t="s">
        <v>4751</v>
      </c>
      <c r="K1176" s="202" t="str">
        <f>VLOOKUP(F1176,石と花メイン,3,FALSE)</f>
        <v>◆青玉</v>
      </c>
      <c r="L1176" s="297" t="str">
        <f>VLOOKUP(F1176,石と花メイン,4,FALSE)</f>
        <v>浜梨/浜茄子</v>
      </c>
      <c r="M1176" s="393">
        <f>IF(OR(MONTH(F1176)&lt;7,AND(MONTH(F1176)=7,DAY(F1176)&lt;=25)),
MOD(SUM((E1176-1901)*365,259),260),
MOD(SUM((E1176-1900)*365,259),260))</f>
        <v>64</v>
      </c>
      <c r="N1176" s="390">
        <f>IF(AND(MONTH(F1176)=7,DAY(F1176)&gt;25),1,
ROUNDDOWN((SUM(VLOOKUP(MONTH(F1176),D暦変換用数値,2,FALSE),DAY(F1176))/28)+1,0))</f>
        <v>2</v>
      </c>
      <c r="O1176" s="205">
        <f>IF(AND(MONTH(F1176)=7,DAY(F1176)&gt;25),DAY(F1176)-25,
MOD((SUM(VLOOKUP(MONTH(F1176),D暦変換用数値,2,FALSE),DAY(F1176))),28)+1)</f>
        <v>10</v>
      </c>
      <c r="P1176" s="406">
        <f>IF(OR(MONTH(F1176)&lt;7,AND(MONTH(F1176)=7,DAY(F1176)&lt;=25)),
MOD(SUM((E1176-1901)*365,(N1176-1)*28,O1176,258),260),
MOD(SUM((E1176-1900)*365,(N1176-1)*28,O1176,258),260))</f>
        <v>101</v>
      </c>
      <c r="Q1176" s="372" t="str">
        <f>VLOOKUP(MOD(P1176,4),色,2,FALSE)</f>
        <v>赤い</v>
      </c>
      <c r="R1176" s="290" t="str">
        <f>VLOOKUP(MOD(P1176,13),銀河の音,2,FALSE)</f>
        <v>惑星の</v>
      </c>
      <c r="S1176" s="383" t="str">
        <f>VLOOKUP(MOD(P1176,20),太陽の紋章,2,FALSE)</f>
        <v>竜</v>
      </c>
      <c r="T1176" s="103" t="s">
        <v>366</v>
      </c>
    </row>
    <row r="1177" spans="1:20" ht="13.5" customHeight="1">
      <c r="A1177" s="50" t="str">
        <f>VLOOKUP(MOD(E1177,10),十干,2,FALSE)</f>
        <v>己</v>
      </c>
      <c r="B1177" s="199" t="str">
        <f>VLOOKUP(MOD(E1177,12),十二支,3,FALSE)</f>
        <v xml:space="preserve">04 地 </v>
      </c>
      <c r="C1177" s="200" t="str">
        <f>VLOOKUP(F1177,星座,3,TRUE)</f>
        <v xml:space="preserve">02 零 </v>
      </c>
      <c r="D1177" s="531" t="s">
        <v>367</v>
      </c>
      <c r="E1177" s="1" t="str">
        <f>IFERROR(YEAR(D1177),LEFT(D1177,4))</f>
        <v>1749</v>
      </c>
      <c r="F1177" s="1" t="str">
        <f>IF(ISTEXT(D1177),RIGHT(D1177,5),TEXT(D1177,"mm/dd"))</f>
        <v>08/28</v>
      </c>
      <c r="G1177" s="1">
        <f>SUM(MID(E1177,1,1),MID(E1177,2,1),MID(E1177,3,1),MID(E1177,4,1),MID(F1177,1,1),MID(F1177,2,1),MID(F1177,4,1),MID(F1177,5,1))</f>
        <v>39</v>
      </c>
      <c r="H1177" s="45">
        <f>IF(MOD(G1177,9)=0,9,MOD(G1177,9))</f>
        <v>3</v>
      </c>
      <c r="I1177" s="45" t="str">
        <f>IFERROR(MID("日月火水木金土",WEEKDAY(D1177),1),"")</f>
        <v/>
      </c>
      <c r="J1177" s="304" t="s">
        <v>4752</v>
      </c>
      <c r="K1177" s="202" t="str">
        <f>VLOOKUP(F1177,石と花メイン,3,FALSE)</f>
        <v>○真珠</v>
      </c>
      <c r="L1177" s="297" t="str">
        <f>VLOOKUP(F1177,石と花メイン,4,FALSE)</f>
        <v>エリンギウム【松毬薊】</v>
      </c>
      <c r="M1177" s="393">
        <f>IF(OR(MONTH(F1177)&lt;7,AND(MONTH(F1177)=7,DAY(F1177)&lt;=25)),
MOD(SUM((E1177-1901)*365,259),260),
MOD(SUM((E1177-1900)*365,259),260))</f>
        <v>4</v>
      </c>
      <c r="N1177" s="390">
        <f>IF(AND(MONTH(F1177)=7,DAY(F1177)&gt;25),1,
ROUNDDOWN((SUM(VLOOKUP(MONTH(F1177),D暦変換用数値,2,FALSE),DAY(F1177))/28)+1,0))</f>
        <v>2</v>
      </c>
      <c r="O1177" s="205">
        <f>IF(AND(MONTH(F1177)=7,DAY(F1177)&gt;25),DAY(F1177)-25,
MOD((SUM(VLOOKUP(MONTH(F1177),D暦変換用数値,2,FALSE),DAY(F1177))),28)+1)</f>
        <v>6</v>
      </c>
      <c r="P1177" s="406">
        <f>IF(OR(MONTH(F1177)&lt;7,AND(MONTH(F1177)=7,DAY(F1177)&lt;=25)),
MOD(SUM((E1177-1901)*365,(N1177-1)*28,O1177,258),260),
MOD(SUM((E1177-1900)*365,(N1177-1)*28,O1177,258),260))</f>
        <v>37</v>
      </c>
      <c r="Q1177" s="372" t="str">
        <f>VLOOKUP(MOD(P1177,4),色,2,FALSE)</f>
        <v>赤い</v>
      </c>
      <c r="R1177" s="290" t="str">
        <f>VLOOKUP(MOD(P1177,13),銀河の音,2,FALSE)</f>
        <v>スペクトルの</v>
      </c>
      <c r="S1177" s="383" t="str">
        <f>VLOOKUP(MOD(P1177,20),太陽の紋章,2,FALSE)</f>
        <v>地球</v>
      </c>
      <c r="T1177" s="103" t="s">
        <v>368</v>
      </c>
    </row>
    <row r="1178" spans="1:20" ht="13.5" customHeight="1">
      <c r="A1178" s="50" t="str">
        <f>VLOOKUP(MOD(E1178,10),十干,2,FALSE)</f>
        <v>丁</v>
      </c>
      <c r="B1178" s="199" t="str">
        <f>VLOOKUP(MOD(E1178,12),十二支,3,FALSE)</f>
        <v xml:space="preserve">04 地 </v>
      </c>
      <c r="C1178" s="200" t="str">
        <f>VLOOKUP(F1178,星座,3,TRUE)</f>
        <v xml:space="preserve">02 零 </v>
      </c>
      <c r="D1178" s="531" t="s">
        <v>369</v>
      </c>
      <c r="E1178" s="1" t="str">
        <f>IFERROR(YEAR(D1178),LEFT(D1178,4))</f>
        <v>1857</v>
      </c>
      <c r="F1178" s="1" t="str">
        <f>IF(ISTEXT(D1178),RIGHT(D1178,5),TEXT(D1178,"mm/dd"))</f>
        <v>08/26</v>
      </c>
      <c r="G1178" s="1">
        <f>SUM(MID(E1178,1,1),MID(E1178,2,1),MID(E1178,3,1),MID(E1178,4,1),MID(F1178,1,1),MID(F1178,2,1),MID(F1178,4,1),MID(F1178,5,1))</f>
        <v>37</v>
      </c>
      <c r="H1178" s="45">
        <f>IF(MOD(G1178,9)=0,9,MOD(G1178,9))</f>
        <v>1</v>
      </c>
      <c r="I1178" s="45" t="str">
        <f>IFERROR(MID("日月火水木金土",WEEKDAY(D1178),1),"")</f>
        <v/>
      </c>
      <c r="J1178" s="304" t="s">
        <v>4753</v>
      </c>
      <c r="K1178" s="202" t="str">
        <f>VLOOKUP(F1178,石と花メイン,3,FALSE)</f>
        <v>◆柘榴石</v>
      </c>
      <c r="L1178" s="297" t="str">
        <f>VLOOKUP(F1178,石と花メイン,4,FALSE)</f>
        <v>スカビオサ【西洋松虫草】</v>
      </c>
      <c r="M1178" s="393">
        <f>IF(OR(MONTH(F1178)&lt;7,AND(MONTH(F1178)=7,DAY(F1178)&lt;=25)),
MOD(SUM((E1178-1901)*365,259),260),
MOD(SUM((E1178-1900)*365,259),260))</f>
        <v>164</v>
      </c>
      <c r="N1178" s="390">
        <f>IF(AND(MONTH(F1178)=7,DAY(F1178)&gt;25),1,
ROUNDDOWN((SUM(VLOOKUP(MONTH(F1178),D暦変換用数値,2,FALSE),DAY(F1178))/28)+1,0))</f>
        <v>2</v>
      </c>
      <c r="O1178" s="205">
        <f>IF(AND(MONTH(F1178)=7,DAY(F1178)&gt;25),DAY(F1178)-25,
MOD((SUM(VLOOKUP(MONTH(F1178),D暦変換用数値,2,FALSE),DAY(F1178))),28)+1)</f>
        <v>4</v>
      </c>
      <c r="P1178" s="406">
        <f>IF(OR(MONTH(F1178)&lt;7,AND(MONTH(F1178)=7,DAY(F1178)&lt;=25)),
MOD(SUM((E1178-1901)*365,(N1178-1)*28,O1178,258),260),
MOD(SUM((E1178-1900)*365,(N1178-1)*28,O1178,258),260))</f>
        <v>195</v>
      </c>
      <c r="Q1178" s="374" t="str">
        <f>VLOOKUP(MOD(P1178,4),色,2,FALSE)</f>
        <v>青い</v>
      </c>
      <c r="R1178" s="292" t="str">
        <f>VLOOKUP(MOD(P1178,13),銀河の音,2,FALSE)</f>
        <v>宇宙の</v>
      </c>
      <c r="S1178" s="385" t="str">
        <f>VLOOKUP(MOD(P1178,20),太陽の紋章,2,FALSE)</f>
        <v>鷲</v>
      </c>
      <c r="T1178" s="97" t="s">
        <v>370</v>
      </c>
    </row>
    <row r="1179" spans="1:20" ht="13.5" customHeight="1">
      <c r="A1179" s="50" t="str">
        <f>VLOOKUP(MOD(E1179,10),十干,2,FALSE)</f>
        <v>辛</v>
      </c>
      <c r="B1179" s="199" t="str">
        <f>VLOOKUP(MOD(E1179,12),十二支,3,FALSE)</f>
        <v xml:space="preserve">04 地 </v>
      </c>
      <c r="C1179" s="200" t="str">
        <f>VLOOKUP(F1179,星座,3,TRUE)</f>
        <v xml:space="preserve">02 零 </v>
      </c>
      <c r="D1179" s="531" t="s">
        <v>371</v>
      </c>
      <c r="E1179" s="1" t="str">
        <f>IFERROR(YEAR(D1179),LEFT(D1179,4))</f>
        <v>1881</v>
      </c>
      <c r="F1179" s="1" t="str">
        <f>IF(ISTEXT(D1179),RIGHT(D1179,5),TEXT(D1179,"mm/dd"))</f>
        <v>08/27</v>
      </c>
      <c r="G1179" s="1">
        <f>SUM(MID(E1179,1,1),MID(E1179,2,1),MID(E1179,3,1),MID(E1179,4,1),MID(F1179,1,1),MID(F1179,2,1),MID(F1179,4,1),MID(F1179,5,1))</f>
        <v>35</v>
      </c>
      <c r="H1179" s="45">
        <f>IF(MOD(G1179,9)=0,9,MOD(G1179,9))</f>
        <v>8</v>
      </c>
      <c r="I1179" s="45" t="str">
        <f>IFERROR(MID("日月火水木金土",WEEKDAY(D1179),1),"")</f>
        <v/>
      </c>
      <c r="J1179" s="304" t="s">
        <v>4754</v>
      </c>
      <c r="K1179" s="202" t="str">
        <f>VLOOKUP(F1179,石と花メイン,3,FALSE)</f>
        <v>■紫水晶</v>
      </c>
      <c r="L1179" s="297" t="str">
        <f>VLOOKUP(F1179,石と花メイン,4,FALSE)</f>
        <v>芙蓉</v>
      </c>
      <c r="M1179" s="393">
        <f>IF(OR(MONTH(F1179)&lt;7,AND(MONTH(F1179)=7,DAY(F1179)&lt;=25)),
MOD(SUM((E1179-1901)*365,259),260),
MOD(SUM((E1179-1900)*365,259),260))</f>
        <v>84</v>
      </c>
      <c r="N1179" s="390">
        <f>IF(AND(MONTH(F1179)=7,DAY(F1179)&gt;25),1,
ROUNDDOWN((SUM(VLOOKUP(MONTH(F1179),D暦変換用数値,2,FALSE),DAY(F1179))/28)+1,0))</f>
        <v>2</v>
      </c>
      <c r="O1179" s="205">
        <f>IF(AND(MONTH(F1179)=7,DAY(F1179)&gt;25),DAY(F1179)-25,
MOD((SUM(VLOOKUP(MONTH(F1179),D暦変換用数値,2,FALSE),DAY(F1179))),28)+1)</f>
        <v>5</v>
      </c>
      <c r="P1179" s="406">
        <f>IF(OR(MONTH(F1179)&lt;7,AND(MONTH(F1179)=7,DAY(F1179)&lt;=25)),
MOD(SUM((E1179-1901)*365,(N1179-1)*28,O1179,258),260),
MOD(SUM((E1179-1900)*365,(N1179-1)*28,O1179,258),260))</f>
        <v>116</v>
      </c>
      <c r="Q1179" s="373" t="str">
        <f>VLOOKUP(MOD(P1179,4),色,2,FALSE)</f>
        <v>黄色い</v>
      </c>
      <c r="R1179" s="291" t="str">
        <f>VLOOKUP(MOD(P1179,13),銀河の音,2,FALSE)</f>
        <v>水晶の</v>
      </c>
      <c r="S1179" s="384" t="str">
        <f>VLOOKUP(MOD(P1179,20),太陽の紋章,2,FALSE)</f>
        <v>戦士</v>
      </c>
      <c r="T1179" s="97" t="s">
        <v>372</v>
      </c>
    </row>
    <row r="1180" spans="1:20" ht="13.5" customHeight="1">
      <c r="A1180" s="50" t="str">
        <f>VLOOKUP(MOD(E1180,10),十干,2,FALSE)</f>
        <v>乙</v>
      </c>
      <c r="B1180" s="199" t="str">
        <f>VLOOKUP(MOD(E1180,12),十二支,3,FALSE)</f>
        <v xml:space="preserve">04 地 </v>
      </c>
      <c r="C1180" s="200" t="str">
        <f>VLOOKUP(F1180,星座,3,TRUE)</f>
        <v xml:space="preserve">03 水 </v>
      </c>
      <c r="D1180" s="531">
        <v>1975</v>
      </c>
      <c r="E1180" s="1">
        <f>IFERROR(YEAR(D1180),LEFT(D1180,4))</f>
        <v>1905</v>
      </c>
      <c r="F1180" s="1" t="str">
        <f>IF(ISTEXT(D1180),RIGHT(D1180,5),TEXT(D1180,"mm/dd"))</f>
        <v>05/28</v>
      </c>
      <c r="G1180" s="1">
        <f>SUM(MID(E1180,1,1),MID(E1180,2,1),MID(E1180,3,1),MID(E1180,4,1),MID(F1180,1,1),MID(F1180,2,1),MID(F1180,4,1),MID(F1180,5,1))</f>
        <v>30</v>
      </c>
      <c r="H1180" s="45">
        <f>IF(MOD(G1180,9)=0,9,MOD(G1180,9))</f>
        <v>3</v>
      </c>
      <c r="I1180" s="45" t="str">
        <f>IFERROR(MID("日月火水木金土",WEEKDAY(D1180),1),"")</f>
        <v>日</v>
      </c>
      <c r="J1180" s="304" t="s">
        <v>7429</v>
      </c>
      <c r="K1180" s="202" t="str">
        <f>VLOOKUP(F1180,石と花メイン,3,FALSE)</f>
        <v>◆紅玉</v>
      </c>
      <c r="L1180" s="297" t="str">
        <f>VLOOKUP(F1180,石と花メイン,4,FALSE)</f>
        <v>延齢草</v>
      </c>
      <c r="M1180" s="393">
        <f>IF(OR(MONTH(F1180)&lt;7,AND(MONTH(F1180)=7,DAY(F1180)&lt;=25)),
MOD(SUM((E1180-1901)*365,259),260),
MOD(SUM((E1180-1900)*365,259),260))</f>
        <v>159</v>
      </c>
      <c r="N1180" s="390">
        <f>IF(AND(MONTH(F1180)=7,DAY(F1180)&gt;25),1,
ROUNDDOWN((SUM(VLOOKUP(MONTH(F1180),D暦変換用数値,2,FALSE),DAY(F1180))/28)+1,0))</f>
        <v>11</v>
      </c>
      <c r="O1180" s="205">
        <f>IF(AND(MONTH(F1180)=7,DAY(F1180)&gt;25),DAY(F1180)-25,
MOD((SUM(VLOOKUP(MONTH(F1180),D暦変換用数値,2,FALSE),DAY(F1180))),28)+1)</f>
        <v>27</v>
      </c>
      <c r="P1180" s="406">
        <f>IF(OR(MONTH(F1180)&lt;7,AND(MONTH(F1180)=7,DAY(F1180)&lt;=25)),
MOD(SUM((E1180-1901)*365,(N1180-1)*28,O1180,258),260),
MOD(SUM((E1180-1900)*365,(N1180-1)*28,O1180,258),260))</f>
        <v>205</v>
      </c>
      <c r="Q1180" s="372" t="str">
        <f>VLOOKUP(MOD(P1180,4),色,2,FALSE)</f>
        <v>赤い</v>
      </c>
      <c r="R1180" s="290" t="str">
        <f>VLOOKUP(MOD(P1180,13),銀河の音,2,FALSE)</f>
        <v>惑星の</v>
      </c>
      <c r="S1180" s="383" t="str">
        <f>VLOOKUP(MOD(P1180,20),太陽の紋章,2,FALSE)</f>
        <v>蛇</v>
      </c>
      <c r="T1180" s="93" t="s">
        <v>6135</v>
      </c>
    </row>
    <row r="1181" spans="1:20" ht="13.5" customHeight="1">
      <c r="A1181" s="50" t="str">
        <f>VLOOKUP(MOD(E1181,10),十干,2,FALSE)</f>
        <v>乙</v>
      </c>
      <c r="B1181" s="199" t="str">
        <f>VLOOKUP(MOD(E1181,12),十二支,3,FALSE)</f>
        <v xml:space="preserve">04 地 </v>
      </c>
      <c r="C1181" s="200" t="str">
        <f>VLOOKUP(F1181,星座,3,TRUE)</f>
        <v xml:space="preserve">03 水 </v>
      </c>
      <c r="D1181" s="531">
        <v>1978</v>
      </c>
      <c r="E1181" s="1">
        <f>IFERROR(YEAR(D1181),LEFT(D1181,4))</f>
        <v>1905</v>
      </c>
      <c r="F1181" s="1" t="str">
        <f>IF(ISTEXT(D1181),RIGHT(D1181,5),TEXT(D1181,"mm/dd"))</f>
        <v>05/31</v>
      </c>
      <c r="G1181" s="1">
        <f>SUM(MID(E1181,1,1),MID(E1181,2,1),MID(E1181,3,1),MID(E1181,4,1),MID(F1181,1,1),MID(F1181,2,1),MID(F1181,4,1),MID(F1181,5,1))</f>
        <v>24</v>
      </c>
      <c r="H1181" s="45">
        <f>IF(MOD(G1181,9)=0,9,MOD(G1181,9))</f>
        <v>6</v>
      </c>
      <c r="I1181" s="45" t="str">
        <f>IFERROR(MID("日月火水木金土",WEEKDAY(D1181),1),"")</f>
        <v>水</v>
      </c>
      <c r="J1181" s="304" t="s">
        <v>2564</v>
      </c>
      <c r="K1181" s="202" t="str">
        <f>VLOOKUP(F1181,石と花メイン,3,FALSE)</f>
        <v>◆翠玉</v>
      </c>
      <c r="L1181" s="297" t="str">
        <f>VLOOKUP(F1181,石と花メイン,4,FALSE)</f>
        <v>シラー【大蔓穂】</v>
      </c>
      <c r="M1181" s="393">
        <f>IF(OR(MONTH(F1181)&lt;7,AND(MONTH(F1181)=7,DAY(F1181)&lt;=25)),
MOD(SUM((E1181-1901)*365,259),260),
MOD(SUM((E1181-1900)*365,259),260))</f>
        <v>159</v>
      </c>
      <c r="N1181" s="390">
        <f>IF(AND(MONTH(F1181)=7,DAY(F1181)&gt;25),1,
ROUNDDOWN((SUM(VLOOKUP(MONTH(F1181),D暦変換用数値,2,FALSE),DAY(F1181))/28)+1,0))</f>
        <v>12</v>
      </c>
      <c r="O1181" s="205">
        <f>IF(AND(MONTH(F1181)=7,DAY(F1181)&gt;25),DAY(F1181)-25,
MOD((SUM(VLOOKUP(MONTH(F1181),D暦変換用数値,2,FALSE),DAY(F1181))),28)+1)</f>
        <v>2</v>
      </c>
      <c r="P1181" s="406">
        <f>IF(OR(MONTH(F1181)&lt;7,AND(MONTH(F1181)=7,DAY(F1181)&lt;=25)),
MOD(SUM((E1181-1901)*365,(N1181-1)*28,O1181,258),260),
MOD(SUM((E1181-1900)*365,(N1181-1)*28,O1181,258),260))</f>
        <v>208</v>
      </c>
      <c r="Q1181" s="373" t="str">
        <f>VLOOKUP(MOD(P1181,4),色,2,FALSE)</f>
        <v>黄色い</v>
      </c>
      <c r="R1181" s="291" t="str">
        <f>VLOOKUP(MOD(P1181,13),銀河の音,2,FALSE)</f>
        <v>宇宙の</v>
      </c>
      <c r="S1181" s="384" t="str">
        <f>VLOOKUP(MOD(P1181,20),太陽の紋章,2,FALSE)</f>
        <v>星</v>
      </c>
      <c r="T1181" s="99" t="s">
        <v>6022</v>
      </c>
    </row>
    <row r="1182" spans="1:20" ht="13.5" customHeight="1">
      <c r="A1182" s="50" t="str">
        <f>VLOOKUP(MOD(E1182,10),十干,2,FALSE)</f>
        <v>乙</v>
      </c>
      <c r="B1182" s="199" t="str">
        <f>VLOOKUP(MOD(E1182,12),十二支,3,FALSE)</f>
        <v xml:space="preserve">04 地 </v>
      </c>
      <c r="C1182" s="200" t="str">
        <f>VLOOKUP(F1182,星座,3,TRUE)</f>
        <v xml:space="preserve">03 水 </v>
      </c>
      <c r="D1182" s="531">
        <v>1999</v>
      </c>
      <c r="E1182" s="1">
        <f>IFERROR(YEAR(D1182),LEFT(D1182,4))</f>
        <v>1905</v>
      </c>
      <c r="F1182" s="1" t="str">
        <f>IF(ISTEXT(D1182),RIGHT(D1182,5),TEXT(D1182,"mm/dd"))</f>
        <v>06/21</v>
      </c>
      <c r="G1182" s="1">
        <f>SUM(MID(E1182,1,1),MID(E1182,2,1),MID(E1182,3,1),MID(E1182,4,1),MID(F1182,1,1),MID(F1182,2,1),MID(F1182,4,1),MID(F1182,5,1))</f>
        <v>24</v>
      </c>
      <c r="H1182" s="45">
        <f>IF(MOD(G1182,9)=0,9,MOD(G1182,9))</f>
        <v>6</v>
      </c>
      <c r="I1182" s="45" t="str">
        <f>IFERROR(MID("日月火水木金土",WEEKDAY(D1182),1),"")</f>
        <v>水</v>
      </c>
      <c r="J1182" s="304" t="s">
        <v>2565</v>
      </c>
      <c r="K1182" s="202" t="str">
        <f>VLOOKUP(F1182,石と花メイン,3,FALSE)</f>
        <v>◆青玉</v>
      </c>
      <c r="L1182" s="297" t="str">
        <f>VLOOKUP(F1182,石と花メイン,4,FALSE)</f>
        <v>待宵草【月見草】</v>
      </c>
      <c r="M1182" s="393">
        <f>IF(OR(MONTH(F1182)&lt;7,AND(MONTH(F1182)=7,DAY(F1182)&lt;=25)),
MOD(SUM((E1182-1901)*365,259),260),
MOD(SUM((E1182-1900)*365,259),260))</f>
        <v>159</v>
      </c>
      <c r="N1182" s="390">
        <f>IF(AND(MONTH(F1182)=7,DAY(F1182)&gt;25),1,
ROUNDDOWN((SUM(VLOOKUP(MONTH(F1182),D暦変換用数値,2,FALSE),DAY(F1182))/28)+1,0))</f>
        <v>12</v>
      </c>
      <c r="O1182" s="205">
        <f>IF(AND(MONTH(F1182)=7,DAY(F1182)&gt;25),DAY(F1182)-25,
MOD((SUM(VLOOKUP(MONTH(F1182),D暦変換用数値,2,FALSE),DAY(F1182))),28)+1)</f>
        <v>23</v>
      </c>
      <c r="P1182" s="406">
        <f>IF(OR(MONTH(F1182)&lt;7,AND(MONTH(F1182)=7,DAY(F1182)&lt;=25)),
MOD(SUM((E1182-1901)*365,(N1182-1)*28,O1182,258),260),
MOD(SUM((E1182-1900)*365,(N1182-1)*28,O1182,258),260))</f>
        <v>229</v>
      </c>
      <c r="Q1182" s="372" t="str">
        <f>VLOOKUP(MOD(P1182,4),色,2,FALSE)</f>
        <v>赤い</v>
      </c>
      <c r="R1182" s="290" t="str">
        <f>VLOOKUP(MOD(P1182,13),銀河の音,2,FALSE)</f>
        <v>銀河の</v>
      </c>
      <c r="S1182" s="383" t="str">
        <f>VLOOKUP(MOD(P1182,20),太陽の紋章,2,FALSE)</f>
        <v>月</v>
      </c>
      <c r="T1182" s="97" t="s">
        <v>134</v>
      </c>
    </row>
    <row r="1183" spans="1:20" ht="13.5" customHeight="1">
      <c r="A1183" s="50" t="str">
        <f>VLOOKUP(MOD(E1183,10),十干,2,FALSE)</f>
        <v>丁</v>
      </c>
      <c r="B1183" s="199" t="str">
        <f>VLOOKUP(MOD(E1183,12),十二支,3,FALSE)</f>
        <v xml:space="preserve">04 地 </v>
      </c>
      <c r="C1183" s="200" t="str">
        <f>VLOOKUP(F1183,星座,3,TRUE)</f>
        <v xml:space="preserve">03 水 </v>
      </c>
      <c r="D1183" s="531">
        <v>6359</v>
      </c>
      <c r="E1183" s="1">
        <f>IFERROR(YEAR(D1183),LEFT(D1183,4))</f>
        <v>1917</v>
      </c>
      <c r="F1183" s="1" t="str">
        <f>IF(ISTEXT(D1183),RIGHT(D1183,5),TEXT(D1183,"mm/dd"))</f>
        <v>05/29</v>
      </c>
      <c r="G1183" s="1">
        <f>SUM(MID(E1183,1,1),MID(E1183,2,1),MID(E1183,3,1),MID(E1183,4,1),MID(F1183,1,1),MID(F1183,2,1),MID(F1183,4,1),MID(F1183,5,1))</f>
        <v>34</v>
      </c>
      <c r="H1183" s="45">
        <f>IF(MOD(G1183,9)=0,9,MOD(G1183,9))</f>
        <v>7</v>
      </c>
      <c r="I1183" s="45" t="str">
        <f>IFERROR(MID("日月火水木金土",WEEKDAY(D1183),1),"")</f>
        <v>火</v>
      </c>
      <c r="J1183" s="304" t="s">
        <v>2566</v>
      </c>
      <c r="K1183" s="202" t="str">
        <f>VLOOKUP(F1183,石と花メイン,3,FALSE)</f>
        <v>◇金剛石</v>
      </c>
      <c r="L1183" s="297" t="str">
        <f>VLOOKUP(F1183,石と花メイン,4,FALSE)</f>
        <v>赤詰草【紫詰草】</v>
      </c>
      <c r="M1183" s="393">
        <f>IF(OR(MONTH(F1183)&lt;7,AND(MONTH(F1183)=7,DAY(F1183)&lt;=25)),
MOD(SUM((E1183-1901)*365,259),260),
MOD(SUM((E1183-1900)*365,259),260))</f>
        <v>119</v>
      </c>
      <c r="N1183" s="390">
        <f>IF(AND(MONTH(F1183)=7,DAY(F1183)&gt;25),1,
ROUNDDOWN((SUM(VLOOKUP(MONTH(F1183),D暦変換用数値,2,FALSE),DAY(F1183))/28)+1,0))</f>
        <v>11</v>
      </c>
      <c r="O1183" s="205">
        <f>IF(AND(MONTH(F1183)=7,DAY(F1183)&gt;25),DAY(F1183)-25,
MOD((SUM(VLOOKUP(MONTH(F1183),D暦変換用数値,2,FALSE),DAY(F1183))),28)+1)</f>
        <v>28</v>
      </c>
      <c r="P1183" s="406">
        <f>IF(OR(MONTH(F1183)&lt;7,AND(MONTH(F1183)=7,DAY(F1183)&lt;=25)),
MOD(SUM((E1183-1901)*365,(N1183-1)*28,O1183,258),260),
MOD(SUM((E1183-1900)*365,(N1183-1)*28,O1183,258),260))</f>
        <v>166</v>
      </c>
      <c r="Q1183" s="375" t="str">
        <f>VLOOKUP(MOD(P1183,4),色,2,FALSE)</f>
        <v>白い</v>
      </c>
      <c r="R1183" s="293" t="str">
        <f>VLOOKUP(MOD(P1183,13),銀河の音,2,FALSE)</f>
        <v>惑星の</v>
      </c>
      <c r="S1183" s="386" t="str">
        <f>VLOOKUP(MOD(P1183,20),太陽の紋章,2,FALSE)</f>
        <v>世界の橋渡し</v>
      </c>
      <c r="T1183" s="99" t="s">
        <v>5870</v>
      </c>
    </row>
    <row r="1184" spans="1:20" ht="13.5" customHeight="1">
      <c r="A1184" s="334" t="str">
        <f>VLOOKUP(MOD(E1184,10),十干,2,FALSE)</f>
        <v>己</v>
      </c>
      <c r="B1184" s="331" t="str">
        <f>VLOOKUP(MOD(E1184,12),十二支,3,FALSE)</f>
        <v xml:space="preserve">04 地 </v>
      </c>
      <c r="C1184" s="332" t="str">
        <f>VLOOKUP(F1184,星座,3,TRUE)</f>
        <v xml:space="preserve">03 水 </v>
      </c>
      <c r="D1184" s="540">
        <v>10752</v>
      </c>
      <c r="E1184" s="131">
        <f>IFERROR(YEAR(D1184),LEFT(D1184,4))</f>
        <v>1929</v>
      </c>
      <c r="F1184" s="538" t="str">
        <f>IF(ISTEXT(D1184),RIGHT(D1184,5),TEXT(D1184,"mm/dd"))</f>
        <v>06/08</v>
      </c>
      <c r="G1184" s="131">
        <f>SUM(MID(E1184,1,1),MID(E1184,2,1),MID(E1184,3,1),MID(E1184,4,1),MID(F1184,1,1),MID(F1184,2,1),MID(F1184,4,1),MID(F1184,5,1))</f>
        <v>35</v>
      </c>
      <c r="H1184" s="131">
        <f>IF(MOD(G1184,9)=0,9,MOD(G1184,9))</f>
        <v>8</v>
      </c>
      <c r="I1184" s="131" t="str">
        <f>IFERROR(MID("日月火水木金土",WEEKDAY(D1184),1),"")</f>
        <v>土</v>
      </c>
      <c r="J1184" s="306" t="s">
        <v>9145</v>
      </c>
      <c r="K1184" s="335" t="str">
        <f>VLOOKUP(F1184,石と花メイン,3,FALSE)</f>
        <v>◆青玉</v>
      </c>
      <c r="L1184" s="302" t="str">
        <f>VLOOKUP(F1184,石と花メイン,4,FALSE)</f>
        <v>ジャスミン【茉莉花】</v>
      </c>
      <c r="M1184" s="396">
        <f>IF(OR(MONTH(F1184)&lt;7,AND(MONTH(F1184)=7,DAY(F1184)&lt;=25)),
MOD(SUM((E1184-1901)*365,259),260),
MOD(SUM((E1184-1900)*365,259),260))</f>
        <v>79</v>
      </c>
      <c r="N1184" s="335">
        <f>IF(AND(MONTH(F1184)=7,DAY(F1184)&gt;25),1,
ROUNDDOWN((SUM(VLOOKUP(MONTH(F1184),D暦変換用数値,2,FALSE),DAY(F1184))/28)+1,0))</f>
        <v>12</v>
      </c>
      <c r="O1184" s="132">
        <f>IF(AND(MONTH(F1184)=7,DAY(F1184)&gt;25),DAY(F1184)-25,
MOD((SUM(VLOOKUP(MONTH(F1184),D暦変換用数値,2,FALSE),DAY(F1184))),28)+1)</f>
        <v>10</v>
      </c>
      <c r="P1184" s="404">
        <f>IF(OR(MONTH(F1184)&lt;7,AND(MONTH(F1184)=7,DAY(F1184)&lt;=25)),
MOD(SUM((E1184-1901)*365,(N1184-1)*28,O1184,258),260),
MOD(SUM((E1184-1900)*365,(N1184-1)*28,O1184,258),260))</f>
        <v>136</v>
      </c>
      <c r="Q1184" s="376" t="str">
        <f>VLOOKUP(MOD(P1184,4),色,2,FALSE)</f>
        <v>黄色い</v>
      </c>
      <c r="R1184" s="333" t="str">
        <f>VLOOKUP(MOD(P1184,13),銀河の音,2,FALSE)</f>
        <v>律動の</v>
      </c>
      <c r="S1184" s="387" t="str">
        <f>VLOOKUP(MOD(P1184,20),太陽の紋章,2,FALSE)</f>
        <v>戦士</v>
      </c>
      <c r="T1184" s="145"/>
    </row>
    <row r="1185" spans="1:20" ht="13.5" customHeight="1">
      <c r="A1185" s="76" t="str">
        <f>VLOOKUP(MOD(E1185,10),十干,2,FALSE)</f>
        <v>己</v>
      </c>
      <c r="B1185" s="199" t="str">
        <f>VLOOKUP(MOD(E1185,12),十二支,3,FALSE)</f>
        <v xml:space="preserve">04 地 </v>
      </c>
      <c r="C1185" s="200" t="str">
        <f>VLOOKUP(F1185,星座,3,TRUE)</f>
        <v xml:space="preserve">03 水 </v>
      </c>
      <c r="D1185" s="534">
        <v>10754</v>
      </c>
      <c r="E1185" s="116">
        <f>IFERROR(YEAR(D1185),LEFT(D1185,4))</f>
        <v>1929</v>
      </c>
      <c r="F1185" s="116" t="str">
        <f>IF(ISTEXT(D1185),RIGHT(D1185,5),TEXT(D1185,"mm/dd"))</f>
        <v>06/10</v>
      </c>
      <c r="G1185" s="116">
        <f>SUM(MID(E1185,1,1),MID(E1185,2,1),MID(E1185,3,1),MID(E1185,4,1),MID(F1185,1,1),MID(F1185,2,1),MID(F1185,4,1),MID(F1185,5,1))</f>
        <v>28</v>
      </c>
      <c r="H1185" s="116">
        <f>IF(MOD(G1185,9)=0,9,MOD(G1185,9))</f>
        <v>1</v>
      </c>
      <c r="I1185" s="116" t="str">
        <f>IFERROR(MID("日月火水木金土",WEEKDAY(D1185),1),"")</f>
        <v>月</v>
      </c>
      <c r="J1185" s="306" t="s">
        <v>7774</v>
      </c>
      <c r="K1185" s="203" t="str">
        <f>VLOOKUP(F1185,石と花メイン,3,FALSE)</f>
        <v>◆黄玉</v>
      </c>
      <c r="L1185" s="299" t="str">
        <f>VLOOKUP(F1185,石と花メイン,4,FALSE)</f>
        <v>美女撫子【アメリカ撫子】</v>
      </c>
      <c r="M1185" s="395">
        <f>IF(OR(MONTH(F1185)&lt;7,AND(MONTH(F1185)=7,DAY(F1185)&lt;=25)),
MOD(SUM((E1185-1901)*365,259),260),
MOD(SUM((E1185-1900)*365,259),260))</f>
        <v>79</v>
      </c>
      <c r="N1185" s="121">
        <f>IF(AND(MONTH(F1185)=7,DAY(F1185)&gt;25),1,
ROUNDDOWN((SUM(VLOOKUP(MONTH(F1185),D暦変換用数値,2,FALSE),DAY(F1185))/28)+1,0))</f>
        <v>12</v>
      </c>
      <c r="O1185" s="117">
        <f>IF(AND(MONTH(F1185)=7,DAY(F1185)&gt;25),DAY(F1185)-25,
MOD((SUM(VLOOKUP(MONTH(F1185),D暦変換用数値,2,FALSE),DAY(F1185))),28)+1)</f>
        <v>12</v>
      </c>
      <c r="P1185" s="408">
        <f>IF(OR(MONTH(F1185)&lt;7,AND(MONTH(F1185)=7,DAY(F1185)&lt;=25)),
MOD(SUM((E1185-1901)*365,(N1185-1)*28,O1185,258),260),
MOD(SUM((E1185-1900)*365,(N1185-1)*28,O1185,258),260))</f>
        <v>138</v>
      </c>
      <c r="Q1185" s="375" t="str">
        <f>VLOOKUP(MOD(P1185,4),色,2,FALSE)</f>
        <v>白い</v>
      </c>
      <c r="R1185" s="293" t="str">
        <f>VLOOKUP(MOD(P1185,13),銀河の音,2,FALSE)</f>
        <v>銀河の</v>
      </c>
      <c r="S1185" s="386" t="str">
        <f>VLOOKUP(MOD(P1185,20),太陽の紋章,2,FALSE)</f>
        <v>鏡</v>
      </c>
      <c r="T1185" s="126" t="s">
        <v>7775</v>
      </c>
    </row>
    <row r="1186" spans="1:20" ht="13.5" customHeight="1">
      <c r="A1186" s="50" t="str">
        <f>VLOOKUP(MOD(E1186,10),十干,2,FALSE)</f>
        <v>己</v>
      </c>
      <c r="B1186" s="199" t="str">
        <f>VLOOKUP(MOD(E1186,12),十二支,3,FALSE)</f>
        <v xml:space="preserve">04 地 </v>
      </c>
      <c r="C1186" s="200" t="str">
        <f>VLOOKUP(F1186,星座,3,TRUE)</f>
        <v xml:space="preserve">03 水 </v>
      </c>
      <c r="D1186" s="531">
        <v>10756</v>
      </c>
      <c r="E1186" s="1">
        <f>IFERROR(YEAR(D1186),LEFT(D1186,4))</f>
        <v>1929</v>
      </c>
      <c r="F1186" s="1" t="str">
        <f>IF(ISTEXT(D1186),RIGHT(D1186,5),TEXT(D1186,"mm/dd"))</f>
        <v>06/12</v>
      </c>
      <c r="G1186" s="1">
        <f>SUM(MID(E1186,1,1),MID(E1186,2,1),MID(E1186,3,1),MID(E1186,4,1),MID(F1186,1,1),MID(F1186,2,1),MID(F1186,4,1),MID(F1186,5,1))</f>
        <v>30</v>
      </c>
      <c r="H1186" s="45">
        <f>IF(MOD(G1186,9)=0,9,MOD(G1186,9))</f>
        <v>3</v>
      </c>
      <c r="I1186" s="45" t="str">
        <f>IFERROR(MID("日月火水木金土",WEEKDAY(D1186),1),"")</f>
        <v>水</v>
      </c>
      <c r="J1186" s="304" t="s">
        <v>2567</v>
      </c>
      <c r="K1186" s="202" t="str">
        <f>VLOOKUP(F1186,石と花メイン,3,FALSE)</f>
        <v>●珊瑚</v>
      </c>
      <c r="L1186" s="297" t="str">
        <f>VLOOKUP(F1186,石と花メイン,4,FALSE)</f>
        <v>ユッカ【君が代蘭】</v>
      </c>
      <c r="M1186" s="393">
        <f>IF(OR(MONTH(F1186)&lt;7,AND(MONTH(F1186)=7,DAY(F1186)&lt;=25)),
MOD(SUM((E1186-1901)*365,259),260),
MOD(SUM((E1186-1900)*365,259),260))</f>
        <v>79</v>
      </c>
      <c r="N1186" s="390">
        <f>IF(AND(MONTH(F1186)=7,DAY(F1186)&gt;25),1,
ROUNDDOWN((SUM(VLOOKUP(MONTH(F1186),D暦変換用数値,2,FALSE),DAY(F1186))/28)+1,0))</f>
        <v>12</v>
      </c>
      <c r="O1186" s="205">
        <f>IF(AND(MONTH(F1186)=7,DAY(F1186)&gt;25),DAY(F1186)-25,
MOD((SUM(VLOOKUP(MONTH(F1186),D暦変換用数値,2,FALSE),DAY(F1186))),28)+1)</f>
        <v>14</v>
      </c>
      <c r="P1186" s="406">
        <f>IF(OR(MONTH(F1186)&lt;7,AND(MONTH(F1186)=7,DAY(F1186)&lt;=25)),
MOD(SUM((E1186-1901)*365,(N1186-1)*28,O1186,258),260),
MOD(SUM((E1186-1900)*365,(N1186-1)*28,O1186,258),260))</f>
        <v>140</v>
      </c>
      <c r="Q1186" s="373" t="str">
        <f>VLOOKUP(MOD(P1186,4),色,2,FALSE)</f>
        <v>黄色い</v>
      </c>
      <c r="R1186" s="291" t="str">
        <f>VLOOKUP(MOD(P1186,13),銀河の音,2,FALSE)</f>
        <v>惑星の</v>
      </c>
      <c r="S1186" s="384" t="str">
        <f>VLOOKUP(MOD(P1186,20),太陽の紋章,2,FALSE)</f>
        <v>太陽</v>
      </c>
      <c r="T1186" s="98" t="s">
        <v>3736</v>
      </c>
    </row>
    <row r="1187" spans="1:20" ht="13.5" customHeight="1">
      <c r="A1187" s="50" t="str">
        <f>VLOOKUP(MOD(E1187,10),十干,2,FALSE)</f>
        <v>辛</v>
      </c>
      <c r="B1187" s="199" t="str">
        <f>VLOOKUP(MOD(E1187,12),十二支,3,FALSE)</f>
        <v xml:space="preserve">04 地 </v>
      </c>
      <c r="C1187" s="200" t="str">
        <f>VLOOKUP(F1187,星座,3,TRUE)</f>
        <v xml:space="preserve">03 水 </v>
      </c>
      <c r="D1187" s="531">
        <v>15118</v>
      </c>
      <c r="E1187" s="1">
        <f>IFERROR(YEAR(D1187),LEFT(D1187,4))</f>
        <v>1941</v>
      </c>
      <c r="F1187" s="1" t="str">
        <f>IF(ISTEXT(D1187),RIGHT(D1187,5),TEXT(D1187,"mm/dd"))</f>
        <v>05/22</v>
      </c>
      <c r="G1187" s="1">
        <f>SUM(MID(E1187,1,1),MID(E1187,2,1),MID(E1187,3,1),MID(E1187,4,1),MID(F1187,1,1),MID(F1187,2,1),MID(F1187,4,1),MID(F1187,5,1))</f>
        <v>24</v>
      </c>
      <c r="H1187" s="45">
        <f>IF(MOD(G1187,9)=0,9,MOD(G1187,9))</f>
        <v>6</v>
      </c>
      <c r="I1187" s="45" t="str">
        <f>IFERROR(MID("日月火水木金土",WEEKDAY(D1187),1),"")</f>
        <v>木</v>
      </c>
      <c r="J1187" s="304" t="s">
        <v>2568</v>
      </c>
      <c r="K1187" s="202" t="str">
        <f>VLOOKUP(F1187,石と花メイン,3,FALSE)</f>
        <v>◆翠玉</v>
      </c>
      <c r="L1187" s="297" t="str">
        <f>VLOOKUP(F1187,石と花メイン,4,FALSE)</f>
        <v>フクシア【釣浮草】</v>
      </c>
      <c r="M1187" s="393">
        <f>IF(OR(MONTH(F1187)&lt;7,AND(MONTH(F1187)=7,DAY(F1187)&lt;=25)),
MOD(SUM((E1187-1901)*365,259),260),
MOD(SUM((E1187-1900)*365,259),260))</f>
        <v>39</v>
      </c>
      <c r="N1187" s="390">
        <f>IF(AND(MONTH(F1187)=7,DAY(F1187)&gt;25),1,
ROUNDDOWN((SUM(VLOOKUP(MONTH(F1187),D暦変換用数値,2,FALSE),DAY(F1187))/28)+1,0))</f>
        <v>11</v>
      </c>
      <c r="O1187" s="205">
        <f>IF(AND(MONTH(F1187)=7,DAY(F1187)&gt;25),DAY(F1187)-25,
MOD((SUM(VLOOKUP(MONTH(F1187),D暦変換用数値,2,FALSE),DAY(F1187))),28)+1)</f>
        <v>21</v>
      </c>
      <c r="P1187" s="406">
        <f>IF(OR(MONTH(F1187)&lt;7,AND(MONTH(F1187)=7,DAY(F1187)&lt;=25)),
MOD(SUM((E1187-1901)*365,(N1187-1)*28,O1187,258),260),
MOD(SUM((E1187-1900)*365,(N1187-1)*28,O1187,258),260))</f>
        <v>79</v>
      </c>
      <c r="Q1187" s="374" t="str">
        <f>VLOOKUP(MOD(P1187,4),色,2,FALSE)</f>
        <v>青い</v>
      </c>
      <c r="R1187" s="292" t="str">
        <f>VLOOKUP(MOD(P1187,13),銀河の音,2,FALSE)</f>
        <v>磁気の</v>
      </c>
      <c r="S1187" s="385" t="str">
        <f>VLOOKUP(MOD(P1187,20),太陽の紋章,2,FALSE)</f>
        <v>嵐</v>
      </c>
      <c r="T1187" s="99" t="s">
        <v>7639</v>
      </c>
    </row>
    <row r="1188" spans="1:20" ht="13.5" customHeight="1">
      <c r="A1188" s="50" t="str">
        <f>VLOOKUP(MOD(E1188,10),十干,2,FALSE)</f>
        <v>辛</v>
      </c>
      <c r="B1188" s="199" t="str">
        <f>VLOOKUP(MOD(E1188,12),十二支,3,FALSE)</f>
        <v xml:space="preserve">04 地 </v>
      </c>
      <c r="C1188" s="200" t="str">
        <f>VLOOKUP(F1188,星座,3,TRUE)</f>
        <v xml:space="preserve">03 水 </v>
      </c>
      <c r="D1188" s="531">
        <v>15120</v>
      </c>
      <c r="E1188" s="1">
        <f>IFERROR(YEAR(D1188),LEFT(D1188,4))</f>
        <v>1941</v>
      </c>
      <c r="F1188" s="1" t="str">
        <f>IF(ISTEXT(D1188),RIGHT(D1188,5),TEXT(D1188,"mm/dd"))</f>
        <v>05/24</v>
      </c>
      <c r="G1188" s="1">
        <f>SUM(MID(E1188,1,1),MID(E1188,2,1),MID(E1188,3,1),MID(E1188,4,1),MID(F1188,1,1),MID(F1188,2,1),MID(F1188,4,1),MID(F1188,5,1))</f>
        <v>26</v>
      </c>
      <c r="H1188" s="45">
        <f>IF(MOD(G1188,9)=0,9,MOD(G1188,9))</f>
        <v>8</v>
      </c>
      <c r="I1188" s="45" t="str">
        <f>IFERROR(MID("日月火水木金土",WEEKDAY(D1188),1),"")</f>
        <v>土</v>
      </c>
      <c r="J1188" s="304" t="s">
        <v>2569</v>
      </c>
      <c r="K1188" s="202" t="str">
        <f>VLOOKUP(F1188,石と花メイン,3,FALSE)</f>
        <v>◆青玉</v>
      </c>
      <c r="L1188" s="297" t="str">
        <f>VLOOKUP(F1188,石と花メイン,4,FALSE)</f>
        <v>ヘリオトロープ【木立瑠璃草】</v>
      </c>
      <c r="M1188" s="393">
        <f>IF(OR(MONTH(F1188)&lt;7,AND(MONTH(F1188)=7,DAY(F1188)&lt;=25)),
MOD(SUM((E1188-1901)*365,259),260),
MOD(SUM((E1188-1900)*365,259),260))</f>
        <v>39</v>
      </c>
      <c r="N1188" s="390">
        <f>IF(AND(MONTH(F1188)=7,DAY(F1188)&gt;25),1,
ROUNDDOWN((SUM(VLOOKUP(MONTH(F1188),D暦変換用数値,2,FALSE),DAY(F1188))/28)+1,0))</f>
        <v>11</v>
      </c>
      <c r="O1188" s="205">
        <f>IF(AND(MONTH(F1188)=7,DAY(F1188)&gt;25),DAY(F1188)-25,
MOD((SUM(VLOOKUP(MONTH(F1188),D暦変換用数値,2,FALSE),DAY(F1188))),28)+1)</f>
        <v>23</v>
      </c>
      <c r="P1188" s="406">
        <f>IF(OR(MONTH(F1188)&lt;7,AND(MONTH(F1188)=7,DAY(F1188)&lt;=25)),
MOD(SUM((E1188-1901)*365,(N1188-1)*28,O1188,258),260),
MOD(SUM((E1188-1900)*365,(N1188-1)*28,O1188,258),260))</f>
        <v>81</v>
      </c>
      <c r="Q1188" s="372" t="str">
        <f>VLOOKUP(MOD(P1188,4),色,2,FALSE)</f>
        <v>赤い</v>
      </c>
      <c r="R1188" s="290" t="str">
        <f>VLOOKUP(MOD(P1188,13),銀河の音,2,FALSE)</f>
        <v>電気の</v>
      </c>
      <c r="S1188" s="383" t="str">
        <f>VLOOKUP(MOD(P1188,20),太陽の紋章,2,FALSE)</f>
        <v>竜</v>
      </c>
      <c r="T1188" s="98" t="s">
        <v>3736</v>
      </c>
    </row>
    <row r="1189" spans="1:20" ht="13.5" customHeight="1">
      <c r="A1189" s="76" t="str">
        <f>VLOOKUP(MOD(E1189,10),十干,2,FALSE)</f>
        <v>辛</v>
      </c>
      <c r="B1189" s="199" t="str">
        <f>VLOOKUP(MOD(E1189,12),十二支,3,FALSE)</f>
        <v xml:space="preserve">04 地 </v>
      </c>
      <c r="C1189" s="200" t="str">
        <f>VLOOKUP(F1189,星座,3,TRUE)</f>
        <v xml:space="preserve">03 水 </v>
      </c>
      <c r="D1189" s="534">
        <v>15129</v>
      </c>
      <c r="E1189" s="116">
        <f>IFERROR(YEAR(D1189),LEFT(D1189,4))</f>
        <v>1941</v>
      </c>
      <c r="F1189" s="116" t="str">
        <f>IF(ISTEXT(D1189),RIGHT(D1189,5),TEXT(D1189,"mm/dd"))</f>
        <v>06/02</v>
      </c>
      <c r="G1189" s="116">
        <f>SUM(MID(E1189,1,1),MID(E1189,2,1),MID(E1189,3,1),MID(E1189,4,1),MID(F1189,1,1),MID(F1189,2,1),MID(F1189,4,1),MID(F1189,5,1))</f>
        <v>23</v>
      </c>
      <c r="H1189" s="116">
        <f>IF(MOD(G1189,9)=0,9,MOD(G1189,9))</f>
        <v>5</v>
      </c>
      <c r="I1189" s="116" t="str">
        <f>IFERROR(MID("日月火水木金土",WEEKDAY(D1189),1),"")</f>
        <v>月</v>
      </c>
      <c r="J1189" s="306" t="s">
        <v>6795</v>
      </c>
      <c r="K1189" s="121" t="str">
        <f>VLOOKUP(F1189,石と花メイン,3,FALSE)</f>
        <v>□水晶</v>
      </c>
      <c r="L1189" s="299" t="str">
        <f>VLOOKUP(F1189,石と花メイン,4,FALSE)</f>
        <v>乙女百合【姫小百合】</v>
      </c>
      <c r="M1189" s="395">
        <f>IF(OR(MONTH(F1189)&lt;7,AND(MONTH(F1189)=7,DAY(F1189)&lt;=25)),
MOD(SUM((E1189-1901)*365,259),260),
MOD(SUM((E1189-1900)*365,259),260))</f>
        <v>39</v>
      </c>
      <c r="N1189" s="121">
        <f>IF(AND(MONTH(F1189)=7,DAY(F1189)&gt;25),1,
ROUNDDOWN((SUM(VLOOKUP(MONTH(F1189),D暦変換用数値,2,FALSE),DAY(F1189))/28)+1,0))</f>
        <v>12</v>
      </c>
      <c r="O1189" s="117">
        <f>IF(AND(MONTH(F1189)=7,DAY(F1189)&gt;25),DAY(F1189)-25,
MOD((SUM(VLOOKUP(MONTH(F1189),D暦変換用数値,2,FALSE),DAY(F1189))),28)+1)</f>
        <v>4</v>
      </c>
      <c r="P1189" s="408">
        <f>IF(OR(MONTH(F1189)&lt;7,AND(MONTH(F1189)=7,DAY(F1189)&lt;=25)),
MOD(SUM((E1189-1901)*365,(N1189-1)*28,O1189,258),260),
MOD(SUM((E1189-1900)*365,(N1189-1)*28,O1189,258),260))</f>
        <v>90</v>
      </c>
      <c r="Q1189" s="375" t="str">
        <f>VLOOKUP(MOD(P1189,4),色,2,FALSE)</f>
        <v>白い</v>
      </c>
      <c r="R1189" s="293" t="str">
        <f>VLOOKUP(MOD(P1189,13),銀河の音,2,FALSE)</f>
        <v>水晶の</v>
      </c>
      <c r="S1189" s="386" t="str">
        <f>VLOOKUP(MOD(P1189,20),太陽の紋章,2,FALSE)</f>
        <v>犬</v>
      </c>
      <c r="T1189" s="119" t="s">
        <v>6789</v>
      </c>
    </row>
    <row r="1190" spans="1:20" ht="13.5" customHeight="1">
      <c r="A1190" s="50" t="str">
        <f>VLOOKUP(MOD(E1190,10),十干,2,FALSE)</f>
        <v>辛</v>
      </c>
      <c r="B1190" s="199" t="str">
        <f>VLOOKUP(MOD(E1190,12),十二支,3,FALSE)</f>
        <v xml:space="preserve">04 地 </v>
      </c>
      <c r="C1190" s="200" t="str">
        <f>VLOOKUP(F1190,星座,3,TRUE)</f>
        <v xml:space="preserve">03 水 </v>
      </c>
      <c r="D1190" s="531">
        <v>15147</v>
      </c>
      <c r="E1190" s="1">
        <f>IFERROR(YEAR(D1190),LEFT(D1190,4))</f>
        <v>1941</v>
      </c>
      <c r="F1190" s="1" t="str">
        <f>IF(ISTEXT(D1190),RIGHT(D1190,5),TEXT(D1190,"mm/dd"))</f>
        <v>06/20</v>
      </c>
      <c r="G1190" s="1">
        <f>SUM(MID(E1190,1,1),MID(E1190,2,1),MID(E1190,3,1),MID(E1190,4,1),MID(F1190,1,1),MID(F1190,2,1),MID(F1190,4,1),MID(F1190,5,1))</f>
        <v>23</v>
      </c>
      <c r="H1190" s="45">
        <f>IF(MOD(G1190,9)=0,9,MOD(G1190,9))</f>
        <v>5</v>
      </c>
      <c r="I1190" s="45" t="str">
        <f>IFERROR(MID("日月火水木金土",WEEKDAY(D1190),1),"")</f>
        <v>金</v>
      </c>
      <c r="J1190" s="304" t="s">
        <v>2570</v>
      </c>
      <c r="K1190" s="202" t="str">
        <f>VLOOKUP(F1190,石と花メイン,3,FALSE)</f>
        <v>■血碧玉</v>
      </c>
      <c r="L1190" s="297" t="str">
        <f>VLOOKUP(F1190,石と花メイン,4,FALSE)</f>
        <v>ベロニカ【瑠璃虎の尾】</v>
      </c>
      <c r="M1190" s="393">
        <f>IF(OR(MONTH(F1190)&lt;7,AND(MONTH(F1190)=7,DAY(F1190)&lt;=25)),
MOD(SUM((E1190-1901)*365,259),260),
MOD(SUM((E1190-1900)*365,259),260))</f>
        <v>39</v>
      </c>
      <c r="N1190" s="390">
        <f>IF(AND(MONTH(F1190)=7,DAY(F1190)&gt;25),1,
ROUNDDOWN((SUM(VLOOKUP(MONTH(F1190),D暦変換用数値,2,FALSE),DAY(F1190))/28)+1,0))</f>
        <v>12</v>
      </c>
      <c r="O1190" s="205">
        <f>IF(AND(MONTH(F1190)=7,DAY(F1190)&gt;25),DAY(F1190)-25,
MOD((SUM(VLOOKUP(MONTH(F1190),D暦変換用数値,2,FALSE),DAY(F1190))),28)+1)</f>
        <v>22</v>
      </c>
      <c r="P1190" s="406">
        <f>IF(OR(MONTH(F1190)&lt;7,AND(MONTH(F1190)=7,DAY(F1190)&lt;=25)),
MOD(SUM((E1190-1901)*365,(N1190-1)*28,O1190,258),260),
MOD(SUM((E1190-1900)*365,(N1190-1)*28,O1190,258),260))</f>
        <v>108</v>
      </c>
      <c r="Q1190" s="373" t="str">
        <f>VLOOKUP(MOD(P1190,4),色,2,FALSE)</f>
        <v>黄色い</v>
      </c>
      <c r="R1190" s="291" t="str">
        <f>VLOOKUP(MOD(P1190,13),銀河の音,2,FALSE)</f>
        <v>自己存在の</v>
      </c>
      <c r="S1190" s="384" t="str">
        <f>VLOOKUP(MOD(P1190,20),太陽の紋章,2,FALSE)</f>
        <v>星</v>
      </c>
      <c r="T1190" s="98" t="s">
        <v>3736</v>
      </c>
    </row>
    <row r="1191" spans="1:20" ht="13.5" customHeight="1">
      <c r="A1191" s="50" t="str">
        <f>VLOOKUP(MOD(E1191,10),十干,2,FALSE)</f>
        <v>辛</v>
      </c>
      <c r="B1191" s="199" t="str">
        <f>VLOOKUP(MOD(E1191,12),十二支,3,FALSE)</f>
        <v xml:space="preserve">04 地 </v>
      </c>
      <c r="C1191" s="200" t="str">
        <f>VLOOKUP(F1191,星座,3,TRUE)</f>
        <v xml:space="preserve">03 水 </v>
      </c>
      <c r="D1191" s="531">
        <v>15148</v>
      </c>
      <c r="E1191" s="1">
        <f>IFERROR(YEAR(D1191),LEFT(D1191,4))</f>
        <v>1941</v>
      </c>
      <c r="F1191" s="1" t="str">
        <f>IF(ISTEXT(D1191),RIGHT(D1191,5),TEXT(D1191,"mm/dd"))</f>
        <v>06/21</v>
      </c>
      <c r="G1191" s="1">
        <f>SUM(MID(E1191,1,1),MID(E1191,2,1),MID(E1191,3,1),MID(E1191,4,1),MID(F1191,1,1),MID(F1191,2,1),MID(F1191,4,1),MID(F1191,5,1))</f>
        <v>24</v>
      </c>
      <c r="H1191" s="45">
        <f>IF(MOD(G1191,9)=0,9,MOD(G1191,9))</f>
        <v>6</v>
      </c>
      <c r="I1191" s="45" t="str">
        <f>IFERROR(MID("日月火水木金土",WEEKDAY(D1191),1),"")</f>
        <v>土</v>
      </c>
      <c r="J1191" s="304" t="s">
        <v>2571</v>
      </c>
      <c r="K1191" s="202" t="str">
        <f>VLOOKUP(F1191,石と花メイン,3,FALSE)</f>
        <v>◆青玉</v>
      </c>
      <c r="L1191" s="297" t="str">
        <f>VLOOKUP(F1191,石と花メイン,4,FALSE)</f>
        <v>待宵草【月見草】</v>
      </c>
      <c r="M1191" s="393">
        <f>IF(OR(MONTH(F1191)&lt;7,AND(MONTH(F1191)=7,DAY(F1191)&lt;=25)),
MOD(SUM((E1191-1901)*365,259),260),
MOD(SUM((E1191-1900)*365,259),260))</f>
        <v>39</v>
      </c>
      <c r="N1191" s="390">
        <f>IF(AND(MONTH(F1191)=7,DAY(F1191)&gt;25),1,
ROUNDDOWN((SUM(VLOOKUP(MONTH(F1191),D暦変換用数値,2,FALSE),DAY(F1191))/28)+1,0))</f>
        <v>12</v>
      </c>
      <c r="O1191" s="205">
        <f>IF(AND(MONTH(F1191)=7,DAY(F1191)&gt;25),DAY(F1191)-25,
MOD((SUM(VLOOKUP(MONTH(F1191),D暦変換用数値,2,FALSE),DAY(F1191))),28)+1)</f>
        <v>23</v>
      </c>
      <c r="P1191" s="406">
        <f>IF(OR(MONTH(F1191)&lt;7,AND(MONTH(F1191)=7,DAY(F1191)&lt;=25)),
MOD(SUM((E1191-1901)*365,(N1191-1)*28,O1191,258),260),
MOD(SUM((E1191-1900)*365,(N1191-1)*28,O1191,258),260))</f>
        <v>109</v>
      </c>
      <c r="Q1191" s="372" t="str">
        <f>VLOOKUP(MOD(P1191,4),色,2,FALSE)</f>
        <v>赤い</v>
      </c>
      <c r="R1191" s="290" t="str">
        <f>VLOOKUP(MOD(P1191,13),銀河の音,2,FALSE)</f>
        <v>倍音の</v>
      </c>
      <c r="S1191" s="383" t="str">
        <f>VLOOKUP(MOD(P1191,20),太陽の紋章,2,FALSE)</f>
        <v>月</v>
      </c>
      <c r="T1191" s="97" t="s">
        <v>5871</v>
      </c>
    </row>
    <row r="1192" spans="1:20" ht="13.5" customHeight="1">
      <c r="A1192" s="282" t="str">
        <f>VLOOKUP(MOD(E1192,10),十干,2,FALSE)</f>
        <v>癸</v>
      </c>
      <c r="B1192" s="283" t="str">
        <f>VLOOKUP(MOD(E1192,12),十二支,3,FALSE)</f>
        <v xml:space="preserve">04 地 </v>
      </c>
      <c r="C1192" s="284" t="str">
        <f>VLOOKUP(F1192,星座,3,TRUE)</f>
        <v xml:space="preserve">03 水 </v>
      </c>
      <c r="D1192" s="533">
        <v>19507</v>
      </c>
      <c r="E1192" s="83">
        <f>IFERROR(YEAR(D1192),LEFT(D1192,4))</f>
        <v>1953</v>
      </c>
      <c r="F1192" s="83" t="str">
        <f>IF(ISTEXT(D1192),RIGHT(D1192,5),TEXT(D1192,"mm/dd"))</f>
        <v>05/28</v>
      </c>
      <c r="G1192" s="83">
        <f>SUM(MID(E1192,1,1),MID(E1192,2,1),MID(E1192,3,1),MID(E1192,4,1),MID(F1192,1,1),MID(F1192,2,1),MID(F1192,4,1),MID(F1192,5,1))</f>
        <v>33</v>
      </c>
      <c r="H1192" s="83">
        <f>IF(MOD(G1192,9)=0,9,MOD(G1192,9))</f>
        <v>6</v>
      </c>
      <c r="I1192" s="83" t="str">
        <f>IFERROR(MID("日月火水木金土",WEEKDAY(D1192),1),"")</f>
        <v>木</v>
      </c>
      <c r="J1192" s="303" t="s">
        <v>1818</v>
      </c>
      <c r="K1192" s="87" t="str">
        <f>VLOOKUP(F1192,石と花メイン,3,FALSE)</f>
        <v>◆紅玉</v>
      </c>
      <c r="L1192" s="296" t="str">
        <f>VLOOKUP(F1192,石と花メイン,4,FALSE)</f>
        <v>延齢草</v>
      </c>
      <c r="M1192" s="392">
        <f>IF(OR(MONTH(F1192)&lt;7,AND(MONTH(F1192)=7,DAY(F1192)&lt;=25)),
MOD(SUM((E1192-1901)*365,259),260),
MOD(SUM((E1192-1900)*365,259),260))</f>
        <v>259</v>
      </c>
      <c r="N1192" s="330">
        <f>IF(AND(MONTH(F1192)=7,DAY(F1192)&gt;25),1,
ROUNDDOWN((SUM(VLOOKUP(MONTH(F1192),D暦変換用数値,2,FALSE),DAY(F1192))/28)+1,0))</f>
        <v>11</v>
      </c>
      <c r="O1192" s="84">
        <f>IF(AND(MONTH(F1192)=7,DAY(F1192)&gt;25),DAY(F1192)-25,
MOD((SUM(VLOOKUP(MONTH(F1192),D暦変換用数値,2,FALSE),DAY(F1192))),28)+1)</f>
        <v>27</v>
      </c>
      <c r="P1192" s="405">
        <f>IF(OR(MONTH(F1192)&lt;7,AND(MONTH(F1192)=7,DAY(F1192)&lt;=25)),
MOD(SUM((E1192-1901)*365,(N1192-1)*28,O1192,258),260),
MOD(SUM((E1192-1900)*365,(N1192-1)*28,O1192,258),260))</f>
        <v>45</v>
      </c>
      <c r="Q1192" s="371" t="str">
        <f>VLOOKUP(MOD(P1192,4),色,2,FALSE)</f>
        <v>赤い</v>
      </c>
      <c r="R1192" s="289" t="str">
        <f>VLOOKUP(MOD(P1192,13),銀河の音,2,FALSE)</f>
        <v>律動の</v>
      </c>
      <c r="S1192" s="382" t="str">
        <f>VLOOKUP(MOD(P1192,20),太陽の紋章,2,FALSE)</f>
        <v>蛇</v>
      </c>
      <c r="T1192" s="102" t="s">
        <v>5539</v>
      </c>
    </row>
    <row r="1193" spans="1:20" ht="13.5" customHeight="1">
      <c r="A1193" s="50" t="str">
        <f>VLOOKUP(MOD(E1193,10),十干,2,FALSE)</f>
        <v>癸</v>
      </c>
      <c r="B1193" s="199" t="str">
        <f>VLOOKUP(MOD(E1193,12),十二支,3,FALSE)</f>
        <v xml:space="preserve">04 地 </v>
      </c>
      <c r="C1193" s="200" t="str">
        <f>VLOOKUP(F1193,星座,3,TRUE)</f>
        <v xml:space="preserve">03 水 </v>
      </c>
      <c r="D1193" s="531">
        <v>19511</v>
      </c>
      <c r="E1193" s="1">
        <f>IFERROR(YEAR(D1193),LEFT(D1193,4))</f>
        <v>1953</v>
      </c>
      <c r="F1193" s="1" t="str">
        <f>IF(ISTEXT(D1193),RIGHT(D1193,5),TEXT(D1193,"mm/dd"))</f>
        <v>06/01</v>
      </c>
      <c r="G1193" s="1">
        <f>SUM(MID(E1193,1,1),MID(E1193,2,1),MID(E1193,3,1),MID(E1193,4,1),MID(F1193,1,1),MID(F1193,2,1),MID(F1193,4,1),MID(F1193,5,1))</f>
        <v>25</v>
      </c>
      <c r="H1193" s="45">
        <f>IF(MOD(G1193,9)=0,9,MOD(G1193,9))</f>
        <v>7</v>
      </c>
      <c r="I1193" s="45" t="str">
        <f>IFERROR(MID("日月火水木金土",WEEKDAY(D1193),1),"")</f>
        <v>月</v>
      </c>
      <c r="J1193" s="304" t="s">
        <v>2572</v>
      </c>
      <c r="K1193" s="202" t="str">
        <f>VLOOKUP(F1193,石と花メイン,3,FALSE)</f>
        <v>○真珠</v>
      </c>
      <c r="L1193" s="297" t="str">
        <f>VLOOKUP(F1193,石と花メイン,4,FALSE)</f>
        <v>紫陽花【七変化】</v>
      </c>
      <c r="M1193" s="393">
        <f>IF(OR(MONTH(F1193)&lt;7,AND(MONTH(F1193)=7,DAY(F1193)&lt;=25)),
MOD(SUM((E1193-1901)*365,259),260),
MOD(SUM((E1193-1900)*365,259),260))</f>
        <v>259</v>
      </c>
      <c r="N1193" s="390">
        <f>IF(AND(MONTH(F1193)=7,DAY(F1193)&gt;25),1,
ROUNDDOWN((SUM(VLOOKUP(MONTH(F1193),D暦変換用数値,2,FALSE),DAY(F1193))/28)+1,0))</f>
        <v>12</v>
      </c>
      <c r="O1193" s="205">
        <f>IF(AND(MONTH(F1193)=7,DAY(F1193)&gt;25),DAY(F1193)-25,
MOD((SUM(VLOOKUP(MONTH(F1193),D暦変換用数値,2,FALSE),DAY(F1193))),28)+1)</f>
        <v>3</v>
      </c>
      <c r="P1193" s="406">
        <f>IF(OR(MONTH(F1193)&lt;7,AND(MONTH(F1193)=7,DAY(F1193)&lt;=25)),
MOD(SUM((E1193-1901)*365,(N1193-1)*28,O1193,258),260),
MOD(SUM((E1193-1900)*365,(N1193-1)*28,O1193,258),260))</f>
        <v>49</v>
      </c>
      <c r="Q1193" s="372" t="str">
        <f>VLOOKUP(MOD(P1193,4),色,2,FALSE)</f>
        <v>赤い</v>
      </c>
      <c r="R1193" s="290" t="str">
        <f>VLOOKUP(MOD(P1193,13),銀河の音,2,FALSE)</f>
        <v>惑星の</v>
      </c>
      <c r="S1193" s="383" t="str">
        <f>VLOOKUP(MOD(P1193,20),太陽の紋章,2,FALSE)</f>
        <v>月</v>
      </c>
      <c r="T1193" s="93" t="s">
        <v>6136</v>
      </c>
    </row>
    <row r="1194" spans="1:20" ht="13.5" customHeight="1">
      <c r="A1194" s="50" t="str">
        <f>VLOOKUP(MOD(E1194,10),十干,2,FALSE)</f>
        <v>癸</v>
      </c>
      <c r="B1194" s="199" t="str">
        <f>VLOOKUP(MOD(E1194,12),十二支,3,FALSE)</f>
        <v xml:space="preserve">04 地 </v>
      </c>
      <c r="C1194" s="200" t="str">
        <f>VLOOKUP(F1194,星座,3,TRUE)</f>
        <v xml:space="preserve">03 水 </v>
      </c>
      <c r="D1194" s="531">
        <v>19514</v>
      </c>
      <c r="E1194" s="1">
        <f>IFERROR(YEAR(D1194),LEFT(D1194,4))</f>
        <v>1953</v>
      </c>
      <c r="F1194" s="1" t="str">
        <f>IF(ISTEXT(D1194),RIGHT(D1194,5),TEXT(D1194,"mm/dd"))</f>
        <v>06/04</v>
      </c>
      <c r="G1194" s="1">
        <f>SUM(MID(E1194,1,1),MID(E1194,2,1),MID(E1194,3,1),MID(E1194,4,1),MID(F1194,1,1),MID(F1194,2,1),MID(F1194,4,1),MID(F1194,5,1))</f>
        <v>28</v>
      </c>
      <c r="H1194" s="45">
        <f>IF(MOD(G1194,9)=0,9,MOD(G1194,9))</f>
        <v>1</v>
      </c>
      <c r="I1194" s="45" t="str">
        <f>IFERROR(MID("日月火水木金土",WEEKDAY(D1194),1),"")</f>
        <v>木</v>
      </c>
      <c r="J1194" s="304" t="s">
        <v>2573</v>
      </c>
      <c r="K1194" s="202" t="str">
        <f>VLOOKUP(F1194,石と花メイン,3,FALSE)</f>
        <v>◆柘榴石</v>
      </c>
      <c r="L1194" s="297" t="str">
        <f>VLOOKUP(F1194,石と花メイン,4,FALSE)</f>
        <v>空木【卯の花】</v>
      </c>
      <c r="M1194" s="393">
        <f>IF(OR(MONTH(F1194)&lt;7,AND(MONTH(F1194)=7,DAY(F1194)&lt;=25)),
MOD(SUM((E1194-1901)*365,259),260),
MOD(SUM((E1194-1900)*365,259),260))</f>
        <v>259</v>
      </c>
      <c r="N1194" s="390">
        <f>IF(AND(MONTH(F1194)=7,DAY(F1194)&gt;25),1,
ROUNDDOWN((SUM(VLOOKUP(MONTH(F1194),D暦変換用数値,2,FALSE),DAY(F1194))/28)+1,0))</f>
        <v>12</v>
      </c>
      <c r="O1194" s="205">
        <f>IF(AND(MONTH(F1194)=7,DAY(F1194)&gt;25),DAY(F1194)-25,
MOD((SUM(VLOOKUP(MONTH(F1194),D暦変換用数値,2,FALSE),DAY(F1194))),28)+1)</f>
        <v>6</v>
      </c>
      <c r="P1194" s="406">
        <f>IF(OR(MONTH(F1194)&lt;7,AND(MONTH(F1194)=7,DAY(F1194)&lt;=25)),
MOD(SUM((E1194-1901)*365,(N1194-1)*28,O1194,258),260),
MOD(SUM((E1194-1900)*365,(N1194-1)*28,O1194,258),260))</f>
        <v>52</v>
      </c>
      <c r="Q1194" s="373" t="str">
        <f>VLOOKUP(MOD(P1194,4),色,2,FALSE)</f>
        <v>黄色い</v>
      </c>
      <c r="R1194" s="291" t="str">
        <f>VLOOKUP(MOD(P1194,13),銀河の音,2,FALSE)</f>
        <v>宇宙の</v>
      </c>
      <c r="S1194" s="384" t="str">
        <f>VLOOKUP(MOD(P1194,20),太陽の紋章,2,FALSE)</f>
        <v>人</v>
      </c>
      <c r="T1194" s="93" t="s">
        <v>135</v>
      </c>
    </row>
    <row r="1195" spans="1:20" ht="13.5" customHeight="1">
      <c r="A1195" s="50" t="str">
        <f>VLOOKUP(MOD(E1195,10),十干,2,FALSE)</f>
        <v>乙</v>
      </c>
      <c r="B1195" s="199" t="str">
        <f>VLOOKUP(MOD(E1195,12),十二支,3,FALSE)</f>
        <v xml:space="preserve">04 地 </v>
      </c>
      <c r="C1195" s="200" t="str">
        <f>VLOOKUP(F1195,星座,3,TRUE)</f>
        <v xml:space="preserve">03 水 </v>
      </c>
      <c r="D1195" s="531">
        <v>23884</v>
      </c>
      <c r="E1195" s="1">
        <f>IFERROR(YEAR(D1195),LEFT(D1195,4))</f>
        <v>1965</v>
      </c>
      <c r="F1195" s="1" t="str">
        <f>IF(ISTEXT(D1195),RIGHT(D1195,5),TEXT(D1195,"mm/dd"))</f>
        <v>05/22</v>
      </c>
      <c r="G1195" s="1">
        <f>SUM(MID(E1195,1,1),MID(E1195,2,1),MID(E1195,3,1),MID(E1195,4,1),MID(F1195,1,1),MID(F1195,2,1),MID(F1195,4,1),MID(F1195,5,1))</f>
        <v>30</v>
      </c>
      <c r="H1195" s="45">
        <f>IF(MOD(G1195,9)=0,9,MOD(G1195,9))</f>
        <v>3</v>
      </c>
      <c r="I1195" s="45" t="str">
        <f>IFERROR(MID("日月火水木金土",WEEKDAY(D1195),1),"")</f>
        <v>土</v>
      </c>
      <c r="J1195" s="304" t="s">
        <v>787</v>
      </c>
      <c r="K1195" s="202" t="str">
        <f>VLOOKUP(F1195,石と花メイン,3,FALSE)</f>
        <v>◆翠玉</v>
      </c>
      <c r="L1195" s="297" t="str">
        <f>VLOOKUP(F1195,石と花メイン,4,FALSE)</f>
        <v>フクシア【釣浮草】</v>
      </c>
      <c r="M1195" s="393">
        <f>IF(OR(MONTH(F1195)&lt;7,AND(MONTH(F1195)=7,DAY(F1195)&lt;=25)),
MOD(SUM((E1195-1901)*365,259),260),
MOD(SUM((E1195-1900)*365,259),260))</f>
        <v>219</v>
      </c>
      <c r="N1195" s="390">
        <f>IF(AND(MONTH(F1195)=7,DAY(F1195)&gt;25),1,
ROUNDDOWN((SUM(VLOOKUP(MONTH(F1195),D暦変換用数値,2,FALSE),DAY(F1195))/28)+1,0))</f>
        <v>11</v>
      </c>
      <c r="O1195" s="205">
        <f>IF(AND(MONTH(F1195)=7,DAY(F1195)&gt;25),DAY(F1195)-25,
MOD((SUM(VLOOKUP(MONTH(F1195),D暦変換用数値,2,FALSE),DAY(F1195))),28)+1)</f>
        <v>21</v>
      </c>
      <c r="P1195" s="406">
        <f>IF(OR(MONTH(F1195)&lt;7,AND(MONTH(F1195)=7,DAY(F1195)&lt;=25)),
MOD(SUM((E1195-1901)*365,(N1195-1)*28,O1195,258),260),
MOD(SUM((E1195-1900)*365,(N1195-1)*28,O1195,258),260))</f>
        <v>259</v>
      </c>
      <c r="Q1195" s="374" t="str">
        <f>VLOOKUP(MOD(P1195,4),色,2,FALSE)</f>
        <v>青い</v>
      </c>
      <c r="R1195" s="292" t="str">
        <f>VLOOKUP(MOD(P1195,13),銀河の音,2,FALSE)</f>
        <v>水晶の</v>
      </c>
      <c r="S1195" s="385" t="str">
        <f>VLOOKUP(MOD(P1195,20),太陽の紋章,2,FALSE)</f>
        <v>嵐</v>
      </c>
      <c r="T1195" s="97" t="s">
        <v>5872</v>
      </c>
    </row>
    <row r="1196" spans="1:20" ht="13.5" customHeight="1">
      <c r="A1196" s="76" t="str">
        <f>VLOOKUP(MOD(E1196,10),十干,2,FALSE)</f>
        <v>乙</v>
      </c>
      <c r="B1196" s="199" t="str">
        <f>VLOOKUP(MOD(E1196,12),十二支,3,FALSE)</f>
        <v xml:space="preserve">04 地 </v>
      </c>
      <c r="C1196" s="200" t="str">
        <f>VLOOKUP(F1196,星座,3,TRUE)</f>
        <v xml:space="preserve">03 水 </v>
      </c>
      <c r="D1196" s="534">
        <v>23885</v>
      </c>
      <c r="E1196" s="116">
        <f>IFERROR(YEAR(D1196),LEFT(D1196,4))</f>
        <v>1965</v>
      </c>
      <c r="F1196" s="116" t="str">
        <f>IF(ISTEXT(D1196),RIGHT(D1196,5),TEXT(D1196,"mm/dd"))</f>
        <v>05/23</v>
      </c>
      <c r="G1196" s="116">
        <f>SUM(MID(E1196,1,1),MID(E1196,2,1),MID(E1196,3,1),MID(E1196,4,1),MID(F1196,1,1),MID(F1196,2,1),MID(F1196,4,1),MID(F1196,5,1))</f>
        <v>31</v>
      </c>
      <c r="H1196" s="116">
        <f>IF(MOD(G1196,9)=0,9,MOD(G1196,9))</f>
        <v>4</v>
      </c>
      <c r="I1196" s="116" t="str">
        <f>IFERROR(MID("日月火水木金土",WEEKDAY(D1196),1),"")</f>
        <v>日</v>
      </c>
      <c r="J1196" s="306" t="s">
        <v>7847</v>
      </c>
      <c r="K1196" s="203" t="str">
        <f>VLOOKUP(F1196,石と花メイン,3,FALSE)</f>
        <v>◆猫目石</v>
      </c>
      <c r="L1196" s="299" t="str">
        <f>VLOOKUP(F1196,石と花メイン,4,FALSE)</f>
        <v>カラー【和蘭海芋】</v>
      </c>
      <c r="M1196" s="395">
        <f>IF(OR(MONTH(F1196)&lt;7,AND(MONTH(F1196)=7,DAY(F1196)&lt;=25)),
MOD(SUM((E1196-1901)*365,259),260),
MOD(SUM((E1196-1900)*365,259),260))</f>
        <v>219</v>
      </c>
      <c r="N1196" s="121">
        <f>IF(AND(MONTH(F1196)=7,DAY(F1196)&gt;25),1,
ROUNDDOWN((SUM(VLOOKUP(MONTH(F1196),D暦変換用数値,2,FALSE),DAY(F1196))/28)+1,0))</f>
        <v>11</v>
      </c>
      <c r="O1196" s="117">
        <f>IF(AND(MONTH(F1196)=7,DAY(F1196)&gt;25),DAY(F1196)-25,
MOD((SUM(VLOOKUP(MONTH(F1196),D暦変換用数値,2,FALSE),DAY(F1196))),28)+1)</f>
        <v>22</v>
      </c>
      <c r="P1196" s="408">
        <f>IF(OR(MONTH(F1196)&lt;7,AND(MONTH(F1196)=7,DAY(F1196)&lt;=25)),
MOD(SUM((E1196-1901)*365,(N1196-1)*28,O1196,258),260),
MOD(SUM((E1196-1900)*365,(N1196-1)*28,O1196,258),260))</f>
        <v>0</v>
      </c>
      <c r="Q1196" s="373" t="str">
        <f>VLOOKUP(MOD(P1196,4),色,2,FALSE)</f>
        <v>黄色い</v>
      </c>
      <c r="R1196" s="291" t="str">
        <f>VLOOKUP(MOD(P1196,13),銀河の音,2,FALSE)</f>
        <v>宇宙の</v>
      </c>
      <c r="S1196" s="384" t="str">
        <f>VLOOKUP(MOD(P1196,20),太陽の紋章,2,FALSE)</f>
        <v>太陽</v>
      </c>
      <c r="T1196" s="119" t="s">
        <v>7846</v>
      </c>
    </row>
    <row r="1197" spans="1:20" ht="13.5" customHeight="1">
      <c r="A1197" s="50" t="str">
        <f>VLOOKUP(MOD(E1197,10),十干,2,FALSE)</f>
        <v>乙</v>
      </c>
      <c r="B1197" s="199" t="str">
        <f>VLOOKUP(MOD(E1197,12),十二支,3,FALSE)</f>
        <v xml:space="preserve">04 地 </v>
      </c>
      <c r="C1197" s="200" t="str">
        <f>VLOOKUP(F1197,星座,3,TRUE)</f>
        <v xml:space="preserve">03 水 </v>
      </c>
      <c r="D1197" s="531">
        <v>23886</v>
      </c>
      <c r="E1197" s="1">
        <f>IFERROR(YEAR(D1197),LEFT(D1197,4))</f>
        <v>1965</v>
      </c>
      <c r="F1197" s="1" t="str">
        <f>IF(ISTEXT(D1197),RIGHT(D1197,5),TEXT(D1197,"mm/dd"))</f>
        <v>05/24</v>
      </c>
      <c r="G1197" s="1">
        <f>SUM(MID(E1197,1,1),MID(E1197,2,1),MID(E1197,3,1),MID(E1197,4,1),MID(F1197,1,1),MID(F1197,2,1),MID(F1197,4,1),MID(F1197,5,1))</f>
        <v>32</v>
      </c>
      <c r="H1197" s="45">
        <f>IF(MOD(G1197,9)=0,9,MOD(G1197,9))</f>
        <v>5</v>
      </c>
      <c r="I1197" s="45" t="str">
        <f>IFERROR(MID("日月火水木金土",WEEKDAY(D1197),1),"")</f>
        <v>月</v>
      </c>
      <c r="J1197" s="304" t="s">
        <v>788</v>
      </c>
      <c r="K1197" s="202" t="str">
        <f>VLOOKUP(F1197,石と花メイン,3,FALSE)</f>
        <v>◆青玉</v>
      </c>
      <c r="L1197" s="297" t="str">
        <f>VLOOKUP(F1197,石と花メイン,4,FALSE)</f>
        <v>ヘリオトロープ【木立瑠璃草】</v>
      </c>
      <c r="M1197" s="393">
        <f>IF(OR(MONTH(F1197)&lt;7,AND(MONTH(F1197)=7,DAY(F1197)&lt;=25)),
MOD(SUM((E1197-1901)*365,259),260),
MOD(SUM((E1197-1900)*365,259),260))</f>
        <v>219</v>
      </c>
      <c r="N1197" s="390">
        <f>IF(AND(MONTH(F1197)=7,DAY(F1197)&gt;25),1,
ROUNDDOWN((SUM(VLOOKUP(MONTH(F1197),D暦変換用数値,2,FALSE),DAY(F1197))/28)+1,0))</f>
        <v>11</v>
      </c>
      <c r="O1197" s="205">
        <f>IF(AND(MONTH(F1197)=7,DAY(F1197)&gt;25),DAY(F1197)-25,
MOD((SUM(VLOOKUP(MONTH(F1197),D暦変換用数値,2,FALSE),DAY(F1197))),28)+1)</f>
        <v>23</v>
      </c>
      <c r="P1197" s="406">
        <f>IF(OR(MONTH(F1197)&lt;7,AND(MONTH(F1197)=7,DAY(F1197)&lt;=25)),
MOD(SUM((E1197-1901)*365,(N1197-1)*28,O1197,258),260),
MOD(SUM((E1197-1900)*365,(N1197-1)*28,O1197,258),260))</f>
        <v>1</v>
      </c>
      <c r="Q1197" s="372" t="str">
        <f>VLOOKUP(MOD(P1197,4),色,2,FALSE)</f>
        <v>赤い</v>
      </c>
      <c r="R1197" s="290" t="str">
        <f>VLOOKUP(MOD(P1197,13),銀河の音,2,FALSE)</f>
        <v>磁気の</v>
      </c>
      <c r="S1197" s="383" t="str">
        <f>VLOOKUP(MOD(P1197,20),太陽の紋章,2,FALSE)</f>
        <v>竜</v>
      </c>
      <c r="T1197" s="98" t="s">
        <v>3736</v>
      </c>
    </row>
    <row r="1198" spans="1:20" ht="13.5" customHeight="1">
      <c r="A1198" s="50" t="str">
        <f>VLOOKUP(MOD(E1198,10),十干,2,FALSE)</f>
        <v>乙</v>
      </c>
      <c r="B1198" s="199" t="str">
        <f>VLOOKUP(MOD(E1198,12),十二支,3,FALSE)</f>
        <v xml:space="preserve">04 地 </v>
      </c>
      <c r="C1198" s="200" t="str">
        <f>VLOOKUP(F1198,星座,3,TRUE)</f>
        <v xml:space="preserve">03 水 </v>
      </c>
      <c r="D1198" s="531">
        <v>23891</v>
      </c>
      <c r="E1198" s="1">
        <f>IFERROR(YEAR(D1198),LEFT(D1198,4))</f>
        <v>1965</v>
      </c>
      <c r="F1198" s="1" t="str">
        <f>IF(ISTEXT(D1198),RIGHT(D1198,5),TEXT(D1198,"mm/dd"))</f>
        <v>05/29</v>
      </c>
      <c r="G1198" s="1">
        <f>SUM(MID(E1198,1,1),MID(E1198,2,1),MID(E1198,3,1),MID(E1198,4,1),MID(F1198,1,1),MID(F1198,2,1),MID(F1198,4,1),MID(F1198,5,1))</f>
        <v>37</v>
      </c>
      <c r="H1198" s="45">
        <f>IF(MOD(G1198,9)=0,9,MOD(G1198,9))</f>
        <v>1</v>
      </c>
      <c r="I1198" s="45" t="str">
        <f>IFERROR(MID("日月火水木金土",WEEKDAY(D1198),1),"")</f>
        <v>土</v>
      </c>
      <c r="J1198" s="304" t="s">
        <v>789</v>
      </c>
      <c r="K1198" s="202" t="str">
        <f>VLOOKUP(F1198,石と花メイン,3,FALSE)</f>
        <v>◇金剛石</v>
      </c>
      <c r="L1198" s="297" t="str">
        <f>VLOOKUP(F1198,石と花メイン,4,FALSE)</f>
        <v>赤詰草【紫詰草】</v>
      </c>
      <c r="M1198" s="393">
        <f>IF(OR(MONTH(F1198)&lt;7,AND(MONTH(F1198)=7,DAY(F1198)&lt;=25)),
MOD(SUM((E1198-1901)*365,259),260),
MOD(SUM((E1198-1900)*365,259),260))</f>
        <v>219</v>
      </c>
      <c r="N1198" s="390">
        <f>IF(AND(MONTH(F1198)=7,DAY(F1198)&gt;25),1,
ROUNDDOWN((SUM(VLOOKUP(MONTH(F1198),D暦変換用数値,2,FALSE),DAY(F1198))/28)+1,0))</f>
        <v>11</v>
      </c>
      <c r="O1198" s="205">
        <f>IF(AND(MONTH(F1198)=7,DAY(F1198)&gt;25),DAY(F1198)-25,
MOD((SUM(VLOOKUP(MONTH(F1198),D暦変換用数値,2,FALSE),DAY(F1198))),28)+1)</f>
        <v>28</v>
      </c>
      <c r="P1198" s="406">
        <f>IF(OR(MONTH(F1198)&lt;7,AND(MONTH(F1198)=7,DAY(F1198)&lt;=25)),
MOD(SUM((E1198-1901)*365,(N1198-1)*28,O1198,258),260),
MOD(SUM((E1198-1900)*365,(N1198-1)*28,O1198,258),260))</f>
        <v>6</v>
      </c>
      <c r="Q1198" s="375" t="str">
        <f>VLOOKUP(MOD(P1198,4),色,2,FALSE)</f>
        <v>白い</v>
      </c>
      <c r="R1198" s="293" t="str">
        <f>VLOOKUP(MOD(P1198,13),銀河の音,2,FALSE)</f>
        <v>律動の</v>
      </c>
      <c r="S1198" s="386" t="str">
        <f>VLOOKUP(MOD(P1198,20),太陽の紋章,2,FALSE)</f>
        <v>世界の橋渡し</v>
      </c>
      <c r="T1198" s="98" t="s">
        <v>3736</v>
      </c>
    </row>
    <row r="1199" spans="1:20" ht="13.5" customHeight="1">
      <c r="A1199" s="76" t="str">
        <f>VLOOKUP(MOD(E1199,10),十干,2,FALSE)</f>
        <v>乙</v>
      </c>
      <c r="B1199" s="199" t="str">
        <f>VLOOKUP(MOD(E1199,12),十二支,3,FALSE)</f>
        <v xml:space="preserve">04 地 </v>
      </c>
      <c r="C1199" s="200" t="str">
        <f>VLOOKUP(F1199,星座,3,TRUE)</f>
        <v xml:space="preserve">03 水 </v>
      </c>
      <c r="D1199" s="534">
        <v>23895</v>
      </c>
      <c r="E1199" s="116">
        <f>IFERROR(YEAR(D1199),LEFT(D1199,4))</f>
        <v>1965</v>
      </c>
      <c r="F1199" s="116" t="str">
        <f>IF(ISTEXT(D1199),RIGHT(D1199,5),TEXT(D1199,"mm/dd"))</f>
        <v>06/02</v>
      </c>
      <c r="G1199" s="116">
        <f>SUM(MID(E1199,1,1),MID(E1199,2,1),MID(E1199,3,1),MID(E1199,4,1),MID(F1199,1,1),MID(F1199,2,1),MID(F1199,4,1),MID(F1199,5,1))</f>
        <v>29</v>
      </c>
      <c r="H1199" s="116">
        <f>IF(MOD(G1199,9)=0,9,MOD(G1199,9))</f>
        <v>2</v>
      </c>
      <c r="I1199" s="116" t="str">
        <f>IFERROR(MID("日月火水木金土",WEEKDAY(D1199),1),"")</f>
        <v>水</v>
      </c>
      <c r="J1199" s="306" t="s">
        <v>6841</v>
      </c>
      <c r="K1199" s="203" t="str">
        <f>VLOOKUP(F1199,石と花メイン,3,FALSE)</f>
        <v>□水晶</v>
      </c>
      <c r="L1199" s="299" t="str">
        <f>VLOOKUP(F1199,石と花メイン,4,FALSE)</f>
        <v>乙女百合【姫小百合】</v>
      </c>
      <c r="M1199" s="395">
        <f>IF(OR(MONTH(F1199)&lt;7,AND(MONTH(F1199)=7,DAY(F1199)&lt;=25)),
MOD(SUM((E1199-1901)*365,259),260),
MOD(SUM((E1199-1900)*365,259),260))</f>
        <v>219</v>
      </c>
      <c r="N1199" s="121">
        <f>IF(AND(MONTH(F1199)=7,DAY(F1199)&gt;25),1,
ROUNDDOWN((SUM(VLOOKUP(MONTH(F1199),D暦変換用数値,2,FALSE),DAY(F1199))/28)+1,0))</f>
        <v>12</v>
      </c>
      <c r="O1199" s="117">
        <f>IF(AND(MONTH(F1199)=7,DAY(F1199)&gt;25),DAY(F1199)-25,
MOD((SUM(VLOOKUP(MONTH(F1199),D暦変換用数値,2,FALSE),DAY(F1199))),28)+1)</f>
        <v>4</v>
      </c>
      <c r="P1199" s="408">
        <f>IF(OR(MONTH(F1199)&lt;7,AND(MONTH(F1199)=7,DAY(F1199)&lt;=25)),
MOD(SUM((E1199-1901)*365,(N1199-1)*28,O1199,258),260),
MOD(SUM((E1199-1900)*365,(N1199-1)*28,O1199,258),260))</f>
        <v>10</v>
      </c>
      <c r="Q1199" s="375" t="str">
        <f>VLOOKUP(MOD(P1199,4),色,2,FALSE)</f>
        <v>白い</v>
      </c>
      <c r="R1199" s="293" t="str">
        <f>VLOOKUP(MOD(P1199,13),銀河の音,2,FALSE)</f>
        <v>惑星の</v>
      </c>
      <c r="S1199" s="386" t="str">
        <f>VLOOKUP(MOD(P1199,20),太陽の紋章,2,FALSE)</f>
        <v>犬</v>
      </c>
      <c r="T1199" s="119" t="s">
        <v>6843</v>
      </c>
    </row>
    <row r="1200" spans="1:20" ht="13.5" customHeight="1">
      <c r="A1200" s="50" t="str">
        <f>VLOOKUP(MOD(E1200,10),十干,2,FALSE)</f>
        <v>乙</v>
      </c>
      <c r="B1200" s="199" t="str">
        <f>VLOOKUP(MOD(E1200,12),十二支,3,FALSE)</f>
        <v xml:space="preserve">04 地 </v>
      </c>
      <c r="C1200" s="200" t="str">
        <f>VLOOKUP(F1200,星座,3,TRUE)</f>
        <v xml:space="preserve">03 水 </v>
      </c>
      <c r="D1200" s="535">
        <v>23898</v>
      </c>
      <c r="E1200" s="45">
        <f>IFERROR(YEAR(D1200),LEFT(D1200,4))</f>
        <v>1965</v>
      </c>
      <c r="F1200" s="45" t="str">
        <f>IF(ISTEXT(D1200),RIGHT(D1200,5),TEXT(D1200,"mm/dd"))</f>
        <v>06/05</v>
      </c>
      <c r="G1200" s="45">
        <f>SUM(MID(E1200,1,1),MID(E1200,2,1),MID(E1200,3,1),MID(E1200,4,1),MID(F1200,1,1),MID(F1200,2,1),MID(F1200,4,1),MID(F1200,5,1))</f>
        <v>32</v>
      </c>
      <c r="H1200" s="45">
        <f>IF(MOD(G1200,9)=0,9,MOD(G1200,9))</f>
        <v>5</v>
      </c>
      <c r="I1200" s="45" t="str">
        <f>IFERROR(MID("日月火水木金土",WEEKDAY(D1200),1),"")</f>
        <v>土</v>
      </c>
      <c r="J1200" s="305" t="s">
        <v>1819</v>
      </c>
      <c r="K1200" s="203" t="str">
        <f>VLOOKUP(F1200,石と花メイン,3,FALSE)</f>
        <v>◆紅玉</v>
      </c>
      <c r="L1200" s="298" t="str">
        <f>VLOOKUP(F1200,石と花メイン,4,FALSE)</f>
        <v>面高【花慈茹】</v>
      </c>
      <c r="M1200" s="394">
        <f>IF(OR(MONTH(F1200)&lt;7,AND(MONTH(F1200)=7,DAY(F1200)&lt;=25)),
MOD(SUM((E1200-1901)*365,259),260),
MOD(SUM((E1200-1900)*365,259),260))</f>
        <v>219</v>
      </c>
      <c r="N1200" s="391">
        <f>IF(AND(MONTH(F1200)=7,DAY(F1200)&gt;25),1,
ROUNDDOWN((SUM(VLOOKUP(MONTH(F1200),D暦変換用数値,2,FALSE),DAY(F1200))/28)+1,0))</f>
        <v>12</v>
      </c>
      <c r="O1200" s="46">
        <f>IF(AND(MONTH(F1200)=7,DAY(F1200)&gt;25),DAY(F1200)-25,
MOD((SUM(VLOOKUP(MONTH(F1200),D暦変換用数値,2,FALSE),DAY(F1200))),28)+1)</f>
        <v>7</v>
      </c>
      <c r="P1200" s="407">
        <f>IF(OR(MONTH(F1200)&lt;7,AND(MONTH(F1200)=7,DAY(F1200)&lt;=25)),
MOD(SUM((E1200-1901)*365,(N1200-1)*28,O1200,258),260),
MOD(SUM((E1200-1900)*365,(N1200-1)*28,O1200,258),260))</f>
        <v>13</v>
      </c>
      <c r="Q1200" s="372" t="str">
        <f>VLOOKUP(MOD(P1200,4),色,2,FALSE)</f>
        <v>赤い</v>
      </c>
      <c r="R1200" s="290" t="str">
        <f>VLOOKUP(MOD(P1200,13),銀河の音,2,FALSE)</f>
        <v>宇宙の</v>
      </c>
      <c r="S1200" s="383" t="str">
        <f>VLOOKUP(MOD(P1200,20),太陽の紋章,2,FALSE)</f>
        <v>空歩く者</v>
      </c>
      <c r="T1200" s="96" t="s">
        <v>3784</v>
      </c>
    </row>
    <row r="1201" spans="1:20" ht="13.5" customHeight="1">
      <c r="A1201" s="50" t="str">
        <f>VLOOKUP(MOD(E1201,10),十干,2,FALSE)</f>
        <v>乙</v>
      </c>
      <c r="B1201" s="199" t="str">
        <f>VLOOKUP(MOD(E1201,12),十二支,3,FALSE)</f>
        <v xml:space="preserve">04 地 </v>
      </c>
      <c r="C1201" s="200" t="str">
        <f>VLOOKUP(F1201,星座,3,TRUE)</f>
        <v xml:space="preserve">03 水 </v>
      </c>
      <c r="D1201" s="531">
        <v>23904</v>
      </c>
      <c r="E1201" s="1">
        <f>IFERROR(YEAR(D1201),LEFT(D1201,4))</f>
        <v>1965</v>
      </c>
      <c r="F1201" s="1" t="str">
        <f>IF(ISTEXT(D1201),RIGHT(D1201,5),TEXT(D1201,"mm/dd"))</f>
        <v>06/11</v>
      </c>
      <c r="G1201" s="1">
        <f>SUM(MID(E1201,1,1),MID(E1201,2,1),MID(E1201,3,1),MID(E1201,4,1),MID(F1201,1,1),MID(F1201,2,1),MID(F1201,4,1),MID(F1201,5,1))</f>
        <v>29</v>
      </c>
      <c r="H1201" s="45">
        <f>IF(MOD(G1201,9)=0,9,MOD(G1201,9))</f>
        <v>2</v>
      </c>
      <c r="I1201" s="45" t="str">
        <f>IFERROR(MID("日月火水木金土",WEEKDAY(D1201),1),"")</f>
        <v>金</v>
      </c>
      <c r="J1201" s="304" t="s">
        <v>790</v>
      </c>
      <c r="K1201" s="202" t="str">
        <f>VLOOKUP(F1201,石と花メイン,3,FALSE)</f>
        <v>◇金剛石</v>
      </c>
      <c r="L1201" s="297" t="str">
        <f>VLOOKUP(F1201,石と花メイン,4,FALSE)</f>
        <v>アガパンサス【紫君子蘭】</v>
      </c>
      <c r="M1201" s="393">
        <f>IF(OR(MONTH(F1201)&lt;7,AND(MONTH(F1201)=7,DAY(F1201)&lt;=25)),
MOD(SUM((E1201-1901)*365,259),260),
MOD(SUM((E1201-1900)*365,259),260))</f>
        <v>219</v>
      </c>
      <c r="N1201" s="390">
        <f>IF(AND(MONTH(F1201)=7,DAY(F1201)&gt;25),1,
ROUNDDOWN((SUM(VLOOKUP(MONTH(F1201),D暦変換用数値,2,FALSE),DAY(F1201))/28)+1,0))</f>
        <v>12</v>
      </c>
      <c r="O1201" s="205">
        <f>IF(AND(MONTH(F1201)=7,DAY(F1201)&gt;25),DAY(F1201)-25,
MOD((SUM(VLOOKUP(MONTH(F1201),D暦変換用数値,2,FALSE),DAY(F1201))),28)+1)</f>
        <v>13</v>
      </c>
      <c r="P1201" s="406">
        <f>IF(OR(MONTH(F1201)&lt;7,AND(MONTH(F1201)=7,DAY(F1201)&lt;=25)),
MOD(SUM((E1201-1901)*365,(N1201-1)*28,O1201,258),260),
MOD(SUM((E1201-1900)*365,(N1201-1)*28,O1201,258),260))</f>
        <v>19</v>
      </c>
      <c r="Q1201" s="374" t="str">
        <f>VLOOKUP(MOD(P1201,4),色,2,FALSE)</f>
        <v>青い</v>
      </c>
      <c r="R1201" s="292" t="str">
        <f>VLOOKUP(MOD(P1201,13),銀河の音,2,FALSE)</f>
        <v>律動の</v>
      </c>
      <c r="S1201" s="385" t="str">
        <f>VLOOKUP(MOD(P1201,20),太陽の紋章,2,FALSE)</f>
        <v>嵐</v>
      </c>
      <c r="T1201" s="98" t="s">
        <v>3736</v>
      </c>
    </row>
    <row r="1202" spans="1:20" ht="13.5" customHeight="1">
      <c r="A1202" s="50" t="str">
        <f>VLOOKUP(MOD(E1202,10),十干,2,FALSE)</f>
        <v>乙</v>
      </c>
      <c r="B1202" s="199" t="str">
        <f>VLOOKUP(MOD(E1202,12),十二支,3,FALSE)</f>
        <v xml:space="preserve">04 地 </v>
      </c>
      <c r="C1202" s="200" t="str">
        <f>VLOOKUP(F1202,星座,3,TRUE)</f>
        <v xml:space="preserve">03 水 </v>
      </c>
      <c r="D1202" s="531">
        <v>23907</v>
      </c>
      <c r="E1202" s="1">
        <f>IFERROR(YEAR(D1202),LEFT(D1202,4))</f>
        <v>1965</v>
      </c>
      <c r="F1202" s="1" t="str">
        <f>IF(ISTEXT(D1202),RIGHT(D1202,5),TEXT(D1202,"mm/dd"))</f>
        <v>06/14</v>
      </c>
      <c r="G1202" s="1">
        <f>SUM(MID(E1202,1,1),MID(E1202,2,1),MID(E1202,3,1),MID(E1202,4,1),MID(F1202,1,1),MID(F1202,2,1),MID(F1202,4,1),MID(F1202,5,1))</f>
        <v>32</v>
      </c>
      <c r="H1202" s="45">
        <f>IF(MOD(G1202,9)=0,9,MOD(G1202,9))</f>
        <v>5</v>
      </c>
      <c r="I1202" s="45" t="str">
        <f>IFERROR(MID("日月火水木金土",WEEKDAY(D1202),1),"")</f>
        <v>月</v>
      </c>
      <c r="J1202" s="304" t="s">
        <v>791</v>
      </c>
      <c r="K1202" s="202" t="str">
        <f>VLOOKUP(F1202,石と花メイン,3,FALSE)</f>
        <v>○真珠</v>
      </c>
      <c r="L1202" s="297" t="str">
        <f>VLOOKUP(F1202,石と花メイン,4,FALSE)</f>
        <v>瑠璃繁縷【アナガリス】</v>
      </c>
      <c r="M1202" s="393">
        <f>IF(OR(MONTH(F1202)&lt;7,AND(MONTH(F1202)=7,DAY(F1202)&lt;=25)),
MOD(SUM((E1202-1901)*365,259),260),
MOD(SUM((E1202-1900)*365,259),260))</f>
        <v>219</v>
      </c>
      <c r="N1202" s="390">
        <f>IF(AND(MONTH(F1202)=7,DAY(F1202)&gt;25),1,
ROUNDDOWN((SUM(VLOOKUP(MONTH(F1202),D暦変換用数値,2,FALSE),DAY(F1202))/28)+1,0))</f>
        <v>12</v>
      </c>
      <c r="O1202" s="205">
        <f>IF(AND(MONTH(F1202)=7,DAY(F1202)&gt;25),DAY(F1202)-25,
MOD((SUM(VLOOKUP(MONTH(F1202),D暦変換用数値,2,FALSE),DAY(F1202))),28)+1)</f>
        <v>16</v>
      </c>
      <c r="P1202" s="406">
        <f>IF(OR(MONTH(F1202)&lt;7,AND(MONTH(F1202)=7,DAY(F1202)&lt;=25)),
MOD(SUM((E1202-1901)*365,(N1202-1)*28,O1202,258),260),
MOD(SUM((E1202-1900)*365,(N1202-1)*28,O1202,258),260))</f>
        <v>22</v>
      </c>
      <c r="Q1202" s="375" t="str">
        <f>VLOOKUP(MOD(P1202,4),色,2,FALSE)</f>
        <v>白い</v>
      </c>
      <c r="R1202" s="293" t="str">
        <f>VLOOKUP(MOD(P1202,13),銀河の音,2,FALSE)</f>
        <v>太陽の</v>
      </c>
      <c r="S1202" s="386" t="str">
        <f>VLOOKUP(MOD(P1202,20),太陽の紋章,2,FALSE)</f>
        <v>風</v>
      </c>
      <c r="T1202" s="97" t="s">
        <v>1719</v>
      </c>
    </row>
    <row r="1203" spans="1:20" ht="13.5" customHeight="1">
      <c r="A1203" s="50" t="str">
        <f>VLOOKUP(MOD(E1203,10),十干,2,FALSE)</f>
        <v>乙</v>
      </c>
      <c r="B1203" s="199" t="str">
        <f>VLOOKUP(MOD(E1203,12),十二支,3,FALSE)</f>
        <v xml:space="preserve">04 地 </v>
      </c>
      <c r="C1203" s="200" t="str">
        <f>VLOOKUP(F1203,星座,3,TRUE)</f>
        <v xml:space="preserve">03 水 </v>
      </c>
      <c r="D1203" s="531">
        <v>23908</v>
      </c>
      <c r="E1203" s="1">
        <f>IFERROR(YEAR(D1203),LEFT(D1203,4))</f>
        <v>1965</v>
      </c>
      <c r="F1203" s="1" t="str">
        <f>IF(ISTEXT(D1203),RIGHT(D1203,5),TEXT(D1203,"mm/dd"))</f>
        <v>06/15</v>
      </c>
      <c r="G1203" s="44">
        <f>SUM(MID(E1203,1,1),MID(E1203,2,1),MID(E1203,3,1),MID(E1203,4,1),MID(F1203,1,1),MID(F1203,2,1),MID(F1203,4,1),MID(F1203,5,1))</f>
        <v>33</v>
      </c>
      <c r="H1203" s="45">
        <f>IF(MOD(G1203,9)=0,9,MOD(G1203,9))</f>
        <v>6</v>
      </c>
      <c r="I1203" s="45" t="str">
        <f>IFERROR(MID("日月火水木金土",WEEKDAY(D1203),1),"")</f>
        <v>火</v>
      </c>
      <c r="J1203" s="304" t="s">
        <v>1820</v>
      </c>
      <c r="K1203" s="202" t="str">
        <f>VLOOKUP(F1203,石と花メイン,3,FALSE)</f>
        <v>◆紅玉</v>
      </c>
      <c r="L1203" s="297" t="str">
        <f>VLOOKUP(F1203,石と花メイン,4,FALSE)</f>
        <v>カーネーション【麝香撫子】</v>
      </c>
      <c r="M1203" s="393">
        <f>IF(OR(MONTH(F1203)&lt;7,AND(MONTH(F1203)=7,DAY(F1203)&lt;=25)),
MOD(SUM((E1203-1901)*365,259),260),
MOD(SUM((E1203-1900)*365,259),260))</f>
        <v>219</v>
      </c>
      <c r="N1203" s="390">
        <f>IF(AND(MONTH(F1203)=7,DAY(F1203)&gt;25),1,
ROUNDDOWN((SUM(VLOOKUP(MONTH(F1203),D暦変換用数値,2,FALSE),DAY(F1203))/28)+1,0))</f>
        <v>12</v>
      </c>
      <c r="O1203" s="205">
        <f>IF(AND(MONTH(F1203)=7,DAY(F1203)&gt;25),DAY(F1203)-25,
MOD((SUM(VLOOKUP(MONTH(F1203),D暦変換用数値,2,FALSE),DAY(F1203))),28)+1)</f>
        <v>17</v>
      </c>
      <c r="P1203" s="406">
        <f>IF(OR(MONTH(F1203)&lt;7,AND(MONTH(F1203)=7,DAY(F1203)&lt;=25)),
MOD(SUM((E1203-1901)*365,(N1203-1)*28,O1203,258),260),
MOD(SUM((E1203-1900)*365,(N1203-1)*28,O1203,258),260))</f>
        <v>23</v>
      </c>
      <c r="Q1203" s="374" t="str">
        <f>VLOOKUP(MOD(P1203,4),色,2,FALSE)</f>
        <v>青い</v>
      </c>
      <c r="R1203" s="292" t="str">
        <f>VLOOKUP(MOD(P1203,13),銀河の音,2,FALSE)</f>
        <v>惑星の</v>
      </c>
      <c r="S1203" s="385" t="str">
        <f>VLOOKUP(MOD(P1203,20),太陽の紋章,2,FALSE)</f>
        <v>夜</v>
      </c>
      <c r="T1203" s="98"/>
    </row>
    <row r="1204" spans="1:20" ht="13.5" customHeight="1">
      <c r="A1204" s="50" t="str">
        <f>VLOOKUP(MOD(E1204,10),十干,2,FALSE)</f>
        <v>乙</v>
      </c>
      <c r="B1204" s="199" t="str">
        <f>VLOOKUP(MOD(E1204,12),十二支,3,FALSE)</f>
        <v xml:space="preserve">04 地 </v>
      </c>
      <c r="C1204" s="200" t="str">
        <f>VLOOKUP(F1204,星座,3,TRUE)</f>
        <v xml:space="preserve">03 水 </v>
      </c>
      <c r="D1204" s="531">
        <v>23913</v>
      </c>
      <c r="E1204" s="1">
        <f>IFERROR(YEAR(D1204),LEFT(D1204,4))</f>
        <v>1965</v>
      </c>
      <c r="F1204" s="1" t="str">
        <f>IF(ISTEXT(D1204),RIGHT(D1204,5),TEXT(D1204,"mm/dd"))</f>
        <v>06/20</v>
      </c>
      <c r="G1204" s="1">
        <f>SUM(MID(E1204,1,1),MID(E1204,2,1),MID(E1204,3,1),MID(E1204,4,1),MID(F1204,1,1),MID(F1204,2,1),MID(F1204,4,1),MID(F1204,5,1))</f>
        <v>29</v>
      </c>
      <c r="H1204" s="45">
        <f>IF(MOD(G1204,9)=0,9,MOD(G1204,9))</f>
        <v>2</v>
      </c>
      <c r="I1204" s="45" t="str">
        <f>IFERROR(MID("日月火水木金土",WEEKDAY(D1204),1),"")</f>
        <v>日</v>
      </c>
      <c r="J1204" s="304" t="s">
        <v>1385</v>
      </c>
      <c r="K1204" s="202" t="str">
        <f>VLOOKUP(F1204,石と花メイン,3,FALSE)</f>
        <v>■血碧玉</v>
      </c>
      <c r="L1204" s="297" t="str">
        <f>VLOOKUP(F1204,石と花メイン,4,FALSE)</f>
        <v>ベロニカ【瑠璃虎の尾】</v>
      </c>
      <c r="M1204" s="393">
        <f>IF(OR(MONTH(F1204)&lt;7,AND(MONTH(F1204)=7,DAY(F1204)&lt;=25)),
MOD(SUM((E1204-1901)*365,259),260),
MOD(SUM((E1204-1900)*365,259),260))</f>
        <v>219</v>
      </c>
      <c r="N1204" s="390">
        <f>IF(AND(MONTH(F1204)=7,DAY(F1204)&gt;25),1,
ROUNDDOWN((SUM(VLOOKUP(MONTH(F1204),D暦変換用数値,2,FALSE),DAY(F1204))/28)+1,0))</f>
        <v>12</v>
      </c>
      <c r="O1204" s="205">
        <f>IF(AND(MONTH(F1204)=7,DAY(F1204)&gt;25),DAY(F1204)-25,
MOD((SUM(VLOOKUP(MONTH(F1204),D暦変換用数値,2,FALSE),DAY(F1204))),28)+1)</f>
        <v>22</v>
      </c>
      <c r="P1204" s="406">
        <f>IF(OR(MONTH(F1204)&lt;7,AND(MONTH(F1204)=7,DAY(F1204)&lt;=25)),
MOD(SUM((E1204-1901)*365,(N1204-1)*28,O1204,258),260),
MOD(SUM((E1204-1900)*365,(N1204-1)*28,O1204,258),260))</f>
        <v>28</v>
      </c>
      <c r="Q1204" s="373" t="str">
        <f>VLOOKUP(MOD(P1204,4),色,2,FALSE)</f>
        <v>黄色い</v>
      </c>
      <c r="R1204" s="291" t="str">
        <f>VLOOKUP(MOD(P1204,13),銀河の音,2,FALSE)</f>
        <v>月の</v>
      </c>
      <c r="S1204" s="384" t="str">
        <f>VLOOKUP(MOD(P1204,20),太陽の紋章,2,FALSE)</f>
        <v>星</v>
      </c>
      <c r="T1204" s="111" t="s">
        <v>8262</v>
      </c>
    </row>
    <row r="1205" spans="1:20" ht="13.5" customHeight="1">
      <c r="A1205" s="50" t="str">
        <f>VLOOKUP(MOD(E1205,10),十干,2,FALSE)</f>
        <v>乙</v>
      </c>
      <c r="B1205" s="199" t="str">
        <f>VLOOKUP(MOD(E1205,12),十二支,3,FALSE)</f>
        <v xml:space="preserve">04 地 </v>
      </c>
      <c r="C1205" s="200" t="str">
        <f>VLOOKUP(F1205,星座,3,TRUE)</f>
        <v xml:space="preserve">03 水 </v>
      </c>
      <c r="D1205" s="531">
        <v>23914</v>
      </c>
      <c r="E1205" s="1">
        <f>IFERROR(YEAR(D1205),LEFT(D1205,4))</f>
        <v>1965</v>
      </c>
      <c r="F1205" s="1" t="str">
        <f>IF(ISTEXT(D1205),RIGHT(D1205,5),TEXT(D1205,"mm/dd"))</f>
        <v>06/21</v>
      </c>
      <c r="G1205" s="1">
        <f>SUM(MID(E1205,1,1),MID(E1205,2,1),MID(E1205,3,1),MID(E1205,4,1),MID(F1205,1,1),MID(F1205,2,1),MID(F1205,4,1),MID(F1205,5,1))</f>
        <v>30</v>
      </c>
      <c r="H1205" s="45">
        <f>IF(MOD(G1205,9)=0,9,MOD(G1205,9))</f>
        <v>3</v>
      </c>
      <c r="I1205" s="45" t="str">
        <f>IFERROR(MID("日月火水木金土",WEEKDAY(D1205),1),"")</f>
        <v>月</v>
      </c>
      <c r="J1205" s="304" t="s">
        <v>1386</v>
      </c>
      <c r="K1205" s="202" t="str">
        <f>VLOOKUP(F1205,石と花メイン,3,FALSE)</f>
        <v>◆青玉</v>
      </c>
      <c r="L1205" s="297" t="str">
        <f>VLOOKUP(F1205,石と花メイン,4,FALSE)</f>
        <v>待宵草【月見草】</v>
      </c>
      <c r="M1205" s="393">
        <f>IF(OR(MONTH(F1205)&lt;7,AND(MONTH(F1205)=7,DAY(F1205)&lt;=25)),
MOD(SUM((E1205-1901)*365,259),260),
MOD(SUM((E1205-1900)*365,259),260))</f>
        <v>219</v>
      </c>
      <c r="N1205" s="390">
        <f>IF(AND(MONTH(F1205)=7,DAY(F1205)&gt;25),1,
ROUNDDOWN((SUM(VLOOKUP(MONTH(F1205),D暦変換用数値,2,FALSE),DAY(F1205))/28)+1,0))</f>
        <v>12</v>
      </c>
      <c r="O1205" s="205">
        <f>IF(AND(MONTH(F1205)=7,DAY(F1205)&gt;25),DAY(F1205)-25,
MOD((SUM(VLOOKUP(MONTH(F1205),D暦変換用数値,2,FALSE),DAY(F1205))),28)+1)</f>
        <v>23</v>
      </c>
      <c r="P1205" s="406">
        <f>IF(OR(MONTH(F1205)&lt;7,AND(MONTH(F1205)=7,DAY(F1205)&lt;=25)),
MOD(SUM((E1205-1901)*365,(N1205-1)*28,O1205,258),260),
MOD(SUM((E1205-1900)*365,(N1205-1)*28,O1205,258),260))</f>
        <v>29</v>
      </c>
      <c r="Q1205" s="372" t="str">
        <f>VLOOKUP(MOD(P1205,4),色,2,FALSE)</f>
        <v>赤い</v>
      </c>
      <c r="R1205" s="290" t="str">
        <f>VLOOKUP(MOD(P1205,13),銀河の音,2,FALSE)</f>
        <v>電気の</v>
      </c>
      <c r="S1205" s="383" t="str">
        <f>VLOOKUP(MOD(P1205,20),太陽の紋章,2,FALSE)</f>
        <v>月</v>
      </c>
      <c r="T1205" s="98" t="s">
        <v>3736</v>
      </c>
    </row>
    <row r="1206" spans="1:20" ht="13.5" customHeight="1">
      <c r="A1206" s="282" t="str">
        <f>VLOOKUP(MOD(E1206,10),十干,2,FALSE)</f>
        <v>丁</v>
      </c>
      <c r="B1206" s="283" t="str">
        <f>VLOOKUP(MOD(E1206,12),十二支,3,FALSE)</f>
        <v xml:space="preserve">04 地 </v>
      </c>
      <c r="C1206" s="284" t="str">
        <f>VLOOKUP(F1206,星座,3,TRUE)</f>
        <v xml:space="preserve">03 水 </v>
      </c>
      <c r="D1206" s="533">
        <v>28267</v>
      </c>
      <c r="E1206" s="83">
        <f>IFERROR(YEAR(D1206),LEFT(D1206,4))</f>
        <v>1977</v>
      </c>
      <c r="F1206" s="83" t="str">
        <f>IF(ISTEXT(D1206),RIGHT(D1206,5),TEXT(D1206,"mm/dd"))</f>
        <v>05/22</v>
      </c>
      <c r="G1206" s="83">
        <f>SUM(MID(E1206,1,1),MID(E1206,2,1),MID(E1206,3,1),MID(E1206,4,1),MID(F1206,1,1),MID(F1206,2,1),MID(F1206,4,1),MID(F1206,5,1))</f>
        <v>33</v>
      </c>
      <c r="H1206" s="83">
        <f>IF(MOD(G1206,9)=0,9,MOD(G1206,9))</f>
        <v>6</v>
      </c>
      <c r="I1206" s="83" t="str">
        <f>IFERROR(MID("日月火水木金土",WEEKDAY(D1206),1),"")</f>
        <v>日</v>
      </c>
      <c r="J1206" s="303" t="s">
        <v>1821</v>
      </c>
      <c r="K1206" s="87" t="str">
        <f>VLOOKUP(F1206,石と花メイン,3,FALSE)</f>
        <v>◆翠玉</v>
      </c>
      <c r="L1206" s="296" t="str">
        <f>VLOOKUP(F1206,石と花メイン,4,FALSE)</f>
        <v>フクシア【釣浮草】</v>
      </c>
      <c r="M1206" s="392">
        <f>IF(OR(MONTH(F1206)&lt;7,AND(MONTH(F1206)=7,DAY(F1206)&lt;=25)),
MOD(SUM((E1206-1901)*365,259),260),
MOD(SUM((E1206-1900)*365,259),260))</f>
        <v>179</v>
      </c>
      <c r="N1206" s="330">
        <f>IF(AND(MONTH(F1206)=7,DAY(F1206)&gt;25),1,
ROUNDDOWN((SUM(VLOOKUP(MONTH(F1206),D暦変換用数値,2,FALSE),DAY(F1206))/28)+1,0))</f>
        <v>11</v>
      </c>
      <c r="O1206" s="84">
        <f>IF(AND(MONTH(F1206)=7,DAY(F1206)&gt;25),DAY(F1206)-25,
MOD((SUM(VLOOKUP(MONTH(F1206),D暦変換用数値,2,FALSE),DAY(F1206))),28)+1)</f>
        <v>21</v>
      </c>
      <c r="P1206" s="405">
        <f>IF(OR(MONTH(F1206)&lt;7,AND(MONTH(F1206)=7,DAY(F1206)&lt;=25)),
MOD(SUM((E1206-1901)*365,(N1206-1)*28,O1206,258),260),
MOD(SUM((E1206-1900)*365,(N1206-1)*28,O1206,258),260))</f>
        <v>219</v>
      </c>
      <c r="Q1206" s="371" t="str">
        <f>VLOOKUP(MOD(P1206,4),色,2,FALSE)</f>
        <v>青い</v>
      </c>
      <c r="R1206" s="289" t="str">
        <f>VLOOKUP(MOD(P1206,13),銀河の音,2,FALSE)</f>
        <v>スペクトルの</v>
      </c>
      <c r="S1206" s="382" t="str">
        <f>VLOOKUP(MOD(P1206,20),太陽の紋章,2,FALSE)</f>
        <v>嵐</v>
      </c>
      <c r="T1206" s="100" t="s">
        <v>2071</v>
      </c>
    </row>
    <row r="1207" spans="1:20" ht="13.5" customHeight="1">
      <c r="A1207" s="50" t="str">
        <f>VLOOKUP(MOD(E1207,10),十干,2,FALSE)</f>
        <v>丁</v>
      </c>
      <c r="B1207" s="199" t="str">
        <f>VLOOKUP(MOD(E1207,12),十二支,3,FALSE)</f>
        <v xml:space="preserve">04 地 </v>
      </c>
      <c r="C1207" s="200" t="str">
        <f>VLOOKUP(F1207,星座,3,TRUE)</f>
        <v xml:space="preserve">03 水 </v>
      </c>
      <c r="D1207" s="531">
        <v>28271</v>
      </c>
      <c r="E1207" s="1">
        <f>IFERROR(YEAR(D1207),LEFT(D1207,4))</f>
        <v>1977</v>
      </c>
      <c r="F1207" s="1" t="str">
        <f>IF(ISTEXT(D1207),RIGHT(D1207,5),TEXT(D1207,"mm/dd"))</f>
        <v>05/26</v>
      </c>
      <c r="G1207" s="1">
        <f>SUM(MID(E1207,1,1),MID(E1207,2,1),MID(E1207,3,1),MID(E1207,4,1),MID(F1207,1,1),MID(F1207,2,1),MID(F1207,4,1),MID(F1207,5,1))</f>
        <v>37</v>
      </c>
      <c r="H1207" s="45">
        <f>IF(MOD(G1207,9)=0,9,MOD(G1207,9))</f>
        <v>1</v>
      </c>
      <c r="I1207" s="45" t="str">
        <f>IFERROR(MID("日月火水木金土",WEEKDAY(D1207),1),"")</f>
        <v>木</v>
      </c>
      <c r="J1207" s="304" t="s">
        <v>1387</v>
      </c>
      <c r="K1207" s="202" t="str">
        <f>VLOOKUP(F1207,石と花メイン,3,FALSE)</f>
        <v>●翡翠</v>
      </c>
      <c r="L1207" s="297" t="str">
        <f>VLOOKUP(F1207,石と花メイン,4,FALSE)</f>
        <v>オリーブ【橄欖】</v>
      </c>
      <c r="M1207" s="393">
        <f>IF(OR(MONTH(F1207)&lt;7,AND(MONTH(F1207)=7,DAY(F1207)&lt;=25)),
MOD(SUM((E1207-1901)*365,259),260),
MOD(SUM((E1207-1900)*365,259),260))</f>
        <v>179</v>
      </c>
      <c r="N1207" s="390">
        <f>IF(AND(MONTH(F1207)=7,DAY(F1207)&gt;25),1,
ROUNDDOWN((SUM(VLOOKUP(MONTH(F1207),D暦変換用数値,2,FALSE),DAY(F1207))/28)+1,0))</f>
        <v>11</v>
      </c>
      <c r="O1207" s="205">
        <f>IF(AND(MONTH(F1207)=7,DAY(F1207)&gt;25),DAY(F1207)-25,
MOD((SUM(VLOOKUP(MONTH(F1207),D暦変換用数値,2,FALSE),DAY(F1207))),28)+1)</f>
        <v>25</v>
      </c>
      <c r="P1207" s="406">
        <f>IF(OR(MONTH(F1207)&lt;7,AND(MONTH(F1207)=7,DAY(F1207)&lt;=25)),
MOD(SUM((E1207-1901)*365,(N1207-1)*28,O1207,258),260),
MOD(SUM((E1207-1900)*365,(N1207-1)*28,O1207,258),260))</f>
        <v>223</v>
      </c>
      <c r="Q1207" s="374" t="str">
        <f>VLOOKUP(MOD(P1207,4),色,2,FALSE)</f>
        <v>青い</v>
      </c>
      <c r="R1207" s="292" t="str">
        <f>VLOOKUP(MOD(P1207,13),銀河の音,2,FALSE)</f>
        <v>月の</v>
      </c>
      <c r="S1207" s="385" t="str">
        <f>VLOOKUP(MOD(P1207,20),太陽の紋章,2,FALSE)</f>
        <v>夜</v>
      </c>
      <c r="T1207" s="98" t="s">
        <v>3736</v>
      </c>
    </row>
    <row r="1208" spans="1:20" ht="13.5" customHeight="1">
      <c r="A1208" s="50" t="str">
        <f>VLOOKUP(MOD(E1208,10),十干,2,FALSE)</f>
        <v>丁</v>
      </c>
      <c r="B1208" s="199" t="str">
        <f>VLOOKUP(MOD(E1208,12),十二支,3,FALSE)</f>
        <v xml:space="preserve">04 地 </v>
      </c>
      <c r="C1208" s="200" t="str">
        <f>VLOOKUP(F1208,星座,3,TRUE)</f>
        <v xml:space="preserve">03 水 </v>
      </c>
      <c r="D1208" s="531">
        <v>28281</v>
      </c>
      <c r="E1208" s="1">
        <f>IFERROR(YEAR(D1208),LEFT(D1208,4))</f>
        <v>1977</v>
      </c>
      <c r="F1208" s="1" t="str">
        <f>IF(ISTEXT(D1208),RIGHT(D1208,5),TEXT(D1208,"mm/dd"))</f>
        <v>06/05</v>
      </c>
      <c r="G1208" s="1">
        <f>SUM(MID(E1208,1,1),MID(E1208,2,1),MID(E1208,3,1),MID(E1208,4,1),MID(F1208,1,1),MID(F1208,2,1),MID(F1208,4,1),MID(F1208,5,1))</f>
        <v>35</v>
      </c>
      <c r="H1208" s="45">
        <f>IF(MOD(G1208,9)=0,9,MOD(G1208,9))</f>
        <v>8</v>
      </c>
      <c r="I1208" s="45" t="str">
        <f>IFERROR(MID("日月火水木金土",WEEKDAY(D1208),1),"")</f>
        <v>日</v>
      </c>
      <c r="J1208" s="304" t="s">
        <v>1388</v>
      </c>
      <c r="K1208" s="202" t="str">
        <f>VLOOKUP(F1208,石と花メイン,3,FALSE)</f>
        <v>◆紅玉</v>
      </c>
      <c r="L1208" s="297" t="str">
        <f>VLOOKUP(F1208,石と花メイン,4,FALSE)</f>
        <v>面高【花慈茹】</v>
      </c>
      <c r="M1208" s="393">
        <f>IF(OR(MONTH(F1208)&lt;7,AND(MONTH(F1208)=7,DAY(F1208)&lt;=25)),
MOD(SUM((E1208-1901)*365,259),260),
MOD(SUM((E1208-1900)*365,259),260))</f>
        <v>179</v>
      </c>
      <c r="N1208" s="390">
        <f>IF(AND(MONTH(F1208)=7,DAY(F1208)&gt;25),1,
ROUNDDOWN((SUM(VLOOKUP(MONTH(F1208),D暦変換用数値,2,FALSE),DAY(F1208))/28)+1,0))</f>
        <v>12</v>
      </c>
      <c r="O1208" s="205">
        <f>IF(AND(MONTH(F1208)=7,DAY(F1208)&gt;25),DAY(F1208)-25,
MOD((SUM(VLOOKUP(MONTH(F1208),D暦変換用数値,2,FALSE),DAY(F1208))),28)+1)</f>
        <v>7</v>
      </c>
      <c r="P1208" s="406">
        <f>IF(OR(MONTH(F1208)&lt;7,AND(MONTH(F1208)=7,DAY(F1208)&lt;=25)),
MOD(SUM((E1208-1901)*365,(N1208-1)*28,O1208,258),260),
MOD(SUM((E1208-1900)*365,(N1208-1)*28,O1208,258),260))</f>
        <v>233</v>
      </c>
      <c r="Q1208" s="372" t="str">
        <f>VLOOKUP(MOD(P1208,4),色,2,FALSE)</f>
        <v>赤い</v>
      </c>
      <c r="R1208" s="290" t="str">
        <f>VLOOKUP(MOD(P1208,13),銀河の音,2,FALSE)</f>
        <v>水晶の</v>
      </c>
      <c r="S1208" s="383" t="str">
        <f>VLOOKUP(MOD(P1208,20),太陽の紋章,2,FALSE)</f>
        <v>空歩く者</v>
      </c>
      <c r="T1208" s="98" t="s">
        <v>3736</v>
      </c>
    </row>
    <row r="1209" spans="1:20" ht="13.5" customHeight="1">
      <c r="A1209" s="50" t="str">
        <f>VLOOKUP(MOD(E1209,10),十干,2,FALSE)</f>
        <v>丁</v>
      </c>
      <c r="B1209" s="199" t="str">
        <f>VLOOKUP(MOD(E1209,12),十二支,3,FALSE)</f>
        <v xml:space="preserve">04 地 </v>
      </c>
      <c r="C1209" s="200" t="str">
        <f>VLOOKUP(F1209,星座,3,TRUE)</f>
        <v xml:space="preserve">03 水 </v>
      </c>
      <c r="D1209" s="531">
        <v>28283</v>
      </c>
      <c r="E1209" s="1">
        <f>IFERROR(YEAR(D1209),LEFT(D1209,4))</f>
        <v>1977</v>
      </c>
      <c r="F1209" s="1" t="str">
        <f>IF(ISTEXT(D1209),RIGHT(D1209,5),TEXT(D1209,"mm/dd"))</f>
        <v>06/07</v>
      </c>
      <c r="G1209" s="1">
        <f>SUM(MID(E1209,1,1),MID(E1209,2,1),MID(E1209,3,1),MID(E1209,4,1),MID(F1209,1,1),MID(F1209,2,1),MID(F1209,4,1),MID(F1209,5,1))</f>
        <v>37</v>
      </c>
      <c r="H1209" s="45">
        <f>IF(MOD(G1209,9)=0,9,MOD(G1209,9))</f>
        <v>1</v>
      </c>
      <c r="I1209" s="45" t="str">
        <f>IFERROR(MID("日月火水木金土",WEEKDAY(D1209),1),"")</f>
        <v>火</v>
      </c>
      <c r="J1209" s="304" t="s">
        <v>1389</v>
      </c>
      <c r="K1209" s="202" t="str">
        <f>VLOOKUP(F1209,石と花メイン,3,FALSE)</f>
        <v>◆翠玉</v>
      </c>
      <c r="L1209" s="297" t="str">
        <f>VLOOKUP(F1209,石と花メイン,4,FALSE)</f>
        <v>梔子【ガーデニア】</v>
      </c>
      <c r="M1209" s="393">
        <f>IF(OR(MONTH(F1209)&lt;7,AND(MONTH(F1209)=7,DAY(F1209)&lt;=25)),
MOD(SUM((E1209-1901)*365,259),260),
MOD(SUM((E1209-1900)*365,259),260))</f>
        <v>179</v>
      </c>
      <c r="N1209" s="390">
        <f>IF(AND(MONTH(F1209)=7,DAY(F1209)&gt;25),1,
ROUNDDOWN((SUM(VLOOKUP(MONTH(F1209),D暦変換用数値,2,FALSE),DAY(F1209))/28)+1,0))</f>
        <v>12</v>
      </c>
      <c r="O1209" s="205">
        <f>IF(AND(MONTH(F1209)=7,DAY(F1209)&gt;25),DAY(F1209)-25,
MOD((SUM(VLOOKUP(MONTH(F1209),D暦変換用数値,2,FALSE),DAY(F1209))),28)+1)</f>
        <v>9</v>
      </c>
      <c r="P1209" s="406">
        <f>IF(OR(MONTH(F1209)&lt;7,AND(MONTH(F1209)=7,DAY(F1209)&lt;=25)),
MOD(SUM((E1209-1901)*365,(N1209-1)*28,O1209,258),260),
MOD(SUM((E1209-1900)*365,(N1209-1)*28,O1209,258),260))</f>
        <v>235</v>
      </c>
      <c r="Q1209" s="374" t="str">
        <f>VLOOKUP(MOD(P1209,4),色,2,FALSE)</f>
        <v>青い</v>
      </c>
      <c r="R1209" s="292" t="str">
        <f>VLOOKUP(MOD(P1209,13),銀河の音,2,FALSE)</f>
        <v>磁気の</v>
      </c>
      <c r="S1209" s="385" t="str">
        <f>VLOOKUP(MOD(P1209,20),太陽の紋章,2,FALSE)</f>
        <v>鷲</v>
      </c>
      <c r="T1209" s="98" t="s">
        <v>3736</v>
      </c>
    </row>
    <row r="1210" spans="1:20" ht="13.5" customHeight="1">
      <c r="A1210" s="50" t="str">
        <f>VLOOKUP(MOD(E1210,10),十干,2,FALSE)</f>
        <v>丁</v>
      </c>
      <c r="B1210" s="199" t="str">
        <f>VLOOKUP(MOD(E1210,12),十二支,3,FALSE)</f>
        <v xml:space="preserve">04 地 </v>
      </c>
      <c r="C1210" s="200" t="str">
        <f>VLOOKUP(F1210,星座,3,TRUE)</f>
        <v xml:space="preserve">03 水 </v>
      </c>
      <c r="D1210" s="531">
        <v>28286</v>
      </c>
      <c r="E1210" s="1">
        <f>IFERROR(YEAR(D1210),LEFT(D1210,4))</f>
        <v>1977</v>
      </c>
      <c r="F1210" s="1" t="str">
        <f>IF(ISTEXT(D1210),RIGHT(D1210,5),TEXT(D1210,"mm/dd"))</f>
        <v>06/10</v>
      </c>
      <c r="G1210" s="1">
        <f>SUM(MID(E1210,1,1),MID(E1210,2,1),MID(E1210,3,1),MID(E1210,4,1),MID(F1210,1,1),MID(F1210,2,1),MID(F1210,4,1),MID(F1210,5,1))</f>
        <v>31</v>
      </c>
      <c r="H1210" s="45">
        <f>IF(MOD(G1210,9)=0,9,MOD(G1210,9))</f>
        <v>4</v>
      </c>
      <c r="I1210" s="45" t="str">
        <f>IFERROR(MID("日月火水木金土",WEEKDAY(D1210),1),"")</f>
        <v>金</v>
      </c>
      <c r="J1210" s="304" t="s">
        <v>1390</v>
      </c>
      <c r="K1210" s="202" t="str">
        <f>VLOOKUP(F1210,石と花メイン,3,FALSE)</f>
        <v>◆黄玉</v>
      </c>
      <c r="L1210" s="297" t="str">
        <f>VLOOKUP(F1210,石と花メイン,4,FALSE)</f>
        <v>美女撫子【アメリカ撫子】</v>
      </c>
      <c r="M1210" s="393">
        <f>IF(OR(MONTH(F1210)&lt;7,AND(MONTH(F1210)=7,DAY(F1210)&lt;=25)),
MOD(SUM((E1210-1901)*365,259),260),
MOD(SUM((E1210-1900)*365,259),260))</f>
        <v>179</v>
      </c>
      <c r="N1210" s="390">
        <f>IF(AND(MONTH(F1210)=7,DAY(F1210)&gt;25),1,
ROUNDDOWN((SUM(VLOOKUP(MONTH(F1210),D暦変換用数値,2,FALSE),DAY(F1210))/28)+1,0))</f>
        <v>12</v>
      </c>
      <c r="O1210" s="205">
        <f>IF(AND(MONTH(F1210)=7,DAY(F1210)&gt;25),DAY(F1210)-25,
MOD((SUM(VLOOKUP(MONTH(F1210),D暦変換用数値,2,FALSE),DAY(F1210))),28)+1)</f>
        <v>12</v>
      </c>
      <c r="P1210" s="406">
        <f>IF(OR(MONTH(F1210)&lt;7,AND(MONTH(F1210)=7,DAY(F1210)&lt;=25)),
MOD(SUM((E1210-1901)*365,(N1210-1)*28,O1210,258),260),
MOD(SUM((E1210-1900)*365,(N1210-1)*28,O1210,258),260))</f>
        <v>238</v>
      </c>
      <c r="Q1210" s="375" t="str">
        <f>VLOOKUP(MOD(P1210,4),色,2,FALSE)</f>
        <v>白い</v>
      </c>
      <c r="R1210" s="293" t="str">
        <f>VLOOKUP(MOD(P1210,13),銀河の音,2,FALSE)</f>
        <v>自己存在の</v>
      </c>
      <c r="S1210" s="386" t="str">
        <f>VLOOKUP(MOD(P1210,20),太陽の紋章,2,FALSE)</f>
        <v>鏡</v>
      </c>
      <c r="T1210" s="98" t="s">
        <v>3736</v>
      </c>
    </row>
    <row r="1211" spans="1:20" ht="13.5" customHeight="1">
      <c r="A1211" s="50" t="str">
        <f>VLOOKUP(MOD(E1211,10),十干,2,FALSE)</f>
        <v>丁</v>
      </c>
      <c r="B1211" s="199" t="str">
        <f>VLOOKUP(MOD(E1211,12),十二支,3,FALSE)</f>
        <v xml:space="preserve">04 地 </v>
      </c>
      <c r="C1211" s="200" t="str">
        <f>VLOOKUP(F1211,星座,3,TRUE)</f>
        <v xml:space="preserve">03 水 </v>
      </c>
      <c r="D1211" s="531">
        <v>28287</v>
      </c>
      <c r="E1211" s="1">
        <f>IFERROR(YEAR(D1211),LEFT(D1211,4))</f>
        <v>1977</v>
      </c>
      <c r="F1211" s="1" t="str">
        <f>IF(ISTEXT(D1211),RIGHT(D1211,5),TEXT(D1211,"mm/dd"))</f>
        <v>06/11</v>
      </c>
      <c r="G1211" s="1">
        <f>SUM(MID(E1211,1,1),MID(E1211,2,1),MID(E1211,3,1),MID(E1211,4,1),MID(F1211,1,1),MID(F1211,2,1),MID(F1211,4,1),MID(F1211,5,1))</f>
        <v>32</v>
      </c>
      <c r="H1211" s="45">
        <f>IF(MOD(G1211,9)=0,9,MOD(G1211,9))</f>
        <v>5</v>
      </c>
      <c r="I1211" s="45" t="str">
        <f>IFERROR(MID("日月火水木金土",WEEKDAY(D1211),1),"")</f>
        <v>土</v>
      </c>
      <c r="J1211" s="304" t="s">
        <v>1391</v>
      </c>
      <c r="K1211" s="202" t="str">
        <f>VLOOKUP(F1211,石と花メイン,3,FALSE)</f>
        <v>◇金剛石</v>
      </c>
      <c r="L1211" s="297" t="str">
        <f>VLOOKUP(F1211,石と花メイン,4,FALSE)</f>
        <v>アガパンサス【紫君子蘭】</v>
      </c>
      <c r="M1211" s="393">
        <f>IF(OR(MONTH(F1211)&lt;7,AND(MONTH(F1211)=7,DAY(F1211)&lt;=25)),
MOD(SUM((E1211-1901)*365,259),260),
MOD(SUM((E1211-1900)*365,259),260))</f>
        <v>179</v>
      </c>
      <c r="N1211" s="390">
        <f>IF(AND(MONTH(F1211)=7,DAY(F1211)&gt;25),1,
ROUNDDOWN((SUM(VLOOKUP(MONTH(F1211),D暦変換用数値,2,FALSE),DAY(F1211))/28)+1,0))</f>
        <v>12</v>
      </c>
      <c r="O1211" s="205">
        <f>IF(AND(MONTH(F1211)=7,DAY(F1211)&gt;25),DAY(F1211)-25,
MOD((SUM(VLOOKUP(MONTH(F1211),D暦変換用数値,2,FALSE),DAY(F1211))),28)+1)</f>
        <v>13</v>
      </c>
      <c r="P1211" s="406">
        <f>IF(OR(MONTH(F1211)&lt;7,AND(MONTH(F1211)=7,DAY(F1211)&lt;=25)),
MOD(SUM((E1211-1901)*365,(N1211-1)*28,O1211,258),260),
MOD(SUM((E1211-1900)*365,(N1211-1)*28,O1211,258),260))</f>
        <v>239</v>
      </c>
      <c r="Q1211" s="374" t="str">
        <f>VLOOKUP(MOD(P1211,4),色,2,FALSE)</f>
        <v>青い</v>
      </c>
      <c r="R1211" s="292" t="str">
        <f>VLOOKUP(MOD(P1211,13),銀河の音,2,FALSE)</f>
        <v>倍音の</v>
      </c>
      <c r="S1211" s="385" t="str">
        <f>VLOOKUP(MOD(P1211,20),太陽の紋章,2,FALSE)</f>
        <v>嵐</v>
      </c>
      <c r="T1211" s="98" t="s">
        <v>3736</v>
      </c>
    </row>
    <row r="1212" spans="1:20" ht="13.5" customHeight="1">
      <c r="A1212" s="282" t="str">
        <f>VLOOKUP(MOD(E1212,10),十干,2,FALSE)</f>
        <v>辛</v>
      </c>
      <c r="B1212" s="283" t="str">
        <f>VLOOKUP(MOD(E1212,12),十二支,3,FALSE)</f>
        <v xml:space="preserve">04 地 </v>
      </c>
      <c r="C1212" s="284" t="str">
        <f>VLOOKUP(F1212,星座,3,TRUE)</f>
        <v xml:space="preserve">03 水 </v>
      </c>
      <c r="D1212" s="533">
        <v>37035</v>
      </c>
      <c r="E1212" s="83">
        <f>IFERROR(YEAR(D1212),LEFT(D1212,4))</f>
        <v>2001</v>
      </c>
      <c r="F1212" s="83" t="str">
        <f>IF(ISTEXT(D1212),RIGHT(D1212,5),TEXT(D1212,"mm/dd"))</f>
        <v>05/24</v>
      </c>
      <c r="G1212" s="83">
        <f>SUM(MID(E1212,1,1),MID(E1212,2,1),MID(E1212,3,1),MID(E1212,4,1),MID(F1212,1,1),MID(F1212,2,1),MID(F1212,4,1),MID(F1212,5,1))</f>
        <v>14</v>
      </c>
      <c r="H1212" s="83">
        <f>IF(MOD(G1212,9)=0,9,MOD(G1212,9))</f>
        <v>5</v>
      </c>
      <c r="I1212" s="83" t="str">
        <f>IFERROR(MID("日月火水木金土",WEEKDAY(D1212),1),"")</f>
        <v>木</v>
      </c>
      <c r="J1212" s="303" t="s">
        <v>1822</v>
      </c>
      <c r="K1212" s="87" t="str">
        <f>VLOOKUP(F1212,石と花メイン,3,FALSE)</f>
        <v>◆青玉</v>
      </c>
      <c r="L1212" s="296" t="str">
        <f>VLOOKUP(F1212,石と花メイン,4,FALSE)</f>
        <v>ヘリオトロープ【木立瑠璃草】</v>
      </c>
      <c r="M1212" s="392">
        <f>IF(OR(MONTH(F1212)&lt;7,AND(MONTH(F1212)=7,DAY(F1212)&lt;=25)),
MOD(SUM((E1212-1901)*365,259),260),
MOD(SUM((E1212-1900)*365,259),260))</f>
        <v>99</v>
      </c>
      <c r="N1212" s="330">
        <f>IF(AND(MONTH(F1212)=7,DAY(F1212)&gt;25),1,
ROUNDDOWN((SUM(VLOOKUP(MONTH(F1212),D暦変換用数値,2,FALSE),DAY(F1212))/28)+1,0))</f>
        <v>11</v>
      </c>
      <c r="O1212" s="84">
        <f>IF(AND(MONTH(F1212)=7,DAY(F1212)&gt;25),DAY(F1212)-25,
MOD((SUM(VLOOKUP(MONTH(F1212),D暦変換用数値,2,FALSE),DAY(F1212))),28)+1)</f>
        <v>23</v>
      </c>
      <c r="P1212" s="405">
        <f>IF(OR(MONTH(F1212)&lt;7,AND(MONTH(F1212)=7,DAY(F1212)&lt;=25)),
MOD(SUM((E1212-1901)*365,(N1212-1)*28,O1212,258),260),
MOD(SUM((E1212-1900)*365,(N1212-1)*28,O1212,258),260))</f>
        <v>141</v>
      </c>
      <c r="Q1212" s="371" t="str">
        <f>VLOOKUP(MOD(P1212,4),色,2,FALSE)</f>
        <v>赤い</v>
      </c>
      <c r="R1212" s="289" t="str">
        <f>VLOOKUP(MOD(P1212,13),銀河の音,2,FALSE)</f>
        <v>スペクトルの</v>
      </c>
      <c r="S1212" s="382" t="str">
        <f>VLOOKUP(MOD(P1212,20),太陽の紋章,2,FALSE)</f>
        <v>竜</v>
      </c>
      <c r="T1212" s="100" t="s">
        <v>5920</v>
      </c>
    </row>
    <row r="1213" spans="1:20" ht="13.5" customHeight="1">
      <c r="A1213" s="282" t="str">
        <f>VLOOKUP(MOD(E1213,10),十干,2,FALSE)</f>
        <v>辛</v>
      </c>
      <c r="B1213" s="283" t="str">
        <f>VLOOKUP(MOD(E1213,12),十二支,3,FALSE)</f>
        <v xml:space="preserve">04 地 </v>
      </c>
      <c r="C1213" s="284" t="str">
        <f>VLOOKUP(F1213,星座,3,TRUE)</f>
        <v xml:space="preserve">03 水 </v>
      </c>
      <c r="D1213" s="533">
        <v>37053</v>
      </c>
      <c r="E1213" s="83">
        <f>IFERROR(YEAR(D1213),LEFT(D1213,4))</f>
        <v>2001</v>
      </c>
      <c r="F1213" s="83" t="str">
        <f>IF(ISTEXT(D1213),RIGHT(D1213,5),TEXT(D1213,"mm/dd"))</f>
        <v>06/11</v>
      </c>
      <c r="G1213" s="83">
        <f>SUM(MID(E1213,1,1),MID(E1213,2,1),MID(E1213,3,1),MID(E1213,4,1),MID(F1213,1,1),MID(F1213,2,1),MID(F1213,4,1),MID(F1213,5,1))</f>
        <v>11</v>
      </c>
      <c r="H1213" s="83">
        <f>IF(MOD(G1213,9)=0,9,MOD(G1213,9))</f>
        <v>2</v>
      </c>
      <c r="I1213" s="83" t="str">
        <f>IFERROR(MID("日月火水木金土",WEEKDAY(D1213),1),"")</f>
        <v>月</v>
      </c>
      <c r="J1213" s="303" t="s">
        <v>1823</v>
      </c>
      <c r="K1213" s="87" t="str">
        <f>VLOOKUP(F1213,石と花メイン,3,FALSE)</f>
        <v>◇金剛石</v>
      </c>
      <c r="L1213" s="296" t="str">
        <f>VLOOKUP(F1213,石と花メイン,4,FALSE)</f>
        <v>アガパンサス【紫君子蘭】</v>
      </c>
      <c r="M1213" s="392">
        <f>IF(OR(MONTH(F1213)&lt;7,AND(MONTH(F1213)=7,DAY(F1213)&lt;=25)),
MOD(SUM((E1213-1901)*365,259),260),
MOD(SUM((E1213-1900)*365,259),260))</f>
        <v>99</v>
      </c>
      <c r="N1213" s="330">
        <f>IF(AND(MONTH(F1213)=7,DAY(F1213)&gt;25),1,
ROUNDDOWN((SUM(VLOOKUP(MONTH(F1213),D暦変換用数値,2,FALSE),DAY(F1213))/28)+1,0))</f>
        <v>12</v>
      </c>
      <c r="O1213" s="84">
        <f>IF(AND(MONTH(F1213)=7,DAY(F1213)&gt;25),DAY(F1213)-25,
MOD((SUM(VLOOKUP(MONTH(F1213),D暦変換用数値,2,FALSE),DAY(F1213))),28)+1)</f>
        <v>13</v>
      </c>
      <c r="P1213" s="405">
        <f>IF(OR(MONTH(F1213)&lt;7,AND(MONTH(F1213)=7,DAY(F1213)&lt;=25)),
MOD(SUM((E1213-1901)*365,(N1213-1)*28,O1213,258),260),
MOD(SUM((E1213-1900)*365,(N1213-1)*28,O1213,258),260))</f>
        <v>159</v>
      </c>
      <c r="Q1213" s="371" t="str">
        <f>VLOOKUP(MOD(P1213,4),色,2,FALSE)</f>
        <v>青い</v>
      </c>
      <c r="R1213" s="289" t="str">
        <f>VLOOKUP(MOD(P1213,13),銀河の音,2,FALSE)</f>
        <v>電気の</v>
      </c>
      <c r="S1213" s="382" t="str">
        <f>VLOOKUP(MOD(P1213,20),太陽の紋章,2,FALSE)</f>
        <v>嵐</v>
      </c>
      <c r="T1213" s="92" t="s">
        <v>6137</v>
      </c>
    </row>
    <row r="1214" spans="1:20" ht="13.5" customHeight="1">
      <c r="A1214" s="50" t="str">
        <f>VLOOKUP(MOD(E1214,10),十干,2,FALSE)</f>
        <v>辛</v>
      </c>
      <c r="B1214" s="199" t="str">
        <f>VLOOKUP(MOD(E1214,12),十二支,3,FALSE)</f>
        <v xml:space="preserve">04 地 </v>
      </c>
      <c r="C1214" s="200" t="str">
        <f>VLOOKUP(F1214,星座,3,TRUE)</f>
        <v xml:space="preserve">03 水 </v>
      </c>
      <c r="D1214" s="531">
        <v>37061</v>
      </c>
      <c r="E1214" s="1">
        <f>IFERROR(YEAR(D1214),LEFT(D1214,4))</f>
        <v>2001</v>
      </c>
      <c r="F1214" s="1" t="str">
        <f>IF(ISTEXT(D1214),RIGHT(D1214,5),TEXT(D1214,"mm/dd"))</f>
        <v>06/19</v>
      </c>
      <c r="G1214" s="1">
        <f>SUM(MID(E1214,1,1),MID(E1214,2,1),MID(E1214,3,1),MID(E1214,4,1),MID(F1214,1,1),MID(F1214,2,1),MID(F1214,4,1),MID(F1214,5,1))</f>
        <v>19</v>
      </c>
      <c r="H1214" s="45">
        <f>IF(MOD(G1214,9)=0,9,MOD(G1214,9))</f>
        <v>1</v>
      </c>
      <c r="I1214" s="45" t="str">
        <f>IFERROR(MID("日月火水木金土",WEEKDAY(D1214),1),"")</f>
        <v>火</v>
      </c>
      <c r="J1214" s="304" t="s">
        <v>1392</v>
      </c>
      <c r="K1214" s="202" t="str">
        <f>VLOOKUP(F1214,石と花メイン,3,FALSE)</f>
        <v>□水晶</v>
      </c>
      <c r="L1214" s="297" t="str">
        <f>VLOOKUP(F1214,石と花メイン,4,FALSE)</f>
        <v>イキシア【槍水仙】</v>
      </c>
      <c r="M1214" s="393">
        <f>IF(OR(MONTH(F1214)&lt;7,AND(MONTH(F1214)=7,DAY(F1214)&lt;=25)),
MOD(SUM((E1214-1901)*365,259),260),
MOD(SUM((E1214-1900)*365,259),260))</f>
        <v>99</v>
      </c>
      <c r="N1214" s="390">
        <f>IF(AND(MONTH(F1214)=7,DAY(F1214)&gt;25),1,
ROUNDDOWN((SUM(VLOOKUP(MONTH(F1214),D暦変換用数値,2,FALSE),DAY(F1214))/28)+1,0))</f>
        <v>12</v>
      </c>
      <c r="O1214" s="205">
        <f>IF(AND(MONTH(F1214)=7,DAY(F1214)&gt;25),DAY(F1214)-25,
MOD((SUM(VLOOKUP(MONTH(F1214),D暦変換用数値,2,FALSE),DAY(F1214))),28)+1)</f>
        <v>21</v>
      </c>
      <c r="P1214" s="406">
        <f>IF(OR(MONTH(F1214)&lt;7,AND(MONTH(F1214)=7,DAY(F1214)&lt;=25)),
MOD(SUM((E1214-1901)*365,(N1214-1)*28,O1214,258),260),
MOD(SUM((E1214-1900)*365,(N1214-1)*28,O1214,258),260))</f>
        <v>167</v>
      </c>
      <c r="Q1214" s="374" t="str">
        <f>VLOOKUP(MOD(P1214,4),色,2,FALSE)</f>
        <v>青い</v>
      </c>
      <c r="R1214" s="292" t="str">
        <f>VLOOKUP(MOD(P1214,13),銀河の音,2,FALSE)</f>
        <v>スペクトルの</v>
      </c>
      <c r="S1214" s="385" t="str">
        <f>VLOOKUP(MOD(P1214,20),太陽の紋章,2,FALSE)</f>
        <v>手</v>
      </c>
      <c r="T1214" s="97" t="s">
        <v>5873</v>
      </c>
    </row>
    <row r="1215" spans="1:20" ht="13.5" customHeight="1">
      <c r="A1215" s="285" t="str">
        <f>VLOOKUP(MOD(E1215,10),十干,2,FALSE)</f>
        <v>癸</v>
      </c>
      <c r="B1215" s="283" t="str">
        <f>VLOOKUP(MOD(E1215,12),十二支,3,FALSE)</f>
        <v xml:space="preserve">04 地 </v>
      </c>
      <c r="C1215" s="284" t="str">
        <f>VLOOKUP(F1215,星座,3,TRUE)</f>
        <v xml:space="preserve">03 水 </v>
      </c>
      <c r="D1215" s="533">
        <v>41417</v>
      </c>
      <c r="E1215" s="83">
        <f>IFERROR(YEAR(D1215),LEFT(D1215,4))</f>
        <v>2013</v>
      </c>
      <c r="F1215" s="539" t="str">
        <f>IF(ISTEXT(D1215),RIGHT(D1215,5),TEXT(D1215,"mm/dd"))</f>
        <v>05/23</v>
      </c>
      <c r="G1215" s="83">
        <f>SUM(MID(E1215,1,1),MID(E1215,2,1),MID(E1215,3,1),MID(E1215,4,1),MID(F1215,1,1),MID(F1215,2,1),MID(F1215,4,1),MID(F1215,5,1))</f>
        <v>16</v>
      </c>
      <c r="H1215" s="83">
        <f>IF(MOD(G1215,9)=0,9,MOD(G1215,9))</f>
        <v>7</v>
      </c>
      <c r="I1215" s="83" t="str">
        <f>IFERROR(MID("日月火水木金土",WEEKDAY(D1215),1),"")</f>
        <v>木</v>
      </c>
      <c r="J1215" s="308" t="s">
        <v>9024</v>
      </c>
      <c r="K1215" s="330" t="str">
        <f>VLOOKUP(F1215,石と花メイン,3,FALSE)</f>
        <v>◆猫目石</v>
      </c>
      <c r="L1215" s="296" t="str">
        <f>VLOOKUP(F1215,石と花メイン,4,FALSE)</f>
        <v>カラー【和蘭海芋】</v>
      </c>
      <c r="M1215" s="392">
        <f>IF(OR(MONTH(F1215)&lt;7,AND(MONTH(F1215)=7,DAY(F1215)&lt;=25)),
MOD(SUM((E1215-1901)*365,259),260),
MOD(SUM((E1215-1900)*365,259),260))</f>
        <v>59</v>
      </c>
      <c r="N1215" s="330">
        <f>IF(AND(MONTH(F1215)=7,DAY(F1215)&gt;25),1,
ROUNDDOWN((SUM(VLOOKUP(MONTH(F1215),D暦変換用数値,2,FALSE),DAY(F1215))/28)+1,0))</f>
        <v>11</v>
      </c>
      <c r="O1215" s="84">
        <f>IF(AND(MONTH(F1215)=7,DAY(F1215)&gt;25),DAY(F1215)-25,
MOD((SUM(VLOOKUP(MONTH(F1215),D暦変換用数値,2,FALSE),DAY(F1215))),28)+1)</f>
        <v>22</v>
      </c>
      <c r="P1215" s="405">
        <f>IF(OR(MONTH(F1215)&lt;7,AND(MONTH(F1215)=7,DAY(F1215)&lt;=25)),
MOD(SUM((E1215-1901)*365,(N1215-1)*28,O1215,258),260),
MOD(SUM((E1215-1900)*365,(N1215-1)*28,O1215,258),260))</f>
        <v>100</v>
      </c>
      <c r="Q1215" s="371" t="str">
        <f>VLOOKUP(MOD(P1215,4),色,2,FALSE)</f>
        <v>黄色い</v>
      </c>
      <c r="R1215" s="289" t="str">
        <f>VLOOKUP(MOD(P1215,13),銀河の音,2,FALSE)</f>
        <v>太陽の</v>
      </c>
      <c r="S1215" s="382" t="str">
        <f>VLOOKUP(MOD(P1215,20),太陽の紋章,2,FALSE)</f>
        <v>太陽</v>
      </c>
      <c r="T1215" s="95" t="s">
        <v>9025</v>
      </c>
    </row>
    <row r="1216" spans="1:20" ht="13.5" customHeight="1">
      <c r="A1216" s="285" t="str">
        <f>VLOOKUP(MOD(E1216,10),十干,2,FALSE)</f>
        <v>癸</v>
      </c>
      <c r="B1216" s="283" t="str">
        <f>VLOOKUP(MOD(E1216,12),十二支,3,FALSE)</f>
        <v xml:space="preserve">04 地 </v>
      </c>
      <c r="C1216" s="284" t="str">
        <f>VLOOKUP(F1216,星座,3,TRUE)</f>
        <v xml:space="preserve">03 水 </v>
      </c>
      <c r="D1216" s="533">
        <v>41431</v>
      </c>
      <c r="E1216" s="83">
        <f>IFERROR(YEAR(D1216),LEFT(D1216,4))</f>
        <v>2013</v>
      </c>
      <c r="F1216" s="539" t="str">
        <f>IF(ISTEXT(D1216),RIGHT(D1216,5),TEXT(D1216,"mm/dd"))</f>
        <v>06/06</v>
      </c>
      <c r="G1216" s="83">
        <f>SUM(MID(E1216,1,1),MID(E1216,2,1),MID(E1216,3,1),MID(E1216,4,1),MID(F1216,1,1),MID(F1216,2,1),MID(F1216,4,1),MID(F1216,5,1))</f>
        <v>18</v>
      </c>
      <c r="H1216" s="83">
        <f>IF(MOD(G1216,9)=0,9,MOD(G1216,9))</f>
        <v>9</v>
      </c>
      <c r="I1216" s="83" t="str">
        <f>IFERROR(MID("日月火水木金土",WEEKDAY(D1216),1),"")</f>
        <v>木</v>
      </c>
      <c r="J1216" s="308" t="s">
        <v>9146</v>
      </c>
      <c r="K1216" s="330" t="str">
        <f>VLOOKUP(F1216,石と花メイン,3,FALSE)</f>
        <v>■瑪瑙</v>
      </c>
      <c r="L1216" s="296" t="str">
        <f>VLOOKUP(F1216,石と花メイン,4,FALSE)</f>
        <v>文目/菖蒲【アイリス】</v>
      </c>
      <c r="M1216" s="392">
        <f>IF(OR(MONTH(F1216)&lt;7,AND(MONTH(F1216)=7,DAY(F1216)&lt;=25)),
MOD(SUM((E1216-1901)*365,259),260),
MOD(SUM((E1216-1900)*365,259),260))</f>
        <v>59</v>
      </c>
      <c r="N1216" s="330">
        <f>IF(AND(MONTH(F1216)=7,DAY(F1216)&gt;25),1,
ROUNDDOWN((SUM(VLOOKUP(MONTH(F1216),D暦変換用数値,2,FALSE),DAY(F1216))/28)+1,0))</f>
        <v>12</v>
      </c>
      <c r="O1216" s="84">
        <f>IF(AND(MONTH(F1216)=7,DAY(F1216)&gt;25),DAY(F1216)-25,
MOD((SUM(VLOOKUP(MONTH(F1216),D暦変換用数値,2,FALSE),DAY(F1216))),28)+1)</f>
        <v>8</v>
      </c>
      <c r="P1216" s="405">
        <f>IF(OR(MONTH(F1216)&lt;7,AND(MONTH(F1216)=7,DAY(F1216)&lt;=25)),
MOD(SUM((E1216-1901)*365,(N1216-1)*28,O1216,258),260),
MOD(SUM((E1216-1900)*365,(N1216-1)*28,O1216,258),260))</f>
        <v>114</v>
      </c>
      <c r="Q1216" s="371" t="str">
        <f>VLOOKUP(MOD(P1216,4),色,2,FALSE)</f>
        <v>白い</v>
      </c>
      <c r="R1216" s="289" t="str">
        <f>VLOOKUP(MOD(P1216,13),銀河の音,2,FALSE)</f>
        <v>惑星の</v>
      </c>
      <c r="S1216" s="382" t="str">
        <f>VLOOKUP(MOD(P1216,20),太陽の紋章,2,FALSE)</f>
        <v>魔法使い</v>
      </c>
      <c r="T1216" s="338"/>
    </row>
    <row r="1217" spans="1:20" ht="13.5" customHeight="1">
      <c r="A1217" s="50" t="str">
        <f>VLOOKUP(MOD(E1217,10),十干,2,FALSE)</f>
        <v>乙</v>
      </c>
      <c r="B1217" s="199" t="str">
        <f>VLOOKUP(MOD(E1217,12),十二支,3,FALSE)</f>
        <v xml:space="preserve">04 地 </v>
      </c>
      <c r="C1217" s="200" t="str">
        <f>VLOOKUP(F1217,星座,3,TRUE)</f>
        <v xml:space="preserve">05 土 </v>
      </c>
      <c r="D1217" s="531">
        <v>1841</v>
      </c>
      <c r="E1217" s="1">
        <f>IFERROR(YEAR(D1217),LEFT(D1217,4))</f>
        <v>1905</v>
      </c>
      <c r="F1217" s="1" t="str">
        <f>IF(ISTEXT(D1217),RIGHT(D1217,5),TEXT(D1217,"mm/dd"))</f>
        <v>01/14</v>
      </c>
      <c r="G1217" s="1">
        <f>SUM(MID(E1217,1,1),MID(E1217,2,1),MID(E1217,3,1),MID(E1217,4,1),MID(F1217,1,1),MID(F1217,2,1),MID(F1217,4,1),MID(F1217,5,1))</f>
        <v>21</v>
      </c>
      <c r="H1217" s="45">
        <f>IF(MOD(G1217,9)=0,9,MOD(G1217,9))</f>
        <v>3</v>
      </c>
      <c r="I1217" s="45" t="str">
        <f>IFERROR(MID("日月火水木金土",WEEKDAY(D1217),1),"")</f>
        <v>土</v>
      </c>
      <c r="J1217" s="304" t="s">
        <v>6354</v>
      </c>
      <c r="K1217" s="202" t="str">
        <f>VLOOKUP(F1217,石と花メイン,3,FALSE)</f>
        <v>◆黄玉</v>
      </c>
      <c r="L1217" s="297" t="str">
        <f>VLOOKUP(F1217,石と花メイン,4,FALSE)</f>
        <v>シンビジウム【春蘭】</v>
      </c>
      <c r="M1217" s="393">
        <f>IF(OR(MONTH(F1217)&lt;7,AND(MONTH(F1217)=7,DAY(F1217)&lt;=25)),
MOD(SUM((E1217-1901)*365,259),260),
MOD(SUM((E1217-1900)*365,259),260))</f>
        <v>159</v>
      </c>
      <c r="N1217" s="390">
        <f>IF(AND(MONTH(F1217)=7,DAY(F1217)&gt;25),1,
ROUNDDOWN((SUM(VLOOKUP(MONTH(F1217),D暦変換用数値,2,FALSE),DAY(F1217))/28)+1,0))</f>
        <v>7</v>
      </c>
      <c r="O1217" s="205">
        <f>IF(AND(MONTH(F1217)=7,DAY(F1217)&gt;25),DAY(F1217)-25,
MOD((SUM(VLOOKUP(MONTH(F1217),D暦変換用数値,2,FALSE),DAY(F1217))),28)+1)</f>
        <v>5</v>
      </c>
      <c r="P1217" s="406">
        <f>IF(OR(MONTH(F1217)&lt;7,AND(MONTH(F1217)=7,DAY(F1217)&lt;=25)),
MOD(SUM((E1217-1901)*365,(N1217-1)*28,O1217,258),260),
MOD(SUM((E1217-1900)*365,(N1217-1)*28,O1217,258),260))</f>
        <v>71</v>
      </c>
      <c r="Q1217" s="374" t="str">
        <f>VLOOKUP(MOD(P1217,4),色,2,FALSE)</f>
        <v>青い</v>
      </c>
      <c r="R1217" s="292" t="str">
        <f>VLOOKUP(MOD(P1217,13),銀河の音,2,FALSE)</f>
        <v>律動の</v>
      </c>
      <c r="S1217" s="385" t="str">
        <f>VLOOKUP(MOD(P1217,20),太陽の紋章,2,FALSE)</f>
        <v>猿</v>
      </c>
      <c r="T1217" s="99" t="s">
        <v>136</v>
      </c>
    </row>
    <row r="1218" spans="1:20" ht="13.5" customHeight="1">
      <c r="A1218" s="50" t="str">
        <f>VLOOKUP(MOD(E1218,10),十干,2,FALSE)</f>
        <v>己</v>
      </c>
      <c r="B1218" s="199" t="str">
        <f>VLOOKUP(MOD(E1218,12),十二支,3,FALSE)</f>
        <v xml:space="preserve">04 地 </v>
      </c>
      <c r="C1218" s="200" t="str">
        <f>VLOOKUP(F1218,星座,3,TRUE)</f>
        <v xml:space="preserve">05 土 </v>
      </c>
      <c r="D1218" s="531">
        <v>10594</v>
      </c>
      <c r="E1218" s="1">
        <f>IFERROR(YEAR(D1218),LEFT(D1218,4))</f>
        <v>1929</v>
      </c>
      <c r="F1218" s="1" t="str">
        <f>IF(ISTEXT(D1218),RIGHT(D1218,5),TEXT(D1218,"mm/dd"))</f>
        <v>01/01</v>
      </c>
      <c r="G1218" s="1">
        <f>SUM(MID(E1218,1,1),MID(E1218,2,1),MID(E1218,3,1),MID(E1218,4,1),MID(F1218,1,1),MID(F1218,2,1),MID(F1218,4,1),MID(F1218,5,1))</f>
        <v>23</v>
      </c>
      <c r="H1218" s="45">
        <f>IF(MOD(G1218,9)=0,9,MOD(G1218,9))</f>
        <v>5</v>
      </c>
      <c r="I1218" s="45" t="str">
        <f>IFERROR(MID("日月火水木金土",WEEKDAY(D1218),1),"")</f>
        <v>火</v>
      </c>
      <c r="J1218" s="304" t="s">
        <v>3291</v>
      </c>
      <c r="K1218" s="202" t="str">
        <f>VLOOKUP(F1218,石と花メイン,3,FALSE)</f>
        <v>◆柘榴石</v>
      </c>
      <c r="L1218" s="297" t="str">
        <f>VLOOKUP(F1218,石と花メイン,4,FALSE)</f>
        <v>松【常磐草】</v>
      </c>
      <c r="M1218" s="393">
        <f>IF(OR(MONTH(F1218)&lt;7,AND(MONTH(F1218)=7,DAY(F1218)&lt;=25)),
MOD(SUM((E1218-1901)*365,259),260),
MOD(SUM((E1218-1900)*365,259),260))</f>
        <v>79</v>
      </c>
      <c r="N1218" s="390">
        <f>IF(AND(MONTH(F1218)=7,DAY(F1218)&gt;25),1,
ROUNDDOWN((SUM(VLOOKUP(MONTH(F1218),D暦変換用数値,2,FALSE),DAY(F1218))/28)+1,0))</f>
        <v>6</v>
      </c>
      <c r="O1218" s="205">
        <f>IF(AND(MONTH(F1218)=7,DAY(F1218)&gt;25),DAY(F1218)-25,
MOD((SUM(VLOOKUP(MONTH(F1218),D暦変換用数値,2,FALSE),DAY(F1218))),28)+1)</f>
        <v>20</v>
      </c>
      <c r="P1218" s="406">
        <f>IF(OR(MONTH(F1218)&lt;7,AND(MONTH(F1218)=7,DAY(F1218)&lt;=25)),
MOD(SUM((E1218-1901)*365,(N1218-1)*28,O1218,258),260),
MOD(SUM((E1218-1900)*365,(N1218-1)*28,O1218,258),260))</f>
        <v>238</v>
      </c>
      <c r="Q1218" s="375" t="str">
        <f>VLOOKUP(MOD(P1218,4),色,2,FALSE)</f>
        <v>白い</v>
      </c>
      <c r="R1218" s="293" t="str">
        <f>VLOOKUP(MOD(P1218,13),銀河の音,2,FALSE)</f>
        <v>自己存在の</v>
      </c>
      <c r="S1218" s="386" t="str">
        <f>VLOOKUP(MOD(P1218,20),太陽の紋章,2,FALSE)</f>
        <v>鏡</v>
      </c>
      <c r="T1218" s="93" t="s">
        <v>6138</v>
      </c>
    </row>
    <row r="1219" spans="1:20" ht="13.5" customHeight="1">
      <c r="A1219" s="50" t="str">
        <f>VLOOKUP(MOD(E1219,10),十干,2,FALSE)</f>
        <v>己</v>
      </c>
      <c r="B1219" s="199" t="str">
        <f>VLOOKUP(MOD(E1219,12),十二支,3,FALSE)</f>
        <v xml:space="preserve">04 地 </v>
      </c>
      <c r="C1219" s="200" t="str">
        <f>VLOOKUP(F1219,星座,3,TRUE)</f>
        <v xml:space="preserve">05 土 </v>
      </c>
      <c r="D1219" s="531">
        <v>10608</v>
      </c>
      <c r="E1219" s="1">
        <f>IFERROR(YEAR(D1219),LEFT(D1219,4))</f>
        <v>1929</v>
      </c>
      <c r="F1219" s="1" t="str">
        <f>IF(ISTEXT(D1219),RIGHT(D1219,5),TEXT(D1219,"mm/dd"))</f>
        <v>01/15</v>
      </c>
      <c r="G1219" s="1">
        <f>SUM(MID(E1219,1,1),MID(E1219,2,1),MID(E1219,3,1),MID(E1219,4,1),MID(F1219,1,1),MID(F1219,2,1),MID(F1219,4,1),MID(F1219,5,1))</f>
        <v>28</v>
      </c>
      <c r="H1219" s="45">
        <f>IF(MOD(G1219,9)=0,9,MOD(G1219,9))</f>
        <v>1</v>
      </c>
      <c r="I1219" s="45" t="str">
        <f>IFERROR(MID("日月火水木金土",WEEKDAY(D1219),1),"")</f>
        <v>火</v>
      </c>
      <c r="J1219" s="304" t="s">
        <v>3292</v>
      </c>
      <c r="K1219" s="202" t="str">
        <f>VLOOKUP(F1219,石と花メイン,3,FALSE)</f>
        <v>■血碧玉</v>
      </c>
      <c r="L1219" s="297" t="str">
        <f>VLOOKUP(F1219,石と花メイン,4,FALSE)</f>
        <v>針金雀枝</v>
      </c>
      <c r="M1219" s="393">
        <f>IF(OR(MONTH(F1219)&lt;7,AND(MONTH(F1219)=7,DAY(F1219)&lt;=25)),
MOD(SUM((E1219-1901)*365,259),260),
MOD(SUM((E1219-1900)*365,259),260))</f>
        <v>79</v>
      </c>
      <c r="N1219" s="390">
        <f>IF(AND(MONTH(F1219)=7,DAY(F1219)&gt;25),1,
ROUNDDOWN((SUM(VLOOKUP(MONTH(F1219),D暦変換用数値,2,FALSE),DAY(F1219))/28)+1,0))</f>
        <v>7</v>
      </c>
      <c r="O1219" s="205">
        <f>IF(AND(MONTH(F1219)=7,DAY(F1219)&gt;25),DAY(F1219)-25,
MOD((SUM(VLOOKUP(MONTH(F1219),D暦変換用数値,2,FALSE),DAY(F1219))),28)+1)</f>
        <v>6</v>
      </c>
      <c r="P1219" s="406">
        <f>IF(OR(MONTH(F1219)&lt;7,AND(MONTH(F1219)=7,DAY(F1219)&lt;=25)),
MOD(SUM((E1219-1901)*365,(N1219-1)*28,O1219,258),260),
MOD(SUM((E1219-1900)*365,(N1219-1)*28,O1219,258),260))</f>
        <v>252</v>
      </c>
      <c r="Q1219" s="373" t="str">
        <f>VLOOKUP(MOD(P1219,4),色,2,FALSE)</f>
        <v>黄色い</v>
      </c>
      <c r="R1219" s="291" t="str">
        <f>VLOOKUP(MOD(P1219,13),銀河の音,2,FALSE)</f>
        <v>倍音の</v>
      </c>
      <c r="S1219" s="384" t="str">
        <f>VLOOKUP(MOD(P1219,20),太陽の紋章,2,FALSE)</f>
        <v>人</v>
      </c>
      <c r="T1219" s="99" t="s">
        <v>1066</v>
      </c>
    </row>
    <row r="1220" spans="1:20" ht="13.5" customHeight="1">
      <c r="A1220" s="49" t="str">
        <f>VLOOKUP(MOD(E1220,10),十干,2,FALSE)</f>
        <v>己</v>
      </c>
      <c r="B1220" s="199" t="str">
        <f>VLOOKUP(MOD(E1220,12),十二支,3,FALSE)</f>
        <v xml:space="preserve">04 地 </v>
      </c>
      <c r="C1220" s="200" t="str">
        <f>VLOOKUP(F1220,星座,3,TRUE)</f>
        <v xml:space="preserve">05 土 </v>
      </c>
      <c r="D1220" s="535">
        <v>10950</v>
      </c>
      <c r="E1220" s="45">
        <f>IFERROR(YEAR(D1220),LEFT(D1220,4))</f>
        <v>1929</v>
      </c>
      <c r="F1220" s="45" t="str">
        <f>IF(ISTEXT(D1220),RIGHT(D1220,5),TEXT(D1220,"mm/dd"))</f>
        <v>12/23</v>
      </c>
      <c r="G1220" s="45">
        <f>SUM(MID(E1220,1,1),MID(E1220,2,1),MID(E1220,3,1),MID(E1220,4,1),MID(F1220,1,1),MID(F1220,2,1),MID(F1220,4,1),MID(F1220,5,1))</f>
        <v>29</v>
      </c>
      <c r="H1220" s="45">
        <f>IF(MOD(G1220,9)=0,9,MOD(G1220,9))</f>
        <v>2</v>
      </c>
      <c r="I1220" s="45" t="str">
        <f>IFERROR(MID("日月火水木金土",WEEKDAY(D1220),1),"")</f>
        <v>月</v>
      </c>
      <c r="J1220" s="305" t="s">
        <v>1064</v>
      </c>
      <c r="K1220" s="203" t="str">
        <f>VLOOKUP(F1220,石と花メイン,3,FALSE)</f>
        <v>◆柘榴石</v>
      </c>
      <c r="L1220" s="298" t="str">
        <f>VLOOKUP(F1220,石と花メイン,4,FALSE)</f>
        <v>カトレア</v>
      </c>
      <c r="M1220" s="394">
        <f>IF(OR(MONTH(F1220)&lt;7,AND(MONTH(F1220)=7,DAY(F1220)&lt;=25)),
MOD(SUM((E1220-1901)*365,259),260),
MOD(SUM((E1220-1900)*365,259),260))</f>
        <v>184</v>
      </c>
      <c r="N1220" s="391">
        <f>IF(AND(MONTH(F1220)=7,DAY(F1220)&gt;25),1,
ROUNDDOWN((SUM(VLOOKUP(MONTH(F1220),D暦変換用数値,2,FALSE),DAY(F1220))/28)+1,0))</f>
        <v>6</v>
      </c>
      <c r="O1220" s="46">
        <f>IF(AND(MONTH(F1220)=7,DAY(F1220)&gt;25),DAY(F1220)-25,
MOD((SUM(VLOOKUP(MONTH(F1220),D暦変換用数値,2,FALSE),DAY(F1220))),28)+1)</f>
        <v>11</v>
      </c>
      <c r="P1220" s="407">
        <f>IF(OR(MONTH(F1220)&lt;7,AND(MONTH(F1220)=7,DAY(F1220)&lt;=25)),
MOD(SUM((E1220-1901)*365,(N1220-1)*28,O1220,258),260),
MOD(SUM((E1220-1900)*365,(N1220-1)*28,O1220,258),260))</f>
        <v>74</v>
      </c>
      <c r="Q1220" s="375" t="str">
        <f>VLOOKUP(MOD(P1220,4),色,2,FALSE)</f>
        <v>白い</v>
      </c>
      <c r="R1220" s="293" t="str">
        <f>VLOOKUP(MOD(P1220,13),銀河の音,2,FALSE)</f>
        <v>太陽の</v>
      </c>
      <c r="S1220" s="386" t="str">
        <f>VLOOKUP(MOD(P1220,20),太陽の紋章,2,FALSE)</f>
        <v>魔法使い</v>
      </c>
      <c r="T1220" s="79"/>
    </row>
    <row r="1221" spans="1:20" ht="13.5" customHeight="1">
      <c r="A1221" s="50" t="str">
        <f>VLOOKUP(MOD(E1221,10),十干,2,FALSE)</f>
        <v>辛</v>
      </c>
      <c r="B1221" s="199" t="str">
        <f>VLOOKUP(MOD(E1221,12),十二支,3,FALSE)</f>
        <v xml:space="preserve">04 地 </v>
      </c>
      <c r="C1221" s="200" t="str">
        <f>VLOOKUP(F1221,星座,3,TRUE)</f>
        <v xml:space="preserve">05 土 </v>
      </c>
      <c r="D1221" s="531">
        <v>14979</v>
      </c>
      <c r="E1221" s="1">
        <f>IFERROR(YEAR(D1221),LEFT(D1221,4))</f>
        <v>1941</v>
      </c>
      <c r="F1221" s="1" t="str">
        <f>IF(ISTEXT(D1221),RIGHT(D1221,5),TEXT(D1221,"mm/dd"))</f>
        <v>01/03</v>
      </c>
      <c r="G1221" s="1">
        <f>SUM(MID(E1221,1,1),MID(E1221,2,1),MID(E1221,3,1),MID(E1221,4,1),MID(F1221,1,1),MID(F1221,2,1),MID(F1221,4,1),MID(F1221,5,1))</f>
        <v>19</v>
      </c>
      <c r="H1221" s="45">
        <f>IF(MOD(G1221,9)=0,9,MOD(G1221,9))</f>
        <v>1</v>
      </c>
      <c r="I1221" s="45" t="str">
        <f>IFERROR(MID("日月火水木金土",WEEKDAY(D1221),1),"")</f>
        <v>金</v>
      </c>
      <c r="J1221" s="304" t="s">
        <v>3293</v>
      </c>
      <c r="K1221" s="202" t="str">
        <f>VLOOKUP(F1221,石と花メイン,3,FALSE)</f>
        <v>▲黄金</v>
      </c>
      <c r="L1221" s="297" t="str">
        <f>VLOOKUP(F1221,石と花メイン,4,FALSE)</f>
        <v>福寿草【元日草】</v>
      </c>
      <c r="M1221" s="393">
        <f>IF(OR(MONTH(F1221)&lt;7,AND(MONTH(F1221)=7,DAY(F1221)&lt;=25)),
MOD(SUM((E1221-1901)*365,259),260),
MOD(SUM((E1221-1900)*365,259),260))</f>
        <v>39</v>
      </c>
      <c r="N1221" s="390">
        <f>IF(AND(MONTH(F1221)=7,DAY(F1221)&gt;25),1,
ROUNDDOWN((SUM(VLOOKUP(MONTH(F1221),D暦変換用数値,2,FALSE),DAY(F1221))/28)+1,0))</f>
        <v>6</v>
      </c>
      <c r="O1221" s="205">
        <f>IF(AND(MONTH(F1221)=7,DAY(F1221)&gt;25),DAY(F1221)-25,
MOD((SUM(VLOOKUP(MONTH(F1221),D暦変換用数値,2,FALSE),DAY(F1221))),28)+1)</f>
        <v>22</v>
      </c>
      <c r="P1221" s="406">
        <f>IF(OR(MONTH(F1221)&lt;7,AND(MONTH(F1221)=7,DAY(F1221)&lt;=25)),
MOD(SUM((E1221-1901)*365,(N1221-1)*28,O1221,258),260),
MOD(SUM((E1221-1900)*365,(N1221-1)*28,O1221,258),260))</f>
        <v>200</v>
      </c>
      <c r="Q1221" s="373" t="str">
        <f>VLOOKUP(MOD(P1221,4),色,2,FALSE)</f>
        <v>黄色い</v>
      </c>
      <c r="R1221" s="291" t="str">
        <f>VLOOKUP(MOD(P1221,13),銀河の音,2,FALSE)</f>
        <v>倍音の</v>
      </c>
      <c r="S1221" s="384" t="str">
        <f>VLOOKUP(MOD(P1221,20),太陽の紋章,2,FALSE)</f>
        <v>太陽</v>
      </c>
      <c r="T1221" s="98" t="s">
        <v>3736</v>
      </c>
    </row>
    <row r="1222" spans="1:20" ht="13.5" customHeight="1">
      <c r="A1222" s="50" t="str">
        <f>VLOOKUP(MOD(E1222,10),十干,2,FALSE)</f>
        <v>辛</v>
      </c>
      <c r="B1222" s="199" t="str">
        <f>VLOOKUP(MOD(E1222,12),十二支,3,FALSE)</f>
        <v xml:space="preserve">04 地 </v>
      </c>
      <c r="C1222" s="200" t="str">
        <f>VLOOKUP(F1222,星座,3,TRUE)</f>
        <v xml:space="preserve">05 土 </v>
      </c>
      <c r="D1222" s="531">
        <v>14979</v>
      </c>
      <c r="E1222" s="1">
        <f>IFERROR(YEAR(D1222),LEFT(D1222,4))</f>
        <v>1941</v>
      </c>
      <c r="F1222" s="1" t="str">
        <f>IF(ISTEXT(D1222),RIGHT(D1222,5),TEXT(D1222,"mm/dd"))</f>
        <v>01/03</v>
      </c>
      <c r="G1222" s="1">
        <f>SUM(MID(E1222,1,1),MID(E1222,2,1),MID(E1222,3,1),MID(E1222,4,1),MID(F1222,1,1),MID(F1222,2,1),MID(F1222,4,1),MID(F1222,5,1))</f>
        <v>19</v>
      </c>
      <c r="H1222" s="45">
        <f>IF(MOD(G1222,9)=0,9,MOD(G1222,9))</f>
        <v>1</v>
      </c>
      <c r="I1222" s="45" t="str">
        <f>IFERROR(MID("日月火水木金土",WEEKDAY(D1222),1),"")</f>
        <v>金</v>
      </c>
      <c r="J1222" s="304" t="s">
        <v>3294</v>
      </c>
      <c r="K1222" s="202" t="str">
        <f>VLOOKUP(F1222,石と花メイン,3,FALSE)</f>
        <v>▲黄金</v>
      </c>
      <c r="L1222" s="297" t="str">
        <f>VLOOKUP(F1222,石と花メイン,4,FALSE)</f>
        <v>福寿草【元日草】</v>
      </c>
      <c r="M1222" s="393">
        <f>IF(OR(MONTH(F1222)&lt;7,AND(MONTH(F1222)=7,DAY(F1222)&lt;=25)),
MOD(SUM((E1222-1901)*365,259),260),
MOD(SUM((E1222-1900)*365,259),260))</f>
        <v>39</v>
      </c>
      <c r="N1222" s="390">
        <f>IF(AND(MONTH(F1222)=7,DAY(F1222)&gt;25),1,
ROUNDDOWN((SUM(VLOOKUP(MONTH(F1222),D暦変換用数値,2,FALSE),DAY(F1222))/28)+1,0))</f>
        <v>6</v>
      </c>
      <c r="O1222" s="205">
        <f>IF(AND(MONTH(F1222)=7,DAY(F1222)&gt;25),DAY(F1222)-25,
MOD((SUM(VLOOKUP(MONTH(F1222),D暦変換用数値,2,FALSE),DAY(F1222))),28)+1)</f>
        <v>22</v>
      </c>
      <c r="P1222" s="406">
        <f>IF(OR(MONTH(F1222)&lt;7,AND(MONTH(F1222)=7,DAY(F1222)&lt;=25)),
MOD(SUM((E1222-1901)*365,(N1222-1)*28,O1222,258),260),
MOD(SUM((E1222-1900)*365,(N1222-1)*28,O1222,258),260))</f>
        <v>200</v>
      </c>
      <c r="Q1222" s="373" t="str">
        <f>VLOOKUP(MOD(P1222,4),色,2,FALSE)</f>
        <v>黄色い</v>
      </c>
      <c r="R1222" s="291" t="str">
        <f>VLOOKUP(MOD(P1222,13),銀河の音,2,FALSE)</f>
        <v>倍音の</v>
      </c>
      <c r="S1222" s="384" t="str">
        <f>VLOOKUP(MOD(P1222,20),太陽の紋章,2,FALSE)</f>
        <v>太陽</v>
      </c>
      <c r="T1222" s="99" t="s">
        <v>7361</v>
      </c>
    </row>
    <row r="1223" spans="1:20" ht="13.5" customHeight="1">
      <c r="A1223" s="50" t="str">
        <f>VLOOKUP(MOD(E1223,10),十干,2,FALSE)</f>
        <v>辛</v>
      </c>
      <c r="B1223" s="199" t="str">
        <f>VLOOKUP(MOD(E1223,12),十二支,3,FALSE)</f>
        <v xml:space="preserve">04 地 </v>
      </c>
      <c r="C1223" s="200" t="str">
        <f>VLOOKUP(F1223,星座,3,TRUE)</f>
        <v xml:space="preserve">05 土 </v>
      </c>
      <c r="D1223" s="531">
        <v>14981</v>
      </c>
      <c r="E1223" s="1">
        <f>IFERROR(YEAR(D1223),LEFT(D1223,4))</f>
        <v>1941</v>
      </c>
      <c r="F1223" s="1" t="str">
        <f>IF(ISTEXT(D1223),RIGHT(D1223,5),TEXT(D1223,"mm/dd"))</f>
        <v>01/05</v>
      </c>
      <c r="G1223" s="1">
        <f>SUM(MID(E1223,1,1),MID(E1223,2,1),MID(E1223,3,1),MID(E1223,4,1),MID(F1223,1,1),MID(F1223,2,1),MID(F1223,4,1),MID(F1223,5,1))</f>
        <v>21</v>
      </c>
      <c r="H1223" s="45">
        <f>IF(MOD(G1223,9)=0,9,MOD(G1223,9))</f>
        <v>3</v>
      </c>
      <c r="I1223" s="45" t="str">
        <f>IFERROR(MID("日月火水木金土",WEEKDAY(D1223),1),"")</f>
        <v>日</v>
      </c>
      <c r="J1223" s="304" t="s">
        <v>3295</v>
      </c>
      <c r="K1223" s="202" t="str">
        <f>VLOOKUP(F1223,石と花メイン,3,FALSE)</f>
        <v>■赤縞瑪瑙</v>
      </c>
      <c r="L1223" s="297" t="str">
        <f>VLOOKUP(F1223,石と花メイン,4,FALSE)</f>
        <v>雪割草【三角草】</v>
      </c>
      <c r="M1223" s="393">
        <f>IF(OR(MONTH(F1223)&lt;7,AND(MONTH(F1223)=7,DAY(F1223)&lt;=25)),
MOD(SUM((E1223-1901)*365,259),260),
MOD(SUM((E1223-1900)*365,259),260))</f>
        <v>39</v>
      </c>
      <c r="N1223" s="390">
        <f>IF(AND(MONTH(F1223)=7,DAY(F1223)&gt;25),1,
ROUNDDOWN((SUM(VLOOKUP(MONTH(F1223),D暦変換用数値,2,FALSE),DAY(F1223))/28)+1,0))</f>
        <v>6</v>
      </c>
      <c r="O1223" s="205">
        <f>IF(AND(MONTH(F1223)=7,DAY(F1223)&gt;25),DAY(F1223)-25,
MOD((SUM(VLOOKUP(MONTH(F1223),D暦変換用数値,2,FALSE),DAY(F1223))),28)+1)</f>
        <v>24</v>
      </c>
      <c r="P1223" s="406">
        <f>IF(OR(MONTH(F1223)&lt;7,AND(MONTH(F1223)=7,DAY(F1223)&lt;=25)),
MOD(SUM((E1223-1901)*365,(N1223-1)*28,O1223,258),260),
MOD(SUM((E1223-1900)*365,(N1223-1)*28,O1223,258),260))</f>
        <v>202</v>
      </c>
      <c r="Q1223" s="375" t="str">
        <f>VLOOKUP(MOD(P1223,4),色,2,FALSE)</f>
        <v>白い</v>
      </c>
      <c r="R1223" s="293" t="str">
        <f>VLOOKUP(MOD(P1223,13),銀河の音,2,FALSE)</f>
        <v>共振の</v>
      </c>
      <c r="S1223" s="386" t="str">
        <f>VLOOKUP(MOD(P1223,20),太陽の紋章,2,FALSE)</f>
        <v>風</v>
      </c>
      <c r="T1223" s="97" t="s">
        <v>1067</v>
      </c>
    </row>
    <row r="1224" spans="1:20" ht="13.5" customHeight="1">
      <c r="A1224" s="50" t="str">
        <f>VLOOKUP(MOD(E1224,10),十干,2,FALSE)</f>
        <v>辛</v>
      </c>
      <c r="B1224" s="199" t="str">
        <f>VLOOKUP(MOD(E1224,12),十二支,3,FALSE)</f>
        <v xml:space="preserve">04 地 </v>
      </c>
      <c r="C1224" s="200" t="str">
        <f>VLOOKUP(F1224,星座,3,TRUE)</f>
        <v xml:space="preserve">05 土 </v>
      </c>
      <c r="D1224" s="535">
        <v>14987</v>
      </c>
      <c r="E1224" s="45">
        <f>IFERROR(YEAR(D1224),LEFT(D1224,4))</f>
        <v>1941</v>
      </c>
      <c r="F1224" s="45" t="str">
        <f>IF(ISTEXT(D1224),RIGHT(D1224,5),TEXT(D1224,"mm/dd"))</f>
        <v>01/11</v>
      </c>
      <c r="G1224" s="45">
        <f>SUM(MID(E1224,1,1),MID(E1224,2,1),MID(E1224,3,1),MID(E1224,4,1),MID(F1224,1,1),MID(F1224,2,1),MID(F1224,4,1),MID(F1224,5,1))</f>
        <v>18</v>
      </c>
      <c r="H1224" s="45">
        <f>IF(MOD(G1224,9)=0,9,MOD(G1224,9))</f>
        <v>9</v>
      </c>
      <c r="I1224" s="45" t="str">
        <f>IFERROR(MID("日月火水木金土",WEEKDAY(D1224),1),"")</f>
        <v>土</v>
      </c>
      <c r="J1224" s="305" t="s">
        <v>5185</v>
      </c>
      <c r="K1224" s="203" t="str">
        <f>VLOOKUP(F1224,石と花メイン,3,FALSE)</f>
        <v>●孔雀石</v>
      </c>
      <c r="L1224" s="298" t="str">
        <f>VLOOKUP(F1224,石と花メイン,4,FALSE)</f>
        <v>芹【白根草】</v>
      </c>
      <c r="M1224" s="394">
        <f>IF(OR(MONTH(F1224)&lt;7,AND(MONTH(F1224)=7,DAY(F1224)&lt;=25)),
MOD(SUM((E1224-1901)*365,259),260),
MOD(SUM((E1224-1900)*365,259),260))</f>
        <v>39</v>
      </c>
      <c r="N1224" s="391">
        <f>IF(AND(MONTH(F1224)=7,DAY(F1224)&gt;25),1,
ROUNDDOWN((SUM(VLOOKUP(MONTH(F1224),D暦変換用数値,2,FALSE),DAY(F1224))/28)+1,0))</f>
        <v>7</v>
      </c>
      <c r="O1224" s="46">
        <f>IF(AND(MONTH(F1224)=7,DAY(F1224)&gt;25),DAY(F1224)-25,
MOD((SUM(VLOOKUP(MONTH(F1224),D暦変換用数値,2,FALSE),DAY(F1224))),28)+1)</f>
        <v>2</v>
      </c>
      <c r="P1224" s="407">
        <f>IF(OR(MONTH(F1224)&lt;7,AND(MONTH(F1224)=7,DAY(F1224)&lt;=25)),
MOD(SUM((E1224-1901)*365,(N1224-1)*28,O1224,258),260),
MOD(SUM((E1224-1900)*365,(N1224-1)*28,O1224,258),260))</f>
        <v>208</v>
      </c>
      <c r="Q1224" s="373" t="str">
        <f>VLOOKUP(MOD(P1224,4),色,2,FALSE)</f>
        <v>黄色い</v>
      </c>
      <c r="R1224" s="291" t="str">
        <f>VLOOKUP(MOD(P1224,13),銀河の音,2,FALSE)</f>
        <v>宇宙の</v>
      </c>
      <c r="S1224" s="384" t="str">
        <f>VLOOKUP(MOD(P1224,20),太陽の紋章,2,FALSE)</f>
        <v>星</v>
      </c>
      <c r="T1224" s="96" t="s">
        <v>6684</v>
      </c>
    </row>
    <row r="1225" spans="1:20" ht="13.5" customHeight="1">
      <c r="A1225" s="50" t="str">
        <f>VLOOKUP(MOD(E1225,10),十干,2,FALSE)</f>
        <v>辛</v>
      </c>
      <c r="B1225" s="199" t="str">
        <f>VLOOKUP(MOD(E1225,12),十二支,3,FALSE)</f>
        <v xml:space="preserve">04 地 </v>
      </c>
      <c r="C1225" s="200" t="str">
        <f>VLOOKUP(F1225,星座,3,TRUE)</f>
        <v xml:space="preserve">05 土 </v>
      </c>
      <c r="D1225" s="531">
        <v>15338</v>
      </c>
      <c r="E1225" s="1">
        <f>IFERROR(YEAR(D1225),LEFT(D1225,4))</f>
        <v>1941</v>
      </c>
      <c r="F1225" s="1" t="str">
        <f>IF(ISTEXT(D1225),RIGHT(D1225,5),TEXT(D1225,"mm/dd"))</f>
        <v>12/28</v>
      </c>
      <c r="G1225" s="1">
        <f>SUM(MID(E1225,1,1),MID(E1225,2,1),MID(E1225,3,1),MID(E1225,4,1),MID(F1225,1,1),MID(F1225,2,1),MID(F1225,4,1),MID(F1225,5,1))</f>
        <v>28</v>
      </c>
      <c r="H1225" s="45">
        <f>IF(MOD(G1225,9)=0,9,MOD(G1225,9))</f>
        <v>1</v>
      </c>
      <c r="I1225" s="45" t="str">
        <f>IFERROR(MID("日月火水木金土",WEEKDAY(D1225),1),"")</f>
        <v>日</v>
      </c>
      <c r="J1225" s="304" t="s">
        <v>1359</v>
      </c>
      <c r="K1225" s="202" t="str">
        <f>VLOOKUP(F1225,石と花メイン,3,FALSE)</f>
        <v>○真珠</v>
      </c>
      <c r="L1225" s="297" t="str">
        <f>VLOOKUP(F1225,石と花メイン,4,FALSE)</f>
        <v>パフィオペディラム</v>
      </c>
      <c r="M1225" s="393">
        <f>IF(OR(MONTH(F1225)&lt;7,AND(MONTH(F1225)=7,DAY(F1225)&lt;=25)),
MOD(SUM((E1225-1901)*365,259),260),
MOD(SUM((E1225-1900)*365,259),260))</f>
        <v>144</v>
      </c>
      <c r="N1225" s="390">
        <f>IF(AND(MONTH(F1225)=7,DAY(F1225)&gt;25),1,
ROUNDDOWN((SUM(VLOOKUP(MONTH(F1225),D暦変換用数値,2,FALSE),DAY(F1225))/28)+1,0))</f>
        <v>6</v>
      </c>
      <c r="O1225" s="205">
        <f>IF(AND(MONTH(F1225)=7,DAY(F1225)&gt;25),DAY(F1225)-25,
MOD((SUM(VLOOKUP(MONTH(F1225),D暦変換用数値,2,FALSE),DAY(F1225))),28)+1)</f>
        <v>16</v>
      </c>
      <c r="P1225" s="406">
        <f>IF(OR(MONTH(F1225)&lt;7,AND(MONTH(F1225)=7,DAY(F1225)&lt;=25)),
MOD(SUM((E1225-1901)*365,(N1225-1)*28,O1225,258),260),
MOD(SUM((E1225-1900)*365,(N1225-1)*28,O1225,258),260))</f>
        <v>39</v>
      </c>
      <c r="Q1225" s="374" t="str">
        <f>VLOOKUP(MOD(P1225,4),色,2,FALSE)</f>
        <v>青い</v>
      </c>
      <c r="R1225" s="292" t="str">
        <f>VLOOKUP(MOD(P1225,13),銀河の音,2,FALSE)</f>
        <v>宇宙の</v>
      </c>
      <c r="S1225" s="385" t="str">
        <f>VLOOKUP(MOD(P1225,20),太陽の紋章,2,FALSE)</f>
        <v>嵐</v>
      </c>
      <c r="T1225" s="98" t="s">
        <v>3736</v>
      </c>
    </row>
    <row r="1226" spans="1:20" ht="13.5" customHeight="1">
      <c r="A1226" s="282" t="str">
        <f>VLOOKUP(MOD(E1226,10),十干,2,FALSE)</f>
        <v>辛</v>
      </c>
      <c r="B1226" s="283" t="str">
        <f>VLOOKUP(MOD(E1226,12),十二支,3,FALSE)</f>
        <v xml:space="preserve">04 地 </v>
      </c>
      <c r="C1226" s="284" t="str">
        <f>VLOOKUP(F1226,星座,3,TRUE)</f>
        <v xml:space="preserve">05 土 </v>
      </c>
      <c r="D1226" s="533">
        <v>15339</v>
      </c>
      <c r="E1226" s="83">
        <f>IFERROR(YEAR(D1226),LEFT(D1226,4))</f>
        <v>1941</v>
      </c>
      <c r="F1226" s="83" t="str">
        <f>IF(ISTEXT(D1226),RIGHT(D1226,5),TEXT(D1226,"mm/dd"))</f>
        <v>12/29</v>
      </c>
      <c r="G1226" s="83">
        <f>SUM(MID(E1226,1,1),MID(E1226,2,1),MID(E1226,3,1),MID(E1226,4,1),MID(F1226,1,1),MID(F1226,2,1),MID(F1226,4,1),MID(F1226,5,1))</f>
        <v>29</v>
      </c>
      <c r="H1226" s="83">
        <f>IF(MOD(G1226,9)=0,9,MOD(G1226,9))</f>
        <v>2</v>
      </c>
      <c r="I1226" s="83" t="str">
        <f>IFERROR(MID("日月火水木金土",WEEKDAY(D1226),1),"")</f>
        <v>月</v>
      </c>
      <c r="J1226" s="303" t="s">
        <v>1825</v>
      </c>
      <c r="K1226" s="87" t="str">
        <f>VLOOKUP(F1226,石と花メイン,3,FALSE)</f>
        <v>□水晶</v>
      </c>
      <c r="L1226" s="296" t="str">
        <f>VLOOKUP(F1226,石と花メイン,4,FALSE)</f>
        <v>南天</v>
      </c>
      <c r="M1226" s="392">
        <f>IF(OR(MONTH(F1226)&lt;7,AND(MONTH(F1226)=7,DAY(F1226)&lt;=25)),
MOD(SUM((E1226-1901)*365,259),260),
MOD(SUM((E1226-1900)*365,259),260))</f>
        <v>144</v>
      </c>
      <c r="N1226" s="330">
        <f>IF(AND(MONTH(F1226)=7,DAY(F1226)&gt;25),1,
ROUNDDOWN((SUM(VLOOKUP(MONTH(F1226),D暦変換用数値,2,FALSE),DAY(F1226))/28)+1,0))</f>
        <v>6</v>
      </c>
      <c r="O1226" s="84">
        <f>IF(AND(MONTH(F1226)=7,DAY(F1226)&gt;25),DAY(F1226)-25,
MOD((SUM(VLOOKUP(MONTH(F1226),D暦変換用数値,2,FALSE),DAY(F1226))),28)+1)</f>
        <v>17</v>
      </c>
      <c r="P1226" s="405">
        <f>IF(OR(MONTH(F1226)&lt;7,AND(MONTH(F1226)=7,DAY(F1226)&lt;=25)),
MOD(SUM((E1226-1901)*365,(N1226-1)*28,O1226,258),260),
MOD(SUM((E1226-1900)*365,(N1226-1)*28,O1226,258),260))</f>
        <v>40</v>
      </c>
      <c r="Q1226" s="371" t="str">
        <f>VLOOKUP(MOD(P1226,4),色,2,FALSE)</f>
        <v>黄色い</v>
      </c>
      <c r="R1226" s="289" t="str">
        <f>VLOOKUP(MOD(P1226,13),銀河の音,2,FALSE)</f>
        <v>磁気の</v>
      </c>
      <c r="S1226" s="382" t="str">
        <f>VLOOKUP(MOD(P1226,20),太陽の紋章,2,FALSE)</f>
        <v>太陽</v>
      </c>
      <c r="T1226" s="95" t="s">
        <v>2481</v>
      </c>
    </row>
    <row r="1227" spans="1:20" ht="13.5" customHeight="1">
      <c r="A1227" s="282" t="str">
        <f>VLOOKUP(MOD(E1227,10),十干,2,FALSE)</f>
        <v>辛</v>
      </c>
      <c r="B1227" s="283" t="str">
        <f>VLOOKUP(MOD(E1227,12),十二支,3,FALSE)</f>
        <v xml:space="preserve">04 地 </v>
      </c>
      <c r="C1227" s="284" t="str">
        <f>VLOOKUP(F1227,星座,3,TRUE)</f>
        <v xml:space="preserve">05 土 </v>
      </c>
      <c r="D1227" s="533">
        <v>15339</v>
      </c>
      <c r="E1227" s="83">
        <f>IFERROR(YEAR(D1227),LEFT(D1227,4))</f>
        <v>1941</v>
      </c>
      <c r="F1227" s="83" t="str">
        <f>IF(ISTEXT(D1227),RIGHT(D1227,5),TEXT(D1227,"mm/dd"))</f>
        <v>12/29</v>
      </c>
      <c r="G1227" s="83">
        <f>SUM(MID(E1227,1,1),MID(E1227,2,1),MID(E1227,3,1),MID(E1227,4,1),MID(F1227,1,1),MID(F1227,2,1),MID(F1227,4,1),MID(F1227,5,1))</f>
        <v>29</v>
      </c>
      <c r="H1227" s="83">
        <f>IF(MOD(G1227,9)=0,9,MOD(G1227,9))</f>
        <v>2</v>
      </c>
      <c r="I1227" s="83" t="str">
        <f>IFERROR(MID("日月火水木金土",WEEKDAY(D1227),1),"")</f>
        <v>月</v>
      </c>
      <c r="J1227" s="303" t="s">
        <v>1826</v>
      </c>
      <c r="K1227" s="87" t="str">
        <f>VLOOKUP(F1227,石と花メイン,3,FALSE)</f>
        <v>□水晶</v>
      </c>
      <c r="L1227" s="296" t="str">
        <f>VLOOKUP(F1227,石と花メイン,4,FALSE)</f>
        <v>南天</v>
      </c>
      <c r="M1227" s="392">
        <f>IF(OR(MONTH(F1227)&lt;7,AND(MONTH(F1227)=7,DAY(F1227)&lt;=25)),
MOD(SUM((E1227-1901)*365,259),260),
MOD(SUM((E1227-1900)*365,259),260))</f>
        <v>144</v>
      </c>
      <c r="N1227" s="330">
        <f>IF(AND(MONTH(F1227)=7,DAY(F1227)&gt;25),1,
ROUNDDOWN((SUM(VLOOKUP(MONTH(F1227),D暦変換用数値,2,FALSE),DAY(F1227))/28)+1,0))</f>
        <v>6</v>
      </c>
      <c r="O1227" s="84">
        <f>IF(AND(MONTH(F1227)=7,DAY(F1227)&gt;25),DAY(F1227)-25,
MOD((SUM(VLOOKUP(MONTH(F1227),D暦変換用数値,2,FALSE),DAY(F1227))),28)+1)</f>
        <v>17</v>
      </c>
      <c r="P1227" s="405">
        <f>IF(OR(MONTH(F1227)&lt;7,AND(MONTH(F1227)=7,DAY(F1227)&lt;=25)),
MOD(SUM((E1227-1901)*365,(N1227-1)*28,O1227,258),260),
MOD(SUM((E1227-1900)*365,(N1227-1)*28,O1227,258),260))</f>
        <v>40</v>
      </c>
      <c r="Q1227" s="371" t="str">
        <f>VLOOKUP(MOD(P1227,4),色,2,FALSE)</f>
        <v>黄色い</v>
      </c>
      <c r="R1227" s="289" t="str">
        <f>VLOOKUP(MOD(P1227,13),銀河の音,2,FALSE)</f>
        <v>磁気の</v>
      </c>
      <c r="S1227" s="382" t="str">
        <f>VLOOKUP(MOD(P1227,20),太陽の紋章,2,FALSE)</f>
        <v>太陽</v>
      </c>
      <c r="T1227" s="95" t="s">
        <v>114</v>
      </c>
    </row>
    <row r="1228" spans="1:20" ht="13.5" customHeight="1">
      <c r="A1228" s="282" t="str">
        <f>VLOOKUP(MOD(E1228,10),十干,2,FALSE)</f>
        <v>乙</v>
      </c>
      <c r="B1228" s="283" t="str">
        <f>VLOOKUP(MOD(E1228,12),十二支,3,FALSE)</f>
        <v xml:space="preserve">04 地 </v>
      </c>
      <c r="C1228" s="284" t="str">
        <f>VLOOKUP(F1228,星座,3,TRUE)</f>
        <v xml:space="preserve">05 土 </v>
      </c>
      <c r="D1228" s="533">
        <v>23746</v>
      </c>
      <c r="E1228" s="83">
        <f>IFERROR(YEAR(D1228),LEFT(D1228,4))</f>
        <v>1965</v>
      </c>
      <c r="F1228" s="83" t="str">
        <f>IF(ISTEXT(D1228),RIGHT(D1228,5),TEXT(D1228,"mm/dd"))</f>
        <v>01/04</v>
      </c>
      <c r="G1228" s="83">
        <f>SUM(MID(E1228,1,1),MID(E1228,2,1),MID(E1228,3,1),MID(E1228,4,1),MID(F1228,1,1),MID(F1228,2,1),MID(F1228,4,1),MID(F1228,5,1))</f>
        <v>26</v>
      </c>
      <c r="H1228" s="83">
        <f>IF(MOD(G1228,9)=0,9,MOD(G1228,9))</f>
        <v>8</v>
      </c>
      <c r="I1228" s="83" t="str">
        <f>IFERROR(MID("日月火水木金土",WEEKDAY(D1228),1),"")</f>
        <v>月</v>
      </c>
      <c r="J1228" s="303" t="s">
        <v>1827</v>
      </c>
      <c r="K1228" s="87" t="str">
        <f>VLOOKUP(F1228,石と花メイン,3,FALSE)</f>
        <v>□水晶</v>
      </c>
      <c r="L1228" s="296" t="str">
        <f>VLOOKUP(F1228,石と花メイン,4,FALSE)</f>
        <v>クロッカス【花サフラン】</v>
      </c>
      <c r="M1228" s="392">
        <f>IF(OR(MONTH(F1228)&lt;7,AND(MONTH(F1228)=7,DAY(F1228)&lt;=25)),
MOD(SUM((E1228-1901)*365,259),260),
MOD(SUM((E1228-1900)*365,259),260))</f>
        <v>219</v>
      </c>
      <c r="N1228" s="330">
        <f>IF(AND(MONTH(F1228)=7,DAY(F1228)&gt;25),1,
ROUNDDOWN((SUM(VLOOKUP(MONTH(F1228),D暦変換用数値,2,FALSE),DAY(F1228))/28)+1,0))</f>
        <v>6</v>
      </c>
      <c r="O1228" s="84">
        <f>IF(AND(MONTH(F1228)=7,DAY(F1228)&gt;25),DAY(F1228)-25,
MOD((SUM(VLOOKUP(MONTH(F1228),D暦変換用数値,2,FALSE),DAY(F1228))),28)+1)</f>
        <v>23</v>
      </c>
      <c r="P1228" s="405">
        <f>IF(OR(MONTH(F1228)&lt;7,AND(MONTH(F1228)=7,DAY(F1228)&lt;=25)),
MOD(SUM((E1228-1901)*365,(N1228-1)*28,O1228,258),260),
MOD(SUM((E1228-1900)*365,(N1228-1)*28,O1228,258),260))</f>
        <v>121</v>
      </c>
      <c r="Q1228" s="371" t="str">
        <f>VLOOKUP(MOD(P1228,4),色,2,FALSE)</f>
        <v>赤い</v>
      </c>
      <c r="R1228" s="289" t="str">
        <f>VLOOKUP(MOD(P1228,13),銀河の音,2,FALSE)</f>
        <v>自己存在の</v>
      </c>
      <c r="S1228" s="382" t="str">
        <f>VLOOKUP(MOD(P1228,20),太陽の紋章,2,FALSE)</f>
        <v>竜</v>
      </c>
      <c r="T1228" s="95" t="s">
        <v>2705</v>
      </c>
    </row>
    <row r="1229" spans="1:20" ht="13.5" customHeight="1">
      <c r="A1229" s="334" t="str">
        <f>VLOOKUP(MOD(E1229,10),十干,2,FALSE)</f>
        <v>乙</v>
      </c>
      <c r="B1229" s="331" t="str">
        <f>VLOOKUP(MOD(E1229,12),十二支,3,FALSE)</f>
        <v xml:space="preserve">04 地 </v>
      </c>
      <c r="C1229" s="332" t="str">
        <f>VLOOKUP(F1229,星座,3,TRUE)</f>
        <v xml:space="preserve">05 土 </v>
      </c>
      <c r="D1229" s="534">
        <v>23748</v>
      </c>
      <c r="E1229" s="131">
        <f>IFERROR(YEAR(D1229),LEFT(D1229,4))</f>
        <v>1965</v>
      </c>
      <c r="F1229" s="131" t="str">
        <f>IF(ISTEXT(D1229),RIGHT(D1229,5),TEXT(D1229,"mm/dd"))</f>
        <v>01/06</v>
      </c>
      <c r="G1229" s="131">
        <f>SUM(MID(E1229,1,1),MID(E1229,2,1),MID(E1229,3,1),MID(E1229,4,1),MID(F1229,1,1),MID(F1229,2,1),MID(F1229,4,1),MID(F1229,5,1))</f>
        <v>28</v>
      </c>
      <c r="H1229" s="131">
        <f>IF(MOD(G1229,9)=0,9,MOD(G1229,9))</f>
        <v>1</v>
      </c>
      <c r="I1229" s="131" t="str">
        <f>IFERROR(MID("日月火水木金土",WEEKDAY(D1229),1),"")</f>
        <v>水</v>
      </c>
      <c r="J1229" s="306" t="s">
        <v>8461</v>
      </c>
      <c r="K1229" s="335" t="str">
        <f>VLOOKUP(F1229,石と花メイン,3,FALSE)</f>
        <v>○真珠</v>
      </c>
      <c r="L1229" s="302" t="str">
        <f>VLOOKUP(F1229,石と花メイン,4,FALSE)</f>
        <v>パンジー【三色菫】</v>
      </c>
      <c r="M1229" s="396">
        <f>IF(OR(MONTH(F1229)&lt;7,AND(MONTH(F1229)=7,DAY(F1229)&lt;=25)),
MOD(SUM((E1229-1901)*365,259),260),
MOD(SUM((E1229-1900)*365,259),260))</f>
        <v>219</v>
      </c>
      <c r="N1229" s="335">
        <f>IF(AND(MONTH(F1229)=7,DAY(F1229)&gt;25),1,
ROUNDDOWN((SUM(VLOOKUP(MONTH(F1229),D暦変換用数値,2,FALSE),DAY(F1229))/28)+1,0))</f>
        <v>6</v>
      </c>
      <c r="O1229" s="132">
        <f>IF(AND(MONTH(F1229)=7,DAY(F1229)&gt;25),DAY(F1229)-25,
MOD((SUM(VLOOKUP(MONTH(F1229),D暦変換用数値,2,FALSE),DAY(F1229))),28)+1)</f>
        <v>25</v>
      </c>
      <c r="P1229" s="404">
        <f>IF(OR(MONTH(F1229)&lt;7,AND(MONTH(F1229)=7,DAY(F1229)&lt;=25)),
MOD(SUM((E1229-1901)*365,(N1229-1)*28,O1229,258),260),
MOD(SUM((E1229-1900)*365,(N1229-1)*28,O1229,258),260))</f>
        <v>123</v>
      </c>
      <c r="Q1229" s="376" t="str">
        <f>VLOOKUP(MOD(P1229,4),色,2,FALSE)</f>
        <v>青い</v>
      </c>
      <c r="R1229" s="333" t="str">
        <f>VLOOKUP(MOD(P1229,13),銀河の音,2,FALSE)</f>
        <v>律動の</v>
      </c>
      <c r="S1229" s="387" t="str">
        <f>VLOOKUP(MOD(P1229,20),太陽の紋章,2,FALSE)</f>
        <v>夜</v>
      </c>
      <c r="T1229" s="144" t="s">
        <v>8464</v>
      </c>
    </row>
    <row r="1230" spans="1:20" ht="13.5" customHeight="1">
      <c r="A1230" s="50" t="str">
        <f>VLOOKUP(MOD(E1230,10),十干,2,FALSE)</f>
        <v>乙</v>
      </c>
      <c r="B1230" s="199" t="str">
        <f>VLOOKUP(MOD(E1230,12),十二支,3,FALSE)</f>
        <v xml:space="preserve">04 地 </v>
      </c>
      <c r="C1230" s="200" t="str">
        <f>VLOOKUP(F1230,星座,3,TRUE)</f>
        <v xml:space="preserve">05 土 </v>
      </c>
      <c r="D1230" s="531">
        <v>23752</v>
      </c>
      <c r="E1230" s="1">
        <f>IFERROR(YEAR(D1230),LEFT(D1230,4))</f>
        <v>1965</v>
      </c>
      <c r="F1230" s="1" t="str">
        <f>IF(ISTEXT(D1230),RIGHT(D1230,5),TEXT(D1230,"mm/dd"))</f>
        <v>01/10</v>
      </c>
      <c r="G1230" s="1">
        <f>SUM(MID(E1230,1,1),MID(E1230,2,1),MID(E1230,3,1),MID(E1230,4,1),MID(F1230,1,1),MID(F1230,2,1),MID(F1230,4,1),MID(F1230,5,1))</f>
        <v>23</v>
      </c>
      <c r="H1230" s="45">
        <f>IF(MOD(G1230,9)=0,9,MOD(G1230,9))</f>
        <v>5</v>
      </c>
      <c r="I1230" s="45" t="str">
        <f>IFERROR(MID("日月火水木金土",WEEKDAY(D1230),1),"")</f>
        <v>日</v>
      </c>
      <c r="J1230" s="304" t="s">
        <v>1360</v>
      </c>
      <c r="K1230" s="202" t="str">
        <f>VLOOKUP(F1230,石と花メイン,3,FALSE)</f>
        <v>◇金剛石</v>
      </c>
      <c r="L1230" s="297" t="str">
        <f>VLOOKUP(F1230,石と花メイン,4,FALSE)</f>
        <v>フリージア【浅黄水仙】</v>
      </c>
      <c r="M1230" s="393">
        <f>IF(OR(MONTH(F1230)&lt;7,AND(MONTH(F1230)=7,DAY(F1230)&lt;=25)),
MOD(SUM((E1230-1901)*365,259),260),
MOD(SUM((E1230-1900)*365,259),260))</f>
        <v>219</v>
      </c>
      <c r="N1230" s="390">
        <f>IF(AND(MONTH(F1230)=7,DAY(F1230)&gt;25),1,
ROUNDDOWN((SUM(VLOOKUP(MONTH(F1230),D暦変換用数値,2,FALSE),DAY(F1230))/28)+1,0))</f>
        <v>7</v>
      </c>
      <c r="O1230" s="205">
        <f>IF(AND(MONTH(F1230)=7,DAY(F1230)&gt;25),DAY(F1230)-25,
MOD((SUM(VLOOKUP(MONTH(F1230),D暦変換用数値,2,FALSE),DAY(F1230))),28)+1)</f>
        <v>1</v>
      </c>
      <c r="P1230" s="406">
        <f>IF(OR(MONTH(F1230)&lt;7,AND(MONTH(F1230)=7,DAY(F1230)&lt;=25)),
MOD(SUM((E1230-1901)*365,(N1230-1)*28,O1230,258),260),
MOD(SUM((E1230-1900)*365,(N1230-1)*28,O1230,258),260))</f>
        <v>127</v>
      </c>
      <c r="Q1230" s="374" t="str">
        <f>VLOOKUP(MOD(P1230,4),色,2,FALSE)</f>
        <v>青い</v>
      </c>
      <c r="R1230" s="292" t="str">
        <f>VLOOKUP(MOD(P1230,13),銀河の音,2,FALSE)</f>
        <v>惑星の</v>
      </c>
      <c r="S1230" s="385" t="str">
        <f>VLOOKUP(MOD(P1230,20),太陽の紋章,2,FALSE)</f>
        <v>手</v>
      </c>
      <c r="T1230" s="111" t="s">
        <v>1068</v>
      </c>
    </row>
    <row r="1231" spans="1:20" ht="13.5" customHeight="1">
      <c r="A1231" s="282" t="str">
        <f>VLOOKUP(MOD(E1231,10),十干,2,FALSE)</f>
        <v>乙</v>
      </c>
      <c r="B1231" s="283" t="str">
        <f>VLOOKUP(MOD(E1231,12),十二支,3,FALSE)</f>
        <v xml:space="preserve">04 地 </v>
      </c>
      <c r="C1231" s="284" t="str">
        <f>VLOOKUP(F1231,星座,3,TRUE)</f>
        <v xml:space="preserve">05 土 </v>
      </c>
      <c r="D1231" s="533">
        <v>23759</v>
      </c>
      <c r="E1231" s="83">
        <f>IFERROR(YEAR(D1231),LEFT(D1231,4))</f>
        <v>1965</v>
      </c>
      <c r="F1231" s="83" t="str">
        <f>IF(ISTEXT(D1231),RIGHT(D1231,5),TEXT(D1231,"mm/dd"))</f>
        <v>01/17</v>
      </c>
      <c r="G1231" s="83">
        <f>SUM(MID(E1231,1,1),MID(E1231,2,1),MID(E1231,3,1),MID(E1231,4,1),MID(F1231,1,1),MID(F1231,2,1),MID(F1231,4,1),MID(F1231,5,1))</f>
        <v>30</v>
      </c>
      <c r="H1231" s="83">
        <f>IF(MOD(G1231,9)=0,9,MOD(G1231,9))</f>
        <v>3</v>
      </c>
      <c r="I1231" s="83" t="str">
        <f>IFERROR(MID("日月火水木金土",WEEKDAY(D1231),1),"")</f>
        <v>日</v>
      </c>
      <c r="J1231" s="303" t="s">
        <v>1828</v>
      </c>
      <c r="K1231" s="87" t="str">
        <f>VLOOKUP(F1231,石と花メイン,3,FALSE)</f>
        <v>◆翠玉</v>
      </c>
      <c r="L1231" s="296" t="str">
        <f>VLOOKUP(F1231,石と花メイン,4,FALSE)</f>
        <v>胡蝶蘭【ファレノプシス】</v>
      </c>
      <c r="M1231" s="392">
        <f>IF(OR(MONTH(F1231)&lt;7,AND(MONTH(F1231)=7,DAY(F1231)&lt;=25)),
MOD(SUM((E1231-1901)*365,259),260),
MOD(SUM((E1231-1900)*365,259),260))</f>
        <v>219</v>
      </c>
      <c r="N1231" s="330">
        <f>IF(AND(MONTH(F1231)=7,DAY(F1231)&gt;25),1,
ROUNDDOWN((SUM(VLOOKUP(MONTH(F1231),D暦変換用数値,2,FALSE),DAY(F1231))/28)+1,0))</f>
        <v>7</v>
      </c>
      <c r="O1231" s="84">
        <f>IF(AND(MONTH(F1231)=7,DAY(F1231)&gt;25),DAY(F1231)-25,
MOD((SUM(VLOOKUP(MONTH(F1231),D暦変換用数値,2,FALSE),DAY(F1231))),28)+1)</f>
        <v>8</v>
      </c>
      <c r="P1231" s="405">
        <f>IF(OR(MONTH(F1231)&lt;7,AND(MONTH(F1231)=7,DAY(F1231)&lt;=25)),
MOD(SUM((E1231-1901)*365,(N1231-1)*28,O1231,258),260),
MOD(SUM((E1231-1900)*365,(N1231-1)*28,O1231,258),260))</f>
        <v>134</v>
      </c>
      <c r="Q1231" s="371" t="str">
        <f>VLOOKUP(MOD(P1231,4),色,2,FALSE)</f>
        <v>白い</v>
      </c>
      <c r="R1231" s="289" t="str">
        <f>VLOOKUP(MOD(P1231,13),銀河の音,2,FALSE)</f>
        <v>自己存在の</v>
      </c>
      <c r="S1231" s="382" t="str">
        <f>VLOOKUP(MOD(P1231,20),太陽の紋章,2,FALSE)</f>
        <v>魔法使い</v>
      </c>
      <c r="T1231" s="102" t="s">
        <v>4344</v>
      </c>
    </row>
    <row r="1232" spans="1:20" ht="13.5" customHeight="1">
      <c r="A1232" s="50" t="str">
        <f>VLOOKUP(MOD(E1232,10),十干,2,FALSE)</f>
        <v>乙</v>
      </c>
      <c r="B1232" s="199" t="str">
        <f>VLOOKUP(MOD(E1232,12),十二支,3,FALSE)</f>
        <v xml:space="preserve">04 地 </v>
      </c>
      <c r="C1232" s="200" t="str">
        <f>VLOOKUP(F1232,星座,3,TRUE)</f>
        <v xml:space="preserve">05 土 </v>
      </c>
      <c r="D1232" s="531">
        <v>24101</v>
      </c>
      <c r="E1232" s="1">
        <f>IFERROR(YEAR(D1232),LEFT(D1232,4))</f>
        <v>1965</v>
      </c>
      <c r="F1232" s="1" t="str">
        <f>IF(ISTEXT(D1232),RIGHT(D1232,5),TEXT(D1232,"mm/dd"))</f>
        <v>12/25</v>
      </c>
      <c r="G1232" s="1">
        <f>SUM(MID(E1232,1,1),MID(E1232,2,1),MID(E1232,3,1),MID(E1232,4,1),MID(F1232,1,1),MID(F1232,2,1),MID(F1232,4,1),MID(F1232,5,1))</f>
        <v>31</v>
      </c>
      <c r="H1232" s="45">
        <f>IF(MOD(G1232,9)=0,9,MOD(G1232,9))</f>
        <v>4</v>
      </c>
      <c r="I1232" s="45" t="str">
        <f>IFERROR(MID("日月火水木金土",WEEKDAY(D1232),1),"")</f>
        <v>土</v>
      </c>
      <c r="J1232" s="304" t="s">
        <v>6319</v>
      </c>
      <c r="K1232" s="202" t="str">
        <f>VLOOKUP(F1232,石と花メイン,3,FALSE)</f>
        <v>■血碧玉</v>
      </c>
      <c r="L1232" s="297" t="str">
        <f>VLOOKUP(F1232,石と花メイン,4,FALSE)</f>
        <v>西洋柊【ホーリー】</v>
      </c>
      <c r="M1232" s="393">
        <f>IF(OR(MONTH(F1232)&lt;7,AND(MONTH(F1232)=7,DAY(F1232)&lt;=25)),
MOD(SUM((E1232-1901)*365,259),260),
MOD(SUM((E1232-1900)*365,259),260))</f>
        <v>64</v>
      </c>
      <c r="N1232" s="390">
        <f>IF(AND(MONTH(F1232)=7,DAY(F1232)&gt;25),1,
ROUNDDOWN((SUM(VLOOKUP(MONTH(F1232),D暦変換用数値,2,FALSE),DAY(F1232))/28)+1,0))</f>
        <v>6</v>
      </c>
      <c r="O1232" s="205">
        <f>IF(AND(MONTH(F1232)=7,DAY(F1232)&gt;25),DAY(F1232)-25,
MOD((SUM(VLOOKUP(MONTH(F1232),D暦変換用数値,2,FALSE),DAY(F1232))),28)+1)</f>
        <v>13</v>
      </c>
      <c r="P1232" s="406">
        <f>IF(OR(MONTH(F1232)&lt;7,AND(MONTH(F1232)=7,DAY(F1232)&lt;=25)),
MOD(SUM((E1232-1901)*365,(N1232-1)*28,O1232,258),260),
MOD(SUM((E1232-1900)*365,(N1232-1)*28,O1232,258),260))</f>
        <v>216</v>
      </c>
      <c r="Q1232" s="373" t="str">
        <f>VLOOKUP(MOD(P1232,4),色,2,FALSE)</f>
        <v>黄色い</v>
      </c>
      <c r="R1232" s="291" t="str">
        <f>VLOOKUP(MOD(P1232,13),銀河の音,2,FALSE)</f>
        <v>銀河の</v>
      </c>
      <c r="S1232" s="384" t="str">
        <f>VLOOKUP(MOD(P1232,20),太陽の紋章,2,FALSE)</f>
        <v>戦士</v>
      </c>
      <c r="T1232" s="98" t="s">
        <v>3736</v>
      </c>
    </row>
    <row r="1233" spans="1:20" ht="13.5" customHeight="1">
      <c r="A1233" s="282" t="str">
        <f>VLOOKUP(MOD(E1233,10),十干,2,FALSE)</f>
        <v>乙</v>
      </c>
      <c r="B1233" s="283" t="str">
        <f>VLOOKUP(MOD(E1233,12),十二支,3,FALSE)</f>
        <v xml:space="preserve">04 地 </v>
      </c>
      <c r="C1233" s="284" t="str">
        <f>VLOOKUP(F1233,星座,3,TRUE)</f>
        <v xml:space="preserve">05 土 </v>
      </c>
      <c r="D1233" s="533">
        <v>24105</v>
      </c>
      <c r="E1233" s="83">
        <f>IFERROR(YEAR(D1233),LEFT(D1233,4))</f>
        <v>1965</v>
      </c>
      <c r="F1233" s="83" t="str">
        <f>IF(ISTEXT(D1233),RIGHT(D1233,5),TEXT(D1233,"mm/dd"))</f>
        <v>12/29</v>
      </c>
      <c r="G1233" s="83">
        <f>SUM(MID(E1233,1,1),MID(E1233,2,1),MID(E1233,3,1),MID(E1233,4,1),MID(F1233,1,1),MID(F1233,2,1),MID(F1233,4,1),MID(F1233,5,1))</f>
        <v>35</v>
      </c>
      <c r="H1233" s="83">
        <f>IF(MOD(G1233,9)=0,9,MOD(G1233,9))</f>
        <v>8</v>
      </c>
      <c r="I1233" s="83" t="str">
        <f>IFERROR(MID("日月火水木金土",WEEKDAY(D1233),1),"")</f>
        <v>水</v>
      </c>
      <c r="J1233" s="303" t="s">
        <v>1829</v>
      </c>
      <c r="K1233" s="87" t="str">
        <f>VLOOKUP(F1233,石と花メイン,3,FALSE)</f>
        <v>□水晶</v>
      </c>
      <c r="L1233" s="296" t="str">
        <f>VLOOKUP(F1233,石と花メイン,4,FALSE)</f>
        <v>南天</v>
      </c>
      <c r="M1233" s="392">
        <f>IF(OR(MONTH(F1233)&lt;7,AND(MONTH(F1233)=7,DAY(F1233)&lt;=25)),
MOD(SUM((E1233-1901)*365,259),260),
MOD(SUM((E1233-1900)*365,259),260))</f>
        <v>64</v>
      </c>
      <c r="N1233" s="330">
        <f>IF(AND(MONTH(F1233)=7,DAY(F1233)&gt;25),1,
ROUNDDOWN((SUM(VLOOKUP(MONTH(F1233),D暦変換用数値,2,FALSE),DAY(F1233))/28)+1,0))</f>
        <v>6</v>
      </c>
      <c r="O1233" s="84">
        <f>IF(AND(MONTH(F1233)=7,DAY(F1233)&gt;25),DAY(F1233)-25,
MOD((SUM(VLOOKUP(MONTH(F1233),D暦変換用数値,2,FALSE),DAY(F1233))),28)+1)</f>
        <v>17</v>
      </c>
      <c r="P1233" s="405">
        <f>IF(OR(MONTH(F1233)&lt;7,AND(MONTH(F1233)=7,DAY(F1233)&lt;=25)),
MOD(SUM((E1233-1901)*365,(N1233-1)*28,O1233,258),260),
MOD(SUM((E1233-1900)*365,(N1233-1)*28,O1233,258),260))</f>
        <v>220</v>
      </c>
      <c r="Q1233" s="371" t="str">
        <f>VLOOKUP(MOD(P1233,4),色,2,FALSE)</f>
        <v>黄色い</v>
      </c>
      <c r="R1233" s="289" t="str">
        <f>VLOOKUP(MOD(P1233,13),銀河の音,2,FALSE)</f>
        <v>水晶の</v>
      </c>
      <c r="S1233" s="382" t="str">
        <f>VLOOKUP(MOD(P1233,20),太陽の紋章,2,FALSE)</f>
        <v>太陽</v>
      </c>
      <c r="T1233" s="95" t="s">
        <v>2881</v>
      </c>
    </row>
    <row r="1234" spans="1:20" ht="13.5" customHeight="1">
      <c r="A1234" s="50" t="str">
        <f>VLOOKUP(MOD(E1234,10),十干,2,FALSE)</f>
        <v>丁</v>
      </c>
      <c r="B1234" s="199" t="str">
        <f>VLOOKUP(MOD(E1234,12),十二支,3,FALSE)</f>
        <v xml:space="preserve">04 地 </v>
      </c>
      <c r="C1234" s="200" t="str">
        <f>VLOOKUP(F1234,星座,3,TRUE)</f>
        <v xml:space="preserve">05 土 </v>
      </c>
      <c r="D1234" s="531">
        <v>28128</v>
      </c>
      <c r="E1234" s="1">
        <f>IFERROR(YEAR(D1234),LEFT(D1234,4))</f>
        <v>1977</v>
      </c>
      <c r="F1234" s="1" t="str">
        <f>IF(ISTEXT(D1234),RIGHT(D1234,5),TEXT(D1234,"mm/dd"))</f>
        <v>01/03</v>
      </c>
      <c r="G1234" s="1">
        <f>SUM(MID(E1234,1,1),MID(E1234,2,1),MID(E1234,3,1),MID(E1234,4,1),MID(F1234,1,1),MID(F1234,2,1),MID(F1234,4,1),MID(F1234,5,1))</f>
        <v>28</v>
      </c>
      <c r="H1234" s="45">
        <f>IF(MOD(G1234,9)=0,9,MOD(G1234,9))</f>
        <v>1</v>
      </c>
      <c r="I1234" s="45" t="str">
        <f>IFERROR(MID("日月火水木金土",WEEKDAY(D1234),1),"")</f>
        <v>月</v>
      </c>
      <c r="J1234" s="304" t="s">
        <v>6320</v>
      </c>
      <c r="K1234" s="202" t="str">
        <f>VLOOKUP(F1234,石と花メイン,3,FALSE)</f>
        <v>▲黄金</v>
      </c>
      <c r="L1234" s="297" t="str">
        <f>VLOOKUP(F1234,石と花メイン,4,FALSE)</f>
        <v>福寿草【元日草】</v>
      </c>
      <c r="M1234" s="393">
        <f>IF(OR(MONTH(F1234)&lt;7,AND(MONTH(F1234)=7,DAY(F1234)&lt;=25)),
MOD(SUM((E1234-1901)*365,259),260),
MOD(SUM((E1234-1900)*365,259),260))</f>
        <v>179</v>
      </c>
      <c r="N1234" s="390">
        <f>IF(AND(MONTH(F1234)=7,DAY(F1234)&gt;25),1,
ROUNDDOWN((SUM(VLOOKUP(MONTH(F1234),D暦変換用数値,2,FALSE),DAY(F1234))/28)+1,0))</f>
        <v>6</v>
      </c>
      <c r="O1234" s="205">
        <f>IF(AND(MONTH(F1234)=7,DAY(F1234)&gt;25),DAY(F1234)-25,
MOD((SUM(VLOOKUP(MONTH(F1234),D暦変換用数値,2,FALSE),DAY(F1234))),28)+1)</f>
        <v>22</v>
      </c>
      <c r="P1234" s="406">
        <f>IF(OR(MONTH(F1234)&lt;7,AND(MONTH(F1234)=7,DAY(F1234)&lt;=25)),
MOD(SUM((E1234-1901)*365,(N1234-1)*28,O1234,258),260),
MOD(SUM((E1234-1900)*365,(N1234-1)*28,O1234,258),260))</f>
        <v>80</v>
      </c>
      <c r="Q1234" s="373" t="str">
        <f>VLOOKUP(MOD(P1234,4),色,2,FALSE)</f>
        <v>黄色い</v>
      </c>
      <c r="R1234" s="291" t="str">
        <f>VLOOKUP(MOD(P1234,13),銀河の音,2,FALSE)</f>
        <v>月の</v>
      </c>
      <c r="S1234" s="384" t="str">
        <f>VLOOKUP(MOD(P1234,20),太陽の紋章,2,FALSE)</f>
        <v>太陽</v>
      </c>
      <c r="T1234" s="98" t="s">
        <v>3736</v>
      </c>
    </row>
    <row r="1235" spans="1:20" ht="13.5" customHeight="1">
      <c r="A1235" s="50" t="str">
        <f>VLOOKUP(MOD(E1235,10),十干,2,FALSE)</f>
        <v>丁</v>
      </c>
      <c r="B1235" s="199" t="str">
        <f>VLOOKUP(MOD(E1235,12),十二支,3,FALSE)</f>
        <v xml:space="preserve">04 地 </v>
      </c>
      <c r="C1235" s="200" t="str">
        <f>VLOOKUP(F1235,星座,3,TRUE)</f>
        <v xml:space="preserve">05 土 </v>
      </c>
      <c r="D1235" s="531">
        <v>28136</v>
      </c>
      <c r="E1235" s="1">
        <f>IFERROR(YEAR(D1235),LEFT(D1235,4))</f>
        <v>1977</v>
      </c>
      <c r="F1235" s="1" t="str">
        <f>IF(ISTEXT(D1235),RIGHT(D1235,5),TEXT(D1235,"mm/dd"))</f>
        <v>01/11</v>
      </c>
      <c r="G1235" s="1">
        <f>SUM(MID(E1235,1,1),MID(E1235,2,1),MID(E1235,3,1),MID(E1235,4,1),MID(F1235,1,1),MID(F1235,2,1),MID(F1235,4,1),MID(F1235,5,1))</f>
        <v>27</v>
      </c>
      <c r="H1235" s="45">
        <f>IF(MOD(G1235,9)=0,9,MOD(G1235,9))</f>
        <v>9</v>
      </c>
      <c r="I1235" s="45" t="str">
        <f>IFERROR(MID("日月火水木金土",WEEKDAY(D1235),1),"")</f>
        <v>火</v>
      </c>
      <c r="J1235" s="304" t="s">
        <v>6321</v>
      </c>
      <c r="K1235" s="202" t="str">
        <f>VLOOKUP(F1235,石と花メイン,3,FALSE)</f>
        <v>●孔雀石</v>
      </c>
      <c r="L1235" s="297" t="str">
        <f>VLOOKUP(F1235,石と花メイン,4,FALSE)</f>
        <v>芹【白根草】</v>
      </c>
      <c r="M1235" s="393">
        <f>IF(OR(MONTH(F1235)&lt;7,AND(MONTH(F1235)=7,DAY(F1235)&lt;=25)),
MOD(SUM((E1235-1901)*365,259),260),
MOD(SUM((E1235-1900)*365,259),260))</f>
        <v>179</v>
      </c>
      <c r="N1235" s="390">
        <f>IF(AND(MONTH(F1235)=7,DAY(F1235)&gt;25),1,
ROUNDDOWN((SUM(VLOOKUP(MONTH(F1235),D暦変換用数値,2,FALSE),DAY(F1235))/28)+1,0))</f>
        <v>7</v>
      </c>
      <c r="O1235" s="205">
        <f>IF(AND(MONTH(F1235)=7,DAY(F1235)&gt;25),DAY(F1235)-25,
MOD((SUM(VLOOKUP(MONTH(F1235),D暦変換用数値,2,FALSE),DAY(F1235))),28)+1)</f>
        <v>2</v>
      </c>
      <c r="P1235" s="406">
        <f>IF(OR(MONTH(F1235)&lt;7,AND(MONTH(F1235)=7,DAY(F1235)&lt;=25)),
MOD(SUM((E1235-1901)*365,(N1235-1)*28,O1235,258),260),
MOD(SUM((E1235-1900)*365,(N1235-1)*28,O1235,258),260))</f>
        <v>88</v>
      </c>
      <c r="Q1235" s="373" t="str">
        <f>VLOOKUP(MOD(P1235,4),色,2,FALSE)</f>
        <v>黄色い</v>
      </c>
      <c r="R1235" s="291" t="str">
        <f>VLOOKUP(MOD(P1235,13),銀河の音,2,FALSE)</f>
        <v>惑星の</v>
      </c>
      <c r="S1235" s="384" t="str">
        <f>VLOOKUP(MOD(P1235,20),太陽の紋章,2,FALSE)</f>
        <v>星</v>
      </c>
      <c r="T1235" s="111" t="s">
        <v>899</v>
      </c>
    </row>
    <row r="1236" spans="1:20" ht="13.5" customHeight="1">
      <c r="A1236" s="50" t="str">
        <f>VLOOKUP(MOD(E1236,10),十干,2,FALSE)</f>
        <v>丁</v>
      </c>
      <c r="B1236" s="199" t="str">
        <f>VLOOKUP(MOD(E1236,12),十二支,3,FALSE)</f>
        <v xml:space="preserve">04 地 </v>
      </c>
      <c r="C1236" s="200" t="str">
        <f>VLOOKUP(F1236,星座,3,TRUE)</f>
        <v xml:space="preserve">05 土 </v>
      </c>
      <c r="D1236" s="531">
        <v>28139</v>
      </c>
      <c r="E1236" s="1">
        <f>IFERROR(YEAR(D1236),LEFT(D1236,4))</f>
        <v>1977</v>
      </c>
      <c r="F1236" s="1" t="str">
        <f>IF(ISTEXT(D1236),RIGHT(D1236,5),TEXT(D1236,"mm/dd"))</f>
        <v>01/14</v>
      </c>
      <c r="G1236" s="1">
        <f>SUM(MID(E1236,1,1),MID(E1236,2,1),MID(E1236,3,1),MID(E1236,4,1),MID(F1236,1,1),MID(F1236,2,1),MID(F1236,4,1),MID(F1236,5,1))</f>
        <v>30</v>
      </c>
      <c r="H1236" s="45">
        <f>IF(MOD(G1236,9)=0,9,MOD(G1236,9))</f>
        <v>3</v>
      </c>
      <c r="I1236" s="45" t="str">
        <f>IFERROR(MID("日月火水木金土",WEEKDAY(D1236),1),"")</f>
        <v>金</v>
      </c>
      <c r="J1236" s="304" t="s">
        <v>6322</v>
      </c>
      <c r="K1236" s="202" t="str">
        <f>VLOOKUP(F1236,石と花メイン,3,FALSE)</f>
        <v>◆黄玉</v>
      </c>
      <c r="L1236" s="297" t="str">
        <f>VLOOKUP(F1236,石と花メイン,4,FALSE)</f>
        <v>シンビジウム【春蘭】</v>
      </c>
      <c r="M1236" s="393">
        <f>IF(OR(MONTH(F1236)&lt;7,AND(MONTH(F1236)=7,DAY(F1236)&lt;=25)),
MOD(SUM((E1236-1901)*365,259),260),
MOD(SUM((E1236-1900)*365,259),260))</f>
        <v>179</v>
      </c>
      <c r="N1236" s="390">
        <f>IF(AND(MONTH(F1236)=7,DAY(F1236)&gt;25),1,
ROUNDDOWN((SUM(VLOOKUP(MONTH(F1236),D暦変換用数値,2,FALSE),DAY(F1236))/28)+1,0))</f>
        <v>7</v>
      </c>
      <c r="O1236" s="205">
        <f>IF(AND(MONTH(F1236)=7,DAY(F1236)&gt;25),DAY(F1236)-25,
MOD((SUM(VLOOKUP(MONTH(F1236),D暦変換用数値,2,FALSE),DAY(F1236))),28)+1)</f>
        <v>5</v>
      </c>
      <c r="P1236" s="406">
        <f>IF(OR(MONTH(F1236)&lt;7,AND(MONTH(F1236)=7,DAY(F1236)&lt;=25)),
MOD(SUM((E1236-1901)*365,(N1236-1)*28,O1236,258),260),
MOD(SUM((E1236-1900)*365,(N1236-1)*28,O1236,258),260))</f>
        <v>91</v>
      </c>
      <c r="Q1236" s="374" t="str">
        <f>VLOOKUP(MOD(P1236,4),色,2,FALSE)</f>
        <v>青い</v>
      </c>
      <c r="R1236" s="292" t="str">
        <f>VLOOKUP(MOD(P1236,13),銀河の音,2,FALSE)</f>
        <v>宇宙の</v>
      </c>
      <c r="S1236" s="385" t="str">
        <f>VLOOKUP(MOD(P1236,20),太陽の紋章,2,FALSE)</f>
        <v>猿</v>
      </c>
      <c r="T1236" s="111" t="s">
        <v>1173</v>
      </c>
    </row>
    <row r="1237" spans="1:20" ht="13.5" customHeight="1">
      <c r="A1237" s="334" t="str">
        <f>VLOOKUP(MOD(E1237,10),十干,2,FALSE)</f>
        <v>丁</v>
      </c>
      <c r="B1237" s="331" t="str">
        <f>VLOOKUP(MOD(E1237,12),十二支,3,FALSE)</f>
        <v xml:space="preserve">04 地 </v>
      </c>
      <c r="C1237" s="332" t="str">
        <f>VLOOKUP(F1237,星座,3,TRUE)</f>
        <v xml:space="preserve">05 土 </v>
      </c>
      <c r="D1237" s="540">
        <v>28144</v>
      </c>
      <c r="E1237" s="131">
        <f>IFERROR(YEAR(D1237),LEFT(D1237,4))</f>
        <v>1977</v>
      </c>
      <c r="F1237" s="538" t="str">
        <f>IF(ISTEXT(D1237),RIGHT(D1237,5),TEXT(D1237,"mm/dd"))</f>
        <v>01/19</v>
      </c>
      <c r="G1237" s="131">
        <f>SUM(MID(E1237,1,1),MID(E1237,2,1),MID(E1237,3,1),MID(E1237,4,1),MID(F1237,1,1),MID(F1237,2,1),MID(F1237,4,1),MID(F1237,5,1))</f>
        <v>35</v>
      </c>
      <c r="H1237" s="131">
        <f>IF(MOD(G1237,9)=0,9,MOD(G1237,9))</f>
        <v>8</v>
      </c>
      <c r="I1237" s="131" t="str">
        <f>IFERROR(MID("日月火水木金土",WEEKDAY(D1237),1),"")</f>
        <v>水</v>
      </c>
      <c r="J1237" s="306" t="s">
        <v>9408</v>
      </c>
      <c r="K1237" s="335" t="str">
        <f>VLOOKUP(F1237,石と花メイン,3,FALSE)</f>
        <v>●土耳古石</v>
      </c>
      <c r="L1237" s="302" t="str">
        <f>VLOOKUP(F1237,石と花メイン,4,FALSE)</f>
        <v>崑崙花【ハンカチの花】</v>
      </c>
      <c r="M1237" s="396">
        <f>IF(OR(MONTH(F1237)&lt;7,AND(MONTH(F1237)=7,DAY(F1237)&lt;=25)),
MOD(SUM((E1237-1901)*365,259),260),
MOD(SUM((E1237-1900)*365,259),260))</f>
        <v>179</v>
      </c>
      <c r="N1237" s="335">
        <f>IF(AND(MONTH(F1237)=7,DAY(F1237)&gt;25),1,
ROUNDDOWN((SUM(VLOOKUP(MONTH(F1237),D暦変換用数値,2,FALSE),DAY(F1237))/28)+1,0))</f>
        <v>7</v>
      </c>
      <c r="O1237" s="132">
        <f>IF(AND(MONTH(F1237)=7,DAY(F1237)&gt;25),DAY(F1237)-25,
MOD((SUM(VLOOKUP(MONTH(F1237),D暦変換用数値,2,FALSE),DAY(F1237))),28)+1)</f>
        <v>10</v>
      </c>
      <c r="P1237" s="404">
        <f>IF(OR(MONTH(F1237)&lt;7,AND(MONTH(F1237)=7,DAY(F1237)&lt;=25)),
MOD(SUM((E1237-1901)*365,(N1237-1)*28,O1237,258),260),
MOD(SUM((E1237-1900)*365,(N1237-1)*28,O1237,258),260))</f>
        <v>96</v>
      </c>
      <c r="Q1237" s="376" t="str">
        <f>VLOOKUP(MOD(P1237,4),色,2,FALSE)</f>
        <v>黄色い</v>
      </c>
      <c r="R1237" s="333" t="str">
        <f>VLOOKUP(MOD(P1237,13),銀河の音,2,FALSE)</f>
        <v>倍音の</v>
      </c>
      <c r="S1237" s="387" t="str">
        <f>VLOOKUP(MOD(P1237,20),太陽の紋章,2,FALSE)</f>
        <v>戦士</v>
      </c>
      <c r="T1237" s="145"/>
    </row>
    <row r="1238" spans="1:20" ht="13.5" customHeight="1">
      <c r="A1238" s="282" t="str">
        <f>VLOOKUP(MOD(E1238,10),十干,2,FALSE)</f>
        <v>丁</v>
      </c>
      <c r="B1238" s="283" t="str">
        <f>VLOOKUP(MOD(E1238,12),十二支,3,FALSE)</f>
        <v xml:space="preserve">04 地 </v>
      </c>
      <c r="C1238" s="284" t="str">
        <f>VLOOKUP(F1238,星座,3,TRUE)</f>
        <v xml:space="preserve">05 土 </v>
      </c>
      <c r="D1238" s="533">
        <v>28484</v>
      </c>
      <c r="E1238" s="83">
        <f>IFERROR(YEAR(D1238),LEFT(D1238,4))</f>
        <v>1977</v>
      </c>
      <c r="F1238" s="83" t="str">
        <f>IF(ISTEXT(D1238),RIGHT(D1238,5),TEXT(D1238,"mm/dd"))</f>
        <v>12/25</v>
      </c>
      <c r="G1238" s="83">
        <f>SUM(MID(E1238,1,1),MID(E1238,2,1),MID(E1238,3,1),MID(E1238,4,1),MID(F1238,1,1),MID(F1238,2,1),MID(F1238,4,1),MID(F1238,5,1))</f>
        <v>34</v>
      </c>
      <c r="H1238" s="83">
        <f>IF(MOD(G1238,9)=0,9,MOD(G1238,9))</f>
        <v>7</v>
      </c>
      <c r="I1238" s="83" t="str">
        <f>IFERROR(MID("日月火水木金土",WEEKDAY(D1238),1),"")</f>
        <v>日</v>
      </c>
      <c r="J1238" s="303" t="s">
        <v>1830</v>
      </c>
      <c r="K1238" s="87" t="str">
        <f>VLOOKUP(F1238,石と花メイン,3,FALSE)</f>
        <v>■血碧玉</v>
      </c>
      <c r="L1238" s="296" t="str">
        <f>VLOOKUP(F1238,石と花メイン,4,FALSE)</f>
        <v>西洋柊【ホーリー】</v>
      </c>
      <c r="M1238" s="392">
        <f>IF(OR(MONTH(F1238)&lt;7,AND(MONTH(F1238)=7,DAY(F1238)&lt;=25)),
MOD(SUM((E1238-1901)*365,259),260),
MOD(SUM((E1238-1900)*365,259),260))</f>
        <v>24</v>
      </c>
      <c r="N1238" s="330">
        <f>IF(AND(MONTH(F1238)=7,DAY(F1238)&gt;25),1,
ROUNDDOWN((SUM(VLOOKUP(MONTH(F1238),D暦変換用数値,2,FALSE),DAY(F1238))/28)+1,0))</f>
        <v>6</v>
      </c>
      <c r="O1238" s="84">
        <f>IF(AND(MONTH(F1238)=7,DAY(F1238)&gt;25),DAY(F1238)-25,
MOD((SUM(VLOOKUP(MONTH(F1238),D暦変換用数値,2,FALSE),DAY(F1238))),28)+1)</f>
        <v>13</v>
      </c>
      <c r="P1238" s="405">
        <f>IF(OR(MONTH(F1238)&lt;7,AND(MONTH(F1238)=7,DAY(F1238)&lt;=25)),
MOD(SUM((E1238-1901)*365,(N1238-1)*28,O1238,258),260),
MOD(SUM((E1238-1900)*365,(N1238-1)*28,O1238,258),260))</f>
        <v>176</v>
      </c>
      <c r="Q1238" s="371" t="str">
        <f>VLOOKUP(MOD(P1238,4),色,2,FALSE)</f>
        <v>黄色い</v>
      </c>
      <c r="R1238" s="289" t="str">
        <f>VLOOKUP(MOD(P1238,13),銀河の音,2,FALSE)</f>
        <v>共振の</v>
      </c>
      <c r="S1238" s="382" t="str">
        <f>VLOOKUP(MOD(P1238,20),太陽の紋章,2,FALSE)</f>
        <v>戦士</v>
      </c>
      <c r="T1238" s="91" t="s">
        <v>3736</v>
      </c>
    </row>
    <row r="1239" spans="1:20" ht="13.5" customHeight="1">
      <c r="A1239" s="282" t="str">
        <f>VLOOKUP(MOD(E1239,10),十干,2,FALSE)</f>
        <v>己</v>
      </c>
      <c r="B1239" s="283" t="str">
        <f>VLOOKUP(MOD(E1239,12),十二支,3,FALSE)</f>
        <v xml:space="preserve">04 地 </v>
      </c>
      <c r="C1239" s="284" t="str">
        <f>VLOOKUP(F1239,星座,3,TRUE)</f>
        <v xml:space="preserve">05 土 </v>
      </c>
      <c r="D1239" s="530">
        <v>32512</v>
      </c>
      <c r="E1239" s="85">
        <f>IFERROR(YEAR(D1239),LEFT(D1239,4))</f>
        <v>1989</v>
      </c>
      <c r="F1239" s="85" t="str">
        <f>IF(ISTEXT(D1239),RIGHT(D1239,5),TEXT(D1239,"mm/dd"))</f>
        <v>01/04</v>
      </c>
      <c r="G1239" s="85">
        <f>SUM(MID(E1239,1,1),MID(E1239,2,1),MID(E1239,3,1),MID(E1239,4,1),MID(F1239,1,1),MID(F1239,2,1),MID(F1239,4,1),MID(F1239,5,1))</f>
        <v>32</v>
      </c>
      <c r="H1239" s="83">
        <f>IF(MOD(G1239,9)=0,9,MOD(G1239,9))</f>
        <v>5</v>
      </c>
      <c r="I1239" s="83" t="str">
        <f>IFERROR(MID("日月火水木金土",WEEKDAY(D1239),1),"")</f>
        <v>水</v>
      </c>
      <c r="J1239" s="308" t="s">
        <v>3078</v>
      </c>
      <c r="K1239" s="87" t="str">
        <f>VLOOKUP(F1239,石と花メイン,3,FALSE)</f>
        <v>□水晶</v>
      </c>
      <c r="L1239" s="300" t="str">
        <f>VLOOKUP(F1239,石と花メイン,4,FALSE)</f>
        <v>クロッカス【花サフラン】</v>
      </c>
      <c r="M1239" s="397">
        <f>IF(OR(MONTH(F1239)&lt;7,AND(MONTH(F1239)=7,DAY(F1239)&lt;=25)),
MOD(SUM((E1239-1901)*365,259),260),
MOD(SUM((E1239-1900)*365,259),260))</f>
        <v>139</v>
      </c>
      <c r="N1239" s="87">
        <f>IF(AND(MONTH(F1239)=7,DAY(F1239)&gt;25),1,
ROUNDDOWN((SUM(VLOOKUP(MONTH(F1239),D暦変換用数値,2,FALSE),DAY(F1239))/28)+1,0))</f>
        <v>6</v>
      </c>
      <c r="O1239" s="82">
        <f>IF(AND(MONTH(F1239)=7,DAY(F1239)&gt;25),DAY(F1239)-25,
MOD((SUM(VLOOKUP(MONTH(F1239),D暦変換用数値,2,FALSE),DAY(F1239))),28)+1)</f>
        <v>23</v>
      </c>
      <c r="P1239" s="409">
        <f>IF(OR(MONTH(F1239)&lt;7,AND(MONTH(F1239)=7,DAY(F1239)&lt;=25)),
MOD(SUM((E1239-1901)*365,(N1239-1)*28,O1239,258),260),
MOD(SUM((E1239-1900)*365,(N1239-1)*28,O1239,258),260))</f>
        <v>41</v>
      </c>
      <c r="Q1239" s="371" t="str">
        <f>VLOOKUP(MOD(P1239,4),色,2,FALSE)</f>
        <v>赤い</v>
      </c>
      <c r="R1239" s="289" t="str">
        <f>VLOOKUP(MOD(P1239,13),銀河の音,2,FALSE)</f>
        <v>月の</v>
      </c>
      <c r="S1239" s="382" t="str">
        <f>VLOOKUP(MOD(P1239,20),太陽の紋章,2,FALSE)</f>
        <v>竜</v>
      </c>
      <c r="T1239" s="92" t="s">
        <v>3619</v>
      </c>
    </row>
    <row r="1240" spans="1:20" ht="13.5" customHeight="1">
      <c r="A1240" s="50" t="str">
        <f>VLOOKUP(MOD(E1240,10),十干,2,FALSE)</f>
        <v>己</v>
      </c>
      <c r="B1240" s="199" t="str">
        <f>VLOOKUP(MOD(E1240,12),十二支,3,FALSE)</f>
        <v xml:space="preserve">04 地 </v>
      </c>
      <c r="C1240" s="200" t="str">
        <f>VLOOKUP(F1240,星座,3,TRUE)</f>
        <v xml:space="preserve">05 土 </v>
      </c>
      <c r="D1240" s="531">
        <v>32514</v>
      </c>
      <c r="E1240" s="1">
        <f>IFERROR(YEAR(D1240),LEFT(D1240,4))</f>
        <v>1989</v>
      </c>
      <c r="F1240" s="1" t="str">
        <f>IF(ISTEXT(D1240),RIGHT(D1240,5),TEXT(D1240,"mm/dd"))</f>
        <v>01/06</v>
      </c>
      <c r="G1240" s="1">
        <f>SUM(MID(E1240,1,1),MID(E1240,2,1),MID(E1240,3,1),MID(E1240,4,1),MID(F1240,1,1),MID(F1240,2,1),MID(F1240,4,1),MID(F1240,5,1))</f>
        <v>34</v>
      </c>
      <c r="H1240" s="45">
        <f>IF(MOD(G1240,9)=0,9,MOD(G1240,9))</f>
        <v>7</v>
      </c>
      <c r="I1240" s="45" t="str">
        <f>IFERROR(MID("日月火水木金土",WEEKDAY(D1240),1),"")</f>
        <v>金</v>
      </c>
      <c r="J1240" s="304" t="s">
        <v>6323</v>
      </c>
      <c r="K1240" s="202" t="str">
        <f>VLOOKUP(F1240,石と花メイン,3,FALSE)</f>
        <v>○真珠</v>
      </c>
      <c r="L1240" s="297" t="str">
        <f>VLOOKUP(F1240,石と花メイン,4,FALSE)</f>
        <v>パンジー【三色菫】</v>
      </c>
      <c r="M1240" s="393">
        <f>IF(OR(MONTH(F1240)&lt;7,AND(MONTH(F1240)=7,DAY(F1240)&lt;=25)),
MOD(SUM((E1240-1901)*365,259),260),
MOD(SUM((E1240-1900)*365,259),260))</f>
        <v>139</v>
      </c>
      <c r="N1240" s="390">
        <f>IF(AND(MONTH(F1240)=7,DAY(F1240)&gt;25),1,
ROUNDDOWN((SUM(VLOOKUP(MONTH(F1240),D暦変換用数値,2,FALSE),DAY(F1240))/28)+1,0))</f>
        <v>6</v>
      </c>
      <c r="O1240" s="205">
        <f>IF(AND(MONTH(F1240)=7,DAY(F1240)&gt;25),DAY(F1240)-25,
MOD((SUM(VLOOKUP(MONTH(F1240),D暦変換用数値,2,FALSE),DAY(F1240))),28)+1)</f>
        <v>25</v>
      </c>
      <c r="P1240" s="406">
        <f>IF(OR(MONTH(F1240)&lt;7,AND(MONTH(F1240)=7,DAY(F1240)&lt;=25)),
MOD(SUM((E1240-1901)*365,(N1240-1)*28,O1240,258),260),
MOD(SUM((E1240-1900)*365,(N1240-1)*28,O1240,258),260))</f>
        <v>43</v>
      </c>
      <c r="Q1240" s="374" t="str">
        <f>VLOOKUP(MOD(P1240,4),色,2,FALSE)</f>
        <v>青い</v>
      </c>
      <c r="R1240" s="292" t="str">
        <f>VLOOKUP(MOD(P1240,13),銀河の音,2,FALSE)</f>
        <v>自己存在の</v>
      </c>
      <c r="S1240" s="385" t="str">
        <f>VLOOKUP(MOD(P1240,20),太陽の紋章,2,FALSE)</f>
        <v>夜</v>
      </c>
      <c r="T1240" s="97" t="s">
        <v>1069</v>
      </c>
    </row>
    <row r="1241" spans="1:20" ht="13.5" customHeight="1">
      <c r="A1241" s="282" t="str">
        <f>VLOOKUP(MOD(E1241,10),十干,2,FALSE)</f>
        <v>己</v>
      </c>
      <c r="B1241" s="283" t="str">
        <f>VLOOKUP(MOD(E1241,12),十二支,3,FALSE)</f>
        <v xml:space="preserve">04 地 </v>
      </c>
      <c r="C1241" s="284" t="str">
        <f>VLOOKUP(F1241,星座,3,TRUE)</f>
        <v xml:space="preserve">05 土 </v>
      </c>
      <c r="D1241" s="533">
        <v>32515</v>
      </c>
      <c r="E1241" s="83">
        <f>IFERROR(YEAR(D1241),LEFT(D1241,4))</f>
        <v>1989</v>
      </c>
      <c r="F1241" s="83" t="str">
        <f>IF(ISTEXT(D1241),RIGHT(D1241,5),TEXT(D1241,"mm/dd"))</f>
        <v>01/07</v>
      </c>
      <c r="G1241" s="83">
        <f>SUM(MID(E1241,1,1),MID(E1241,2,1),MID(E1241,3,1),MID(E1241,4,1),MID(F1241,1,1),MID(F1241,2,1),MID(F1241,4,1),MID(F1241,5,1))</f>
        <v>35</v>
      </c>
      <c r="H1241" s="83">
        <f>IF(MOD(G1241,9)=0,9,MOD(G1241,9))</f>
        <v>8</v>
      </c>
      <c r="I1241" s="83" t="str">
        <f>IFERROR(MID("日月火水木金土",WEEKDAY(D1241),1),"")</f>
        <v>土</v>
      </c>
      <c r="J1241" s="303" t="s">
        <v>1831</v>
      </c>
      <c r="K1241" s="87" t="str">
        <f>VLOOKUP(F1241,石と花メイン,3,FALSE)</f>
        <v>■紫水晶</v>
      </c>
      <c r="L1241" s="296" t="str">
        <f>VLOOKUP(F1241,石と花メイン,4,FALSE)</f>
        <v>スノードロップ【待雪草】</v>
      </c>
      <c r="M1241" s="392">
        <f>IF(OR(MONTH(F1241)&lt;7,AND(MONTH(F1241)=7,DAY(F1241)&lt;=25)),
MOD(SUM((E1241-1901)*365,259),260),
MOD(SUM((E1241-1900)*365,259),260))</f>
        <v>139</v>
      </c>
      <c r="N1241" s="330">
        <f>IF(AND(MONTH(F1241)=7,DAY(F1241)&gt;25),1,
ROUNDDOWN((SUM(VLOOKUP(MONTH(F1241),D暦変換用数値,2,FALSE),DAY(F1241))/28)+1,0))</f>
        <v>6</v>
      </c>
      <c r="O1241" s="84">
        <f>IF(AND(MONTH(F1241)=7,DAY(F1241)&gt;25),DAY(F1241)-25,
MOD((SUM(VLOOKUP(MONTH(F1241),D暦変換用数値,2,FALSE),DAY(F1241))),28)+1)</f>
        <v>26</v>
      </c>
      <c r="P1241" s="405">
        <f>IF(OR(MONTH(F1241)&lt;7,AND(MONTH(F1241)=7,DAY(F1241)&lt;=25)),
MOD(SUM((E1241-1901)*365,(N1241-1)*28,O1241,258),260),
MOD(SUM((E1241-1900)*365,(N1241-1)*28,O1241,258),260))</f>
        <v>44</v>
      </c>
      <c r="Q1241" s="371" t="str">
        <f>VLOOKUP(MOD(P1241,4),色,2,FALSE)</f>
        <v>黄色い</v>
      </c>
      <c r="R1241" s="289" t="str">
        <f>VLOOKUP(MOD(P1241,13),銀河の音,2,FALSE)</f>
        <v>倍音の</v>
      </c>
      <c r="S1241" s="382" t="str">
        <f>VLOOKUP(MOD(P1241,20),太陽の紋章,2,FALSE)</f>
        <v>種</v>
      </c>
      <c r="T1241" s="108" t="s">
        <v>6402</v>
      </c>
    </row>
    <row r="1242" spans="1:20" ht="13.5" customHeight="1">
      <c r="A1242" s="282" t="str">
        <f>VLOOKUP(MOD(E1242,10),十干,2,FALSE)</f>
        <v>辛</v>
      </c>
      <c r="B1242" s="283" t="str">
        <f>VLOOKUP(MOD(E1242,12),十二支,3,FALSE)</f>
        <v xml:space="preserve">04 地 </v>
      </c>
      <c r="C1242" s="284" t="str">
        <f>VLOOKUP(F1242,星座,3,TRUE)</f>
        <v xml:space="preserve">05 土 </v>
      </c>
      <c r="D1242" s="533">
        <v>37252</v>
      </c>
      <c r="E1242" s="83">
        <f>IFERROR(YEAR(D1242),LEFT(D1242,4))</f>
        <v>2001</v>
      </c>
      <c r="F1242" s="83" t="str">
        <f>IF(ISTEXT(D1242),RIGHT(D1242,5),TEXT(D1242,"mm/dd"))</f>
        <v>12/27</v>
      </c>
      <c r="G1242" s="83">
        <f>SUM(MID(E1242,1,1),MID(E1242,2,1),MID(E1242,3,1),MID(E1242,4,1),MID(F1242,1,1),MID(F1242,2,1),MID(F1242,4,1),MID(F1242,5,1))</f>
        <v>15</v>
      </c>
      <c r="H1242" s="83">
        <f>IF(MOD(G1242,9)=0,9,MOD(G1242,9))</f>
        <v>6</v>
      </c>
      <c r="I1242" s="83" t="str">
        <f>IFERROR(MID("日月火水木金土",WEEKDAY(D1242),1),"")</f>
        <v>木</v>
      </c>
      <c r="J1242" s="303" t="s">
        <v>1832</v>
      </c>
      <c r="K1242" s="87" t="str">
        <f>VLOOKUP(F1242,石と花メイン,3,FALSE)</f>
        <v>■黒縞瑪瑙</v>
      </c>
      <c r="L1242" s="296" t="str">
        <f>VLOOKUP(F1242,石と花メイン,4,FALSE)</f>
        <v>梅【春告げ草】</v>
      </c>
      <c r="M1242" s="392">
        <f>IF(OR(MONTH(F1242)&lt;7,AND(MONTH(F1242)=7,DAY(F1242)&lt;=25)),
MOD(SUM((E1242-1901)*365,259),260),
MOD(SUM((E1242-1900)*365,259),260))</f>
        <v>204</v>
      </c>
      <c r="N1242" s="330">
        <f>IF(AND(MONTH(F1242)=7,DAY(F1242)&gt;25),1,
ROUNDDOWN((SUM(VLOOKUP(MONTH(F1242),D暦変換用数値,2,FALSE),DAY(F1242))/28)+1,0))</f>
        <v>6</v>
      </c>
      <c r="O1242" s="84">
        <f>IF(AND(MONTH(F1242)=7,DAY(F1242)&gt;25),DAY(F1242)-25,
MOD((SUM(VLOOKUP(MONTH(F1242),D暦変換用数値,2,FALSE),DAY(F1242))),28)+1)</f>
        <v>15</v>
      </c>
      <c r="P1242" s="405">
        <f>IF(OR(MONTH(F1242)&lt;7,AND(MONTH(F1242)=7,DAY(F1242)&lt;=25)),
MOD(SUM((E1242-1901)*365,(N1242-1)*28,O1242,258),260),
MOD(SUM((E1242-1900)*365,(N1242-1)*28,O1242,258),260))</f>
        <v>98</v>
      </c>
      <c r="Q1242" s="371" t="str">
        <f>VLOOKUP(MOD(P1242,4),色,2,FALSE)</f>
        <v>白い</v>
      </c>
      <c r="R1242" s="289" t="str">
        <f>VLOOKUP(MOD(P1242,13),銀河の音,2,FALSE)</f>
        <v>共振の</v>
      </c>
      <c r="S1242" s="382" t="str">
        <f>VLOOKUP(MOD(P1242,20),太陽の紋章,2,FALSE)</f>
        <v>鏡</v>
      </c>
      <c r="T1242" s="92" t="s">
        <v>6139</v>
      </c>
    </row>
    <row r="1243" spans="1:20" ht="13.5" customHeight="1">
      <c r="A1243" s="285" t="str">
        <f>VLOOKUP(MOD(E1243,10),十干,2,FALSE)</f>
        <v>癸</v>
      </c>
      <c r="B1243" s="283" t="str">
        <f>VLOOKUP(MOD(E1243,12),十二支,3,FALSE)</f>
        <v xml:space="preserve">04 地 </v>
      </c>
      <c r="C1243" s="284" t="str">
        <f>VLOOKUP(F1243,星座,3,TRUE)</f>
        <v xml:space="preserve">05 土 </v>
      </c>
      <c r="D1243" s="533">
        <v>41289</v>
      </c>
      <c r="E1243" s="83">
        <f>IFERROR(YEAR(D1243),LEFT(D1243,4))</f>
        <v>2013</v>
      </c>
      <c r="F1243" s="539" t="str">
        <f>IF(ISTEXT(D1243),RIGHT(D1243,5),TEXT(D1243,"mm/dd"))</f>
        <v>01/15</v>
      </c>
      <c r="G1243" s="85">
        <f>SUM(MID(E1243,1,1),MID(E1243,2,1),MID(E1243,3,1),MID(E1243,4,1),MID(F1243,1,1),MID(F1243,2,1),MID(F1243,4,1),MID(F1243,5,1))</f>
        <v>13</v>
      </c>
      <c r="H1243" s="83">
        <f>IF(MOD(G1243,9)=0,9,MOD(G1243,9))</f>
        <v>4</v>
      </c>
      <c r="I1243" s="83" t="str">
        <f>IFERROR(MID("日月火水木金土",WEEKDAY(D1243),1),"")</f>
        <v>火</v>
      </c>
      <c r="J1243" s="308" t="s">
        <v>8917</v>
      </c>
      <c r="K1243" s="330" t="str">
        <f>VLOOKUP(F1243,石と花メイン,3,FALSE)</f>
        <v>■血碧玉</v>
      </c>
      <c r="L1243" s="296" t="str">
        <f>VLOOKUP(F1243,石と花メイン,4,FALSE)</f>
        <v>針金雀枝</v>
      </c>
      <c r="M1243" s="397">
        <f>IF(OR(MONTH(F1243)&lt;7,AND(MONTH(F1243)=7,DAY(F1243)&lt;=25)),
MOD(SUM((E1243-1901)*365,259),260),
MOD(SUM((E1243-1900)*365,259),260))</f>
        <v>59</v>
      </c>
      <c r="N1243" s="87">
        <f>IF(AND(MONTH(F1243)=7,DAY(F1243)&gt;25),1,
ROUNDDOWN((SUM(VLOOKUP(MONTH(F1243),D暦変換用数値,2,FALSE),DAY(F1243))/28)+1,0))</f>
        <v>7</v>
      </c>
      <c r="O1243" s="82">
        <f>IF(AND(MONTH(F1243)=7,DAY(F1243)&gt;25),DAY(F1243)-25,
MOD((SUM(VLOOKUP(MONTH(F1243),D暦変換用数値,2,FALSE),DAY(F1243))),28)+1)</f>
        <v>6</v>
      </c>
      <c r="P1243" s="409">
        <f>IF(OR(MONTH(F1243)&lt;7,AND(MONTH(F1243)=7,DAY(F1243)&lt;=25)),
MOD(SUM((E1243-1901)*365,(N1243-1)*28,O1243,258),260),
MOD(SUM((E1243-1900)*365,(N1243-1)*28,O1243,258),260))</f>
        <v>232</v>
      </c>
      <c r="Q1243" s="371" t="str">
        <f>VLOOKUP(MOD(P1243,4),色,2,FALSE)</f>
        <v>黄色い</v>
      </c>
      <c r="R1243" s="289" t="str">
        <f>VLOOKUP(MOD(P1243,13),銀河の音,2,FALSE)</f>
        <v>スペクトルの</v>
      </c>
      <c r="S1243" s="382" t="str">
        <f>VLOOKUP(MOD(P1243,20),太陽の紋章,2,FALSE)</f>
        <v>人</v>
      </c>
      <c r="T1243" s="338"/>
    </row>
    <row r="1244" spans="1:20" ht="13.5" customHeight="1">
      <c r="A1244" s="285" t="str">
        <f>VLOOKUP(MOD(E1244,10),十干,2,FALSE)</f>
        <v>癸</v>
      </c>
      <c r="B1244" s="283" t="str">
        <f>VLOOKUP(MOD(E1244,12),十二支,3,FALSE)</f>
        <v xml:space="preserve">04 地 </v>
      </c>
      <c r="C1244" s="284" t="str">
        <f>VLOOKUP(F1244,星座,3,TRUE)</f>
        <v xml:space="preserve">05 土 </v>
      </c>
      <c r="D1244" s="533">
        <v>41638</v>
      </c>
      <c r="E1244" s="83">
        <f>IFERROR(YEAR(D1244),LEFT(D1244,4))</f>
        <v>2013</v>
      </c>
      <c r="F1244" s="539" t="str">
        <f>IF(ISTEXT(D1244),RIGHT(D1244,5),TEXT(D1244,"mm/dd"))</f>
        <v>12/30</v>
      </c>
      <c r="G1244" s="83">
        <f>SUM(MID(E1244,1,1),MID(E1244,2,1),MID(E1244,3,1),MID(E1244,4,1),MID(F1244,1,1),MID(F1244,2,1),MID(F1244,4,1),MID(F1244,5,1))</f>
        <v>12</v>
      </c>
      <c r="H1244" s="83">
        <f>IF(MOD(G1244,9)=0,9,MOD(G1244,9))</f>
        <v>3</v>
      </c>
      <c r="I1244" s="83" t="str">
        <f>IFERROR(MID("日月火水木金土",WEEKDAY(D1244),1),"")</f>
        <v>月</v>
      </c>
      <c r="J1244" s="308" t="s">
        <v>9185</v>
      </c>
      <c r="K1244" s="330" t="str">
        <f>VLOOKUP(F1244,石と花メイン,3,FALSE)</f>
        <v>▲白金</v>
      </c>
      <c r="L1244" s="296" t="str">
        <f>VLOOKUP(F1244,石と花メイン,4,FALSE)</f>
        <v>蝋梅【唐梅】</v>
      </c>
      <c r="M1244" s="392">
        <f>IF(OR(MONTH(F1244)&lt;7,AND(MONTH(F1244)=7,DAY(F1244)&lt;=25)),
MOD(SUM((E1244-1901)*365,259),260),
MOD(SUM((E1244-1900)*365,259),260))</f>
        <v>164</v>
      </c>
      <c r="N1244" s="330">
        <f>IF(AND(MONTH(F1244)=7,DAY(F1244)&gt;25),1,
ROUNDDOWN((SUM(VLOOKUP(MONTH(F1244),D暦変換用数値,2,FALSE),DAY(F1244))/28)+1,0))</f>
        <v>6</v>
      </c>
      <c r="O1244" s="84">
        <f>IF(AND(MONTH(F1244)=7,DAY(F1244)&gt;25),DAY(F1244)-25,
MOD((SUM(VLOOKUP(MONTH(F1244),D暦変換用数値,2,FALSE),DAY(F1244))),28)+1)</f>
        <v>18</v>
      </c>
      <c r="P1244" s="405">
        <f>IF(OR(MONTH(F1244)&lt;7,AND(MONTH(F1244)=7,DAY(F1244)&lt;=25)),
MOD(SUM((E1244-1901)*365,(N1244-1)*28,O1244,258),260),
MOD(SUM((E1244-1900)*365,(N1244-1)*28,O1244,258),260))</f>
        <v>61</v>
      </c>
      <c r="Q1244" s="371" t="str">
        <f>VLOOKUP(MOD(P1244,4),色,2,FALSE)</f>
        <v>赤い</v>
      </c>
      <c r="R1244" s="289" t="str">
        <f>VLOOKUP(MOD(P1244,13),銀河の音,2,FALSE)</f>
        <v>太陽の</v>
      </c>
      <c r="S1244" s="382" t="str">
        <f>VLOOKUP(MOD(P1244,20),太陽の紋章,2,FALSE)</f>
        <v>竜</v>
      </c>
      <c r="T1244" s="338"/>
    </row>
    <row r="1245" spans="1:20" ht="13.5" customHeight="1">
      <c r="A1245" s="50" t="str">
        <f>VLOOKUP(MOD(E1245,10),十干,2,FALSE)</f>
        <v>己</v>
      </c>
      <c r="B1245" s="199" t="str">
        <f>VLOOKUP(MOD(E1245,12),十二支,3,FALSE)</f>
        <v xml:space="preserve">04 地 </v>
      </c>
      <c r="C1245" s="200" t="str">
        <f>VLOOKUP(F1245,星座,3,TRUE)</f>
        <v xml:space="preserve">05 土 </v>
      </c>
      <c r="D1245" s="531" t="s">
        <v>5874</v>
      </c>
      <c r="E1245" s="1" t="str">
        <f>IFERROR(YEAR(D1245),LEFT(D1245,4))</f>
        <v>1689</v>
      </c>
      <c r="F1245" s="1" t="str">
        <f>IF(ISTEXT(D1245),RIGHT(D1245,5),TEXT(D1245,"mm/dd"))</f>
        <v>01/18</v>
      </c>
      <c r="G1245" s="1">
        <f>SUM(MID(E1245,1,1),MID(E1245,2,1),MID(E1245,3,1),MID(E1245,4,1),MID(F1245,1,1),MID(F1245,2,1),MID(F1245,4,1),MID(F1245,5,1))</f>
        <v>34</v>
      </c>
      <c r="H1245" s="45">
        <f>IF(MOD(G1245,9)=0,9,MOD(G1245,9))</f>
        <v>7</v>
      </c>
      <c r="I1245" s="45" t="str">
        <f>IFERROR(MID("日月火水木金土",WEEKDAY(D1245),1),"")</f>
        <v/>
      </c>
      <c r="J1245" s="304" t="s">
        <v>1393</v>
      </c>
      <c r="K1245" s="202" t="str">
        <f>VLOOKUP(F1245,石と花メイン,3,FALSE)</f>
        <v>◇金剛石</v>
      </c>
      <c r="L1245" s="297" t="str">
        <f>VLOOKUP(F1245,石と花メイン,4,FALSE)</f>
        <v>プリムラ【西洋桜草】</v>
      </c>
      <c r="M1245" s="393">
        <f>IF(OR(MONTH(F1245)&lt;7,AND(MONTH(F1245)=7,DAY(F1245)&lt;=25)),
MOD(SUM((E1245-1901)*365,259),260),
MOD(SUM((E1245-1900)*365,259),260))</f>
        <v>99</v>
      </c>
      <c r="N1245" s="390">
        <f>IF(AND(MONTH(F1245)=7,DAY(F1245)&gt;25),1,
ROUNDDOWN((SUM(VLOOKUP(MONTH(F1245),D暦変換用数値,2,FALSE),DAY(F1245))/28)+1,0))</f>
        <v>7</v>
      </c>
      <c r="O1245" s="205">
        <f>IF(AND(MONTH(F1245)=7,DAY(F1245)&gt;25),DAY(F1245)-25,
MOD((SUM(VLOOKUP(MONTH(F1245),D暦変換用数値,2,FALSE),DAY(F1245))),28)+1)</f>
        <v>9</v>
      </c>
      <c r="P1245" s="406">
        <f>IF(OR(MONTH(F1245)&lt;7,AND(MONTH(F1245)=7,DAY(F1245)&lt;=25)),
MOD(SUM((E1245-1901)*365,(N1245-1)*28,O1245,258),260),
MOD(SUM((E1245-1900)*365,(N1245-1)*28,O1245,258),260))</f>
        <v>15</v>
      </c>
      <c r="Q1245" s="374" t="str">
        <f>VLOOKUP(MOD(P1245,4),色,2,FALSE)</f>
        <v>青い</v>
      </c>
      <c r="R1245" s="292" t="str">
        <f>VLOOKUP(MOD(P1245,13),銀河の音,2,FALSE)</f>
        <v>月の</v>
      </c>
      <c r="S1245" s="385" t="str">
        <f>VLOOKUP(MOD(P1245,20),太陽の紋章,2,FALSE)</f>
        <v>鷲</v>
      </c>
      <c r="T1245" s="97" t="s">
        <v>5875</v>
      </c>
    </row>
    <row r="1246" spans="1:20" ht="13.5" customHeight="1">
      <c r="A1246" s="50" t="str">
        <f>VLOOKUP(MOD(E1246,10),十干,2,FALSE)</f>
        <v>乙</v>
      </c>
      <c r="B1246" s="199" t="str">
        <f>VLOOKUP(MOD(E1246,12),十二支,3,FALSE)</f>
        <v xml:space="preserve">04 地 </v>
      </c>
      <c r="C1246" s="200" t="str">
        <f>VLOOKUP(F1246,星座,3,TRUE)</f>
        <v xml:space="preserve">05 土 </v>
      </c>
      <c r="D1246" s="531" t="s">
        <v>5876</v>
      </c>
      <c r="E1246" s="1" t="str">
        <f>IFERROR(YEAR(D1246),LEFT(D1246,4))</f>
        <v>1785</v>
      </c>
      <c r="F1246" s="1" t="str">
        <f>IF(ISTEXT(D1246),RIGHT(D1246,5),TEXT(D1246,"mm/dd"))</f>
        <v>01/04</v>
      </c>
      <c r="G1246" s="1">
        <f>SUM(MID(E1246,1,1),MID(E1246,2,1),MID(E1246,3,1),MID(E1246,4,1),MID(F1246,1,1),MID(F1246,2,1),MID(F1246,4,1),MID(F1246,5,1))</f>
        <v>26</v>
      </c>
      <c r="H1246" s="45">
        <f>IF(MOD(G1246,9)=0,9,MOD(G1246,9))</f>
        <v>8</v>
      </c>
      <c r="I1246" s="45" t="str">
        <f>IFERROR(MID("日月火水木金土",WEEKDAY(D1246),1),"")</f>
        <v/>
      </c>
      <c r="J1246" s="304" t="s">
        <v>6351</v>
      </c>
      <c r="K1246" s="202" t="str">
        <f>VLOOKUP(F1246,石と花メイン,3,FALSE)</f>
        <v>□水晶</v>
      </c>
      <c r="L1246" s="297" t="str">
        <f>VLOOKUP(F1246,石と花メイン,4,FALSE)</f>
        <v>クロッカス【花サフラン】</v>
      </c>
      <c r="M1246" s="393">
        <f>IF(OR(MONTH(F1246)&lt;7,AND(MONTH(F1246)=7,DAY(F1246)&lt;=25)),
MOD(SUM((E1246-1901)*365,259),260),
MOD(SUM((E1246-1900)*365,259),260))</f>
        <v>39</v>
      </c>
      <c r="N1246" s="390">
        <f>IF(AND(MONTH(F1246)=7,DAY(F1246)&gt;25),1,
ROUNDDOWN((SUM(VLOOKUP(MONTH(F1246),D暦変換用数値,2,FALSE),DAY(F1246))/28)+1,0))</f>
        <v>6</v>
      </c>
      <c r="O1246" s="205">
        <f>IF(AND(MONTH(F1246)=7,DAY(F1246)&gt;25),DAY(F1246)-25,
MOD((SUM(VLOOKUP(MONTH(F1246),D暦変換用数値,2,FALSE),DAY(F1246))),28)+1)</f>
        <v>23</v>
      </c>
      <c r="P1246" s="406">
        <f>IF(OR(MONTH(F1246)&lt;7,AND(MONTH(F1246)=7,DAY(F1246)&lt;=25)),
MOD(SUM((E1246-1901)*365,(N1246-1)*28,O1246,258),260),
MOD(SUM((E1246-1900)*365,(N1246-1)*28,O1246,258),260))</f>
        <v>201</v>
      </c>
      <c r="Q1246" s="372" t="str">
        <f>VLOOKUP(MOD(P1246,4),色,2,FALSE)</f>
        <v>赤い</v>
      </c>
      <c r="R1246" s="290" t="str">
        <f>VLOOKUP(MOD(P1246,13),銀河の音,2,FALSE)</f>
        <v>律動の</v>
      </c>
      <c r="S1246" s="383" t="str">
        <f>VLOOKUP(MOD(P1246,20),太陽の紋章,2,FALSE)</f>
        <v>竜</v>
      </c>
      <c r="T1246" s="103" t="s">
        <v>5877</v>
      </c>
    </row>
    <row r="1247" spans="1:20" ht="13.5" customHeight="1">
      <c r="A1247" s="50" t="str">
        <f>VLOOKUP(MOD(E1247,10),十干,2,FALSE)</f>
        <v>己</v>
      </c>
      <c r="B1247" s="199" t="str">
        <f>VLOOKUP(MOD(E1247,12),十二支,3,FALSE)</f>
        <v xml:space="preserve">04 地 </v>
      </c>
      <c r="C1247" s="200" t="str">
        <f>VLOOKUP(F1247,星座,3,TRUE)</f>
        <v xml:space="preserve">05 土 </v>
      </c>
      <c r="D1247" s="535" t="s">
        <v>8706</v>
      </c>
      <c r="E1247" s="45" t="str">
        <f>IFERROR(YEAR(D1247),LEFT(D1247,4))</f>
        <v>1809</v>
      </c>
      <c r="F1247" s="45" t="str">
        <f>IF(ISTEXT(D1247),RIGHT(D1247,5),TEXT(D1247,"mm/dd"))</f>
        <v>01/15</v>
      </c>
      <c r="G1247" s="45">
        <f>SUM(MID(E1247,1,1),MID(E1247,2,1),MID(E1247,3,1),MID(E1247,4,1),MID(F1247,1,1),MID(F1247,2,1),MID(F1247,4,1),MID(F1247,5,1))</f>
        <v>25</v>
      </c>
      <c r="H1247" s="45">
        <f>IF(MOD(G1247,9)=0,9,MOD(G1247,9))</f>
        <v>7</v>
      </c>
      <c r="I1247" s="45" t="str">
        <f>IFERROR(MID("日月火水木金土",WEEKDAY(D1247),1),"")</f>
        <v/>
      </c>
      <c r="J1247" s="305" t="s">
        <v>1948</v>
      </c>
      <c r="K1247" s="203" t="str">
        <f>VLOOKUP(F1247,石と花メイン,3,FALSE)</f>
        <v>■血碧玉</v>
      </c>
      <c r="L1247" s="298" t="str">
        <f>VLOOKUP(F1247,石と花メイン,4,FALSE)</f>
        <v>針金雀枝</v>
      </c>
      <c r="M1247" s="394">
        <f>IF(OR(MONTH(F1247)&lt;7,AND(MONTH(F1247)=7,DAY(F1247)&lt;=25)),
MOD(SUM((E1247-1901)*365,259),260),
MOD(SUM((E1247-1900)*365,259),260))</f>
        <v>219</v>
      </c>
      <c r="N1247" s="391">
        <f>IF(AND(MONTH(F1247)=7,DAY(F1247)&gt;25),1,
ROUNDDOWN((SUM(VLOOKUP(MONTH(F1247),D暦変換用数値,2,FALSE),DAY(F1247))/28)+1,0))</f>
        <v>7</v>
      </c>
      <c r="O1247" s="46">
        <f>IF(AND(MONTH(F1247)=7,DAY(F1247)&gt;25),DAY(F1247)-25,
MOD((SUM(VLOOKUP(MONTH(F1247),D暦変換用数値,2,FALSE),DAY(F1247))),28)+1)</f>
        <v>6</v>
      </c>
      <c r="P1247" s="407">
        <f>IF(OR(MONTH(F1247)&lt;7,AND(MONTH(F1247)=7,DAY(F1247)&lt;=25)),
MOD(SUM((E1247-1901)*365,(N1247-1)*28,O1247,258),260),
MOD(SUM((E1247-1900)*365,(N1247-1)*28,O1247,258),260))</f>
        <v>132</v>
      </c>
      <c r="Q1247" s="373" t="str">
        <f>VLOOKUP(MOD(P1247,4),色,2,FALSE)</f>
        <v>黄色い</v>
      </c>
      <c r="R1247" s="291" t="str">
        <f>VLOOKUP(MOD(P1247,13),銀河の音,2,FALSE)</f>
        <v>月の</v>
      </c>
      <c r="S1247" s="384" t="str">
        <f>VLOOKUP(MOD(P1247,20),太陽の紋章,2,FALSE)</f>
        <v>人</v>
      </c>
      <c r="T1247" s="96" t="s">
        <v>1950</v>
      </c>
    </row>
    <row r="1248" spans="1:20" ht="13.5" customHeight="1">
      <c r="A1248" s="50" t="str">
        <f>VLOOKUP(MOD(E1248,10),十干,2,FALSE)</f>
        <v>己</v>
      </c>
      <c r="B1248" s="199" t="str">
        <f>VLOOKUP(MOD(E1248,12),十二支,3,FALSE)</f>
        <v xml:space="preserve">04 地 </v>
      </c>
      <c r="C1248" s="200" t="str">
        <f>VLOOKUP(F1248,星座,3,TRUE)</f>
        <v xml:space="preserve">05 土 </v>
      </c>
      <c r="D1248" s="531" t="s">
        <v>5878</v>
      </c>
      <c r="E1248" s="1" t="str">
        <f>IFERROR(YEAR(D1248),LEFT(D1248,4))</f>
        <v>1809</v>
      </c>
      <c r="F1248" s="1" t="str">
        <f>IF(ISTEXT(D1248),RIGHT(D1248,5),TEXT(D1248,"mm/dd"))</f>
        <v>01/19</v>
      </c>
      <c r="G1248" s="1">
        <f>SUM(MID(E1248,1,1),MID(E1248,2,1),MID(E1248,3,1),MID(E1248,4,1),MID(F1248,1,1),MID(F1248,2,1),MID(F1248,4,1),MID(F1248,5,1))</f>
        <v>29</v>
      </c>
      <c r="H1248" s="45">
        <f>IF(MOD(G1248,9)=0,9,MOD(G1248,9))</f>
        <v>2</v>
      </c>
      <c r="I1248" s="45" t="str">
        <f>IFERROR(MID("日月火水木金土",WEEKDAY(D1248),1),"")</f>
        <v/>
      </c>
      <c r="J1248" s="304" t="s">
        <v>6352</v>
      </c>
      <c r="K1248" s="202" t="str">
        <f>VLOOKUP(F1248,石と花メイン,3,FALSE)</f>
        <v>●土耳古石</v>
      </c>
      <c r="L1248" s="297" t="str">
        <f>VLOOKUP(F1248,石と花メイン,4,FALSE)</f>
        <v>崑崙花【ハンカチの花】</v>
      </c>
      <c r="M1248" s="393">
        <f>IF(OR(MONTH(F1248)&lt;7,AND(MONTH(F1248)=7,DAY(F1248)&lt;=25)),
MOD(SUM((E1248-1901)*365,259),260),
MOD(SUM((E1248-1900)*365,259),260))</f>
        <v>219</v>
      </c>
      <c r="N1248" s="390">
        <f>IF(AND(MONTH(F1248)=7,DAY(F1248)&gt;25),1,
ROUNDDOWN((SUM(VLOOKUP(MONTH(F1248),D暦変換用数値,2,FALSE),DAY(F1248))/28)+1,0))</f>
        <v>7</v>
      </c>
      <c r="O1248" s="205">
        <f>IF(AND(MONTH(F1248)=7,DAY(F1248)&gt;25),DAY(F1248)-25,
MOD((SUM(VLOOKUP(MONTH(F1248),D暦変換用数値,2,FALSE),DAY(F1248))),28)+1)</f>
        <v>10</v>
      </c>
      <c r="P1248" s="406">
        <f>IF(OR(MONTH(F1248)&lt;7,AND(MONTH(F1248)=7,DAY(F1248)&lt;=25)),
MOD(SUM((E1248-1901)*365,(N1248-1)*28,O1248,258),260),
MOD(SUM((E1248-1900)*365,(N1248-1)*28,O1248,258),260))</f>
        <v>136</v>
      </c>
      <c r="Q1248" s="373" t="str">
        <f>VLOOKUP(MOD(P1248,4),色,2,FALSE)</f>
        <v>黄色い</v>
      </c>
      <c r="R1248" s="291" t="str">
        <f>VLOOKUP(MOD(P1248,13),銀河の音,2,FALSE)</f>
        <v>律動の</v>
      </c>
      <c r="S1248" s="384" t="str">
        <f>VLOOKUP(MOD(P1248,20),太陽の紋章,2,FALSE)</f>
        <v>戦士</v>
      </c>
      <c r="T1248" s="103" t="s">
        <v>5879</v>
      </c>
    </row>
    <row r="1249" spans="1:20" ht="13.5" customHeight="1">
      <c r="A1249" s="50" t="str">
        <f>VLOOKUP(MOD(E1249,10),十干,2,FALSE)</f>
        <v>癸</v>
      </c>
      <c r="B1249" s="199" t="str">
        <f>VLOOKUP(MOD(E1249,12),十二支,3,FALSE)</f>
        <v xml:space="preserve">04 地 </v>
      </c>
      <c r="C1249" s="200" t="str">
        <f>VLOOKUP(F1249,星座,3,TRUE)</f>
        <v xml:space="preserve">05 土 </v>
      </c>
      <c r="D1249" s="531" t="s">
        <v>5880</v>
      </c>
      <c r="E1249" s="1" t="str">
        <f>IFERROR(YEAR(D1249),LEFT(D1249,4))</f>
        <v>1893</v>
      </c>
      <c r="F1249" s="1" t="str">
        <f>IF(ISTEXT(D1249),RIGHT(D1249,5),TEXT(D1249,"mm/dd"))</f>
        <v>01/12</v>
      </c>
      <c r="G1249" s="1">
        <f>SUM(MID(E1249,1,1),MID(E1249,2,1),MID(E1249,3,1),MID(E1249,4,1),MID(F1249,1,1),MID(F1249,2,1),MID(F1249,4,1),MID(F1249,5,1))</f>
        <v>25</v>
      </c>
      <c r="H1249" s="45">
        <f>IF(MOD(G1249,9)=0,9,MOD(G1249,9))</f>
        <v>7</v>
      </c>
      <c r="I1249" s="45" t="str">
        <f>IFERROR(MID("日月火水木金土",WEEKDAY(D1249),1),"")</f>
        <v/>
      </c>
      <c r="J1249" s="304" t="s">
        <v>6353</v>
      </c>
      <c r="K1249" s="202" t="str">
        <f>VLOOKUP(F1249,石と花メイン,3,FALSE)</f>
        <v>●翡翠</v>
      </c>
      <c r="L1249" s="297" t="str">
        <f>VLOOKUP(F1249,石と花メイン,4,FALSE)</f>
        <v>スイートアリッサム【庭薺】</v>
      </c>
      <c r="M1249" s="393">
        <f>IF(OR(MONTH(F1249)&lt;7,AND(MONTH(F1249)=7,DAY(F1249)&lt;=25)),
MOD(SUM((E1249-1901)*365,259),260),
MOD(SUM((E1249-1900)*365,259),260))</f>
        <v>199</v>
      </c>
      <c r="N1249" s="390">
        <f>IF(AND(MONTH(F1249)=7,DAY(F1249)&gt;25),1,
ROUNDDOWN((SUM(VLOOKUP(MONTH(F1249),D暦変換用数値,2,FALSE),DAY(F1249))/28)+1,0))</f>
        <v>7</v>
      </c>
      <c r="O1249" s="205">
        <f>IF(AND(MONTH(F1249)=7,DAY(F1249)&gt;25),DAY(F1249)-25,
MOD((SUM(VLOOKUP(MONTH(F1249),D暦変換用数値,2,FALSE),DAY(F1249))),28)+1)</f>
        <v>3</v>
      </c>
      <c r="P1249" s="406">
        <f>IF(OR(MONTH(F1249)&lt;7,AND(MONTH(F1249)=7,DAY(F1249)&lt;=25)),
MOD(SUM((E1249-1901)*365,(N1249-1)*28,O1249,258),260),
MOD(SUM((E1249-1900)*365,(N1249-1)*28,O1249,258),260))</f>
        <v>109</v>
      </c>
      <c r="Q1249" s="372" t="str">
        <f>VLOOKUP(MOD(P1249,4),色,2,FALSE)</f>
        <v>赤い</v>
      </c>
      <c r="R1249" s="290" t="str">
        <f>VLOOKUP(MOD(P1249,13),銀河の音,2,FALSE)</f>
        <v>倍音の</v>
      </c>
      <c r="S1249" s="383" t="str">
        <f>VLOOKUP(MOD(P1249,20),太陽の紋章,2,FALSE)</f>
        <v>月</v>
      </c>
      <c r="T1249" s="99" t="s">
        <v>4613</v>
      </c>
    </row>
    <row r="1250" spans="1:20" ht="13.5" customHeight="1">
      <c r="A1250" s="50" t="str">
        <f>VLOOKUP(MOD(E1250,10),十干,2,FALSE)</f>
        <v>癸</v>
      </c>
      <c r="B1250" s="199" t="str">
        <f>VLOOKUP(MOD(E1250,12),十二支,3,FALSE)</f>
        <v xml:space="preserve">04 地 </v>
      </c>
      <c r="C1250" s="200" t="str">
        <f>VLOOKUP(F1250,星座,3,TRUE)</f>
        <v xml:space="preserve">05 土 </v>
      </c>
      <c r="D1250" s="531" t="s">
        <v>5881</v>
      </c>
      <c r="E1250" s="1" t="str">
        <f>IFERROR(YEAR(D1250),LEFT(D1250,4))</f>
        <v>1893</v>
      </c>
      <c r="F1250" s="1" t="str">
        <f>IF(ISTEXT(D1250),RIGHT(D1250,5),TEXT(D1250,"mm/dd"))</f>
        <v>12/26</v>
      </c>
      <c r="G1250" s="1">
        <f>SUM(MID(E1250,1,1),MID(E1250,2,1),MID(E1250,3,1),MID(E1250,4,1),MID(F1250,1,1),MID(F1250,2,1),MID(F1250,4,1),MID(F1250,5,1))</f>
        <v>32</v>
      </c>
      <c r="H1250" s="45">
        <f>IF(MOD(G1250,9)=0,9,MOD(G1250,9))</f>
        <v>5</v>
      </c>
      <c r="I1250" s="45" t="str">
        <f>IFERROR(MID("日月火水木金土",WEEKDAY(D1250),1),"")</f>
        <v/>
      </c>
      <c r="J1250" s="304" t="s">
        <v>1824</v>
      </c>
      <c r="K1250" s="202" t="str">
        <f>VLOOKUP(F1250,石と花メイン,3,FALSE)</f>
        <v>◆翠玉</v>
      </c>
      <c r="L1250" s="297" t="str">
        <f>VLOOKUP(F1250,石と花メイン,4,FALSE)</f>
        <v>クリスマスローズ【雪起こし】</v>
      </c>
      <c r="M1250" s="393">
        <f>IF(OR(MONTH(F1250)&lt;7,AND(MONTH(F1250)=7,DAY(F1250)&lt;=25)),
MOD(SUM((E1250-1901)*365,259),260),
MOD(SUM((E1250-1900)*365,259),260))</f>
        <v>44</v>
      </c>
      <c r="N1250" s="390">
        <f>IF(AND(MONTH(F1250)=7,DAY(F1250)&gt;25),1,
ROUNDDOWN((SUM(VLOOKUP(MONTH(F1250),D暦変換用数値,2,FALSE),DAY(F1250))/28)+1,0))</f>
        <v>6</v>
      </c>
      <c r="O1250" s="205">
        <f>IF(AND(MONTH(F1250)=7,DAY(F1250)&gt;25),DAY(F1250)-25,
MOD((SUM(VLOOKUP(MONTH(F1250),D暦変換用数値,2,FALSE),DAY(F1250))),28)+1)</f>
        <v>14</v>
      </c>
      <c r="P1250" s="406">
        <f>IF(OR(MONTH(F1250)&lt;7,AND(MONTH(F1250)=7,DAY(F1250)&lt;=25)),
MOD(SUM((E1250-1901)*365,(N1250-1)*28,O1250,258),260),
MOD(SUM((E1250-1900)*365,(N1250-1)*28,O1250,258),260))</f>
        <v>197</v>
      </c>
      <c r="Q1250" s="372" t="str">
        <f>VLOOKUP(MOD(P1250,4),色,2,FALSE)</f>
        <v>赤い</v>
      </c>
      <c r="R1250" s="290" t="str">
        <f>VLOOKUP(MOD(P1250,13),銀河の音,2,FALSE)</f>
        <v>月の</v>
      </c>
      <c r="S1250" s="383" t="str">
        <f>VLOOKUP(MOD(P1250,20),太陽の紋章,2,FALSE)</f>
        <v>地球</v>
      </c>
      <c r="T1250" s="99" t="s">
        <v>926</v>
      </c>
    </row>
    <row r="1251" spans="1:20" ht="13.5" customHeight="1">
      <c r="A1251" s="285" t="str">
        <f>VLOOKUP(MOD(E1251,10),十干,2,FALSE)</f>
        <v>乙</v>
      </c>
      <c r="B1251" s="283" t="str">
        <f>VLOOKUP(MOD(E1251,12),十二支,3,FALSE)</f>
        <v xml:space="preserve">04 地 </v>
      </c>
      <c r="C1251" s="284" t="str">
        <f>VLOOKUP(F1251,星座,3,TRUE)</f>
        <v xml:space="preserve">06 聖 </v>
      </c>
      <c r="D1251" s="533">
        <v>2058</v>
      </c>
      <c r="E1251" s="83">
        <f>IFERROR(YEAR(D1251),LEFT(D1251,4))</f>
        <v>1905</v>
      </c>
      <c r="F1251" s="83" t="str">
        <f>IF(ISTEXT(D1251),RIGHT(D1251,5),TEXT(D1251,"mm/dd"))</f>
        <v>08/19</v>
      </c>
      <c r="G1251" s="83">
        <f>SUM(MID(E1251,1,1),MID(E1251,2,1),MID(E1251,3,1),MID(E1251,4,1),MID(F1251,1,1),MID(F1251,2,1),MID(F1251,4,1),MID(F1251,5,1))</f>
        <v>33</v>
      </c>
      <c r="H1251" s="83">
        <f>IF(MOD(G1251,9)=0,9,MOD(G1251,9))</f>
        <v>6</v>
      </c>
      <c r="I1251" s="83" t="str">
        <f>IFERROR(MID("日月火水木金土",WEEKDAY(D1251),1),"")</f>
        <v>土</v>
      </c>
      <c r="J1251" s="303" t="s">
        <v>2536</v>
      </c>
      <c r="K1251" s="87" t="str">
        <f>VLOOKUP(F1251,石と花メイン,3,FALSE)</f>
        <v>◆翠玉</v>
      </c>
      <c r="L1251" s="296" t="str">
        <f>VLOOKUP(F1251,石と花メイン,4,FALSE)</f>
        <v>凌霄花</v>
      </c>
      <c r="M1251" s="392">
        <f>IF(OR(MONTH(F1251)&lt;7,AND(MONTH(F1251)=7,DAY(F1251)&lt;=25)),
MOD(SUM((E1251-1901)*365,259),260),
MOD(SUM((E1251-1900)*365,259),260))</f>
        <v>4</v>
      </c>
      <c r="N1251" s="330">
        <f>IF(AND(MONTH(F1251)=7,DAY(F1251)&gt;25),1,
ROUNDDOWN((SUM(VLOOKUP(MONTH(F1251),D暦変換用数値,2,FALSE),DAY(F1251))/28)+1,0))</f>
        <v>1</v>
      </c>
      <c r="O1251" s="84">
        <f>IF(AND(MONTH(F1251)=7,DAY(F1251)&gt;25),DAY(F1251)-25,
MOD((SUM(VLOOKUP(MONTH(F1251),D暦変換用数値,2,FALSE),DAY(F1251))),28)+1)</f>
        <v>25</v>
      </c>
      <c r="P1251" s="405">
        <f>IF(OR(MONTH(F1251)&lt;7,AND(MONTH(F1251)=7,DAY(F1251)&lt;=25)),
MOD(SUM((E1251-1901)*365,(N1251-1)*28,O1251,258),260),
MOD(SUM((E1251-1900)*365,(N1251-1)*28,O1251,258),260))</f>
        <v>28</v>
      </c>
      <c r="Q1251" s="371" t="str">
        <f>VLOOKUP(MOD(P1251,4),色,2,FALSE)</f>
        <v>黄色い</v>
      </c>
      <c r="R1251" s="289" t="str">
        <f>VLOOKUP(MOD(P1251,13),銀河の音,2,FALSE)</f>
        <v>月の</v>
      </c>
      <c r="S1251" s="382" t="str">
        <f>VLOOKUP(MOD(P1251,20),太陽の紋章,2,FALSE)</f>
        <v>星</v>
      </c>
      <c r="T1251" s="102" t="s">
        <v>2537</v>
      </c>
    </row>
    <row r="1252" spans="1:20" ht="13.5" customHeight="1">
      <c r="A1252" s="334" t="str">
        <f>VLOOKUP(MOD(E1252,10),十干,2,FALSE)</f>
        <v>乙</v>
      </c>
      <c r="B1252" s="331" t="str">
        <f>VLOOKUP(MOD(E1252,12),十二支,3,FALSE)</f>
        <v xml:space="preserve">04 地 </v>
      </c>
      <c r="C1252" s="332" t="str">
        <f>VLOOKUP(F1252,星座,3,TRUE)</f>
        <v xml:space="preserve">06 聖 </v>
      </c>
      <c r="D1252" s="534">
        <v>2059</v>
      </c>
      <c r="E1252" s="131">
        <f>IFERROR(YEAR(D1252),LEFT(D1252,4))</f>
        <v>1905</v>
      </c>
      <c r="F1252" s="131" t="str">
        <f>IF(ISTEXT(D1252),RIGHT(D1252,5),TEXT(D1252,"mm/dd"))</f>
        <v>08/20</v>
      </c>
      <c r="G1252" s="131">
        <f>SUM(MID(E1252,1,1),MID(E1252,2,1),MID(E1252,3,1),MID(E1252,4,1),MID(F1252,1,1),MID(F1252,2,1),MID(F1252,4,1),MID(F1252,5,1))</f>
        <v>25</v>
      </c>
      <c r="H1252" s="131">
        <f>IF(MOD(G1252,9)=0,9,MOD(G1252,9))</f>
        <v>7</v>
      </c>
      <c r="I1252" s="131" t="str">
        <f>IFERROR(MID("日月火水木金土",WEEKDAY(D1252),1),"")</f>
        <v>日</v>
      </c>
      <c r="J1252" s="306" t="s">
        <v>8506</v>
      </c>
      <c r="K1252" s="335" t="str">
        <f>VLOOKUP(F1252,石と花メイン,3,FALSE)</f>
        <v>◆黄玉</v>
      </c>
      <c r="L1252" s="302" t="str">
        <f>VLOOKUP(F1252,石と花メイン,4,FALSE)</f>
        <v>アーティチョーク【朝鮮薊】</v>
      </c>
      <c r="M1252" s="396">
        <f>IF(OR(MONTH(F1252)&lt;7,AND(MONTH(F1252)=7,DAY(F1252)&lt;=25)),
MOD(SUM((E1252-1901)*365,259),260),
MOD(SUM((E1252-1900)*365,259),260))</f>
        <v>4</v>
      </c>
      <c r="N1252" s="335">
        <f>IF(AND(MONTH(F1252)=7,DAY(F1252)&gt;25),1,
ROUNDDOWN((SUM(VLOOKUP(MONTH(F1252),D暦変換用数値,2,FALSE),DAY(F1252))/28)+1,0))</f>
        <v>1</v>
      </c>
      <c r="O1252" s="132">
        <f>IF(AND(MONTH(F1252)=7,DAY(F1252)&gt;25),DAY(F1252)-25,
MOD((SUM(VLOOKUP(MONTH(F1252),D暦変換用数値,2,FALSE),DAY(F1252))),28)+1)</f>
        <v>26</v>
      </c>
      <c r="P1252" s="404">
        <f>IF(OR(MONTH(F1252)&lt;7,AND(MONTH(F1252)=7,DAY(F1252)&lt;=25)),
MOD(SUM((E1252-1901)*365,(N1252-1)*28,O1252,258),260),
MOD(SUM((E1252-1900)*365,(N1252-1)*28,O1252,258),260))</f>
        <v>29</v>
      </c>
      <c r="Q1252" s="376" t="str">
        <f>VLOOKUP(MOD(P1252,4),色,2,FALSE)</f>
        <v>赤い</v>
      </c>
      <c r="R1252" s="333" t="str">
        <f>VLOOKUP(MOD(P1252,13),銀河の音,2,FALSE)</f>
        <v>電気の</v>
      </c>
      <c r="S1252" s="387" t="str">
        <f>VLOOKUP(MOD(P1252,20),太陽の紋章,2,FALSE)</f>
        <v>月</v>
      </c>
      <c r="T1252" s="128" t="s">
        <v>8508</v>
      </c>
    </row>
    <row r="1253" spans="1:20" ht="13.5" customHeight="1">
      <c r="A1253" s="50" t="str">
        <f>VLOOKUP(MOD(E1253,10),十干,2,FALSE)</f>
        <v>丁</v>
      </c>
      <c r="B1253" s="199" t="str">
        <f>VLOOKUP(MOD(E1253,12),十二支,3,FALSE)</f>
        <v xml:space="preserve">04 地 </v>
      </c>
      <c r="C1253" s="200" t="str">
        <f>VLOOKUP(F1253,星座,3,TRUE)</f>
        <v xml:space="preserve">06 聖 </v>
      </c>
      <c r="D1253" s="531">
        <v>6422</v>
      </c>
      <c r="E1253" s="1">
        <f>IFERROR(YEAR(D1253),LEFT(D1253,4))</f>
        <v>1917</v>
      </c>
      <c r="F1253" s="1" t="str">
        <f>IF(ISTEXT(D1253),RIGHT(D1253,5),TEXT(D1253,"mm/dd"))</f>
        <v>07/31</v>
      </c>
      <c r="G1253" s="1">
        <f>SUM(MID(E1253,1,1),MID(E1253,2,1),MID(E1253,3,1),MID(E1253,4,1),MID(F1253,1,1),MID(F1253,2,1),MID(F1253,4,1),MID(F1253,5,1))</f>
        <v>29</v>
      </c>
      <c r="H1253" s="45">
        <f>IF(MOD(G1253,9)=0,9,MOD(G1253,9))</f>
        <v>2</v>
      </c>
      <c r="I1253" s="45" t="str">
        <f>IFERROR(MID("日月火水木金土",WEEKDAY(D1253),1),"")</f>
        <v>火</v>
      </c>
      <c r="J1253" s="304" t="s">
        <v>6324</v>
      </c>
      <c r="K1253" s="202" t="str">
        <f>VLOOKUP(F1253,石と花メイン,3,FALSE)</f>
        <v>◆翠玉</v>
      </c>
      <c r="L1253" s="297" t="str">
        <f>VLOOKUP(F1253,石と花メイン,4,FALSE)</f>
        <v>南瓜【唐茄子】</v>
      </c>
      <c r="M1253" s="393">
        <f>IF(OR(MONTH(F1253)&lt;7,AND(MONTH(F1253)=7,DAY(F1253)&lt;=25)),
MOD(SUM((E1253-1901)*365,259),260),
MOD(SUM((E1253-1900)*365,259),260))</f>
        <v>224</v>
      </c>
      <c r="N1253" s="390">
        <f>IF(AND(MONTH(F1253)=7,DAY(F1253)&gt;25),1,
ROUNDDOWN((SUM(VLOOKUP(MONTH(F1253),D暦変換用数値,2,FALSE),DAY(F1253))/28)+1,0))</f>
        <v>1</v>
      </c>
      <c r="O1253" s="205">
        <f>IF(AND(MONTH(F1253)=7,DAY(F1253)&gt;25),DAY(F1253)-25,
MOD((SUM(VLOOKUP(MONTH(F1253),D暦変換用数値,2,FALSE),DAY(F1253))),28)+1)</f>
        <v>6</v>
      </c>
      <c r="P1253" s="406">
        <f>IF(OR(MONTH(F1253)&lt;7,AND(MONTH(F1253)=7,DAY(F1253)&lt;=25)),
MOD(SUM((E1253-1901)*365,(N1253-1)*28,O1253,258),260),
MOD(SUM((E1253-1900)*365,(N1253-1)*28,O1253,258),260))</f>
        <v>229</v>
      </c>
      <c r="Q1253" s="372" t="str">
        <f>VLOOKUP(MOD(P1253,4),色,2,FALSE)</f>
        <v>赤い</v>
      </c>
      <c r="R1253" s="290" t="str">
        <f>VLOOKUP(MOD(P1253,13),銀河の音,2,FALSE)</f>
        <v>銀河の</v>
      </c>
      <c r="S1253" s="383" t="str">
        <f>VLOOKUP(MOD(P1253,20),太陽の紋章,2,FALSE)</f>
        <v>月</v>
      </c>
      <c r="T1253" s="97" t="s">
        <v>137</v>
      </c>
    </row>
    <row r="1254" spans="1:20" ht="13.5" customHeight="1">
      <c r="A1254" s="50" t="str">
        <f>VLOOKUP(MOD(E1254,10),十干,2,FALSE)</f>
        <v>己</v>
      </c>
      <c r="B1254" s="199" t="str">
        <f>VLOOKUP(MOD(E1254,12),十二支,3,FALSE)</f>
        <v xml:space="preserve">04 地 </v>
      </c>
      <c r="C1254" s="200" t="str">
        <f>VLOOKUP(F1254,星座,3,TRUE)</f>
        <v xml:space="preserve">06 聖 </v>
      </c>
      <c r="D1254" s="531">
        <v>10809</v>
      </c>
      <c r="E1254" s="1">
        <f>IFERROR(YEAR(D1254),LEFT(D1254,4))</f>
        <v>1929</v>
      </c>
      <c r="F1254" s="1" t="str">
        <f>IF(ISTEXT(D1254),RIGHT(D1254,5),TEXT(D1254,"mm/dd"))</f>
        <v>08/04</v>
      </c>
      <c r="G1254" s="1">
        <f>SUM(MID(E1254,1,1),MID(E1254,2,1),MID(E1254,3,1),MID(E1254,4,1),MID(F1254,1,1),MID(F1254,2,1),MID(F1254,4,1),MID(F1254,5,1))</f>
        <v>33</v>
      </c>
      <c r="H1254" s="45">
        <f>IF(MOD(G1254,9)=0,9,MOD(G1254,9))</f>
        <v>6</v>
      </c>
      <c r="I1254" s="45" t="str">
        <f>IFERROR(MID("日月火水木金土",WEEKDAY(D1254),1),"")</f>
        <v>日</v>
      </c>
      <c r="J1254" s="304" t="s">
        <v>6325</v>
      </c>
      <c r="K1254" s="202" t="str">
        <f>VLOOKUP(F1254,石と花メイン,3,FALSE)</f>
        <v>◇金剛石</v>
      </c>
      <c r="L1254" s="297" t="str">
        <f>VLOOKUP(F1254,石と花メイン,4,FALSE)</f>
        <v>唐綿【パンヤ草】</v>
      </c>
      <c r="M1254" s="393">
        <f>IF(OR(MONTH(F1254)&lt;7,AND(MONTH(F1254)=7,DAY(F1254)&lt;=25)),
MOD(SUM((E1254-1901)*365,259),260),
MOD(SUM((E1254-1900)*365,259),260))</f>
        <v>184</v>
      </c>
      <c r="N1254" s="390">
        <f>IF(AND(MONTH(F1254)=7,DAY(F1254)&gt;25),1,
ROUNDDOWN((SUM(VLOOKUP(MONTH(F1254),D暦変換用数値,2,FALSE),DAY(F1254))/28)+1,0))</f>
        <v>1</v>
      </c>
      <c r="O1254" s="205">
        <f>IF(AND(MONTH(F1254)=7,DAY(F1254)&gt;25),DAY(F1254)-25,
MOD((SUM(VLOOKUP(MONTH(F1254),D暦変換用数値,2,FALSE),DAY(F1254))),28)+1)</f>
        <v>10</v>
      </c>
      <c r="P1254" s="406">
        <f>IF(OR(MONTH(F1254)&lt;7,AND(MONTH(F1254)=7,DAY(F1254)&lt;=25)),
MOD(SUM((E1254-1901)*365,(N1254-1)*28,O1254,258),260),
MOD(SUM((E1254-1900)*365,(N1254-1)*28,O1254,258),260))</f>
        <v>193</v>
      </c>
      <c r="Q1254" s="372" t="str">
        <f>VLOOKUP(MOD(P1254,4),色,2,FALSE)</f>
        <v>赤い</v>
      </c>
      <c r="R1254" s="290" t="str">
        <f>VLOOKUP(MOD(P1254,13),銀河の音,2,FALSE)</f>
        <v>スペクトルの</v>
      </c>
      <c r="S1254" s="383" t="str">
        <f>VLOOKUP(MOD(P1254,20),太陽の紋章,2,FALSE)</f>
        <v>空歩く者</v>
      </c>
      <c r="T1254" s="99" t="s">
        <v>1072</v>
      </c>
    </row>
    <row r="1255" spans="1:20" ht="13.5" customHeight="1">
      <c r="A1255" s="50" t="str">
        <f>VLOOKUP(MOD(E1255,10),十干,2,FALSE)</f>
        <v>己</v>
      </c>
      <c r="B1255" s="199" t="str">
        <f>VLOOKUP(MOD(E1255,12),十二支,3,FALSE)</f>
        <v xml:space="preserve">04 地 </v>
      </c>
      <c r="C1255" s="200" t="str">
        <f>VLOOKUP(F1255,星座,3,TRUE)</f>
        <v xml:space="preserve">06 聖 </v>
      </c>
      <c r="D1255" s="531">
        <v>10816</v>
      </c>
      <c r="E1255" s="1">
        <f>IFERROR(YEAR(D1255),LEFT(D1255,4))</f>
        <v>1929</v>
      </c>
      <c r="F1255" s="1" t="str">
        <f>IF(ISTEXT(D1255),RIGHT(D1255,5),TEXT(D1255,"mm/dd"))</f>
        <v>08/11</v>
      </c>
      <c r="G1255" s="1">
        <f>SUM(MID(E1255,1,1),MID(E1255,2,1),MID(E1255,3,1),MID(E1255,4,1),MID(F1255,1,1),MID(F1255,2,1),MID(F1255,4,1),MID(F1255,5,1))</f>
        <v>31</v>
      </c>
      <c r="H1255" s="45">
        <f>IF(MOD(G1255,9)=0,9,MOD(G1255,9))</f>
        <v>4</v>
      </c>
      <c r="I1255" s="45" t="str">
        <f>IFERROR(MID("日月火水木金土",WEEKDAY(D1255),1),"")</f>
        <v>日</v>
      </c>
      <c r="J1255" s="304" t="s">
        <v>4409</v>
      </c>
      <c r="K1255" s="202" t="str">
        <f>VLOOKUP(F1255,石と花メイン,3,FALSE)</f>
        <v>●珊瑚</v>
      </c>
      <c r="L1255" s="297" t="str">
        <f>VLOOKUP(F1255,石と花メイン,4,FALSE)</f>
        <v>紅花【末摘花】</v>
      </c>
      <c r="M1255" s="393">
        <f>IF(OR(MONTH(F1255)&lt;7,AND(MONTH(F1255)=7,DAY(F1255)&lt;=25)),
MOD(SUM((E1255-1901)*365,259),260),
MOD(SUM((E1255-1900)*365,259),260))</f>
        <v>184</v>
      </c>
      <c r="N1255" s="390">
        <f>IF(AND(MONTH(F1255)=7,DAY(F1255)&gt;25),1,
ROUNDDOWN((SUM(VLOOKUP(MONTH(F1255),D暦変換用数値,2,FALSE),DAY(F1255))/28)+1,0))</f>
        <v>1</v>
      </c>
      <c r="O1255" s="205">
        <f>IF(AND(MONTH(F1255)=7,DAY(F1255)&gt;25),DAY(F1255)-25,
MOD((SUM(VLOOKUP(MONTH(F1255),D暦変換用数値,2,FALSE),DAY(F1255))),28)+1)</f>
        <v>17</v>
      </c>
      <c r="P1255" s="406">
        <f>IF(OR(MONTH(F1255)&lt;7,AND(MONTH(F1255)=7,DAY(F1255)&lt;=25)),
MOD(SUM((E1255-1901)*365,(N1255-1)*28,O1255,258),260),
MOD(SUM((E1255-1900)*365,(N1255-1)*28,O1255,258),260))</f>
        <v>200</v>
      </c>
      <c r="Q1255" s="373" t="str">
        <f>VLOOKUP(MOD(P1255,4),色,2,FALSE)</f>
        <v>黄色い</v>
      </c>
      <c r="R1255" s="291" t="str">
        <f>VLOOKUP(MOD(P1255,13),銀河の音,2,FALSE)</f>
        <v>倍音の</v>
      </c>
      <c r="S1255" s="384" t="str">
        <f>VLOOKUP(MOD(P1255,20),太陽の紋章,2,FALSE)</f>
        <v>太陽</v>
      </c>
      <c r="T1255" s="99" t="s">
        <v>138</v>
      </c>
    </row>
    <row r="1256" spans="1:20" ht="13.5" customHeight="1">
      <c r="A1256" s="50" t="str">
        <f>VLOOKUP(MOD(E1256,10),十干,2,FALSE)</f>
        <v>辛</v>
      </c>
      <c r="B1256" s="199" t="str">
        <f>VLOOKUP(MOD(E1256,12),十二支,3,FALSE)</f>
        <v xml:space="preserve">04 地 </v>
      </c>
      <c r="C1256" s="200" t="str">
        <f>VLOOKUP(F1256,星座,3,TRUE)</f>
        <v xml:space="preserve">06 聖 </v>
      </c>
      <c r="D1256" s="531">
        <v>15190</v>
      </c>
      <c r="E1256" s="1">
        <f>IFERROR(YEAR(D1256),LEFT(D1256,4))</f>
        <v>1941</v>
      </c>
      <c r="F1256" s="1" t="str">
        <f>IF(ISTEXT(D1256),RIGHT(D1256,5),TEXT(D1256,"mm/dd"))</f>
        <v>08/02</v>
      </c>
      <c r="G1256" s="1">
        <f>SUM(MID(E1256,1,1),MID(E1256,2,1),MID(E1256,3,1),MID(E1256,4,1),MID(F1256,1,1),MID(F1256,2,1),MID(F1256,4,1),MID(F1256,5,1))</f>
        <v>25</v>
      </c>
      <c r="H1256" s="45">
        <f>IF(MOD(G1256,9)=0,9,MOD(G1256,9))</f>
        <v>7</v>
      </c>
      <c r="I1256" s="45" t="str">
        <f>IFERROR(MID("日月火水木金土",WEEKDAY(D1256),1),"")</f>
        <v>土</v>
      </c>
      <c r="J1256" s="304" t="s">
        <v>6326</v>
      </c>
      <c r="K1256" s="202" t="str">
        <f>VLOOKUP(F1256,石と花メイン,3,FALSE)</f>
        <v>◆柘榴石</v>
      </c>
      <c r="L1256" s="297" t="str">
        <f>VLOOKUP(F1256,石と花メイン,4,FALSE)</f>
        <v>浜木綿【浜万年青】</v>
      </c>
      <c r="M1256" s="393">
        <f>IF(OR(MONTH(F1256)&lt;7,AND(MONTH(F1256)=7,DAY(F1256)&lt;=25)),
MOD(SUM((E1256-1901)*365,259),260),
MOD(SUM((E1256-1900)*365,259),260))</f>
        <v>144</v>
      </c>
      <c r="N1256" s="390">
        <f>IF(AND(MONTH(F1256)=7,DAY(F1256)&gt;25),1,
ROUNDDOWN((SUM(VLOOKUP(MONTH(F1256),D暦変換用数値,2,FALSE),DAY(F1256))/28)+1,0))</f>
        <v>1</v>
      </c>
      <c r="O1256" s="205">
        <f>IF(AND(MONTH(F1256)=7,DAY(F1256)&gt;25),DAY(F1256)-25,
MOD((SUM(VLOOKUP(MONTH(F1256),D暦変換用数値,2,FALSE),DAY(F1256))),28)+1)</f>
        <v>8</v>
      </c>
      <c r="P1256" s="406">
        <f>IF(OR(MONTH(F1256)&lt;7,AND(MONTH(F1256)=7,DAY(F1256)&lt;=25)),
MOD(SUM((E1256-1901)*365,(N1256-1)*28,O1256,258),260),
MOD(SUM((E1256-1900)*365,(N1256-1)*28,O1256,258),260))</f>
        <v>151</v>
      </c>
      <c r="Q1256" s="374" t="str">
        <f>VLOOKUP(MOD(P1256,4),色,2,FALSE)</f>
        <v>青い</v>
      </c>
      <c r="R1256" s="292" t="str">
        <f>VLOOKUP(MOD(P1256,13),銀河の音,2,FALSE)</f>
        <v>銀河の</v>
      </c>
      <c r="S1256" s="385" t="str">
        <f>VLOOKUP(MOD(P1256,20),太陽の紋章,2,FALSE)</f>
        <v>猿</v>
      </c>
      <c r="T1256" s="97" t="s">
        <v>1884</v>
      </c>
    </row>
    <row r="1257" spans="1:20" ht="13.5" customHeight="1">
      <c r="A1257" s="282" t="str">
        <f>VLOOKUP(MOD(E1257,10),十干,2,FALSE)</f>
        <v>辛</v>
      </c>
      <c r="B1257" s="283" t="str">
        <f>VLOOKUP(MOD(E1257,12),十二支,3,FALSE)</f>
        <v xml:space="preserve">04 地 </v>
      </c>
      <c r="C1257" s="284" t="str">
        <f>VLOOKUP(F1257,星座,3,TRUE)</f>
        <v xml:space="preserve">06 聖 </v>
      </c>
      <c r="D1257" s="533">
        <v>15202</v>
      </c>
      <c r="E1257" s="83">
        <f>IFERROR(YEAR(D1257),LEFT(D1257,4))</f>
        <v>1941</v>
      </c>
      <c r="F1257" s="83" t="str">
        <f>IF(ISTEXT(D1257),RIGHT(D1257,5),TEXT(D1257,"mm/dd"))</f>
        <v>08/14</v>
      </c>
      <c r="G1257" s="83">
        <f>SUM(MID(E1257,1,1),MID(E1257,2,1),MID(E1257,3,1),MID(E1257,4,1),MID(F1257,1,1),MID(F1257,2,1),MID(F1257,4,1),MID(F1257,5,1))</f>
        <v>28</v>
      </c>
      <c r="H1257" s="83">
        <f>IF(MOD(G1257,9)=0,9,MOD(G1257,9))</f>
        <v>1</v>
      </c>
      <c r="I1257" s="83" t="str">
        <f>IFERROR(MID("日月火水木金土",WEEKDAY(D1257),1),"")</f>
        <v>木</v>
      </c>
      <c r="J1257" s="303" t="s">
        <v>1834</v>
      </c>
      <c r="K1257" s="87" t="str">
        <f>VLOOKUP(F1257,石と花メイン,3,FALSE)</f>
        <v>●土耳古石</v>
      </c>
      <c r="L1257" s="296" t="str">
        <f>VLOOKUP(F1257,石と花メイン,4,FALSE)</f>
        <v>鹿子草【春女郎花】</v>
      </c>
      <c r="M1257" s="392">
        <f>IF(OR(MONTH(F1257)&lt;7,AND(MONTH(F1257)=7,DAY(F1257)&lt;=25)),
MOD(SUM((E1257-1901)*365,259),260),
MOD(SUM((E1257-1900)*365,259),260))</f>
        <v>144</v>
      </c>
      <c r="N1257" s="330">
        <f>IF(AND(MONTH(F1257)=7,DAY(F1257)&gt;25),1,
ROUNDDOWN((SUM(VLOOKUP(MONTH(F1257),D暦変換用数値,2,FALSE),DAY(F1257))/28)+1,0))</f>
        <v>1</v>
      </c>
      <c r="O1257" s="84">
        <f>IF(AND(MONTH(F1257)=7,DAY(F1257)&gt;25),DAY(F1257)-25,
MOD((SUM(VLOOKUP(MONTH(F1257),D暦変換用数値,2,FALSE),DAY(F1257))),28)+1)</f>
        <v>20</v>
      </c>
      <c r="P1257" s="405">
        <f>IF(OR(MONTH(F1257)&lt;7,AND(MONTH(F1257)=7,DAY(F1257)&lt;=25)),
MOD(SUM((E1257-1901)*365,(N1257-1)*28,O1257,258),260),
MOD(SUM((E1257-1900)*365,(N1257-1)*28,O1257,258),260))</f>
        <v>163</v>
      </c>
      <c r="Q1257" s="371" t="str">
        <f>VLOOKUP(MOD(P1257,4),色,2,FALSE)</f>
        <v>青い</v>
      </c>
      <c r="R1257" s="289" t="str">
        <f>VLOOKUP(MOD(P1257,13),銀河の音,2,FALSE)</f>
        <v>共振の</v>
      </c>
      <c r="S1257" s="382" t="str">
        <f>VLOOKUP(MOD(P1257,20),太陽の紋章,2,FALSE)</f>
        <v>夜</v>
      </c>
      <c r="T1257" s="95" t="s">
        <v>4356</v>
      </c>
    </row>
    <row r="1258" spans="1:20" ht="13.5" customHeight="1">
      <c r="A1258" s="50" t="str">
        <f>VLOOKUP(MOD(E1258,10),十干,2,FALSE)</f>
        <v>癸</v>
      </c>
      <c r="B1258" s="199" t="str">
        <f>VLOOKUP(MOD(E1258,12),十二支,3,FALSE)</f>
        <v xml:space="preserve">04 地 </v>
      </c>
      <c r="C1258" s="200" t="str">
        <f>VLOOKUP(F1258,星座,3,TRUE)</f>
        <v xml:space="preserve">06 聖 </v>
      </c>
      <c r="D1258" s="531">
        <v>19592</v>
      </c>
      <c r="E1258" s="1">
        <f>IFERROR(YEAR(D1258),LEFT(D1258,4))</f>
        <v>1953</v>
      </c>
      <c r="F1258" s="1" t="str">
        <f>IF(ISTEXT(D1258),RIGHT(D1258,5),TEXT(D1258,"mm/dd"))</f>
        <v>08/21</v>
      </c>
      <c r="G1258" s="1">
        <f>SUM(MID(E1258,1,1),MID(E1258,2,1),MID(E1258,3,1),MID(E1258,4,1),MID(F1258,1,1),MID(F1258,2,1),MID(F1258,4,1),MID(F1258,5,1))</f>
        <v>29</v>
      </c>
      <c r="H1258" s="45">
        <f>IF(MOD(G1258,9)=0,9,MOD(G1258,9))</f>
        <v>2</v>
      </c>
      <c r="I1258" s="45" t="str">
        <f>IFERROR(MID("日月火水木金土",WEEKDAY(D1258),1),"")</f>
        <v>金</v>
      </c>
      <c r="J1258" s="304" t="s">
        <v>6327</v>
      </c>
      <c r="K1258" s="202" t="str">
        <f>VLOOKUP(F1258,石と花メイン,3,FALSE)</f>
        <v>◇金剛石</v>
      </c>
      <c r="L1258" s="297" t="str">
        <f>VLOOKUP(F1258,石と花メイン,4,FALSE)</f>
        <v>仙人掌/覇王樹</v>
      </c>
      <c r="M1258" s="393">
        <f>IF(OR(MONTH(F1258)&lt;7,AND(MONTH(F1258)=7,DAY(F1258)&lt;=25)),
MOD(SUM((E1258-1901)*365,259),260),
MOD(SUM((E1258-1900)*365,259),260))</f>
        <v>104</v>
      </c>
      <c r="N1258" s="390">
        <f>IF(AND(MONTH(F1258)=7,DAY(F1258)&gt;25),1,
ROUNDDOWN((SUM(VLOOKUP(MONTH(F1258),D暦変換用数値,2,FALSE),DAY(F1258))/28)+1,0))</f>
        <v>1</v>
      </c>
      <c r="O1258" s="205">
        <f>IF(AND(MONTH(F1258)=7,DAY(F1258)&gt;25),DAY(F1258)-25,
MOD((SUM(VLOOKUP(MONTH(F1258),D暦変換用数値,2,FALSE),DAY(F1258))),28)+1)</f>
        <v>27</v>
      </c>
      <c r="P1258" s="406">
        <f>IF(OR(MONTH(F1258)&lt;7,AND(MONTH(F1258)=7,DAY(F1258)&lt;=25)),
MOD(SUM((E1258-1901)*365,(N1258-1)*28,O1258,258),260),
MOD(SUM((E1258-1900)*365,(N1258-1)*28,O1258,258),260))</f>
        <v>130</v>
      </c>
      <c r="Q1258" s="375" t="str">
        <f>VLOOKUP(MOD(P1258,4),色,2,FALSE)</f>
        <v>白い</v>
      </c>
      <c r="R1258" s="293" t="str">
        <f>VLOOKUP(MOD(P1258,13),銀河の音,2,FALSE)</f>
        <v>宇宙の</v>
      </c>
      <c r="S1258" s="386" t="str">
        <f>VLOOKUP(MOD(P1258,20),太陽の紋章,2,FALSE)</f>
        <v>犬</v>
      </c>
      <c r="T1258" s="98" t="s">
        <v>3736</v>
      </c>
    </row>
    <row r="1259" spans="1:20" ht="13.5" customHeight="1">
      <c r="A1259" s="50" t="str">
        <f>VLOOKUP(MOD(E1259,10),十干,2,FALSE)</f>
        <v>癸</v>
      </c>
      <c r="B1259" s="199" t="str">
        <f>VLOOKUP(MOD(E1259,12),十二支,3,FALSE)</f>
        <v xml:space="preserve">04 地 </v>
      </c>
      <c r="C1259" s="200" t="str">
        <f>VLOOKUP(F1259,星座,3,TRUE)</f>
        <v xml:space="preserve">06 聖 </v>
      </c>
      <c r="D1259" s="531">
        <v>19592</v>
      </c>
      <c r="E1259" s="1">
        <f>IFERROR(YEAR(D1259),LEFT(D1259,4))</f>
        <v>1953</v>
      </c>
      <c r="F1259" s="1" t="str">
        <f>IF(ISTEXT(D1259),RIGHT(D1259,5),TEXT(D1259,"mm/dd"))</f>
        <v>08/21</v>
      </c>
      <c r="G1259" s="1">
        <f>SUM(MID(E1259,1,1),MID(E1259,2,1),MID(E1259,3,1),MID(E1259,4,1),MID(F1259,1,1),MID(F1259,2,1),MID(F1259,4,1),MID(F1259,5,1))</f>
        <v>29</v>
      </c>
      <c r="H1259" s="45">
        <f>IF(MOD(G1259,9)=0,9,MOD(G1259,9))</f>
        <v>2</v>
      </c>
      <c r="I1259" s="45" t="str">
        <f>IFERROR(MID("日月火水木金土",WEEKDAY(D1259),1),"")</f>
        <v>金</v>
      </c>
      <c r="J1259" s="304" t="s">
        <v>6328</v>
      </c>
      <c r="K1259" s="202" t="str">
        <f>VLOOKUP(F1259,石と花メイン,3,FALSE)</f>
        <v>◇金剛石</v>
      </c>
      <c r="L1259" s="297" t="str">
        <f>VLOOKUP(F1259,石と花メイン,4,FALSE)</f>
        <v>仙人掌/覇王樹</v>
      </c>
      <c r="M1259" s="393">
        <f>IF(OR(MONTH(F1259)&lt;7,AND(MONTH(F1259)=7,DAY(F1259)&lt;=25)),
MOD(SUM((E1259-1901)*365,259),260),
MOD(SUM((E1259-1900)*365,259),260))</f>
        <v>104</v>
      </c>
      <c r="N1259" s="390">
        <f>IF(AND(MONTH(F1259)=7,DAY(F1259)&gt;25),1,
ROUNDDOWN((SUM(VLOOKUP(MONTH(F1259),D暦変換用数値,2,FALSE),DAY(F1259))/28)+1,0))</f>
        <v>1</v>
      </c>
      <c r="O1259" s="205">
        <f>IF(AND(MONTH(F1259)=7,DAY(F1259)&gt;25),DAY(F1259)-25,
MOD((SUM(VLOOKUP(MONTH(F1259),D暦変換用数値,2,FALSE),DAY(F1259))),28)+1)</f>
        <v>27</v>
      </c>
      <c r="P1259" s="406">
        <f>IF(OR(MONTH(F1259)&lt;7,AND(MONTH(F1259)=7,DAY(F1259)&lt;=25)),
MOD(SUM((E1259-1901)*365,(N1259-1)*28,O1259,258),260),
MOD(SUM((E1259-1900)*365,(N1259-1)*28,O1259,258),260))</f>
        <v>130</v>
      </c>
      <c r="Q1259" s="375" t="str">
        <f>VLOOKUP(MOD(P1259,4),色,2,FALSE)</f>
        <v>白い</v>
      </c>
      <c r="R1259" s="293" t="str">
        <f>VLOOKUP(MOD(P1259,13),銀河の音,2,FALSE)</f>
        <v>宇宙の</v>
      </c>
      <c r="S1259" s="386" t="str">
        <f>VLOOKUP(MOD(P1259,20),太陽の紋章,2,FALSE)</f>
        <v>犬</v>
      </c>
      <c r="T1259" s="98" t="s">
        <v>3736</v>
      </c>
    </row>
    <row r="1260" spans="1:20" ht="13.5" customHeight="1">
      <c r="A1260" s="282" t="str">
        <f>VLOOKUP(MOD(E1260,10),十干,2,FALSE)</f>
        <v>乙</v>
      </c>
      <c r="B1260" s="283" t="str">
        <f>VLOOKUP(MOD(E1260,12),十二支,3,FALSE)</f>
        <v xml:space="preserve">04 地 </v>
      </c>
      <c r="C1260" s="284" t="str">
        <f>VLOOKUP(F1260,星座,3,TRUE)</f>
        <v xml:space="preserve">06 聖 </v>
      </c>
      <c r="D1260" s="533">
        <v>23951</v>
      </c>
      <c r="E1260" s="83">
        <f>IFERROR(YEAR(D1260),LEFT(D1260,4))</f>
        <v>1965</v>
      </c>
      <c r="F1260" s="83" t="str">
        <f>IF(ISTEXT(D1260),RIGHT(D1260,5),TEXT(D1260,"mm/dd"))</f>
        <v>07/28</v>
      </c>
      <c r="G1260" s="83">
        <f>SUM(MID(E1260,1,1),MID(E1260,2,1),MID(E1260,3,1),MID(E1260,4,1),MID(F1260,1,1),MID(F1260,2,1),MID(F1260,4,1),MID(F1260,5,1))</f>
        <v>38</v>
      </c>
      <c r="H1260" s="83">
        <f>IF(MOD(G1260,9)=0,9,MOD(G1260,9))</f>
        <v>2</v>
      </c>
      <c r="I1260" s="83" t="str">
        <f>IFERROR(MID("日月火水木金土",WEEKDAY(D1260),1),"")</f>
        <v>水</v>
      </c>
      <c r="J1260" s="303" t="s">
        <v>1835</v>
      </c>
      <c r="K1260" s="87" t="str">
        <f>VLOOKUP(F1260,石と花メイン,3,FALSE)</f>
        <v>●翡翠</v>
      </c>
      <c r="L1260" s="296" t="str">
        <f>VLOOKUP(F1260,石と花メイン,4,FALSE)</f>
        <v>小町草【虫取撫子】</v>
      </c>
      <c r="M1260" s="392">
        <f>IF(OR(MONTH(F1260)&lt;7,AND(MONTH(F1260)=7,DAY(F1260)&lt;=25)),
MOD(SUM((E1260-1901)*365,259),260),
MOD(SUM((E1260-1900)*365,259),260))</f>
        <v>64</v>
      </c>
      <c r="N1260" s="330">
        <f>IF(AND(MONTH(F1260)=7,DAY(F1260)&gt;25),1,
ROUNDDOWN((SUM(VLOOKUP(MONTH(F1260),D暦変換用数値,2,FALSE),DAY(F1260))/28)+1,0))</f>
        <v>1</v>
      </c>
      <c r="O1260" s="84">
        <f>IF(AND(MONTH(F1260)=7,DAY(F1260)&gt;25),DAY(F1260)-25,
MOD((SUM(VLOOKUP(MONTH(F1260),D暦変換用数値,2,FALSE),DAY(F1260))),28)+1)</f>
        <v>3</v>
      </c>
      <c r="P1260" s="405">
        <f>IF(OR(MONTH(F1260)&lt;7,AND(MONTH(F1260)=7,DAY(F1260)&lt;=25)),
MOD(SUM((E1260-1901)*365,(N1260-1)*28,O1260,258),260),
MOD(SUM((E1260-1900)*365,(N1260-1)*28,O1260,258),260))</f>
        <v>66</v>
      </c>
      <c r="Q1260" s="371" t="str">
        <f>VLOOKUP(MOD(P1260,4),色,2,FALSE)</f>
        <v>白い</v>
      </c>
      <c r="R1260" s="289" t="str">
        <f>VLOOKUP(MOD(P1260,13),銀河の音,2,FALSE)</f>
        <v>磁気の</v>
      </c>
      <c r="S1260" s="382" t="str">
        <f>VLOOKUP(MOD(P1260,20),太陽の紋章,2,FALSE)</f>
        <v>世界の橋渡し</v>
      </c>
      <c r="T1260" s="102" t="s">
        <v>6453</v>
      </c>
    </row>
    <row r="1261" spans="1:20" ht="13.5" customHeight="1">
      <c r="A1261" s="334" t="str">
        <f>VLOOKUP(MOD(E1261,10),十干,2,FALSE)</f>
        <v>乙</v>
      </c>
      <c r="B1261" s="331" t="str">
        <f>VLOOKUP(MOD(E1261,12),十二支,3,FALSE)</f>
        <v xml:space="preserve">04 地 </v>
      </c>
      <c r="C1261" s="332" t="str">
        <f>VLOOKUP(F1261,星座,3,TRUE)</f>
        <v xml:space="preserve">06 聖 </v>
      </c>
      <c r="D1261" s="534">
        <v>23952</v>
      </c>
      <c r="E1261" s="131">
        <f>IFERROR(YEAR(D1261),LEFT(D1261,4))</f>
        <v>1965</v>
      </c>
      <c r="F1261" s="131" t="str">
        <f>IF(ISTEXT(D1261),RIGHT(D1261,5),TEXT(D1261,"mm/dd"))</f>
        <v>07/29</v>
      </c>
      <c r="G1261" s="131">
        <f>SUM(MID(E1261,1,1),MID(E1261,2,1),MID(E1261,3,1),MID(E1261,4,1),MID(F1261,1,1),MID(F1261,2,1),MID(F1261,4,1),MID(F1261,5,1))</f>
        <v>39</v>
      </c>
      <c r="H1261" s="131">
        <f>IF(MOD(G1261,9)=0,9,MOD(G1261,9))</f>
        <v>3</v>
      </c>
      <c r="I1261" s="131" t="str">
        <f>IFERROR(MID("日月火水木金土",WEEKDAY(D1261),1),"")</f>
        <v>木</v>
      </c>
      <c r="J1261" s="306" t="s">
        <v>8494</v>
      </c>
      <c r="K1261" s="335" t="str">
        <f>VLOOKUP(F1261,石と花メイン,3,FALSE)</f>
        <v>◆柘榴石</v>
      </c>
      <c r="L1261" s="302" t="str">
        <f>VLOOKUP(F1261,石と花メイン,4,FALSE)</f>
        <v>アンスリウム【大紅団扇】</v>
      </c>
      <c r="M1261" s="396">
        <f>IF(OR(MONTH(F1261)&lt;7,AND(MONTH(F1261)=7,DAY(F1261)&lt;=25)),
MOD(SUM((E1261-1901)*365,259),260),
MOD(SUM((E1261-1900)*365,259),260))</f>
        <v>64</v>
      </c>
      <c r="N1261" s="335">
        <f>IF(AND(MONTH(F1261)=7,DAY(F1261)&gt;25),1,
ROUNDDOWN((SUM(VLOOKUP(MONTH(F1261),D暦変換用数値,2,FALSE),DAY(F1261))/28)+1,0))</f>
        <v>1</v>
      </c>
      <c r="O1261" s="132">
        <f>IF(AND(MONTH(F1261)=7,DAY(F1261)&gt;25),DAY(F1261)-25,
MOD((SUM(VLOOKUP(MONTH(F1261),D暦変換用数値,2,FALSE),DAY(F1261))),28)+1)</f>
        <v>4</v>
      </c>
      <c r="P1261" s="404">
        <f>IF(OR(MONTH(F1261)&lt;7,AND(MONTH(F1261)=7,DAY(F1261)&lt;=25)),
MOD(SUM((E1261-1901)*365,(N1261-1)*28,O1261,258),260),
MOD(SUM((E1261-1900)*365,(N1261-1)*28,O1261,258),260))</f>
        <v>67</v>
      </c>
      <c r="Q1261" s="376" t="str">
        <f>VLOOKUP(MOD(P1261,4),色,2,FALSE)</f>
        <v>青い</v>
      </c>
      <c r="R1261" s="333" t="str">
        <f>VLOOKUP(MOD(P1261,13),銀河の音,2,FALSE)</f>
        <v>月の</v>
      </c>
      <c r="S1261" s="387" t="str">
        <f>VLOOKUP(MOD(P1261,20),太陽の紋章,2,FALSE)</f>
        <v>手</v>
      </c>
      <c r="T1261" s="119" t="s">
        <v>8491</v>
      </c>
    </row>
    <row r="1262" spans="1:20" ht="13.5" customHeight="1">
      <c r="A1262" s="282" t="str">
        <f>VLOOKUP(MOD(E1262,10),十干,2,FALSE)</f>
        <v>乙</v>
      </c>
      <c r="B1262" s="283" t="str">
        <f>VLOOKUP(MOD(E1262,12),十二支,3,FALSE)</f>
        <v xml:space="preserve">04 地 </v>
      </c>
      <c r="C1262" s="284" t="str">
        <f>VLOOKUP(F1262,星座,3,TRUE)</f>
        <v xml:space="preserve">06 聖 </v>
      </c>
      <c r="D1262" s="533">
        <v>23953</v>
      </c>
      <c r="E1262" s="83">
        <f>IFERROR(YEAR(D1262),LEFT(D1262,4))</f>
        <v>1965</v>
      </c>
      <c r="F1262" s="83" t="str">
        <f>IF(ISTEXT(D1262),RIGHT(D1262,5),TEXT(D1262,"mm/dd"))</f>
        <v>07/30</v>
      </c>
      <c r="G1262" s="83">
        <f>SUM(MID(E1262,1,1),MID(E1262,2,1),MID(E1262,3,1),MID(E1262,4,1),MID(F1262,1,1),MID(F1262,2,1),MID(F1262,4,1),MID(F1262,5,1))</f>
        <v>31</v>
      </c>
      <c r="H1262" s="83">
        <f>IF(MOD(G1262,9)=0,9,MOD(G1262,9))</f>
        <v>4</v>
      </c>
      <c r="I1262" s="83" t="str">
        <f>IFERROR(MID("日月火水木金土",WEEKDAY(D1262),1),"")</f>
        <v>金</v>
      </c>
      <c r="J1262" s="303" t="s">
        <v>1836</v>
      </c>
      <c r="K1262" s="87" t="str">
        <f>VLOOKUP(F1262,石と花メイン,3,FALSE)</f>
        <v>●琥珀</v>
      </c>
      <c r="L1262" s="296" t="str">
        <f>VLOOKUP(F1262,石と花メイン,4,FALSE)</f>
        <v>菩提樹</v>
      </c>
      <c r="M1262" s="392">
        <f>IF(OR(MONTH(F1262)&lt;7,AND(MONTH(F1262)=7,DAY(F1262)&lt;=25)),
MOD(SUM((E1262-1901)*365,259),260),
MOD(SUM((E1262-1900)*365,259),260))</f>
        <v>64</v>
      </c>
      <c r="N1262" s="330">
        <f>IF(AND(MONTH(F1262)=7,DAY(F1262)&gt;25),1,
ROUNDDOWN((SUM(VLOOKUP(MONTH(F1262),D暦変換用数値,2,FALSE),DAY(F1262))/28)+1,0))</f>
        <v>1</v>
      </c>
      <c r="O1262" s="84">
        <f>IF(AND(MONTH(F1262)=7,DAY(F1262)&gt;25),DAY(F1262)-25,
MOD((SUM(VLOOKUP(MONTH(F1262),D暦変換用数値,2,FALSE),DAY(F1262))),28)+1)</f>
        <v>5</v>
      </c>
      <c r="P1262" s="405">
        <f>IF(OR(MONTH(F1262)&lt;7,AND(MONTH(F1262)=7,DAY(F1262)&lt;=25)),
MOD(SUM((E1262-1901)*365,(N1262-1)*28,O1262,258),260),
MOD(SUM((E1262-1900)*365,(N1262-1)*28,O1262,258),260))</f>
        <v>68</v>
      </c>
      <c r="Q1262" s="371" t="str">
        <f>VLOOKUP(MOD(P1262,4),色,2,FALSE)</f>
        <v>黄色い</v>
      </c>
      <c r="R1262" s="289" t="str">
        <f>VLOOKUP(MOD(P1262,13),銀河の音,2,FALSE)</f>
        <v>電気の</v>
      </c>
      <c r="S1262" s="382" t="str">
        <f>VLOOKUP(MOD(P1262,20),太陽の紋章,2,FALSE)</f>
        <v>星</v>
      </c>
      <c r="T1262" s="102" t="s">
        <v>6446</v>
      </c>
    </row>
    <row r="1263" spans="1:20" ht="13.5" customHeight="1">
      <c r="A1263" s="49" t="str">
        <f>VLOOKUP(MOD(E1263,10),十干,2,FALSE)</f>
        <v>乙</v>
      </c>
      <c r="B1263" s="199" t="str">
        <f>VLOOKUP(MOD(E1263,12),十二支,3,FALSE)</f>
        <v xml:space="preserve">04 地 </v>
      </c>
      <c r="C1263" s="200" t="str">
        <f>VLOOKUP(F1263,星座,3,TRUE)</f>
        <v xml:space="preserve">06 聖 </v>
      </c>
      <c r="D1263" s="535">
        <v>23954</v>
      </c>
      <c r="E1263" s="45">
        <f>IFERROR(YEAR(D1263),LEFT(D1263,4))</f>
        <v>1965</v>
      </c>
      <c r="F1263" s="45" t="str">
        <f>IF(ISTEXT(D1263),RIGHT(D1263,5),TEXT(D1263,"mm/dd"))</f>
        <v>07/31</v>
      </c>
      <c r="G1263" s="45">
        <f>SUM(MID(E1263,1,1),MID(E1263,2,1),MID(E1263,3,1),MID(E1263,4,1),MID(F1263,1,1),MID(F1263,2,1),MID(F1263,4,1),MID(F1263,5,1))</f>
        <v>32</v>
      </c>
      <c r="H1263" s="45">
        <f>IF(MOD(G1263,9)=0,9,MOD(G1263,9))</f>
        <v>5</v>
      </c>
      <c r="I1263" s="45" t="str">
        <f>IFERROR(MID("日月火水木金土",WEEKDAY(D1263),1),"")</f>
        <v>土</v>
      </c>
      <c r="J1263" s="305" t="s">
        <v>1530</v>
      </c>
      <c r="K1263" s="203" t="str">
        <f>VLOOKUP(F1263,石と花メイン,3,FALSE)</f>
        <v>◆翠玉</v>
      </c>
      <c r="L1263" s="298" t="str">
        <f>VLOOKUP(F1263,石と花メイン,4,FALSE)</f>
        <v>南瓜【唐茄子】</v>
      </c>
      <c r="M1263" s="394">
        <f>IF(OR(MONTH(F1263)&lt;7,AND(MONTH(F1263)=7,DAY(F1263)&lt;=25)),
MOD(SUM((E1263-1901)*365,259),260),
MOD(SUM((E1263-1900)*365,259),260))</f>
        <v>64</v>
      </c>
      <c r="N1263" s="391">
        <f>IF(AND(MONTH(F1263)=7,DAY(F1263)&gt;25),1,
ROUNDDOWN((SUM(VLOOKUP(MONTH(F1263),D暦変換用数値,2,FALSE),DAY(F1263))/28)+1,0))</f>
        <v>1</v>
      </c>
      <c r="O1263" s="46">
        <f>IF(AND(MONTH(F1263)=7,DAY(F1263)&gt;25),DAY(F1263)-25,
MOD((SUM(VLOOKUP(MONTH(F1263),D暦変換用数値,2,FALSE),DAY(F1263))),28)+1)</f>
        <v>6</v>
      </c>
      <c r="P1263" s="407">
        <f>IF(OR(MONTH(F1263)&lt;7,AND(MONTH(F1263)=7,DAY(F1263)&lt;=25)),
MOD(SUM((E1263-1901)*365,(N1263-1)*28,O1263,258),260),
MOD(SUM((E1263-1900)*365,(N1263-1)*28,O1263,258),260))</f>
        <v>69</v>
      </c>
      <c r="Q1263" s="372" t="str">
        <f>VLOOKUP(MOD(P1263,4),色,2,FALSE)</f>
        <v>赤い</v>
      </c>
      <c r="R1263" s="290" t="str">
        <f>VLOOKUP(MOD(P1263,13),銀河の音,2,FALSE)</f>
        <v>自己存在の</v>
      </c>
      <c r="S1263" s="383" t="str">
        <f>VLOOKUP(MOD(P1263,20),太陽の紋章,2,FALSE)</f>
        <v>月</v>
      </c>
      <c r="T1263" s="104" t="s">
        <v>6737</v>
      </c>
    </row>
    <row r="1264" spans="1:20" ht="13.5" customHeight="1">
      <c r="A1264" s="50" t="str">
        <f>VLOOKUP(MOD(E1264,10),十干,2,FALSE)</f>
        <v>乙</v>
      </c>
      <c r="B1264" s="199" t="str">
        <f>VLOOKUP(MOD(E1264,12),十二支,3,FALSE)</f>
        <v xml:space="preserve">04 地 </v>
      </c>
      <c r="C1264" s="200" t="str">
        <f>VLOOKUP(F1264,星座,3,TRUE)</f>
        <v xml:space="preserve">06 聖 </v>
      </c>
      <c r="D1264" s="531">
        <v>23957</v>
      </c>
      <c r="E1264" s="1">
        <f>IFERROR(YEAR(D1264),LEFT(D1264,4))</f>
        <v>1965</v>
      </c>
      <c r="F1264" s="1" t="str">
        <f>IF(ISTEXT(D1264),RIGHT(D1264,5),TEXT(D1264,"mm/dd"))</f>
        <v>08/03</v>
      </c>
      <c r="G1264" s="1">
        <f>SUM(MID(E1264,1,1),MID(E1264,2,1),MID(E1264,3,1),MID(E1264,4,1),MID(F1264,1,1),MID(F1264,2,1),MID(F1264,4,1),MID(F1264,5,1))</f>
        <v>32</v>
      </c>
      <c r="H1264" s="45">
        <f>IF(MOD(G1264,9)=0,9,MOD(G1264,9))</f>
        <v>5</v>
      </c>
      <c r="I1264" s="45" t="str">
        <f>IFERROR(MID("日月火水木金土",WEEKDAY(D1264),1),"")</f>
        <v>火</v>
      </c>
      <c r="J1264" s="304" t="s">
        <v>6329</v>
      </c>
      <c r="K1264" s="202" t="str">
        <f>VLOOKUP(F1264,石と花メイン,3,FALSE)</f>
        <v>□水晶</v>
      </c>
      <c r="L1264" s="297" t="str">
        <f>VLOOKUP(F1264,石と花メイン,4,FALSE)</f>
        <v>日日草【日日花】</v>
      </c>
      <c r="M1264" s="393">
        <f>IF(OR(MONTH(F1264)&lt;7,AND(MONTH(F1264)=7,DAY(F1264)&lt;=25)),
MOD(SUM((E1264-1901)*365,259),260),
MOD(SUM((E1264-1900)*365,259),260))</f>
        <v>64</v>
      </c>
      <c r="N1264" s="390">
        <f>IF(AND(MONTH(F1264)=7,DAY(F1264)&gt;25),1,
ROUNDDOWN((SUM(VLOOKUP(MONTH(F1264),D暦変換用数値,2,FALSE),DAY(F1264))/28)+1,0))</f>
        <v>1</v>
      </c>
      <c r="O1264" s="205">
        <f>IF(AND(MONTH(F1264)=7,DAY(F1264)&gt;25),DAY(F1264)-25,
MOD((SUM(VLOOKUP(MONTH(F1264),D暦変換用数値,2,FALSE),DAY(F1264))),28)+1)</f>
        <v>9</v>
      </c>
      <c r="P1264" s="406">
        <f>IF(OR(MONTH(F1264)&lt;7,AND(MONTH(F1264)=7,DAY(F1264)&lt;=25)),
MOD(SUM((E1264-1901)*365,(N1264-1)*28,O1264,258),260),
MOD(SUM((E1264-1900)*365,(N1264-1)*28,O1264,258),260))</f>
        <v>72</v>
      </c>
      <c r="Q1264" s="373" t="str">
        <f>VLOOKUP(MOD(P1264,4),色,2,FALSE)</f>
        <v>黄色い</v>
      </c>
      <c r="R1264" s="291" t="str">
        <f>VLOOKUP(MOD(P1264,13),銀河の音,2,FALSE)</f>
        <v>共振の</v>
      </c>
      <c r="S1264" s="384" t="str">
        <f>VLOOKUP(MOD(P1264,20),太陽の紋章,2,FALSE)</f>
        <v>人</v>
      </c>
      <c r="T1264" s="98" t="s">
        <v>3736</v>
      </c>
    </row>
    <row r="1265" spans="1:20" ht="13.5" customHeight="1">
      <c r="A1265" s="50" t="str">
        <f>VLOOKUP(MOD(E1265,10),十干,2,FALSE)</f>
        <v>乙</v>
      </c>
      <c r="B1265" s="199" t="str">
        <f>VLOOKUP(MOD(E1265,12),十二支,3,FALSE)</f>
        <v xml:space="preserve">04 地 </v>
      </c>
      <c r="C1265" s="200" t="str">
        <f>VLOOKUP(F1265,星座,3,TRUE)</f>
        <v xml:space="preserve">06 聖 </v>
      </c>
      <c r="D1265" s="535">
        <v>23958</v>
      </c>
      <c r="E1265" s="45">
        <f>IFERROR(YEAR(D1265),LEFT(D1265,4))</f>
        <v>1965</v>
      </c>
      <c r="F1265" s="45" t="str">
        <f>IF(ISTEXT(D1265),RIGHT(D1265,5),TEXT(D1265,"mm/dd"))</f>
        <v>08/04</v>
      </c>
      <c r="G1265" s="45">
        <f>SUM(MID(E1265,1,1),MID(E1265,2,1),MID(E1265,3,1),MID(E1265,4,1),MID(F1265,1,1),MID(F1265,2,1),MID(F1265,4,1),MID(F1265,5,1))</f>
        <v>33</v>
      </c>
      <c r="H1265" s="45">
        <f>IF(MOD(G1265,9)=0,9,MOD(G1265,9))</f>
        <v>6</v>
      </c>
      <c r="I1265" s="45" t="str">
        <f>IFERROR(MID("日月火水木金土",WEEKDAY(D1265),1),"")</f>
        <v>水</v>
      </c>
      <c r="J1265" s="305" t="s">
        <v>2996</v>
      </c>
      <c r="K1265" s="203" t="str">
        <f>VLOOKUP(F1265,石と花メイン,3,FALSE)</f>
        <v>◇金剛石</v>
      </c>
      <c r="L1265" s="298" t="str">
        <f>VLOOKUP(F1265,石と花メイン,4,FALSE)</f>
        <v>唐綿【パンヤ草】</v>
      </c>
      <c r="M1265" s="394">
        <f>IF(OR(MONTH(F1265)&lt;7,AND(MONTH(F1265)=7,DAY(F1265)&lt;=25)),
MOD(SUM((E1265-1901)*365,259),260),
MOD(SUM((E1265-1900)*365,259),260))</f>
        <v>64</v>
      </c>
      <c r="N1265" s="391">
        <f>IF(AND(MONTH(F1265)=7,DAY(F1265)&gt;25),1,
ROUNDDOWN((SUM(VLOOKUP(MONTH(F1265),D暦変換用数値,2,FALSE),DAY(F1265))/28)+1,0))</f>
        <v>1</v>
      </c>
      <c r="O1265" s="46">
        <f>IF(AND(MONTH(F1265)=7,DAY(F1265)&gt;25),DAY(F1265)-25,
MOD((SUM(VLOOKUP(MONTH(F1265),D暦変換用数値,2,FALSE),DAY(F1265))),28)+1)</f>
        <v>10</v>
      </c>
      <c r="P1265" s="407">
        <f>IF(OR(MONTH(F1265)&lt;7,AND(MONTH(F1265)=7,DAY(F1265)&lt;=25)),
MOD(SUM((E1265-1901)*365,(N1265-1)*28,O1265,258),260),
MOD(SUM((E1265-1900)*365,(N1265-1)*28,O1265,258),260))</f>
        <v>73</v>
      </c>
      <c r="Q1265" s="372" t="str">
        <f>VLOOKUP(MOD(P1265,4),色,2,FALSE)</f>
        <v>赤い</v>
      </c>
      <c r="R1265" s="290" t="str">
        <f>VLOOKUP(MOD(P1265,13),銀河の音,2,FALSE)</f>
        <v>銀河の</v>
      </c>
      <c r="S1265" s="383" t="str">
        <f>VLOOKUP(MOD(P1265,20),太陽の紋章,2,FALSE)</f>
        <v>空歩く者</v>
      </c>
      <c r="T1265" s="110" t="s">
        <v>2995</v>
      </c>
    </row>
    <row r="1266" spans="1:20" ht="13.5" customHeight="1">
      <c r="A1266" s="50" t="str">
        <f>VLOOKUP(MOD(E1266,10),十干,2,FALSE)</f>
        <v>乙</v>
      </c>
      <c r="B1266" s="199" t="str">
        <f>VLOOKUP(MOD(E1266,12),十二支,3,FALSE)</f>
        <v xml:space="preserve">04 地 </v>
      </c>
      <c r="C1266" s="200" t="str">
        <f>VLOOKUP(F1266,星座,3,TRUE)</f>
        <v xml:space="preserve">06 聖 </v>
      </c>
      <c r="D1266" s="531">
        <v>23960</v>
      </c>
      <c r="E1266" s="1">
        <f>IFERROR(YEAR(D1266),LEFT(D1266,4))</f>
        <v>1965</v>
      </c>
      <c r="F1266" s="1" t="str">
        <f>IF(ISTEXT(D1266),RIGHT(D1266,5),TEXT(D1266,"mm/dd"))</f>
        <v>08/06</v>
      </c>
      <c r="G1266" s="1">
        <f>SUM(MID(E1266,1,1),MID(E1266,2,1),MID(E1266,3,1),MID(E1266,4,1),MID(F1266,1,1),MID(F1266,2,1),MID(F1266,4,1),MID(F1266,5,1))</f>
        <v>35</v>
      </c>
      <c r="H1266" s="45">
        <f>IF(MOD(G1266,9)=0,9,MOD(G1266,9))</f>
        <v>8</v>
      </c>
      <c r="I1266" s="45" t="str">
        <f>IFERROR(MID("日月火水木金土",WEEKDAY(D1266),1),"")</f>
        <v>金</v>
      </c>
      <c r="J1266" s="304" t="s">
        <v>6330</v>
      </c>
      <c r="K1266" s="202" t="str">
        <f>VLOOKUP(F1266,石と花メイン,3,FALSE)</f>
        <v>●瑠璃</v>
      </c>
      <c r="L1266" s="297" t="str">
        <f>VLOOKUP(F1266,石と花メイン,4,FALSE)</f>
        <v>百日草【ジニア】</v>
      </c>
      <c r="M1266" s="393">
        <f>IF(OR(MONTH(F1266)&lt;7,AND(MONTH(F1266)=7,DAY(F1266)&lt;=25)),
MOD(SUM((E1266-1901)*365,259),260),
MOD(SUM((E1266-1900)*365,259),260))</f>
        <v>64</v>
      </c>
      <c r="N1266" s="390">
        <f>IF(AND(MONTH(F1266)=7,DAY(F1266)&gt;25),1,
ROUNDDOWN((SUM(VLOOKUP(MONTH(F1266),D暦変換用数値,2,FALSE),DAY(F1266))/28)+1,0))</f>
        <v>1</v>
      </c>
      <c r="O1266" s="205">
        <f>IF(AND(MONTH(F1266)=7,DAY(F1266)&gt;25),DAY(F1266)-25,
MOD((SUM(VLOOKUP(MONTH(F1266),D暦変換用数値,2,FALSE),DAY(F1266))),28)+1)</f>
        <v>12</v>
      </c>
      <c r="P1266" s="406">
        <f>IF(OR(MONTH(F1266)&lt;7,AND(MONTH(F1266)=7,DAY(F1266)&lt;=25)),
MOD(SUM((E1266-1901)*365,(N1266-1)*28,O1266,258),260),
MOD(SUM((E1266-1900)*365,(N1266-1)*28,O1266,258),260))</f>
        <v>75</v>
      </c>
      <c r="Q1266" s="374" t="str">
        <f>VLOOKUP(MOD(P1266,4),色,2,FALSE)</f>
        <v>青い</v>
      </c>
      <c r="R1266" s="292" t="str">
        <f>VLOOKUP(MOD(P1266,13),銀河の音,2,FALSE)</f>
        <v>惑星の</v>
      </c>
      <c r="S1266" s="385" t="str">
        <f>VLOOKUP(MOD(P1266,20),太陽の紋章,2,FALSE)</f>
        <v>鷲</v>
      </c>
      <c r="T1266" s="97" t="s">
        <v>1073</v>
      </c>
    </row>
    <row r="1267" spans="1:20" ht="13.5" customHeight="1">
      <c r="A1267" s="282" t="str">
        <f>VLOOKUP(MOD(E1267,10),十干,2,FALSE)</f>
        <v>乙</v>
      </c>
      <c r="B1267" s="283" t="str">
        <f>VLOOKUP(MOD(E1267,12),十二支,3,FALSE)</f>
        <v xml:space="preserve">04 地 </v>
      </c>
      <c r="C1267" s="284" t="str">
        <f>VLOOKUP(F1267,星座,3,TRUE)</f>
        <v xml:space="preserve">06 聖 </v>
      </c>
      <c r="D1267" s="533">
        <v>23967</v>
      </c>
      <c r="E1267" s="83">
        <f>IFERROR(YEAR(D1267),LEFT(D1267,4))</f>
        <v>1965</v>
      </c>
      <c r="F1267" s="83" t="str">
        <f>IF(ISTEXT(D1267),RIGHT(D1267,5),TEXT(D1267,"mm/dd"))</f>
        <v>08/13</v>
      </c>
      <c r="G1267" s="83">
        <f>SUM(MID(E1267,1,1),MID(E1267,2,1),MID(E1267,3,1),MID(E1267,4,1),MID(F1267,1,1),MID(F1267,2,1),MID(F1267,4,1),MID(F1267,5,1))</f>
        <v>33</v>
      </c>
      <c r="H1267" s="83">
        <f>IF(MOD(G1267,9)=0,9,MOD(G1267,9))</f>
        <v>6</v>
      </c>
      <c r="I1267" s="83" t="str">
        <f>IFERROR(MID("日月火水木金土",WEEKDAY(D1267),1),"")</f>
        <v>金</v>
      </c>
      <c r="J1267" s="303" t="s">
        <v>1837</v>
      </c>
      <c r="K1267" s="87" t="str">
        <f>VLOOKUP(F1267,石と花メイン,3,FALSE)</f>
        <v>◇金剛石</v>
      </c>
      <c r="L1267" s="296" t="str">
        <f>VLOOKUP(F1267,石と花メイン,4,FALSE)</f>
        <v>鷺草</v>
      </c>
      <c r="M1267" s="392">
        <f>IF(OR(MONTH(F1267)&lt;7,AND(MONTH(F1267)=7,DAY(F1267)&lt;=25)),
MOD(SUM((E1267-1901)*365,259),260),
MOD(SUM((E1267-1900)*365,259),260))</f>
        <v>64</v>
      </c>
      <c r="N1267" s="330">
        <f>IF(AND(MONTH(F1267)=7,DAY(F1267)&gt;25),1,
ROUNDDOWN((SUM(VLOOKUP(MONTH(F1267),D暦変換用数値,2,FALSE),DAY(F1267))/28)+1,0))</f>
        <v>1</v>
      </c>
      <c r="O1267" s="84">
        <f>IF(AND(MONTH(F1267)=7,DAY(F1267)&gt;25),DAY(F1267)-25,
MOD((SUM(VLOOKUP(MONTH(F1267),D暦変換用数値,2,FALSE),DAY(F1267))),28)+1)</f>
        <v>19</v>
      </c>
      <c r="P1267" s="405">
        <f>IF(OR(MONTH(F1267)&lt;7,AND(MONTH(F1267)=7,DAY(F1267)&lt;=25)),
MOD(SUM((E1267-1901)*365,(N1267-1)*28,O1267,258),260),
MOD(SUM((E1267-1900)*365,(N1267-1)*28,O1267,258),260))</f>
        <v>82</v>
      </c>
      <c r="Q1267" s="371" t="str">
        <f>VLOOKUP(MOD(P1267,4),色,2,FALSE)</f>
        <v>白い</v>
      </c>
      <c r="R1267" s="289" t="str">
        <f>VLOOKUP(MOD(P1267,13),銀河の音,2,FALSE)</f>
        <v>自己存在の</v>
      </c>
      <c r="S1267" s="382" t="str">
        <f>VLOOKUP(MOD(P1267,20),太陽の紋章,2,FALSE)</f>
        <v>風</v>
      </c>
      <c r="T1267" s="100" t="s">
        <v>2003</v>
      </c>
    </row>
    <row r="1268" spans="1:20" ht="13.5" customHeight="1">
      <c r="A1268" s="334" t="str">
        <f>VLOOKUP(MOD(E1268,10),十干,2,FALSE)</f>
        <v>乙</v>
      </c>
      <c r="B1268" s="331" t="str">
        <f>VLOOKUP(MOD(E1268,12),十二支,3,FALSE)</f>
        <v xml:space="preserve">04 地 </v>
      </c>
      <c r="C1268" s="332" t="str">
        <f>VLOOKUP(F1268,星座,3,TRUE)</f>
        <v xml:space="preserve">06 聖 </v>
      </c>
      <c r="D1268" s="534">
        <v>23968</v>
      </c>
      <c r="E1268" s="131">
        <f>IFERROR(YEAR(D1268),LEFT(D1268,4))</f>
        <v>1965</v>
      </c>
      <c r="F1268" s="131" t="str">
        <f>IF(ISTEXT(D1268),RIGHT(D1268,5),TEXT(D1268,"mm/dd"))</f>
        <v>08/14</v>
      </c>
      <c r="G1268" s="131">
        <f>SUM(MID(E1268,1,1),MID(E1268,2,1),MID(E1268,3,1),MID(E1268,4,1),MID(F1268,1,1),MID(F1268,2,1),MID(F1268,4,1),MID(F1268,5,1))</f>
        <v>34</v>
      </c>
      <c r="H1268" s="131">
        <f>IF(MOD(G1268,9)=0,9,MOD(G1268,9))</f>
        <v>7</v>
      </c>
      <c r="I1268" s="131" t="str">
        <f>IFERROR(MID("日月火水木金土",WEEKDAY(D1268),1),"")</f>
        <v>土</v>
      </c>
      <c r="J1268" s="306" t="s">
        <v>8405</v>
      </c>
      <c r="K1268" s="335" t="str">
        <f>VLOOKUP(F1268,石と花メイン,3,FALSE)</f>
        <v>●土耳古石</v>
      </c>
      <c r="L1268" s="302" t="str">
        <f>VLOOKUP(F1268,石と花メイン,4,FALSE)</f>
        <v>鹿子草【春女郎花】</v>
      </c>
      <c r="M1268" s="396">
        <f>IF(OR(MONTH(F1268)&lt;7,AND(MONTH(F1268)=7,DAY(F1268)&lt;=25)),
MOD(SUM((E1268-1901)*365,259),260),
MOD(SUM((E1268-1900)*365,259),260))</f>
        <v>64</v>
      </c>
      <c r="N1268" s="335">
        <f>IF(AND(MONTH(F1268)=7,DAY(F1268)&gt;25),1,
ROUNDDOWN((SUM(VLOOKUP(MONTH(F1268),D暦変換用数値,2,FALSE),DAY(F1268))/28)+1,0))</f>
        <v>1</v>
      </c>
      <c r="O1268" s="132">
        <f>IF(AND(MONTH(F1268)=7,DAY(F1268)&gt;25),DAY(F1268)-25,
MOD((SUM(VLOOKUP(MONTH(F1268),D暦変換用数値,2,FALSE),DAY(F1268))),28)+1)</f>
        <v>20</v>
      </c>
      <c r="P1268" s="404">
        <f>IF(OR(MONTH(F1268)&lt;7,AND(MONTH(F1268)=7,DAY(F1268)&lt;=25)),
MOD(SUM((E1268-1901)*365,(N1268-1)*28,O1268,258),260),
MOD(SUM((E1268-1900)*365,(N1268-1)*28,O1268,258),260))</f>
        <v>83</v>
      </c>
      <c r="Q1268" s="376" t="str">
        <f>VLOOKUP(MOD(P1268,4),色,2,FALSE)</f>
        <v>青い</v>
      </c>
      <c r="R1268" s="333" t="str">
        <f>VLOOKUP(MOD(P1268,13),銀河の音,2,FALSE)</f>
        <v>倍音の</v>
      </c>
      <c r="S1268" s="387" t="str">
        <f>VLOOKUP(MOD(P1268,20),太陽の紋章,2,FALSE)</f>
        <v>夜</v>
      </c>
      <c r="T1268" s="145"/>
    </row>
    <row r="1269" spans="1:20" ht="13.5" customHeight="1">
      <c r="A1269" s="76" t="str">
        <f>VLOOKUP(MOD(E1269,10),十干,2,FALSE)</f>
        <v>乙</v>
      </c>
      <c r="B1269" s="199" t="str">
        <f>VLOOKUP(MOD(E1269,12),十二支,3,FALSE)</f>
        <v xml:space="preserve">04 地 </v>
      </c>
      <c r="C1269" s="200" t="str">
        <f>VLOOKUP(F1269,星座,3,TRUE)</f>
        <v xml:space="preserve">06 聖 </v>
      </c>
      <c r="D1269" s="534">
        <v>23972</v>
      </c>
      <c r="E1269" s="116">
        <f>IFERROR(YEAR(D1269),LEFT(D1269,4))</f>
        <v>1965</v>
      </c>
      <c r="F1269" s="116" t="str">
        <f>IF(ISTEXT(D1269),RIGHT(D1269,5),TEXT(D1269,"mm/dd"))</f>
        <v>08/18</v>
      </c>
      <c r="G1269" s="116">
        <f>SUM(MID(E1269,1,1),MID(E1269,2,1),MID(E1269,3,1),MID(E1269,4,1),MID(F1269,1,1),MID(F1269,2,1),MID(F1269,4,1),MID(F1269,5,1))</f>
        <v>38</v>
      </c>
      <c r="H1269" s="116">
        <f>IF(MOD(G1269,9)=0,9,MOD(G1269,9))</f>
        <v>2</v>
      </c>
      <c r="I1269" s="116" t="str">
        <f>IFERROR(MID("日月火水木金土",WEEKDAY(D1269),1),"")</f>
        <v>水</v>
      </c>
      <c r="J1269" s="306" t="s">
        <v>7298</v>
      </c>
      <c r="K1269" s="203" t="str">
        <f>VLOOKUP(F1269,石と花メイン,3,FALSE)</f>
        <v>◆藍玉</v>
      </c>
      <c r="L1269" s="299" t="str">
        <f>VLOOKUP(F1269,石と花メイン,4,FALSE)</f>
        <v>立葵【ホリーホック】</v>
      </c>
      <c r="M1269" s="395">
        <f>IF(OR(MONTH(F1269)&lt;7,AND(MONTH(F1269)=7,DAY(F1269)&lt;=25)),
MOD(SUM((E1269-1901)*365,259),260),
MOD(SUM((E1269-1900)*365,259),260))</f>
        <v>64</v>
      </c>
      <c r="N1269" s="121">
        <f>IF(AND(MONTH(F1269)=7,DAY(F1269)&gt;25),1,
ROUNDDOWN((SUM(VLOOKUP(MONTH(F1269),D暦変換用数値,2,FALSE),DAY(F1269))/28)+1,0))</f>
        <v>1</v>
      </c>
      <c r="O1269" s="117">
        <f>IF(AND(MONTH(F1269)=7,DAY(F1269)&gt;25),DAY(F1269)-25,
MOD((SUM(VLOOKUP(MONTH(F1269),D暦変換用数値,2,FALSE),DAY(F1269))),28)+1)</f>
        <v>24</v>
      </c>
      <c r="P1269" s="408">
        <f>IF(OR(MONTH(F1269)&lt;7,AND(MONTH(F1269)=7,DAY(F1269)&lt;=25)),
MOD(SUM((E1269-1901)*365,(N1269-1)*28,O1269,258),260),
MOD(SUM((E1269-1900)*365,(N1269-1)*28,O1269,258),260))</f>
        <v>87</v>
      </c>
      <c r="Q1269" s="374" t="str">
        <f>VLOOKUP(MOD(P1269,4),色,2,FALSE)</f>
        <v>青い</v>
      </c>
      <c r="R1269" s="292" t="str">
        <f>VLOOKUP(MOD(P1269,13),銀河の音,2,FALSE)</f>
        <v>太陽の</v>
      </c>
      <c r="S1269" s="385" t="str">
        <f>VLOOKUP(MOD(P1269,20),太陽の紋章,2,FALSE)</f>
        <v>手</v>
      </c>
      <c r="T1269" s="129" t="s">
        <v>7296</v>
      </c>
    </row>
    <row r="1270" spans="1:20" ht="13.5" customHeight="1">
      <c r="A1270" s="50" t="str">
        <f>VLOOKUP(MOD(E1270,10),十干,2,FALSE)</f>
        <v>乙</v>
      </c>
      <c r="B1270" s="199" t="str">
        <f>VLOOKUP(MOD(E1270,12),十二支,3,FALSE)</f>
        <v xml:space="preserve">04 地 </v>
      </c>
      <c r="C1270" s="200" t="str">
        <f>VLOOKUP(F1270,星座,3,TRUE)</f>
        <v xml:space="preserve">06 聖 </v>
      </c>
      <c r="D1270" s="531">
        <v>23972</v>
      </c>
      <c r="E1270" s="1">
        <f>IFERROR(YEAR(D1270),LEFT(D1270,4))</f>
        <v>1965</v>
      </c>
      <c r="F1270" s="1" t="str">
        <f>IF(ISTEXT(D1270),RIGHT(D1270,5),TEXT(D1270,"mm/dd"))</f>
        <v>08/18</v>
      </c>
      <c r="G1270" s="1">
        <f>SUM(MID(E1270,1,1),MID(E1270,2,1),MID(E1270,3,1),MID(E1270,4,1),MID(F1270,1,1),MID(F1270,2,1),MID(F1270,4,1),MID(F1270,5,1))</f>
        <v>38</v>
      </c>
      <c r="H1270" s="45">
        <f>IF(MOD(G1270,9)=0,9,MOD(G1270,9))</f>
        <v>2</v>
      </c>
      <c r="I1270" s="45" t="str">
        <f>IFERROR(MID("日月火水木金土",WEEKDAY(D1270),1),"")</f>
        <v>水</v>
      </c>
      <c r="J1270" s="304" t="s">
        <v>6331</v>
      </c>
      <c r="K1270" s="202" t="str">
        <f>VLOOKUP(F1270,石と花メイン,3,FALSE)</f>
        <v>◆藍玉</v>
      </c>
      <c r="L1270" s="297" t="str">
        <f>VLOOKUP(F1270,石と花メイン,4,FALSE)</f>
        <v>立葵【ホリーホック】</v>
      </c>
      <c r="M1270" s="393">
        <f>IF(OR(MONTH(F1270)&lt;7,AND(MONTH(F1270)=7,DAY(F1270)&lt;=25)),
MOD(SUM((E1270-1901)*365,259),260),
MOD(SUM((E1270-1900)*365,259),260))</f>
        <v>64</v>
      </c>
      <c r="N1270" s="390">
        <f>IF(AND(MONTH(F1270)=7,DAY(F1270)&gt;25),1,
ROUNDDOWN((SUM(VLOOKUP(MONTH(F1270),D暦変換用数値,2,FALSE),DAY(F1270))/28)+1,0))</f>
        <v>1</v>
      </c>
      <c r="O1270" s="205">
        <f>IF(AND(MONTH(F1270)=7,DAY(F1270)&gt;25),DAY(F1270)-25,
MOD((SUM(VLOOKUP(MONTH(F1270),D暦変換用数値,2,FALSE),DAY(F1270))),28)+1)</f>
        <v>24</v>
      </c>
      <c r="P1270" s="406">
        <f>IF(OR(MONTH(F1270)&lt;7,AND(MONTH(F1270)=7,DAY(F1270)&lt;=25)),
MOD(SUM((E1270-1901)*365,(N1270-1)*28,O1270,258),260),
MOD(SUM((E1270-1900)*365,(N1270-1)*28,O1270,258),260))</f>
        <v>87</v>
      </c>
      <c r="Q1270" s="374" t="str">
        <f>VLOOKUP(MOD(P1270,4),色,2,FALSE)</f>
        <v>青い</v>
      </c>
      <c r="R1270" s="292" t="str">
        <f>VLOOKUP(MOD(P1270,13),銀河の音,2,FALSE)</f>
        <v>太陽の</v>
      </c>
      <c r="S1270" s="385" t="str">
        <f>VLOOKUP(MOD(P1270,20),太陽の紋章,2,FALSE)</f>
        <v>手</v>
      </c>
      <c r="T1270" s="98" t="s">
        <v>3736</v>
      </c>
    </row>
    <row r="1271" spans="1:20" ht="13.5" customHeight="1">
      <c r="A1271" s="50" t="str">
        <f>VLOOKUP(MOD(E1271,10),十干,2,FALSE)</f>
        <v>乙</v>
      </c>
      <c r="B1271" s="199" t="str">
        <f>VLOOKUP(MOD(E1271,12),十二支,3,FALSE)</f>
        <v xml:space="preserve">04 地 </v>
      </c>
      <c r="C1271" s="200" t="str">
        <f>VLOOKUP(F1271,星座,3,TRUE)</f>
        <v xml:space="preserve">06 聖 </v>
      </c>
      <c r="D1271" s="531">
        <v>23972</v>
      </c>
      <c r="E1271" s="1">
        <f>IFERROR(YEAR(D1271),LEFT(D1271,4))</f>
        <v>1965</v>
      </c>
      <c r="F1271" s="1" t="str">
        <f>IF(ISTEXT(D1271),RIGHT(D1271,5),TEXT(D1271,"mm/dd"))</f>
        <v>08/18</v>
      </c>
      <c r="G1271" s="1">
        <f>SUM(MID(E1271,1,1),MID(E1271,2,1),MID(E1271,3,1),MID(E1271,4,1),MID(F1271,1,1),MID(F1271,2,1),MID(F1271,4,1),MID(F1271,5,1))</f>
        <v>38</v>
      </c>
      <c r="H1271" s="45">
        <f>IF(MOD(G1271,9)=0,9,MOD(G1271,9))</f>
        <v>2</v>
      </c>
      <c r="I1271" s="45" t="str">
        <f>IFERROR(MID("日月火水木金土",WEEKDAY(D1271),1),"")</f>
        <v>水</v>
      </c>
      <c r="J1271" s="304" t="s">
        <v>6332</v>
      </c>
      <c r="K1271" s="202" t="str">
        <f>VLOOKUP(F1271,石と花メイン,3,FALSE)</f>
        <v>◆藍玉</v>
      </c>
      <c r="L1271" s="297" t="str">
        <f>VLOOKUP(F1271,石と花メイン,4,FALSE)</f>
        <v>立葵【ホリーホック】</v>
      </c>
      <c r="M1271" s="393">
        <f>IF(OR(MONTH(F1271)&lt;7,AND(MONTH(F1271)=7,DAY(F1271)&lt;=25)),
MOD(SUM((E1271-1901)*365,259),260),
MOD(SUM((E1271-1900)*365,259),260))</f>
        <v>64</v>
      </c>
      <c r="N1271" s="390">
        <f>IF(AND(MONTH(F1271)=7,DAY(F1271)&gt;25),1,
ROUNDDOWN((SUM(VLOOKUP(MONTH(F1271),D暦変換用数値,2,FALSE),DAY(F1271))/28)+1,0))</f>
        <v>1</v>
      </c>
      <c r="O1271" s="205">
        <f>IF(AND(MONTH(F1271)=7,DAY(F1271)&gt;25),DAY(F1271)-25,
MOD((SUM(VLOOKUP(MONTH(F1271),D暦変換用数値,2,FALSE),DAY(F1271))),28)+1)</f>
        <v>24</v>
      </c>
      <c r="P1271" s="406">
        <f>IF(OR(MONTH(F1271)&lt;7,AND(MONTH(F1271)=7,DAY(F1271)&lt;=25)),
MOD(SUM((E1271-1901)*365,(N1271-1)*28,O1271,258),260),
MOD(SUM((E1271-1900)*365,(N1271-1)*28,O1271,258),260))</f>
        <v>87</v>
      </c>
      <c r="Q1271" s="374" t="str">
        <f>VLOOKUP(MOD(P1271,4),色,2,FALSE)</f>
        <v>青い</v>
      </c>
      <c r="R1271" s="292" t="str">
        <f>VLOOKUP(MOD(P1271,13),銀河の音,2,FALSE)</f>
        <v>太陽の</v>
      </c>
      <c r="S1271" s="385" t="str">
        <f>VLOOKUP(MOD(P1271,20),太陽の紋章,2,FALSE)</f>
        <v>手</v>
      </c>
      <c r="T1271" s="98" t="s">
        <v>3736</v>
      </c>
    </row>
    <row r="1272" spans="1:20" ht="13.5" customHeight="1">
      <c r="A1272" s="50" t="str">
        <f>VLOOKUP(MOD(E1272,10),十干,2,FALSE)</f>
        <v>丁</v>
      </c>
      <c r="B1272" s="199" t="str">
        <f>VLOOKUP(MOD(E1272,12),十二支,3,FALSE)</f>
        <v xml:space="preserve">04 地 </v>
      </c>
      <c r="C1272" s="200" t="str">
        <f>VLOOKUP(F1272,星座,3,TRUE)</f>
        <v xml:space="preserve">06 聖 </v>
      </c>
      <c r="D1272" s="531">
        <v>28345</v>
      </c>
      <c r="E1272" s="1">
        <f>IFERROR(YEAR(D1272),LEFT(D1272,4))</f>
        <v>1977</v>
      </c>
      <c r="F1272" s="1" t="str">
        <f>IF(ISTEXT(D1272),RIGHT(D1272,5),TEXT(D1272,"mm/dd"))</f>
        <v>08/08</v>
      </c>
      <c r="G1272" s="1">
        <f>SUM(MID(E1272,1,1),MID(E1272,2,1),MID(E1272,3,1),MID(E1272,4,1),MID(F1272,1,1),MID(F1272,2,1),MID(F1272,4,1),MID(F1272,5,1))</f>
        <v>40</v>
      </c>
      <c r="H1272" s="45">
        <f>IF(MOD(G1272,9)=0,9,MOD(G1272,9))</f>
        <v>4</v>
      </c>
      <c r="I1272" s="45" t="str">
        <f>IFERROR(MID("日月火水木金土",WEEKDAY(D1272),1),"")</f>
        <v>月</v>
      </c>
      <c r="J1272" s="304" t="s">
        <v>6333</v>
      </c>
      <c r="K1272" s="202" t="str">
        <f>VLOOKUP(F1272,石と花メイン,3,FALSE)</f>
        <v>○真珠</v>
      </c>
      <c r="L1272" s="297" t="str">
        <f>VLOOKUP(F1272,石と花メイン,4,FALSE)</f>
        <v>クレオメ【西洋風蝶草】</v>
      </c>
      <c r="M1272" s="393">
        <f>IF(OR(MONTH(F1272)&lt;7,AND(MONTH(F1272)=7,DAY(F1272)&lt;=25)),
MOD(SUM((E1272-1901)*365,259),260),
MOD(SUM((E1272-1900)*365,259),260))</f>
        <v>24</v>
      </c>
      <c r="N1272" s="390">
        <f>IF(AND(MONTH(F1272)=7,DAY(F1272)&gt;25),1,
ROUNDDOWN((SUM(VLOOKUP(MONTH(F1272),D暦変換用数値,2,FALSE),DAY(F1272))/28)+1,0))</f>
        <v>1</v>
      </c>
      <c r="O1272" s="205">
        <f>IF(AND(MONTH(F1272)=7,DAY(F1272)&gt;25),DAY(F1272)-25,
MOD((SUM(VLOOKUP(MONTH(F1272),D暦変換用数値,2,FALSE),DAY(F1272))),28)+1)</f>
        <v>14</v>
      </c>
      <c r="P1272" s="406">
        <f>IF(OR(MONTH(F1272)&lt;7,AND(MONTH(F1272)=7,DAY(F1272)&lt;=25)),
MOD(SUM((E1272-1901)*365,(N1272-1)*28,O1272,258),260),
MOD(SUM((E1272-1900)*365,(N1272-1)*28,O1272,258),260))</f>
        <v>37</v>
      </c>
      <c r="Q1272" s="372" t="str">
        <f>VLOOKUP(MOD(P1272,4),色,2,FALSE)</f>
        <v>赤い</v>
      </c>
      <c r="R1272" s="290" t="str">
        <f>VLOOKUP(MOD(P1272,13),銀河の音,2,FALSE)</f>
        <v>スペクトルの</v>
      </c>
      <c r="S1272" s="383" t="str">
        <f>VLOOKUP(MOD(P1272,20),太陽の紋章,2,FALSE)</f>
        <v>地球</v>
      </c>
      <c r="T1272" s="98" t="s">
        <v>3736</v>
      </c>
    </row>
    <row r="1273" spans="1:20" ht="13.5" customHeight="1">
      <c r="A1273" s="334" t="str">
        <f>VLOOKUP(MOD(E1273,10),十干,2,FALSE)</f>
        <v>丁</v>
      </c>
      <c r="B1273" s="331" t="str">
        <f>VLOOKUP(MOD(E1273,12),十二支,3,FALSE)</f>
        <v xml:space="preserve">04 地 </v>
      </c>
      <c r="C1273" s="332" t="str">
        <f>VLOOKUP(F1273,星座,3,TRUE)</f>
        <v xml:space="preserve">06 聖 </v>
      </c>
      <c r="D1273" s="540">
        <v>28346</v>
      </c>
      <c r="E1273" s="131">
        <f>IFERROR(YEAR(D1273),LEFT(D1273,4))</f>
        <v>1977</v>
      </c>
      <c r="F1273" s="538" t="str">
        <f>IF(ISTEXT(D1273),RIGHT(D1273,5),TEXT(D1273,"mm/dd"))</f>
        <v>08/09</v>
      </c>
      <c r="G1273" s="131">
        <f>SUM(MID(E1273,1,1),MID(E1273,2,1),MID(E1273,3,1),MID(E1273,4,1),MID(F1273,1,1),MID(F1273,2,1),MID(F1273,4,1),MID(F1273,5,1))</f>
        <v>41</v>
      </c>
      <c r="H1273" s="131">
        <f>IF(MOD(G1273,9)=0,9,MOD(G1273,9))</f>
        <v>5</v>
      </c>
      <c r="I1273" s="131" t="str">
        <f>IFERROR(MID("日月火水木金土",WEEKDAY(D1273),1),"")</f>
        <v>火</v>
      </c>
      <c r="J1273" s="306" t="s">
        <v>9123</v>
      </c>
      <c r="K1273" s="335" t="str">
        <f>VLOOKUP(F1273,石と花メイン,3,FALSE)</f>
        <v>◆猫目石</v>
      </c>
      <c r="L1273" s="302" t="str">
        <f>VLOOKUP(F1273,石と花メイン,4,FALSE)</f>
        <v>朝鮮朝顔【曼陀羅華】</v>
      </c>
      <c r="M1273" s="396">
        <f>IF(OR(MONTH(F1273)&lt;7,AND(MONTH(F1273)=7,DAY(F1273)&lt;=25)),
MOD(SUM((E1273-1901)*365,259),260),
MOD(SUM((E1273-1900)*365,259),260))</f>
        <v>24</v>
      </c>
      <c r="N1273" s="335">
        <f>IF(AND(MONTH(F1273)=7,DAY(F1273)&gt;25),1,
ROUNDDOWN((SUM(VLOOKUP(MONTH(F1273),D暦変換用数値,2,FALSE),DAY(F1273))/28)+1,0))</f>
        <v>1</v>
      </c>
      <c r="O1273" s="132">
        <f>IF(AND(MONTH(F1273)=7,DAY(F1273)&gt;25),DAY(F1273)-25,
MOD((SUM(VLOOKUP(MONTH(F1273),D暦変換用数値,2,FALSE),DAY(F1273))),28)+1)</f>
        <v>15</v>
      </c>
      <c r="P1273" s="404">
        <f>IF(OR(MONTH(F1273)&lt;7,AND(MONTH(F1273)=7,DAY(F1273)&lt;=25)),
MOD(SUM((E1273-1901)*365,(N1273-1)*28,O1273,258),260),
MOD(SUM((E1273-1900)*365,(N1273-1)*28,O1273,258),260))</f>
        <v>38</v>
      </c>
      <c r="Q1273" s="376" t="str">
        <f>VLOOKUP(MOD(P1273,4),色,2,FALSE)</f>
        <v>白い</v>
      </c>
      <c r="R1273" s="333" t="str">
        <f>VLOOKUP(MOD(P1273,13),銀河の音,2,FALSE)</f>
        <v>水晶の</v>
      </c>
      <c r="S1273" s="387" t="str">
        <f>VLOOKUP(MOD(P1273,20),太陽の紋章,2,FALSE)</f>
        <v>鏡</v>
      </c>
      <c r="T1273" s="145"/>
    </row>
    <row r="1274" spans="1:20" ht="13.5" customHeight="1">
      <c r="A1274" s="282" t="str">
        <f>VLOOKUP(MOD(E1274,10),十干,2,FALSE)</f>
        <v>丁</v>
      </c>
      <c r="B1274" s="283" t="str">
        <f>VLOOKUP(MOD(E1274,12),十二支,3,FALSE)</f>
        <v xml:space="preserve">04 地 </v>
      </c>
      <c r="C1274" s="284" t="str">
        <f>VLOOKUP(F1274,星座,3,TRUE)</f>
        <v xml:space="preserve">06 聖 </v>
      </c>
      <c r="D1274" s="533">
        <v>28353</v>
      </c>
      <c r="E1274" s="83">
        <f>IFERROR(YEAR(D1274),LEFT(D1274,4))</f>
        <v>1977</v>
      </c>
      <c r="F1274" s="83" t="str">
        <f>IF(ISTEXT(D1274),RIGHT(D1274,5),TEXT(D1274,"mm/dd"))</f>
        <v>08/16</v>
      </c>
      <c r="G1274" s="83">
        <f>SUM(MID(E1274,1,1),MID(E1274,2,1),MID(E1274,3,1),MID(E1274,4,1),MID(F1274,1,1),MID(F1274,2,1),MID(F1274,4,1),MID(F1274,5,1))</f>
        <v>39</v>
      </c>
      <c r="H1274" s="83">
        <f>IF(MOD(G1274,9)=0,9,MOD(G1274,9))</f>
        <v>3</v>
      </c>
      <c r="I1274" s="83" t="str">
        <f>IFERROR(MID("日月火水木金土",WEEKDAY(D1274),1),"")</f>
        <v>火</v>
      </c>
      <c r="J1274" s="303" t="s">
        <v>1838</v>
      </c>
      <c r="K1274" s="87" t="str">
        <f>VLOOKUP(F1274,石と花メイン,3,FALSE)</f>
        <v>◆黄玉</v>
      </c>
      <c r="L1274" s="296" t="str">
        <f>VLOOKUP(F1274,石と花メイン,4,FALSE)</f>
        <v>ブーゲンビリア【筏蔓】</v>
      </c>
      <c r="M1274" s="392">
        <f>IF(OR(MONTH(F1274)&lt;7,AND(MONTH(F1274)=7,DAY(F1274)&lt;=25)),
MOD(SUM((E1274-1901)*365,259),260),
MOD(SUM((E1274-1900)*365,259),260))</f>
        <v>24</v>
      </c>
      <c r="N1274" s="330">
        <f>IF(AND(MONTH(F1274)=7,DAY(F1274)&gt;25),1,
ROUNDDOWN((SUM(VLOOKUP(MONTH(F1274),D暦変換用数値,2,FALSE),DAY(F1274))/28)+1,0))</f>
        <v>1</v>
      </c>
      <c r="O1274" s="84">
        <f>IF(AND(MONTH(F1274)=7,DAY(F1274)&gt;25),DAY(F1274)-25,
MOD((SUM(VLOOKUP(MONTH(F1274),D暦変換用数値,2,FALSE),DAY(F1274))),28)+1)</f>
        <v>22</v>
      </c>
      <c r="P1274" s="405">
        <f>IF(OR(MONTH(F1274)&lt;7,AND(MONTH(F1274)=7,DAY(F1274)&lt;=25)),
MOD(SUM((E1274-1901)*365,(N1274-1)*28,O1274,258),260),
MOD(SUM((E1274-1900)*365,(N1274-1)*28,O1274,258),260))</f>
        <v>45</v>
      </c>
      <c r="Q1274" s="371" t="str">
        <f>VLOOKUP(MOD(P1274,4),色,2,FALSE)</f>
        <v>赤い</v>
      </c>
      <c r="R1274" s="289" t="str">
        <f>VLOOKUP(MOD(P1274,13),銀河の音,2,FALSE)</f>
        <v>律動の</v>
      </c>
      <c r="S1274" s="382" t="str">
        <f>VLOOKUP(MOD(P1274,20),太陽の紋章,2,FALSE)</f>
        <v>蛇</v>
      </c>
      <c r="T1274" s="95" t="s">
        <v>1115</v>
      </c>
    </row>
    <row r="1275" spans="1:20" ht="13.5" customHeight="1">
      <c r="A1275" s="50" t="str">
        <f>VLOOKUP(MOD(E1275,10),十干,2,FALSE)</f>
        <v>丁</v>
      </c>
      <c r="B1275" s="199" t="str">
        <f>VLOOKUP(MOD(E1275,12),十二支,3,FALSE)</f>
        <v xml:space="preserve">04 地 </v>
      </c>
      <c r="C1275" s="200" t="str">
        <f>VLOOKUP(F1275,星座,3,TRUE)</f>
        <v xml:space="preserve">06 聖 </v>
      </c>
      <c r="D1275" s="531">
        <v>28359</v>
      </c>
      <c r="E1275" s="1">
        <f>IFERROR(YEAR(D1275),LEFT(D1275,4))</f>
        <v>1977</v>
      </c>
      <c r="F1275" s="1" t="str">
        <f>IF(ISTEXT(D1275),RIGHT(D1275,5),TEXT(D1275,"mm/dd"))</f>
        <v>08/22</v>
      </c>
      <c r="G1275" s="1">
        <f>SUM(MID(E1275,1,1),MID(E1275,2,1),MID(E1275,3,1),MID(E1275,4,1),MID(F1275,1,1),MID(F1275,2,1),MID(F1275,4,1),MID(F1275,5,1))</f>
        <v>36</v>
      </c>
      <c r="H1275" s="45">
        <f>IF(MOD(G1275,9)=0,9,MOD(G1275,9))</f>
        <v>9</v>
      </c>
      <c r="I1275" s="45" t="str">
        <f>IFERROR(MID("日月火水木金土",WEEKDAY(D1275),1),"")</f>
        <v>月</v>
      </c>
      <c r="J1275" s="304" t="s">
        <v>6334</v>
      </c>
      <c r="K1275" s="202" t="str">
        <f>VLOOKUP(F1275,石と花メイン,3,FALSE)</f>
        <v>●琥珀</v>
      </c>
      <c r="L1275" s="297" t="str">
        <f>VLOOKUP(F1275,石と花メイン,4,FALSE)</f>
        <v>下野草【繍線花】</v>
      </c>
      <c r="M1275" s="393">
        <f>IF(OR(MONTH(F1275)&lt;7,AND(MONTH(F1275)=7,DAY(F1275)&lt;=25)),
MOD(SUM((E1275-1901)*365,259),260),
MOD(SUM((E1275-1900)*365,259),260))</f>
        <v>24</v>
      </c>
      <c r="N1275" s="390">
        <f>IF(AND(MONTH(F1275)=7,DAY(F1275)&gt;25),1,
ROUNDDOWN((SUM(VLOOKUP(MONTH(F1275),D暦変換用数値,2,FALSE),DAY(F1275))/28)+1,0))</f>
        <v>1</v>
      </c>
      <c r="O1275" s="205">
        <f>IF(AND(MONTH(F1275)=7,DAY(F1275)&gt;25),DAY(F1275)-25,
MOD((SUM(VLOOKUP(MONTH(F1275),D暦変換用数値,2,FALSE),DAY(F1275))),28)+1)</f>
        <v>28</v>
      </c>
      <c r="P1275" s="406">
        <f>IF(OR(MONTH(F1275)&lt;7,AND(MONTH(F1275)=7,DAY(F1275)&lt;=25)),
MOD(SUM((E1275-1901)*365,(N1275-1)*28,O1275,258),260),
MOD(SUM((E1275-1900)*365,(N1275-1)*28,O1275,258),260))</f>
        <v>51</v>
      </c>
      <c r="Q1275" s="374" t="str">
        <f>VLOOKUP(MOD(P1275,4),色,2,FALSE)</f>
        <v>青い</v>
      </c>
      <c r="R1275" s="292" t="str">
        <f>VLOOKUP(MOD(P1275,13),銀河の音,2,FALSE)</f>
        <v>水晶の</v>
      </c>
      <c r="S1275" s="385" t="str">
        <f>VLOOKUP(MOD(P1275,20),太陽の紋章,2,FALSE)</f>
        <v>猿</v>
      </c>
      <c r="T1275" s="98" t="s">
        <v>3736</v>
      </c>
    </row>
    <row r="1276" spans="1:20" ht="13.5" customHeight="1">
      <c r="A1276" s="334" t="str">
        <f>VLOOKUP(MOD(E1276,10),十干,2,FALSE)</f>
        <v>己</v>
      </c>
      <c r="B1276" s="331" t="str">
        <f>VLOOKUP(MOD(E1276,12),十二支,3,FALSE)</f>
        <v xml:space="preserve">04 地 </v>
      </c>
      <c r="C1276" s="332" t="str">
        <f>VLOOKUP(F1276,星座,3,TRUE)</f>
        <v xml:space="preserve">06 聖 </v>
      </c>
      <c r="D1276" s="534">
        <v>32720</v>
      </c>
      <c r="E1276" s="131">
        <f>IFERROR(YEAR(D1276),LEFT(D1276,4))</f>
        <v>1989</v>
      </c>
      <c r="F1276" s="131" t="str">
        <f>IF(ISTEXT(D1276),RIGHT(D1276,5),TEXT(D1276,"mm/dd"))</f>
        <v>07/31</v>
      </c>
      <c r="G1276" s="131">
        <f>SUM(MID(E1276,1,1),MID(E1276,2,1),MID(E1276,3,1),MID(E1276,4,1),MID(F1276,1,1),MID(F1276,2,1),MID(F1276,4,1),MID(F1276,5,1))</f>
        <v>38</v>
      </c>
      <c r="H1276" s="131">
        <f>IF(MOD(G1276,9)=0,9,MOD(G1276,9))</f>
        <v>2</v>
      </c>
      <c r="I1276" s="131" t="str">
        <f>IFERROR(MID("日月火水木金土",WEEKDAY(D1276),1),"")</f>
        <v>月</v>
      </c>
      <c r="J1276" s="306" t="s">
        <v>8188</v>
      </c>
      <c r="K1276" s="335" t="str">
        <f>VLOOKUP(F1276,石と花メイン,3,FALSE)</f>
        <v>◆翠玉</v>
      </c>
      <c r="L1276" s="302" t="str">
        <f>VLOOKUP(F1276,石と花メイン,4,FALSE)</f>
        <v>南瓜【唐茄子】</v>
      </c>
      <c r="M1276" s="396">
        <f>IF(OR(MONTH(F1276)&lt;7,AND(MONTH(F1276)=7,DAY(F1276)&lt;=25)),
MOD(SUM((E1276-1901)*365,259),260),
MOD(SUM((E1276-1900)*365,259),260))</f>
        <v>244</v>
      </c>
      <c r="N1276" s="335">
        <f>IF(AND(MONTH(F1276)=7,DAY(F1276)&gt;25),1,
ROUNDDOWN((SUM(VLOOKUP(MONTH(F1276),D暦変換用数値,2,FALSE),DAY(F1276))/28)+1,0))</f>
        <v>1</v>
      </c>
      <c r="O1276" s="132">
        <f>IF(AND(MONTH(F1276)=7,DAY(F1276)&gt;25),DAY(F1276)-25,
MOD((SUM(VLOOKUP(MONTH(F1276),D暦変換用数値,2,FALSE),DAY(F1276))),28)+1)</f>
        <v>6</v>
      </c>
      <c r="P1276" s="404">
        <f>IF(OR(MONTH(F1276)&lt;7,AND(MONTH(F1276)=7,DAY(F1276)&lt;=25)),
MOD(SUM((E1276-1901)*365,(N1276-1)*28,O1276,258),260),
MOD(SUM((E1276-1900)*365,(N1276-1)*28,O1276,258),260))</f>
        <v>249</v>
      </c>
      <c r="Q1276" s="376" t="str">
        <f>VLOOKUP(MOD(P1276,4),色,2,FALSE)</f>
        <v>赤い</v>
      </c>
      <c r="R1276" s="333" t="str">
        <f>VLOOKUP(MOD(P1276,13),銀河の音,2,FALSE)</f>
        <v>月の</v>
      </c>
      <c r="S1276" s="387" t="str">
        <f>VLOOKUP(MOD(P1276,20),太陽の紋章,2,FALSE)</f>
        <v>月</v>
      </c>
      <c r="T1276" s="126" t="s">
        <v>8191</v>
      </c>
    </row>
    <row r="1277" spans="1:20" ht="13.5" customHeight="1">
      <c r="A1277" s="285" t="str">
        <f>VLOOKUP(MOD(E1277,10),十干,2,FALSE)</f>
        <v>癸</v>
      </c>
      <c r="B1277" s="283" t="str">
        <f>VLOOKUP(MOD(E1277,12),十二支,3,FALSE)</f>
        <v xml:space="preserve">04 地 </v>
      </c>
      <c r="C1277" s="284" t="str">
        <f>VLOOKUP(F1277,星座,3,TRUE)</f>
        <v xml:space="preserve">06 聖 </v>
      </c>
      <c r="D1277" s="533">
        <v>41504</v>
      </c>
      <c r="E1277" s="83">
        <f>IFERROR(YEAR(D1277),LEFT(D1277,4))</f>
        <v>2013</v>
      </c>
      <c r="F1277" s="539" t="str">
        <f>IF(ISTEXT(D1277),RIGHT(D1277,5),TEXT(D1277,"mm/dd"))</f>
        <v>08/18</v>
      </c>
      <c r="G1277" s="83">
        <f>SUM(MID(E1277,1,1),MID(E1277,2,1),MID(E1277,3,1),MID(E1277,4,1),MID(F1277,1,1),MID(F1277,2,1),MID(F1277,4,1),MID(F1277,5,1))</f>
        <v>23</v>
      </c>
      <c r="H1277" s="83">
        <f>IF(MOD(G1277,9)=0,9,MOD(G1277,9))</f>
        <v>5</v>
      </c>
      <c r="I1277" s="83" t="str">
        <f>IFERROR(MID("日月火水木金土",WEEKDAY(D1277),1),"")</f>
        <v>日</v>
      </c>
      <c r="J1277" s="308" t="s">
        <v>9109</v>
      </c>
      <c r="K1277" s="330" t="str">
        <f>VLOOKUP(F1277,石と花メイン,3,FALSE)</f>
        <v>◆藍玉</v>
      </c>
      <c r="L1277" s="296" t="str">
        <f>VLOOKUP(F1277,石と花メイン,4,FALSE)</f>
        <v>立葵【ホリーホック】</v>
      </c>
      <c r="M1277" s="392">
        <f>IF(OR(MONTH(F1277)&lt;7,AND(MONTH(F1277)=7,DAY(F1277)&lt;=25)),
MOD(SUM((E1277-1901)*365,259),260),
MOD(SUM((E1277-1900)*365,259),260))</f>
        <v>164</v>
      </c>
      <c r="N1277" s="330">
        <f>IF(AND(MONTH(F1277)=7,DAY(F1277)&gt;25),1,
ROUNDDOWN((SUM(VLOOKUP(MONTH(F1277),D暦変換用数値,2,FALSE),DAY(F1277))/28)+1,0))</f>
        <v>1</v>
      </c>
      <c r="O1277" s="84">
        <f>IF(AND(MONTH(F1277)=7,DAY(F1277)&gt;25),DAY(F1277)-25,
MOD((SUM(VLOOKUP(MONTH(F1277),D暦変換用数値,2,FALSE),DAY(F1277))),28)+1)</f>
        <v>24</v>
      </c>
      <c r="P1277" s="405">
        <f>IF(OR(MONTH(F1277)&lt;7,AND(MONTH(F1277)=7,DAY(F1277)&lt;=25)),
MOD(SUM((E1277-1901)*365,(N1277-1)*28,O1277,258),260),
MOD(SUM((E1277-1900)*365,(N1277-1)*28,O1277,258),260))</f>
        <v>187</v>
      </c>
      <c r="Q1277" s="371" t="str">
        <f>VLOOKUP(MOD(P1277,4),色,2,FALSE)</f>
        <v>青い</v>
      </c>
      <c r="R1277" s="289" t="str">
        <f>VLOOKUP(MOD(P1277,13),銀河の音,2,FALSE)</f>
        <v>倍音の</v>
      </c>
      <c r="S1277" s="382" t="str">
        <f>VLOOKUP(MOD(P1277,20),太陽の紋章,2,FALSE)</f>
        <v>手</v>
      </c>
      <c r="T1277" s="95" t="s">
        <v>9110</v>
      </c>
    </row>
    <row r="1278" spans="1:20" ht="13.5" customHeight="1">
      <c r="A1278" s="285" t="str">
        <f>VLOOKUP(MOD(E1278,10),十干,2,FALSE)</f>
        <v>癸</v>
      </c>
      <c r="B1278" s="283" t="str">
        <f>VLOOKUP(MOD(E1278,12),十二支,3,FALSE)</f>
        <v xml:space="preserve">04 地 </v>
      </c>
      <c r="C1278" s="284" t="str">
        <f>VLOOKUP(F1278,星座,3,TRUE)</f>
        <v xml:space="preserve">06 聖 </v>
      </c>
      <c r="D1278" s="533">
        <v>41508</v>
      </c>
      <c r="E1278" s="83">
        <f>IFERROR(YEAR(D1278),LEFT(D1278,4))</f>
        <v>2013</v>
      </c>
      <c r="F1278" s="539" t="str">
        <f>IF(ISTEXT(D1278),RIGHT(D1278,5),TEXT(D1278,"mm/dd"))</f>
        <v>08/22</v>
      </c>
      <c r="G1278" s="83">
        <f>SUM(MID(E1278,1,1),MID(E1278,2,1),MID(E1278,3,1),MID(E1278,4,1),MID(F1278,1,1),MID(F1278,2,1),MID(F1278,4,1),MID(F1278,5,1))</f>
        <v>18</v>
      </c>
      <c r="H1278" s="83">
        <f>IF(MOD(G1278,9)=0,9,MOD(G1278,9))</f>
        <v>9</v>
      </c>
      <c r="I1278" s="83" t="str">
        <f>IFERROR(MID("日月火水木金土",WEEKDAY(D1278),1),"")</f>
        <v>木</v>
      </c>
      <c r="J1278" s="308" t="s">
        <v>9103</v>
      </c>
      <c r="K1278" s="330" t="str">
        <f>VLOOKUP(F1278,石と花メイン,3,FALSE)</f>
        <v>●琥珀</v>
      </c>
      <c r="L1278" s="296" t="str">
        <f>VLOOKUP(F1278,石と花メイン,4,FALSE)</f>
        <v>下野草【繍線花】</v>
      </c>
      <c r="M1278" s="392">
        <f>IF(OR(MONTH(F1278)&lt;7,AND(MONTH(F1278)=7,DAY(F1278)&lt;=25)),
MOD(SUM((E1278-1901)*365,259),260),
MOD(SUM((E1278-1900)*365,259),260))</f>
        <v>164</v>
      </c>
      <c r="N1278" s="330">
        <f>IF(AND(MONTH(F1278)=7,DAY(F1278)&gt;25),1,
ROUNDDOWN((SUM(VLOOKUP(MONTH(F1278),D暦変換用数値,2,FALSE),DAY(F1278))/28)+1,0))</f>
        <v>1</v>
      </c>
      <c r="O1278" s="84">
        <f>IF(AND(MONTH(F1278)=7,DAY(F1278)&gt;25),DAY(F1278)-25,
MOD((SUM(VLOOKUP(MONTH(F1278),D暦変換用数値,2,FALSE),DAY(F1278))),28)+1)</f>
        <v>28</v>
      </c>
      <c r="P1278" s="405">
        <f>IF(OR(MONTH(F1278)&lt;7,AND(MONTH(F1278)=7,DAY(F1278)&lt;=25)),
MOD(SUM((E1278-1901)*365,(N1278-1)*28,O1278,258),260),
MOD(SUM((E1278-1900)*365,(N1278-1)*28,O1278,258),260))</f>
        <v>191</v>
      </c>
      <c r="Q1278" s="371" t="str">
        <f>VLOOKUP(MOD(P1278,4),色,2,FALSE)</f>
        <v>青い</v>
      </c>
      <c r="R1278" s="289" t="str">
        <f>VLOOKUP(MOD(P1278,13),銀河の音,2,FALSE)</f>
        <v>太陽の</v>
      </c>
      <c r="S1278" s="382" t="str">
        <f>VLOOKUP(MOD(P1278,20),太陽の紋章,2,FALSE)</f>
        <v>猿</v>
      </c>
      <c r="T1278" s="95" t="s">
        <v>9104</v>
      </c>
    </row>
    <row r="1279" spans="1:20" ht="13.5" customHeight="1">
      <c r="A1279" s="282" t="str">
        <f>VLOOKUP(MOD(E1279,10),十干,2,FALSE)</f>
        <v>己</v>
      </c>
      <c r="B1279" s="283" t="str">
        <f>VLOOKUP(MOD(E1279,12),十二支,3,FALSE)</f>
        <v xml:space="preserve">04 地 </v>
      </c>
      <c r="C1279" s="284" t="str">
        <f>VLOOKUP(F1279,星座,3,TRUE)</f>
        <v xml:space="preserve">06 聖 </v>
      </c>
      <c r="D1279" s="533" t="s">
        <v>8707</v>
      </c>
      <c r="E1279" s="83" t="str">
        <f>IFERROR(YEAR(D1279),LEFT(D1279,4))</f>
        <v>1809</v>
      </c>
      <c r="F1279" s="83" t="str">
        <f>IF(ISTEXT(D1279),RIGHT(D1279,5),TEXT(D1279,"mm/dd"))</f>
        <v>08/08</v>
      </c>
      <c r="G1279" s="83">
        <f>SUM(MID(E1279,1,1),MID(E1279,2,1),MID(E1279,3,1),MID(E1279,4,1),MID(F1279,1,1),MID(F1279,2,1),MID(F1279,4,1),MID(F1279,5,1))</f>
        <v>34</v>
      </c>
      <c r="H1279" s="83">
        <f>IF(MOD(G1279,9)=0,9,MOD(G1279,9))</f>
        <v>7</v>
      </c>
      <c r="I1279" s="83" t="str">
        <f>IFERROR(MID("日月火水木金土",WEEKDAY(D1279),1),"")</f>
        <v/>
      </c>
      <c r="J1279" s="303" t="s">
        <v>1833</v>
      </c>
      <c r="K1279" s="87" t="str">
        <f>VLOOKUP(F1279,石と花メイン,3,FALSE)</f>
        <v>○真珠</v>
      </c>
      <c r="L1279" s="296" t="str">
        <f>VLOOKUP(F1279,石と花メイン,4,FALSE)</f>
        <v>クレオメ【西洋風蝶草】</v>
      </c>
      <c r="M1279" s="392">
        <f>IF(OR(MONTH(F1279)&lt;7,AND(MONTH(F1279)=7,DAY(F1279)&lt;=25)),
MOD(SUM((E1279-1901)*365,259),260),
MOD(SUM((E1279-1900)*365,259),260))</f>
        <v>64</v>
      </c>
      <c r="N1279" s="330">
        <f>IF(AND(MONTH(F1279)=7,DAY(F1279)&gt;25),1,
ROUNDDOWN((SUM(VLOOKUP(MONTH(F1279),D暦変換用数値,2,FALSE),DAY(F1279))/28)+1,0))</f>
        <v>1</v>
      </c>
      <c r="O1279" s="84">
        <f>IF(AND(MONTH(F1279)=7,DAY(F1279)&gt;25),DAY(F1279)-25,
MOD((SUM(VLOOKUP(MONTH(F1279),D暦変換用数値,2,FALSE),DAY(F1279))),28)+1)</f>
        <v>14</v>
      </c>
      <c r="P1279" s="405">
        <f>IF(OR(MONTH(F1279)&lt;7,AND(MONTH(F1279)=7,DAY(F1279)&lt;=25)),
MOD(SUM((E1279-1901)*365,(N1279-1)*28,O1279,258),260),
MOD(SUM((E1279-1900)*365,(N1279-1)*28,O1279,258),260))</f>
        <v>77</v>
      </c>
      <c r="Q1279" s="371" t="str">
        <f>VLOOKUP(MOD(P1279,4),色,2,FALSE)</f>
        <v>赤い</v>
      </c>
      <c r="R1279" s="289" t="str">
        <f>VLOOKUP(MOD(P1279,13),銀河の音,2,FALSE)</f>
        <v>水晶の</v>
      </c>
      <c r="S1279" s="382" t="str">
        <f>VLOOKUP(MOD(P1279,20),太陽の紋章,2,FALSE)</f>
        <v>地球</v>
      </c>
      <c r="T1279" s="102" t="s">
        <v>920</v>
      </c>
    </row>
    <row r="1280" spans="1:20" ht="13.5" customHeight="1">
      <c r="A1280" s="49" t="str">
        <f>VLOOKUP(MOD(E1280,10),十干,2,FALSE)</f>
        <v>辛</v>
      </c>
      <c r="B1280" s="199" t="str">
        <f>VLOOKUP(MOD(E1280,12),十二支,3,FALSE)</f>
        <v xml:space="preserve">04 地 </v>
      </c>
      <c r="C1280" s="200" t="str">
        <f>VLOOKUP(F1280,星座,3,TRUE)</f>
        <v xml:space="preserve">06 聖 </v>
      </c>
      <c r="D1280" s="535" t="s">
        <v>8708</v>
      </c>
      <c r="E1280" s="45" t="str">
        <f>IFERROR(YEAR(D1280),LEFT(D1280,4))</f>
        <v>1821</v>
      </c>
      <c r="F1280" s="45" t="str">
        <f>IF(ISTEXT(D1280),RIGHT(D1280,5),TEXT(D1280,"mm/dd"))</f>
        <v>08/04</v>
      </c>
      <c r="G1280" s="45">
        <f>SUM(MID(E1280,1,1),MID(E1280,2,1),MID(E1280,3,1),MID(E1280,4,1),MID(F1280,1,1),MID(F1280,2,1),MID(F1280,4,1),MID(F1280,5,1))</f>
        <v>24</v>
      </c>
      <c r="H1280" s="45">
        <f>IF(MOD(G1280,9)=0,9,MOD(G1280,9))</f>
        <v>6</v>
      </c>
      <c r="I1280" s="45" t="str">
        <f>IFERROR(MID("日月火水木金土",WEEKDAY(D1280),1),"")</f>
        <v/>
      </c>
      <c r="J1280" s="305" t="s">
        <v>2712</v>
      </c>
      <c r="K1280" s="203" t="str">
        <f>VLOOKUP(F1280,石と花メイン,3,FALSE)</f>
        <v>◇金剛石</v>
      </c>
      <c r="L1280" s="298" t="str">
        <f>VLOOKUP(F1280,石と花メイン,4,FALSE)</f>
        <v>唐綿【パンヤ草】</v>
      </c>
      <c r="M1280" s="394">
        <f>IF(OR(MONTH(F1280)&lt;7,AND(MONTH(F1280)=7,DAY(F1280)&lt;=25)),
MOD(SUM((E1280-1901)*365,259),260),
MOD(SUM((E1280-1900)*365,259),260))</f>
        <v>24</v>
      </c>
      <c r="N1280" s="391">
        <f>IF(AND(MONTH(F1280)=7,DAY(F1280)&gt;25),1,
ROUNDDOWN((SUM(VLOOKUP(MONTH(F1280),D暦変換用数値,2,FALSE),DAY(F1280))/28)+1,0))</f>
        <v>1</v>
      </c>
      <c r="O1280" s="46">
        <f>IF(AND(MONTH(F1280)=7,DAY(F1280)&gt;25),DAY(F1280)-25,
MOD((SUM(VLOOKUP(MONTH(F1280),D暦変換用数値,2,FALSE),DAY(F1280))),28)+1)</f>
        <v>10</v>
      </c>
      <c r="P1280" s="407">
        <f>IF(OR(MONTH(F1280)&lt;7,AND(MONTH(F1280)=7,DAY(F1280)&lt;=25)),
MOD(SUM((E1280-1901)*365,(N1280-1)*28,O1280,258),260),
MOD(SUM((E1280-1900)*365,(N1280-1)*28,O1280,258),260))</f>
        <v>33</v>
      </c>
      <c r="Q1280" s="372" t="str">
        <f>VLOOKUP(MOD(P1280,4),色,2,FALSE)</f>
        <v>赤い</v>
      </c>
      <c r="R1280" s="290" t="str">
        <f>VLOOKUP(MOD(P1280,13),銀河の音,2,FALSE)</f>
        <v>共振の</v>
      </c>
      <c r="S1280" s="383" t="str">
        <f>VLOOKUP(MOD(P1280,20),太陽の紋章,2,FALSE)</f>
        <v>空歩く者</v>
      </c>
      <c r="T1280" s="104" t="s">
        <v>7155</v>
      </c>
    </row>
    <row r="1281" spans="1:20" ht="13.5" customHeight="1">
      <c r="A1281" s="50" t="str">
        <f>VLOOKUP(MOD(E1281,10),十干,2,FALSE)</f>
        <v>癸</v>
      </c>
      <c r="B1281" s="199" t="str">
        <f>VLOOKUP(MOD(E1281,12),十二支,3,FALSE)</f>
        <v xml:space="preserve">04 地 </v>
      </c>
      <c r="C1281" s="200" t="str">
        <f>VLOOKUP(F1281,星座,3,TRUE)</f>
        <v xml:space="preserve">06 聖 </v>
      </c>
      <c r="D1281" s="531" t="s">
        <v>1070</v>
      </c>
      <c r="E1281" s="1" t="str">
        <f>IFERROR(YEAR(D1281),LEFT(D1281,4))</f>
        <v>1833</v>
      </c>
      <c r="F1281" s="1" t="str">
        <f>IF(ISTEXT(D1281),RIGHT(D1281,5),TEXT(D1281,"mm/dd"))</f>
        <v>08/11</v>
      </c>
      <c r="G1281" s="1">
        <f>SUM(MID(E1281,1,1),MID(E1281,2,1),MID(E1281,3,1),MID(E1281,4,1),MID(F1281,1,1),MID(F1281,2,1),MID(F1281,4,1),MID(F1281,5,1))</f>
        <v>25</v>
      </c>
      <c r="H1281" s="45">
        <f>IF(MOD(G1281,9)=0,9,MOD(G1281,9))</f>
        <v>7</v>
      </c>
      <c r="I1281" s="45" t="str">
        <f>IFERROR(MID("日月火水木金土",WEEKDAY(D1281),1),"")</f>
        <v/>
      </c>
      <c r="J1281" s="304" t="s">
        <v>636</v>
      </c>
      <c r="K1281" s="202" t="str">
        <f>VLOOKUP(F1281,石と花メイン,3,FALSE)</f>
        <v>●珊瑚</v>
      </c>
      <c r="L1281" s="297" t="str">
        <f>VLOOKUP(F1281,石と花メイン,4,FALSE)</f>
        <v>紅花【末摘花】</v>
      </c>
      <c r="M1281" s="393">
        <f>IF(OR(MONTH(F1281)&lt;7,AND(MONTH(F1281)=7,DAY(F1281)&lt;=25)),
MOD(SUM((E1281-1901)*365,259),260),
MOD(SUM((E1281-1900)*365,259),260))</f>
        <v>244</v>
      </c>
      <c r="N1281" s="390">
        <f>IF(AND(MONTH(F1281)=7,DAY(F1281)&gt;25),1,
ROUNDDOWN((SUM(VLOOKUP(MONTH(F1281),D暦変換用数値,2,FALSE),DAY(F1281))/28)+1,0))</f>
        <v>1</v>
      </c>
      <c r="O1281" s="205">
        <f>IF(AND(MONTH(F1281)=7,DAY(F1281)&gt;25),DAY(F1281)-25,
MOD((SUM(VLOOKUP(MONTH(F1281),D暦変換用数値,2,FALSE),DAY(F1281))),28)+1)</f>
        <v>17</v>
      </c>
      <c r="P1281" s="406">
        <f>IF(OR(MONTH(F1281)&lt;7,AND(MONTH(F1281)=7,DAY(F1281)&lt;=25)),
MOD(SUM((E1281-1901)*365,(N1281-1)*28,O1281,258),260),
MOD(SUM((E1281-1900)*365,(N1281-1)*28,O1281,258),260))</f>
        <v>0</v>
      </c>
      <c r="Q1281" s="373" t="str">
        <f>VLOOKUP(MOD(P1281,4),色,2,FALSE)</f>
        <v>黄色い</v>
      </c>
      <c r="R1281" s="291" t="str">
        <f>VLOOKUP(MOD(P1281,13),銀河の音,2,FALSE)</f>
        <v>宇宙の</v>
      </c>
      <c r="S1281" s="384" t="str">
        <f>VLOOKUP(MOD(P1281,20),太陽の紋章,2,FALSE)</f>
        <v>太陽</v>
      </c>
      <c r="T1281" s="99" t="s">
        <v>1071</v>
      </c>
    </row>
    <row r="1282" spans="1:20" ht="13.5" customHeight="1">
      <c r="A1282" s="49" t="str">
        <f>VLOOKUP(MOD(E1282,10),十干,2,FALSE)</f>
        <v>乙</v>
      </c>
      <c r="B1282" s="199" t="str">
        <f>VLOOKUP(MOD(E1282,12),十二支,3,FALSE)</f>
        <v xml:space="preserve">04 地 </v>
      </c>
      <c r="C1282" s="200" t="str">
        <f>VLOOKUP(F1282,星座,3,TRUE)</f>
        <v xml:space="preserve">06 聖 </v>
      </c>
      <c r="D1282" s="535" t="s">
        <v>8709</v>
      </c>
      <c r="E1282" s="45" t="str">
        <f>IFERROR(YEAR(D1282),LEFT(D1282,4))</f>
        <v>1965</v>
      </c>
      <c r="F1282" s="45" t="str">
        <f>IF(ISTEXT(D1282),RIGHT(D1282,5),TEXT(D1282,"mm/dd"))</f>
        <v>08/**</v>
      </c>
      <c r="G1282" s="45"/>
      <c r="H1282" s="45"/>
      <c r="I1282" s="45" t="str">
        <f>IFERROR(MID("日月火水木金土",WEEKDAY(D1282),1),"")</f>
        <v/>
      </c>
      <c r="J1282" s="305" t="s">
        <v>489</v>
      </c>
      <c r="K1282" s="203"/>
      <c r="L1282" s="298"/>
      <c r="M1282" s="394"/>
      <c r="N1282" s="391"/>
      <c r="O1282" s="46"/>
      <c r="P1282" s="407"/>
      <c r="Q1282" s="377"/>
      <c r="R1282" s="294"/>
      <c r="S1282" s="388"/>
      <c r="T1282" s="79"/>
    </row>
    <row r="1283" spans="1:20" ht="13.5" customHeight="1">
      <c r="A1283" s="50" t="str">
        <f>VLOOKUP(MOD(E1283,10),十干,2,FALSE)</f>
        <v>乙</v>
      </c>
      <c r="B1283" s="199" t="str">
        <f>VLOOKUP(MOD(E1283,12),十二支,3,FALSE)</f>
        <v xml:space="preserve">04 地 </v>
      </c>
      <c r="C1283" s="200" t="str">
        <f>VLOOKUP(F1283,星座,3,TRUE)</f>
        <v xml:space="preserve">07 天 </v>
      </c>
      <c r="D1283" s="531">
        <v>1848</v>
      </c>
      <c r="E1283" s="1">
        <f>IFERROR(YEAR(D1283),LEFT(D1283,4))</f>
        <v>1905</v>
      </c>
      <c r="F1283" s="1" t="str">
        <f>IF(ISTEXT(D1283),RIGHT(D1283,5),TEXT(D1283,"mm/dd"))</f>
        <v>01/21</v>
      </c>
      <c r="G1283" s="1">
        <f>SUM(MID(E1283,1,1),MID(E1283,2,1),MID(E1283,3,1),MID(E1283,4,1),MID(F1283,1,1),MID(F1283,2,1),MID(F1283,4,1),MID(F1283,5,1))</f>
        <v>19</v>
      </c>
      <c r="H1283" s="45">
        <f>IF(MOD(G1283,9)=0,9,MOD(G1283,9))</f>
        <v>1</v>
      </c>
      <c r="I1283" s="45" t="str">
        <f>IFERROR(MID("日月火水木金土",WEEKDAY(D1283),1),"")</f>
        <v>土</v>
      </c>
      <c r="J1283" s="304" t="s">
        <v>6338</v>
      </c>
      <c r="K1283" s="202" t="str">
        <f>VLOOKUP(F1283,石と花メイン,3,FALSE)</f>
        <v>◆藍玉</v>
      </c>
      <c r="L1283" s="297" t="str">
        <f>VLOOKUP(F1283,石と花メイン,4,FALSE)</f>
        <v>ローズマリー【迷迭香/万年郎】</v>
      </c>
      <c r="M1283" s="393">
        <f>IF(OR(MONTH(F1283)&lt;7,AND(MONTH(F1283)=7,DAY(F1283)&lt;=25)),
MOD(SUM((E1283-1901)*365,259),260),
MOD(SUM((E1283-1900)*365,259),260))</f>
        <v>159</v>
      </c>
      <c r="N1283" s="390">
        <f>IF(AND(MONTH(F1283)=7,DAY(F1283)&gt;25),1,
ROUNDDOWN((SUM(VLOOKUP(MONTH(F1283),D暦変換用数値,2,FALSE),DAY(F1283))/28)+1,0))</f>
        <v>7</v>
      </c>
      <c r="O1283" s="205">
        <f>IF(AND(MONTH(F1283)=7,DAY(F1283)&gt;25),DAY(F1283)-25,
MOD((SUM(VLOOKUP(MONTH(F1283),D暦変換用数値,2,FALSE),DAY(F1283))),28)+1)</f>
        <v>12</v>
      </c>
      <c r="P1283" s="406">
        <f>IF(OR(MONTH(F1283)&lt;7,AND(MONTH(F1283)=7,DAY(F1283)&lt;=25)),
MOD(SUM((E1283-1901)*365,(N1283-1)*28,O1283,258),260),
MOD(SUM((E1283-1900)*365,(N1283-1)*28,O1283,258),260))</f>
        <v>78</v>
      </c>
      <c r="Q1283" s="375" t="str">
        <f>VLOOKUP(MOD(P1283,4),色,2,FALSE)</f>
        <v>白い</v>
      </c>
      <c r="R1283" s="293" t="str">
        <f>VLOOKUP(MOD(P1283,13),銀河の音,2,FALSE)</f>
        <v>宇宙の</v>
      </c>
      <c r="S1283" s="386" t="str">
        <f>VLOOKUP(MOD(P1283,20),太陽の紋章,2,FALSE)</f>
        <v>鏡</v>
      </c>
      <c r="T1283" s="103" t="s">
        <v>7154</v>
      </c>
    </row>
    <row r="1284" spans="1:20" ht="13.5" customHeight="1">
      <c r="A1284" s="50" t="str">
        <f>VLOOKUP(MOD(E1284,10),十干,2,FALSE)</f>
        <v>乙</v>
      </c>
      <c r="B1284" s="199" t="str">
        <f>VLOOKUP(MOD(E1284,12),十二支,3,FALSE)</f>
        <v xml:space="preserve">04 地 </v>
      </c>
      <c r="C1284" s="200" t="str">
        <f>VLOOKUP(F1284,星座,3,TRUE)</f>
        <v xml:space="preserve">07 天 </v>
      </c>
      <c r="D1284" s="531">
        <v>1849</v>
      </c>
      <c r="E1284" s="1">
        <f>IFERROR(YEAR(D1284),LEFT(D1284,4))</f>
        <v>1905</v>
      </c>
      <c r="F1284" s="1" t="str">
        <f>IF(ISTEXT(D1284),RIGHT(D1284,5),TEXT(D1284,"mm/dd"))</f>
        <v>01/22</v>
      </c>
      <c r="G1284" s="1">
        <f>SUM(MID(E1284,1,1),MID(E1284,2,1),MID(E1284,3,1),MID(E1284,4,1),MID(F1284,1,1),MID(F1284,2,1),MID(F1284,4,1),MID(F1284,5,1))</f>
        <v>20</v>
      </c>
      <c r="H1284" s="45">
        <f>IF(MOD(G1284,9)=0,9,MOD(G1284,9))</f>
        <v>2</v>
      </c>
      <c r="I1284" s="45" t="str">
        <f>IFERROR(MID("日月火水木金土",WEEKDAY(D1284),1),"")</f>
        <v>日</v>
      </c>
      <c r="J1284" s="304" t="s">
        <v>6339</v>
      </c>
      <c r="K1284" s="202" t="str">
        <f>VLOOKUP(F1284,石と花メイン,3,FALSE)</f>
        <v>●瑠璃</v>
      </c>
      <c r="L1284" s="297" t="str">
        <f>VLOOKUP(F1284,石と花メイン,4,FALSE)</f>
        <v>苔</v>
      </c>
      <c r="M1284" s="393">
        <f>IF(OR(MONTH(F1284)&lt;7,AND(MONTH(F1284)=7,DAY(F1284)&lt;=25)),
MOD(SUM((E1284-1901)*365,259),260),
MOD(SUM((E1284-1900)*365,259),260))</f>
        <v>159</v>
      </c>
      <c r="N1284" s="390">
        <f>IF(AND(MONTH(F1284)=7,DAY(F1284)&gt;25),1,
ROUNDDOWN((SUM(VLOOKUP(MONTH(F1284),D暦変換用数値,2,FALSE),DAY(F1284))/28)+1,0))</f>
        <v>7</v>
      </c>
      <c r="O1284" s="205">
        <f>IF(AND(MONTH(F1284)=7,DAY(F1284)&gt;25),DAY(F1284)-25,
MOD((SUM(VLOOKUP(MONTH(F1284),D暦変換用数値,2,FALSE),DAY(F1284))),28)+1)</f>
        <v>13</v>
      </c>
      <c r="P1284" s="406">
        <f>IF(OR(MONTH(F1284)&lt;7,AND(MONTH(F1284)=7,DAY(F1284)&lt;=25)),
MOD(SUM((E1284-1901)*365,(N1284-1)*28,O1284,258),260),
MOD(SUM((E1284-1900)*365,(N1284-1)*28,O1284,258),260))</f>
        <v>79</v>
      </c>
      <c r="Q1284" s="374" t="str">
        <f>VLOOKUP(MOD(P1284,4),色,2,FALSE)</f>
        <v>青い</v>
      </c>
      <c r="R1284" s="292" t="str">
        <f>VLOOKUP(MOD(P1284,13),銀河の音,2,FALSE)</f>
        <v>磁気の</v>
      </c>
      <c r="S1284" s="385" t="str">
        <f>VLOOKUP(MOD(P1284,20),太陽の紋章,2,FALSE)</f>
        <v>嵐</v>
      </c>
      <c r="T1284" s="97" t="s">
        <v>4401</v>
      </c>
    </row>
    <row r="1285" spans="1:20" ht="13.5" customHeight="1">
      <c r="A1285" s="50" t="str">
        <f>VLOOKUP(MOD(E1285,10),十干,2,FALSE)</f>
        <v>乙</v>
      </c>
      <c r="B1285" s="199" t="str">
        <f>VLOOKUP(MOD(E1285,12),十二支,3,FALSE)</f>
        <v xml:space="preserve">04 地 </v>
      </c>
      <c r="C1285" s="200" t="str">
        <f>VLOOKUP(F1285,星座,3,TRUE)</f>
        <v xml:space="preserve">07 天 </v>
      </c>
      <c r="D1285" s="531">
        <v>1855</v>
      </c>
      <c r="E1285" s="1">
        <f>IFERROR(YEAR(D1285),LEFT(D1285,4))</f>
        <v>1905</v>
      </c>
      <c r="F1285" s="1" t="str">
        <f>IF(ISTEXT(D1285),RIGHT(D1285,5),TEXT(D1285,"mm/dd"))</f>
        <v>01/28</v>
      </c>
      <c r="G1285" s="1">
        <f>SUM(MID(E1285,1,1),MID(E1285,2,1),MID(E1285,3,1),MID(E1285,4,1),MID(F1285,1,1),MID(F1285,2,1),MID(F1285,4,1),MID(F1285,5,1))</f>
        <v>26</v>
      </c>
      <c r="H1285" s="45">
        <f>IF(MOD(G1285,9)=0,9,MOD(G1285,9))</f>
        <v>8</v>
      </c>
      <c r="I1285" s="45" t="str">
        <f>IFERROR(MID("日月火水木金土",WEEKDAY(D1285),1),"")</f>
        <v>土</v>
      </c>
      <c r="J1285" s="304" t="s">
        <v>6340</v>
      </c>
      <c r="K1285" s="202" t="str">
        <f>VLOOKUP(F1285,石と花メイン,3,FALSE)</f>
        <v>▲白金</v>
      </c>
      <c r="L1285" s="297" t="str">
        <f>VLOOKUP(F1285,石と花メイン,4,FALSE)</f>
        <v>片栗【堅香子】</v>
      </c>
      <c r="M1285" s="393">
        <f>IF(OR(MONTH(F1285)&lt;7,AND(MONTH(F1285)=7,DAY(F1285)&lt;=25)),
MOD(SUM((E1285-1901)*365,259),260),
MOD(SUM((E1285-1900)*365,259),260))</f>
        <v>159</v>
      </c>
      <c r="N1285" s="390">
        <f>IF(AND(MONTH(F1285)=7,DAY(F1285)&gt;25),1,
ROUNDDOWN((SUM(VLOOKUP(MONTH(F1285),D暦変換用数値,2,FALSE),DAY(F1285))/28)+1,0))</f>
        <v>7</v>
      </c>
      <c r="O1285" s="205">
        <f>IF(AND(MONTH(F1285)=7,DAY(F1285)&gt;25),DAY(F1285)-25,
MOD((SUM(VLOOKUP(MONTH(F1285),D暦変換用数値,2,FALSE),DAY(F1285))),28)+1)</f>
        <v>19</v>
      </c>
      <c r="P1285" s="406">
        <f>IF(OR(MONTH(F1285)&lt;7,AND(MONTH(F1285)=7,DAY(F1285)&lt;=25)),
MOD(SUM((E1285-1901)*365,(N1285-1)*28,O1285,258),260),
MOD(SUM((E1285-1900)*365,(N1285-1)*28,O1285,258),260))</f>
        <v>85</v>
      </c>
      <c r="Q1285" s="372" t="str">
        <f>VLOOKUP(MOD(P1285,4),色,2,FALSE)</f>
        <v>赤い</v>
      </c>
      <c r="R1285" s="290" t="str">
        <f>VLOOKUP(MOD(P1285,13),銀河の音,2,FALSE)</f>
        <v>共振の</v>
      </c>
      <c r="S1285" s="383" t="str">
        <f>VLOOKUP(MOD(P1285,20),太陽の紋章,2,FALSE)</f>
        <v>蛇</v>
      </c>
      <c r="T1285" s="93" t="s">
        <v>6140</v>
      </c>
    </row>
    <row r="1286" spans="1:20" ht="13.5" customHeight="1">
      <c r="A1286" s="334" t="str">
        <f>VLOOKUP(MOD(E1286,10),十干,2,FALSE)</f>
        <v>丁</v>
      </c>
      <c r="B1286" s="331" t="str">
        <f>VLOOKUP(MOD(E1286,12),十二支,3,FALSE)</f>
        <v xml:space="preserve">04 地 </v>
      </c>
      <c r="C1286" s="332" t="str">
        <f>VLOOKUP(F1286,星座,3,TRUE)</f>
        <v xml:space="preserve">07 天 </v>
      </c>
      <c r="D1286" s="534">
        <v>6246</v>
      </c>
      <c r="E1286" s="131">
        <f>IFERROR(YEAR(D1286),LEFT(D1286,4))</f>
        <v>1917</v>
      </c>
      <c r="F1286" s="131" t="str">
        <f>IF(ISTEXT(D1286),RIGHT(D1286,5),TEXT(D1286,"mm/dd"))</f>
        <v>02/05</v>
      </c>
      <c r="G1286" s="131">
        <f>SUM(MID(E1286,1,1),MID(E1286,2,1),MID(E1286,3,1),MID(E1286,4,1),MID(F1286,1,1),MID(F1286,2,1),MID(F1286,4,1),MID(F1286,5,1))</f>
        <v>25</v>
      </c>
      <c r="H1286" s="131">
        <f>IF(MOD(G1286,9)=0,9,MOD(G1286,9))</f>
        <v>7</v>
      </c>
      <c r="I1286" s="131" t="str">
        <f>IFERROR(MID("日月火水木金土",WEEKDAY(D1286),1),"")</f>
        <v>月</v>
      </c>
      <c r="J1286" s="306" t="s">
        <v>8532</v>
      </c>
      <c r="K1286" s="335" t="str">
        <f>VLOOKUP(F1286,石と花メイン,3,FALSE)</f>
        <v>●藍銅鉱</v>
      </c>
      <c r="L1286" s="302" t="str">
        <f>VLOOKUP(F1286,石と花メイン,4,FALSE)</f>
        <v>羊歯【忍ぶ草】</v>
      </c>
      <c r="M1286" s="396">
        <f>IF(OR(MONTH(F1286)&lt;7,AND(MONTH(F1286)=7,DAY(F1286)&lt;=25)),
MOD(SUM((E1286-1901)*365,259),260),
MOD(SUM((E1286-1900)*365,259),260))</f>
        <v>119</v>
      </c>
      <c r="N1286" s="335">
        <f>IF(AND(MONTH(F1286)=7,DAY(F1286)&gt;25),1,
ROUNDDOWN((SUM(VLOOKUP(MONTH(F1286),D暦変換用数値,2,FALSE),DAY(F1286))/28)+1,0))</f>
        <v>7</v>
      </c>
      <c r="O1286" s="132">
        <f>IF(AND(MONTH(F1286)=7,DAY(F1286)&gt;25),DAY(F1286)-25,
MOD((SUM(VLOOKUP(MONTH(F1286),D暦変換用数値,2,FALSE),DAY(F1286))),28)+1)</f>
        <v>27</v>
      </c>
      <c r="P1286" s="404">
        <f>IF(OR(MONTH(F1286)&lt;7,AND(MONTH(F1286)=7,DAY(F1286)&lt;=25)),
MOD(SUM((E1286-1901)*365,(N1286-1)*28,O1286,258),260),
MOD(SUM((E1286-1900)*365,(N1286-1)*28,O1286,258),260))</f>
        <v>53</v>
      </c>
      <c r="Q1286" s="376" t="str">
        <f>VLOOKUP(MOD(P1286,4),色,2,FALSE)</f>
        <v>赤い</v>
      </c>
      <c r="R1286" s="333" t="str">
        <f>VLOOKUP(MOD(P1286,13),銀河の音,2,FALSE)</f>
        <v>磁気の</v>
      </c>
      <c r="S1286" s="387" t="str">
        <f>VLOOKUP(MOD(P1286,20),太陽の紋章,2,FALSE)</f>
        <v>空歩く者</v>
      </c>
      <c r="T1286" s="145"/>
    </row>
    <row r="1287" spans="1:20" ht="13.5" customHeight="1">
      <c r="A1287" s="50" t="str">
        <f>VLOOKUP(MOD(E1287,10),十干,2,FALSE)</f>
        <v>丁</v>
      </c>
      <c r="B1287" s="199" t="str">
        <f>VLOOKUP(MOD(E1287,12),十二支,3,FALSE)</f>
        <v xml:space="preserve">04 地 </v>
      </c>
      <c r="C1287" s="200" t="str">
        <f>VLOOKUP(F1287,星座,3,TRUE)</f>
        <v xml:space="preserve">07 天 </v>
      </c>
      <c r="D1287" s="531">
        <v>6252</v>
      </c>
      <c r="E1287" s="1">
        <f>IFERROR(YEAR(D1287),LEFT(D1287,4))</f>
        <v>1917</v>
      </c>
      <c r="F1287" s="1" t="str">
        <f>IF(ISTEXT(D1287),RIGHT(D1287,5),TEXT(D1287,"mm/dd"))</f>
        <v>02/11</v>
      </c>
      <c r="G1287" s="1">
        <f>SUM(MID(E1287,1,1),MID(E1287,2,1),MID(E1287,3,1),MID(E1287,4,1),MID(F1287,1,1),MID(F1287,2,1),MID(F1287,4,1),MID(F1287,5,1))</f>
        <v>22</v>
      </c>
      <c r="H1287" s="45">
        <f>IF(MOD(G1287,9)=0,9,MOD(G1287,9))</f>
        <v>4</v>
      </c>
      <c r="I1287" s="45" t="str">
        <f>IFERROR(MID("日月火水木金土",WEEKDAY(D1287),1),"")</f>
        <v>日</v>
      </c>
      <c r="J1287" s="304" t="s">
        <v>6341</v>
      </c>
      <c r="K1287" s="202" t="str">
        <f>VLOOKUP(F1287,石と花メイン,3,FALSE)</f>
        <v>■赤縞瑪瑙</v>
      </c>
      <c r="L1287" s="297" t="str">
        <f>VLOOKUP(F1287,石と花メイン,4,FALSE)</f>
        <v>メリッサ【レモンバーム】</v>
      </c>
      <c r="M1287" s="393">
        <f>IF(OR(MONTH(F1287)&lt;7,AND(MONTH(F1287)=7,DAY(F1287)&lt;=25)),
MOD(SUM((E1287-1901)*365,259),260),
MOD(SUM((E1287-1900)*365,259),260))</f>
        <v>119</v>
      </c>
      <c r="N1287" s="390">
        <f>IF(AND(MONTH(F1287)=7,DAY(F1287)&gt;25),1,
ROUNDDOWN((SUM(VLOOKUP(MONTH(F1287),D暦変換用数値,2,FALSE),DAY(F1287))/28)+1,0))</f>
        <v>8</v>
      </c>
      <c r="O1287" s="205">
        <f>IF(AND(MONTH(F1287)=7,DAY(F1287)&gt;25),DAY(F1287)-25,
MOD((SUM(VLOOKUP(MONTH(F1287),D暦変換用数値,2,FALSE),DAY(F1287))),28)+1)</f>
        <v>5</v>
      </c>
      <c r="P1287" s="406">
        <f>IF(OR(MONTH(F1287)&lt;7,AND(MONTH(F1287)=7,DAY(F1287)&lt;=25)),
MOD(SUM((E1287-1901)*365,(N1287-1)*28,O1287,258),260),
MOD(SUM((E1287-1900)*365,(N1287-1)*28,O1287,258),260))</f>
        <v>59</v>
      </c>
      <c r="Q1287" s="374" t="str">
        <f>VLOOKUP(MOD(P1287,4),色,2,FALSE)</f>
        <v>青い</v>
      </c>
      <c r="R1287" s="292" t="str">
        <f>VLOOKUP(MOD(P1287,13),銀河の音,2,FALSE)</f>
        <v>共振の</v>
      </c>
      <c r="S1287" s="385" t="str">
        <f>VLOOKUP(MOD(P1287,20),太陽の紋章,2,FALSE)</f>
        <v>嵐</v>
      </c>
      <c r="T1287" s="98" t="s">
        <v>3736</v>
      </c>
    </row>
    <row r="1288" spans="1:20" ht="13.5" customHeight="1">
      <c r="A1288" s="50" t="str">
        <f>VLOOKUP(MOD(E1288,10),十干,2,FALSE)</f>
        <v>丁</v>
      </c>
      <c r="B1288" s="199" t="str">
        <f>VLOOKUP(MOD(E1288,12),十二支,3,FALSE)</f>
        <v xml:space="preserve">04 地 </v>
      </c>
      <c r="C1288" s="200" t="str">
        <f>VLOOKUP(F1288,星座,3,TRUE)</f>
        <v xml:space="preserve">07 天 </v>
      </c>
      <c r="D1288" s="531">
        <v>6256</v>
      </c>
      <c r="E1288" s="1">
        <f>IFERROR(YEAR(D1288),LEFT(D1288,4))</f>
        <v>1917</v>
      </c>
      <c r="F1288" s="1" t="str">
        <f>IF(ISTEXT(D1288),RIGHT(D1288,5),TEXT(D1288,"mm/dd"))</f>
        <v>02/15</v>
      </c>
      <c r="G1288" s="1">
        <f>SUM(MID(E1288,1,1),MID(E1288,2,1),MID(E1288,3,1),MID(E1288,4,1),MID(F1288,1,1),MID(F1288,2,1),MID(F1288,4,1),MID(F1288,5,1))</f>
        <v>26</v>
      </c>
      <c r="H1288" s="45">
        <f>IF(MOD(G1288,9)=0,9,MOD(G1288,9))</f>
        <v>8</v>
      </c>
      <c r="I1288" s="45" t="str">
        <f>IFERROR(MID("日月火水木金土",WEEKDAY(D1288),1),"")</f>
        <v>木</v>
      </c>
      <c r="J1288" s="304" t="s">
        <v>6342</v>
      </c>
      <c r="K1288" s="202" t="str">
        <f>VLOOKUP(F1288,石と花メイン,3,FALSE)</f>
        <v>◇金剛石</v>
      </c>
      <c r="L1288" s="297" t="str">
        <f>VLOOKUP(F1288,石と花メイン,4,FALSE)</f>
        <v>三椏/三又</v>
      </c>
      <c r="M1288" s="393">
        <f>IF(OR(MONTH(F1288)&lt;7,AND(MONTH(F1288)=7,DAY(F1288)&lt;=25)),
MOD(SUM((E1288-1901)*365,259),260),
MOD(SUM((E1288-1900)*365,259),260))</f>
        <v>119</v>
      </c>
      <c r="N1288" s="390">
        <f>IF(AND(MONTH(F1288)=7,DAY(F1288)&gt;25),1,
ROUNDDOWN((SUM(VLOOKUP(MONTH(F1288),D暦変換用数値,2,FALSE),DAY(F1288))/28)+1,0))</f>
        <v>8</v>
      </c>
      <c r="O1288" s="205">
        <f>IF(AND(MONTH(F1288)=7,DAY(F1288)&gt;25),DAY(F1288)-25,
MOD((SUM(VLOOKUP(MONTH(F1288),D暦変換用数値,2,FALSE),DAY(F1288))),28)+1)</f>
        <v>9</v>
      </c>
      <c r="P1288" s="406">
        <f>IF(OR(MONTH(F1288)&lt;7,AND(MONTH(F1288)=7,DAY(F1288)&lt;=25)),
MOD(SUM((E1288-1901)*365,(N1288-1)*28,O1288,258),260),
MOD(SUM((E1288-1900)*365,(N1288-1)*28,O1288,258),260))</f>
        <v>63</v>
      </c>
      <c r="Q1288" s="374" t="str">
        <f>VLOOKUP(MOD(P1288,4),色,2,FALSE)</f>
        <v>青い</v>
      </c>
      <c r="R1288" s="292" t="str">
        <f>VLOOKUP(MOD(P1288,13),銀河の音,2,FALSE)</f>
        <v>スペクトルの</v>
      </c>
      <c r="S1288" s="385" t="str">
        <f>VLOOKUP(MOD(P1288,20),太陽の紋章,2,FALSE)</f>
        <v>夜</v>
      </c>
      <c r="T1288" s="99" t="s">
        <v>6022</v>
      </c>
    </row>
    <row r="1289" spans="1:20" ht="13.5" customHeight="1">
      <c r="A1289" s="76" t="str">
        <f>VLOOKUP(MOD(E1289,10),十干,2,FALSE)</f>
        <v>己</v>
      </c>
      <c r="B1289" s="199" t="str">
        <f>VLOOKUP(MOD(E1289,12),十二支,3,FALSE)</f>
        <v xml:space="preserve">04 地 </v>
      </c>
      <c r="C1289" s="200" t="str">
        <f>VLOOKUP(F1289,星座,3,TRUE)</f>
        <v xml:space="preserve">07 天 </v>
      </c>
      <c r="D1289" s="534">
        <v>10637</v>
      </c>
      <c r="E1289" s="116">
        <f>IFERROR(YEAR(D1289),LEFT(D1289,4))</f>
        <v>1929</v>
      </c>
      <c r="F1289" s="116" t="str">
        <f>IF(ISTEXT(D1289),RIGHT(D1289,5),TEXT(D1289,"mm/dd"))</f>
        <v>02/13</v>
      </c>
      <c r="G1289" s="116">
        <f>SUM(MID(E1289,1,1),MID(E1289,2,1),MID(E1289,3,1),MID(E1289,4,1),MID(F1289,1,1),MID(F1289,2,1),MID(F1289,4,1),MID(F1289,5,1))</f>
        <v>27</v>
      </c>
      <c r="H1289" s="116">
        <f>IF(MOD(G1289,9)=0,9,MOD(G1289,9))</f>
        <v>9</v>
      </c>
      <c r="I1289" s="116" t="str">
        <f>IFERROR(MID("日月火水木金土",WEEKDAY(D1289),1),"")</f>
        <v>水</v>
      </c>
      <c r="J1289" s="306" t="s">
        <v>7338</v>
      </c>
      <c r="K1289" s="203" t="str">
        <f>VLOOKUP(F1289,石と花メイン,3,FALSE)</f>
        <v>◆橄欖石</v>
      </c>
      <c r="L1289" s="299" t="str">
        <f>VLOOKUP(F1289,石と花メイン,4,FALSE)</f>
        <v>柳【風見草】</v>
      </c>
      <c r="M1289" s="395">
        <f>IF(OR(MONTH(F1289)&lt;7,AND(MONTH(F1289)=7,DAY(F1289)&lt;=25)),
MOD(SUM((E1289-1901)*365,259),260),
MOD(SUM((E1289-1900)*365,259),260))</f>
        <v>79</v>
      </c>
      <c r="N1289" s="121">
        <f>IF(AND(MONTH(F1289)=7,DAY(F1289)&gt;25),1,
ROUNDDOWN((SUM(VLOOKUP(MONTH(F1289),D暦変換用数値,2,FALSE),DAY(F1289))/28)+1,0))</f>
        <v>8</v>
      </c>
      <c r="O1289" s="117">
        <f>IF(AND(MONTH(F1289)=7,DAY(F1289)&gt;25),DAY(F1289)-25,
MOD((SUM(VLOOKUP(MONTH(F1289),D暦変換用数値,2,FALSE),DAY(F1289))),28)+1)</f>
        <v>7</v>
      </c>
      <c r="P1289" s="408">
        <f>IF(OR(MONTH(F1289)&lt;7,AND(MONTH(F1289)=7,DAY(F1289)&lt;=25)),
MOD(SUM((E1289-1901)*365,(N1289-1)*28,O1289,258),260),
MOD(SUM((E1289-1900)*365,(N1289-1)*28,O1289,258),260))</f>
        <v>21</v>
      </c>
      <c r="Q1289" s="372" t="str">
        <f>VLOOKUP(MOD(P1289,4),色,2,FALSE)</f>
        <v>赤い</v>
      </c>
      <c r="R1289" s="290" t="str">
        <f>VLOOKUP(MOD(P1289,13),銀河の音,2,FALSE)</f>
        <v>銀河の</v>
      </c>
      <c r="S1289" s="383" t="str">
        <f>VLOOKUP(MOD(P1289,20),太陽の紋章,2,FALSE)</f>
        <v>竜</v>
      </c>
      <c r="T1289" s="118"/>
    </row>
    <row r="1290" spans="1:20" ht="13.5" customHeight="1">
      <c r="A1290" s="50" t="str">
        <f>VLOOKUP(MOD(E1290,10),十干,2,FALSE)</f>
        <v>辛</v>
      </c>
      <c r="B1290" s="199" t="str">
        <f>VLOOKUP(MOD(E1290,12),十二支,3,FALSE)</f>
        <v xml:space="preserve">04 地 </v>
      </c>
      <c r="C1290" s="200" t="str">
        <f>VLOOKUP(F1290,星座,3,TRUE)</f>
        <v xml:space="preserve">07 天 </v>
      </c>
      <c r="D1290" s="535">
        <v>14996</v>
      </c>
      <c r="E1290" s="45">
        <f>IFERROR(YEAR(D1290),LEFT(D1290,4))</f>
        <v>1941</v>
      </c>
      <c r="F1290" s="45" t="str">
        <f>IF(ISTEXT(D1290),RIGHT(D1290,5),TEXT(D1290,"mm/dd"))</f>
        <v>01/20</v>
      </c>
      <c r="G1290" s="45">
        <f>SUM(MID(E1290,1,1),MID(E1290,2,1),MID(E1290,3,1),MID(E1290,4,1),MID(F1290,1,1),MID(F1290,2,1),MID(F1290,4,1),MID(F1290,5,1))</f>
        <v>18</v>
      </c>
      <c r="H1290" s="45">
        <f>IF(MOD(G1290,9)=0,9,MOD(G1290,9))</f>
        <v>9</v>
      </c>
      <c r="I1290" s="45" t="str">
        <f>IFERROR(MID("日月火水木金土",WEEKDAY(D1290),1),"")</f>
        <v>月</v>
      </c>
      <c r="J1290" s="305" t="s">
        <v>5199</v>
      </c>
      <c r="K1290" s="203" t="str">
        <f>VLOOKUP(F1290,石と花メイン,3,FALSE)</f>
        <v>◆紅玉</v>
      </c>
      <c r="L1290" s="298" t="str">
        <f>VLOOKUP(F1290,石と花メイン,4,FALSE)</f>
        <v>金鳳花【馬の足形】</v>
      </c>
      <c r="M1290" s="394">
        <f>IF(OR(MONTH(F1290)&lt;7,AND(MONTH(F1290)=7,DAY(F1290)&lt;=25)),
MOD(SUM((E1290-1901)*365,259),260),
MOD(SUM((E1290-1900)*365,259),260))</f>
        <v>39</v>
      </c>
      <c r="N1290" s="391">
        <f>IF(AND(MONTH(F1290)=7,DAY(F1290)&gt;25),1,
ROUNDDOWN((SUM(VLOOKUP(MONTH(F1290),D暦変換用数値,2,FALSE),DAY(F1290))/28)+1,0))</f>
        <v>7</v>
      </c>
      <c r="O1290" s="46">
        <f>IF(AND(MONTH(F1290)=7,DAY(F1290)&gt;25),DAY(F1290)-25,
MOD((SUM(VLOOKUP(MONTH(F1290),D暦変換用数値,2,FALSE),DAY(F1290))),28)+1)</f>
        <v>11</v>
      </c>
      <c r="P1290" s="407">
        <f>IF(OR(MONTH(F1290)&lt;7,AND(MONTH(F1290)=7,DAY(F1290)&lt;=25)),
MOD(SUM((E1290-1901)*365,(N1290-1)*28,O1290,258),260),
MOD(SUM((E1290-1900)*365,(N1290-1)*28,O1290,258),260))</f>
        <v>217</v>
      </c>
      <c r="Q1290" s="372" t="str">
        <f>VLOOKUP(MOD(P1290,4),色,2,FALSE)</f>
        <v>赤い</v>
      </c>
      <c r="R1290" s="290" t="str">
        <f>VLOOKUP(MOD(P1290,13),銀河の音,2,FALSE)</f>
        <v>太陽の</v>
      </c>
      <c r="S1290" s="383" t="str">
        <f>VLOOKUP(MOD(P1290,20),太陽の紋章,2,FALSE)</f>
        <v>地球</v>
      </c>
      <c r="T1290" s="96" t="s">
        <v>6685</v>
      </c>
    </row>
    <row r="1291" spans="1:20" ht="13.5" customHeight="1">
      <c r="A1291" s="49" t="str">
        <f>VLOOKUP(MOD(E1291,10),十干,2,FALSE)</f>
        <v>辛</v>
      </c>
      <c r="B1291" s="199" t="str">
        <f>VLOOKUP(MOD(E1291,12),十二支,3,FALSE)</f>
        <v xml:space="preserve">04 地 </v>
      </c>
      <c r="C1291" s="200" t="str">
        <f>VLOOKUP(F1291,星座,3,TRUE)</f>
        <v xml:space="preserve">07 天 </v>
      </c>
      <c r="D1291" s="535">
        <v>14997</v>
      </c>
      <c r="E1291" s="45">
        <f>IFERROR(YEAR(D1291),LEFT(D1291,4))</f>
        <v>1941</v>
      </c>
      <c r="F1291" s="45" t="str">
        <f>IF(ISTEXT(D1291),RIGHT(D1291,5),TEXT(D1291,"mm/dd"))</f>
        <v>01/21</v>
      </c>
      <c r="G1291" s="45">
        <f>SUM(MID(E1291,1,1),MID(E1291,2,1),MID(E1291,3,1),MID(E1291,4,1),MID(F1291,1,1),MID(F1291,2,1),MID(F1291,4,1),MID(F1291,5,1))</f>
        <v>19</v>
      </c>
      <c r="H1291" s="45">
        <f>IF(MOD(G1291,9)=0,9,MOD(G1291,9))</f>
        <v>1</v>
      </c>
      <c r="I1291" s="45" t="str">
        <f>IFERROR(MID("日月火水木金土",WEEKDAY(D1291),1),"")</f>
        <v>火</v>
      </c>
      <c r="J1291" s="305" t="s">
        <v>1859</v>
      </c>
      <c r="K1291" s="203" t="str">
        <f>VLOOKUP(F1291,石と花メイン,3,FALSE)</f>
        <v>◆藍玉</v>
      </c>
      <c r="L1291" s="298" t="str">
        <f>VLOOKUP(F1291,石と花メイン,4,FALSE)</f>
        <v>ローズマリー【迷迭香/万年郎】</v>
      </c>
      <c r="M1291" s="394">
        <f>IF(OR(MONTH(F1291)&lt;7,AND(MONTH(F1291)=7,DAY(F1291)&lt;=25)),
MOD(SUM((E1291-1901)*365,259),260),
MOD(SUM((E1291-1900)*365,259),260))</f>
        <v>39</v>
      </c>
      <c r="N1291" s="391">
        <f>IF(AND(MONTH(F1291)=7,DAY(F1291)&gt;25),1,
ROUNDDOWN((SUM(VLOOKUP(MONTH(F1291),D暦変換用数値,2,FALSE),DAY(F1291))/28)+1,0))</f>
        <v>7</v>
      </c>
      <c r="O1291" s="46">
        <f>IF(AND(MONTH(F1291)=7,DAY(F1291)&gt;25),DAY(F1291)-25,
MOD((SUM(VLOOKUP(MONTH(F1291),D暦変換用数値,2,FALSE),DAY(F1291))),28)+1)</f>
        <v>12</v>
      </c>
      <c r="P1291" s="407">
        <f>IF(OR(MONTH(F1291)&lt;7,AND(MONTH(F1291)=7,DAY(F1291)&lt;=25)),
MOD(SUM((E1291-1901)*365,(N1291-1)*28,O1291,258),260),
MOD(SUM((E1291-1900)*365,(N1291-1)*28,O1291,258),260))</f>
        <v>218</v>
      </c>
      <c r="Q1291" s="375" t="str">
        <f>VLOOKUP(MOD(P1291,4),色,2,FALSE)</f>
        <v>白い</v>
      </c>
      <c r="R1291" s="293" t="str">
        <f>VLOOKUP(MOD(P1291,13),銀河の音,2,FALSE)</f>
        <v>惑星の</v>
      </c>
      <c r="S1291" s="386" t="str">
        <f>VLOOKUP(MOD(P1291,20),太陽の紋章,2,FALSE)</f>
        <v>鏡</v>
      </c>
      <c r="T1291" s="96" t="s">
        <v>1858</v>
      </c>
    </row>
    <row r="1292" spans="1:20" ht="13.5" customHeight="1">
      <c r="A1292" s="50" t="str">
        <f>VLOOKUP(MOD(E1292,10),十干,2,FALSE)</f>
        <v>辛</v>
      </c>
      <c r="B1292" s="199" t="str">
        <f>VLOOKUP(MOD(E1292,12),十二支,3,FALSE)</f>
        <v xml:space="preserve">04 地 </v>
      </c>
      <c r="C1292" s="200" t="str">
        <f>VLOOKUP(F1292,星座,3,TRUE)</f>
        <v xml:space="preserve">07 天 </v>
      </c>
      <c r="D1292" s="531">
        <v>15006</v>
      </c>
      <c r="E1292" s="1">
        <f>IFERROR(YEAR(D1292),LEFT(D1292,4))</f>
        <v>1941</v>
      </c>
      <c r="F1292" s="1" t="str">
        <f>IF(ISTEXT(D1292),RIGHT(D1292,5),TEXT(D1292,"mm/dd"))</f>
        <v>01/30</v>
      </c>
      <c r="G1292" s="1">
        <f>SUM(MID(E1292,1,1),MID(E1292,2,1),MID(E1292,3,1),MID(E1292,4,1),MID(F1292,1,1),MID(F1292,2,1),MID(F1292,4,1),MID(F1292,5,1))</f>
        <v>19</v>
      </c>
      <c r="H1292" s="45">
        <f>IF(MOD(G1292,9)=0,9,MOD(G1292,9))</f>
        <v>1</v>
      </c>
      <c r="I1292" s="45" t="str">
        <f>IFERROR(MID("日月火水木金土",WEEKDAY(D1292),1),"")</f>
        <v>木</v>
      </c>
      <c r="J1292" s="304" t="s">
        <v>6343</v>
      </c>
      <c r="K1292" s="202" t="str">
        <f>VLOOKUP(F1292,石と花メイン,3,FALSE)</f>
        <v>■碧玉</v>
      </c>
      <c r="L1292" s="297" t="str">
        <f>VLOOKUP(F1292,石と花メイン,4,FALSE)</f>
        <v>繁縷【ひよこ草】</v>
      </c>
      <c r="M1292" s="393">
        <f>IF(OR(MONTH(F1292)&lt;7,AND(MONTH(F1292)=7,DAY(F1292)&lt;=25)),
MOD(SUM((E1292-1901)*365,259),260),
MOD(SUM((E1292-1900)*365,259),260))</f>
        <v>39</v>
      </c>
      <c r="N1292" s="390">
        <f>IF(AND(MONTH(F1292)=7,DAY(F1292)&gt;25),1,
ROUNDDOWN((SUM(VLOOKUP(MONTH(F1292),D暦変換用数値,2,FALSE),DAY(F1292))/28)+1,0))</f>
        <v>7</v>
      </c>
      <c r="O1292" s="205">
        <f>IF(AND(MONTH(F1292)=7,DAY(F1292)&gt;25),DAY(F1292)-25,
MOD((SUM(VLOOKUP(MONTH(F1292),D暦変換用数値,2,FALSE),DAY(F1292))),28)+1)</f>
        <v>21</v>
      </c>
      <c r="P1292" s="406">
        <f>IF(OR(MONTH(F1292)&lt;7,AND(MONTH(F1292)=7,DAY(F1292)&lt;=25)),
MOD(SUM((E1292-1901)*365,(N1292-1)*28,O1292,258),260),
MOD(SUM((E1292-1900)*365,(N1292-1)*28,O1292,258),260))</f>
        <v>227</v>
      </c>
      <c r="Q1292" s="374" t="str">
        <f>VLOOKUP(MOD(P1292,4),色,2,FALSE)</f>
        <v>青い</v>
      </c>
      <c r="R1292" s="292" t="str">
        <f>VLOOKUP(MOD(P1292,13),銀河の音,2,FALSE)</f>
        <v>律動の</v>
      </c>
      <c r="S1292" s="385" t="str">
        <f>VLOOKUP(MOD(P1292,20),太陽の紋章,2,FALSE)</f>
        <v>手</v>
      </c>
      <c r="T1292" s="99" t="s">
        <v>1079</v>
      </c>
    </row>
    <row r="1293" spans="1:20" ht="13.5" customHeight="1">
      <c r="A1293" s="49" t="str">
        <f>VLOOKUP(MOD(E1293,10),十干,2,FALSE)</f>
        <v>辛</v>
      </c>
      <c r="B1293" s="199" t="str">
        <f>VLOOKUP(MOD(E1293,12),十二支,3,FALSE)</f>
        <v xml:space="preserve">04 地 </v>
      </c>
      <c r="C1293" s="200" t="str">
        <f>VLOOKUP(F1293,星座,3,TRUE)</f>
        <v xml:space="preserve">07 天 </v>
      </c>
      <c r="D1293" s="535">
        <v>15017</v>
      </c>
      <c r="E1293" s="45">
        <f>IFERROR(YEAR(D1293),LEFT(D1293,4))</f>
        <v>1941</v>
      </c>
      <c r="F1293" s="45" t="str">
        <f>IF(ISTEXT(D1293),RIGHT(D1293,5),TEXT(D1293,"mm/dd"))</f>
        <v>02/10</v>
      </c>
      <c r="G1293" s="45">
        <f>SUM(MID(E1293,1,1),MID(E1293,2,1),MID(E1293,3,1),MID(E1293,4,1),MID(F1293,1,1),MID(F1293,2,1),MID(F1293,4,1),MID(F1293,5,1))</f>
        <v>18</v>
      </c>
      <c r="H1293" s="45">
        <f>IF(MOD(G1293,9)=0,9,MOD(G1293,9))</f>
        <v>9</v>
      </c>
      <c r="I1293" s="45" t="str">
        <f>IFERROR(MID("日月火水木金土",WEEKDAY(D1293),1),"")</f>
        <v>月</v>
      </c>
      <c r="J1293" s="305" t="s">
        <v>6191</v>
      </c>
      <c r="K1293" s="203" t="str">
        <f>VLOOKUP(F1293,石と花メイン,3,FALSE)</f>
        <v>◆風信子石</v>
      </c>
      <c r="L1293" s="298" t="str">
        <f>VLOOKUP(F1293,石と花メイン,4,FALSE)</f>
        <v>エリカ【ヒース】</v>
      </c>
      <c r="M1293" s="394">
        <f>IF(OR(MONTH(F1293)&lt;7,AND(MONTH(F1293)=7,DAY(F1293)&lt;=25)),
MOD(SUM((E1293-1901)*365,259),260),
MOD(SUM((E1293-1900)*365,259),260))</f>
        <v>39</v>
      </c>
      <c r="N1293" s="391">
        <f>IF(AND(MONTH(F1293)=7,DAY(F1293)&gt;25),1,
ROUNDDOWN((SUM(VLOOKUP(MONTH(F1293),D暦変換用数値,2,FALSE),DAY(F1293))/28)+1,0))</f>
        <v>8</v>
      </c>
      <c r="O1293" s="46">
        <f>IF(AND(MONTH(F1293)=7,DAY(F1293)&gt;25),DAY(F1293)-25,
MOD((SUM(VLOOKUP(MONTH(F1293),D暦変換用数値,2,FALSE),DAY(F1293))),28)+1)</f>
        <v>4</v>
      </c>
      <c r="P1293" s="407">
        <f>IF(OR(MONTH(F1293)&lt;7,AND(MONTH(F1293)=7,DAY(F1293)&lt;=25)),
MOD(SUM((E1293-1901)*365,(N1293-1)*28,O1293,258),260),
MOD(SUM((E1293-1900)*365,(N1293-1)*28,O1293,258),260))</f>
        <v>238</v>
      </c>
      <c r="Q1293" s="375" t="str">
        <f>VLOOKUP(MOD(P1293,4),色,2,FALSE)</f>
        <v>白い</v>
      </c>
      <c r="R1293" s="293" t="str">
        <f>VLOOKUP(MOD(P1293,13),銀河の音,2,FALSE)</f>
        <v>自己存在の</v>
      </c>
      <c r="S1293" s="386" t="str">
        <f>VLOOKUP(MOD(P1293,20),太陽の紋章,2,FALSE)</f>
        <v>鏡</v>
      </c>
      <c r="T1293" s="101" t="s">
        <v>3498</v>
      </c>
    </row>
    <row r="1294" spans="1:20" ht="13.5" customHeight="1">
      <c r="A1294" s="50" t="str">
        <f>VLOOKUP(MOD(E1294,10),十干,2,FALSE)</f>
        <v>辛</v>
      </c>
      <c r="B1294" s="199" t="str">
        <f>VLOOKUP(MOD(E1294,12),十二支,3,FALSE)</f>
        <v xml:space="preserve">04 地 </v>
      </c>
      <c r="C1294" s="200" t="str">
        <f>VLOOKUP(F1294,星座,3,TRUE)</f>
        <v xml:space="preserve">07 天 </v>
      </c>
      <c r="D1294" s="531">
        <v>15019</v>
      </c>
      <c r="E1294" s="1">
        <f>IFERROR(YEAR(D1294),LEFT(D1294,4))</f>
        <v>1941</v>
      </c>
      <c r="F1294" s="1" t="str">
        <f>IF(ISTEXT(D1294),RIGHT(D1294,5),TEXT(D1294,"mm/dd"))</f>
        <v>02/12</v>
      </c>
      <c r="G1294" s="1">
        <f>SUM(MID(E1294,1,1),MID(E1294,2,1),MID(E1294,3,1),MID(E1294,4,1),MID(F1294,1,1),MID(F1294,2,1),MID(F1294,4,1),MID(F1294,5,1))</f>
        <v>20</v>
      </c>
      <c r="H1294" s="45">
        <f>IF(MOD(G1294,9)=0,9,MOD(G1294,9))</f>
        <v>2</v>
      </c>
      <c r="I1294" s="45" t="str">
        <f>IFERROR(MID("日月火水木金土",WEEKDAY(D1294),1),"")</f>
        <v>水</v>
      </c>
      <c r="J1294" s="304" t="s">
        <v>2897</v>
      </c>
      <c r="K1294" s="202" t="str">
        <f>VLOOKUP(F1294,石と花メイン,3,FALSE)</f>
        <v>■紅玉髄</v>
      </c>
      <c r="L1294" s="297" t="str">
        <f>VLOOKUP(F1294,石と花メイン,4,FALSE)</f>
        <v>連翹【鼬草】</v>
      </c>
      <c r="M1294" s="393">
        <f>IF(OR(MONTH(F1294)&lt;7,AND(MONTH(F1294)=7,DAY(F1294)&lt;=25)),
MOD(SUM((E1294-1901)*365,259),260),
MOD(SUM((E1294-1900)*365,259),260))</f>
        <v>39</v>
      </c>
      <c r="N1294" s="390">
        <f>IF(AND(MONTH(F1294)=7,DAY(F1294)&gt;25),1,
ROUNDDOWN((SUM(VLOOKUP(MONTH(F1294),D暦変換用数値,2,FALSE),DAY(F1294))/28)+1,0))</f>
        <v>8</v>
      </c>
      <c r="O1294" s="205">
        <f>IF(AND(MONTH(F1294)=7,DAY(F1294)&gt;25),DAY(F1294)-25,
MOD((SUM(VLOOKUP(MONTH(F1294),D暦変換用数値,2,FALSE),DAY(F1294))),28)+1)</f>
        <v>6</v>
      </c>
      <c r="P1294" s="406">
        <f>IF(OR(MONTH(F1294)&lt;7,AND(MONTH(F1294)=7,DAY(F1294)&lt;=25)),
MOD(SUM((E1294-1901)*365,(N1294-1)*28,O1294,258),260),
MOD(SUM((E1294-1900)*365,(N1294-1)*28,O1294,258),260))</f>
        <v>240</v>
      </c>
      <c r="Q1294" s="373" t="str">
        <f>VLOOKUP(MOD(P1294,4),色,2,FALSE)</f>
        <v>黄色い</v>
      </c>
      <c r="R1294" s="291" t="str">
        <f>VLOOKUP(MOD(P1294,13),銀河の音,2,FALSE)</f>
        <v>律動の</v>
      </c>
      <c r="S1294" s="384" t="str">
        <f>VLOOKUP(MOD(P1294,20),太陽の紋章,2,FALSE)</f>
        <v>太陽</v>
      </c>
      <c r="T1294" s="97" t="s">
        <v>1080</v>
      </c>
    </row>
    <row r="1295" spans="1:20" ht="13.5" customHeight="1">
      <c r="A1295" s="50" t="str">
        <f>VLOOKUP(MOD(E1295,10),十干,2,FALSE)</f>
        <v>癸</v>
      </c>
      <c r="B1295" s="199" t="str">
        <f>VLOOKUP(MOD(E1295,12),十二支,3,FALSE)</f>
        <v xml:space="preserve">04 地 </v>
      </c>
      <c r="C1295" s="200" t="str">
        <f>VLOOKUP(F1295,星座,3,TRUE)</f>
        <v xml:space="preserve">07 天 </v>
      </c>
      <c r="D1295" s="531">
        <v>19388</v>
      </c>
      <c r="E1295" s="1">
        <f>IFERROR(YEAR(D1295),LEFT(D1295,4))</f>
        <v>1953</v>
      </c>
      <c r="F1295" s="1" t="str">
        <f>IF(ISTEXT(D1295),RIGHT(D1295,5),TEXT(D1295,"mm/dd"))</f>
        <v>01/29</v>
      </c>
      <c r="G1295" s="1">
        <f>SUM(MID(E1295,1,1),MID(E1295,2,1),MID(E1295,3,1),MID(E1295,4,1),MID(F1295,1,1),MID(F1295,2,1),MID(F1295,4,1),MID(F1295,5,1))</f>
        <v>30</v>
      </c>
      <c r="H1295" s="45">
        <f>IF(MOD(G1295,9)=0,9,MOD(G1295,9))</f>
        <v>3</v>
      </c>
      <c r="I1295" s="45" t="str">
        <f>IFERROR(MID("日月火水木金土",WEEKDAY(D1295),1),"")</f>
        <v>木</v>
      </c>
      <c r="J1295" s="304" t="s">
        <v>2898</v>
      </c>
      <c r="K1295" s="202" t="str">
        <f>VLOOKUP(F1295,石と花メイン,3,FALSE)</f>
        <v>◆電気石</v>
      </c>
      <c r="L1295" s="297" t="str">
        <f>VLOOKUP(F1295,石と花メイン,4,FALSE)</f>
        <v>ラナンキュラス【花金鳳花】</v>
      </c>
      <c r="M1295" s="393">
        <f>IF(OR(MONTH(F1295)&lt;7,AND(MONTH(F1295)=7,DAY(F1295)&lt;=25)),
MOD(SUM((E1295-1901)*365,259),260),
MOD(SUM((E1295-1900)*365,259),260))</f>
        <v>259</v>
      </c>
      <c r="N1295" s="390">
        <f>IF(AND(MONTH(F1295)=7,DAY(F1295)&gt;25),1,
ROUNDDOWN((SUM(VLOOKUP(MONTH(F1295),D暦変換用数値,2,FALSE),DAY(F1295))/28)+1,0))</f>
        <v>7</v>
      </c>
      <c r="O1295" s="205">
        <f>IF(AND(MONTH(F1295)=7,DAY(F1295)&gt;25),DAY(F1295)-25,
MOD((SUM(VLOOKUP(MONTH(F1295),D暦変換用数値,2,FALSE),DAY(F1295))),28)+1)</f>
        <v>20</v>
      </c>
      <c r="P1295" s="406">
        <f>IF(OR(MONTH(F1295)&lt;7,AND(MONTH(F1295)=7,DAY(F1295)&lt;=25)),
MOD(SUM((E1295-1901)*365,(N1295-1)*28,O1295,258),260),
MOD(SUM((E1295-1900)*365,(N1295-1)*28,O1295,258),260))</f>
        <v>186</v>
      </c>
      <c r="Q1295" s="375" t="str">
        <f>VLOOKUP(MOD(P1295,4),色,2,FALSE)</f>
        <v>白い</v>
      </c>
      <c r="R1295" s="293" t="str">
        <f>VLOOKUP(MOD(P1295,13),銀河の音,2,FALSE)</f>
        <v>自己存在の</v>
      </c>
      <c r="S1295" s="386" t="str">
        <f>VLOOKUP(MOD(P1295,20),太陽の紋章,2,FALSE)</f>
        <v>世界の橋渡し</v>
      </c>
      <c r="T1295" s="97" t="s">
        <v>1081</v>
      </c>
    </row>
    <row r="1296" spans="1:20" ht="13.5" customHeight="1">
      <c r="A1296" s="50" t="str">
        <f>VLOOKUP(MOD(E1296,10),十干,2,FALSE)</f>
        <v>癸</v>
      </c>
      <c r="B1296" s="199" t="str">
        <f>VLOOKUP(MOD(E1296,12),十二支,3,FALSE)</f>
        <v xml:space="preserve">04 地 </v>
      </c>
      <c r="C1296" s="200" t="str">
        <f>VLOOKUP(F1296,星座,3,TRUE)</f>
        <v xml:space="preserve">07 天 </v>
      </c>
      <c r="D1296" s="531">
        <v>19394</v>
      </c>
      <c r="E1296" s="1">
        <f>IFERROR(YEAR(D1296),LEFT(D1296,4))</f>
        <v>1953</v>
      </c>
      <c r="F1296" s="1" t="str">
        <f>IF(ISTEXT(D1296),RIGHT(D1296,5),TEXT(D1296,"mm/dd"))</f>
        <v>02/04</v>
      </c>
      <c r="G1296" s="1">
        <f>SUM(MID(E1296,1,1),MID(E1296,2,1),MID(E1296,3,1),MID(E1296,4,1),MID(F1296,1,1),MID(F1296,2,1),MID(F1296,4,1),MID(F1296,5,1))</f>
        <v>24</v>
      </c>
      <c r="H1296" s="45">
        <f>IF(MOD(G1296,9)=0,9,MOD(G1296,9))</f>
        <v>6</v>
      </c>
      <c r="I1296" s="45" t="str">
        <f>IFERROR(MID("日月火水木金土",WEEKDAY(D1296),1),"")</f>
        <v>水</v>
      </c>
      <c r="J1296" s="304" t="s">
        <v>3059</v>
      </c>
      <c r="K1296" s="202" t="str">
        <f>VLOOKUP(F1296,石と花メイン,3,FALSE)</f>
        <v>○真珠</v>
      </c>
      <c r="L1296" s="297" t="str">
        <f>VLOOKUP(F1296,石と花メイン,4,FALSE)</f>
        <v>一人静【吉野静】</v>
      </c>
      <c r="M1296" s="393">
        <f>IF(OR(MONTH(F1296)&lt;7,AND(MONTH(F1296)=7,DAY(F1296)&lt;=25)),
MOD(SUM((E1296-1901)*365,259),260),
MOD(SUM((E1296-1900)*365,259),260))</f>
        <v>259</v>
      </c>
      <c r="N1296" s="390">
        <f>IF(AND(MONTH(F1296)=7,DAY(F1296)&gt;25),1,
ROUNDDOWN((SUM(VLOOKUP(MONTH(F1296),D暦変換用数値,2,FALSE),DAY(F1296))/28)+1,0))</f>
        <v>7</v>
      </c>
      <c r="O1296" s="205">
        <f>IF(AND(MONTH(F1296)=7,DAY(F1296)&gt;25),DAY(F1296)-25,
MOD((SUM(VLOOKUP(MONTH(F1296),D暦変換用数値,2,FALSE),DAY(F1296))),28)+1)</f>
        <v>26</v>
      </c>
      <c r="P1296" s="406">
        <f>IF(OR(MONTH(F1296)&lt;7,AND(MONTH(F1296)=7,DAY(F1296)&lt;=25)),
MOD(SUM((E1296-1901)*365,(N1296-1)*28,O1296,258),260),
MOD(SUM((E1296-1900)*365,(N1296-1)*28,O1296,258),260))</f>
        <v>192</v>
      </c>
      <c r="Q1296" s="373" t="str">
        <f>VLOOKUP(MOD(P1296,4),色,2,FALSE)</f>
        <v>黄色い</v>
      </c>
      <c r="R1296" s="291" t="str">
        <f>VLOOKUP(MOD(P1296,13),銀河の音,2,FALSE)</f>
        <v>惑星の</v>
      </c>
      <c r="S1296" s="384" t="str">
        <f>VLOOKUP(MOD(P1296,20),太陽の紋章,2,FALSE)</f>
        <v>人</v>
      </c>
      <c r="T1296" s="98" t="s">
        <v>3736</v>
      </c>
    </row>
    <row r="1297" spans="1:20" ht="13.5" customHeight="1">
      <c r="A1297" s="50" t="str">
        <f>VLOOKUP(MOD(E1297,10),十干,2,FALSE)</f>
        <v>乙</v>
      </c>
      <c r="B1297" s="199" t="str">
        <f>VLOOKUP(MOD(E1297,12),十二支,3,FALSE)</f>
        <v xml:space="preserve">04 地 </v>
      </c>
      <c r="C1297" s="200" t="str">
        <f>VLOOKUP(F1297,星座,3,TRUE)</f>
        <v xml:space="preserve">07 天 </v>
      </c>
      <c r="D1297" s="531">
        <v>23763</v>
      </c>
      <c r="E1297" s="1">
        <f>IFERROR(YEAR(D1297),LEFT(D1297,4))</f>
        <v>1965</v>
      </c>
      <c r="F1297" s="1" t="str">
        <f>IF(ISTEXT(D1297),RIGHT(D1297,5),TEXT(D1297,"mm/dd"))</f>
        <v>01/21</v>
      </c>
      <c r="G1297" s="1">
        <f>SUM(MID(E1297,1,1),MID(E1297,2,1),MID(E1297,3,1),MID(E1297,4,1),MID(F1297,1,1),MID(F1297,2,1),MID(F1297,4,1),MID(F1297,5,1))</f>
        <v>25</v>
      </c>
      <c r="H1297" s="45">
        <f>IF(MOD(G1297,9)=0,9,MOD(G1297,9))</f>
        <v>7</v>
      </c>
      <c r="I1297" s="45" t="str">
        <f>IFERROR(MID("日月火水木金土",WEEKDAY(D1297),1),"")</f>
        <v>木</v>
      </c>
      <c r="J1297" s="304" t="s">
        <v>3060</v>
      </c>
      <c r="K1297" s="202" t="str">
        <f>VLOOKUP(F1297,石と花メイン,3,FALSE)</f>
        <v>◆藍玉</v>
      </c>
      <c r="L1297" s="297" t="str">
        <f>VLOOKUP(F1297,石と花メイン,4,FALSE)</f>
        <v>ローズマリー【迷迭香/万年郎】</v>
      </c>
      <c r="M1297" s="393">
        <f>IF(OR(MONTH(F1297)&lt;7,AND(MONTH(F1297)=7,DAY(F1297)&lt;=25)),
MOD(SUM((E1297-1901)*365,259),260),
MOD(SUM((E1297-1900)*365,259),260))</f>
        <v>219</v>
      </c>
      <c r="N1297" s="390">
        <f>IF(AND(MONTH(F1297)=7,DAY(F1297)&gt;25),1,
ROUNDDOWN((SUM(VLOOKUP(MONTH(F1297),D暦変換用数値,2,FALSE),DAY(F1297))/28)+1,0))</f>
        <v>7</v>
      </c>
      <c r="O1297" s="205">
        <f>IF(AND(MONTH(F1297)=7,DAY(F1297)&gt;25),DAY(F1297)-25,
MOD((SUM(VLOOKUP(MONTH(F1297),D暦変換用数値,2,FALSE),DAY(F1297))),28)+1)</f>
        <v>12</v>
      </c>
      <c r="P1297" s="406">
        <f>IF(OR(MONTH(F1297)&lt;7,AND(MONTH(F1297)=7,DAY(F1297)&lt;=25)),
MOD(SUM((E1297-1901)*365,(N1297-1)*28,O1297,258),260),
MOD(SUM((E1297-1900)*365,(N1297-1)*28,O1297,258),260))</f>
        <v>138</v>
      </c>
      <c r="Q1297" s="375" t="str">
        <f>VLOOKUP(MOD(P1297,4),色,2,FALSE)</f>
        <v>白い</v>
      </c>
      <c r="R1297" s="293" t="str">
        <f>VLOOKUP(MOD(P1297,13),銀河の音,2,FALSE)</f>
        <v>銀河の</v>
      </c>
      <c r="S1297" s="386" t="str">
        <f>VLOOKUP(MOD(P1297,20),太陽の紋章,2,FALSE)</f>
        <v>鏡</v>
      </c>
      <c r="T1297" s="97" t="s">
        <v>1082</v>
      </c>
    </row>
    <row r="1298" spans="1:20" ht="13.5" customHeight="1">
      <c r="A1298" s="282" t="str">
        <f>VLOOKUP(MOD(E1298,10),十干,2,FALSE)</f>
        <v>乙</v>
      </c>
      <c r="B1298" s="283" t="str">
        <f>VLOOKUP(MOD(E1298,12),十二支,3,FALSE)</f>
        <v xml:space="preserve">04 地 </v>
      </c>
      <c r="C1298" s="284" t="str">
        <f>VLOOKUP(F1298,星座,3,TRUE)</f>
        <v xml:space="preserve">07 天 </v>
      </c>
      <c r="D1298" s="533">
        <v>23766</v>
      </c>
      <c r="E1298" s="83">
        <f>IFERROR(YEAR(D1298),LEFT(D1298,4))</f>
        <v>1965</v>
      </c>
      <c r="F1298" s="83" t="str">
        <f>IF(ISTEXT(D1298),RIGHT(D1298,5),TEXT(D1298,"mm/dd"))</f>
        <v>01/24</v>
      </c>
      <c r="G1298" s="83">
        <f>SUM(MID(E1298,1,1),MID(E1298,2,1),MID(E1298,3,1),MID(E1298,4,1),MID(F1298,1,1),MID(F1298,2,1),MID(F1298,4,1),MID(F1298,5,1))</f>
        <v>28</v>
      </c>
      <c r="H1298" s="83">
        <f>IF(MOD(G1298,9)=0,9,MOD(G1298,9))</f>
        <v>1</v>
      </c>
      <c r="I1298" s="83" t="str">
        <f>IFERROR(MID("日月火水木金土",WEEKDAY(D1298),1),"")</f>
        <v>日</v>
      </c>
      <c r="J1298" s="303" t="s">
        <v>1841</v>
      </c>
      <c r="K1298" s="87" t="str">
        <f>VLOOKUP(F1298,石と花メイン,3,FALSE)</f>
        <v>■砂金水晶</v>
      </c>
      <c r="L1298" s="296" t="str">
        <f>VLOOKUP(F1298,石と花メイン,4,FALSE)</f>
        <v>万年青【老母草】</v>
      </c>
      <c r="M1298" s="392">
        <f>IF(OR(MONTH(F1298)&lt;7,AND(MONTH(F1298)=7,DAY(F1298)&lt;=25)),
MOD(SUM((E1298-1901)*365,259),260),
MOD(SUM((E1298-1900)*365,259),260))</f>
        <v>219</v>
      </c>
      <c r="N1298" s="330">
        <f>IF(AND(MONTH(F1298)=7,DAY(F1298)&gt;25),1,
ROUNDDOWN((SUM(VLOOKUP(MONTH(F1298),D暦変換用数値,2,FALSE),DAY(F1298))/28)+1,0))</f>
        <v>7</v>
      </c>
      <c r="O1298" s="84">
        <f>IF(AND(MONTH(F1298)=7,DAY(F1298)&gt;25),DAY(F1298)-25,
MOD((SUM(VLOOKUP(MONTH(F1298),D暦変換用数値,2,FALSE),DAY(F1298))),28)+1)</f>
        <v>15</v>
      </c>
      <c r="P1298" s="405">
        <f>IF(OR(MONTH(F1298)&lt;7,AND(MONTH(F1298)=7,DAY(F1298)&lt;=25)),
MOD(SUM((E1298-1901)*365,(N1298-1)*28,O1298,258),260),
MOD(SUM((E1298-1900)*365,(N1298-1)*28,O1298,258),260))</f>
        <v>141</v>
      </c>
      <c r="Q1298" s="371" t="str">
        <f>VLOOKUP(MOD(P1298,4),色,2,FALSE)</f>
        <v>赤い</v>
      </c>
      <c r="R1298" s="289" t="str">
        <f>VLOOKUP(MOD(P1298,13),銀河の音,2,FALSE)</f>
        <v>スペクトルの</v>
      </c>
      <c r="S1298" s="382" t="str">
        <f>VLOOKUP(MOD(P1298,20),太陽の紋章,2,FALSE)</f>
        <v>竜</v>
      </c>
      <c r="T1298" s="100" t="s">
        <v>5890</v>
      </c>
    </row>
    <row r="1299" spans="1:20" ht="13.5" customHeight="1">
      <c r="A1299" s="50" t="str">
        <f>VLOOKUP(MOD(E1299,10),十干,2,FALSE)</f>
        <v>乙</v>
      </c>
      <c r="B1299" s="199" t="str">
        <f>VLOOKUP(MOD(E1299,12),十二支,3,FALSE)</f>
        <v xml:space="preserve">04 地 </v>
      </c>
      <c r="C1299" s="200" t="str">
        <f>VLOOKUP(F1299,星座,3,TRUE)</f>
        <v xml:space="preserve">07 天 </v>
      </c>
      <c r="D1299" s="531">
        <v>23786</v>
      </c>
      <c r="E1299" s="1">
        <f>IFERROR(YEAR(D1299),LEFT(D1299,4))</f>
        <v>1965</v>
      </c>
      <c r="F1299" s="1" t="str">
        <f>IF(ISTEXT(D1299),RIGHT(D1299,5),TEXT(D1299,"mm/dd"))</f>
        <v>02/13</v>
      </c>
      <c r="G1299" s="1">
        <f>SUM(MID(E1299,1,1),MID(E1299,2,1),MID(E1299,3,1),MID(E1299,4,1),MID(F1299,1,1),MID(F1299,2,1),MID(F1299,4,1),MID(F1299,5,1))</f>
        <v>27</v>
      </c>
      <c r="H1299" s="45">
        <f>IF(MOD(G1299,9)=0,9,MOD(G1299,9))</f>
        <v>9</v>
      </c>
      <c r="I1299" s="45" t="str">
        <f>IFERROR(MID("日月火水木金土",WEEKDAY(D1299),1),"")</f>
        <v>土</v>
      </c>
      <c r="J1299" s="304" t="s">
        <v>3061</v>
      </c>
      <c r="K1299" s="202" t="str">
        <f>VLOOKUP(F1299,石と花メイン,3,FALSE)</f>
        <v>◆橄欖石</v>
      </c>
      <c r="L1299" s="297" t="str">
        <f>VLOOKUP(F1299,石と花メイン,4,FALSE)</f>
        <v>柳【風見草】</v>
      </c>
      <c r="M1299" s="393">
        <f>IF(OR(MONTH(F1299)&lt;7,AND(MONTH(F1299)=7,DAY(F1299)&lt;=25)),
MOD(SUM((E1299-1901)*365,259),260),
MOD(SUM((E1299-1900)*365,259),260))</f>
        <v>219</v>
      </c>
      <c r="N1299" s="390">
        <f>IF(AND(MONTH(F1299)=7,DAY(F1299)&gt;25),1,
ROUNDDOWN((SUM(VLOOKUP(MONTH(F1299),D暦変換用数値,2,FALSE),DAY(F1299))/28)+1,0))</f>
        <v>8</v>
      </c>
      <c r="O1299" s="205">
        <f>IF(AND(MONTH(F1299)=7,DAY(F1299)&gt;25),DAY(F1299)-25,
MOD((SUM(VLOOKUP(MONTH(F1299),D暦変換用数値,2,FALSE),DAY(F1299))),28)+1)</f>
        <v>7</v>
      </c>
      <c r="P1299" s="406">
        <f>IF(OR(MONTH(F1299)&lt;7,AND(MONTH(F1299)=7,DAY(F1299)&lt;=25)),
MOD(SUM((E1299-1901)*365,(N1299-1)*28,O1299,258),260),
MOD(SUM((E1299-1900)*365,(N1299-1)*28,O1299,258),260))</f>
        <v>161</v>
      </c>
      <c r="Q1299" s="372" t="str">
        <f>VLOOKUP(MOD(P1299,4),色,2,FALSE)</f>
        <v>赤い</v>
      </c>
      <c r="R1299" s="290" t="str">
        <f>VLOOKUP(MOD(P1299,13),銀河の音,2,FALSE)</f>
        <v>倍音の</v>
      </c>
      <c r="S1299" s="383" t="str">
        <f>VLOOKUP(MOD(P1299,20),太陽の紋章,2,FALSE)</f>
        <v>竜</v>
      </c>
      <c r="T1299" s="111" t="s">
        <v>1204</v>
      </c>
    </row>
    <row r="1300" spans="1:20" ht="13.5" customHeight="1">
      <c r="A1300" s="50" t="str">
        <f>VLOOKUP(MOD(E1300,10),十干,2,FALSE)</f>
        <v>乙</v>
      </c>
      <c r="B1300" s="199" t="str">
        <f>VLOOKUP(MOD(E1300,12),十二支,3,FALSE)</f>
        <v xml:space="preserve">04 地 </v>
      </c>
      <c r="C1300" s="200" t="str">
        <f>VLOOKUP(F1300,星座,3,TRUE)</f>
        <v xml:space="preserve">07 天 </v>
      </c>
      <c r="D1300" s="531">
        <v>23786</v>
      </c>
      <c r="E1300" s="1">
        <f>IFERROR(YEAR(D1300),LEFT(D1300,4))</f>
        <v>1965</v>
      </c>
      <c r="F1300" s="1" t="str">
        <f>IF(ISTEXT(D1300),RIGHT(D1300,5),TEXT(D1300,"mm/dd"))</f>
        <v>02/13</v>
      </c>
      <c r="G1300" s="1">
        <f>SUM(MID(E1300,1,1),MID(E1300,2,1),MID(E1300,3,1),MID(E1300,4,1),MID(F1300,1,1),MID(F1300,2,1),MID(F1300,4,1),MID(F1300,5,1))</f>
        <v>27</v>
      </c>
      <c r="H1300" s="45">
        <f>IF(MOD(G1300,9)=0,9,MOD(G1300,9))</f>
        <v>9</v>
      </c>
      <c r="I1300" s="45" t="str">
        <f>IFERROR(MID("日月火水木金土",WEEKDAY(D1300),1),"")</f>
        <v>土</v>
      </c>
      <c r="J1300" s="304" t="s">
        <v>3062</v>
      </c>
      <c r="K1300" s="202" t="str">
        <f>VLOOKUP(F1300,石と花メイン,3,FALSE)</f>
        <v>◆橄欖石</v>
      </c>
      <c r="L1300" s="297" t="str">
        <f>VLOOKUP(F1300,石と花メイン,4,FALSE)</f>
        <v>柳【風見草】</v>
      </c>
      <c r="M1300" s="393">
        <f>IF(OR(MONTH(F1300)&lt;7,AND(MONTH(F1300)=7,DAY(F1300)&lt;=25)),
MOD(SUM((E1300-1901)*365,259),260),
MOD(SUM((E1300-1900)*365,259),260))</f>
        <v>219</v>
      </c>
      <c r="N1300" s="390">
        <f>IF(AND(MONTH(F1300)=7,DAY(F1300)&gt;25),1,
ROUNDDOWN((SUM(VLOOKUP(MONTH(F1300),D暦変換用数値,2,FALSE),DAY(F1300))/28)+1,0))</f>
        <v>8</v>
      </c>
      <c r="O1300" s="205">
        <f>IF(AND(MONTH(F1300)=7,DAY(F1300)&gt;25),DAY(F1300)-25,
MOD((SUM(VLOOKUP(MONTH(F1300),D暦変換用数値,2,FALSE),DAY(F1300))),28)+1)</f>
        <v>7</v>
      </c>
      <c r="P1300" s="406">
        <f>IF(OR(MONTH(F1300)&lt;7,AND(MONTH(F1300)=7,DAY(F1300)&lt;=25)),
MOD(SUM((E1300-1901)*365,(N1300-1)*28,O1300,258),260),
MOD(SUM((E1300-1900)*365,(N1300-1)*28,O1300,258),260))</f>
        <v>161</v>
      </c>
      <c r="Q1300" s="372" t="str">
        <f>VLOOKUP(MOD(P1300,4),色,2,FALSE)</f>
        <v>赤い</v>
      </c>
      <c r="R1300" s="290" t="str">
        <f>VLOOKUP(MOD(P1300,13),銀河の音,2,FALSE)</f>
        <v>倍音の</v>
      </c>
      <c r="S1300" s="383" t="str">
        <f>VLOOKUP(MOD(P1300,20),太陽の紋章,2,FALSE)</f>
        <v>竜</v>
      </c>
      <c r="T1300" s="98" t="s">
        <v>3736</v>
      </c>
    </row>
    <row r="1301" spans="1:20" ht="13.5" customHeight="1">
      <c r="A1301" s="282" t="str">
        <f>VLOOKUP(MOD(E1301,10),十干,2,FALSE)</f>
        <v>乙</v>
      </c>
      <c r="B1301" s="283" t="str">
        <f>VLOOKUP(MOD(E1301,12),十二支,3,FALSE)</f>
        <v xml:space="preserve">04 地 </v>
      </c>
      <c r="C1301" s="284" t="str">
        <f>VLOOKUP(F1301,星座,3,TRUE)</f>
        <v xml:space="preserve">07 天 </v>
      </c>
      <c r="D1301" s="533">
        <v>23789</v>
      </c>
      <c r="E1301" s="83">
        <f>IFERROR(YEAR(D1301),LEFT(D1301,4))</f>
        <v>1965</v>
      </c>
      <c r="F1301" s="83" t="str">
        <f>IF(ISTEXT(D1301),RIGHT(D1301,5),TEXT(D1301,"mm/dd"))</f>
        <v>02/16</v>
      </c>
      <c r="G1301" s="83">
        <f>SUM(MID(E1301,1,1),MID(E1301,2,1),MID(E1301,3,1),MID(E1301,4,1),MID(F1301,1,1),MID(F1301,2,1),MID(F1301,4,1),MID(F1301,5,1))</f>
        <v>30</v>
      </c>
      <c r="H1301" s="83">
        <f>IF(MOD(G1301,9)=0,9,MOD(G1301,9))</f>
        <v>3</v>
      </c>
      <c r="I1301" s="83" t="str">
        <f>IFERROR(MID("日月火水木金土",WEEKDAY(D1301),1),"")</f>
        <v>火</v>
      </c>
      <c r="J1301" s="303" t="s">
        <v>1842</v>
      </c>
      <c r="K1301" s="87" t="str">
        <f>VLOOKUP(F1301,石と花メイン,3,FALSE)</f>
        <v>◆黄玉</v>
      </c>
      <c r="L1301" s="296" t="str">
        <f>VLOOKUP(F1301,石と花メイン,4,FALSE)</f>
        <v>蕗の薹</v>
      </c>
      <c r="M1301" s="392">
        <f>IF(OR(MONTH(F1301)&lt;7,AND(MONTH(F1301)=7,DAY(F1301)&lt;=25)),
MOD(SUM((E1301-1901)*365,259),260),
MOD(SUM((E1301-1900)*365,259),260))</f>
        <v>219</v>
      </c>
      <c r="N1301" s="330">
        <f>IF(AND(MONTH(F1301)=7,DAY(F1301)&gt;25),1,
ROUNDDOWN((SUM(VLOOKUP(MONTH(F1301),D暦変換用数値,2,FALSE),DAY(F1301))/28)+1,0))</f>
        <v>8</v>
      </c>
      <c r="O1301" s="84">
        <f>IF(AND(MONTH(F1301)=7,DAY(F1301)&gt;25),DAY(F1301)-25,
MOD((SUM(VLOOKUP(MONTH(F1301),D暦変換用数値,2,FALSE),DAY(F1301))),28)+1)</f>
        <v>10</v>
      </c>
      <c r="P1301" s="405">
        <f>IF(OR(MONTH(F1301)&lt;7,AND(MONTH(F1301)=7,DAY(F1301)&lt;=25)),
MOD(SUM((E1301-1901)*365,(N1301-1)*28,O1301,258),260),
MOD(SUM((E1301-1900)*365,(N1301-1)*28,O1301,258),260))</f>
        <v>164</v>
      </c>
      <c r="Q1301" s="371" t="str">
        <f>VLOOKUP(MOD(P1301,4),色,2,FALSE)</f>
        <v>黄色い</v>
      </c>
      <c r="R1301" s="289" t="str">
        <f>VLOOKUP(MOD(P1301,13),銀河の音,2,FALSE)</f>
        <v>銀河の</v>
      </c>
      <c r="S1301" s="382" t="str">
        <f>VLOOKUP(MOD(P1301,20),太陽の紋章,2,FALSE)</f>
        <v>種</v>
      </c>
      <c r="T1301" s="95" t="s">
        <v>5374</v>
      </c>
    </row>
    <row r="1302" spans="1:20" ht="13.5" customHeight="1">
      <c r="A1302" s="50" t="str">
        <f>VLOOKUP(MOD(E1302,10),十干,2,FALSE)</f>
        <v>丁</v>
      </c>
      <c r="B1302" s="199" t="str">
        <f>VLOOKUP(MOD(E1302,12),十二支,3,FALSE)</f>
        <v xml:space="preserve">04 地 </v>
      </c>
      <c r="C1302" s="200" t="str">
        <f>VLOOKUP(F1302,星座,3,TRUE)</f>
        <v xml:space="preserve">07 天 </v>
      </c>
      <c r="D1302" s="531">
        <v>28147</v>
      </c>
      <c r="E1302" s="1">
        <f>IFERROR(YEAR(D1302),LEFT(D1302,4))</f>
        <v>1977</v>
      </c>
      <c r="F1302" s="1" t="str">
        <f>IF(ISTEXT(D1302),RIGHT(D1302,5),TEXT(D1302,"mm/dd"))</f>
        <v>01/22</v>
      </c>
      <c r="G1302" s="1">
        <f>SUM(MID(E1302,1,1),MID(E1302,2,1),MID(E1302,3,1),MID(E1302,4,1),MID(F1302,1,1),MID(F1302,2,1),MID(F1302,4,1),MID(F1302,5,1))</f>
        <v>29</v>
      </c>
      <c r="H1302" s="45">
        <f>IF(MOD(G1302,9)=0,9,MOD(G1302,9))</f>
        <v>2</v>
      </c>
      <c r="I1302" s="45" t="str">
        <f>IFERROR(MID("日月火水木金土",WEEKDAY(D1302),1),"")</f>
        <v>土</v>
      </c>
      <c r="J1302" s="304" t="s">
        <v>3063</v>
      </c>
      <c r="K1302" s="202" t="str">
        <f>VLOOKUP(F1302,石と花メイン,3,FALSE)</f>
        <v>●瑠璃</v>
      </c>
      <c r="L1302" s="297" t="str">
        <f>VLOOKUP(F1302,石と花メイン,4,FALSE)</f>
        <v>苔</v>
      </c>
      <c r="M1302" s="393">
        <f>IF(OR(MONTH(F1302)&lt;7,AND(MONTH(F1302)=7,DAY(F1302)&lt;=25)),
MOD(SUM((E1302-1901)*365,259),260),
MOD(SUM((E1302-1900)*365,259),260))</f>
        <v>179</v>
      </c>
      <c r="N1302" s="390">
        <f>IF(AND(MONTH(F1302)=7,DAY(F1302)&gt;25),1,
ROUNDDOWN((SUM(VLOOKUP(MONTH(F1302),D暦変換用数値,2,FALSE),DAY(F1302))/28)+1,0))</f>
        <v>7</v>
      </c>
      <c r="O1302" s="205">
        <f>IF(AND(MONTH(F1302)=7,DAY(F1302)&gt;25),DAY(F1302)-25,
MOD((SUM(VLOOKUP(MONTH(F1302),D暦変換用数値,2,FALSE),DAY(F1302))),28)+1)</f>
        <v>13</v>
      </c>
      <c r="P1302" s="406">
        <f>IF(OR(MONTH(F1302)&lt;7,AND(MONTH(F1302)=7,DAY(F1302)&lt;=25)),
MOD(SUM((E1302-1901)*365,(N1302-1)*28,O1302,258),260),
MOD(SUM((E1302-1900)*365,(N1302-1)*28,O1302,258),260))</f>
        <v>99</v>
      </c>
      <c r="Q1302" s="374" t="str">
        <f>VLOOKUP(MOD(P1302,4),色,2,FALSE)</f>
        <v>青い</v>
      </c>
      <c r="R1302" s="292" t="str">
        <f>VLOOKUP(MOD(P1302,13),銀河の音,2,FALSE)</f>
        <v>銀河の</v>
      </c>
      <c r="S1302" s="385" t="str">
        <f>VLOOKUP(MOD(P1302,20),太陽の紋章,2,FALSE)</f>
        <v>嵐</v>
      </c>
      <c r="T1302" s="97" t="s">
        <v>2256</v>
      </c>
    </row>
    <row r="1303" spans="1:20" ht="13.5" customHeight="1">
      <c r="A1303" s="50" t="str">
        <f>VLOOKUP(MOD(E1303,10),十干,2,FALSE)</f>
        <v>丁</v>
      </c>
      <c r="B1303" s="199" t="str">
        <f>VLOOKUP(MOD(E1303,12),十二支,3,FALSE)</f>
        <v xml:space="preserve">04 地 </v>
      </c>
      <c r="C1303" s="200" t="str">
        <f>VLOOKUP(F1303,星座,3,TRUE)</f>
        <v xml:space="preserve">07 天 </v>
      </c>
      <c r="D1303" s="535">
        <v>28149</v>
      </c>
      <c r="E1303" s="45">
        <f>IFERROR(YEAR(D1303),LEFT(D1303,4))</f>
        <v>1977</v>
      </c>
      <c r="F1303" s="45" t="str">
        <f>IF(ISTEXT(D1303),RIGHT(D1303,5),TEXT(D1303,"mm/dd"))</f>
        <v>01/24</v>
      </c>
      <c r="G1303" s="45">
        <f>SUM(MID(E1303,1,1),MID(E1303,2,1),MID(E1303,3,1),MID(E1303,4,1),MID(F1303,1,1),MID(F1303,2,1),MID(F1303,4,1),MID(F1303,5,1))</f>
        <v>31</v>
      </c>
      <c r="H1303" s="45">
        <f>IF(MOD(G1303,9)=0,9,MOD(G1303,9))</f>
        <v>4</v>
      </c>
      <c r="I1303" s="45" t="str">
        <f>IFERROR(MID("日月火水木金土",WEEKDAY(D1303),1),"")</f>
        <v>月</v>
      </c>
      <c r="J1303" s="305" t="s">
        <v>5577</v>
      </c>
      <c r="K1303" s="203" t="str">
        <f>VLOOKUP(F1303,石と花メイン,3,FALSE)</f>
        <v>■砂金水晶</v>
      </c>
      <c r="L1303" s="298" t="str">
        <f>VLOOKUP(F1303,石と花メイン,4,FALSE)</f>
        <v>万年青【老母草】</v>
      </c>
      <c r="M1303" s="394">
        <f>IF(OR(MONTH(F1303)&lt;7,AND(MONTH(F1303)=7,DAY(F1303)&lt;=25)),
MOD(SUM((E1303-1901)*365,259),260),
MOD(SUM((E1303-1900)*365,259),260))</f>
        <v>179</v>
      </c>
      <c r="N1303" s="391">
        <f>IF(AND(MONTH(F1303)=7,DAY(F1303)&gt;25),1,
ROUNDDOWN((SUM(VLOOKUP(MONTH(F1303),D暦変換用数値,2,FALSE),DAY(F1303))/28)+1,0))</f>
        <v>7</v>
      </c>
      <c r="O1303" s="46">
        <f>IF(AND(MONTH(F1303)=7,DAY(F1303)&gt;25),DAY(F1303)-25,
MOD((SUM(VLOOKUP(MONTH(F1303),D暦変換用数値,2,FALSE),DAY(F1303))),28)+1)</f>
        <v>15</v>
      </c>
      <c r="P1303" s="407">
        <f>IF(OR(MONTH(F1303)&lt;7,AND(MONTH(F1303)=7,DAY(F1303)&lt;=25)),
MOD(SUM((E1303-1901)*365,(N1303-1)*28,O1303,258),260),
MOD(SUM((E1303-1900)*365,(N1303-1)*28,O1303,258),260))</f>
        <v>101</v>
      </c>
      <c r="Q1303" s="372" t="str">
        <f>VLOOKUP(MOD(P1303,4),色,2,FALSE)</f>
        <v>赤い</v>
      </c>
      <c r="R1303" s="290" t="str">
        <f>VLOOKUP(MOD(P1303,13),銀河の音,2,FALSE)</f>
        <v>惑星の</v>
      </c>
      <c r="S1303" s="383" t="str">
        <f>VLOOKUP(MOD(P1303,20),太陽の紋章,2,FALSE)</f>
        <v>竜</v>
      </c>
      <c r="T1303" s="96" t="s">
        <v>6686</v>
      </c>
    </row>
    <row r="1304" spans="1:20" ht="13.5" customHeight="1">
      <c r="A1304" s="50" t="str">
        <f>VLOOKUP(MOD(E1304,10),十干,2,FALSE)</f>
        <v>丁</v>
      </c>
      <c r="B1304" s="199" t="str">
        <f>VLOOKUP(MOD(E1304,12),十二支,3,FALSE)</f>
        <v xml:space="preserve">04 地 </v>
      </c>
      <c r="C1304" s="200" t="str">
        <f>VLOOKUP(F1304,星座,3,TRUE)</f>
        <v xml:space="preserve">07 天 </v>
      </c>
      <c r="D1304" s="531">
        <v>28154</v>
      </c>
      <c r="E1304" s="1">
        <f>IFERROR(YEAR(D1304),LEFT(D1304,4))</f>
        <v>1977</v>
      </c>
      <c r="F1304" s="1" t="str">
        <f>IF(ISTEXT(D1304),RIGHT(D1304,5),TEXT(D1304,"mm/dd"))</f>
        <v>01/29</v>
      </c>
      <c r="G1304" s="1">
        <f>SUM(MID(E1304,1,1),MID(E1304,2,1),MID(E1304,3,1),MID(E1304,4,1),MID(F1304,1,1),MID(F1304,2,1),MID(F1304,4,1),MID(F1304,5,1))</f>
        <v>36</v>
      </c>
      <c r="H1304" s="45">
        <f>IF(MOD(G1304,9)=0,9,MOD(G1304,9))</f>
        <v>9</v>
      </c>
      <c r="I1304" s="45" t="str">
        <f>IFERROR(MID("日月火水木金土",WEEKDAY(D1304),1),"")</f>
        <v>土</v>
      </c>
      <c r="J1304" s="304" t="s">
        <v>3064</v>
      </c>
      <c r="K1304" s="202" t="str">
        <f>VLOOKUP(F1304,石と花メイン,3,FALSE)</f>
        <v>◆電気石</v>
      </c>
      <c r="L1304" s="297" t="str">
        <f>VLOOKUP(F1304,石と花メイン,4,FALSE)</f>
        <v>ラナンキュラス【花金鳳花】</v>
      </c>
      <c r="M1304" s="393">
        <f>IF(OR(MONTH(F1304)&lt;7,AND(MONTH(F1304)=7,DAY(F1304)&lt;=25)),
MOD(SUM((E1304-1901)*365,259),260),
MOD(SUM((E1304-1900)*365,259),260))</f>
        <v>179</v>
      </c>
      <c r="N1304" s="390">
        <f>IF(AND(MONTH(F1304)=7,DAY(F1304)&gt;25),1,
ROUNDDOWN((SUM(VLOOKUP(MONTH(F1304),D暦変換用数値,2,FALSE),DAY(F1304))/28)+1,0))</f>
        <v>7</v>
      </c>
      <c r="O1304" s="205">
        <f>IF(AND(MONTH(F1304)=7,DAY(F1304)&gt;25),DAY(F1304)-25,
MOD((SUM(VLOOKUP(MONTH(F1304),D暦変換用数値,2,FALSE),DAY(F1304))),28)+1)</f>
        <v>20</v>
      </c>
      <c r="P1304" s="406">
        <f>IF(OR(MONTH(F1304)&lt;7,AND(MONTH(F1304)=7,DAY(F1304)&lt;=25)),
MOD(SUM((E1304-1901)*365,(N1304-1)*28,O1304,258),260),
MOD(SUM((E1304-1900)*365,(N1304-1)*28,O1304,258),260))</f>
        <v>106</v>
      </c>
      <c r="Q1304" s="375" t="str">
        <f>VLOOKUP(MOD(P1304,4),色,2,FALSE)</f>
        <v>白い</v>
      </c>
      <c r="R1304" s="293" t="str">
        <f>VLOOKUP(MOD(P1304,13),銀河の音,2,FALSE)</f>
        <v>月の</v>
      </c>
      <c r="S1304" s="386" t="str">
        <f>VLOOKUP(MOD(P1304,20),太陽の紋章,2,FALSE)</f>
        <v>世界の橋渡し</v>
      </c>
      <c r="T1304" s="98" t="s">
        <v>3736</v>
      </c>
    </row>
    <row r="1305" spans="1:20" ht="13.5" customHeight="1">
      <c r="A1305" s="50" t="str">
        <f>VLOOKUP(MOD(E1305,10),十干,2,FALSE)</f>
        <v>丁</v>
      </c>
      <c r="B1305" s="199" t="str">
        <f>VLOOKUP(MOD(E1305,12),十二支,3,FALSE)</f>
        <v xml:space="preserve">04 地 </v>
      </c>
      <c r="C1305" s="200" t="str">
        <f>VLOOKUP(F1305,星座,3,TRUE)</f>
        <v xml:space="preserve">07 天 </v>
      </c>
      <c r="D1305" s="531">
        <v>28154</v>
      </c>
      <c r="E1305" s="1">
        <f>IFERROR(YEAR(D1305),LEFT(D1305,4))</f>
        <v>1977</v>
      </c>
      <c r="F1305" s="1" t="str">
        <f>IF(ISTEXT(D1305),RIGHT(D1305,5),TEXT(D1305,"mm/dd"))</f>
        <v>01/29</v>
      </c>
      <c r="G1305" s="1">
        <f>SUM(MID(E1305,1,1),MID(E1305,2,1),MID(E1305,3,1),MID(E1305,4,1),MID(F1305,1,1),MID(F1305,2,1),MID(F1305,4,1),MID(F1305,5,1))</f>
        <v>36</v>
      </c>
      <c r="H1305" s="45">
        <f>IF(MOD(G1305,9)=0,9,MOD(G1305,9))</f>
        <v>9</v>
      </c>
      <c r="I1305" s="45" t="str">
        <f>IFERROR(MID("日月火水木金土",WEEKDAY(D1305),1),"")</f>
        <v>土</v>
      </c>
      <c r="J1305" s="304" t="s">
        <v>3065</v>
      </c>
      <c r="K1305" s="202" t="str">
        <f>VLOOKUP(F1305,石と花メイン,3,FALSE)</f>
        <v>◆電気石</v>
      </c>
      <c r="L1305" s="297" t="str">
        <f>VLOOKUP(F1305,石と花メイン,4,FALSE)</f>
        <v>ラナンキュラス【花金鳳花】</v>
      </c>
      <c r="M1305" s="393">
        <f>IF(OR(MONTH(F1305)&lt;7,AND(MONTH(F1305)=7,DAY(F1305)&lt;=25)),
MOD(SUM((E1305-1901)*365,259),260),
MOD(SUM((E1305-1900)*365,259),260))</f>
        <v>179</v>
      </c>
      <c r="N1305" s="390">
        <f>IF(AND(MONTH(F1305)=7,DAY(F1305)&gt;25),1,
ROUNDDOWN((SUM(VLOOKUP(MONTH(F1305),D暦変換用数値,2,FALSE),DAY(F1305))/28)+1,0))</f>
        <v>7</v>
      </c>
      <c r="O1305" s="205">
        <f>IF(AND(MONTH(F1305)=7,DAY(F1305)&gt;25),DAY(F1305)-25,
MOD((SUM(VLOOKUP(MONTH(F1305),D暦変換用数値,2,FALSE),DAY(F1305))),28)+1)</f>
        <v>20</v>
      </c>
      <c r="P1305" s="406">
        <f>IF(OR(MONTH(F1305)&lt;7,AND(MONTH(F1305)=7,DAY(F1305)&lt;=25)),
MOD(SUM((E1305-1901)*365,(N1305-1)*28,O1305,258),260),
MOD(SUM((E1305-1900)*365,(N1305-1)*28,O1305,258),260))</f>
        <v>106</v>
      </c>
      <c r="Q1305" s="375" t="str">
        <f>VLOOKUP(MOD(P1305,4),色,2,FALSE)</f>
        <v>白い</v>
      </c>
      <c r="R1305" s="293" t="str">
        <f>VLOOKUP(MOD(P1305,13),銀河の音,2,FALSE)</f>
        <v>月の</v>
      </c>
      <c r="S1305" s="386" t="str">
        <f>VLOOKUP(MOD(P1305,20),太陽の紋章,2,FALSE)</f>
        <v>世界の橋渡し</v>
      </c>
      <c r="T1305" s="98" t="s">
        <v>3736</v>
      </c>
    </row>
    <row r="1306" spans="1:20" ht="13.5" customHeight="1">
      <c r="A1306" s="50" t="str">
        <f>VLOOKUP(MOD(E1306,10),十干,2,FALSE)</f>
        <v>丁</v>
      </c>
      <c r="B1306" s="199" t="str">
        <f>VLOOKUP(MOD(E1306,12),十二支,3,FALSE)</f>
        <v xml:space="preserve">04 地 </v>
      </c>
      <c r="C1306" s="200" t="str">
        <f>VLOOKUP(F1306,星座,3,TRUE)</f>
        <v xml:space="preserve">07 天 </v>
      </c>
      <c r="D1306" s="531">
        <v>28156</v>
      </c>
      <c r="E1306" s="1">
        <f>IFERROR(YEAR(D1306),LEFT(D1306,4))</f>
        <v>1977</v>
      </c>
      <c r="F1306" s="1" t="str">
        <f>IF(ISTEXT(D1306),RIGHT(D1306,5),TEXT(D1306,"mm/dd"))</f>
        <v>01/31</v>
      </c>
      <c r="G1306" s="1">
        <f>SUM(MID(E1306,1,1),MID(E1306,2,1),MID(E1306,3,1),MID(E1306,4,1),MID(F1306,1,1),MID(F1306,2,1),MID(F1306,4,1),MID(F1306,5,1))</f>
        <v>29</v>
      </c>
      <c r="H1306" s="45">
        <f>IF(MOD(G1306,9)=0,9,MOD(G1306,9))</f>
        <v>2</v>
      </c>
      <c r="I1306" s="45" t="str">
        <f>IFERROR(MID("日月火水木金土",WEEKDAY(D1306),1),"")</f>
        <v>月</v>
      </c>
      <c r="J1306" s="304" t="s">
        <v>3066</v>
      </c>
      <c r="K1306" s="202" t="str">
        <f>VLOOKUP(F1306,石と花メイン,3,FALSE)</f>
        <v>●月長石</v>
      </c>
      <c r="L1306" s="297" t="str">
        <f>VLOOKUP(F1306,石と花メイン,4,FALSE)</f>
        <v>満作/万作</v>
      </c>
      <c r="M1306" s="393">
        <f>IF(OR(MONTH(F1306)&lt;7,AND(MONTH(F1306)=7,DAY(F1306)&lt;=25)),
MOD(SUM((E1306-1901)*365,259),260),
MOD(SUM((E1306-1900)*365,259),260))</f>
        <v>179</v>
      </c>
      <c r="N1306" s="390">
        <f>IF(AND(MONTH(F1306)=7,DAY(F1306)&gt;25),1,
ROUNDDOWN((SUM(VLOOKUP(MONTH(F1306),D暦変換用数値,2,FALSE),DAY(F1306))/28)+1,0))</f>
        <v>7</v>
      </c>
      <c r="O1306" s="205">
        <f>IF(AND(MONTH(F1306)=7,DAY(F1306)&gt;25),DAY(F1306)-25,
MOD((SUM(VLOOKUP(MONTH(F1306),D暦変換用数値,2,FALSE),DAY(F1306))),28)+1)</f>
        <v>22</v>
      </c>
      <c r="P1306" s="406">
        <f>IF(OR(MONTH(F1306)&lt;7,AND(MONTH(F1306)=7,DAY(F1306)&lt;=25)),
MOD(SUM((E1306-1901)*365,(N1306-1)*28,O1306,258),260),
MOD(SUM((E1306-1900)*365,(N1306-1)*28,O1306,258),260))</f>
        <v>108</v>
      </c>
      <c r="Q1306" s="373" t="str">
        <f>VLOOKUP(MOD(P1306,4),色,2,FALSE)</f>
        <v>黄色い</v>
      </c>
      <c r="R1306" s="291" t="str">
        <f>VLOOKUP(MOD(P1306,13),銀河の音,2,FALSE)</f>
        <v>自己存在の</v>
      </c>
      <c r="S1306" s="384" t="str">
        <f>VLOOKUP(MOD(P1306,20),太陽の紋章,2,FALSE)</f>
        <v>星</v>
      </c>
      <c r="T1306" s="111" t="s">
        <v>643</v>
      </c>
    </row>
    <row r="1307" spans="1:20" ht="13.5" customHeight="1">
      <c r="A1307" s="50" t="str">
        <f>VLOOKUP(MOD(E1307,10),十干,2,FALSE)</f>
        <v>丁</v>
      </c>
      <c r="B1307" s="199" t="str">
        <f>VLOOKUP(MOD(E1307,12),十二支,3,FALSE)</f>
        <v xml:space="preserve">04 地 </v>
      </c>
      <c r="C1307" s="200" t="str">
        <f>VLOOKUP(F1307,星座,3,TRUE)</f>
        <v xml:space="preserve">07 天 </v>
      </c>
      <c r="D1307" s="531">
        <v>28158</v>
      </c>
      <c r="E1307" s="1">
        <f>IFERROR(YEAR(D1307),LEFT(D1307,4))</f>
        <v>1977</v>
      </c>
      <c r="F1307" s="1" t="str">
        <f>IF(ISTEXT(D1307),RIGHT(D1307,5),TEXT(D1307,"mm/dd"))</f>
        <v>02/02</v>
      </c>
      <c r="G1307" s="1">
        <f>SUM(MID(E1307,1,1),MID(E1307,2,1),MID(E1307,3,1),MID(E1307,4,1),MID(F1307,1,1),MID(F1307,2,1),MID(F1307,4,1),MID(F1307,5,1))</f>
        <v>28</v>
      </c>
      <c r="H1307" s="45">
        <f>IF(MOD(G1307,9)=0,9,MOD(G1307,9))</f>
        <v>1</v>
      </c>
      <c r="I1307" s="45" t="str">
        <f>IFERROR(MID("日月火水木金土",WEEKDAY(D1307),1),"")</f>
        <v>水</v>
      </c>
      <c r="J1307" s="304" t="s">
        <v>3067</v>
      </c>
      <c r="K1307" s="202" t="str">
        <f>VLOOKUP(F1307,石と花メイン,3,FALSE)</f>
        <v>◇金剛石</v>
      </c>
      <c r="L1307" s="297" t="str">
        <f>VLOOKUP(F1307,石と花メイン,4,FALSE)</f>
        <v>木瓜</v>
      </c>
      <c r="M1307" s="393">
        <f>IF(OR(MONTH(F1307)&lt;7,AND(MONTH(F1307)=7,DAY(F1307)&lt;=25)),
MOD(SUM((E1307-1901)*365,259),260),
MOD(SUM((E1307-1900)*365,259),260))</f>
        <v>179</v>
      </c>
      <c r="N1307" s="390">
        <f>IF(AND(MONTH(F1307)=7,DAY(F1307)&gt;25),1,
ROUNDDOWN((SUM(VLOOKUP(MONTH(F1307),D暦変換用数値,2,FALSE),DAY(F1307))/28)+1,0))</f>
        <v>7</v>
      </c>
      <c r="O1307" s="205">
        <f>IF(AND(MONTH(F1307)=7,DAY(F1307)&gt;25),DAY(F1307)-25,
MOD((SUM(VLOOKUP(MONTH(F1307),D暦変換用数値,2,FALSE),DAY(F1307))),28)+1)</f>
        <v>24</v>
      </c>
      <c r="P1307" s="406">
        <f>IF(OR(MONTH(F1307)&lt;7,AND(MONTH(F1307)=7,DAY(F1307)&lt;=25)),
MOD(SUM((E1307-1901)*365,(N1307-1)*28,O1307,258),260),
MOD(SUM((E1307-1900)*365,(N1307-1)*28,O1307,258),260))</f>
        <v>110</v>
      </c>
      <c r="Q1307" s="375" t="str">
        <f>VLOOKUP(MOD(P1307,4),色,2,FALSE)</f>
        <v>白い</v>
      </c>
      <c r="R1307" s="293" t="str">
        <f>VLOOKUP(MOD(P1307,13),銀河の音,2,FALSE)</f>
        <v>律動の</v>
      </c>
      <c r="S1307" s="386" t="str">
        <f>VLOOKUP(MOD(P1307,20),太陽の紋章,2,FALSE)</f>
        <v>犬</v>
      </c>
      <c r="T1307" s="98" t="s">
        <v>3736</v>
      </c>
    </row>
    <row r="1308" spans="1:20" ht="13.5" customHeight="1">
      <c r="A1308" s="334" t="str">
        <f>VLOOKUP(MOD(E1308,10),十干,2,FALSE)</f>
        <v>丁</v>
      </c>
      <c r="B1308" s="331" t="str">
        <f>VLOOKUP(MOD(E1308,12),十二支,3,FALSE)</f>
        <v xml:space="preserve">04 地 </v>
      </c>
      <c r="C1308" s="332" t="str">
        <f>VLOOKUP(F1308,星座,3,TRUE)</f>
        <v xml:space="preserve">07 天 </v>
      </c>
      <c r="D1308" s="534">
        <v>28158</v>
      </c>
      <c r="E1308" s="131">
        <f>IFERROR(YEAR(D1308),LEFT(D1308,4))</f>
        <v>1977</v>
      </c>
      <c r="F1308" s="131" t="str">
        <f>IF(ISTEXT(D1308),RIGHT(D1308,5),TEXT(D1308,"mm/dd"))</f>
        <v>02/02</v>
      </c>
      <c r="G1308" s="131">
        <f>SUM(MID(E1308,1,1),MID(E1308,2,1),MID(E1308,3,1),MID(E1308,4,1),MID(F1308,1,1),MID(F1308,2,1),MID(F1308,4,1),MID(F1308,5,1))</f>
        <v>28</v>
      </c>
      <c r="H1308" s="131">
        <f>IF(MOD(G1308,9)=0,9,MOD(G1308,9))</f>
        <v>1</v>
      </c>
      <c r="I1308" s="131" t="str">
        <f>IFERROR(MID("日月火水木金土",WEEKDAY(D1308),1),"")</f>
        <v>水</v>
      </c>
      <c r="J1308" s="306" t="s">
        <v>8625</v>
      </c>
      <c r="K1308" s="335" t="str">
        <f>VLOOKUP(F1308,石と花メイン,3,FALSE)</f>
        <v>◇金剛石</v>
      </c>
      <c r="L1308" s="302" t="str">
        <f>VLOOKUP(F1308,石と花メイン,4,FALSE)</f>
        <v>木瓜</v>
      </c>
      <c r="M1308" s="396">
        <f>IF(OR(MONTH(F1308)&lt;7,AND(MONTH(F1308)=7,DAY(F1308)&lt;=25)),
MOD(SUM((E1308-1901)*365,259),260),
MOD(SUM((E1308-1900)*365,259),260))</f>
        <v>179</v>
      </c>
      <c r="N1308" s="335">
        <f>IF(AND(MONTH(F1308)=7,DAY(F1308)&gt;25),1,
ROUNDDOWN((SUM(VLOOKUP(MONTH(F1308),D暦変換用数値,2,FALSE),DAY(F1308))/28)+1,0))</f>
        <v>7</v>
      </c>
      <c r="O1308" s="132">
        <f>IF(AND(MONTH(F1308)=7,DAY(F1308)&gt;25),DAY(F1308)-25,
MOD((SUM(VLOOKUP(MONTH(F1308),D暦変換用数値,2,FALSE),DAY(F1308))),28)+1)</f>
        <v>24</v>
      </c>
      <c r="P1308" s="404">
        <f>IF(OR(MONTH(F1308)&lt;7,AND(MONTH(F1308)=7,DAY(F1308)&lt;=25)),
MOD(SUM((E1308-1901)*365,(N1308-1)*28,O1308,258),260),
MOD(SUM((E1308-1900)*365,(N1308-1)*28,O1308,258),260))</f>
        <v>110</v>
      </c>
      <c r="Q1308" s="376" t="str">
        <f>VLOOKUP(MOD(P1308,4),色,2,FALSE)</f>
        <v>白い</v>
      </c>
      <c r="R1308" s="333" t="str">
        <f>VLOOKUP(MOD(P1308,13),銀河の音,2,FALSE)</f>
        <v>律動の</v>
      </c>
      <c r="S1308" s="387" t="str">
        <f>VLOOKUP(MOD(P1308,20),太陽の紋章,2,FALSE)</f>
        <v>犬</v>
      </c>
      <c r="T1308" s="126"/>
    </row>
    <row r="1309" spans="1:20" ht="13.5" customHeight="1">
      <c r="A1309" s="50" t="str">
        <f>VLOOKUP(MOD(E1309,10),十干,2,FALSE)</f>
        <v>丁</v>
      </c>
      <c r="B1309" s="199" t="str">
        <f>VLOOKUP(MOD(E1309,12),十二支,3,FALSE)</f>
        <v xml:space="preserve">04 地 </v>
      </c>
      <c r="C1309" s="200" t="str">
        <f>VLOOKUP(F1309,星座,3,TRUE)</f>
        <v xml:space="preserve">07 天 </v>
      </c>
      <c r="D1309" s="531">
        <v>28165</v>
      </c>
      <c r="E1309" s="1">
        <f>IFERROR(YEAR(D1309),LEFT(D1309,4))</f>
        <v>1977</v>
      </c>
      <c r="F1309" s="1" t="str">
        <f>IF(ISTEXT(D1309),RIGHT(D1309,5),TEXT(D1309,"mm/dd"))</f>
        <v>02/09</v>
      </c>
      <c r="G1309" s="1">
        <f>SUM(MID(E1309,1,1),MID(E1309,2,1),MID(E1309,3,1),MID(E1309,4,1),MID(F1309,1,1),MID(F1309,2,1),MID(F1309,4,1),MID(F1309,5,1))</f>
        <v>35</v>
      </c>
      <c r="H1309" s="45">
        <f>IF(MOD(G1309,9)=0,9,MOD(G1309,9))</f>
        <v>8</v>
      </c>
      <c r="I1309" s="45" t="str">
        <f>IFERROR(MID("日月火水木金土",WEEKDAY(D1309),1),"")</f>
        <v>水</v>
      </c>
      <c r="J1309" s="304" t="s">
        <v>3068</v>
      </c>
      <c r="K1309" s="202" t="str">
        <f>VLOOKUP(F1309,石と花メイン,3,FALSE)</f>
        <v>◆柘榴石</v>
      </c>
      <c r="L1309" s="297" t="str">
        <f>VLOOKUP(F1309,石と花メイン,4,FALSE)</f>
        <v>銀梅花【マートル】</v>
      </c>
      <c r="M1309" s="393">
        <f>IF(OR(MONTH(F1309)&lt;7,AND(MONTH(F1309)=7,DAY(F1309)&lt;=25)),
MOD(SUM((E1309-1901)*365,259),260),
MOD(SUM((E1309-1900)*365,259),260))</f>
        <v>179</v>
      </c>
      <c r="N1309" s="390">
        <f>IF(AND(MONTH(F1309)=7,DAY(F1309)&gt;25),1,
ROUNDDOWN((SUM(VLOOKUP(MONTH(F1309),D暦変換用数値,2,FALSE),DAY(F1309))/28)+1,0))</f>
        <v>8</v>
      </c>
      <c r="O1309" s="205">
        <f>IF(AND(MONTH(F1309)=7,DAY(F1309)&gt;25),DAY(F1309)-25,
MOD((SUM(VLOOKUP(MONTH(F1309),D暦変換用数値,2,FALSE),DAY(F1309))),28)+1)</f>
        <v>3</v>
      </c>
      <c r="P1309" s="406">
        <f>IF(OR(MONTH(F1309)&lt;7,AND(MONTH(F1309)=7,DAY(F1309)&lt;=25)),
MOD(SUM((E1309-1901)*365,(N1309-1)*28,O1309,258),260),
MOD(SUM((E1309-1900)*365,(N1309-1)*28,O1309,258),260))</f>
        <v>117</v>
      </c>
      <c r="Q1309" s="372" t="str">
        <f>VLOOKUP(MOD(P1309,4),色,2,FALSE)</f>
        <v>赤い</v>
      </c>
      <c r="R1309" s="290" t="str">
        <f>VLOOKUP(MOD(P1309,13),銀河の音,2,FALSE)</f>
        <v>宇宙の</v>
      </c>
      <c r="S1309" s="383" t="str">
        <f>VLOOKUP(MOD(P1309,20),太陽の紋章,2,FALSE)</f>
        <v>地球</v>
      </c>
      <c r="T1309" s="98" t="s">
        <v>3736</v>
      </c>
    </row>
    <row r="1310" spans="1:20" ht="13.5" customHeight="1">
      <c r="A1310" s="282" t="str">
        <f>VLOOKUP(MOD(E1310,10),十干,2,FALSE)</f>
        <v>己</v>
      </c>
      <c r="B1310" s="283" t="str">
        <f>VLOOKUP(MOD(E1310,12),十二支,3,FALSE)</f>
        <v xml:space="preserve">04 地 </v>
      </c>
      <c r="C1310" s="284" t="str">
        <f>VLOOKUP(F1310,星座,3,TRUE)</f>
        <v xml:space="preserve">07 天 </v>
      </c>
      <c r="D1310" s="533">
        <v>32531</v>
      </c>
      <c r="E1310" s="83">
        <f>IFERROR(YEAR(D1310),LEFT(D1310,4))</f>
        <v>1989</v>
      </c>
      <c r="F1310" s="83" t="str">
        <f>IF(ISTEXT(D1310),RIGHT(D1310,5),TEXT(D1310,"mm/dd"))</f>
        <v>01/23</v>
      </c>
      <c r="G1310" s="83">
        <f>SUM(MID(E1310,1,1),MID(E1310,2,1),MID(E1310,3,1),MID(E1310,4,1),MID(F1310,1,1),MID(F1310,2,1),MID(F1310,4,1),MID(F1310,5,1))</f>
        <v>33</v>
      </c>
      <c r="H1310" s="83">
        <f>IF(MOD(G1310,9)=0,9,MOD(G1310,9))</f>
        <v>6</v>
      </c>
      <c r="I1310" s="83" t="str">
        <f>IFERROR(MID("日月火水木金土",WEEKDAY(D1310),1),"")</f>
        <v>月</v>
      </c>
      <c r="J1310" s="303" t="s">
        <v>1843</v>
      </c>
      <c r="K1310" s="87" t="str">
        <f>VLOOKUP(F1310,石と花メイン,3,FALSE)</f>
        <v>■紅玉髄</v>
      </c>
      <c r="L1310" s="296" t="str">
        <f>VLOOKUP(F1310,石と花メイン,4,FALSE)</f>
        <v>万両</v>
      </c>
      <c r="M1310" s="392">
        <f>IF(OR(MONTH(F1310)&lt;7,AND(MONTH(F1310)=7,DAY(F1310)&lt;=25)),
MOD(SUM((E1310-1901)*365,259),260),
MOD(SUM((E1310-1900)*365,259),260))</f>
        <v>139</v>
      </c>
      <c r="N1310" s="330">
        <f>IF(AND(MONTH(F1310)=7,DAY(F1310)&gt;25),1,
ROUNDDOWN((SUM(VLOOKUP(MONTH(F1310),D暦変換用数値,2,FALSE),DAY(F1310))/28)+1,0))</f>
        <v>7</v>
      </c>
      <c r="O1310" s="84">
        <f>IF(AND(MONTH(F1310)=7,DAY(F1310)&gt;25),DAY(F1310)-25,
MOD((SUM(VLOOKUP(MONTH(F1310),D暦変換用数値,2,FALSE),DAY(F1310))),28)+1)</f>
        <v>14</v>
      </c>
      <c r="P1310" s="405">
        <f>IF(OR(MONTH(F1310)&lt;7,AND(MONTH(F1310)=7,DAY(F1310)&lt;=25)),
MOD(SUM((E1310-1901)*365,(N1310-1)*28,O1310,258),260),
MOD(SUM((E1310-1900)*365,(N1310-1)*28,O1310,258),260))</f>
        <v>60</v>
      </c>
      <c r="Q1310" s="371" t="str">
        <f>VLOOKUP(MOD(P1310,4),色,2,FALSE)</f>
        <v>黄色い</v>
      </c>
      <c r="R1310" s="289" t="str">
        <f>VLOOKUP(MOD(P1310,13),銀河の音,2,FALSE)</f>
        <v>銀河の</v>
      </c>
      <c r="S1310" s="382" t="str">
        <f>VLOOKUP(MOD(P1310,20),太陽の紋章,2,FALSE)</f>
        <v>太陽</v>
      </c>
      <c r="T1310" s="95" t="s">
        <v>3377</v>
      </c>
    </row>
    <row r="1311" spans="1:20" ht="13.5" customHeight="1">
      <c r="A1311" s="282" t="str">
        <f>VLOOKUP(MOD(E1311,10),十干,2,FALSE)</f>
        <v>己</v>
      </c>
      <c r="B1311" s="283" t="str">
        <f>VLOOKUP(MOD(E1311,12),十二支,3,FALSE)</f>
        <v xml:space="preserve">04 地 </v>
      </c>
      <c r="C1311" s="284" t="str">
        <f>VLOOKUP(F1311,星座,3,TRUE)</f>
        <v xml:space="preserve">07 天 </v>
      </c>
      <c r="D1311" s="533">
        <v>32532</v>
      </c>
      <c r="E1311" s="83">
        <f>IFERROR(YEAR(D1311),LEFT(D1311,4))</f>
        <v>1989</v>
      </c>
      <c r="F1311" s="83" t="str">
        <f>IF(ISTEXT(D1311),RIGHT(D1311,5),TEXT(D1311,"mm/dd"))</f>
        <v>01/24</v>
      </c>
      <c r="G1311" s="83">
        <f>SUM(MID(E1311,1,1),MID(E1311,2,1),MID(E1311,3,1),MID(E1311,4,1),MID(F1311,1,1),MID(F1311,2,1),MID(F1311,4,1),MID(F1311,5,1))</f>
        <v>34</v>
      </c>
      <c r="H1311" s="83">
        <f>IF(MOD(G1311,9)=0,9,MOD(G1311,9))</f>
        <v>7</v>
      </c>
      <c r="I1311" s="83" t="str">
        <f>IFERROR(MID("日月火水木金土",WEEKDAY(D1311),1),"")</f>
        <v>火</v>
      </c>
      <c r="J1311" s="303" t="s">
        <v>1844</v>
      </c>
      <c r="K1311" s="87" t="str">
        <f>VLOOKUP(F1311,石と花メイン,3,FALSE)</f>
        <v>■砂金水晶</v>
      </c>
      <c r="L1311" s="296" t="str">
        <f>VLOOKUP(F1311,石と花メイン,4,FALSE)</f>
        <v>万年青【老母草】</v>
      </c>
      <c r="M1311" s="392">
        <f>IF(OR(MONTH(F1311)&lt;7,AND(MONTH(F1311)=7,DAY(F1311)&lt;=25)),
MOD(SUM((E1311-1901)*365,259),260),
MOD(SUM((E1311-1900)*365,259),260))</f>
        <v>139</v>
      </c>
      <c r="N1311" s="330">
        <f>IF(AND(MONTH(F1311)=7,DAY(F1311)&gt;25),1,
ROUNDDOWN((SUM(VLOOKUP(MONTH(F1311),D暦変換用数値,2,FALSE),DAY(F1311))/28)+1,0))</f>
        <v>7</v>
      </c>
      <c r="O1311" s="84">
        <f>IF(AND(MONTH(F1311)=7,DAY(F1311)&gt;25),DAY(F1311)-25,
MOD((SUM(VLOOKUP(MONTH(F1311),D暦変換用数値,2,FALSE),DAY(F1311))),28)+1)</f>
        <v>15</v>
      </c>
      <c r="P1311" s="405">
        <f>IF(OR(MONTH(F1311)&lt;7,AND(MONTH(F1311)=7,DAY(F1311)&lt;=25)),
MOD(SUM((E1311-1901)*365,(N1311-1)*28,O1311,258),260),
MOD(SUM((E1311-1900)*365,(N1311-1)*28,O1311,258),260))</f>
        <v>61</v>
      </c>
      <c r="Q1311" s="371" t="str">
        <f>VLOOKUP(MOD(P1311,4),色,2,FALSE)</f>
        <v>赤い</v>
      </c>
      <c r="R1311" s="289" t="str">
        <f>VLOOKUP(MOD(P1311,13),銀河の音,2,FALSE)</f>
        <v>太陽の</v>
      </c>
      <c r="S1311" s="382" t="str">
        <f>VLOOKUP(MOD(P1311,20),太陽の紋章,2,FALSE)</f>
        <v>竜</v>
      </c>
      <c r="T1311" s="92" t="s">
        <v>5723</v>
      </c>
    </row>
    <row r="1312" spans="1:20" ht="13.5" customHeight="1">
      <c r="A1312" s="76" t="str">
        <f>VLOOKUP(MOD(E1312,10),十干,2,FALSE)</f>
        <v>己</v>
      </c>
      <c r="B1312" s="199" t="str">
        <f>VLOOKUP(MOD(E1312,12),十二支,3,FALSE)</f>
        <v xml:space="preserve">04 地 </v>
      </c>
      <c r="C1312" s="200" t="str">
        <f>VLOOKUP(F1312,星座,3,TRUE)</f>
        <v xml:space="preserve">07 天 </v>
      </c>
      <c r="D1312" s="532">
        <v>32533</v>
      </c>
      <c r="E1312" s="77">
        <f>IFERROR(YEAR(D1312),LEFT(D1312,4))</f>
        <v>1989</v>
      </c>
      <c r="F1312" s="77" t="str">
        <f>IF(ISTEXT(D1312),RIGHT(D1312,5),TEXT(D1312,"mm/dd"))</f>
        <v>01/25</v>
      </c>
      <c r="G1312" s="77">
        <f>SUM(MID(E1312,1,1),MID(E1312,2,1),MID(E1312,3,1),MID(E1312,4,1),MID(F1312,1,1),MID(F1312,2,1),MID(F1312,4,1),MID(F1312,5,1))</f>
        <v>35</v>
      </c>
      <c r="H1312" s="77">
        <f>IF(MOD(G1312,9)=0,9,MOD(G1312,9))</f>
        <v>8</v>
      </c>
      <c r="I1312" s="77" t="str">
        <f>IFERROR(MID("日月火水木金土",WEEKDAY(D1312),1),"")</f>
        <v>水</v>
      </c>
      <c r="J1312" s="307" t="s">
        <v>6658</v>
      </c>
      <c r="K1312" s="203" t="str">
        <f>VLOOKUP(F1312,石と花メイン,3,FALSE)</f>
        <v>◆金緑石</v>
      </c>
      <c r="L1312" s="301" t="str">
        <f>VLOOKUP(F1312,石と花メイン,4,FALSE)</f>
        <v>セラスチウム【白耳菜草】</v>
      </c>
      <c r="M1312" s="398">
        <f>IF(OR(MONTH(F1312)&lt;7,AND(MONTH(F1312)=7,DAY(F1312)&lt;=25)),
MOD(SUM((E1312-1901)*365,259),260),
MOD(SUM((E1312-1900)*365,259),260))</f>
        <v>139</v>
      </c>
      <c r="N1312" s="203">
        <f>IF(AND(MONTH(F1312)=7,DAY(F1312)&gt;25),1,
ROUNDDOWN((SUM(VLOOKUP(MONTH(F1312),D暦変換用数値,2,FALSE),DAY(F1312))/28)+1,0))</f>
        <v>7</v>
      </c>
      <c r="O1312" s="78">
        <f>IF(AND(MONTH(F1312)=7,DAY(F1312)&gt;25),DAY(F1312)-25,
MOD((SUM(VLOOKUP(MONTH(F1312),D暦変換用数値,2,FALSE),DAY(F1312))),28)+1)</f>
        <v>16</v>
      </c>
      <c r="P1312" s="410">
        <f>IF(OR(MONTH(F1312)&lt;7,AND(MONTH(F1312)=7,DAY(F1312)&lt;=25)),
MOD(SUM((E1312-1901)*365,(N1312-1)*28,O1312,258),260),
MOD(SUM((E1312-1900)*365,(N1312-1)*28,O1312,258),260))</f>
        <v>62</v>
      </c>
      <c r="Q1312" s="375" t="str">
        <f>VLOOKUP(MOD(P1312,4),色,2,FALSE)</f>
        <v>白い</v>
      </c>
      <c r="R1312" s="293" t="str">
        <f>VLOOKUP(MOD(P1312,13),銀河の音,2,FALSE)</f>
        <v>惑星の</v>
      </c>
      <c r="S1312" s="386" t="str">
        <f>VLOOKUP(MOD(P1312,20),太陽の紋章,2,FALSE)</f>
        <v>風</v>
      </c>
      <c r="T1312" s="79"/>
    </row>
    <row r="1313" spans="1:20" ht="13.5" customHeight="1">
      <c r="A1313" s="282" t="str">
        <f>VLOOKUP(MOD(E1313,10),十干,2,FALSE)</f>
        <v>己</v>
      </c>
      <c r="B1313" s="283" t="str">
        <f>VLOOKUP(MOD(E1313,12),十二支,3,FALSE)</f>
        <v xml:space="preserve">04 地 </v>
      </c>
      <c r="C1313" s="284" t="str">
        <f>VLOOKUP(F1313,星座,3,TRUE)</f>
        <v xml:space="preserve">07 天 </v>
      </c>
      <c r="D1313" s="533">
        <v>32536</v>
      </c>
      <c r="E1313" s="83">
        <f>IFERROR(YEAR(D1313),LEFT(D1313,4))</f>
        <v>1989</v>
      </c>
      <c r="F1313" s="83" t="str">
        <f>IF(ISTEXT(D1313),RIGHT(D1313,5),TEXT(D1313,"mm/dd"))</f>
        <v>01/28</v>
      </c>
      <c r="G1313" s="83">
        <f>SUM(MID(E1313,1,1),MID(E1313,2,1),MID(E1313,3,1),MID(E1313,4,1),MID(F1313,1,1),MID(F1313,2,1),MID(F1313,4,1),MID(F1313,5,1))</f>
        <v>38</v>
      </c>
      <c r="H1313" s="83">
        <f>IF(MOD(G1313,9)=0,9,MOD(G1313,9))</f>
        <v>2</v>
      </c>
      <c r="I1313" s="83" t="str">
        <f>IFERROR(MID("日月火水木金土",WEEKDAY(D1313),1),"")</f>
        <v>土</v>
      </c>
      <c r="J1313" s="303" t="s">
        <v>1845</v>
      </c>
      <c r="K1313" s="87" t="str">
        <f>VLOOKUP(F1313,石と花メイン,3,FALSE)</f>
        <v>▲白金</v>
      </c>
      <c r="L1313" s="296" t="str">
        <f>VLOOKUP(F1313,石と花メイン,4,FALSE)</f>
        <v>片栗【堅香子】</v>
      </c>
      <c r="M1313" s="392">
        <f>IF(OR(MONTH(F1313)&lt;7,AND(MONTH(F1313)=7,DAY(F1313)&lt;=25)),
MOD(SUM((E1313-1901)*365,259),260),
MOD(SUM((E1313-1900)*365,259),260))</f>
        <v>139</v>
      </c>
      <c r="N1313" s="330">
        <f>IF(AND(MONTH(F1313)=7,DAY(F1313)&gt;25),1,
ROUNDDOWN((SUM(VLOOKUP(MONTH(F1313),D暦変換用数値,2,FALSE),DAY(F1313))/28)+1,0))</f>
        <v>7</v>
      </c>
      <c r="O1313" s="84">
        <f>IF(AND(MONTH(F1313)=7,DAY(F1313)&gt;25),DAY(F1313)-25,
MOD((SUM(VLOOKUP(MONTH(F1313),D暦変換用数値,2,FALSE),DAY(F1313))),28)+1)</f>
        <v>19</v>
      </c>
      <c r="P1313" s="405">
        <f>IF(OR(MONTH(F1313)&lt;7,AND(MONTH(F1313)=7,DAY(F1313)&lt;=25)),
MOD(SUM((E1313-1901)*365,(N1313-1)*28,O1313,258),260),
MOD(SUM((E1313-1900)*365,(N1313-1)*28,O1313,258),260))</f>
        <v>65</v>
      </c>
      <c r="Q1313" s="371" t="str">
        <f>VLOOKUP(MOD(P1313,4),色,2,FALSE)</f>
        <v>赤い</v>
      </c>
      <c r="R1313" s="289" t="str">
        <f>VLOOKUP(MOD(P1313,13),銀河の音,2,FALSE)</f>
        <v>宇宙の</v>
      </c>
      <c r="S1313" s="382" t="str">
        <f>VLOOKUP(MOD(P1313,20),太陽の紋章,2,FALSE)</f>
        <v>蛇</v>
      </c>
      <c r="T1313" s="95" t="s">
        <v>1396</v>
      </c>
    </row>
    <row r="1314" spans="1:20" ht="13.5" customHeight="1">
      <c r="A1314" s="282" t="str">
        <f>VLOOKUP(MOD(E1314,10),十干,2,FALSE)</f>
        <v>己</v>
      </c>
      <c r="B1314" s="283" t="str">
        <f>VLOOKUP(MOD(E1314,12),十二支,3,FALSE)</f>
        <v xml:space="preserve">04 地 </v>
      </c>
      <c r="C1314" s="284" t="str">
        <f>VLOOKUP(F1314,星座,3,TRUE)</f>
        <v xml:space="preserve">07 天 </v>
      </c>
      <c r="D1314" s="533">
        <v>32548</v>
      </c>
      <c r="E1314" s="83">
        <f>IFERROR(YEAR(D1314),LEFT(D1314,4))</f>
        <v>1989</v>
      </c>
      <c r="F1314" s="83" t="str">
        <f>IF(ISTEXT(D1314),RIGHT(D1314,5),TEXT(D1314,"mm/dd"))</f>
        <v>02/09</v>
      </c>
      <c r="G1314" s="83">
        <f>SUM(MID(E1314,1,1),MID(E1314,2,1),MID(E1314,3,1),MID(E1314,4,1),MID(F1314,1,1),MID(F1314,2,1),MID(F1314,4,1),MID(F1314,5,1))</f>
        <v>38</v>
      </c>
      <c r="H1314" s="83">
        <f>IF(MOD(G1314,9)=0,9,MOD(G1314,9))</f>
        <v>2</v>
      </c>
      <c r="I1314" s="83" t="str">
        <f>IFERROR(MID("日月火水木金土",WEEKDAY(D1314),1),"")</f>
        <v>木</v>
      </c>
      <c r="J1314" s="303" t="s">
        <v>4844</v>
      </c>
      <c r="K1314" s="87" t="str">
        <f>VLOOKUP(F1314,石と花メイン,3,FALSE)</f>
        <v>◆柘榴石</v>
      </c>
      <c r="L1314" s="296" t="str">
        <f>VLOOKUP(F1314,石と花メイン,4,FALSE)</f>
        <v>銀梅花【マートル】</v>
      </c>
      <c r="M1314" s="392">
        <f>IF(OR(MONTH(F1314)&lt;7,AND(MONTH(F1314)=7,DAY(F1314)&lt;=25)),
MOD(SUM((E1314-1901)*365,259),260),
MOD(SUM((E1314-1900)*365,259),260))</f>
        <v>139</v>
      </c>
      <c r="N1314" s="330">
        <f>IF(AND(MONTH(F1314)=7,DAY(F1314)&gt;25),1,
ROUNDDOWN((SUM(VLOOKUP(MONTH(F1314),D暦変換用数値,2,FALSE),DAY(F1314))/28)+1,0))</f>
        <v>8</v>
      </c>
      <c r="O1314" s="84">
        <f>IF(AND(MONTH(F1314)=7,DAY(F1314)&gt;25),DAY(F1314)-25,
MOD((SUM(VLOOKUP(MONTH(F1314),D暦変換用数値,2,FALSE),DAY(F1314))),28)+1)</f>
        <v>3</v>
      </c>
      <c r="P1314" s="405">
        <f>IF(OR(MONTH(F1314)&lt;7,AND(MONTH(F1314)=7,DAY(F1314)&lt;=25)),
MOD(SUM((E1314-1901)*365,(N1314-1)*28,O1314,258),260),
MOD(SUM((E1314-1900)*365,(N1314-1)*28,O1314,258),260))</f>
        <v>77</v>
      </c>
      <c r="Q1314" s="371" t="str">
        <f>VLOOKUP(MOD(P1314,4),色,2,FALSE)</f>
        <v>赤い</v>
      </c>
      <c r="R1314" s="289" t="str">
        <f>VLOOKUP(MOD(P1314,13),銀河の音,2,FALSE)</f>
        <v>水晶の</v>
      </c>
      <c r="S1314" s="382" t="str">
        <f>VLOOKUP(MOD(P1314,20),太陽の紋章,2,FALSE)</f>
        <v>地球</v>
      </c>
      <c r="T1314" s="102" t="s">
        <v>4450</v>
      </c>
    </row>
    <row r="1315" spans="1:20" ht="13.5" customHeight="1">
      <c r="A1315" s="49" t="str">
        <f>VLOOKUP(MOD(E1315,10),十干,2,FALSE)</f>
        <v>己</v>
      </c>
      <c r="B1315" s="199" t="str">
        <f>VLOOKUP(MOD(E1315,12),十二支,3,FALSE)</f>
        <v xml:space="preserve">04 地 </v>
      </c>
      <c r="C1315" s="200" t="str">
        <f>VLOOKUP(F1315,星座,3,TRUE)</f>
        <v xml:space="preserve">07 天 </v>
      </c>
      <c r="D1315" s="535">
        <v>32554</v>
      </c>
      <c r="E1315" s="45">
        <f>IFERROR(YEAR(D1315),LEFT(D1315,4))</f>
        <v>1989</v>
      </c>
      <c r="F1315" s="45" t="str">
        <f>IF(ISTEXT(D1315),RIGHT(D1315,5),TEXT(D1315,"mm/dd"))</f>
        <v>02/15</v>
      </c>
      <c r="G1315" s="45">
        <f>SUM(MID(E1315,1,1),MID(E1315,2,1),MID(E1315,3,1),MID(E1315,4,1),MID(F1315,1,1),MID(F1315,2,1),MID(F1315,4,1),MID(F1315,5,1))</f>
        <v>35</v>
      </c>
      <c r="H1315" s="45">
        <f>IF(MOD(G1315,9)=0,9,MOD(G1315,9))</f>
        <v>8</v>
      </c>
      <c r="I1315" s="45" t="str">
        <f>IFERROR(MID("日月火水木金土",WEEKDAY(D1315),1),"")</f>
        <v>水</v>
      </c>
      <c r="J1315" s="305" t="s">
        <v>1848</v>
      </c>
      <c r="K1315" s="203" t="str">
        <f>VLOOKUP(F1315,石と花メイン,3,FALSE)</f>
        <v>◇金剛石</v>
      </c>
      <c r="L1315" s="298" t="str">
        <f>VLOOKUP(F1315,石と花メイン,4,FALSE)</f>
        <v>三椏/三又</v>
      </c>
      <c r="M1315" s="394">
        <f>IF(OR(MONTH(F1315)&lt;7,AND(MONTH(F1315)=7,DAY(F1315)&lt;=25)),
MOD(SUM((E1315-1901)*365,259),260),
MOD(SUM((E1315-1900)*365,259),260))</f>
        <v>139</v>
      </c>
      <c r="N1315" s="391">
        <f>IF(AND(MONTH(F1315)=7,DAY(F1315)&gt;25),1,
ROUNDDOWN((SUM(VLOOKUP(MONTH(F1315),D暦変換用数値,2,FALSE),DAY(F1315))/28)+1,0))</f>
        <v>8</v>
      </c>
      <c r="O1315" s="46">
        <f>IF(AND(MONTH(F1315)=7,DAY(F1315)&gt;25),DAY(F1315)-25,
MOD((SUM(VLOOKUP(MONTH(F1315),D暦変換用数値,2,FALSE),DAY(F1315))),28)+1)</f>
        <v>9</v>
      </c>
      <c r="P1315" s="407">
        <f>IF(OR(MONTH(F1315)&lt;7,AND(MONTH(F1315)=7,DAY(F1315)&lt;=25)),
MOD(SUM((E1315-1901)*365,(N1315-1)*28,O1315,258),260),
MOD(SUM((E1315-1900)*365,(N1315-1)*28,O1315,258),260))</f>
        <v>83</v>
      </c>
      <c r="Q1315" s="374" t="str">
        <f>VLOOKUP(MOD(P1315,4),色,2,FALSE)</f>
        <v>青い</v>
      </c>
      <c r="R1315" s="292" t="str">
        <f>VLOOKUP(MOD(P1315,13),銀河の音,2,FALSE)</f>
        <v>倍音の</v>
      </c>
      <c r="S1315" s="385" t="str">
        <f>VLOOKUP(MOD(P1315,20),太陽の紋章,2,FALSE)</f>
        <v>夜</v>
      </c>
      <c r="T1315" s="110" t="s">
        <v>6761</v>
      </c>
    </row>
    <row r="1316" spans="1:20" ht="13.5" customHeight="1">
      <c r="A1316" s="286" t="str">
        <f>VLOOKUP(MOD(E1316,10),十干,2,FALSE)</f>
        <v>辛</v>
      </c>
      <c r="B1316" s="283" t="str">
        <f>VLOOKUP(MOD(E1316,12),十二支,3,FALSE)</f>
        <v xml:space="preserve">04 地 </v>
      </c>
      <c r="C1316" s="284" t="str">
        <f>VLOOKUP(F1316,星座,3,TRUE)</f>
        <v xml:space="preserve">07 天 </v>
      </c>
      <c r="D1316" s="530">
        <v>36911</v>
      </c>
      <c r="E1316" s="85">
        <f>IFERROR(YEAR(D1316),LEFT(D1316,4))</f>
        <v>2001</v>
      </c>
      <c r="F1316" s="85" t="str">
        <f>IF(ISTEXT(D1316),RIGHT(D1316,5),TEXT(D1316,"mm/dd"))</f>
        <v>01/20</v>
      </c>
      <c r="G1316" s="85">
        <f>SUM(MID(E1316,1,1),MID(E1316,2,1),MID(E1316,3,1),MID(E1316,4,1),MID(F1316,1,1),MID(F1316,2,1),MID(F1316,4,1),MID(F1316,5,1))</f>
        <v>6</v>
      </c>
      <c r="H1316" s="85">
        <f>IF(MOD(G1316,9)=0,9,MOD(G1316,9))</f>
        <v>6</v>
      </c>
      <c r="I1316" s="85" t="str">
        <f>IFERROR(MID("日月火水木金土",WEEKDAY(D1316),1),"")</f>
        <v>土</v>
      </c>
      <c r="J1316" s="308" t="s">
        <v>6939</v>
      </c>
      <c r="K1316" s="87" t="str">
        <f>VLOOKUP(F1316,石と花メイン,3,FALSE)</f>
        <v>◆紅玉</v>
      </c>
      <c r="L1316" s="300" t="str">
        <f>VLOOKUP(F1316,石と花メイン,4,FALSE)</f>
        <v>金鳳花【馬の足形】</v>
      </c>
      <c r="M1316" s="397">
        <f>IF(OR(MONTH(F1316)&lt;7,AND(MONTH(F1316)=7,DAY(F1316)&lt;=25)),
MOD(SUM((E1316-1901)*365,259),260),
MOD(SUM((E1316-1900)*365,259),260))</f>
        <v>99</v>
      </c>
      <c r="N1316" s="87">
        <f>IF(AND(MONTH(F1316)=7,DAY(F1316)&gt;25),1,
ROUNDDOWN((SUM(VLOOKUP(MONTH(F1316),D暦変換用数値,2,FALSE),DAY(F1316))/28)+1,0))</f>
        <v>7</v>
      </c>
      <c r="O1316" s="82">
        <f>IF(AND(MONTH(F1316)=7,DAY(F1316)&gt;25),DAY(F1316)-25,
MOD((SUM(VLOOKUP(MONTH(F1316),D暦変換用数値,2,FALSE),DAY(F1316))),28)+1)</f>
        <v>11</v>
      </c>
      <c r="P1316" s="409">
        <f>IF(OR(MONTH(F1316)&lt;7,AND(MONTH(F1316)=7,DAY(F1316)&lt;=25)),
MOD(SUM((E1316-1901)*365,(N1316-1)*28,O1316,258),260),
MOD(SUM((E1316-1900)*365,(N1316-1)*28,O1316,258),260))</f>
        <v>17</v>
      </c>
      <c r="Q1316" s="371" t="str">
        <f>VLOOKUP(MOD(P1316,4),色,2,FALSE)</f>
        <v>赤い</v>
      </c>
      <c r="R1316" s="289" t="str">
        <f>VLOOKUP(MOD(P1316,13),銀河の音,2,FALSE)</f>
        <v>自己存在の</v>
      </c>
      <c r="S1316" s="382" t="str">
        <f>VLOOKUP(MOD(P1316,20),太陽の紋章,2,FALSE)</f>
        <v>地球</v>
      </c>
      <c r="T1316" s="95" t="s">
        <v>6940</v>
      </c>
    </row>
    <row r="1317" spans="1:20" ht="13.5" customHeight="1">
      <c r="A1317" s="285" t="str">
        <f>VLOOKUP(MOD(E1317,10),十干,2,FALSE)</f>
        <v>癸</v>
      </c>
      <c r="B1317" s="283" t="str">
        <f>VLOOKUP(MOD(E1317,12),十二支,3,FALSE)</f>
        <v xml:space="preserve">04 地 </v>
      </c>
      <c r="C1317" s="284" t="str">
        <f>VLOOKUP(F1317,星座,3,TRUE)</f>
        <v xml:space="preserve">07 天 </v>
      </c>
      <c r="D1317" s="533">
        <v>41308</v>
      </c>
      <c r="E1317" s="83">
        <f>IFERROR(YEAR(D1317),LEFT(D1317,4))</f>
        <v>2013</v>
      </c>
      <c r="F1317" s="539" t="str">
        <f>IF(ISTEXT(D1317),RIGHT(D1317,5),TEXT(D1317,"mm/dd"))</f>
        <v>02/03</v>
      </c>
      <c r="G1317" s="83">
        <f>SUM(MID(E1317,1,1),MID(E1317,2,1),MID(E1317,3,1),MID(E1317,4,1),MID(F1317,1,1),MID(F1317,2,1),MID(F1317,4,1),MID(F1317,5,1))</f>
        <v>11</v>
      </c>
      <c r="H1317" s="83">
        <f>IF(MOD(G1317,9)=0,9,MOD(G1317,9))</f>
        <v>2</v>
      </c>
      <c r="I1317" s="83" t="str">
        <f>IFERROR(MID("日月火水木金土",WEEKDAY(D1317),1),"")</f>
        <v>日</v>
      </c>
      <c r="J1317" s="308" t="s">
        <v>8979</v>
      </c>
      <c r="K1317" s="330" t="str">
        <f>VLOOKUP(F1317,石と花メイン,3,FALSE)</f>
        <v>●天河石</v>
      </c>
      <c r="L1317" s="296" t="str">
        <f>VLOOKUP(F1317,石と花メイン,4,FALSE)</f>
        <v>柊【鬼の目突き】</v>
      </c>
      <c r="M1317" s="392">
        <f>IF(OR(MONTH(F1317)&lt;7,AND(MONTH(F1317)=7,DAY(F1317)&lt;=25)),
MOD(SUM((E1317-1901)*365,259),260),
MOD(SUM((E1317-1900)*365,259),260))</f>
        <v>59</v>
      </c>
      <c r="N1317" s="330">
        <f>IF(AND(MONTH(F1317)=7,DAY(F1317)&gt;25),1,
ROUNDDOWN((SUM(VLOOKUP(MONTH(F1317),D暦変換用数値,2,FALSE),DAY(F1317))/28)+1,0))</f>
        <v>7</v>
      </c>
      <c r="O1317" s="84">
        <f>IF(AND(MONTH(F1317)=7,DAY(F1317)&gt;25),DAY(F1317)-25,
MOD((SUM(VLOOKUP(MONTH(F1317),D暦変換用数値,2,FALSE),DAY(F1317))),28)+1)</f>
        <v>25</v>
      </c>
      <c r="P1317" s="405">
        <f>IF(OR(MONTH(F1317)&lt;7,AND(MONTH(F1317)=7,DAY(F1317)&lt;=25)),
MOD(SUM((E1317-1901)*365,(N1317-1)*28,O1317,258),260),
MOD(SUM((E1317-1900)*365,(N1317-1)*28,O1317,258),260))</f>
        <v>251</v>
      </c>
      <c r="Q1317" s="371" t="str">
        <f>VLOOKUP(MOD(P1317,4),色,2,FALSE)</f>
        <v>青い</v>
      </c>
      <c r="R1317" s="289" t="str">
        <f>VLOOKUP(MOD(P1317,13),銀河の音,2,FALSE)</f>
        <v>自己存在の</v>
      </c>
      <c r="S1317" s="382" t="str">
        <f>VLOOKUP(MOD(P1317,20),太陽の紋章,2,FALSE)</f>
        <v>猿</v>
      </c>
      <c r="T1317" s="338"/>
    </row>
    <row r="1318" spans="1:20" ht="13.5" customHeight="1">
      <c r="A1318" s="285" t="str">
        <f>VLOOKUP(MOD(E1318,10),十干,2,FALSE)</f>
        <v>癸</v>
      </c>
      <c r="B1318" s="283" t="str">
        <f>VLOOKUP(MOD(E1318,12),十二支,3,FALSE)</f>
        <v xml:space="preserve">04 地 </v>
      </c>
      <c r="C1318" s="284" t="str">
        <f>VLOOKUP(F1318,星座,3,TRUE)</f>
        <v xml:space="preserve">07 天 </v>
      </c>
      <c r="D1318" s="533">
        <v>41316</v>
      </c>
      <c r="E1318" s="83">
        <f>IFERROR(YEAR(D1318),LEFT(D1318,4))</f>
        <v>2013</v>
      </c>
      <c r="F1318" s="539" t="str">
        <f>IF(ISTEXT(D1318),RIGHT(D1318,5),TEXT(D1318,"mm/dd"))</f>
        <v>02/11</v>
      </c>
      <c r="G1318" s="83">
        <f>SUM(MID(E1318,1,1),MID(E1318,2,1),MID(E1318,3,1),MID(E1318,4,1),MID(F1318,1,1),MID(F1318,2,1),MID(F1318,4,1),MID(F1318,5,1))</f>
        <v>10</v>
      </c>
      <c r="H1318" s="83">
        <f>IF(MOD(G1318,9)=0,9,MOD(G1318,9))</f>
        <v>1</v>
      </c>
      <c r="I1318" s="83" t="str">
        <f>IFERROR(MID("日月火水木金土",WEEKDAY(D1318),1),"")</f>
        <v>月</v>
      </c>
      <c r="J1318" s="308" t="s">
        <v>8973</v>
      </c>
      <c r="K1318" s="330" t="str">
        <f>VLOOKUP(F1318,石と花メイン,3,FALSE)</f>
        <v>■赤縞瑪瑙</v>
      </c>
      <c r="L1318" s="296" t="str">
        <f>VLOOKUP(F1318,石と花メイン,4,FALSE)</f>
        <v>メリッサ【レモンバーム】</v>
      </c>
      <c r="M1318" s="392">
        <f>IF(OR(MONTH(F1318)&lt;7,AND(MONTH(F1318)=7,DAY(F1318)&lt;=25)),
MOD(SUM((E1318-1901)*365,259),260),
MOD(SUM((E1318-1900)*365,259),260))</f>
        <v>59</v>
      </c>
      <c r="N1318" s="330">
        <f>IF(AND(MONTH(F1318)=7,DAY(F1318)&gt;25),1,
ROUNDDOWN((SUM(VLOOKUP(MONTH(F1318),D暦変換用数値,2,FALSE),DAY(F1318))/28)+1,0))</f>
        <v>8</v>
      </c>
      <c r="O1318" s="84">
        <f>IF(AND(MONTH(F1318)=7,DAY(F1318)&gt;25),DAY(F1318)-25,
MOD((SUM(VLOOKUP(MONTH(F1318),D暦変換用数値,2,FALSE),DAY(F1318))),28)+1)</f>
        <v>5</v>
      </c>
      <c r="P1318" s="405">
        <f>IF(OR(MONTH(F1318)&lt;7,AND(MONTH(F1318)=7,DAY(F1318)&lt;=25)),
MOD(SUM((E1318-1901)*365,(N1318-1)*28,O1318,258),260),
MOD(SUM((E1318-1900)*365,(N1318-1)*28,O1318,258),260))</f>
        <v>259</v>
      </c>
      <c r="Q1318" s="371" t="str">
        <f>VLOOKUP(MOD(P1318,4),色,2,FALSE)</f>
        <v>青い</v>
      </c>
      <c r="R1318" s="289" t="str">
        <f>VLOOKUP(MOD(P1318,13),銀河の音,2,FALSE)</f>
        <v>水晶の</v>
      </c>
      <c r="S1318" s="382" t="str">
        <f>VLOOKUP(MOD(P1318,20),太陽の紋章,2,FALSE)</f>
        <v>嵐</v>
      </c>
      <c r="T1318" s="100" t="s">
        <v>8974</v>
      </c>
    </row>
    <row r="1319" spans="1:20" ht="13.5" customHeight="1">
      <c r="A1319" s="285" t="str">
        <f>VLOOKUP(MOD(E1319,10),十干,2,FALSE)</f>
        <v>癸</v>
      </c>
      <c r="B1319" s="283" t="str">
        <f>VLOOKUP(MOD(E1319,12),十二支,3,FALSE)</f>
        <v xml:space="preserve">04 地 </v>
      </c>
      <c r="C1319" s="284" t="str">
        <f>VLOOKUP(F1319,星座,3,TRUE)</f>
        <v xml:space="preserve">07 天 </v>
      </c>
      <c r="D1319" s="533">
        <v>41318</v>
      </c>
      <c r="E1319" s="83">
        <f>IFERROR(YEAR(D1319),LEFT(D1319,4))</f>
        <v>2013</v>
      </c>
      <c r="F1319" s="539" t="str">
        <f>IF(ISTEXT(D1319),RIGHT(D1319,5),TEXT(D1319,"mm/dd"))</f>
        <v>02/13</v>
      </c>
      <c r="G1319" s="83">
        <f>SUM(MID(E1319,1,1),MID(E1319,2,1),MID(E1319,3,1),MID(E1319,4,1),MID(F1319,1,1),MID(F1319,2,1),MID(F1319,4,1),MID(F1319,5,1))</f>
        <v>12</v>
      </c>
      <c r="H1319" s="83">
        <f>IF(MOD(G1319,9)=0,9,MOD(G1319,9))</f>
        <v>3</v>
      </c>
      <c r="I1319" s="83" t="str">
        <f>IFERROR(MID("日月火水木金土",WEEKDAY(D1319),1),"")</f>
        <v>水</v>
      </c>
      <c r="J1319" s="308" t="s">
        <v>8977</v>
      </c>
      <c r="K1319" s="330" t="str">
        <f>VLOOKUP(F1319,石と花メイン,3,FALSE)</f>
        <v>◆橄欖石</v>
      </c>
      <c r="L1319" s="296" t="str">
        <f>VLOOKUP(F1319,石と花メイン,4,FALSE)</f>
        <v>柳【風見草】</v>
      </c>
      <c r="M1319" s="392">
        <f>IF(OR(MONTH(F1319)&lt;7,AND(MONTH(F1319)=7,DAY(F1319)&lt;=25)),
MOD(SUM((E1319-1901)*365,259),260),
MOD(SUM((E1319-1900)*365,259),260))</f>
        <v>59</v>
      </c>
      <c r="N1319" s="330">
        <f>IF(AND(MONTH(F1319)=7,DAY(F1319)&gt;25),1,
ROUNDDOWN((SUM(VLOOKUP(MONTH(F1319),D暦変換用数値,2,FALSE),DAY(F1319))/28)+1,0))</f>
        <v>8</v>
      </c>
      <c r="O1319" s="84">
        <f>IF(AND(MONTH(F1319)=7,DAY(F1319)&gt;25),DAY(F1319)-25,
MOD((SUM(VLOOKUP(MONTH(F1319),D暦変換用数値,2,FALSE),DAY(F1319))),28)+1)</f>
        <v>7</v>
      </c>
      <c r="P1319" s="405">
        <f>IF(OR(MONTH(F1319)&lt;7,AND(MONTH(F1319)=7,DAY(F1319)&lt;=25)),
MOD(SUM((E1319-1901)*365,(N1319-1)*28,O1319,258),260),
MOD(SUM((E1319-1900)*365,(N1319-1)*28,O1319,258),260))</f>
        <v>1</v>
      </c>
      <c r="Q1319" s="371" t="str">
        <f>VLOOKUP(MOD(P1319,4),色,2,FALSE)</f>
        <v>赤い</v>
      </c>
      <c r="R1319" s="289" t="str">
        <f>VLOOKUP(MOD(P1319,13),銀河の音,2,FALSE)</f>
        <v>磁気の</v>
      </c>
      <c r="S1319" s="382" t="str">
        <f>VLOOKUP(MOD(P1319,20),太陽の紋章,2,FALSE)</f>
        <v>竜</v>
      </c>
      <c r="T1319" s="95" t="s">
        <v>8976</v>
      </c>
    </row>
    <row r="1320" spans="1:20" ht="13.5" customHeight="1">
      <c r="A1320" s="50" t="str">
        <f>VLOOKUP(MOD(E1320,10),十干,2,FALSE)</f>
        <v>丁</v>
      </c>
      <c r="B1320" s="199" t="str">
        <f>VLOOKUP(MOD(E1320,12),十二支,3,FALSE)</f>
        <v xml:space="preserve">04 地 </v>
      </c>
      <c r="C1320" s="200" t="str">
        <f>VLOOKUP(F1320,星座,3,TRUE)</f>
        <v xml:space="preserve">07 天 </v>
      </c>
      <c r="D1320" s="531" t="s">
        <v>1074</v>
      </c>
      <c r="E1320" s="1" t="str">
        <f>IFERROR(YEAR(D1320),LEFT(D1320,4))</f>
        <v>1797</v>
      </c>
      <c r="F1320" s="1" t="str">
        <f>IF(ISTEXT(D1320),RIGHT(D1320,5),TEXT(D1320,"mm/dd"))</f>
        <v>01/31</v>
      </c>
      <c r="G1320" s="1">
        <f>SUM(MID(E1320,1,1),MID(E1320,2,1),MID(E1320,3,1),MID(E1320,4,1),MID(F1320,1,1),MID(F1320,2,1),MID(F1320,4,1),MID(F1320,5,1))</f>
        <v>29</v>
      </c>
      <c r="H1320" s="45">
        <f>IF(MOD(G1320,9)=0,9,MOD(G1320,9))</f>
        <v>2</v>
      </c>
      <c r="I1320" s="45" t="str">
        <f>IFERROR(MID("日月火水木金土",WEEKDAY(D1320),1),"")</f>
        <v/>
      </c>
      <c r="J1320" s="304" t="s">
        <v>6335</v>
      </c>
      <c r="K1320" s="202" t="str">
        <f>VLOOKUP(F1320,石と花メイン,3,FALSE)</f>
        <v>●月長石</v>
      </c>
      <c r="L1320" s="297" t="str">
        <f>VLOOKUP(F1320,石と花メイン,4,FALSE)</f>
        <v>満作/万作</v>
      </c>
      <c r="M1320" s="393">
        <f>IF(OR(MONTH(F1320)&lt;7,AND(MONTH(F1320)=7,DAY(F1320)&lt;=25)),
MOD(SUM((E1320-1901)*365,259),260),
MOD(SUM((E1320-1900)*365,259),260))</f>
        <v>259</v>
      </c>
      <c r="N1320" s="390">
        <f>IF(AND(MONTH(F1320)=7,DAY(F1320)&gt;25),1,
ROUNDDOWN((SUM(VLOOKUP(MONTH(F1320),D暦変換用数値,2,FALSE),DAY(F1320))/28)+1,0))</f>
        <v>7</v>
      </c>
      <c r="O1320" s="205">
        <f>IF(AND(MONTH(F1320)=7,DAY(F1320)&gt;25),DAY(F1320)-25,
MOD((SUM(VLOOKUP(MONTH(F1320),D暦変換用数値,2,FALSE),DAY(F1320))),28)+1)</f>
        <v>22</v>
      </c>
      <c r="P1320" s="406">
        <f>IF(OR(MONTH(F1320)&lt;7,AND(MONTH(F1320)=7,DAY(F1320)&lt;=25)),
MOD(SUM((E1320-1901)*365,(N1320-1)*28,O1320,258),260),
MOD(SUM((E1320-1900)*365,(N1320-1)*28,O1320,258),260))</f>
        <v>188</v>
      </c>
      <c r="Q1320" s="373" t="str">
        <f>VLOOKUP(MOD(P1320,4),色,2,FALSE)</f>
        <v>黄色い</v>
      </c>
      <c r="R1320" s="291" t="str">
        <f>VLOOKUP(MOD(P1320,13),銀河の音,2,FALSE)</f>
        <v>律動の</v>
      </c>
      <c r="S1320" s="384" t="str">
        <f>VLOOKUP(MOD(P1320,20),太陽の紋章,2,FALSE)</f>
        <v>星</v>
      </c>
      <c r="T1320" s="103" t="s">
        <v>904</v>
      </c>
    </row>
    <row r="1321" spans="1:20" ht="13.5" customHeight="1">
      <c r="A1321" s="50" t="str">
        <f>VLOOKUP(MOD(E1321,10),十干,2,FALSE)</f>
        <v>己</v>
      </c>
      <c r="B1321" s="199" t="str">
        <f>VLOOKUP(MOD(E1321,12),十二支,3,FALSE)</f>
        <v xml:space="preserve">04 地 </v>
      </c>
      <c r="C1321" s="200" t="str">
        <f>VLOOKUP(F1321,星座,3,TRUE)</f>
        <v xml:space="preserve">07 天 </v>
      </c>
      <c r="D1321" s="531" t="s">
        <v>1075</v>
      </c>
      <c r="E1321" s="1" t="str">
        <f>IFERROR(YEAR(D1321),LEFT(D1321,4))</f>
        <v>1809</v>
      </c>
      <c r="F1321" s="1" t="str">
        <f>IF(ISTEXT(D1321),RIGHT(D1321,5),TEXT(D1321,"mm/dd"))</f>
        <v>02/03</v>
      </c>
      <c r="G1321" s="1">
        <f>SUM(MID(E1321,1,1),MID(E1321,2,1),MID(E1321,3,1),MID(E1321,4,1),MID(F1321,1,1),MID(F1321,2,1),MID(F1321,4,1),MID(F1321,5,1))</f>
        <v>23</v>
      </c>
      <c r="H1321" s="45">
        <f>IF(MOD(G1321,9)=0,9,MOD(G1321,9))</f>
        <v>5</v>
      </c>
      <c r="I1321" s="45" t="str">
        <f>IFERROR(MID("日月火水木金土",WEEKDAY(D1321),1),"")</f>
        <v/>
      </c>
      <c r="J1321" s="304" t="s">
        <v>1839</v>
      </c>
      <c r="K1321" s="202" t="str">
        <f>VLOOKUP(F1321,石と花メイン,3,FALSE)</f>
        <v>●天河石</v>
      </c>
      <c r="L1321" s="297" t="str">
        <f>VLOOKUP(F1321,石と花メイン,4,FALSE)</f>
        <v>柊【鬼の目突き】</v>
      </c>
      <c r="M1321" s="393">
        <f>IF(OR(MONTH(F1321)&lt;7,AND(MONTH(F1321)=7,DAY(F1321)&lt;=25)),
MOD(SUM((E1321-1901)*365,259),260),
MOD(SUM((E1321-1900)*365,259),260))</f>
        <v>219</v>
      </c>
      <c r="N1321" s="390">
        <f>IF(AND(MONTH(F1321)=7,DAY(F1321)&gt;25),1,
ROUNDDOWN((SUM(VLOOKUP(MONTH(F1321),D暦変換用数値,2,FALSE),DAY(F1321))/28)+1,0))</f>
        <v>7</v>
      </c>
      <c r="O1321" s="205">
        <f>IF(AND(MONTH(F1321)=7,DAY(F1321)&gt;25),DAY(F1321)-25,
MOD((SUM(VLOOKUP(MONTH(F1321),D暦変換用数値,2,FALSE),DAY(F1321))),28)+1)</f>
        <v>25</v>
      </c>
      <c r="P1321" s="406">
        <f>IF(OR(MONTH(F1321)&lt;7,AND(MONTH(F1321)=7,DAY(F1321)&lt;=25)),
MOD(SUM((E1321-1901)*365,(N1321-1)*28,O1321,258),260),
MOD(SUM((E1321-1900)*365,(N1321-1)*28,O1321,258),260))</f>
        <v>151</v>
      </c>
      <c r="Q1321" s="374" t="str">
        <f>VLOOKUP(MOD(P1321,4),色,2,FALSE)</f>
        <v>青い</v>
      </c>
      <c r="R1321" s="292" t="str">
        <f>VLOOKUP(MOD(P1321,13),銀河の音,2,FALSE)</f>
        <v>銀河の</v>
      </c>
      <c r="S1321" s="385" t="str">
        <f>VLOOKUP(MOD(P1321,20),太陽の紋章,2,FALSE)</f>
        <v>猿</v>
      </c>
      <c r="T1321" s="98" t="s">
        <v>3736</v>
      </c>
    </row>
    <row r="1322" spans="1:20" ht="13.5" customHeight="1">
      <c r="A1322" s="50" t="str">
        <f>VLOOKUP(MOD(E1322,10),十干,2,FALSE)</f>
        <v>己</v>
      </c>
      <c r="B1322" s="199" t="str">
        <f>VLOOKUP(MOD(E1322,12),十二支,3,FALSE)</f>
        <v xml:space="preserve">04 地 </v>
      </c>
      <c r="C1322" s="200" t="str">
        <f>VLOOKUP(F1322,星座,3,TRUE)</f>
        <v xml:space="preserve">07 天 </v>
      </c>
      <c r="D1322" s="531" t="s">
        <v>1076</v>
      </c>
      <c r="E1322" s="1" t="str">
        <f>IFERROR(YEAR(D1322),LEFT(D1322,4))</f>
        <v>1809</v>
      </c>
      <c r="F1322" s="1" t="str">
        <f>IF(ISTEXT(D1322),RIGHT(D1322,5),TEXT(D1322,"mm/dd"))</f>
        <v>02/12</v>
      </c>
      <c r="G1322" s="1">
        <f>SUM(MID(E1322,1,1),MID(E1322,2,1),MID(E1322,3,1),MID(E1322,4,1),MID(F1322,1,1),MID(F1322,2,1),MID(F1322,4,1),MID(F1322,5,1))</f>
        <v>23</v>
      </c>
      <c r="H1322" s="45">
        <f>IF(MOD(G1322,9)=0,9,MOD(G1322,9))</f>
        <v>5</v>
      </c>
      <c r="I1322" s="45" t="str">
        <f>IFERROR(MID("日月火水木金土",WEEKDAY(D1322),1),"")</f>
        <v/>
      </c>
      <c r="J1322" s="304" t="s">
        <v>6336</v>
      </c>
      <c r="K1322" s="202" t="str">
        <f>VLOOKUP(F1322,石と花メイン,3,FALSE)</f>
        <v>■紅玉髄</v>
      </c>
      <c r="L1322" s="297" t="str">
        <f>VLOOKUP(F1322,石と花メイン,4,FALSE)</f>
        <v>連翹【鼬草】</v>
      </c>
      <c r="M1322" s="393">
        <f>IF(OR(MONTH(F1322)&lt;7,AND(MONTH(F1322)=7,DAY(F1322)&lt;=25)),
MOD(SUM((E1322-1901)*365,259),260),
MOD(SUM((E1322-1900)*365,259),260))</f>
        <v>219</v>
      </c>
      <c r="N1322" s="390">
        <f>IF(AND(MONTH(F1322)=7,DAY(F1322)&gt;25),1,
ROUNDDOWN((SUM(VLOOKUP(MONTH(F1322),D暦変換用数値,2,FALSE),DAY(F1322))/28)+1,0))</f>
        <v>8</v>
      </c>
      <c r="O1322" s="205">
        <f>IF(AND(MONTH(F1322)=7,DAY(F1322)&gt;25),DAY(F1322)-25,
MOD((SUM(VLOOKUP(MONTH(F1322),D暦変換用数値,2,FALSE),DAY(F1322))),28)+1)</f>
        <v>6</v>
      </c>
      <c r="P1322" s="406">
        <f>IF(OR(MONTH(F1322)&lt;7,AND(MONTH(F1322)=7,DAY(F1322)&lt;=25)),
MOD(SUM((E1322-1901)*365,(N1322-1)*28,O1322,258),260),
MOD(SUM((E1322-1900)*365,(N1322-1)*28,O1322,258),260))</f>
        <v>160</v>
      </c>
      <c r="Q1322" s="373" t="str">
        <f>VLOOKUP(MOD(P1322,4),色,2,FALSE)</f>
        <v>黄色い</v>
      </c>
      <c r="R1322" s="291" t="str">
        <f>VLOOKUP(MOD(P1322,13),銀河の音,2,FALSE)</f>
        <v>自己存在の</v>
      </c>
      <c r="S1322" s="384" t="str">
        <f>VLOOKUP(MOD(P1322,20),太陽の紋章,2,FALSE)</f>
        <v>太陽</v>
      </c>
      <c r="T1322" s="99" t="s">
        <v>1077</v>
      </c>
    </row>
    <row r="1323" spans="1:20" ht="13.5" customHeight="1">
      <c r="A1323" s="50" t="str">
        <f>VLOOKUP(MOD(E1323,10),十干,2,FALSE)</f>
        <v>己</v>
      </c>
      <c r="B1323" s="199" t="str">
        <f>VLOOKUP(MOD(E1323,12),十二支,3,FALSE)</f>
        <v xml:space="preserve">04 地 </v>
      </c>
      <c r="C1323" s="200" t="str">
        <f>VLOOKUP(F1323,星座,3,TRUE)</f>
        <v xml:space="preserve">07 天 </v>
      </c>
      <c r="D1323" s="531" t="s">
        <v>1076</v>
      </c>
      <c r="E1323" s="1" t="str">
        <f>IFERROR(YEAR(D1323),LEFT(D1323,4))</f>
        <v>1809</v>
      </c>
      <c r="F1323" s="1" t="str">
        <f>IF(ISTEXT(D1323),RIGHT(D1323,5),TEXT(D1323,"mm/dd"))</f>
        <v>02/12</v>
      </c>
      <c r="G1323" s="1">
        <f>SUM(MID(E1323,1,1),MID(E1323,2,1),MID(E1323,3,1),MID(E1323,4,1),MID(F1323,1,1),MID(F1323,2,1),MID(F1323,4,1),MID(F1323,5,1))</f>
        <v>23</v>
      </c>
      <c r="H1323" s="45">
        <f>IF(MOD(G1323,9)=0,9,MOD(G1323,9))</f>
        <v>5</v>
      </c>
      <c r="I1323" s="45" t="str">
        <f>IFERROR(MID("日月火水木金土",WEEKDAY(D1323),1),"")</f>
        <v/>
      </c>
      <c r="J1323" s="304" t="s">
        <v>6337</v>
      </c>
      <c r="K1323" s="202" t="str">
        <f>VLOOKUP(F1323,石と花メイン,3,FALSE)</f>
        <v>■紅玉髄</v>
      </c>
      <c r="L1323" s="297" t="str">
        <f>VLOOKUP(F1323,石と花メイン,4,FALSE)</f>
        <v>連翹【鼬草】</v>
      </c>
      <c r="M1323" s="393">
        <f>IF(OR(MONTH(F1323)&lt;7,AND(MONTH(F1323)=7,DAY(F1323)&lt;=25)),
MOD(SUM((E1323-1901)*365,259),260),
MOD(SUM((E1323-1900)*365,259),260))</f>
        <v>219</v>
      </c>
      <c r="N1323" s="390">
        <f>IF(AND(MONTH(F1323)=7,DAY(F1323)&gt;25),1,
ROUNDDOWN((SUM(VLOOKUP(MONTH(F1323),D暦変換用数値,2,FALSE),DAY(F1323))/28)+1,0))</f>
        <v>8</v>
      </c>
      <c r="O1323" s="205">
        <f>IF(AND(MONTH(F1323)=7,DAY(F1323)&gt;25),DAY(F1323)-25,
MOD((SUM(VLOOKUP(MONTH(F1323),D暦変換用数値,2,FALSE),DAY(F1323))),28)+1)</f>
        <v>6</v>
      </c>
      <c r="P1323" s="406">
        <f>IF(OR(MONTH(F1323)&lt;7,AND(MONTH(F1323)=7,DAY(F1323)&lt;=25)),
MOD(SUM((E1323-1901)*365,(N1323-1)*28,O1323,258),260),
MOD(SUM((E1323-1900)*365,(N1323-1)*28,O1323,258),260))</f>
        <v>160</v>
      </c>
      <c r="Q1323" s="373" t="str">
        <f>VLOOKUP(MOD(P1323,4),色,2,FALSE)</f>
        <v>黄色い</v>
      </c>
      <c r="R1323" s="291" t="str">
        <f>VLOOKUP(MOD(P1323,13),銀河の音,2,FALSE)</f>
        <v>自己存在の</v>
      </c>
      <c r="S1323" s="384" t="str">
        <f>VLOOKUP(MOD(P1323,20),太陽の紋章,2,FALSE)</f>
        <v>太陽</v>
      </c>
      <c r="T1323" s="97" t="s">
        <v>1078</v>
      </c>
    </row>
    <row r="1324" spans="1:20" ht="13.5" customHeight="1">
      <c r="A1324" s="282" t="str">
        <f>VLOOKUP(MOD(E1324,10),十干,2,FALSE)</f>
        <v>辛</v>
      </c>
      <c r="B1324" s="283" t="str">
        <f>VLOOKUP(MOD(E1324,12),十二支,3,FALSE)</f>
        <v xml:space="preserve">04 地 </v>
      </c>
      <c r="C1324" s="284" t="str">
        <f>VLOOKUP(F1324,星座,3,TRUE)</f>
        <v xml:space="preserve">07 天 </v>
      </c>
      <c r="D1324" s="533" t="s">
        <v>8710</v>
      </c>
      <c r="E1324" s="83" t="str">
        <f>IFERROR(YEAR(D1324),LEFT(D1324,4))</f>
        <v>1881</v>
      </c>
      <c r="F1324" s="83" t="str">
        <f>IF(ISTEXT(D1324),RIGHT(D1324,5),TEXT(D1324,"mm/dd"))</f>
        <v>02/09</v>
      </c>
      <c r="G1324" s="83">
        <f>SUM(MID(E1324,1,1),MID(E1324,2,1),MID(E1324,3,1),MID(E1324,4,1),MID(F1324,1,1),MID(F1324,2,1),MID(F1324,4,1),MID(F1324,5,1))</f>
        <v>29</v>
      </c>
      <c r="H1324" s="83">
        <f>IF(MOD(G1324,9)=0,9,MOD(G1324,9))</f>
        <v>2</v>
      </c>
      <c r="I1324" s="83" t="str">
        <f>IFERROR(MID("日月火水木金土",WEEKDAY(D1324),1),"")</f>
        <v/>
      </c>
      <c r="J1324" s="303" t="s">
        <v>1840</v>
      </c>
      <c r="K1324" s="87" t="str">
        <f>VLOOKUP(F1324,石と花メイン,3,FALSE)</f>
        <v>◆柘榴石</v>
      </c>
      <c r="L1324" s="296" t="str">
        <f>VLOOKUP(F1324,石と花メイン,4,FALSE)</f>
        <v>銀梅花【マートル】</v>
      </c>
      <c r="M1324" s="392">
        <f>IF(OR(MONTH(F1324)&lt;7,AND(MONTH(F1324)=7,DAY(F1324)&lt;=25)),
MOD(SUM((E1324-1901)*365,259),260),
MOD(SUM((E1324-1900)*365,259),260))</f>
        <v>239</v>
      </c>
      <c r="N1324" s="330">
        <f>IF(AND(MONTH(F1324)=7,DAY(F1324)&gt;25),1,
ROUNDDOWN((SUM(VLOOKUP(MONTH(F1324),D暦変換用数値,2,FALSE),DAY(F1324))/28)+1,0))</f>
        <v>8</v>
      </c>
      <c r="O1324" s="84">
        <f>IF(AND(MONTH(F1324)=7,DAY(F1324)&gt;25),DAY(F1324)-25,
MOD((SUM(VLOOKUP(MONTH(F1324),D暦変換用数値,2,FALSE),DAY(F1324))),28)+1)</f>
        <v>3</v>
      </c>
      <c r="P1324" s="405">
        <f>IF(OR(MONTH(F1324)&lt;7,AND(MONTH(F1324)=7,DAY(F1324)&lt;=25)),
MOD(SUM((E1324-1901)*365,(N1324-1)*28,O1324,258),260),
MOD(SUM((E1324-1900)*365,(N1324-1)*28,O1324,258),260))</f>
        <v>177</v>
      </c>
      <c r="Q1324" s="371" t="str">
        <f>VLOOKUP(MOD(P1324,4),色,2,FALSE)</f>
        <v>赤い</v>
      </c>
      <c r="R1324" s="289" t="str">
        <f>VLOOKUP(MOD(P1324,13),銀河の音,2,FALSE)</f>
        <v>銀河の</v>
      </c>
      <c r="S1324" s="382" t="str">
        <f>VLOOKUP(MOD(P1324,20),太陽の紋章,2,FALSE)</f>
        <v>地球</v>
      </c>
      <c r="T1324" s="102" t="s">
        <v>1619</v>
      </c>
    </row>
    <row r="1325" spans="1:20" ht="13.5" customHeight="1">
      <c r="A1325" s="49" t="str">
        <f>VLOOKUP(MOD(E1325,10),十干,2,FALSE)</f>
        <v>乙</v>
      </c>
      <c r="B1325" s="199" t="str">
        <f>VLOOKUP(MOD(E1325,12),十二支,3,FALSE)</f>
        <v xml:space="preserve">04 地 </v>
      </c>
      <c r="C1325" s="200" t="str">
        <f>VLOOKUP(F1325,星座,3,TRUE)</f>
        <v xml:space="preserve">08 軍 </v>
      </c>
      <c r="D1325" s="535">
        <v>2100</v>
      </c>
      <c r="E1325" s="45">
        <f>IFERROR(YEAR(D1325),LEFT(D1325,4))</f>
        <v>1905</v>
      </c>
      <c r="F1325" s="45" t="str">
        <f>IF(ISTEXT(D1325),RIGHT(D1325,5),TEXT(D1325,"mm/dd"))</f>
        <v>09/30</v>
      </c>
      <c r="G1325" s="45">
        <f>SUM(MID(E1325,1,1),MID(E1325,2,1),MID(E1325,3,1),MID(E1325,4,1),MID(F1325,1,1),MID(F1325,2,1),MID(F1325,4,1),MID(F1325,5,1))</f>
        <v>27</v>
      </c>
      <c r="H1325" s="45">
        <f>IF(MOD(G1325,9)=0,9,MOD(G1325,9))</f>
        <v>9</v>
      </c>
      <c r="I1325" s="45" t="str">
        <f>IFERROR(MID("日月火水木金土",WEEKDAY(D1325),1),"")</f>
        <v>土</v>
      </c>
      <c r="J1325" s="305" t="s">
        <v>1863</v>
      </c>
      <c r="K1325" s="203" t="str">
        <f>VLOOKUP(F1325,石と花メイン,3,FALSE)</f>
        <v>○真珠</v>
      </c>
      <c r="L1325" s="298" t="str">
        <f>VLOOKUP(F1325,石と花メイン,4,FALSE)</f>
        <v>白粉花【夕化粧】</v>
      </c>
      <c r="M1325" s="394">
        <f>IF(OR(MONTH(F1325)&lt;7,AND(MONTH(F1325)=7,DAY(F1325)&lt;=25)),
MOD(SUM((E1325-1901)*365,259),260),
MOD(SUM((E1325-1900)*365,259),260))</f>
        <v>4</v>
      </c>
      <c r="N1325" s="391">
        <f>IF(AND(MONTH(F1325)=7,DAY(F1325)&gt;25),1,
ROUNDDOWN((SUM(VLOOKUP(MONTH(F1325),D暦変換用数値,2,FALSE),DAY(F1325))/28)+1,0))</f>
        <v>3</v>
      </c>
      <c r="O1325" s="46">
        <f>IF(AND(MONTH(F1325)=7,DAY(F1325)&gt;25),DAY(F1325)-25,
MOD((SUM(VLOOKUP(MONTH(F1325),D暦変換用数値,2,FALSE),DAY(F1325))),28)+1)</f>
        <v>11</v>
      </c>
      <c r="P1325" s="407">
        <f>IF(OR(MONTH(F1325)&lt;7,AND(MONTH(F1325)=7,DAY(F1325)&lt;=25)),
MOD(SUM((E1325-1901)*365,(N1325-1)*28,O1325,258),260),
MOD(SUM((E1325-1900)*365,(N1325-1)*28,O1325,258),260))</f>
        <v>70</v>
      </c>
      <c r="Q1325" s="375" t="str">
        <f>VLOOKUP(MOD(P1325,4),色,2,FALSE)</f>
        <v>白い</v>
      </c>
      <c r="R1325" s="293" t="str">
        <f>VLOOKUP(MOD(P1325,13),銀河の音,2,FALSE)</f>
        <v>倍音の</v>
      </c>
      <c r="S1325" s="386" t="str">
        <f>VLOOKUP(MOD(P1325,20),太陽の紋章,2,FALSE)</f>
        <v>犬</v>
      </c>
      <c r="T1325" s="104" t="s">
        <v>1865</v>
      </c>
    </row>
    <row r="1326" spans="1:20" ht="13.5" customHeight="1">
      <c r="A1326" s="282" t="str">
        <f>VLOOKUP(MOD(E1326,10),十干,2,FALSE)</f>
        <v>丁</v>
      </c>
      <c r="B1326" s="283" t="str">
        <f>VLOOKUP(MOD(E1326,12),十二支,3,FALSE)</f>
        <v xml:space="preserve">04 地 </v>
      </c>
      <c r="C1326" s="284" t="str">
        <f>VLOOKUP(F1326,星座,3,TRUE)</f>
        <v xml:space="preserve">08 軍 </v>
      </c>
      <c r="D1326" s="533">
        <v>6480</v>
      </c>
      <c r="E1326" s="83">
        <f>IFERROR(YEAR(D1326),LEFT(D1326,4))</f>
        <v>1917</v>
      </c>
      <c r="F1326" s="83" t="str">
        <f>IF(ISTEXT(D1326),RIGHT(D1326,5),TEXT(D1326,"mm/dd"))</f>
        <v>09/27</v>
      </c>
      <c r="G1326" s="83">
        <f>SUM(MID(E1326,1,1),MID(E1326,2,1),MID(E1326,3,1),MID(E1326,4,1),MID(F1326,1,1),MID(F1326,2,1),MID(F1326,4,1),MID(F1326,5,1))</f>
        <v>36</v>
      </c>
      <c r="H1326" s="83">
        <f>IF(MOD(G1326,9)=0,9,MOD(G1326,9))</f>
        <v>9</v>
      </c>
      <c r="I1326" s="83" t="str">
        <f>IFERROR(MID("日月火水木金土",WEEKDAY(D1326),1),"")</f>
        <v>木</v>
      </c>
      <c r="J1326" s="303" t="s">
        <v>4846</v>
      </c>
      <c r="K1326" s="87" t="str">
        <f>VLOOKUP(F1326,石と花メイン,3,FALSE)</f>
        <v>◇金剛石</v>
      </c>
      <c r="L1326" s="296" t="str">
        <f>VLOOKUP(F1326,石と花メイン,4,FALSE)</f>
        <v>コスモス【秋桜】</v>
      </c>
      <c r="M1326" s="392">
        <f>IF(OR(MONTH(F1326)&lt;7,AND(MONTH(F1326)=7,DAY(F1326)&lt;=25)),
MOD(SUM((E1326-1901)*365,259),260),
MOD(SUM((E1326-1900)*365,259),260))</f>
        <v>224</v>
      </c>
      <c r="N1326" s="330">
        <f>IF(AND(MONTH(F1326)=7,DAY(F1326)&gt;25),1,
ROUNDDOWN((SUM(VLOOKUP(MONTH(F1326),D暦変換用数値,2,FALSE),DAY(F1326))/28)+1,0))</f>
        <v>3</v>
      </c>
      <c r="O1326" s="84">
        <f>IF(AND(MONTH(F1326)=7,DAY(F1326)&gt;25),DAY(F1326)-25,
MOD((SUM(VLOOKUP(MONTH(F1326),D暦変換用数値,2,FALSE),DAY(F1326))),28)+1)</f>
        <v>8</v>
      </c>
      <c r="P1326" s="405">
        <f>IF(OR(MONTH(F1326)&lt;7,AND(MONTH(F1326)=7,DAY(F1326)&lt;=25)),
MOD(SUM((E1326-1901)*365,(N1326-1)*28,O1326,258),260),
MOD(SUM((E1326-1900)*365,(N1326-1)*28,O1326,258),260))</f>
        <v>27</v>
      </c>
      <c r="Q1326" s="371" t="str">
        <f>VLOOKUP(MOD(P1326,4),色,2,FALSE)</f>
        <v>青い</v>
      </c>
      <c r="R1326" s="289" t="str">
        <f>VLOOKUP(MOD(P1326,13),銀河の音,2,FALSE)</f>
        <v>磁気の</v>
      </c>
      <c r="S1326" s="382" t="str">
        <f>VLOOKUP(MOD(P1326,20),太陽の紋章,2,FALSE)</f>
        <v>手</v>
      </c>
      <c r="T1326" s="95" t="s">
        <v>4564</v>
      </c>
    </row>
    <row r="1327" spans="1:20" ht="13.5" customHeight="1">
      <c r="A1327" s="50" t="str">
        <f>VLOOKUP(MOD(E1327,10),十干,2,FALSE)</f>
        <v>丁</v>
      </c>
      <c r="B1327" s="199" t="str">
        <f>VLOOKUP(MOD(E1327,12),十二支,3,FALSE)</f>
        <v xml:space="preserve">04 地 </v>
      </c>
      <c r="C1327" s="200" t="str">
        <f>VLOOKUP(F1327,星座,3,TRUE)</f>
        <v xml:space="preserve">08 軍 </v>
      </c>
      <c r="D1327" s="531">
        <v>6493</v>
      </c>
      <c r="E1327" s="1">
        <f>IFERROR(YEAR(D1327),LEFT(D1327,4))</f>
        <v>1917</v>
      </c>
      <c r="F1327" s="1" t="str">
        <f>IF(ISTEXT(D1327),RIGHT(D1327,5),TEXT(D1327,"mm/dd"))</f>
        <v>10/10</v>
      </c>
      <c r="G1327" s="1">
        <f>SUM(MID(E1327,1,1),MID(E1327,2,1),MID(E1327,3,1),MID(E1327,4,1),MID(F1327,1,1),MID(F1327,2,1),MID(F1327,4,1),MID(F1327,5,1))</f>
        <v>20</v>
      </c>
      <c r="H1327" s="45">
        <f>IF(MOD(G1327,9)=0,9,MOD(G1327,9))</f>
        <v>2</v>
      </c>
      <c r="I1327" s="45" t="str">
        <f>IFERROR(MID("日月火水木金土",WEEKDAY(D1327),1),"")</f>
        <v>水</v>
      </c>
      <c r="J1327" s="304" t="s">
        <v>3073</v>
      </c>
      <c r="K1327" s="202" t="str">
        <f>VLOOKUP(F1327,石と花メイン,3,FALSE)</f>
        <v>■黒縞瑪瑙</v>
      </c>
      <c r="L1327" s="297" t="str">
        <f>VLOOKUP(F1327,石と花メイン,4,FALSE)</f>
        <v>数珠玉【唐麦】</v>
      </c>
      <c r="M1327" s="393">
        <f>IF(OR(MONTH(F1327)&lt;7,AND(MONTH(F1327)=7,DAY(F1327)&lt;=25)),
MOD(SUM((E1327-1901)*365,259),260),
MOD(SUM((E1327-1900)*365,259),260))</f>
        <v>224</v>
      </c>
      <c r="N1327" s="390">
        <f>IF(AND(MONTH(F1327)=7,DAY(F1327)&gt;25),1,
ROUNDDOWN((SUM(VLOOKUP(MONTH(F1327),D暦変換用数値,2,FALSE),DAY(F1327))/28)+1,0))</f>
        <v>3</v>
      </c>
      <c r="O1327" s="205">
        <f>IF(AND(MONTH(F1327)=7,DAY(F1327)&gt;25),DAY(F1327)-25,
MOD((SUM(VLOOKUP(MONTH(F1327),D暦変換用数値,2,FALSE),DAY(F1327))),28)+1)</f>
        <v>21</v>
      </c>
      <c r="P1327" s="406">
        <f>IF(OR(MONTH(F1327)&lt;7,AND(MONTH(F1327)=7,DAY(F1327)&lt;=25)),
MOD(SUM((E1327-1901)*365,(N1327-1)*28,O1327,258),260),
MOD(SUM((E1327-1900)*365,(N1327-1)*28,O1327,258),260))</f>
        <v>40</v>
      </c>
      <c r="Q1327" s="373" t="str">
        <f>VLOOKUP(MOD(P1327,4),色,2,FALSE)</f>
        <v>黄色い</v>
      </c>
      <c r="R1327" s="291" t="str">
        <f>VLOOKUP(MOD(P1327,13),銀河の音,2,FALSE)</f>
        <v>磁気の</v>
      </c>
      <c r="S1327" s="384" t="str">
        <f>VLOOKUP(MOD(P1327,20),太陽の紋章,2,FALSE)</f>
        <v>太陽</v>
      </c>
      <c r="T1327" s="97" t="s">
        <v>380</v>
      </c>
    </row>
    <row r="1328" spans="1:20" ht="13.5" customHeight="1">
      <c r="A1328" s="76" t="str">
        <f>VLOOKUP(MOD(E1328,10),十干,2,FALSE)</f>
        <v>丁</v>
      </c>
      <c r="B1328" s="199" t="str">
        <f>VLOOKUP(MOD(E1328,12),十二支,3,FALSE)</f>
        <v xml:space="preserve">04 地 </v>
      </c>
      <c r="C1328" s="200" t="str">
        <f>VLOOKUP(F1328,星座,3,TRUE)</f>
        <v xml:space="preserve">08 軍 </v>
      </c>
      <c r="D1328" s="534">
        <v>6497</v>
      </c>
      <c r="E1328" s="116">
        <f>IFERROR(YEAR(D1328),LEFT(D1328,4))</f>
        <v>1917</v>
      </c>
      <c r="F1328" s="116" t="str">
        <f>IF(ISTEXT(D1328),RIGHT(D1328,5),TEXT(D1328,"mm/dd"))</f>
        <v>10/14</v>
      </c>
      <c r="G1328" s="116">
        <f>SUM(MID(E1328,1,1),MID(E1328,2,1),MID(E1328,3,1),MID(E1328,4,1),MID(F1328,1,1),MID(F1328,2,1),MID(F1328,4,1),MID(F1328,5,1))</f>
        <v>24</v>
      </c>
      <c r="H1328" s="116">
        <f>IF(MOD(G1328,9)=0,9,MOD(G1328,9))</f>
        <v>6</v>
      </c>
      <c r="I1328" s="116" t="str">
        <f>IFERROR(MID("日月火水木金土",WEEKDAY(D1328),1),"")</f>
        <v>日</v>
      </c>
      <c r="J1328" s="306" t="s">
        <v>7577</v>
      </c>
      <c r="K1328" s="203" t="str">
        <f>VLOOKUP(F1328,石と花メイン,3,FALSE)</f>
        <v>■紫水晶</v>
      </c>
      <c r="L1328" s="299" t="str">
        <f>VLOOKUP(F1328,石と花メイン,4,FALSE)</f>
        <v>菊【齢草】</v>
      </c>
      <c r="M1328" s="395">
        <f>IF(OR(MONTH(F1328)&lt;7,AND(MONTH(F1328)=7,DAY(F1328)&lt;=25)),
MOD(SUM((E1328-1901)*365,259),260),
MOD(SUM((E1328-1900)*365,259),260))</f>
        <v>224</v>
      </c>
      <c r="N1328" s="121">
        <f>IF(AND(MONTH(F1328)=7,DAY(F1328)&gt;25),1,
ROUNDDOWN((SUM(VLOOKUP(MONTH(F1328),D暦変換用数値,2,FALSE),DAY(F1328))/28)+1,0))</f>
        <v>3</v>
      </c>
      <c r="O1328" s="117">
        <f>IF(AND(MONTH(F1328)=7,DAY(F1328)&gt;25),DAY(F1328)-25,
MOD((SUM(VLOOKUP(MONTH(F1328),D暦変換用数値,2,FALSE),DAY(F1328))),28)+1)</f>
        <v>25</v>
      </c>
      <c r="P1328" s="408">
        <f>IF(OR(MONTH(F1328)&lt;7,AND(MONTH(F1328)=7,DAY(F1328)&lt;=25)),
MOD(SUM((E1328-1901)*365,(N1328-1)*28,O1328,258),260),
MOD(SUM((E1328-1900)*365,(N1328-1)*28,O1328,258),260))</f>
        <v>44</v>
      </c>
      <c r="Q1328" s="373" t="str">
        <f>VLOOKUP(MOD(P1328,4),色,2,FALSE)</f>
        <v>黄色い</v>
      </c>
      <c r="R1328" s="291" t="str">
        <f>VLOOKUP(MOD(P1328,13),銀河の音,2,FALSE)</f>
        <v>倍音の</v>
      </c>
      <c r="S1328" s="384" t="str">
        <f>VLOOKUP(MOD(P1328,20),太陽の紋章,2,FALSE)</f>
        <v>種</v>
      </c>
      <c r="T1328" s="118"/>
    </row>
    <row r="1329" spans="1:20" ht="13.5" customHeight="1">
      <c r="A1329" s="285" t="str">
        <f>VLOOKUP(MOD(E1329,10),十干,2,FALSE)</f>
        <v>丁</v>
      </c>
      <c r="B1329" s="283" t="str">
        <f>VLOOKUP(MOD(E1329,12),十二支,3,FALSE)</f>
        <v xml:space="preserve">04 地 </v>
      </c>
      <c r="C1329" s="284" t="str">
        <f>VLOOKUP(F1329,星座,3,TRUE)</f>
        <v xml:space="preserve">08 軍 </v>
      </c>
      <c r="D1329" s="533">
        <v>6498</v>
      </c>
      <c r="E1329" s="83">
        <f>IFERROR(YEAR(D1329),LEFT(D1329,4))</f>
        <v>1917</v>
      </c>
      <c r="F1329" s="83" t="str">
        <f>IF(ISTEXT(D1329),RIGHT(D1329,5),TEXT(D1329,"mm/dd"))</f>
        <v>10/15</v>
      </c>
      <c r="G1329" s="83">
        <f>SUM(MID(E1329,1,1),MID(E1329,2,1),MID(E1329,3,1),MID(E1329,4,1),MID(F1329,1,1),MID(F1329,2,1),MID(F1329,4,1),MID(F1329,5,1))</f>
        <v>25</v>
      </c>
      <c r="H1329" s="83">
        <f>IF(MOD(G1329,9)=0,9,MOD(G1329,9))</f>
        <v>7</v>
      </c>
      <c r="I1329" s="83" t="str">
        <f>IFERROR(MID("日月火水木金土",WEEKDAY(D1329),1),"")</f>
        <v>月</v>
      </c>
      <c r="J1329" s="303" t="s">
        <v>5508</v>
      </c>
      <c r="K1329" s="87" t="str">
        <f>VLOOKUP(F1329,石と花メイン,3,FALSE)</f>
        <v>○真珠</v>
      </c>
      <c r="L1329" s="296" t="str">
        <f>VLOOKUP(F1329,石と花メイン,4,FALSE)</f>
        <v>秋明菊【貴船菊】</v>
      </c>
      <c r="M1329" s="392">
        <f>IF(OR(MONTH(F1329)&lt;7,AND(MONTH(F1329)=7,DAY(F1329)&lt;=25)),
MOD(SUM((E1329-1901)*365,259),260),
MOD(SUM((E1329-1900)*365,259),260))</f>
        <v>224</v>
      </c>
      <c r="N1329" s="330">
        <f>IF(AND(MONTH(F1329)=7,DAY(F1329)&gt;25),1,
ROUNDDOWN((SUM(VLOOKUP(MONTH(F1329),D暦変換用数値,2,FALSE),DAY(F1329))/28)+1,0))</f>
        <v>3</v>
      </c>
      <c r="O1329" s="84">
        <f>IF(AND(MONTH(F1329)=7,DAY(F1329)&gt;25),DAY(F1329)-25,
MOD((SUM(VLOOKUP(MONTH(F1329),D暦変換用数値,2,FALSE),DAY(F1329))),28)+1)</f>
        <v>26</v>
      </c>
      <c r="P1329" s="405">
        <f>IF(OR(MONTH(F1329)&lt;7,AND(MONTH(F1329)=7,DAY(F1329)&lt;=25)),
MOD(SUM((E1329-1901)*365,(N1329-1)*28,O1329,258),260),
MOD(SUM((E1329-1900)*365,(N1329-1)*28,O1329,258),260))</f>
        <v>45</v>
      </c>
      <c r="Q1329" s="371" t="str">
        <f>VLOOKUP(MOD(P1329,4),色,2,FALSE)</f>
        <v>赤い</v>
      </c>
      <c r="R1329" s="289" t="str">
        <f>VLOOKUP(MOD(P1329,13),銀河の音,2,FALSE)</f>
        <v>律動の</v>
      </c>
      <c r="S1329" s="382" t="str">
        <f>VLOOKUP(MOD(P1329,20),太陽の紋章,2,FALSE)</f>
        <v>蛇</v>
      </c>
      <c r="T1329" s="91"/>
    </row>
    <row r="1330" spans="1:20" ht="13.5" customHeight="1">
      <c r="A1330" s="50" t="str">
        <f>VLOOKUP(MOD(E1330,10),十干,2,FALSE)</f>
        <v>辛</v>
      </c>
      <c r="B1330" s="199" t="str">
        <f>VLOOKUP(MOD(E1330,12),十二支,3,FALSE)</f>
        <v xml:space="preserve">04 地 </v>
      </c>
      <c r="C1330" s="200" t="str">
        <f>VLOOKUP(F1330,星座,3,TRUE)</f>
        <v xml:space="preserve">08 軍 </v>
      </c>
      <c r="D1330" s="531">
        <v>15248</v>
      </c>
      <c r="E1330" s="1">
        <f>IFERROR(YEAR(D1330),LEFT(D1330,4))</f>
        <v>1941</v>
      </c>
      <c r="F1330" s="1" t="str">
        <f>IF(ISTEXT(D1330),RIGHT(D1330,5),TEXT(D1330,"mm/dd"))</f>
        <v>09/29</v>
      </c>
      <c r="G1330" s="1">
        <f>SUM(MID(E1330,1,1),MID(E1330,2,1),MID(E1330,3,1),MID(E1330,4,1),MID(F1330,1,1),MID(F1330,2,1),MID(F1330,4,1),MID(F1330,5,1))</f>
        <v>35</v>
      </c>
      <c r="H1330" s="45">
        <f>IF(MOD(G1330,9)=0,9,MOD(G1330,9))</f>
        <v>8</v>
      </c>
      <c r="I1330" s="45" t="str">
        <f>IFERROR(MID("日月火水木金土",WEEKDAY(D1330),1),"")</f>
        <v>月</v>
      </c>
      <c r="J1330" s="304" t="s">
        <v>5112</v>
      </c>
      <c r="K1330" s="202" t="str">
        <f>VLOOKUP(F1330,石と花メイン,3,FALSE)</f>
        <v>◆青玉</v>
      </c>
      <c r="L1330" s="297" t="str">
        <f>VLOOKUP(F1330,石と花メイン,4,FALSE)</f>
        <v>アスター【蝦夷菊】</v>
      </c>
      <c r="M1330" s="393">
        <f>IF(OR(MONTH(F1330)&lt;7,AND(MONTH(F1330)=7,DAY(F1330)&lt;=25)),
MOD(SUM((E1330-1901)*365,259),260),
MOD(SUM((E1330-1900)*365,259),260))</f>
        <v>144</v>
      </c>
      <c r="N1330" s="390">
        <f>IF(AND(MONTH(F1330)=7,DAY(F1330)&gt;25),1,
ROUNDDOWN((SUM(VLOOKUP(MONTH(F1330),D暦変換用数値,2,FALSE),DAY(F1330))/28)+1,0))</f>
        <v>3</v>
      </c>
      <c r="O1330" s="205">
        <f>IF(AND(MONTH(F1330)=7,DAY(F1330)&gt;25),DAY(F1330)-25,
MOD((SUM(VLOOKUP(MONTH(F1330),D暦変換用数値,2,FALSE),DAY(F1330))),28)+1)</f>
        <v>10</v>
      </c>
      <c r="P1330" s="406">
        <f>IF(OR(MONTH(F1330)&lt;7,AND(MONTH(F1330)=7,DAY(F1330)&lt;=25)),
MOD(SUM((E1330-1901)*365,(N1330-1)*28,O1330,258),260),
MOD(SUM((E1330-1900)*365,(N1330-1)*28,O1330,258),260))</f>
        <v>209</v>
      </c>
      <c r="Q1330" s="372" t="str">
        <f>VLOOKUP(MOD(P1330,4),色,2,FALSE)</f>
        <v>赤い</v>
      </c>
      <c r="R1330" s="290" t="str">
        <f>VLOOKUP(MOD(P1330,13),銀河の音,2,FALSE)</f>
        <v>磁気の</v>
      </c>
      <c r="S1330" s="383" t="str">
        <f>VLOOKUP(MOD(P1330,20),太陽の紋章,2,FALSE)</f>
        <v>月</v>
      </c>
      <c r="T1330" s="93" t="s">
        <v>5724</v>
      </c>
    </row>
    <row r="1331" spans="1:20" ht="13.5" customHeight="1">
      <c r="A1331" s="334" t="str">
        <f>VLOOKUP(MOD(E1331,10),十干,2,FALSE)</f>
        <v>辛</v>
      </c>
      <c r="B1331" s="331" t="str">
        <f>VLOOKUP(MOD(E1331,12),十二支,3,FALSE)</f>
        <v xml:space="preserve">04 地 </v>
      </c>
      <c r="C1331" s="332" t="str">
        <f>VLOOKUP(F1331,星座,3,TRUE)</f>
        <v xml:space="preserve">08 軍 </v>
      </c>
      <c r="D1331" s="540">
        <v>15255</v>
      </c>
      <c r="E1331" s="131">
        <f>IFERROR(YEAR(D1331),LEFT(D1331,4))</f>
        <v>1941</v>
      </c>
      <c r="F1331" s="538" t="str">
        <f>IF(ISTEXT(D1331),RIGHT(D1331,5),TEXT(D1331,"mm/dd"))</f>
        <v>10/06</v>
      </c>
      <c r="G1331" s="131">
        <f>SUM(MID(E1331,1,1),MID(E1331,2,1),MID(E1331,3,1),MID(E1331,4,1),MID(F1331,1,1),MID(F1331,2,1),MID(F1331,4,1),MID(F1331,5,1))</f>
        <v>22</v>
      </c>
      <c r="H1331" s="131">
        <f>IF(MOD(G1331,9)=0,9,MOD(G1331,9))</f>
        <v>4</v>
      </c>
      <c r="I1331" s="131" t="str">
        <f>IFERROR(MID("日月火水木金土",WEEKDAY(D1331),1),"")</f>
        <v>月</v>
      </c>
      <c r="J1331" s="306" t="s">
        <v>9117</v>
      </c>
      <c r="K1331" s="335" t="str">
        <f>VLOOKUP(F1331,石と花メイン,3,FALSE)</f>
        <v>◆紅玉</v>
      </c>
      <c r="L1331" s="302" t="str">
        <f>VLOOKUP(F1331,石と花メイン,4,FALSE)</f>
        <v>梅擬</v>
      </c>
      <c r="M1331" s="396">
        <f>IF(OR(MONTH(F1331)&lt;7,AND(MONTH(F1331)=7,DAY(F1331)&lt;=25)),
MOD(SUM((E1331-1901)*365,259),260),
MOD(SUM((E1331-1900)*365,259),260))</f>
        <v>144</v>
      </c>
      <c r="N1331" s="335">
        <f>IF(AND(MONTH(F1331)=7,DAY(F1331)&gt;25),1,
ROUNDDOWN((SUM(VLOOKUP(MONTH(F1331),D暦変換用数値,2,FALSE),DAY(F1331))/28)+1,0))</f>
        <v>3</v>
      </c>
      <c r="O1331" s="132">
        <f>IF(AND(MONTH(F1331)=7,DAY(F1331)&gt;25),DAY(F1331)-25,
MOD((SUM(VLOOKUP(MONTH(F1331),D暦変換用数値,2,FALSE),DAY(F1331))),28)+1)</f>
        <v>17</v>
      </c>
      <c r="P1331" s="404">
        <f>IF(OR(MONTH(F1331)&lt;7,AND(MONTH(F1331)=7,DAY(F1331)&lt;=25)),
MOD(SUM((E1331-1901)*365,(N1331-1)*28,O1331,258),260),
MOD(SUM((E1331-1900)*365,(N1331-1)*28,O1331,258),260))</f>
        <v>216</v>
      </c>
      <c r="Q1331" s="376" t="str">
        <f>VLOOKUP(MOD(P1331,4),色,2,FALSE)</f>
        <v>黄色い</v>
      </c>
      <c r="R1331" s="333" t="str">
        <f>VLOOKUP(MOD(P1331,13),銀河の音,2,FALSE)</f>
        <v>銀河の</v>
      </c>
      <c r="S1331" s="387" t="str">
        <f>VLOOKUP(MOD(P1331,20),太陽の紋章,2,FALSE)</f>
        <v>戦士</v>
      </c>
      <c r="T1331" s="128" t="s">
        <v>9118</v>
      </c>
    </row>
    <row r="1332" spans="1:20" ht="13.5" customHeight="1">
      <c r="A1332" s="50" t="str">
        <f>VLOOKUP(MOD(E1332,10),十干,2,FALSE)</f>
        <v>辛</v>
      </c>
      <c r="B1332" s="199" t="str">
        <f>VLOOKUP(MOD(E1332,12),十二支,3,FALSE)</f>
        <v xml:space="preserve">04 地 </v>
      </c>
      <c r="C1332" s="200" t="str">
        <f>VLOOKUP(F1332,星座,3,TRUE)</f>
        <v xml:space="preserve">08 軍 </v>
      </c>
      <c r="D1332" s="531">
        <v>15256</v>
      </c>
      <c r="E1332" s="1">
        <f>IFERROR(YEAR(D1332),LEFT(D1332,4))</f>
        <v>1941</v>
      </c>
      <c r="F1332" s="1" t="str">
        <f>IF(ISTEXT(D1332),RIGHT(D1332,5),TEXT(D1332,"mm/dd"))</f>
        <v>10/07</v>
      </c>
      <c r="G1332" s="1">
        <f>SUM(MID(E1332,1,1),MID(E1332,2,1),MID(E1332,3,1),MID(E1332,4,1),MID(F1332,1,1),MID(F1332,2,1),MID(F1332,4,1),MID(F1332,5,1))</f>
        <v>23</v>
      </c>
      <c r="H1332" s="45">
        <f>IF(MOD(G1332,9)=0,9,MOD(G1332,9))</f>
        <v>5</v>
      </c>
      <c r="I1332" s="45" t="str">
        <f>IFERROR(MID("日月火水木金土",WEEKDAY(D1332),1),"")</f>
        <v>火</v>
      </c>
      <c r="J1332" s="304" t="s">
        <v>5113</v>
      </c>
      <c r="K1332" s="202" t="str">
        <f>VLOOKUP(F1332,石と花メイン,3,FALSE)</f>
        <v>□水晶</v>
      </c>
      <c r="L1332" s="297" t="str">
        <f>VLOOKUP(F1332,石と花メイン,4,FALSE)</f>
        <v>金木犀【九里香】</v>
      </c>
      <c r="M1332" s="393">
        <f>IF(OR(MONTH(F1332)&lt;7,AND(MONTH(F1332)=7,DAY(F1332)&lt;=25)),
MOD(SUM((E1332-1901)*365,259),260),
MOD(SUM((E1332-1900)*365,259),260))</f>
        <v>144</v>
      </c>
      <c r="N1332" s="390">
        <f>IF(AND(MONTH(F1332)=7,DAY(F1332)&gt;25),1,
ROUNDDOWN((SUM(VLOOKUP(MONTH(F1332),D暦変換用数値,2,FALSE),DAY(F1332))/28)+1,0))</f>
        <v>3</v>
      </c>
      <c r="O1332" s="205">
        <f>IF(AND(MONTH(F1332)=7,DAY(F1332)&gt;25),DAY(F1332)-25,
MOD((SUM(VLOOKUP(MONTH(F1332),D暦変換用数値,2,FALSE),DAY(F1332))),28)+1)</f>
        <v>18</v>
      </c>
      <c r="P1332" s="406">
        <f>IF(OR(MONTH(F1332)&lt;7,AND(MONTH(F1332)=7,DAY(F1332)&lt;=25)),
MOD(SUM((E1332-1901)*365,(N1332-1)*28,O1332,258),260),
MOD(SUM((E1332-1900)*365,(N1332-1)*28,O1332,258),260))</f>
        <v>217</v>
      </c>
      <c r="Q1332" s="372" t="str">
        <f>VLOOKUP(MOD(P1332,4),色,2,FALSE)</f>
        <v>赤い</v>
      </c>
      <c r="R1332" s="290" t="str">
        <f>VLOOKUP(MOD(P1332,13),銀河の音,2,FALSE)</f>
        <v>太陽の</v>
      </c>
      <c r="S1332" s="383" t="str">
        <f>VLOOKUP(MOD(P1332,20),太陽の紋章,2,FALSE)</f>
        <v>地球</v>
      </c>
      <c r="T1332" s="98" t="s">
        <v>3736</v>
      </c>
    </row>
    <row r="1333" spans="1:20" ht="13.5" customHeight="1">
      <c r="A1333" s="50" t="str">
        <f>VLOOKUP(MOD(E1333,10),十干,2,FALSE)</f>
        <v>辛</v>
      </c>
      <c r="B1333" s="199" t="str">
        <f>VLOOKUP(MOD(E1333,12),十二支,3,FALSE)</f>
        <v xml:space="preserve">04 地 </v>
      </c>
      <c r="C1333" s="200" t="str">
        <f>VLOOKUP(F1333,星座,3,TRUE)</f>
        <v xml:space="preserve">08 軍 </v>
      </c>
      <c r="D1333" s="531">
        <v>15257</v>
      </c>
      <c r="E1333" s="1">
        <f>IFERROR(YEAR(D1333),LEFT(D1333,4))</f>
        <v>1941</v>
      </c>
      <c r="F1333" s="1" t="str">
        <f>IF(ISTEXT(D1333),RIGHT(D1333,5),TEXT(D1333,"mm/dd"))</f>
        <v>10/08</v>
      </c>
      <c r="G1333" s="1">
        <f>SUM(MID(E1333,1,1),MID(E1333,2,1),MID(E1333,3,1),MID(E1333,4,1),MID(F1333,1,1),MID(F1333,2,1),MID(F1333,4,1),MID(F1333,5,1))</f>
        <v>24</v>
      </c>
      <c r="H1333" s="45">
        <f>IF(MOD(G1333,9)=0,9,MOD(G1333,9))</f>
        <v>6</v>
      </c>
      <c r="I1333" s="45" t="str">
        <f>IFERROR(MID("日月火水木金土",WEEKDAY(D1333),1),"")</f>
        <v>水</v>
      </c>
      <c r="J1333" s="304" t="s">
        <v>5114</v>
      </c>
      <c r="K1333" s="202" t="str">
        <f>VLOOKUP(F1333,石と花メイン,3,FALSE)</f>
        <v>○真珠</v>
      </c>
      <c r="L1333" s="297" t="str">
        <f>VLOOKUP(F1333,石と花メイン,4,FALSE)</f>
        <v>野牡丹【スパイダーフラワー】</v>
      </c>
      <c r="M1333" s="393">
        <f>IF(OR(MONTH(F1333)&lt;7,AND(MONTH(F1333)=7,DAY(F1333)&lt;=25)),
MOD(SUM((E1333-1901)*365,259),260),
MOD(SUM((E1333-1900)*365,259),260))</f>
        <v>144</v>
      </c>
      <c r="N1333" s="390">
        <f>IF(AND(MONTH(F1333)=7,DAY(F1333)&gt;25),1,
ROUNDDOWN((SUM(VLOOKUP(MONTH(F1333),D暦変換用数値,2,FALSE),DAY(F1333))/28)+1,0))</f>
        <v>3</v>
      </c>
      <c r="O1333" s="205">
        <f>IF(AND(MONTH(F1333)=7,DAY(F1333)&gt;25),DAY(F1333)-25,
MOD((SUM(VLOOKUP(MONTH(F1333),D暦変換用数値,2,FALSE),DAY(F1333))),28)+1)</f>
        <v>19</v>
      </c>
      <c r="P1333" s="406">
        <f>IF(OR(MONTH(F1333)&lt;7,AND(MONTH(F1333)=7,DAY(F1333)&lt;=25)),
MOD(SUM((E1333-1901)*365,(N1333-1)*28,O1333,258),260),
MOD(SUM((E1333-1900)*365,(N1333-1)*28,O1333,258),260))</f>
        <v>218</v>
      </c>
      <c r="Q1333" s="375" t="str">
        <f>VLOOKUP(MOD(P1333,4),色,2,FALSE)</f>
        <v>白い</v>
      </c>
      <c r="R1333" s="293" t="str">
        <f>VLOOKUP(MOD(P1333,13),銀河の音,2,FALSE)</f>
        <v>惑星の</v>
      </c>
      <c r="S1333" s="386" t="str">
        <f>VLOOKUP(MOD(P1333,20),太陽の紋章,2,FALSE)</f>
        <v>鏡</v>
      </c>
      <c r="T1333" s="98" t="s">
        <v>3736</v>
      </c>
    </row>
    <row r="1334" spans="1:20" ht="13.5" customHeight="1">
      <c r="A1334" s="50" t="str">
        <f>VLOOKUP(MOD(E1334,10),十干,2,FALSE)</f>
        <v>辛</v>
      </c>
      <c r="B1334" s="199" t="str">
        <f>VLOOKUP(MOD(E1334,12),十二支,3,FALSE)</f>
        <v xml:space="preserve">04 地 </v>
      </c>
      <c r="C1334" s="200" t="str">
        <f>VLOOKUP(F1334,星座,3,TRUE)</f>
        <v xml:space="preserve">08 軍 </v>
      </c>
      <c r="D1334" s="531">
        <v>15272</v>
      </c>
      <c r="E1334" s="1">
        <f>IFERROR(YEAR(D1334),LEFT(D1334,4))</f>
        <v>1941</v>
      </c>
      <c r="F1334" s="1" t="str">
        <f>IF(ISTEXT(D1334),RIGHT(D1334,5),TEXT(D1334,"mm/dd"))</f>
        <v>10/23</v>
      </c>
      <c r="G1334" s="1">
        <f>SUM(MID(E1334,1,1),MID(E1334,2,1),MID(E1334,3,1),MID(E1334,4,1),MID(F1334,1,1),MID(F1334,2,1),MID(F1334,4,1),MID(F1334,5,1))</f>
        <v>21</v>
      </c>
      <c r="H1334" s="45">
        <f>IF(MOD(G1334,9)=0,9,MOD(G1334,9))</f>
        <v>3</v>
      </c>
      <c r="I1334" s="45" t="str">
        <f>IFERROR(MID("日月火水木金土",WEEKDAY(D1334),1),"")</f>
        <v>木</v>
      </c>
      <c r="J1334" s="304" t="s">
        <v>5115</v>
      </c>
      <c r="K1334" s="202" t="str">
        <f>VLOOKUP(F1334,石と花メイン,3,FALSE)</f>
        <v>■紫水晶</v>
      </c>
      <c r="L1334" s="297" t="str">
        <f>VLOOKUP(F1334,石と花メイン,4,FALSE)</f>
        <v>ゼフィランサス【玉簾】</v>
      </c>
      <c r="M1334" s="393">
        <f>IF(OR(MONTH(F1334)&lt;7,AND(MONTH(F1334)=7,DAY(F1334)&lt;=25)),
MOD(SUM((E1334-1901)*365,259),260),
MOD(SUM((E1334-1900)*365,259),260))</f>
        <v>144</v>
      </c>
      <c r="N1334" s="390">
        <f>IF(AND(MONTH(F1334)=7,DAY(F1334)&gt;25),1,
ROUNDDOWN((SUM(VLOOKUP(MONTH(F1334),D暦変換用数値,2,FALSE),DAY(F1334))/28)+1,0))</f>
        <v>4</v>
      </c>
      <c r="O1334" s="205">
        <f>IF(AND(MONTH(F1334)=7,DAY(F1334)&gt;25),DAY(F1334)-25,
MOD((SUM(VLOOKUP(MONTH(F1334),D暦変換用数値,2,FALSE),DAY(F1334))),28)+1)</f>
        <v>6</v>
      </c>
      <c r="P1334" s="406">
        <f>IF(OR(MONTH(F1334)&lt;7,AND(MONTH(F1334)=7,DAY(F1334)&lt;=25)),
MOD(SUM((E1334-1901)*365,(N1334-1)*28,O1334,258),260),
MOD(SUM((E1334-1900)*365,(N1334-1)*28,O1334,258),260))</f>
        <v>233</v>
      </c>
      <c r="Q1334" s="372" t="str">
        <f>VLOOKUP(MOD(P1334,4),色,2,FALSE)</f>
        <v>赤い</v>
      </c>
      <c r="R1334" s="290" t="str">
        <f>VLOOKUP(MOD(P1334,13),銀河の音,2,FALSE)</f>
        <v>水晶の</v>
      </c>
      <c r="S1334" s="383" t="str">
        <f>VLOOKUP(MOD(P1334,20),太陽の紋章,2,FALSE)</f>
        <v>空歩く者</v>
      </c>
      <c r="T1334" s="99" t="s">
        <v>381</v>
      </c>
    </row>
    <row r="1335" spans="1:20" ht="13.5" customHeight="1">
      <c r="A1335" s="50" t="str">
        <f>VLOOKUP(MOD(E1335,10),十干,2,FALSE)</f>
        <v>癸</v>
      </c>
      <c r="B1335" s="199" t="str">
        <f>VLOOKUP(MOD(E1335,12),十二支,3,FALSE)</f>
        <v xml:space="preserve">04 地 </v>
      </c>
      <c r="C1335" s="200" t="str">
        <f>VLOOKUP(F1335,星座,3,TRUE)</f>
        <v xml:space="preserve">08 軍 </v>
      </c>
      <c r="D1335" s="531">
        <v>19629</v>
      </c>
      <c r="E1335" s="1">
        <f>IFERROR(YEAR(D1335),LEFT(D1335,4))</f>
        <v>1953</v>
      </c>
      <c r="F1335" s="1" t="str">
        <f>IF(ISTEXT(D1335),RIGHT(D1335,5),TEXT(D1335,"mm/dd"))</f>
        <v>09/27</v>
      </c>
      <c r="G1335" s="1">
        <f>SUM(MID(E1335,1,1),MID(E1335,2,1),MID(E1335,3,1),MID(E1335,4,1),MID(F1335,1,1),MID(F1335,2,1),MID(F1335,4,1),MID(F1335,5,1))</f>
        <v>36</v>
      </c>
      <c r="H1335" s="45">
        <f>IF(MOD(G1335,9)=0,9,MOD(G1335,9))</f>
        <v>9</v>
      </c>
      <c r="I1335" s="45" t="str">
        <f>IFERROR(MID("日月火水木金土",WEEKDAY(D1335),1),"")</f>
        <v>日</v>
      </c>
      <c r="J1335" s="304" t="s">
        <v>5116</v>
      </c>
      <c r="K1335" s="202" t="str">
        <f>VLOOKUP(F1335,石と花メイン,3,FALSE)</f>
        <v>◇金剛石</v>
      </c>
      <c r="L1335" s="297" t="str">
        <f>VLOOKUP(F1335,石と花メイン,4,FALSE)</f>
        <v>コスモス【秋桜】</v>
      </c>
      <c r="M1335" s="393">
        <f>IF(OR(MONTH(F1335)&lt;7,AND(MONTH(F1335)=7,DAY(F1335)&lt;=25)),
MOD(SUM((E1335-1901)*365,259),260),
MOD(SUM((E1335-1900)*365,259),260))</f>
        <v>104</v>
      </c>
      <c r="N1335" s="390">
        <f>IF(AND(MONTH(F1335)=7,DAY(F1335)&gt;25),1,
ROUNDDOWN((SUM(VLOOKUP(MONTH(F1335),D暦変換用数値,2,FALSE),DAY(F1335))/28)+1,0))</f>
        <v>3</v>
      </c>
      <c r="O1335" s="205">
        <f>IF(AND(MONTH(F1335)=7,DAY(F1335)&gt;25),DAY(F1335)-25,
MOD((SUM(VLOOKUP(MONTH(F1335),D暦変換用数値,2,FALSE),DAY(F1335))),28)+1)</f>
        <v>8</v>
      </c>
      <c r="P1335" s="406">
        <f>IF(OR(MONTH(F1335)&lt;7,AND(MONTH(F1335)=7,DAY(F1335)&lt;=25)),
MOD(SUM((E1335-1901)*365,(N1335-1)*28,O1335,258),260),
MOD(SUM((E1335-1900)*365,(N1335-1)*28,O1335,258),260))</f>
        <v>167</v>
      </c>
      <c r="Q1335" s="374" t="str">
        <f>VLOOKUP(MOD(P1335,4),色,2,FALSE)</f>
        <v>青い</v>
      </c>
      <c r="R1335" s="292" t="str">
        <f>VLOOKUP(MOD(P1335,13),銀河の音,2,FALSE)</f>
        <v>スペクトルの</v>
      </c>
      <c r="S1335" s="385" t="str">
        <f>VLOOKUP(MOD(P1335,20),太陽の紋章,2,FALSE)</f>
        <v>手</v>
      </c>
      <c r="T1335" s="97" t="s">
        <v>382</v>
      </c>
    </row>
    <row r="1336" spans="1:20" ht="13.5" customHeight="1">
      <c r="A1336" s="50" t="str">
        <f>VLOOKUP(MOD(E1336,10),十干,2,FALSE)</f>
        <v>癸</v>
      </c>
      <c r="B1336" s="199" t="str">
        <f>VLOOKUP(MOD(E1336,12),十二支,3,FALSE)</f>
        <v xml:space="preserve">04 地 </v>
      </c>
      <c r="C1336" s="200" t="str">
        <f>VLOOKUP(F1336,星座,3,TRUE)</f>
        <v xml:space="preserve">08 軍 </v>
      </c>
      <c r="D1336" s="531">
        <v>19646</v>
      </c>
      <c r="E1336" s="1">
        <f>IFERROR(YEAR(D1336),LEFT(D1336,4))</f>
        <v>1953</v>
      </c>
      <c r="F1336" s="1" t="str">
        <f>IF(ISTEXT(D1336),RIGHT(D1336,5),TEXT(D1336,"mm/dd"))</f>
        <v>10/14</v>
      </c>
      <c r="G1336" s="1">
        <f>SUM(MID(E1336,1,1),MID(E1336,2,1),MID(E1336,3,1),MID(E1336,4,1),MID(F1336,1,1),MID(F1336,2,1),MID(F1336,4,1),MID(F1336,5,1))</f>
        <v>24</v>
      </c>
      <c r="H1336" s="45">
        <f>IF(MOD(G1336,9)=0,9,MOD(G1336,9))</f>
        <v>6</v>
      </c>
      <c r="I1336" s="45" t="str">
        <f>IFERROR(MID("日月火水木金土",WEEKDAY(D1336),1),"")</f>
        <v>水</v>
      </c>
      <c r="J1336" s="304" t="s">
        <v>6560</v>
      </c>
      <c r="K1336" s="202" t="str">
        <f>VLOOKUP(F1336,石と花メイン,3,FALSE)</f>
        <v>■紫水晶</v>
      </c>
      <c r="L1336" s="297" t="str">
        <f>VLOOKUP(F1336,石と花メイン,4,FALSE)</f>
        <v>菊【齢草】</v>
      </c>
      <c r="M1336" s="393">
        <f>IF(OR(MONTH(F1336)&lt;7,AND(MONTH(F1336)=7,DAY(F1336)&lt;=25)),
MOD(SUM((E1336-1901)*365,259),260),
MOD(SUM((E1336-1900)*365,259),260))</f>
        <v>104</v>
      </c>
      <c r="N1336" s="390">
        <f>IF(AND(MONTH(F1336)=7,DAY(F1336)&gt;25),1,
ROUNDDOWN((SUM(VLOOKUP(MONTH(F1336),D暦変換用数値,2,FALSE),DAY(F1336))/28)+1,0))</f>
        <v>3</v>
      </c>
      <c r="O1336" s="205">
        <f>IF(AND(MONTH(F1336)=7,DAY(F1336)&gt;25),DAY(F1336)-25,
MOD((SUM(VLOOKUP(MONTH(F1336),D暦変換用数値,2,FALSE),DAY(F1336))),28)+1)</f>
        <v>25</v>
      </c>
      <c r="P1336" s="406">
        <f>IF(OR(MONTH(F1336)&lt;7,AND(MONTH(F1336)=7,DAY(F1336)&lt;=25)),
MOD(SUM((E1336-1901)*365,(N1336-1)*28,O1336,258),260),
MOD(SUM((E1336-1900)*365,(N1336-1)*28,O1336,258),260))</f>
        <v>184</v>
      </c>
      <c r="Q1336" s="373" t="str">
        <f>VLOOKUP(MOD(P1336,4),色,2,FALSE)</f>
        <v>黄色い</v>
      </c>
      <c r="R1336" s="291" t="str">
        <f>VLOOKUP(MOD(P1336,13),銀河の音,2,FALSE)</f>
        <v>月の</v>
      </c>
      <c r="S1336" s="384" t="str">
        <f>VLOOKUP(MOD(P1336,20),太陽の紋章,2,FALSE)</f>
        <v>種</v>
      </c>
      <c r="T1336" s="93" t="s">
        <v>5723</v>
      </c>
    </row>
    <row r="1337" spans="1:20" ht="13.5" customHeight="1">
      <c r="A1337" s="50" t="str">
        <f>VLOOKUP(MOD(E1337,10),十干,2,FALSE)</f>
        <v>癸</v>
      </c>
      <c r="B1337" s="199" t="str">
        <f>VLOOKUP(MOD(E1337,12),十二支,3,FALSE)</f>
        <v xml:space="preserve">04 地 </v>
      </c>
      <c r="C1337" s="200" t="str">
        <f>VLOOKUP(F1337,星座,3,TRUE)</f>
        <v xml:space="preserve">08 軍 </v>
      </c>
      <c r="D1337" s="531">
        <v>19654</v>
      </c>
      <c r="E1337" s="1">
        <f>IFERROR(YEAR(D1337),LEFT(D1337,4))</f>
        <v>1953</v>
      </c>
      <c r="F1337" s="1" t="str">
        <f>IF(ISTEXT(D1337),RIGHT(D1337,5),TEXT(D1337,"mm/dd"))</f>
        <v>10/22</v>
      </c>
      <c r="G1337" s="1">
        <f>SUM(MID(E1337,1,1),MID(E1337,2,1),MID(E1337,3,1),MID(E1337,4,1),MID(F1337,1,1),MID(F1337,2,1),MID(F1337,4,1),MID(F1337,5,1))</f>
        <v>23</v>
      </c>
      <c r="H1337" s="45">
        <f>IF(MOD(G1337,9)=0,9,MOD(G1337,9))</f>
        <v>5</v>
      </c>
      <c r="I1337" s="45" t="str">
        <f>IFERROR(MID("日月火水木金土",WEEKDAY(D1337),1),"")</f>
        <v>木</v>
      </c>
      <c r="J1337" s="304" t="s">
        <v>6561</v>
      </c>
      <c r="K1337" s="202" t="str">
        <f>VLOOKUP(F1337,石と花メイン,3,FALSE)</f>
        <v>◇金剛石</v>
      </c>
      <c r="L1337" s="297" t="str">
        <f>VLOOKUP(F1337,石と花メイン,4,FALSE)</f>
        <v>薄/芒【尾花】</v>
      </c>
      <c r="M1337" s="393">
        <f>IF(OR(MONTH(F1337)&lt;7,AND(MONTH(F1337)=7,DAY(F1337)&lt;=25)),
MOD(SUM((E1337-1901)*365,259),260),
MOD(SUM((E1337-1900)*365,259),260))</f>
        <v>104</v>
      </c>
      <c r="N1337" s="390">
        <f>IF(AND(MONTH(F1337)=7,DAY(F1337)&gt;25),1,
ROUNDDOWN((SUM(VLOOKUP(MONTH(F1337),D暦変換用数値,2,FALSE),DAY(F1337))/28)+1,0))</f>
        <v>4</v>
      </c>
      <c r="O1337" s="205">
        <f>IF(AND(MONTH(F1337)=7,DAY(F1337)&gt;25),DAY(F1337)-25,
MOD((SUM(VLOOKUP(MONTH(F1337),D暦変換用数値,2,FALSE),DAY(F1337))),28)+1)</f>
        <v>5</v>
      </c>
      <c r="P1337" s="406">
        <f>IF(OR(MONTH(F1337)&lt;7,AND(MONTH(F1337)=7,DAY(F1337)&lt;=25)),
MOD(SUM((E1337-1901)*365,(N1337-1)*28,O1337,258),260),
MOD(SUM((E1337-1900)*365,(N1337-1)*28,O1337,258),260))</f>
        <v>192</v>
      </c>
      <c r="Q1337" s="373" t="str">
        <f>VLOOKUP(MOD(P1337,4),色,2,FALSE)</f>
        <v>黄色い</v>
      </c>
      <c r="R1337" s="291" t="str">
        <f>VLOOKUP(MOD(P1337,13),銀河の音,2,FALSE)</f>
        <v>惑星の</v>
      </c>
      <c r="S1337" s="384" t="str">
        <f>VLOOKUP(MOD(P1337,20),太陽の紋章,2,FALSE)</f>
        <v>人</v>
      </c>
      <c r="T1337" s="98" t="s">
        <v>3736</v>
      </c>
    </row>
    <row r="1338" spans="1:20" ht="13.5" customHeight="1">
      <c r="A1338" s="50" t="str">
        <f>VLOOKUP(MOD(E1338,10),十干,2,FALSE)</f>
        <v>乙</v>
      </c>
      <c r="B1338" s="199" t="str">
        <f>VLOOKUP(MOD(E1338,12),十二支,3,FALSE)</f>
        <v xml:space="preserve">04 地 </v>
      </c>
      <c r="C1338" s="200" t="str">
        <f>VLOOKUP(F1338,星座,3,TRUE)</f>
        <v xml:space="preserve">08 軍 </v>
      </c>
      <c r="D1338" s="531">
        <v>24016</v>
      </c>
      <c r="E1338" s="1">
        <f>IFERROR(YEAR(D1338),LEFT(D1338,4))</f>
        <v>1965</v>
      </c>
      <c r="F1338" s="1" t="str">
        <f>IF(ISTEXT(D1338),RIGHT(D1338,5),TEXT(D1338,"mm/dd"))</f>
        <v>10/01</v>
      </c>
      <c r="G1338" s="1">
        <f>SUM(MID(E1338,1,1),MID(E1338,2,1),MID(E1338,3,1),MID(E1338,4,1),MID(F1338,1,1),MID(F1338,2,1),MID(F1338,4,1),MID(F1338,5,1))</f>
        <v>23</v>
      </c>
      <c r="H1338" s="45">
        <f>IF(MOD(G1338,9)=0,9,MOD(G1338,9))</f>
        <v>5</v>
      </c>
      <c r="I1338" s="45" t="str">
        <f>IFERROR(MID("日月火水木金土",WEEKDAY(D1338),1),"")</f>
        <v>金</v>
      </c>
      <c r="J1338" s="304" t="s">
        <v>6562</v>
      </c>
      <c r="K1338" s="202" t="str">
        <f>VLOOKUP(F1338,石と花メイン,3,FALSE)</f>
        <v>●蛋白石</v>
      </c>
      <c r="L1338" s="297" t="str">
        <f>VLOOKUP(F1338,石と花メイン,4,FALSE)</f>
        <v>萩【鹿鳴草】</v>
      </c>
      <c r="M1338" s="393">
        <f>IF(OR(MONTH(F1338)&lt;7,AND(MONTH(F1338)=7,DAY(F1338)&lt;=25)),
MOD(SUM((E1338-1901)*365,259),260),
MOD(SUM((E1338-1900)*365,259),260))</f>
        <v>64</v>
      </c>
      <c r="N1338" s="390">
        <f>IF(AND(MONTH(F1338)=7,DAY(F1338)&gt;25),1,
ROUNDDOWN((SUM(VLOOKUP(MONTH(F1338),D暦変換用数値,2,FALSE),DAY(F1338))/28)+1,0))</f>
        <v>3</v>
      </c>
      <c r="O1338" s="205">
        <f>IF(AND(MONTH(F1338)=7,DAY(F1338)&gt;25),DAY(F1338)-25,
MOD((SUM(VLOOKUP(MONTH(F1338),D暦変換用数値,2,FALSE),DAY(F1338))),28)+1)</f>
        <v>12</v>
      </c>
      <c r="P1338" s="406">
        <f>IF(OR(MONTH(F1338)&lt;7,AND(MONTH(F1338)=7,DAY(F1338)&lt;=25)),
MOD(SUM((E1338-1901)*365,(N1338-1)*28,O1338,258),260),
MOD(SUM((E1338-1900)*365,(N1338-1)*28,O1338,258),260))</f>
        <v>131</v>
      </c>
      <c r="Q1338" s="374" t="str">
        <f>VLOOKUP(MOD(P1338,4),色,2,FALSE)</f>
        <v>青い</v>
      </c>
      <c r="R1338" s="292" t="str">
        <f>VLOOKUP(MOD(P1338,13),銀河の音,2,FALSE)</f>
        <v>磁気の</v>
      </c>
      <c r="S1338" s="385" t="str">
        <f>VLOOKUP(MOD(P1338,20),太陽の紋章,2,FALSE)</f>
        <v>猿</v>
      </c>
      <c r="T1338" s="98" t="s">
        <v>3736</v>
      </c>
    </row>
    <row r="1339" spans="1:20" ht="13.5" customHeight="1">
      <c r="A1339" s="334" t="str">
        <f>VLOOKUP(MOD(E1339,10),十干,2,FALSE)</f>
        <v>乙</v>
      </c>
      <c r="B1339" s="331" t="str">
        <f>VLOOKUP(MOD(E1339,12),十二支,3,FALSE)</f>
        <v xml:space="preserve">04 地 </v>
      </c>
      <c r="C1339" s="332" t="str">
        <f>VLOOKUP(F1339,星座,3,TRUE)</f>
        <v xml:space="preserve">08 軍 </v>
      </c>
      <c r="D1339" s="534">
        <v>24017</v>
      </c>
      <c r="E1339" s="131">
        <f>IFERROR(YEAR(D1339),LEFT(D1339,4))</f>
        <v>1965</v>
      </c>
      <c r="F1339" s="131" t="str">
        <f>IF(ISTEXT(D1339),RIGHT(D1339,5),TEXT(D1339,"mm/dd"))</f>
        <v>10/02</v>
      </c>
      <c r="G1339" s="131">
        <f>SUM(MID(E1339,1,1),MID(E1339,2,1),MID(E1339,3,1),MID(E1339,4,1),MID(F1339,1,1),MID(F1339,2,1),MID(F1339,4,1),MID(F1339,5,1))</f>
        <v>24</v>
      </c>
      <c r="H1339" s="131">
        <f>IF(MOD(G1339,9)=0,9,MOD(G1339,9))</f>
        <v>6</v>
      </c>
      <c r="I1339" s="131" t="str">
        <f>IFERROR(MID("日月火水木金土",WEEKDAY(D1339),1),"")</f>
        <v>土</v>
      </c>
      <c r="J1339" s="306" t="s">
        <v>8553</v>
      </c>
      <c r="K1339" s="335" t="str">
        <f>VLOOKUP(F1339,石と花メイン,3,FALSE)</f>
        <v>●土耳古石</v>
      </c>
      <c r="L1339" s="302" t="str">
        <f>VLOOKUP(F1339,石と花メイン,4,FALSE)</f>
        <v>コリウス【金襴紫蘇】</v>
      </c>
      <c r="M1339" s="396">
        <f>IF(OR(MONTH(F1339)&lt;7,AND(MONTH(F1339)=7,DAY(F1339)&lt;=25)),
MOD(SUM((E1339-1901)*365,259),260),
MOD(SUM((E1339-1900)*365,259),260))</f>
        <v>64</v>
      </c>
      <c r="N1339" s="335">
        <f>IF(AND(MONTH(F1339)=7,DAY(F1339)&gt;25),1,
ROUNDDOWN((SUM(VLOOKUP(MONTH(F1339),D暦変換用数値,2,FALSE),DAY(F1339))/28)+1,0))</f>
        <v>3</v>
      </c>
      <c r="O1339" s="132">
        <f>IF(AND(MONTH(F1339)=7,DAY(F1339)&gt;25),DAY(F1339)-25,
MOD((SUM(VLOOKUP(MONTH(F1339),D暦変換用数値,2,FALSE),DAY(F1339))),28)+1)</f>
        <v>13</v>
      </c>
      <c r="P1339" s="404">
        <f>IF(OR(MONTH(F1339)&lt;7,AND(MONTH(F1339)=7,DAY(F1339)&lt;=25)),
MOD(SUM((E1339-1901)*365,(N1339-1)*28,O1339,258),260),
MOD(SUM((E1339-1900)*365,(N1339-1)*28,O1339,258),260))</f>
        <v>132</v>
      </c>
      <c r="Q1339" s="376" t="str">
        <f>VLOOKUP(MOD(P1339,4),色,2,FALSE)</f>
        <v>黄色い</v>
      </c>
      <c r="R1339" s="333" t="str">
        <f>VLOOKUP(MOD(P1339,13),銀河の音,2,FALSE)</f>
        <v>月の</v>
      </c>
      <c r="S1339" s="387" t="str">
        <f>VLOOKUP(MOD(P1339,20),太陽の紋章,2,FALSE)</f>
        <v>人</v>
      </c>
      <c r="T1339" s="119" t="s">
        <v>8556</v>
      </c>
    </row>
    <row r="1340" spans="1:20" ht="13.5" customHeight="1">
      <c r="A1340" s="50" t="str">
        <f>VLOOKUP(MOD(E1340,10),十干,2,FALSE)</f>
        <v>乙</v>
      </c>
      <c r="B1340" s="199" t="str">
        <f>VLOOKUP(MOD(E1340,12),十二支,3,FALSE)</f>
        <v xml:space="preserve">04 地 </v>
      </c>
      <c r="C1340" s="200" t="str">
        <f>VLOOKUP(F1340,星座,3,TRUE)</f>
        <v xml:space="preserve">08 軍 </v>
      </c>
      <c r="D1340" s="531">
        <v>24025</v>
      </c>
      <c r="E1340" s="1">
        <f>IFERROR(YEAR(D1340),LEFT(D1340,4))</f>
        <v>1965</v>
      </c>
      <c r="F1340" s="1" t="str">
        <f>IF(ISTEXT(D1340),RIGHT(D1340,5),TEXT(D1340,"mm/dd"))</f>
        <v>10/10</v>
      </c>
      <c r="G1340" s="1">
        <f>SUM(MID(E1340,1,1),MID(E1340,2,1),MID(E1340,3,1),MID(E1340,4,1),MID(F1340,1,1),MID(F1340,2,1),MID(F1340,4,1),MID(F1340,5,1))</f>
        <v>23</v>
      </c>
      <c r="H1340" s="45">
        <f>IF(MOD(G1340,9)=0,9,MOD(G1340,9))</f>
        <v>5</v>
      </c>
      <c r="I1340" s="45" t="str">
        <f>IFERROR(MID("日月火水木金土",WEEKDAY(D1340),1),"")</f>
        <v>日</v>
      </c>
      <c r="J1340" s="304" t="s">
        <v>6563</v>
      </c>
      <c r="K1340" s="202" t="str">
        <f>VLOOKUP(F1340,石と花メイン,3,FALSE)</f>
        <v>■黒縞瑪瑙</v>
      </c>
      <c r="L1340" s="297" t="str">
        <f>VLOOKUP(F1340,石と花メイン,4,FALSE)</f>
        <v>数珠玉【唐麦】</v>
      </c>
      <c r="M1340" s="393">
        <f>IF(OR(MONTH(F1340)&lt;7,AND(MONTH(F1340)=7,DAY(F1340)&lt;=25)),
MOD(SUM((E1340-1901)*365,259),260),
MOD(SUM((E1340-1900)*365,259),260))</f>
        <v>64</v>
      </c>
      <c r="N1340" s="390">
        <f>IF(AND(MONTH(F1340)=7,DAY(F1340)&gt;25),1,
ROUNDDOWN((SUM(VLOOKUP(MONTH(F1340),D暦変換用数値,2,FALSE),DAY(F1340))/28)+1,0))</f>
        <v>3</v>
      </c>
      <c r="O1340" s="205">
        <f>IF(AND(MONTH(F1340)=7,DAY(F1340)&gt;25),DAY(F1340)-25,
MOD((SUM(VLOOKUP(MONTH(F1340),D暦変換用数値,2,FALSE),DAY(F1340))),28)+1)</f>
        <v>21</v>
      </c>
      <c r="P1340" s="406">
        <f>IF(OR(MONTH(F1340)&lt;7,AND(MONTH(F1340)=7,DAY(F1340)&lt;=25)),
MOD(SUM((E1340-1901)*365,(N1340-1)*28,O1340,258),260),
MOD(SUM((E1340-1900)*365,(N1340-1)*28,O1340,258),260))</f>
        <v>140</v>
      </c>
      <c r="Q1340" s="373" t="str">
        <f>VLOOKUP(MOD(P1340,4),色,2,FALSE)</f>
        <v>黄色い</v>
      </c>
      <c r="R1340" s="291" t="str">
        <f>VLOOKUP(MOD(P1340,13),銀河の音,2,FALSE)</f>
        <v>惑星の</v>
      </c>
      <c r="S1340" s="384" t="str">
        <f>VLOOKUP(MOD(P1340,20),太陽の紋章,2,FALSE)</f>
        <v>太陽</v>
      </c>
      <c r="T1340" s="111" t="s">
        <v>7599</v>
      </c>
    </row>
    <row r="1341" spans="1:20" ht="13.5" customHeight="1">
      <c r="A1341" s="334" t="str">
        <f>VLOOKUP(MOD(E1341,10),十干,2,FALSE)</f>
        <v>乙</v>
      </c>
      <c r="B1341" s="331" t="str">
        <f>VLOOKUP(MOD(E1341,12),十二支,3,FALSE)</f>
        <v xml:space="preserve">04 地 </v>
      </c>
      <c r="C1341" s="332" t="str">
        <f>VLOOKUP(F1341,星座,3,TRUE)</f>
        <v xml:space="preserve">08 軍 </v>
      </c>
      <c r="D1341" s="540">
        <v>24029</v>
      </c>
      <c r="E1341" s="131">
        <f>IFERROR(YEAR(D1341),LEFT(D1341,4))</f>
        <v>1965</v>
      </c>
      <c r="F1341" s="538" t="str">
        <f>IF(ISTEXT(D1341),RIGHT(D1341,5),TEXT(D1341,"mm/dd"))</f>
        <v>10/14</v>
      </c>
      <c r="G1341" s="131">
        <f>SUM(MID(E1341,1,1),MID(E1341,2,1),MID(E1341,3,1),MID(E1341,4,1),MID(F1341,1,1),MID(F1341,2,1),MID(F1341,4,1),MID(F1341,5,1))</f>
        <v>27</v>
      </c>
      <c r="H1341" s="131">
        <f>IF(MOD(G1341,9)=0,9,MOD(G1341,9))</f>
        <v>9</v>
      </c>
      <c r="I1341" s="131" t="str">
        <f>IFERROR(MID("日月火水木金土",WEEKDAY(D1341),1),"")</f>
        <v>木</v>
      </c>
      <c r="J1341" s="306" t="s">
        <v>9164</v>
      </c>
      <c r="K1341" s="335" t="str">
        <f>VLOOKUP(F1341,石と花メイン,3,FALSE)</f>
        <v>■紫水晶</v>
      </c>
      <c r="L1341" s="302" t="str">
        <f>VLOOKUP(F1341,石と花メイン,4,FALSE)</f>
        <v>菊【齢草】</v>
      </c>
      <c r="M1341" s="396">
        <f>IF(OR(MONTH(F1341)&lt;7,AND(MONTH(F1341)=7,DAY(F1341)&lt;=25)),
MOD(SUM((E1341-1901)*365,259),260),
MOD(SUM((E1341-1900)*365,259),260))</f>
        <v>64</v>
      </c>
      <c r="N1341" s="335">
        <f>IF(AND(MONTH(F1341)=7,DAY(F1341)&gt;25),1,
ROUNDDOWN((SUM(VLOOKUP(MONTH(F1341),D暦変換用数値,2,FALSE),DAY(F1341))/28)+1,0))</f>
        <v>3</v>
      </c>
      <c r="O1341" s="132">
        <f>IF(AND(MONTH(F1341)=7,DAY(F1341)&gt;25),DAY(F1341)-25,
MOD((SUM(VLOOKUP(MONTH(F1341),D暦変換用数値,2,FALSE),DAY(F1341))),28)+1)</f>
        <v>25</v>
      </c>
      <c r="P1341" s="404">
        <f>IF(OR(MONTH(F1341)&lt;7,AND(MONTH(F1341)=7,DAY(F1341)&lt;=25)),
MOD(SUM((E1341-1901)*365,(N1341-1)*28,O1341,258),260),
MOD(SUM((E1341-1900)*365,(N1341-1)*28,O1341,258),260))</f>
        <v>144</v>
      </c>
      <c r="Q1341" s="376" t="str">
        <f>VLOOKUP(MOD(P1341,4),色,2,FALSE)</f>
        <v>黄色い</v>
      </c>
      <c r="R1341" s="333" t="str">
        <f>VLOOKUP(MOD(P1341,13),銀河の音,2,FALSE)</f>
        <v>磁気の</v>
      </c>
      <c r="S1341" s="387" t="str">
        <f>VLOOKUP(MOD(P1341,20),太陽の紋章,2,FALSE)</f>
        <v>種</v>
      </c>
      <c r="T1341" s="119" t="s">
        <v>9162</v>
      </c>
    </row>
    <row r="1342" spans="1:20" ht="13.5" customHeight="1">
      <c r="A1342" s="50" t="str">
        <f>VLOOKUP(MOD(E1342,10),十干,2,FALSE)</f>
        <v>乙</v>
      </c>
      <c r="B1342" s="199" t="str">
        <f>VLOOKUP(MOD(E1342,12),十二支,3,FALSE)</f>
        <v xml:space="preserve">04 地 </v>
      </c>
      <c r="C1342" s="200" t="str">
        <f>VLOOKUP(F1342,星座,3,TRUE)</f>
        <v xml:space="preserve">08 軍 </v>
      </c>
      <c r="D1342" s="531">
        <v>24032</v>
      </c>
      <c r="E1342" s="1">
        <f>IFERROR(YEAR(D1342),LEFT(D1342,4))</f>
        <v>1965</v>
      </c>
      <c r="F1342" s="1" t="str">
        <f>IF(ISTEXT(D1342),RIGHT(D1342,5),TEXT(D1342,"mm/dd"))</f>
        <v>10/17</v>
      </c>
      <c r="G1342" s="1">
        <f>SUM(MID(E1342,1,1),MID(E1342,2,1),MID(E1342,3,1),MID(E1342,4,1),MID(F1342,1,1),MID(F1342,2,1),MID(F1342,4,1),MID(F1342,5,1))</f>
        <v>30</v>
      </c>
      <c r="H1342" s="45">
        <f>IF(MOD(G1342,9)=0,9,MOD(G1342,9))</f>
        <v>3</v>
      </c>
      <c r="I1342" s="45" t="str">
        <f>IFERROR(MID("日月火水木金土",WEEKDAY(D1342),1),"")</f>
        <v>日</v>
      </c>
      <c r="J1342" s="304" t="s">
        <v>6564</v>
      </c>
      <c r="K1342" s="202" t="str">
        <f>VLOOKUP(F1342,石と花メイン,3,FALSE)</f>
        <v>■紅玉髄</v>
      </c>
      <c r="L1342" s="297" t="str">
        <f>VLOOKUP(F1342,石と花メイン,4,FALSE)</f>
        <v>葡萄</v>
      </c>
      <c r="M1342" s="393">
        <f>IF(OR(MONTH(F1342)&lt;7,AND(MONTH(F1342)=7,DAY(F1342)&lt;=25)),
MOD(SUM((E1342-1901)*365,259),260),
MOD(SUM((E1342-1900)*365,259),260))</f>
        <v>64</v>
      </c>
      <c r="N1342" s="390">
        <f>IF(AND(MONTH(F1342)=7,DAY(F1342)&gt;25),1,
ROUNDDOWN((SUM(VLOOKUP(MONTH(F1342),D暦変換用数値,2,FALSE),DAY(F1342))/28)+1,0))</f>
        <v>3</v>
      </c>
      <c r="O1342" s="205">
        <f>IF(AND(MONTH(F1342)=7,DAY(F1342)&gt;25),DAY(F1342)-25,
MOD((SUM(VLOOKUP(MONTH(F1342),D暦変換用数値,2,FALSE),DAY(F1342))),28)+1)</f>
        <v>28</v>
      </c>
      <c r="P1342" s="406">
        <f>IF(OR(MONTH(F1342)&lt;7,AND(MONTH(F1342)=7,DAY(F1342)&lt;=25)),
MOD(SUM((E1342-1901)*365,(N1342-1)*28,O1342,258),260),
MOD(SUM((E1342-1900)*365,(N1342-1)*28,O1342,258),260))</f>
        <v>147</v>
      </c>
      <c r="Q1342" s="374" t="str">
        <f>VLOOKUP(MOD(P1342,4),色,2,FALSE)</f>
        <v>青い</v>
      </c>
      <c r="R1342" s="292" t="str">
        <f>VLOOKUP(MOD(P1342,13),銀河の音,2,FALSE)</f>
        <v>自己存在の</v>
      </c>
      <c r="S1342" s="385" t="str">
        <f>VLOOKUP(MOD(P1342,20),太陽の紋章,2,FALSE)</f>
        <v>手</v>
      </c>
      <c r="T1342" s="98" t="s">
        <v>3736</v>
      </c>
    </row>
    <row r="1343" spans="1:20" ht="13.5" customHeight="1">
      <c r="A1343" s="50" t="str">
        <f>VLOOKUP(MOD(E1343,10),十干,2,FALSE)</f>
        <v>乙</v>
      </c>
      <c r="B1343" s="199" t="str">
        <f>VLOOKUP(MOD(E1343,12),十二支,3,FALSE)</f>
        <v xml:space="preserve">04 地 </v>
      </c>
      <c r="C1343" s="200" t="str">
        <f>VLOOKUP(F1343,星座,3,TRUE)</f>
        <v xml:space="preserve">08 軍 </v>
      </c>
      <c r="D1343" s="531">
        <v>24033</v>
      </c>
      <c r="E1343" s="1">
        <f>IFERROR(YEAR(D1343),LEFT(D1343,4))</f>
        <v>1965</v>
      </c>
      <c r="F1343" s="1" t="str">
        <f>IF(ISTEXT(D1343),RIGHT(D1343,5),TEXT(D1343,"mm/dd"))</f>
        <v>10/18</v>
      </c>
      <c r="G1343" s="1">
        <f>SUM(MID(E1343,1,1),MID(E1343,2,1),MID(E1343,3,1),MID(E1343,4,1),MID(F1343,1,1),MID(F1343,2,1),MID(F1343,4,1),MID(F1343,5,1))</f>
        <v>31</v>
      </c>
      <c r="H1343" s="45">
        <f>IF(MOD(G1343,9)=0,9,MOD(G1343,9))</f>
        <v>4</v>
      </c>
      <c r="I1343" s="45" t="str">
        <f>IFERROR(MID("日月火水木金土",WEEKDAY(D1343),1),"")</f>
        <v>月</v>
      </c>
      <c r="J1343" s="304" t="s">
        <v>6565</v>
      </c>
      <c r="K1343" s="202" t="str">
        <f>VLOOKUP(F1343,石と花メイン,3,FALSE)</f>
        <v>◆翠玉</v>
      </c>
      <c r="L1343" s="297" t="str">
        <f>VLOOKUP(F1343,石と花メイン,4,FALSE)</f>
        <v>紫式部【実紫】</v>
      </c>
      <c r="M1343" s="393">
        <f>IF(OR(MONTH(F1343)&lt;7,AND(MONTH(F1343)=7,DAY(F1343)&lt;=25)),
MOD(SUM((E1343-1901)*365,259),260),
MOD(SUM((E1343-1900)*365,259),260))</f>
        <v>64</v>
      </c>
      <c r="N1343" s="390">
        <f>IF(AND(MONTH(F1343)=7,DAY(F1343)&gt;25),1,
ROUNDDOWN((SUM(VLOOKUP(MONTH(F1343),D暦変換用数値,2,FALSE),DAY(F1343))/28)+1,0))</f>
        <v>4</v>
      </c>
      <c r="O1343" s="205">
        <f>IF(AND(MONTH(F1343)=7,DAY(F1343)&gt;25),DAY(F1343)-25,
MOD((SUM(VLOOKUP(MONTH(F1343),D暦変換用数値,2,FALSE),DAY(F1343))),28)+1)</f>
        <v>1</v>
      </c>
      <c r="P1343" s="406">
        <f>IF(OR(MONTH(F1343)&lt;7,AND(MONTH(F1343)=7,DAY(F1343)&lt;=25)),
MOD(SUM((E1343-1901)*365,(N1343-1)*28,O1343,258),260),
MOD(SUM((E1343-1900)*365,(N1343-1)*28,O1343,258),260))</f>
        <v>148</v>
      </c>
      <c r="Q1343" s="373" t="str">
        <f>VLOOKUP(MOD(P1343,4),色,2,FALSE)</f>
        <v>黄色い</v>
      </c>
      <c r="R1343" s="291" t="str">
        <f>VLOOKUP(MOD(P1343,13),銀河の音,2,FALSE)</f>
        <v>倍音の</v>
      </c>
      <c r="S1343" s="384" t="str">
        <f>VLOOKUP(MOD(P1343,20),太陽の紋章,2,FALSE)</f>
        <v>星</v>
      </c>
      <c r="T1343" s="103" t="s">
        <v>383</v>
      </c>
    </row>
    <row r="1344" spans="1:20" ht="13.5" customHeight="1">
      <c r="A1344" s="50" t="str">
        <f>VLOOKUP(MOD(E1344,10),十干,2,FALSE)</f>
        <v>乙</v>
      </c>
      <c r="B1344" s="199" t="str">
        <f>VLOOKUP(MOD(E1344,12),十二支,3,FALSE)</f>
        <v xml:space="preserve">04 地 </v>
      </c>
      <c r="C1344" s="200" t="str">
        <f>VLOOKUP(F1344,星座,3,TRUE)</f>
        <v xml:space="preserve">08 軍 </v>
      </c>
      <c r="D1344" s="535">
        <v>24036</v>
      </c>
      <c r="E1344" s="45">
        <f>IFERROR(YEAR(D1344),LEFT(D1344,4))</f>
        <v>1965</v>
      </c>
      <c r="F1344" s="45" t="str">
        <f>IF(ISTEXT(D1344),RIGHT(D1344,5),TEXT(D1344,"mm/dd"))</f>
        <v>10/21</v>
      </c>
      <c r="G1344" s="45">
        <f>SUM(MID(E1344,1,1),MID(E1344,2,1),MID(E1344,3,1),MID(E1344,4,1),MID(F1344,1,1),MID(F1344,2,1),MID(F1344,4,1),MID(F1344,5,1))</f>
        <v>25</v>
      </c>
      <c r="H1344" s="45">
        <f>IF(MOD(G1344,9)=0,9,MOD(G1344,9))</f>
        <v>7</v>
      </c>
      <c r="I1344" s="45" t="str">
        <f>IFERROR(MID("日月火水木金土",WEEKDAY(D1344),1),"")</f>
        <v>木</v>
      </c>
      <c r="J1344" s="305" t="s">
        <v>4313</v>
      </c>
      <c r="K1344" s="203" t="str">
        <f>VLOOKUP(F1344,石と花メイン,3,FALSE)</f>
        <v>●月長石</v>
      </c>
      <c r="L1344" s="298" t="str">
        <f>VLOOKUP(F1344,石と花メイン,4,FALSE)</f>
        <v>綿【綿花】</v>
      </c>
      <c r="M1344" s="394">
        <f>IF(OR(MONTH(F1344)&lt;7,AND(MONTH(F1344)=7,DAY(F1344)&lt;=25)),
MOD(SUM((E1344-1901)*365,259),260),
MOD(SUM((E1344-1900)*365,259),260))</f>
        <v>64</v>
      </c>
      <c r="N1344" s="391">
        <f>IF(AND(MONTH(F1344)=7,DAY(F1344)&gt;25),1,
ROUNDDOWN((SUM(VLOOKUP(MONTH(F1344),D暦変換用数値,2,FALSE),DAY(F1344))/28)+1,0))</f>
        <v>4</v>
      </c>
      <c r="O1344" s="46">
        <f>IF(AND(MONTH(F1344)=7,DAY(F1344)&gt;25),DAY(F1344)-25,
MOD((SUM(VLOOKUP(MONTH(F1344),D暦変換用数値,2,FALSE),DAY(F1344))),28)+1)</f>
        <v>4</v>
      </c>
      <c r="P1344" s="407">
        <f>IF(OR(MONTH(F1344)&lt;7,AND(MONTH(F1344)=7,DAY(F1344)&lt;=25)),
MOD(SUM((E1344-1901)*365,(N1344-1)*28,O1344,258),260),
MOD(SUM((E1344-1900)*365,(N1344-1)*28,O1344,258),260))</f>
        <v>151</v>
      </c>
      <c r="Q1344" s="374" t="str">
        <f>VLOOKUP(MOD(P1344,4),色,2,FALSE)</f>
        <v>青い</v>
      </c>
      <c r="R1344" s="292" t="str">
        <f>VLOOKUP(MOD(P1344,13),銀河の音,2,FALSE)</f>
        <v>銀河の</v>
      </c>
      <c r="S1344" s="385" t="str">
        <f>VLOOKUP(MOD(P1344,20),太陽の紋章,2,FALSE)</f>
        <v>猿</v>
      </c>
      <c r="T1344" s="110" t="s">
        <v>6762</v>
      </c>
    </row>
    <row r="1345" spans="1:20" ht="13.5" customHeight="1">
      <c r="A1345" s="50" t="str">
        <f>VLOOKUP(MOD(E1345,10),十干,2,FALSE)</f>
        <v>丁</v>
      </c>
      <c r="B1345" s="199" t="str">
        <f>VLOOKUP(MOD(E1345,12),十二支,3,FALSE)</f>
        <v xml:space="preserve">04 地 </v>
      </c>
      <c r="C1345" s="200" t="str">
        <f>VLOOKUP(F1345,星座,3,TRUE)</f>
        <v xml:space="preserve">08 軍 </v>
      </c>
      <c r="D1345" s="531">
        <v>28394</v>
      </c>
      <c r="E1345" s="1">
        <f>IFERROR(YEAR(D1345),LEFT(D1345,4))</f>
        <v>1977</v>
      </c>
      <c r="F1345" s="1" t="str">
        <f>IF(ISTEXT(D1345),RIGHT(D1345,5),TEXT(D1345,"mm/dd"))</f>
        <v>09/26</v>
      </c>
      <c r="G1345" s="1">
        <f>SUM(MID(E1345,1,1),MID(E1345,2,1),MID(E1345,3,1),MID(E1345,4,1),MID(F1345,1,1),MID(F1345,2,1),MID(F1345,4,1),MID(F1345,5,1))</f>
        <v>41</v>
      </c>
      <c r="H1345" s="45">
        <f>IF(MOD(G1345,9)=0,9,MOD(G1345,9))</f>
        <v>5</v>
      </c>
      <c r="I1345" s="45" t="str">
        <f>IFERROR(MID("日月火水木金土",WEEKDAY(D1345),1),"")</f>
        <v>月</v>
      </c>
      <c r="J1345" s="304" t="s">
        <v>6566</v>
      </c>
      <c r="K1345" s="202" t="str">
        <f>VLOOKUP(F1345,石と花メイン,3,FALSE)</f>
        <v>○真珠</v>
      </c>
      <c r="L1345" s="297" t="str">
        <f>VLOOKUP(F1345,石と花メイン,4,FALSE)</f>
        <v>柿</v>
      </c>
      <c r="M1345" s="393">
        <f>IF(OR(MONTH(F1345)&lt;7,AND(MONTH(F1345)=7,DAY(F1345)&lt;=25)),
MOD(SUM((E1345-1901)*365,259),260),
MOD(SUM((E1345-1900)*365,259),260))</f>
        <v>24</v>
      </c>
      <c r="N1345" s="390">
        <f>IF(AND(MONTH(F1345)=7,DAY(F1345)&gt;25),1,
ROUNDDOWN((SUM(VLOOKUP(MONTH(F1345),D暦変換用数値,2,FALSE),DAY(F1345))/28)+1,0))</f>
        <v>3</v>
      </c>
      <c r="O1345" s="205">
        <f>IF(AND(MONTH(F1345)=7,DAY(F1345)&gt;25),DAY(F1345)-25,
MOD((SUM(VLOOKUP(MONTH(F1345),D暦変換用数値,2,FALSE),DAY(F1345))),28)+1)</f>
        <v>7</v>
      </c>
      <c r="P1345" s="406">
        <f>IF(OR(MONTH(F1345)&lt;7,AND(MONTH(F1345)=7,DAY(F1345)&lt;=25)),
MOD(SUM((E1345-1901)*365,(N1345-1)*28,O1345,258),260),
MOD(SUM((E1345-1900)*365,(N1345-1)*28,O1345,258),260))</f>
        <v>86</v>
      </c>
      <c r="Q1345" s="375" t="str">
        <f>VLOOKUP(MOD(P1345,4),色,2,FALSE)</f>
        <v>白い</v>
      </c>
      <c r="R1345" s="293" t="str">
        <f>VLOOKUP(MOD(P1345,13),銀河の音,2,FALSE)</f>
        <v>銀河の</v>
      </c>
      <c r="S1345" s="386" t="str">
        <f>VLOOKUP(MOD(P1345,20),太陽の紋章,2,FALSE)</f>
        <v>世界の橋渡し</v>
      </c>
      <c r="T1345" s="98" t="s">
        <v>3736</v>
      </c>
    </row>
    <row r="1346" spans="1:20" ht="13.5" customHeight="1">
      <c r="A1346" s="50" t="str">
        <f>VLOOKUP(MOD(E1346,10),十干,2,FALSE)</f>
        <v>丁</v>
      </c>
      <c r="B1346" s="199" t="str">
        <f>VLOOKUP(MOD(E1346,12),十二支,3,FALSE)</f>
        <v xml:space="preserve">04 地 </v>
      </c>
      <c r="C1346" s="200" t="str">
        <f>VLOOKUP(F1346,星座,3,TRUE)</f>
        <v xml:space="preserve">08 軍 </v>
      </c>
      <c r="D1346" s="531">
        <v>28399</v>
      </c>
      <c r="E1346" s="1">
        <f>IFERROR(YEAR(D1346),LEFT(D1346,4))</f>
        <v>1977</v>
      </c>
      <c r="F1346" s="1" t="str">
        <f>IF(ISTEXT(D1346),RIGHT(D1346,5),TEXT(D1346,"mm/dd"))</f>
        <v>10/01</v>
      </c>
      <c r="G1346" s="1">
        <f>SUM(MID(E1346,1,1),MID(E1346,2,1),MID(E1346,3,1),MID(E1346,4,1),MID(F1346,1,1),MID(F1346,2,1),MID(F1346,4,1),MID(F1346,5,1))</f>
        <v>26</v>
      </c>
      <c r="H1346" s="45">
        <f>IF(MOD(G1346,9)=0,9,MOD(G1346,9))</f>
        <v>8</v>
      </c>
      <c r="I1346" s="45" t="str">
        <f>IFERROR(MID("日月火水木金土",WEEKDAY(D1346),1),"")</f>
        <v>土</v>
      </c>
      <c r="J1346" s="304" t="s">
        <v>6567</v>
      </c>
      <c r="K1346" s="202" t="str">
        <f>VLOOKUP(F1346,石と花メイン,3,FALSE)</f>
        <v>●蛋白石</v>
      </c>
      <c r="L1346" s="297" t="str">
        <f>VLOOKUP(F1346,石と花メイン,4,FALSE)</f>
        <v>萩【鹿鳴草】</v>
      </c>
      <c r="M1346" s="393">
        <f>IF(OR(MONTH(F1346)&lt;7,AND(MONTH(F1346)=7,DAY(F1346)&lt;=25)),
MOD(SUM((E1346-1901)*365,259),260),
MOD(SUM((E1346-1900)*365,259),260))</f>
        <v>24</v>
      </c>
      <c r="N1346" s="390">
        <f>IF(AND(MONTH(F1346)=7,DAY(F1346)&gt;25),1,
ROUNDDOWN((SUM(VLOOKUP(MONTH(F1346),D暦変換用数値,2,FALSE),DAY(F1346))/28)+1,0))</f>
        <v>3</v>
      </c>
      <c r="O1346" s="205">
        <f>IF(AND(MONTH(F1346)=7,DAY(F1346)&gt;25),DAY(F1346)-25,
MOD((SUM(VLOOKUP(MONTH(F1346),D暦変換用数値,2,FALSE),DAY(F1346))),28)+1)</f>
        <v>12</v>
      </c>
      <c r="P1346" s="406">
        <f>IF(OR(MONTH(F1346)&lt;7,AND(MONTH(F1346)=7,DAY(F1346)&lt;=25)),
MOD(SUM((E1346-1901)*365,(N1346-1)*28,O1346,258),260),
MOD(SUM((E1346-1900)*365,(N1346-1)*28,O1346,258),260))</f>
        <v>91</v>
      </c>
      <c r="Q1346" s="374" t="str">
        <f>VLOOKUP(MOD(P1346,4),色,2,FALSE)</f>
        <v>青い</v>
      </c>
      <c r="R1346" s="292" t="str">
        <f>VLOOKUP(MOD(P1346,13),銀河の音,2,FALSE)</f>
        <v>宇宙の</v>
      </c>
      <c r="S1346" s="385" t="str">
        <f>VLOOKUP(MOD(P1346,20),太陽の紋章,2,FALSE)</f>
        <v>猿</v>
      </c>
      <c r="T1346" s="97" t="s">
        <v>6687</v>
      </c>
    </row>
    <row r="1347" spans="1:20" ht="13.5" customHeight="1">
      <c r="A1347" s="50" t="str">
        <f>VLOOKUP(MOD(E1347,10),十干,2,FALSE)</f>
        <v>己</v>
      </c>
      <c r="B1347" s="199" t="str">
        <f>VLOOKUP(MOD(E1347,12),十二支,3,FALSE)</f>
        <v xml:space="preserve">04 地 </v>
      </c>
      <c r="C1347" s="200" t="str">
        <f>VLOOKUP(F1347,星座,3,TRUE)</f>
        <v xml:space="preserve">08 軍 </v>
      </c>
      <c r="D1347" s="531">
        <v>32804</v>
      </c>
      <c r="E1347" s="1">
        <f>IFERROR(YEAR(D1347),LEFT(D1347,4))</f>
        <v>1989</v>
      </c>
      <c r="F1347" s="1" t="str">
        <f>IF(ISTEXT(D1347),RIGHT(D1347,5),TEXT(D1347,"mm/dd"))</f>
        <v>10/23</v>
      </c>
      <c r="G1347" s="1">
        <f>SUM(MID(E1347,1,1),MID(E1347,2,1),MID(E1347,3,1),MID(E1347,4,1),MID(F1347,1,1),MID(F1347,2,1),MID(F1347,4,1),MID(F1347,5,1))</f>
        <v>33</v>
      </c>
      <c r="H1347" s="45">
        <f>IF(MOD(G1347,9)=0,9,MOD(G1347,9))</f>
        <v>6</v>
      </c>
      <c r="I1347" s="45" t="str">
        <f>IFERROR(MID("日月火水木金土",WEEKDAY(D1347),1),"")</f>
        <v>月</v>
      </c>
      <c r="J1347" s="304" t="s">
        <v>6568</v>
      </c>
      <c r="K1347" s="202" t="str">
        <f>VLOOKUP(F1347,石と花メイン,3,FALSE)</f>
        <v>■紫水晶</v>
      </c>
      <c r="L1347" s="297" t="str">
        <f>VLOOKUP(F1347,石と花メイン,4,FALSE)</f>
        <v>ゼフィランサス【玉簾】</v>
      </c>
      <c r="M1347" s="393">
        <f>IF(OR(MONTH(F1347)&lt;7,AND(MONTH(F1347)=7,DAY(F1347)&lt;=25)),
MOD(SUM((E1347-1901)*365,259),260),
MOD(SUM((E1347-1900)*365,259),260))</f>
        <v>244</v>
      </c>
      <c r="N1347" s="390">
        <f>IF(AND(MONTH(F1347)=7,DAY(F1347)&gt;25),1,
ROUNDDOWN((SUM(VLOOKUP(MONTH(F1347),D暦変換用数値,2,FALSE),DAY(F1347))/28)+1,0))</f>
        <v>4</v>
      </c>
      <c r="O1347" s="205">
        <f>IF(AND(MONTH(F1347)=7,DAY(F1347)&gt;25),DAY(F1347)-25,
MOD((SUM(VLOOKUP(MONTH(F1347),D暦変換用数値,2,FALSE),DAY(F1347))),28)+1)</f>
        <v>6</v>
      </c>
      <c r="P1347" s="406">
        <f>IF(OR(MONTH(F1347)&lt;7,AND(MONTH(F1347)=7,DAY(F1347)&lt;=25)),
MOD(SUM((E1347-1901)*365,(N1347-1)*28,O1347,258),260),
MOD(SUM((E1347-1900)*365,(N1347-1)*28,O1347,258),260))</f>
        <v>73</v>
      </c>
      <c r="Q1347" s="372" t="str">
        <f>VLOOKUP(MOD(P1347,4),色,2,FALSE)</f>
        <v>赤い</v>
      </c>
      <c r="R1347" s="290" t="str">
        <f>VLOOKUP(MOD(P1347,13),銀河の音,2,FALSE)</f>
        <v>銀河の</v>
      </c>
      <c r="S1347" s="383" t="str">
        <f>VLOOKUP(MOD(P1347,20),太陽の紋章,2,FALSE)</f>
        <v>空歩く者</v>
      </c>
      <c r="T1347" s="93" t="s">
        <v>1720</v>
      </c>
    </row>
    <row r="1348" spans="1:20" ht="13.5" customHeight="1">
      <c r="A1348" s="50" t="str">
        <f>VLOOKUP(MOD(E1348,10),十干,2,FALSE)</f>
        <v>辛</v>
      </c>
      <c r="B1348" s="199" t="str">
        <f>VLOOKUP(MOD(E1348,12),十二支,3,FALSE)</f>
        <v xml:space="preserve">04 地 </v>
      </c>
      <c r="C1348" s="200" t="str">
        <f>VLOOKUP(F1348,星座,3,TRUE)</f>
        <v xml:space="preserve">08 軍 </v>
      </c>
      <c r="D1348" s="531">
        <v>37165</v>
      </c>
      <c r="E1348" s="1">
        <f>IFERROR(YEAR(D1348),LEFT(D1348,4))</f>
        <v>2001</v>
      </c>
      <c r="F1348" s="1" t="str">
        <f>IF(ISTEXT(D1348),RIGHT(D1348,5),TEXT(D1348,"mm/dd"))</f>
        <v>10/01</v>
      </c>
      <c r="G1348" s="1">
        <f>SUM(MID(E1348,1,1),MID(E1348,2,1),MID(E1348,3,1),MID(E1348,4,1),MID(F1348,1,1),MID(F1348,2,1),MID(F1348,4,1),MID(F1348,5,1))</f>
        <v>5</v>
      </c>
      <c r="H1348" s="45">
        <f>IF(MOD(G1348,9)=0,9,MOD(G1348,9))</f>
        <v>5</v>
      </c>
      <c r="I1348" s="45" t="str">
        <f>IFERROR(MID("日月火水木金土",WEEKDAY(D1348),1),"")</f>
        <v>月</v>
      </c>
      <c r="J1348" s="304" t="s">
        <v>6569</v>
      </c>
      <c r="K1348" s="202" t="str">
        <f>VLOOKUP(F1348,石と花メイン,3,FALSE)</f>
        <v>●蛋白石</v>
      </c>
      <c r="L1348" s="297" t="str">
        <f>VLOOKUP(F1348,石と花メイン,4,FALSE)</f>
        <v>萩【鹿鳴草】</v>
      </c>
      <c r="M1348" s="393">
        <f>IF(OR(MONTH(F1348)&lt;7,AND(MONTH(F1348)=7,DAY(F1348)&lt;=25)),
MOD(SUM((E1348-1901)*365,259),260),
MOD(SUM((E1348-1900)*365,259),260))</f>
        <v>204</v>
      </c>
      <c r="N1348" s="390">
        <f>IF(AND(MONTH(F1348)=7,DAY(F1348)&gt;25),1,
ROUNDDOWN((SUM(VLOOKUP(MONTH(F1348),D暦変換用数値,2,FALSE),DAY(F1348))/28)+1,0))</f>
        <v>3</v>
      </c>
      <c r="O1348" s="205">
        <f>IF(AND(MONTH(F1348)=7,DAY(F1348)&gt;25),DAY(F1348)-25,
MOD((SUM(VLOOKUP(MONTH(F1348),D暦変換用数値,2,FALSE),DAY(F1348))),28)+1)</f>
        <v>12</v>
      </c>
      <c r="P1348" s="406">
        <f>IF(OR(MONTH(F1348)&lt;7,AND(MONTH(F1348)=7,DAY(F1348)&lt;=25)),
MOD(SUM((E1348-1901)*365,(N1348-1)*28,O1348,258),260),
MOD(SUM((E1348-1900)*365,(N1348-1)*28,O1348,258),260))</f>
        <v>11</v>
      </c>
      <c r="Q1348" s="374" t="str">
        <f>VLOOKUP(MOD(P1348,4),色,2,FALSE)</f>
        <v>青い</v>
      </c>
      <c r="R1348" s="292" t="str">
        <f>VLOOKUP(MOD(P1348,13),銀河の音,2,FALSE)</f>
        <v>スペクトルの</v>
      </c>
      <c r="S1348" s="385" t="str">
        <f>VLOOKUP(MOD(P1348,20),太陽の紋章,2,FALSE)</f>
        <v>猿</v>
      </c>
      <c r="T1348" s="97" t="s">
        <v>1721</v>
      </c>
    </row>
    <row r="1349" spans="1:20" ht="13.5" customHeight="1">
      <c r="A1349" s="285" t="str">
        <f>VLOOKUP(MOD(E1349,10),十干,2,FALSE)</f>
        <v>癸</v>
      </c>
      <c r="B1349" s="283" t="str">
        <f>VLOOKUP(MOD(E1349,12),十二支,3,FALSE)</f>
        <v xml:space="preserve">04 地 </v>
      </c>
      <c r="C1349" s="284" t="str">
        <f>VLOOKUP(F1349,星座,3,TRUE)</f>
        <v xml:space="preserve">08 軍 </v>
      </c>
      <c r="D1349" s="533">
        <v>41546</v>
      </c>
      <c r="E1349" s="83">
        <f>IFERROR(YEAR(D1349),LEFT(D1349,4))</f>
        <v>2013</v>
      </c>
      <c r="F1349" s="539" t="str">
        <f>IF(ISTEXT(D1349),RIGHT(D1349,5),TEXT(D1349,"mm/dd"))</f>
        <v>09/29</v>
      </c>
      <c r="G1349" s="83">
        <f>SUM(MID(E1349,1,1),MID(E1349,2,1),MID(E1349,3,1),MID(E1349,4,1),MID(F1349,1,1),MID(F1349,2,1),MID(F1349,4,1),MID(F1349,5,1))</f>
        <v>26</v>
      </c>
      <c r="H1349" s="83">
        <f>IF(MOD(G1349,9)=0,9,MOD(G1349,9))</f>
        <v>8</v>
      </c>
      <c r="I1349" s="83" t="str">
        <f>IFERROR(MID("日月火水木金土",WEEKDAY(D1349),1),"")</f>
        <v>日</v>
      </c>
      <c r="J1349" s="308" t="s">
        <v>9136</v>
      </c>
      <c r="K1349" s="330" t="str">
        <f>VLOOKUP(F1349,石と花メイン,3,FALSE)</f>
        <v>◆青玉</v>
      </c>
      <c r="L1349" s="296" t="str">
        <f>VLOOKUP(F1349,石と花メイン,4,FALSE)</f>
        <v>アスター【蝦夷菊】</v>
      </c>
      <c r="M1349" s="392">
        <f>IF(OR(MONTH(F1349)&lt;7,AND(MONTH(F1349)=7,DAY(F1349)&lt;=25)),
MOD(SUM((E1349-1901)*365,259),260),
MOD(SUM((E1349-1900)*365,259),260))</f>
        <v>164</v>
      </c>
      <c r="N1349" s="330">
        <f>IF(AND(MONTH(F1349)=7,DAY(F1349)&gt;25),1,
ROUNDDOWN((SUM(VLOOKUP(MONTH(F1349),D暦変換用数値,2,FALSE),DAY(F1349))/28)+1,0))</f>
        <v>3</v>
      </c>
      <c r="O1349" s="84">
        <f>IF(AND(MONTH(F1349)=7,DAY(F1349)&gt;25),DAY(F1349)-25,
MOD((SUM(VLOOKUP(MONTH(F1349),D暦変換用数値,2,FALSE),DAY(F1349))),28)+1)</f>
        <v>10</v>
      </c>
      <c r="P1349" s="405">
        <f>IF(OR(MONTH(F1349)&lt;7,AND(MONTH(F1349)=7,DAY(F1349)&lt;=25)),
MOD(SUM((E1349-1901)*365,(N1349-1)*28,O1349,258),260),
MOD(SUM((E1349-1900)*365,(N1349-1)*28,O1349,258),260))</f>
        <v>229</v>
      </c>
      <c r="Q1349" s="371" t="str">
        <f>VLOOKUP(MOD(P1349,4),色,2,FALSE)</f>
        <v>赤い</v>
      </c>
      <c r="R1349" s="289" t="str">
        <f>VLOOKUP(MOD(P1349,13),銀河の音,2,FALSE)</f>
        <v>銀河の</v>
      </c>
      <c r="S1349" s="382" t="str">
        <f>VLOOKUP(MOD(P1349,20),太陽の紋章,2,FALSE)</f>
        <v>月</v>
      </c>
      <c r="T1349" s="102" t="s">
        <v>9137</v>
      </c>
    </row>
    <row r="1350" spans="1:20" ht="13.5" customHeight="1">
      <c r="A1350" s="285" t="str">
        <f>VLOOKUP(MOD(E1350,10),十干,2,FALSE)</f>
        <v>癸</v>
      </c>
      <c r="B1350" s="283" t="str">
        <f>VLOOKUP(MOD(E1350,12),十二支,3,FALSE)</f>
        <v xml:space="preserve">04 地 </v>
      </c>
      <c r="C1350" s="284" t="str">
        <f>VLOOKUP(F1350,星座,3,TRUE)</f>
        <v xml:space="preserve">08 軍 </v>
      </c>
      <c r="D1350" s="533">
        <v>41552</v>
      </c>
      <c r="E1350" s="83">
        <f>IFERROR(YEAR(D1350),LEFT(D1350,4))</f>
        <v>2013</v>
      </c>
      <c r="F1350" s="539" t="str">
        <f>IF(ISTEXT(D1350),RIGHT(D1350,5),TEXT(D1350,"mm/dd"))</f>
        <v>10/05</v>
      </c>
      <c r="G1350" s="83">
        <f>SUM(MID(E1350,1,1),MID(E1350,2,1),MID(E1350,3,1),MID(E1350,4,1),MID(F1350,1,1),MID(F1350,2,1),MID(F1350,4,1),MID(F1350,5,1))</f>
        <v>12</v>
      </c>
      <c r="H1350" s="83">
        <f>IF(MOD(G1350,9)=0,9,MOD(G1350,9))</f>
        <v>3</v>
      </c>
      <c r="I1350" s="83" t="str">
        <f>IFERROR(MID("日月火水木金土",WEEKDAY(D1350),1),"")</f>
        <v>土</v>
      </c>
      <c r="J1350" s="308" t="s">
        <v>9139</v>
      </c>
      <c r="K1350" s="330" t="str">
        <f>VLOOKUP(F1350,石と花メイン,3,FALSE)</f>
        <v>◆藍玉</v>
      </c>
      <c r="L1350" s="296" t="str">
        <f>VLOOKUP(F1350,石と花メイン,4,FALSE)</f>
        <v>枸杞</v>
      </c>
      <c r="M1350" s="392">
        <f>IF(OR(MONTH(F1350)&lt;7,AND(MONTH(F1350)=7,DAY(F1350)&lt;=25)),
MOD(SUM((E1350-1901)*365,259),260),
MOD(SUM((E1350-1900)*365,259),260))</f>
        <v>164</v>
      </c>
      <c r="N1350" s="330">
        <f>IF(AND(MONTH(F1350)=7,DAY(F1350)&gt;25),1,
ROUNDDOWN((SUM(VLOOKUP(MONTH(F1350),D暦変換用数値,2,FALSE),DAY(F1350))/28)+1,0))</f>
        <v>3</v>
      </c>
      <c r="O1350" s="84">
        <f>IF(AND(MONTH(F1350)=7,DAY(F1350)&gt;25),DAY(F1350)-25,
MOD((SUM(VLOOKUP(MONTH(F1350),D暦変換用数値,2,FALSE),DAY(F1350))),28)+1)</f>
        <v>16</v>
      </c>
      <c r="P1350" s="405">
        <f>IF(OR(MONTH(F1350)&lt;7,AND(MONTH(F1350)=7,DAY(F1350)&lt;=25)),
MOD(SUM((E1350-1901)*365,(N1350-1)*28,O1350,258),260),
MOD(SUM((E1350-1900)*365,(N1350-1)*28,O1350,258),260))</f>
        <v>235</v>
      </c>
      <c r="Q1350" s="371" t="str">
        <f>VLOOKUP(MOD(P1350,4),色,2,FALSE)</f>
        <v>青い</v>
      </c>
      <c r="R1350" s="289" t="str">
        <f>VLOOKUP(MOD(P1350,13),銀河の音,2,FALSE)</f>
        <v>磁気の</v>
      </c>
      <c r="S1350" s="382" t="str">
        <f>VLOOKUP(MOD(P1350,20),太陽の紋章,2,FALSE)</f>
        <v>鷲</v>
      </c>
      <c r="T1350" s="338"/>
    </row>
    <row r="1351" spans="1:20" ht="13.5" customHeight="1">
      <c r="A1351" s="285" t="str">
        <f>VLOOKUP(MOD(E1351,10),十干,2,FALSE)</f>
        <v>癸</v>
      </c>
      <c r="B1351" s="283" t="str">
        <f>VLOOKUP(MOD(E1351,12),十二支,3,FALSE)</f>
        <v xml:space="preserve">04 地 </v>
      </c>
      <c r="C1351" s="284" t="str">
        <f>VLOOKUP(F1351,星座,3,TRUE)</f>
        <v xml:space="preserve">08 軍 </v>
      </c>
      <c r="D1351" s="533">
        <v>41555</v>
      </c>
      <c r="E1351" s="83">
        <f>IFERROR(YEAR(D1351),LEFT(D1351,4))</f>
        <v>2013</v>
      </c>
      <c r="F1351" s="539" t="str">
        <f>IF(ISTEXT(D1351),RIGHT(D1351,5),TEXT(D1351,"mm/dd"))</f>
        <v>10/08</v>
      </c>
      <c r="G1351" s="83">
        <f>SUM(MID(E1351,1,1),MID(E1351,2,1),MID(E1351,3,1),MID(E1351,4,1),MID(F1351,1,1),MID(F1351,2,1),MID(F1351,4,1),MID(F1351,5,1))</f>
        <v>15</v>
      </c>
      <c r="H1351" s="83">
        <f>IF(MOD(G1351,9)=0,9,MOD(G1351,9))</f>
        <v>6</v>
      </c>
      <c r="I1351" s="83" t="str">
        <f>IFERROR(MID("日月火水木金土",WEEKDAY(D1351),1),"")</f>
        <v>火</v>
      </c>
      <c r="J1351" s="308" t="s">
        <v>9144</v>
      </c>
      <c r="K1351" s="330" t="str">
        <f>VLOOKUP(F1351,石と花メイン,3,FALSE)</f>
        <v>○真珠</v>
      </c>
      <c r="L1351" s="296" t="str">
        <f>VLOOKUP(F1351,石と花メイン,4,FALSE)</f>
        <v>野牡丹【スパイダーフラワー】</v>
      </c>
      <c r="M1351" s="392">
        <f>IF(OR(MONTH(F1351)&lt;7,AND(MONTH(F1351)=7,DAY(F1351)&lt;=25)),
MOD(SUM((E1351-1901)*365,259),260),
MOD(SUM((E1351-1900)*365,259),260))</f>
        <v>164</v>
      </c>
      <c r="N1351" s="330">
        <f>IF(AND(MONTH(F1351)=7,DAY(F1351)&gt;25),1,
ROUNDDOWN((SUM(VLOOKUP(MONTH(F1351),D暦変換用数値,2,FALSE),DAY(F1351))/28)+1,0))</f>
        <v>3</v>
      </c>
      <c r="O1351" s="84">
        <f>IF(AND(MONTH(F1351)=7,DAY(F1351)&gt;25),DAY(F1351)-25,
MOD((SUM(VLOOKUP(MONTH(F1351),D暦変換用数値,2,FALSE),DAY(F1351))),28)+1)</f>
        <v>19</v>
      </c>
      <c r="P1351" s="405">
        <f>IF(OR(MONTH(F1351)&lt;7,AND(MONTH(F1351)=7,DAY(F1351)&lt;=25)),
MOD(SUM((E1351-1901)*365,(N1351-1)*28,O1351,258),260),
MOD(SUM((E1351-1900)*365,(N1351-1)*28,O1351,258),260))</f>
        <v>238</v>
      </c>
      <c r="Q1351" s="371" t="str">
        <f>VLOOKUP(MOD(P1351,4),色,2,FALSE)</f>
        <v>白い</v>
      </c>
      <c r="R1351" s="289" t="str">
        <f>VLOOKUP(MOD(P1351,13),銀河の音,2,FALSE)</f>
        <v>自己存在の</v>
      </c>
      <c r="S1351" s="382" t="str">
        <f>VLOOKUP(MOD(P1351,20),太陽の紋章,2,FALSE)</f>
        <v>鏡</v>
      </c>
      <c r="T1351" s="92" t="s">
        <v>9142</v>
      </c>
    </row>
    <row r="1352" spans="1:20" ht="13.5" customHeight="1">
      <c r="A1352" s="285" t="str">
        <f>VLOOKUP(MOD(E1352,10),十干,2,FALSE)</f>
        <v>癸</v>
      </c>
      <c r="B1352" s="283" t="str">
        <f>VLOOKUP(MOD(E1352,12),十二支,3,FALSE)</f>
        <v xml:space="preserve">04 地 </v>
      </c>
      <c r="C1352" s="284" t="str">
        <f>VLOOKUP(F1352,星座,3,TRUE)</f>
        <v xml:space="preserve">08 軍 </v>
      </c>
      <c r="D1352" s="533">
        <v>41560</v>
      </c>
      <c r="E1352" s="83">
        <f>IFERROR(YEAR(D1352),LEFT(D1352,4))</f>
        <v>2013</v>
      </c>
      <c r="F1352" s="539" t="str">
        <f>IF(ISTEXT(D1352),RIGHT(D1352,5),TEXT(D1352,"mm/dd"))</f>
        <v>10/13</v>
      </c>
      <c r="G1352" s="83">
        <f>SUM(MID(E1352,1,1),MID(E1352,2,1),MID(E1352,3,1),MID(E1352,4,1),MID(F1352,1,1),MID(F1352,2,1),MID(F1352,4,1),MID(F1352,5,1))</f>
        <v>11</v>
      </c>
      <c r="H1352" s="83">
        <f>IF(MOD(G1352,9)=0,9,MOD(G1352,9))</f>
        <v>2</v>
      </c>
      <c r="I1352" s="83" t="str">
        <f>IFERROR(MID("日月火水木金土",WEEKDAY(D1352),1),"")</f>
        <v>日</v>
      </c>
      <c r="J1352" s="308" t="s">
        <v>9147</v>
      </c>
      <c r="K1352" s="330" t="str">
        <f>VLOOKUP(F1352,石と花メイン,3,FALSE)</f>
        <v>◆柘榴石</v>
      </c>
      <c r="L1352" s="296" t="str">
        <f>VLOOKUP(F1352,石と花メイン,4,FALSE)</f>
        <v>エキナセア【紫馬簾菊】</v>
      </c>
      <c r="M1352" s="392">
        <f>IF(OR(MONTH(F1352)&lt;7,AND(MONTH(F1352)=7,DAY(F1352)&lt;=25)),
MOD(SUM((E1352-1901)*365,259),260),
MOD(SUM((E1352-1900)*365,259),260))</f>
        <v>164</v>
      </c>
      <c r="N1352" s="330">
        <f>IF(AND(MONTH(F1352)=7,DAY(F1352)&gt;25),1,
ROUNDDOWN((SUM(VLOOKUP(MONTH(F1352),D暦変換用数値,2,FALSE),DAY(F1352))/28)+1,0))</f>
        <v>3</v>
      </c>
      <c r="O1352" s="84">
        <f>IF(AND(MONTH(F1352)=7,DAY(F1352)&gt;25),DAY(F1352)-25,
MOD((SUM(VLOOKUP(MONTH(F1352),D暦変換用数値,2,FALSE),DAY(F1352))),28)+1)</f>
        <v>24</v>
      </c>
      <c r="P1352" s="405">
        <f>IF(OR(MONTH(F1352)&lt;7,AND(MONTH(F1352)=7,DAY(F1352)&lt;=25)),
MOD(SUM((E1352-1901)*365,(N1352-1)*28,O1352,258),260),
MOD(SUM((E1352-1900)*365,(N1352-1)*28,O1352,258),260))</f>
        <v>243</v>
      </c>
      <c r="Q1352" s="371" t="str">
        <f>VLOOKUP(MOD(P1352,4),色,2,FALSE)</f>
        <v>青い</v>
      </c>
      <c r="R1352" s="289" t="str">
        <f>VLOOKUP(MOD(P1352,13),銀河の音,2,FALSE)</f>
        <v>太陽の</v>
      </c>
      <c r="S1352" s="382" t="str">
        <f>VLOOKUP(MOD(P1352,20),太陽の紋章,2,FALSE)</f>
        <v>夜</v>
      </c>
      <c r="T1352" s="338"/>
    </row>
    <row r="1353" spans="1:20" ht="13.5" customHeight="1">
      <c r="A1353" s="50" t="str">
        <f>VLOOKUP(MOD(E1353,10),十干,2,FALSE)</f>
        <v>辛</v>
      </c>
      <c r="B1353" s="199" t="str">
        <f>VLOOKUP(MOD(E1353,12),十二支,3,FALSE)</f>
        <v xml:space="preserve">04 地 </v>
      </c>
      <c r="C1353" s="200" t="str">
        <f>VLOOKUP(F1353,星座,3,TRUE)</f>
        <v xml:space="preserve">08 軍 </v>
      </c>
      <c r="D1353" s="531" t="s">
        <v>2257</v>
      </c>
      <c r="E1353" s="1" t="str">
        <f>IFERROR(YEAR(D1353),LEFT(D1353,4))</f>
        <v>1641</v>
      </c>
      <c r="F1353" s="1" t="str">
        <f>IF(ISTEXT(D1353),RIGHT(D1353,5),TEXT(D1353,"mm/dd"))</f>
        <v>10/05</v>
      </c>
      <c r="G1353" s="1">
        <f>SUM(MID(E1353,1,1),MID(E1353,2,1),MID(E1353,3,1),MID(E1353,4,1),MID(F1353,1,1),MID(F1353,2,1),MID(F1353,4,1),MID(F1353,5,1))</f>
        <v>18</v>
      </c>
      <c r="H1353" s="45">
        <f>IF(MOD(G1353,9)=0,9,MOD(G1353,9))</f>
        <v>9</v>
      </c>
      <c r="I1353" s="45" t="str">
        <f>IFERROR(MID("日月火水木金土",WEEKDAY(D1353),1),"")</f>
        <v/>
      </c>
      <c r="J1353" s="304" t="s">
        <v>3069</v>
      </c>
      <c r="K1353" s="202" t="str">
        <f>VLOOKUP(F1353,石と花メイン,3,FALSE)</f>
        <v>◆藍玉</v>
      </c>
      <c r="L1353" s="297" t="str">
        <f>VLOOKUP(F1353,石と花メイン,4,FALSE)</f>
        <v>枸杞</v>
      </c>
      <c r="M1353" s="393">
        <f>IF(OR(MONTH(F1353)&lt;7,AND(MONTH(F1353)=7,DAY(F1353)&lt;=25)),
MOD(SUM((E1353-1901)*365,259),260),
MOD(SUM((E1353-1900)*365,259),260))</f>
        <v>104</v>
      </c>
      <c r="N1353" s="390">
        <f>IF(AND(MONTH(F1353)=7,DAY(F1353)&gt;25),1,
ROUNDDOWN((SUM(VLOOKUP(MONTH(F1353),D暦変換用数値,2,FALSE),DAY(F1353))/28)+1,0))</f>
        <v>3</v>
      </c>
      <c r="O1353" s="205">
        <f>IF(AND(MONTH(F1353)=7,DAY(F1353)&gt;25),DAY(F1353)-25,
MOD((SUM(VLOOKUP(MONTH(F1353),D暦変換用数値,2,FALSE),DAY(F1353))),28)+1)</f>
        <v>16</v>
      </c>
      <c r="P1353" s="406">
        <f>IF(OR(MONTH(F1353)&lt;7,AND(MONTH(F1353)=7,DAY(F1353)&lt;=25)),
MOD(SUM((E1353-1901)*365,(N1353-1)*28,O1353,258),260),
MOD(SUM((E1353-1900)*365,(N1353-1)*28,O1353,258),260))</f>
        <v>175</v>
      </c>
      <c r="Q1353" s="374" t="str">
        <f>VLOOKUP(MOD(P1353,4),色,2,FALSE)</f>
        <v>青い</v>
      </c>
      <c r="R1353" s="292" t="str">
        <f>VLOOKUP(MOD(P1353,13),銀河の音,2,FALSE)</f>
        <v>律動の</v>
      </c>
      <c r="S1353" s="385" t="str">
        <f>VLOOKUP(MOD(P1353,20),太陽の紋章,2,FALSE)</f>
        <v>鷲</v>
      </c>
      <c r="T1353" s="98"/>
    </row>
    <row r="1354" spans="1:20" ht="13.5" customHeight="1">
      <c r="A1354" s="50" t="str">
        <f>VLOOKUP(MOD(E1354,10),十干,2,FALSE)</f>
        <v>癸</v>
      </c>
      <c r="B1354" s="199" t="str">
        <f>VLOOKUP(MOD(E1354,12),十二支,3,FALSE)</f>
        <v xml:space="preserve">04 地 </v>
      </c>
      <c r="C1354" s="200" t="str">
        <f>VLOOKUP(F1354,星座,3,TRUE)</f>
        <v xml:space="preserve">08 軍 </v>
      </c>
      <c r="D1354" s="531" t="s">
        <v>3914</v>
      </c>
      <c r="E1354" s="1" t="str">
        <f>IFERROR(YEAR(D1354),LEFT(D1354,4))</f>
        <v>1773</v>
      </c>
      <c r="F1354" s="1" t="str">
        <f>IF(ISTEXT(D1354),RIGHT(D1354,5),TEXT(D1354,"mm/dd"))</f>
        <v>10/06</v>
      </c>
      <c r="G1354" s="1">
        <f>SUM(MID(E1354,1,1),MID(E1354,2,1),MID(E1354,3,1),MID(E1354,4,1),MID(F1354,1,1),MID(F1354,2,1),MID(F1354,4,1),MID(F1354,5,1))</f>
        <v>25</v>
      </c>
      <c r="H1354" s="45">
        <f>IF(MOD(G1354,9)=0,9,MOD(G1354,9))</f>
        <v>7</v>
      </c>
      <c r="I1354" s="45" t="str">
        <f>IFERROR(MID("日月火水木金土",WEEKDAY(D1354),1),"")</f>
        <v/>
      </c>
      <c r="J1354" s="304" t="s">
        <v>3070</v>
      </c>
      <c r="K1354" s="202" t="str">
        <f>VLOOKUP(F1354,石と花メイン,3,FALSE)</f>
        <v>◆紅玉</v>
      </c>
      <c r="L1354" s="297" t="str">
        <f>VLOOKUP(F1354,石と花メイン,4,FALSE)</f>
        <v>梅擬</v>
      </c>
      <c r="M1354" s="393">
        <f>IF(OR(MONTH(F1354)&lt;7,AND(MONTH(F1354)=7,DAY(F1354)&lt;=25)),
MOD(SUM((E1354-1901)*365,259),260),
MOD(SUM((E1354-1900)*365,259),260))</f>
        <v>184</v>
      </c>
      <c r="N1354" s="390">
        <f>IF(AND(MONTH(F1354)=7,DAY(F1354)&gt;25),1,
ROUNDDOWN((SUM(VLOOKUP(MONTH(F1354),D暦変換用数値,2,FALSE),DAY(F1354))/28)+1,0))</f>
        <v>3</v>
      </c>
      <c r="O1354" s="205">
        <f>IF(AND(MONTH(F1354)=7,DAY(F1354)&gt;25),DAY(F1354)-25,
MOD((SUM(VLOOKUP(MONTH(F1354),D暦変換用数値,2,FALSE),DAY(F1354))),28)+1)</f>
        <v>17</v>
      </c>
      <c r="P1354" s="406">
        <f>IF(OR(MONTH(F1354)&lt;7,AND(MONTH(F1354)=7,DAY(F1354)&lt;=25)),
MOD(SUM((E1354-1901)*365,(N1354-1)*28,O1354,258),260),
MOD(SUM((E1354-1900)*365,(N1354-1)*28,O1354,258),260))</f>
        <v>256</v>
      </c>
      <c r="Q1354" s="373" t="str">
        <f>VLOOKUP(MOD(P1354,4),色,2,FALSE)</f>
        <v>黄色い</v>
      </c>
      <c r="R1354" s="291" t="str">
        <f>VLOOKUP(MOD(P1354,13),銀河の音,2,FALSE)</f>
        <v>太陽の</v>
      </c>
      <c r="S1354" s="384" t="str">
        <f>VLOOKUP(MOD(P1354,20),太陽の紋章,2,FALSE)</f>
        <v>戦士</v>
      </c>
      <c r="T1354" s="106" t="s">
        <v>3262</v>
      </c>
    </row>
    <row r="1355" spans="1:20" ht="13.5" customHeight="1">
      <c r="A1355" s="50" t="str">
        <f>VLOOKUP(MOD(E1355,10),十干,2,FALSE)</f>
        <v>癸</v>
      </c>
      <c r="B1355" s="199" t="str">
        <f>VLOOKUP(MOD(E1355,12),十二支,3,FALSE)</f>
        <v xml:space="preserve">04 地 </v>
      </c>
      <c r="C1355" s="200" t="str">
        <f>VLOOKUP(F1355,星座,3,TRUE)</f>
        <v xml:space="preserve">08 軍 </v>
      </c>
      <c r="D1355" s="531" t="s">
        <v>376</v>
      </c>
      <c r="E1355" s="1" t="str">
        <f>IFERROR(YEAR(D1355),LEFT(D1355,4))</f>
        <v>1833</v>
      </c>
      <c r="F1355" s="1" t="str">
        <f>IF(ISTEXT(D1355),RIGHT(D1355,5),TEXT(D1355,"mm/dd"))</f>
        <v>10/21</v>
      </c>
      <c r="G1355" s="1">
        <f>SUM(MID(E1355,1,1),MID(E1355,2,1),MID(E1355,3,1),MID(E1355,4,1),MID(F1355,1,1),MID(F1355,2,1),MID(F1355,4,1),MID(F1355,5,1))</f>
        <v>19</v>
      </c>
      <c r="H1355" s="45">
        <f>IF(MOD(G1355,9)=0,9,MOD(G1355,9))</f>
        <v>1</v>
      </c>
      <c r="I1355" s="45" t="str">
        <f>IFERROR(MID("日月火水木金土",WEEKDAY(D1355),1),"")</f>
        <v/>
      </c>
      <c r="J1355" s="304" t="s">
        <v>3071</v>
      </c>
      <c r="K1355" s="202" t="str">
        <f>VLOOKUP(F1355,石と花メイン,3,FALSE)</f>
        <v>●月長石</v>
      </c>
      <c r="L1355" s="297" t="str">
        <f>VLOOKUP(F1355,石と花メイン,4,FALSE)</f>
        <v>綿【綿花】</v>
      </c>
      <c r="M1355" s="393">
        <f>IF(OR(MONTH(F1355)&lt;7,AND(MONTH(F1355)=7,DAY(F1355)&lt;=25)),
MOD(SUM((E1355-1901)*365,259),260),
MOD(SUM((E1355-1900)*365,259),260))</f>
        <v>244</v>
      </c>
      <c r="N1355" s="390">
        <f>IF(AND(MONTH(F1355)=7,DAY(F1355)&gt;25),1,
ROUNDDOWN((SUM(VLOOKUP(MONTH(F1355),D暦変換用数値,2,FALSE),DAY(F1355))/28)+1,0))</f>
        <v>4</v>
      </c>
      <c r="O1355" s="205">
        <f>IF(AND(MONTH(F1355)=7,DAY(F1355)&gt;25),DAY(F1355)-25,
MOD((SUM(VLOOKUP(MONTH(F1355),D暦変換用数値,2,FALSE),DAY(F1355))),28)+1)</f>
        <v>4</v>
      </c>
      <c r="P1355" s="406">
        <f>IF(OR(MONTH(F1355)&lt;7,AND(MONTH(F1355)=7,DAY(F1355)&lt;=25)),
MOD(SUM((E1355-1901)*365,(N1355-1)*28,O1355,258),260),
MOD(SUM((E1355-1900)*365,(N1355-1)*28,O1355,258),260))</f>
        <v>71</v>
      </c>
      <c r="Q1355" s="374" t="str">
        <f>VLOOKUP(MOD(P1355,4),色,2,FALSE)</f>
        <v>青い</v>
      </c>
      <c r="R1355" s="292" t="str">
        <f>VLOOKUP(MOD(P1355,13),銀河の音,2,FALSE)</f>
        <v>律動の</v>
      </c>
      <c r="S1355" s="385" t="str">
        <f>VLOOKUP(MOD(P1355,20),太陽の紋章,2,FALSE)</f>
        <v>猿</v>
      </c>
      <c r="T1355" s="97" t="s">
        <v>377</v>
      </c>
    </row>
    <row r="1356" spans="1:20" ht="13.5" customHeight="1">
      <c r="A1356" s="49" t="str">
        <f>VLOOKUP(MOD(E1356,10),十干,2,FALSE)</f>
        <v>丁</v>
      </c>
      <c r="B1356" s="199" t="str">
        <f>VLOOKUP(MOD(E1356,12),十二支,3,FALSE)</f>
        <v xml:space="preserve">04 地 </v>
      </c>
      <c r="C1356" s="200" t="str">
        <f>VLOOKUP(F1356,星座,3,TRUE)</f>
        <v xml:space="preserve">08 軍 </v>
      </c>
      <c r="D1356" s="532" t="s">
        <v>8711</v>
      </c>
      <c r="E1356" s="45" t="str">
        <f>IFERROR(YEAR(D1356),LEFT(D1356,4))</f>
        <v>1857</v>
      </c>
      <c r="F1356" s="45" t="str">
        <f>IF(ISTEXT(D1356),RIGHT(D1356,5),TEXT(D1356,"mm/dd"))</f>
        <v>10/02</v>
      </c>
      <c r="G1356" s="45">
        <f>SUM(MID(E1356,1,1),MID(E1356,2,1),MID(E1356,3,1),MID(E1356,4,1),MID(F1356,1,1),MID(F1356,2,1),MID(F1356,4,1),MID(F1356,5,1))</f>
        <v>24</v>
      </c>
      <c r="H1356" s="45">
        <f>IF(MOD(G1356,9)=0,9,MOD(G1356,9))</f>
        <v>6</v>
      </c>
      <c r="I1356" s="45" t="str">
        <f>IFERROR(MID("日月火水木金土",WEEKDAY(D1356),1),"")</f>
        <v/>
      </c>
      <c r="J1356" s="307" t="s">
        <v>6660</v>
      </c>
      <c r="K1356" s="203" t="str">
        <f>VLOOKUP(F1356,石と花メイン,3,FALSE)</f>
        <v>●土耳古石</v>
      </c>
      <c r="L1356" s="298" t="str">
        <f>VLOOKUP(F1356,石と花メイン,4,FALSE)</f>
        <v>コリウス【金襴紫蘇】</v>
      </c>
      <c r="M1356" s="394">
        <f>IF(OR(MONTH(F1356)&lt;7,AND(MONTH(F1356)=7,DAY(F1356)&lt;=25)),
MOD(SUM((E1356-1901)*365,259),260),
MOD(SUM((E1356-1900)*365,259),260))</f>
        <v>164</v>
      </c>
      <c r="N1356" s="391">
        <f>IF(AND(MONTH(F1356)=7,DAY(F1356)&gt;25),1,
ROUNDDOWN((SUM(VLOOKUP(MONTH(F1356),D暦変換用数値,2,FALSE),DAY(F1356))/28)+1,0))</f>
        <v>3</v>
      </c>
      <c r="O1356" s="46">
        <f>IF(AND(MONTH(F1356)=7,DAY(F1356)&gt;25),DAY(F1356)-25,
MOD((SUM(VLOOKUP(MONTH(F1356),D暦変換用数値,2,FALSE),DAY(F1356))),28)+1)</f>
        <v>13</v>
      </c>
      <c r="P1356" s="407">
        <f>IF(OR(MONTH(F1356)&lt;7,AND(MONTH(F1356)=7,DAY(F1356)&lt;=25)),
MOD(SUM((E1356-1901)*365,(N1356-1)*28,O1356,258),260),
MOD(SUM((E1356-1900)*365,(N1356-1)*28,O1356,258),260))</f>
        <v>232</v>
      </c>
      <c r="Q1356" s="373" t="str">
        <f>VLOOKUP(MOD(P1356,4),色,2,FALSE)</f>
        <v>黄色い</v>
      </c>
      <c r="R1356" s="291" t="str">
        <f>VLOOKUP(MOD(P1356,13),銀河の音,2,FALSE)</f>
        <v>スペクトルの</v>
      </c>
      <c r="S1356" s="384" t="str">
        <f>VLOOKUP(MOD(P1356,20),太陽の紋章,2,FALSE)</f>
        <v>人</v>
      </c>
      <c r="T1356" s="96" t="s">
        <v>6661</v>
      </c>
    </row>
    <row r="1357" spans="1:20" ht="13.5" customHeight="1">
      <c r="A1357" s="50" t="str">
        <f>VLOOKUP(MOD(E1357,10),十干,2,FALSE)</f>
        <v>己</v>
      </c>
      <c r="B1357" s="199" t="str">
        <f>VLOOKUP(MOD(E1357,12),十二支,3,FALSE)</f>
        <v xml:space="preserve">04 地 </v>
      </c>
      <c r="C1357" s="200" t="str">
        <f>VLOOKUP(F1357,星座,3,TRUE)</f>
        <v xml:space="preserve">08 軍 </v>
      </c>
      <c r="D1357" s="531" t="s">
        <v>378</v>
      </c>
      <c r="E1357" s="1" t="str">
        <f>IFERROR(YEAR(D1357),LEFT(D1357,4))</f>
        <v>1869</v>
      </c>
      <c r="F1357" s="1" t="str">
        <f>IF(ISTEXT(D1357),RIGHT(D1357,5),TEXT(D1357,"mm/dd"))</f>
        <v>10/02</v>
      </c>
      <c r="G1357" s="1">
        <f>SUM(MID(E1357,1,1),MID(E1357,2,1),MID(E1357,3,1),MID(E1357,4,1),MID(F1357,1,1),MID(F1357,2,1),MID(F1357,4,1),MID(F1357,5,1))</f>
        <v>27</v>
      </c>
      <c r="H1357" s="45">
        <f>IF(MOD(G1357,9)=0,9,MOD(G1357,9))</f>
        <v>9</v>
      </c>
      <c r="I1357" s="45" t="str">
        <f>IFERROR(MID("日月火水木金土",WEEKDAY(D1357),1),"")</f>
        <v/>
      </c>
      <c r="J1357" s="304" t="s">
        <v>3072</v>
      </c>
      <c r="K1357" s="202" t="str">
        <f>VLOOKUP(F1357,石と花メイン,3,FALSE)</f>
        <v>●土耳古石</v>
      </c>
      <c r="L1357" s="297" t="str">
        <f>VLOOKUP(F1357,石と花メイン,4,FALSE)</f>
        <v>コリウス【金襴紫蘇】</v>
      </c>
      <c r="M1357" s="393">
        <f>IF(OR(MONTH(F1357)&lt;7,AND(MONTH(F1357)=7,DAY(F1357)&lt;=25)),
MOD(SUM((E1357-1901)*365,259),260),
MOD(SUM((E1357-1900)*365,259),260))</f>
        <v>124</v>
      </c>
      <c r="N1357" s="390">
        <f>IF(AND(MONTH(F1357)=7,DAY(F1357)&gt;25),1,
ROUNDDOWN((SUM(VLOOKUP(MONTH(F1357),D暦変換用数値,2,FALSE),DAY(F1357))/28)+1,0))</f>
        <v>3</v>
      </c>
      <c r="O1357" s="205">
        <f>IF(AND(MONTH(F1357)=7,DAY(F1357)&gt;25),DAY(F1357)-25,
MOD((SUM(VLOOKUP(MONTH(F1357),D暦変換用数値,2,FALSE),DAY(F1357))),28)+1)</f>
        <v>13</v>
      </c>
      <c r="P1357" s="406">
        <f>IF(OR(MONTH(F1357)&lt;7,AND(MONTH(F1357)=7,DAY(F1357)&lt;=25)),
MOD(SUM((E1357-1901)*365,(N1357-1)*28,O1357,258),260),
MOD(SUM((E1357-1900)*365,(N1357-1)*28,O1357,258),260))</f>
        <v>192</v>
      </c>
      <c r="Q1357" s="373" t="str">
        <f>VLOOKUP(MOD(P1357,4),色,2,FALSE)</f>
        <v>黄色い</v>
      </c>
      <c r="R1357" s="291" t="str">
        <f>VLOOKUP(MOD(P1357,13),銀河の音,2,FALSE)</f>
        <v>惑星の</v>
      </c>
      <c r="S1357" s="384" t="str">
        <f>VLOOKUP(MOD(P1357,20),太陽の紋章,2,FALSE)</f>
        <v>人</v>
      </c>
      <c r="T1357" s="99" t="s">
        <v>379</v>
      </c>
    </row>
    <row r="1358" spans="1:20" ht="13.5" customHeight="1">
      <c r="A1358" s="282" t="str">
        <f>VLOOKUP(MOD(E1358,10),十干,2,FALSE)</f>
        <v>癸</v>
      </c>
      <c r="B1358" s="283" t="str">
        <f>VLOOKUP(MOD(E1358,12),十二支,3,FALSE)</f>
        <v xml:space="preserve">04 地 </v>
      </c>
      <c r="C1358" s="284" t="str">
        <f>VLOOKUP(F1358,星座,3,TRUE)</f>
        <v xml:space="preserve">08 軍 </v>
      </c>
      <c r="D1358" s="533" t="s">
        <v>8712</v>
      </c>
      <c r="E1358" s="83" t="str">
        <f>IFERROR(YEAR(D1358),LEFT(D1358,4))</f>
        <v>1893</v>
      </c>
      <c r="F1358" s="83" t="str">
        <f>IF(ISTEXT(D1358),RIGHT(D1358,5),TEXT(D1358,"mm/dd"))</f>
        <v>10/18</v>
      </c>
      <c r="G1358" s="83">
        <f>SUM(MID(E1358,1,1),MID(E1358,2,1),MID(E1358,3,1),MID(E1358,4,1),MID(F1358,1,1),MID(F1358,2,1),MID(F1358,4,1),MID(F1358,5,1))</f>
        <v>31</v>
      </c>
      <c r="H1358" s="83">
        <f>IF(MOD(G1358,9)=0,9,MOD(G1358,9))</f>
        <v>4</v>
      </c>
      <c r="I1358" s="83" t="str">
        <f>IFERROR(MID("日月火水木金土",WEEKDAY(D1358),1),"")</f>
        <v/>
      </c>
      <c r="J1358" s="303" t="s">
        <v>4845</v>
      </c>
      <c r="K1358" s="87" t="str">
        <f>VLOOKUP(F1358,石と花メイン,3,FALSE)</f>
        <v>◆翠玉</v>
      </c>
      <c r="L1358" s="296" t="str">
        <f>VLOOKUP(F1358,石と花メイン,4,FALSE)</f>
        <v>紫式部【実紫】</v>
      </c>
      <c r="M1358" s="392">
        <f>IF(OR(MONTH(F1358)&lt;7,AND(MONTH(F1358)=7,DAY(F1358)&lt;=25)),
MOD(SUM((E1358-1901)*365,259),260),
MOD(SUM((E1358-1900)*365,259),260))</f>
        <v>44</v>
      </c>
      <c r="N1358" s="330">
        <f>IF(AND(MONTH(F1358)=7,DAY(F1358)&gt;25),1,
ROUNDDOWN((SUM(VLOOKUP(MONTH(F1358),D暦変換用数値,2,FALSE),DAY(F1358))/28)+1,0))</f>
        <v>4</v>
      </c>
      <c r="O1358" s="84">
        <f>IF(AND(MONTH(F1358)=7,DAY(F1358)&gt;25),DAY(F1358)-25,
MOD((SUM(VLOOKUP(MONTH(F1358),D暦変換用数値,2,FALSE),DAY(F1358))),28)+1)</f>
        <v>1</v>
      </c>
      <c r="P1358" s="405">
        <f>IF(OR(MONTH(F1358)&lt;7,AND(MONTH(F1358)=7,DAY(F1358)&lt;=25)),
MOD(SUM((E1358-1901)*365,(N1358-1)*28,O1358,258),260),
MOD(SUM((E1358-1900)*365,(N1358-1)*28,O1358,258),260))</f>
        <v>128</v>
      </c>
      <c r="Q1358" s="371" t="str">
        <f>VLOOKUP(MOD(P1358,4),色,2,FALSE)</f>
        <v>黄色い</v>
      </c>
      <c r="R1358" s="289" t="str">
        <f>VLOOKUP(MOD(P1358,13),銀河の音,2,FALSE)</f>
        <v>スペクトルの</v>
      </c>
      <c r="S1358" s="382" t="str">
        <f>VLOOKUP(MOD(P1358,20),太陽の紋章,2,FALSE)</f>
        <v>星</v>
      </c>
      <c r="T1358" s="102" t="s">
        <v>904</v>
      </c>
    </row>
    <row r="1359" spans="1:20" ht="13.5" customHeight="1">
      <c r="A1359" s="334" t="str">
        <f>VLOOKUP(MOD(E1359,10),十干,2,FALSE)</f>
        <v>己</v>
      </c>
      <c r="B1359" s="331" t="str">
        <f>VLOOKUP(MOD(E1359,12),十二支,3,FALSE)</f>
        <v xml:space="preserve">04 地 </v>
      </c>
      <c r="C1359" s="332" t="str">
        <f>VLOOKUP(F1359,星座,3,TRUE)</f>
        <v xml:space="preserve">09 火 </v>
      </c>
      <c r="D1359" s="534">
        <v>10674</v>
      </c>
      <c r="E1359" s="131">
        <f>IFERROR(YEAR(D1359),LEFT(D1359,4))</f>
        <v>1929</v>
      </c>
      <c r="F1359" s="131" t="str">
        <f>IF(ISTEXT(D1359),RIGHT(D1359,5),TEXT(D1359,"mm/dd"))</f>
        <v>03/22</v>
      </c>
      <c r="G1359" s="131">
        <f>SUM(MID(E1359,1,1),MID(E1359,2,1),MID(E1359,3,1),MID(E1359,4,1),MID(F1359,1,1),MID(F1359,2,1),MID(F1359,4,1),MID(F1359,5,1))</f>
        <v>28</v>
      </c>
      <c r="H1359" s="131">
        <f>IF(MOD(G1359,9)=0,9,MOD(G1359,9))</f>
        <v>1</v>
      </c>
      <c r="I1359" s="131" t="str">
        <f>IFERROR(MID("日月火水木金土",WEEKDAY(D1359),1),"")</f>
        <v>金</v>
      </c>
      <c r="J1359" s="306" t="s">
        <v>8433</v>
      </c>
      <c r="K1359" s="335" t="str">
        <f>VLOOKUP(F1359,石と花メイン,3,FALSE)</f>
        <v>○真珠</v>
      </c>
      <c r="L1359" s="302" t="str">
        <f>VLOOKUP(F1359,石と花メイン,4,FALSE)</f>
        <v>銭葵【ツリーマロウ】</v>
      </c>
      <c r="M1359" s="396">
        <f>IF(OR(MONTH(F1359)&lt;7,AND(MONTH(F1359)=7,DAY(F1359)&lt;=25)),
MOD(SUM((E1359-1901)*365,259),260),
MOD(SUM((E1359-1900)*365,259),260))</f>
        <v>79</v>
      </c>
      <c r="N1359" s="335">
        <f>IF(AND(MONTH(F1359)=7,DAY(F1359)&gt;25),1,
ROUNDDOWN((SUM(VLOOKUP(MONTH(F1359),D暦変換用数値,2,FALSE),DAY(F1359))/28)+1,0))</f>
        <v>9</v>
      </c>
      <c r="O1359" s="132">
        <f>IF(AND(MONTH(F1359)=7,DAY(F1359)&gt;25),DAY(F1359)-25,
MOD((SUM(VLOOKUP(MONTH(F1359),D暦変換用数値,2,FALSE),DAY(F1359))),28)+1)</f>
        <v>16</v>
      </c>
      <c r="P1359" s="404">
        <f>IF(OR(MONTH(F1359)&lt;7,AND(MONTH(F1359)=7,DAY(F1359)&lt;=25)),
MOD(SUM((E1359-1901)*365,(N1359-1)*28,O1359,258),260),
MOD(SUM((E1359-1900)*365,(N1359-1)*28,O1359,258),260))</f>
        <v>58</v>
      </c>
      <c r="Q1359" s="376" t="str">
        <f>VLOOKUP(MOD(P1359,4),色,2,FALSE)</f>
        <v>白い</v>
      </c>
      <c r="R1359" s="333" t="str">
        <f>VLOOKUP(MOD(P1359,13),銀河の音,2,FALSE)</f>
        <v>律動の</v>
      </c>
      <c r="S1359" s="387" t="str">
        <f>VLOOKUP(MOD(P1359,20),太陽の紋章,2,FALSE)</f>
        <v>鏡</v>
      </c>
      <c r="T1359" s="145"/>
    </row>
    <row r="1360" spans="1:20" ht="13.5" customHeight="1">
      <c r="A1360" s="282" t="str">
        <f>VLOOKUP(MOD(E1360,10),十干,2,FALSE)</f>
        <v>己</v>
      </c>
      <c r="B1360" s="283" t="str">
        <f>VLOOKUP(MOD(E1360,12),十二支,3,FALSE)</f>
        <v xml:space="preserve">04 地 </v>
      </c>
      <c r="C1360" s="284" t="str">
        <f>VLOOKUP(F1360,星座,3,TRUE)</f>
        <v xml:space="preserve">09 火 </v>
      </c>
      <c r="D1360" s="533">
        <v>10687</v>
      </c>
      <c r="E1360" s="83">
        <f>IFERROR(YEAR(D1360),LEFT(D1360,4))</f>
        <v>1929</v>
      </c>
      <c r="F1360" s="83" t="str">
        <f>IF(ISTEXT(D1360),RIGHT(D1360,5),TEXT(D1360,"mm/dd"))</f>
        <v>04/04</v>
      </c>
      <c r="G1360" s="83">
        <f>SUM(MID(E1360,1,1),MID(E1360,2,1),MID(E1360,3,1),MID(E1360,4,1),MID(F1360,1,1),MID(F1360,2,1),MID(F1360,4,1),MID(F1360,5,1))</f>
        <v>29</v>
      </c>
      <c r="H1360" s="83">
        <f>IF(MOD(G1360,9)=0,9,MOD(G1360,9))</f>
        <v>2</v>
      </c>
      <c r="I1360" s="83" t="str">
        <f>IFERROR(MID("日月火水木金土",WEEKDAY(D1360),1),"")</f>
        <v>木</v>
      </c>
      <c r="J1360" s="303" t="s">
        <v>4847</v>
      </c>
      <c r="K1360" s="87" t="str">
        <f>VLOOKUP(F1360,石と花メイン,3,FALSE)</f>
        <v>□水晶</v>
      </c>
      <c r="L1360" s="296" t="str">
        <f>VLOOKUP(F1360,石と花メイン,4,FALSE)</f>
        <v>麦仙翁【麦撫子】</v>
      </c>
      <c r="M1360" s="392">
        <f>IF(OR(MONTH(F1360)&lt;7,AND(MONTH(F1360)=7,DAY(F1360)&lt;=25)),
MOD(SUM((E1360-1901)*365,259),260),
MOD(SUM((E1360-1900)*365,259),260))</f>
        <v>79</v>
      </c>
      <c r="N1360" s="330">
        <f>IF(AND(MONTH(F1360)=7,DAY(F1360)&gt;25),1,
ROUNDDOWN((SUM(VLOOKUP(MONTH(F1360),D暦変換用数値,2,FALSE),DAY(F1360))/28)+1,0))</f>
        <v>10</v>
      </c>
      <c r="O1360" s="84">
        <f>IF(AND(MONTH(F1360)=7,DAY(F1360)&gt;25),DAY(F1360)-25,
MOD((SUM(VLOOKUP(MONTH(F1360),D暦変換用数値,2,FALSE),DAY(F1360))),28)+1)</f>
        <v>1</v>
      </c>
      <c r="P1360" s="405">
        <f>IF(OR(MONTH(F1360)&lt;7,AND(MONTH(F1360)=7,DAY(F1360)&lt;=25)),
MOD(SUM((E1360-1901)*365,(N1360-1)*28,O1360,258),260),
MOD(SUM((E1360-1900)*365,(N1360-1)*28,O1360,258),260))</f>
        <v>71</v>
      </c>
      <c r="Q1360" s="371" t="str">
        <f>VLOOKUP(MOD(P1360,4),色,2,FALSE)</f>
        <v>青い</v>
      </c>
      <c r="R1360" s="289" t="str">
        <f>VLOOKUP(MOD(P1360,13),銀河の音,2,FALSE)</f>
        <v>律動の</v>
      </c>
      <c r="S1360" s="382" t="str">
        <f>VLOOKUP(MOD(P1360,20),太陽の紋章,2,FALSE)</f>
        <v>猿</v>
      </c>
      <c r="T1360" s="95" t="s">
        <v>141</v>
      </c>
    </row>
    <row r="1361" spans="1:20" ht="13.5" customHeight="1">
      <c r="A1361" s="334" t="str">
        <f>VLOOKUP(MOD(E1361,10),十干,2,FALSE)</f>
        <v>辛</v>
      </c>
      <c r="B1361" s="331" t="str">
        <f>VLOOKUP(MOD(E1361,12),十二支,3,FALSE)</f>
        <v xml:space="preserve">04 地 </v>
      </c>
      <c r="C1361" s="332" t="str">
        <f>VLOOKUP(F1361,星座,3,TRUE)</f>
        <v xml:space="preserve">09 火 </v>
      </c>
      <c r="D1361" s="534">
        <v>15067</v>
      </c>
      <c r="E1361" s="131">
        <f>IFERROR(YEAR(D1361),LEFT(D1361,4))</f>
        <v>1941</v>
      </c>
      <c r="F1361" s="131" t="str">
        <f>IF(ISTEXT(D1361),RIGHT(D1361,5),TEXT(D1361,"mm/dd"))</f>
        <v>04/01</v>
      </c>
      <c r="G1361" s="131">
        <f>SUM(MID(E1361,1,1),MID(E1361,2,1),MID(E1361,3,1),MID(E1361,4,1),MID(F1361,1,1),MID(F1361,2,1),MID(F1361,4,1),MID(F1361,5,1))</f>
        <v>20</v>
      </c>
      <c r="H1361" s="131">
        <f>IF(MOD(G1361,9)=0,9,MOD(G1361,9))</f>
        <v>2</v>
      </c>
      <c r="I1361" s="131" t="str">
        <f>IFERROR(MID("日月火水木金土",WEEKDAY(D1361),1),"")</f>
        <v>火</v>
      </c>
      <c r="J1361" s="306" t="s">
        <v>8519</v>
      </c>
      <c r="K1361" s="335" t="str">
        <f>VLOOKUP(F1361,石と花メイン,3,FALSE)</f>
        <v>◇金剛石</v>
      </c>
      <c r="L1361" s="302" t="str">
        <f>VLOOKUP(F1361,石と花メイン,4,FALSE)</f>
        <v>桜</v>
      </c>
      <c r="M1361" s="396">
        <f>IF(OR(MONTH(F1361)&lt;7,AND(MONTH(F1361)=7,DAY(F1361)&lt;=25)),
MOD(SUM((E1361-1901)*365,259),260),
MOD(SUM((E1361-1900)*365,259),260))</f>
        <v>39</v>
      </c>
      <c r="N1361" s="335">
        <f>IF(AND(MONTH(F1361)=7,DAY(F1361)&gt;25),1,
ROUNDDOWN((SUM(VLOOKUP(MONTH(F1361),D暦変換用数値,2,FALSE),DAY(F1361))/28)+1,0))</f>
        <v>9</v>
      </c>
      <c r="O1361" s="132">
        <f>IF(AND(MONTH(F1361)=7,DAY(F1361)&gt;25),DAY(F1361)-25,
MOD((SUM(VLOOKUP(MONTH(F1361),D暦変換用数値,2,FALSE),DAY(F1361))),28)+1)</f>
        <v>26</v>
      </c>
      <c r="P1361" s="404">
        <f>IF(OR(MONTH(F1361)&lt;7,AND(MONTH(F1361)=7,DAY(F1361)&lt;=25)),
MOD(SUM((E1361-1901)*365,(N1361-1)*28,O1361,258),260),
MOD(SUM((E1361-1900)*365,(N1361-1)*28,O1361,258),260))</f>
        <v>28</v>
      </c>
      <c r="Q1361" s="376" t="str">
        <f>VLOOKUP(MOD(P1361,4),色,2,FALSE)</f>
        <v>黄色い</v>
      </c>
      <c r="R1361" s="333" t="str">
        <f>VLOOKUP(MOD(P1361,13),銀河の音,2,FALSE)</f>
        <v>月の</v>
      </c>
      <c r="S1361" s="387" t="str">
        <f>VLOOKUP(MOD(P1361,20),太陽の紋章,2,FALSE)</f>
        <v>星</v>
      </c>
      <c r="T1361" s="119" t="s">
        <v>8520</v>
      </c>
    </row>
    <row r="1362" spans="1:20" ht="13.5" customHeight="1">
      <c r="A1362" s="50" t="str">
        <f>VLOOKUP(MOD(E1362,10),十干,2,FALSE)</f>
        <v>辛</v>
      </c>
      <c r="B1362" s="199" t="str">
        <f>VLOOKUP(MOD(E1362,12),十二支,3,FALSE)</f>
        <v xml:space="preserve">04 地 </v>
      </c>
      <c r="C1362" s="200" t="str">
        <f>VLOOKUP(F1362,星座,3,TRUE)</f>
        <v xml:space="preserve">09 火 </v>
      </c>
      <c r="D1362" s="531">
        <v>15072</v>
      </c>
      <c r="E1362" s="1">
        <f>IFERROR(YEAR(D1362),LEFT(D1362,4))</f>
        <v>1941</v>
      </c>
      <c r="F1362" s="1" t="str">
        <f>IF(ISTEXT(D1362),RIGHT(D1362,5),TEXT(D1362,"mm/dd"))</f>
        <v>04/06</v>
      </c>
      <c r="G1362" s="1">
        <f>SUM(MID(E1362,1,1),MID(E1362,2,1),MID(E1362,3,1),MID(E1362,4,1),MID(F1362,1,1),MID(F1362,2,1),MID(F1362,4,1),MID(F1362,5,1))</f>
        <v>25</v>
      </c>
      <c r="H1362" s="45">
        <f>IF(MOD(G1362,9)=0,9,MOD(G1362,9))</f>
        <v>7</v>
      </c>
      <c r="I1362" s="45" t="str">
        <f>IFERROR(MID("日月火水木金土",WEEKDAY(D1362),1),"")</f>
        <v>日</v>
      </c>
      <c r="J1362" s="304" t="s">
        <v>6572</v>
      </c>
      <c r="K1362" s="202" t="str">
        <f>VLOOKUP(F1362,石と花メイン,3,FALSE)</f>
        <v>■血碧玉</v>
      </c>
      <c r="L1362" s="297" t="str">
        <f>VLOOKUP(F1362,石と花メイン,4,FALSE)</f>
        <v>アネモネ【牡丹一華】</v>
      </c>
      <c r="M1362" s="393">
        <f>IF(OR(MONTH(F1362)&lt;7,AND(MONTH(F1362)=7,DAY(F1362)&lt;=25)),
MOD(SUM((E1362-1901)*365,259),260),
MOD(SUM((E1362-1900)*365,259),260))</f>
        <v>39</v>
      </c>
      <c r="N1362" s="390">
        <f>IF(AND(MONTH(F1362)=7,DAY(F1362)&gt;25),1,
ROUNDDOWN((SUM(VLOOKUP(MONTH(F1362),D暦変換用数値,2,FALSE),DAY(F1362))/28)+1,0))</f>
        <v>10</v>
      </c>
      <c r="O1362" s="205">
        <f>IF(AND(MONTH(F1362)=7,DAY(F1362)&gt;25),DAY(F1362)-25,
MOD((SUM(VLOOKUP(MONTH(F1362),D暦変換用数値,2,FALSE),DAY(F1362))),28)+1)</f>
        <v>3</v>
      </c>
      <c r="P1362" s="406">
        <f>IF(OR(MONTH(F1362)&lt;7,AND(MONTH(F1362)=7,DAY(F1362)&lt;=25)),
MOD(SUM((E1362-1901)*365,(N1362-1)*28,O1362,258),260),
MOD(SUM((E1362-1900)*365,(N1362-1)*28,O1362,258),260))</f>
        <v>33</v>
      </c>
      <c r="Q1362" s="372" t="str">
        <f>VLOOKUP(MOD(P1362,4),色,2,FALSE)</f>
        <v>赤い</v>
      </c>
      <c r="R1362" s="290" t="str">
        <f>VLOOKUP(MOD(P1362,13),銀河の音,2,FALSE)</f>
        <v>共振の</v>
      </c>
      <c r="S1362" s="383" t="str">
        <f>VLOOKUP(MOD(P1362,20),太陽の紋章,2,FALSE)</f>
        <v>空歩く者</v>
      </c>
      <c r="T1362" s="97" t="s">
        <v>1726</v>
      </c>
    </row>
    <row r="1363" spans="1:20" ht="13.5" customHeight="1">
      <c r="A1363" s="76" t="str">
        <f>VLOOKUP(MOD(E1363,10),十干,2,FALSE)</f>
        <v>癸</v>
      </c>
      <c r="B1363" s="199" t="str">
        <f>VLOOKUP(MOD(E1363,12),十二支,3,FALSE)</f>
        <v xml:space="preserve">04 地 </v>
      </c>
      <c r="C1363" s="200" t="str">
        <f>VLOOKUP(F1363,星座,3,TRUE)</f>
        <v xml:space="preserve">09 火 </v>
      </c>
      <c r="D1363" s="534">
        <v>19441</v>
      </c>
      <c r="E1363" s="116">
        <f>IFERROR(YEAR(D1363),LEFT(D1363,4))</f>
        <v>1953</v>
      </c>
      <c r="F1363" s="116" t="str">
        <f>IF(ISTEXT(D1363),RIGHT(D1363,5),TEXT(D1363,"mm/dd"))</f>
        <v>03/23</v>
      </c>
      <c r="G1363" s="116">
        <f>SUM(MID(E1363,1,1),MID(E1363,2,1),MID(E1363,3,1),MID(E1363,4,1),MID(F1363,1,1),MID(F1363,2,1),MID(F1363,4,1),MID(F1363,5,1))</f>
        <v>26</v>
      </c>
      <c r="H1363" s="116">
        <f>IF(MOD(G1363,9)=0,9,MOD(G1363,9))</f>
        <v>8</v>
      </c>
      <c r="I1363" s="116" t="str">
        <f>IFERROR(MID("日月火水木金土",WEEKDAY(D1363),1),"")</f>
        <v>月</v>
      </c>
      <c r="J1363" s="306" t="s">
        <v>7476</v>
      </c>
      <c r="K1363" s="203" t="str">
        <f>VLOOKUP(F1363,石と花メイン,3,FALSE)</f>
        <v>●薔薇色石</v>
      </c>
      <c r="L1363" s="299" t="str">
        <f>VLOOKUP(F1363,石と花メイン,4,FALSE)</f>
        <v>グラジオラス【唐菖蒲】</v>
      </c>
      <c r="M1363" s="395">
        <f>IF(OR(MONTH(F1363)&lt;7,AND(MONTH(F1363)=7,DAY(F1363)&lt;=25)),
MOD(SUM((E1363-1901)*365,259),260),
MOD(SUM((E1363-1900)*365,259),260))</f>
        <v>259</v>
      </c>
      <c r="N1363" s="121">
        <f>IF(AND(MONTH(F1363)=7,DAY(F1363)&gt;25),1,
ROUNDDOWN((SUM(VLOOKUP(MONTH(F1363),D暦変換用数値,2,FALSE),DAY(F1363))/28)+1,0))</f>
        <v>9</v>
      </c>
      <c r="O1363" s="117">
        <f>IF(AND(MONTH(F1363)=7,DAY(F1363)&gt;25),DAY(F1363)-25,
MOD((SUM(VLOOKUP(MONTH(F1363),D暦変換用数値,2,FALSE),DAY(F1363))),28)+1)</f>
        <v>17</v>
      </c>
      <c r="P1363" s="408">
        <f>IF(OR(MONTH(F1363)&lt;7,AND(MONTH(F1363)=7,DAY(F1363)&lt;=25)),
MOD(SUM((E1363-1901)*365,(N1363-1)*28,O1363,258),260),
MOD(SUM((E1363-1900)*365,(N1363-1)*28,O1363,258),260))</f>
        <v>239</v>
      </c>
      <c r="Q1363" s="374" t="str">
        <f>VLOOKUP(MOD(P1363,4),色,2,FALSE)</f>
        <v>青い</v>
      </c>
      <c r="R1363" s="292" t="str">
        <f>VLOOKUP(MOD(P1363,13),銀河の音,2,FALSE)</f>
        <v>倍音の</v>
      </c>
      <c r="S1363" s="385" t="str">
        <f>VLOOKUP(MOD(P1363,20),太陽の紋章,2,FALSE)</f>
        <v>嵐</v>
      </c>
      <c r="T1363" s="118"/>
    </row>
    <row r="1364" spans="1:20" ht="13.5" customHeight="1">
      <c r="A1364" s="50" t="str">
        <f>VLOOKUP(MOD(E1364,10),十干,2,FALSE)</f>
        <v>癸</v>
      </c>
      <c r="B1364" s="199" t="str">
        <f>VLOOKUP(MOD(E1364,12),十二支,3,FALSE)</f>
        <v xml:space="preserve">04 地 </v>
      </c>
      <c r="C1364" s="200" t="str">
        <f>VLOOKUP(F1364,星座,3,TRUE)</f>
        <v xml:space="preserve">09 火 </v>
      </c>
      <c r="D1364" s="531">
        <v>19445</v>
      </c>
      <c r="E1364" s="1">
        <f>IFERROR(YEAR(D1364),LEFT(D1364,4))</f>
        <v>1953</v>
      </c>
      <c r="F1364" s="1" t="str">
        <f>IF(ISTEXT(D1364),RIGHT(D1364,5),TEXT(D1364,"mm/dd"))</f>
        <v>03/27</v>
      </c>
      <c r="G1364" s="1">
        <f>SUM(MID(E1364,1,1),MID(E1364,2,1),MID(E1364,3,1),MID(E1364,4,1),MID(F1364,1,1),MID(F1364,2,1),MID(F1364,4,1),MID(F1364,5,1))</f>
        <v>30</v>
      </c>
      <c r="H1364" s="45">
        <f>IF(MOD(G1364,9)=0,9,MOD(G1364,9))</f>
        <v>3</v>
      </c>
      <c r="I1364" s="45" t="str">
        <f>IFERROR(MID("日月火水木金土",WEEKDAY(D1364),1),"")</f>
        <v>金</v>
      </c>
      <c r="J1364" s="304" t="s">
        <v>6573</v>
      </c>
      <c r="K1364" s="202" t="str">
        <f>VLOOKUP(F1364,石と花メイン,3,FALSE)</f>
        <v>□水晶</v>
      </c>
      <c r="L1364" s="297" t="str">
        <f>VLOOKUP(F1364,石と花メイン,4,FALSE)</f>
        <v>巾着草【カルセオラリア】</v>
      </c>
      <c r="M1364" s="393">
        <f>IF(OR(MONTH(F1364)&lt;7,AND(MONTH(F1364)=7,DAY(F1364)&lt;=25)),
MOD(SUM((E1364-1901)*365,259),260),
MOD(SUM((E1364-1900)*365,259),260))</f>
        <v>259</v>
      </c>
      <c r="N1364" s="390">
        <f>IF(AND(MONTH(F1364)=7,DAY(F1364)&gt;25),1,
ROUNDDOWN((SUM(VLOOKUP(MONTH(F1364),D暦変換用数値,2,FALSE),DAY(F1364))/28)+1,0))</f>
        <v>9</v>
      </c>
      <c r="O1364" s="205">
        <f>IF(AND(MONTH(F1364)=7,DAY(F1364)&gt;25),DAY(F1364)-25,
MOD((SUM(VLOOKUP(MONTH(F1364),D暦変換用数値,2,FALSE),DAY(F1364))),28)+1)</f>
        <v>21</v>
      </c>
      <c r="P1364" s="406">
        <f>IF(OR(MONTH(F1364)&lt;7,AND(MONTH(F1364)=7,DAY(F1364)&lt;=25)),
MOD(SUM((E1364-1901)*365,(N1364-1)*28,O1364,258),260),
MOD(SUM((E1364-1900)*365,(N1364-1)*28,O1364,258),260))</f>
        <v>243</v>
      </c>
      <c r="Q1364" s="374" t="str">
        <f>VLOOKUP(MOD(P1364,4),色,2,FALSE)</f>
        <v>青い</v>
      </c>
      <c r="R1364" s="292" t="str">
        <f>VLOOKUP(MOD(P1364,13),銀河の音,2,FALSE)</f>
        <v>太陽の</v>
      </c>
      <c r="S1364" s="385" t="str">
        <f>VLOOKUP(MOD(P1364,20),太陽の紋章,2,FALSE)</f>
        <v>夜</v>
      </c>
      <c r="T1364" s="111" t="s">
        <v>7119</v>
      </c>
    </row>
    <row r="1365" spans="1:20" ht="13.5" customHeight="1">
      <c r="A1365" s="50" t="str">
        <f>VLOOKUP(MOD(E1365,10),十干,2,FALSE)</f>
        <v>癸</v>
      </c>
      <c r="B1365" s="199" t="str">
        <f>VLOOKUP(MOD(E1365,12),十二支,3,FALSE)</f>
        <v xml:space="preserve">04 地 </v>
      </c>
      <c r="C1365" s="200" t="str">
        <f>VLOOKUP(F1365,星座,3,TRUE)</f>
        <v xml:space="preserve">09 火 </v>
      </c>
      <c r="D1365" s="531">
        <v>19456</v>
      </c>
      <c r="E1365" s="1">
        <f>IFERROR(YEAR(D1365),LEFT(D1365,4))</f>
        <v>1953</v>
      </c>
      <c r="F1365" s="1" t="str">
        <f>IF(ISTEXT(D1365),RIGHT(D1365,5),TEXT(D1365,"mm/dd"))</f>
        <v>04/07</v>
      </c>
      <c r="G1365" s="1">
        <f>SUM(MID(E1365,1,1),MID(E1365,2,1),MID(E1365,3,1),MID(E1365,4,1),MID(F1365,1,1),MID(F1365,2,1),MID(F1365,4,1),MID(F1365,5,1))</f>
        <v>29</v>
      </c>
      <c r="H1365" s="45">
        <f>IF(MOD(G1365,9)=0,9,MOD(G1365,9))</f>
        <v>2</v>
      </c>
      <c r="I1365" s="45" t="str">
        <f>IFERROR(MID("日月火水木金土",WEEKDAY(D1365),1),"")</f>
        <v>火</v>
      </c>
      <c r="J1365" s="304" t="s">
        <v>6574</v>
      </c>
      <c r="K1365" s="202" t="str">
        <f>VLOOKUP(F1365,石と花メイン,3,FALSE)</f>
        <v>◇金剛石</v>
      </c>
      <c r="L1365" s="297" t="str">
        <f>VLOOKUP(F1365,石と花メイン,4,FALSE)</f>
        <v>ディモルフォセカ【アフリカ金盞花】</v>
      </c>
      <c r="M1365" s="393">
        <f>IF(OR(MONTH(F1365)&lt;7,AND(MONTH(F1365)=7,DAY(F1365)&lt;=25)),
MOD(SUM((E1365-1901)*365,259),260),
MOD(SUM((E1365-1900)*365,259),260))</f>
        <v>259</v>
      </c>
      <c r="N1365" s="390">
        <f>IF(AND(MONTH(F1365)=7,DAY(F1365)&gt;25),1,
ROUNDDOWN((SUM(VLOOKUP(MONTH(F1365),D暦変換用数値,2,FALSE),DAY(F1365))/28)+1,0))</f>
        <v>10</v>
      </c>
      <c r="O1365" s="205">
        <f>IF(AND(MONTH(F1365)=7,DAY(F1365)&gt;25),DAY(F1365)-25,
MOD((SUM(VLOOKUP(MONTH(F1365),D暦変換用数値,2,FALSE),DAY(F1365))),28)+1)</f>
        <v>4</v>
      </c>
      <c r="P1365" s="406">
        <f>IF(OR(MONTH(F1365)&lt;7,AND(MONTH(F1365)=7,DAY(F1365)&lt;=25)),
MOD(SUM((E1365-1901)*365,(N1365-1)*28,O1365,258),260),
MOD(SUM((E1365-1900)*365,(N1365-1)*28,O1365,258),260))</f>
        <v>254</v>
      </c>
      <c r="Q1365" s="375" t="str">
        <f>VLOOKUP(MOD(P1365,4),色,2,FALSE)</f>
        <v>白い</v>
      </c>
      <c r="R1365" s="293" t="str">
        <f>VLOOKUP(MOD(P1365,13),銀河の音,2,FALSE)</f>
        <v>共振の</v>
      </c>
      <c r="S1365" s="386" t="str">
        <f>VLOOKUP(MOD(P1365,20),太陽の紋章,2,FALSE)</f>
        <v>魔法使い</v>
      </c>
      <c r="T1365" s="98" t="s">
        <v>3736</v>
      </c>
    </row>
    <row r="1366" spans="1:20" ht="13.5" customHeight="1">
      <c r="A1366" s="50" t="str">
        <f>VLOOKUP(MOD(E1366,10),十干,2,FALSE)</f>
        <v>癸</v>
      </c>
      <c r="B1366" s="199" t="str">
        <f>VLOOKUP(MOD(E1366,12),十二支,3,FALSE)</f>
        <v xml:space="preserve">04 地 </v>
      </c>
      <c r="C1366" s="200" t="str">
        <f>VLOOKUP(F1366,星座,3,TRUE)</f>
        <v xml:space="preserve">09 火 </v>
      </c>
      <c r="D1366" s="531">
        <v>19457</v>
      </c>
      <c r="E1366" s="1">
        <f>IFERROR(YEAR(D1366),LEFT(D1366,4))</f>
        <v>1953</v>
      </c>
      <c r="F1366" s="1" t="str">
        <f>IF(ISTEXT(D1366),RIGHT(D1366,5),TEXT(D1366,"mm/dd"))</f>
        <v>04/08</v>
      </c>
      <c r="G1366" s="1">
        <f>SUM(MID(E1366,1,1),MID(E1366,2,1),MID(E1366,3,1),MID(E1366,4,1),MID(F1366,1,1),MID(F1366,2,1),MID(F1366,4,1),MID(F1366,5,1))</f>
        <v>30</v>
      </c>
      <c r="H1366" s="45">
        <f>IF(MOD(G1366,9)=0,9,MOD(G1366,9))</f>
        <v>3</v>
      </c>
      <c r="I1366" s="45" t="str">
        <f>IFERROR(MID("日月火水木金土",WEEKDAY(D1366),1),"")</f>
        <v>水</v>
      </c>
      <c r="J1366" s="304" t="s">
        <v>6575</v>
      </c>
      <c r="K1366" s="202" t="str">
        <f>VLOOKUP(F1366,石と花メイン,3,FALSE)</f>
        <v>◆紅玉</v>
      </c>
      <c r="L1366" s="297" t="str">
        <f>VLOOKUP(F1366,石と花メイン,4,FALSE)</f>
        <v>錨草/碇草【三枝九葉草】</v>
      </c>
      <c r="M1366" s="393">
        <f>IF(OR(MONTH(F1366)&lt;7,AND(MONTH(F1366)=7,DAY(F1366)&lt;=25)),
MOD(SUM((E1366-1901)*365,259),260),
MOD(SUM((E1366-1900)*365,259),260))</f>
        <v>259</v>
      </c>
      <c r="N1366" s="390">
        <f>IF(AND(MONTH(F1366)=7,DAY(F1366)&gt;25),1,
ROUNDDOWN((SUM(VLOOKUP(MONTH(F1366),D暦変換用数値,2,FALSE),DAY(F1366))/28)+1,0))</f>
        <v>10</v>
      </c>
      <c r="O1366" s="205">
        <f>IF(AND(MONTH(F1366)=7,DAY(F1366)&gt;25),DAY(F1366)-25,
MOD((SUM(VLOOKUP(MONTH(F1366),D暦変換用数値,2,FALSE),DAY(F1366))),28)+1)</f>
        <v>5</v>
      </c>
      <c r="P1366" s="406">
        <f>IF(OR(MONTH(F1366)&lt;7,AND(MONTH(F1366)=7,DAY(F1366)&lt;=25)),
MOD(SUM((E1366-1901)*365,(N1366-1)*28,O1366,258),260),
MOD(SUM((E1366-1900)*365,(N1366-1)*28,O1366,258),260))</f>
        <v>255</v>
      </c>
      <c r="Q1366" s="374" t="str">
        <f>VLOOKUP(MOD(P1366,4),色,2,FALSE)</f>
        <v>青い</v>
      </c>
      <c r="R1366" s="292" t="str">
        <f>VLOOKUP(MOD(P1366,13),銀河の音,2,FALSE)</f>
        <v>銀河の</v>
      </c>
      <c r="S1366" s="385" t="str">
        <f>VLOOKUP(MOD(P1366,20),太陽の紋章,2,FALSE)</f>
        <v>鷲</v>
      </c>
      <c r="T1366" s="98" t="s">
        <v>3736</v>
      </c>
    </row>
    <row r="1367" spans="1:20" ht="13.5" customHeight="1">
      <c r="A1367" s="334" t="str">
        <f>VLOOKUP(MOD(E1367,10),十干,2,FALSE)</f>
        <v>乙</v>
      </c>
      <c r="B1367" s="331" t="str">
        <f>VLOOKUP(MOD(E1367,12),十二支,3,FALSE)</f>
        <v xml:space="preserve">04 地 </v>
      </c>
      <c r="C1367" s="332" t="str">
        <f>VLOOKUP(F1367,星座,3,TRUE)</f>
        <v xml:space="preserve">09 火 </v>
      </c>
      <c r="D1367" s="534">
        <v>23828</v>
      </c>
      <c r="E1367" s="131">
        <f>IFERROR(YEAR(D1367),LEFT(D1367,4))</f>
        <v>1965</v>
      </c>
      <c r="F1367" s="131" t="str">
        <f>IF(ISTEXT(D1367),RIGHT(D1367,5),TEXT(D1367,"mm/dd"))</f>
        <v>03/27</v>
      </c>
      <c r="G1367" s="131">
        <f>SUM(MID(E1367,1,1),MID(E1367,2,1),MID(E1367,3,1),MID(E1367,4,1),MID(F1367,1,1),MID(F1367,2,1),MID(F1367,4,1),MID(F1367,5,1))</f>
        <v>33</v>
      </c>
      <c r="H1367" s="131">
        <f>IF(MOD(G1367,9)=0,9,MOD(G1367,9))</f>
        <v>6</v>
      </c>
      <c r="I1367" s="131" t="str">
        <f>IFERROR(MID("日月火水木金土",WEEKDAY(D1367),1),"")</f>
        <v>土</v>
      </c>
      <c r="J1367" s="306" t="s">
        <v>8454</v>
      </c>
      <c r="K1367" s="335" t="str">
        <f>VLOOKUP(F1367,石と花メイン,3,FALSE)</f>
        <v>□水晶</v>
      </c>
      <c r="L1367" s="302" t="str">
        <f>VLOOKUP(F1367,石と花メイン,4,FALSE)</f>
        <v>巾着草【カルセオラリア】</v>
      </c>
      <c r="M1367" s="396">
        <f>IF(OR(MONTH(F1367)&lt;7,AND(MONTH(F1367)=7,DAY(F1367)&lt;=25)),
MOD(SUM((E1367-1901)*365,259),260),
MOD(SUM((E1367-1900)*365,259),260))</f>
        <v>219</v>
      </c>
      <c r="N1367" s="335">
        <f>IF(AND(MONTH(F1367)=7,DAY(F1367)&gt;25),1,
ROUNDDOWN((SUM(VLOOKUP(MONTH(F1367),D暦変換用数値,2,FALSE),DAY(F1367))/28)+1,0))</f>
        <v>9</v>
      </c>
      <c r="O1367" s="132">
        <f>IF(AND(MONTH(F1367)=7,DAY(F1367)&gt;25),DAY(F1367)-25,
MOD((SUM(VLOOKUP(MONTH(F1367),D暦変換用数値,2,FALSE),DAY(F1367))),28)+1)</f>
        <v>21</v>
      </c>
      <c r="P1367" s="404">
        <f>IF(OR(MONTH(F1367)&lt;7,AND(MONTH(F1367)=7,DAY(F1367)&lt;=25)),
MOD(SUM((E1367-1901)*365,(N1367-1)*28,O1367,258),260),
MOD(SUM((E1367-1900)*365,(N1367-1)*28,O1367,258),260))</f>
        <v>203</v>
      </c>
      <c r="Q1367" s="376" t="str">
        <f>VLOOKUP(MOD(P1367,4),色,2,FALSE)</f>
        <v>青い</v>
      </c>
      <c r="R1367" s="333" t="str">
        <f>VLOOKUP(MOD(P1367,13),銀河の音,2,FALSE)</f>
        <v>銀河の</v>
      </c>
      <c r="S1367" s="387" t="str">
        <f>VLOOKUP(MOD(P1367,20),太陽の紋章,2,FALSE)</f>
        <v>夜</v>
      </c>
      <c r="T1367" s="144" t="s">
        <v>8458</v>
      </c>
    </row>
    <row r="1368" spans="1:20" ht="13.5" customHeight="1">
      <c r="A1368" s="76" t="str">
        <f>VLOOKUP(MOD(E1368,10),十干,2,FALSE)</f>
        <v>乙</v>
      </c>
      <c r="B1368" s="199" t="str">
        <f>VLOOKUP(MOD(E1368,12),十二支,3,FALSE)</f>
        <v xml:space="preserve">04 地 </v>
      </c>
      <c r="C1368" s="200" t="str">
        <f>VLOOKUP(F1368,星座,3,TRUE)</f>
        <v xml:space="preserve">09 火 </v>
      </c>
      <c r="D1368" s="534">
        <v>23831</v>
      </c>
      <c r="E1368" s="116">
        <f>IFERROR(YEAR(D1368),LEFT(D1368,4))</f>
        <v>1965</v>
      </c>
      <c r="F1368" s="116" t="str">
        <f>IF(ISTEXT(D1368),RIGHT(D1368,5),TEXT(D1368,"mm/dd"))</f>
        <v>03/30</v>
      </c>
      <c r="G1368" s="116">
        <f>SUM(MID(E1368,1,1),MID(E1368,2,1),MID(E1368,3,1),MID(E1368,4,1),MID(F1368,1,1),MID(F1368,2,1),MID(F1368,4,1),MID(F1368,5,1))</f>
        <v>27</v>
      </c>
      <c r="H1368" s="116">
        <f>IF(MOD(G1368,9)=0,9,MOD(G1368,9))</f>
        <v>9</v>
      </c>
      <c r="I1368" s="116" t="str">
        <f>IFERROR(MID("日月火水木金土",WEEKDAY(D1368),1),"")</f>
        <v>火</v>
      </c>
      <c r="J1368" s="306" t="s">
        <v>6929</v>
      </c>
      <c r="K1368" s="203" t="str">
        <f>VLOOKUP(F1368,石と花メイン,3,FALSE)</f>
        <v>○真珠</v>
      </c>
      <c r="L1368" s="299" t="str">
        <f>VLOOKUP(F1368,石と花メイン,4,FALSE)</f>
        <v>アルメリア【浜簪】</v>
      </c>
      <c r="M1368" s="395">
        <f>IF(OR(MONTH(F1368)&lt;7,AND(MONTH(F1368)=7,DAY(F1368)&lt;=25)),
MOD(SUM((E1368-1901)*365,259),260),
MOD(SUM((E1368-1900)*365,259),260))</f>
        <v>219</v>
      </c>
      <c r="N1368" s="121">
        <f>IF(AND(MONTH(F1368)=7,DAY(F1368)&gt;25),1,
ROUNDDOWN((SUM(VLOOKUP(MONTH(F1368),D暦変換用数値,2,FALSE),DAY(F1368))/28)+1,0))</f>
        <v>9</v>
      </c>
      <c r="O1368" s="117">
        <f>IF(AND(MONTH(F1368)=7,DAY(F1368)&gt;25),DAY(F1368)-25,
MOD((SUM(VLOOKUP(MONTH(F1368),D暦変換用数値,2,FALSE),DAY(F1368))),28)+1)</f>
        <v>24</v>
      </c>
      <c r="P1368" s="408">
        <f>IF(OR(MONTH(F1368)&lt;7,AND(MONTH(F1368)=7,DAY(F1368)&lt;=25)),
MOD(SUM((E1368-1901)*365,(N1368-1)*28,O1368,258),260),
MOD(SUM((E1368-1900)*365,(N1368-1)*28,O1368,258),260))</f>
        <v>206</v>
      </c>
      <c r="Q1368" s="375" t="str">
        <f>VLOOKUP(MOD(P1368,4),色,2,FALSE)</f>
        <v>白い</v>
      </c>
      <c r="R1368" s="293" t="str">
        <f>VLOOKUP(MOD(P1368,13),銀河の音,2,FALSE)</f>
        <v>スペクトルの</v>
      </c>
      <c r="S1368" s="386" t="str">
        <f>VLOOKUP(MOD(P1368,20),太陽の紋章,2,FALSE)</f>
        <v>世界の橋渡し</v>
      </c>
      <c r="T1368" s="119" t="s">
        <v>6928</v>
      </c>
    </row>
    <row r="1369" spans="1:20" ht="13.5" customHeight="1">
      <c r="A1369" s="50" t="str">
        <f>VLOOKUP(MOD(E1369,10),十干,2,FALSE)</f>
        <v>乙</v>
      </c>
      <c r="B1369" s="199" t="str">
        <f>VLOOKUP(MOD(E1369,12),十二支,3,FALSE)</f>
        <v xml:space="preserve">04 地 </v>
      </c>
      <c r="C1369" s="200" t="str">
        <f>VLOOKUP(F1369,星座,3,TRUE)</f>
        <v xml:space="preserve">09 火 </v>
      </c>
      <c r="D1369" s="531">
        <v>23835</v>
      </c>
      <c r="E1369" s="1">
        <f>IFERROR(YEAR(D1369),LEFT(D1369,4))</f>
        <v>1965</v>
      </c>
      <c r="F1369" s="1" t="str">
        <f>IF(ISTEXT(D1369),RIGHT(D1369,5),TEXT(D1369,"mm/dd"))</f>
        <v>04/03</v>
      </c>
      <c r="G1369" s="1">
        <f>SUM(MID(E1369,1,1),MID(E1369,2,1),MID(E1369,3,1),MID(E1369,4,1),MID(F1369,1,1),MID(F1369,2,1),MID(F1369,4,1),MID(F1369,5,1))</f>
        <v>28</v>
      </c>
      <c r="H1369" s="45">
        <f>IF(MOD(G1369,9)=0,9,MOD(G1369,9))</f>
        <v>1</v>
      </c>
      <c r="I1369" s="45" t="str">
        <f>IFERROR(MID("日月火水木金土",WEEKDAY(D1369),1),"")</f>
        <v>土</v>
      </c>
      <c r="J1369" s="304" t="s">
        <v>6576</v>
      </c>
      <c r="K1369" s="202" t="str">
        <f>VLOOKUP(F1369,石と花メイン,3,FALSE)</f>
        <v>◆青玉</v>
      </c>
      <c r="L1369" s="297" t="str">
        <f>VLOOKUP(F1369,石と花メイン,4,FALSE)</f>
        <v>喇叭水仙【雪中花】</v>
      </c>
      <c r="M1369" s="393">
        <f>IF(OR(MONTH(F1369)&lt;7,AND(MONTH(F1369)=7,DAY(F1369)&lt;=25)),
MOD(SUM((E1369-1901)*365,259),260),
MOD(SUM((E1369-1900)*365,259),260))</f>
        <v>219</v>
      </c>
      <c r="N1369" s="390">
        <f>IF(AND(MONTH(F1369)=7,DAY(F1369)&gt;25),1,
ROUNDDOWN((SUM(VLOOKUP(MONTH(F1369),D暦変換用数値,2,FALSE),DAY(F1369))/28)+1,0))</f>
        <v>9</v>
      </c>
      <c r="O1369" s="205">
        <f>IF(AND(MONTH(F1369)=7,DAY(F1369)&gt;25),DAY(F1369)-25,
MOD((SUM(VLOOKUP(MONTH(F1369),D暦変換用数値,2,FALSE),DAY(F1369))),28)+1)</f>
        <v>28</v>
      </c>
      <c r="P1369" s="406">
        <f>IF(OR(MONTH(F1369)&lt;7,AND(MONTH(F1369)=7,DAY(F1369)&lt;=25)),
MOD(SUM((E1369-1901)*365,(N1369-1)*28,O1369,258),260),
MOD(SUM((E1369-1900)*365,(N1369-1)*28,O1369,258),260))</f>
        <v>210</v>
      </c>
      <c r="Q1369" s="375" t="str">
        <f>VLOOKUP(MOD(P1369,4),色,2,FALSE)</f>
        <v>白い</v>
      </c>
      <c r="R1369" s="293" t="str">
        <f>VLOOKUP(MOD(P1369,13),銀河の音,2,FALSE)</f>
        <v>月の</v>
      </c>
      <c r="S1369" s="386" t="str">
        <f>VLOOKUP(MOD(P1369,20),太陽の紋章,2,FALSE)</f>
        <v>犬</v>
      </c>
      <c r="T1369" s="93" t="s">
        <v>6673</v>
      </c>
    </row>
    <row r="1370" spans="1:20" ht="13.5" customHeight="1">
      <c r="A1370" s="50" t="str">
        <f>VLOOKUP(MOD(E1370,10),十干,2,FALSE)</f>
        <v>乙</v>
      </c>
      <c r="B1370" s="199" t="str">
        <f>VLOOKUP(MOD(E1370,12),十二支,3,FALSE)</f>
        <v xml:space="preserve">04 地 </v>
      </c>
      <c r="C1370" s="200" t="str">
        <f>VLOOKUP(F1370,星座,3,TRUE)</f>
        <v xml:space="preserve">09 火 </v>
      </c>
      <c r="D1370" s="531">
        <v>23849</v>
      </c>
      <c r="E1370" s="1">
        <f>IFERROR(YEAR(D1370),LEFT(D1370,4))</f>
        <v>1965</v>
      </c>
      <c r="F1370" s="1" t="str">
        <f>IF(ISTEXT(D1370),RIGHT(D1370,5),TEXT(D1370,"mm/dd"))</f>
        <v>04/17</v>
      </c>
      <c r="G1370" s="1">
        <f>SUM(MID(E1370,1,1),MID(E1370,2,1),MID(E1370,3,1),MID(E1370,4,1),MID(F1370,1,1),MID(F1370,2,1),MID(F1370,4,1),MID(F1370,5,1))</f>
        <v>33</v>
      </c>
      <c r="H1370" s="45">
        <f>IF(MOD(G1370,9)=0,9,MOD(G1370,9))</f>
        <v>6</v>
      </c>
      <c r="I1370" s="45" t="str">
        <f>IFERROR(MID("日月火水木金土",WEEKDAY(D1370),1),"")</f>
        <v>土</v>
      </c>
      <c r="J1370" s="304" t="s">
        <v>6577</v>
      </c>
      <c r="K1370" s="202" t="str">
        <f>VLOOKUP(F1370,石と花メイン,3,FALSE)</f>
        <v>□水晶</v>
      </c>
      <c r="L1370" s="297" t="str">
        <f>VLOOKUP(F1370,石と花メイン,4,FALSE)</f>
        <v>ジャーマンアイリス【独逸菖蒲】</v>
      </c>
      <c r="M1370" s="393">
        <f>IF(OR(MONTH(F1370)&lt;7,AND(MONTH(F1370)=7,DAY(F1370)&lt;=25)),
MOD(SUM((E1370-1901)*365,259),260),
MOD(SUM((E1370-1900)*365,259),260))</f>
        <v>219</v>
      </c>
      <c r="N1370" s="390">
        <f>IF(AND(MONTH(F1370)=7,DAY(F1370)&gt;25),1,
ROUNDDOWN((SUM(VLOOKUP(MONTH(F1370),D暦変換用数値,2,FALSE),DAY(F1370))/28)+1,0))</f>
        <v>10</v>
      </c>
      <c r="O1370" s="205">
        <f>IF(AND(MONTH(F1370)=7,DAY(F1370)&gt;25),DAY(F1370)-25,
MOD((SUM(VLOOKUP(MONTH(F1370),D暦変換用数値,2,FALSE),DAY(F1370))),28)+1)</f>
        <v>14</v>
      </c>
      <c r="P1370" s="406">
        <f>IF(OR(MONTH(F1370)&lt;7,AND(MONTH(F1370)=7,DAY(F1370)&lt;=25)),
MOD(SUM((E1370-1901)*365,(N1370-1)*28,O1370,258),260),
MOD(SUM((E1370-1900)*365,(N1370-1)*28,O1370,258),260))</f>
        <v>224</v>
      </c>
      <c r="Q1370" s="373" t="str">
        <f>VLOOKUP(MOD(P1370,4),色,2,FALSE)</f>
        <v>黄色い</v>
      </c>
      <c r="R1370" s="291" t="str">
        <f>VLOOKUP(MOD(P1370,13),銀河の音,2,FALSE)</f>
        <v>電気の</v>
      </c>
      <c r="S1370" s="384" t="str">
        <f>VLOOKUP(MOD(P1370,20),太陽の紋章,2,FALSE)</f>
        <v>種</v>
      </c>
      <c r="T1370" s="97" t="s">
        <v>2630</v>
      </c>
    </row>
    <row r="1371" spans="1:20" ht="13.5" customHeight="1">
      <c r="A1371" s="50" t="str">
        <f>VLOOKUP(MOD(E1371,10),十干,2,FALSE)</f>
        <v>乙</v>
      </c>
      <c r="B1371" s="199" t="str">
        <f>VLOOKUP(MOD(E1371,12),十二支,3,FALSE)</f>
        <v xml:space="preserve">04 地 </v>
      </c>
      <c r="C1371" s="200" t="str">
        <f>VLOOKUP(F1371,星座,3,TRUE)</f>
        <v xml:space="preserve">09 火 </v>
      </c>
      <c r="D1371" s="531">
        <v>23851</v>
      </c>
      <c r="E1371" s="1">
        <f>IFERROR(YEAR(D1371),LEFT(D1371,4))</f>
        <v>1965</v>
      </c>
      <c r="F1371" s="1" t="str">
        <f>IF(ISTEXT(D1371),RIGHT(D1371,5),TEXT(D1371,"mm/dd"))</f>
        <v>04/19</v>
      </c>
      <c r="G1371" s="1">
        <f>SUM(MID(E1371,1,1),MID(E1371,2,1),MID(E1371,3,1),MID(E1371,4,1),MID(F1371,1,1),MID(F1371,2,1),MID(F1371,4,1),MID(F1371,5,1))</f>
        <v>35</v>
      </c>
      <c r="H1371" s="45">
        <f>IF(MOD(G1371,9)=0,9,MOD(G1371,9))</f>
        <v>8</v>
      </c>
      <c r="I1371" s="45" t="str">
        <f>IFERROR(MID("日月火水木金土",WEEKDAY(D1371),1),"")</f>
        <v>月</v>
      </c>
      <c r="J1371" s="304" t="s">
        <v>6578</v>
      </c>
      <c r="K1371" s="202" t="str">
        <f>VLOOKUP(F1371,石と花メイン,3,FALSE)</f>
        <v>◆青玉</v>
      </c>
      <c r="L1371" s="297" t="str">
        <f>VLOOKUP(F1371,石と花メイン,4,FALSE)</f>
        <v>ラークスパー【飛燕草】</v>
      </c>
      <c r="M1371" s="393">
        <f>IF(OR(MONTH(F1371)&lt;7,AND(MONTH(F1371)=7,DAY(F1371)&lt;=25)),
MOD(SUM((E1371-1901)*365,259),260),
MOD(SUM((E1371-1900)*365,259),260))</f>
        <v>219</v>
      </c>
      <c r="N1371" s="390">
        <f>IF(AND(MONTH(F1371)=7,DAY(F1371)&gt;25),1,
ROUNDDOWN((SUM(VLOOKUP(MONTH(F1371),D暦変換用数値,2,FALSE),DAY(F1371))/28)+1,0))</f>
        <v>10</v>
      </c>
      <c r="O1371" s="205">
        <f>IF(AND(MONTH(F1371)=7,DAY(F1371)&gt;25),DAY(F1371)-25,
MOD((SUM(VLOOKUP(MONTH(F1371),D暦変換用数値,2,FALSE),DAY(F1371))),28)+1)</f>
        <v>16</v>
      </c>
      <c r="P1371" s="406">
        <f>IF(OR(MONTH(F1371)&lt;7,AND(MONTH(F1371)=7,DAY(F1371)&lt;=25)),
MOD(SUM((E1371-1901)*365,(N1371-1)*28,O1371,258),260),
MOD(SUM((E1371-1900)*365,(N1371-1)*28,O1371,258),260))</f>
        <v>226</v>
      </c>
      <c r="Q1371" s="375" t="str">
        <f>VLOOKUP(MOD(P1371,4),色,2,FALSE)</f>
        <v>白い</v>
      </c>
      <c r="R1371" s="293" t="str">
        <f>VLOOKUP(MOD(P1371,13),銀河の音,2,FALSE)</f>
        <v>倍音の</v>
      </c>
      <c r="S1371" s="386" t="str">
        <f>VLOOKUP(MOD(P1371,20),太陽の紋章,2,FALSE)</f>
        <v>世界の橋渡し</v>
      </c>
      <c r="T1371" s="99" t="s">
        <v>7421</v>
      </c>
    </row>
    <row r="1372" spans="1:20" ht="13.5" customHeight="1">
      <c r="A1372" s="50" t="str">
        <f>VLOOKUP(MOD(E1372,10),十干,2,FALSE)</f>
        <v>丁</v>
      </c>
      <c r="B1372" s="199" t="str">
        <f>VLOOKUP(MOD(E1372,12),十二支,3,FALSE)</f>
        <v xml:space="preserve">04 地 </v>
      </c>
      <c r="C1372" s="200" t="str">
        <f>VLOOKUP(F1372,星座,3,TRUE)</f>
        <v xml:space="preserve">09 火 </v>
      </c>
      <c r="D1372" s="531">
        <v>28215</v>
      </c>
      <c r="E1372" s="1">
        <f>IFERROR(YEAR(D1372),LEFT(D1372,4))</f>
        <v>1977</v>
      </c>
      <c r="F1372" s="1" t="str">
        <f>IF(ISTEXT(D1372),RIGHT(D1372,5),TEXT(D1372,"mm/dd"))</f>
        <v>03/31</v>
      </c>
      <c r="G1372" s="1">
        <f>SUM(MID(E1372,1,1),MID(E1372,2,1),MID(E1372,3,1),MID(E1372,4,1),MID(F1372,1,1),MID(F1372,2,1),MID(F1372,4,1),MID(F1372,5,1))</f>
        <v>31</v>
      </c>
      <c r="H1372" s="45">
        <f>IF(MOD(G1372,9)=0,9,MOD(G1372,9))</f>
        <v>4</v>
      </c>
      <c r="I1372" s="45" t="str">
        <f>IFERROR(MID("日月火水木金土",WEEKDAY(D1372),1),"")</f>
        <v>木</v>
      </c>
      <c r="J1372" s="304" t="s">
        <v>6579</v>
      </c>
      <c r="K1372" s="202" t="str">
        <f>VLOOKUP(F1372,石と花メイン,3,FALSE)</f>
        <v>□水晶</v>
      </c>
      <c r="L1372" s="297" t="str">
        <f>VLOOKUP(F1372,石と花メイン,4,FALSE)</f>
        <v>苺【和蘭苺】</v>
      </c>
      <c r="M1372" s="393">
        <f>IF(OR(MONTH(F1372)&lt;7,AND(MONTH(F1372)=7,DAY(F1372)&lt;=25)),
MOD(SUM((E1372-1901)*365,259),260),
MOD(SUM((E1372-1900)*365,259),260))</f>
        <v>179</v>
      </c>
      <c r="N1372" s="390">
        <f>IF(AND(MONTH(F1372)=7,DAY(F1372)&gt;25),1,
ROUNDDOWN((SUM(VLOOKUP(MONTH(F1372),D暦変換用数値,2,FALSE),DAY(F1372))/28)+1,0))</f>
        <v>9</v>
      </c>
      <c r="O1372" s="205">
        <f>IF(AND(MONTH(F1372)=7,DAY(F1372)&gt;25),DAY(F1372)-25,
MOD((SUM(VLOOKUP(MONTH(F1372),D暦変換用数値,2,FALSE),DAY(F1372))),28)+1)</f>
        <v>25</v>
      </c>
      <c r="P1372" s="406">
        <f>IF(OR(MONTH(F1372)&lt;7,AND(MONTH(F1372)=7,DAY(F1372)&lt;=25)),
MOD(SUM((E1372-1901)*365,(N1372-1)*28,O1372,258),260),
MOD(SUM((E1372-1900)*365,(N1372-1)*28,O1372,258),260))</f>
        <v>167</v>
      </c>
      <c r="Q1372" s="374" t="str">
        <f>VLOOKUP(MOD(P1372,4),色,2,FALSE)</f>
        <v>青い</v>
      </c>
      <c r="R1372" s="292" t="str">
        <f>VLOOKUP(MOD(P1372,13),銀河の音,2,FALSE)</f>
        <v>スペクトルの</v>
      </c>
      <c r="S1372" s="385" t="str">
        <f>VLOOKUP(MOD(P1372,20),太陽の紋章,2,FALSE)</f>
        <v>手</v>
      </c>
      <c r="T1372" s="98" t="s">
        <v>3736</v>
      </c>
    </row>
    <row r="1373" spans="1:20" ht="13.5" customHeight="1">
      <c r="A1373" s="50" t="str">
        <f>VLOOKUP(MOD(E1373,10),十干,2,FALSE)</f>
        <v>丁</v>
      </c>
      <c r="B1373" s="199" t="str">
        <f>VLOOKUP(MOD(E1373,12),十二支,3,FALSE)</f>
        <v xml:space="preserve">04 地 </v>
      </c>
      <c r="C1373" s="200" t="str">
        <f>VLOOKUP(F1373,星座,3,TRUE)</f>
        <v xml:space="preserve">09 火 </v>
      </c>
      <c r="D1373" s="535">
        <v>28215</v>
      </c>
      <c r="E1373" s="45">
        <f>IFERROR(YEAR(D1373),LEFT(D1373,4))</f>
        <v>1977</v>
      </c>
      <c r="F1373" s="45" t="str">
        <f>IF(ISTEXT(D1373),RIGHT(D1373,5),TEXT(D1373,"mm/dd"))</f>
        <v>03/31</v>
      </c>
      <c r="G1373" s="45">
        <f>SUM(MID(E1373,1,1),MID(E1373,2,1),MID(E1373,3,1),MID(E1373,4,1),MID(F1373,1,1),MID(F1373,2,1),MID(F1373,4,1),MID(F1373,5,1))</f>
        <v>31</v>
      </c>
      <c r="H1373" s="45">
        <f>IF(MOD(G1373,9)=0,9,MOD(G1373,9))</f>
        <v>4</v>
      </c>
      <c r="I1373" s="45" t="str">
        <f>IFERROR(MID("日月火水木金土",WEEKDAY(D1373),1),"")</f>
        <v>木</v>
      </c>
      <c r="J1373" s="305" t="s">
        <v>5566</v>
      </c>
      <c r="K1373" s="203" t="str">
        <f>VLOOKUP(F1373,石と花メイン,3,FALSE)</f>
        <v>□水晶</v>
      </c>
      <c r="L1373" s="298" t="str">
        <f>VLOOKUP(F1373,石と花メイン,4,FALSE)</f>
        <v>苺【和蘭苺】</v>
      </c>
      <c r="M1373" s="394">
        <f>IF(OR(MONTH(F1373)&lt;7,AND(MONTH(F1373)=7,DAY(F1373)&lt;=25)),
MOD(SUM((E1373-1901)*365,259),260),
MOD(SUM((E1373-1900)*365,259),260))</f>
        <v>179</v>
      </c>
      <c r="N1373" s="391">
        <f>IF(AND(MONTH(F1373)=7,DAY(F1373)&gt;25),1,
ROUNDDOWN((SUM(VLOOKUP(MONTH(F1373),D暦変換用数値,2,FALSE),DAY(F1373))/28)+1,0))</f>
        <v>9</v>
      </c>
      <c r="O1373" s="46">
        <f>IF(AND(MONTH(F1373)=7,DAY(F1373)&gt;25),DAY(F1373)-25,
MOD((SUM(VLOOKUP(MONTH(F1373),D暦変換用数値,2,FALSE),DAY(F1373))),28)+1)</f>
        <v>25</v>
      </c>
      <c r="P1373" s="407">
        <f>IF(OR(MONTH(F1373)&lt;7,AND(MONTH(F1373)=7,DAY(F1373)&lt;=25)),
MOD(SUM((E1373-1901)*365,(N1373-1)*28,O1373,258),260),
MOD(SUM((E1373-1900)*365,(N1373-1)*28,O1373,258),260))</f>
        <v>167</v>
      </c>
      <c r="Q1373" s="374" t="str">
        <f>VLOOKUP(MOD(P1373,4),色,2,FALSE)</f>
        <v>青い</v>
      </c>
      <c r="R1373" s="292" t="str">
        <f>VLOOKUP(MOD(P1373,13),銀河の音,2,FALSE)</f>
        <v>スペクトルの</v>
      </c>
      <c r="S1373" s="385" t="str">
        <f>VLOOKUP(MOD(P1373,20),太陽の紋章,2,FALSE)</f>
        <v>手</v>
      </c>
      <c r="T1373" s="96" t="s">
        <v>5567</v>
      </c>
    </row>
    <row r="1374" spans="1:20" ht="13.5" customHeight="1">
      <c r="A1374" s="50" t="str">
        <f>VLOOKUP(MOD(E1374,10),十干,2,FALSE)</f>
        <v>丁</v>
      </c>
      <c r="B1374" s="199" t="str">
        <f>VLOOKUP(MOD(E1374,12),十二支,3,FALSE)</f>
        <v xml:space="preserve">04 地 </v>
      </c>
      <c r="C1374" s="200" t="str">
        <f>VLOOKUP(F1374,星座,3,TRUE)</f>
        <v xml:space="preserve">09 火 </v>
      </c>
      <c r="D1374" s="531">
        <v>28229</v>
      </c>
      <c r="E1374" s="1">
        <f>IFERROR(YEAR(D1374),LEFT(D1374,4))</f>
        <v>1977</v>
      </c>
      <c r="F1374" s="1" t="str">
        <f>IF(ISTEXT(D1374),RIGHT(D1374,5),TEXT(D1374,"mm/dd"))</f>
        <v>04/14</v>
      </c>
      <c r="G1374" s="1">
        <f>SUM(MID(E1374,1,1),MID(E1374,2,1),MID(E1374,3,1),MID(E1374,4,1),MID(F1374,1,1),MID(F1374,2,1),MID(F1374,4,1),MID(F1374,5,1))</f>
        <v>33</v>
      </c>
      <c r="H1374" s="45">
        <f>IF(MOD(G1374,9)=0,9,MOD(G1374,9))</f>
        <v>6</v>
      </c>
      <c r="I1374" s="45" t="str">
        <f>IFERROR(MID("日月火水木金土",WEEKDAY(D1374),1),"")</f>
        <v>木</v>
      </c>
      <c r="J1374" s="304" t="s">
        <v>6580</v>
      </c>
      <c r="K1374" s="202" t="str">
        <f>VLOOKUP(F1374,石と花メイン,3,FALSE)</f>
        <v>●蛋白石</v>
      </c>
      <c r="L1374" s="297" t="str">
        <f>VLOOKUP(F1374,石と花メイン,4,FALSE)</f>
        <v>灯台躑躅/満天星</v>
      </c>
      <c r="M1374" s="393">
        <f>IF(OR(MONTH(F1374)&lt;7,AND(MONTH(F1374)=7,DAY(F1374)&lt;=25)),
MOD(SUM((E1374-1901)*365,259),260),
MOD(SUM((E1374-1900)*365,259),260))</f>
        <v>179</v>
      </c>
      <c r="N1374" s="390">
        <f>IF(AND(MONTH(F1374)=7,DAY(F1374)&gt;25),1,
ROUNDDOWN((SUM(VLOOKUP(MONTH(F1374),D暦変換用数値,2,FALSE),DAY(F1374))/28)+1,0))</f>
        <v>10</v>
      </c>
      <c r="O1374" s="205">
        <f>IF(AND(MONTH(F1374)=7,DAY(F1374)&gt;25),DAY(F1374)-25,
MOD((SUM(VLOOKUP(MONTH(F1374),D暦変換用数値,2,FALSE),DAY(F1374))),28)+1)</f>
        <v>11</v>
      </c>
      <c r="P1374" s="406">
        <f>IF(OR(MONTH(F1374)&lt;7,AND(MONTH(F1374)=7,DAY(F1374)&lt;=25)),
MOD(SUM((E1374-1901)*365,(N1374-1)*28,O1374,258),260),
MOD(SUM((E1374-1900)*365,(N1374-1)*28,O1374,258),260))</f>
        <v>181</v>
      </c>
      <c r="Q1374" s="372" t="str">
        <f>VLOOKUP(MOD(P1374,4),色,2,FALSE)</f>
        <v>赤い</v>
      </c>
      <c r="R1374" s="290" t="str">
        <f>VLOOKUP(MOD(P1374,13),銀河の音,2,FALSE)</f>
        <v>水晶の</v>
      </c>
      <c r="S1374" s="383" t="str">
        <f>VLOOKUP(MOD(P1374,20),太陽の紋章,2,FALSE)</f>
        <v>竜</v>
      </c>
      <c r="T1374" s="111" t="s">
        <v>5882</v>
      </c>
    </row>
    <row r="1375" spans="1:20" ht="13.5" customHeight="1">
      <c r="A1375" s="282" t="str">
        <f>VLOOKUP(MOD(E1375,10),十干,2,FALSE)</f>
        <v>辛</v>
      </c>
      <c r="B1375" s="283" t="str">
        <f>VLOOKUP(MOD(E1375,12),十二支,3,FALSE)</f>
        <v xml:space="preserve">04 地 </v>
      </c>
      <c r="C1375" s="284" t="str">
        <f>VLOOKUP(F1375,星座,3,TRUE)</f>
        <v xml:space="preserve">09 火 </v>
      </c>
      <c r="D1375" s="533">
        <v>36995</v>
      </c>
      <c r="E1375" s="83">
        <f>IFERROR(YEAR(D1375),LEFT(D1375,4))</f>
        <v>2001</v>
      </c>
      <c r="F1375" s="83" t="str">
        <f>IF(ISTEXT(D1375),RIGHT(D1375,5),TEXT(D1375,"mm/dd"))</f>
        <v>04/14</v>
      </c>
      <c r="G1375" s="83">
        <f>SUM(MID(E1375,1,1),MID(E1375,2,1),MID(E1375,3,1),MID(E1375,4,1),MID(F1375,1,1),MID(F1375,2,1),MID(F1375,4,1),MID(F1375,5,1))</f>
        <v>12</v>
      </c>
      <c r="H1375" s="83">
        <f>IF(MOD(G1375,9)=0,9,MOD(G1375,9))</f>
        <v>3</v>
      </c>
      <c r="I1375" s="83" t="str">
        <f>IFERROR(MID("日月火水木金土",WEEKDAY(D1375),1),"")</f>
        <v>土</v>
      </c>
      <c r="J1375" s="303" t="s">
        <v>4848</v>
      </c>
      <c r="K1375" s="87" t="str">
        <f>VLOOKUP(F1375,石と花メイン,3,FALSE)</f>
        <v>●蛋白石</v>
      </c>
      <c r="L1375" s="296" t="str">
        <f>VLOOKUP(F1375,石と花メイン,4,FALSE)</f>
        <v>灯台躑躅/満天星</v>
      </c>
      <c r="M1375" s="392">
        <f>IF(OR(MONTH(F1375)&lt;7,AND(MONTH(F1375)=7,DAY(F1375)&lt;=25)),
MOD(SUM((E1375-1901)*365,259),260),
MOD(SUM((E1375-1900)*365,259),260))</f>
        <v>99</v>
      </c>
      <c r="N1375" s="330">
        <f>IF(AND(MONTH(F1375)=7,DAY(F1375)&gt;25),1,
ROUNDDOWN((SUM(VLOOKUP(MONTH(F1375),D暦変換用数値,2,FALSE),DAY(F1375))/28)+1,0))</f>
        <v>10</v>
      </c>
      <c r="O1375" s="84">
        <f>IF(AND(MONTH(F1375)=7,DAY(F1375)&gt;25),DAY(F1375)-25,
MOD((SUM(VLOOKUP(MONTH(F1375),D暦変換用数値,2,FALSE),DAY(F1375))),28)+1)</f>
        <v>11</v>
      </c>
      <c r="P1375" s="405">
        <f>IF(OR(MONTH(F1375)&lt;7,AND(MONTH(F1375)=7,DAY(F1375)&lt;=25)),
MOD(SUM((E1375-1901)*365,(N1375-1)*28,O1375,258),260),
MOD(SUM((E1375-1900)*365,(N1375-1)*28,O1375,258),260))</f>
        <v>101</v>
      </c>
      <c r="Q1375" s="371" t="str">
        <f>VLOOKUP(MOD(P1375,4),色,2,FALSE)</f>
        <v>赤い</v>
      </c>
      <c r="R1375" s="289" t="str">
        <f>VLOOKUP(MOD(P1375,13),銀河の音,2,FALSE)</f>
        <v>惑星の</v>
      </c>
      <c r="S1375" s="382" t="str">
        <f>VLOOKUP(MOD(P1375,20),太陽の紋章,2,FALSE)</f>
        <v>竜</v>
      </c>
      <c r="T1375" s="91" t="s">
        <v>3736</v>
      </c>
    </row>
    <row r="1376" spans="1:20" ht="13.5" customHeight="1">
      <c r="A1376" s="285" t="str">
        <f>VLOOKUP(MOD(E1376,10),十干,2,FALSE)</f>
        <v>辛</v>
      </c>
      <c r="B1376" s="283" t="str">
        <f>VLOOKUP(MOD(E1376,12),十二支,3,FALSE)</f>
        <v xml:space="preserve">04 地 </v>
      </c>
      <c r="C1376" s="284" t="str">
        <f>VLOOKUP(F1376,星座,3,TRUE)</f>
        <v xml:space="preserve">09 火 </v>
      </c>
      <c r="D1376" s="533">
        <v>36997</v>
      </c>
      <c r="E1376" s="83">
        <f>IFERROR(YEAR(D1376),LEFT(D1376,4))</f>
        <v>2001</v>
      </c>
      <c r="F1376" s="83" t="str">
        <f>IF(ISTEXT(D1376),RIGHT(D1376,5),TEXT(D1376,"mm/dd"))</f>
        <v>04/16</v>
      </c>
      <c r="G1376" s="83">
        <f>SUM(MID(E1376,1,1),MID(E1376,2,1),MID(E1376,3,1),MID(E1376,4,1),MID(F1376,1,1),MID(F1376,2,1),MID(F1376,4,1),MID(F1376,5,1))</f>
        <v>14</v>
      </c>
      <c r="H1376" s="83">
        <f>IF(MOD(G1376,9)=0,9,MOD(G1376,9))</f>
        <v>5</v>
      </c>
      <c r="I1376" s="83" t="str">
        <f>IFERROR(MID("日月火水木金土",WEEKDAY(D1376),1),"")</f>
        <v>月</v>
      </c>
      <c r="J1376" s="303" t="s">
        <v>196</v>
      </c>
      <c r="K1376" s="87" t="str">
        <f>VLOOKUP(F1376,石と花メイン,3,FALSE)</f>
        <v>◆紅玉</v>
      </c>
      <c r="L1376" s="296" t="str">
        <f>VLOOKUP(F1376,石と花メイン,4,FALSE)</f>
        <v>蓮華躑躅【鬼躑躅】</v>
      </c>
      <c r="M1376" s="392">
        <f>IF(OR(MONTH(F1376)&lt;7,AND(MONTH(F1376)=7,DAY(F1376)&lt;=25)),
MOD(SUM((E1376-1901)*365,259),260),
MOD(SUM((E1376-1900)*365,259),260))</f>
        <v>99</v>
      </c>
      <c r="N1376" s="330">
        <f>IF(AND(MONTH(F1376)=7,DAY(F1376)&gt;25),1,
ROUNDDOWN((SUM(VLOOKUP(MONTH(F1376),D暦変換用数値,2,FALSE),DAY(F1376))/28)+1,0))</f>
        <v>10</v>
      </c>
      <c r="O1376" s="84">
        <f>IF(AND(MONTH(F1376)=7,DAY(F1376)&gt;25),DAY(F1376)-25,
MOD((SUM(VLOOKUP(MONTH(F1376),D暦変換用数値,2,FALSE),DAY(F1376))),28)+1)</f>
        <v>13</v>
      </c>
      <c r="P1376" s="405">
        <f>IF(OR(MONTH(F1376)&lt;7,AND(MONTH(F1376)=7,DAY(F1376)&lt;=25)),
MOD(SUM((E1376-1901)*365,(N1376-1)*28,O1376,258),260),
MOD(SUM((E1376-1900)*365,(N1376-1)*28,O1376,258),260))</f>
        <v>103</v>
      </c>
      <c r="Q1376" s="371" t="str">
        <f>VLOOKUP(MOD(P1376,4),色,2,FALSE)</f>
        <v>青い</v>
      </c>
      <c r="R1376" s="289" t="str">
        <f>VLOOKUP(MOD(P1376,13),銀河の音,2,FALSE)</f>
        <v>水晶の</v>
      </c>
      <c r="S1376" s="382" t="str">
        <f>VLOOKUP(MOD(P1376,20),太陽の紋章,2,FALSE)</f>
        <v>夜</v>
      </c>
      <c r="T1376" s="91"/>
    </row>
    <row r="1377" spans="1:20" ht="13.5" customHeight="1">
      <c r="A1377" s="285" t="str">
        <f>VLOOKUP(MOD(E1377,10),十干,2,FALSE)</f>
        <v>癸</v>
      </c>
      <c r="B1377" s="283" t="str">
        <f>VLOOKUP(MOD(E1377,12),十二支,3,FALSE)</f>
        <v xml:space="preserve">04 地 </v>
      </c>
      <c r="C1377" s="284" t="str">
        <f>VLOOKUP(F1377,星座,3,TRUE)</f>
        <v xml:space="preserve">09 火 </v>
      </c>
      <c r="D1377" s="533">
        <v>41360</v>
      </c>
      <c r="E1377" s="83">
        <f>IFERROR(YEAR(D1377),LEFT(D1377,4))</f>
        <v>2013</v>
      </c>
      <c r="F1377" s="539" t="str">
        <f>IF(ISTEXT(D1377),RIGHT(D1377,5),TEXT(D1377,"mm/dd"))</f>
        <v>03/27</v>
      </c>
      <c r="G1377" s="83">
        <f>SUM(MID(E1377,1,1),MID(E1377,2,1),MID(E1377,3,1),MID(E1377,4,1),MID(F1377,1,1),MID(F1377,2,1),MID(F1377,4,1),MID(F1377,5,1))</f>
        <v>18</v>
      </c>
      <c r="H1377" s="83">
        <f>IF(MOD(G1377,9)=0,9,MOD(G1377,9))</f>
        <v>9</v>
      </c>
      <c r="I1377" s="83" t="str">
        <f>IFERROR(MID("日月火水木金土",WEEKDAY(D1377),1),"")</f>
        <v>水</v>
      </c>
      <c r="J1377" s="308" t="s">
        <v>8994</v>
      </c>
      <c r="K1377" s="330" t="str">
        <f>VLOOKUP(F1377,石と花メイン,3,FALSE)</f>
        <v>□水晶</v>
      </c>
      <c r="L1377" s="296" t="str">
        <f>VLOOKUP(F1377,石と花メイン,4,FALSE)</f>
        <v>巾着草【カルセオラリア】</v>
      </c>
      <c r="M1377" s="392">
        <f>IF(OR(MONTH(F1377)&lt;7,AND(MONTH(F1377)=7,DAY(F1377)&lt;=25)),
MOD(SUM((E1377-1901)*365,259),260),
MOD(SUM((E1377-1900)*365,259),260))</f>
        <v>59</v>
      </c>
      <c r="N1377" s="330">
        <f>IF(AND(MONTH(F1377)=7,DAY(F1377)&gt;25),1,
ROUNDDOWN((SUM(VLOOKUP(MONTH(F1377),D暦変換用数値,2,FALSE),DAY(F1377))/28)+1,0))</f>
        <v>9</v>
      </c>
      <c r="O1377" s="84">
        <f>IF(AND(MONTH(F1377)=7,DAY(F1377)&gt;25),DAY(F1377)-25,
MOD((SUM(VLOOKUP(MONTH(F1377),D暦変換用数値,2,FALSE),DAY(F1377))),28)+1)</f>
        <v>21</v>
      </c>
      <c r="P1377" s="405">
        <f>IF(OR(MONTH(F1377)&lt;7,AND(MONTH(F1377)=7,DAY(F1377)&lt;=25)),
MOD(SUM((E1377-1901)*365,(N1377-1)*28,O1377,258),260),
MOD(SUM((E1377-1900)*365,(N1377-1)*28,O1377,258),260))</f>
        <v>43</v>
      </c>
      <c r="Q1377" s="371" t="str">
        <f>VLOOKUP(MOD(P1377,4),色,2,FALSE)</f>
        <v>青い</v>
      </c>
      <c r="R1377" s="289" t="str">
        <f>VLOOKUP(MOD(P1377,13),銀河の音,2,FALSE)</f>
        <v>自己存在の</v>
      </c>
      <c r="S1377" s="382" t="str">
        <f>VLOOKUP(MOD(P1377,20),太陽の紋章,2,FALSE)</f>
        <v>夜</v>
      </c>
      <c r="T1377" s="338"/>
    </row>
    <row r="1378" spans="1:20" ht="13.5" customHeight="1">
      <c r="A1378" s="285" t="str">
        <f>VLOOKUP(MOD(E1378,10),十干,2,FALSE)</f>
        <v>癸</v>
      </c>
      <c r="B1378" s="283" t="str">
        <f>VLOOKUP(MOD(E1378,12),十二支,3,FALSE)</f>
        <v xml:space="preserve">04 地 </v>
      </c>
      <c r="C1378" s="284" t="str">
        <f>VLOOKUP(F1378,星座,3,TRUE)</f>
        <v xml:space="preserve">09 火 </v>
      </c>
      <c r="D1378" s="533">
        <v>41372</v>
      </c>
      <c r="E1378" s="83">
        <f>IFERROR(YEAR(D1378),LEFT(D1378,4))</f>
        <v>2013</v>
      </c>
      <c r="F1378" s="539" t="str">
        <f>IF(ISTEXT(D1378),RIGHT(D1378,5),TEXT(D1378,"mm/dd"))</f>
        <v>04/08</v>
      </c>
      <c r="G1378" s="83">
        <f>SUM(MID(E1378,1,1),MID(E1378,2,1),MID(E1378,3,1),MID(E1378,4,1),MID(F1378,1,1),MID(F1378,2,1),MID(F1378,4,1),MID(F1378,5,1))</f>
        <v>18</v>
      </c>
      <c r="H1378" s="83">
        <f>IF(MOD(G1378,9)=0,9,MOD(G1378,9))</f>
        <v>9</v>
      </c>
      <c r="I1378" s="83" t="str">
        <f>IFERROR(MID("日月火水木金土",WEEKDAY(D1378),1),"")</f>
        <v>月</v>
      </c>
      <c r="J1378" s="308" t="s">
        <v>8997</v>
      </c>
      <c r="K1378" s="330" t="str">
        <f>VLOOKUP(F1378,石と花メイン,3,FALSE)</f>
        <v>◆紅玉</v>
      </c>
      <c r="L1378" s="296" t="str">
        <f>VLOOKUP(F1378,石と花メイン,4,FALSE)</f>
        <v>錨草/碇草【三枝九葉草】</v>
      </c>
      <c r="M1378" s="392">
        <f>IF(OR(MONTH(F1378)&lt;7,AND(MONTH(F1378)=7,DAY(F1378)&lt;=25)),
MOD(SUM((E1378-1901)*365,259),260),
MOD(SUM((E1378-1900)*365,259),260))</f>
        <v>59</v>
      </c>
      <c r="N1378" s="330">
        <f>IF(AND(MONTH(F1378)=7,DAY(F1378)&gt;25),1,
ROUNDDOWN((SUM(VLOOKUP(MONTH(F1378),D暦変換用数値,2,FALSE),DAY(F1378))/28)+1,0))</f>
        <v>10</v>
      </c>
      <c r="O1378" s="84">
        <f>IF(AND(MONTH(F1378)=7,DAY(F1378)&gt;25),DAY(F1378)-25,
MOD((SUM(VLOOKUP(MONTH(F1378),D暦変換用数値,2,FALSE),DAY(F1378))),28)+1)</f>
        <v>5</v>
      </c>
      <c r="P1378" s="405">
        <f>IF(OR(MONTH(F1378)&lt;7,AND(MONTH(F1378)=7,DAY(F1378)&lt;=25)),
MOD(SUM((E1378-1901)*365,(N1378-1)*28,O1378,258),260),
MOD(SUM((E1378-1900)*365,(N1378-1)*28,O1378,258),260))</f>
        <v>55</v>
      </c>
      <c r="Q1378" s="371" t="str">
        <f>VLOOKUP(MOD(P1378,4),色,2,FALSE)</f>
        <v>青い</v>
      </c>
      <c r="R1378" s="289" t="str">
        <f>VLOOKUP(MOD(P1378,13),銀河の音,2,FALSE)</f>
        <v>電気の</v>
      </c>
      <c r="S1378" s="382" t="str">
        <f>VLOOKUP(MOD(P1378,20),太陽の紋章,2,FALSE)</f>
        <v>鷲</v>
      </c>
      <c r="T1378" s="100" t="s">
        <v>473</v>
      </c>
    </row>
    <row r="1379" spans="1:20" ht="13.5" customHeight="1">
      <c r="A1379" s="285" t="str">
        <f>VLOOKUP(MOD(E1379,10),十干,2,FALSE)</f>
        <v>癸</v>
      </c>
      <c r="B1379" s="283" t="str">
        <f>VLOOKUP(MOD(E1379,12),十二支,3,FALSE)</f>
        <v xml:space="preserve">04 地 </v>
      </c>
      <c r="C1379" s="284" t="str">
        <f>VLOOKUP(F1379,星座,3,TRUE)</f>
        <v xml:space="preserve">09 火 </v>
      </c>
      <c r="D1379" s="533">
        <v>41378</v>
      </c>
      <c r="E1379" s="83">
        <f>IFERROR(YEAR(D1379),LEFT(D1379,4))</f>
        <v>2013</v>
      </c>
      <c r="F1379" s="539" t="str">
        <f>IF(ISTEXT(D1379),RIGHT(D1379,5),TEXT(D1379,"mm/dd"))</f>
        <v>04/14</v>
      </c>
      <c r="G1379" s="83">
        <f>SUM(MID(E1379,1,1),MID(E1379,2,1),MID(E1379,3,1),MID(E1379,4,1),MID(F1379,1,1),MID(F1379,2,1),MID(F1379,4,1),MID(F1379,5,1))</f>
        <v>15</v>
      </c>
      <c r="H1379" s="83">
        <f>IF(MOD(G1379,9)=0,9,MOD(G1379,9))</f>
        <v>6</v>
      </c>
      <c r="I1379" s="83" t="str">
        <f>IFERROR(MID("日月火水木金土",WEEKDAY(D1379),1),"")</f>
        <v>日</v>
      </c>
      <c r="J1379" s="308" t="s">
        <v>8996</v>
      </c>
      <c r="K1379" s="330" t="str">
        <f>VLOOKUP(F1379,石と花メイン,3,FALSE)</f>
        <v>●蛋白石</v>
      </c>
      <c r="L1379" s="296" t="str">
        <f>VLOOKUP(F1379,石と花メイン,4,FALSE)</f>
        <v>灯台躑躅/満天星</v>
      </c>
      <c r="M1379" s="392">
        <f>IF(OR(MONTH(F1379)&lt;7,AND(MONTH(F1379)=7,DAY(F1379)&lt;=25)),
MOD(SUM((E1379-1901)*365,259),260),
MOD(SUM((E1379-1900)*365,259),260))</f>
        <v>59</v>
      </c>
      <c r="N1379" s="330">
        <f>IF(AND(MONTH(F1379)=7,DAY(F1379)&gt;25),1,
ROUNDDOWN((SUM(VLOOKUP(MONTH(F1379),D暦変換用数値,2,FALSE),DAY(F1379))/28)+1,0))</f>
        <v>10</v>
      </c>
      <c r="O1379" s="84">
        <f>IF(AND(MONTH(F1379)=7,DAY(F1379)&gt;25),DAY(F1379)-25,
MOD((SUM(VLOOKUP(MONTH(F1379),D暦変換用数値,2,FALSE),DAY(F1379))),28)+1)</f>
        <v>11</v>
      </c>
      <c r="P1379" s="405">
        <f>IF(OR(MONTH(F1379)&lt;7,AND(MONTH(F1379)=7,DAY(F1379)&lt;=25)),
MOD(SUM((E1379-1901)*365,(N1379-1)*28,O1379,258),260),
MOD(SUM((E1379-1900)*365,(N1379-1)*28,O1379,258),260))</f>
        <v>61</v>
      </c>
      <c r="Q1379" s="371" t="str">
        <f>VLOOKUP(MOD(P1379,4),色,2,FALSE)</f>
        <v>赤い</v>
      </c>
      <c r="R1379" s="289" t="str">
        <f>VLOOKUP(MOD(P1379,13),銀河の音,2,FALSE)</f>
        <v>太陽の</v>
      </c>
      <c r="S1379" s="382" t="str">
        <f>VLOOKUP(MOD(P1379,20),太陽の紋章,2,FALSE)</f>
        <v>竜</v>
      </c>
      <c r="T1379" s="338"/>
    </row>
    <row r="1380" spans="1:20" ht="13.5" customHeight="1">
      <c r="A1380" s="50" t="str">
        <f>VLOOKUP(MOD(E1380,10),十干,2,FALSE)</f>
        <v>乙</v>
      </c>
      <c r="B1380" s="199" t="str">
        <f>VLOOKUP(MOD(E1380,12),十二支,3,FALSE)</f>
        <v xml:space="preserve">04 地 </v>
      </c>
      <c r="C1380" s="200" t="str">
        <f>VLOOKUP(F1380,星座,3,TRUE)</f>
        <v xml:space="preserve">09 火 </v>
      </c>
      <c r="D1380" s="531" t="s">
        <v>1722</v>
      </c>
      <c r="E1380" s="1" t="str">
        <f>IFERROR(YEAR(D1380),LEFT(D1380,4))</f>
        <v>1785</v>
      </c>
      <c r="F1380" s="1" t="str">
        <f>IF(ISTEXT(D1380),RIGHT(D1380,5),TEXT(D1380,"mm/dd"))</f>
        <v>03/27</v>
      </c>
      <c r="G1380" s="1">
        <f>SUM(MID(E1380,1,1),MID(E1380,2,1),MID(E1380,3,1),MID(E1380,4,1),MID(F1380,1,1),MID(F1380,2,1),MID(F1380,4,1),MID(F1380,5,1))</f>
        <v>33</v>
      </c>
      <c r="H1380" s="45">
        <f>IF(MOD(G1380,9)=0,9,MOD(G1380,9))</f>
        <v>6</v>
      </c>
      <c r="I1380" s="45" t="str">
        <f>IFERROR(MID("日月火水木金土",WEEKDAY(D1380),1),"")</f>
        <v/>
      </c>
      <c r="J1380" s="304" t="s">
        <v>6570</v>
      </c>
      <c r="K1380" s="202" t="str">
        <f>VLOOKUP(F1380,石と花メイン,3,FALSE)</f>
        <v>□水晶</v>
      </c>
      <c r="L1380" s="297" t="str">
        <f>VLOOKUP(F1380,石と花メイン,4,FALSE)</f>
        <v>巾着草【カルセオラリア】</v>
      </c>
      <c r="M1380" s="393">
        <f>IF(OR(MONTH(F1380)&lt;7,AND(MONTH(F1380)=7,DAY(F1380)&lt;=25)),
MOD(SUM((E1380-1901)*365,259),260),
MOD(SUM((E1380-1900)*365,259),260))</f>
        <v>39</v>
      </c>
      <c r="N1380" s="390">
        <f>IF(AND(MONTH(F1380)=7,DAY(F1380)&gt;25),1,
ROUNDDOWN((SUM(VLOOKUP(MONTH(F1380),D暦変換用数値,2,FALSE),DAY(F1380))/28)+1,0))</f>
        <v>9</v>
      </c>
      <c r="O1380" s="205">
        <f>IF(AND(MONTH(F1380)=7,DAY(F1380)&gt;25),DAY(F1380)-25,
MOD((SUM(VLOOKUP(MONTH(F1380),D暦変換用数値,2,FALSE),DAY(F1380))),28)+1)</f>
        <v>21</v>
      </c>
      <c r="P1380" s="406">
        <f>IF(OR(MONTH(F1380)&lt;7,AND(MONTH(F1380)=7,DAY(F1380)&lt;=25)),
MOD(SUM((E1380-1901)*365,(N1380-1)*28,O1380,258),260),
MOD(SUM((E1380-1900)*365,(N1380-1)*28,O1380,258),260))</f>
        <v>23</v>
      </c>
      <c r="Q1380" s="374" t="str">
        <f>VLOOKUP(MOD(P1380,4),色,2,FALSE)</f>
        <v>青い</v>
      </c>
      <c r="R1380" s="292" t="str">
        <f>VLOOKUP(MOD(P1380,13),銀河の音,2,FALSE)</f>
        <v>惑星の</v>
      </c>
      <c r="S1380" s="385" t="str">
        <f>VLOOKUP(MOD(P1380,20),太陽の紋章,2,FALSE)</f>
        <v>夜</v>
      </c>
      <c r="T1380" s="106" t="s">
        <v>4665</v>
      </c>
    </row>
    <row r="1381" spans="1:20" ht="13.5" customHeight="1">
      <c r="A1381" s="49" t="str">
        <f>VLOOKUP(MOD(E1381,10),十干,2,FALSE)</f>
        <v>辛</v>
      </c>
      <c r="B1381" s="199" t="str">
        <f>VLOOKUP(MOD(E1381,12),十二支,3,FALSE)</f>
        <v xml:space="preserve">04 地 </v>
      </c>
      <c r="C1381" s="200" t="str">
        <f>VLOOKUP(F1381,星座,3,TRUE)</f>
        <v xml:space="preserve">09 火 </v>
      </c>
      <c r="D1381" s="535" t="s">
        <v>8713</v>
      </c>
      <c r="E1381" s="45" t="str">
        <f>IFERROR(YEAR(D1381),LEFT(D1381,4))</f>
        <v>1821</v>
      </c>
      <c r="F1381" s="45" t="str">
        <f>IF(ISTEXT(D1381),RIGHT(D1381,5),TEXT(D1381,"mm/dd"))</f>
        <v>03/26</v>
      </c>
      <c r="G1381" s="45">
        <f>SUM(MID(E1381,1,1),MID(E1381,2,1),MID(E1381,3,1),MID(E1381,4,1),MID(F1381,1,1),MID(F1381,2,1),MID(F1381,4,1),MID(F1381,5,1))</f>
        <v>23</v>
      </c>
      <c r="H1381" s="45">
        <f>IF(MOD(G1381,9)=0,9,MOD(G1381,9))</f>
        <v>5</v>
      </c>
      <c r="I1381" s="45" t="str">
        <f>IFERROR(MID("日月火水木金土",WEEKDAY(D1381),1),"")</f>
        <v/>
      </c>
      <c r="J1381" s="305" t="s">
        <v>3155</v>
      </c>
      <c r="K1381" s="203" t="str">
        <f>VLOOKUP(F1381,石と花メイン,3,FALSE)</f>
        <v>◆黄玉</v>
      </c>
      <c r="L1381" s="298" t="str">
        <f>VLOOKUP(F1381,石と花メイン,4,FALSE)</f>
        <v>花韮【西洋甘菜】</v>
      </c>
      <c r="M1381" s="394">
        <f>IF(OR(MONTH(F1381)&lt;7,AND(MONTH(F1381)=7,DAY(F1381)&lt;=25)),
MOD(SUM((E1381-1901)*365,259),260),
MOD(SUM((E1381-1900)*365,259),260))</f>
        <v>179</v>
      </c>
      <c r="N1381" s="391">
        <f>IF(AND(MONTH(F1381)=7,DAY(F1381)&gt;25),1,
ROUNDDOWN((SUM(VLOOKUP(MONTH(F1381),D暦変換用数値,2,FALSE),DAY(F1381))/28)+1,0))</f>
        <v>9</v>
      </c>
      <c r="O1381" s="46">
        <f>IF(AND(MONTH(F1381)=7,DAY(F1381)&gt;25),DAY(F1381)-25,
MOD((SUM(VLOOKUP(MONTH(F1381),D暦変換用数値,2,FALSE),DAY(F1381))),28)+1)</f>
        <v>20</v>
      </c>
      <c r="P1381" s="407">
        <f>IF(OR(MONTH(F1381)&lt;7,AND(MONTH(F1381)=7,DAY(F1381)&lt;=25)),
MOD(SUM((E1381-1901)*365,(N1381-1)*28,O1381,258),260),
MOD(SUM((E1381-1900)*365,(N1381-1)*28,O1381,258),260))</f>
        <v>162</v>
      </c>
      <c r="Q1381" s="375" t="str">
        <f>VLOOKUP(MOD(P1381,4),色,2,FALSE)</f>
        <v>白い</v>
      </c>
      <c r="R1381" s="293" t="str">
        <f>VLOOKUP(MOD(P1381,13),銀河の音,2,FALSE)</f>
        <v>律動の</v>
      </c>
      <c r="S1381" s="386" t="str">
        <f>VLOOKUP(MOD(P1381,20),太陽の紋章,2,FALSE)</f>
        <v>風</v>
      </c>
      <c r="T1381" s="96" t="s">
        <v>3157</v>
      </c>
    </row>
    <row r="1382" spans="1:20" ht="13.5" customHeight="1">
      <c r="A1382" s="50" t="str">
        <f>VLOOKUP(MOD(E1382,10),十干,2,FALSE)</f>
        <v>辛</v>
      </c>
      <c r="B1382" s="199" t="str">
        <f>VLOOKUP(MOD(E1382,12),十二支,3,FALSE)</f>
        <v xml:space="preserve">04 地 </v>
      </c>
      <c r="C1382" s="200" t="str">
        <f>VLOOKUP(F1382,星座,3,TRUE)</f>
        <v xml:space="preserve">09 火 </v>
      </c>
      <c r="D1382" s="531" t="s">
        <v>1723</v>
      </c>
      <c r="E1382" s="1" t="str">
        <f>IFERROR(YEAR(D1382),LEFT(D1382,4))</f>
        <v>1821</v>
      </c>
      <c r="F1382" s="1" t="str">
        <f>IF(ISTEXT(D1382),RIGHT(D1382,5),TEXT(D1382,"mm/dd"))</f>
        <v>04/09</v>
      </c>
      <c r="G1382" s="1">
        <f>SUM(MID(E1382,1,1),MID(E1382,2,1),MID(E1382,3,1),MID(E1382,4,1),MID(F1382,1,1),MID(F1382,2,1),MID(F1382,4,1),MID(F1382,5,1))</f>
        <v>25</v>
      </c>
      <c r="H1382" s="45">
        <f>IF(MOD(G1382,9)=0,9,MOD(G1382,9))</f>
        <v>7</v>
      </c>
      <c r="I1382" s="45" t="str">
        <f>IFERROR(MID("日月火水木金土",WEEKDAY(D1382),1),"")</f>
        <v/>
      </c>
      <c r="J1382" s="304" t="s">
        <v>6571</v>
      </c>
      <c r="K1382" s="202" t="str">
        <f>VLOOKUP(F1382,石と花メイン,3,FALSE)</f>
        <v>■赤縞瑪瑙</v>
      </c>
      <c r="L1382" s="297" t="str">
        <f>VLOOKUP(F1382,石と花メイン,4,FALSE)</f>
        <v>アカシア【ミモザ】</v>
      </c>
      <c r="M1382" s="393">
        <f>IF(OR(MONTH(F1382)&lt;7,AND(MONTH(F1382)=7,DAY(F1382)&lt;=25)),
MOD(SUM((E1382-1901)*365,259),260),
MOD(SUM((E1382-1900)*365,259),260))</f>
        <v>179</v>
      </c>
      <c r="N1382" s="390">
        <f>IF(AND(MONTH(F1382)=7,DAY(F1382)&gt;25),1,
ROUNDDOWN((SUM(VLOOKUP(MONTH(F1382),D暦変換用数値,2,FALSE),DAY(F1382))/28)+1,0))</f>
        <v>10</v>
      </c>
      <c r="O1382" s="205">
        <f>IF(AND(MONTH(F1382)=7,DAY(F1382)&gt;25),DAY(F1382)-25,
MOD((SUM(VLOOKUP(MONTH(F1382),D暦変換用数値,2,FALSE),DAY(F1382))),28)+1)</f>
        <v>6</v>
      </c>
      <c r="P1382" s="406">
        <f>IF(OR(MONTH(F1382)&lt;7,AND(MONTH(F1382)=7,DAY(F1382)&lt;=25)),
MOD(SUM((E1382-1901)*365,(N1382-1)*28,O1382,258),260),
MOD(SUM((E1382-1900)*365,(N1382-1)*28,O1382,258),260))</f>
        <v>176</v>
      </c>
      <c r="Q1382" s="373" t="str">
        <f>VLOOKUP(MOD(P1382,4),色,2,FALSE)</f>
        <v>黄色い</v>
      </c>
      <c r="R1382" s="291" t="str">
        <f>VLOOKUP(MOD(P1382,13),銀河の音,2,FALSE)</f>
        <v>共振の</v>
      </c>
      <c r="S1382" s="384" t="str">
        <f>VLOOKUP(MOD(P1382,20),太陽の紋章,2,FALSE)</f>
        <v>戦士</v>
      </c>
      <c r="T1382" s="103" t="s">
        <v>1725</v>
      </c>
    </row>
    <row r="1383" spans="1:20" ht="13.5" customHeight="1">
      <c r="A1383" s="50" t="str">
        <f>VLOOKUP(MOD(E1383,10),十干,2,FALSE)</f>
        <v>癸</v>
      </c>
      <c r="B1383" s="199" t="str">
        <f>VLOOKUP(MOD(E1383,12),十二支,3,FALSE)</f>
        <v xml:space="preserve">04 地 </v>
      </c>
      <c r="C1383" s="200" t="str">
        <f>VLOOKUP(F1383,星座,3,TRUE)</f>
        <v xml:space="preserve">09 火 </v>
      </c>
      <c r="D1383" s="535" t="s">
        <v>8714</v>
      </c>
      <c r="E1383" s="45" t="str">
        <f>IFERROR(YEAR(D1383),LEFT(D1383,4))</f>
        <v>1893</v>
      </c>
      <c r="F1383" s="45" t="str">
        <f>IF(ISTEXT(D1383),RIGHT(D1383,5),TEXT(D1383,"mm/dd"))</f>
        <v>03/30</v>
      </c>
      <c r="G1383" s="45">
        <f>SUM(MID(E1383,1,1),MID(E1383,2,1),MID(E1383,3,1),MID(E1383,4,1),MID(F1383,1,1),MID(F1383,2,1),MID(F1383,4,1),MID(F1383,5,1))</f>
        <v>27</v>
      </c>
      <c r="H1383" s="45">
        <f>IF(MOD(G1383,9)=0,9,MOD(G1383,9))</f>
        <v>9</v>
      </c>
      <c r="I1383" s="45" t="str">
        <f>IFERROR(MID("日月火水木金土",WEEKDAY(D1383),1),"")</f>
        <v/>
      </c>
      <c r="J1383" s="305" t="s">
        <v>4269</v>
      </c>
      <c r="K1383" s="203" t="str">
        <f>VLOOKUP(F1383,石と花メイン,3,FALSE)</f>
        <v>○真珠</v>
      </c>
      <c r="L1383" s="298" t="str">
        <f>VLOOKUP(F1383,石と花メイン,4,FALSE)</f>
        <v>アルメリア【浜簪】</v>
      </c>
      <c r="M1383" s="394">
        <f>IF(OR(MONTH(F1383)&lt;7,AND(MONTH(F1383)=7,DAY(F1383)&lt;=25)),
MOD(SUM((E1383-1901)*365,259),260),
MOD(SUM((E1383-1900)*365,259),260))</f>
        <v>199</v>
      </c>
      <c r="N1383" s="391">
        <f>IF(AND(MONTH(F1383)=7,DAY(F1383)&gt;25),1,
ROUNDDOWN((SUM(VLOOKUP(MONTH(F1383),D暦変換用数値,2,FALSE),DAY(F1383))/28)+1,0))</f>
        <v>9</v>
      </c>
      <c r="O1383" s="46">
        <f>IF(AND(MONTH(F1383)=7,DAY(F1383)&gt;25),DAY(F1383)-25,
MOD((SUM(VLOOKUP(MONTH(F1383),D暦変換用数値,2,FALSE),DAY(F1383))),28)+1)</f>
        <v>24</v>
      </c>
      <c r="P1383" s="407">
        <f>IF(OR(MONTH(F1383)&lt;7,AND(MONTH(F1383)=7,DAY(F1383)&lt;=25)),
MOD(SUM((E1383-1901)*365,(N1383-1)*28,O1383,258),260),
MOD(SUM((E1383-1900)*365,(N1383-1)*28,O1383,258),260))</f>
        <v>186</v>
      </c>
      <c r="Q1383" s="375" t="str">
        <f>VLOOKUP(MOD(P1383,4),色,2,FALSE)</f>
        <v>白い</v>
      </c>
      <c r="R1383" s="293" t="str">
        <f>VLOOKUP(MOD(P1383,13),銀河の音,2,FALSE)</f>
        <v>自己存在の</v>
      </c>
      <c r="S1383" s="386" t="str">
        <f>VLOOKUP(MOD(P1383,20),太陽の紋章,2,FALSE)</f>
        <v>世界の橋渡し</v>
      </c>
      <c r="T1383" s="101" t="s">
        <v>5362</v>
      </c>
    </row>
    <row r="1384" spans="1:20" ht="13.5" customHeight="1">
      <c r="A1384" s="50" t="str">
        <f>VLOOKUP(MOD(E1384,10),十干,2,FALSE)</f>
        <v>辛</v>
      </c>
      <c r="B1384" s="199" t="str">
        <f>VLOOKUP(MOD(E1384,12),十二支,3,FALSE)</f>
        <v xml:space="preserve">04 地 </v>
      </c>
      <c r="C1384" s="200" t="str">
        <f>VLOOKUP(F1384,星座,3,TRUE)</f>
        <v xml:space="preserve">10 龍 </v>
      </c>
      <c r="D1384" s="531">
        <v>15156</v>
      </c>
      <c r="E1384" s="1">
        <f>IFERROR(YEAR(D1384),LEFT(D1384,4))</f>
        <v>1941</v>
      </c>
      <c r="F1384" s="1" t="str">
        <f>IF(ISTEXT(D1384),RIGHT(D1384,5),TEXT(D1384,"mm/dd"))</f>
        <v>06/29</v>
      </c>
      <c r="G1384" s="1">
        <f>SUM(MID(E1384,1,1),MID(E1384,2,1),MID(E1384,3,1),MID(E1384,4,1),MID(F1384,1,1),MID(F1384,2,1),MID(F1384,4,1),MID(F1384,5,1))</f>
        <v>32</v>
      </c>
      <c r="H1384" s="45">
        <f>IF(MOD(G1384,9)=0,9,MOD(G1384,9))</f>
        <v>5</v>
      </c>
      <c r="I1384" s="45" t="str">
        <f>IFERROR(MID("日月火水木金土",WEEKDAY(D1384),1),"")</f>
        <v>日</v>
      </c>
      <c r="J1384" s="304" t="s">
        <v>6581</v>
      </c>
      <c r="K1384" s="202" t="str">
        <f>VLOOKUP(F1384,石と花メイン,3,FALSE)</f>
        <v>◆黄玉</v>
      </c>
      <c r="L1384" s="297" t="str">
        <f>VLOOKUP(F1384,石と花メイン,4,FALSE)</f>
        <v>薊</v>
      </c>
      <c r="M1384" s="393">
        <f>IF(OR(MONTH(F1384)&lt;7,AND(MONTH(F1384)=7,DAY(F1384)&lt;=25)),
MOD(SUM((E1384-1901)*365,259),260),
MOD(SUM((E1384-1900)*365,259),260))</f>
        <v>39</v>
      </c>
      <c r="N1384" s="390">
        <f>IF(AND(MONTH(F1384)=7,DAY(F1384)&gt;25),1,
ROUNDDOWN((SUM(VLOOKUP(MONTH(F1384),D暦変換用数値,2,FALSE),DAY(F1384))/28)+1,0))</f>
        <v>13</v>
      </c>
      <c r="O1384" s="205">
        <f>IF(AND(MONTH(F1384)=7,DAY(F1384)&gt;25),DAY(F1384)-25,
MOD((SUM(VLOOKUP(MONTH(F1384),D暦変換用数値,2,FALSE),DAY(F1384))),28)+1)</f>
        <v>3</v>
      </c>
      <c r="P1384" s="406">
        <f>IF(OR(MONTH(F1384)&lt;7,AND(MONTH(F1384)=7,DAY(F1384)&lt;=25)),
MOD(SUM((E1384-1901)*365,(N1384-1)*28,O1384,258),260),
MOD(SUM((E1384-1900)*365,(N1384-1)*28,O1384,258),260))</f>
        <v>117</v>
      </c>
      <c r="Q1384" s="372" t="str">
        <f>VLOOKUP(MOD(P1384,4),色,2,FALSE)</f>
        <v>赤い</v>
      </c>
      <c r="R1384" s="290" t="str">
        <f>VLOOKUP(MOD(P1384,13),銀河の音,2,FALSE)</f>
        <v>宇宙の</v>
      </c>
      <c r="S1384" s="383" t="str">
        <f>VLOOKUP(MOD(P1384,20),太陽の紋章,2,FALSE)</f>
        <v>地球</v>
      </c>
      <c r="T1384" s="98" t="s">
        <v>3736</v>
      </c>
    </row>
    <row r="1385" spans="1:20" ht="13.5" customHeight="1">
      <c r="A1385" s="50" t="str">
        <f>VLOOKUP(MOD(E1385,10),十干,2,FALSE)</f>
        <v>癸</v>
      </c>
      <c r="B1385" s="199" t="str">
        <f>VLOOKUP(MOD(E1385,12),十二支,3,FALSE)</f>
        <v xml:space="preserve">04 地 </v>
      </c>
      <c r="C1385" s="200" t="str">
        <f>VLOOKUP(F1385,星座,3,TRUE)</f>
        <v xml:space="preserve">10 龍 </v>
      </c>
      <c r="D1385" s="531">
        <v>19534</v>
      </c>
      <c r="E1385" s="1">
        <f>IFERROR(YEAR(D1385),LEFT(D1385,4))</f>
        <v>1953</v>
      </c>
      <c r="F1385" s="1" t="str">
        <f>IF(ISTEXT(D1385),RIGHT(D1385,5),TEXT(D1385,"mm/dd"))</f>
        <v>06/24</v>
      </c>
      <c r="G1385" s="1">
        <f>SUM(MID(E1385,1,1),MID(E1385,2,1),MID(E1385,3,1),MID(E1385,4,1),MID(F1385,1,1),MID(F1385,2,1),MID(F1385,4,1),MID(F1385,5,1))</f>
        <v>30</v>
      </c>
      <c r="H1385" s="45">
        <f>IF(MOD(G1385,9)=0,9,MOD(G1385,9))</f>
        <v>3</v>
      </c>
      <c r="I1385" s="45" t="str">
        <f>IFERROR(MID("日月火水木金土",WEEKDAY(D1385),1),"")</f>
        <v>水</v>
      </c>
      <c r="J1385" s="304" t="s">
        <v>6582</v>
      </c>
      <c r="K1385" s="202" t="str">
        <f>VLOOKUP(F1385,石と花メイン,3,FALSE)</f>
        <v>◆藍玉</v>
      </c>
      <c r="L1385" s="297" t="str">
        <f>VLOOKUP(F1385,石と花メイン,4,FALSE)</f>
        <v>弟切草【セントジョーンズワート】</v>
      </c>
      <c r="M1385" s="393">
        <f>IF(OR(MONTH(F1385)&lt;7,AND(MONTH(F1385)=7,DAY(F1385)&lt;=25)),
MOD(SUM((E1385-1901)*365,259),260),
MOD(SUM((E1385-1900)*365,259),260))</f>
        <v>259</v>
      </c>
      <c r="N1385" s="390">
        <f>IF(AND(MONTH(F1385)=7,DAY(F1385)&gt;25),1,
ROUNDDOWN((SUM(VLOOKUP(MONTH(F1385),D暦変換用数値,2,FALSE),DAY(F1385))/28)+1,0))</f>
        <v>12</v>
      </c>
      <c r="O1385" s="205">
        <f>IF(AND(MONTH(F1385)=7,DAY(F1385)&gt;25),DAY(F1385)-25,
MOD((SUM(VLOOKUP(MONTH(F1385),D暦変換用数値,2,FALSE),DAY(F1385))),28)+1)</f>
        <v>26</v>
      </c>
      <c r="P1385" s="406">
        <f>IF(OR(MONTH(F1385)&lt;7,AND(MONTH(F1385)=7,DAY(F1385)&lt;=25)),
MOD(SUM((E1385-1901)*365,(N1385-1)*28,O1385,258),260),
MOD(SUM((E1385-1900)*365,(N1385-1)*28,O1385,258),260))</f>
        <v>72</v>
      </c>
      <c r="Q1385" s="373" t="str">
        <f>VLOOKUP(MOD(P1385,4),色,2,FALSE)</f>
        <v>黄色い</v>
      </c>
      <c r="R1385" s="291" t="str">
        <f>VLOOKUP(MOD(P1385,13),銀河の音,2,FALSE)</f>
        <v>共振の</v>
      </c>
      <c r="S1385" s="384" t="str">
        <f>VLOOKUP(MOD(P1385,20),太陽の紋章,2,FALSE)</f>
        <v>人</v>
      </c>
      <c r="T1385" s="98" t="s">
        <v>3736</v>
      </c>
    </row>
    <row r="1386" spans="1:20" ht="13.5" customHeight="1">
      <c r="A1386" s="50" t="str">
        <f>VLOOKUP(MOD(E1386,10),十干,2,FALSE)</f>
        <v>癸</v>
      </c>
      <c r="B1386" s="199" t="str">
        <f>VLOOKUP(MOD(E1386,12),十二支,3,FALSE)</f>
        <v xml:space="preserve">04 地 </v>
      </c>
      <c r="C1386" s="200" t="str">
        <f>VLOOKUP(F1386,星座,3,TRUE)</f>
        <v xml:space="preserve">10 龍 </v>
      </c>
      <c r="D1386" s="531">
        <v>19547</v>
      </c>
      <c r="E1386" s="1">
        <f>IFERROR(YEAR(D1386),LEFT(D1386,4))</f>
        <v>1953</v>
      </c>
      <c r="F1386" s="1" t="str">
        <f>IF(ISTEXT(D1386),RIGHT(D1386,5),TEXT(D1386,"mm/dd"))</f>
        <v>07/07</v>
      </c>
      <c r="G1386" s="1">
        <f>SUM(MID(E1386,1,1),MID(E1386,2,1),MID(E1386,3,1),MID(E1386,4,1),MID(F1386,1,1),MID(F1386,2,1),MID(F1386,4,1),MID(F1386,5,1))</f>
        <v>32</v>
      </c>
      <c r="H1386" s="45">
        <f>IF(MOD(G1386,9)=0,9,MOD(G1386,9))</f>
        <v>5</v>
      </c>
      <c r="I1386" s="45" t="str">
        <f>IFERROR(MID("日月火水木金土",WEEKDAY(D1386),1),"")</f>
        <v>火</v>
      </c>
      <c r="J1386" s="304" t="s">
        <v>6583</v>
      </c>
      <c r="K1386" s="202" t="str">
        <f>VLOOKUP(F1386,石と花メイン,3,FALSE)</f>
        <v>□水晶</v>
      </c>
      <c r="L1386" s="297" t="str">
        <f>VLOOKUP(F1386,石と花メイン,4,FALSE)</f>
        <v>アベリア【衝羽根空木】</v>
      </c>
      <c r="M1386" s="393">
        <f>IF(OR(MONTH(F1386)&lt;7,AND(MONTH(F1386)=7,DAY(F1386)&lt;=25)),
MOD(SUM((E1386-1901)*365,259),260),
MOD(SUM((E1386-1900)*365,259),260))</f>
        <v>259</v>
      </c>
      <c r="N1386" s="390">
        <f>IF(AND(MONTH(F1386)=7,DAY(F1386)&gt;25),1,
ROUNDDOWN((SUM(VLOOKUP(MONTH(F1386),D暦変換用数値,2,FALSE),DAY(F1386))/28)+1,0))</f>
        <v>13</v>
      </c>
      <c r="O1386" s="205">
        <f>IF(AND(MONTH(F1386)=7,DAY(F1386)&gt;25),DAY(F1386)-25,
MOD((SUM(VLOOKUP(MONTH(F1386),D暦変換用数値,2,FALSE),DAY(F1386))),28)+1)</f>
        <v>11</v>
      </c>
      <c r="P1386" s="406">
        <f>IF(OR(MONTH(F1386)&lt;7,AND(MONTH(F1386)=7,DAY(F1386)&lt;=25)),
MOD(SUM((E1386-1901)*365,(N1386-1)*28,O1386,258),260),
MOD(SUM((E1386-1900)*365,(N1386-1)*28,O1386,258),260))</f>
        <v>85</v>
      </c>
      <c r="Q1386" s="372" t="str">
        <f>VLOOKUP(MOD(P1386,4),色,2,FALSE)</f>
        <v>赤い</v>
      </c>
      <c r="R1386" s="290" t="str">
        <f>VLOOKUP(MOD(P1386,13),銀河の音,2,FALSE)</f>
        <v>共振の</v>
      </c>
      <c r="S1386" s="383" t="str">
        <f>VLOOKUP(MOD(P1386,20),太陽の紋章,2,FALSE)</f>
        <v>蛇</v>
      </c>
      <c r="T1386" s="98" t="s">
        <v>3736</v>
      </c>
    </row>
    <row r="1387" spans="1:20" ht="13.5" customHeight="1">
      <c r="A1387" s="50" t="str">
        <f>VLOOKUP(MOD(E1387,10),十干,2,FALSE)</f>
        <v>癸</v>
      </c>
      <c r="B1387" s="199" t="str">
        <f>VLOOKUP(MOD(E1387,12),十二支,3,FALSE)</f>
        <v xml:space="preserve">04 地 </v>
      </c>
      <c r="C1387" s="200" t="str">
        <f>VLOOKUP(F1387,星座,3,TRUE)</f>
        <v xml:space="preserve">10 龍 </v>
      </c>
      <c r="D1387" s="531">
        <v>19549</v>
      </c>
      <c r="E1387" s="1">
        <f>IFERROR(YEAR(D1387),LEFT(D1387,4))</f>
        <v>1953</v>
      </c>
      <c r="F1387" s="1" t="str">
        <f>IF(ISTEXT(D1387),RIGHT(D1387,5),TEXT(D1387,"mm/dd"))</f>
        <v>07/09</v>
      </c>
      <c r="G1387" s="1">
        <f>SUM(MID(E1387,1,1),MID(E1387,2,1),MID(E1387,3,1),MID(E1387,4,1),MID(F1387,1,1),MID(F1387,2,1),MID(F1387,4,1),MID(F1387,5,1))</f>
        <v>34</v>
      </c>
      <c r="H1387" s="45">
        <f>IF(MOD(G1387,9)=0,9,MOD(G1387,9))</f>
        <v>7</v>
      </c>
      <c r="I1387" s="45" t="str">
        <f>IFERROR(MID("日月火水木金土",WEEKDAY(D1387),1),"")</f>
        <v>木</v>
      </c>
      <c r="J1387" s="304" t="s">
        <v>5132</v>
      </c>
      <c r="K1387" s="202" t="str">
        <f>VLOOKUP(F1387,石と花メイン,3,FALSE)</f>
        <v>□水晶</v>
      </c>
      <c r="L1387" s="297" t="str">
        <f>VLOOKUP(F1387,石と花メイン,4,FALSE)</f>
        <v>鬼灯/酸漿【輝血】</v>
      </c>
      <c r="M1387" s="393">
        <f>IF(OR(MONTH(F1387)&lt;7,AND(MONTH(F1387)=7,DAY(F1387)&lt;=25)),
MOD(SUM((E1387-1901)*365,259),260),
MOD(SUM((E1387-1900)*365,259),260))</f>
        <v>259</v>
      </c>
      <c r="N1387" s="390">
        <f>IF(AND(MONTH(F1387)=7,DAY(F1387)&gt;25),1,
ROUNDDOWN((SUM(VLOOKUP(MONTH(F1387),D暦変換用数値,2,FALSE),DAY(F1387))/28)+1,0))</f>
        <v>13</v>
      </c>
      <c r="O1387" s="205">
        <f>IF(AND(MONTH(F1387)=7,DAY(F1387)&gt;25),DAY(F1387)-25,
MOD((SUM(VLOOKUP(MONTH(F1387),D暦変換用数値,2,FALSE),DAY(F1387))),28)+1)</f>
        <v>13</v>
      </c>
      <c r="P1387" s="406">
        <f>IF(OR(MONTH(F1387)&lt;7,AND(MONTH(F1387)=7,DAY(F1387)&lt;=25)),
MOD(SUM((E1387-1901)*365,(N1387-1)*28,O1387,258),260),
MOD(SUM((E1387-1900)*365,(N1387-1)*28,O1387,258),260))</f>
        <v>87</v>
      </c>
      <c r="Q1387" s="374" t="str">
        <f>VLOOKUP(MOD(P1387,4),色,2,FALSE)</f>
        <v>青い</v>
      </c>
      <c r="R1387" s="292" t="str">
        <f>VLOOKUP(MOD(P1387,13),銀河の音,2,FALSE)</f>
        <v>太陽の</v>
      </c>
      <c r="S1387" s="385" t="str">
        <f>VLOOKUP(MOD(P1387,20),太陽の紋章,2,FALSE)</f>
        <v>手</v>
      </c>
      <c r="T1387" s="98" t="s">
        <v>3736</v>
      </c>
    </row>
    <row r="1388" spans="1:20" ht="13.5" customHeight="1">
      <c r="A1388" s="50" t="str">
        <f>VLOOKUP(MOD(E1388,10),十干,2,FALSE)</f>
        <v>癸</v>
      </c>
      <c r="B1388" s="199" t="str">
        <f>VLOOKUP(MOD(E1388,12),十二支,3,FALSE)</f>
        <v xml:space="preserve">04 地 </v>
      </c>
      <c r="C1388" s="200" t="str">
        <f>VLOOKUP(F1388,星座,3,TRUE)</f>
        <v xml:space="preserve">10 龍 </v>
      </c>
      <c r="D1388" s="531">
        <v>19550</v>
      </c>
      <c r="E1388" s="1">
        <f>IFERROR(YEAR(D1388),LEFT(D1388,4))</f>
        <v>1953</v>
      </c>
      <c r="F1388" s="1" t="str">
        <f>IF(ISTEXT(D1388),RIGHT(D1388,5),TEXT(D1388,"mm/dd"))</f>
        <v>07/10</v>
      </c>
      <c r="G1388" s="1">
        <f>SUM(MID(E1388,1,1),MID(E1388,2,1),MID(E1388,3,1),MID(E1388,4,1),MID(F1388,1,1),MID(F1388,2,1),MID(F1388,4,1),MID(F1388,5,1))</f>
        <v>26</v>
      </c>
      <c r="H1388" s="45">
        <f>IF(MOD(G1388,9)=0,9,MOD(G1388,9))</f>
        <v>8</v>
      </c>
      <c r="I1388" s="45" t="str">
        <f>IFERROR(MID("日月火水木金土",WEEKDAY(D1388),1),"")</f>
        <v>金</v>
      </c>
      <c r="J1388" s="304" t="s">
        <v>3591</v>
      </c>
      <c r="K1388" s="202" t="str">
        <f>VLOOKUP(F1388,石と花メイン,3,FALSE)</f>
        <v>■血碧玉</v>
      </c>
      <c r="L1388" s="297" t="str">
        <f>VLOOKUP(F1388,石と花メイン,4,FALSE)</f>
        <v>グロキシニア【大岩桐草】</v>
      </c>
      <c r="M1388" s="393">
        <f>IF(OR(MONTH(F1388)&lt;7,AND(MONTH(F1388)=7,DAY(F1388)&lt;=25)),
MOD(SUM((E1388-1901)*365,259),260),
MOD(SUM((E1388-1900)*365,259),260))</f>
        <v>259</v>
      </c>
      <c r="N1388" s="390">
        <f>IF(AND(MONTH(F1388)=7,DAY(F1388)&gt;25),1,
ROUNDDOWN((SUM(VLOOKUP(MONTH(F1388),D暦変換用数値,2,FALSE),DAY(F1388))/28)+1,0))</f>
        <v>13</v>
      </c>
      <c r="O1388" s="205">
        <f>IF(AND(MONTH(F1388)=7,DAY(F1388)&gt;25),DAY(F1388)-25,
MOD((SUM(VLOOKUP(MONTH(F1388),D暦変換用数値,2,FALSE),DAY(F1388))),28)+1)</f>
        <v>14</v>
      </c>
      <c r="P1388" s="406">
        <f>IF(OR(MONTH(F1388)&lt;7,AND(MONTH(F1388)=7,DAY(F1388)&lt;=25)),
MOD(SUM((E1388-1901)*365,(N1388-1)*28,O1388,258),260),
MOD(SUM((E1388-1900)*365,(N1388-1)*28,O1388,258),260))</f>
        <v>88</v>
      </c>
      <c r="Q1388" s="373" t="str">
        <f>VLOOKUP(MOD(P1388,4),色,2,FALSE)</f>
        <v>黄色い</v>
      </c>
      <c r="R1388" s="291" t="str">
        <f>VLOOKUP(MOD(P1388,13),銀河の音,2,FALSE)</f>
        <v>惑星の</v>
      </c>
      <c r="S1388" s="384" t="str">
        <f>VLOOKUP(MOD(P1388,20),太陽の紋章,2,FALSE)</f>
        <v>星</v>
      </c>
      <c r="T1388" s="106" t="s">
        <v>6376</v>
      </c>
    </row>
    <row r="1389" spans="1:20" ht="13.5" customHeight="1">
      <c r="A1389" s="50" t="str">
        <f>VLOOKUP(MOD(E1389,10),十干,2,FALSE)</f>
        <v>癸</v>
      </c>
      <c r="B1389" s="199" t="str">
        <f>VLOOKUP(MOD(E1389,12),十二支,3,FALSE)</f>
        <v xml:space="preserve">04 地 </v>
      </c>
      <c r="C1389" s="200" t="str">
        <f>VLOOKUP(F1389,星座,3,TRUE)</f>
        <v xml:space="preserve">10 龍 </v>
      </c>
      <c r="D1389" s="531">
        <v>19554</v>
      </c>
      <c r="E1389" s="1">
        <f>IFERROR(YEAR(D1389),LEFT(D1389,4))</f>
        <v>1953</v>
      </c>
      <c r="F1389" s="1" t="str">
        <f>IF(ISTEXT(D1389),RIGHT(D1389,5),TEXT(D1389,"mm/dd"))</f>
        <v>07/14</v>
      </c>
      <c r="G1389" s="1">
        <f>SUM(MID(E1389,1,1),MID(E1389,2,1),MID(E1389,3,1),MID(E1389,4,1),MID(F1389,1,1),MID(F1389,2,1),MID(F1389,4,1),MID(F1389,5,1))</f>
        <v>30</v>
      </c>
      <c r="H1389" s="45">
        <f>IF(MOD(G1389,9)=0,9,MOD(G1389,9))</f>
        <v>3</v>
      </c>
      <c r="I1389" s="45" t="str">
        <f>IFERROR(MID("日月火水木金土",WEEKDAY(D1389),1),"")</f>
        <v>火</v>
      </c>
      <c r="J1389" s="304" t="s">
        <v>5133</v>
      </c>
      <c r="K1389" s="202" t="str">
        <f>VLOOKUP(F1389,石と花メイン,3,FALSE)</f>
        <v>●土耳古石</v>
      </c>
      <c r="L1389" s="297" t="str">
        <f>VLOOKUP(F1389,石と花メイン,4,FALSE)</f>
        <v>ブッドレア【房藤空木】</v>
      </c>
      <c r="M1389" s="393">
        <f>IF(OR(MONTH(F1389)&lt;7,AND(MONTH(F1389)=7,DAY(F1389)&lt;=25)),
MOD(SUM((E1389-1901)*365,259),260),
MOD(SUM((E1389-1900)*365,259),260))</f>
        <v>259</v>
      </c>
      <c r="N1389" s="390">
        <f>IF(AND(MONTH(F1389)=7,DAY(F1389)&gt;25),1,
ROUNDDOWN((SUM(VLOOKUP(MONTH(F1389),D暦変換用数値,2,FALSE),DAY(F1389))/28)+1,0))</f>
        <v>13</v>
      </c>
      <c r="O1389" s="205">
        <f>IF(AND(MONTH(F1389)=7,DAY(F1389)&gt;25),DAY(F1389)-25,
MOD((SUM(VLOOKUP(MONTH(F1389),D暦変換用数値,2,FALSE),DAY(F1389))),28)+1)</f>
        <v>18</v>
      </c>
      <c r="P1389" s="406">
        <f>IF(OR(MONTH(F1389)&lt;7,AND(MONTH(F1389)=7,DAY(F1389)&lt;=25)),
MOD(SUM((E1389-1901)*365,(N1389-1)*28,O1389,258),260),
MOD(SUM((E1389-1900)*365,(N1389-1)*28,O1389,258),260))</f>
        <v>92</v>
      </c>
      <c r="Q1389" s="373" t="str">
        <f>VLOOKUP(MOD(P1389,4),色,2,FALSE)</f>
        <v>黄色い</v>
      </c>
      <c r="R1389" s="291" t="str">
        <f>VLOOKUP(MOD(P1389,13),銀河の音,2,FALSE)</f>
        <v>磁気の</v>
      </c>
      <c r="S1389" s="384" t="str">
        <f>VLOOKUP(MOD(P1389,20),太陽の紋章,2,FALSE)</f>
        <v>人</v>
      </c>
      <c r="T1389" s="99" t="s">
        <v>8925</v>
      </c>
    </row>
    <row r="1390" spans="1:20" ht="13.5" customHeight="1">
      <c r="A1390" s="282" t="str">
        <f>VLOOKUP(MOD(E1390,10),十干,2,FALSE)</f>
        <v>癸</v>
      </c>
      <c r="B1390" s="283" t="str">
        <f>VLOOKUP(MOD(E1390,12),十二支,3,FALSE)</f>
        <v xml:space="preserve">04 地 </v>
      </c>
      <c r="C1390" s="284" t="str">
        <f>VLOOKUP(F1390,星座,3,TRUE)</f>
        <v xml:space="preserve">10 龍 </v>
      </c>
      <c r="D1390" s="533">
        <v>19555</v>
      </c>
      <c r="E1390" s="83">
        <f>IFERROR(YEAR(D1390),LEFT(D1390,4))</f>
        <v>1953</v>
      </c>
      <c r="F1390" s="83" t="str">
        <f>IF(ISTEXT(D1390),RIGHT(D1390,5),TEXT(D1390,"mm/dd"))</f>
        <v>07/15</v>
      </c>
      <c r="G1390" s="83">
        <f>SUM(MID(E1390,1,1),MID(E1390,2,1),MID(E1390,3,1),MID(E1390,4,1),MID(F1390,1,1),MID(F1390,2,1),MID(F1390,4,1),MID(F1390,5,1))</f>
        <v>31</v>
      </c>
      <c r="H1390" s="83">
        <f>IF(MOD(G1390,9)=0,9,MOD(G1390,9))</f>
        <v>4</v>
      </c>
      <c r="I1390" s="83" t="str">
        <f>IFERROR(MID("日月火水木金土",WEEKDAY(D1390),1),"")</f>
        <v>水</v>
      </c>
      <c r="J1390" s="303" t="s">
        <v>425</v>
      </c>
      <c r="K1390" s="87" t="str">
        <f>VLOOKUP(F1390,石と花メイン,3,FALSE)</f>
        <v>◇金剛石</v>
      </c>
      <c r="L1390" s="296" t="str">
        <f>VLOOKUP(F1390,石と花メイン,4,FALSE)</f>
        <v>薔薇</v>
      </c>
      <c r="M1390" s="392">
        <f>IF(OR(MONTH(F1390)&lt;7,AND(MONTH(F1390)=7,DAY(F1390)&lt;=25)),
MOD(SUM((E1390-1901)*365,259),260),
MOD(SUM((E1390-1900)*365,259),260))</f>
        <v>259</v>
      </c>
      <c r="N1390" s="330">
        <f>IF(AND(MONTH(F1390)=7,DAY(F1390)&gt;25),1,
ROUNDDOWN((SUM(VLOOKUP(MONTH(F1390),D暦変換用数値,2,FALSE),DAY(F1390))/28)+1,0))</f>
        <v>13</v>
      </c>
      <c r="O1390" s="84">
        <f>IF(AND(MONTH(F1390)=7,DAY(F1390)&gt;25),DAY(F1390)-25,
MOD((SUM(VLOOKUP(MONTH(F1390),D暦変換用数値,2,FALSE),DAY(F1390))),28)+1)</f>
        <v>19</v>
      </c>
      <c r="P1390" s="405">
        <f>IF(OR(MONTH(F1390)&lt;7,AND(MONTH(F1390)=7,DAY(F1390)&lt;=25)),
MOD(SUM((E1390-1901)*365,(N1390-1)*28,O1390,258),260),
MOD(SUM((E1390-1900)*365,(N1390-1)*28,O1390,258),260))</f>
        <v>93</v>
      </c>
      <c r="Q1390" s="371" t="str">
        <f>VLOOKUP(MOD(P1390,4),色,2,FALSE)</f>
        <v>赤い</v>
      </c>
      <c r="R1390" s="289" t="str">
        <f>VLOOKUP(MOD(P1390,13),銀河の音,2,FALSE)</f>
        <v>月の</v>
      </c>
      <c r="S1390" s="382" t="str">
        <f>VLOOKUP(MOD(P1390,20),太陽の紋章,2,FALSE)</f>
        <v>空歩く者</v>
      </c>
      <c r="T1390" s="92" t="s">
        <v>5725</v>
      </c>
    </row>
    <row r="1391" spans="1:20" ht="13.5" customHeight="1">
      <c r="A1391" s="50" t="str">
        <f>VLOOKUP(MOD(E1391,10),十干,2,FALSE)</f>
        <v>癸</v>
      </c>
      <c r="B1391" s="199" t="str">
        <f>VLOOKUP(MOD(E1391,12),十二支,3,FALSE)</f>
        <v xml:space="preserve">04 地 </v>
      </c>
      <c r="C1391" s="200" t="str">
        <f>VLOOKUP(F1391,星座,3,TRUE)</f>
        <v xml:space="preserve">10 龍 </v>
      </c>
      <c r="D1391" s="531">
        <v>19559</v>
      </c>
      <c r="E1391" s="1">
        <f>IFERROR(YEAR(D1391),LEFT(D1391,4))</f>
        <v>1953</v>
      </c>
      <c r="F1391" s="1" t="str">
        <f>IF(ISTEXT(D1391),RIGHT(D1391,5),TEXT(D1391,"mm/dd"))</f>
        <v>07/19</v>
      </c>
      <c r="G1391" s="1">
        <f>SUM(MID(E1391,1,1),MID(E1391,2,1),MID(E1391,3,1),MID(E1391,4,1),MID(F1391,1,1),MID(F1391,2,1),MID(F1391,4,1),MID(F1391,5,1))</f>
        <v>35</v>
      </c>
      <c r="H1391" s="45">
        <f>IF(MOD(G1391,9)=0,9,MOD(G1391,9))</f>
        <v>8</v>
      </c>
      <c r="I1391" s="45" t="str">
        <f>IFERROR(MID("日月火水木金土",WEEKDAY(D1391),1),"")</f>
        <v>日</v>
      </c>
      <c r="J1391" s="304" t="s">
        <v>5134</v>
      </c>
      <c r="K1391" s="202" t="str">
        <f>VLOOKUP(F1391,石と花メイン,3,FALSE)</f>
        <v>●蛋白石</v>
      </c>
      <c r="L1391" s="297" t="str">
        <f>VLOOKUP(F1391,石と花メイン,4,FALSE)</f>
        <v>鳥兜【附子】</v>
      </c>
      <c r="M1391" s="393">
        <f>IF(OR(MONTH(F1391)&lt;7,AND(MONTH(F1391)=7,DAY(F1391)&lt;=25)),
MOD(SUM((E1391-1901)*365,259),260),
MOD(SUM((E1391-1900)*365,259),260))</f>
        <v>259</v>
      </c>
      <c r="N1391" s="390">
        <f>IF(AND(MONTH(F1391)=7,DAY(F1391)&gt;25),1,
ROUNDDOWN((SUM(VLOOKUP(MONTH(F1391),D暦変換用数値,2,FALSE),DAY(F1391))/28)+1,0))</f>
        <v>13</v>
      </c>
      <c r="O1391" s="205">
        <f>IF(AND(MONTH(F1391)=7,DAY(F1391)&gt;25),DAY(F1391)-25,
MOD((SUM(VLOOKUP(MONTH(F1391),D暦変換用数値,2,FALSE),DAY(F1391))),28)+1)</f>
        <v>23</v>
      </c>
      <c r="P1391" s="406">
        <f>IF(OR(MONTH(F1391)&lt;7,AND(MONTH(F1391)=7,DAY(F1391)&lt;=25)),
MOD(SUM((E1391-1901)*365,(N1391-1)*28,O1391,258),260),
MOD(SUM((E1391-1900)*365,(N1391-1)*28,O1391,258),260))</f>
        <v>97</v>
      </c>
      <c r="Q1391" s="372" t="str">
        <f>VLOOKUP(MOD(P1391,4),色,2,FALSE)</f>
        <v>赤い</v>
      </c>
      <c r="R1391" s="290" t="str">
        <f>VLOOKUP(MOD(P1391,13),銀河の音,2,FALSE)</f>
        <v>律動の</v>
      </c>
      <c r="S1391" s="383" t="str">
        <f>VLOOKUP(MOD(P1391,20),太陽の紋章,2,FALSE)</f>
        <v>地球</v>
      </c>
      <c r="T1391" s="99" t="s">
        <v>6879</v>
      </c>
    </row>
    <row r="1392" spans="1:20" ht="13.5" customHeight="1">
      <c r="A1392" s="50" t="str">
        <f>VLOOKUP(MOD(E1392,10),十干,2,FALSE)</f>
        <v>乙</v>
      </c>
      <c r="B1392" s="199" t="str">
        <f>VLOOKUP(MOD(E1392,12),十二支,3,FALSE)</f>
        <v xml:space="preserve">04 地 </v>
      </c>
      <c r="C1392" s="200" t="str">
        <f>VLOOKUP(F1392,星座,3,TRUE)</f>
        <v xml:space="preserve">10 龍 </v>
      </c>
      <c r="D1392" s="531">
        <v>23917</v>
      </c>
      <c r="E1392" s="1">
        <f>IFERROR(YEAR(D1392),LEFT(D1392,4))</f>
        <v>1965</v>
      </c>
      <c r="F1392" s="1" t="str">
        <f>IF(ISTEXT(D1392),RIGHT(D1392,5),TEXT(D1392,"mm/dd"))</f>
        <v>06/24</v>
      </c>
      <c r="G1392" s="1">
        <f>SUM(MID(E1392,1,1),MID(E1392,2,1),MID(E1392,3,1),MID(E1392,4,1),MID(F1392,1,1),MID(F1392,2,1),MID(F1392,4,1),MID(F1392,5,1))</f>
        <v>33</v>
      </c>
      <c r="H1392" s="45">
        <f>IF(MOD(G1392,9)=0,9,MOD(G1392,9))</f>
        <v>6</v>
      </c>
      <c r="I1392" s="45" t="str">
        <f>IFERROR(MID("日月火水木金土",WEEKDAY(D1392),1),"")</f>
        <v>木</v>
      </c>
      <c r="J1392" s="304" t="s">
        <v>5135</v>
      </c>
      <c r="K1392" s="202" t="str">
        <f>VLOOKUP(F1392,石と花メイン,3,FALSE)</f>
        <v>◆藍玉</v>
      </c>
      <c r="L1392" s="297" t="str">
        <f>VLOOKUP(F1392,石と花メイン,4,FALSE)</f>
        <v>弟切草【セントジョーンズワート】</v>
      </c>
      <c r="M1392" s="393">
        <f>IF(OR(MONTH(F1392)&lt;7,AND(MONTH(F1392)=7,DAY(F1392)&lt;=25)),
MOD(SUM((E1392-1901)*365,259),260),
MOD(SUM((E1392-1900)*365,259),260))</f>
        <v>219</v>
      </c>
      <c r="N1392" s="390">
        <f>IF(AND(MONTH(F1392)=7,DAY(F1392)&gt;25),1,
ROUNDDOWN((SUM(VLOOKUP(MONTH(F1392),D暦変換用数値,2,FALSE),DAY(F1392))/28)+1,0))</f>
        <v>12</v>
      </c>
      <c r="O1392" s="205">
        <f>IF(AND(MONTH(F1392)=7,DAY(F1392)&gt;25),DAY(F1392)-25,
MOD((SUM(VLOOKUP(MONTH(F1392),D暦変換用数値,2,FALSE),DAY(F1392))),28)+1)</f>
        <v>26</v>
      </c>
      <c r="P1392" s="406">
        <f>IF(OR(MONTH(F1392)&lt;7,AND(MONTH(F1392)=7,DAY(F1392)&lt;=25)),
MOD(SUM((E1392-1901)*365,(N1392-1)*28,O1392,258),260),
MOD(SUM((E1392-1900)*365,(N1392-1)*28,O1392,258),260))</f>
        <v>32</v>
      </c>
      <c r="Q1392" s="373" t="str">
        <f>VLOOKUP(MOD(P1392,4),色,2,FALSE)</f>
        <v>黄色い</v>
      </c>
      <c r="R1392" s="291" t="str">
        <f>VLOOKUP(MOD(P1392,13),銀河の音,2,FALSE)</f>
        <v>律動の</v>
      </c>
      <c r="S1392" s="384" t="str">
        <f>VLOOKUP(MOD(P1392,20),太陽の紋章,2,FALSE)</f>
        <v>人</v>
      </c>
      <c r="T1392" s="97" t="s">
        <v>2131</v>
      </c>
    </row>
    <row r="1393" spans="1:20" ht="13.5" customHeight="1">
      <c r="A1393" s="50" t="str">
        <f>VLOOKUP(MOD(E1393,10),十干,2,FALSE)</f>
        <v>乙</v>
      </c>
      <c r="B1393" s="199" t="str">
        <f>VLOOKUP(MOD(E1393,12),十二支,3,FALSE)</f>
        <v xml:space="preserve">04 地 </v>
      </c>
      <c r="C1393" s="200" t="str">
        <f>VLOOKUP(F1393,星座,3,TRUE)</f>
        <v xml:space="preserve">10 龍 </v>
      </c>
      <c r="D1393" s="531">
        <v>23924</v>
      </c>
      <c r="E1393" s="1">
        <f>IFERROR(YEAR(D1393),LEFT(D1393,4))</f>
        <v>1965</v>
      </c>
      <c r="F1393" s="1" t="str">
        <f>IF(ISTEXT(D1393),RIGHT(D1393,5),TEXT(D1393,"mm/dd"))</f>
        <v>07/01</v>
      </c>
      <c r="G1393" s="1">
        <f>SUM(MID(E1393,1,1),MID(E1393,2,1),MID(E1393,3,1),MID(E1393,4,1),MID(F1393,1,1),MID(F1393,2,1),MID(F1393,4,1),MID(F1393,5,1))</f>
        <v>29</v>
      </c>
      <c r="H1393" s="45">
        <f>IF(MOD(G1393,9)=0,9,MOD(G1393,9))</f>
        <v>2</v>
      </c>
      <c r="I1393" s="45" t="str">
        <f>IFERROR(MID("日月火水木金土",WEEKDAY(D1393),1),"")</f>
        <v>木</v>
      </c>
      <c r="J1393" s="304" t="s">
        <v>5136</v>
      </c>
      <c r="K1393" s="202" t="str">
        <f>VLOOKUP(F1393,石と花メイン,3,FALSE)</f>
        <v>◆紅玉</v>
      </c>
      <c r="L1393" s="297" t="str">
        <f>VLOOKUP(F1393,石と花メイン,4,FALSE)</f>
        <v>松葉菊【仙人掌菊】</v>
      </c>
      <c r="M1393" s="393">
        <f>IF(OR(MONTH(F1393)&lt;7,AND(MONTH(F1393)=7,DAY(F1393)&lt;=25)),
MOD(SUM((E1393-1901)*365,259),260),
MOD(SUM((E1393-1900)*365,259),260))</f>
        <v>219</v>
      </c>
      <c r="N1393" s="390">
        <f>IF(AND(MONTH(F1393)=7,DAY(F1393)&gt;25),1,
ROUNDDOWN((SUM(VLOOKUP(MONTH(F1393),D暦変換用数値,2,FALSE),DAY(F1393))/28)+1,0))</f>
        <v>13</v>
      </c>
      <c r="O1393" s="205">
        <f>IF(AND(MONTH(F1393)=7,DAY(F1393)&gt;25),DAY(F1393)-25,
MOD((SUM(VLOOKUP(MONTH(F1393),D暦変換用数値,2,FALSE),DAY(F1393))),28)+1)</f>
        <v>5</v>
      </c>
      <c r="P1393" s="406">
        <f>IF(OR(MONTH(F1393)&lt;7,AND(MONTH(F1393)=7,DAY(F1393)&lt;=25)),
MOD(SUM((E1393-1901)*365,(N1393-1)*28,O1393,258),260),
MOD(SUM((E1393-1900)*365,(N1393-1)*28,O1393,258),260))</f>
        <v>39</v>
      </c>
      <c r="Q1393" s="374" t="str">
        <f>VLOOKUP(MOD(P1393,4),色,2,FALSE)</f>
        <v>青い</v>
      </c>
      <c r="R1393" s="292" t="str">
        <f>VLOOKUP(MOD(P1393,13),銀河の音,2,FALSE)</f>
        <v>宇宙の</v>
      </c>
      <c r="S1393" s="385" t="str">
        <f>VLOOKUP(MOD(P1393,20),太陽の紋章,2,FALSE)</f>
        <v>嵐</v>
      </c>
      <c r="T1393" s="98" t="s">
        <v>3736</v>
      </c>
    </row>
    <row r="1394" spans="1:20" ht="13.5" customHeight="1">
      <c r="A1394" s="50" t="str">
        <f>VLOOKUP(MOD(E1394,10),十干,2,FALSE)</f>
        <v>乙</v>
      </c>
      <c r="B1394" s="199" t="str">
        <f>VLOOKUP(MOD(E1394,12),十二支,3,FALSE)</f>
        <v xml:space="preserve">04 地 </v>
      </c>
      <c r="C1394" s="200" t="str">
        <f>VLOOKUP(F1394,星座,3,TRUE)</f>
        <v xml:space="preserve">10 龍 </v>
      </c>
      <c r="D1394" s="531">
        <v>23931</v>
      </c>
      <c r="E1394" s="1">
        <f>IFERROR(YEAR(D1394),LEFT(D1394,4))</f>
        <v>1965</v>
      </c>
      <c r="F1394" s="1" t="str">
        <f>IF(ISTEXT(D1394),RIGHT(D1394,5),TEXT(D1394,"mm/dd"))</f>
        <v>07/08</v>
      </c>
      <c r="G1394" s="1">
        <f>SUM(MID(E1394,1,1),MID(E1394,2,1),MID(E1394,3,1),MID(E1394,4,1),MID(F1394,1,1),MID(F1394,2,1),MID(F1394,4,1),MID(F1394,5,1))</f>
        <v>36</v>
      </c>
      <c r="H1394" s="45">
        <f>IF(MOD(G1394,9)=0,9,MOD(G1394,9))</f>
        <v>9</v>
      </c>
      <c r="I1394" s="45" t="str">
        <f>IFERROR(MID("日月火水木金土",WEEKDAY(D1394),1),"")</f>
        <v>木</v>
      </c>
      <c r="J1394" s="304" t="s">
        <v>5137</v>
      </c>
      <c r="K1394" s="202" t="str">
        <f>VLOOKUP(F1394,石と花メイン,3,FALSE)</f>
        <v>○真珠</v>
      </c>
      <c r="L1394" s="297" t="str">
        <f>VLOOKUP(F1394,石と花メイン,4,FALSE)</f>
        <v>蓮</v>
      </c>
      <c r="M1394" s="393">
        <f>IF(OR(MONTH(F1394)&lt;7,AND(MONTH(F1394)=7,DAY(F1394)&lt;=25)),
MOD(SUM((E1394-1901)*365,259),260),
MOD(SUM((E1394-1900)*365,259),260))</f>
        <v>219</v>
      </c>
      <c r="N1394" s="390">
        <f>IF(AND(MONTH(F1394)=7,DAY(F1394)&gt;25),1,
ROUNDDOWN((SUM(VLOOKUP(MONTH(F1394),D暦変換用数値,2,FALSE),DAY(F1394))/28)+1,0))</f>
        <v>13</v>
      </c>
      <c r="O1394" s="205">
        <f>IF(AND(MONTH(F1394)=7,DAY(F1394)&gt;25),DAY(F1394)-25,
MOD((SUM(VLOOKUP(MONTH(F1394),D暦変換用数値,2,FALSE),DAY(F1394))),28)+1)</f>
        <v>12</v>
      </c>
      <c r="P1394" s="406">
        <f>IF(OR(MONTH(F1394)&lt;7,AND(MONTH(F1394)=7,DAY(F1394)&lt;=25)),
MOD(SUM((E1394-1901)*365,(N1394-1)*28,O1394,258),260),
MOD(SUM((E1394-1900)*365,(N1394-1)*28,O1394,258),260))</f>
        <v>46</v>
      </c>
      <c r="Q1394" s="375" t="str">
        <f>VLOOKUP(MOD(P1394,4),色,2,FALSE)</f>
        <v>白い</v>
      </c>
      <c r="R1394" s="293" t="str">
        <f>VLOOKUP(MOD(P1394,13),銀河の音,2,FALSE)</f>
        <v>共振の</v>
      </c>
      <c r="S1394" s="386" t="str">
        <f>VLOOKUP(MOD(P1394,20),太陽の紋章,2,FALSE)</f>
        <v>世界の橋渡し</v>
      </c>
      <c r="T1394" s="99" t="s">
        <v>139</v>
      </c>
    </row>
    <row r="1395" spans="1:20" ht="13.5" customHeight="1">
      <c r="A1395" s="50" t="str">
        <f>VLOOKUP(MOD(E1395,10),十干,2,FALSE)</f>
        <v>乙</v>
      </c>
      <c r="B1395" s="199" t="str">
        <f>VLOOKUP(MOD(E1395,12),十二支,3,FALSE)</f>
        <v xml:space="preserve">04 地 </v>
      </c>
      <c r="C1395" s="200" t="str">
        <f>VLOOKUP(F1395,星座,3,TRUE)</f>
        <v xml:space="preserve">10 龍 </v>
      </c>
      <c r="D1395" s="531">
        <v>23936</v>
      </c>
      <c r="E1395" s="1">
        <f>IFERROR(YEAR(D1395),LEFT(D1395,4))</f>
        <v>1965</v>
      </c>
      <c r="F1395" s="1" t="str">
        <f>IF(ISTEXT(D1395),RIGHT(D1395,5),TEXT(D1395,"mm/dd"))</f>
        <v>07/13</v>
      </c>
      <c r="G1395" s="1">
        <f>SUM(MID(E1395,1,1),MID(E1395,2,1),MID(E1395,3,1),MID(E1395,4,1),MID(F1395,1,1),MID(F1395,2,1),MID(F1395,4,1),MID(F1395,5,1))</f>
        <v>32</v>
      </c>
      <c r="H1395" s="45">
        <f>IF(MOD(G1395,9)=0,9,MOD(G1395,9))</f>
        <v>5</v>
      </c>
      <c r="I1395" s="45" t="str">
        <f>IFERROR(MID("日月火水木金土",WEEKDAY(D1395),1),"")</f>
        <v>火</v>
      </c>
      <c r="J1395" s="304" t="s">
        <v>5138</v>
      </c>
      <c r="K1395" s="202" t="str">
        <f>VLOOKUP(F1395,石と花メイン,3,FALSE)</f>
        <v>◆黄玉</v>
      </c>
      <c r="L1395" s="297" t="str">
        <f>VLOOKUP(F1395,石と花メイン,4,FALSE)</f>
        <v>鉄砲百合【琉球百合】</v>
      </c>
      <c r="M1395" s="393">
        <f>IF(OR(MONTH(F1395)&lt;7,AND(MONTH(F1395)=7,DAY(F1395)&lt;=25)),
MOD(SUM((E1395-1901)*365,259),260),
MOD(SUM((E1395-1900)*365,259),260))</f>
        <v>219</v>
      </c>
      <c r="N1395" s="390">
        <f>IF(AND(MONTH(F1395)=7,DAY(F1395)&gt;25),1,
ROUNDDOWN((SUM(VLOOKUP(MONTH(F1395),D暦変換用数値,2,FALSE),DAY(F1395))/28)+1,0))</f>
        <v>13</v>
      </c>
      <c r="O1395" s="205">
        <f>IF(AND(MONTH(F1395)=7,DAY(F1395)&gt;25),DAY(F1395)-25,
MOD((SUM(VLOOKUP(MONTH(F1395),D暦変換用数値,2,FALSE),DAY(F1395))),28)+1)</f>
        <v>17</v>
      </c>
      <c r="P1395" s="406">
        <f>IF(OR(MONTH(F1395)&lt;7,AND(MONTH(F1395)=7,DAY(F1395)&lt;=25)),
MOD(SUM((E1395-1901)*365,(N1395-1)*28,O1395,258),260),
MOD(SUM((E1395-1900)*365,(N1395-1)*28,O1395,258),260))</f>
        <v>51</v>
      </c>
      <c r="Q1395" s="374" t="str">
        <f>VLOOKUP(MOD(P1395,4),色,2,FALSE)</f>
        <v>青い</v>
      </c>
      <c r="R1395" s="292" t="str">
        <f>VLOOKUP(MOD(P1395,13),銀河の音,2,FALSE)</f>
        <v>水晶の</v>
      </c>
      <c r="S1395" s="385" t="str">
        <f>VLOOKUP(MOD(P1395,20),太陽の紋章,2,FALSE)</f>
        <v>猿</v>
      </c>
      <c r="T1395" s="98" t="s">
        <v>3736</v>
      </c>
    </row>
    <row r="1396" spans="1:20" ht="13.5" customHeight="1">
      <c r="A1396" s="76" t="str">
        <f>VLOOKUP(MOD(E1396,10),十干,2,FALSE)</f>
        <v>乙</v>
      </c>
      <c r="B1396" s="199" t="str">
        <f>VLOOKUP(MOD(E1396,12),十二支,3,FALSE)</f>
        <v xml:space="preserve">04 地 </v>
      </c>
      <c r="C1396" s="200" t="str">
        <f>VLOOKUP(F1396,星座,3,TRUE)</f>
        <v xml:space="preserve">10 龍 </v>
      </c>
      <c r="D1396" s="534">
        <v>23938</v>
      </c>
      <c r="E1396" s="116">
        <f>IFERROR(YEAR(D1396),LEFT(D1396,4))</f>
        <v>1965</v>
      </c>
      <c r="F1396" s="116" t="str">
        <f>IF(ISTEXT(D1396),RIGHT(D1396,5),TEXT(D1396,"mm/dd"))</f>
        <v>07/15</v>
      </c>
      <c r="G1396" s="116">
        <f>SUM(MID(E1396,1,1),MID(E1396,2,1),MID(E1396,3,1),MID(E1396,4,1),MID(F1396,1,1),MID(F1396,2,1),MID(F1396,4,1),MID(F1396,5,1))</f>
        <v>34</v>
      </c>
      <c r="H1396" s="116">
        <f>IF(MOD(G1396,9)=0,9,MOD(G1396,9))</f>
        <v>7</v>
      </c>
      <c r="I1396" s="116" t="str">
        <f>IFERROR(MID("日月火水木金土",WEEKDAY(D1396),1),"")</f>
        <v>木</v>
      </c>
      <c r="J1396" s="306" t="s">
        <v>6842</v>
      </c>
      <c r="K1396" s="203" t="str">
        <f>VLOOKUP(F1396,石と花メイン,3,FALSE)</f>
        <v>◇金剛石</v>
      </c>
      <c r="L1396" s="299" t="str">
        <f>VLOOKUP(F1396,石と花メイン,4,FALSE)</f>
        <v>薔薇</v>
      </c>
      <c r="M1396" s="395">
        <f>IF(OR(MONTH(F1396)&lt;7,AND(MONTH(F1396)=7,DAY(F1396)&lt;=25)),
MOD(SUM((E1396-1901)*365,259),260),
MOD(SUM((E1396-1900)*365,259),260))</f>
        <v>219</v>
      </c>
      <c r="N1396" s="121">
        <f>IF(AND(MONTH(F1396)=7,DAY(F1396)&gt;25),1,
ROUNDDOWN((SUM(VLOOKUP(MONTH(F1396),D暦変換用数値,2,FALSE),DAY(F1396))/28)+1,0))</f>
        <v>13</v>
      </c>
      <c r="O1396" s="117">
        <f>IF(AND(MONTH(F1396)=7,DAY(F1396)&gt;25),DAY(F1396)-25,
MOD((SUM(VLOOKUP(MONTH(F1396),D暦変換用数値,2,FALSE),DAY(F1396))),28)+1)</f>
        <v>19</v>
      </c>
      <c r="P1396" s="408">
        <f>IF(OR(MONTH(F1396)&lt;7,AND(MONTH(F1396)=7,DAY(F1396)&lt;=25)),
MOD(SUM((E1396-1901)*365,(N1396-1)*28,O1396,258),260),
MOD(SUM((E1396-1900)*365,(N1396-1)*28,O1396,258),260))</f>
        <v>53</v>
      </c>
      <c r="Q1396" s="372" t="str">
        <f>VLOOKUP(MOD(P1396,4),色,2,FALSE)</f>
        <v>赤い</v>
      </c>
      <c r="R1396" s="290" t="str">
        <f>VLOOKUP(MOD(P1396,13),銀河の音,2,FALSE)</f>
        <v>磁気の</v>
      </c>
      <c r="S1396" s="383" t="str">
        <f>VLOOKUP(MOD(P1396,20),太陽の紋章,2,FALSE)</f>
        <v>空歩く者</v>
      </c>
      <c r="T1396" s="119" t="s">
        <v>6843</v>
      </c>
    </row>
    <row r="1397" spans="1:20" ht="13.5" customHeight="1">
      <c r="A1397" s="50" t="str">
        <f>VLOOKUP(MOD(E1397,10),十干,2,FALSE)</f>
        <v>乙</v>
      </c>
      <c r="B1397" s="199" t="str">
        <f>VLOOKUP(MOD(E1397,12),十二支,3,FALSE)</f>
        <v xml:space="preserve">04 地 </v>
      </c>
      <c r="C1397" s="200" t="str">
        <f>VLOOKUP(F1397,星座,3,TRUE)</f>
        <v xml:space="preserve">10 龍 </v>
      </c>
      <c r="D1397" s="531">
        <v>23944</v>
      </c>
      <c r="E1397" s="1">
        <f>IFERROR(YEAR(D1397),LEFT(D1397,4))</f>
        <v>1965</v>
      </c>
      <c r="F1397" s="1" t="str">
        <f>IF(ISTEXT(D1397),RIGHT(D1397,5),TEXT(D1397,"mm/dd"))</f>
        <v>07/21</v>
      </c>
      <c r="G1397" s="1">
        <f>SUM(MID(E1397,1,1),MID(E1397,2,1),MID(E1397,3,1),MID(E1397,4,1),MID(F1397,1,1),MID(F1397,2,1),MID(F1397,4,1),MID(F1397,5,1))</f>
        <v>31</v>
      </c>
      <c r="H1397" s="45">
        <f>IF(MOD(G1397,9)=0,9,MOD(G1397,9))</f>
        <v>4</v>
      </c>
      <c r="I1397" s="45" t="str">
        <f>IFERROR(MID("日月火水木金土",WEEKDAY(D1397),1),"")</f>
        <v>水</v>
      </c>
      <c r="J1397" s="304" t="s">
        <v>5139</v>
      </c>
      <c r="K1397" s="202" t="str">
        <f>VLOOKUP(F1397,石と花メイン,3,FALSE)</f>
        <v>◆翠玉</v>
      </c>
      <c r="L1397" s="297" t="str">
        <f>VLOOKUP(F1397,石と花メイン,4,FALSE)</f>
        <v>ルドベキア【大反魂草】</v>
      </c>
      <c r="M1397" s="393">
        <f>IF(OR(MONTH(F1397)&lt;7,AND(MONTH(F1397)=7,DAY(F1397)&lt;=25)),
MOD(SUM((E1397-1901)*365,259),260),
MOD(SUM((E1397-1900)*365,259),260))</f>
        <v>219</v>
      </c>
      <c r="N1397" s="390">
        <f>IF(AND(MONTH(F1397)=7,DAY(F1397)&gt;25),1,
ROUNDDOWN((SUM(VLOOKUP(MONTH(F1397),D暦変換用数値,2,FALSE),DAY(F1397))/28)+1,0))</f>
        <v>13</v>
      </c>
      <c r="O1397" s="205">
        <f>IF(AND(MONTH(F1397)=7,DAY(F1397)&gt;25),DAY(F1397)-25,
MOD((SUM(VLOOKUP(MONTH(F1397),D暦変換用数値,2,FALSE),DAY(F1397))),28)+1)</f>
        <v>25</v>
      </c>
      <c r="P1397" s="406">
        <f>IF(OR(MONTH(F1397)&lt;7,AND(MONTH(F1397)=7,DAY(F1397)&lt;=25)),
MOD(SUM((E1397-1901)*365,(N1397-1)*28,O1397,258),260),
MOD(SUM((E1397-1900)*365,(N1397-1)*28,O1397,258),260))</f>
        <v>59</v>
      </c>
      <c r="Q1397" s="374" t="str">
        <f>VLOOKUP(MOD(P1397,4),色,2,FALSE)</f>
        <v>青い</v>
      </c>
      <c r="R1397" s="292" t="str">
        <f>VLOOKUP(MOD(P1397,13),銀河の音,2,FALSE)</f>
        <v>共振の</v>
      </c>
      <c r="S1397" s="385" t="str">
        <f>VLOOKUP(MOD(P1397,20),太陽の紋章,2,FALSE)</f>
        <v>嵐</v>
      </c>
      <c r="T1397" s="98" t="s">
        <v>3736</v>
      </c>
    </row>
    <row r="1398" spans="1:20" ht="13.5" customHeight="1">
      <c r="A1398" s="50" t="str">
        <f>VLOOKUP(MOD(E1398,10),十干,2,FALSE)</f>
        <v>乙</v>
      </c>
      <c r="B1398" s="199" t="str">
        <f>VLOOKUP(MOD(E1398,12),十二支,3,FALSE)</f>
        <v xml:space="preserve">04 地 </v>
      </c>
      <c r="C1398" s="200" t="str">
        <f>VLOOKUP(F1398,星座,3,TRUE)</f>
        <v xml:space="preserve">10 龍 </v>
      </c>
      <c r="D1398" s="531">
        <v>23945</v>
      </c>
      <c r="E1398" s="1">
        <f>IFERROR(YEAR(D1398),LEFT(D1398,4))</f>
        <v>1965</v>
      </c>
      <c r="F1398" s="1" t="str">
        <f>IF(ISTEXT(D1398),RIGHT(D1398,5),TEXT(D1398,"mm/dd"))</f>
        <v>07/22</v>
      </c>
      <c r="G1398" s="1">
        <f>SUM(MID(E1398,1,1),MID(E1398,2,1),MID(E1398,3,1),MID(E1398,4,1),MID(F1398,1,1),MID(F1398,2,1),MID(F1398,4,1),MID(F1398,5,1))</f>
        <v>32</v>
      </c>
      <c r="H1398" s="45">
        <f>IF(MOD(G1398,9)=0,9,MOD(G1398,9))</f>
        <v>5</v>
      </c>
      <c r="I1398" s="45" t="str">
        <f>IFERROR(MID("日月火水木金土",WEEKDAY(D1398),1),"")</f>
        <v>木</v>
      </c>
      <c r="J1398" s="304" t="s">
        <v>5140</v>
      </c>
      <c r="K1398" s="202" t="str">
        <f>VLOOKUP(F1398,石と花メイン,3,FALSE)</f>
        <v>●珊瑚</v>
      </c>
      <c r="L1398" s="297" t="str">
        <f>VLOOKUP(F1398,石と花メイン,4,FALSE)</f>
        <v>河原撫子【大和撫子】</v>
      </c>
      <c r="M1398" s="393">
        <f>IF(OR(MONTH(F1398)&lt;7,AND(MONTH(F1398)=7,DAY(F1398)&lt;=25)),
MOD(SUM((E1398-1901)*365,259),260),
MOD(SUM((E1398-1900)*365,259),260))</f>
        <v>219</v>
      </c>
      <c r="N1398" s="390">
        <f>IF(AND(MONTH(F1398)=7,DAY(F1398)&gt;25),1,
ROUNDDOWN((SUM(VLOOKUP(MONTH(F1398),D暦変換用数値,2,FALSE),DAY(F1398))/28)+1,0))</f>
        <v>13</v>
      </c>
      <c r="O1398" s="205">
        <f>IF(AND(MONTH(F1398)=7,DAY(F1398)&gt;25),DAY(F1398)-25,
MOD((SUM(VLOOKUP(MONTH(F1398),D暦変換用数値,2,FALSE),DAY(F1398))),28)+1)</f>
        <v>26</v>
      </c>
      <c r="P1398" s="406">
        <f>IF(OR(MONTH(F1398)&lt;7,AND(MONTH(F1398)=7,DAY(F1398)&lt;=25)),
MOD(SUM((E1398-1901)*365,(N1398-1)*28,O1398,258),260),
MOD(SUM((E1398-1900)*365,(N1398-1)*28,O1398,258),260))</f>
        <v>60</v>
      </c>
      <c r="Q1398" s="373" t="str">
        <f>VLOOKUP(MOD(P1398,4),色,2,FALSE)</f>
        <v>黄色い</v>
      </c>
      <c r="R1398" s="291" t="str">
        <f>VLOOKUP(MOD(P1398,13),銀河の音,2,FALSE)</f>
        <v>銀河の</v>
      </c>
      <c r="S1398" s="384" t="str">
        <f>VLOOKUP(MOD(P1398,20),太陽の紋章,2,FALSE)</f>
        <v>太陽</v>
      </c>
      <c r="T1398" s="98" t="s">
        <v>3736</v>
      </c>
    </row>
    <row r="1399" spans="1:20" ht="13.5" customHeight="1">
      <c r="A1399" s="282" t="str">
        <f>VLOOKUP(MOD(E1399,10),十干,2,FALSE)</f>
        <v>丁</v>
      </c>
      <c r="B1399" s="283" t="str">
        <f>VLOOKUP(MOD(E1399,12),十二支,3,FALSE)</f>
        <v xml:space="preserve">04 地 </v>
      </c>
      <c r="C1399" s="284" t="str">
        <f>VLOOKUP(F1399,星座,3,TRUE)</f>
        <v xml:space="preserve">10 龍 </v>
      </c>
      <c r="D1399" s="533">
        <v>28308</v>
      </c>
      <c r="E1399" s="83">
        <f>IFERROR(YEAR(D1399),LEFT(D1399,4))</f>
        <v>1977</v>
      </c>
      <c r="F1399" s="83" t="str">
        <f>IF(ISTEXT(D1399),RIGHT(D1399,5),TEXT(D1399,"mm/dd"))</f>
        <v>07/02</v>
      </c>
      <c r="G1399" s="83">
        <f>SUM(MID(E1399,1,1),MID(E1399,2,1),MID(E1399,3,1),MID(E1399,4,1),MID(F1399,1,1),MID(F1399,2,1),MID(F1399,4,1),MID(F1399,5,1))</f>
        <v>33</v>
      </c>
      <c r="H1399" s="83">
        <f>IF(MOD(G1399,9)=0,9,MOD(G1399,9))</f>
        <v>6</v>
      </c>
      <c r="I1399" s="83" t="str">
        <f>IFERROR(MID("日月火水木金土",WEEKDAY(D1399),1),"")</f>
        <v>土</v>
      </c>
      <c r="J1399" s="303" t="s">
        <v>426</v>
      </c>
      <c r="K1399" s="87" t="str">
        <f>VLOOKUP(F1399,石と花メイン,3,FALSE)</f>
        <v>◇金剛石</v>
      </c>
      <c r="L1399" s="296" t="str">
        <f>VLOOKUP(F1399,石と花メイン,4,FALSE)</f>
        <v>クレマチス【鉄線】</v>
      </c>
      <c r="M1399" s="392">
        <f>IF(OR(MONTH(F1399)&lt;7,AND(MONTH(F1399)=7,DAY(F1399)&lt;=25)),
MOD(SUM((E1399-1901)*365,259),260),
MOD(SUM((E1399-1900)*365,259),260))</f>
        <v>179</v>
      </c>
      <c r="N1399" s="330">
        <f>IF(AND(MONTH(F1399)=7,DAY(F1399)&gt;25),1,
ROUNDDOWN((SUM(VLOOKUP(MONTH(F1399),D暦変換用数値,2,FALSE),DAY(F1399))/28)+1,0))</f>
        <v>13</v>
      </c>
      <c r="O1399" s="84">
        <f>IF(AND(MONTH(F1399)=7,DAY(F1399)&gt;25),DAY(F1399)-25,
MOD((SUM(VLOOKUP(MONTH(F1399),D暦変換用数値,2,FALSE),DAY(F1399))),28)+1)</f>
        <v>6</v>
      </c>
      <c r="P1399" s="405">
        <f>IF(OR(MONTH(F1399)&lt;7,AND(MONTH(F1399)=7,DAY(F1399)&lt;=25)),
MOD(SUM((E1399-1901)*365,(N1399-1)*28,O1399,258),260),
MOD(SUM((E1399-1900)*365,(N1399-1)*28,O1399,258),260))</f>
        <v>0</v>
      </c>
      <c r="Q1399" s="371" t="str">
        <f>VLOOKUP(MOD(P1399,4),色,2,FALSE)</f>
        <v>黄色い</v>
      </c>
      <c r="R1399" s="289" t="str">
        <f>VLOOKUP(MOD(P1399,13),銀河の音,2,FALSE)</f>
        <v>宇宙の</v>
      </c>
      <c r="S1399" s="382" t="str">
        <f>VLOOKUP(MOD(P1399,20),太陽の紋章,2,FALSE)</f>
        <v>太陽</v>
      </c>
      <c r="T1399" s="102" t="s">
        <v>3414</v>
      </c>
    </row>
    <row r="1400" spans="1:20" ht="13.5" customHeight="1">
      <c r="A1400" s="50" t="str">
        <f>VLOOKUP(MOD(E1400,10),十干,2,FALSE)</f>
        <v>丁</v>
      </c>
      <c r="B1400" s="199" t="str">
        <f>VLOOKUP(MOD(E1400,12),十二支,3,FALSE)</f>
        <v xml:space="preserve">04 地 </v>
      </c>
      <c r="C1400" s="200" t="str">
        <f>VLOOKUP(F1400,星座,3,TRUE)</f>
        <v xml:space="preserve">10 龍 </v>
      </c>
      <c r="D1400" s="531">
        <v>28317</v>
      </c>
      <c r="E1400" s="1">
        <f>IFERROR(YEAR(D1400),LEFT(D1400,4))</f>
        <v>1977</v>
      </c>
      <c r="F1400" s="1" t="str">
        <f>IF(ISTEXT(D1400),RIGHT(D1400,5),TEXT(D1400,"mm/dd"))</f>
        <v>07/11</v>
      </c>
      <c r="G1400" s="1">
        <f>SUM(MID(E1400,1,1),MID(E1400,2,1),MID(E1400,3,1),MID(E1400,4,1),MID(F1400,1,1),MID(F1400,2,1),MID(F1400,4,1),MID(F1400,5,1))</f>
        <v>33</v>
      </c>
      <c r="H1400" s="45">
        <f>IF(MOD(G1400,9)=0,9,MOD(G1400,9))</f>
        <v>6</v>
      </c>
      <c r="I1400" s="45" t="str">
        <f>IFERROR(MID("日月火水木金土",WEEKDAY(D1400),1),"")</f>
        <v>月</v>
      </c>
      <c r="J1400" s="304" t="s">
        <v>5141</v>
      </c>
      <c r="K1400" s="202" t="str">
        <f>VLOOKUP(F1400,石と花メイン,3,FALSE)</f>
        <v>◇金剛石</v>
      </c>
      <c r="L1400" s="297" t="str">
        <f>VLOOKUP(F1400,石と花メイン,4,FALSE)</f>
        <v>アカンサス【葉薊】</v>
      </c>
      <c r="M1400" s="393">
        <f>IF(OR(MONTH(F1400)&lt;7,AND(MONTH(F1400)=7,DAY(F1400)&lt;=25)),
MOD(SUM((E1400-1901)*365,259),260),
MOD(SUM((E1400-1900)*365,259),260))</f>
        <v>179</v>
      </c>
      <c r="N1400" s="390">
        <f>IF(AND(MONTH(F1400)=7,DAY(F1400)&gt;25),1,
ROUNDDOWN((SUM(VLOOKUP(MONTH(F1400),D暦変換用数値,2,FALSE),DAY(F1400))/28)+1,0))</f>
        <v>13</v>
      </c>
      <c r="O1400" s="205">
        <f>IF(AND(MONTH(F1400)=7,DAY(F1400)&gt;25),DAY(F1400)-25,
MOD((SUM(VLOOKUP(MONTH(F1400),D暦変換用数値,2,FALSE),DAY(F1400))),28)+1)</f>
        <v>15</v>
      </c>
      <c r="P1400" s="406">
        <f>IF(OR(MONTH(F1400)&lt;7,AND(MONTH(F1400)=7,DAY(F1400)&lt;=25)),
MOD(SUM((E1400-1901)*365,(N1400-1)*28,O1400,258),260),
MOD(SUM((E1400-1900)*365,(N1400-1)*28,O1400,258),260))</f>
        <v>9</v>
      </c>
      <c r="Q1400" s="372" t="str">
        <f>VLOOKUP(MOD(P1400,4),色,2,FALSE)</f>
        <v>赤い</v>
      </c>
      <c r="R1400" s="290" t="str">
        <f>VLOOKUP(MOD(P1400,13),銀河の音,2,FALSE)</f>
        <v>太陽の</v>
      </c>
      <c r="S1400" s="383" t="str">
        <f>VLOOKUP(MOD(P1400,20),太陽の紋章,2,FALSE)</f>
        <v>月</v>
      </c>
      <c r="T1400" s="98" t="s">
        <v>3736</v>
      </c>
    </row>
    <row r="1401" spans="1:20" ht="13.5" customHeight="1">
      <c r="A1401" s="50" t="str">
        <f>VLOOKUP(MOD(E1401,10),十干,2,FALSE)</f>
        <v>丁</v>
      </c>
      <c r="B1401" s="199" t="str">
        <f>VLOOKUP(MOD(E1401,12),十二支,3,FALSE)</f>
        <v xml:space="preserve">04 地 </v>
      </c>
      <c r="C1401" s="200" t="str">
        <f>VLOOKUP(F1401,星座,3,TRUE)</f>
        <v xml:space="preserve">10 龍 </v>
      </c>
      <c r="D1401" s="531">
        <v>28319</v>
      </c>
      <c r="E1401" s="1">
        <f>IFERROR(YEAR(D1401),LEFT(D1401,4))</f>
        <v>1977</v>
      </c>
      <c r="F1401" s="1" t="str">
        <f>IF(ISTEXT(D1401),RIGHT(D1401,5),TEXT(D1401,"mm/dd"))</f>
        <v>07/13</v>
      </c>
      <c r="G1401" s="1">
        <f>SUM(MID(E1401,1,1),MID(E1401,2,1),MID(E1401,3,1),MID(E1401,4,1),MID(F1401,1,1),MID(F1401,2,1),MID(F1401,4,1),MID(F1401,5,1))</f>
        <v>35</v>
      </c>
      <c r="H1401" s="45">
        <f>IF(MOD(G1401,9)=0,9,MOD(G1401,9))</f>
        <v>8</v>
      </c>
      <c r="I1401" s="45" t="str">
        <f>IFERROR(MID("日月火水木金土",WEEKDAY(D1401),1),"")</f>
        <v>水</v>
      </c>
      <c r="J1401" s="304" t="s">
        <v>5142</v>
      </c>
      <c r="K1401" s="202" t="str">
        <f>VLOOKUP(F1401,石と花メイン,3,FALSE)</f>
        <v>◆黄玉</v>
      </c>
      <c r="L1401" s="297" t="str">
        <f>VLOOKUP(F1401,石と花メイン,4,FALSE)</f>
        <v>鉄砲百合【琉球百合】</v>
      </c>
      <c r="M1401" s="393">
        <f>IF(OR(MONTH(F1401)&lt;7,AND(MONTH(F1401)=7,DAY(F1401)&lt;=25)),
MOD(SUM((E1401-1901)*365,259),260),
MOD(SUM((E1401-1900)*365,259),260))</f>
        <v>179</v>
      </c>
      <c r="N1401" s="390">
        <f>IF(AND(MONTH(F1401)=7,DAY(F1401)&gt;25),1,
ROUNDDOWN((SUM(VLOOKUP(MONTH(F1401),D暦変換用数値,2,FALSE),DAY(F1401))/28)+1,0))</f>
        <v>13</v>
      </c>
      <c r="O1401" s="205">
        <f>IF(AND(MONTH(F1401)=7,DAY(F1401)&gt;25),DAY(F1401)-25,
MOD((SUM(VLOOKUP(MONTH(F1401),D暦変換用数値,2,FALSE),DAY(F1401))),28)+1)</f>
        <v>17</v>
      </c>
      <c r="P1401" s="406">
        <f>IF(OR(MONTH(F1401)&lt;7,AND(MONTH(F1401)=7,DAY(F1401)&lt;=25)),
MOD(SUM((E1401-1901)*365,(N1401-1)*28,O1401,258),260),
MOD(SUM((E1401-1900)*365,(N1401-1)*28,O1401,258),260))</f>
        <v>11</v>
      </c>
      <c r="Q1401" s="374" t="str">
        <f>VLOOKUP(MOD(P1401,4),色,2,FALSE)</f>
        <v>青い</v>
      </c>
      <c r="R1401" s="292" t="str">
        <f>VLOOKUP(MOD(P1401,13),銀河の音,2,FALSE)</f>
        <v>スペクトルの</v>
      </c>
      <c r="S1401" s="385" t="str">
        <f>VLOOKUP(MOD(P1401,20),太陽の紋章,2,FALSE)</f>
        <v>猿</v>
      </c>
      <c r="T1401" s="98" t="s">
        <v>3736</v>
      </c>
    </row>
    <row r="1402" spans="1:20" ht="13.5" customHeight="1">
      <c r="A1402" s="282" t="str">
        <f>VLOOKUP(MOD(E1402,10),十干,2,FALSE)</f>
        <v>己</v>
      </c>
      <c r="B1402" s="283" t="str">
        <f>VLOOKUP(MOD(E1402,12),十二支,3,FALSE)</f>
        <v xml:space="preserve">04 地 </v>
      </c>
      <c r="C1402" s="284" t="str">
        <f>VLOOKUP(F1402,星座,3,TRUE)</f>
        <v xml:space="preserve">10 龍 </v>
      </c>
      <c r="D1402" s="533">
        <v>32683</v>
      </c>
      <c r="E1402" s="83">
        <f>IFERROR(YEAR(D1402),LEFT(D1402,4))</f>
        <v>1989</v>
      </c>
      <c r="F1402" s="83" t="str">
        <f>IF(ISTEXT(D1402),RIGHT(D1402,5),TEXT(D1402,"mm/dd"))</f>
        <v>06/24</v>
      </c>
      <c r="G1402" s="83">
        <f>SUM(MID(E1402,1,1),MID(E1402,2,1),MID(E1402,3,1),MID(E1402,4,1),MID(F1402,1,1),MID(F1402,2,1),MID(F1402,4,1),MID(F1402,5,1))</f>
        <v>39</v>
      </c>
      <c r="H1402" s="83">
        <f>IF(MOD(G1402,9)=0,9,MOD(G1402,9))</f>
        <v>3</v>
      </c>
      <c r="I1402" s="83" t="str">
        <f>IFERROR(MID("日月火水木金土",WEEKDAY(D1402),1),"")</f>
        <v>土</v>
      </c>
      <c r="J1402" s="303" t="s">
        <v>427</v>
      </c>
      <c r="K1402" s="87" t="str">
        <f>VLOOKUP(F1402,石と花メイン,3,FALSE)</f>
        <v>◆藍玉</v>
      </c>
      <c r="L1402" s="296" t="str">
        <f>VLOOKUP(F1402,石と花メイン,4,FALSE)</f>
        <v>弟切草【セントジョーンズワート】</v>
      </c>
      <c r="M1402" s="392">
        <f>IF(OR(MONTH(F1402)&lt;7,AND(MONTH(F1402)=7,DAY(F1402)&lt;=25)),
MOD(SUM((E1402-1901)*365,259),260),
MOD(SUM((E1402-1900)*365,259),260))</f>
        <v>139</v>
      </c>
      <c r="N1402" s="330">
        <f>IF(AND(MONTH(F1402)=7,DAY(F1402)&gt;25),1,
ROUNDDOWN((SUM(VLOOKUP(MONTH(F1402),D暦変換用数値,2,FALSE),DAY(F1402))/28)+1,0))</f>
        <v>12</v>
      </c>
      <c r="O1402" s="84">
        <f>IF(AND(MONTH(F1402)=7,DAY(F1402)&gt;25),DAY(F1402)-25,
MOD((SUM(VLOOKUP(MONTH(F1402),D暦変換用数値,2,FALSE),DAY(F1402))),28)+1)</f>
        <v>26</v>
      </c>
      <c r="P1402" s="405">
        <f>IF(OR(MONTH(F1402)&lt;7,AND(MONTH(F1402)=7,DAY(F1402)&lt;=25)),
MOD(SUM((E1402-1901)*365,(N1402-1)*28,O1402,258),260),
MOD(SUM((E1402-1900)*365,(N1402-1)*28,O1402,258),260))</f>
        <v>212</v>
      </c>
      <c r="Q1402" s="371" t="str">
        <f>VLOOKUP(MOD(P1402,4),色,2,FALSE)</f>
        <v>黄色い</v>
      </c>
      <c r="R1402" s="289" t="str">
        <f>VLOOKUP(MOD(P1402,13),銀河の音,2,FALSE)</f>
        <v>自己存在の</v>
      </c>
      <c r="S1402" s="382" t="str">
        <f>VLOOKUP(MOD(P1402,20),太陽の紋章,2,FALSE)</f>
        <v>人</v>
      </c>
      <c r="T1402" s="95" t="s">
        <v>76</v>
      </c>
    </row>
    <row r="1403" spans="1:20" ht="13.5" customHeight="1">
      <c r="A1403" s="50" t="str">
        <f>VLOOKUP(MOD(E1403,10),十干,2,FALSE)</f>
        <v>己</v>
      </c>
      <c r="B1403" s="199" t="str">
        <f>VLOOKUP(MOD(E1403,12),十二支,3,FALSE)</f>
        <v xml:space="preserve">04 地 </v>
      </c>
      <c r="C1403" s="200" t="str">
        <f>VLOOKUP(F1403,星座,3,TRUE)</f>
        <v xml:space="preserve">10 龍 </v>
      </c>
      <c r="D1403" s="531">
        <v>32702</v>
      </c>
      <c r="E1403" s="1">
        <f>IFERROR(YEAR(D1403),LEFT(D1403,4))</f>
        <v>1989</v>
      </c>
      <c r="F1403" s="1" t="str">
        <f>IF(ISTEXT(D1403),RIGHT(D1403,5),TEXT(D1403,"mm/dd"))</f>
        <v>07/13</v>
      </c>
      <c r="G1403" s="1">
        <f>SUM(MID(E1403,1,1),MID(E1403,2,1),MID(E1403,3,1),MID(E1403,4,1),MID(F1403,1,1),MID(F1403,2,1),MID(F1403,4,1),MID(F1403,5,1))</f>
        <v>38</v>
      </c>
      <c r="H1403" s="45">
        <f>IF(MOD(G1403,9)=0,9,MOD(G1403,9))</f>
        <v>2</v>
      </c>
      <c r="I1403" s="45" t="str">
        <f>IFERROR(MID("日月火水木金土",WEEKDAY(D1403),1),"")</f>
        <v>木</v>
      </c>
      <c r="J1403" s="304" t="s">
        <v>5143</v>
      </c>
      <c r="K1403" s="202" t="str">
        <f>VLOOKUP(F1403,石と花メイン,3,FALSE)</f>
        <v>◆黄玉</v>
      </c>
      <c r="L1403" s="297" t="str">
        <f>VLOOKUP(F1403,石と花メイン,4,FALSE)</f>
        <v>鉄砲百合【琉球百合】</v>
      </c>
      <c r="M1403" s="393">
        <f>IF(OR(MONTH(F1403)&lt;7,AND(MONTH(F1403)=7,DAY(F1403)&lt;=25)),
MOD(SUM((E1403-1901)*365,259),260),
MOD(SUM((E1403-1900)*365,259),260))</f>
        <v>139</v>
      </c>
      <c r="N1403" s="390">
        <f>IF(AND(MONTH(F1403)=7,DAY(F1403)&gt;25),1,
ROUNDDOWN((SUM(VLOOKUP(MONTH(F1403),D暦変換用数値,2,FALSE),DAY(F1403))/28)+1,0))</f>
        <v>13</v>
      </c>
      <c r="O1403" s="205">
        <f>IF(AND(MONTH(F1403)=7,DAY(F1403)&gt;25),DAY(F1403)-25,
MOD((SUM(VLOOKUP(MONTH(F1403),D暦変換用数値,2,FALSE),DAY(F1403))),28)+1)</f>
        <v>17</v>
      </c>
      <c r="P1403" s="406">
        <f>IF(OR(MONTH(F1403)&lt;7,AND(MONTH(F1403)=7,DAY(F1403)&lt;=25)),
MOD(SUM((E1403-1901)*365,(N1403-1)*28,O1403,258),260),
MOD(SUM((E1403-1900)*365,(N1403-1)*28,O1403,258),260))</f>
        <v>231</v>
      </c>
      <c r="Q1403" s="374" t="str">
        <f>VLOOKUP(MOD(P1403,4),色,2,FALSE)</f>
        <v>青い</v>
      </c>
      <c r="R1403" s="292" t="str">
        <f>VLOOKUP(MOD(P1403,13),銀河の音,2,FALSE)</f>
        <v>惑星の</v>
      </c>
      <c r="S1403" s="385" t="str">
        <f>VLOOKUP(MOD(P1403,20),太陽の紋章,2,FALSE)</f>
        <v>猿</v>
      </c>
      <c r="T1403" s="111" t="s">
        <v>900</v>
      </c>
    </row>
    <row r="1404" spans="1:20" ht="13.5" customHeight="1">
      <c r="A1404" s="285" t="str">
        <f>VLOOKUP(MOD(E1404,10),十干,2,FALSE)</f>
        <v>己</v>
      </c>
      <c r="B1404" s="283" t="str">
        <f>VLOOKUP(MOD(E1404,12),十二支,3,FALSE)</f>
        <v xml:space="preserve">04 地 </v>
      </c>
      <c r="C1404" s="284" t="str">
        <f>VLOOKUP(F1404,星座,3,TRUE)</f>
        <v xml:space="preserve">10 龍 </v>
      </c>
      <c r="D1404" s="533">
        <v>32705</v>
      </c>
      <c r="E1404" s="83">
        <f>IFERROR(YEAR(D1404),LEFT(D1404,4))</f>
        <v>1989</v>
      </c>
      <c r="F1404" s="539" t="str">
        <f>IF(ISTEXT(D1404),RIGHT(D1404,5),TEXT(D1404,"mm/dd"))</f>
        <v>07/16</v>
      </c>
      <c r="G1404" s="83">
        <f>SUM(MID(E1404,1,1),MID(E1404,2,1),MID(E1404,3,1),MID(E1404,4,1),MID(F1404,1,1),MID(F1404,2,1),MID(F1404,4,1),MID(F1404,5,1))</f>
        <v>41</v>
      </c>
      <c r="H1404" s="83">
        <f>IF(MOD(G1404,9)=0,9,MOD(G1404,9))</f>
        <v>5</v>
      </c>
      <c r="I1404" s="83" t="str">
        <f>IFERROR(MID("日月火水木金土",WEEKDAY(D1404),1),"")</f>
        <v>日</v>
      </c>
      <c r="J1404" s="308" t="s">
        <v>9234</v>
      </c>
      <c r="K1404" s="330" t="str">
        <f>VLOOKUP(F1404,石と花メイン,3,FALSE)</f>
        <v>◆柘榴石</v>
      </c>
      <c r="L1404" s="296" t="str">
        <f>VLOOKUP(F1404,石と花メイン,4,FALSE)</f>
        <v>昼顔【雨降り花】</v>
      </c>
      <c r="M1404" s="392">
        <f>IF(OR(MONTH(F1404)&lt;7,AND(MONTH(F1404)=7,DAY(F1404)&lt;=25)),
MOD(SUM((E1404-1901)*365,259),260),
MOD(SUM((E1404-1900)*365,259),260))</f>
        <v>139</v>
      </c>
      <c r="N1404" s="330">
        <f>IF(AND(MONTH(F1404)=7,DAY(F1404)&gt;25),1,
ROUNDDOWN((SUM(VLOOKUP(MONTH(F1404),D暦変換用数値,2,FALSE),DAY(F1404))/28)+1,0))</f>
        <v>13</v>
      </c>
      <c r="O1404" s="84">
        <f>IF(AND(MONTH(F1404)=7,DAY(F1404)&gt;25),DAY(F1404)-25,
MOD((SUM(VLOOKUP(MONTH(F1404),D暦変換用数値,2,FALSE),DAY(F1404))),28)+1)</f>
        <v>20</v>
      </c>
      <c r="P1404" s="405">
        <f>IF(OR(MONTH(F1404)&lt;7,AND(MONTH(F1404)=7,DAY(F1404)&lt;=25)),
MOD(SUM((E1404-1901)*365,(N1404-1)*28,O1404,258),260),
MOD(SUM((E1404-1900)*365,(N1404-1)*28,O1404,258),260))</f>
        <v>234</v>
      </c>
      <c r="Q1404" s="371" t="str">
        <f>VLOOKUP(MOD(P1404,4),色,2,FALSE)</f>
        <v>白い</v>
      </c>
      <c r="R1404" s="289" t="str">
        <f>VLOOKUP(MOD(P1404,13),銀河の音,2,FALSE)</f>
        <v>宇宙の</v>
      </c>
      <c r="S1404" s="382" t="str">
        <f>VLOOKUP(MOD(P1404,20),太陽の紋章,2,FALSE)</f>
        <v>魔法使い</v>
      </c>
      <c r="T1404" s="95" t="s">
        <v>9235</v>
      </c>
    </row>
    <row r="1405" spans="1:20" ht="13.5" customHeight="1">
      <c r="A1405" s="282" t="str">
        <f>VLOOKUP(MOD(E1405,10),十干,2,FALSE)</f>
        <v>己</v>
      </c>
      <c r="B1405" s="283" t="str">
        <f>VLOOKUP(MOD(E1405,12),十二支,3,FALSE)</f>
        <v xml:space="preserve">04 地 </v>
      </c>
      <c r="C1405" s="284" t="str">
        <f>VLOOKUP(F1405,星座,3,TRUE)</f>
        <v xml:space="preserve">10 龍 </v>
      </c>
      <c r="D1405" s="533">
        <v>32708</v>
      </c>
      <c r="E1405" s="83">
        <f>IFERROR(YEAR(D1405),LEFT(D1405,4))</f>
        <v>1989</v>
      </c>
      <c r="F1405" s="83" t="str">
        <f>IF(ISTEXT(D1405),RIGHT(D1405,5),TEXT(D1405,"mm/dd"))</f>
        <v>07/19</v>
      </c>
      <c r="G1405" s="83">
        <f>SUM(MID(E1405,1,1),MID(E1405,2,1),MID(E1405,3,1),MID(E1405,4,1),MID(F1405,1,1),MID(F1405,2,1),MID(F1405,4,1),MID(F1405,5,1))</f>
        <v>44</v>
      </c>
      <c r="H1405" s="83">
        <f>IF(MOD(G1405,9)=0,9,MOD(G1405,9))</f>
        <v>8</v>
      </c>
      <c r="I1405" s="83" t="str">
        <f>IFERROR(MID("日月火水木金土",WEEKDAY(D1405),1),"")</f>
        <v>水</v>
      </c>
      <c r="J1405" s="303" t="s">
        <v>3884</v>
      </c>
      <c r="K1405" s="87" t="str">
        <f>VLOOKUP(F1405,石と花メイン,3,FALSE)</f>
        <v>●蛋白石</v>
      </c>
      <c r="L1405" s="296" t="str">
        <f>VLOOKUP(F1405,石と花メイン,4,FALSE)</f>
        <v>鳥兜【附子】</v>
      </c>
      <c r="M1405" s="392">
        <f>IF(OR(MONTH(F1405)&lt;7,AND(MONTH(F1405)=7,DAY(F1405)&lt;=25)),
MOD(SUM((E1405-1901)*365,259),260),
MOD(SUM((E1405-1900)*365,259),260))</f>
        <v>139</v>
      </c>
      <c r="N1405" s="330">
        <f>IF(AND(MONTH(F1405)=7,DAY(F1405)&gt;25),1,
ROUNDDOWN((SUM(VLOOKUP(MONTH(F1405),D暦変換用数値,2,FALSE),DAY(F1405))/28)+1,0))</f>
        <v>13</v>
      </c>
      <c r="O1405" s="84">
        <f>IF(AND(MONTH(F1405)=7,DAY(F1405)&gt;25),DAY(F1405)-25,
MOD((SUM(VLOOKUP(MONTH(F1405),D暦変換用数値,2,FALSE),DAY(F1405))),28)+1)</f>
        <v>23</v>
      </c>
      <c r="P1405" s="405">
        <f>IF(OR(MONTH(F1405)&lt;7,AND(MONTH(F1405)=7,DAY(F1405)&lt;=25)),
MOD(SUM((E1405-1901)*365,(N1405-1)*28,O1405,258),260),
MOD(SUM((E1405-1900)*365,(N1405-1)*28,O1405,258),260))</f>
        <v>237</v>
      </c>
      <c r="Q1405" s="371" t="str">
        <f>VLOOKUP(MOD(P1405,4),色,2,FALSE)</f>
        <v>赤い</v>
      </c>
      <c r="R1405" s="289" t="str">
        <f>VLOOKUP(MOD(P1405,13),銀河の音,2,FALSE)</f>
        <v>電気の</v>
      </c>
      <c r="S1405" s="382" t="str">
        <f>VLOOKUP(MOD(P1405,20),太陽の紋章,2,FALSE)</f>
        <v>地球</v>
      </c>
      <c r="T1405" s="109" t="s">
        <v>3349</v>
      </c>
    </row>
    <row r="1406" spans="1:20" ht="13.5" customHeight="1">
      <c r="A1406" s="285" t="str">
        <f>VLOOKUP(MOD(E1406,10),十干,2,FALSE)</f>
        <v>癸</v>
      </c>
      <c r="B1406" s="283" t="str">
        <f>VLOOKUP(MOD(E1406,12),十二支,3,FALSE)</f>
        <v xml:space="preserve">04 地 </v>
      </c>
      <c r="C1406" s="284" t="str">
        <f>VLOOKUP(F1406,星座,3,TRUE)</f>
        <v xml:space="preserve">10 龍 </v>
      </c>
      <c r="D1406" s="533">
        <v>41459</v>
      </c>
      <c r="E1406" s="83">
        <f>IFERROR(YEAR(D1406),LEFT(D1406,4))</f>
        <v>2013</v>
      </c>
      <c r="F1406" s="539" t="str">
        <f>IF(ISTEXT(D1406),RIGHT(D1406,5),TEXT(D1406,"mm/dd"))</f>
        <v>07/04</v>
      </c>
      <c r="G1406" s="83">
        <f>SUM(MID(E1406,1,1),MID(E1406,2,1),MID(E1406,3,1),MID(E1406,4,1),MID(F1406,1,1),MID(F1406,2,1),MID(F1406,4,1),MID(F1406,5,1))</f>
        <v>17</v>
      </c>
      <c r="H1406" s="83">
        <f>IF(MOD(G1406,9)=0,9,MOD(G1406,9))</f>
        <v>8</v>
      </c>
      <c r="I1406" s="83" t="str">
        <f>IFERROR(MID("日月火水木金土",WEEKDAY(D1406),1),"")</f>
        <v>木</v>
      </c>
      <c r="J1406" s="308" t="s">
        <v>9040</v>
      </c>
      <c r="K1406" s="330" t="str">
        <f>VLOOKUP(F1406,石と花メイン,3,FALSE)</f>
        <v>▲黄金</v>
      </c>
      <c r="L1406" s="296" t="str">
        <f>VLOOKUP(F1406,石と花メイン,4,FALSE)</f>
        <v>花魁草【草夾竹桃】</v>
      </c>
      <c r="M1406" s="392">
        <f>IF(OR(MONTH(F1406)&lt;7,AND(MONTH(F1406)=7,DAY(F1406)&lt;=25)),
MOD(SUM((E1406-1901)*365,259),260),
MOD(SUM((E1406-1900)*365,259),260))</f>
        <v>59</v>
      </c>
      <c r="N1406" s="330">
        <f>IF(AND(MONTH(F1406)=7,DAY(F1406)&gt;25),1,
ROUNDDOWN((SUM(VLOOKUP(MONTH(F1406),D暦変換用数値,2,FALSE),DAY(F1406))/28)+1,0))</f>
        <v>13</v>
      </c>
      <c r="O1406" s="84">
        <f>IF(AND(MONTH(F1406)=7,DAY(F1406)&gt;25),DAY(F1406)-25,
MOD((SUM(VLOOKUP(MONTH(F1406),D暦変換用数値,2,FALSE),DAY(F1406))),28)+1)</f>
        <v>8</v>
      </c>
      <c r="P1406" s="405">
        <f>IF(OR(MONTH(F1406)&lt;7,AND(MONTH(F1406)=7,DAY(F1406)&lt;=25)),
MOD(SUM((E1406-1901)*365,(N1406-1)*28,O1406,258),260),
MOD(SUM((E1406-1900)*365,(N1406-1)*28,O1406,258),260))</f>
        <v>142</v>
      </c>
      <c r="Q1406" s="371" t="str">
        <f>VLOOKUP(MOD(P1406,4),色,2,FALSE)</f>
        <v>白い</v>
      </c>
      <c r="R1406" s="289" t="str">
        <f>VLOOKUP(MOD(P1406,13),銀河の音,2,FALSE)</f>
        <v>水晶の</v>
      </c>
      <c r="S1406" s="382" t="str">
        <f>VLOOKUP(MOD(P1406,20),太陽の紋章,2,FALSE)</f>
        <v>風</v>
      </c>
      <c r="T1406" s="112" t="s">
        <v>9042</v>
      </c>
    </row>
    <row r="1407" spans="1:20" ht="13.5" customHeight="1">
      <c r="A1407" s="285" t="str">
        <f>VLOOKUP(MOD(E1407,10),十干,2,FALSE)</f>
        <v>癸</v>
      </c>
      <c r="B1407" s="283" t="str">
        <f>VLOOKUP(MOD(E1407,12),十二支,3,FALSE)</f>
        <v xml:space="preserve">04 地 </v>
      </c>
      <c r="C1407" s="284" t="str">
        <f>VLOOKUP(F1407,星座,3,TRUE)</f>
        <v xml:space="preserve">10 龍 </v>
      </c>
      <c r="D1407" s="533">
        <v>41461</v>
      </c>
      <c r="E1407" s="83">
        <f>IFERROR(YEAR(D1407),LEFT(D1407,4))</f>
        <v>2013</v>
      </c>
      <c r="F1407" s="539" t="str">
        <f>IF(ISTEXT(D1407),RIGHT(D1407,5),TEXT(D1407,"mm/dd"))</f>
        <v>07/06</v>
      </c>
      <c r="G1407" s="83">
        <f>SUM(MID(E1407,1,1),MID(E1407,2,1),MID(E1407,3,1),MID(E1407,4,1),MID(F1407,1,1),MID(F1407,2,1),MID(F1407,4,1),MID(F1407,5,1))</f>
        <v>19</v>
      </c>
      <c r="H1407" s="83">
        <f>IF(MOD(G1407,9)=0,9,MOD(G1407,9))</f>
        <v>1</v>
      </c>
      <c r="I1407" s="83" t="str">
        <f>IFERROR(MID("日月火水木金土",WEEKDAY(D1407),1),"")</f>
        <v>土</v>
      </c>
      <c r="J1407" s="308" t="s">
        <v>9051</v>
      </c>
      <c r="K1407" s="330" t="str">
        <f>VLOOKUP(F1407,石と花メイン,3,FALSE)</f>
        <v>◆紅玉</v>
      </c>
      <c r="L1407" s="296" t="str">
        <f>VLOOKUP(F1407,石と花メイン,4,FALSE)</f>
        <v>朝顔【牽牛花】</v>
      </c>
      <c r="M1407" s="392">
        <f>IF(OR(MONTH(F1407)&lt;7,AND(MONTH(F1407)=7,DAY(F1407)&lt;=25)),
MOD(SUM((E1407-1901)*365,259),260),
MOD(SUM((E1407-1900)*365,259),260))</f>
        <v>59</v>
      </c>
      <c r="N1407" s="330">
        <f>IF(AND(MONTH(F1407)=7,DAY(F1407)&gt;25),1,
ROUNDDOWN((SUM(VLOOKUP(MONTH(F1407),D暦変換用数値,2,FALSE),DAY(F1407))/28)+1,0))</f>
        <v>13</v>
      </c>
      <c r="O1407" s="84">
        <f>IF(AND(MONTH(F1407)=7,DAY(F1407)&gt;25),DAY(F1407)-25,
MOD((SUM(VLOOKUP(MONTH(F1407),D暦変換用数値,2,FALSE),DAY(F1407))),28)+1)</f>
        <v>10</v>
      </c>
      <c r="P1407" s="405">
        <f>IF(OR(MONTH(F1407)&lt;7,AND(MONTH(F1407)=7,DAY(F1407)&lt;=25)),
MOD(SUM((E1407-1901)*365,(N1407-1)*28,O1407,258),260),
MOD(SUM((E1407-1900)*365,(N1407-1)*28,O1407,258),260))</f>
        <v>144</v>
      </c>
      <c r="Q1407" s="371" t="str">
        <f>VLOOKUP(MOD(P1407,4),色,2,FALSE)</f>
        <v>黄色い</v>
      </c>
      <c r="R1407" s="289" t="str">
        <f>VLOOKUP(MOD(P1407,13),銀河の音,2,FALSE)</f>
        <v>磁気の</v>
      </c>
      <c r="S1407" s="382" t="str">
        <f>VLOOKUP(MOD(P1407,20),太陽の紋章,2,FALSE)</f>
        <v>種</v>
      </c>
      <c r="T1407" s="95" t="s">
        <v>9050</v>
      </c>
    </row>
    <row r="1408" spans="1:20" ht="13.5" customHeight="1">
      <c r="A1408" s="282" t="str">
        <f>VLOOKUP(MOD(E1408,10),十干,2,FALSE)</f>
        <v>乙</v>
      </c>
      <c r="B1408" s="283" t="str">
        <f>VLOOKUP(MOD(E1408,12),十二支,3,FALSE)</f>
        <v xml:space="preserve">04 地 </v>
      </c>
      <c r="C1408" s="284" t="str">
        <f>VLOOKUP(F1408,星座,3,TRUE)</f>
        <v xml:space="preserve">10 龍 </v>
      </c>
      <c r="D1408" s="533" t="s">
        <v>8715</v>
      </c>
      <c r="E1408" s="83" t="str">
        <f>IFERROR(YEAR(D1408),LEFT(D1408,4))</f>
        <v>1725</v>
      </c>
      <c r="F1408" s="83" t="str">
        <f>IF(ISTEXT(D1408),RIGHT(D1408,5),TEXT(D1408,"mm/dd"))</f>
        <v>06/29</v>
      </c>
      <c r="G1408" s="83">
        <f>SUM(MID(E1408,1,1),MID(E1408,2,1),MID(E1408,3,1),MID(E1408,4,1),MID(F1408,1,1),MID(F1408,2,1),MID(F1408,4,1),MID(F1408,5,1))</f>
        <v>32</v>
      </c>
      <c r="H1408" s="83">
        <f>IF(MOD(G1408,9)=0,9,MOD(G1408,9))</f>
        <v>5</v>
      </c>
      <c r="I1408" s="83" t="str">
        <f>IFERROR(MID("日月火水木金土",WEEKDAY(D1408),1),"")</f>
        <v/>
      </c>
      <c r="J1408" s="303" t="s">
        <v>423</v>
      </c>
      <c r="K1408" s="87" t="str">
        <f>VLOOKUP(F1408,石と花メイン,3,FALSE)</f>
        <v>◆黄玉</v>
      </c>
      <c r="L1408" s="296" t="str">
        <f>VLOOKUP(F1408,石と花メイン,4,FALSE)</f>
        <v>薊</v>
      </c>
      <c r="M1408" s="392">
        <f>IF(OR(MONTH(F1408)&lt;7,AND(MONTH(F1408)=7,DAY(F1408)&lt;=25)),
MOD(SUM((E1408-1901)*365,259),260),
MOD(SUM((E1408-1900)*365,259),260))</f>
        <v>239</v>
      </c>
      <c r="N1408" s="330">
        <f>IF(AND(MONTH(F1408)=7,DAY(F1408)&gt;25),1,
ROUNDDOWN((SUM(VLOOKUP(MONTH(F1408),D暦変換用数値,2,FALSE),DAY(F1408))/28)+1,0))</f>
        <v>13</v>
      </c>
      <c r="O1408" s="84">
        <f>IF(AND(MONTH(F1408)=7,DAY(F1408)&gt;25),DAY(F1408)-25,
MOD((SUM(VLOOKUP(MONTH(F1408),D暦変換用数値,2,FALSE),DAY(F1408))),28)+1)</f>
        <v>3</v>
      </c>
      <c r="P1408" s="405">
        <f>IF(OR(MONTH(F1408)&lt;7,AND(MONTH(F1408)=7,DAY(F1408)&lt;=25)),
MOD(SUM((E1408-1901)*365,(N1408-1)*28,O1408,258),260),
MOD(SUM((E1408-1900)*365,(N1408-1)*28,O1408,258),260))</f>
        <v>57</v>
      </c>
      <c r="Q1408" s="371" t="str">
        <f>VLOOKUP(MOD(P1408,4),色,2,FALSE)</f>
        <v>赤い</v>
      </c>
      <c r="R1408" s="289" t="str">
        <f>VLOOKUP(MOD(P1408,13),銀河の音,2,FALSE)</f>
        <v>倍音の</v>
      </c>
      <c r="S1408" s="382" t="str">
        <f>VLOOKUP(MOD(P1408,20),太陽の紋章,2,FALSE)</f>
        <v>地球</v>
      </c>
      <c r="T1408" s="91" t="s">
        <v>3736</v>
      </c>
    </row>
    <row r="1409" spans="1:20" ht="13.5" customHeight="1">
      <c r="A1409" s="282" t="str">
        <f>VLOOKUP(MOD(E1409,10),十干,2,FALSE)</f>
        <v>癸</v>
      </c>
      <c r="B1409" s="283" t="str">
        <f>VLOOKUP(MOD(E1409,12),十二支,3,FALSE)</f>
        <v xml:space="preserve">04 地 </v>
      </c>
      <c r="C1409" s="284" t="str">
        <f>VLOOKUP(F1409,星座,3,TRUE)</f>
        <v xml:space="preserve">10 龍 </v>
      </c>
      <c r="D1409" s="533" t="s">
        <v>8716</v>
      </c>
      <c r="E1409" s="83" t="str">
        <f>IFERROR(YEAR(D1409),LEFT(D1409,4))</f>
        <v>1893</v>
      </c>
      <c r="F1409" s="83" t="str">
        <f>IF(ISTEXT(D1409),RIGHT(D1409,5),TEXT(D1409,"mm/dd"))</f>
        <v>07/06</v>
      </c>
      <c r="G1409" s="83">
        <f>SUM(MID(E1409,1,1),MID(E1409,2,1),MID(E1409,3,1),MID(E1409,4,1),MID(F1409,1,1),MID(F1409,2,1),MID(F1409,4,1),MID(F1409,5,1))</f>
        <v>34</v>
      </c>
      <c r="H1409" s="83">
        <f>IF(MOD(G1409,9)=0,9,MOD(G1409,9))</f>
        <v>7</v>
      </c>
      <c r="I1409" s="83" t="str">
        <f>IFERROR(MID("日月火水木金土",WEEKDAY(D1409),1),"")</f>
        <v/>
      </c>
      <c r="J1409" s="303" t="s">
        <v>424</v>
      </c>
      <c r="K1409" s="87" t="str">
        <f>VLOOKUP(F1409,石と花メイン,3,FALSE)</f>
        <v>◆紅玉</v>
      </c>
      <c r="L1409" s="296" t="str">
        <f>VLOOKUP(F1409,石と花メイン,4,FALSE)</f>
        <v>朝顔【牽牛花】</v>
      </c>
      <c r="M1409" s="392">
        <f>IF(OR(MONTH(F1409)&lt;7,AND(MONTH(F1409)=7,DAY(F1409)&lt;=25)),
MOD(SUM((E1409-1901)*365,259),260),
MOD(SUM((E1409-1900)*365,259),260))</f>
        <v>199</v>
      </c>
      <c r="N1409" s="330">
        <f>IF(AND(MONTH(F1409)=7,DAY(F1409)&gt;25),1,
ROUNDDOWN((SUM(VLOOKUP(MONTH(F1409),D暦変換用数値,2,FALSE),DAY(F1409))/28)+1,0))</f>
        <v>13</v>
      </c>
      <c r="O1409" s="84">
        <f>IF(AND(MONTH(F1409)=7,DAY(F1409)&gt;25),DAY(F1409)-25,
MOD((SUM(VLOOKUP(MONTH(F1409),D暦変換用数値,2,FALSE),DAY(F1409))),28)+1)</f>
        <v>10</v>
      </c>
      <c r="P1409" s="405">
        <f>IF(OR(MONTH(F1409)&lt;7,AND(MONTH(F1409)=7,DAY(F1409)&lt;=25)),
MOD(SUM((E1409-1901)*365,(N1409-1)*28,O1409,258),260),
MOD(SUM((E1409-1900)*365,(N1409-1)*28,O1409,258),260))</f>
        <v>24</v>
      </c>
      <c r="Q1409" s="371" t="str">
        <f>VLOOKUP(MOD(P1409,4),色,2,FALSE)</f>
        <v>黄色い</v>
      </c>
      <c r="R1409" s="289" t="str">
        <f>VLOOKUP(MOD(P1409,13),銀河の音,2,FALSE)</f>
        <v>スペクトルの</v>
      </c>
      <c r="S1409" s="382" t="str">
        <f>VLOOKUP(MOD(P1409,20),太陽の紋章,2,FALSE)</f>
        <v>種</v>
      </c>
      <c r="T1409" s="102" t="s">
        <v>6444</v>
      </c>
    </row>
    <row r="1410" spans="1:20" ht="13.5" customHeight="1">
      <c r="A1410" s="50" t="str">
        <f>VLOOKUP(MOD(E1410,10),十干,2,FALSE)</f>
        <v>己</v>
      </c>
      <c r="B1410" s="199" t="str">
        <f>VLOOKUP(MOD(E1410,12),十二支,3,FALSE)</f>
        <v xml:space="preserve">04 地 </v>
      </c>
      <c r="C1410" s="200" t="str">
        <f>VLOOKUP(F1410,星座,3,TRUE)</f>
        <v xml:space="preserve">11 木 </v>
      </c>
      <c r="D1410" s="531">
        <v>10925</v>
      </c>
      <c r="E1410" s="1">
        <f>IFERROR(YEAR(D1410),LEFT(D1410,4))</f>
        <v>1929</v>
      </c>
      <c r="F1410" s="1" t="str">
        <f>IF(ISTEXT(D1410),RIGHT(D1410,5),TEXT(D1410,"mm/dd"))</f>
        <v>11/28</v>
      </c>
      <c r="G1410" s="1">
        <f>SUM(MID(E1410,1,1),MID(E1410,2,1),MID(E1410,3,1),MID(E1410,4,1),MID(F1410,1,1),MID(F1410,2,1),MID(F1410,4,1),MID(F1410,5,1))</f>
        <v>33</v>
      </c>
      <c r="H1410" s="45">
        <f>IF(MOD(G1410,9)=0,9,MOD(G1410,9))</f>
        <v>6</v>
      </c>
      <c r="I1410" s="45" t="str">
        <f>IFERROR(MID("日月火水木金土",WEEKDAY(D1410),1),"")</f>
        <v>木</v>
      </c>
      <c r="J1410" s="304" t="s">
        <v>5146</v>
      </c>
      <c r="K1410" s="202" t="str">
        <f>VLOOKUP(F1410,石と花メイン,3,FALSE)</f>
        <v>◆翠玉</v>
      </c>
      <c r="L1410" s="297" t="str">
        <f>VLOOKUP(F1410,石と花メイン,4,FALSE)</f>
        <v>サンダーソニア【提灯百合】</v>
      </c>
      <c r="M1410" s="393">
        <f>IF(OR(MONTH(F1410)&lt;7,AND(MONTH(F1410)=7,DAY(F1410)&lt;=25)),
MOD(SUM((E1410-1901)*365,259),260),
MOD(SUM((E1410-1900)*365,259),260))</f>
        <v>184</v>
      </c>
      <c r="N1410" s="390">
        <f>IF(AND(MONTH(F1410)=7,DAY(F1410)&gt;25),1,
ROUNDDOWN((SUM(VLOOKUP(MONTH(F1410),D暦変換用数値,2,FALSE),DAY(F1410))/28)+1,0))</f>
        <v>5</v>
      </c>
      <c r="O1410" s="205">
        <f>IF(AND(MONTH(F1410)=7,DAY(F1410)&gt;25),DAY(F1410)-25,
MOD((SUM(VLOOKUP(MONTH(F1410),D暦変換用数値,2,FALSE),DAY(F1410))),28)+1)</f>
        <v>14</v>
      </c>
      <c r="P1410" s="406">
        <f>IF(OR(MONTH(F1410)&lt;7,AND(MONTH(F1410)=7,DAY(F1410)&lt;=25)),
MOD(SUM((E1410-1901)*365,(N1410-1)*28,O1410,258),260),
MOD(SUM((E1410-1900)*365,(N1410-1)*28,O1410,258),260))</f>
        <v>49</v>
      </c>
      <c r="Q1410" s="372" t="str">
        <f>VLOOKUP(MOD(P1410,4),色,2,FALSE)</f>
        <v>赤い</v>
      </c>
      <c r="R1410" s="290" t="str">
        <f>VLOOKUP(MOD(P1410,13),銀河の音,2,FALSE)</f>
        <v>惑星の</v>
      </c>
      <c r="S1410" s="383" t="str">
        <f>VLOOKUP(MOD(P1410,20),太陽の紋章,2,FALSE)</f>
        <v>月</v>
      </c>
      <c r="T1410" s="98" t="s">
        <v>3736</v>
      </c>
    </row>
    <row r="1411" spans="1:20" ht="13.5" customHeight="1">
      <c r="A1411" s="286" t="str">
        <f>VLOOKUP(MOD(E1411,10),十干,2,FALSE)</f>
        <v>己</v>
      </c>
      <c r="B1411" s="283" t="str">
        <f>VLOOKUP(MOD(E1411,12),十二支,3,FALSE)</f>
        <v xml:space="preserve">04 地 </v>
      </c>
      <c r="C1411" s="284" t="str">
        <f>VLOOKUP(F1411,星座,3,TRUE)</f>
        <v xml:space="preserve">11 木 </v>
      </c>
      <c r="D1411" s="530">
        <v>10947</v>
      </c>
      <c r="E1411" s="85">
        <f>IFERROR(YEAR(D1411),LEFT(D1411,4))</f>
        <v>1929</v>
      </c>
      <c r="F1411" s="85" t="str">
        <f>IF(ISTEXT(D1411),RIGHT(D1411,5),TEXT(D1411,"mm/dd"))</f>
        <v>12/20</v>
      </c>
      <c r="G1411" s="85">
        <f>SUM(MID(E1411,1,1),MID(E1411,2,1),MID(E1411,3,1),MID(E1411,4,1),MID(F1411,1,1),MID(F1411,2,1),MID(F1411,4,1),MID(F1411,5,1))</f>
        <v>26</v>
      </c>
      <c r="H1411" s="85">
        <f>IF(MOD(G1411,9)=0,9,MOD(G1411,9))</f>
        <v>8</v>
      </c>
      <c r="I1411" s="85" t="str">
        <f>IFERROR(MID("日月火水木金土",WEEKDAY(D1411),1),"")</f>
        <v>金</v>
      </c>
      <c r="J1411" s="308" t="s">
        <v>7197</v>
      </c>
      <c r="K1411" s="87" t="str">
        <f>VLOOKUP(F1411,石と花メイン,3,FALSE)</f>
        <v>●蛋白石</v>
      </c>
      <c r="L1411" s="300" t="str">
        <f>VLOOKUP(F1411,石と花メイン,4,FALSE)</f>
        <v>パイナップル【鳳梨】</v>
      </c>
      <c r="M1411" s="397">
        <f>IF(OR(MONTH(F1411)&lt;7,AND(MONTH(F1411)=7,DAY(F1411)&lt;=25)),
MOD(SUM((E1411-1901)*365,259),260),
MOD(SUM((E1411-1900)*365,259),260))</f>
        <v>184</v>
      </c>
      <c r="N1411" s="87">
        <f>IF(AND(MONTH(F1411)=7,DAY(F1411)&gt;25),1,
ROUNDDOWN((SUM(VLOOKUP(MONTH(F1411),D暦変換用数値,2,FALSE),DAY(F1411))/28)+1,0))</f>
        <v>6</v>
      </c>
      <c r="O1411" s="82">
        <f>IF(AND(MONTH(F1411)=7,DAY(F1411)&gt;25),DAY(F1411)-25,
MOD((SUM(VLOOKUP(MONTH(F1411),D暦変換用数値,2,FALSE),DAY(F1411))),28)+1)</f>
        <v>8</v>
      </c>
      <c r="P1411" s="409">
        <f>IF(OR(MONTH(F1411)&lt;7,AND(MONTH(F1411)=7,DAY(F1411)&lt;=25)),
MOD(SUM((E1411-1901)*365,(N1411-1)*28,O1411,258),260),
MOD(SUM((E1411-1900)*365,(N1411-1)*28,O1411,258),260))</f>
        <v>71</v>
      </c>
      <c r="Q1411" s="371" t="str">
        <f>VLOOKUP(MOD(P1411,4),色,2,FALSE)</f>
        <v>青い</v>
      </c>
      <c r="R1411" s="289" t="str">
        <f>VLOOKUP(MOD(P1411,13),銀河の音,2,FALSE)</f>
        <v>律動の</v>
      </c>
      <c r="S1411" s="382" t="str">
        <f>VLOOKUP(MOD(P1411,20),太陽の紋章,2,FALSE)</f>
        <v>猿</v>
      </c>
      <c r="T1411" s="102" t="s">
        <v>7198</v>
      </c>
    </row>
    <row r="1412" spans="1:20" ht="13.5" customHeight="1">
      <c r="A1412" s="50" t="str">
        <f>VLOOKUP(MOD(E1412,10),十干,2,FALSE)</f>
        <v>辛</v>
      </c>
      <c r="B1412" s="199" t="str">
        <f>VLOOKUP(MOD(E1412,12),十二支,3,FALSE)</f>
        <v xml:space="preserve">04 地 </v>
      </c>
      <c r="C1412" s="200" t="str">
        <f>VLOOKUP(F1412,星座,3,TRUE)</f>
        <v xml:space="preserve">11 木 </v>
      </c>
      <c r="D1412" s="531">
        <v>15303</v>
      </c>
      <c r="E1412" s="1">
        <f>IFERROR(YEAR(D1412),LEFT(D1412,4))</f>
        <v>1941</v>
      </c>
      <c r="F1412" s="1" t="str">
        <f>IF(ISTEXT(D1412),RIGHT(D1412,5),TEXT(D1412,"mm/dd"))</f>
        <v>11/23</v>
      </c>
      <c r="G1412" s="1">
        <f>SUM(MID(E1412,1,1),MID(E1412,2,1),MID(E1412,3,1),MID(E1412,4,1),MID(F1412,1,1),MID(F1412,2,1),MID(F1412,4,1),MID(F1412,5,1))</f>
        <v>22</v>
      </c>
      <c r="H1412" s="45">
        <f>IF(MOD(G1412,9)=0,9,MOD(G1412,9))</f>
        <v>4</v>
      </c>
      <c r="I1412" s="45" t="str">
        <f>IFERROR(MID("日月火水木金土",WEEKDAY(D1412),1),"")</f>
        <v>日</v>
      </c>
      <c r="J1412" s="304" t="s">
        <v>5147</v>
      </c>
      <c r="K1412" s="202" t="str">
        <f>VLOOKUP(F1412,石と花メイン,3,FALSE)</f>
        <v>●蛋白石</v>
      </c>
      <c r="L1412" s="297" t="str">
        <f>VLOOKUP(F1412,石と花メイン,4,FALSE)</f>
        <v>ストレリチア【極楽鳥花】</v>
      </c>
      <c r="M1412" s="393">
        <f>IF(OR(MONTH(F1412)&lt;7,AND(MONTH(F1412)=7,DAY(F1412)&lt;=25)),
MOD(SUM((E1412-1901)*365,259),260),
MOD(SUM((E1412-1900)*365,259),260))</f>
        <v>144</v>
      </c>
      <c r="N1412" s="390">
        <f>IF(AND(MONTH(F1412)=7,DAY(F1412)&gt;25),1,
ROUNDDOWN((SUM(VLOOKUP(MONTH(F1412),D暦変換用数値,2,FALSE),DAY(F1412))/28)+1,0))</f>
        <v>5</v>
      </c>
      <c r="O1412" s="205">
        <f>IF(AND(MONTH(F1412)=7,DAY(F1412)&gt;25),DAY(F1412)-25,
MOD((SUM(VLOOKUP(MONTH(F1412),D暦変換用数値,2,FALSE),DAY(F1412))),28)+1)</f>
        <v>9</v>
      </c>
      <c r="P1412" s="406">
        <f>IF(OR(MONTH(F1412)&lt;7,AND(MONTH(F1412)=7,DAY(F1412)&lt;=25)),
MOD(SUM((E1412-1901)*365,(N1412-1)*28,O1412,258),260),
MOD(SUM((E1412-1900)*365,(N1412-1)*28,O1412,258),260))</f>
        <v>4</v>
      </c>
      <c r="Q1412" s="373" t="str">
        <f>VLOOKUP(MOD(P1412,4),色,2,FALSE)</f>
        <v>黄色い</v>
      </c>
      <c r="R1412" s="291" t="str">
        <f>VLOOKUP(MOD(P1412,13),銀河の音,2,FALSE)</f>
        <v>自己存在の</v>
      </c>
      <c r="S1412" s="384" t="str">
        <f>VLOOKUP(MOD(P1412,20),太陽の紋章,2,FALSE)</f>
        <v>種</v>
      </c>
      <c r="T1412" s="97" t="s">
        <v>3420</v>
      </c>
    </row>
    <row r="1413" spans="1:20" ht="13.5" customHeight="1">
      <c r="A1413" s="50" t="str">
        <f>VLOOKUP(MOD(E1413,10),十干,2,FALSE)</f>
        <v>辛</v>
      </c>
      <c r="B1413" s="199" t="str">
        <f>VLOOKUP(MOD(E1413,12),十二支,3,FALSE)</f>
        <v xml:space="preserve">04 地 </v>
      </c>
      <c r="C1413" s="200" t="str">
        <f>VLOOKUP(F1413,星座,3,TRUE)</f>
        <v xml:space="preserve">11 木 </v>
      </c>
      <c r="D1413" s="531">
        <v>15309</v>
      </c>
      <c r="E1413" s="1">
        <f>IFERROR(YEAR(D1413),LEFT(D1413,4))</f>
        <v>1941</v>
      </c>
      <c r="F1413" s="1" t="str">
        <f>IF(ISTEXT(D1413),RIGHT(D1413,5),TEXT(D1413,"mm/dd"))</f>
        <v>11/29</v>
      </c>
      <c r="G1413" s="1">
        <f>SUM(MID(E1413,1,1),MID(E1413,2,1),MID(E1413,3,1),MID(E1413,4,1),MID(F1413,1,1),MID(F1413,2,1),MID(F1413,4,1),MID(F1413,5,1))</f>
        <v>28</v>
      </c>
      <c r="H1413" s="45">
        <f>IF(MOD(G1413,9)=0,9,MOD(G1413,9))</f>
        <v>1</v>
      </c>
      <c r="I1413" s="45" t="str">
        <f>IFERROR(MID("日月火水木金土",WEEKDAY(D1413),1),"")</f>
        <v>土</v>
      </c>
      <c r="J1413" s="304" t="s">
        <v>5148</v>
      </c>
      <c r="K1413" s="202" t="str">
        <f>VLOOKUP(F1413,石と花メイン,3,FALSE)</f>
        <v>◆青玉</v>
      </c>
      <c r="L1413" s="297" t="str">
        <f>VLOOKUP(F1413,石と花メイン,4,FALSE)</f>
        <v>茶【茶の木】</v>
      </c>
      <c r="M1413" s="393">
        <f>IF(OR(MONTH(F1413)&lt;7,AND(MONTH(F1413)=7,DAY(F1413)&lt;=25)),
MOD(SUM((E1413-1901)*365,259),260),
MOD(SUM((E1413-1900)*365,259),260))</f>
        <v>144</v>
      </c>
      <c r="N1413" s="390">
        <f>IF(AND(MONTH(F1413)=7,DAY(F1413)&gt;25),1,
ROUNDDOWN((SUM(VLOOKUP(MONTH(F1413),D暦変換用数値,2,FALSE),DAY(F1413))/28)+1,0))</f>
        <v>5</v>
      </c>
      <c r="O1413" s="205">
        <f>IF(AND(MONTH(F1413)=7,DAY(F1413)&gt;25),DAY(F1413)-25,
MOD((SUM(VLOOKUP(MONTH(F1413),D暦変換用数値,2,FALSE),DAY(F1413))),28)+1)</f>
        <v>15</v>
      </c>
      <c r="P1413" s="406">
        <f>IF(OR(MONTH(F1413)&lt;7,AND(MONTH(F1413)=7,DAY(F1413)&lt;=25)),
MOD(SUM((E1413-1901)*365,(N1413-1)*28,O1413,258),260),
MOD(SUM((E1413-1900)*365,(N1413-1)*28,O1413,258),260))</f>
        <v>10</v>
      </c>
      <c r="Q1413" s="375" t="str">
        <f>VLOOKUP(MOD(P1413,4),色,2,FALSE)</f>
        <v>白い</v>
      </c>
      <c r="R1413" s="293" t="str">
        <f>VLOOKUP(MOD(P1413,13),銀河の音,2,FALSE)</f>
        <v>惑星の</v>
      </c>
      <c r="S1413" s="386" t="str">
        <f>VLOOKUP(MOD(P1413,20),太陽の紋章,2,FALSE)</f>
        <v>犬</v>
      </c>
      <c r="T1413" s="98" t="s">
        <v>3736</v>
      </c>
    </row>
    <row r="1414" spans="1:20" ht="13.5" customHeight="1">
      <c r="A1414" s="50" t="str">
        <f>VLOOKUP(MOD(E1414,10),十干,2,FALSE)</f>
        <v>辛</v>
      </c>
      <c r="B1414" s="199" t="str">
        <f>VLOOKUP(MOD(E1414,12),十二支,3,FALSE)</f>
        <v xml:space="preserve">04 地 </v>
      </c>
      <c r="C1414" s="200" t="str">
        <f>VLOOKUP(F1414,星座,3,TRUE)</f>
        <v xml:space="preserve">11 木 </v>
      </c>
      <c r="D1414" s="531">
        <v>15316</v>
      </c>
      <c r="E1414" s="1">
        <f>IFERROR(YEAR(D1414),LEFT(D1414,4))</f>
        <v>1941</v>
      </c>
      <c r="F1414" s="1" t="str">
        <f>IF(ISTEXT(D1414),RIGHT(D1414,5),TEXT(D1414,"mm/dd"))</f>
        <v>12/06</v>
      </c>
      <c r="G1414" s="1">
        <f>SUM(MID(E1414,1,1),MID(E1414,2,1),MID(E1414,3,1),MID(E1414,4,1),MID(F1414,1,1),MID(F1414,2,1),MID(F1414,4,1),MID(F1414,5,1))</f>
        <v>24</v>
      </c>
      <c r="H1414" s="45">
        <f>IF(MOD(G1414,9)=0,9,MOD(G1414,9))</f>
        <v>6</v>
      </c>
      <c r="I1414" s="45" t="str">
        <f>IFERROR(MID("日月火水木金土",WEEKDAY(D1414),1),"")</f>
        <v>土</v>
      </c>
      <c r="J1414" s="304" t="s">
        <v>6412</v>
      </c>
      <c r="K1414" s="202" t="str">
        <f>VLOOKUP(F1414,石と花メイン,3,FALSE)</f>
        <v>○真珠</v>
      </c>
      <c r="L1414" s="297" t="str">
        <f>VLOOKUP(F1414,石と花メイン,4,FALSE)</f>
        <v>ユーチャリス【擬宝珠水仙】</v>
      </c>
      <c r="M1414" s="393">
        <f>IF(OR(MONTH(F1414)&lt;7,AND(MONTH(F1414)=7,DAY(F1414)&lt;=25)),
MOD(SUM((E1414-1901)*365,259),260),
MOD(SUM((E1414-1900)*365,259),260))</f>
        <v>144</v>
      </c>
      <c r="N1414" s="390">
        <f>IF(AND(MONTH(F1414)=7,DAY(F1414)&gt;25),1,
ROUNDDOWN((SUM(VLOOKUP(MONTH(F1414),D暦変換用数値,2,FALSE),DAY(F1414))/28)+1,0))</f>
        <v>5</v>
      </c>
      <c r="O1414" s="205">
        <f>IF(AND(MONTH(F1414)=7,DAY(F1414)&gt;25),DAY(F1414)-25,
MOD((SUM(VLOOKUP(MONTH(F1414),D暦変換用数値,2,FALSE),DAY(F1414))),28)+1)</f>
        <v>22</v>
      </c>
      <c r="P1414" s="406">
        <f>IF(OR(MONTH(F1414)&lt;7,AND(MONTH(F1414)=7,DAY(F1414)&lt;=25)),
MOD(SUM((E1414-1901)*365,(N1414-1)*28,O1414,258),260),
MOD(SUM((E1414-1900)*365,(N1414-1)*28,O1414,258),260))</f>
        <v>17</v>
      </c>
      <c r="Q1414" s="372" t="str">
        <f>VLOOKUP(MOD(P1414,4),色,2,FALSE)</f>
        <v>赤い</v>
      </c>
      <c r="R1414" s="290" t="str">
        <f>VLOOKUP(MOD(P1414,13),銀河の音,2,FALSE)</f>
        <v>自己存在の</v>
      </c>
      <c r="S1414" s="383" t="str">
        <f>VLOOKUP(MOD(P1414,20),太陽の紋章,2,FALSE)</f>
        <v>地球</v>
      </c>
      <c r="T1414" s="93" t="s">
        <v>5726</v>
      </c>
    </row>
    <row r="1415" spans="1:20" ht="13.5" customHeight="1">
      <c r="A1415" s="50" t="str">
        <f>VLOOKUP(MOD(E1415,10),十干,2,FALSE)</f>
        <v>辛</v>
      </c>
      <c r="B1415" s="199" t="str">
        <f>VLOOKUP(MOD(E1415,12),十二支,3,FALSE)</f>
        <v xml:space="preserve">04 地 </v>
      </c>
      <c r="C1415" s="200" t="str">
        <f>VLOOKUP(F1415,星座,3,TRUE)</f>
        <v xml:space="preserve">11 木 </v>
      </c>
      <c r="D1415" s="531">
        <v>15320</v>
      </c>
      <c r="E1415" s="1">
        <f>IFERROR(YEAR(D1415),LEFT(D1415,4))</f>
        <v>1941</v>
      </c>
      <c r="F1415" s="1" t="str">
        <f>IF(ISTEXT(D1415),RIGHT(D1415,5),TEXT(D1415,"mm/dd"))</f>
        <v>12/10</v>
      </c>
      <c r="G1415" s="1">
        <f>SUM(MID(E1415,1,1),MID(E1415,2,1),MID(E1415,3,1),MID(E1415,4,1),MID(F1415,1,1),MID(F1415,2,1),MID(F1415,4,1),MID(F1415,5,1))</f>
        <v>19</v>
      </c>
      <c r="H1415" s="45">
        <f>IF(MOD(G1415,9)=0,9,MOD(G1415,9))</f>
        <v>1</v>
      </c>
      <c r="I1415" s="45" t="str">
        <f>IFERROR(MID("日月火水木金土",WEEKDAY(D1415),1),"")</f>
        <v>水</v>
      </c>
      <c r="J1415" s="304" t="s">
        <v>3361</v>
      </c>
      <c r="K1415" s="202" t="str">
        <f>VLOOKUP(F1415,石と花メイン,3,FALSE)</f>
        <v>●珊瑚</v>
      </c>
      <c r="L1415" s="297" t="str">
        <f>VLOOKUP(F1415,石と花メイン,4,FALSE)</f>
        <v>椿</v>
      </c>
      <c r="M1415" s="393">
        <f>IF(OR(MONTH(F1415)&lt;7,AND(MONTH(F1415)=7,DAY(F1415)&lt;=25)),
MOD(SUM((E1415-1901)*365,259),260),
MOD(SUM((E1415-1900)*365,259),260))</f>
        <v>144</v>
      </c>
      <c r="N1415" s="390">
        <f>IF(AND(MONTH(F1415)=7,DAY(F1415)&gt;25),1,
ROUNDDOWN((SUM(VLOOKUP(MONTH(F1415),D暦変換用数値,2,FALSE),DAY(F1415))/28)+1,0))</f>
        <v>5</v>
      </c>
      <c r="O1415" s="205">
        <f>IF(AND(MONTH(F1415)=7,DAY(F1415)&gt;25),DAY(F1415)-25,
MOD((SUM(VLOOKUP(MONTH(F1415),D暦変換用数値,2,FALSE),DAY(F1415))),28)+1)</f>
        <v>26</v>
      </c>
      <c r="P1415" s="406">
        <f>IF(OR(MONTH(F1415)&lt;7,AND(MONTH(F1415)=7,DAY(F1415)&lt;=25)),
MOD(SUM((E1415-1901)*365,(N1415-1)*28,O1415,258),260),
MOD(SUM((E1415-1900)*365,(N1415-1)*28,O1415,258),260))</f>
        <v>21</v>
      </c>
      <c r="Q1415" s="372" t="str">
        <f>VLOOKUP(MOD(P1415,4),色,2,FALSE)</f>
        <v>赤い</v>
      </c>
      <c r="R1415" s="290" t="str">
        <f>VLOOKUP(MOD(P1415,13),銀河の音,2,FALSE)</f>
        <v>銀河の</v>
      </c>
      <c r="S1415" s="383" t="str">
        <f>VLOOKUP(MOD(P1415,20),太陽の紋章,2,FALSE)</f>
        <v>竜</v>
      </c>
      <c r="T1415" s="98" t="s">
        <v>3736</v>
      </c>
    </row>
    <row r="1416" spans="1:20" ht="13.5" customHeight="1">
      <c r="A1416" s="49" t="str">
        <f>VLOOKUP(MOD(E1416,10),十干,2,FALSE)</f>
        <v>辛</v>
      </c>
      <c r="B1416" s="199" t="str">
        <f>VLOOKUP(MOD(E1416,12),十二支,3,FALSE)</f>
        <v xml:space="preserve">04 地 </v>
      </c>
      <c r="C1416" s="200" t="str">
        <f>VLOOKUP(F1416,星座,3,TRUE)</f>
        <v xml:space="preserve">11 木 </v>
      </c>
      <c r="D1416" s="535">
        <v>15329</v>
      </c>
      <c r="E1416" s="45">
        <f>IFERROR(YEAR(D1416),LEFT(D1416,4))</f>
        <v>1941</v>
      </c>
      <c r="F1416" s="45" t="str">
        <f>IF(ISTEXT(D1416),RIGHT(D1416,5),TEXT(D1416,"mm/dd"))</f>
        <v>12/19</v>
      </c>
      <c r="G1416" s="45">
        <f>SUM(MID(E1416,1,1),MID(E1416,2,1),MID(E1416,3,1),MID(E1416,4,1),MID(F1416,1,1),MID(F1416,2,1),MID(F1416,4,1),MID(F1416,5,1))</f>
        <v>28</v>
      </c>
      <c r="H1416" s="45">
        <f>IF(MOD(G1416,9)=0,9,MOD(G1416,9))</f>
        <v>1</v>
      </c>
      <c r="I1416" s="45" t="str">
        <f>IFERROR(MID("日月火水木金土",WEEKDAY(D1416),1),"")</f>
        <v>金</v>
      </c>
      <c r="J1416" s="305" t="s">
        <v>6317</v>
      </c>
      <c r="K1416" s="203" t="str">
        <f>VLOOKUP(F1416,石と花メイン,3,FALSE)</f>
        <v>●瑠璃</v>
      </c>
      <c r="L1416" s="298" t="str">
        <f>VLOOKUP(F1416,石と花メイン,4,FALSE)</f>
        <v>霞草【群撫子】</v>
      </c>
      <c r="M1416" s="394">
        <f>IF(OR(MONTH(F1416)&lt;7,AND(MONTH(F1416)=7,DAY(F1416)&lt;=25)),
MOD(SUM((E1416-1901)*365,259),260),
MOD(SUM((E1416-1900)*365,259),260))</f>
        <v>144</v>
      </c>
      <c r="N1416" s="391">
        <f>IF(AND(MONTH(F1416)=7,DAY(F1416)&gt;25),1,
ROUNDDOWN((SUM(VLOOKUP(MONTH(F1416),D暦変換用数値,2,FALSE),DAY(F1416))/28)+1,0))</f>
        <v>6</v>
      </c>
      <c r="O1416" s="46">
        <f>IF(AND(MONTH(F1416)=7,DAY(F1416)&gt;25),DAY(F1416)-25,
MOD((SUM(VLOOKUP(MONTH(F1416),D暦変換用数値,2,FALSE),DAY(F1416))),28)+1)</f>
        <v>7</v>
      </c>
      <c r="P1416" s="407">
        <f>IF(OR(MONTH(F1416)&lt;7,AND(MONTH(F1416)=7,DAY(F1416)&lt;=25)),
MOD(SUM((E1416-1901)*365,(N1416-1)*28,O1416,258),260),
MOD(SUM((E1416-1900)*365,(N1416-1)*28,O1416,258),260))</f>
        <v>30</v>
      </c>
      <c r="Q1416" s="375" t="str">
        <f>VLOOKUP(MOD(P1416,4),色,2,FALSE)</f>
        <v>白い</v>
      </c>
      <c r="R1416" s="293" t="str">
        <f>VLOOKUP(MOD(P1416,13),銀河の音,2,FALSE)</f>
        <v>自己存在の</v>
      </c>
      <c r="S1416" s="386" t="str">
        <f>VLOOKUP(MOD(P1416,20),太陽の紋章,2,FALSE)</f>
        <v>犬</v>
      </c>
      <c r="T1416" s="99" t="s">
        <v>6720</v>
      </c>
    </row>
    <row r="1417" spans="1:20" ht="13.5" customHeight="1">
      <c r="A1417" s="286" t="str">
        <f>VLOOKUP(MOD(E1417,10),十干,2,FALSE)</f>
        <v>辛</v>
      </c>
      <c r="B1417" s="283" t="str">
        <f>VLOOKUP(MOD(E1417,12),十二支,3,FALSE)</f>
        <v xml:space="preserve">04 地 </v>
      </c>
      <c r="C1417" s="284" t="str">
        <f>VLOOKUP(F1417,星座,3,TRUE)</f>
        <v xml:space="preserve">11 木 </v>
      </c>
      <c r="D1417" s="530">
        <v>15330</v>
      </c>
      <c r="E1417" s="85">
        <f>IFERROR(YEAR(D1417),LEFT(D1417,4))</f>
        <v>1941</v>
      </c>
      <c r="F1417" s="85" t="str">
        <f>IF(ISTEXT(D1417),RIGHT(D1417,5),TEXT(D1417,"mm/dd"))</f>
        <v>12/20</v>
      </c>
      <c r="G1417" s="85">
        <f>SUM(MID(E1417,1,1),MID(E1417,2,1),MID(E1417,3,1),MID(E1417,4,1),MID(F1417,1,1),MID(F1417,2,1),MID(F1417,4,1),MID(F1417,5,1))</f>
        <v>20</v>
      </c>
      <c r="H1417" s="85">
        <f>IF(MOD(G1417,9)=0,9,MOD(G1417,9))</f>
        <v>2</v>
      </c>
      <c r="I1417" s="85" t="str">
        <f>IFERROR(MID("日月火水木金土",WEEKDAY(D1417),1),"")</f>
        <v>土</v>
      </c>
      <c r="J1417" s="308" t="s">
        <v>6662</v>
      </c>
      <c r="K1417" s="87" t="str">
        <f>VLOOKUP(F1417,石と花メイン,3,FALSE)</f>
        <v>●蛋白石</v>
      </c>
      <c r="L1417" s="300" t="str">
        <f>VLOOKUP(F1417,石と花メイン,4,FALSE)</f>
        <v>パイナップル【鳳梨】</v>
      </c>
      <c r="M1417" s="397">
        <f>IF(OR(MONTH(F1417)&lt;7,AND(MONTH(F1417)=7,DAY(F1417)&lt;=25)),
MOD(SUM((E1417-1901)*365,259),260),
MOD(SUM((E1417-1900)*365,259),260))</f>
        <v>144</v>
      </c>
      <c r="N1417" s="87">
        <f>IF(AND(MONTH(F1417)=7,DAY(F1417)&gt;25),1,
ROUNDDOWN((SUM(VLOOKUP(MONTH(F1417),D暦変換用数値,2,FALSE),DAY(F1417))/28)+1,0))</f>
        <v>6</v>
      </c>
      <c r="O1417" s="82">
        <f>IF(AND(MONTH(F1417)=7,DAY(F1417)&gt;25),DAY(F1417)-25,
MOD((SUM(VLOOKUP(MONTH(F1417),D暦変換用数値,2,FALSE),DAY(F1417))),28)+1)</f>
        <v>8</v>
      </c>
      <c r="P1417" s="409">
        <f>IF(OR(MONTH(F1417)&lt;7,AND(MONTH(F1417)=7,DAY(F1417)&lt;=25)),
MOD(SUM((E1417-1901)*365,(N1417-1)*28,O1417,258),260),
MOD(SUM((E1417-1900)*365,(N1417-1)*28,O1417,258),260))</f>
        <v>31</v>
      </c>
      <c r="Q1417" s="371" t="str">
        <f>VLOOKUP(MOD(P1417,4),色,2,FALSE)</f>
        <v>青い</v>
      </c>
      <c r="R1417" s="289" t="str">
        <f>VLOOKUP(MOD(P1417,13),銀河の音,2,FALSE)</f>
        <v>倍音の</v>
      </c>
      <c r="S1417" s="382" t="str">
        <f>VLOOKUP(MOD(P1417,20),太陽の紋章,2,FALSE)</f>
        <v>猿</v>
      </c>
      <c r="T1417" s="95" t="s">
        <v>6661</v>
      </c>
    </row>
    <row r="1418" spans="1:20" ht="13.5" customHeight="1">
      <c r="A1418" s="50" t="str">
        <f>VLOOKUP(MOD(E1418,10),十干,2,FALSE)</f>
        <v>癸</v>
      </c>
      <c r="B1418" s="199" t="str">
        <f>VLOOKUP(MOD(E1418,12),十二支,3,FALSE)</f>
        <v xml:space="preserve">04 地 </v>
      </c>
      <c r="C1418" s="200" t="str">
        <f>VLOOKUP(F1418,星座,3,TRUE)</f>
        <v xml:space="preserve">11 木 </v>
      </c>
      <c r="D1418" s="531">
        <v>19691</v>
      </c>
      <c r="E1418" s="1">
        <f>IFERROR(YEAR(D1418),LEFT(D1418,4))</f>
        <v>1953</v>
      </c>
      <c r="F1418" s="1" t="str">
        <f>IF(ISTEXT(D1418),RIGHT(D1418,5),TEXT(D1418,"mm/dd"))</f>
        <v>11/28</v>
      </c>
      <c r="G1418" s="1">
        <f>SUM(MID(E1418,1,1),MID(E1418,2,1),MID(E1418,3,1),MID(E1418,4,1),MID(F1418,1,1),MID(F1418,2,1),MID(F1418,4,1),MID(F1418,5,1))</f>
        <v>30</v>
      </c>
      <c r="H1418" s="45">
        <f>IF(MOD(G1418,9)=0,9,MOD(G1418,9))</f>
        <v>3</v>
      </c>
      <c r="I1418" s="45" t="str">
        <f>IFERROR(MID("日月火水木金土",WEEKDAY(D1418),1),"")</f>
        <v>土</v>
      </c>
      <c r="J1418" s="304" t="s">
        <v>3362</v>
      </c>
      <c r="K1418" s="202" t="str">
        <f>VLOOKUP(F1418,石と花メイン,3,FALSE)</f>
        <v>◆翠玉</v>
      </c>
      <c r="L1418" s="297" t="str">
        <f>VLOOKUP(F1418,石と花メイン,4,FALSE)</f>
        <v>サンダーソニア【提灯百合】</v>
      </c>
      <c r="M1418" s="393">
        <f>IF(OR(MONTH(F1418)&lt;7,AND(MONTH(F1418)=7,DAY(F1418)&lt;=25)),
MOD(SUM((E1418-1901)*365,259),260),
MOD(SUM((E1418-1900)*365,259),260))</f>
        <v>104</v>
      </c>
      <c r="N1418" s="390">
        <f>IF(AND(MONTH(F1418)=7,DAY(F1418)&gt;25),1,
ROUNDDOWN((SUM(VLOOKUP(MONTH(F1418),D暦変換用数値,2,FALSE),DAY(F1418))/28)+1,0))</f>
        <v>5</v>
      </c>
      <c r="O1418" s="205">
        <f>IF(AND(MONTH(F1418)=7,DAY(F1418)&gt;25),DAY(F1418)-25,
MOD((SUM(VLOOKUP(MONTH(F1418),D暦変換用数値,2,FALSE),DAY(F1418))),28)+1)</f>
        <v>14</v>
      </c>
      <c r="P1418" s="406">
        <f>IF(OR(MONTH(F1418)&lt;7,AND(MONTH(F1418)=7,DAY(F1418)&lt;=25)),
MOD(SUM((E1418-1901)*365,(N1418-1)*28,O1418,258),260),
MOD(SUM((E1418-1900)*365,(N1418-1)*28,O1418,258),260))</f>
        <v>229</v>
      </c>
      <c r="Q1418" s="372" t="str">
        <f>VLOOKUP(MOD(P1418,4),色,2,FALSE)</f>
        <v>赤い</v>
      </c>
      <c r="R1418" s="290" t="str">
        <f>VLOOKUP(MOD(P1418,13),銀河の音,2,FALSE)</f>
        <v>銀河の</v>
      </c>
      <c r="S1418" s="383" t="str">
        <f>VLOOKUP(MOD(P1418,20),太陽の紋章,2,FALSE)</f>
        <v>月</v>
      </c>
      <c r="T1418" s="98" t="s">
        <v>3736</v>
      </c>
    </row>
    <row r="1419" spans="1:20" ht="13.5" customHeight="1">
      <c r="A1419" s="50" t="str">
        <f>VLOOKUP(MOD(E1419,10),十干,2,FALSE)</f>
        <v>癸</v>
      </c>
      <c r="B1419" s="199" t="str">
        <f>VLOOKUP(MOD(E1419,12),十二支,3,FALSE)</f>
        <v xml:space="preserve">04 地 </v>
      </c>
      <c r="C1419" s="200" t="str">
        <f>VLOOKUP(F1419,星座,3,TRUE)</f>
        <v xml:space="preserve">11 木 </v>
      </c>
      <c r="D1419" s="531">
        <v>19691</v>
      </c>
      <c r="E1419" s="1">
        <f>IFERROR(YEAR(D1419),LEFT(D1419,4))</f>
        <v>1953</v>
      </c>
      <c r="F1419" s="1" t="str">
        <f>IF(ISTEXT(D1419),RIGHT(D1419,5),TEXT(D1419,"mm/dd"))</f>
        <v>11/28</v>
      </c>
      <c r="G1419" s="1">
        <f>SUM(MID(E1419,1,1),MID(E1419,2,1),MID(E1419,3,1),MID(E1419,4,1),MID(F1419,1,1),MID(F1419,2,1),MID(F1419,4,1),MID(F1419,5,1))</f>
        <v>30</v>
      </c>
      <c r="H1419" s="45">
        <f>IF(MOD(G1419,9)=0,9,MOD(G1419,9))</f>
        <v>3</v>
      </c>
      <c r="I1419" s="45" t="str">
        <f>IFERROR(MID("日月火水木金土",WEEKDAY(D1419),1),"")</f>
        <v>土</v>
      </c>
      <c r="J1419" s="304" t="s">
        <v>3363</v>
      </c>
      <c r="K1419" s="202" t="str">
        <f>VLOOKUP(F1419,石と花メイン,3,FALSE)</f>
        <v>◆翠玉</v>
      </c>
      <c r="L1419" s="297" t="str">
        <f>VLOOKUP(F1419,石と花メイン,4,FALSE)</f>
        <v>サンダーソニア【提灯百合】</v>
      </c>
      <c r="M1419" s="393">
        <f>IF(OR(MONTH(F1419)&lt;7,AND(MONTH(F1419)=7,DAY(F1419)&lt;=25)),
MOD(SUM((E1419-1901)*365,259),260),
MOD(SUM((E1419-1900)*365,259),260))</f>
        <v>104</v>
      </c>
      <c r="N1419" s="390">
        <f>IF(AND(MONTH(F1419)=7,DAY(F1419)&gt;25),1,
ROUNDDOWN((SUM(VLOOKUP(MONTH(F1419),D暦変換用数値,2,FALSE),DAY(F1419))/28)+1,0))</f>
        <v>5</v>
      </c>
      <c r="O1419" s="205">
        <f>IF(AND(MONTH(F1419)=7,DAY(F1419)&gt;25),DAY(F1419)-25,
MOD((SUM(VLOOKUP(MONTH(F1419),D暦変換用数値,2,FALSE),DAY(F1419))),28)+1)</f>
        <v>14</v>
      </c>
      <c r="P1419" s="406">
        <f>IF(OR(MONTH(F1419)&lt;7,AND(MONTH(F1419)=7,DAY(F1419)&lt;=25)),
MOD(SUM((E1419-1901)*365,(N1419-1)*28,O1419,258),260),
MOD(SUM((E1419-1900)*365,(N1419-1)*28,O1419,258),260))</f>
        <v>229</v>
      </c>
      <c r="Q1419" s="372" t="str">
        <f>VLOOKUP(MOD(P1419,4),色,2,FALSE)</f>
        <v>赤い</v>
      </c>
      <c r="R1419" s="290" t="str">
        <f>VLOOKUP(MOD(P1419,13),銀河の音,2,FALSE)</f>
        <v>銀河の</v>
      </c>
      <c r="S1419" s="383" t="str">
        <f>VLOOKUP(MOD(P1419,20),太陽の紋章,2,FALSE)</f>
        <v>月</v>
      </c>
      <c r="T1419" s="98" t="s">
        <v>3736</v>
      </c>
    </row>
    <row r="1420" spans="1:20" ht="13.5" customHeight="1">
      <c r="A1420" s="50" t="str">
        <f>VLOOKUP(MOD(E1420,10),十干,2,FALSE)</f>
        <v>癸</v>
      </c>
      <c r="B1420" s="199" t="str">
        <f>VLOOKUP(MOD(E1420,12),十二支,3,FALSE)</f>
        <v xml:space="preserve">04 地 </v>
      </c>
      <c r="C1420" s="200" t="str">
        <f>VLOOKUP(F1420,星座,3,TRUE)</f>
        <v xml:space="preserve">11 木 </v>
      </c>
      <c r="D1420" s="535">
        <v>19692</v>
      </c>
      <c r="E1420" s="45">
        <f>IFERROR(YEAR(D1420),LEFT(D1420,4))</f>
        <v>1953</v>
      </c>
      <c r="F1420" s="45" t="str">
        <f>IF(ISTEXT(D1420),RIGHT(D1420,5),TEXT(D1420,"mm/dd"))</f>
        <v>11/29</v>
      </c>
      <c r="G1420" s="45">
        <f>SUM(MID(E1420,1,1),MID(E1420,2,1),MID(E1420,3,1),MID(E1420,4,1),MID(F1420,1,1),MID(F1420,2,1),MID(F1420,4,1),MID(F1420,5,1))</f>
        <v>31</v>
      </c>
      <c r="H1420" s="45">
        <f>IF(MOD(G1420,9)=0,9,MOD(G1420,9))</f>
        <v>4</v>
      </c>
      <c r="I1420" s="45" t="str">
        <f>IFERROR(MID("日月火水木金土",WEEKDAY(D1420),1),"")</f>
        <v>日</v>
      </c>
      <c r="J1420" s="305" t="s">
        <v>5202</v>
      </c>
      <c r="K1420" s="203" t="str">
        <f>VLOOKUP(F1420,石と花メイン,3,FALSE)</f>
        <v>◆青玉</v>
      </c>
      <c r="L1420" s="298" t="str">
        <f>VLOOKUP(F1420,石と花メイン,4,FALSE)</f>
        <v>茶【茶の木】</v>
      </c>
      <c r="M1420" s="394">
        <f>IF(OR(MONTH(F1420)&lt;7,AND(MONTH(F1420)=7,DAY(F1420)&lt;=25)),
MOD(SUM((E1420-1901)*365,259),260),
MOD(SUM((E1420-1900)*365,259),260))</f>
        <v>104</v>
      </c>
      <c r="N1420" s="391">
        <f>IF(AND(MONTH(F1420)=7,DAY(F1420)&gt;25),1,
ROUNDDOWN((SUM(VLOOKUP(MONTH(F1420),D暦変換用数値,2,FALSE),DAY(F1420))/28)+1,0))</f>
        <v>5</v>
      </c>
      <c r="O1420" s="46">
        <f>IF(AND(MONTH(F1420)=7,DAY(F1420)&gt;25),DAY(F1420)-25,
MOD((SUM(VLOOKUP(MONTH(F1420),D暦変換用数値,2,FALSE),DAY(F1420))),28)+1)</f>
        <v>15</v>
      </c>
      <c r="P1420" s="407">
        <f>IF(OR(MONTH(F1420)&lt;7,AND(MONTH(F1420)=7,DAY(F1420)&lt;=25)),
MOD(SUM((E1420-1901)*365,(N1420-1)*28,O1420,258),260),
MOD(SUM((E1420-1900)*365,(N1420-1)*28,O1420,258),260))</f>
        <v>230</v>
      </c>
      <c r="Q1420" s="375" t="str">
        <f>VLOOKUP(MOD(P1420,4),色,2,FALSE)</f>
        <v>白い</v>
      </c>
      <c r="R1420" s="293" t="str">
        <f>VLOOKUP(MOD(P1420,13),銀河の音,2,FALSE)</f>
        <v>太陽の</v>
      </c>
      <c r="S1420" s="386" t="str">
        <f>VLOOKUP(MOD(P1420,20),太陽の紋章,2,FALSE)</f>
        <v>犬</v>
      </c>
      <c r="T1420" s="79"/>
    </row>
    <row r="1421" spans="1:20" ht="13.5" customHeight="1">
      <c r="A1421" s="50" t="str">
        <f>VLOOKUP(MOD(E1421,10),十干,2,FALSE)</f>
        <v>癸</v>
      </c>
      <c r="B1421" s="199" t="str">
        <f>VLOOKUP(MOD(E1421,12),十二支,3,FALSE)</f>
        <v xml:space="preserve">04 地 </v>
      </c>
      <c r="C1421" s="200" t="str">
        <f>VLOOKUP(F1421,星座,3,TRUE)</f>
        <v xml:space="preserve">11 木 </v>
      </c>
      <c r="D1421" s="531">
        <v>19692</v>
      </c>
      <c r="E1421" s="1">
        <f>IFERROR(YEAR(D1421),LEFT(D1421,4))</f>
        <v>1953</v>
      </c>
      <c r="F1421" s="1" t="str">
        <f>IF(ISTEXT(D1421),RIGHT(D1421,5),TEXT(D1421,"mm/dd"))</f>
        <v>11/29</v>
      </c>
      <c r="G1421" s="1">
        <f>SUM(MID(E1421,1,1),MID(E1421,2,1),MID(E1421,3,1),MID(E1421,4,1),MID(F1421,1,1),MID(F1421,2,1),MID(F1421,4,1),MID(F1421,5,1))</f>
        <v>31</v>
      </c>
      <c r="H1421" s="45">
        <f>IF(MOD(G1421,9)=0,9,MOD(G1421,9))</f>
        <v>4</v>
      </c>
      <c r="I1421" s="45" t="str">
        <f>IFERROR(MID("日月火水木金土",WEEKDAY(D1421),1),"")</f>
        <v>日</v>
      </c>
      <c r="J1421" s="304" t="s">
        <v>3364</v>
      </c>
      <c r="K1421" s="202" t="str">
        <f>VLOOKUP(F1421,石と花メイン,3,FALSE)</f>
        <v>◆青玉</v>
      </c>
      <c r="L1421" s="297" t="str">
        <f>VLOOKUP(F1421,石と花メイン,4,FALSE)</f>
        <v>茶【茶の木】</v>
      </c>
      <c r="M1421" s="393">
        <f>IF(OR(MONTH(F1421)&lt;7,AND(MONTH(F1421)=7,DAY(F1421)&lt;=25)),
MOD(SUM((E1421-1901)*365,259),260),
MOD(SUM((E1421-1900)*365,259),260))</f>
        <v>104</v>
      </c>
      <c r="N1421" s="390">
        <f>IF(AND(MONTH(F1421)=7,DAY(F1421)&gt;25),1,
ROUNDDOWN((SUM(VLOOKUP(MONTH(F1421),D暦変換用数値,2,FALSE),DAY(F1421))/28)+1,0))</f>
        <v>5</v>
      </c>
      <c r="O1421" s="205">
        <f>IF(AND(MONTH(F1421)=7,DAY(F1421)&gt;25),DAY(F1421)-25,
MOD((SUM(VLOOKUP(MONTH(F1421),D暦変換用数値,2,FALSE),DAY(F1421))),28)+1)</f>
        <v>15</v>
      </c>
      <c r="P1421" s="406">
        <f>IF(OR(MONTH(F1421)&lt;7,AND(MONTH(F1421)=7,DAY(F1421)&lt;=25)),
MOD(SUM((E1421-1901)*365,(N1421-1)*28,O1421,258),260),
MOD(SUM((E1421-1900)*365,(N1421-1)*28,O1421,258),260))</f>
        <v>230</v>
      </c>
      <c r="Q1421" s="375" t="str">
        <f>VLOOKUP(MOD(P1421,4),色,2,FALSE)</f>
        <v>白い</v>
      </c>
      <c r="R1421" s="293" t="str">
        <f>VLOOKUP(MOD(P1421,13),銀河の音,2,FALSE)</f>
        <v>太陽の</v>
      </c>
      <c r="S1421" s="386" t="str">
        <f>VLOOKUP(MOD(P1421,20),太陽の紋章,2,FALSE)</f>
        <v>犬</v>
      </c>
      <c r="T1421" s="93" t="s">
        <v>5727</v>
      </c>
    </row>
    <row r="1422" spans="1:20" ht="13.5" customHeight="1">
      <c r="A1422" s="50" t="str">
        <f>VLOOKUP(MOD(E1422,10),十干,2,FALSE)</f>
        <v>癸</v>
      </c>
      <c r="B1422" s="199" t="str">
        <f>VLOOKUP(MOD(E1422,12),十二支,3,FALSE)</f>
        <v xml:space="preserve">04 地 </v>
      </c>
      <c r="C1422" s="200" t="str">
        <f>VLOOKUP(F1422,星座,3,TRUE)</f>
        <v xml:space="preserve">11 木 </v>
      </c>
      <c r="D1422" s="531">
        <v>19698</v>
      </c>
      <c r="E1422" s="1">
        <f>IFERROR(YEAR(D1422),LEFT(D1422,4))</f>
        <v>1953</v>
      </c>
      <c r="F1422" s="1" t="str">
        <f>IF(ISTEXT(D1422),RIGHT(D1422,5),TEXT(D1422,"mm/dd"))</f>
        <v>12/05</v>
      </c>
      <c r="G1422" s="1">
        <f>SUM(MID(E1422,1,1),MID(E1422,2,1),MID(E1422,3,1),MID(E1422,4,1),MID(F1422,1,1),MID(F1422,2,1),MID(F1422,4,1),MID(F1422,5,1))</f>
        <v>26</v>
      </c>
      <c r="H1422" s="45">
        <f>IF(MOD(G1422,9)=0,9,MOD(G1422,9))</f>
        <v>8</v>
      </c>
      <c r="I1422" s="45" t="str">
        <f>IFERROR(MID("日月火水木金土",WEEKDAY(D1422),1),"")</f>
        <v>土</v>
      </c>
      <c r="J1422" s="304" t="s">
        <v>3365</v>
      </c>
      <c r="K1422" s="202" t="str">
        <f>VLOOKUP(F1422,石と花メイン,3,FALSE)</f>
        <v>■瑪瑙</v>
      </c>
      <c r="L1422" s="297" t="str">
        <f>VLOOKUP(F1422,石と花メイン,4,FALSE)</f>
        <v>ドラセナ【竜血樹】</v>
      </c>
      <c r="M1422" s="393">
        <f>IF(OR(MONTH(F1422)&lt;7,AND(MONTH(F1422)=7,DAY(F1422)&lt;=25)),
MOD(SUM((E1422-1901)*365,259),260),
MOD(SUM((E1422-1900)*365,259),260))</f>
        <v>104</v>
      </c>
      <c r="N1422" s="390">
        <f>IF(AND(MONTH(F1422)=7,DAY(F1422)&gt;25),1,
ROUNDDOWN((SUM(VLOOKUP(MONTH(F1422),D暦変換用数値,2,FALSE),DAY(F1422))/28)+1,0))</f>
        <v>5</v>
      </c>
      <c r="O1422" s="205">
        <f>IF(AND(MONTH(F1422)=7,DAY(F1422)&gt;25),DAY(F1422)-25,
MOD((SUM(VLOOKUP(MONTH(F1422),D暦変換用数値,2,FALSE),DAY(F1422))),28)+1)</f>
        <v>21</v>
      </c>
      <c r="P1422" s="406">
        <f>IF(OR(MONTH(F1422)&lt;7,AND(MONTH(F1422)=7,DAY(F1422)&lt;=25)),
MOD(SUM((E1422-1901)*365,(N1422-1)*28,O1422,258),260),
MOD(SUM((E1422-1900)*365,(N1422-1)*28,O1422,258),260))</f>
        <v>236</v>
      </c>
      <c r="Q1422" s="373" t="str">
        <f>VLOOKUP(MOD(P1422,4),色,2,FALSE)</f>
        <v>黄色い</v>
      </c>
      <c r="R1422" s="291" t="str">
        <f>VLOOKUP(MOD(P1422,13),銀河の音,2,FALSE)</f>
        <v>月の</v>
      </c>
      <c r="S1422" s="384" t="str">
        <f>VLOOKUP(MOD(P1422,20),太陽の紋章,2,FALSE)</f>
        <v>戦士</v>
      </c>
      <c r="T1422" s="98" t="s">
        <v>3736</v>
      </c>
    </row>
    <row r="1423" spans="1:20" ht="13.5" customHeight="1">
      <c r="A1423" s="50" t="str">
        <f>VLOOKUP(MOD(E1423,10),十干,2,FALSE)</f>
        <v>癸</v>
      </c>
      <c r="B1423" s="199" t="str">
        <f>VLOOKUP(MOD(E1423,12),十二支,3,FALSE)</f>
        <v xml:space="preserve">04 地 </v>
      </c>
      <c r="C1423" s="200" t="str">
        <f>VLOOKUP(F1423,星座,3,TRUE)</f>
        <v xml:space="preserve">11 木 </v>
      </c>
      <c r="D1423" s="531">
        <v>19702</v>
      </c>
      <c r="E1423" s="1">
        <f>IFERROR(YEAR(D1423),LEFT(D1423,4))</f>
        <v>1953</v>
      </c>
      <c r="F1423" s="1" t="str">
        <f>IF(ISTEXT(D1423),RIGHT(D1423,5),TEXT(D1423,"mm/dd"))</f>
        <v>12/09</v>
      </c>
      <c r="G1423" s="1">
        <f>SUM(MID(E1423,1,1),MID(E1423,2,1),MID(E1423,3,1),MID(E1423,4,1),MID(F1423,1,1),MID(F1423,2,1),MID(F1423,4,1),MID(F1423,5,1))</f>
        <v>30</v>
      </c>
      <c r="H1423" s="45">
        <f>IF(MOD(G1423,9)=0,9,MOD(G1423,9))</f>
        <v>3</v>
      </c>
      <c r="I1423" s="45" t="str">
        <f>IFERROR(MID("日月火水木金土",WEEKDAY(D1423),1),"")</f>
        <v>水</v>
      </c>
      <c r="J1423" s="304" t="s">
        <v>3366</v>
      </c>
      <c r="K1423" s="202" t="str">
        <f>VLOOKUP(F1423,石と花メイン,3,FALSE)</f>
        <v>◆青玉</v>
      </c>
      <c r="L1423" s="297" t="str">
        <f>VLOOKUP(F1423,石と花メイン,4,FALSE)</f>
        <v>月桂樹【ローリエ】</v>
      </c>
      <c r="M1423" s="393">
        <f>IF(OR(MONTH(F1423)&lt;7,AND(MONTH(F1423)=7,DAY(F1423)&lt;=25)),
MOD(SUM((E1423-1901)*365,259),260),
MOD(SUM((E1423-1900)*365,259),260))</f>
        <v>104</v>
      </c>
      <c r="N1423" s="390">
        <f>IF(AND(MONTH(F1423)=7,DAY(F1423)&gt;25),1,
ROUNDDOWN((SUM(VLOOKUP(MONTH(F1423),D暦変換用数値,2,FALSE),DAY(F1423))/28)+1,0))</f>
        <v>5</v>
      </c>
      <c r="O1423" s="205">
        <f>IF(AND(MONTH(F1423)=7,DAY(F1423)&gt;25),DAY(F1423)-25,
MOD((SUM(VLOOKUP(MONTH(F1423),D暦変換用数値,2,FALSE),DAY(F1423))),28)+1)</f>
        <v>25</v>
      </c>
      <c r="P1423" s="406">
        <f>IF(OR(MONTH(F1423)&lt;7,AND(MONTH(F1423)=7,DAY(F1423)&lt;=25)),
MOD(SUM((E1423-1901)*365,(N1423-1)*28,O1423,258),260),
MOD(SUM((E1423-1900)*365,(N1423-1)*28,O1423,258),260))</f>
        <v>240</v>
      </c>
      <c r="Q1423" s="373" t="str">
        <f>VLOOKUP(MOD(P1423,4),色,2,FALSE)</f>
        <v>黄色い</v>
      </c>
      <c r="R1423" s="291" t="str">
        <f>VLOOKUP(MOD(P1423,13),銀河の音,2,FALSE)</f>
        <v>律動の</v>
      </c>
      <c r="S1423" s="384" t="str">
        <f>VLOOKUP(MOD(P1423,20),太陽の紋章,2,FALSE)</f>
        <v>太陽</v>
      </c>
      <c r="T1423" s="97" t="s">
        <v>1073</v>
      </c>
    </row>
    <row r="1424" spans="1:20" ht="13.5" customHeight="1">
      <c r="A1424" s="50" t="str">
        <f>VLOOKUP(MOD(E1424,10),十干,2,FALSE)</f>
        <v>癸</v>
      </c>
      <c r="B1424" s="199" t="str">
        <f>VLOOKUP(MOD(E1424,12),十二支,3,FALSE)</f>
        <v xml:space="preserve">04 地 </v>
      </c>
      <c r="C1424" s="200" t="str">
        <f>VLOOKUP(F1424,星座,3,TRUE)</f>
        <v xml:space="preserve">11 木 </v>
      </c>
      <c r="D1424" s="535">
        <v>19704</v>
      </c>
      <c r="E1424" s="45">
        <f>IFERROR(YEAR(D1424),LEFT(D1424,4))</f>
        <v>1953</v>
      </c>
      <c r="F1424" s="45" t="str">
        <f>IF(ISTEXT(D1424),RIGHT(D1424,5),TEXT(D1424,"mm/dd"))</f>
        <v>12/11</v>
      </c>
      <c r="G1424" s="45">
        <f>SUM(MID(E1424,1,1),MID(E1424,2,1),MID(E1424,3,1),MID(E1424,4,1),MID(F1424,1,1),MID(F1424,2,1),MID(F1424,4,1),MID(F1424,5,1))</f>
        <v>23</v>
      </c>
      <c r="H1424" s="45">
        <f>IF(MOD(G1424,9)=0,9,MOD(G1424,9))</f>
        <v>5</v>
      </c>
      <c r="I1424" s="45" t="str">
        <f>IFERROR(MID("日月火水木金土",WEEKDAY(D1424),1),"")</f>
        <v>金</v>
      </c>
      <c r="J1424" s="305" t="s">
        <v>5569</v>
      </c>
      <c r="K1424" s="203" t="str">
        <f>VLOOKUP(F1424,石と花メイン,3,FALSE)</f>
        <v>◆翠玉</v>
      </c>
      <c r="L1424" s="298" t="str">
        <f>VLOOKUP(F1424,石と花メイン,4,FALSE)</f>
        <v>ホーリーバジル【神目箒】</v>
      </c>
      <c r="M1424" s="394">
        <f>IF(OR(MONTH(F1424)&lt;7,AND(MONTH(F1424)=7,DAY(F1424)&lt;=25)),
MOD(SUM((E1424-1901)*365,259),260),
MOD(SUM((E1424-1900)*365,259),260))</f>
        <v>104</v>
      </c>
      <c r="N1424" s="391">
        <f>IF(AND(MONTH(F1424)=7,DAY(F1424)&gt;25),1,
ROUNDDOWN((SUM(VLOOKUP(MONTH(F1424),D暦変換用数値,2,FALSE),DAY(F1424))/28)+1,0))</f>
        <v>5</v>
      </c>
      <c r="O1424" s="46">
        <f>IF(AND(MONTH(F1424)=7,DAY(F1424)&gt;25),DAY(F1424)-25,
MOD((SUM(VLOOKUP(MONTH(F1424),D暦変換用数値,2,FALSE),DAY(F1424))),28)+1)</f>
        <v>27</v>
      </c>
      <c r="P1424" s="407">
        <f>IF(OR(MONTH(F1424)&lt;7,AND(MONTH(F1424)=7,DAY(F1424)&lt;=25)),
MOD(SUM((E1424-1901)*365,(N1424-1)*28,O1424,258),260),
MOD(SUM((E1424-1900)*365,(N1424-1)*28,O1424,258),260))</f>
        <v>242</v>
      </c>
      <c r="Q1424" s="375" t="str">
        <f>VLOOKUP(MOD(P1424,4),色,2,FALSE)</f>
        <v>白い</v>
      </c>
      <c r="R1424" s="293" t="str">
        <f>VLOOKUP(MOD(P1424,13),銀河の音,2,FALSE)</f>
        <v>銀河の</v>
      </c>
      <c r="S1424" s="386" t="str">
        <f>VLOOKUP(MOD(P1424,20),太陽の紋章,2,FALSE)</f>
        <v>風</v>
      </c>
      <c r="T1424" s="96" t="s">
        <v>5571</v>
      </c>
    </row>
    <row r="1425" spans="1:20" ht="13.5" customHeight="1">
      <c r="A1425" s="50" t="str">
        <f>VLOOKUP(MOD(E1425,10),十干,2,FALSE)</f>
        <v>癸</v>
      </c>
      <c r="B1425" s="199" t="str">
        <f>VLOOKUP(MOD(E1425,12),十二支,3,FALSE)</f>
        <v xml:space="preserve">04 地 </v>
      </c>
      <c r="C1425" s="200" t="str">
        <f>VLOOKUP(F1425,星座,3,TRUE)</f>
        <v xml:space="preserve">11 木 </v>
      </c>
      <c r="D1425" s="531">
        <v>19706</v>
      </c>
      <c r="E1425" s="1">
        <f>IFERROR(YEAR(D1425),LEFT(D1425,4))</f>
        <v>1953</v>
      </c>
      <c r="F1425" s="1" t="str">
        <f>IF(ISTEXT(D1425),RIGHT(D1425,5),TEXT(D1425,"mm/dd"))</f>
        <v>12/13</v>
      </c>
      <c r="G1425" s="1">
        <f>SUM(MID(E1425,1,1),MID(E1425,2,1),MID(E1425,3,1),MID(E1425,4,1),MID(F1425,1,1),MID(F1425,2,1),MID(F1425,4,1),MID(F1425,5,1))</f>
        <v>25</v>
      </c>
      <c r="H1425" s="45">
        <f>IF(MOD(G1425,9)=0,9,MOD(G1425,9))</f>
        <v>7</v>
      </c>
      <c r="I1425" s="45" t="str">
        <f>IFERROR(MID("日月火水木金土",WEEKDAY(D1425),1),"")</f>
        <v>日</v>
      </c>
      <c r="J1425" s="304" t="s">
        <v>5625</v>
      </c>
      <c r="K1425" s="202" t="str">
        <f>VLOOKUP(F1425,石と花メイン,3,FALSE)</f>
        <v>◆風信子石</v>
      </c>
      <c r="L1425" s="297" t="str">
        <f>VLOOKUP(F1425,石と花メイン,4,FALSE)</f>
        <v>デンドロビウム【石斛】</v>
      </c>
      <c r="M1425" s="393">
        <f>IF(OR(MONTH(F1425)&lt;7,AND(MONTH(F1425)=7,DAY(F1425)&lt;=25)),
MOD(SUM((E1425-1901)*365,259),260),
MOD(SUM((E1425-1900)*365,259),260))</f>
        <v>104</v>
      </c>
      <c r="N1425" s="390">
        <f>IF(AND(MONTH(F1425)=7,DAY(F1425)&gt;25),1,
ROUNDDOWN((SUM(VLOOKUP(MONTH(F1425),D暦変換用数値,2,FALSE),DAY(F1425))/28)+1,0))</f>
        <v>6</v>
      </c>
      <c r="O1425" s="205">
        <f>IF(AND(MONTH(F1425)=7,DAY(F1425)&gt;25),DAY(F1425)-25,
MOD((SUM(VLOOKUP(MONTH(F1425),D暦変換用数値,2,FALSE),DAY(F1425))),28)+1)</f>
        <v>1</v>
      </c>
      <c r="P1425" s="406">
        <f>IF(OR(MONTH(F1425)&lt;7,AND(MONTH(F1425)=7,DAY(F1425)&lt;=25)),
MOD(SUM((E1425-1901)*365,(N1425-1)*28,O1425,258),260),
MOD(SUM((E1425-1900)*365,(N1425-1)*28,O1425,258),260))</f>
        <v>244</v>
      </c>
      <c r="Q1425" s="373" t="str">
        <f>VLOOKUP(MOD(P1425,4),色,2,FALSE)</f>
        <v>黄色い</v>
      </c>
      <c r="R1425" s="291" t="str">
        <f>VLOOKUP(MOD(P1425,13),銀河の音,2,FALSE)</f>
        <v>惑星の</v>
      </c>
      <c r="S1425" s="384" t="str">
        <f>VLOOKUP(MOD(P1425,20),太陽の紋章,2,FALSE)</f>
        <v>種</v>
      </c>
      <c r="T1425" s="99" t="s">
        <v>1035</v>
      </c>
    </row>
    <row r="1426" spans="1:20" ht="13.5" customHeight="1">
      <c r="A1426" s="50" t="str">
        <f>VLOOKUP(MOD(E1426,10),十干,2,FALSE)</f>
        <v>乙</v>
      </c>
      <c r="B1426" s="199" t="str">
        <f>VLOOKUP(MOD(E1426,12),十二支,3,FALSE)</f>
        <v xml:space="preserve">04 地 </v>
      </c>
      <c r="C1426" s="200" t="str">
        <f>VLOOKUP(F1426,星座,3,TRUE)</f>
        <v xml:space="preserve">11 木 </v>
      </c>
      <c r="D1426" s="531">
        <v>24075</v>
      </c>
      <c r="E1426" s="1">
        <f>IFERROR(YEAR(D1426),LEFT(D1426,4))</f>
        <v>1965</v>
      </c>
      <c r="F1426" s="1" t="str">
        <f>IF(ISTEXT(D1426),RIGHT(D1426,5),TEXT(D1426,"mm/dd"))</f>
        <v>11/29</v>
      </c>
      <c r="G1426" s="1">
        <f>SUM(MID(E1426,1,1),MID(E1426,2,1),MID(E1426,3,1),MID(E1426,4,1),MID(F1426,1,1),MID(F1426,2,1),MID(F1426,4,1),MID(F1426,5,1))</f>
        <v>34</v>
      </c>
      <c r="H1426" s="45">
        <f>IF(MOD(G1426,9)=0,9,MOD(G1426,9))</f>
        <v>7</v>
      </c>
      <c r="I1426" s="45" t="str">
        <f>IFERROR(MID("日月火水木金土",WEEKDAY(D1426),1),"")</f>
        <v>月</v>
      </c>
      <c r="J1426" s="304" t="s">
        <v>5626</v>
      </c>
      <c r="K1426" s="202" t="str">
        <f>VLOOKUP(F1426,石と花メイン,3,FALSE)</f>
        <v>◆青玉</v>
      </c>
      <c r="L1426" s="297" t="str">
        <f>VLOOKUP(F1426,石と花メイン,4,FALSE)</f>
        <v>茶【茶の木】</v>
      </c>
      <c r="M1426" s="393">
        <f>IF(OR(MONTH(F1426)&lt;7,AND(MONTH(F1426)=7,DAY(F1426)&lt;=25)),
MOD(SUM((E1426-1901)*365,259),260),
MOD(SUM((E1426-1900)*365,259),260))</f>
        <v>64</v>
      </c>
      <c r="N1426" s="390">
        <f>IF(AND(MONTH(F1426)=7,DAY(F1426)&gt;25),1,
ROUNDDOWN((SUM(VLOOKUP(MONTH(F1426),D暦変換用数値,2,FALSE),DAY(F1426))/28)+1,0))</f>
        <v>5</v>
      </c>
      <c r="O1426" s="205">
        <f>IF(AND(MONTH(F1426)=7,DAY(F1426)&gt;25),DAY(F1426)-25,
MOD((SUM(VLOOKUP(MONTH(F1426),D暦変換用数値,2,FALSE),DAY(F1426))),28)+1)</f>
        <v>15</v>
      </c>
      <c r="P1426" s="406">
        <f>IF(OR(MONTH(F1426)&lt;7,AND(MONTH(F1426)=7,DAY(F1426)&lt;=25)),
MOD(SUM((E1426-1901)*365,(N1426-1)*28,O1426,258),260),
MOD(SUM((E1426-1900)*365,(N1426-1)*28,O1426,258),260))</f>
        <v>190</v>
      </c>
      <c r="Q1426" s="375" t="str">
        <f>VLOOKUP(MOD(P1426,4),色,2,FALSE)</f>
        <v>白い</v>
      </c>
      <c r="R1426" s="293" t="str">
        <f>VLOOKUP(MOD(P1426,13),銀河の音,2,FALSE)</f>
        <v>銀河の</v>
      </c>
      <c r="S1426" s="386" t="str">
        <f>VLOOKUP(MOD(P1426,20),太陽の紋章,2,FALSE)</f>
        <v>犬</v>
      </c>
      <c r="T1426" s="97" t="s">
        <v>1116</v>
      </c>
    </row>
    <row r="1427" spans="1:20" ht="13.5" customHeight="1">
      <c r="A1427" s="50" t="str">
        <f>VLOOKUP(MOD(E1427,10),十干,2,FALSE)</f>
        <v>乙</v>
      </c>
      <c r="B1427" s="199" t="str">
        <f>VLOOKUP(MOD(E1427,12),十二支,3,FALSE)</f>
        <v xml:space="preserve">04 地 </v>
      </c>
      <c r="C1427" s="200" t="str">
        <f>VLOOKUP(F1427,星座,3,TRUE)</f>
        <v xml:space="preserve">11 木 </v>
      </c>
      <c r="D1427" s="531">
        <v>24076</v>
      </c>
      <c r="E1427" s="1">
        <f>IFERROR(YEAR(D1427),LEFT(D1427,4))</f>
        <v>1965</v>
      </c>
      <c r="F1427" s="1" t="str">
        <f>IF(ISTEXT(D1427),RIGHT(D1427,5),TEXT(D1427,"mm/dd"))</f>
        <v>11/30</v>
      </c>
      <c r="G1427" s="1">
        <f>SUM(MID(E1427,1,1),MID(E1427,2,1),MID(E1427,3,1),MID(E1427,4,1),MID(F1427,1,1),MID(F1427,2,1),MID(F1427,4,1),MID(F1427,5,1))</f>
        <v>26</v>
      </c>
      <c r="H1427" s="45">
        <f>IF(MOD(G1427,9)=0,9,MOD(G1427,9))</f>
        <v>8</v>
      </c>
      <c r="I1427" s="45" t="str">
        <f>IFERROR(MID("日月火水木金土",WEEKDAY(D1427),1),"")</f>
        <v>火</v>
      </c>
      <c r="J1427" s="304" t="s">
        <v>3588</v>
      </c>
      <c r="K1427" s="202" t="str">
        <f>VLOOKUP(F1427,石と花メイン,3,FALSE)</f>
        <v>◇金剛石</v>
      </c>
      <c r="L1427" s="297" t="str">
        <f>VLOOKUP(F1427,石と花メイン,4,FALSE)</f>
        <v>敦盛草</v>
      </c>
      <c r="M1427" s="393">
        <f>IF(OR(MONTH(F1427)&lt;7,AND(MONTH(F1427)=7,DAY(F1427)&lt;=25)),
MOD(SUM((E1427-1901)*365,259),260),
MOD(SUM((E1427-1900)*365,259),260))</f>
        <v>64</v>
      </c>
      <c r="N1427" s="390">
        <f>IF(AND(MONTH(F1427)=7,DAY(F1427)&gt;25),1,
ROUNDDOWN((SUM(VLOOKUP(MONTH(F1427),D暦変換用数値,2,FALSE),DAY(F1427))/28)+1,0))</f>
        <v>5</v>
      </c>
      <c r="O1427" s="205">
        <f>IF(AND(MONTH(F1427)=7,DAY(F1427)&gt;25),DAY(F1427)-25,
MOD((SUM(VLOOKUP(MONTH(F1427),D暦変換用数値,2,FALSE),DAY(F1427))),28)+1)</f>
        <v>16</v>
      </c>
      <c r="P1427" s="406">
        <f>IF(OR(MONTH(F1427)&lt;7,AND(MONTH(F1427)=7,DAY(F1427)&lt;=25)),
MOD(SUM((E1427-1901)*365,(N1427-1)*28,O1427,258),260),
MOD(SUM((E1427-1900)*365,(N1427-1)*28,O1427,258),260))</f>
        <v>191</v>
      </c>
      <c r="Q1427" s="374" t="str">
        <f>VLOOKUP(MOD(P1427,4),色,2,FALSE)</f>
        <v>青い</v>
      </c>
      <c r="R1427" s="292" t="str">
        <f>VLOOKUP(MOD(P1427,13),銀河の音,2,FALSE)</f>
        <v>太陽の</v>
      </c>
      <c r="S1427" s="385" t="str">
        <f>VLOOKUP(MOD(P1427,20),太陽の紋章,2,FALSE)</f>
        <v>猿</v>
      </c>
      <c r="T1427" s="106" t="s">
        <v>3263</v>
      </c>
    </row>
    <row r="1428" spans="1:20" ht="13.5" customHeight="1">
      <c r="A1428" s="76" t="str">
        <f>VLOOKUP(MOD(E1428,10),十干,2,FALSE)</f>
        <v>乙</v>
      </c>
      <c r="B1428" s="199" t="str">
        <f>VLOOKUP(MOD(E1428,12),十二支,3,FALSE)</f>
        <v xml:space="preserve">04 地 </v>
      </c>
      <c r="C1428" s="200" t="str">
        <f>VLOOKUP(F1428,星座,3,TRUE)</f>
        <v xml:space="preserve">11 木 </v>
      </c>
      <c r="D1428" s="534">
        <v>24077</v>
      </c>
      <c r="E1428" s="116">
        <f>IFERROR(YEAR(D1428),LEFT(D1428,4))</f>
        <v>1965</v>
      </c>
      <c r="F1428" s="116" t="str">
        <f>IF(ISTEXT(D1428),RIGHT(D1428,5),TEXT(D1428,"mm/dd"))</f>
        <v>12/01</v>
      </c>
      <c r="G1428" s="116">
        <f>SUM(MID(E1428,1,1),MID(E1428,2,1),MID(E1428,3,1),MID(E1428,4,1),MID(F1428,1,1),MID(F1428,2,1),MID(F1428,4,1),MID(F1428,5,1))</f>
        <v>25</v>
      </c>
      <c r="H1428" s="116">
        <f>IF(MOD(G1428,9)=0,9,MOD(G1428,9))</f>
        <v>7</v>
      </c>
      <c r="I1428" s="116" t="str">
        <f>IFERROR(MID("日月火水木金土",WEEKDAY(D1428),1),"")</f>
        <v>水</v>
      </c>
      <c r="J1428" s="306" t="s">
        <v>6930</v>
      </c>
      <c r="K1428" s="203" t="str">
        <f>VLOOKUP(F1428,石と花メイン,3,FALSE)</f>
        <v>●土耳古石</v>
      </c>
      <c r="L1428" s="299" t="str">
        <f>VLOOKUP(F1428,石と花メイン,4,FALSE)</f>
        <v>蓬菊【タンジー】</v>
      </c>
      <c r="M1428" s="395">
        <f>IF(OR(MONTH(F1428)&lt;7,AND(MONTH(F1428)=7,DAY(F1428)&lt;=25)),
MOD(SUM((E1428-1901)*365,259),260),
MOD(SUM((E1428-1900)*365,259),260))</f>
        <v>64</v>
      </c>
      <c r="N1428" s="121">
        <f>IF(AND(MONTH(F1428)=7,DAY(F1428)&gt;25),1,
ROUNDDOWN((SUM(VLOOKUP(MONTH(F1428),D暦変換用数値,2,FALSE),DAY(F1428))/28)+1,0))</f>
        <v>5</v>
      </c>
      <c r="O1428" s="117">
        <f>IF(AND(MONTH(F1428)=7,DAY(F1428)&gt;25),DAY(F1428)-25,
MOD((SUM(VLOOKUP(MONTH(F1428),D暦変換用数値,2,FALSE),DAY(F1428))),28)+1)</f>
        <v>17</v>
      </c>
      <c r="P1428" s="408">
        <f>IF(OR(MONTH(F1428)&lt;7,AND(MONTH(F1428)=7,DAY(F1428)&lt;=25)),
MOD(SUM((E1428-1901)*365,(N1428-1)*28,O1428,258),260),
MOD(SUM((E1428-1900)*365,(N1428-1)*28,O1428,258),260))</f>
        <v>192</v>
      </c>
      <c r="Q1428" s="373" t="str">
        <f>VLOOKUP(MOD(P1428,4),色,2,FALSE)</f>
        <v>黄色い</v>
      </c>
      <c r="R1428" s="291" t="str">
        <f>VLOOKUP(MOD(P1428,13),銀河の音,2,FALSE)</f>
        <v>惑星の</v>
      </c>
      <c r="S1428" s="384" t="str">
        <f>VLOOKUP(MOD(P1428,20),太陽の紋章,2,FALSE)</f>
        <v>人</v>
      </c>
      <c r="T1428" s="119" t="s">
        <v>6928</v>
      </c>
    </row>
    <row r="1429" spans="1:20" ht="13.5" customHeight="1">
      <c r="A1429" s="50" t="str">
        <f>VLOOKUP(MOD(E1429,10),十干,2,FALSE)</f>
        <v>乙</v>
      </c>
      <c r="B1429" s="199" t="str">
        <f>VLOOKUP(MOD(E1429,12),十二支,3,FALSE)</f>
        <v xml:space="preserve">04 地 </v>
      </c>
      <c r="C1429" s="200" t="str">
        <f>VLOOKUP(F1429,星座,3,TRUE)</f>
        <v xml:space="preserve">11 木 </v>
      </c>
      <c r="D1429" s="531">
        <v>24082</v>
      </c>
      <c r="E1429" s="1">
        <f>IFERROR(YEAR(D1429),LEFT(D1429,4))</f>
        <v>1965</v>
      </c>
      <c r="F1429" s="1" t="str">
        <f>IF(ISTEXT(D1429),RIGHT(D1429,5),TEXT(D1429,"mm/dd"))</f>
        <v>12/06</v>
      </c>
      <c r="G1429" s="1">
        <f>SUM(MID(E1429,1,1),MID(E1429,2,1),MID(E1429,3,1),MID(E1429,4,1),MID(F1429,1,1),MID(F1429,2,1),MID(F1429,4,1),MID(F1429,5,1))</f>
        <v>30</v>
      </c>
      <c r="H1429" s="45">
        <f>IF(MOD(G1429,9)=0,9,MOD(G1429,9))</f>
        <v>3</v>
      </c>
      <c r="I1429" s="45" t="str">
        <f>IFERROR(MID("日月火水木金土",WEEKDAY(D1429),1),"")</f>
        <v>月</v>
      </c>
      <c r="J1429" s="304" t="s">
        <v>5627</v>
      </c>
      <c r="K1429" s="202" t="str">
        <f>VLOOKUP(F1429,石と花メイン,3,FALSE)</f>
        <v>○真珠</v>
      </c>
      <c r="L1429" s="297" t="str">
        <f>VLOOKUP(F1429,石と花メイン,4,FALSE)</f>
        <v>ユーチャリス【擬宝珠水仙】</v>
      </c>
      <c r="M1429" s="393">
        <f>IF(OR(MONTH(F1429)&lt;7,AND(MONTH(F1429)=7,DAY(F1429)&lt;=25)),
MOD(SUM((E1429-1901)*365,259),260),
MOD(SUM((E1429-1900)*365,259),260))</f>
        <v>64</v>
      </c>
      <c r="N1429" s="390">
        <f>IF(AND(MONTH(F1429)=7,DAY(F1429)&gt;25),1,
ROUNDDOWN((SUM(VLOOKUP(MONTH(F1429),D暦変換用数値,2,FALSE),DAY(F1429))/28)+1,0))</f>
        <v>5</v>
      </c>
      <c r="O1429" s="205">
        <f>IF(AND(MONTH(F1429)=7,DAY(F1429)&gt;25),DAY(F1429)-25,
MOD((SUM(VLOOKUP(MONTH(F1429),D暦変換用数値,2,FALSE),DAY(F1429))),28)+1)</f>
        <v>22</v>
      </c>
      <c r="P1429" s="406">
        <f>IF(OR(MONTH(F1429)&lt;7,AND(MONTH(F1429)=7,DAY(F1429)&lt;=25)),
MOD(SUM((E1429-1901)*365,(N1429-1)*28,O1429,258),260),
MOD(SUM((E1429-1900)*365,(N1429-1)*28,O1429,258),260))</f>
        <v>197</v>
      </c>
      <c r="Q1429" s="372" t="str">
        <f>VLOOKUP(MOD(P1429,4),色,2,FALSE)</f>
        <v>赤い</v>
      </c>
      <c r="R1429" s="290" t="str">
        <f>VLOOKUP(MOD(P1429,13),銀河の音,2,FALSE)</f>
        <v>月の</v>
      </c>
      <c r="S1429" s="383" t="str">
        <f>VLOOKUP(MOD(P1429,20),太陽の紋章,2,FALSE)</f>
        <v>地球</v>
      </c>
      <c r="T1429" s="99" t="s">
        <v>8926</v>
      </c>
    </row>
    <row r="1430" spans="1:20" ht="13.5" customHeight="1">
      <c r="A1430" s="50" t="str">
        <f>VLOOKUP(MOD(E1430,10),十干,2,FALSE)</f>
        <v>乙</v>
      </c>
      <c r="B1430" s="199" t="str">
        <f>VLOOKUP(MOD(E1430,12),十二支,3,FALSE)</f>
        <v xml:space="preserve">04 地 </v>
      </c>
      <c r="C1430" s="200" t="str">
        <f>VLOOKUP(F1430,星座,3,TRUE)</f>
        <v xml:space="preserve">11 木 </v>
      </c>
      <c r="D1430" s="531">
        <v>24097</v>
      </c>
      <c r="E1430" s="1">
        <f>IFERROR(YEAR(D1430),LEFT(D1430,4))</f>
        <v>1965</v>
      </c>
      <c r="F1430" s="1" t="str">
        <f>IF(ISTEXT(D1430),RIGHT(D1430,5),TEXT(D1430,"mm/dd"))</f>
        <v>12/21</v>
      </c>
      <c r="G1430" s="1">
        <f>SUM(MID(E1430,1,1),MID(E1430,2,1),MID(E1430,3,1),MID(E1430,4,1),MID(F1430,1,1),MID(F1430,2,1),MID(F1430,4,1),MID(F1430,5,1))</f>
        <v>27</v>
      </c>
      <c r="H1430" s="45">
        <f>IF(MOD(G1430,9)=0,9,MOD(G1430,9))</f>
        <v>9</v>
      </c>
      <c r="I1430" s="45" t="str">
        <f>IFERROR(MID("日月火水木金土",WEEKDAY(D1430),1),"")</f>
        <v>火</v>
      </c>
      <c r="J1430" s="304" t="s">
        <v>5628</v>
      </c>
      <c r="K1430" s="202" t="str">
        <f>VLOOKUP(F1430,石と花メイン,3,FALSE)</f>
        <v>◆藍玉</v>
      </c>
      <c r="L1430" s="297" t="str">
        <f>VLOOKUP(F1430,石と花メイン,4,FALSE)</f>
        <v>プロテア</v>
      </c>
      <c r="M1430" s="393">
        <f>IF(OR(MONTH(F1430)&lt;7,AND(MONTH(F1430)=7,DAY(F1430)&lt;=25)),
MOD(SUM((E1430-1901)*365,259),260),
MOD(SUM((E1430-1900)*365,259),260))</f>
        <v>64</v>
      </c>
      <c r="N1430" s="390">
        <f>IF(AND(MONTH(F1430)=7,DAY(F1430)&gt;25),1,
ROUNDDOWN((SUM(VLOOKUP(MONTH(F1430),D暦変換用数値,2,FALSE),DAY(F1430))/28)+1,0))</f>
        <v>6</v>
      </c>
      <c r="O1430" s="205">
        <f>IF(AND(MONTH(F1430)=7,DAY(F1430)&gt;25),DAY(F1430)-25,
MOD((SUM(VLOOKUP(MONTH(F1430),D暦変換用数値,2,FALSE),DAY(F1430))),28)+1)</f>
        <v>9</v>
      </c>
      <c r="P1430" s="406">
        <f>IF(OR(MONTH(F1430)&lt;7,AND(MONTH(F1430)=7,DAY(F1430)&lt;=25)),
MOD(SUM((E1430-1901)*365,(N1430-1)*28,O1430,258),260),
MOD(SUM((E1430-1900)*365,(N1430-1)*28,O1430,258),260))</f>
        <v>212</v>
      </c>
      <c r="Q1430" s="373" t="str">
        <f>VLOOKUP(MOD(P1430,4),色,2,FALSE)</f>
        <v>黄色い</v>
      </c>
      <c r="R1430" s="291" t="str">
        <f>VLOOKUP(MOD(P1430,13),銀河の音,2,FALSE)</f>
        <v>自己存在の</v>
      </c>
      <c r="S1430" s="384" t="str">
        <f>VLOOKUP(MOD(P1430,20),太陽の紋章,2,FALSE)</f>
        <v>人</v>
      </c>
      <c r="T1430" s="111" t="s">
        <v>2995</v>
      </c>
    </row>
    <row r="1431" spans="1:20" ht="13.5" customHeight="1">
      <c r="A1431" s="50" t="str">
        <f>VLOOKUP(MOD(E1431,10),十干,2,FALSE)</f>
        <v>丁</v>
      </c>
      <c r="B1431" s="199" t="str">
        <f>VLOOKUP(MOD(E1431,12),十二支,3,FALSE)</f>
        <v xml:space="preserve">04 地 </v>
      </c>
      <c r="C1431" s="200" t="str">
        <f>VLOOKUP(F1431,星座,3,TRUE)</f>
        <v xml:space="preserve">11 木 </v>
      </c>
      <c r="D1431" s="531">
        <v>28453</v>
      </c>
      <c r="E1431" s="1">
        <f>IFERROR(YEAR(D1431),LEFT(D1431,4))</f>
        <v>1977</v>
      </c>
      <c r="F1431" s="1" t="str">
        <f>IF(ISTEXT(D1431),RIGHT(D1431,5),TEXT(D1431,"mm/dd"))</f>
        <v>11/24</v>
      </c>
      <c r="G1431" s="1">
        <f>SUM(MID(E1431,1,1),MID(E1431,2,1),MID(E1431,3,1),MID(E1431,4,1),MID(F1431,1,1),MID(F1431,2,1),MID(F1431,4,1),MID(F1431,5,1))</f>
        <v>32</v>
      </c>
      <c r="H1431" s="45">
        <f>IF(MOD(G1431,9)=0,9,MOD(G1431,9))</f>
        <v>5</v>
      </c>
      <c r="I1431" s="45" t="str">
        <f>IFERROR(MID("日月火水木金土",WEEKDAY(D1431),1),"")</f>
        <v>木</v>
      </c>
      <c r="J1431" s="304" t="s">
        <v>5629</v>
      </c>
      <c r="K1431" s="202" t="str">
        <f>VLOOKUP(F1431,石と花メイン,3,FALSE)</f>
        <v>○真珠</v>
      </c>
      <c r="L1431" s="297" t="str">
        <f>VLOOKUP(F1431,石と花メイン,4,FALSE)</f>
        <v>莢迷</v>
      </c>
      <c r="M1431" s="393">
        <f>IF(OR(MONTH(F1431)&lt;7,AND(MONTH(F1431)=7,DAY(F1431)&lt;=25)),
MOD(SUM((E1431-1901)*365,259),260),
MOD(SUM((E1431-1900)*365,259),260))</f>
        <v>24</v>
      </c>
      <c r="N1431" s="390">
        <f>IF(AND(MONTH(F1431)=7,DAY(F1431)&gt;25),1,
ROUNDDOWN((SUM(VLOOKUP(MONTH(F1431),D暦変換用数値,2,FALSE),DAY(F1431))/28)+1,0))</f>
        <v>5</v>
      </c>
      <c r="O1431" s="205">
        <f>IF(AND(MONTH(F1431)=7,DAY(F1431)&gt;25),DAY(F1431)-25,
MOD((SUM(VLOOKUP(MONTH(F1431),D暦変換用数値,2,FALSE),DAY(F1431))),28)+1)</f>
        <v>10</v>
      </c>
      <c r="P1431" s="406">
        <f>IF(OR(MONTH(F1431)&lt;7,AND(MONTH(F1431)=7,DAY(F1431)&lt;=25)),
MOD(SUM((E1431-1901)*365,(N1431-1)*28,O1431,258),260),
MOD(SUM((E1431-1900)*365,(N1431-1)*28,O1431,258),260))</f>
        <v>145</v>
      </c>
      <c r="Q1431" s="372" t="str">
        <f>VLOOKUP(MOD(P1431,4),色,2,FALSE)</f>
        <v>赤い</v>
      </c>
      <c r="R1431" s="290" t="str">
        <f>VLOOKUP(MOD(P1431,13),銀河の音,2,FALSE)</f>
        <v>月の</v>
      </c>
      <c r="S1431" s="383" t="str">
        <f>VLOOKUP(MOD(P1431,20),太陽の紋章,2,FALSE)</f>
        <v>蛇</v>
      </c>
      <c r="T1431" s="93" t="s">
        <v>1036</v>
      </c>
    </row>
    <row r="1432" spans="1:20" ht="13.5" customHeight="1">
      <c r="A1432" s="50" t="str">
        <f>VLOOKUP(MOD(E1432,10),十干,2,FALSE)</f>
        <v>丁</v>
      </c>
      <c r="B1432" s="199" t="str">
        <f>VLOOKUP(MOD(E1432,12),十二支,3,FALSE)</f>
        <v xml:space="preserve">04 地 </v>
      </c>
      <c r="C1432" s="200" t="str">
        <f>VLOOKUP(F1432,星座,3,TRUE)</f>
        <v xml:space="preserve">11 木 </v>
      </c>
      <c r="D1432" s="531">
        <v>28465</v>
      </c>
      <c r="E1432" s="1">
        <f>IFERROR(YEAR(D1432),LEFT(D1432,4))</f>
        <v>1977</v>
      </c>
      <c r="F1432" s="1" t="str">
        <f>IF(ISTEXT(D1432),RIGHT(D1432,5),TEXT(D1432,"mm/dd"))</f>
        <v>12/06</v>
      </c>
      <c r="G1432" s="1">
        <f>SUM(MID(E1432,1,1),MID(E1432,2,1),MID(E1432,3,1),MID(E1432,4,1),MID(F1432,1,1),MID(F1432,2,1),MID(F1432,4,1),MID(F1432,5,1))</f>
        <v>33</v>
      </c>
      <c r="H1432" s="45">
        <f>IF(MOD(G1432,9)=0,9,MOD(G1432,9))</f>
        <v>6</v>
      </c>
      <c r="I1432" s="45" t="str">
        <f>IFERROR(MID("日月火水木金土",WEEKDAY(D1432),1),"")</f>
        <v>火</v>
      </c>
      <c r="J1432" s="304" t="s">
        <v>5630</v>
      </c>
      <c r="K1432" s="202" t="str">
        <f>VLOOKUP(F1432,石と花メイン,3,FALSE)</f>
        <v>○真珠</v>
      </c>
      <c r="L1432" s="297" t="str">
        <f>VLOOKUP(F1432,石と花メイン,4,FALSE)</f>
        <v>ユーチャリス【擬宝珠水仙】</v>
      </c>
      <c r="M1432" s="393">
        <f>IF(OR(MONTH(F1432)&lt;7,AND(MONTH(F1432)=7,DAY(F1432)&lt;=25)),
MOD(SUM((E1432-1901)*365,259),260),
MOD(SUM((E1432-1900)*365,259),260))</f>
        <v>24</v>
      </c>
      <c r="N1432" s="390">
        <f>IF(AND(MONTH(F1432)=7,DAY(F1432)&gt;25),1,
ROUNDDOWN((SUM(VLOOKUP(MONTH(F1432),D暦変換用数値,2,FALSE),DAY(F1432))/28)+1,0))</f>
        <v>5</v>
      </c>
      <c r="O1432" s="205">
        <f>IF(AND(MONTH(F1432)=7,DAY(F1432)&gt;25),DAY(F1432)-25,
MOD((SUM(VLOOKUP(MONTH(F1432),D暦変換用数値,2,FALSE),DAY(F1432))),28)+1)</f>
        <v>22</v>
      </c>
      <c r="P1432" s="406">
        <f>IF(OR(MONTH(F1432)&lt;7,AND(MONTH(F1432)=7,DAY(F1432)&lt;=25)),
MOD(SUM((E1432-1901)*365,(N1432-1)*28,O1432,258),260),
MOD(SUM((E1432-1900)*365,(N1432-1)*28,O1432,258),260))</f>
        <v>157</v>
      </c>
      <c r="Q1432" s="372" t="str">
        <f>VLOOKUP(MOD(P1432,4),色,2,FALSE)</f>
        <v>赤い</v>
      </c>
      <c r="R1432" s="290" t="str">
        <f>VLOOKUP(MOD(P1432,13),銀河の音,2,FALSE)</f>
        <v>磁気の</v>
      </c>
      <c r="S1432" s="383" t="str">
        <f>VLOOKUP(MOD(P1432,20),太陽の紋章,2,FALSE)</f>
        <v>地球</v>
      </c>
      <c r="T1432" s="97" t="s">
        <v>1037</v>
      </c>
    </row>
    <row r="1433" spans="1:20" ht="13.5" customHeight="1">
      <c r="A1433" s="50" t="str">
        <f>VLOOKUP(MOD(E1433,10),十干,2,FALSE)</f>
        <v>丁</v>
      </c>
      <c r="B1433" s="199" t="str">
        <f>VLOOKUP(MOD(E1433,12),十二支,3,FALSE)</f>
        <v xml:space="preserve">04 地 </v>
      </c>
      <c r="C1433" s="200" t="str">
        <f>VLOOKUP(F1433,星座,3,TRUE)</f>
        <v xml:space="preserve">11 木 </v>
      </c>
      <c r="D1433" s="531">
        <v>28473</v>
      </c>
      <c r="E1433" s="1">
        <f>IFERROR(YEAR(D1433),LEFT(D1433,4))</f>
        <v>1977</v>
      </c>
      <c r="F1433" s="1" t="str">
        <f>IF(ISTEXT(D1433),RIGHT(D1433,5),TEXT(D1433,"mm/dd"))</f>
        <v>12/14</v>
      </c>
      <c r="G1433" s="1">
        <f>SUM(MID(E1433,1,1),MID(E1433,2,1),MID(E1433,3,1),MID(E1433,4,1),MID(F1433,1,1),MID(F1433,2,1),MID(F1433,4,1),MID(F1433,5,1))</f>
        <v>32</v>
      </c>
      <c r="H1433" s="45">
        <f>IF(MOD(G1433,9)=0,9,MOD(G1433,9))</f>
        <v>5</v>
      </c>
      <c r="I1433" s="45" t="str">
        <f>IFERROR(MID("日月火水木金土",WEEKDAY(D1433),1),"")</f>
        <v>水</v>
      </c>
      <c r="J1433" s="304" t="s">
        <v>5631</v>
      </c>
      <c r="K1433" s="202" t="str">
        <f>VLOOKUP(F1433,石と花メイン,3,FALSE)</f>
        <v>◆黄玉</v>
      </c>
      <c r="L1433" s="297" t="str">
        <f>VLOOKUP(F1433,石と花メイン,4,FALSE)</f>
        <v>蔓梅擬【蔓擬】</v>
      </c>
      <c r="M1433" s="393">
        <f>IF(OR(MONTH(F1433)&lt;7,AND(MONTH(F1433)=7,DAY(F1433)&lt;=25)),
MOD(SUM((E1433-1901)*365,259),260),
MOD(SUM((E1433-1900)*365,259),260))</f>
        <v>24</v>
      </c>
      <c r="N1433" s="390">
        <f>IF(AND(MONTH(F1433)=7,DAY(F1433)&gt;25),1,
ROUNDDOWN((SUM(VLOOKUP(MONTH(F1433),D暦変換用数値,2,FALSE),DAY(F1433))/28)+1,0))</f>
        <v>6</v>
      </c>
      <c r="O1433" s="205">
        <f>IF(AND(MONTH(F1433)=7,DAY(F1433)&gt;25),DAY(F1433)-25,
MOD((SUM(VLOOKUP(MONTH(F1433),D暦変換用数値,2,FALSE),DAY(F1433))),28)+1)</f>
        <v>2</v>
      </c>
      <c r="P1433" s="406">
        <f>IF(OR(MONTH(F1433)&lt;7,AND(MONTH(F1433)=7,DAY(F1433)&lt;=25)),
MOD(SUM((E1433-1901)*365,(N1433-1)*28,O1433,258),260),
MOD(SUM((E1433-1900)*365,(N1433-1)*28,O1433,258),260))</f>
        <v>165</v>
      </c>
      <c r="Q1433" s="372" t="str">
        <f>VLOOKUP(MOD(P1433,4),色,2,FALSE)</f>
        <v>赤い</v>
      </c>
      <c r="R1433" s="290" t="str">
        <f>VLOOKUP(MOD(P1433,13),銀河の音,2,FALSE)</f>
        <v>太陽の</v>
      </c>
      <c r="S1433" s="383" t="str">
        <f>VLOOKUP(MOD(P1433,20),太陽の紋章,2,FALSE)</f>
        <v>蛇</v>
      </c>
      <c r="T1433" s="98"/>
    </row>
    <row r="1434" spans="1:20" ht="13.5" customHeight="1">
      <c r="A1434" s="50" t="str">
        <f>VLOOKUP(MOD(E1434,10),十干,2,FALSE)</f>
        <v>丁</v>
      </c>
      <c r="B1434" s="199" t="str">
        <f>VLOOKUP(MOD(E1434,12),十二支,3,FALSE)</f>
        <v xml:space="preserve">04 地 </v>
      </c>
      <c r="C1434" s="200" t="str">
        <f>VLOOKUP(F1434,星座,3,TRUE)</f>
        <v xml:space="preserve">11 木 </v>
      </c>
      <c r="D1434" s="531">
        <v>28478</v>
      </c>
      <c r="E1434" s="1">
        <f>IFERROR(YEAR(D1434),LEFT(D1434,4))</f>
        <v>1977</v>
      </c>
      <c r="F1434" s="1" t="str">
        <f>IF(ISTEXT(D1434),RIGHT(D1434,5),TEXT(D1434,"mm/dd"))</f>
        <v>12/19</v>
      </c>
      <c r="G1434" s="1">
        <f>SUM(MID(E1434,1,1),MID(E1434,2,1),MID(E1434,3,1),MID(E1434,4,1),MID(F1434,1,1),MID(F1434,2,1),MID(F1434,4,1),MID(F1434,5,1))</f>
        <v>37</v>
      </c>
      <c r="H1434" s="45">
        <f>IF(MOD(G1434,9)=0,9,MOD(G1434,9))</f>
        <v>1</v>
      </c>
      <c r="I1434" s="45" t="str">
        <f>IFERROR(MID("日月火水木金土",WEEKDAY(D1434),1),"")</f>
        <v>月</v>
      </c>
      <c r="J1434" s="304" t="s">
        <v>5632</v>
      </c>
      <c r="K1434" s="202" t="str">
        <f>VLOOKUP(F1434,石と花メイン,3,FALSE)</f>
        <v>●瑠璃</v>
      </c>
      <c r="L1434" s="297" t="str">
        <f>VLOOKUP(F1434,石と花メイン,4,FALSE)</f>
        <v>霞草【群撫子】</v>
      </c>
      <c r="M1434" s="393">
        <f>IF(OR(MONTH(F1434)&lt;7,AND(MONTH(F1434)=7,DAY(F1434)&lt;=25)),
MOD(SUM((E1434-1901)*365,259),260),
MOD(SUM((E1434-1900)*365,259),260))</f>
        <v>24</v>
      </c>
      <c r="N1434" s="390">
        <f>IF(AND(MONTH(F1434)=7,DAY(F1434)&gt;25),1,
ROUNDDOWN((SUM(VLOOKUP(MONTH(F1434),D暦変換用数値,2,FALSE),DAY(F1434))/28)+1,0))</f>
        <v>6</v>
      </c>
      <c r="O1434" s="205">
        <f>IF(AND(MONTH(F1434)=7,DAY(F1434)&gt;25),DAY(F1434)-25,
MOD((SUM(VLOOKUP(MONTH(F1434),D暦変換用数値,2,FALSE),DAY(F1434))),28)+1)</f>
        <v>7</v>
      </c>
      <c r="P1434" s="406">
        <f>IF(OR(MONTH(F1434)&lt;7,AND(MONTH(F1434)=7,DAY(F1434)&lt;=25)),
MOD(SUM((E1434-1901)*365,(N1434-1)*28,O1434,258),260),
MOD(SUM((E1434-1900)*365,(N1434-1)*28,O1434,258),260))</f>
        <v>170</v>
      </c>
      <c r="Q1434" s="375" t="str">
        <f>VLOOKUP(MOD(P1434,4),色,2,FALSE)</f>
        <v>白い</v>
      </c>
      <c r="R1434" s="293" t="str">
        <f>VLOOKUP(MOD(P1434,13),銀河の音,2,FALSE)</f>
        <v>磁気の</v>
      </c>
      <c r="S1434" s="386" t="str">
        <f>VLOOKUP(MOD(P1434,20),太陽の紋章,2,FALSE)</f>
        <v>犬</v>
      </c>
      <c r="T1434" s="98" t="s">
        <v>3736</v>
      </c>
    </row>
    <row r="1435" spans="1:20" ht="13.5" customHeight="1">
      <c r="A1435" s="282" t="str">
        <f>VLOOKUP(MOD(E1435,10),十干,2,FALSE)</f>
        <v>辛</v>
      </c>
      <c r="B1435" s="283" t="str">
        <f>VLOOKUP(MOD(E1435,12),十二支,3,FALSE)</f>
        <v xml:space="preserve">04 地 </v>
      </c>
      <c r="C1435" s="284" t="str">
        <f>VLOOKUP(F1435,星座,3,TRUE)</f>
        <v xml:space="preserve">11 木 </v>
      </c>
      <c r="D1435" s="533">
        <v>37224</v>
      </c>
      <c r="E1435" s="83">
        <f>IFERROR(YEAR(D1435),LEFT(D1435,4))</f>
        <v>2001</v>
      </c>
      <c r="F1435" s="83" t="str">
        <f>IF(ISTEXT(D1435),RIGHT(D1435,5),TEXT(D1435,"mm/dd"))</f>
        <v>11/29</v>
      </c>
      <c r="G1435" s="83">
        <f>SUM(MID(E1435,1,1),MID(E1435,2,1),MID(E1435,3,1),MID(E1435,4,1),MID(F1435,1,1),MID(F1435,2,1),MID(F1435,4,1),MID(F1435,5,1))</f>
        <v>16</v>
      </c>
      <c r="H1435" s="83">
        <f>IF(MOD(G1435,9)=0,9,MOD(G1435,9))</f>
        <v>7</v>
      </c>
      <c r="I1435" s="83" t="str">
        <f>IFERROR(MID("日月火水木金土",WEEKDAY(D1435),1),"")</f>
        <v>木</v>
      </c>
      <c r="J1435" s="303" t="s">
        <v>5675</v>
      </c>
      <c r="K1435" s="87" t="str">
        <f>VLOOKUP(F1435,石と花メイン,3,FALSE)</f>
        <v>◆青玉</v>
      </c>
      <c r="L1435" s="296" t="str">
        <f>VLOOKUP(F1435,石と花メイン,4,FALSE)</f>
        <v>茶【茶の木】</v>
      </c>
      <c r="M1435" s="392">
        <f>IF(OR(MONTH(F1435)&lt;7,AND(MONTH(F1435)=7,DAY(F1435)&lt;=25)),
MOD(SUM((E1435-1901)*365,259),260),
MOD(SUM((E1435-1900)*365,259),260))</f>
        <v>204</v>
      </c>
      <c r="N1435" s="330">
        <f>IF(AND(MONTH(F1435)=7,DAY(F1435)&gt;25),1,
ROUNDDOWN((SUM(VLOOKUP(MONTH(F1435),D暦変換用数値,2,FALSE),DAY(F1435))/28)+1,0))</f>
        <v>5</v>
      </c>
      <c r="O1435" s="84">
        <f>IF(AND(MONTH(F1435)=7,DAY(F1435)&gt;25),DAY(F1435)-25,
MOD((SUM(VLOOKUP(MONTH(F1435),D暦変換用数値,2,FALSE),DAY(F1435))),28)+1)</f>
        <v>15</v>
      </c>
      <c r="P1435" s="405">
        <f>IF(OR(MONTH(F1435)&lt;7,AND(MONTH(F1435)=7,DAY(F1435)&lt;=25)),
MOD(SUM((E1435-1901)*365,(N1435-1)*28,O1435,258),260),
MOD(SUM((E1435-1900)*365,(N1435-1)*28,O1435,258),260))</f>
        <v>70</v>
      </c>
      <c r="Q1435" s="371" t="str">
        <f>VLOOKUP(MOD(P1435,4),色,2,FALSE)</f>
        <v>白い</v>
      </c>
      <c r="R1435" s="289" t="str">
        <f>VLOOKUP(MOD(P1435,13),銀河の音,2,FALSE)</f>
        <v>倍音の</v>
      </c>
      <c r="S1435" s="382" t="str">
        <f>VLOOKUP(MOD(P1435,20),太陽の紋章,2,FALSE)</f>
        <v>犬</v>
      </c>
      <c r="T1435" s="112" t="s">
        <v>2871</v>
      </c>
    </row>
    <row r="1436" spans="1:20" ht="13.5" customHeight="1">
      <c r="A1436" s="50" t="str">
        <f>VLOOKUP(MOD(E1436,10),十干,2,FALSE)</f>
        <v>辛</v>
      </c>
      <c r="B1436" s="199" t="str">
        <f>VLOOKUP(MOD(E1436,12),十二支,3,FALSE)</f>
        <v xml:space="preserve">04 地 </v>
      </c>
      <c r="C1436" s="200" t="str">
        <f>VLOOKUP(F1436,星座,3,TRUE)</f>
        <v xml:space="preserve">11 木 </v>
      </c>
      <c r="D1436" s="531">
        <v>37226</v>
      </c>
      <c r="E1436" s="1">
        <f>IFERROR(YEAR(D1436),LEFT(D1436,4))</f>
        <v>2001</v>
      </c>
      <c r="F1436" s="1" t="str">
        <f>IF(ISTEXT(D1436),RIGHT(D1436,5),TEXT(D1436,"mm/dd"))</f>
        <v>12/01</v>
      </c>
      <c r="G1436" s="1">
        <f>SUM(MID(E1436,1,1),MID(E1436,2,1),MID(E1436,3,1),MID(E1436,4,1),MID(F1436,1,1),MID(F1436,2,1),MID(F1436,4,1),MID(F1436,5,1))</f>
        <v>7</v>
      </c>
      <c r="H1436" s="45">
        <f>IF(MOD(G1436,9)=0,9,MOD(G1436,9))</f>
        <v>7</v>
      </c>
      <c r="I1436" s="45" t="str">
        <f>IFERROR(MID("日月火水木金土",WEEKDAY(D1436),1),"")</f>
        <v>土</v>
      </c>
      <c r="J1436" s="304" t="s">
        <v>2851</v>
      </c>
      <c r="K1436" s="202" t="str">
        <f>VLOOKUP(F1436,石と花メイン,3,FALSE)</f>
        <v>●土耳古石</v>
      </c>
      <c r="L1436" s="297" t="str">
        <f>VLOOKUP(F1436,石と花メイン,4,FALSE)</f>
        <v>蓬菊【タンジー】</v>
      </c>
      <c r="M1436" s="393">
        <f>IF(OR(MONTH(F1436)&lt;7,AND(MONTH(F1436)=7,DAY(F1436)&lt;=25)),
MOD(SUM((E1436-1901)*365,259),260),
MOD(SUM((E1436-1900)*365,259),260))</f>
        <v>204</v>
      </c>
      <c r="N1436" s="390">
        <f>IF(AND(MONTH(F1436)=7,DAY(F1436)&gt;25),1,
ROUNDDOWN((SUM(VLOOKUP(MONTH(F1436),D暦変換用数値,2,FALSE),DAY(F1436))/28)+1,0))</f>
        <v>5</v>
      </c>
      <c r="O1436" s="205">
        <f>IF(AND(MONTH(F1436)=7,DAY(F1436)&gt;25),DAY(F1436)-25,
MOD((SUM(VLOOKUP(MONTH(F1436),D暦変換用数値,2,FALSE),DAY(F1436))),28)+1)</f>
        <v>17</v>
      </c>
      <c r="P1436" s="406">
        <f>IF(OR(MONTH(F1436)&lt;7,AND(MONTH(F1436)=7,DAY(F1436)&lt;=25)),
MOD(SUM((E1436-1901)*365,(N1436-1)*28,O1436,258),260),
MOD(SUM((E1436-1900)*365,(N1436-1)*28,O1436,258),260))</f>
        <v>72</v>
      </c>
      <c r="Q1436" s="373" t="str">
        <f>VLOOKUP(MOD(P1436,4),色,2,FALSE)</f>
        <v>黄色い</v>
      </c>
      <c r="R1436" s="291" t="str">
        <f>VLOOKUP(MOD(P1436,13),銀河の音,2,FALSE)</f>
        <v>共振の</v>
      </c>
      <c r="S1436" s="384" t="str">
        <f>VLOOKUP(MOD(P1436,20),太陽の紋章,2,FALSE)</f>
        <v>人</v>
      </c>
      <c r="T1436" s="106" t="s">
        <v>6380</v>
      </c>
    </row>
    <row r="1437" spans="1:20" ht="13.5" customHeight="1">
      <c r="A1437" s="282" t="str">
        <f>VLOOKUP(MOD(E1437,10),十干,2,FALSE)</f>
        <v>辛</v>
      </c>
      <c r="B1437" s="283" t="str">
        <f>VLOOKUP(MOD(E1437,12),十二支,3,FALSE)</f>
        <v xml:space="preserve">04 地 </v>
      </c>
      <c r="C1437" s="284" t="str">
        <f>VLOOKUP(F1437,星座,3,TRUE)</f>
        <v xml:space="preserve">11 木 </v>
      </c>
      <c r="D1437" s="533">
        <v>37235</v>
      </c>
      <c r="E1437" s="83">
        <f>IFERROR(YEAR(D1437),LEFT(D1437,4))</f>
        <v>2001</v>
      </c>
      <c r="F1437" s="83" t="str">
        <f>IF(ISTEXT(D1437),RIGHT(D1437,5),TEXT(D1437,"mm/dd"))</f>
        <v>12/10</v>
      </c>
      <c r="G1437" s="83">
        <f>SUM(MID(E1437,1,1),MID(E1437,2,1),MID(E1437,3,1),MID(E1437,4,1),MID(F1437,1,1),MID(F1437,2,1),MID(F1437,4,1),MID(F1437,5,1))</f>
        <v>7</v>
      </c>
      <c r="H1437" s="83">
        <f>IF(MOD(G1437,9)=0,9,MOD(G1437,9))</f>
        <v>7</v>
      </c>
      <c r="I1437" s="83" t="str">
        <f>IFERROR(MID("日月火水木金土",WEEKDAY(D1437),1),"")</f>
        <v>月</v>
      </c>
      <c r="J1437" s="303" t="s">
        <v>5676</v>
      </c>
      <c r="K1437" s="87" t="str">
        <f>VLOOKUP(F1437,石と花メイン,3,FALSE)</f>
        <v>●珊瑚</v>
      </c>
      <c r="L1437" s="296" t="str">
        <f>VLOOKUP(F1437,石と花メイン,4,FALSE)</f>
        <v>椿</v>
      </c>
      <c r="M1437" s="392">
        <f>IF(OR(MONTH(F1437)&lt;7,AND(MONTH(F1437)=7,DAY(F1437)&lt;=25)),
MOD(SUM((E1437-1901)*365,259),260),
MOD(SUM((E1437-1900)*365,259),260))</f>
        <v>204</v>
      </c>
      <c r="N1437" s="330">
        <f>IF(AND(MONTH(F1437)=7,DAY(F1437)&gt;25),1,
ROUNDDOWN((SUM(VLOOKUP(MONTH(F1437),D暦変換用数値,2,FALSE),DAY(F1437))/28)+1,0))</f>
        <v>5</v>
      </c>
      <c r="O1437" s="84">
        <f>IF(AND(MONTH(F1437)=7,DAY(F1437)&gt;25),DAY(F1437)-25,
MOD((SUM(VLOOKUP(MONTH(F1437),D暦変換用数値,2,FALSE),DAY(F1437))),28)+1)</f>
        <v>26</v>
      </c>
      <c r="P1437" s="405">
        <f>IF(OR(MONTH(F1437)&lt;7,AND(MONTH(F1437)=7,DAY(F1437)&lt;=25)),
MOD(SUM((E1437-1901)*365,(N1437-1)*28,O1437,258),260),
MOD(SUM((E1437-1900)*365,(N1437-1)*28,O1437,258),260))</f>
        <v>81</v>
      </c>
      <c r="Q1437" s="371" t="str">
        <f>VLOOKUP(MOD(P1437,4),色,2,FALSE)</f>
        <v>赤い</v>
      </c>
      <c r="R1437" s="289" t="str">
        <f>VLOOKUP(MOD(P1437,13),銀河の音,2,FALSE)</f>
        <v>電気の</v>
      </c>
      <c r="S1437" s="382" t="str">
        <f>VLOOKUP(MOD(P1437,20),太陽の紋章,2,FALSE)</f>
        <v>竜</v>
      </c>
      <c r="T1437" s="95" t="s">
        <v>4539</v>
      </c>
    </row>
    <row r="1438" spans="1:20" ht="13.5" customHeight="1">
      <c r="A1438" s="282" t="str">
        <f>VLOOKUP(MOD(E1438,10),十干,2,FALSE)</f>
        <v>辛</v>
      </c>
      <c r="B1438" s="283" t="str">
        <f>VLOOKUP(MOD(E1438,12),十二支,3,FALSE)</f>
        <v xml:space="preserve">04 地 </v>
      </c>
      <c r="C1438" s="284" t="str">
        <f>VLOOKUP(F1438,星座,3,TRUE)</f>
        <v xml:space="preserve">11 木 </v>
      </c>
      <c r="D1438" s="533">
        <v>37239</v>
      </c>
      <c r="E1438" s="83">
        <f>IFERROR(YEAR(D1438),LEFT(D1438,4))</f>
        <v>2001</v>
      </c>
      <c r="F1438" s="83" t="str">
        <f>IF(ISTEXT(D1438),RIGHT(D1438,5),TEXT(D1438,"mm/dd"))</f>
        <v>12/14</v>
      </c>
      <c r="G1438" s="83">
        <f>SUM(MID(E1438,1,1),MID(E1438,2,1),MID(E1438,3,1),MID(E1438,4,1),MID(F1438,1,1),MID(F1438,2,1),MID(F1438,4,1),MID(F1438,5,1))</f>
        <v>11</v>
      </c>
      <c r="H1438" s="83">
        <f>IF(MOD(G1438,9)=0,9,MOD(G1438,9))</f>
        <v>2</v>
      </c>
      <c r="I1438" s="83" t="str">
        <f>IFERROR(MID("日月火水木金土",WEEKDAY(D1438),1),"")</f>
        <v>金</v>
      </c>
      <c r="J1438" s="303" t="s">
        <v>5677</v>
      </c>
      <c r="K1438" s="87" t="str">
        <f>VLOOKUP(F1438,石と花メイン,3,FALSE)</f>
        <v>◆黄玉</v>
      </c>
      <c r="L1438" s="296" t="str">
        <f>VLOOKUP(F1438,石と花メイン,4,FALSE)</f>
        <v>蔓梅擬【蔓擬】</v>
      </c>
      <c r="M1438" s="392">
        <f>IF(OR(MONTH(F1438)&lt;7,AND(MONTH(F1438)=7,DAY(F1438)&lt;=25)),
MOD(SUM((E1438-1901)*365,259),260),
MOD(SUM((E1438-1900)*365,259),260))</f>
        <v>204</v>
      </c>
      <c r="N1438" s="330">
        <f>IF(AND(MONTH(F1438)=7,DAY(F1438)&gt;25),1,
ROUNDDOWN((SUM(VLOOKUP(MONTH(F1438),D暦変換用数値,2,FALSE),DAY(F1438))/28)+1,0))</f>
        <v>6</v>
      </c>
      <c r="O1438" s="84">
        <f>IF(AND(MONTH(F1438)=7,DAY(F1438)&gt;25),DAY(F1438)-25,
MOD((SUM(VLOOKUP(MONTH(F1438),D暦変換用数値,2,FALSE),DAY(F1438))),28)+1)</f>
        <v>2</v>
      </c>
      <c r="P1438" s="405">
        <f>IF(OR(MONTH(F1438)&lt;7,AND(MONTH(F1438)=7,DAY(F1438)&lt;=25)),
MOD(SUM((E1438-1901)*365,(N1438-1)*28,O1438,258),260),
MOD(SUM((E1438-1900)*365,(N1438-1)*28,O1438,258),260))</f>
        <v>85</v>
      </c>
      <c r="Q1438" s="371" t="str">
        <f>VLOOKUP(MOD(P1438,4),色,2,FALSE)</f>
        <v>赤い</v>
      </c>
      <c r="R1438" s="289" t="str">
        <f>VLOOKUP(MOD(P1438,13),銀河の音,2,FALSE)</f>
        <v>共振の</v>
      </c>
      <c r="S1438" s="382" t="str">
        <f>VLOOKUP(MOD(P1438,20),太陽の紋章,2,FALSE)</f>
        <v>蛇</v>
      </c>
      <c r="T1438" s="109" t="s">
        <v>3351</v>
      </c>
    </row>
    <row r="1439" spans="1:20" ht="13.5" customHeight="1">
      <c r="A1439" s="50" t="str">
        <f>VLOOKUP(MOD(E1439,10),十干,2,FALSE)</f>
        <v>辛</v>
      </c>
      <c r="B1439" s="199" t="str">
        <f>VLOOKUP(MOD(E1439,12),十二支,3,FALSE)</f>
        <v xml:space="preserve">04 地 </v>
      </c>
      <c r="C1439" s="200" t="str">
        <f>VLOOKUP(F1439,星座,3,TRUE)</f>
        <v xml:space="preserve">11 木 </v>
      </c>
      <c r="D1439" s="531" t="s">
        <v>3418</v>
      </c>
      <c r="E1439" s="1" t="str">
        <f>IFERROR(YEAR(D1439),LEFT(D1439,4))</f>
        <v>1521</v>
      </c>
      <c r="F1439" s="1" t="str">
        <f>IF(ISTEXT(D1439),RIGHT(D1439,5),TEXT(D1439,"mm/dd"))</f>
        <v>12/01</v>
      </c>
      <c r="G1439" s="1">
        <f>SUM(MID(E1439,1,1),MID(E1439,2,1),MID(E1439,3,1),MID(E1439,4,1),MID(F1439,1,1),MID(F1439,2,1),MID(F1439,4,1),MID(F1439,5,1))</f>
        <v>13</v>
      </c>
      <c r="H1439" s="45">
        <f>IF(MOD(G1439,9)=0,9,MOD(G1439,9))</f>
        <v>4</v>
      </c>
      <c r="I1439" s="45" t="str">
        <f>IFERROR(MID("日月火水木金土",WEEKDAY(D1439),1),"")</f>
        <v/>
      </c>
      <c r="J1439" s="304" t="s">
        <v>5144</v>
      </c>
      <c r="K1439" s="202" t="str">
        <f>VLOOKUP(F1439,石と花メイン,3,FALSE)</f>
        <v>●土耳古石</v>
      </c>
      <c r="L1439" s="297" t="str">
        <f>VLOOKUP(F1439,石と花メイン,4,FALSE)</f>
        <v>蓬菊【タンジー】</v>
      </c>
      <c r="M1439" s="393">
        <f>IF(OR(MONTH(F1439)&lt;7,AND(MONTH(F1439)=7,DAY(F1439)&lt;=25)),
MOD(SUM((E1439-1901)*365,259),260),
MOD(SUM((E1439-1900)*365,259),260))</f>
        <v>244</v>
      </c>
      <c r="N1439" s="390">
        <f>IF(AND(MONTH(F1439)=7,DAY(F1439)&gt;25),1,
ROUNDDOWN((SUM(VLOOKUP(MONTH(F1439),D暦変換用数値,2,FALSE),DAY(F1439))/28)+1,0))</f>
        <v>5</v>
      </c>
      <c r="O1439" s="205">
        <f>IF(AND(MONTH(F1439)=7,DAY(F1439)&gt;25),DAY(F1439)-25,
MOD((SUM(VLOOKUP(MONTH(F1439),D暦変換用数値,2,FALSE),DAY(F1439))),28)+1)</f>
        <v>17</v>
      </c>
      <c r="P1439" s="406">
        <f>IF(OR(MONTH(F1439)&lt;7,AND(MONTH(F1439)=7,DAY(F1439)&lt;=25)),
MOD(SUM((E1439-1901)*365,(N1439-1)*28,O1439,258),260),
MOD(SUM((E1439-1900)*365,(N1439-1)*28,O1439,258),260))</f>
        <v>112</v>
      </c>
      <c r="Q1439" s="373" t="str">
        <f>VLOOKUP(MOD(P1439,4),色,2,FALSE)</f>
        <v>黄色い</v>
      </c>
      <c r="R1439" s="291" t="str">
        <f>VLOOKUP(MOD(P1439,13),銀河の音,2,FALSE)</f>
        <v>銀河の</v>
      </c>
      <c r="S1439" s="384" t="str">
        <f>VLOOKUP(MOD(P1439,20),太陽の紋章,2,FALSE)</f>
        <v>人</v>
      </c>
      <c r="T1439" s="98" t="s">
        <v>3736</v>
      </c>
    </row>
    <row r="1440" spans="1:20" ht="13.5" customHeight="1">
      <c r="A1440" s="50" t="str">
        <f>VLOOKUP(MOD(E1440,10),十干,2,FALSE)</f>
        <v>癸</v>
      </c>
      <c r="B1440" s="199" t="str">
        <f>VLOOKUP(MOD(E1440,12),十二支,3,FALSE)</f>
        <v xml:space="preserve">04 地 </v>
      </c>
      <c r="C1440" s="200" t="str">
        <f>VLOOKUP(F1440,星座,3,TRUE)</f>
        <v xml:space="preserve">11 木 </v>
      </c>
      <c r="D1440" s="531" t="s">
        <v>3419</v>
      </c>
      <c r="E1440" s="1" t="str">
        <f>IFERROR(YEAR(D1440),LEFT(D1440,4))</f>
        <v>1893</v>
      </c>
      <c r="F1440" s="1" t="str">
        <f>IF(ISTEXT(D1440),RIGHT(D1440,5),TEXT(D1440,"mm/dd"))</f>
        <v>11/22</v>
      </c>
      <c r="G1440" s="1">
        <f>SUM(MID(E1440,1,1),MID(E1440,2,1),MID(E1440,3,1),MID(E1440,4,1),MID(F1440,1,1),MID(F1440,2,1),MID(F1440,4,1),MID(F1440,5,1))</f>
        <v>27</v>
      </c>
      <c r="H1440" s="45">
        <f>IF(MOD(G1440,9)=0,9,MOD(G1440,9))</f>
        <v>9</v>
      </c>
      <c r="I1440" s="45" t="str">
        <f>IFERROR(MID("日月火水木金土",WEEKDAY(D1440),1),"")</f>
        <v/>
      </c>
      <c r="J1440" s="304" t="s">
        <v>5145</v>
      </c>
      <c r="K1440" s="202" t="str">
        <f>VLOOKUP(F1440,石と花メイン,3,FALSE)</f>
        <v>◆柘榴石</v>
      </c>
      <c r="L1440" s="297" t="str">
        <f>VLOOKUP(F1440,石と花メイン,4,FALSE)</f>
        <v>アロエ【蘆薈】</v>
      </c>
      <c r="M1440" s="393">
        <f>IF(OR(MONTH(F1440)&lt;7,AND(MONTH(F1440)=7,DAY(F1440)&lt;=25)),
MOD(SUM((E1440-1901)*365,259),260),
MOD(SUM((E1440-1900)*365,259),260))</f>
        <v>44</v>
      </c>
      <c r="N1440" s="390">
        <f>IF(AND(MONTH(F1440)=7,DAY(F1440)&gt;25),1,
ROUNDDOWN((SUM(VLOOKUP(MONTH(F1440),D暦変換用数値,2,FALSE),DAY(F1440))/28)+1,0))</f>
        <v>5</v>
      </c>
      <c r="O1440" s="205">
        <f>IF(AND(MONTH(F1440)=7,DAY(F1440)&gt;25),DAY(F1440)-25,
MOD((SUM(VLOOKUP(MONTH(F1440),D暦変換用数値,2,FALSE),DAY(F1440))),28)+1)</f>
        <v>8</v>
      </c>
      <c r="P1440" s="406">
        <f>IF(OR(MONTH(F1440)&lt;7,AND(MONTH(F1440)=7,DAY(F1440)&lt;=25)),
MOD(SUM((E1440-1901)*365,(N1440-1)*28,O1440,258),260),
MOD(SUM((E1440-1900)*365,(N1440-1)*28,O1440,258),260))</f>
        <v>163</v>
      </c>
      <c r="Q1440" s="374" t="str">
        <f>VLOOKUP(MOD(P1440,4),色,2,FALSE)</f>
        <v>青い</v>
      </c>
      <c r="R1440" s="292" t="str">
        <f>VLOOKUP(MOD(P1440,13),銀河の音,2,FALSE)</f>
        <v>共振の</v>
      </c>
      <c r="S1440" s="385" t="str">
        <f>VLOOKUP(MOD(P1440,20),太陽の紋章,2,FALSE)</f>
        <v>夜</v>
      </c>
      <c r="T1440" s="105" t="s">
        <v>3350</v>
      </c>
    </row>
    <row r="1441" spans="1:20" ht="13.5" customHeight="1">
      <c r="A1441" s="50" t="str">
        <f>VLOOKUP(MOD(E1441,10),十干,2,FALSE)</f>
        <v>丁</v>
      </c>
      <c r="B1441" s="199" t="str">
        <f>VLOOKUP(MOD(E1441,12),十二支,3,FALSE)</f>
        <v xml:space="preserve">04 地 </v>
      </c>
      <c r="C1441" s="200" t="str">
        <f>VLOOKUP(F1441,星座,3,TRUE)</f>
        <v xml:space="preserve">12 海 </v>
      </c>
      <c r="D1441" s="531">
        <v>6261</v>
      </c>
      <c r="E1441" s="1">
        <f>IFERROR(YEAR(D1441),LEFT(D1441,4))</f>
        <v>1917</v>
      </c>
      <c r="F1441" s="1" t="str">
        <f>IF(ISTEXT(D1441),RIGHT(D1441,5),TEXT(D1441,"mm/dd"))</f>
        <v>02/20</v>
      </c>
      <c r="G1441" s="1">
        <f>SUM(MID(E1441,1,1),MID(E1441,2,1),MID(E1441,3,1),MID(E1441,4,1),MID(F1441,1,1),MID(F1441,2,1),MID(F1441,4,1),MID(F1441,5,1))</f>
        <v>22</v>
      </c>
      <c r="H1441" s="45">
        <f>IF(MOD(G1441,9)=0,9,MOD(G1441,9))</f>
        <v>4</v>
      </c>
      <c r="I1441" s="45" t="str">
        <f>IFERROR(MID("日月火水木金土",WEEKDAY(D1441),1),"")</f>
        <v>火</v>
      </c>
      <c r="J1441" s="304" t="s">
        <v>5634</v>
      </c>
      <c r="K1441" s="202" t="str">
        <f>VLOOKUP(F1441,石と花メイン,3,FALSE)</f>
        <v>◆翠玉</v>
      </c>
      <c r="L1441" s="297" t="str">
        <f>VLOOKUP(F1441,石と花メイン,4,FALSE)</f>
        <v>カルミア【アメリカ石楠花】</v>
      </c>
      <c r="M1441" s="393">
        <f>IF(OR(MONTH(F1441)&lt;7,AND(MONTH(F1441)=7,DAY(F1441)&lt;=25)),
MOD(SUM((E1441-1901)*365,259),260),
MOD(SUM((E1441-1900)*365,259),260))</f>
        <v>119</v>
      </c>
      <c r="N1441" s="390">
        <f>IF(AND(MONTH(F1441)=7,DAY(F1441)&gt;25),1,
ROUNDDOWN((SUM(VLOOKUP(MONTH(F1441),D暦変換用数値,2,FALSE),DAY(F1441))/28)+1,0))</f>
        <v>8</v>
      </c>
      <c r="O1441" s="205">
        <f>IF(AND(MONTH(F1441)=7,DAY(F1441)&gt;25),DAY(F1441)-25,
MOD((SUM(VLOOKUP(MONTH(F1441),D暦変換用数値,2,FALSE),DAY(F1441))),28)+1)</f>
        <v>14</v>
      </c>
      <c r="P1441" s="406">
        <f>IF(OR(MONTH(F1441)&lt;7,AND(MONTH(F1441)=7,DAY(F1441)&lt;=25)),
MOD(SUM((E1441-1901)*365,(N1441-1)*28,O1441,258),260),
MOD(SUM((E1441-1900)*365,(N1441-1)*28,O1441,258),260))</f>
        <v>68</v>
      </c>
      <c r="Q1441" s="373" t="str">
        <f>VLOOKUP(MOD(P1441,4),色,2,FALSE)</f>
        <v>黄色い</v>
      </c>
      <c r="R1441" s="291" t="str">
        <f>VLOOKUP(MOD(P1441,13),銀河の音,2,FALSE)</f>
        <v>電気の</v>
      </c>
      <c r="S1441" s="384" t="str">
        <f>VLOOKUP(MOD(P1441,20),太陽の紋章,2,FALSE)</f>
        <v>星</v>
      </c>
      <c r="T1441" s="103" t="s">
        <v>1040</v>
      </c>
    </row>
    <row r="1442" spans="1:20" ht="13.5" customHeight="1">
      <c r="A1442" s="50" t="str">
        <f>VLOOKUP(MOD(E1442,10),十干,2,FALSE)</f>
        <v>丁</v>
      </c>
      <c r="B1442" s="199" t="str">
        <f>VLOOKUP(MOD(E1442,12),十二支,3,FALSE)</f>
        <v xml:space="preserve">04 地 </v>
      </c>
      <c r="C1442" s="200" t="str">
        <f>VLOOKUP(F1442,星座,3,TRUE)</f>
        <v xml:space="preserve">12 海 </v>
      </c>
      <c r="D1442" s="531">
        <v>6274</v>
      </c>
      <c r="E1442" s="1">
        <f>IFERROR(YEAR(D1442),LEFT(D1442,4))</f>
        <v>1917</v>
      </c>
      <c r="F1442" s="1" t="str">
        <f>IF(ISTEXT(D1442),RIGHT(D1442,5),TEXT(D1442,"mm/dd"))</f>
        <v>03/05</v>
      </c>
      <c r="G1442" s="1">
        <f>SUM(MID(E1442,1,1),MID(E1442,2,1),MID(E1442,3,1),MID(E1442,4,1),MID(F1442,1,1),MID(F1442,2,1),MID(F1442,4,1),MID(F1442,5,1))</f>
        <v>26</v>
      </c>
      <c r="H1442" s="45">
        <f>IF(MOD(G1442,9)=0,9,MOD(G1442,9))</f>
        <v>8</v>
      </c>
      <c r="I1442" s="45" t="str">
        <f>IFERROR(MID("日月火水木金土",WEEKDAY(D1442),1),"")</f>
        <v>月</v>
      </c>
      <c r="J1442" s="304" t="s">
        <v>5635</v>
      </c>
      <c r="K1442" s="202" t="str">
        <f>VLOOKUP(F1442,石と花メイン,3,FALSE)</f>
        <v>◆青玉</v>
      </c>
      <c r="L1442" s="297" t="str">
        <f>VLOOKUP(F1442,石と花メイン,4,FALSE)</f>
        <v>矢車菊【コーンフラワー】</v>
      </c>
      <c r="M1442" s="393">
        <f>IF(OR(MONTH(F1442)&lt;7,AND(MONTH(F1442)=7,DAY(F1442)&lt;=25)),
MOD(SUM((E1442-1901)*365,259),260),
MOD(SUM((E1442-1900)*365,259),260))</f>
        <v>119</v>
      </c>
      <c r="N1442" s="390">
        <f>IF(AND(MONTH(F1442)=7,DAY(F1442)&gt;25),1,
ROUNDDOWN((SUM(VLOOKUP(MONTH(F1442),D暦変換用数値,2,FALSE),DAY(F1442))/28)+1,0))</f>
        <v>8</v>
      </c>
      <c r="O1442" s="205">
        <f>IF(AND(MONTH(F1442)=7,DAY(F1442)&gt;25),DAY(F1442)-25,
MOD((SUM(VLOOKUP(MONTH(F1442),D暦変換用数値,2,FALSE),DAY(F1442))),28)+1)</f>
        <v>27</v>
      </c>
      <c r="P1442" s="406">
        <f>IF(OR(MONTH(F1442)&lt;7,AND(MONTH(F1442)=7,DAY(F1442)&lt;=25)),
MOD(SUM((E1442-1901)*365,(N1442-1)*28,O1442,258),260),
MOD(SUM((E1442-1900)*365,(N1442-1)*28,O1442,258),260))</f>
        <v>81</v>
      </c>
      <c r="Q1442" s="372" t="str">
        <f>VLOOKUP(MOD(P1442,4),色,2,FALSE)</f>
        <v>赤い</v>
      </c>
      <c r="R1442" s="290" t="str">
        <f>VLOOKUP(MOD(P1442,13),銀河の音,2,FALSE)</f>
        <v>電気の</v>
      </c>
      <c r="S1442" s="383" t="str">
        <f>VLOOKUP(MOD(P1442,20),太陽の紋章,2,FALSE)</f>
        <v>竜</v>
      </c>
      <c r="T1442" s="93" t="s">
        <v>4992</v>
      </c>
    </row>
    <row r="1443" spans="1:20" ht="13.5" customHeight="1">
      <c r="A1443" s="282" t="str">
        <f>VLOOKUP(MOD(E1443,10),十干,2,FALSE)</f>
        <v>辛</v>
      </c>
      <c r="B1443" s="283" t="str">
        <f>VLOOKUP(MOD(E1443,12),十二支,3,FALSE)</f>
        <v xml:space="preserve">04 地 </v>
      </c>
      <c r="C1443" s="284" t="str">
        <f>VLOOKUP(F1443,星座,3,TRUE)</f>
        <v xml:space="preserve">12 海 </v>
      </c>
      <c r="D1443" s="533">
        <v>15035</v>
      </c>
      <c r="E1443" s="83">
        <f>IFERROR(YEAR(D1443),LEFT(D1443,4))</f>
        <v>1941</v>
      </c>
      <c r="F1443" s="83" t="str">
        <f>IF(ISTEXT(D1443),RIGHT(D1443,5),TEXT(D1443,"mm/dd"))</f>
        <v>02/28</v>
      </c>
      <c r="G1443" s="83">
        <f>SUM(MID(E1443,1,1),MID(E1443,2,1),MID(E1443,3,1),MID(E1443,4,1),MID(F1443,1,1),MID(F1443,2,1),MID(F1443,4,1),MID(F1443,5,1))</f>
        <v>27</v>
      </c>
      <c r="H1443" s="83">
        <f>IF(MOD(G1443,9)=0,9,MOD(G1443,9))</f>
        <v>9</v>
      </c>
      <c r="I1443" s="83" t="str">
        <f>IFERROR(MID("日月火水木金土",WEEKDAY(D1443),1),"")</f>
        <v>金</v>
      </c>
      <c r="J1443" s="303" t="s">
        <v>5679</v>
      </c>
      <c r="K1443" s="87" t="str">
        <f>VLOOKUP(F1443,石と花メイン,3,FALSE)</f>
        <v>◆翠玉</v>
      </c>
      <c r="L1443" s="296" t="str">
        <f>VLOOKUP(F1443,石と花メイン,4,FALSE)</f>
        <v>麦藁菊【帝王貝細工】</v>
      </c>
      <c r="M1443" s="392">
        <f>IF(OR(MONTH(F1443)&lt;7,AND(MONTH(F1443)=7,DAY(F1443)&lt;=25)),
MOD(SUM((E1443-1901)*365,259),260),
MOD(SUM((E1443-1900)*365,259),260))</f>
        <v>39</v>
      </c>
      <c r="N1443" s="330">
        <f>IF(AND(MONTH(F1443)=7,DAY(F1443)&gt;25),1,
ROUNDDOWN((SUM(VLOOKUP(MONTH(F1443),D暦変換用数値,2,FALSE),DAY(F1443))/28)+1,0))</f>
        <v>8</v>
      </c>
      <c r="O1443" s="84">
        <f>IF(AND(MONTH(F1443)=7,DAY(F1443)&gt;25),DAY(F1443)-25,
MOD((SUM(VLOOKUP(MONTH(F1443),D暦変換用数値,2,FALSE),DAY(F1443))),28)+1)</f>
        <v>22</v>
      </c>
      <c r="P1443" s="405">
        <f>IF(OR(MONTH(F1443)&lt;7,AND(MONTH(F1443)=7,DAY(F1443)&lt;=25)),
MOD(SUM((E1443-1901)*365,(N1443-1)*28,O1443,258),260),
MOD(SUM((E1443-1900)*365,(N1443-1)*28,O1443,258),260))</f>
        <v>256</v>
      </c>
      <c r="Q1443" s="371" t="str">
        <f>VLOOKUP(MOD(P1443,4),色,2,FALSE)</f>
        <v>黄色い</v>
      </c>
      <c r="R1443" s="289" t="str">
        <f>VLOOKUP(MOD(P1443,13),銀河の音,2,FALSE)</f>
        <v>太陽の</v>
      </c>
      <c r="S1443" s="382" t="str">
        <f>VLOOKUP(MOD(P1443,20),太陽の紋章,2,FALSE)</f>
        <v>戦士</v>
      </c>
      <c r="T1443" s="108" t="s">
        <v>3264</v>
      </c>
    </row>
    <row r="1444" spans="1:20" ht="13.5" customHeight="1">
      <c r="A1444" s="282" t="str">
        <f>VLOOKUP(MOD(E1444,10),十干,2,FALSE)</f>
        <v>辛</v>
      </c>
      <c r="B1444" s="283" t="str">
        <f>VLOOKUP(MOD(E1444,12),十二支,3,FALSE)</f>
        <v xml:space="preserve">04 地 </v>
      </c>
      <c r="C1444" s="284" t="str">
        <f>VLOOKUP(F1444,星座,3,TRUE)</f>
        <v xml:space="preserve">12 海 </v>
      </c>
      <c r="D1444" s="533">
        <v>15036</v>
      </c>
      <c r="E1444" s="83">
        <f>IFERROR(YEAR(D1444),LEFT(D1444,4))</f>
        <v>1941</v>
      </c>
      <c r="F1444" s="83" t="str">
        <f>IF(ISTEXT(D1444),RIGHT(D1444,5),TEXT(D1444,"mm/dd"))</f>
        <v>03/01</v>
      </c>
      <c r="G1444" s="83">
        <f>SUM(MID(E1444,1,1),MID(E1444,2,1),MID(E1444,3,1),MID(E1444,4,1),MID(F1444,1,1),MID(F1444,2,1),MID(F1444,4,1),MID(F1444,5,1))</f>
        <v>19</v>
      </c>
      <c r="H1444" s="83">
        <f>IF(MOD(G1444,9)=0,9,MOD(G1444,9))</f>
        <v>1</v>
      </c>
      <c r="I1444" s="83" t="str">
        <f>IFERROR(MID("日月火水木金土",WEEKDAY(D1444),1),"")</f>
        <v>土</v>
      </c>
      <c r="J1444" s="303" t="s">
        <v>5680</v>
      </c>
      <c r="K1444" s="87" t="str">
        <f>VLOOKUP(F1444,石と花メイン,3,FALSE)</f>
        <v>■血碧玉</v>
      </c>
      <c r="L1444" s="296" t="str">
        <f>VLOOKUP(F1444,石と花メイン,4,FALSE)</f>
        <v>杏【唐桃】</v>
      </c>
      <c r="M1444" s="392">
        <f>IF(OR(MONTH(F1444)&lt;7,AND(MONTH(F1444)=7,DAY(F1444)&lt;=25)),
MOD(SUM((E1444-1901)*365,259),260),
MOD(SUM((E1444-1900)*365,259),260))</f>
        <v>39</v>
      </c>
      <c r="N1444" s="330">
        <f>IF(AND(MONTH(F1444)=7,DAY(F1444)&gt;25),1,
ROUNDDOWN((SUM(VLOOKUP(MONTH(F1444),D暦変換用数値,2,FALSE),DAY(F1444))/28)+1,0))</f>
        <v>8</v>
      </c>
      <c r="O1444" s="84">
        <f>IF(AND(MONTH(F1444)=7,DAY(F1444)&gt;25),DAY(F1444)-25,
MOD((SUM(VLOOKUP(MONTH(F1444),D暦変換用数値,2,FALSE),DAY(F1444))),28)+1)</f>
        <v>23</v>
      </c>
      <c r="P1444" s="405">
        <f>IF(OR(MONTH(F1444)&lt;7,AND(MONTH(F1444)=7,DAY(F1444)&lt;=25)),
MOD(SUM((E1444-1901)*365,(N1444-1)*28,O1444,258),260),
MOD(SUM((E1444-1900)*365,(N1444-1)*28,O1444,258),260))</f>
        <v>257</v>
      </c>
      <c r="Q1444" s="371" t="str">
        <f>VLOOKUP(MOD(P1444,4),色,2,FALSE)</f>
        <v>赤い</v>
      </c>
      <c r="R1444" s="289" t="str">
        <f>VLOOKUP(MOD(P1444,13),銀河の音,2,FALSE)</f>
        <v>惑星の</v>
      </c>
      <c r="S1444" s="382" t="str">
        <f>VLOOKUP(MOD(P1444,20),太陽の紋章,2,FALSE)</f>
        <v>地球</v>
      </c>
      <c r="T1444" s="95" t="s">
        <v>829</v>
      </c>
    </row>
    <row r="1445" spans="1:20" ht="13.5" customHeight="1">
      <c r="A1445" s="50" t="str">
        <f>VLOOKUP(MOD(E1445,10),十干,2,FALSE)</f>
        <v>辛</v>
      </c>
      <c r="B1445" s="199" t="str">
        <f>VLOOKUP(MOD(E1445,12),十二支,3,FALSE)</f>
        <v xml:space="preserve">04 地 </v>
      </c>
      <c r="C1445" s="200" t="str">
        <f>VLOOKUP(F1445,星座,3,TRUE)</f>
        <v xml:space="preserve">12 海 </v>
      </c>
      <c r="D1445" s="531">
        <v>15045</v>
      </c>
      <c r="E1445" s="1">
        <f>IFERROR(YEAR(D1445),LEFT(D1445,4))</f>
        <v>1941</v>
      </c>
      <c r="F1445" s="1" t="str">
        <f>IF(ISTEXT(D1445),RIGHT(D1445,5),TEXT(D1445,"mm/dd"))</f>
        <v>03/10</v>
      </c>
      <c r="G1445" s="1">
        <f>SUM(MID(E1445,1,1),MID(E1445,2,1),MID(E1445,3,1),MID(E1445,4,1),MID(F1445,1,1),MID(F1445,2,1),MID(F1445,4,1),MID(F1445,5,1))</f>
        <v>19</v>
      </c>
      <c r="H1445" s="45">
        <f>IF(MOD(G1445,9)=0,9,MOD(G1445,9))</f>
        <v>1</v>
      </c>
      <c r="I1445" s="45" t="str">
        <f>IFERROR(MID("日月火水木金土",WEEKDAY(D1445),1),"")</f>
        <v>月</v>
      </c>
      <c r="J1445" s="304" t="s">
        <v>5636</v>
      </c>
      <c r="K1445" s="202" t="str">
        <f>VLOOKUP(F1445,石と花メイン,3,FALSE)</f>
        <v>●蛋白石</v>
      </c>
      <c r="L1445" s="297" t="str">
        <f>VLOOKUP(F1445,石と花メイン,4,FALSE)</f>
        <v>ルピナス【登藤/昇藤】</v>
      </c>
      <c r="M1445" s="393">
        <f>IF(OR(MONTH(F1445)&lt;7,AND(MONTH(F1445)=7,DAY(F1445)&lt;=25)),
MOD(SUM((E1445-1901)*365,259),260),
MOD(SUM((E1445-1900)*365,259),260))</f>
        <v>39</v>
      </c>
      <c r="N1445" s="390">
        <f>IF(AND(MONTH(F1445)=7,DAY(F1445)&gt;25),1,
ROUNDDOWN((SUM(VLOOKUP(MONTH(F1445),D暦変換用数値,2,FALSE),DAY(F1445))/28)+1,0))</f>
        <v>9</v>
      </c>
      <c r="O1445" s="205">
        <f>IF(AND(MONTH(F1445)=7,DAY(F1445)&gt;25),DAY(F1445)-25,
MOD((SUM(VLOOKUP(MONTH(F1445),D暦変換用数値,2,FALSE),DAY(F1445))),28)+1)</f>
        <v>4</v>
      </c>
      <c r="P1445" s="406">
        <f>IF(OR(MONTH(F1445)&lt;7,AND(MONTH(F1445)=7,DAY(F1445)&lt;=25)),
MOD(SUM((E1445-1901)*365,(N1445-1)*28,O1445,258),260),
MOD(SUM((E1445-1900)*365,(N1445-1)*28,O1445,258),260))</f>
        <v>6</v>
      </c>
      <c r="Q1445" s="375" t="str">
        <f>VLOOKUP(MOD(P1445,4),色,2,FALSE)</f>
        <v>白い</v>
      </c>
      <c r="R1445" s="293" t="str">
        <f>VLOOKUP(MOD(P1445,13),銀河の音,2,FALSE)</f>
        <v>律動の</v>
      </c>
      <c r="S1445" s="386" t="str">
        <f>VLOOKUP(MOD(P1445,20),太陽の紋章,2,FALSE)</f>
        <v>世界の橋渡し</v>
      </c>
      <c r="T1445" s="98" t="s">
        <v>3736</v>
      </c>
    </row>
    <row r="1446" spans="1:20" ht="13.5" customHeight="1">
      <c r="A1446" s="334" t="str">
        <f>VLOOKUP(MOD(E1446,10),十干,2,FALSE)</f>
        <v>辛</v>
      </c>
      <c r="B1446" s="331" t="str">
        <f>VLOOKUP(MOD(E1446,12),十二支,3,FALSE)</f>
        <v xml:space="preserve">04 地 </v>
      </c>
      <c r="C1446" s="332" t="str">
        <f>VLOOKUP(F1446,星座,3,TRUE)</f>
        <v xml:space="preserve">12 海 </v>
      </c>
      <c r="D1446" s="540">
        <v>15050</v>
      </c>
      <c r="E1446" s="131">
        <f>IFERROR(YEAR(D1446),LEFT(D1446,4))</f>
        <v>1941</v>
      </c>
      <c r="F1446" s="538" t="str">
        <f>IF(ISTEXT(D1446),RIGHT(D1446,5),TEXT(D1446,"mm/dd"))</f>
        <v>03/15</v>
      </c>
      <c r="G1446" s="131">
        <f>SUM(MID(E1446,1,1),MID(E1446,2,1),MID(E1446,3,1),MID(E1446,4,1),MID(F1446,1,1),MID(F1446,2,1),MID(F1446,4,1),MID(F1446,5,1))</f>
        <v>24</v>
      </c>
      <c r="H1446" s="131">
        <f>IF(MOD(G1446,9)=0,9,MOD(G1446,9))</f>
        <v>6</v>
      </c>
      <c r="I1446" s="131" t="str">
        <f>IFERROR(MID("日月火水木金土",WEEKDAY(D1446),1),"")</f>
        <v>土</v>
      </c>
      <c r="J1446" s="306" t="s">
        <v>8986</v>
      </c>
      <c r="K1446" s="335" t="str">
        <f>VLOOKUP(F1446,石と花メイン,3,FALSE)</f>
        <v>◇金剛石</v>
      </c>
      <c r="L1446" s="302" t="str">
        <f>VLOOKUP(F1446,石と花メイン,4,FALSE)</f>
        <v>山丹花【イクソラ】</v>
      </c>
      <c r="M1446" s="396">
        <f>IF(OR(MONTH(F1446)&lt;7,AND(MONTH(F1446)=7,DAY(F1446)&lt;=25)),
MOD(SUM((E1446-1901)*365,259),260),
MOD(SUM((E1446-1900)*365,259),260))</f>
        <v>39</v>
      </c>
      <c r="N1446" s="335">
        <f>IF(AND(MONTH(F1446)=7,DAY(F1446)&gt;25),1,
ROUNDDOWN((SUM(VLOOKUP(MONTH(F1446),D暦変換用数値,2,FALSE),DAY(F1446))/28)+1,0))</f>
        <v>9</v>
      </c>
      <c r="O1446" s="132">
        <f>IF(AND(MONTH(F1446)=7,DAY(F1446)&gt;25),DAY(F1446)-25,
MOD((SUM(VLOOKUP(MONTH(F1446),D暦変換用数値,2,FALSE),DAY(F1446))),28)+1)</f>
        <v>9</v>
      </c>
      <c r="P1446" s="404">
        <f>IF(OR(MONTH(F1446)&lt;7,AND(MONTH(F1446)=7,DAY(F1446)&lt;=25)),
MOD(SUM((E1446-1901)*365,(N1446-1)*28,O1446,258),260),
MOD(SUM((E1446-1900)*365,(N1446-1)*28,O1446,258),260))</f>
        <v>11</v>
      </c>
      <c r="Q1446" s="376" t="str">
        <f>VLOOKUP(MOD(P1446,4),色,2,FALSE)</f>
        <v>青い</v>
      </c>
      <c r="R1446" s="333" t="str">
        <f>VLOOKUP(MOD(P1446,13),銀河の音,2,FALSE)</f>
        <v>スペクトルの</v>
      </c>
      <c r="S1446" s="387" t="str">
        <f>VLOOKUP(MOD(P1446,20),太陽の紋章,2,FALSE)</f>
        <v>猿</v>
      </c>
      <c r="T1446" s="119" t="s">
        <v>8985</v>
      </c>
    </row>
    <row r="1447" spans="1:20" ht="13.5" customHeight="1">
      <c r="A1447" s="50" t="str">
        <f>VLOOKUP(MOD(E1447,10),十干,2,FALSE)</f>
        <v>癸</v>
      </c>
      <c r="B1447" s="199" t="str">
        <f>VLOOKUP(MOD(E1447,12),十二支,3,FALSE)</f>
        <v xml:space="preserve">04 地 </v>
      </c>
      <c r="C1447" s="200" t="str">
        <f>VLOOKUP(F1447,星座,3,TRUE)</f>
        <v xml:space="preserve">12 海 </v>
      </c>
      <c r="D1447" s="531">
        <v>19419</v>
      </c>
      <c r="E1447" s="1">
        <f>IFERROR(YEAR(D1447),LEFT(D1447,4))</f>
        <v>1953</v>
      </c>
      <c r="F1447" s="1" t="str">
        <f>IF(ISTEXT(D1447),RIGHT(D1447,5),TEXT(D1447,"mm/dd"))</f>
        <v>03/01</v>
      </c>
      <c r="G1447" s="1">
        <f>SUM(MID(E1447,1,1),MID(E1447,2,1),MID(E1447,3,1),MID(E1447,4,1),MID(F1447,1,1),MID(F1447,2,1),MID(F1447,4,1),MID(F1447,5,1))</f>
        <v>22</v>
      </c>
      <c r="H1447" s="45">
        <f>IF(MOD(G1447,9)=0,9,MOD(G1447,9))</f>
        <v>4</v>
      </c>
      <c r="I1447" s="45" t="str">
        <f>IFERROR(MID("日月火水木金土",WEEKDAY(D1447),1),"")</f>
        <v>日</v>
      </c>
      <c r="J1447" s="304" t="s">
        <v>5637</v>
      </c>
      <c r="K1447" s="202" t="str">
        <f>VLOOKUP(F1447,石と花メイン,3,FALSE)</f>
        <v>■血碧玉</v>
      </c>
      <c r="L1447" s="297" t="str">
        <f>VLOOKUP(F1447,石と花メイン,4,FALSE)</f>
        <v>杏【唐桃】</v>
      </c>
      <c r="M1447" s="393">
        <f>IF(OR(MONTH(F1447)&lt;7,AND(MONTH(F1447)=7,DAY(F1447)&lt;=25)),
MOD(SUM((E1447-1901)*365,259),260),
MOD(SUM((E1447-1900)*365,259),260))</f>
        <v>259</v>
      </c>
      <c r="N1447" s="390">
        <f>IF(AND(MONTH(F1447)=7,DAY(F1447)&gt;25),1,
ROUNDDOWN((SUM(VLOOKUP(MONTH(F1447),D暦変換用数値,2,FALSE),DAY(F1447))/28)+1,0))</f>
        <v>8</v>
      </c>
      <c r="O1447" s="205">
        <f>IF(AND(MONTH(F1447)=7,DAY(F1447)&gt;25),DAY(F1447)-25,
MOD((SUM(VLOOKUP(MONTH(F1447),D暦変換用数値,2,FALSE),DAY(F1447))),28)+1)</f>
        <v>23</v>
      </c>
      <c r="P1447" s="406">
        <f>IF(OR(MONTH(F1447)&lt;7,AND(MONTH(F1447)=7,DAY(F1447)&lt;=25)),
MOD(SUM((E1447-1901)*365,(N1447-1)*28,O1447,258),260),
MOD(SUM((E1447-1900)*365,(N1447-1)*28,O1447,258),260))</f>
        <v>217</v>
      </c>
      <c r="Q1447" s="372" t="str">
        <f>VLOOKUP(MOD(P1447,4),色,2,FALSE)</f>
        <v>赤い</v>
      </c>
      <c r="R1447" s="290" t="str">
        <f>VLOOKUP(MOD(P1447,13),銀河の音,2,FALSE)</f>
        <v>太陽の</v>
      </c>
      <c r="S1447" s="383" t="str">
        <f>VLOOKUP(MOD(P1447,20),太陽の紋章,2,FALSE)</f>
        <v>地球</v>
      </c>
      <c r="T1447" s="99" t="s">
        <v>6718</v>
      </c>
    </row>
    <row r="1448" spans="1:20" ht="13.5" customHeight="1">
      <c r="A1448" s="50" t="str">
        <f>VLOOKUP(MOD(E1448,10),十干,2,FALSE)</f>
        <v>癸</v>
      </c>
      <c r="B1448" s="199" t="str">
        <f>VLOOKUP(MOD(E1448,12),十二支,3,FALSE)</f>
        <v xml:space="preserve">04 地 </v>
      </c>
      <c r="C1448" s="200" t="str">
        <f>VLOOKUP(F1448,星座,3,TRUE)</f>
        <v xml:space="preserve">12 海 </v>
      </c>
      <c r="D1448" s="531">
        <v>19420</v>
      </c>
      <c r="E1448" s="1">
        <f>IFERROR(YEAR(D1448),LEFT(D1448,4))</f>
        <v>1953</v>
      </c>
      <c r="F1448" s="1" t="str">
        <f>IF(ISTEXT(D1448),RIGHT(D1448,5),TEXT(D1448,"mm/dd"))</f>
        <v>03/02</v>
      </c>
      <c r="G1448" s="1">
        <f>SUM(MID(E1448,1,1),MID(E1448,2,1),MID(E1448,3,1),MID(E1448,4,1),MID(F1448,1,1),MID(F1448,2,1),MID(F1448,4,1),MID(F1448,5,1))</f>
        <v>23</v>
      </c>
      <c r="H1448" s="45">
        <f>IF(MOD(G1448,9)=0,9,MOD(G1448,9))</f>
        <v>5</v>
      </c>
      <c r="I1448" s="45" t="str">
        <f>IFERROR(MID("日月火水木金土",WEEKDAY(D1448),1),"")</f>
        <v>月</v>
      </c>
      <c r="J1448" s="304" t="s">
        <v>5638</v>
      </c>
      <c r="K1448" s="202" t="str">
        <f>VLOOKUP(F1448,石と花メイン,3,FALSE)</f>
        <v>◆翠玉</v>
      </c>
      <c r="L1448" s="297" t="str">
        <f>VLOOKUP(F1448,石と花メイン,4,FALSE)</f>
        <v>紫花菜【大紫羅欄花】</v>
      </c>
      <c r="M1448" s="393">
        <f>IF(OR(MONTH(F1448)&lt;7,AND(MONTH(F1448)=7,DAY(F1448)&lt;=25)),
MOD(SUM((E1448-1901)*365,259),260),
MOD(SUM((E1448-1900)*365,259),260))</f>
        <v>259</v>
      </c>
      <c r="N1448" s="390">
        <f>IF(AND(MONTH(F1448)=7,DAY(F1448)&gt;25),1,
ROUNDDOWN((SUM(VLOOKUP(MONTH(F1448),D暦変換用数値,2,FALSE),DAY(F1448))/28)+1,0))</f>
        <v>8</v>
      </c>
      <c r="O1448" s="205">
        <f>IF(AND(MONTH(F1448)=7,DAY(F1448)&gt;25),DAY(F1448)-25,
MOD((SUM(VLOOKUP(MONTH(F1448),D暦変換用数値,2,FALSE),DAY(F1448))),28)+1)</f>
        <v>24</v>
      </c>
      <c r="P1448" s="406">
        <f>IF(OR(MONTH(F1448)&lt;7,AND(MONTH(F1448)=7,DAY(F1448)&lt;=25)),
MOD(SUM((E1448-1901)*365,(N1448-1)*28,O1448,258),260),
MOD(SUM((E1448-1900)*365,(N1448-1)*28,O1448,258),260))</f>
        <v>218</v>
      </c>
      <c r="Q1448" s="375" t="str">
        <f>VLOOKUP(MOD(P1448,4),色,2,FALSE)</f>
        <v>白い</v>
      </c>
      <c r="R1448" s="293" t="str">
        <f>VLOOKUP(MOD(P1448,13),銀河の音,2,FALSE)</f>
        <v>惑星の</v>
      </c>
      <c r="S1448" s="386" t="str">
        <f>VLOOKUP(MOD(P1448,20),太陽の紋章,2,FALSE)</f>
        <v>鏡</v>
      </c>
      <c r="T1448" s="99" t="s">
        <v>140</v>
      </c>
    </row>
    <row r="1449" spans="1:20" ht="13.5" customHeight="1">
      <c r="A1449" s="50" t="str">
        <f>VLOOKUP(MOD(E1449,10),十干,2,FALSE)</f>
        <v>癸</v>
      </c>
      <c r="B1449" s="199" t="str">
        <f>VLOOKUP(MOD(E1449,12),十二支,3,FALSE)</f>
        <v xml:space="preserve">04 地 </v>
      </c>
      <c r="C1449" s="200" t="str">
        <f>VLOOKUP(F1449,星座,3,TRUE)</f>
        <v xml:space="preserve">12 海 </v>
      </c>
      <c r="D1449" s="535">
        <v>19420</v>
      </c>
      <c r="E1449" s="45">
        <f>IFERROR(YEAR(D1449),LEFT(D1449,4))</f>
        <v>1953</v>
      </c>
      <c r="F1449" s="45" t="str">
        <f>IF(ISTEXT(D1449),RIGHT(D1449,5),TEXT(D1449,"mm/dd"))</f>
        <v>03/02</v>
      </c>
      <c r="G1449" s="45">
        <f>SUM(MID(E1449,1,1),MID(E1449,2,1),MID(E1449,3,1),MID(E1449,4,1),MID(F1449,1,1),MID(F1449,2,1),MID(F1449,4,1),MID(F1449,5,1))</f>
        <v>23</v>
      </c>
      <c r="H1449" s="45">
        <f>IF(MOD(G1449,9)=0,9,MOD(G1449,9))</f>
        <v>5</v>
      </c>
      <c r="I1449" s="45" t="str">
        <f>IFERROR(MID("日月火水木金土",WEEKDAY(D1449),1),"")</f>
        <v>月</v>
      </c>
      <c r="J1449" s="305" t="s">
        <v>5572</v>
      </c>
      <c r="K1449" s="203" t="str">
        <f>VLOOKUP(F1449,石と花メイン,3,FALSE)</f>
        <v>◆翠玉</v>
      </c>
      <c r="L1449" s="298" t="str">
        <f>VLOOKUP(F1449,石と花メイン,4,FALSE)</f>
        <v>紫花菜【大紫羅欄花】</v>
      </c>
      <c r="M1449" s="394">
        <f>IF(OR(MONTH(F1449)&lt;7,AND(MONTH(F1449)=7,DAY(F1449)&lt;=25)),
MOD(SUM((E1449-1901)*365,259),260),
MOD(SUM((E1449-1900)*365,259),260))</f>
        <v>259</v>
      </c>
      <c r="N1449" s="391">
        <f>IF(AND(MONTH(F1449)=7,DAY(F1449)&gt;25),1,
ROUNDDOWN((SUM(VLOOKUP(MONTH(F1449),D暦変換用数値,2,FALSE),DAY(F1449))/28)+1,0))</f>
        <v>8</v>
      </c>
      <c r="O1449" s="46">
        <f>IF(AND(MONTH(F1449)=7,DAY(F1449)&gt;25),DAY(F1449)-25,
MOD((SUM(VLOOKUP(MONTH(F1449),D暦変換用数値,2,FALSE),DAY(F1449))),28)+1)</f>
        <v>24</v>
      </c>
      <c r="P1449" s="407">
        <f>IF(OR(MONTH(F1449)&lt;7,AND(MONTH(F1449)=7,DAY(F1449)&lt;=25)),
MOD(SUM((E1449-1901)*365,(N1449-1)*28,O1449,258),260),
MOD(SUM((E1449-1900)*365,(N1449-1)*28,O1449,258),260))</f>
        <v>218</v>
      </c>
      <c r="Q1449" s="375" t="str">
        <f>VLOOKUP(MOD(P1449,4),色,2,FALSE)</f>
        <v>白い</v>
      </c>
      <c r="R1449" s="293" t="str">
        <f>VLOOKUP(MOD(P1449,13),銀河の音,2,FALSE)</f>
        <v>惑星の</v>
      </c>
      <c r="S1449" s="386" t="str">
        <f>VLOOKUP(MOD(P1449,20),太陽の紋章,2,FALSE)</f>
        <v>鏡</v>
      </c>
      <c r="T1449" s="96" t="s">
        <v>6688</v>
      </c>
    </row>
    <row r="1450" spans="1:20" ht="13.5" customHeight="1">
      <c r="A1450" s="50" t="str">
        <f>VLOOKUP(MOD(E1450,10),十干,2,FALSE)</f>
        <v>癸</v>
      </c>
      <c r="B1450" s="199" t="str">
        <f>VLOOKUP(MOD(E1450,12),十二支,3,FALSE)</f>
        <v xml:space="preserve">04 地 </v>
      </c>
      <c r="C1450" s="200" t="str">
        <f>VLOOKUP(F1450,星座,3,TRUE)</f>
        <v xml:space="preserve">12 海 </v>
      </c>
      <c r="D1450" s="531">
        <v>19421</v>
      </c>
      <c r="E1450" s="1">
        <f>IFERROR(YEAR(D1450),LEFT(D1450,4))</f>
        <v>1953</v>
      </c>
      <c r="F1450" s="1" t="str">
        <f>IF(ISTEXT(D1450),RIGHT(D1450,5),TEXT(D1450,"mm/dd"))</f>
        <v>03/03</v>
      </c>
      <c r="G1450" s="1">
        <f>SUM(MID(E1450,1,1),MID(E1450,2,1),MID(E1450,3,1),MID(E1450,4,1),MID(F1450,1,1),MID(F1450,2,1),MID(F1450,4,1),MID(F1450,5,1))</f>
        <v>24</v>
      </c>
      <c r="H1450" s="45">
        <f>IF(MOD(G1450,9)=0,9,MOD(G1450,9))</f>
        <v>6</v>
      </c>
      <c r="I1450" s="45" t="str">
        <f>IFERROR(MID("日月火水木金土",WEEKDAY(D1450),1),"")</f>
        <v>火</v>
      </c>
      <c r="J1450" s="304" t="s">
        <v>6141</v>
      </c>
      <c r="K1450" s="202" t="str">
        <f>VLOOKUP(F1450,石と花メイン,3,FALSE)</f>
        <v>■紫水晶</v>
      </c>
      <c r="L1450" s="297" t="str">
        <f>VLOOKUP(F1450,石と花メイン,4,FALSE)</f>
        <v>桃</v>
      </c>
      <c r="M1450" s="393">
        <f>IF(OR(MONTH(F1450)&lt;7,AND(MONTH(F1450)=7,DAY(F1450)&lt;=25)),
MOD(SUM((E1450-1901)*365,259),260),
MOD(SUM((E1450-1900)*365,259),260))</f>
        <v>259</v>
      </c>
      <c r="N1450" s="390">
        <f>IF(AND(MONTH(F1450)=7,DAY(F1450)&gt;25),1,
ROUNDDOWN((SUM(VLOOKUP(MONTH(F1450),D暦変換用数値,2,FALSE),DAY(F1450))/28)+1,0))</f>
        <v>8</v>
      </c>
      <c r="O1450" s="205">
        <f>IF(AND(MONTH(F1450)=7,DAY(F1450)&gt;25),DAY(F1450)-25,
MOD((SUM(VLOOKUP(MONTH(F1450),D暦変換用数値,2,FALSE),DAY(F1450))),28)+1)</f>
        <v>25</v>
      </c>
      <c r="P1450" s="406">
        <f>IF(OR(MONTH(F1450)&lt;7,AND(MONTH(F1450)=7,DAY(F1450)&lt;=25)),
MOD(SUM((E1450-1901)*365,(N1450-1)*28,O1450,258),260),
MOD(SUM((E1450-1900)*365,(N1450-1)*28,O1450,258),260))</f>
        <v>219</v>
      </c>
      <c r="Q1450" s="374" t="str">
        <f>VLOOKUP(MOD(P1450,4),色,2,FALSE)</f>
        <v>青い</v>
      </c>
      <c r="R1450" s="292" t="str">
        <f>VLOOKUP(MOD(P1450,13),銀河の音,2,FALSE)</f>
        <v>スペクトルの</v>
      </c>
      <c r="S1450" s="385" t="str">
        <f>VLOOKUP(MOD(P1450,20),太陽の紋章,2,FALSE)</f>
        <v>嵐</v>
      </c>
      <c r="T1450" s="97" t="s">
        <v>2256</v>
      </c>
    </row>
    <row r="1451" spans="1:20" ht="13.5" customHeight="1">
      <c r="A1451" s="50" t="str">
        <f>VLOOKUP(MOD(E1451,10),十干,2,FALSE)</f>
        <v>癸</v>
      </c>
      <c r="B1451" s="199" t="str">
        <f>VLOOKUP(MOD(E1451,12),十二支,3,FALSE)</f>
        <v xml:space="preserve">04 地 </v>
      </c>
      <c r="C1451" s="200" t="str">
        <f>VLOOKUP(F1451,星座,3,TRUE)</f>
        <v xml:space="preserve">12 海 </v>
      </c>
      <c r="D1451" s="531">
        <v>19422</v>
      </c>
      <c r="E1451" s="1">
        <f>IFERROR(YEAR(D1451),LEFT(D1451,4))</f>
        <v>1953</v>
      </c>
      <c r="F1451" s="1" t="str">
        <f>IF(ISTEXT(D1451),RIGHT(D1451,5),TEXT(D1451,"mm/dd"))</f>
        <v>03/04</v>
      </c>
      <c r="G1451" s="1">
        <f>SUM(MID(E1451,1,1),MID(E1451,2,1),MID(E1451,3,1),MID(E1451,4,1),MID(F1451,1,1),MID(F1451,2,1),MID(F1451,4,1),MID(F1451,5,1))</f>
        <v>25</v>
      </c>
      <c r="H1451" s="45">
        <f>IF(MOD(G1451,9)=0,9,MOD(G1451,9))</f>
        <v>7</v>
      </c>
      <c r="I1451" s="45" t="str">
        <f>IFERROR(MID("日月火水木金土",WEEKDAY(D1451),1),"")</f>
        <v>水</v>
      </c>
      <c r="J1451" s="304" t="s">
        <v>6142</v>
      </c>
      <c r="K1451" s="202" t="str">
        <f>VLOOKUP(F1451,石と花メイン,3,FALSE)</f>
        <v>◆黄玉</v>
      </c>
      <c r="L1451" s="297" t="str">
        <f>VLOOKUP(F1451,石と花メイン,4,FALSE)</f>
        <v>木苺【野苺】</v>
      </c>
      <c r="M1451" s="393">
        <f>IF(OR(MONTH(F1451)&lt;7,AND(MONTH(F1451)=7,DAY(F1451)&lt;=25)),
MOD(SUM((E1451-1901)*365,259),260),
MOD(SUM((E1451-1900)*365,259),260))</f>
        <v>259</v>
      </c>
      <c r="N1451" s="390">
        <f>IF(AND(MONTH(F1451)=7,DAY(F1451)&gt;25),1,
ROUNDDOWN((SUM(VLOOKUP(MONTH(F1451),D暦変換用数値,2,FALSE),DAY(F1451))/28)+1,0))</f>
        <v>8</v>
      </c>
      <c r="O1451" s="205">
        <f>IF(AND(MONTH(F1451)=7,DAY(F1451)&gt;25),DAY(F1451)-25,
MOD((SUM(VLOOKUP(MONTH(F1451),D暦変換用数値,2,FALSE),DAY(F1451))),28)+1)</f>
        <v>26</v>
      </c>
      <c r="P1451" s="406">
        <f>IF(OR(MONTH(F1451)&lt;7,AND(MONTH(F1451)=7,DAY(F1451)&lt;=25)),
MOD(SUM((E1451-1901)*365,(N1451-1)*28,O1451,258),260),
MOD(SUM((E1451-1900)*365,(N1451-1)*28,O1451,258),260))</f>
        <v>220</v>
      </c>
      <c r="Q1451" s="373" t="str">
        <f>VLOOKUP(MOD(P1451,4),色,2,FALSE)</f>
        <v>黄色い</v>
      </c>
      <c r="R1451" s="291" t="str">
        <f>VLOOKUP(MOD(P1451,13),銀河の音,2,FALSE)</f>
        <v>水晶の</v>
      </c>
      <c r="S1451" s="384" t="str">
        <f>VLOOKUP(MOD(P1451,20),太陽の紋章,2,FALSE)</f>
        <v>太陽</v>
      </c>
      <c r="T1451" s="103" t="s">
        <v>3406</v>
      </c>
    </row>
    <row r="1452" spans="1:20" ht="13.5" customHeight="1">
      <c r="A1452" s="282" t="str">
        <f>VLOOKUP(MOD(E1452,10),十干,2,FALSE)</f>
        <v>癸</v>
      </c>
      <c r="B1452" s="283" t="str">
        <f>VLOOKUP(MOD(E1452,12),十二支,3,FALSE)</f>
        <v xml:space="preserve">04 地 </v>
      </c>
      <c r="C1452" s="284" t="str">
        <f>VLOOKUP(F1452,星座,3,TRUE)</f>
        <v xml:space="preserve">12 海 </v>
      </c>
      <c r="D1452" s="533">
        <v>19423</v>
      </c>
      <c r="E1452" s="83">
        <f>IFERROR(YEAR(D1452),LEFT(D1452,4))</f>
        <v>1953</v>
      </c>
      <c r="F1452" s="83" t="str">
        <f>IF(ISTEXT(D1452),RIGHT(D1452,5),TEXT(D1452,"mm/dd"))</f>
        <v>03/05</v>
      </c>
      <c r="G1452" s="83">
        <f>SUM(MID(E1452,1,1),MID(E1452,2,1),MID(E1452,3,1),MID(E1452,4,1),MID(F1452,1,1),MID(F1452,2,1),MID(F1452,4,1),MID(F1452,5,1))</f>
        <v>26</v>
      </c>
      <c r="H1452" s="83">
        <f>IF(MOD(G1452,9)=0,9,MOD(G1452,9))</f>
        <v>8</v>
      </c>
      <c r="I1452" s="83" t="str">
        <f>IFERROR(MID("日月火水木金土",WEEKDAY(D1452),1),"")</f>
        <v>木</v>
      </c>
      <c r="J1452" s="303" t="s">
        <v>5681</v>
      </c>
      <c r="K1452" s="87" t="str">
        <f>VLOOKUP(F1452,石と花メイン,3,FALSE)</f>
        <v>◆青玉</v>
      </c>
      <c r="L1452" s="296" t="str">
        <f>VLOOKUP(F1452,石と花メイン,4,FALSE)</f>
        <v>矢車菊【コーンフラワー】</v>
      </c>
      <c r="M1452" s="392">
        <f>IF(OR(MONTH(F1452)&lt;7,AND(MONTH(F1452)=7,DAY(F1452)&lt;=25)),
MOD(SUM((E1452-1901)*365,259),260),
MOD(SUM((E1452-1900)*365,259),260))</f>
        <v>259</v>
      </c>
      <c r="N1452" s="330">
        <f>IF(AND(MONTH(F1452)=7,DAY(F1452)&gt;25),1,
ROUNDDOWN((SUM(VLOOKUP(MONTH(F1452),D暦変換用数値,2,FALSE),DAY(F1452))/28)+1,0))</f>
        <v>8</v>
      </c>
      <c r="O1452" s="84">
        <f>IF(AND(MONTH(F1452)=7,DAY(F1452)&gt;25),DAY(F1452)-25,
MOD((SUM(VLOOKUP(MONTH(F1452),D暦変換用数値,2,FALSE),DAY(F1452))),28)+1)</f>
        <v>27</v>
      </c>
      <c r="P1452" s="405">
        <f>IF(OR(MONTH(F1452)&lt;7,AND(MONTH(F1452)=7,DAY(F1452)&lt;=25)),
MOD(SUM((E1452-1901)*365,(N1452-1)*28,O1452,258),260),
MOD(SUM((E1452-1900)*365,(N1452-1)*28,O1452,258),260))</f>
        <v>221</v>
      </c>
      <c r="Q1452" s="371" t="str">
        <f>VLOOKUP(MOD(P1452,4),色,2,FALSE)</f>
        <v>赤い</v>
      </c>
      <c r="R1452" s="289" t="str">
        <f>VLOOKUP(MOD(P1452,13),銀河の音,2,FALSE)</f>
        <v>宇宙の</v>
      </c>
      <c r="S1452" s="382" t="str">
        <f>VLOOKUP(MOD(P1452,20),太陽の紋章,2,FALSE)</f>
        <v>竜</v>
      </c>
      <c r="T1452" s="100" t="s">
        <v>742</v>
      </c>
    </row>
    <row r="1453" spans="1:20" ht="13.5" customHeight="1">
      <c r="A1453" s="282" t="str">
        <f>VLOOKUP(MOD(E1453,10),十干,2,FALSE)</f>
        <v>乙</v>
      </c>
      <c r="B1453" s="283" t="str">
        <f>VLOOKUP(MOD(E1453,12),十二支,3,FALSE)</f>
        <v xml:space="preserve">04 地 </v>
      </c>
      <c r="C1453" s="284" t="str">
        <f>VLOOKUP(F1453,星座,3,TRUE)</f>
        <v xml:space="preserve">12 海 </v>
      </c>
      <c r="D1453" s="533">
        <v>23794</v>
      </c>
      <c r="E1453" s="83">
        <f>IFERROR(YEAR(D1453),LEFT(D1453,4))</f>
        <v>1965</v>
      </c>
      <c r="F1453" s="83" t="str">
        <f>IF(ISTEXT(D1453),RIGHT(D1453,5),TEXT(D1453,"mm/dd"))</f>
        <v>02/21</v>
      </c>
      <c r="G1453" s="83">
        <f>SUM(MID(E1453,1,1),MID(E1453,2,1),MID(E1453,3,1),MID(E1453,4,1),MID(F1453,1,1),MID(F1453,2,1),MID(F1453,4,1),MID(F1453,5,1))</f>
        <v>26</v>
      </c>
      <c r="H1453" s="83">
        <f>IF(MOD(G1453,9)=0,9,MOD(G1453,9))</f>
        <v>8</v>
      </c>
      <c r="I1453" s="83" t="str">
        <f>IFERROR(MID("日月火水木金土",WEEKDAY(D1453),1),"")</f>
        <v>日</v>
      </c>
      <c r="J1453" s="303" t="s">
        <v>5682</v>
      </c>
      <c r="K1453" s="87" t="str">
        <f>VLOOKUP(F1453,石と花メイン,3,FALSE)</f>
        <v>◇金剛石</v>
      </c>
      <c r="L1453" s="296" t="str">
        <f>VLOOKUP(F1453,石と花メイン,4,FALSE)</f>
        <v>ネモフィラ【瑠璃唐草】</v>
      </c>
      <c r="M1453" s="392">
        <f>IF(OR(MONTH(F1453)&lt;7,AND(MONTH(F1453)=7,DAY(F1453)&lt;=25)),
MOD(SUM((E1453-1901)*365,259),260),
MOD(SUM((E1453-1900)*365,259),260))</f>
        <v>219</v>
      </c>
      <c r="N1453" s="330">
        <f>IF(AND(MONTH(F1453)=7,DAY(F1453)&gt;25),1,
ROUNDDOWN((SUM(VLOOKUP(MONTH(F1453),D暦変換用数値,2,FALSE),DAY(F1453))/28)+1,0))</f>
        <v>8</v>
      </c>
      <c r="O1453" s="84">
        <f>IF(AND(MONTH(F1453)=7,DAY(F1453)&gt;25),DAY(F1453)-25,
MOD((SUM(VLOOKUP(MONTH(F1453),D暦変換用数値,2,FALSE),DAY(F1453))),28)+1)</f>
        <v>15</v>
      </c>
      <c r="P1453" s="405">
        <f>IF(OR(MONTH(F1453)&lt;7,AND(MONTH(F1453)=7,DAY(F1453)&lt;=25)),
MOD(SUM((E1453-1901)*365,(N1453-1)*28,O1453,258),260),
MOD(SUM((E1453-1900)*365,(N1453-1)*28,O1453,258),260))</f>
        <v>169</v>
      </c>
      <c r="Q1453" s="371" t="str">
        <f>VLOOKUP(MOD(P1453,4),色,2,FALSE)</f>
        <v>赤い</v>
      </c>
      <c r="R1453" s="289" t="str">
        <f>VLOOKUP(MOD(P1453,13),銀河の音,2,FALSE)</f>
        <v>宇宙の</v>
      </c>
      <c r="S1453" s="382" t="str">
        <f>VLOOKUP(MOD(P1453,20),太陽の紋章,2,FALSE)</f>
        <v>月</v>
      </c>
      <c r="T1453" s="100" t="s">
        <v>1066</v>
      </c>
    </row>
    <row r="1454" spans="1:20" ht="13.5" customHeight="1">
      <c r="A1454" s="76" t="str">
        <f>VLOOKUP(MOD(E1454,10),十干,2,FALSE)</f>
        <v>乙</v>
      </c>
      <c r="B1454" s="199" t="str">
        <f>VLOOKUP(MOD(E1454,12),十二支,3,FALSE)</f>
        <v xml:space="preserve">04 地 </v>
      </c>
      <c r="C1454" s="200" t="str">
        <f>VLOOKUP(F1454,星座,3,TRUE)</f>
        <v xml:space="preserve">12 海 </v>
      </c>
      <c r="D1454" s="534">
        <v>23806</v>
      </c>
      <c r="E1454" s="116">
        <f>IFERROR(YEAR(D1454),LEFT(D1454,4))</f>
        <v>1965</v>
      </c>
      <c r="F1454" s="116" t="str">
        <f>IF(ISTEXT(D1454),RIGHT(D1454,5),TEXT(D1454,"mm/dd"))</f>
        <v>03/05</v>
      </c>
      <c r="G1454" s="116">
        <f>SUM(MID(E1454,1,1),MID(E1454,2,1),MID(E1454,3,1),MID(E1454,4,1),MID(F1454,1,1),MID(F1454,2,1),MID(F1454,4,1),MID(F1454,5,1))</f>
        <v>29</v>
      </c>
      <c r="H1454" s="116">
        <f>IF(MOD(G1454,9)=0,9,MOD(G1454,9))</f>
        <v>2</v>
      </c>
      <c r="I1454" s="116" t="str">
        <f>IFERROR(MID("日月火水木金土",WEEKDAY(D1454),1),"")</f>
        <v>金</v>
      </c>
      <c r="J1454" s="306" t="s">
        <v>7295</v>
      </c>
      <c r="K1454" s="203" t="str">
        <f>VLOOKUP(F1454,石と花メイン,3,FALSE)</f>
        <v>◆青玉</v>
      </c>
      <c r="L1454" s="299" t="str">
        <f>VLOOKUP(F1454,石と花メイン,4,FALSE)</f>
        <v>矢車菊【コーンフラワー】</v>
      </c>
      <c r="M1454" s="395">
        <f>IF(OR(MONTH(F1454)&lt;7,AND(MONTH(F1454)=7,DAY(F1454)&lt;=25)),
MOD(SUM((E1454-1901)*365,259),260),
MOD(SUM((E1454-1900)*365,259),260))</f>
        <v>219</v>
      </c>
      <c r="N1454" s="121">
        <f>IF(AND(MONTH(F1454)=7,DAY(F1454)&gt;25),1,
ROUNDDOWN((SUM(VLOOKUP(MONTH(F1454),D暦変換用数値,2,FALSE),DAY(F1454))/28)+1,0))</f>
        <v>8</v>
      </c>
      <c r="O1454" s="117">
        <f>IF(AND(MONTH(F1454)=7,DAY(F1454)&gt;25),DAY(F1454)-25,
MOD((SUM(VLOOKUP(MONTH(F1454),D暦変換用数値,2,FALSE),DAY(F1454))),28)+1)</f>
        <v>27</v>
      </c>
      <c r="P1454" s="408">
        <f>IF(OR(MONTH(F1454)&lt;7,AND(MONTH(F1454)=7,DAY(F1454)&lt;=25)),
MOD(SUM((E1454-1901)*365,(N1454-1)*28,O1454,258),260),
MOD(SUM((E1454-1900)*365,(N1454-1)*28,O1454,258),260))</f>
        <v>181</v>
      </c>
      <c r="Q1454" s="372" t="str">
        <f>VLOOKUP(MOD(P1454,4),色,2,FALSE)</f>
        <v>赤い</v>
      </c>
      <c r="R1454" s="290" t="str">
        <f>VLOOKUP(MOD(P1454,13),銀河の音,2,FALSE)</f>
        <v>水晶の</v>
      </c>
      <c r="S1454" s="383" t="str">
        <f>VLOOKUP(MOD(P1454,20),太陽の紋章,2,FALSE)</f>
        <v>竜</v>
      </c>
      <c r="T1454" s="129" t="s">
        <v>7296</v>
      </c>
    </row>
    <row r="1455" spans="1:20" ht="13.5" customHeight="1">
      <c r="A1455" s="50" t="str">
        <f>VLOOKUP(MOD(E1455,10),十干,2,FALSE)</f>
        <v>乙</v>
      </c>
      <c r="B1455" s="199" t="str">
        <f>VLOOKUP(MOD(E1455,12),十二支,3,FALSE)</f>
        <v xml:space="preserve">04 地 </v>
      </c>
      <c r="C1455" s="200" t="str">
        <f>VLOOKUP(F1455,星座,3,TRUE)</f>
        <v xml:space="preserve">12 海 </v>
      </c>
      <c r="D1455" s="531">
        <v>23809</v>
      </c>
      <c r="E1455" s="1">
        <f>IFERROR(YEAR(D1455),LEFT(D1455,4))</f>
        <v>1965</v>
      </c>
      <c r="F1455" s="1" t="str">
        <f>IF(ISTEXT(D1455),RIGHT(D1455,5),TEXT(D1455,"mm/dd"))</f>
        <v>03/08</v>
      </c>
      <c r="G1455" s="1">
        <f>SUM(MID(E1455,1,1),MID(E1455,2,1),MID(E1455,3,1),MID(E1455,4,1),MID(F1455,1,1),MID(F1455,2,1),MID(F1455,4,1),MID(F1455,5,1))</f>
        <v>32</v>
      </c>
      <c r="H1455" s="45">
        <f>IF(MOD(G1455,9)=0,9,MOD(G1455,9))</f>
        <v>5</v>
      </c>
      <c r="I1455" s="45" t="str">
        <f>IFERROR(MID("日月火水木金土",WEEKDAY(D1455),1),"")</f>
        <v>月</v>
      </c>
      <c r="J1455" s="304" t="s">
        <v>6143</v>
      </c>
      <c r="K1455" s="202" t="str">
        <f>VLOOKUP(F1455,石と花メイン,3,FALSE)</f>
        <v>○真珠</v>
      </c>
      <c r="L1455" s="297" t="str">
        <f>VLOOKUP(F1455,石と花メイン,4,FALSE)</f>
        <v>栗</v>
      </c>
      <c r="M1455" s="393">
        <f>IF(OR(MONTH(F1455)&lt;7,AND(MONTH(F1455)=7,DAY(F1455)&lt;=25)),
MOD(SUM((E1455-1901)*365,259),260),
MOD(SUM((E1455-1900)*365,259),260))</f>
        <v>219</v>
      </c>
      <c r="N1455" s="390">
        <f>IF(AND(MONTH(F1455)=7,DAY(F1455)&gt;25),1,
ROUNDDOWN((SUM(VLOOKUP(MONTH(F1455),D暦変換用数値,2,FALSE),DAY(F1455))/28)+1,0))</f>
        <v>9</v>
      </c>
      <c r="O1455" s="205">
        <f>IF(AND(MONTH(F1455)=7,DAY(F1455)&gt;25),DAY(F1455)-25,
MOD((SUM(VLOOKUP(MONTH(F1455),D暦変換用数値,2,FALSE),DAY(F1455))),28)+1)</f>
        <v>2</v>
      </c>
      <c r="P1455" s="406">
        <f>IF(OR(MONTH(F1455)&lt;7,AND(MONTH(F1455)=7,DAY(F1455)&lt;=25)),
MOD(SUM((E1455-1901)*365,(N1455-1)*28,O1455,258),260),
MOD(SUM((E1455-1900)*365,(N1455-1)*28,O1455,258),260))</f>
        <v>184</v>
      </c>
      <c r="Q1455" s="373" t="str">
        <f>VLOOKUP(MOD(P1455,4),色,2,FALSE)</f>
        <v>黄色い</v>
      </c>
      <c r="R1455" s="291" t="str">
        <f>VLOOKUP(MOD(P1455,13),銀河の音,2,FALSE)</f>
        <v>月の</v>
      </c>
      <c r="S1455" s="384" t="str">
        <f>VLOOKUP(MOD(P1455,20),太陽の紋章,2,FALSE)</f>
        <v>種</v>
      </c>
      <c r="T1455" s="97" t="s">
        <v>733</v>
      </c>
    </row>
    <row r="1456" spans="1:20" ht="13.5" customHeight="1">
      <c r="A1456" s="50" t="str">
        <f>VLOOKUP(MOD(E1456,10),十干,2,FALSE)</f>
        <v>乙</v>
      </c>
      <c r="B1456" s="199" t="str">
        <f>VLOOKUP(MOD(E1456,12),十二支,3,FALSE)</f>
        <v xml:space="preserve">04 地 </v>
      </c>
      <c r="C1456" s="200" t="str">
        <f>VLOOKUP(F1456,星座,3,TRUE)</f>
        <v xml:space="preserve">12 海 </v>
      </c>
      <c r="D1456" s="531">
        <v>23812</v>
      </c>
      <c r="E1456" s="1">
        <f>IFERROR(YEAR(D1456),LEFT(D1456,4))</f>
        <v>1965</v>
      </c>
      <c r="F1456" s="1" t="str">
        <f>IF(ISTEXT(D1456),RIGHT(D1456,5),TEXT(D1456,"mm/dd"))</f>
        <v>03/11</v>
      </c>
      <c r="G1456" s="1">
        <f>SUM(MID(E1456,1,1),MID(E1456,2,1),MID(E1456,3,1),MID(E1456,4,1),MID(F1456,1,1),MID(F1456,2,1),MID(F1456,4,1),MID(F1456,5,1))</f>
        <v>26</v>
      </c>
      <c r="H1456" s="45">
        <f>IF(MOD(G1456,9)=0,9,MOD(G1456,9))</f>
        <v>8</v>
      </c>
      <c r="I1456" s="45" t="str">
        <f>IFERROR(MID("日月火水木金土",WEEKDAY(D1456),1),"")</f>
        <v>木</v>
      </c>
      <c r="J1456" s="304" t="s">
        <v>6144</v>
      </c>
      <c r="K1456" s="202" t="str">
        <f>VLOOKUP(F1456,石と花メイン,3,FALSE)</f>
        <v>◆紅玉</v>
      </c>
      <c r="L1456" s="297" t="str">
        <f>VLOOKUP(F1456,石と花メイン,4,FALSE)</f>
        <v>菊苦菜【チコリー】</v>
      </c>
      <c r="M1456" s="393">
        <f>IF(OR(MONTH(F1456)&lt;7,AND(MONTH(F1456)=7,DAY(F1456)&lt;=25)),
MOD(SUM((E1456-1901)*365,259),260),
MOD(SUM((E1456-1900)*365,259),260))</f>
        <v>219</v>
      </c>
      <c r="N1456" s="390">
        <f>IF(AND(MONTH(F1456)=7,DAY(F1456)&gt;25),1,
ROUNDDOWN((SUM(VLOOKUP(MONTH(F1456),D暦変換用数値,2,FALSE),DAY(F1456))/28)+1,0))</f>
        <v>9</v>
      </c>
      <c r="O1456" s="205">
        <f>IF(AND(MONTH(F1456)=7,DAY(F1456)&gt;25),DAY(F1456)-25,
MOD((SUM(VLOOKUP(MONTH(F1456),D暦変換用数値,2,FALSE),DAY(F1456))),28)+1)</f>
        <v>5</v>
      </c>
      <c r="P1456" s="406">
        <f>IF(OR(MONTH(F1456)&lt;7,AND(MONTH(F1456)=7,DAY(F1456)&lt;=25)),
MOD(SUM((E1456-1901)*365,(N1456-1)*28,O1456,258),260),
MOD(SUM((E1456-1900)*365,(N1456-1)*28,O1456,258),260))</f>
        <v>187</v>
      </c>
      <c r="Q1456" s="374" t="str">
        <f>VLOOKUP(MOD(P1456,4),色,2,FALSE)</f>
        <v>青い</v>
      </c>
      <c r="R1456" s="292" t="str">
        <f>VLOOKUP(MOD(P1456,13),銀河の音,2,FALSE)</f>
        <v>倍音の</v>
      </c>
      <c r="S1456" s="385" t="str">
        <f>VLOOKUP(MOD(P1456,20),太陽の紋章,2,FALSE)</f>
        <v>手</v>
      </c>
      <c r="T1456" s="97" t="s">
        <v>2131</v>
      </c>
    </row>
    <row r="1457" spans="1:20" ht="13.5" customHeight="1">
      <c r="A1457" s="50" t="str">
        <f>VLOOKUP(MOD(E1457,10),十干,2,FALSE)</f>
        <v>乙</v>
      </c>
      <c r="B1457" s="199" t="str">
        <f>VLOOKUP(MOD(E1457,12),十二支,3,FALSE)</f>
        <v xml:space="preserve">04 地 </v>
      </c>
      <c r="C1457" s="200" t="str">
        <f>VLOOKUP(F1457,星座,3,TRUE)</f>
        <v xml:space="preserve">12 海 </v>
      </c>
      <c r="D1457" s="531">
        <v>23812</v>
      </c>
      <c r="E1457" s="1">
        <f>IFERROR(YEAR(D1457),LEFT(D1457,4))</f>
        <v>1965</v>
      </c>
      <c r="F1457" s="1" t="str">
        <f>IF(ISTEXT(D1457),RIGHT(D1457,5),TEXT(D1457,"mm/dd"))</f>
        <v>03/11</v>
      </c>
      <c r="G1457" s="1">
        <f>SUM(MID(E1457,1,1),MID(E1457,2,1),MID(E1457,3,1),MID(E1457,4,1),MID(F1457,1,1),MID(F1457,2,1),MID(F1457,4,1),MID(F1457,5,1))</f>
        <v>26</v>
      </c>
      <c r="H1457" s="45">
        <f>IF(MOD(G1457,9)=0,9,MOD(G1457,9))</f>
        <v>8</v>
      </c>
      <c r="I1457" s="45" t="str">
        <f>IFERROR(MID("日月火水木金土",WEEKDAY(D1457),1),"")</f>
        <v>木</v>
      </c>
      <c r="J1457" s="304" t="s">
        <v>3811</v>
      </c>
      <c r="K1457" s="202" t="str">
        <f>VLOOKUP(F1457,石と花メイン,3,FALSE)</f>
        <v>◆紅玉</v>
      </c>
      <c r="L1457" s="297" t="str">
        <f>VLOOKUP(F1457,石と花メイン,4,FALSE)</f>
        <v>菊苦菜【チコリー】</v>
      </c>
      <c r="M1457" s="393">
        <f>IF(OR(MONTH(F1457)&lt;7,AND(MONTH(F1457)=7,DAY(F1457)&lt;=25)),
MOD(SUM((E1457-1901)*365,259),260),
MOD(SUM((E1457-1900)*365,259),260))</f>
        <v>219</v>
      </c>
      <c r="N1457" s="390">
        <f>IF(AND(MONTH(F1457)=7,DAY(F1457)&gt;25),1,
ROUNDDOWN((SUM(VLOOKUP(MONTH(F1457),D暦変換用数値,2,FALSE),DAY(F1457))/28)+1,0))</f>
        <v>9</v>
      </c>
      <c r="O1457" s="205">
        <f>IF(AND(MONTH(F1457)=7,DAY(F1457)&gt;25),DAY(F1457)-25,
MOD((SUM(VLOOKUP(MONTH(F1457),D暦変換用数値,2,FALSE),DAY(F1457))),28)+1)</f>
        <v>5</v>
      </c>
      <c r="P1457" s="406">
        <f>IF(OR(MONTH(F1457)&lt;7,AND(MONTH(F1457)=7,DAY(F1457)&lt;=25)),
MOD(SUM((E1457-1901)*365,(N1457-1)*28,O1457,258),260),
MOD(SUM((E1457-1900)*365,(N1457-1)*28,O1457,258),260))</f>
        <v>187</v>
      </c>
      <c r="Q1457" s="374" t="str">
        <f>VLOOKUP(MOD(P1457,4),色,2,FALSE)</f>
        <v>青い</v>
      </c>
      <c r="R1457" s="292" t="str">
        <f>VLOOKUP(MOD(P1457,13),銀河の音,2,FALSE)</f>
        <v>倍音の</v>
      </c>
      <c r="S1457" s="385" t="str">
        <f>VLOOKUP(MOD(P1457,20),太陽の紋章,2,FALSE)</f>
        <v>手</v>
      </c>
      <c r="T1457" s="97" t="s">
        <v>3407</v>
      </c>
    </row>
    <row r="1458" spans="1:20" ht="13.5" customHeight="1">
      <c r="A1458" s="50" t="str">
        <f>VLOOKUP(MOD(E1458,10),十干,2,FALSE)</f>
        <v>乙</v>
      </c>
      <c r="B1458" s="199" t="str">
        <f>VLOOKUP(MOD(E1458,12),十二支,3,FALSE)</f>
        <v xml:space="preserve">04 地 </v>
      </c>
      <c r="C1458" s="200" t="str">
        <f>VLOOKUP(F1458,星座,3,TRUE)</f>
        <v xml:space="preserve">12 海 </v>
      </c>
      <c r="D1458" s="531">
        <v>23813</v>
      </c>
      <c r="E1458" s="1">
        <f>IFERROR(YEAR(D1458),LEFT(D1458,4))</f>
        <v>1965</v>
      </c>
      <c r="F1458" s="1" t="str">
        <f>IF(ISTEXT(D1458),RIGHT(D1458,5),TEXT(D1458,"mm/dd"))</f>
        <v>03/12</v>
      </c>
      <c r="G1458" s="1">
        <f>SUM(MID(E1458,1,1),MID(E1458,2,1),MID(E1458,3,1),MID(E1458,4,1),MID(F1458,1,1),MID(F1458,2,1),MID(F1458,4,1),MID(F1458,5,1))</f>
        <v>27</v>
      </c>
      <c r="H1458" s="45">
        <f>IF(MOD(G1458,9)=0,9,MOD(G1458,9))</f>
        <v>9</v>
      </c>
      <c r="I1458" s="45" t="str">
        <f>IFERROR(MID("日月火水木金土",WEEKDAY(D1458),1),"")</f>
        <v>金</v>
      </c>
      <c r="J1458" s="304" t="s">
        <v>3812</v>
      </c>
      <c r="K1458" s="202" t="str">
        <f>VLOOKUP(F1458,石と花メイン,3,FALSE)</f>
        <v>◇金剛石</v>
      </c>
      <c r="L1458" s="297" t="str">
        <f>VLOOKUP(F1458,石と花メイン,4,FALSE)</f>
        <v>金雀枝</v>
      </c>
      <c r="M1458" s="393">
        <f>IF(OR(MONTH(F1458)&lt;7,AND(MONTH(F1458)=7,DAY(F1458)&lt;=25)),
MOD(SUM((E1458-1901)*365,259),260),
MOD(SUM((E1458-1900)*365,259),260))</f>
        <v>219</v>
      </c>
      <c r="N1458" s="390">
        <f>IF(AND(MONTH(F1458)=7,DAY(F1458)&gt;25),1,
ROUNDDOWN((SUM(VLOOKUP(MONTH(F1458),D暦変換用数値,2,FALSE),DAY(F1458))/28)+1,0))</f>
        <v>9</v>
      </c>
      <c r="O1458" s="205">
        <f>IF(AND(MONTH(F1458)=7,DAY(F1458)&gt;25),DAY(F1458)-25,
MOD((SUM(VLOOKUP(MONTH(F1458),D暦変換用数値,2,FALSE),DAY(F1458))),28)+1)</f>
        <v>6</v>
      </c>
      <c r="P1458" s="406">
        <f>IF(OR(MONTH(F1458)&lt;7,AND(MONTH(F1458)=7,DAY(F1458)&lt;=25)),
MOD(SUM((E1458-1901)*365,(N1458-1)*28,O1458,258),260),
MOD(SUM((E1458-1900)*365,(N1458-1)*28,O1458,258),260))</f>
        <v>188</v>
      </c>
      <c r="Q1458" s="373" t="str">
        <f>VLOOKUP(MOD(P1458,4),色,2,FALSE)</f>
        <v>黄色い</v>
      </c>
      <c r="R1458" s="291" t="str">
        <f>VLOOKUP(MOD(P1458,13),銀河の音,2,FALSE)</f>
        <v>律動の</v>
      </c>
      <c r="S1458" s="384" t="str">
        <f>VLOOKUP(MOD(P1458,20),太陽の紋章,2,FALSE)</f>
        <v>星</v>
      </c>
      <c r="T1458" s="98" t="s">
        <v>3736</v>
      </c>
    </row>
    <row r="1459" spans="1:20" ht="13.5" customHeight="1">
      <c r="A1459" s="334" t="str">
        <f>VLOOKUP(MOD(E1459,10),十干,2,FALSE)</f>
        <v>乙</v>
      </c>
      <c r="B1459" s="331" t="str">
        <f>VLOOKUP(MOD(E1459,12),十二支,3,FALSE)</f>
        <v xml:space="preserve">04 地 </v>
      </c>
      <c r="C1459" s="332" t="str">
        <f>VLOOKUP(F1459,星座,3,TRUE)</f>
        <v xml:space="preserve">12 海 </v>
      </c>
      <c r="D1459" s="540">
        <v>23813</v>
      </c>
      <c r="E1459" s="131">
        <f>IFERROR(YEAR(D1459),LEFT(D1459,4))</f>
        <v>1965</v>
      </c>
      <c r="F1459" s="538" t="str">
        <f>IF(ISTEXT(D1459),RIGHT(D1459,5),TEXT(D1459,"mm/dd"))</f>
        <v>03/12</v>
      </c>
      <c r="G1459" s="131">
        <f>SUM(MID(E1459,1,1),MID(E1459,2,1),MID(E1459,3,1),MID(E1459,4,1),MID(F1459,1,1),MID(F1459,2,1),MID(F1459,4,1),MID(F1459,5,1))</f>
        <v>27</v>
      </c>
      <c r="H1459" s="131">
        <f>IF(MOD(G1459,9)=0,9,MOD(G1459,9))</f>
        <v>9</v>
      </c>
      <c r="I1459" s="131" t="str">
        <f>IFERROR(MID("日月火水木金土",WEEKDAY(D1459),1),"")</f>
        <v>金</v>
      </c>
      <c r="J1459" s="306" t="s">
        <v>9041</v>
      </c>
      <c r="K1459" s="335" t="str">
        <f>VLOOKUP(F1459,石と花メイン,3,FALSE)</f>
        <v>◇金剛石</v>
      </c>
      <c r="L1459" s="302" t="str">
        <f>VLOOKUP(F1459,石と花メイン,4,FALSE)</f>
        <v>金雀枝</v>
      </c>
      <c r="M1459" s="396">
        <f>IF(OR(MONTH(F1459)&lt;7,AND(MONTH(F1459)=7,DAY(F1459)&lt;=25)),
MOD(SUM((E1459-1901)*365,259),260),
MOD(SUM((E1459-1900)*365,259),260))</f>
        <v>219</v>
      </c>
      <c r="N1459" s="335">
        <f>IF(AND(MONTH(F1459)=7,DAY(F1459)&gt;25),1,
ROUNDDOWN((SUM(VLOOKUP(MONTH(F1459),D暦変換用数値,2,FALSE),DAY(F1459))/28)+1,0))</f>
        <v>9</v>
      </c>
      <c r="O1459" s="132">
        <f>IF(AND(MONTH(F1459)=7,DAY(F1459)&gt;25),DAY(F1459)-25,
MOD((SUM(VLOOKUP(MONTH(F1459),D暦変換用数値,2,FALSE),DAY(F1459))),28)+1)</f>
        <v>6</v>
      </c>
      <c r="P1459" s="404">
        <f>IF(OR(MONTH(F1459)&lt;7,AND(MONTH(F1459)=7,DAY(F1459)&lt;=25)),
MOD(SUM((E1459-1901)*365,(N1459-1)*28,O1459,258),260),
MOD(SUM((E1459-1900)*365,(N1459-1)*28,O1459,258),260))</f>
        <v>188</v>
      </c>
      <c r="Q1459" s="376" t="str">
        <f>VLOOKUP(MOD(P1459,4),色,2,FALSE)</f>
        <v>黄色い</v>
      </c>
      <c r="R1459" s="333" t="str">
        <f>VLOOKUP(MOD(P1459,13),銀河の音,2,FALSE)</f>
        <v>律動の</v>
      </c>
      <c r="S1459" s="387" t="str">
        <f>VLOOKUP(MOD(P1459,20),太陽の紋章,2,FALSE)</f>
        <v>星</v>
      </c>
      <c r="T1459" s="119" t="s">
        <v>9042</v>
      </c>
    </row>
    <row r="1460" spans="1:20" ht="13.5" customHeight="1">
      <c r="A1460" s="50" t="str">
        <f>VLOOKUP(MOD(E1460,10),十干,2,FALSE)</f>
        <v>丁</v>
      </c>
      <c r="B1460" s="199" t="str">
        <f>VLOOKUP(MOD(E1460,12),十二支,3,FALSE)</f>
        <v xml:space="preserve">04 地 </v>
      </c>
      <c r="C1460" s="200" t="str">
        <f>VLOOKUP(F1460,星座,3,TRUE)</f>
        <v xml:space="preserve">12 海 </v>
      </c>
      <c r="D1460" s="531">
        <v>28197</v>
      </c>
      <c r="E1460" s="1">
        <f>IFERROR(YEAR(D1460),LEFT(D1460,4))</f>
        <v>1977</v>
      </c>
      <c r="F1460" s="1" t="str">
        <f>IF(ISTEXT(D1460),RIGHT(D1460,5),TEXT(D1460,"mm/dd"))</f>
        <v>03/13</v>
      </c>
      <c r="G1460" s="1">
        <f>SUM(MID(E1460,1,1),MID(E1460,2,1),MID(E1460,3,1),MID(E1460,4,1),MID(F1460,1,1),MID(F1460,2,1),MID(F1460,4,1),MID(F1460,5,1))</f>
        <v>31</v>
      </c>
      <c r="H1460" s="45">
        <f>IF(MOD(G1460,9)=0,9,MOD(G1460,9))</f>
        <v>4</v>
      </c>
      <c r="I1460" s="45" t="str">
        <f>IFERROR(MID("日月火水木金土",WEEKDAY(D1460),1),"")</f>
        <v>日</v>
      </c>
      <c r="J1460" s="304" t="s">
        <v>1692</v>
      </c>
      <c r="K1460" s="202" t="str">
        <f>VLOOKUP(F1460,石と花メイン,3,FALSE)</f>
        <v>■赤縞瑪瑙</v>
      </c>
      <c r="L1460" s="297" t="str">
        <f>VLOOKUP(F1460,石と花メイン,4,FALSE)</f>
        <v>ヘメロカリス【忘れ草】</v>
      </c>
      <c r="M1460" s="393">
        <f>IF(OR(MONTH(F1460)&lt;7,AND(MONTH(F1460)=7,DAY(F1460)&lt;=25)),
MOD(SUM((E1460-1901)*365,259),260),
MOD(SUM((E1460-1900)*365,259),260))</f>
        <v>179</v>
      </c>
      <c r="N1460" s="390">
        <f>IF(AND(MONTH(F1460)=7,DAY(F1460)&gt;25),1,
ROUNDDOWN((SUM(VLOOKUP(MONTH(F1460),D暦変換用数値,2,FALSE),DAY(F1460))/28)+1,0))</f>
        <v>9</v>
      </c>
      <c r="O1460" s="205">
        <f>IF(AND(MONTH(F1460)=7,DAY(F1460)&gt;25),DAY(F1460)-25,
MOD((SUM(VLOOKUP(MONTH(F1460),D暦変換用数値,2,FALSE),DAY(F1460))),28)+1)</f>
        <v>7</v>
      </c>
      <c r="P1460" s="406">
        <f>IF(OR(MONTH(F1460)&lt;7,AND(MONTH(F1460)=7,DAY(F1460)&lt;=25)),
MOD(SUM((E1460-1901)*365,(N1460-1)*28,O1460,258),260),
MOD(SUM((E1460-1900)*365,(N1460-1)*28,O1460,258),260))</f>
        <v>149</v>
      </c>
      <c r="Q1460" s="372" t="str">
        <f>VLOOKUP(MOD(P1460,4),色,2,FALSE)</f>
        <v>赤い</v>
      </c>
      <c r="R1460" s="290" t="str">
        <f>VLOOKUP(MOD(P1460,13),銀河の音,2,FALSE)</f>
        <v>律動の</v>
      </c>
      <c r="S1460" s="383" t="str">
        <f>VLOOKUP(MOD(P1460,20),太陽の紋章,2,FALSE)</f>
        <v>月</v>
      </c>
      <c r="T1460" s="111" t="s">
        <v>3408</v>
      </c>
    </row>
    <row r="1461" spans="1:20" ht="13.5" customHeight="1">
      <c r="A1461" s="50" t="str">
        <f>VLOOKUP(MOD(E1461,10),十干,2,FALSE)</f>
        <v>丁</v>
      </c>
      <c r="B1461" s="199" t="str">
        <f>VLOOKUP(MOD(E1461,12),十二支,3,FALSE)</f>
        <v xml:space="preserve">04 地 </v>
      </c>
      <c r="C1461" s="200" t="str">
        <f>VLOOKUP(F1461,星座,3,TRUE)</f>
        <v xml:space="preserve">12 海 </v>
      </c>
      <c r="D1461" s="531">
        <v>28198</v>
      </c>
      <c r="E1461" s="1">
        <f>IFERROR(YEAR(D1461),LEFT(D1461,4))</f>
        <v>1977</v>
      </c>
      <c r="F1461" s="1" t="str">
        <f>IF(ISTEXT(D1461),RIGHT(D1461,5),TEXT(D1461,"mm/dd"))</f>
        <v>03/14</v>
      </c>
      <c r="G1461" s="1">
        <f>SUM(MID(E1461,1,1),MID(E1461,2,1),MID(E1461,3,1),MID(E1461,4,1),MID(F1461,1,1),MID(F1461,2,1),MID(F1461,4,1),MID(F1461,5,1))</f>
        <v>32</v>
      </c>
      <c r="H1461" s="45">
        <f>IF(MOD(G1461,9)=0,9,MOD(G1461,9))</f>
        <v>5</v>
      </c>
      <c r="I1461" s="45" t="str">
        <f>IFERROR(MID("日月火水木金土",WEEKDAY(D1461),1),"")</f>
        <v>月</v>
      </c>
      <c r="J1461" s="304" t="s">
        <v>1693</v>
      </c>
      <c r="K1461" s="202" t="str">
        <f>VLOOKUP(F1461,石と花メイン,3,FALSE)</f>
        <v>□水晶</v>
      </c>
      <c r="L1461" s="297" t="str">
        <f>VLOOKUP(F1461,石と花メイン,4,FALSE)</f>
        <v>アーモンド【扁桃】</v>
      </c>
      <c r="M1461" s="393">
        <f>IF(OR(MONTH(F1461)&lt;7,AND(MONTH(F1461)=7,DAY(F1461)&lt;=25)),
MOD(SUM((E1461-1901)*365,259),260),
MOD(SUM((E1461-1900)*365,259),260))</f>
        <v>179</v>
      </c>
      <c r="N1461" s="390">
        <f>IF(AND(MONTH(F1461)=7,DAY(F1461)&gt;25),1,
ROUNDDOWN((SUM(VLOOKUP(MONTH(F1461),D暦変換用数値,2,FALSE),DAY(F1461))/28)+1,0))</f>
        <v>9</v>
      </c>
      <c r="O1461" s="205">
        <f>IF(AND(MONTH(F1461)=7,DAY(F1461)&gt;25),DAY(F1461)-25,
MOD((SUM(VLOOKUP(MONTH(F1461),D暦変換用数値,2,FALSE),DAY(F1461))),28)+1)</f>
        <v>8</v>
      </c>
      <c r="P1461" s="406">
        <f>IF(OR(MONTH(F1461)&lt;7,AND(MONTH(F1461)=7,DAY(F1461)&lt;=25)),
MOD(SUM((E1461-1901)*365,(N1461-1)*28,O1461,258),260),
MOD(SUM((E1461-1900)*365,(N1461-1)*28,O1461,258),260))</f>
        <v>150</v>
      </c>
      <c r="Q1461" s="375" t="str">
        <f>VLOOKUP(MOD(P1461,4),色,2,FALSE)</f>
        <v>白い</v>
      </c>
      <c r="R1461" s="293" t="str">
        <f>VLOOKUP(MOD(P1461,13),銀河の音,2,FALSE)</f>
        <v>共振の</v>
      </c>
      <c r="S1461" s="386" t="str">
        <f>VLOOKUP(MOD(P1461,20),太陽の紋章,2,FALSE)</f>
        <v>犬</v>
      </c>
      <c r="T1461" s="98" t="s">
        <v>3736</v>
      </c>
    </row>
    <row r="1462" spans="1:20" ht="13.5" customHeight="1">
      <c r="A1462" s="50" t="str">
        <f>VLOOKUP(MOD(E1462,10),十干,2,FALSE)</f>
        <v>丁</v>
      </c>
      <c r="B1462" s="199" t="str">
        <f>VLOOKUP(MOD(E1462,12),十二支,3,FALSE)</f>
        <v xml:space="preserve">04 地 </v>
      </c>
      <c r="C1462" s="200" t="str">
        <f>VLOOKUP(F1462,星座,3,TRUE)</f>
        <v xml:space="preserve">12 海 </v>
      </c>
      <c r="D1462" s="531">
        <v>28200</v>
      </c>
      <c r="E1462" s="1">
        <f>IFERROR(YEAR(D1462),LEFT(D1462,4))</f>
        <v>1977</v>
      </c>
      <c r="F1462" s="1" t="str">
        <f>IF(ISTEXT(D1462),RIGHT(D1462,5),TEXT(D1462,"mm/dd"))</f>
        <v>03/16</v>
      </c>
      <c r="G1462" s="1">
        <f>SUM(MID(E1462,1,1),MID(E1462,2,1),MID(E1462,3,1),MID(E1462,4,1),MID(F1462,1,1),MID(F1462,2,1),MID(F1462,4,1),MID(F1462,5,1))</f>
        <v>34</v>
      </c>
      <c r="H1462" s="45">
        <f>IF(MOD(G1462,9)=0,9,MOD(G1462,9))</f>
        <v>7</v>
      </c>
      <c r="I1462" s="45" t="str">
        <f>IFERROR(MID("日月火水木金土",WEEKDAY(D1462),1),"")</f>
        <v>水</v>
      </c>
      <c r="J1462" s="304" t="s">
        <v>1694</v>
      </c>
      <c r="K1462" s="202" t="str">
        <f>VLOOKUP(F1462,石と花メイン,3,FALSE)</f>
        <v>◆藍玉</v>
      </c>
      <c r="L1462" s="297" t="str">
        <f>VLOOKUP(F1462,石と花メイン,4,FALSE)</f>
        <v>薄荷【ミント】</v>
      </c>
      <c r="M1462" s="393">
        <f>IF(OR(MONTH(F1462)&lt;7,AND(MONTH(F1462)=7,DAY(F1462)&lt;=25)),
MOD(SUM((E1462-1901)*365,259),260),
MOD(SUM((E1462-1900)*365,259),260))</f>
        <v>179</v>
      </c>
      <c r="N1462" s="390">
        <f>IF(AND(MONTH(F1462)=7,DAY(F1462)&gt;25),1,
ROUNDDOWN((SUM(VLOOKUP(MONTH(F1462),D暦変換用数値,2,FALSE),DAY(F1462))/28)+1,0))</f>
        <v>9</v>
      </c>
      <c r="O1462" s="205">
        <f>IF(AND(MONTH(F1462)=7,DAY(F1462)&gt;25),DAY(F1462)-25,
MOD((SUM(VLOOKUP(MONTH(F1462),D暦変換用数値,2,FALSE),DAY(F1462))),28)+1)</f>
        <v>10</v>
      </c>
      <c r="P1462" s="406">
        <f>IF(OR(MONTH(F1462)&lt;7,AND(MONTH(F1462)=7,DAY(F1462)&lt;=25)),
MOD(SUM((E1462-1901)*365,(N1462-1)*28,O1462,258),260),
MOD(SUM((E1462-1900)*365,(N1462-1)*28,O1462,258),260))</f>
        <v>152</v>
      </c>
      <c r="Q1462" s="373" t="str">
        <f>VLOOKUP(MOD(P1462,4),色,2,FALSE)</f>
        <v>黄色い</v>
      </c>
      <c r="R1462" s="291" t="str">
        <f>VLOOKUP(MOD(P1462,13),銀河の音,2,FALSE)</f>
        <v>太陽の</v>
      </c>
      <c r="S1462" s="384" t="str">
        <f>VLOOKUP(MOD(P1462,20),太陽の紋章,2,FALSE)</f>
        <v>人</v>
      </c>
      <c r="T1462" s="98" t="s">
        <v>3736</v>
      </c>
    </row>
    <row r="1463" spans="1:20" ht="13.5" customHeight="1">
      <c r="A1463" s="50" t="str">
        <f>VLOOKUP(MOD(E1463,10),十干,2,FALSE)</f>
        <v>丁</v>
      </c>
      <c r="B1463" s="199" t="str">
        <f>VLOOKUP(MOD(E1463,12),十二支,3,FALSE)</f>
        <v xml:space="preserve">04 地 </v>
      </c>
      <c r="C1463" s="200" t="str">
        <f>VLOOKUP(F1463,星座,3,TRUE)</f>
        <v xml:space="preserve">12 海 </v>
      </c>
      <c r="D1463" s="531">
        <v>28202</v>
      </c>
      <c r="E1463" s="1">
        <f>IFERROR(YEAR(D1463),LEFT(D1463,4))</f>
        <v>1977</v>
      </c>
      <c r="F1463" s="1" t="str">
        <f>IF(ISTEXT(D1463),RIGHT(D1463,5),TEXT(D1463,"mm/dd"))</f>
        <v>03/18</v>
      </c>
      <c r="G1463" s="1">
        <f>SUM(MID(E1463,1,1),MID(E1463,2,1),MID(E1463,3,1),MID(E1463,4,1),MID(F1463,1,1),MID(F1463,2,1),MID(F1463,4,1),MID(F1463,5,1))</f>
        <v>36</v>
      </c>
      <c r="H1463" s="45">
        <f>IF(MOD(G1463,9)=0,9,MOD(G1463,9))</f>
        <v>9</v>
      </c>
      <c r="I1463" s="45" t="str">
        <f>IFERROR(MID("日月火水木金土",WEEKDAY(D1463),1),"")</f>
        <v>金</v>
      </c>
      <c r="J1463" s="304" t="s">
        <v>1695</v>
      </c>
      <c r="K1463" s="202" t="str">
        <f>VLOOKUP(F1463,石と花メイン,3,FALSE)</f>
        <v>◆金緑石</v>
      </c>
      <c r="L1463" s="297" t="str">
        <f>VLOOKUP(F1463,石と花メイン,4,FALSE)</f>
        <v>花水木【アメリカ山法師】</v>
      </c>
      <c r="M1463" s="393">
        <f>IF(OR(MONTH(F1463)&lt;7,AND(MONTH(F1463)=7,DAY(F1463)&lt;=25)),
MOD(SUM((E1463-1901)*365,259),260),
MOD(SUM((E1463-1900)*365,259),260))</f>
        <v>179</v>
      </c>
      <c r="N1463" s="390">
        <f>IF(AND(MONTH(F1463)=7,DAY(F1463)&gt;25),1,
ROUNDDOWN((SUM(VLOOKUP(MONTH(F1463),D暦変換用数値,2,FALSE),DAY(F1463))/28)+1,0))</f>
        <v>9</v>
      </c>
      <c r="O1463" s="205">
        <f>IF(AND(MONTH(F1463)=7,DAY(F1463)&gt;25),DAY(F1463)-25,
MOD((SUM(VLOOKUP(MONTH(F1463),D暦変換用数値,2,FALSE),DAY(F1463))),28)+1)</f>
        <v>12</v>
      </c>
      <c r="P1463" s="406">
        <f>IF(OR(MONTH(F1463)&lt;7,AND(MONTH(F1463)=7,DAY(F1463)&lt;=25)),
MOD(SUM((E1463-1901)*365,(N1463-1)*28,O1463,258),260),
MOD(SUM((E1463-1900)*365,(N1463-1)*28,O1463,258),260))</f>
        <v>154</v>
      </c>
      <c r="Q1463" s="375" t="str">
        <f>VLOOKUP(MOD(P1463,4),色,2,FALSE)</f>
        <v>白い</v>
      </c>
      <c r="R1463" s="293" t="str">
        <f>VLOOKUP(MOD(P1463,13),銀河の音,2,FALSE)</f>
        <v>スペクトルの</v>
      </c>
      <c r="S1463" s="386" t="str">
        <f>VLOOKUP(MOD(P1463,20),太陽の紋章,2,FALSE)</f>
        <v>魔法使い</v>
      </c>
      <c r="T1463" s="111" t="s">
        <v>3408</v>
      </c>
    </row>
    <row r="1464" spans="1:20" ht="13.5" customHeight="1">
      <c r="A1464" s="334" t="str">
        <f>VLOOKUP(MOD(E1464,10),十干,2,FALSE)</f>
        <v>己</v>
      </c>
      <c r="B1464" s="331" t="str">
        <f>VLOOKUP(MOD(E1464,12),十二支,3,FALSE)</f>
        <v xml:space="preserve">04 地 </v>
      </c>
      <c r="C1464" s="332" t="str">
        <f>VLOOKUP(F1464,星座,3,TRUE)</f>
        <v xml:space="preserve">12 海 </v>
      </c>
      <c r="D1464" s="540">
        <v>32564</v>
      </c>
      <c r="E1464" s="131">
        <f>IFERROR(YEAR(D1464),LEFT(D1464,4))</f>
        <v>1989</v>
      </c>
      <c r="F1464" s="538" t="str">
        <f>IF(ISTEXT(D1464),RIGHT(D1464,5),TEXT(D1464,"mm/dd"))</f>
        <v>02/25</v>
      </c>
      <c r="G1464" s="131">
        <f>SUM(MID(E1464,1,1),MID(E1464,2,1),MID(E1464,3,1),MID(E1464,4,1),MID(F1464,1,1),MID(F1464,2,1),MID(F1464,4,1),MID(F1464,5,1))</f>
        <v>36</v>
      </c>
      <c r="H1464" s="131">
        <f>IF(MOD(G1464,9)=0,9,MOD(G1464,9))</f>
        <v>9</v>
      </c>
      <c r="I1464" s="131" t="str">
        <f>IFERROR(MID("日月火水木金土",WEEKDAY(D1464),1),"")</f>
        <v>土</v>
      </c>
      <c r="J1464" s="306" t="s">
        <v>9363</v>
      </c>
      <c r="K1464" s="335" t="str">
        <f>VLOOKUP(F1464,石と花メイン,3,FALSE)</f>
        <v>●翡翠</v>
      </c>
      <c r="L1464" s="302" t="str">
        <f>VLOOKUP(F1464,石と花メイン,4,FALSE)</f>
        <v>カランコエ【紅弁慶】</v>
      </c>
      <c r="M1464" s="396">
        <f>IF(OR(MONTH(F1464)&lt;7,AND(MONTH(F1464)=7,DAY(F1464)&lt;=25)),
MOD(SUM((E1464-1901)*365,259),260),
MOD(SUM((E1464-1900)*365,259),260))</f>
        <v>139</v>
      </c>
      <c r="N1464" s="335">
        <f>IF(AND(MONTH(F1464)=7,DAY(F1464)&gt;25),1,
ROUNDDOWN((SUM(VLOOKUP(MONTH(F1464),D暦変換用数値,2,FALSE),DAY(F1464))/28)+1,0))</f>
        <v>8</v>
      </c>
      <c r="O1464" s="132">
        <f>IF(AND(MONTH(F1464)=7,DAY(F1464)&gt;25),DAY(F1464)-25,
MOD((SUM(VLOOKUP(MONTH(F1464),D暦変換用数値,2,FALSE),DAY(F1464))),28)+1)</f>
        <v>19</v>
      </c>
      <c r="P1464" s="404">
        <f>IF(OR(MONTH(F1464)&lt;7,AND(MONTH(F1464)=7,DAY(F1464)&lt;=25)),
MOD(SUM((E1464-1901)*365,(N1464-1)*28,O1464,258),260),
MOD(SUM((E1464-1900)*365,(N1464-1)*28,O1464,258),260))</f>
        <v>93</v>
      </c>
      <c r="Q1464" s="376" t="str">
        <f>VLOOKUP(MOD(P1464,4),色,2,FALSE)</f>
        <v>赤い</v>
      </c>
      <c r="R1464" s="333" t="str">
        <f>VLOOKUP(MOD(P1464,13),銀河の音,2,FALSE)</f>
        <v>月の</v>
      </c>
      <c r="S1464" s="387" t="str">
        <f>VLOOKUP(MOD(P1464,20),太陽の紋章,2,FALSE)</f>
        <v>空歩く者</v>
      </c>
      <c r="T1464" s="119" t="s">
        <v>9364</v>
      </c>
    </row>
    <row r="1465" spans="1:20" ht="13.5" customHeight="1">
      <c r="A1465" s="76" t="str">
        <f>VLOOKUP(MOD(E1465,10),十干,2,FALSE)</f>
        <v>己</v>
      </c>
      <c r="B1465" s="199" t="str">
        <f>VLOOKUP(MOD(E1465,12),十二支,3,FALSE)</f>
        <v xml:space="preserve">04 地 </v>
      </c>
      <c r="C1465" s="200" t="str">
        <f>VLOOKUP(F1465,星座,3,TRUE)</f>
        <v xml:space="preserve">12 海 </v>
      </c>
      <c r="D1465" s="534">
        <v>32585</v>
      </c>
      <c r="E1465" s="116">
        <f>IFERROR(YEAR(D1465),LEFT(D1465,4))</f>
        <v>1989</v>
      </c>
      <c r="F1465" s="116" t="str">
        <f>IF(ISTEXT(D1465),RIGHT(D1465,5),TEXT(D1465,"mm/dd"))</f>
        <v>03/18</v>
      </c>
      <c r="G1465" s="116">
        <f>SUM(MID(E1465,1,1),MID(E1465,2,1),MID(E1465,3,1),MID(E1465,4,1),MID(F1465,1,1),MID(F1465,2,1),MID(F1465,4,1),MID(F1465,5,1))</f>
        <v>39</v>
      </c>
      <c r="H1465" s="116">
        <f>IF(MOD(G1465,9)=0,9,MOD(G1465,9))</f>
        <v>3</v>
      </c>
      <c r="I1465" s="116" t="str">
        <f>IFERROR(MID("日月火水木金土",WEEKDAY(D1465),1),"")</f>
        <v>土</v>
      </c>
      <c r="J1465" s="306" t="s">
        <v>7331</v>
      </c>
      <c r="K1465" s="203" t="str">
        <f>VLOOKUP(F1465,石と花メイン,3,FALSE)</f>
        <v>◆金緑石</v>
      </c>
      <c r="L1465" s="299" t="str">
        <f>VLOOKUP(F1465,石と花メイン,4,FALSE)</f>
        <v>花水木【アメリカ山法師】</v>
      </c>
      <c r="M1465" s="395">
        <f>IF(OR(MONTH(F1465)&lt;7,AND(MONTH(F1465)=7,DAY(F1465)&lt;=25)),
MOD(SUM((E1465-1901)*365,259),260),
MOD(SUM((E1465-1900)*365,259),260))</f>
        <v>139</v>
      </c>
      <c r="N1465" s="121">
        <f>IF(AND(MONTH(F1465)=7,DAY(F1465)&gt;25),1,
ROUNDDOWN((SUM(VLOOKUP(MONTH(F1465),D暦変換用数値,2,FALSE),DAY(F1465))/28)+1,0))</f>
        <v>9</v>
      </c>
      <c r="O1465" s="117">
        <f>IF(AND(MONTH(F1465)=7,DAY(F1465)&gt;25),DAY(F1465)-25,
MOD((SUM(VLOOKUP(MONTH(F1465),D暦変換用数値,2,FALSE),DAY(F1465))),28)+1)</f>
        <v>12</v>
      </c>
      <c r="P1465" s="408">
        <f>IF(OR(MONTH(F1465)&lt;7,AND(MONTH(F1465)=7,DAY(F1465)&lt;=25)),
MOD(SUM((E1465-1901)*365,(N1465-1)*28,O1465,258),260),
MOD(SUM((E1465-1900)*365,(N1465-1)*28,O1465,258),260))</f>
        <v>114</v>
      </c>
      <c r="Q1465" s="378" t="str">
        <f>VLOOKUP(MOD(P1465,4),色,2,FALSE)</f>
        <v>白い</v>
      </c>
      <c r="R1465" s="293" t="str">
        <f>VLOOKUP(MOD(P1465,13),銀河の音,2,FALSE)</f>
        <v>惑星の</v>
      </c>
      <c r="S1465" s="386" t="str">
        <f>VLOOKUP(MOD(P1465,20),太陽の紋章,2,FALSE)</f>
        <v>魔法使い</v>
      </c>
      <c r="T1465" s="118"/>
    </row>
    <row r="1466" spans="1:20" ht="13.5" customHeight="1">
      <c r="A1466" s="282" t="str">
        <f>VLOOKUP(MOD(E1466,10),十干,2,FALSE)</f>
        <v>辛</v>
      </c>
      <c r="B1466" s="283" t="str">
        <f>VLOOKUP(MOD(E1466,12),十二支,3,FALSE)</f>
        <v xml:space="preserve">04 地 </v>
      </c>
      <c r="C1466" s="284" t="str">
        <f>VLOOKUP(F1466,星座,3,TRUE)</f>
        <v xml:space="preserve">12 海 </v>
      </c>
      <c r="D1466" s="533">
        <v>36950</v>
      </c>
      <c r="E1466" s="83">
        <f>IFERROR(YEAR(D1466),LEFT(D1466,4))</f>
        <v>2001</v>
      </c>
      <c r="F1466" s="83" t="str">
        <f>IF(ISTEXT(D1466),RIGHT(D1466,5),TEXT(D1466,"mm/dd"))</f>
        <v>02/28</v>
      </c>
      <c r="G1466" s="83">
        <f>SUM(MID(E1466,1,1),MID(E1466,2,1),MID(E1466,3,1),MID(E1466,4,1),MID(F1466,1,1),MID(F1466,2,1),MID(F1466,4,1),MID(F1466,5,1))</f>
        <v>15</v>
      </c>
      <c r="H1466" s="83">
        <f>IF(MOD(G1466,9)=0,9,MOD(G1466,9))</f>
        <v>6</v>
      </c>
      <c r="I1466" s="83" t="str">
        <f>IFERROR(MID("日月火水木金土",WEEKDAY(D1466),1),"")</f>
        <v>水</v>
      </c>
      <c r="J1466" s="303" t="s">
        <v>5683</v>
      </c>
      <c r="K1466" s="87" t="str">
        <f>VLOOKUP(F1466,石と花メイン,3,FALSE)</f>
        <v>◆翠玉</v>
      </c>
      <c r="L1466" s="296" t="str">
        <f>VLOOKUP(F1466,石と花メイン,4,FALSE)</f>
        <v>麦藁菊【帝王貝細工】</v>
      </c>
      <c r="M1466" s="392">
        <f>IF(OR(MONTH(F1466)&lt;7,AND(MONTH(F1466)=7,DAY(F1466)&lt;=25)),
MOD(SUM((E1466-1901)*365,259),260),
MOD(SUM((E1466-1900)*365,259),260))</f>
        <v>99</v>
      </c>
      <c r="N1466" s="330">
        <f>IF(AND(MONTH(F1466)=7,DAY(F1466)&gt;25),1,
ROUNDDOWN((SUM(VLOOKUP(MONTH(F1466),D暦変換用数値,2,FALSE),DAY(F1466))/28)+1,0))</f>
        <v>8</v>
      </c>
      <c r="O1466" s="84">
        <f>IF(AND(MONTH(F1466)=7,DAY(F1466)&gt;25),DAY(F1466)-25,
MOD((SUM(VLOOKUP(MONTH(F1466),D暦変換用数値,2,FALSE),DAY(F1466))),28)+1)</f>
        <v>22</v>
      </c>
      <c r="P1466" s="405">
        <f>IF(OR(MONTH(F1466)&lt;7,AND(MONTH(F1466)=7,DAY(F1466)&lt;=25)),
MOD(SUM((E1466-1901)*365,(N1466-1)*28,O1466,258),260),
MOD(SUM((E1466-1900)*365,(N1466-1)*28,O1466,258),260))</f>
        <v>56</v>
      </c>
      <c r="Q1466" s="371" t="str">
        <f>VLOOKUP(MOD(P1466,4),色,2,FALSE)</f>
        <v>黄色い</v>
      </c>
      <c r="R1466" s="289" t="str">
        <f>VLOOKUP(MOD(P1466,13),銀河の音,2,FALSE)</f>
        <v>自己存在の</v>
      </c>
      <c r="S1466" s="382" t="str">
        <f>VLOOKUP(MOD(P1466,20),太陽の紋章,2,FALSE)</f>
        <v>戦士</v>
      </c>
      <c r="T1466" s="112" t="s">
        <v>5542</v>
      </c>
    </row>
    <row r="1467" spans="1:20" ht="13.5" customHeight="1">
      <c r="A1467" s="282" t="str">
        <f>VLOOKUP(MOD(E1467,10),十干,2,FALSE)</f>
        <v>辛</v>
      </c>
      <c r="B1467" s="283" t="str">
        <f>VLOOKUP(MOD(E1467,12),十二支,3,FALSE)</f>
        <v xml:space="preserve">04 地 </v>
      </c>
      <c r="C1467" s="284" t="str">
        <f>VLOOKUP(F1467,星座,3,TRUE)</f>
        <v xml:space="preserve">12 海 </v>
      </c>
      <c r="D1467" s="533">
        <v>36963</v>
      </c>
      <c r="E1467" s="83">
        <f>IFERROR(YEAR(D1467),LEFT(D1467,4))</f>
        <v>2001</v>
      </c>
      <c r="F1467" s="83" t="str">
        <f>IF(ISTEXT(D1467),RIGHT(D1467,5),TEXT(D1467,"mm/dd"))</f>
        <v>03/13</v>
      </c>
      <c r="G1467" s="83">
        <f>SUM(MID(E1467,1,1),MID(E1467,2,1),MID(E1467,3,1),MID(E1467,4,1),MID(F1467,1,1),MID(F1467,2,1),MID(F1467,4,1),MID(F1467,5,1))</f>
        <v>10</v>
      </c>
      <c r="H1467" s="83">
        <f>IF(MOD(G1467,9)=0,9,MOD(G1467,9))</f>
        <v>1</v>
      </c>
      <c r="I1467" s="83" t="str">
        <f>IFERROR(MID("日月火水木金土",WEEKDAY(D1467),1),"")</f>
        <v>火</v>
      </c>
      <c r="J1467" s="303" t="s">
        <v>5684</v>
      </c>
      <c r="K1467" s="87" t="str">
        <f>VLOOKUP(F1467,石と花メイン,3,FALSE)</f>
        <v>■赤縞瑪瑙</v>
      </c>
      <c r="L1467" s="296" t="str">
        <f>VLOOKUP(F1467,石と花メイン,4,FALSE)</f>
        <v>ヘメロカリス【忘れ草】</v>
      </c>
      <c r="M1467" s="392">
        <f>IF(OR(MONTH(F1467)&lt;7,AND(MONTH(F1467)=7,DAY(F1467)&lt;=25)),
MOD(SUM((E1467-1901)*365,259),260),
MOD(SUM((E1467-1900)*365,259),260))</f>
        <v>99</v>
      </c>
      <c r="N1467" s="330">
        <f>IF(AND(MONTH(F1467)=7,DAY(F1467)&gt;25),1,
ROUNDDOWN((SUM(VLOOKUP(MONTH(F1467),D暦変換用数値,2,FALSE),DAY(F1467))/28)+1,0))</f>
        <v>9</v>
      </c>
      <c r="O1467" s="84">
        <f>IF(AND(MONTH(F1467)=7,DAY(F1467)&gt;25),DAY(F1467)-25,
MOD((SUM(VLOOKUP(MONTH(F1467),D暦変換用数値,2,FALSE),DAY(F1467))),28)+1)</f>
        <v>7</v>
      </c>
      <c r="P1467" s="405">
        <f>IF(OR(MONTH(F1467)&lt;7,AND(MONTH(F1467)=7,DAY(F1467)&lt;=25)),
MOD(SUM((E1467-1901)*365,(N1467-1)*28,O1467,258),260),
MOD(SUM((E1467-1900)*365,(N1467-1)*28,O1467,258),260))</f>
        <v>69</v>
      </c>
      <c r="Q1467" s="371" t="str">
        <f>VLOOKUP(MOD(P1467,4),色,2,FALSE)</f>
        <v>赤い</v>
      </c>
      <c r="R1467" s="289" t="str">
        <f>VLOOKUP(MOD(P1467,13),銀河の音,2,FALSE)</f>
        <v>自己存在の</v>
      </c>
      <c r="S1467" s="382" t="str">
        <f>VLOOKUP(MOD(P1467,20),太陽の紋章,2,FALSE)</f>
        <v>月</v>
      </c>
      <c r="T1467" s="92" t="s">
        <v>5728</v>
      </c>
    </row>
    <row r="1468" spans="1:20" ht="13.5" customHeight="1">
      <c r="A1468" s="285" t="str">
        <f>VLOOKUP(MOD(E1468,10),十干,2,FALSE)</f>
        <v>癸</v>
      </c>
      <c r="B1468" s="283" t="str">
        <f>VLOOKUP(MOD(E1468,12),十二支,3,FALSE)</f>
        <v xml:space="preserve">04 地 </v>
      </c>
      <c r="C1468" s="284" t="str">
        <f>VLOOKUP(F1468,星座,3,TRUE)</f>
        <v xml:space="preserve">12 海 </v>
      </c>
      <c r="D1468" s="533">
        <v>41325</v>
      </c>
      <c r="E1468" s="83">
        <f>IFERROR(YEAR(D1468),LEFT(D1468,4))</f>
        <v>2013</v>
      </c>
      <c r="F1468" s="539" t="str">
        <f>IF(ISTEXT(D1468),RIGHT(D1468,5),TEXT(D1468,"mm/dd"))</f>
        <v>02/20</v>
      </c>
      <c r="G1468" s="83">
        <f>SUM(MID(E1468,1,1),MID(E1468,2,1),MID(E1468,3,1),MID(E1468,4,1),MID(F1468,1,1),MID(F1468,2,1),MID(F1468,4,1),MID(F1468,5,1))</f>
        <v>10</v>
      </c>
      <c r="H1468" s="83">
        <f>IF(MOD(G1468,9)=0,9,MOD(G1468,9))</f>
        <v>1</v>
      </c>
      <c r="I1468" s="83" t="str">
        <f>IFERROR(MID("日月火水木金土",WEEKDAY(D1468),1),"")</f>
        <v>水</v>
      </c>
      <c r="J1468" s="308" t="s">
        <v>8971</v>
      </c>
      <c r="K1468" s="330" t="str">
        <f>VLOOKUP(F1468,石と花メイン,3,FALSE)</f>
        <v>◆翠玉</v>
      </c>
      <c r="L1468" s="296" t="str">
        <f>VLOOKUP(F1468,石と花メイン,4,FALSE)</f>
        <v>カルミア【アメリカ石楠花】</v>
      </c>
      <c r="M1468" s="392">
        <f>IF(OR(MONTH(F1468)&lt;7,AND(MONTH(F1468)=7,DAY(F1468)&lt;=25)),
MOD(SUM((E1468-1901)*365,259),260),
MOD(SUM((E1468-1900)*365,259),260))</f>
        <v>59</v>
      </c>
      <c r="N1468" s="330">
        <f>IF(AND(MONTH(F1468)=7,DAY(F1468)&gt;25),1,
ROUNDDOWN((SUM(VLOOKUP(MONTH(F1468),D暦変換用数値,2,FALSE),DAY(F1468))/28)+1,0))</f>
        <v>8</v>
      </c>
      <c r="O1468" s="84">
        <f>IF(AND(MONTH(F1468)=7,DAY(F1468)&gt;25),DAY(F1468)-25,
MOD((SUM(VLOOKUP(MONTH(F1468),D暦変換用数値,2,FALSE),DAY(F1468))),28)+1)</f>
        <v>14</v>
      </c>
      <c r="P1468" s="405">
        <f>IF(OR(MONTH(F1468)&lt;7,AND(MONTH(F1468)=7,DAY(F1468)&lt;=25)),
MOD(SUM((E1468-1901)*365,(N1468-1)*28,O1468,258),260),
MOD(SUM((E1468-1900)*365,(N1468-1)*28,O1468,258),260))</f>
        <v>8</v>
      </c>
      <c r="Q1468" s="371" t="str">
        <f>VLOOKUP(MOD(P1468,4),色,2,FALSE)</f>
        <v>黄色い</v>
      </c>
      <c r="R1468" s="289" t="str">
        <f>VLOOKUP(MOD(P1468,13),銀河の音,2,FALSE)</f>
        <v>銀河の</v>
      </c>
      <c r="S1468" s="382" t="str">
        <f>VLOOKUP(MOD(P1468,20),太陽の紋章,2,FALSE)</f>
        <v>星</v>
      </c>
      <c r="T1468" s="102" t="s">
        <v>8995</v>
      </c>
    </row>
    <row r="1469" spans="1:20" ht="13.5" customHeight="1">
      <c r="A1469" s="50" t="str">
        <f>VLOOKUP(MOD(E1469,10),十干,2,FALSE)</f>
        <v>癸</v>
      </c>
      <c r="B1469" s="199" t="str">
        <f>VLOOKUP(MOD(E1469,12),十二支,3,FALSE)</f>
        <v xml:space="preserve">04 地 </v>
      </c>
      <c r="C1469" s="200" t="str">
        <f>VLOOKUP(F1469,星座,3,TRUE)</f>
        <v xml:space="preserve">12 海 </v>
      </c>
      <c r="D1469" s="531" t="s">
        <v>1038</v>
      </c>
      <c r="E1469" s="1" t="str">
        <f>IFERROR(YEAR(D1469),LEFT(D1469,4))</f>
        <v>1473</v>
      </c>
      <c r="F1469" s="1" t="str">
        <f>IF(ISTEXT(D1469),RIGHT(D1469,5),TEXT(D1469,"mm/dd"))</f>
        <v>02/19</v>
      </c>
      <c r="G1469" s="1">
        <f>SUM(MID(E1469,1,1),MID(E1469,2,1),MID(E1469,3,1),MID(E1469,4,1),MID(F1469,1,1),MID(F1469,2,1),MID(F1469,4,1),MID(F1469,5,1))</f>
        <v>27</v>
      </c>
      <c r="H1469" s="45">
        <f>IF(MOD(G1469,9)=0,9,MOD(G1469,9))</f>
        <v>9</v>
      </c>
      <c r="I1469" s="45" t="str">
        <f>IFERROR(MID("日月火水木金土",WEEKDAY(D1469),1),"")</f>
        <v/>
      </c>
      <c r="J1469" s="304" t="s">
        <v>5633</v>
      </c>
      <c r="K1469" s="202" t="str">
        <f>VLOOKUP(F1469,石と花メイン,3,FALSE)</f>
        <v>◆柘榴石</v>
      </c>
      <c r="L1469" s="297" t="str">
        <f>VLOOKUP(F1469,石と花メイン,4,FALSE)</f>
        <v>木蓮【マグノリア】</v>
      </c>
      <c r="M1469" s="393">
        <f>IF(OR(MONTH(F1469)&lt;7,AND(MONTH(F1469)=7,DAY(F1469)&lt;=25)),
MOD(SUM((E1469-1901)*365,259),260),
MOD(SUM((E1469-1900)*365,259),260))</f>
        <v>39</v>
      </c>
      <c r="N1469" s="390">
        <f>IF(AND(MONTH(F1469)=7,DAY(F1469)&gt;25),1,
ROUNDDOWN((SUM(VLOOKUP(MONTH(F1469),D暦変換用数値,2,FALSE),DAY(F1469))/28)+1,0))</f>
        <v>8</v>
      </c>
      <c r="O1469" s="205">
        <f>IF(AND(MONTH(F1469)=7,DAY(F1469)&gt;25),DAY(F1469)-25,
MOD((SUM(VLOOKUP(MONTH(F1469),D暦変換用数値,2,FALSE),DAY(F1469))),28)+1)</f>
        <v>13</v>
      </c>
      <c r="P1469" s="406">
        <f>IF(OR(MONTH(F1469)&lt;7,AND(MONTH(F1469)=7,DAY(F1469)&lt;=25)),
MOD(SUM((E1469-1901)*365,(N1469-1)*28,O1469,258),260),
MOD(SUM((E1469-1900)*365,(N1469-1)*28,O1469,258),260))</f>
        <v>247</v>
      </c>
      <c r="Q1469" s="374" t="str">
        <f>VLOOKUP(MOD(P1469,4),色,2,FALSE)</f>
        <v>青い</v>
      </c>
      <c r="R1469" s="292" t="str">
        <f>VLOOKUP(MOD(P1469,13),銀河の音,2,FALSE)</f>
        <v>宇宙の</v>
      </c>
      <c r="S1469" s="385" t="str">
        <f>VLOOKUP(MOD(P1469,20),太陽の紋章,2,FALSE)</f>
        <v>手</v>
      </c>
      <c r="T1469" s="97" t="s">
        <v>1039</v>
      </c>
    </row>
    <row r="1470" spans="1:20" ht="13.5" customHeight="1">
      <c r="A1470" s="282" t="str">
        <f>VLOOKUP(MOD(E1470,10),十干,2,FALSE)</f>
        <v>丁</v>
      </c>
      <c r="B1470" s="283" t="str">
        <f>VLOOKUP(MOD(E1470,12),十二支,3,FALSE)</f>
        <v xml:space="preserve">04 地 </v>
      </c>
      <c r="C1470" s="284" t="str">
        <f>VLOOKUP(F1470,星座,3,TRUE)</f>
        <v xml:space="preserve">12 海 </v>
      </c>
      <c r="D1470" s="533" t="s">
        <v>8717</v>
      </c>
      <c r="E1470" s="83" t="str">
        <f>IFERROR(YEAR(D1470),LEFT(D1470,4))</f>
        <v>1677</v>
      </c>
      <c r="F1470" s="83" t="str">
        <f>IF(ISTEXT(D1470),RIGHT(D1470,5),TEXT(D1470,"mm/dd"))</f>
        <v>02/21</v>
      </c>
      <c r="G1470" s="83">
        <f>SUM(MID(E1470,1,1),MID(E1470,2,1),MID(E1470,3,1),MID(E1470,4,1),MID(F1470,1,1),MID(F1470,2,1),MID(F1470,4,1),MID(F1470,5,1))</f>
        <v>26</v>
      </c>
      <c r="H1470" s="83">
        <f>IF(MOD(G1470,9)=0,9,MOD(G1470,9))</f>
        <v>8</v>
      </c>
      <c r="I1470" s="83" t="str">
        <f>IFERROR(MID("日月火水木金土",WEEKDAY(D1470),1),"")</f>
        <v/>
      </c>
      <c r="J1470" s="303" t="s">
        <v>5678</v>
      </c>
      <c r="K1470" s="87" t="str">
        <f>VLOOKUP(F1470,石と花メイン,3,FALSE)</f>
        <v>◇金剛石</v>
      </c>
      <c r="L1470" s="296" t="str">
        <f>VLOOKUP(F1470,石と花メイン,4,FALSE)</f>
        <v>ネモフィラ【瑠璃唐草】</v>
      </c>
      <c r="M1470" s="392">
        <f>IF(OR(MONTH(F1470)&lt;7,AND(MONTH(F1470)=7,DAY(F1470)&lt;=25)),
MOD(SUM((E1470-1901)*365,259),260),
MOD(SUM((E1470-1900)*365,259),260))</f>
        <v>139</v>
      </c>
      <c r="N1470" s="330">
        <f>IF(AND(MONTH(F1470)=7,DAY(F1470)&gt;25),1,
ROUNDDOWN((SUM(VLOOKUP(MONTH(F1470),D暦変換用数値,2,FALSE),DAY(F1470))/28)+1,0))</f>
        <v>8</v>
      </c>
      <c r="O1470" s="84">
        <f>IF(AND(MONTH(F1470)=7,DAY(F1470)&gt;25),DAY(F1470)-25,
MOD((SUM(VLOOKUP(MONTH(F1470),D暦変換用数値,2,FALSE),DAY(F1470))),28)+1)</f>
        <v>15</v>
      </c>
      <c r="P1470" s="405">
        <f>IF(OR(MONTH(F1470)&lt;7,AND(MONTH(F1470)=7,DAY(F1470)&lt;=25)),
MOD(SUM((E1470-1901)*365,(N1470-1)*28,O1470,258),260),
MOD(SUM((E1470-1900)*365,(N1470-1)*28,O1470,258),260))</f>
        <v>89</v>
      </c>
      <c r="Q1470" s="371" t="str">
        <f>VLOOKUP(MOD(P1470,4),色,2,FALSE)</f>
        <v>赤い</v>
      </c>
      <c r="R1470" s="289" t="str">
        <f>VLOOKUP(MOD(P1470,13),銀河の音,2,FALSE)</f>
        <v>スペクトルの</v>
      </c>
      <c r="S1470" s="382" t="str">
        <f>VLOOKUP(MOD(P1470,20),太陽の紋章,2,FALSE)</f>
        <v>月</v>
      </c>
      <c r="T1470" s="95" t="s">
        <v>6125</v>
      </c>
    </row>
    <row r="1471" spans="1:20" ht="13.5" customHeight="1">
      <c r="A1471" s="50" t="str">
        <f>VLOOKUP(MOD(E1471,10),十干,2,FALSE)</f>
        <v>己</v>
      </c>
      <c r="B1471" s="199" t="str">
        <f>VLOOKUP(MOD(E1471,12),十二支,3,FALSE)</f>
        <v xml:space="preserve">04 地 </v>
      </c>
      <c r="C1471" s="200" t="str">
        <f>VLOOKUP(F1471,星座,3,TRUE)</f>
        <v xml:space="preserve">13 金 </v>
      </c>
      <c r="D1471" s="531">
        <v>10717</v>
      </c>
      <c r="E1471" s="1">
        <f>IFERROR(YEAR(D1471),LEFT(D1471,4))</f>
        <v>1929</v>
      </c>
      <c r="F1471" s="1" t="str">
        <f>IF(ISTEXT(D1471),RIGHT(D1471,5),TEXT(D1471,"mm/dd"))</f>
        <v>05/04</v>
      </c>
      <c r="G1471" s="1">
        <f>SUM(MID(E1471,1,1),MID(E1471,2,1),MID(E1471,3,1),MID(E1471,4,1),MID(F1471,1,1),MID(F1471,2,1),MID(F1471,4,1),MID(F1471,5,1))</f>
        <v>30</v>
      </c>
      <c r="H1471" s="45">
        <f>IF(MOD(G1471,9)=0,9,MOD(G1471,9))</f>
        <v>3</v>
      </c>
      <c r="I1471" s="45" t="str">
        <f>IFERROR(MID("日月火水木金土",WEEKDAY(D1471),1),"")</f>
        <v>土</v>
      </c>
      <c r="J1471" s="304" t="s">
        <v>1699</v>
      </c>
      <c r="K1471" s="202" t="str">
        <f>VLOOKUP(F1471,石と花メイン,3,FALSE)</f>
        <v>◇金剛石</v>
      </c>
      <c r="L1471" s="297" t="str">
        <f>VLOOKUP(F1471,石と花メイン,4,FALSE)</f>
        <v>スターチス【花浜匙】</v>
      </c>
      <c r="M1471" s="393">
        <f>IF(OR(MONTH(F1471)&lt;7,AND(MONTH(F1471)=7,DAY(F1471)&lt;=25)),
MOD(SUM((E1471-1901)*365,259),260),
MOD(SUM((E1471-1900)*365,259),260))</f>
        <v>79</v>
      </c>
      <c r="N1471" s="390">
        <f>IF(AND(MONTH(F1471)=7,DAY(F1471)&gt;25),1,
ROUNDDOWN((SUM(VLOOKUP(MONTH(F1471),D暦変換用数値,2,FALSE),DAY(F1471))/28)+1,0))</f>
        <v>11</v>
      </c>
      <c r="O1471" s="205">
        <f>IF(AND(MONTH(F1471)=7,DAY(F1471)&gt;25),DAY(F1471)-25,
MOD((SUM(VLOOKUP(MONTH(F1471),D暦変換用数値,2,FALSE),DAY(F1471))),28)+1)</f>
        <v>3</v>
      </c>
      <c r="P1471" s="406">
        <f>IF(OR(MONTH(F1471)&lt;7,AND(MONTH(F1471)=7,DAY(F1471)&lt;=25)),
MOD(SUM((E1471-1901)*365,(N1471-1)*28,O1471,258),260),
MOD(SUM((E1471-1900)*365,(N1471-1)*28,O1471,258),260))</f>
        <v>101</v>
      </c>
      <c r="Q1471" s="372" t="str">
        <f>VLOOKUP(MOD(P1471,4),色,2,FALSE)</f>
        <v>赤い</v>
      </c>
      <c r="R1471" s="290" t="str">
        <f>VLOOKUP(MOD(P1471,13),銀河の音,2,FALSE)</f>
        <v>惑星の</v>
      </c>
      <c r="S1471" s="383" t="str">
        <f>VLOOKUP(MOD(P1471,20),太陽の紋章,2,FALSE)</f>
        <v>竜</v>
      </c>
      <c r="T1471" s="98" t="s">
        <v>3736</v>
      </c>
    </row>
    <row r="1472" spans="1:20" ht="13.5" customHeight="1">
      <c r="A1472" s="50" t="str">
        <f>VLOOKUP(MOD(E1472,10),十干,2,FALSE)</f>
        <v>己</v>
      </c>
      <c r="B1472" s="199" t="str">
        <f>VLOOKUP(MOD(E1472,12),十二支,3,FALSE)</f>
        <v xml:space="preserve">04 地 </v>
      </c>
      <c r="C1472" s="200" t="str">
        <f>VLOOKUP(F1472,星座,3,TRUE)</f>
        <v xml:space="preserve">13 金 </v>
      </c>
      <c r="D1472" s="531">
        <v>10732</v>
      </c>
      <c r="E1472" s="1">
        <f>IFERROR(YEAR(D1472),LEFT(D1472,4))</f>
        <v>1929</v>
      </c>
      <c r="F1472" s="1" t="str">
        <f>IF(ISTEXT(D1472),RIGHT(D1472,5),TEXT(D1472,"mm/dd"))</f>
        <v>05/19</v>
      </c>
      <c r="G1472" s="1">
        <f>SUM(MID(E1472,1,1),MID(E1472,2,1),MID(E1472,3,1),MID(E1472,4,1),MID(F1472,1,1),MID(F1472,2,1),MID(F1472,4,1),MID(F1472,5,1))</f>
        <v>36</v>
      </c>
      <c r="H1472" s="45">
        <f>IF(MOD(G1472,9)=0,9,MOD(G1472,9))</f>
        <v>9</v>
      </c>
      <c r="I1472" s="45" t="str">
        <f>IFERROR(MID("日月火水木金土",WEEKDAY(D1472),1),"")</f>
        <v>日</v>
      </c>
      <c r="J1472" s="304" t="s">
        <v>1700</v>
      </c>
      <c r="K1472" s="202" t="str">
        <f>VLOOKUP(F1472,石と花メイン,3,FALSE)</f>
        <v>◆柘榴石</v>
      </c>
      <c r="L1472" s="297" t="str">
        <f>VLOOKUP(F1472,石と花メイン,4,FALSE)</f>
        <v>芍薬【夷草】</v>
      </c>
      <c r="M1472" s="393">
        <f>IF(OR(MONTH(F1472)&lt;7,AND(MONTH(F1472)=7,DAY(F1472)&lt;=25)),
MOD(SUM((E1472-1901)*365,259),260),
MOD(SUM((E1472-1900)*365,259),260))</f>
        <v>79</v>
      </c>
      <c r="N1472" s="390">
        <f>IF(AND(MONTH(F1472)=7,DAY(F1472)&gt;25),1,
ROUNDDOWN((SUM(VLOOKUP(MONTH(F1472),D暦変換用数値,2,FALSE),DAY(F1472))/28)+1,0))</f>
        <v>11</v>
      </c>
      <c r="O1472" s="205">
        <f>IF(AND(MONTH(F1472)=7,DAY(F1472)&gt;25),DAY(F1472)-25,
MOD((SUM(VLOOKUP(MONTH(F1472),D暦変換用数値,2,FALSE),DAY(F1472))),28)+1)</f>
        <v>18</v>
      </c>
      <c r="P1472" s="406">
        <f>IF(OR(MONTH(F1472)&lt;7,AND(MONTH(F1472)=7,DAY(F1472)&lt;=25)),
MOD(SUM((E1472-1901)*365,(N1472-1)*28,O1472,258),260),
MOD(SUM((E1472-1900)*365,(N1472-1)*28,O1472,258),260))</f>
        <v>116</v>
      </c>
      <c r="Q1472" s="373" t="str">
        <f>VLOOKUP(MOD(P1472,4),色,2,FALSE)</f>
        <v>黄色い</v>
      </c>
      <c r="R1472" s="291" t="str">
        <f>VLOOKUP(MOD(P1472,13),銀河の音,2,FALSE)</f>
        <v>水晶の</v>
      </c>
      <c r="S1472" s="384" t="str">
        <f>VLOOKUP(MOD(P1472,20),太陽の紋章,2,FALSE)</f>
        <v>戦士</v>
      </c>
      <c r="T1472" s="97" t="s">
        <v>816</v>
      </c>
    </row>
    <row r="1473" spans="1:20" ht="13.5" customHeight="1">
      <c r="A1473" s="50" t="str">
        <f>VLOOKUP(MOD(E1473,10),十干,2,FALSE)</f>
        <v>辛</v>
      </c>
      <c r="B1473" s="199" t="str">
        <f>VLOOKUP(MOD(E1473,12),十二支,3,FALSE)</f>
        <v xml:space="preserve">04 地 </v>
      </c>
      <c r="C1473" s="200" t="str">
        <f>VLOOKUP(F1473,星座,3,TRUE)</f>
        <v xml:space="preserve">13 金 </v>
      </c>
      <c r="D1473" s="531">
        <v>15097</v>
      </c>
      <c r="E1473" s="1">
        <f>IFERROR(YEAR(D1473),LEFT(D1473,4))</f>
        <v>1941</v>
      </c>
      <c r="F1473" s="1" t="str">
        <f>IF(ISTEXT(D1473),RIGHT(D1473,5),TEXT(D1473,"mm/dd"))</f>
        <v>05/01</v>
      </c>
      <c r="G1473" s="1">
        <f>SUM(MID(E1473,1,1),MID(E1473,2,1),MID(E1473,3,1),MID(E1473,4,1),MID(F1473,1,1),MID(F1473,2,1),MID(F1473,4,1),MID(F1473,5,1))</f>
        <v>21</v>
      </c>
      <c r="H1473" s="45">
        <f>IF(MOD(G1473,9)=0,9,MOD(G1473,9))</f>
        <v>3</v>
      </c>
      <c r="I1473" s="45" t="str">
        <f>IFERROR(MID("日月火水木金土",WEEKDAY(D1473),1),"")</f>
        <v>木</v>
      </c>
      <c r="J1473" s="304" t="s">
        <v>1701</v>
      </c>
      <c r="K1473" s="202" t="str">
        <f>VLOOKUP(F1473,石と花メイン,3,FALSE)</f>
        <v>◆翠玉</v>
      </c>
      <c r="L1473" s="297" t="str">
        <f>VLOOKUP(F1473,石と花メイン,4,FALSE)</f>
        <v>エーデルワイス【薄雪草】</v>
      </c>
      <c r="M1473" s="393">
        <f>IF(OR(MONTH(F1473)&lt;7,AND(MONTH(F1473)=7,DAY(F1473)&lt;=25)),
MOD(SUM((E1473-1901)*365,259),260),
MOD(SUM((E1473-1900)*365,259),260))</f>
        <v>39</v>
      </c>
      <c r="N1473" s="390">
        <f>IF(AND(MONTH(F1473)=7,DAY(F1473)&gt;25),1,
ROUNDDOWN((SUM(VLOOKUP(MONTH(F1473),D暦変換用数値,2,FALSE),DAY(F1473))/28)+1,0))</f>
        <v>10</v>
      </c>
      <c r="O1473" s="205">
        <f>IF(AND(MONTH(F1473)=7,DAY(F1473)&gt;25),DAY(F1473)-25,
MOD((SUM(VLOOKUP(MONTH(F1473),D暦変換用数値,2,FALSE),DAY(F1473))),28)+1)</f>
        <v>28</v>
      </c>
      <c r="P1473" s="406">
        <f>IF(OR(MONTH(F1473)&lt;7,AND(MONTH(F1473)=7,DAY(F1473)&lt;=25)),
MOD(SUM((E1473-1901)*365,(N1473-1)*28,O1473,258),260),
MOD(SUM((E1473-1900)*365,(N1473-1)*28,O1473,258),260))</f>
        <v>58</v>
      </c>
      <c r="Q1473" s="375" t="str">
        <f>VLOOKUP(MOD(P1473,4),色,2,FALSE)</f>
        <v>白い</v>
      </c>
      <c r="R1473" s="293" t="str">
        <f>VLOOKUP(MOD(P1473,13),銀河の音,2,FALSE)</f>
        <v>律動の</v>
      </c>
      <c r="S1473" s="386" t="str">
        <f>VLOOKUP(MOD(P1473,20),太陽の紋章,2,FALSE)</f>
        <v>鏡</v>
      </c>
      <c r="T1473" s="99" t="s">
        <v>817</v>
      </c>
    </row>
    <row r="1474" spans="1:20" ht="13.5" customHeight="1">
      <c r="A1474" s="50" t="str">
        <f>VLOOKUP(MOD(E1474,10),十干,2,FALSE)</f>
        <v>辛</v>
      </c>
      <c r="B1474" s="199" t="str">
        <f>VLOOKUP(MOD(E1474,12),十二支,3,FALSE)</f>
        <v xml:space="preserve">04 地 </v>
      </c>
      <c r="C1474" s="200" t="str">
        <f>VLOOKUP(F1474,星座,3,TRUE)</f>
        <v xml:space="preserve">13 金 </v>
      </c>
      <c r="D1474" s="535">
        <v>15102</v>
      </c>
      <c r="E1474" s="45">
        <f>IFERROR(YEAR(D1474),LEFT(D1474,4))</f>
        <v>1941</v>
      </c>
      <c r="F1474" s="45" t="str">
        <f>IF(ISTEXT(D1474),RIGHT(D1474,5),TEXT(D1474,"mm/dd"))</f>
        <v>05/06</v>
      </c>
      <c r="G1474" s="45">
        <f>SUM(MID(E1474,1,1),MID(E1474,2,1),MID(E1474,3,1),MID(E1474,4,1),MID(F1474,1,1),MID(F1474,2,1),MID(F1474,4,1),MID(F1474,5,1))</f>
        <v>26</v>
      </c>
      <c r="H1474" s="45">
        <f>IF(MOD(G1474,9)=0,9,MOD(G1474,9))</f>
        <v>8</v>
      </c>
      <c r="I1474" s="45" t="str">
        <f>IFERROR(MID("日月火水木金土",WEEKDAY(D1474),1),"")</f>
        <v>火</v>
      </c>
      <c r="J1474" s="305" t="s">
        <v>5686</v>
      </c>
      <c r="K1474" s="203" t="str">
        <f>VLOOKUP(F1474,石と花メイン,3,FALSE)</f>
        <v>■紅水晶</v>
      </c>
      <c r="L1474" s="298" t="str">
        <f>VLOOKUP(F1474,石と花メイン,4,FALSE)</f>
        <v>著莪【胡蝶花】</v>
      </c>
      <c r="M1474" s="394">
        <f>IF(OR(MONTH(F1474)&lt;7,AND(MONTH(F1474)=7,DAY(F1474)&lt;=25)),
MOD(SUM((E1474-1901)*365,259),260),
MOD(SUM((E1474-1900)*365,259),260))</f>
        <v>39</v>
      </c>
      <c r="N1474" s="391">
        <f>IF(AND(MONTH(F1474)=7,DAY(F1474)&gt;25),1,
ROUNDDOWN((SUM(VLOOKUP(MONTH(F1474),D暦変換用数値,2,FALSE),DAY(F1474))/28)+1,0))</f>
        <v>11</v>
      </c>
      <c r="O1474" s="46">
        <f>IF(AND(MONTH(F1474)=7,DAY(F1474)&gt;25),DAY(F1474)-25,
MOD((SUM(VLOOKUP(MONTH(F1474),D暦変換用数値,2,FALSE),DAY(F1474))),28)+1)</f>
        <v>5</v>
      </c>
      <c r="P1474" s="407">
        <f>IF(OR(MONTH(F1474)&lt;7,AND(MONTH(F1474)=7,DAY(F1474)&lt;=25)),
MOD(SUM((E1474-1901)*365,(N1474-1)*28,O1474,258),260),
MOD(SUM((E1474-1900)*365,(N1474-1)*28,O1474,258),260))</f>
        <v>63</v>
      </c>
      <c r="Q1474" s="374" t="str">
        <f>VLOOKUP(MOD(P1474,4),色,2,FALSE)</f>
        <v>青い</v>
      </c>
      <c r="R1474" s="292" t="str">
        <f>VLOOKUP(MOD(P1474,13),銀河の音,2,FALSE)</f>
        <v>スペクトルの</v>
      </c>
      <c r="S1474" s="385" t="str">
        <f>VLOOKUP(MOD(P1474,20),太陽の紋章,2,FALSE)</f>
        <v>夜</v>
      </c>
      <c r="T1474" s="96" t="s">
        <v>6185</v>
      </c>
    </row>
    <row r="1475" spans="1:20" ht="13.5" customHeight="1">
      <c r="A1475" s="50" t="str">
        <f>VLOOKUP(MOD(E1475,10),十干,2,FALSE)</f>
        <v>辛</v>
      </c>
      <c r="B1475" s="199" t="str">
        <f>VLOOKUP(MOD(E1475,12),十二支,3,FALSE)</f>
        <v xml:space="preserve">04 地 </v>
      </c>
      <c r="C1475" s="200" t="str">
        <f>VLOOKUP(F1475,星座,3,TRUE)</f>
        <v xml:space="preserve">13 金 </v>
      </c>
      <c r="D1475" s="531">
        <v>15103</v>
      </c>
      <c r="E1475" s="1">
        <f>IFERROR(YEAR(D1475),LEFT(D1475,4))</f>
        <v>1941</v>
      </c>
      <c r="F1475" s="1" t="str">
        <f>IF(ISTEXT(D1475),RIGHT(D1475,5),TEXT(D1475,"mm/dd"))</f>
        <v>05/07</v>
      </c>
      <c r="G1475" s="1">
        <f>SUM(MID(E1475,1,1),MID(E1475,2,1),MID(E1475,3,1),MID(E1475,4,1),MID(F1475,1,1),MID(F1475,2,1),MID(F1475,4,1),MID(F1475,5,1))</f>
        <v>27</v>
      </c>
      <c r="H1475" s="45">
        <f>IF(MOD(G1475,9)=0,9,MOD(G1475,9))</f>
        <v>9</v>
      </c>
      <c r="I1475" s="45" t="str">
        <f>IFERROR(MID("日月火水木金土",WEEKDAY(D1475),1),"")</f>
        <v>水</v>
      </c>
      <c r="J1475" s="304" t="s">
        <v>1702</v>
      </c>
      <c r="K1475" s="202" t="str">
        <f>VLOOKUP(F1475,石と花メイン,3,FALSE)</f>
        <v>■紫水晶</v>
      </c>
      <c r="L1475" s="297" t="str">
        <f>VLOOKUP(F1475,石と花メイン,4,FALSE)</f>
        <v>牡丹【富貴草】</v>
      </c>
      <c r="M1475" s="393">
        <f>IF(OR(MONTH(F1475)&lt;7,AND(MONTH(F1475)=7,DAY(F1475)&lt;=25)),
MOD(SUM((E1475-1901)*365,259),260),
MOD(SUM((E1475-1900)*365,259),260))</f>
        <v>39</v>
      </c>
      <c r="N1475" s="390">
        <f>IF(AND(MONTH(F1475)=7,DAY(F1475)&gt;25),1,
ROUNDDOWN((SUM(VLOOKUP(MONTH(F1475),D暦変換用数値,2,FALSE),DAY(F1475))/28)+1,0))</f>
        <v>11</v>
      </c>
      <c r="O1475" s="205">
        <f>IF(AND(MONTH(F1475)=7,DAY(F1475)&gt;25),DAY(F1475)-25,
MOD((SUM(VLOOKUP(MONTH(F1475),D暦変換用数値,2,FALSE),DAY(F1475))),28)+1)</f>
        <v>6</v>
      </c>
      <c r="P1475" s="406">
        <f>IF(OR(MONTH(F1475)&lt;7,AND(MONTH(F1475)=7,DAY(F1475)&lt;=25)),
MOD(SUM((E1475-1901)*365,(N1475-1)*28,O1475,258),260),
MOD(SUM((E1475-1900)*365,(N1475-1)*28,O1475,258),260))</f>
        <v>64</v>
      </c>
      <c r="Q1475" s="373" t="str">
        <f>VLOOKUP(MOD(P1475,4),色,2,FALSE)</f>
        <v>黄色い</v>
      </c>
      <c r="R1475" s="291" t="str">
        <f>VLOOKUP(MOD(P1475,13),銀河の音,2,FALSE)</f>
        <v>水晶の</v>
      </c>
      <c r="S1475" s="384" t="str">
        <f>VLOOKUP(MOD(P1475,20),太陽の紋章,2,FALSE)</f>
        <v>種</v>
      </c>
      <c r="T1475" s="98" t="s">
        <v>3736</v>
      </c>
    </row>
    <row r="1476" spans="1:20" ht="13.5" customHeight="1">
      <c r="A1476" s="50" t="str">
        <f>VLOOKUP(MOD(E1476,10),十干,2,FALSE)</f>
        <v>癸</v>
      </c>
      <c r="B1476" s="199" t="str">
        <f>VLOOKUP(MOD(E1476,12),十二支,3,FALSE)</f>
        <v xml:space="preserve">04 地 </v>
      </c>
      <c r="C1476" s="200" t="str">
        <f>VLOOKUP(F1476,星座,3,TRUE)</f>
        <v xml:space="preserve">13 金 </v>
      </c>
      <c r="D1476" s="531">
        <v>19479</v>
      </c>
      <c r="E1476" s="1">
        <f>IFERROR(YEAR(D1476),LEFT(D1476,4))</f>
        <v>1953</v>
      </c>
      <c r="F1476" s="1" t="str">
        <f>IF(ISTEXT(D1476),RIGHT(D1476,5),TEXT(D1476,"mm/dd"))</f>
        <v>04/30</v>
      </c>
      <c r="G1476" s="1">
        <f>SUM(MID(E1476,1,1),MID(E1476,2,1),MID(E1476,3,1),MID(E1476,4,1),MID(F1476,1,1),MID(F1476,2,1),MID(F1476,4,1),MID(F1476,5,1))</f>
        <v>25</v>
      </c>
      <c r="H1476" s="45">
        <f>IF(MOD(G1476,9)=0,9,MOD(G1476,9))</f>
        <v>7</v>
      </c>
      <c r="I1476" s="45" t="str">
        <f>IFERROR(MID("日月火水木金土",WEEKDAY(D1476),1),"")</f>
        <v>木</v>
      </c>
      <c r="J1476" s="304" t="s">
        <v>1703</v>
      </c>
      <c r="K1476" s="202" t="str">
        <f>VLOOKUP(F1476,石と花メイン,3,FALSE)</f>
        <v>◇金剛石</v>
      </c>
      <c r="L1476" s="297" t="str">
        <f>VLOOKUP(F1476,石と花メイン,4,FALSE)</f>
        <v>金鎖【黄花藤】</v>
      </c>
      <c r="M1476" s="393">
        <f>IF(OR(MONTH(F1476)&lt;7,AND(MONTH(F1476)=7,DAY(F1476)&lt;=25)),
MOD(SUM((E1476-1901)*365,259),260),
MOD(SUM((E1476-1900)*365,259),260))</f>
        <v>259</v>
      </c>
      <c r="N1476" s="390">
        <f>IF(AND(MONTH(F1476)=7,DAY(F1476)&gt;25),1,
ROUNDDOWN((SUM(VLOOKUP(MONTH(F1476),D暦変換用数値,2,FALSE),DAY(F1476))/28)+1,0))</f>
        <v>10</v>
      </c>
      <c r="O1476" s="205">
        <f>IF(AND(MONTH(F1476)=7,DAY(F1476)&gt;25),DAY(F1476)-25,
MOD((SUM(VLOOKUP(MONTH(F1476),D暦変換用数値,2,FALSE),DAY(F1476))),28)+1)</f>
        <v>27</v>
      </c>
      <c r="P1476" s="406">
        <f>IF(OR(MONTH(F1476)&lt;7,AND(MONTH(F1476)=7,DAY(F1476)&lt;=25)),
MOD(SUM((E1476-1901)*365,(N1476-1)*28,O1476,258),260),
MOD(SUM((E1476-1900)*365,(N1476-1)*28,O1476,258),260))</f>
        <v>17</v>
      </c>
      <c r="Q1476" s="372" t="str">
        <f>VLOOKUP(MOD(P1476,4),色,2,FALSE)</f>
        <v>赤い</v>
      </c>
      <c r="R1476" s="290" t="str">
        <f>VLOOKUP(MOD(P1476,13),銀河の音,2,FALSE)</f>
        <v>自己存在の</v>
      </c>
      <c r="S1476" s="383" t="str">
        <f>VLOOKUP(MOD(P1476,20),太陽の紋章,2,FALSE)</f>
        <v>地球</v>
      </c>
      <c r="T1476" s="98" t="s">
        <v>3736</v>
      </c>
    </row>
    <row r="1477" spans="1:20" ht="13.5" customHeight="1">
      <c r="A1477" s="50" t="str">
        <f>VLOOKUP(MOD(E1477,10),十干,2,FALSE)</f>
        <v>癸</v>
      </c>
      <c r="B1477" s="199" t="str">
        <f>VLOOKUP(MOD(E1477,12),十二支,3,FALSE)</f>
        <v xml:space="preserve">04 地 </v>
      </c>
      <c r="C1477" s="200" t="str">
        <f>VLOOKUP(F1477,星座,3,TRUE)</f>
        <v xml:space="preserve">13 金 </v>
      </c>
      <c r="D1477" s="531">
        <v>19480</v>
      </c>
      <c r="E1477" s="1">
        <f>IFERROR(YEAR(D1477),LEFT(D1477,4))</f>
        <v>1953</v>
      </c>
      <c r="F1477" s="1" t="str">
        <f>IF(ISTEXT(D1477),RIGHT(D1477,5),TEXT(D1477,"mm/dd"))</f>
        <v>05/01</v>
      </c>
      <c r="G1477" s="1">
        <f>SUM(MID(E1477,1,1),MID(E1477,2,1),MID(E1477,3,1),MID(E1477,4,1),MID(F1477,1,1),MID(F1477,2,1),MID(F1477,4,1),MID(F1477,5,1))</f>
        <v>24</v>
      </c>
      <c r="H1477" s="45">
        <f>IF(MOD(G1477,9)=0,9,MOD(G1477,9))</f>
        <v>6</v>
      </c>
      <c r="I1477" s="45" t="str">
        <f>IFERROR(MID("日月火水木金土",WEEKDAY(D1477),1),"")</f>
        <v>金</v>
      </c>
      <c r="J1477" s="304" t="s">
        <v>1704</v>
      </c>
      <c r="K1477" s="202" t="str">
        <f>VLOOKUP(F1477,石と花メイン,3,FALSE)</f>
        <v>◆翠玉</v>
      </c>
      <c r="L1477" s="297" t="str">
        <f>VLOOKUP(F1477,石と花メイン,4,FALSE)</f>
        <v>エーデルワイス【薄雪草】</v>
      </c>
      <c r="M1477" s="393">
        <f>IF(OR(MONTH(F1477)&lt;7,AND(MONTH(F1477)=7,DAY(F1477)&lt;=25)),
MOD(SUM((E1477-1901)*365,259),260),
MOD(SUM((E1477-1900)*365,259),260))</f>
        <v>259</v>
      </c>
      <c r="N1477" s="390">
        <f>IF(AND(MONTH(F1477)=7,DAY(F1477)&gt;25),1,
ROUNDDOWN((SUM(VLOOKUP(MONTH(F1477),D暦変換用数値,2,FALSE),DAY(F1477))/28)+1,0))</f>
        <v>10</v>
      </c>
      <c r="O1477" s="205">
        <f>IF(AND(MONTH(F1477)=7,DAY(F1477)&gt;25),DAY(F1477)-25,
MOD((SUM(VLOOKUP(MONTH(F1477),D暦変換用数値,2,FALSE),DAY(F1477))),28)+1)</f>
        <v>28</v>
      </c>
      <c r="P1477" s="406">
        <f>IF(OR(MONTH(F1477)&lt;7,AND(MONTH(F1477)=7,DAY(F1477)&lt;=25)),
MOD(SUM((E1477-1901)*365,(N1477-1)*28,O1477,258),260),
MOD(SUM((E1477-1900)*365,(N1477-1)*28,O1477,258),260))</f>
        <v>18</v>
      </c>
      <c r="Q1477" s="375" t="str">
        <f>VLOOKUP(MOD(P1477,4),色,2,FALSE)</f>
        <v>白い</v>
      </c>
      <c r="R1477" s="293" t="str">
        <f>VLOOKUP(MOD(P1477,13),銀河の音,2,FALSE)</f>
        <v>倍音の</v>
      </c>
      <c r="S1477" s="386" t="str">
        <f>VLOOKUP(MOD(P1477,20),太陽の紋章,2,FALSE)</f>
        <v>鏡</v>
      </c>
      <c r="T1477" s="97" t="s">
        <v>3225</v>
      </c>
    </row>
    <row r="1478" spans="1:20" ht="13.5" customHeight="1">
      <c r="A1478" s="50" t="str">
        <f>VLOOKUP(MOD(E1478,10),十干,2,FALSE)</f>
        <v>癸</v>
      </c>
      <c r="B1478" s="199" t="str">
        <f>VLOOKUP(MOD(E1478,12),十二支,3,FALSE)</f>
        <v xml:space="preserve">04 地 </v>
      </c>
      <c r="C1478" s="200" t="str">
        <f>VLOOKUP(F1478,星座,3,TRUE)</f>
        <v xml:space="preserve">13 金 </v>
      </c>
      <c r="D1478" s="531">
        <v>19485</v>
      </c>
      <c r="E1478" s="1">
        <f>IFERROR(YEAR(D1478),LEFT(D1478,4))</f>
        <v>1953</v>
      </c>
      <c r="F1478" s="1" t="str">
        <f>IF(ISTEXT(D1478),RIGHT(D1478,5),TEXT(D1478,"mm/dd"))</f>
        <v>05/06</v>
      </c>
      <c r="G1478" s="1">
        <f>SUM(MID(E1478,1,1),MID(E1478,2,1),MID(E1478,3,1),MID(E1478,4,1),MID(F1478,1,1),MID(F1478,2,1),MID(F1478,4,1),MID(F1478,5,1))</f>
        <v>29</v>
      </c>
      <c r="H1478" s="45">
        <f>IF(MOD(G1478,9)=0,9,MOD(G1478,9))</f>
        <v>2</v>
      </c>
      <c r="I1478" s="45" t="str">
        <f>IFERROR(MID("日月火水木金土",WEEKDAY(D1478),1),"")</f>
        <v>水</v>
      </c>
      <c r="J1478" s="304" t="s">
        <v>1705</v>
      </c>
      <c r="K1478" s="202" t="str">
        <f>VLOOKUP(F1478,石と花メイン,3,FALSE)</f>
        <v>■紅水晶</v>
      </c>
      <c r="L1478" s="297" t="str">
        <f>VLOOKUP(F1478,石と花メイン,4,FALSE)</f>
        <v>著莪【胡蝶花】</v>
      </c>
      <c r="M1478" s="393">
        <f>IF(OR(MONTH(F1478)&lt;7,AND(MONTH(F1478)=7,DAY(F1478)&lt;=25)),
MOD(SUM((E1478-1901)*365,259),260),
MOD(SUM((E1478-1900)*365,259),260))</f>
        <v>259</v>
      </c>
      <c r="N1478" s="390">
        <f>IF(AND(MONTH(F1478)=7,DAY(F1478)&gt;25),1,
ROUNDDOWN((SUM(VLOOKUP(MONTH(F1478),D暦変換用数値,2,FALSE),DAY(F1478))/28)+1,0))</f>
        <v>11</v>
      </c>
      <c r="O1478" s="205">
        <f>IF(AND(MONTH(F1478)=7,DAY(F1478)&gt;25),DAY(F1478)-25,
MOD((SUM(VLOOKUP(MONTH(F1478),D暦変換用数値,2,FALSE),DAY(F1478))),28)+1)</f>
        <v>5</v>
      </c>
      <c r="P1478" s="406">
        <f>IF(OR(MONTH(F1478)&lt;7,AND(MONTH(F1478)=7,DAY(F1478)&lt;=25)),
MOD(SUM((E1478-1901)*365,(N1478-1)*28,O1478,258),260),
MOD(SUM((E1478-1900)*365,(N1478-1)*28,O1478,258),260))</f>
        <v>23</v>
      </c>
      <c r="Q1478" s="374" t="str">
        <f>VLOOKUP(MOD(P1478,4),色,2,FALSE)</f>
        <v>青い</v>
      </c>
      <c r="R1478" s="292" t="str">
        <f>VLOOKUP(MOD(P1478,13),銀河の音,2,FALSE)</f>
        <v>惑星の</v>
      </c>
      <c r="S1478" s="385" t="str">
        <f>VLOOKUP(MOD(P1478,20),太陽の紋章,2,FALSE)</f>
        <v>夜</v>
      </c>
      <c r="T1478" s="99" t="s">
        <v>3226</v>
      </c>
    </row>
    <row r="1479" spans="1:20" ht="13.5" customHeight="1">
      <c r="A1479" s="49" t="str">
        <f>VLOOKUP(MOD(E1479,10),十干,2,FALSE)</f>
        <v>癸</v>
      </c>
      <c r="B1479" s="199" t="str">
        <f>VLOOKUP(MOD(E1479,12),十二支,3,FALSE)</f>
        <v xml:space="preserve">04 地 </v>
      </c>
      <c r="C1479" s="200" t="str">
        <f>VLOOKUP(F1479,星座,3,TRUE)</f>
        <v xml:space="preserve">13 金 </v>
      </c>
      <c r="D1479" s="535">
        <v>19492</v>
      </c>
      <c r="E1479" s="45">
        <f>IFERROR(YEAR(D1479),LEFT(D1479,4))</f>
        <v>1953</v>
      </c>
      <c r="F1479" s="45" t="str">
        <f>IF(ISTEXT(D1479),RIGHT(D1479,5),TEXT(D1479,"mm/dd"))</f>
        <v>05/13</v>
      </c>
      <c r="G1479" s="45">
        <f>SUM(MID(E1479,1,1),MID(E1479,2,1),MID(E1479,3,1),MID(E1479,4,1),MID(F1479,1,1),MID(F1479,2,1),MID(F1479,4,1),MID(F1479,5,1))</f>
        <v>27</v>
      </c>
      <c r="H1479" s="45">
        <f>IF(MOD(G1479,9)=0,9,MOD(G1479,9))</f>
        <v>9</v>
      </c>
      <c r="I1479" s="45" t="str">
        <f>IFERROR(MID("日月火水木金土",WEEKDAY(D1479),1),"")</f>
        <v>水</v>
      </c>
      <c r="J1479" s="305" t="s">
        <v>1097</v>
      </c>
      <c r="K1479" s="203" t="str">
        <f>VLOOKUP(F1479,石と花メイン,3,FALSE)</f>
        <v>◆黄玉</v>
      </c>
      <c r="L1479" s="298" t="str">
        <f>VLOOKUP(F1479,石と花メイン,4,FALSE)</f>
        <v>山査子【メイフラワー】</v>
      </c>
      <c r="M1479" s="394">
        <f>IF(OR(MONTH(F1479)&lt;7,AND(MONTH(F1479)=7,DAY(F1479)&lt;=25)),
MOD(SUM((E1479-1901)*365,259),260),
MOD(SUM((E1479-1900)*365,259),260))</f>
        <v>259</v>
      </c>
      <c r="N1479" s="391">
        <f>IF(AND(MONTH(F1479)=7,DAY(F1479)&gt;25),1,
ROUNDDOWN((SUM(VLOOKUP(MONTH(F1479),D暦変換用数値,2,FALSE),DAY(F1479))/28)+1,0))</f>
        <v>11</v>
      </c>
      <c r="O1479" s="46">
        <f>IF(AND(MONTH(F1479)=7,DAY(F1479)&gt;25),DAY(F1479)-25,
MOD((SUM(VLOOKUP(MONTH(F1479),D暦変換用数値,2,FALSE),DAY(F1479))),28)+1)</f>
        <v>12</v>
      </c>
      <c r="P1479" s="407">
        <f>IF(OR(MONTH(F1479)&lt;7,AND(MONTH(F1479)=7,DAY(F1479)&lt;=25)),
MOD(SUM((E1479-1901)*365,(N1479-1)*28,O1479,258),260),
MOD(SUM((E1479-1900)*365,(N1479-1)*28,O1479,258),260))</f>
        <v>30</v>
      </c>
      <c r="Q1479" s="375" t="str">
        <f>VLOOKUP(MOD(P1479,4),色,2,FALSE)</f>
        <v>白い</v>
      </c>
      <c r="R1479" s="293" t="str">
        <f>VLOOKUP(MOD(P1479,13),銀河の音,2,FALSE)</f>
        <v>自己存在の</v>
      </c>
      <c r="S1479" s="386" t="str">
        <f>VLOOKUP(MOD(P1479,20),太陽の紋章,2,FALSE)</f>
        <v>犬</v>
      </c>
      <c r="T1479" s="104" t="s">
        <v>6738</v>
      </c>
    </row>
    <row r="1480" spans="1:20" ht="13.5" customHeight="1">
      <c r="A1480" s="50" t="str">
        <f>VLOOKUP(MOD(E1480,10),十干,2,FALSE)</f>
        <v>乙</v>
      </c>
      <c r="B1480" s="199" t="str">
        <f>VLOOKUP(MOD(E1480,12),十二支,3,FALSE)</f>
        <v xml:space="preserve">04 地 </v>
      </c>
      <c r="C1480" s="200" t="str">
        <f>VLOOKUP(F1480,星座,3,TRUE)</f>
        <v xml:space="preserve">13 金 </v>
      </c>
      <c r="D1480" s="531">
        <v>23855</v>
      </c>
      <c r="E1480" s="1">
        <f>IFERROR(YEAR(D1480),LEFT(D1480,4))</f>
        <v>1965</v>
      </c>
      <c r="F1480" s="1" t="str">
        <f>IF(ISTEXT(D1480),RIGHT(D1480,5),TEXT(D1480,"mm/dd"))</f>
        <v>04/23</v>
      </c>
      <c r="G1480" s="1">
        <f>SUM(MID(E1480,1,1),MID(E1480,2,1),MID(E1480,3,1),MID(E1480,4,1),MID(F1480,1,1),MID(F1480,2,1),MID(F1480,4,1),MID(F1480,5,1))</f>
        <v>30</v>
      </c>
      <c r="H1480" s="45">
        <f>IF(MOD(G1480,9)=0,9,MOD(G1480,9))</f>
        <v>3</v>
      </c>
      <c r="I1480" s="45" t="str">
        <f>IFERROR(MID("日月火水木金土",WEEKDAY(D1480),1),"")</f>
        <v>金</v>
      </c>
      <c r="J1480" s="304" t="s">
        <v>1706</v>
      </c>
      <c r="K1480" s="202" t="str">
        <f>VLOOKUP(F1480,石と花メイン,3,FALSE)</f>
        <v>●翡翠</v>
      </c>
      <c r="L1480" s="297" t="str">
        <f>VLOOKUP(F1480,石と花メイン,4,FALSE)</f>
        <v>カンパニュラ【釣鐘草】</v>
      </c>
      <c r="M1480" s="393">
        <f>IF(OR(MONTH(F1480)&lt;7,AND(MONTH(F1480)=7,DAY(F1480)&lt;=25)),
MOD(SUM((E1480-1901)*365,259),260),
MOD(SUM((E1480-1900)*365,259),260))</f>
        <v>219</v>
      </c>
      <c r="N1480" s="390">
        <f>IF(AND(MONTH(F1480)=7,DAY(F1480)&gt;25),1,
ROUNDDOWN((SUM(VLOOKUP(MONTH(F1480),D暦変換用数値,2,FALSE),DAY(F1480))/28)+1,0))</f>
        <v>10</v>
      </c>
      <c r="O1480" s="205">
        <f>IF(AND(MONTH(F1480)=7,DAY(F1480)&gt;25),DAY(F1480)-25,
MOD((SUM(VLOOKUP(MONTH(F1480),D暦変換用数値,2,FALSE),DAY(F1480))),28)+1)</f>
        <v>20</v>
      </c>
      <c r="P1480" s="406">
        <f>IF(OR(MONTH(F1480)&lt;7,AND(MONTH(F1480)=7,DAY(F1480)&lt;=25)),
MOD(SUM((E1480-1901)*365,(N1480-1)*28,O1480,258),260),
MOD(SUM((E1480-1900)*365,(N1480-1)*28,O1480,258),260))</f>
        <v>230</v>
      </c>
      <c r="Q1480" s="375" t="str">
        <f>VLOOKUP(MOD(P1480,4),色,2,FALSE)</f>
        <v>白い</v>
      </c>
      <c r="R1480" s="293" t="str">
        <f>VLOOKUP(MOD(P1480,13),銀河の音,2,FALSE)</f>
        <v>太陽の</v>
      </c>
      <c r="S1480" s="386" t="str">
        <f>VLOOKUP(MOD(P1480,20),太陽の紋章,2,FALSE)</f>
        <v>犬</v>
      </c>
      <c r="T1480" s="111" t="s">
        <v>3227</v>
      </c>
    </row>
    <row r="1481" spans="1:20" ht="13.5" customHeight="1">
      <c r="A1481" s="50" t="str">
        <f>VLOOKUP(MOD(E1481,10),十干,2,FALSE)</f>
        <v>乙</v>
      </c>
      <c r="B1481" s="199" t="str">
        <f>VLOOKUP(MOD(E1481,12),十二支,3,FALSE)</f>
        <v xml:space="preserve">04 地 </v>
      </c>
      <c r="C1481" s="200" t="str">
        <f>VLOOKUP(F1481,星座,3,TRUE)</f>
        <v xml:space="preserve">13 金 </v>
      </c>
      <c r="D1481" s="531">
        <v>23857</v>
      </c>
      <c r="E1481" s="1">
        <f>IFERROR(YEAR(D1481),LEFT(D1481,4))</f>
        <v>1965</v>
      </c>
      <c r="F1481" s="1" t="str">
        <f>IF(ISTEXT(D1481),RIGHT(D1481,5),TEXT(D1481,"mm/dd"))</f>
        <v>04/25</v>
      </c>
      <c r="G1481" s="1">
        <f>SUM(MID(E1481,1,1),MID(E1481,2,1),MID(E1481,3,1),MID(E1481,4,1),MID(F1481,1,1),MID(F1481,2,1),MID(F1481,4,1),MID(F1481,5,1))</f>
        <v>32</v>
      </c>
      <c r="H1481" s="45">
        <f>IF(MOD(G1481,9)=0,9,MOD(G1481,9))</f>
        <v>5</v>
      </c>
      <c r="I1481" s="45" t="str">
        <f>IFERROR(MID("日月火水木金土",WEEKDAY(D1481),1),"")</f>
        <v>日</v>
      </c>
      <c r="J1481" s="304" t="s">
        <v>1707</v>
      </c>
      <c r="K1481" s="202" t="str">
        <f>VLOOKUP(F1481,石と花メイン,3,FALSE)</f>
        <v>■赤縞瑪瑙</v>
      </c>
      <c r="L1481" s="297" t="str">
        <f>VLOOKUP(F1481,石と花メイン,4,FALSE)</f>
        <v>芝桜【花詰草】</v>
      </c>
      <c r="M1481" s="393">
        <f>IF(OR(MONTH(F1481)&lt;7,AND(MONTH(F1481)=7,DAY(F1481)&lt;=25)),
MOD(SUM((E1481-1901)*365,259),260),
MOD(SUM((E1481-1900)*365,259),260))</f>
        <v>219</v>
      </c>
      <c r="N1481" s="390">
        <f>IF(AND(MONTH(F1481)=7,DAY(F1481)&gt;25),1,
ROUNDDOWN((SUM(VLOOKUP(MONTH(F1481),D暦変換用数値,2,FALSE),DAY(F1481))/28)+1,0))</f>
        <v>10</v>
      </c>
      <c r="O1481" s="205">
        <f>IF(AND(MONTH(F1481)=7,DAY(F1481)&gt;25),DAY(F1481)-25,
MOD((SUM(VLOOKUP(MONTH(F1481),D暦変換用数値,2,FALSE),DAY(F1481))),28)+1)</f>
        <v>22</v>
      </c>
      <c r="P1481" s="406">
        <f>IF(OR(MONTH(F1481)&lt;7,AND(MONTH(F1481)=7,DAY(F1481)&lt;=25)),
MOD(SUM((E1481-1901)*365,(N1481-1)*28,O1481,258),260),
MOD(SUM((E1481-1900)*365,(N1481-1)*28,O1481,258),260))</f>
        <v>232</v>
      </c>
      <c r="Q1481" s="373" t="str">
        <f>VLOOKUP(MOD(P1481,4),色,2,FALSE)</f>
        <v>黄色い</v>
      </c>
      <c r="R1481" s="291" t="str">
        <f>VLOOKUP(MOD(P1481,13),銀河の音,2,FALSE)</f>
        <v>スペクトルの</v>
      </c>
      <c r="S1481" s="384" t="str">
        <f>VLOOKUP(MOD(P1481,20),太陽の紋章,2,FALSE)</f>
        <v>人</v>
      </c>
      <c r="T1481" s="99" t="s">
        <v>3173</v>
      </c>
    </row>
    <row r="1482" spans="1:20" ht="13.5" customHeight="1">
      <c r="A1482" s="76" t="str">
        <f>VLOOKUP(MOD(E1482,10),十干,2,FALSE)</f>
        <v>乙</v>
      </c>
      <c r="B1482" s="199" t="str">
        <f>VLOOKUP(MOD(E1482,12),十二支,3,FALSE)</f>
        <v xml:space="preserve">04 地 </v>
      </c>
      <c r="C1482" s="200" t="str">
        <f>VLOOKUP(F1482,星座,3,TRUE)</f>
        <v xml:space="preserve">13 金 </v>
      </c>
      <c r="D1482" s="534">
        <v>23864</v>
      </c>
      <c r="E1482" s="116">
        <f>IFERROR(YEAR(D1482),LEFT(D1482,4))</f>
        <v>1965</v>
      </c>
      <c r="F1482" s="116" t="str">
        <f>IF(ISTEXT(D1482),RIGHT(D1482,5),TEXT(D1482,"mm/dd"))</f>
        <v>05/02</v>
      </c>
      <c r="G1482" s="116">
        <f>SUM(MID(E1482,1,1),MID(E1482,2,1),MID(E1482,3,1),MID(E1482,4,1),MID(F1482,1,1),MID(F1482,2,1),MID(F1482,4,1),MID(F1482,5,1))</f>
        <v>28</v>
      </c>
      <c r="H1482" s="116">
        <f>IF(MOD(G1482,9)=0,9,MOD(G1482,9))</f>
        <v>1</v>
      </c>
      <c r="I1482" s="116" t="str">
        <f>IFERROR(MID("日月火水木金土",WEEKDAY(D1482),1),"")</f>
        <v>日</v>
      </c>
      <c r="J1482" s="306" t="s">
        <v>7116</v>
      </c>
      <c r="K1482" s="203" t="str">
        <f>VLOOKUP(F1482,石と花メイン,3,FALSE)</f>
        <v>■紅玉髄</v>
      </c>
      <c r="L1482" s="299" t="str">
        <f>VLOOKUP(F1482,石と花メイン,4,FALSE)</f>
        <v>デルフィニウム【大飛燕草】</v>
      </c>
      <c r="M1482" s="395">
        <f>IF(OR(MONTH(F1482)&lt;7,AND(MONTH(F1482)=7,DAY(F1482)&lt;=25)),
MOD(SUM((E1482-1901)*365,259),260),
MOD(SUM((E1482-1900)*365,259),260))</f>
        <v>219</v>
      </c>
      <c r="N1482" s="121">
        <f>IF(AND(MONTH(F1482)=7,DAY(F1482)&gt;25),1,
ROUNDDOWN((SUM(VLOOKUP(MONTH(F1482),D暦変換用数値,2,FALSE),DAY(F1482))/28)+1,0))</f>
        <v>11</v>
      </c>
      <c r="O1482" s="117">
        <f>IF(AND(MONTH(F1482)=7,DAY(F1482)&gt;25),DAY(F1482)-25,
MOD((SUM(VLOOKUP(MONTH(F1482),D暦変換用数値,2,FALSE),DAY(F1482))),28)+1)</f>
        <v>1</v>
      </c>
      <c r="P1482" s="408">
        <f>IF(OR(MONTH(F1482)&lt;7,AND(MONTH(F1482)=7,DAY(F1482)&lt;=25)),
MOD(SUM((E1482-1901)*365,(N1482-1)*28,O1482,258),260),
MOD(SUM((E1482-1900)*365,(N1482-1)*28,O1482,258),260))</f>
        <v>239</v>
      </c>
      <c r="Q1482" s="374" t="str">
        <f>VLOOKUP(MOD(P1482,4),色,2,FALSE)</f>
        <v>青い</v>
      </c>
      <c r="R1482" s="292" t="str">
        <f>VLOOKUP(MOD(P1482,13),銀河の音,2,FALSE)</f>
        <v>倍音の</v>
      </c>
      <c r="S1482" s="385" t="str">
        <f>VLOOKUP(MOD(P1482,20),太陽の紋章,2,FALSE)</f>
        <v>嵐</v>
      </c>
      <c r="T1482" s="118"/>
    </row>
    <row r="1483" spans="1:20" ht="13.5" customHeight="1">
      <c r="A1483" s="50" t="str">
        <f>VLOOKUP(MOD(E1483,10),十干,2,FALSE)</f>
        <v>乙</v>
      </c>
      <c r="B1483" s="199" t="str">
        <f>VLOOKUP(MOD(E1483,12),十二支,3,FALSE)</f>
        <v xml:space="preserve">04 地 </v>
      </c>
      <c r="C1483" s="200" t="str">
        <f>VLOOKUP(F1483,星座,3,TRUE)</f>
        <v xml:space="preserve">13 金 </v>
      </c>
      <c r="D1483" s="531">
        <v>23868</v>
      </c>
      <c r="E1483" s="1">
        <f>IFERROR(YEAR(D1483),LEFT(D1483,4))</f>
        <v>1965</v>
      </c>
      <c r="F1483" s="1" t="str">
        <f>IF(ISTEXT(D1483),RIGHT(D1483,5),TEXT(D1483,"mm/dd"))</f>
        <v>05/06</v>
      </c>
      <c r="G1483" s="1">
        <f>SUM(MID(E1483,1,1),MID(E1483,2,1),MID(E1483,3,1),MID(E1483,4,1),MID(F1483,1,1),MID(F1483,2,1),MID(F1483,4,1),MID(F1483,5,1))</f>
        <v>32</v>
      </c>
      <c r="H1483" s="45">
        <f>IF(MOD(G1483,9)=0,9,MOD(G1483,9))</f>
        <v>5</v>
      </c>
      <c r="I1483" s="45" t="str">
        <f>IFERROR(MID("日月火水木金土",WEEKDAY(D1483),1),"")</f>
        <v>木</v>
      </c>
      <c r="J1483" s="304" t="s">
        <v>386</v>
      </c>
      <c r="K1483" s="202" t="str">
        <f>VLOOKUP(F1483,石と花メイン,3,FALSE)</f>
        <v>■紅水晶</v>
      </c>
      <c r="L1483" s="297" t="str">
        <f>VLOOKUP(F1483,石と花メイン,4,FALSE)</f>
        <v>著莪【胡蝶花】</v>
      </c>
      <c r="M1483" s="393">
        <f>IF(OR(MONTH(F1483)&lt;7,AND(MONTH(F1483)=7,DAY(F1483)&lt;=25)),
MOD(SUM((E1483-1901)*365,259),260),
MOD(SUM((E1483-1900)*365,259),260))</f>
        <v>219</v>
      </c>
      <c r="N1483" s="390">
        <f>IF(AND(MONTH(F1483)=7,DAY(F1483)&gt;25),1,
ROUNDDOWN((SUM(VLOOKUP(MONTH(F1483),D暦変換用数値,2,FALSE),DAY(F1483))/28)+1,0))</f>
        <v>11</v>
      </c>
      <c r="O1483" s="205">
        <f>IF(AND(MONTH(F1483)=7,DAY(F1483)&gt;25),DAY(F1483)-25,
MOD((SUM(VLOOKUP(MONTH(F1483),D暦変換用数値,2,FALSE),DAY(F1483))),28)+1)</f>
        <v>5</v>
      </c>
      <c r="P1483" s="406">
        <f>IF(OR(MONTH(F1483)&lt;7,AND(MONTH(F1483)=7,DAY(F1483)&lt;=25)),
MOD(SUM((E1483-1901)*365,(N1483-1)*28,O1483,258),260),
MOD(SUM((E1483-1900)*365,(N1483-1)*28,O1483,258),260))</f>
        <v>243</v>
      </c>
      <c r="Q1483" s="374" t="str">
        <f>VLOOKUP(MOD(P1483,4),色,2,FALSE)</f>
        <v>青い</v>
      </c>
      <c r="R1483" s="292" t="str">
        <f>VLOOKUP(MOD(P1483,13),銀河の音,2,FALSE)</f>
        <v>太陽の</v>
      </c>
      <c r="S1483" s="385" t="str">
        <f>VLOOKUP(MOD(P1483,20),太陽の紋章,2,FALSE)</f>
        <v>夜</v>
      </c>
      <c r="T1483" s="111" t="s">
        <v>4569</v>
      </c>
    </row>
    <row r="1484" spans="1:20" ht="13.5" customHeight="1">
      <c r="A1484" s="50" t="str">
        <f>VLOOKUP(MOD(E1484,10),十干,2,FALSE)</f>
        <v>乙</v>
      </c>
      <c r="B1484" s="199" t="str">
        <f>VLOOKUP(MOD(E1484,12),十二支,3,FALSE)</f>
        <v xml:space="preserve">04 地 </v>
      </c>
      <c r="C1484" s="200" t="str">
        <f>VLOOKUP(F1484,星座,3,TRUE)</f>
        <v xml:space="preserve">13 金 </v>
      </c>
      <c r="D1484" s="531">
        <v>23869</v>
      </c>
      <c r="E1484" s="1">
        <f>IFERROR(YEAR(D1484),LEFT(D1484,4))</f>
        <v>1965</v>
      </c>
      <c r="F1484" s="1" t="str">
        <f>IF(ISTEXT(D1484),RIGHT(D1484,5),TEXT(D1484,"mm/dd"))</f>
        <v>05/07</v>
      </c>
      <c r="G1484" s="1">
        <f>SUM(MID(E1484,1,1),MID(E1484,2,1),MID(E1484,3,1),MID(E1484,4,1),MID(F1484,1,1),MID(F1484,2,1),MID(F1484,4,1),MID(F1484,5,1))</f>
        <v>33</v>
      </c>
      <c r="H1484" s="45">
        <f>IF(MOD(G1484,9)=0,9,MOD(G1484,9))</f>
        <v>6</v>
      </c>
      <c r="I1484" s="45" t="str">
        <f>IFERROR(MID("日月火水木金土",WEEKDAY(D1484),1),"")</f>
        <v>金</v>
      </c>
      <c r="J1484" s="304" t="s">
        <v>387</v>
      </c>
      <c r="K1484" s="202" t="str">
        <f>VLOOKUP(F1484,石と花メイン,3,FALSE)</f>
        <v>■紫水晶</v>
      </c>
      <c r="L1484" s="297" t="str">
        <f>VLOOKUP(F1484,石と花メイン,4,FALSE)</f>
        <v>牡丹【富貴草】</v>
      </c>
      <c r="M1484" s="393">
        <f>IF(OR(MONTH(F1484)&lt;7,AND(MONTH(F1484)=7,DAY(F1484)&lt;=25)),
MOD(SUM((E1484-1901)*365,259),260),
MOD(SUM((E1484-1900)*365,259),260))</f>
        <v>219</v>
      </c>
      <c r="N1484" s="390">
        <f>IF(AND(MONTH(F1484)=7,DAY(F1484)&gt;25),1,
ROUNDDOWN((SUM(VLOOKUP(MONTH(F1484),D暦変換用数値,2,FALSE),DAY(F1484))/28)+1,0))</f>
        <v>11</v>
      </c>
      <c r="O1484" s="205">
        <f>IF(AND(MONTH(F1484)=7,DAY(F1484)&gt;25),DAY(F1484)-25,
MOD((SUM(VLOOKUP(MONTH(F1484),D暦変換用数値,2,FALSE),DAY(F1484))),28)+1)</f>
        <v>6</v>
      </c>
      <c r="P1484" s="406">
        <f>IF(OR(MONTH(F1484)&lt;7,AND(MONTH(F1484)=7,DAY(F1484)&lt;=25)),
MOD(SUM((E1484-1901)*365,(N1484-1)*28,O1484,258),260),
MOD(SUM((E1484-1900)*365,(N1484-1)*28,O1484,258),260))</f>
        <v>244</v>
      </c>
      <c r="Q1484" s="373" t="str">
        <f>VLOOKUP(MOD(P1484,4),色,2,FALSE)</f>
        <v>黄色い</v>
      </c>
      <c r="R1484" s="291" t="str">
        <f>VLOOKUP(MOD(P1484,13),銀河の音,2,FALSE)</f>
        <v>惑星の</v>
      </c>
      <c r="S1484" s="384" t="str">
        <f>VLOOKUP(MOD(P1484,20),太陽の紋章,2,FALSE)</f>
        <v>種</v>
      </c>
      <c r="T1484" s="98" t="s">
        <v>3736</v>
      </c>
    </row>
    <row r="1485" spans="1:20" ht="13.5" customHeight="1">
      <c r="A1485" s="50" t="str">
        <f>VLOOKUP(MOD(E1485,10),十干,2,FALSE)</f>
        <v>乙</v>
      </c>
      <c r="B1485" s="199" t="str">
        <f>VLOOKUP(MOD(E1485,12),十二支,3,FALSE)</f>
        <v xml:space="preserve">04 地 </v>
      </c>
      <c r="C1485" s="200" t="str">
        <f>VLOOKUP(F1485,星座,3,TRUE)</f>
        <v xml:space="preserve">13 金 </v>
      </c>
      <c r="D1485" s="531">
        <v>23870</v>
      </c>
      <c r="E1485" s="1">
        <f>IFERROR(YEAR(D1485),LEFT(D1485,4))</f>
        <v>1965</v>
      </c>
      <c r="F1485" s="1" t="str">
        <f>IF(ISTEXT(D1485),RIGHT(D1485,5),TEXT(D1485,"mm/dd"))</f>
        <v>05/08</v>
      </c>
      <c r="G1485" s="1">
        <f>SUM(MID(E1485,1,1),MID(E1485,2,1),MID(E1485,3,1),MID(E1485,4,1),MID(F1485,1,1),MID(F1485,2,1),MID(F1485,4,1),MID(F1485,5,1))</f>
        <v>34</v>
      </c>
      <c r="H1485" s="45">
        <f>IF(MOD(G1485,9)=0,9,MOD(G1485,9))</f>
        <v>7</v>
      </c>
      <c r="I1485" s="45" t="str">
        <f>IFERROR(MID("日月火水木金土",WEEKDAY(D1485),1),"")</f>
        <v>土</v>
      </c>
      <c r="J1485" s="304" t="s">
        <v>388</v>
      </c>
      <c r="K1485" s="202" t="str">
        <f>VLOOKUP(F1485,石と花メイン,3,FALSE)</f>
        <v>◆翠玉</v>
      </c>
      <c r="L1485" s="297" t="str">
        <f>VLOOKUP(F1485,石と花メイン,4,FALSE)</f>
        <v>花菖蒲</v>
      </c>
      <c r="M1485" s="393">
        <f>IF(OR(MONTH(F1485)&lt;7,AND(MONTH(F1485)=7,DAY(F1485)&lt;=25)),
MOD(SUM((E1485-1901)*365,259),260),
MOD(SUM((E1485-1900)*365,259),260))</f>
        <v>219</v>
      </c>
      <c r="N1485" s="390">
        <f>IF(AND(MONTH(F1485)=7,DAY(F1485)&gt;25),1,
ROUNDDOWN((SUM(VLOOKUP(MONTH(F1485),D暦変換用数値,2,FALSE),DAY(F1485))/28)+1,0))</f>
        <v>11</v>
      </c>
      <c r="O1485" s="205">
        <f>IF(AND(MONTH(F1485)=7,DAY(F1485)&gt;25),DAY(F1485)-25,
MOD((SUM(VLOOKUP(MONTH(F1485),D暦変換用数値,2,FALSE),DAY(F1485))),28)+1)</f>
        <v>7</v>
      </c>
      <c r="P1485" s="406">
        <f>IF(OR(MONTH(F1485)&lt;7,AND(MONTH(F1485)=7,DAY(F1485)&lt;=25)),
MOD(SUM((E1485-1901)*365,(N1485-1)*28,O1485,258),260),
MOD(SUM((E1485-1900)*365,(N1485-1)*28,O1485,258),260))</f>
        <v>245</v>
      </c>
      <c r="Q1485" s="372" t="str">
        <f>VLOOKUP(MOD(P1485,4),色,2,FALSE)</f>
        <v>赤い</v>
      </c>
      <c r="R1485" s="290" t="str">
        <f>VLOOKUP(MOD(P1485,13),銀河の音,2,FALSE)</f>
        <v>スペクトルの</v>
      </c>
      <c r="S1485" s="383" t="str">
        <f>VLOOKUP(MOD(P1485,20),太陽の紋章,2,FALSE)</f>
        <v>蛇</v>
      </c>
      <c r="T1485" s="103" t="s">
        <v>3228</v>
      </c>
    </row>
    <row r="1486" spans="1:20" ht="13.5" customHeight="1">
      <c r="A1486" s="50" t="str">
        <f>VLOOKUP(MOD(E1486,10),十干,2,FALSE)</f>
        <v>乙</v>
      </c>
      <c r="B1486" s="199" t="str">
        <f>VLOOKUP(MOD(E1486,12),十二支,3,FALSE)</f>
        <v xml:space="preserve">04 地 </v>
      </c>
      <c r="C1486" s="200" t="str">
        <f>VLOOKUP(F1486,星座,3,TRUE)</f>
        <v xml:space="preserve">13 金 </v>
      </c>
      <c r="D1486" s="531">
        <v>23874</v>
      </c>
      <c r="E1486" s="1">
        <f>IFERROR(YEAR(D1486),LEFT(D1486,4))</f>
        <v>1965</v>
      </c>
      <c r="F1486" s="1" t="str">
        <f>IF(ISTEXT(D1486),RIGHT(D1486,5),TEXT(D1486,"mm/dd"))</f>
        <v>05/12</v>
      </c>
      <c r="G1486" s="1">
        <f>SUM(MID(E1486,1,1),MID(E1486,2,1),MID(E1486,3,1),MID(E1486,4,1),MID(F1486,1,1),MID(F1486,2,1),MID(F1486,4,1),MID(F1486,5,1))</f>
        <v>29</v>
      </c>
      <c r="H1486" s="45">
        <f>IF(MOD(G1486,9)=0,9,MOD(G1486,9))</f>
        <v>2</v>
      </c>
      <c r="I1486" s="45" t="str">
        <f>IFERROR(MID("日月火水木金土",WEEKDAY(D1486),1),"")</f>
        <v>水</v>
      </c>
      <c r="J1486" s="304" t="s">
        <v>389</v>
      </c>
      <c r="K1486" s="202" t="str">
        <f>VLOOKUP(F1486,石と花メイン,3,FALSE)</f>
        <v>◆電気石</v>
      </c>
      <c r="L1486" s="297" t="str">
        <f>VLOOKUP(F1486,石と花メイン,4,FALSE)</f>
        <v>アザレア【西洋躑躅】</v>
      </c>
      <c r="M1486" s="393">
        <f>IF(OR(MONTH(F1486)&lt;7,AND(MONTH(F1486)=7,DAY(F1486)&lt;=25)),
MOD(SUM((E1486-1901)*365,259),260),
MOD(SUM((E1486-1900)*365,259),260))</f>
        <v>219</v>
      </c>
      <c r="N1486" s="390">
        <f>IF(AND(MONTH(F1486)=7,DAY(F1486)&gt;25),1,
ROUNDDOWN((SUM(VLOOKUP(MONTH(F1486),D暦変換用数値,2,FALSE),DAY(F1486))/28)+1,0))</f>
        <v>11</v>
      </c>
      <c r="O1486" s="205">
        <f>IF(AND(MONTH(F1486)=7,DAY(F1486)&gt;25),DAY(F1486)-25,
MOD((SUM(VLOOKUP(MONTH(F1486),D暦変換用数値,2,FALSE),DAY(F1486))),28)+1)</f>
        <v>11</v>
      </c>
      <c r="P1486" s="406">
        <f>IF(OR(MONTH(F1486)&lt;7,AND(MONTH(F1486)=7,DAY(F1486)&lt;=25)),
MOD(SUM((E1486-1901)*365,(N1486-1)*28,O1486,258),260),
MOD(SUM((E1486-1900)*365,(N1486-1)*28,O1486,258),260))</f>
        <v>249</v>
      </c>
      <c r="Q1486" s="372" t="str">
        <f>VLOOKUP(MOD(P1486,4),色,2,FALSE)</f>
        <v>赤い</v>
      </c>
      <c r="R1486" s="290" t="str">
        <f>VLOOKUP(MOD(P1486,13),銀河の音,2,FALSE)</f>
        <v>月の</v>
      </c>
      <c r="S1486" s="383" t="str">
        <f>VLOOKUP(MOD(P1486,20),太陽の紋章,2,FALSE)</f>
        <v>月</v>
      </c>
      <c r="T1486" s="111" t="s">
        <v>8550</v>
      </c>
    </row>
    <row r="1487" spans="1:20" ht="13.5" customHeight="1">
      <c r="A1487" s="50" t="str">
        <f>VLOOKUP(MOD(E1487,10),十干,2,FALSE)</f>
        <v>乙</v>
      </c>
      <c r="B1487" s="199" t="str">
        <f>VLOOKUP(MOD(E1487,12),十二支,3,FALSE)</f>
        <v xml:space="preserve">04 地 </v>
      </c>
      <c r="C1487" s="200" t="str">
        <f>VLOOKUP(F1487,星座,3,TRUE)</f>
        <v xml:space="preserve">13 金 </v>
      </c>
      <c r="D1487" s="531">
        <v>23875</v>
      </c>
      <c r="E1487" s="1">
        <f>IFERROR(YEAR(D1487),LEFT(D1487,4))</f>
        <v>1965</v>
      </c>
      <c r="F1487" s="1" t="str">
        <f>IF(ISTEXT(D1487),RIGHT(D1487,5),TEXT(D1487,"mm/dd"))</f>
        <v>05/13</v>
      </c>
      <c r="G1487" s="1">
        <f>SUM(MID(E1487,1,1),MID(E1487,2,1),MID(E1487,3,1),MID(E1487,4,1),MID(F1487,1,1),MID(F1487,2,1),MID(F1487,4,1),MID(F1487,5,1))</f>
        <v>30</v>
      </c>
      <c r="H1487" s="45">
        <f>IF(MOD(G1487,9)=0,9,MOD(G1487,9))</f>
        <v>3</v>
      </c>
      <c r="I1487" s="45" t="str">
        <f>IFERROR(MID("日月火水木金土",WEEKDAY(D1487),1),"")</f>
        <v>木</v>
      </c>
      <c r="J1487" s="304" t="s">
        <v>390</v>
      </c>
      <c r="K1487" s="202" t="str">
        <f>VLOOKUP(F1487,石と花メイン,3,FALSE)</f>
        <v>◆黄玉</v>
      </c>
      <c r="L1487" s="297" t="str">
        <f>VLOOKUP(F1487,石と花メイン,4,FALSE)</f>
        <v>山査子【メイフラワー】</v>
      </c>
      <c r="M1487" s="393">
        <f>IF(OR(MONTH(F1487)&lt;7,AND(MONTH(F1487)=7,DAY(F1487)&lt;=25)),
MOD(SUM((E1487-1901)*365,259),260),
MOD(SUM((E1487-1900)*365,259),260))</f>
        <v>219</v>
      </c>
      <c r="N1487" s="390">
        <f>IF(AND(MONTH(F1487)=7,DAY(F1487)&gt;25),1,
ROUNDDOWN((SUM(VLOOKUP(MONTH(F1487),D暦変換用数値,2,FALSE),DAY(F1487))/28)+1,0))</f>
        <v>11</v>
      </c>
      <c r="O1487" s="205">
        <f>IF(AND(MONTH(F1487)=7,DAY(F1487)&gt;25),DAY(F1487)-25,
MOD((SUM(VLOOKUP(MONTH(F1487),D暦変換用数値,2,FALSE),DAY(F1487))),28)+1)</f>
        <v>12</v>
      </c>
      <c r="P1487" s="406">
        <f>IF(OR(MONTH(F1487)&lt;7,AND(MONTH(F1487)=7,DAY(F1487)&lt;=25)),
MOD(SUM((E1487-1901)*365,(N1487-1)*28,O1487,258),260),
MOD(SUM((E1487-1900)*365,(N1487-1)*28,O1487,258),260))</f>
        <v>250</v>
      </c>
      <c r="Q1487" s="375" t="str">
        <f>VLOOKUP(MOD(P1487,4),色,2,FALSE)</f>
        <v>白い</v>
      </c>
      <c r="R1487" s="293" t="str">
        <f>VLOOKUP(MOD(P1487,13),銀河の音,2,FALSE)</f>
        <v>電気の</v>
      </c>
      <c r="S1487" s="386" t="str">
        <f>VLOOKUP(MOD(P1487,20),太陽の紋章,2,FALSE)</f>
        <v>犬</v>
      </c>
      <c r="T1487" s="111" t="s">
        <v>1068</v>
      </c>
    </row>
    <row r="1488" spans="1:20" ht="13.5" customHeight="1">
      <c r="A1488" s="50" t="str">
        <f>VLOOKUP(MOD(E1488,10),十干,2,FALSE)</f>
        <v>乙</v>
      </c>
      <c r="B1488" s="199" t="str">
        <f>VLOOKUP(MOD(E1488,12),十二支,3,FALSE)</f>
        <v xml:space="preserve">04 地 </v>
      </c>
      <c r="C1488" s="200" t="str">
        <f>VLOOKUP(F1488,星座,3,TRUE)</f>
        <v xml:space="preserve">13 金 </v>
      </c>
      <c r="D1488" s="531">
        <v>23876</v>
      </c>
      <c r="E1488" s="1">
        <f>IFERROR(YEAR(D1488),LEFT(D1488,4))</f>
        <v>1965</v>
      </c>
      <c r="F1488" s="1" t="str">
        <f>IF(ISTEXT(D1488),RIGHT(D1488,5),TEXT(D1488,"mm/dd"))</f>
        <v>05/14</v>
      </c>
      <c r="G1488" s="1">
        <f>SUM(MID(E1488,1,1),MID(E1488,2,1),MID(E1488,3,1),MID(E1488,4,1),MID(F1488,1,1),MID(F1488,2,1),MID(F1488,4,1),MID(F1488,5,1))</f>
        <v>31</v>
      </c>
      <c r="H1488" s="45">
        <f>IF(MOD(G1488,9)=0,9,MOD(G1488,9))</f>
        <v>4</v>
      </c>
      <c r="I1488" s="45" t="str">
        <f>IFERROR(MID("日月火水木金土",WEEKDAY(D1488),1),"")</f>
        <v>金</v>
      </c>
      <c r="J1488" s="304" t="s">
        <v>391</v>
      </c>
      <c r="K1488" s="202" t="str">
        <f>VLOOKUP(F1488,石と花メイン,3,FALSE)</f>
        <v>●珊瑚</v>
      </c>
      <c r="L1488" s="297" t="str">
        <f>VLOOKUP(F1488,石と花メイン,4,FALSE)</f>
        <v>ペチュニア【衝羽根朝顔】</v>
      </c>
      <c r="M1488" s="393">
        <f>IF(OR(MONTH(F1488)&lt;7,AND(MONTH(F1488)=7,DAY(F1488)&lt;=25)),
MOD(SUM((E1488-1901)*365,259),260),
MOD(SUM((E1488-1900)*365,259),260))</f>
        <v>219</v>
      </c>
      <c r="N1488" s="390">
        <f>IF(AND(MONTH(F1488)=7,DAY(F1488)&gt;25),1,
ROUNDDOWN((SUM(VLOOKUP(MONTH(F1488),D暦変換用数値,2,FALSE),DAY(F1488))/28)+1,0))</f>
        <v>11</v>
      </c>
      <c r="O1488" s="205">
        <f>IF(AND(MONTH(F1488)=7,DAY(F1488)&gt;25),DAY(F1488)-25,
MOD((SUM(VLOOKUP(MONTH(F1488),D暦変換用数値,2,FALSE),DAY(F1488))),28)+1)</f>
        <v>13</v>
      </c>
      <c r="P1488" s="406">
        <f>IF(OR(MONTH(F1488)&lt;7,AND(MONTH(F1488)=7,DAY(F1488)&lt;=25)),
MOD(SUM((E1488-1901)*365,(N1488-1)*28,O1488,258),260),
MOD(SUM((E1488-1900)*365,(N1488-1)*28,O1488,258),260))</f>
        <v>251</v>
      </c>
      <c r="Q1488" s="374" t="str">
        <f>VLOOKUP(MOD(P1488,4),色,2,FALSE)</f>
        <v>青い</v>
      </c>
      <c r="R1488" s="292" t="str">
        <f>VLOOKUP(MOD(P1488,13),銀河の音,2,FALSE)</f>
        <v>自己存在の</v>
      </c>
      <c r="S1488" s="385" t="str">
        <f>VLOOKUP(MOD(P1488,20),太陽の紋章,2,FALSE)</f>
        <v>猿</v>
      </c>
      <c r="T1488" s="99" t="s">
        <v>6637</v>
      </c>
    </row>
    <row r="1489" spans="1:20" ht="13.5" customHeight="1">
      <c r="A1489" s="76" t="str">
        <f>VLOOKUP(MOD(E1489,10),十干,2,FALSE)</f>
        <v>乙</v>
      </c>
      <c r="B1489" s="199" t="str">
        <f>VLOOKUP(MOD(E1489,12),十二支,3,FALSE)</f>
        <v xml:space="preserve">04 地 </v>
      </c>
      <c r="C1489" s="200" t="str">
        <f>VLOOKUP(F1489,星座,3,TRUE)</f>
        <v xml:space="preserve">13 金 </v>
      </c>
      <c r="D1489" s="534">
        <v>23878</v>
      </c>
      <c r="E1489" s="116">
        <f>IFERROR(YEAR(D1489),LEFT(D1489,4))</f>
        <v>1965</v>
      </c>
      <c r="F1489" s="116" t="str">
        <f>IF(ISTEXT(D1489),RIGHT(D1489,5),TEXT(D1489,"mm/dd"))</f>
        <v>05/16</v>
      </c>
      <c r="G1489" s="116">
        <f>SUM(MID(E1489,1,1),MID(E1489,2,1),MID(E1489,3,1),MID(E1489,4,1),MID(F1489,1,1),MID(F1489,2,1),MID(F1489,4,1),MID(F1489,5,1))</f>
        <v>33</v>
      </c>
      <c r="H1489" s="116">
        <f>IF(MOD(G1489,9)=0,9,MOD(G1489,9))</f>
        <v>6</v>
      </c>
      <c r="I1489" s="116" t="str">
        <f>IFERROR(MID("日月火水木金土",WEEKDAY(D1489),1),"")</f>
        <v>日</v>
      </c>
      <c r="J1489" s="306" t="s">
        <v>6784</v>
      </c>
      <c r="K1489" s="203" t="str">
        <f>VLOOKUP(F1489,石と花メイン,3,FALSE)</f>
        <v>○真珠</v>
      </c>
      <c r="L1489" s="299" t="str">
        <f>VLOOKUP(F1489,石と花メイン,4,FALSE)</f>
        <v>アリウム【花葱】</v>
      </c>
      <c r="M1489" s="395">
        <f>IF(OR(MONTH(F1489)&lt;7,AND(MONTH(F1489)=7,DAY(F1489)&lt;=25)),
MOD(SUM((E1489-1901)*365,259),260),
MOD(SUM((E1489-1900)*365,259),260))</f>
        <v>219</v>
      </c>
      <c r="N1489" s="121">
        <f>IF(AND(MONTH(F1489)=7,DAY(F1489)&gt;25),1,
ROUNDDOWN((SUM(VLOOKUP(MONTH(F1489),D暦変換用数値,2,FALSE),DAY(F1489))/28)+1,0))</f>
        <v>11</v>
      </c>
      <c r="O1489" s="117">
        <f>IF(AND(MONTH(F1489)=7,DAY(F1489)&gt;25),DAY(F1489)-25,
MOD((SUM(VLOOKUP(MONTH(F1489),D暦変換用数値,2,FALSE),DAY(F1489))),28)+1)</f>
        <v>15</v>
      </c>
      <c r="P1489" s="408">
        <f>IF(OR(MONTH(F1489)&lt;7,AND(MONTH(F1489)=7,DAY(F1489)&lt;=25)),
MOD(SUM((E1489-1901)*365,(N1489-1)*28,O1489,258),260),
MOD(SUM((E1489-1900)*365,(N1489-1)*28,O1489,258),260))</f>
        <v>253</v>
      </c>
      <c r="Q1489" s="372" t="str">
        <f>VLOOKUP(MOD(P1489,4),色,2,FALSE)</f>
        <v>赤い</v>
      </c>
      <c r="R1489" s="290" t="str">
        <f>VLOOKUP(MOD(P1489,13),銀河の音,2,FALSE)</f>
        <v>律動の</v>
      </c>
      <c r="S1489" s="383" t="str">
        <f>VLOOKUP(MOD(P1489,20),太陽の紋章,2,FALSE)</f>
        <v>空歩く者</v>
      </c>
      <c r="T1489" s="119" t="s">
        <v>6786</v>
      </c>
    </row>
    <row r="1490" spans="1:20" ht="13.5" customHeight="1">
      <c r="A1490" s="50" t="str">
        <f>VLOOKUP(MOD(E1490,10),十干,2,FALSE)</f>
        <v>丁</v>
      </c>
      <c r="B1490" s="199" t="str">
        <f>VLOOKUP(MOD(E1490,12),十二支,3,FALSE)</f>
        <v xml:space="preserve">04 地 </v>
      </c>
      <c r="C1490" s="200" t="str">
        <f>VLOOKUP(F1490,星座,3,TRUE)</f>
        <v xml:space="preserve">13 金 </v>
      </c>
      <c r="D1490" s="531">
        <v>28235</v>
      </c>
      <c r="E1490" s="1">
        <f>IFERROR(YEAR(D1490),LEFT(D1490,4))</f>
        <v>1977</v>
      </c>
      <c r="F1490" s="1" t="str">
        <f>IF(ISTEXT(D1490),RIGHT(D1490,5),TEXT(D1490,"mm/dd"))</f>
        <v>04/20</v>
      </c>
      <c r="G1490" s="1">
        <f>SUM(MID(E1490,1,1),MID(E1490,2,1),MID(E1490,3,1),MID(E1490,4,1),MID(F1490,1,1),MID(F1490,2,1),MID(F1490,4,1),MID(F1490,5,1))</f>
        <v>30</v>
      </c>
      <c r="H1490" s="45">
        <f>IF(MOD(G1490,9)=0,9,MOD(G1490,9))</f>
        <v>3</v>
      </c>
      <c r="I1490" s="45" t="str">
        <f>IFERROR(MID("日月火水木金土",WEEKDAY(D1490),1),"")</f>
        <v>水</v>
      </c>
      <c r="J1490" s="304" t="s">
        <v>392</v>
      </c>
      <c r="K1490" s="202" t="str">
        <f>VLOOKUP(F1490,石と花メイン,3,FALSE)</f>
        <v>●薔薇色石</v>
      </c>
      <c r="L1490" s="297" t="str">
        <f>VLOOKUP(F1490,石と花メイン,4,FALSE)</f>
        <v>梨</v>
      </c>
      <c r="M1490" s="393">
        <f>IF(OR(MONTH(F1490)&lt;7,AND(MONTH(F1490)=7,DAY(F1490)&lt;=25)),
MOD(SUM((E1490-1901)*365,259),260),
MOD(SUM((E1490-1900)*365,259),260))</f>
        <v>179</v>
      </c>
      <c r="N1490" s="390">
        <f>IF(AND(MONTH(F1490)=7,DAY(F1490)&gt;25),1,
ROUNDDOWN((SUM(VLOOKUP(MONTH(F1490),D暦変換用数値,2,FALSE),DAY(F1490))/28)+1,0))</f>
        <v>10</v>
      </c>
      <c r="O1490" s="205">
        <f>IF(AND(MONTH(F1490)=7,DAY(F1490)&gt;25),DAY(F1490)-25,
MOD((SUM(VLOOKUP(MONTH(F1490),D暦変換用数値,2,FALSE),DAY(F1490))),28)+1)</f>
        <v>17</v>
      </c>
      <c r="P1490" s="406">
        <f>IF(OR(MONTH(F1490)&lt;7,AND(MONTH(F1490)=7,DAY(F1490)&lt;=25)),
MOD(SUM((E1490-1901)*365,(N1490-1)*28,O1490,258),260),
MOD(SUM((E1490-1900)*365,(N1490-1)*28,O1490,258),260))</f>
        <v>187</v>
      </c>
      <c r="Q1490" s="374" t="str">
        <f>VLOOKUP(MOD(P1490,4),色,2,FALSE)</f>
        <v>青い</v>
      </c>
      <c r="R1490" s="292" t="str">
        <f>VLOOKUP(MOD(P1490,13),銀河の音,2,FALSE)</f>
        <v>倍音の</v>
      </c>
      <c r="S1490" s="385" t="str">
        <f>VLOOKUP(MOD(P1490,20),太陽の紋章,2,FALSE)</f>
        <v>手</v>
      </c>
      <c r="T1490" s="111" t="s">
        <v>3311</v>
      </c>
    </row>
    <row r="1491" spans="1:20" ht="13.5" customHeight="1">
      <c r="A1491" s="50" t="str">
        <f>VLOOKUP(MOD(E1491,10),十干,2,FALSE)</f>
        <v>丁</v>
      </c>
      <c r="B1491" s="199" t="str">
        <f>VLOOKUP(MOD(E1491,12),十二支,3,FALSE)</f>
        <v xml:space="preserve">04 地 </v>
      </c>
      <c r="C1491" s="200" t="str">
        <f>VLOOKUP(F1491,星座,3,TRUE)</f>
        <v xml:space="preserve">13 金 </v>
      </c>
      <c r="D1491" s="531">
        <v>28244</v>
      </c>
      <c r="E1491" s="1">
        <f>IFERROR(YEAR(D1491),LEFT(D1491,4))</f>
        <v>1977</v>
      </c>
      <c r="F1491" s="1" t="str">
        <f>IF(ISTEXT(D1491),RIGHT(D1491,5),TEXT(D1491,"mm/dd"))</f>
        <v>04/29</v>
      </c>
      <c r="G1491" s="1">
        <f>SUM(MID(E1491,1,1),MID(E1491,2,1),MID(E1491,3,1),MID(E1491,4,1),MID(F1491,1,1),MID(F1491,2,1),MID(F1491,4,1),MID(F1491,5,1))</f>
        <v>39</v>
      </c>
      <c r="H1491" s="45">
        <f>IF(MOD(G1491,9)=0,9,MOD(G1491,9))</f>
        <v>3</v>
      </c>
      <c r="I1491" s="45" t="str">
        <f>IFERROR(MID("日月火水木金土",WEEKDAY(D1491),1),"")</f>
        <v>金</v>
      </c>
      <c r="J1491" s="304" t="s">
        <v>393</v>
      </c>
      <c r="K1491" s="202" t="str">
        <f>VLOOKUP(F1491,石と花メイン,3,FALSE)</f>
        <v>○真珠</v>
      </c>
      <c r="L1491" s="297" t="str">
        <f>VLOOKUP(F1491,石と花メイン,4,FALSE)</f>
        <v>乙女椿</v>
      </c>
      <c r="M1491" s="393">
        <f>IF(OR(MONTH(F1491)&lt;7,AND(MONTH(F1491)=7,DAY(F1491)&lt;=25)),
MOD(SUM((E1491-1901)*365,259),260),
MOD(SUM((E1491-1900)*365,259),260))</f>
        <v>179</v>
      </c>
      <c r="N1491" s="390">
        <f>IF(AND(MONTH(F1491)=7,DAY(F1491)&gt;25),1,
ROUNDDOWN((SUM(VLOOKUP(MONTH(F1491),D暦変換用数値,2,FALSE),DAY(F1491))/28)+1,0))</f>
        <v>10</v>
      </c>
      <c r="O1491" s="205">
        <f>IF(AND(MONTH(F1491)=7,DAY(F1491)&gt;25),DAY(F1491)-25,
MOD((SUM(VLOOKUP(MONTH(F1491),D暦変換用数値,2,FALSE),DAY(F1491))),28)+1)</f>
        <v>26</v>
      </c>
      <c r="P1491" s="406">
        <f>IF(OR(MONTH(F1491)&lt;7,AND(MONTH(F1491)=7,DAY(F1491)&lt;=25)),
MOD(SUM((E1491-1901)*365,(N1491-1)*28,O1491,258),260),
MOD(SUM((E1491-1900)*365,(N1491-1)*28,O1491,258),260))</f>
        <v>196</v>
      </c>
      <c r="Q1491" s="373" t="str">
        <f>VLOOKUP(MOD(P1491,4),色,2,FALSE)</f>
        <v>黄色い</v>
      </c>
      <c r="R1491" s="291" t="str">
        <f>VLOOKUP(MOD(P1491,13),銀河の音,2,FALSE)</f>
        <v>磁気の</v>
      </c>
      <c r="S1491" s="384" t="str">
        <f>VLOOKUP(MOD(P1491,20),太陽の紋章,2,FALSE)</f>
        <v>戦士</v>
      </c>
      <c r="T1491" s="98" t="s">
        <v>3736</v>
      </c>
    </row>
    <row r="1492" spans="1:20" ht="13.5" customHeight="1">
      <c r="A1492" s="282" t="str">
        <f>VLOOKUP(MOD(E1492,10),十干,2,FALSE)</f>
        <v>己</v>
      </c>
      <c r="B1492" s="283" t="str">
        <f>VLOOKUP(MOD(E1492,12),十二支,3,FALSE)</f>
        <v xml:space="preserve">04 地 </v>
      </c>
      <c r="C1492" s="284" t="str">
        <f>VLOOKUP(F1492,星座,3,TRUE)</f>
        <v xml:space="preserve">13 金 </v>
      </c>
      <c r="D1492" s="533">
        <v>32625</v>
      </c>
      <c r="E1492" s="83">
        <f>IFERROR(YEAR(D1492),LEFT(D1492,4))</f>
        <v>1989</v>
      </c>
      <c r="F1492" s="83" t="str">
        <f>IF(ISTEXT(D1492),RIGHT(D1492,5),TEXT(D1492,"mm/dd"))</f>
        <v>04/27</v>
      </c>
      <c r="G1492" s="83">
        <f>SUM(MID(E1492,1,1),MID(E1492,2,1),MID(E1492,3,1),MID(E1492,4,1),MID(F1492,1,1),MID(F1492,2,1),MID(F1492,4,1),MID(F1492,5,1))</f>
        <v>40</v>
      </c>
      <c r="H1492" s="83">
        <f>IF(MOD(G1492,9)=0,9,MOD(G1492,9))</f>
        <v>4</v>
      </c>
      <c r="I1492" s="83" t="str">
        <f>IFERROR(MID("日月火水木金土",WEEKDAY(D1492),1),"")</f>
        <v>木</v>
      </c>
      <c r="J1492" s="303" t="s">
        <v>5687</v>
      </c>
      <c r="K1492" s="87" t="str">
        <f>VLOOKUP(F1492,石と花メイン,3,FALSE)</f>
        <v>◆風信子石</v>
      </c>
      <c r="L1492" s="296" t="str">
        <f>VLOOKUP(F1492,石と花メイン,4,FALSE)</f>
        <v>翁草【猫草】</v>
      </c>
      <c r="M1492" s="392">
        <f>IF(OR(MONTH(F1492)&lt;7,AND(MONTH(F1492)=7,DAY(F1492)&lt;=25)),
MOD(SUM((E1492-1901)*365,259),260),
MOD(SUM((E1492-1900)*365,259),260))</f>
        <v>139</v>
      </c>
      <c r="N1492" s="330">
        <f>IF(AND(MONTH(F1492)=7,DAY(F1492)&gt;25),1,
ROUNDDOWN((SUM(VLOOKUP(MONTH(F1492),D暦変換用数値,2,FALSE),DAY(F1492))/28)+1,0))</f>
        <v>10</v>
      </c>
      <c r="O1492" s="84">
        <f>IF(AND(MONTH(F1492)=7,DAY(F1492)&gt;25),DAY(F1492)-25,
MOD((SUM(VLOOKUP(MONTH(F1492),D暦変換用数値,2,FALSE),DAY(F1492))),28)+1)</f>
        <v>24</v>
      </c>
      <c r="P1492" s="405">
        <f>IF(OR(MONTH(F1492)&lt;7,AND(MONTH(F1492)=7,DAY(F1492)&lt;=25)),
MOD(SUM((E1492-1901)*365,(N1492-1)*28,O1492,258),260),
MOD(SUM((E1492-1900)*365,(N1492-1)*28,O1492,258),260))</f>
        <v>154</v>
      </c>
      <c r="Q1492" s="371" t="str">
        <f>VLOOKUP(MOD(P1492,4),色,2,FALSE)</f>
        <v>白い</v>
      </c>
      <c r="R1492" s="289" t="str">
        <f>VLOOKUP(MOD(P1492,13),銀河の音,2,FALSE)</f>
        <v>スペクトルの</v>
      </c>
      <c r="S1492" s="382" t="str">
        <f>VLOOKUP(MOD(P1492,20),太陽の紋章,2,FALSE)</f>
        <v>魔法使い</v>
      </c>
      <c r="T1492" s="100" t="s">
        <v>2061</v>
      </c>
    </row>
    <row r="1493" spans="1:20" ht="13.5" customHeight="1">
      <c r="A1493" s="282" t="str">
        <f>VLOOKUP(MOD(E1493,10),十干,2,FALSE)</f>
        <v>辛</v>
      </c>
      <c r="B1493" s="283" t="str">
        <f>VLOOKUP(MOD(E1493,12),十二支,3,FALSE)</f>
        <v xml:space="preserve">04 地 </v>
      </c>
      <c r="C1493" s="284" t="str">
        <f>VLOOKUP(F1493,星座,3,TRUE)</f>
        <v xml:space="preserve">13 金 </v>
      </c>
      <c r="D1493" s="533">
        <v>37010</v>
      </c>
      <c r="E1493" s="83">
        <f>IFERROR(YEAR(D1493),LEFT(D1493,4))</f>
        <v>2001</v>
      </c>
      <c r="F1493" s="83" t="str">
        <f>IF(ISTEXT(D1493),RIGHT(D1493,5),TEXT(D1493,"mm/dd"))</f>
        <v>04/29</v>
      </c>
      <c r="G1493" s="83">
        <f>SUM(MID(E1493,1,1),MID(E1493,2,1),MID(E1493,3,1),MID(E1493,4,1),MID(F1493,1,1),MID(F1493,2,1),MID(F1493,4,1),MID(F1493,5,1))</f>
        <v>18</v>
      </c>
      <c r="H1493" s="83">
        <f>IF(MOD(G1493,9)=0,9,MOD(G1493,9))</f>
        <v>9</v>
      </c>
      <c r="I1493" s="83" t="str">
        <f>IFERROR(MID("日月火水木金土",WEEKDAY(D1493),1),"")</f>
        <v>日</v>
      </c>
      <c r="J1493" s="303" t="s">
        <v>5688</v>
      </c>
      <c r="K1493" s="87" t="str">
        <f>VLOOKUP(F1493,石と花メイン,3,FALSE)</f>
        <v>○真珠</v>
      </c>
      <c r="L1493" s="296" t="str">
        <f>VLOOKUP(F1493,石と花メイン,4,FALSE)</f>
        <v>乙女椿</v>
      </c>
      <c r="M1493" s="392">
        <f>IF(OR(MONTH(F1493)&lt;7,AND(MONTH(F1493)=7,DAY(F1493)&lt;=25)),
MOD(SUM((E1493-1901)*365,259),260),
MOD(SUM((E1493-1900)*365,259),260))</f>
        <v>99</v>
      </c>
      <c r="N1493" s="330">
        <f>IF(AND(MONTH(F1493)=7,DAY(F1493)&gt;25),1,
ROUNDDOWN((SUM(VLOOKUP(MONTH(F1493),D暦変換用数値,2,FALSE),DAY(F1493))/28)+1,0))</f>
        <v>10</v>
      </c>
      <c r="O1493" s="84">
        <f>IF(AND(MONTH(F1493)=7,DAY(F1493)&gt;25),DAY(F1493)-25,
MOD((SUM(VLOOKUP(MONTH(F1493),D暦変換用数値,2,FALSE),DAY(F1493))),28)+1)</f>
        <v>26</v>
      </c>
      <c r="P1493" s="405">
        <f>IF(OR(MONTH(F1493)&lt;7,AND(MONTH(F1493)=7,DAY(F1493)&lt;=25)),
MOD(SUM((E1493-1901)*365,(N1493-1)*28,O1493,258),260),
MOD(SUM((E1493-1900)*365,(N1493-1)*28,O1493,258),260))</f>
        <v>116</v>
      </c>
      <c r="Q1493" s="371" t="str">
        <f>VLOOKUP(MOD(P1493,4),色,2,FALSE)</f>
        <v>黄色い</v>
      </c>
      <c r="R1493" s="289" t="str">
        <f>VLOOKUP(MOD(P1493,13),銀河の音,2,FALSE)</f>
        <v>水晶の</v>
      </c>
      <c r="S1493" s="382" t="str">
        <f>VLOOKUP(MOD(P1493,20),太陽の紋章,2,FALSE)</f>
        <v>戦士</v>
      </c>
      <c r="T1493" s="109" t="s">
        <v>3352</v>
      </c>
    </row>
    <row r="1494" spans="1:20" ht="13.5" customHeight="1">
      <c r="A1494" s="282" t="str">
        <f>VLOOKUP(MOD(E1494,10),十干,2,FALSE)</f>
        <v>辛</v>
      </c>
      <c r="B1494" s="283" t="str">
        <f>VLOOKUP(MOD(E1494,12),十二支,3,FALSE)</f>
        <v xml:space="preserve">04 地 </v>
      </c>
      <c r="C1494" s="284" t="str">
        <f>VLOOKUP(F1494,星座,3,TRUE)</f>
        <v xml:space="preserve">13 金 </v>
      </c>
      <c r="D1494" s="533" t="s">
        <v>8718</v>
      </c>
      <c r="E1494" s="83" t="str">
        <f>IFERROR(YEAR(D1494),LEFT(D1494,4))</f>
        <v>1821</v>
      </c>
      <c r="F1494" s="83" t="str">
        <f>IF(ISTEXT(D1494),RIGHT(D1494,5),TEXT(D1494,"mm/dd"))</f>
        <v>05/05</v>
      </c>
      <c r="G1494" s="83">
        <f>SUM(MID(E1494,1,1),MID(E1494,2,1),MID(E1494,3,1),MID(E1494,4,1),MID(F1494,1,1),MID(F1494,2,1),MID(F1494,4,1),MID(F1494,5,1))</f>
        <v>22</v>
      </c>
      <c r="H1494" s="83">
        <f>IF(MOD(G1494,9)=0,9,MOD(G1494,9))</f>
        <v>4</v>
      </c>
      <c r="I1494" s="83" t="str">
        <f>IFERROR(MID("日月火水木金土",WEEKDAY(D1494),1),"")</f>
        <v/>
      </c>
      <c r="J1494" s="303" t="s">
        <v>5685</v>
      </c>
      <c r="K1494" s="87" t="str">
        <f>VLOOKUP(F1494,石と花メイン,3,FALSE)</f>
        <v>●孔雀石</v>
      </c>
      <c r="L1494" s="296" t="str">
        <f>VLOOKUP(F1494,石と花メイン,4,FALSE)</f>
        <v>鈴蘭【君影草】</v>
      </c>
      <c r="M1494" s="392">
        <f>IF(OR(MONTH(F1494)&lt;7,AND(MONTH(F1494)=7,DAY(F1494)&lt;=25)),
MOD(SUM((E1494-1901)*365,259),260),
MOD(SUM((E1494-1900)*365,259),260))</f>
        <v>179</v>
      </c>
      <c r="N1494" s="330">
        <f>IF(AND(MONTH(F1494)=7,DAY(F1494)&gt;25),1,
ROUNDDOWN((SUM(VLOOKUP(MONTH(F1494),D暦変換用数値,2,FALSE),DAY(F1494))/28)+1,0))</f>
        <v>11</v>
      </c>
      <c r="O1494" s="84">
        <f>IF(AND(MONTH(F1494)=7,DAY(F1494)&gt;25),DAY(F1494)-25,
MOD((SUM(VLOOKUP(MONTH(F1494),D暦変換用数値,2,FALSE),DAY(F1494))),28)+1)</f>
        <v>4</v>
      </c>
      <c r="P1494" s="405">
        <f>IF(OR(MONTH(F1494)&lt;7,AND(MONTH(F1494)=7,DAY(F1494)&lt;=25)),
MOD(SUM((E1494-1901)*365,(N1494-1)*28,O1494,258),260),
MOD(SUM((E1494-1900)*365,(N1494-1)*28,O1494,258),260))</f>
        <v>202</v>
      </c>
      <c r="Q1494" s="371" t="str">
        <f>VLOOKUP(MOD(P1494,4),色,2,FALSE)</f>
        <v>白い</v>
      </c>
      <c r="R1494" s="289" t="str">
        <f>VLOOKUP(MOD(P1494,13),銀河の音,2,FALSE)</f>
        <v>共振の</v>
      </c>
      <c r="S1494" s="382" t="str">
        <f>VLOOKUP(MOD(P1494,20),太陽の紋章,2,FALSE)</f>
        <v>風</v>
      </c>
      <c r="T1494" s="619" t="s">
        <v>3372</v>
      </c>
    </row>
    <row r="1495" spans="1:20" ht="13.5" customHeight="1">
      <c r="A1495" s="76" t="str">
        <f>VLOOKUP(MOD(E1495,10),十干,2,FALSE)</f>
        <v>癸</v>
      </c>
      <c r="B1495" s="199" t="str">
        <f>VLOOKUP(MOD(E1495,12),十二支,3,FALSE)</f>
        <v xml:space="preserve">04 地 </v>
      </c>
      <c r="C1495" s="200" t="str">
        <f>VLOOKUP(F1495,星座,3,TRUE)</f>
        <v xml:space="preserve">13 金 </v>
      </c>
      <c r="D1495" s="534" t="s">
        <v>8719</v>
      </c>
      <c r="E1495" s="116" t="str">
        <f>IFERROR(YEAR(D1495),LEFT(D1495,4))</f>
        <v>1833</v>
      </c>
      <c r="F1495" s="116" t="str">
        <f>IF(ISTEXT(D1495),RIGHT(D1495,5),TEXT(D1495,"mm/dd"))</f>
        <v>05/07</v>
      </c>
      <c r="G1495" s="116">
        <f>SUM(MID(E1495,1,1),MID(E1495,2,1),MID(E1495,3,1),MID(E1495,4,1),MID(F1495,1,1),MID(F1495,2,1),MID(F1495,4,1),MID(F1495,5,1))</f>
        <v>27</v>
      </c>
      <c r="H1495" s="116">
        <f>IF(MOD(G1495,9)=0,9,MOD(G1495,9))</f>
        <v>9</v>
      </c>
      <c r="I1495" s="116" t="str">
        <f>IFERROR(MID("日月火水木金土",WEEKDAY(D1495),1),"")</f>
        <v/>
      </c>
      <c r="J1495" s="306" t="s">
        <v>7210</v>
      </c>
      <c r="K1495" s="203" t="str">
        <f>VLOOKUP(F1495,石と花メイン,3,FALSE)</f>
        <v>■紫水晶</v>
      </c>
      <c r="L1495" s="299" t="str">
        <f>VLOOKUP(F1495,石と花メイン,4,FALSE)</f>
        <v>牡丹【富貴草】</v>
      </c>
      <c r="M1495" s="395">
        <f>IF(OR(MONTH(F1495)&lt;7,AND(MONTH(F1495)=7,DAY(F1495)&lt;=25)),
MOD(SUM((E1495-1901)*365,259),260),
MOD(SUM((E1495-1900)*365,259),260))</f>
        <v>139</v>
      </c>
      <c r="N1495" s="121">
        <f>IF(AND(MONTH(F1495)=7,DAY(F1495)&gt;25),1,
ROUNDDOWN((SUM(VLOOKUP(MONTH(F1495),D暦変換用数値,2,FALSE),DAY(F1495))/28)+1,0))</f>
        <v>11</v>
      </c>
      <c r="O1495" s="117">
        <f>IF(AND(MONTH(F1495)=7,DAY(F1495)&gt;25),DAY(F1495)-25,
MOD((SUM(VLOOKUP(MONTH(F1495),D暦変換用数値,2,FALSE),DAY(F1495))),28)+1)</f>
        <v>6</v>
      </c>
      <c r="P1495" s="408">
        <f>IF(OR(MONTH(F1495)&lt;7,AND(MONTH(F1495)=7,DAY(F1495)&lt;=25)),
MOD(SUM((E1495-1901)*365,(N1495-1)*28,O1495,258),260),
MOD(SUM((E1495-1900)*365,(N1495-1)*28,O1495,258),260))</f>
        <v>164</v>
      </c>
      <c r="Q1495" s="373" t="str">
        <f>VLOOKUP(MOD(P1495,4),色,2,FALSE)</f>
        <v>黄色い</v>
      </c>
      <c r="R1495" s="291" t="str">
        <f>VLOOKUP(MOD(P1495,13),銀河の音,2,FALSE)</f>
        <v>銀河の</v>
      </c>
      <c r="S1495" s="384" t="str">
        <f>VLOOKUP(MOD(P1495,20),太陽の紋章,2,FALSE)</f>
        <v>種</v>
      </c>
      <c r="T1495" s="618"/>
    </row>
    <row r="1496" spans="1:20" ht="13.5" customHeight="1">
      <c r="A1496" s="50" t="str">
        <f>VLOOKUP(MOD(E1496,10),十干,2,FALSE)</f>
        <v>丁</v>
      </c>
      <c r="B1496" s="199" t="str">
        <f>VLOOKUP(MOD(E1496,12),十二支,3,FALSE)</f>
        <v xml:space="preserve">04 地 </v>
      </c>
      <c r="C1496" s="200" t="str">
        <f>VLOOKUP(F1496,星座,3,TRUE)</f>
        <v xml:space="preserve">13 金 </v>
      </c>
      <c r="D1496" s="531" t="s">
        <v>3409</v>
      </c>
      <c r="E1496" s="1" t="str">
        <f>IFERROR(YEAR(D1496),LEFT(D1496,4))</f>
        <v>1857</v>
      </c>
      <c r="F1496" s="1" t="str">
        <f>IF(ISTEXT(D1496),RIGHT(D1496,5),TEXT(D1496,"mm/dd"))</f>
        <v>05/11</v>
      </c>
      <c r="G1496" s="1">
        <f>SUM(MID(E1496,1,1),MID(E1496,2,1),MID(E1496,3,1),MID(E1496,4,1),MID(F1496,1,1),MID(F1496,2,1),MID(F1496,4,1),MID(F1496,5,1))</f>
        <v>28</v>
      </c>
      <c r="H1496" s="45">
        <f>IF(MOD(G1496,9)=0,9,MOD(G1496,9))</f>
        <v>1</v>
      </c>
      <c r="I1496" s="45" t="str">
        <f>IFERROR(MID("日月火水木金土",WEEKDAY(D1496),1),"")</f>
        <v/>
      </c>
      <c r="J1496" s="304" t="s">
        <v>1696</v>
      </c>
      <c r="K1496" s="202" t="str">
        <f>VLOOKUP(F1496,石と花メイン,3,FALSE)</f>
        <v>□水晶</v>
      </c>
      <c r="L1496" s="297" t="str">
        <f>VLOOKUP(F1496,石と花メイン,4,FALSE)</f>
        <v>林檎</v>
      </c>
      <c r="M1496" s="393">
        <f>IF(OR(MONTH(F1496)&lt;7,AND(MONTH(F1496)=7,DAY(F1496)&lt;=25)),
MOD(SUM((E1496-1901)*365,259),260),
MOD(SUM((E1496-1900)*365,259),260))</f>
        <v>59</v>
      </c>
      <c r="N1496" s="390">
        <f>IF(AND(MONTH(F1496)=7,DAY(F1496)&gt;25),1,
ROUNDDOWN((SUM(VLOOKUP(MONTH(F1496),D暦変換用数値,2,FALSE),DAY(F1496))/28)+1,0))</f>
        <v>11</v>
      </c>
      <c r="O1496" s="205">
        <f>IF(AND(MONTH(F1496)=7,DAY(F1496)&gt;25),DAY(F1496)-25,
MOD((SUM(VLOOKUP(MONTH(F1496),D暦変換用数値,2,FALSE),DAY(F1496))),28)+1)</f>
        <v>10</v>
      </c>
      <c r="P1496" s="406">
        <f>IF(OR(MONTH(F1496)&lt;7,AND(MONTH(F1496)=7,DAY(F1496)&lt;=25)),
MOD(SUM((E1496-1901)*365,(N1496-1)*28,O1496,258),260),
MOD(SUM((E1496-1900)*365,(N1496-1)*28,O1496,258),260))</f>
        <v>88</v>
      </c>
      <c r="Q1496" s="373" t="str">
        <f>VLOOKUP(MOD(P1496,4),色,2,FALSE)</f>
        <v>黄色い</v>
      </c>
      <c r="R1496" s="291" t="str">
        <f>VLOOKUP(MOD(P1496,13),銀河の音,2,FALSE)</f>
        <v>惑星の</v>
      </c>
      <c r="S1496" s="384" t="str">
        <f>VLOOKUP(MOD(P1496,20),太陽の紋章,2,FALSE)</f>
        <v>星</v>
      </c>
      <c r="T1496" s="614" t="s">
        <v>141</v>
      </c>
    </row>
    <row r="1497" spans="1:20" ht="13.5" customHeight="1">
      <c r="A1497" s="50" t="str">
        <f>VLOOKUP(MOD(E1497,10),十干,2,FALSE)</f>
        <v>癸</v>
      </c>
      <c r="B1497" s="199" t="str">
        <f>VLOOKUP(MOD(E1497,12),十二支,3,FALSE)</f>
        <v xml:space="preserve">04 地 </v>
      </c>
      <c r="C1497" s="201" t="str">
        <f>VLOOKUP(F1497,星座,3,TRUE)</f>
        <v xml:space="preserve">13 金 </v>
      </c>
      <c r="D1497" s="531" t="s">
        <v>3410</v>
      </c>
      <c r="E1497" s="1" t="str">
        <f>IFERROR(YEAR(D1497),LEFT(D1497,4))</f>
        <v>1893</v>
      </c>
      <c r="F1497" s="1" t="str">
        <f>IF(ISTEXT(D1497),RIGHT(D1497,5),TEXT(D1497,"mm/dd"))</f>
        <v>04/20</v>
      </c>
      <c r="G1497" s="1">
        <f>SUM(MID(E1497,1,1),MID(E1497,2,1),MID(E1497,3,1),MID(E1497,4,1),MID(F1497,1,1),MID(F1497,2,1),MID(F1497,4,1),MID(F1497,5,1))</f>
        <v>27</v>
      </c>
      <c r="H1497" s="45">
        <f>IF(MOD(G1497,9)=0,9,MOD(G1497,9))</f>
        <v>9</v>
      </c>
      <c r="I1497" s="45" t="str">
        <f>IFERROR(MID("日月火水木金土",WEEKDAY(D1497),1),"")</f>
        <v/>
      </c>
      <c r="J1497" s="304" t="s">
        <v>1697</v>
      </c>
      <c r="K1497" s="202" t="str">
        <f>VLOOKUP(F1497,石と花メイン,3,FALSE)</f>
        <v>●薔薇色石</v>
      </c>
      <c r="L1497" s="297" t="str">
        <f>VLOOKUP(F1497,石と花メイン,4,FALSE)</f>
        <v>梨</v>
      </c>
      <c r="M1497" s="393">
        <f>IF(OR(MONTH(F1497)&lt;7,AND(MONTH(F1497)=7,DAY(F1497)&lt;=25)),
MOD(SUM((E1497-1901)*365,259),260),
MOD(SUM((E1497-1900)*365,259),260))</f>
        <v>199</v>
      </c>
      <c r="N1497" s="390">
        <f>IF(AND(MONTH(F1497)=7,DAY(F1497)&gt;25),1,
ROUNDDOWN((SUM(VLOOKUP(MONTH(F1497),D暦変換用数値,2,FALSE),DAY(F1497))/28)+1,0))</f>
        <v>10</v>
      </c>
      <c r="O1497" s="205">
        <f>IF(AND(MONTH(F1497)=7,DAY(F1497)&gt;25),DAY(F1497)-25,
MOD((SUM(VLOOKUP(MONTH(F1497),D暦変換用数値,2,FALSE),DAY(F1497))),28)+1)</f>
        <v>17</v>
      </c>
      <c r="P1497" s="406">
        <f>IF(OR(MONTH(F1497)&lt;7,AND(MONTH(F1497)=7,DAY(F1497)&lt;=25)),
MOD(SUM((E1497-1901)*365,(N1497-1)*28,O1497,258),260),
MOD(SUM((E1497-1900)*365,(N1497-1)*28,O1497,258),260))</f>
        <v>207</v>
      </c>
      <c r="Q1497" s="374" t="str">
        <f>VLOOKUP(MOD(P1497,4),色,2,FALSE)</f>
        <v>青い</v>
      </c>
      <c r="R1497" s="292" t="str">
        <f>VLOOKUP(MOD(P1497,13),銀河の音,2,FALSE)</f>
        <v>水晶の</v>
      </c>
      <c r="S1497" s="385" t="str">
        <f>VLOOKUP(MOD(P1497,20),太陽の紋章,2,FALSE)</f>
        <v>手</v>
      </c>
      <c r="T1497" s="98" t="s">
        <v>3736</v>
      </c>
    </row>
    <row r="1498" spans="1:20" ht="13.5" customHeight="1">
      <c r="A1498" s="50" t="str">
        <f>VLOOKUP(MOD(E1498,10),十干,2,FALSE)</f>
        <v>癸</v>
      </c>
      <c r="B1498" s="199" t="str">
        <f>VLOOKUP(MOD(E1498,12),十二支,3,FALSE)</f>
        <v xml:space="preserve">04 地 </v>
      </c>
      <c r="C1498" s="201" t="str">
        <f>VLOOKUP(F1498,星座,3,TRUE)</f>
        <v xml:space="preserve">13 金 </v>
      </c>
      <c r="D1498" s="531" t="s">
        <v>3411</v>
      </c>
      <c r="E1498" s="1" t="str">
        <f>IFERROR(YEAR(D1498),LEFT(D1498,4))</f>
        <v>1893</v>
      </c>
      <c r="F1498" s="1" t="str">
        <f>IF(ISTEXT(D1498),RIGHT(D1498,5),TEXT(D1498,"mm/dd"))</f>
        <v>05/15</v>
      </c>
      <c r="G1498" s="1">
        <f>SUM(MID(E1498,1,1),MID(E1498,2,1),MID(E1498,3,1),MID(E1498,4,1),MID(F1498,1,1),MID(F1498,2,1),MID(F1498,4,1),MID(F1498,5,1))</f>
        <v>32</v>
      </c>
      <c r="H1498" s="45">
        <f>IF(MOD(G1498,9)=0,9,MOD(G1498,9))</f>
        <v>5</v>
      </c>
      <c r="I1498" s="45" t="str">
        <f>IFERROR(MID("日月火水木金土",WEEKDAY(D1498),1),"")</f>
        <v/>
      </c>
      <c r="J1498" s="304" t="s">
        <v>1698</v>
      </c>
      <c r="K1498" s="202" t="str">
        <f>VLOOKUP(F1498,石と花メイン,3,FALSE)</f>
        <v>●蛋白石</v>
      </c>
      <c r="L1498" s="297" t="str">
        <f>VLOOKUP(F1498,石と花メイン,4,FALSE)</f>
        <v>皐月/五月</v>
      </c>
      <c r="M1498" s="393">
        <f>IF(OR(MONTH(F1498)&lt;7,AND(MONTH(F1498)=7,DAY(F1498)&lt;=25)),
MOD(SUM((E1498-1901)*365,259),260),
MOD(SUM((E1498-1900)*365,259),260))</f>
        <v>199</v>
      </c>
      <c r="N1498" s="390">
        <f>IF(AND(MONTH(F1498)=7,DAY(F1498)&gt;25),1,
ROUNDDOWN((SUM(VLOOKUP(MONTH(F1498),D暦変換用数値,2,FALSE),DAY(F1498))/28)+1,0))</f>
        <v>11</v>
      </c>
      <c r="O1498" s="205">
        <f>IF(AND(MONTH(F1498)=7,DAY(F1498)&gt;25),DAY(F1498)-25,
MOD((SUM(VLOOKUP(MONTH(F1498),D暦変換用数値,2,FALSE),DAY(F1498))),28)+1)</f>
        <v>14</v>
      </c>
      <c r="P1498" s="406">
        <f>IF(OR(MONTH(F1498)&lt;7,AND(MONTH(F1498)=7,DAY(F1498)&lt;=25)),
MOD(SUM((E1498-1901)*365,(N1498-1)*28,O1498,258),260),
MOD(SUM((E1498-1900)*365,(N1498-1)*28,O1498,258),260))</f>
        <v>232</v>
      </c>
      <c r="Q1498" s="373" t="str">
        <f>VLOOKUP(MOD(P1498,4),色,2,FALSE)</f>
        <v>黄色い</v>
      </c>
      <c r="R1498" s="291" t="str">
        <f>VLOOKUP(MOD(P1498,13),銀河の音,2,FALSE)</f>
        <v>スペクトルの</v>
      </c>
      <c r="S1498" s="384" t="str">
        <f>VLOOKUP(MOD(P1498,20),太陽の紋章,2,FALSE)</f>
        <v>人</v>
      </c>
      <c r="T1498" s="620" t="s">
        <v>3412</v>
      </c>
    </row>
    <row r="1499" spans="1:20" ht="13.5" customHeight="1">
      <c r="A1499" s="50" t="str">
        <f>VLOOKUP(MOD(E1499,10),十干,2,FALSE)</f>
        <v>辛</v>
      </c>
      <c r="B1499" s="199" t="str">
        <f>VLOOKUP(MOD(E1499,12),十二支,3,FALSE)</f>
        <v xml:space="preserve">04 地 </v>
      </c>
      <c r="C1499" s="201"/>
      <c r="D1499" s="531" t="s">
        <v>3229</v>
      </c>
      <c r="E1499" s="1" t="str">
        <f>IFERROR(YEAR(D1499),LEFT(D1499,4))</f>
        <v>0921</v>
      </c>
      <c r="F1499" s="1" t="str">
        <f>IF(ISTEXT(D1499),RIGHT(D1499,5),TEXT(D1499,"mm/dd"))</f>
        <v>**/**</v>
      </c>
      <c r="G1499" s="1"/>
      <c r="H1499" s="45"/>
      <c r="I1499" s="45" t="str">
        <f>IFERROR(MID("日月火水木金土",WEEKDAY(D1499),1),"")</f>
        <v/>
      </c>
      <c r="J1499" s="304" t="s">
        <v>394</v>
      </c>
      <c r="K1499" s="202"/>
      <c r="L1499" s="297"/>
      <c r="M1499" s="393"/>
      <c r="N1499" s="390"/>
      <c r="O1499" s="205"/>
      <c r="P1499" s="406"/>
      <c r="Q1499" s="377"/>
      <c r="R1499" s="294"/>
      <c r="S1499" s="388"/>
      <c r="T1499" s="614" t="s">
        <v>3504</v>
      </c>
    </row>
    <row r="1500" spans="1:20" ht="13.5" customHeight="1">
      <c r="A1500" s="76" t="str">
        <f>VLOOKUP(MOD(E1500,10),十干,2,FALSE)</f>
        <v>辛</v>
      </c>
      <c r="B1500" s="199" t="str">
        <f>VLOOKUP(MOD(E1500,12),十二支,3,FALSE)</f>
        <v xml:space="preserve">04 地 </v>
      </c>
      <c r="C1500" s="201"/>
      <c r="D1500" s="534" t="s">
        <v>8720</v>
      </c>
      <c r="E1500" s="116" t="str">
        <f>IFERROR(YEAR(D1500),LEFT(D1500,4))</f>
        <v>1881</v>
      </c>
      <c r="F1500" s="116" t="str">
        <f>IF(ISTEXT(D1500),RIGHT(D1500,5),TEXT(D1500,"mm/dd"))</f>
        <v>**/**</v>
      </c>
      <c r="G1500" s="116"/>
      <c r="H1500" s="116"/>
      <c r="I1500" s="116" t="str">
        <f>IFERROR(MID("日月火水木金土",WEEKDAY(D1500),1),"")</f>
        <v/>
      </c>
      <c r="J1500" s="306" t="s">
        <v>7166</v>
      </c>
      <c r="K1500" s="203"/>
      <c r="L1500" s="299"/>
      <c r="M1500" s="395"/>
      <c r="N1500" s="121"/>
      <c r="O1500" s="117"/>
      <c r="P1500" s="408"/>
      <c r="Q1500" s="372"/>
      <c r="R1500" s="290"/>
      <c r="S1500" s="383"/>
      <c r="T1500" s="639" t="s">
        <v>7168</v>
      </c>
    </row>
    <row r="1501" spans="1:20" ht="13.5" customHeight="1">
      <c r="A1501" s="50" t="str">
        <f>VLOOKUP(MOD(E1501,10),十干,2,FALSE)</f>
        <v>癸</v>
      </c>
      <c r="B1501" s="199" t="str">
        <f>VLOOKUP(MOD(E1501,12),十二支,3,FALSE)</f>
        <v xml:space="preserve">04 地 </v>
      </c>
      <c r="C1501" s="201"/>
      <c r="D1501" s="535" t="s">
        <v>8721</v>
      </c>
      <c r="E1501" s="45" t="str">
        <f>IFERROR(YEAR(D1501),LEFT(D1501,4))</f>
        <v>1953</v>
      </c>
      <c r="F1501" s="45" t="str">
        <f>IF(ISTEXT(D1501),RIGHT(D1501,5),TEXT(D1501,"mm/dd"))</f>
        <v>**/**</v>
      </c>
      <c r="G1501" s="45"/>
      <c r="H1501" s="45"/>
      <c r="I1501" s="45" t="str">
        <f>IFERROR(MID("日月火水木金土",WEEKDAY(D1501),1),"")</f>
        <v/>
      </c>
      <c r="J1501" s="305" t="s">
        <v>3142</v>
      </c>
      <c r="K1501" s="203"/>
      <c r="L1501" s="298"/>
      <c r="M1501" s="394"/>
      <c r="N1501" s="391"/>
      <c r="O1501" s="46"/>
      <c r="P1501" s="407"/>
      <c r="Q1501" s="377"/>
      <c r="R1501" s="294"/>
      <c r="S1501" s="388"/>
      <c r="T1501" s="628" t="s">
        <v>3141</v>
      </c>
    </row>
    <row r="1502" spans="1:20" ht="13.5" customHeight="1">
      <c r="A1502" s="286" t="str">
        <f>VLOOKUP(MOD(E1502,10),十干,2,FALSE)</f>
        <v>癸</v>
      </c>
      <c r="B1502" s="283" t="str">
        <f>VLOOKUP(MOD(E1502,12),十二支,3,FALSE)</f>
        <v xml:space="preserve">04 地 </v>
      </c>
      <c r="C1502" s="287"/>
      <c r="D1502" s="530" t="s">
        <v>8721</v>
      </c>
      <c r="E1502" s="85" t="str">
        <f>IFERROR(YEAR(D1502),LEFT(D1502,4))</f>
        <v>1953</v>
      </c>
      <c r="F1502" s="85" t="str">
        <f>IF(ISTEXT(D1502),RIGHT(D1502,5),TEXT(D1502,"mm/dd"))</f>
        <v>**/**</v>
      </c>
      <c r="G1502" s="85"/>
      <c r="H1502" s="85"/>
      <c r="I1502" s="85" t="str">
        <f>IFERROR(MID("日月火水木金土",WEEKDAY(D1502),1),"")</f>
        <v/>
      </c>
      <c r="J1502" s="308" t="s">
        <v>7167</v>
      </c>
      <c r="K1502" s="87"/>
      <c r="L1502" s="300"/>
      <c r="M1502" s="397"/>
      <c r="N1502" s="87"/>
      <c r="O1502" s="82"/>
      <c r="P1502" s="409"/>
      <c r="Q1502" s="371"/>
      <c r="R1502" s="289"/>
      <c r="S1502" s="382"/>
      <c r="T1502" s="621" t="s">
        <v>7168</v>
      </c>
    </row>
    <row r="1503" spans="1:20" ht="13.5" customHeight="1">
      <c r="A1503" s="50" t="str">
        <f>VLOOKUP(MOD(E1503,10),十干,2,FALSE)</f>
        <v>丙</v>
      </c>
      <c r="B1503" s="199" t="str">
        <f>VLOOKUP(MOD(E1503,12),十二支,3,FALSE)</f>
        <v xml:space="preserve">05 土 </v>
      </c>
      <c r="C1503" s="201" t="str">
        <f>VLOOKUP(F1503,星座,3,TRUE)</f>
        <v xml:space="preserve">01 冥 </v>
      </c>
      <c r="D1503" s="531">
        <v>2511</v>
      </c>
      <c r="E1503" s="1">
        <f>IFERROR(YEAR(D1503),LEFT(D1503,4))</f>
        <v>1906</v>
      </c>
      <c r="F1503" s="1" t="str">
        <f>IF(ISTEXT(D1503),RIGHT(D1503,5),TEXT(D1503,"mm/dd"))</f>
        <v>11/15</v>
      </c>
      <c r="G1503" s="1">
        <f>SUM(MID(E1503,1,1),MID(E1503,2,1),MID(E1503,3,1),MID(E1503,4,1),MID(F1503,1,1),MID(F1503,2,1),MID(F1503,4,1),MID(F1503,5,1))</f>
        <v>24</v>
      </c>
      <c r="H1503" s="45">
        <f>IF(MOD(G1503,9)=0,9,MOD(G1503,9))</f>
        <v>6</v>
      </c>
      <c r="I1503" s="45" t="str">
        <f>IFERROR(MID("日月火水木金土",WEEKDAY(D1503),1),"")</f>
        <v>木</v>
      </c>
      <c r="J1503" s="304" t="s">
        <v>1747</v>
      </c>
      <c r="K1503" s="202" t="str">
        <f>VLOOKUP(F1503,石と花メイン,3,FALSE)</f>
        <v>◆青玉</v>
      </c>
      <c r="L1503" s="297" t="str">
        <f>VLOOKUP(F1503,石と花メイン,4,FALSE)</f>
        <v>オレガノ【花薄荷】</v>
      </c>
      <c r="M1503" s="393">
        <f>IF(OR(MONTH(F1503)&lt;7,AND(MONTH(F1503)=7,DAY(F1503)&lt;=25)),
MOD(SUM((E1503-1901)*365,259),260),
MOD(SUM((E1503-1900)*365,259),260))</f>
        <v>109</v>
      </c>
      <c r="N1503" s="390">
        <f>IF(AND(MONTH(F1503)=7,DAY(F1503)&gt;25),1,
ROUNDDOWN((SUM(VLOOKUP(MONTH(F1503),D暦変換用数値,2,FALSE),DAY(F1503))/28)+1,0))</f>
        <v>5</v>
      </c>
      <c r="O1503" s="205">
        <f>IF(AND(MONTH(F1503)=7,DAY(F1503)&gt;25),DAY(F1503)-25,
MOD((SUM(VLOOKUP(MONTH(F1503),D暦変換用数値,2,FALSE),DAY(F1503))),28)+1)</f>
        <v>1</v>
      </c>
      <c r="P1503" s="406">
        <f>IF(OR(MONTH(F1503)&lt;7,AND(MONTH(F1503)=7,DAY(F1503)&lt;=25)),
MOD(SUM((E1503-1901)*365,(N1503-1)*28,O1503,258),260),
MOD(SUM((E1503-1900)*365,(N1503-1)*28,O1503,258),260))</f>
        <v>221</v>
      </c>
      <c r="Q1503" s="372" t="str">
        <f>VLOOKUP(MOD(P1503,4),色,2,FALSE)</f>
        <v>赤い</v>
      </c>
      <c r="R1503" s="290" t="str">
        <f>VLOOKUP(MOD(P1503,13),銀河の音,2,FALSE)</f>
        <v>宇宙の</v>
      </c>
      <c r="S1503" s="383" t="str">
        <f>VLOOKUP(MOD(P1503,20),太陽の紋章,2,FALSE)</f>
        <v>竜</v>
      </c>
      <c r="T1503" s="648" t="s">
        <v>3922</v>
      </c>
    </row>
    <row r="1504" spans="1:20" ht="13.5" customHeight="1">
      <c r="A1504" s="50" t="str">
        <f>VLOOKUP(MOD(E1504,10),十干,2,FALSE)</f>
        <v>丙</v>
      </c>
      <c r="B1504" s="199" t="str">
        <f>VLOOKUP(MOD(E1504,12),十二支,3,FALSE)</f>
        <v xml:space="preserve">05 土 </v>
      </c>
      <c r="C1504" s="201" t="str">
        <f>VLOOKUP(F1504,星座,3,TRUE)</f>
        <v xml:space="preserve">01 冥 </v>
      </c>
      <c r="D1504" s="531">
        <v>2513</v>
      </c>
      <c r="E1504" s="1">
        <f>IFERROR(YEAR(D1504),LEFT(D1504,4))</f>
        <v>1906</v>
      </c>
      <c r="F1504" s="1" t="str">
        <f>IF(ISTEXT(D1504),RIGHT(D1504,5),TEXT(D1504,"mm/dd"))</f>
        <v>11/17</v>
      </c>
      <c r="G1504" s="44">
        <f>SUM(MID(E1504,1,1),MID(E1504,2,1),MID(E1504,3,1),MID(E1504,4,1),MID(F1504,1,1),MID(F1504,2,1),MID(F1504,4,1),MID(F1504,5,1))</f>
        <v>26</v>
      </c>
      <c r="H1504" s="45">
        <f>IF(MOD(G1504,9)=0,9,MOD(G1504,9))</f>
        <v>8</v>
      </c>
      <c r="I1504" s="45" t="str">
        <f>IFERROR(MID("日月火水木金土",WEEKDAY(D1504),1),"")</f>
        <v>土</v>
      </c>
      <c r="J1504" s="304" t="s">
        <v>4137</v>
      </c>
      <c r="K1504" s="202" t="str">
        <f>VLOOKUP(F1504,石と花メイン,3,FALSE)</f>
        <v>■紅玉髄</v>
      </c>
      <c r="L1504" s="297" t="str">
        <f>VLOOKUP(F1504,石と花メイン,4,FALSE)</f>
        <v>ベゴニア</v>
      </c>
      <c r="M1504" s="393">
        <f>IF(OR(MONTH(F1504)&lt;7,AND(MONTH(F1504)=7,DAY(F1504)&lt;=25)),
MOD(SUM((E1504-1901)*365,259),260),
MOD(SUM((E1504-1900)*365,259),260))</f>
        <v>109</v>
      </c>
      <c r="N1504" s="390">
        <f>IF(AND(MONTH(F1504)=7,DAY(F1504)&gt;25),1,
ROUNDDOWN((SUM(VLOOKUP(MONTH(F1504),D暦変換用数値,2,FALSE),DAY(F1504))/28)+1,0))</f>
        <v>5</v>
      </c>
      <c r="O1504" s="205">
        <f>IF(AND(MONTH(F1504)=7,DAY(F1504)&gt;25),DAY(F1504)-25,
MOD((SUM(VLOOKUP(MONTH(F1504),D暦変換用数値,2,FALSE),DAY(F1504))),28)+1)</f>
        <v>3</v>
      </c>
      <c r="P1504" s="406">
        <f>IF(OR(MONTH(F1504)&lt;7,AND(MONTH(F1504)=7,DAY(F1504)&lt;=25)),
MOD(SUM((E1504-1901)*365,(N1504-1)*28,O1504,258),260),
MOD(SUM((E1504-1900)*365,(N1504-1)*28,O1504,258),260))</f>
        <v>223</v>
      </c>
      <c r="Q1504" s="374" t="str">
        <f>VLOOKUP(MOD(P1504,4),色,2,FALSE)</f>
        <v>青い</v>
      </c>
      <c r="R1504" s="292" t="str">
        <f>VLOOKUP(MOD(P1504,13),銀河の音,2,FALSE)</f>
        <v>月の</v>
      </c>
      <c r="S1504" s="385" t="str">
        <f>VLOOKUP(MOD(P1504,20),太陽の紋章,2,FALSE)</f>
        <v>夜</v>
      </c>
      <c r="T1504" s="614" t="s">
        <v>1499</v>
      </c>
    </row>
    <row r="1505" spans="1:20" ht="13.5" customHeight="1">
      <c r="A1505" s="282" t="str">
        <f>VLOOKUP(MOD(E1505,10),十干,2,FALSE)</f>
        <v>戊</v>
      </c>
      <c r="B1505" s="283" t="str">
        <f>VLOOKUP(MOD(E1505,12),十二支,3,FALSE)</f>
        <v xml:space="preserve">05 土 </v>
      </c>
      <c r="C1505" s="287" t="str">
        <f>VLOOKUP(F1505,星座,3,TRUE)</f>
        <v xml:space="preserve">01 冥 </v>
      </c>
      <c r="D1505" s="533">
        <v>6885</v>
      </c>
      <c r="E1505" s="83">
        <f>IFERROR(YEAR(D1505),LEFT(D1505,4))</f>
        <v>1918</v>
      </c>
      <c r="F1505" s="83" t="str">
        <f>IF(ISTEXT(D1505),RIGHT(D1505,5),TEXT(D1505,"mm/dd"))</f>
        <v>11/06</v>
      </c>
      <c r="G1505" s="83">
        <f>SUM(MID(E1505,1,1),MID(E1505,2,1),MID(E1505,3,1),MID(E1505,4,1),MID(F1505,1,1),MID(F1505,2,1),MID(F1505,4,1),MID(F1505,5,1))</f>
        <v>27</v>
      </c>
      <c r="H1505" s="83">
        <f>IF(MOD(G1505,9)=0,9,MOD(G1505,9))</f>
        <v>9</v>
      </c>
      <c r="I1505" s="83" t="str">
        <f>IFERROR(MID("日月火水木金土",WEEKDAY(D1505),1),"")</f>
        <v>水</v>
      </c>
      <c r="J1505" s="303" t="s">
        <v>4138</v>
      </c>
      <c r="K1505" s="87" t="str">
        <f>VLOOKUP(F1505,石と花メイン,3,FALSE)</f>
        <v>●土耳古石</v>
      </c>
      <c r="L1505" s="296" t="str">
        <f>VLOOKUP(F1505,石と花メイン,4,FALSE)</f>
        <v>藤袴【蘭草】</v>
      </c>
      <c r="M1505" s="392">
        <f>IF(OR(MONTH(F1505)&lt;7,AND(MONTH(F1505)=7,DAY(F1505)&lt;=25)),
MOD(SUM((E1505-1901)*365,259),260),
MOD(SUM((E1505-1900)*365,259),260))</f>
        <v>69</v>
      </c>
      <c r="N1505" s="330">
        <f>IF(AND(MONTH(F1505)=7,DAY(F1505)&gt;25),1,
ROUNDDOWN((SUM(VLOOKUP(MONTH(F1505),D暦変換用数値,2,FALSE),DAY(F1505))/28)+1,0))</f>
        <v>4</v>
      </c>
      <c r="O1505" s="84">
        <f>IF(AND(MONTH(F1505)=7,DAY(F1505)&gt;25),DAY(F1505)-25,
MOD((SUM(VLOOKUP(MONTH(F1505),D暦変換用数値,2,FALSE),DAY(F1505))),28)+1)</f>
        <v>20</v>
      </c>
      <c r="P1505" s="405">
        <f>IF(OR(MONTH(F1505)&lt;7,AND(MONTH(F1505)=7,DAY(F1505)&lt;=25)),
MOD(SUM((E1505-1901)*365,(N1505-1)*28,O1505,258),260),
MOD(SUM((E1505-1900)*365,(N1505-1)*28,O1505,258),260))</f>
        <v>172</v>
      </c>
      <c r="Q1505" s="371" t="str">
        <f>VLOOKUP(MOD(P1505,4),色,2,FALSE)</f>
        <v>黄色い</v>
      </c>
      <c r="R1505" s="289" t="str">
        <f>VLOOKUP(MOD(P1505,13),銀河の音,2,FALSE)</f>
        <v>電気の</v>
      </c>
      <c r="S1505" s="382" t="str">
        <f>VLOOKUP(MOD(P1505,20),太陽の紋章,2,FALSE)</f>
        <v>人</v>
      </c>
      <c r="T1505" s="623" t="s">
        <v>3354</v>
      </c>
    </row>
    <row r="1506" spans="1:20" ht="13.5" customHeight="1">
      <c r="A1506" s="50" t="str">
        <f>VLOOKUP(MOD(E1506,10),十干,2,FALSE)</f>
        <v>戊</v>
      </c>
      <c r="B1506" s="199" t="str">
        <f>VLOOKUP(MOD(E1506,12),十二支,3,FALSE)</f>
        <v xml:space="preserve">05 土 </v>
      </c>
      <c r="C1506" s="201" t="str">
        <f>VLOOKUP(F1506,星座,3,TRUE)</f>
        <v xml:space="preserve">01 冥 </v>
      </c>
      <c r="D1506" s="531">
        <v>6890</v>
      </c>
      <c r="E1506" s="1">
        <f>IFERROR(YEAR(D1506),LEFT(D1506,4))</f>
        <v>1918</v>
      </c>
      <c r="F1506" s="1" t="str">
        <f>IF(ISTEXT(D1506),RIGHT(D1506,5),TEXT(D1506,"mm/dd"))</f>
        <v>11/11</v>
      </c>
      <c r="G1506" s="1">
        <f>SUM(MID(E1506,1,1),MID(E1506,2,1),MID(E1506,3,1),MID(E1506,4,1),MID(F1506,1,1),MID(F1506,2,1),MID(F1506,4,1),MID(F1506,5,1))</f>
        <v>23</v>
      </c>
      <c r="H1506" s="45">
        <f>IF(MOD(G1506,9)=0,9,MOD(G1506,9))</f>
        <v>5</v>
      </c>
      <c r="I1506" s="45" t="str">
        <f>IFERROR(MID("日月火水木金土",WEEKDAY(D1506),1),"")</f>
        <v>月</v>
      </c>
      <c r="J1506" s="304" t="s">
        <v>1748</v>
      </c>
      <c r="K1506" s="202" t="str">
        <f>VLOOKUP(F1506,石と花メイン,3,FALSE)</f>
        <v>●翡翠</v>
      </c>
      <c r="L1506" s="297" t="str">
        <f>VLOOKUP(F1506,石と花メイン,4,FALSE)</f>
        <v>烏瓜【玉章】</v>
      </c>
      <c r="M1506" s="393">
        <f>IF(OR(MONTH(F1506)&lt;7,AND(MONTH(F1506)=7,DAY(F1506)&lt;=25)),
MOD(SUM((E1506-1901)*365,259),260),
MOD(SUM((E1506-1900)*365,259),260))</f>
        <v>69</v>
      </c>
      <c r="N1506" s="390">
        <f>IF(AND(MONTH(F1506)=7,DAY(F1506)&gt;25),1,
ROUNDDOWN((SUM(VLOOKUP(MONTH(F1506),D暦変換用数値,2,FALSE),DAY(F1506))/28)+1,0))</f>
        <v>4</v>
      </c>
      <c r="O1506" s="205">
        <f>IF(AND(MONTH(F1506)=7,DAY(F1506)&gt;25),DAY(F1506)-25,
MOD((SUM(VLOOKUP(MONTH(F1506),D暦変換用数値,2,FALSE),DAY(F1506))),28)+1)</f>
        <v>25</v>
      </c>
      <c r="P1506" s="406">
        <f>IF(OR(MONTH(F1506)&lt;7,AND(MONTH(F1506)=7,DAY(F1506)&lt;=25)),
MOD(SUM((E1506-1901)*365,(N1506-1)*28,O1506,258),260),
MOD(SUM((E1506-1900)*365,(N1506-1)*28,O1506,258),260))</f>
        <v>177</v>
      </c>
      <c r="Q1506" s="372" t="str">
        <f>VLOOKUP(MOD(P1506,4),色,2,FALSE)</f>
        <v>赤い</v>
      </c>
      <c r="R1506" s="290" t="str">
        <f>VLOOKUP(MOD(P1506,13),銀河の音,2,FALSE)</f>
        <v>銀河の</v>
      </c>
      <c r="S1506" s="383" t="str">
        <f>VLOOKUP(MOD(P1506,20),太陽の紋章,2,FALSE)</f>
        <v>地球</v>
      </c>
      <c r="T1506" s="620" t="s">
        <v>6638</v>
      </c>
    </row>
    <row r="1507" spans="1:20" ht="13.5" customHeight="1">
      <c r="A1507" s="282" t="str">
        <f>VLOOKUP(MOD(E1507,10),十干,2,FALSE)</f>
        <v>庚</v>
      </c>
      <c r="B1507" s="283" t="str">
        <f>VLOOKUP(MOD(E1507,12),十二支,3,FALSE)</f>
        <v xml:space="preserve">05 土 </v>
      </c>
      <c r="C1507" s="287" t="str">
        <f>VLOOKUP(F1507,星座,3,TRUE)</f>
        <v xml:space="preserve">01 冥 </v>
      </c>
      <c r="D1507" s="533">
        <v>11261</v>
      </c>
      <c r="E1507" s="83">
        <f>IFERROR(YEAR(D1507),LEFT(D1507,4))</f>
        <v>1930</v>
      </c>
      <c r="F1507" s="83" t="str">
        <f>IF(ISTEXT(D1507),RIGHT(D1507,5),TEXT(D1507,"mm/dd"))</f>
        <v>10/30</v>
      </c>
      <c r="G1507" s="83">
        <f>SUM(MID(E1507,1,1),MID(E1507,2,1),MID(E1507,3,1),MID(E1507,4,1),MID(F1507,1,1),MID(F1507,2,1),MID(F1507,4,1),MID(F1507,5,1))</f>
        <v>17</v>
      </c>
      <c r="H1507" s="83">
        <f>IF(MOD(G1507,9)=0,9,MOD(G1507,9))</f>
        <v>8</v>
      </c>
      <c r="I1507" s="83" t="str">
        <f>IFERROR(MID("日月火水木金土",WEEKDAY(D1507),1),"")</f>
        <v>木</v>
      </c>
      <c r="J1507" s="303" t="s">
        <v>4139</v>
      </c>
      <c r="K1507" s="87" t="str">
        <f>VLOOKUP(F1507,石と花メイン,3,FALSE)</f>
        <v>◆翠玉</v>
      </c>
      <c r="L1507" s="296" t="str">
        <f>VLOOKUP(F1507,石と花メイン,4,FALSE)</f>
        <v>ロベリア【瑠璃蝶々】</v>
      </c>
      <c r="M1507" s="392">
        <f>IF(OR(MONTH(F1507)&lt;7,AND(MONTH(F1507)=7,DAY(F1507)&lt;=25)),
MOD(SUM((E1507-1901)*365,259),260),
MOD(SUM((E1507-1900)*365,259),260))</f>
        <v>29</v>
      </c>
      <c r="N1507" s="330">
        <f>IF(AND(MONTH(F1507)=7,DAY(F1507)&gt;25),1,
ROUNDDOWN((SUM(VLOOKUP(MONTH(F1507),D暦変換用数値,2,FALSE),DAY(F1507))/28)+1,0))</f>
        <v>4</v>
      </c>
      <c r="O1507" s="84">
        <f>IF(AND(MONTH(F1507)=7,DAY(F1507)&gt;25),DAY(F1507)-25,
MOD((SUM(VLOOKUP(MONTH(F1507),D暦変換用数値,2,FALSE),DAY(F1507))),28)+1)</f>
        <v>13</v>
      </c>
      <c r="P1507" s="405">
        <f>IF(OR(MONTH(F1507)&lt;7,AND(MONTH(F1507)=7,DAY(F1507)&lt;=25)),
MOD(SUM((E1507-1901)*365,(N1507-1)*28,O1507,258),260),
MOD(SUM((E1507-1900)*365,(N1507-1)*28,O1507,258),260))</f>
        <v>125</v>
      </c>
      <c r="Q1507" s="371" t="str">
        <f>VLOOKUP(MOD(P1507,4),色,2,FALSE)</f>
        <v>赤い</v>
      </c>
      <c r="R1507" s="289" t="str">
        <f>VLOOKUP(MOD(P1507,13),銀河の音,2,FALSE)</f>
        <v>銀河の</v>
      </c>
      <c r="S1507" s="382" t="str">
        <f>VLOOKUP(MOD(P1507,20),太陽の紋章,2,FALSE)</f>
        <v>蛇</v>
      </c>
      <c r="T1507" s="566" t="s">
        <v>2137</v>
      </c>
    </row>
    <row r="1508" spans="1:20" ht="13.5" customHeight="1">
      <c r="A1508" s="50" t="str">
        <f>VLOOKUP(MOD(E1508,10),十干,2,FALSE)</f>
        <v>庚</v>
      </c>
      <c r="B1508" s="199" t="str">
        <f>VLOOKUP(MOD(E1508,12),十二支,3,FALSE)</f>
        <v xml:space="preserve">05 土 </v>
      </c>
      <c r="C1508" s="201" t="str">
        <f>VLOOKUP(F1508,星座,3,TRUE)</f>
        <v xml:space="preserve">01 冥 </v>
      </c>
      <c r="D1508" s="531">
        <v>11265</v>
      </c>
      <c r="E1508" s="1">
        <f>IFERROR(YEAR(D1508),LEFT(D1508,4))</f>
        <v>1930</v>
      </c>
      <c r="F1508" s="1" t="str">
        <f>IF(ISTEXT(D1508),RIGHT(D1508,5),TEXT(D1508,"mm/dd"))</f>
        <v>11/03</v>
      </c>
      <c r="G1508" s="1">
        <f>SUM(MID(E1508,1,1),MID(E1508,2,1),MID(E1508,3,1),MID(E1508,4,1),MID(F1508,1,1),MID(F1508,2,1),MID(F1508,4,1),MID(F1508,5,1))</f>
        <v>18</v>
      </c>
      <c r="H1508" s="45">
        <f>IF(MOD(G1508,9)=0,9,MOD(G1508,9))</f>
        <v>9</v>
      </c>
      <c r="I1508" s="45" t="str">
        <f>IFERROR(MID("日月火水木金土",WEEKDAY(D1508),1),"")</f>
        <v>月</v>
      </c>
      <c r="J1508" s="304" t="s">
        <v>1749</v>
      </c>
      <c r="K1508" s="202" t="str">
        <f>VLOOKUP(F1508,石と花メイン,3,FALSE)</f>
        <v>◆紅玉</v>
      </c>
      <c r="L1508" s="297" t="str">
        <f>VLOOKUP(F1508,石と花メイン,4,FALSE)</f>
        <v>マリーゴールド【万寿菊】</v>
      </c>
      <c r="M1508" s="393">
        <f>IF(OR(MONTH(F1508)&lt;7,AND(MONTH(F1508)=7,DAY(F1508)&lt;=25)),
MOD(SUM((E1508-1901)*365,259),260),
MOD(SUM((E1508-1900)*365,259),260))</f>
        <v>29</v>
      </c>
      <c r="N1508" s="390">
        <f>IF(AND(MONTH(F1508)=7,DAY(F1508)&gt;25),1,
ROUNDDOWN((SUM(VLOOKUP(MONTH(F1508),D暦変換用数値,2,FALSE),DAY(F1508))/28)+1,0))</f>
        <v>4</v>
      </c>
      <c r="O1508" s="205">
        <f>IF(AND(MONTH(F1508)=7,DAY(F1508)&gt;25),DAY(F1508)-25,
MOD((SUM(VLOOKUP(MONTH(F1508),D暦変換用数値,2,FALSE),DAY(F1508))),28)+1)</f>
        <v>17</v>
      </c>
      <c r="P1508" s="406">
        <f>IF(OR(MONTH(F1508)&lt;7,AND(MONTH(F1508)=7,DAY(F1508)&lt;=25)),
MOD(SUM((E1508-1901)*365,(N1508-1)*28,O1508,258),260),
MOD(SUM((E1508-1900)*365,(N1508-1)*28,O1508,258),260))</f>
        <v>129</v>
      </c>
      <c r="Q1508" s="372" t="str">
        <f>VLOOKUP(MOD(P1508,4),色,2,FALSE)</f>
        <v>赤い</v>
      </c>
      <c r="R1508" s="290" t="str">
        <f>VLOOKUP(MOD(P1508,13),銀河の音,2,FALSE)</f>
        <v>水晶の</v>
      </c>
      <c r="S1508" s="383" t="str">
        <f>VLOOKUP(MOD(P1508,20),太陽の紋章,2,FALSE)</f>
        <v>月</v>
      </c>
      <c r="T1508" s="115" t="s">
        <v>3736</v>
      </c>
    </row>
    <row r="1509" spans="1:20" ht="13.5" customHeight="1">
      <c r="A1509" s="50" t="str">
        <f>VLOOKUP(MOD(E1509,10),十干,2,FALSE)</f>
        <v>庚</v>
      </c>
      <c r="B1509" s="199" t="str">
        <f>VLOOKUP(MOD(E1509,12),十二支,3,FALSE)</f>
        <v xml:space="preserve">05 土 </v>
      </c>
      <c r="C1509" s="201" t="str">
        <f>VLOOKUP(F1509,星座,3,TRUE)</f>
        <v xml:space="preserve">01 冥 </v>
      </c>
      <c r="D1509" s="531">
        <v>11270</v>
      </c>
      <c r="E1509" s="1">
        <f>IFERROR(YEAR(D1509),LEFT(D1509,4))</f>
        <v>1930</v>
      </c>
      <c r="F1509" s="1" t="str">
        <f>IF(ISTEXT(D1509),RIGHT(D1509,5),TEXT(D1509,"mm/dd"))</f>
        <v>11/08</v>
      </c>
      <c r="G1509" s="1">
        <f>SUM(MID(E1509,1,1),MID(E1509,2,1),MID(E1509,3,1),MID(E1509,4,1),MID(F1509,1,1),MID(F1509,2,1),MID(F1509,4,1),MID(F1509,5,1))</f>
        <v>23</v>
      </c>
      <c r="H1509" s="45">
        <f>IF(MOD(G1509,9)=0,9,MOD(G1509,9))</f>
        <v>5</v>
      </c>
      <c r="I1509" s="45" t="str">
        <f>IFERROR(MID("日月火水木金土",WEEKDAY(D1509),1),"")</f>
        <v>土</v>
      </c>
      <c r="J1509" s="304" t="s">
        <v>1750</v>
      </c>
      <c r="K1509" s="202" t="str">
        <f>VLOOKUP(F1509,石と花メイン,3,FALSE)</f>
        <v>◇金剛石</v>
      </c>
      <c r="L1509" s="297" t="str">
        <f>VLOOKUP(F1509,石と花メイン,4,FALSE)</f>
        <v>仙翁【リクニス】</v>
      </c>
      <c r="M1509" s="393">
        <f>IF(OR(MONTH(F1509)&lt;7,AND(MONTH(F1509)=7,DAY(F1509)&lt;=25)),
MOD(SUM((E1509-1901)*365,259),260),
MOD(SUM((E1509-1900)*365,259),260))</f>
        <v>29</v>
      </c>
      <c r="N1509" s="390">
        <f>IF(AND(MONTH(F1509)=7,DAY(F1509)&gt;25),1,
ROUNDDOWN((SUM(VLOOKUP(MONTH(F1509),D暦変換用数値,2,FALSE),DAY(F1509))/28)+1,0))</f>
        <v>4</v>
      </c>
      <c r="O1509" s="205">
        <f>IF(AND(MONTH(F1509)=7,DAY(F1509)&gt;25),DAY(F1509)-25,
MOD((SUM(VLOOKUP(MONTH(F1509),D暦変換用数値,2,FALSE),DAY(F1509))),28)+1)</f>
        <v>22</v>
      </c>
      <c r="P1509" s="406">
        <f>IF(OR(MONTH(F1509)&lt;7,AND(MONTH(F1509)=7,DAY(F1509)&lt;=25)),
MOD(SUM((E1509-1901)*365,(N1509-1)*28,O1509,258),260),
MOD(SUM((E1509-1900)*365,(N1509-1)*28,O1509,258),260))</f>
        <v>134</v>
      </c>
      <c r="Q1509" s="375" t="str">
        <f>VLOOKUP(MOD(P1509,4),色,2,FALSE)</f>
        <v>白い</v>
      </c>
      <c r="R1509" s="293" t="str">
        <f>VLOOKUP(MOD(P1509,13),銀河の音,2,FALSE)</f>
        <v>自己存在の</v>
      </c>
      <c r="S1509" s="386" t="str">
        <f>VLOOKUP(MOD(P1509,20),太陽の紋章,2,FALSE)</f>
        <v>魔法使い</v>
      </c>
      <c r="T1509" s="614" t="s">
        <v>1025</v>
      </c>
    </row>
    <row r="1510" spans="1:20" ht="13.5" customHeight="1">
      <c r="A1510" s="50" t="str">
        <f>VLOOKUP(MOD(E1510,10),十干,2,FALSE)</f>
        <v>庚</v>
      </c>
      <c r="B1510" s="199" t="str">
        <f>VLOOKUP(MOD(E1510,12),十二支,3,FALSE)</f>
        <v xml:space="preserve">05 土 </v>
      </c>
      <c r="C1510" s="201" t="str">
        <f>VLOOKUP(F1510,星座,3,TRUE)</f>
        <v xml:space="preserve">01 冥 </v>
      </c>
      <c r="D1510" s="531">
        <v>11274</v>
      </c>
      <c r="E1510" s="1">
        <f>IFERROR(YEAR(D1510),LEFT(D1510,4))</f>
        <v>1930</v>
      </c>
      <c r="F1510" s="1" t="str">
        <f>IF(ISTEXT(D1510),RIGHT(D1510,5),TEXT(D1510,"mm/dd"))</f>
        <v>11/12</v>
      </c>
      <c r="G1510" s="1">
        <f>SUM(MID(E1510,1,1),MID(E1510,2,1),MID(E1510,3,1),MID(E1510,4,1),MID(F1510,1,1),MID(F1510,2,1),MID(F1510,4,1),MID(F1510,5,1))</f>
        <v>18</v>
      </c>
      <c r="H1510" s="45">
        <f>IF(MOD(G1510,9)=0,9,MOD(G1510,9))</f>
        <v>9</v>
      </c>
      <c r="I1510" s="45" t="str">
        <f>IFERROR(MID("日月火水木金土",WEEKDAY(D1510),1),"")</f>
        <v>水</v>
      </c>
      <c r="J1510" s="304" t="s">
        <v>1751</v>
      </c>
      <c r="K1510" s="202" t="str">
        <f>VLOOKUP(F1510,石と花メイン,3,FALSE)</f>
        <v>◆柘榴石</v>
      </c>
      <c r="L1510" s="297" t="str">
        <f>VLOOKUP(F1510,石と花メイン,4,FALSE)</f>
        <v>レモン【檸檬】</v>
      </c>
      <c r="M1510" s="393">
        <f>IF(OR(MONTH(F1510)&lt;7,AND(MONTH(F1510)=7,DAY(F1510)&lt;=25)),
MOD(SUM((E1510-1901)*365,259),260),
MOD(SUM((E1510-1900)*365,259),260))</f>
        <v>29</v>
      </c>
      <c r="N1510" s="390">
        <f>IF(AND(MONTH(F1510)=7,DAY(F1510)&gt;25),1,
ROUNDDOWN((SUM(VLOOKUP(MONTH(F1510),D暦変換用数値,2,FALSE),DAY(F1510))/28)+1,0))</f>
        <v>4</v>
      </c>
      <c r="O1510" s="205">
        <f>IF(AND(MONTH(F1510)=7,DAY(F1510)&gt;25),DAY(F1510)-25,
MOD((SUM(VLOOKUP(MONTH(F1510),D暦変換用数値,2,FALSE),DAY(F1510))),28)+1)</f>
        <v>26</v>
      </c>
      <c r="P1510" s="406">
        <f>IF(OR(MONTH(F1510)&lt;7,AND(MONTH(F1510)=7,DAY(F1510)&lt;=25)),
MOD(SUM((E1510-1901)*365,(N1510-1)*28,O1510,258),260),
MOD(SUM((E1510-1900)*365,(N1510-1)*28,O1510,258),260))</f>
        <v>138</v>
      </c>
      <c r="Q1510" s="375" t="str">
        <f>VLOOKUP(MOD(P1510,4),色,2,FALSE)</f>
        <v>白い</v>
      </c>
      <c r="R1510" s="293" t="str">
        <f>VLOOKUP(MOD(P1510,13),銀河の音,2,FALSE)</f>
        <v>銀河の</v>
      </c>
      <c r="S1510" s="386" t="str">
        <f>VLOOKUP(MOD(P1510,20),太陽の紋章,2,FALSE)</f>
        <v>鏡</v>
      </c>
      <c r="T1510" s="614" t="s">
        <v>597</v>
      </c>
    </row>
    <row r="1511" spans="1:20" ht="13.5" customHeight="1">
      <c r="A1511" s="282" t="str">
        <f>VLOOKUP(MOD(E1511,10),十干,2,FALSE)</f>
        <v>壬</v>
      </c>
      <c r="B1511" s="283" t="str">
        <f>VLOOKUP(MOD(E1511,12),十二支,3,FALSE)</f>
        <v xml:space="preserve">05 土 </v>
      </c>
      <c r="C1511" s="287" t="str">
        <f>VLOOKUP(F1511,星座,3,TRUE)</f>
        <v xml:space="preserve">01 冥 </v>
      </c>
      <c r="D1511" s="533">
        <v>15647</v>
      </c>
      <c r="E1511" s="83">
        <f>IFERROR(YEAR(D1511),LEFT(D1511,4))</f>
        <v>1942</v>
      </c>
      <c r="F1511" s="83" t="str">
        <f>IF(ISTEXT(D1511),RIGHT(D1511,5),TEXT(D1511,"mm/dd"))</f>
        <v>11/02</v>
      </c>
      <c r="G1511" s="83">
        <f>SUM(MID(E1511,1,1),MID(E1511,2,1),MID(E1511,3,1),MID(E1511,4,1),MID(F1511,1,1),MID(F1511,2,1),MID(F1511,4,1),MID(F1511,5,1))</f>
        <v>20</v>
      </c>
      <c r="H1511" s="83">
        <f>IF(MOD(G1511,9)=0,9,MOD(G1511,9))</f>
        <v>2</v>
      </c>
      <c r="I1511" s="83" t="str">
        <f>IFERROR(MID("日月火水木金土",WEEKDAY(D1511),1),"")</f>
        <v>月</v>
      </c>
      <c r="J1511" s="303" t="s">
        <v>4140</v>
      </c>
      <c r="K1511" s="87" t="str">
        <f>VLOOKUP(F1511,石と花メイン,3,FALSE)</f>
        <v>◇金剛石</v>
      </c>
      <c r="L1511" s="296" t="str">
        <f>VLOOKUP(F1511,石と花メイン,4,FALSE)</f>
        <v>ブバルディア【管丁字】</v>
      </c>
      <c r="M1511" s="392">
        <f>IF(OR(MONTH(F1511)&lt;7,AND(MONTH(F1511)=7,DAY(F1511)&lt;=25)),
MOD(SUM((E1511-1901)*365,259),260),
MOD(SUM((E1511-1900)*365,259),260))</f>
        <v>249</v>
      </c>
      <c r="N1511" s="330">
        <f>IF(AND(MONTH(F1511)=7,DAY(F1511)&gt;25),1,
ROUNDDOWN((SUM(VLOOKUP(MONTH(F1511),D暦変換用数値,2,FALSE),DAY(F1511))/28)+1,0))</f>
        <v>4</v>
      </c>
      <c r="O1511" s="84">
        <f>IF(AND(MONTH(F1511)=7,DAY(F1511)&gt;25),DAY(F1511)-25,
MOD((SUM(VLOOKUP(MONTH(F1511),D暦変換用数値,2,FALSE),DAY(F1511))),28)+1)</f>
        <v>16</v>
      </c>
      <c r="P1511" s="405">
        <f>IF(OR(MONTH(F1511)&lt;7,AND(MONTH(F1511)=7,DAY(F1511)&lt;=25)),
MOD(SUM((E1511-1901)*365,(N1511-1)*28,O1511,258),260),
MOD(SUM((E1511-1900)*365,(N1511-1)*28,O1511,258),260))</f>
        <v>88</v>
      </c>
      <c r="Q1511" s="371" t="str">
        <f>VLOOKUP(MOD(P1511,4),色,2,FALSE)</f>
        <v>黄色い</v>
      </c>
      <c r="R1511" s="289" t="str">
        <f>VLOOKUP(MOD(P1511,13),銀河の音,2,FALSE)</f>
        <v>惑星の</v>
      </c>
      <c r="S1511" s="382" t="str">
        <f>VLOOKUP(MOD(P1511,20),太陽の紋章,2,FALSE)</f>
        <v>星</v>
      </c>
      <c r="T1511" s="91" t="s">
        <v>3736</v>
      </c>
    </row>
    <row r="1512" spans="1:20" ht="13.5" customHeight="1">
      <c r="A1512" s="50" t="str">
        <f>VLOOKUP(MOD(E1512,10),十干,2,FALSE)</f>
        <v>壬</v>
      </c>
      <c r="B1512" s="199" t="str">
        <f>VLOOKUP(MOD(E1512,12),十二支,3,FALSE)</f>
        <v xml:space="preserve">05 土 </v>
      </c>
      <c r="C1512" s="201" t="str">
        <f>VLOOKUP(F1512,星座,3,TRUE)</f>
        <v xml:space="preserve">01 冥 </v>
      </c>
      <c r="D1512" s="531">
        <v>15652</v>
      </c>
      <c r="E1512" s="1">
        <f>IFERROR(YEAR(D1512),LEFT(D1512,4))</f>
        <v>1942</v>
      </c>
      <c r="F1512" s="1" t="str">
        <f>IF(ISTEXT(D1512),RIGHT(D1512,5),TEXT(D1512,"mm/dd"))</f>
        <v>11/07</v>
      </c>
      <c r="G1512" s="1">
        <f>SUM(MID(E1512,1,1),MID(E1512,2,1),MID(E1512,3,1),MID(E1512,4,1),MID(F1512,1,1),MID(F1512,2,1),MID(F1512,4,1),MID(F1512,5,1))</f>
        <v>25</v>
      </c>
      <c r="H1512" s="45">
        <f>IF(MOD(G1512,9)=0,9,MOD(G1512,9))</f>
        <v>7</v>
      </c>
      <c r="I1512" s="45" t="str">
        <f>IFERROR(MID("日月火水木金土",WEEKDAY(D1512),1),"")</f>
        <v>土</v>
      </c>
      <c r="J1512" s="304" t="s">
        <v>1752</v>
      </c>
      <c r="K1512" s="202" t="str">
        <f>VLOOKUP(F1512,石と花メイン,3,FALSE)</f>
        <v>●珊瑚</v>
      </c>
      <c r="L1512" s="297" t="str">
        <f>VLOOKUP(F1512,石と花メイン,4,FALSE)</f>
        <v>吾亦紅/吾木香</v>
      </c>
      <c r="M1512" s="393">
        <f>IF(OR(MONTH(F1512)&lt;7,AND(MONTH(F1512)=7,DAY(F1512)&lt;=25)),
MOD(SUM((E1512-1901)*365,259),260),
MOD(SUM((E1512-1900)*365,259),260))</f>
        <v>249</v>
      </c>
      <c r="N1512" s="390">
        <f>IF(AND(MONTH(F1512)=7,DAY(F1512)&gt;25),1,
ROUNDDOWN((SUM(VLOOKUP(MONTH(F1512),D暦変換用数値,2,FALSE),DAY(F1512))/28)+1,0))</f>
        <v>4</v>
      </c>
      <c r="O1512" s="205">
        <f>IF(AND(MONTH(F1512)=7,DAY(F1512)&gt;25),DAY(F1512)-25,
MOD((SUM(VLOOKUP(MONTH(F1512),D暦変換用数値,2,FALSE),DAY(F1512))),28)+1)</f>
        <v>21</v>
      </c>
      <c r="P1512" s="406">
        <f>IF(OR(MONTH(F1512)&lt;7,AND(MONTH(F1512)=7,DAY(F1512)&lt;=25)),
MOD(SUM((E1512-1901)*365,(N1512-1)*28,O1512,258),260),
MOD(SUM((E1512-1900)*365,(N1512-1)*28,O1512,258),260))</f>
        <v>93</v>
      </c>
      <c r="Q1512" s="372" t="str">
        <f>VLOOKUP(MOD(P1512,4),色,2,FALSE)</f>
        <v>赤い</v>
      </c>
      <c r="R1512" s="290" t="str">
        <f>VLOOKUP(MOD(P1512,13),銀河の音,2,FALSE)</f>
        <v>月の</v>
      </c>
      <c r="S1512" s="383" t="str">
        <f>VLOOKUP(MOD(P1512,20),太陽の紋章,2,FALSE)</f>
        <v>空歩く者</v>
      </c>
      <c r="T1512" s="98"/>
    </row>
    <row r="1513" spans="1:20" ht="13.5" customHeight="1">
      <c r="A1513" s="76" t="str">
        <f>VLOOKUP(MOD(E1513,10),十干,2,FALSE)</f>
        <v>壬</v>
      </c>
      <c r="B1513" s="199" t="str">
        <f>VLOOKUP(MOD(E1513,12),十二支,3,FALSE)</f>
        <v xml:space="preserve">05 土 </v>
      </c>
      <c r="C1513" s="201" t="str">
        <f>VLOOKUP(F1513,星座,3,TRUE)</f>
        <v xml:space="preserve">01 冥 </v>
      </c>
      <c r="D1513" s="534">
        <v>15655</v>
      </c>
      <c r="E1513" s="116">
        <f>IFERROR(YEAR(D1513),LEFT(D1513,4))</f>
        <v>1942</v>
      </c>
      <c r="F1513" s="116" t="str">
        <f>IF(ISTEXT(D1513),RIGHT(D1513,5),TEXT(D1513,"mm/dd"))</f>
        <v>11/10</v>
      </c>
      <c r="G1513" s="116">
        <f>SUM(MID(E1513,1,1),MID(E1513,2,1),MID(E1513,3,1),MID(E1513,4,1),MID(F1513,1,1),MID(F1513,2,1),MID(F1513,4,1),MID(F1513,5,1))</f>
        <v>19</v>
      </c>
      <c r="H1513" s="116">
        <f>IF(MOD(G1513,9)=0,9,MOD(G1513,9))</f>
        <v>1</v>
      </c>
      <c r="I1513" s="116" t="str">
        <f>IFERROR(MID("日月火水木金土",WEEKDAY(D1513),1),"")</f>
        <v>火</v>
      </c>
      <c r="J1513" s="306" t="s">
        <v>7354</v>
      </c>
      <c r="K1513" s="203" t="str">
        <f>VLOOKUP(F1513,石と花メイン,3,FALSE)</f>
        <v>○真珠</v>
      </c>
      <c r="L1513" s="299" t="str">
        <f>VLOOKUP(F1513,石と花メイン,4,FALSE)</f>
        <v>セントポーリア【アフリカ菫】</v>
      </c>
      <c r="M1513" s="395">
        <f>IF(OR(MONTH(F1513)&lt;7,AND(MONTH(F1513)=7,DAY(F1513)&lt;=25)),
MOD(SUM((E1513-1901)*365,259),260),
MOD(SUM((E1513-1900)*365,259),260))</f>
        <v>249</v>
      </c>
      <c r="N1513" s="121">
        <f>IF(AND(MONTH(F1513)=7,DAY(F1513)&gt;25),1,
ROUNDDOWN((SUM(VLOOKUP(MONTH(F1513),D暦変換用数値,2,FALSE),DAY(F1513))/28)+1,0))</f>
        <v>4</v>
      </c>
      <c r="O1513" s="117">
        <f>IF(AND(MONTH(F1513)=7,DAY(F1513)&gt;25),DAY(F1513)-25,
MOD((SUM(VLOOKUP(MONTH(F1513),D暦変換用数値,2,FALSE),DAY(F1513))),28)+1)</f>
        <v>24</v>
      </c>
      <c r="P1513" s="408">
        <f>IF(OR(MONTH(F1513)&lt;7,AND(MONTH(F1513)=7,DAY(F1513)&lt;=25)),
MOD(SUM((E1513-1901)*365,(N1513-1)*28,O1513,258),260),
MOD(SUM((E1513-1900)*365,(N1513-1)*28,O1513,258),260))</f>
        <v>96</v>
      </c>
      <c r="Q1513" s="373" t="str">
        <f>VLOOKUP(MOD(P1513,4),色,2,FALSE)</f>
        <v>黄色い</v>
      </c>
      <c r="R1513" s="291" t="str">
        <f>VLOOKUP(MOD(P1513,13),銀河の音,2,FALSE)</f>
        <v>倍音の</v>
      </c>
      <c r="S1513" s="384" t="str">
        <f>VLOOKUP(MOD(P1513,20),太陽の紋章,2,FALSE)</f>
        <v>戦士</v>
      </c>
      <c r="T1513" s="129" t="s">
        <v>3498</v>
      </c>
    </row>
    <row r="1514" spans="1:20" ht="13.5" customHeight="1">
      <c r="A1514" s="50" t="str">
        <f>VLOOKUP(MOD(E1514,10),十干,2,FALSE)</f>
        <v>壬</v>
      </c>
      <c r="B1514" s="199" t="str">
        <f>VLOOKUP(MOD(E1514,12),十二支,3,FALSE)</f>
        <v xml:space="preserve">05 土 </v>
      </c>
      <c r="C1514" s="201" t="str">
        <f>VLOOKUP(F1514,星座,3,TRUE)</f>
        <v xml:space="preserve">01 冥 </v>
      </c>
      <c r="D1514" s="531">
        <v>15661</v>
      </c>
      <c r="E1514" s="1">
        <f>IFERROR(YEAR(D1514),LEFT(D1514,4))</f>
        <v>1942</v>
      </c>
      <c r="F1514" s="1" t="str">
        <f>IF(ISTEXT(D1514),RIGHT(D1514,5),TEXT(D1514,"mm/dd"))</f>
        <v>11/16</v>
      </c>
      <c r="G1514" s="1">
        <f>SUM(MID(E1514,1,1),MID(E1514,2,1),MID(E1514,3,1),MID(E1514,4,1),MID(F1514,1,1),MID(F1514,2,1),MID(F1514,4,1),MID(F1514,5,1))</f>
        <v>25</v>
      </c>
      <c r="H1514" s="45">
        <f>IF(MOD(G1514,9)=0,9,MOD(G1514,9))</f>
        <v>7</v>
      </c>
      <c r="I1514" s="45" t="str">
        <f>IFERROR(MID("日月火水木金土",WEEKDAY(D1514),1),"")</f>
        <v>月</v>
      </c>
      <c r="J1514" s="304" t="s">
        <v>1753</v>
      </c>
      <c r="K1514" s="202" t="str">
        <f>VLOOKUP(F1514,石と花メイン,3,FALSE)</f>
        <v>■黄水晶</v>
      </c>
      <c r="L1514" s="297" t="str">
        <f>VLOOKUP(F1514,石と花メイン,4,FALSE)</f>
        <v>山茶花【姫椿】</v>
      </c>
      <c r="M1514" s="393">
        <f>IF(OR(MONTH(F1514)&lt;7,AND(MONTH(F1514)=7,DAY(F1514)&lt;=25)),
MOD(SUM((E1514-1901)*365,259),260),
MOD(SUM((E1514-1900)*365,259),260))</f>
        <v>249</v>
      </c>
      <c r="N1514" s="390">
        <f>IF(AND(MONTH(F1514)=7,DAY(F1514)&gt;25),1,
ROUNDDOWN((SUM(VLOOKUP(MONTH(F1514),D暦変換用数値,2,FALSE),DAY(F1514))/28)+1,0))</f>
        <v>5</v>
      </c>
      <c r="O1514" s="205">
        <f>IF(AND(MONTH(F1514)=7,DAY(F1514)&gt;25),DAY(F1514)-25,
MOD((SUM(VLOOKUP(MONTH(F1514),D暦変換用数値,2,FALSE),DAY(F1514))),28)+1)</f>
        <v>2</v>
      </c>
      <c r="P1514" s="406">
        <f>IF(OR(MONTH(F1514)&lt;7,AND(MONTH(F1514)=7,DAY(F1514)&lt;=25)),
MOD(SUM((E1514-1901)*365,(N1514-1)*28,O1514,258),260),
MOD(SUM((E1514-1900)*365,(N1514-1)*28,O1514,258),260))</f>
        <v>102</v>
      </c>
      <c r="Q1514" s="375" t="str">
        <f>VLOOKUP(MOD(P1514,4),色,2,FALSE)</f>
        <v>白い</v>
      </c>
      <c r="R1514" s="293" t="str">
        <f>VLOOKUP(MOD(P1514,13),銀河の音,2,FALSE)</f>
        <v>スペクトルの</v>
      </c>
      <c r="S1514" s="386" t="str">
        <f>VLOOKUP(MOD(P1514,20),太陽の紋章,2,FALSE)</f>
        <v>風</v>
      </c>
      <c r="T1514" s="99" t="s">
        <v>6639</v>
      </c>
    </row>
    <row r="1515" spans="1:20" ht="13.5" customHeight="1">
      <c r="A1515" s="50" t="str">
        <f>VLOOKUP(MOD(E1515,10),十干,2,FALSE)</f>
        <v>壬</v>
      </c>
      <c r="B1515" s="199" t="str">
        <f>VLOOKUP(MOD(E1515,12),十二支,3,FALSE)</f>
        <v xml:space="preserve">05 土 </v>
      </c>
      <c r="C1515" s="201" t="str">
        <f>VLOOKUP(F1515,星座,3,TRUE)</f>
        <v xml:space="preserve">01 冥 </v>
      </c>
      <c r="D1515" s="531">
        <v>15664</v>
      </c>
      <c r="E1515" s="1">
        <f>IFERROR(YEAR(D1515),LEFT(D1515,4))</f>
        <v>1942</v>
      </c>
      <c r="F1515" s="1" t="str">
        <f>IF(ISTEXT(D1515),RIGHT(D1515,5),TEXT(D1515,"mm/dd"))</f>
        <v>11/19</v>
      </c>
      <c r="G1515" s="1">
        <f>SUM(MID(E1515,1,1),MID(E1515,2,1),MID(E1515,3,1),MID(E1515,4,1),MID(F1515,1,1),MID(F1515,2,1),MID(F1515,4,1),MID(F1515,5,1))</f>
        <v>28</v>
      </c>
      <c r="H1515" s="45">
        <f>IF(MOD(G1515,9)=0,9,MOD(G1515,9))</f>
        <v>1</v>
      </c>
      <c r="I1515" s="45" t="str">
        <f>IFERROR(MID("日月火水木金土",WEEKDAY(D1515),1),"")</f>
        <v>木</v>
      </c>
      <c r="J1515" s="304" t="s">
        <v>1754</v>
      </c>
      <c r="K1515" s="202" t="str">
        <f>VLOOKUP(F1515,石と花メイン,3,FALSE)</f>
        <v>◆翠玉</v>
      </c>
      <c r="L1515" s="297" t="str">
        <f>VLOOKUP(F1515,石と花メイン,4,FALSE)</f>
        <v>櫨の木【蝋の木】</v>
      </c>
      <c r="M1515" s="393">
        <f>IF(OR(MONTH(F1515)&lt;7,AND(MONTH(F1515)=7,DAY(F1515)&lt;=25)),
MOD(SUM((E1515-1901)*365,259),260),
MOD(SUM((E1515-1900)*365,259),260))</f>
        <v>249</v>
      </c>
      <c r="N1515" s="390">
        <f>IF(AND(MONTH(F1515)=7,DAY(F1515)&gt;25),1,
ROUNDDOWN((SUM(VLOOKUP(MONTH(F1515),D暦変換用数値,2,FALSE),DAY(F1515))/28)+1,0))</f>
        <v>5</v>
      </c>
      <c r="O1515" s="205">
        <f>IF(AND(MONTH(F1515)=7,DAY(F1515)&gt;25),DAY(F1515)-25,
MOD((SUM(VLOOKUP(MONTH(F1515),D暦変換用数値,2,FALSE),DAY(F1515))),28)+1)</f>
        <v>5</v>
      </c>
      <c r="P1515" s="406">
        <f>IF(OR(MONTH(F1515)&lt;7,AND(MONTH(F1515)=7,DAY(F1515)&lt;=25)),
MOD(SUM((E1515-1901)*365,(N1515-1)*28,O1515,258),260),
MOD(SUM((E1515-1900)*365,(N1515-1)*28,O1515,258),260))</f>
        <v>105</v>
      </c>
      <c r="Q1515" s="372" t="str">
        <f>VLOOKUP(MOD(P1515,4),色,2,FALSE)</f>
        <v>赤い</v>
      </c>
      <c r="R1515" s="290" t="str">
        <f>VLOOKUP(MOD(P1515,13),銀河の音,2,FALSE)</f>
        <v>磁気の</v>
      </c>
      <c r="S1515" s="383" t="str">
        <f>VLOOKUP(MOD(P1515,20),太陽の紋章,2,FALSE)</f>
        <v>蛇</v>
      </c>
      <c r="T1515" s="128" t="s">
        <v>7173</v>
      </c>
    </row>
    <row r="1516" spans="1:20" ht="13.5" customHeight="1">
      <c r="A1516" s="50" t="str">
        <f>VLOOKUP(MOD(E1516,10),十干,2,FALSE)</f>
        <v>甲</v>
      </c>
      <c r="B1516" s="199" t="str">
        <f>VLOOKUP(MOD(E1516,12),十二支,3,FALSE)</f>
        <v xml:space="preserve">05 土 </v>
      </c>
      <c r="C1516" s="201" t="str">
        <f>VLOOKUP(F1516,星座,3,TRUE)</f>
        <v xml:space="preserve">01 冥 </v>
      </c>
      <c r="D1516" s="531">
        <v>20042</v>
      </c>
      <c r="E1516" s="1">
        <f>IFERROR(YEAR(D1516),LEFT(D1516,4))</f>
        <v>1954</v>
      </c>
      <c r="F1516" s="1" t="str">
        <f>IF(ISTEXT(D1516),RIGHT(D1516,5),TEXT(D1516,"mm/dd"))</f>
        <v>11/14</v>
      </c>
      <c r="G1516" s="1">
        <f>SUM(MID(E1516,1,1),MID(E1516,2,1),MID(E1516,3,1),MID(E1516,4,1),MID(F1516,1,1),MID(F1516,2,1),MID(F1516,4,1),MID(F1516,5,1))</f>
        <v>26</v>
      </c>
      <c r="H1516" s="45">
        <f>IF(MOD(G1516,9)=0,9,MOD(G1516,9))</f>
        <v>8</v>
      </c>
      <c r="I1516" s="45" t="str">
        <f>IFERROR(MID("日月火水木金土",WEEKDAY(D1516),1),"")</f>
        <v>日</v>
      </c>
      <c r="J1516" s="304" t="s">
        <v>1755</v>
      </c>
      <c r="K1516" s="202" t="str">
        <f>VLOOKUP(F1516,石と花メイン,3,FALSE)</f>
        <v>□水晶</v>
      </c>
      <c r="L1516" s="297" t="str">
        <f>VLOOKUP(F1516,石と花メイン,4,FALSE)</f>
        <v>アルストロメリア【百合水仙】</v>
      </c>
      <c r="M1516" s="393">
        <f>IF(OR(MONTH(F1516)&lt;7,AND(MONTH(F1516)=7,DAY(F1516)&lt;=25)),
MOD(SUM((E1516-1901)*365,259),260),
MOD(SUM((E1516-1900)*365,259),260))</f>
        <v>209</v>
      </c>
      <c r="N1516" s="390">
        <f>IF(AND(MONTH(F1516)=7,DAY(F1516)&gt;25),1,
ROUNDDOWN((SUM(VLOOKUP(MONTH(F1516),D暦変換用数値,2,FALSE),DAY(F1516))/28)+1,0))</f>
        <v>4</v>
      </c>
      <c r="O1516" s="205">
        <f>IF(AND(MONTH(F1516)=7,DAY(F1516)&gt;25),DAY(F1516)-25,
MOD((SUM(VLOOKUP(MONTH(F1516),D暦変換用数値,2,FALSE),DAY(F1516))),28)+1)</f>
        <v>28</v>
      </c>
      <c r="P1516" s="406">
        <f>IF(OR(MONTH(F1516)&lt;7,AND(MONTH(F1516)=7,DAY(F1516)&lt;=25)),
MOD(SUM((E1516-1901)*365,(N1516-1)*28,O1516,258),260),
MOD(SUM((E1516-1900)*365,(N1516-1)*28,O1516,258),260))</f>
        <v>60</v>
      </c>
      <c r="Q1516" s="373" t="str">
        <f>VLOOKUP(MOD(P1516,4),色,2,FALSE)</f>
        <v>黄色い</v>
      </c>
      <c r="R1516" s="291" t="str">
        <f>VLOOKUP(MOD(P1516,13),銀河の音,2,FALSE)</f>
        <v>銀河の</v>
      </c>
      <c r="S1516" s="384" t="str">
        <f>VLOOKUP(MOD(P1516,20),太陽の紋章,2,FALSE)</f>
        <v>太陽</v>
      </c>
      <c r="T1516" s="99" t="s">
        <v>3298</v>
      </c>
    </row>
    <row r="1517" spans="1:20" ht="13.5" customHeight="1">
      <c r="A1517" s="334" t="str">
        <f>VLOOKUP(MOD(E1517,10),十干,2,FALSE)</f>
        <v>甲</v>
      </c>
      <c r="B1517" s="331" t="str">
        <f>VLOOKUP(MOD(E1517,12),十二支,3,FALSE)</f>
        <v xml:space="preserve">05 土 </v>
      </c>
      <c r="C1517" s="336" t="str">
        <f>VLOOKUP(F1517,星座,3,TRUE)</f>
        <v xml:space="preserve">01 冥 </v>
      </c>
      <c r="D1517" s="540">
        <v>20045</v>
      </c>
      <c r="E1517" s="131">
        <f>IFERROR(YEAR(D1517),LEFT(D1517,4))</f>
        <v>1954</v>
      </c>
      <c r="F1517" s="538" t="str">
        <f>IF(ISTEXT(D1517),RIGHT(D1517,5),TEXT(D1517,"mm/dd"))</f>
        <v>11/17</v>
      </c>
      <c r="G1517" s="131">
        <f>SUM(MID(E1517,1,1),MID(E1517,2,1),MID(E1517,3,1),MID(E1517,4,1),MID(F1517,1,1),MID(F1517,2,1),MID(F1517,4,1),MID(F1517,5,1))</f>
        <v>29</v>
      </c>
      <c r="H1517" s="131">
        <f>IF(MOD(G1517,9)=0,9,MOD(G1517,9))</f>
        <v>2</v>
      </c>
      <c r="I1517" s="131" t="str">
        <f>IFERROR(MID("日月火水木金土",WEEKDAY(D1517),1),"")</f>
        <v>水</v>
      </c>
      <c r="J1517" s="306" t="s">
        <v>9108</v>
      </c>
      <c r="K1517" s="335" t="str">
        <f>VLOOKUP(F1517,石と花メイン,3,FALSE)</f>
        <v>■紅玉髄</v>
      </c>
      <c r="L1517" s="302" t="str">
        <f>VLOOKUP(F1517,石と花メイン,4,FALSE)</f>
        <v>ベゴニア</v>
      </c>
      <c r="M1517" s="396">
        <f>IF(OR(MONTH(F1517)&lt;7,AND(MONTH(F1517)=7,DAY(F1517)&lt;=25)),
MOD(SUM((E1517-1901)*365,259),260),
MOD(SUM((E1517-1900)*365,259),260))</f>
        <v>209</v>
      </c>
      <c r="N1517" s="335">
        <f>IF(AND(MONTH(F1517)=7,DAY(F1517)&gt;25),1,
ROUNDDOWN((SUM(VLOOKUP(MONTH(F1517),D暦変換用数値,2,FALSE),DAY(F1517))/28)+1,0))</f>
        <v>5</v>
      </c>
      <c r="O1517" s="132">
        <f>IF(AND(MONTH(F1517)=7,DAY(F1517)&gt;25),DAY(F1517)-25,
MOD((SUM(VLOOKUP(MONTH(F1517),D暦変換用数値,2,FALSE),DAY(F1517))),28)+1)</f>
        <v>3</v>
      </c>
      <c r="P1517" s="404">
        <f>IF(OR(MONTH(F1517)&lt;7,AND(MONTH(F1517)=7,DAY(F1517)&lt;=25)),
MOD(SUM((E1517-1901)*365,(N1517-1)*28,O1517,258),260),
MOD(SUM((E1517-1900)*365,(N1517-1)*28,O1517,258),260))</f>
        <v>63</v>
      </c>
      <c r="Q1517" s="376" t="str">
        <f>VLOOKUP(MOD(P1517,4),色,2,FALSE)</f>
        <v>青い</v>
      </c>
      <c r="R1517" s="333" t="str">
        <f>VLOOKUP(MOD(P1517,13),銀河の音,2,FALSE)</f>
        <v>スペクトルの</v>
      </c>
      <c r="S1517" s="387" t="str">
        <f>VLOOKUP(MOD(P1517,20),太陽の紋章,2,FALSE)</f>
        <v>夜</v>
      </c>
      <c r="T1517" s="126" t="s">
        <v>9110</v>
      </c>
    </row>
    <row r="1518" spans="1:20" ht="13.5" customHeight="1">
      <c r="A1518" s="50" t="str">
        <f>VLOOKUP(MOD(E1518,10),十干,2,FALSE)</f>
        <v>丙</v>
      </c>
      <c r="B1518" s="199" t="str">
        <f>VLOOKUP(MOD(E1518,12),十二支,3,FALSE)</f>
        <v xml:space="preserve">05 土 </v>
      </c>
      <c r="C1518" s="201" t="str">
        <f>VLOOKUP(F1518,星座,3,TRUE)</f>
        <v xml:space="preserve">01 冥 </v>
      </c>
      <c r="D1518" s="531">
        <v>24407</v>
      </c>
      <c r="E1518" s="1">
        <f>IFERROR(YEAR(D1518),LEFT(D1518,4))</f>
        <v>1966</v>
      </c>
      <c r="F1518" s="1" t="str">
        <f>IF(ISTEXT(D1518),RIGHT(D1518,5),TEXT(D1518,"mm/dd"))</f>
        <v>10/27</v>
      </c>
      <c r="G1518" s="1">
        <f>SUM(MID(E1518,1,1),MID(E1518,2,1),MID(E1518,3,1),MID(E1518,4,1),MID(F1518,1,1),MID(F1518,2,1),MID(F1518,4,1),MID(F1518,5,1))</f>
        <v>32</v>
      </c>
      <c r="H1518" s="45">
        <f>IF(MOD(G1518,9)=0,9,MOD(G1518,9))</f>
        <v>5</v>
      </c>
      <c r="I1518" s="45" t="str">
        <f>IFERROR(MID("日月火水木金土",WEEKDAY(D1518),1),"")</f>
        <v>木</v>
      </c>
      <c r="J1518" s="304" t="s">
        <v>1756</v>
      </c>
      <c r="K1518" s="202" t="str">
        <f>VLOOKUP(F1518,石と花メイン,3,FALSE)</f>
        <v>◆黄玉</v>
      </c>
      <c r="L1518" s="297" t="str">
        <f>VLOOKUP(F1518,石と花メイン,4,FALSE)</f>
        <v>野茨【野薔薇】</v>
      </c>
      <c r="M1518" s="393">
        <f>IF(OR(MONTH(F1518)&lt;7,AND(MONTH(F1518)=7,DAY(F1518)&lt;=25)),
MOD(SUM((E1518-1901)*365,259),260),
MOD(SUM((E1518-1900)*365,259),260))</f>
        <v>169</v>
      </c>
      <c r="N1518" s="390">
        <f>IF(AND(MONTH(F1518)=7,DAY(F1518)&gt;25),1,
ROUNDDOWN((SUM(VLOOKUP(MONTH(F1518),D暦変換用数値,2,FALSE),DAY(F1518))/28)+1,0))</f>
        <v>4</v>
      </c>
      <c r="O1518" s="205">
        <f>IF(AND(MONTH(F1518)=7,DAY(F1518)&gt;25),DAY(F1518)-25,
MOD((SUM(VLOOKUP(MONTH(F1518),D暦変換用数値,2,FALSE),DAY(F1518))),28)+1)</f>
        <v>10</v>
      </c>
      <c r="P1518" s="406">
        <f>IF(OR(MONTH(F1518)&lt;7,AND(MONTH(F1518)=7,DAY(F1518)&lt;=25)),
MOD(SUM((E1518-1901)*365,(N1518-1)*28,O1518,258),260),
MOD(SUM((E1518-1900)*365,(N1518-1)*28,O1518,258),260))</f>
        <v>2</v>
      </c>
      <c r="Q1518" s="375" t="str">
        <f>VLOOKUP(MOD(P1518,4),色,2,FALSE)</f>
        <v>白い</v>
      </c>
      <c r="R1518" s="293" t="str">
        <f>VLOOKUP(MOD(P1518,13),銀河の音,2,FALSE)</f>
        <v>月の</v>
      </c>
      <c r="S1518" s="386" t="str">
        <f>VLOOKUP(MOD(P1518,20),太陽の紋章,2,FALSE)</f>
        <v>風</v>
      </c>
      <c r="T1518" s="98" t="s">
        <v>3736</v>
      </c>
    </row>
    <row r="1519" spans="1:20" ht="13.5" customHeight="1">
      <c r="A1519" s="50" t="str">
        <f>VLOOKUP(MOD(E1519,10),十干,2,FALSE)</f>
        <v>丙</v>
      </c>
      <c r="B1519" s="199" t="str">
        <f>VLOOKUP(MOD(E1519,12),十二支,3,FALSE)</f>
        <v xml:space="preserve">05 土 </v>
      </c>
      <c r="C1519" s="201" t="str">
        <f>VLOOKUP(F1519,星座,3,TRUE)</f>
        <v xml:space="preserve">01 冥 </v>
      </c>
      <c r="D1519" s="531">
        <v>24416</v>
      </c>
      <c r="E1519" s="1">
        <f>IFERROR(YEAR(D1519),LEFT(D1519,4))</f>
        <v>1966</v>
      </c>
      <c r="F1519" s="1" t="str">
        <f>IF(ISTEXT(D1519),RIGHT(D1519,5),TEXT(D1519,"mm/dd"))</f>
        <v>11/05</v>
      </c>
      <c r="G1519" s="1">
        <f>SUM(MID(E1519,1,1),MID(E1519,2,1),MID(E1519,3,1),MID(E1519,4,1),MID(F1519,1,1),MID(F1519,2,1),MID(F1519,4,1),MID(F1519,5,1))</f>
        <v>29</v>
      </c>
      <c r="H1519" s="45">
        <f>IF(MOD(G1519,9)=0,9,MOD(G1519,9))</f>
        <v>2</v>
      </c>
      <c r="I1519" s="45" t="str">
        <f>IFERROR(MID("日月火水木金土",WEEKDAY(D1519),1),"")</f>
        <v>土</v>
      </c>
      <c r="J1519" s="304" t="s">
        <v>1757</v>
      </c>
      <c r="K1519" s="202" t="str">
        <f>VLOOKUP(F1519,石と花メイン,3,FALSE)</f>
        <v>◆猫目石</v>
      </c>
      <c r="L1519" s="297" t="str">
        <f>VLOOKUP(F1519,石と花メイン,4,FALSE)</f>
        <v>コルチカム【犬サフラン】</v>
      </c>
      <c r="M1519" s="393">
        <f>IF(OR(MONTH(F1519)&lt;7,AND(MONTH(F1519)=7,DAY(F1519)&lt;=25)),
MOD(SUM((E1519-1901)*365,259),260),
MOD(SUM((E1519-1900)*365,259),260))</f>
        <v>169</v>
      </c>
      <c r="N1519" s="390">
        <f>IF(AND(MONTH(F1519)=7,DAY(F1519)&gt;25),1,
ROUNDDOWN((SUM(VLOOKUP(MONTH(F1519),D暦変換用数値,2,FALSE),DAY(F1519))/28)+1,0))</f>
        <v>4</v>
      </c>
      <c r="O1519" s="205">
        <f>IF(AND(MONTH(F1519)=7,DAY(F1519)&gt;25),DAY(F1519)-25,
MOD((SUM(VLOOKUP(MONTH(F1519),D暦変換用数値,2,FALSE),DAY(F1519))),28)+1)</f>
        <v>19</v>
      </c>
      <c r="P1519" s="406">
        <f>IF(OR(MONTH(F1519)&lt;7,AND(MONTH(F1519)=7,DAY(F1519)&lt;=25)),
MOD(SUM((E1519-1901)*365,(N1519-1)*28,O1519,258),260),
MOD(SUM((E1519-1900)*365,(N1519-1)*28,O1519,258),260))</f>
        <v>11</v>
      </c>
      <c r="Q1519" s="374" t="str">
        <f>VLOOKUP(MOD(P1519,4),色,2,FALSE)</f>
        <v>青い</v>
      </c>
      <c r="R1519" s="292" t="str">
        <f>VLOOKUP(MOD(P1519,13),銀河の音,2,FALSE)</f>
        <v>スペクトルの</v>
      </c>
      <c r="S1519" s="385" t="str">
        <f>VLOOKUP(MOD(P1519,20),太陽の紋章,2,FALSE)</f>
        <v>猿</v>
      </c>
      <c r="T1519" s="111" t="s">
        <v>3227</v>
      </c>
    </row>
    <row r="1520" spans="1:20" ht="13.5" customHeight="1">
      <c r="A1520" s="49" t="str">
        <f>VLOOKUP(MOD(E1520,10),十干,2,FALSE)</f>
        <v>丙</v>
      </c>
      <c r="B1520" s="199" t="str">
        <f>VLOOKUP(MOD(E1520,12),十二支,3,FALSE)</f>
        <v xml:space="preserve">05 土 </v>
      </c>
      <c r="C1520" s="201" t="str">
        <f>VLOOKUP(F1520,星座,3,TRUE)</f>
        <v xml:space="preserve">01 冥 </v>
      </c>
      <c r="D1520" s="535">
        <v>24428</v>
      </c>
      <c r="E1520" s="45">
        <f>IFERROR(YEAR(D1520),LEFT(D1520,4))</f>
        <v>1966</v>
      </c>
      <c r="F1520" s="45" t="str">
        <f>IF(ISTEXT(D1520),RIGHT(D1520,5),TEXT(D1520,"mm/dd"))</f>
        <v>11/17</v>
      </c>
      <c r="G1520" s="45">
        <f>SUM(MID(E1520,1,1),MID(E1520,2,1),MID(E1520,3,1),MID(E1520,4,1),MID(F1520,1,1),MID(F1520,2,1),MID(F1520,4,1),MID(F1520,5,1))</f>
        <v>32</v>
      </c>
      <c r="H1520" s="45">
        <f>IF(MOD(G1520,9)=0,9,MOD(G1520,9))</f>
        <v>5</v>
      </c>
      <c r="I1520" s="45" t="str">
        <f>IFERROR(MID("日月火水木金土",WEEKDAY(D1520),1),"")</f>
        <v>木</v>
      </c>
      <c r="J1520" s="305" t="s">
        <v>6227</v>
      </c>
      <c r="K1520" s="203" t="str">
        <f>VLOOKUP(F1520,石と花メイン,3,FALSE)</f>
        <v>■紅玉髄</v>
      </c>
      <c r="L1520" s="298" t="str">
        <f>VLOOKUP(F1520,石と花メイン,4,FALSE)</f>
        <v>ベゴニア</v>
      </c>
      <c r="M1520" s="394">
        <f>IF(OR(MONTH(F1520)&lt;7,AND(MONTH(F1520)=7,DAY(F1520)&lt;=25)),
MOD(SUM((E1520-1901)*365,259),260),
MOD(SUM((E1520-1900)*365,259),260))</f>
        <v>169</v>
      </c>
      <c r="N1520" s="391">
        <f>IF(AND(MONTH(F1520)=7,DAY(F1520)&gt;25),1,
ROUNDDOWN((SUM(VLOOKUP(MONTH(F1520),D暦変換用数値,2,FALSE),DAY(F1520))/28)+1,0))</f>
        <v>5</v>
      </c>
      <c r="O1520" s="46">
        <f>IF(AND(MONTH(F1520)=7,DAY(F1520)&gt;25),DAY(F1520)-25,
MOD((SUM(VLOOKUP(MONTH(F1520),D暦変換用数値,2,FALSE),DAY(F1520))),28)+1)</f>
        <v>3</v>
      </c>
      <c r="P1520" s="407">
        <f>IF(OR(MONTH(F1520)&lt;7,AND(MONTH(F1520)=7,DAY(F1520)&lt;=25)),
MOD(SUM((E1520-1901)*365,(N1520-1)*28,O1520,258),260),
MOD(SUM((E1520-1900)*365,(N1520-1)*28,O1520,258),260))</f>
        <v>23</v>
      </c>
      <c r="Q1520" s="374" t="str">
        <f>VLOOKUP(MOD(P1520,4),色,2,FALSE)</f>
        <v>青い</v>
      </c>
      <c r="R1520" s="292" t="str">
        <f>VLOOKUP(MOD(P1520,13),銀河の音,2,FALSE)</f>
        <v>惑星の</v>
      </c>
      <c r="S1520" s="385" t="str">
        <f>VLOOKUP(MOD(P1520,20),太陽の紋章,2,FALSE)</f>
        <v>夜</v>
      </c>
      <c r="T1520" s="79"/>
    </row>
    <row r="1521" spans="1:20" ht="13.5" customHeight="1">
      <c r="A1521" s="50" t="str">
        <f>VLOOKUP(MOD(E1521,10),十干,2,FALSE)</f>
        <v>戊</v>
      </c>
      <c r="B1521" s="199" t="str">
        <f>VLOOKUP(MOD(E1521,12),十二支,3,FALSE)</f>
        <v xml:space="preserve">05 土 </v>
      </c>
      <c r="C1521" s="201" t="str">
        <f>VLOOKUP(F1521,星座,3,TRUE)</f>
        <v xml:space="preserve">01 冥 </v>
      </c>
      <c r="D1521" s="531">
        <v>28790</v>
      </c>
      <c r="E1521" s="1">
        <f>IFERROR(YEAR(D1521),LEFT(D1521,4))</f>
        <v>1978</v>
      </c>
      <c r="F1521" s="1" t="str">
        <f>IF(ISTEXT(D1521),RIGHT(D1521,5),TEXT(D1521,"mm/dd"))</f>
        <v>10/27</v>
      </c>
      <c r="G1521" s="1">
        <f>SUM(MID(E1521,1,1),MID(E1521,2,1),MID(E1521,3,1),MID(E1521,4,1),MID(F1521,1,1),MID(F1521,2,1),MID(F1521,4,1),MID(F1521,5,1))</f>
        <v>35</v>
      </c>
      <c r="H1521" s="45">
        <f>IF(MOD(G1521,9)=0,9,MOD(G1521,9))</f>
        <v>8</v>
      </c>
      <c r="I1521" s="45" t="str">
        <f>IFERROR(MID("日月火水木金土",WEEKDAY(D1521),1),"")</f>
        <v>金</v>
      </c>
      <c r="J1521" s="304" t="s">
        <v>2482</v>
      </c>
      <c r="K1521" s="202" t="str">
        <f>VLOOKUP(F1521,石と花メイン,3,FALSE)</f>
        <v>◆黄玉</v>
      </c>
      <c r="L1521" s="297" t="str">
        <f>VLOOKUP(F1521,石と花メイン,4,FALSE)</f>
        <v>野茨【野薔薇】</v>
      </c>
      <c r="M1521" s="393">
        <f>IF(OR(MONTH(F1521)&lt;7,AND(MONTH(F1521)=7,DAY(F1521)&lt;=25)),
MOD(SUM((E1521-1901)*365,259),260),
MOD(SUM((E1521-1900)*365,259),260))</f>
        <v>129</v>
      </c>
      <c r="N1521" s="390">
        <f>IF(AND(MONTH(F1521)=7,DAY(F1521)&gt;25),1,
ROUNDDOWN((SUM(VLOOKUP(MONTH(F1521),D暦変換用数値,2,FALSE),DAY(F1521))/28)+1,0))</f>
        <v>4</v>
      </c>
      <c r="O1521" s="205">
        <f>IF(AND(MONTH(F1521)=7,DAY(F1521)&gt;25),DAY(F1521)-25,
MOD((SUM(VLOOKUP(MONTH(F1521),D暦変換用数値,2,FALSE),DAY(F1521))),28)+1)</f>
        <v>10</v>
      </c>
      <c r="P1521" s="406">
        <f>IF(OR(MONTH(F1521)&lt;7,AND(MONTH(F1521)=7,DAY(F1521)&lt;=25)),
MOD(SUM((E1521-1901)*365,(N1521-1)*28,O1521,258),260),
MOD(SUM((E1521-1900)*365,(N1521-1)*28,O1521,258),260))</f>
        <v>222</v>
      </c>
      <c r="Q1521" s="375" t="str">
        <f>VLOOKUP(MOD(P1521,4),色,2,FALSE)</f>
        <v>白い</v>
      </c>
      <c r="R1521" s="293" t="str">
        <f>VLOOKUP(MOD(P1521,13),銀河の音,2,FALSE)</f>
        <v>磁気の</v>
      </c>
      <c r="S1521" s="386" t="str">
        <f>VLOOKUP(MOD(P1521,20),太陽の紋章,2,FALSE)</f>
        <v>風</v>
      </c>
      <c r="T1521" s="98" t="s">
        <v>3736</v>
      </c>
    </row>
    <row r="1522" spans="1:20" ht="13.5" customHeight="1">
      <c r="A1522" s="50" t="str">
        <f>VLOOKUP(MOD(E1522,10),十干,2,FALSE)</f>
        <v>戊</v>
      </c>
      <c r="B1522" s="199" t="str">
        <f>VLOOKUP(MOD(E1522,12),十二支,3,FALSE)</f>
        <v xml:space="preserve">05 土 </v>
      </c>
      <c r="C1522" s="201" t="str">
        <f>VLOOKUP(F1522,星座,3,TRUE)</f>
        <v xml:space="preserve">01 冥 </v>
      </c>
      <c r="D1522" s="531">
        <v>28801</v>
      </c>
      <c r="E1522" s="1">
        <f>IFERROR(YEAR(D1522),LEFT(D1522,4))</f>
        <v>1978</v>
      </c>
      <c r="F1522" s="1" t="str">
        <f>IF(ISTEXT(D1522),RIGHT(D1522,5),TEXT(D1522,"mm/dd"))</f>
        <v>11/07</v>
      </c>
      <c r="G1522" s="1">
        <f>SUM(MID(E1522,1,1),MID(E1522,2,1),MID(E1522,3,1),MID(E1522,4,1),MID(F1522,1,1),MID(F1522,2,1),MID(F1522,4,1),MID(F1522,5,1))</f>
        <v>34</v>
      </c>
      <c r="H1522" s="45">
        <f>IF(MOD(G1522,9)=0,9,MOD(G1522,9))</f>
        <v>7</v>
      </c>
      <c r="I1522" s="45" t="str">
        <f>IFERROR(MID("日月火水木金土",WEEKDAY(D1522),1),"")</f>
        <v>火</v>
      </c>
      <c r="J1522" s="304" t="s">
        <v>2483</v>
      </c>
      <c r="K1522" s="202" t="str">
        <f>VLOOKUP(F1522,石と花メイン,3,FALSE)</f>
        <v>●珊瑚</v>
      </c>
      <c r="L1522" s="297" t="str">
        <f>VLOOKUP(F1522,石と花メイン,4,FALSE)</f>
        <v>吾亦紅/吾木香</v>
      </c>
      <c r="M1522" s="393">
        <f>IF(OR(MONTH(F1522)&lt;7,AND(MONTH(F1522)=7,DAY(F1522)&lt;=25)),
MOD(SUM((E1522-1901)*365,259),260),
MOD(SUM((E1522-1900)*365,259),260))</f>
        <v>129</v>
      </c>
      <c r="N1522" s="390">
        <f>IF(AND(MONTH(F1522)=7,DAY(F1522)&gt;25),1,
ROUNDDOWN((SUM(VLOOKUP(MONTH(F1522),D暦変換用数値,2,FALSE),DAY(F1522))/28)+1,0))</f>
        <v>4</v>
      </c>
      <c r="O1522" s="205">
        <f>IF(AND(MONTH(F1522)=7,DAY(F1522)&gt;25),DAY(F1522)-25,
MOD((SUM(VLOOKUP(MONTH(F1522),D暦変換用数値,2,FALSE),DAY(F1522))),28)+1)</f>
        <v>21</v>
      </c>
      <c r="P1522" s="406">
        <f>IF(OR(MONTH(F1522)&lt;7,AND(MONTH(F1522)=7,DAY(F1522)&lt;=25)),
MOD(SUM((E1522-1901)*365,(N1522-1)*28,O1522,258),260),
MOD(SUM((E1522-1900)*365,(N1522-1)*28,O1522,258),260))</f>
        <v>233</v>
      </c>
      <c r="Q1522" s="372" t="str">
        <f>VLOOKUP(MOD(P1522,4),色,2,FALSE)</f>
        <v>赤い</v>
      </c>
      <c r="R1522" s="290" t="str">
        <f>VLOOKUP(MOD(P1522,13),銀河の音,2,FALSE)</f>
        <v>水晶の</v>
      </c>
      <c r="S1522" s="383" t="str">
        <f>VLOOKUP(MOD(P1522,20),太陽の紋章,2,FALSE)</f>
        <v>空歩く者</v>
      </c>
      <c r="T1522" s="111" t="s">
        <v>899</v>
      </c>
    </row>
    <row r="1523" spans="1:20" ht="13.5" customHeight="1">
      <c r="A1523" s="334" t="str">
        <f>VLOOKUP(MOD(E1523,10),十干,2,FALSE)</f>
        <v>戊</v>
      </c>
      <c r="B1523" s="331" t="str">
        <f>VLOOKUP(MOD(E1523,12),十二支,3,FALSE)</f>
        <v xml:space="preserve">05 土 </v>
      </c>
      <c r="C1523" s="336" t="str">
        <f>VLOOKUP(F1523,星座,3,TRUE)</f>
        <v xml:space="preserve">01 冥 </v>
      </c>
      <c r="D1523" s="534">
        <v>28811</v>
      </c>
      <c r="E1523" s="131">
        <f>IFERROR(YEAR(D1523),LEFT(D1523,4))</f>
        <v>1978</v>
      </c>
      <c r="F1523" s="131" t="str">
        <f>IF(ISTEXT(D1523),RIGHT(D1523,5),TEXT(D1523,"mm/dd"))</f>
        <v>11/17</v>
      </c>
      <c r="G1523" s="131">
        <f>SUM(MID(E1523,1,1),MID(E1523,2,1),MID(E1523,3,1),MID(E1523,4,1),MID(F1523,1,1),MID(F1523,2,1),MID(F1523,4,1),MID(F1523,5,1))</f>
        <v>35</v>
      </c>
      <c r="H1523" s="131">
        <f>IF(MOD(G1523,9)=0,9,MOD(G1523,9))</f>
        <v>8</v>
      </c>
      <c r="I1523" s="131" t="str">
        <f>IFERROR(MID("日月火水木金土",WEEKDAY(D1523),1),"")</f>
        <v>金</v>
      </c>
      <c r="J1523" s="306" t="s">
        <v>8548</v>
      </c>
      <c r="K1523" s="335" t="str">
        <f>VLOOKUP(F1523,石と花メイン,3,FALSE)</f>
        <v>■紅玉髄</v>
      </c>
      <c r="L1523" s="302" t="str">
        <f>VLOOKUP(F1523,石と花メイン,4,FALSE)</f>
        <v>ベゴニア</v>
      </c>
      <c r="M1523" s="396">
        <f>IF(OR(MONTH(F1523)&lt;7,AND(MONTH(F1523)=7,DAY(F1523)&lt;=25)),
MOD(SUM((E1523-1901)*365,259),260),
MOD(SUM((E1523-1900)*365,259),260))</f>
        <v>129</v>
      </c>
      <c r="N1523" s="335">
        <f>IF(AND(MONTH(F1523)=7,DAY(F1523)&gt;25),1,
ROUNDDOWN((SUM(VLOOKUP(MONTH(F1523),D暦変換用数値,2,FALSE),DAY(F1523))/28)+1,0))</f>
        <v>5</v>
      </c>
      <c r="O1523" s="132">
        <f>IF(AND(MONTH(F1523)=7,DAY(F1523)&gt;25),DAY(F1523)-25,
MOD((SUM(VLOOKUP(MONTH(F1523),D暦変換用数値,2,FALSE),DAY(F1523))),28)+1)</f>
        <v>3</v>
      </c>
      <c r="P1523" s="404">
        <f>IF(OR(MONTH(F1523)&lt;7,AND(MONTH(F1523)=7,DAY(F1523)&lt;=25)),
MOD(SUM((E1523-1901)*365,(N1523-1)*28,O1523,258),260),
MOD(SUM((E1523-1900)*365,(N1523-1)*28,O1523,258),260))</f>
        <v>243</v>
      </c>
      <c r="Q1523" s="376" t="str">
        <f>VLOOKUP(MOD(P1523,4),色,2,FALSE)</f>
        <v>青い</v>
      </c>
      <c r="R1523" s="333" t="str">
        <f>VLOOKUP(MOD(P1523,13),銀河の音,2,FALSE)</f>
        <v>太陽の</v>
      </c>
      <c r="S1523" s="387" t="str">
        <f>VLOOKUP(MOD(P1523,20),太陽の紋章,2,FALSE)</f>
        <v>夜</v>
      </c>
      <c r="T1523" s="119" t="s">
        <v>8549</v>
      </c>
    </row>
    <row r="1524" spans="1:20" ht="13.5" customHeight="1">
      <c r="A1524" s="282" t="str">
        <f>VLOOKUP(MOD(E1524,10),十干,2,FALSE)</f>
        <v>戊</v>
      </c>
      <c r="B1524" s="283" t="str">
        <f>VLOOKUP(MOD(E1524,12),十二支,3,FALSE)</f>
        <v xml:space="preserve">05 土 </v>
      </c>
      <c r="C1524" s="287" t="str">
        <f>VLOOKUP(F1524,星座,3,TRUE)</f>
        <v xml:space="preserve">01 冥 </v>
      </c>
      <c r="D1524" s="533">
        <v>28812</v>
      </c>
      <c r="E1524" s="83">
        <f>IFERROR(YEAR(D1524),LEFT(D1524,4))</f>
        <v>1978</v>
      </c>
      <c r="F1524" s="83" t="str">
        <f>IF(ISTEXT(D1524),RIGHT(D1524,5),TEXT(D1524,"mm/dd"))</f>
        <v>11/18</v>
      </c>
      <c r="G1524" s="83">
        <f>SUM(MID(E1524,1,1),MID(E1524,2,1),MID(E1524,3,1),MID(E1524,4,1),MID(F1524,1,1),MID(F1524,2,1),MID(F1524,4,1),MID(F1524,5,1))</f>
        <v>36</v>
      </c>
      <c r="H1524" s="83">
        <f>IF(MOD(G1524,9)=0,9,MOD(G1524,9))</f>
        <v>9</v>
      </c>
      <c r="I1524" s="83" t="str">
        <f>IFERROR(MID("日月火水木金土",WEEKDAY(D1524),1),"")</f>
        <v>土</v>
      </c>
      <c r="J1524" s="303" t="s">
        <v>2443</v>
      </c>
      <c r="K1524" s="87" t="str">
        <f>VLOOKUP(F1524,石と花メイン,3,FALSE)</f>
        <v>○真珠</v>
      </c>
      <c r="L1524" s="296" t="str">
        <f>VLOOKUP(F1524,石と花メイン,4,FALSE)</f>
        <v>山百合【オリエンタルリリー】</v>
      </c>
      <c r="M1524" s="392">
        <f>IF(OR(MONTH(F1524)&lt;7,AND(MONTH(F1524)=7,DAY(F1524)&lt;=25)),
MOD(SUM((E1524-1901)*365,259),260),
MOD(SUM((E1524-1900)*365,259),260))</f>
        <v>129</v>
      </c>
      <c r="N1524" s="330">
        <f>IF(AND(MONTH(F1524)=7,DAY(F1524)&gt;25),1,
ROUNDDOWN((SUM(VLOOKUP(MONTH(F1524),D暦変換用数値,2,FALSE),DAY(F1524))/28)+1,0))</f>
        <v>5</v>
      </c>
      <c r="O1524" s="84">
        <f>IF(AND(MONTH(F1524)=7,DAY(F1524)&gt;25),DAY(F1524)-25,
MOD((SUM(VLOOKUP(MONTH(F1524),D暦変換用数値,2,FALSE),DAY(F1524))),28)+1)</f>
        <v>4</v>
      </c>
      <c r="P1524" s="405">
        <f>IF(OR(MONTH(F1524)&lt;7,AND(MONTH(F1524)=7,DAY(F1524)&lt;=25)),
MOD(SUM((E1524-1901)*365,(N1524-1)*28,O1524,258),260),
MOD(SUM((E1524-1900)*365,(N1524-1)*28,O1524,258),260))</f>
        <v>244</v>
      </c>
      <c r="Q1524" s="371" t="str">
        <f>VLOOKUP(MOD(P1524,4),色,2,FALSE)</f>
        <v>黄色い</v>
      </c>
      <c r="R1524" s="289" t="str">
        <f>VLOOKUP(MOD(P1524,13),銀河の音,2,FALSE)</f>
        <v>惑星の</v>
      </c>
      <c r="S1524" s="382" t="str">
        <f>VLOOKUP(MOD(P1524,20),太陽の紋章,2,FALSE)</f>
        <v>種</v>
      </c>
      <c r="T1524" s="109" t="s">
        <v>3355</v>
      </c>
    </row>
    <row r="1525" spans="1:20" ht="13.5" customHeight="1">
      <c r="A1525" s="282" t="str">
        <f>VLOOKUP(MOD(E1525,10),十干,2,FALSE)</f>
        <v>庚</v>
      </c>
      <c r="B1525" s="283" t="str">
        <f>VLOOKUP(MOD(E1525,12),十二支,3,FALSE)</f>
        <v xml:space="preserve">05 土 </v>
      </c>
      <c r="C1525" s="287" t="str">
        <f>VLOOKUP(F1525,星座,3,TRUE)</f>
        <v xml:space="preserve">01 冥 </v>
      </c>
      <c r="D1525" s="533">
        <v>33178</v>
      </c>
      <c r="E1525" s="83">
        <f>IFERROR(YEAR(D1525),LEFT(D1525,4))</f>
        <v>1990</v>
      </c>
      <c r="F1525" s="83" t="str">
        <f>IF(ISTEXT(D1525),RIGHT(D1525,5),TEXT(D1525,"mm/dd"))</f>
        <v>11/01</v>
      </c>
      <c r="G1525" s="83">
        <f>SUM(MID(E1525,1,1),MID(E1525,2,1),MID(E1525,3,1),MID(E1525,4,1),MID(F1525,1,1),MID(F1525,2,1),MID(F1525,4,1),MID(F1525,5,1))</f>
        <v>22</v>
      </c>
      <c r="H1525" s="83">
        <f>IF(MOD(G1525,9)=0,9,MOD(G1525,9))</f>
        <v>4</v>
      </c>
      <c r="I1525" s="83" t="str">
        <f>IFERROR(MID("日月火水木金土",WEEKDAY(D1525),1),"")</f>
        <v>木</v>
      </c>
      <c r="J1525" s="303" t="s">
        <v>3143</v>
      </c>
      <c r="K1525" s="87" t="str">
        <f>VLOOKUP(F1525,石と花メイン,3,FALSE)</f>
        <v>◆黄玉</v>
      </c>
      <c r="L1525" s="296" t="str">
        <f>VLOOKUP(F1525,石と花メイン,4,FALSE)</f>
        <v>花梨【安蘭樹】</v>
      </c>
      <c r="M1525" s="392">
        <f>IF(OR(MONTH(F1525)&lt;7,AND(MONTH(F1525)=7,DAY(F1525)&lt;=25)),
MOD(SUM((E1525-1901)*365,259),260),
MOD(SUM((E1525-1900)*365,259),260))</f>
        <v>89</v>
      </c>
      <c r="N1525" s="330">
        <f>IF(AND(MONTH(F1525)=7,DAY(F1525)&gt;25),1,
ROUNDDOWN((SUM(VLOOKUP(MONTH(F1525),D暦変換用数値,2,FALSE),DAY(F1525))/28)+1,0))</f>
        <v>4</v>
      </c>
      <c r="O1525" s="84">
        <f>IF(AND(MONTH(F1525)=7,DAY(F1525)&gt;25),DAY(F1525)-25,
MOD((SUM(VLOOKUP(MONTH(F1525),D暦変換用数値,2,FALSE),DAY(F1525))),28)+1)</f>
        <v>15</v>
      </c>
      <c r="P1525" s="405">
        <f>IF(OR(MONTH(F1525)&lt;7,AND(MONTH(F1525)=7,DAY(F1525)&lt;=25)),
MOD(SUM((E1525-1901)*365,(N1525-1)*28,O1525,258),260),
MOD(SUM((E1525-1900)*365,(N1525-1)*28,O1525,258),260))</f>
        <v>187</v>
      </c>
      <c r="Q1525" s="371" t="str">
        <f>VLOOKUP(MOD(P1525,4),色,2,FALSE)</f>
        <v>青い</v>
      </c>
      <c r="R1525" s="289" t="str">
        <f>VLOOKUP(MOD(P1525,13),銀河の音,2,FALSE)</f>
        <v>倍音の</v>
      </c>
      <c r="S1525" s="382" t="str">
        <f>VLOOKUP(MOD(P1525,20),太陽の紋章,2,FALSE)</f>
        <v>手</v>
      </c>
      <c r="T1525" s="95" t="s">
        <v>3141</v>
      </c>
    </row>
    <row r="1526" spans="1:20" ht="13.5" customHeight="1">
      <c r="A1526" s="282" t="str">
        <f>VLOOKUP(MOD(E1526,10),十干,2,FALSE)</f>
        <v>壬</v>
      </c>
      <c r="B1526" s="283" t="str">
        <f>VLOOKUP(MOD(E1526,12),十二支,3,FALSE)</f>
        <v xml:space="preserve">05 土 </v>
      </c>
      <c r="C1526" s="287" t="str">
        <f>VLOOKUP(F1526,星座,3,TRUE)</f>
        <v xml:space="preserve">01 冥 </v>
      </c>
      <c r="D1526" s="533">
        <v>37554</v>
      </c>
      <c r="E1526" s="83">
        <f>IFERROR(YEAR(D1526),LEFT(D1526,4))</f>
        <v>2002</v>
      </c>
      <c r="F1526" s="83" t="str">
        <f>IF(ISTEXT(D1526),RIGHT(D1526,5),TEXT(D1526,"mm/dd"))</f>
        <v>10/25</v>
      </c>
      <c r="G1526" s="83">
        <f>SUM(MID(E1526,1,1),MID(E1526,2,1),MID(E1526,3,1),MID(E1526,4,1),MID(F1526,1,1),MID(F1526,2,1),MID(F1526,4,1),MID(F1526,5,1))</f>
        <v>12</v>
      </c>
      <c r="H1526" s="83">
        <f>IF(MOD(G1526,9)=0,9,MOD(G1526,9))</f>
        <v>3</v>
      </c>
      <c r="I1526" s="83" t="str">
        <f>IFERROR(MID("日月火水木金土",WEEKDAY(D1526),1),"")</f>
        <v>金</v>
      </c>
      <c r="J1526" s="303" t="s">
        <v>2444</v>
      </c>
      <c r="K1526" s="87" t="str">
        <f>VLOOKUP(F1526,石と花メイン,3,FALSE)</f>
        <v>◇金剛石</v>
      </c>
      <c r="L1526" s="296" t="str">
        <f>VLOOKUP(F1526,石と花メイン,4,FALSE)</f>
        <v>見せばや【玉の緒】</v>
      </c>
      <c r="M1526" s="392">
        <f>IF(OR(MONTH(F1526)&lt;7,AND(MONTH(F1526)=7,DAY(F1526)&lt;=25)),
MOD(SUM((E1526-1901)*365,259),260),
MOD(SUM((E1526-1900)*365,259),260))</f>
        <v>49</v>
      </c>
      <c r="N1526" s="330">
        <f>IF(AND(MONTH(F1526)=7,DAY(F1526)&gt;25),1,
ROUNDDOWN((SUM(VLOOKUP(MONTH(F1526),D暦変換用数値,2,FALSE),DAY(F1526))/28)+1,0))</f>
        <v>4</v>
      </c>
      <c r="O1526" s="84">
        <f>IF(AND(MONTH(F1526)=7,DAY(F1526)&gt;25),DAY(F1526)-25,
MOD((SUM(VLOOKUP(MONTH(F1526),D暦変換用数値,2,FALSE),DAY(F1526))),28)+1)</f>
        <v>8</v>
      </c>
      <c r="P1526" s="405">
        <f>IF(OR(MONTH(F1526)&lt;7,AND(MONTH(F1526)=7,DAY(F1526)&lt;=25)),
MOD(SUM((E1526-1901)*365,(N1526-1)*28,O1526,258),260),
MOD(SUM((E1526-1900)*365,(N1526-1)*28,O1526,258),260))</f>
        <v>140</v>
      </c>
      <c r="Q1526" s="371" t="str">
        <f>VLOOKUP(MOD(P1526,4),色,2,FALSE)</f>
        <v>黄色い</v>
      </c>
      <c r="R1526" s="289" t="str">
        <f>VLOOKUP(MOD(P1526,13),銀河の音,2,FALSE)</f>
        <v>惑星の</v>
      </c>
      <c r="S1526" s="382" t="str">
        <f>VLOOKUP(MOD(P1526,20),太陽の紋章,2,FALSE)</f>
        <v>太陽</v>
      </c>
      <c r="T1526" s="100" t="s">
        <v>4451</v>
      </c>
    </row>
    <row r="1527" spans="1:20" ht="13.5" customHeight="1">
      <c r="A1527" s="282" t="str">
        <f>VLOOKUP(MOD(E1527,10),十干,2,FALSE)</f>
        <v>壬</v>
      </c>
      <c r="B1527" s="283" t="str">
        <f>VLOOKUP(MOD(E1527,12),十二支,3,FALSE)</f>
        <v xml:space="preserve">05 土 </v>
      </c>
      <c r="C1527" s="287" t="str">
        <f>VLOOKUP(F1527,星座,3,TRUE)</f>
        <v xml:space="preserve">01 冥 </v>
      </c>
      <c r="D1527" s="533">
        <v>37581</v>
      </c>
      <c r="E1527" s="83">
        <f>IFERROR(YEAR(D1527),LEFT(D1527,4))</f>
        <v>2002</v>
      </c>
      <c r="F1527" s="83" t="str">
        <f>IF(ISTEXT(D1527),RIGHT(D1527,5),TEXT(D1527,"mm/dd"))</f>
        <v>11/21</v>
      </c>
      <c r="G1527" s="83">
        <f>SUM(MID(E1527,1,1),MID(E1527,2,1),MID(E1527,3,1),MID(E1527,4,1),MID(F1527,1,1),MID(F1527,2,1),MID(F1527,4,1),MID(F1527,5,1))</f>
        <v>9</v>
      </c>
      <c r="H1527" s="83">
        <f>IF(MOD(G1527,9)=0,9,MOD(G1527,9))</f>
        <v>9</v>
      </c>
      <c r="I1527" s="83" t="str">
        <f>IFERROR(MID("日月火水木金土",WEEKDAY(D1527),1),"")</f>
        <v>木</v>
      </c>
      <c r="J1527" s="308" t="s">
        <v>641</v>
      </c>
      <c r="K1527" s="87" t="str">
        <f>VLOOKUP(F1527,石と花メイン,3,FALSE)</f>
        <v>◆橄欖石</v>
      </c>
      <c r="L1527" s="296" t="str">
        <f>VLOOKUP(F1527,石と花メイン,4,FALSE)</f>
        <v>銀杏/公孫樹</v>
      </c>
      <c r="M1527" s="392">
        <f>IF(OR(MONTH(F1527)&lt;7,AND(MONTH(F1527)=7,DAY(F1527)&lt;=25)),
MOD(SUM((E1527-1901)*365,259),260),
MOD(SUM((E1527-1900)*365,259),260))</f>
        <v>49</v>
      </c>
      <c r="N1527" s="330">
        <f>IF(AND(MONTH(F1527)=7,DAY(F1527)&gt;25),1,
ROUNDDOWN((SUM(VLOOKUP(MONTH(F1527),D暦変換用数値,2,FALSE),DAY(F1527))/28)+1,0))</f>
        <v>5</v>
      </c>
      <c r="O1527" s="84">
        <f>IF(AND(MONTH(F1527)=7,DAY(F1527)&gt;25),DAY(F1527)-25,
MOD((SUM(VLOOKUP(MONTH(F1527),D暦変換用数値,2,FALSE),DAY(F1527))),28)+1)</f>
        <v>7</v>
      </c>
      <c r="P1527" s="405">
        <f>IF(OR(MONTH(F1527)&lt;7,AND(MONTH(F1527)=7,DAY(F1527)&lt;=25)),
MOD(SUM((E1527-1901)*365,(N1527-1)*28,O1527,258),260),
MOD(SUM((E1527-1900)*365,(N1527-1)*28,O1527,258),260))</f>
        <v>167</v>
      </c>
      <c r="Q1527" s="371" t="str">
        <f>VLOOKUP(MOD(P1527,4),色,2,FALSE)</f>
        <v>青い</v>
      </c>
      <c r="R1527" s="289" t="str">
        <f>VLOOKUP(MOD(P1527,13),銀河の音,2,FALSE)</f>
        <v>スペクトルの</v>
      </c>
      <c r="S1527" s="382" t="str">
        <f>VLOOKUP(MOD(P1527,20),太陽の紋章,2,FALSE)</f>
        <v>手</v>
      </c>
      <c r="T1527" s="108" t="s">
        <v>6381</v>
      </c>
    </row>
    <row r="1528" spans="1:20" ht="13.5" customHeight="1">
      <c r="A1528" s="285" t="str">
        <f>VLOOKUP(MOD(E1528,10),十干,2,FALSE)</f>
        <v>甲</v>
      </c>
      <c r="B1528" s="283" t="str">
        <f>VLOOKUP(MOD(E1528,12),十二支,3,FALSE)</f>
        <v xml:space="preserve">05 土 </v>
      </c>
      <c r="C1528" s="287" t="str">
        <f>VLOOKUP(F1528,星座,3,TRUE)</f>
        <v xml:space="preserve">01 冥 </v>
      </c>
      <c r="D1528" s="533">
        <v>41953</v>
      </c>
      <c r="E1528" s="83">
        <f>IFERROR(YEAR(D1528),LEFT(D1528,4))</f>
        <v>2014</v>
      </c>
      <c r="F1528" s="539" t="str">
        <f>IF(ISTEXT(D1528),RIGHT(D1528,5),TEXT(D1528,"mm/dd"))</f>
        <v>11/10</v>
      </c>
      <c r="G1528" s="83">
        <f>SUM(MID(E1528,1,1),MID(E1528,2,1),MID(E1528,3,1),MID(E1528,4,1),MID(F1528,1,1),MID(F1528,2,1),MID(F1528,4,1),MID(F1528,5,1))</f>
        <v>10</v>
      </c>
      <c r="H1528" s="83">
        <f>IF(MOD(G1528,9)=0,9,MOD(G1528,9))</f>
        <v>1</v>
      </c>
      <c r="I1528" s="83" t="str">
        <f>IFERROR(MID("日月火水木金土",WEEKDAY(D1528),1),"")</f>
        <v>月</v>
      </c>
      <c r="J1528" s="308" t="s">
        <v>9359</v>
      </c>
      <c r="K1528" s="330" t="str">
        <f>VLOOKUP(F1528,石と花メイン,3,FALSE)</f>
        <v>○真珠</v>
      </c>
      <c r="L1528" s="296" t="str">
        <f>VLOOKUP(F1528,石と花メイン,4,FALSE)</f>
        <v>セントポーリア【アフリカ菫】</v>
      </c>
      <c r="M1528" s="392">
        <f>IF(OR(MONTH(F1528)&lt;7,AND(MONTH(F1528)=7,DAY(F1528)&lt;=25)),
MOD(SUM((E1528-1901)*365,259),260),
MOD(SUM((E1528-1900)*365,259),260))</f>
        <v>9</v>
      </c>
      <c r="N1528" s="330">
        <f>IF(AND(MONTH(F1528)=7,DAY(F1528)&gt;25),1,
ROUNDDOWN((SUM(VLOOKUP(MONTH(F1528),D暦変換用数値,2,FALSE),DAY(F1528))/28)+1,0))</f>
        <v>4</v>
      </c>
      <c r="O1528" s="84">
        <f>IF(AND(MONTH(F1528)=7,DAY(F1528)&gt;25),DAY(F1528)-25,
MOD((SUM(VLOOKUP(MONTH(F1528),D暦変換用数値,2,FALSE),DAY(F1528))),28)+1)</f>
        <v>24</v>
      </c>
      <c r="P1528" s="405">
        <f>IF(OR(MONTH(F1528)&lt;7,AND(MONTH(F1528)=7,DAY(F1528)&lt;=25)),
MOD(SUM((E1528-1901)*365,(N1528-1)*28,O1528,258),260),
MOD(SUM((E1528-1900)*365,(N1528-1)*28,O1528,258),260))</f>
        <v>116</v>
      </c>
      <c r="Q1528" s="371" t="str">
        <f>VLOOKUP(MOD(P1528,4),色,2,FALSE)</f>
        <v>黄色い</v>
      </c>
      <c r="R1528" s="289" t="str">
        <f>VLOOKUP(MOD(P1528,13),銀河の音,2,FALSE)</f>
        <v>水晶の</v>
      </c>
      <c r="S1528" s="382" t="str">
        <f>VLOOKUP(MOD(P1528,20),太陽の紋章,2,FALSE)</f>
        <v>戦士</v>
      </c>
      <c r="T1528" s="338"/>
    </row>
    <row r="1529" spans="1:20" ht="13.5" customHeight="1">
      <c r="A1529" s="282" t="str">
        <f>VLOOKUP(MOD(E1529,10),十干,2,FALSE)</f>
        <v>壬</v>
      </c>
      <c r="B1529" s="283" t="str">
        <f>VLOOKUP(MOD(E1529,12),十二支,3,FALSE)</f>
        <v xml:space="preserve">05 土 </v>
      </c>
      <c r="C1529" s="287" t="str">
        <f>VLOOKUP(F1529,星座,3,TRUE)</f>
        <v xml:space="preserve">01 冥 </v>
      </c>
      <c r="D1529" s="533" t="s">
        <v>8722</v>
      </c>
      <c r="E1529" s="83" t="str">
        <f>IFERROR(YEAR(D1529),LEFT(D1529,4))</f>
        <v>1282</v>
      </c>
      <c r="F1529" s="83" t="str">
        <f>IF(ISTEXT(D1529),RIGHT(D1529,5),TEXT(D1529,"mm/dd"))</f>
        <v>11/21</v>
      </c>
      <c r="G1529" s="83">
        <f>SUM(MID(E1529,1,1),MID(E1529,2,1),MID(E1529,3,1),MID(E1529,4,1),MID(F1529,1,1),MID(F1529,2,1),MID(F1529,4,1),MID(F1529,5,1))</f>
        <v>18</v>
      </c>
      <c r="H1529" s="83">
        <f>IF(MOD(G1529,9)=0,9,MOD(G1529,9))</f>
        <v>9</v>
      </c>
      <c r="I1529" s="83" t="str">
        <f>IFERROR(MID("日月火水木金土",WEEKDAY(D1529),1),"")</f>
        <v/>
      </c>
      <c r="J1529" s="303" t="s">
        <v>5689</v>
      </c>
      <c r="K1529" s="87" t="str">
        <f>VLOOKUP(F1529,石と花メイン,3,FALSE)</f>
        <v>◆橄欖石</v>
      </c>
      <c r="L1529" s="296" t="str">
        <f>VLOOKUP(F1529,石と花メイン,4,FALSE)</f>
        <v>銀杏/公孫樹</v>
      </c>
      <c r="M1529" s="392">
        <f>IF(OR(MONTH(F1529)&lt;7,AND(MONTH(F1529)=7,DAY(F1529)&lt;=25)),
MOD(SUM((E1529-1901)*365,259),260),
MOD(SUM((E1529-1900)*365,259),260))</f>
        <v>109</v>
      </c>
      <c r="N1529" s="330">
        <f>IF(AND(MONTH(F1529)=7,DAY(F1529)&gt;25),1,
ROUNDDOWN((SUM(VLOOKUP(MONTH(F1529),D暦変換用数値,2,FALSE),DAY(F1529))/28)+1,0))</f>
        <v>5</v>
      </c>
      <c r="O1529" s="84">
        <f>IF(AND(MONTH(F1529)=7,DAY(F1529)&gt;25),DAY(F1529)-25,
MOD((SUM(VLOOKUP(MONTH(F1529),D暦変換用数値,2,FALSE),DAY(F1529))),28)+1)</f>
        <v>7</v>
      </c>
      <c r="P1529" s="405">
        <f>IF(OR(MONTH(F1529)&lt;7,AND(MONTH(F1529)=7,DAY(F1529)&lt;=25)),
MOD(SUM((E1529-1901)*365,(N1529-1)*28,O1529,258),260),
MOD(SUM((E1529-1900)*365,(N1529-1)*28,O1529,258),260))</f>
        <v>227</v>
      </c>
      <c r="Q1529" s="371" t="str">
        <f>VLOOKUP(MOD(P1529,4),色,2,FALSE)</f>
        <v>青い</v>
      </c>
      <c r="R1529" s="289" t="str">
        <f>VLOOKUP(MOD(P1529,13),銀河の音,2,FALSE)</f>
        <v>律動の</v>
      </c>
      <c r="S1529" s="382" t="str">
        <f>VLOOKUP(MOD(P1529,20),太陽の紋章,2,FALSE)</f>
        <v>手</v>
      </c>
      <c r="T1529" s="109" t="s">
        <v>3353</v>
      </c>
    </row>
    <row r="1530" spans="1:20" ht="13.5" customHeight="1">
      <c r="A1530" s="282" t="str">
        <f>VLOOKUP(MOD(E1530,10),十干,2,FALSE)</f>
        <v>戊</v>
      </c>
      <c r="B1530" s="283" t="str">
        <f>VLOOKUP(MOD(E1530,12),十二支,3,FALSE)</f>
        <v xml:space="preserve">05 土 </v>
      </c>
      <c r="C1530" s="287" t="str">
        <f>VLOOKUP(F1530,星座,3,TRUE)</f>
        <v xml:space="preserve">01 冥 </v>
      </c>
      <c r="D1530" s="533" t="s">
        <v>8723</v>
      </c>
      <c r="E1530" s="83" t="str">
        <f>IFERROR(YEAR(D1530),LEFT(D1530,4))</f>
        <v>1558</v>
      </c>
      <c r="F1530" s="83" t="str">
        <f>IF(ISTEXT(D1530),RIGHT(D1530,5),TEXT(D1530,"mm/dd"))</f>
        <v>11/17</v>
      </c>
      <c r="G1530" s="83">
        <f>SUM(MID(E1530,1,1),MID(E1530,2,1),MID(E1530,3,1),MID(E1530,4,1),MID(F1530,1,1),MID(F1530,2,1),MID(F1530,4,1),MID(F1530,5,1))</f>
        <v>29</v>
      </c>
      <c r="H1530" s="83">
        <f>IF(MOD(G1530,9)=0,9,MOD(G1530,9))</f>
        <v>2</v>
      </c>
      <c r="I1530" s="83" t="str">
        <f>IFERROR(MID("日月火水木金土",WEEKDAY(D1530),1),"")</f>
        <v/>
      </c>
      <c r="J1530" s="303" t="s">
        <v>5690</v>
      </c>
      <c r="K1530" s="87" t="str">
        <f>VLOOKUP(F1530,石と花メイン,3,FALSE)</f>
        <v>■紅玉髄</v>
      </c>
      <c r="L1530" s="296" t="str">
        <f>VLOOKUP(F1530,石と花メイン,4,FALSE)</f>
        <v>ベゴニア</v>
      </c>
      <c r="M1530" s="392">
        <f>IF(OR(MONTH(F1530)&lt;7,AND(MONTH(F1530)=7,DAY(F1530)&lt;=25)),
MOD(SUM((E1530-1901)*365,259),260),
MOD(SUM((E1530-1900)*365,259),260))</f>
        <v>229</v>
      </c>
      <c r="N1530" s="330">
        <f>IF(AND(MONTH(F1530)=7,DAY(F1530)&gt;25),1,
ROUNDDOWN((SUM(VLOOKUP(MONTH(F1530),D暦変換用数値,2,FALSE),DAY(F1530))/28)+1,0))</f>
        <v>5</v>
      </c>
      <c r="O1530" s="84">
        <f>IF(AND(MONTH(F1530)=7,DAY(F1530)&gt;25),DAY(F1530)-25,
MOD((SUM(VLOOKUP(MONTH(F1530),D暦変換用数値,2,FALSE),DAY(F1530))),28)+1)</f>
        <v>3</v>
      </c>
      <c r="P1530" s="405">
        <f>IF(OR(MONTH(F1530)&lt;7,AND(MONTH(F1530)=7,DAY(F1530)&lt;=25)),
MOD(SUM((E1530-1901)*365,(N1530-1)*28,O1530,258),260),
MOD(SUM((E1530-1900)*365,(N1530-1)*28,O1530,258),260))</f>
        <v>83</v>
      </c>
      <c r="Q1530" s="371" t="str">
        <f>VLOOKUP(MOD(P1530,4),色,2,FALSE)</f>
        <v>青い</v>
      </c>
      <c r="R1530" s="289" t="str">
        <f>VLOOKUP(MOD(P1530,13),銀河の音,2,FALSE)</f>
        <v>倍音の</v>
      </c>
      <c r="S1530" s="382" t="str">
        <f>VLOOKUP(MOD(P1530,20),太陽の紋章,2,FALSE)</f>
        <v>夜</v>
      </c>
      <c r="T1530" s="108" t="s">
        <v>3265</v>
      </c>
    </row>
    <row r="1531" spans="1:20" ht="13.5" customHeight="1">
      <c r="A1531" s="285" t="str">
        <f>VLOOKUP(MOD(E1531,10),十干,2,FALSE)</f>
        <v>庚</v>
      </c>
      <c r="B1531" s="283" t="str">
        <f>VLOOKUP(MOD(E1531,12),十二支,3,FALSE)</f>
        <v xml:space="preserve">05 土 </v>
      </c>
      <c r="C1531" s="287" t="str">
        <f>VLOOKUP(F1531,星座,3,TRUE)</f>
        <v xml:space="preserve">01 冥 </v>
      </c>
      <c r="D1531" s="530" t="s">
        <v>8724</v>
      </c>
      <c r="E1531" s="83" t="str">
        <f>IFERROR(YEAR(D1531),LEFT(D1531,4))</f>
        <v>1630</v>
      </c>
      <c r="F1531" s="83" t="str">
        <f>IF(ISTEXT(D1531),RIGHT(D1531,5),TEXT(D1531,"mm/dd"))</f>
        <v>11/15</v>
      </c>
      <c r="G1531" s="83">
        <f>SUM(MID(E1531,1,1),MID(E1531,2,1),MID(E1531,3,1),MID(E1531,4,1),MID(F1531,1,1),MID(F1531,2,1),MID(F1531,4,1),MID(F1531,5,1))</f>
        <v>18</v>
      </c>
      <c r="H1531" s="83">
        <f>IF(MOD(G1531,9)=0,9,MOD(G1531,9))</f>
        <v>9</v>
      </c>
      <c r="I1531" s="83" t="str">
        <f>IFERROR(MID("日月火水木金土",WEEKDAY(D1531),1),"")</f>
        <v/>
      </c>
      <c r="J1531" s="308" t="s">
        <v>8086</v>
      </c>
      <c r="K1531" s="330" t="str">
        <f>VLOOKUP(F1531,石と花メイン,3,FALSE)</f>
        <v>◆青玉</v>
      </c>
      <c r="L1531" s="296" t="str">
        <f>VLOOKUP(F1531,石と花メイン,4,FALSE)</f>
        <v>オレガノ【花薄荷】</v>
      </c>
      <c r="M1531" s="392">
        <f>IF(OR(MONTH(F1531)&lt;7,AND(MONTH(F1531)=7,DAY(F1531)&lt;=25)),
MOD(SUM((E1531-1901)*365,259),260),
MOD(SUM((E1531-1900)*365,259),260))</f>
        <v>249</v>
      </c>
      <c r="N1531" s="330">
        <f>IF(AND(MONTH(F1531)=7,DAY(F1531)&gt;25),1,
ROUNDDOWN((SUM(VLOOKUP(MONTH(F1531),D暦変換用数値,2,FALSE),DAY(F1531))/28)+1,0))</f>
        <v>5</v>
      </c>
      <c r="O1531" s="84">
        <f>IF(AND(MONTH(F1531)=7,DAY(F1531)&gt;25),DAY(F1531)-25,
MOD((SUM(VLOOKUP(MONTH(F1531),D暦変換用数値,2,FALSE),DAY(F1531))),28)+1)</f>
        <v>1</v>
      </c>
      <c r="P1531" s="405">
        <f>IF(OR(MONTH(F1531)&lt;7,AND(MONTH(F1531)=7,DAY(F1531)&lt;=25)),
MOD(SUM((E1531-1901)*365,(N1531-1)*28,O1531,258),260),
MOD(SUM((E1531-1900)*365,(N1531-1)*28,O1531,258),260))</f>
        <v>101</v>
      </c>
      <c r="Q1531" s="371" t="str">
        <f>VLOOKUP(MOD(P1531,4),色,2,FALSE)</f>
        <v>赤い</v>
      </c>
      <c r="R1531" s="289" t="str">
        <f>VLOOKUP(MOD(P1531,13),銀河の音,2,FALSE)</f>
        <v>惑星の</v>
      </c>
      <c r="S1531" s="382" t="str">
        <f>VLOOKUP(MOD(P1531,20),太陽の紋章,2,FALSE)</f>
        <v>竜</v>
      </c>
      <c r="T1531" s="95" t="s">
        <v>8083</v>
      </c>
    </row>
    <row r="1532" spans="1:20" ht="13.5" customHeight="1">
      <c r="A1532" s="50" t="str">
        <f>VLOOKUP(MOD(E1532,10),十干,2,FALSE)</f>
        <v>戊</v>
      </c>
      <c r="B1532" s="199" t="str">
        <f>VLOOKUP(MOD(E1532,12),十二支,3,FALSE)</f>
        <v xml:space="preserve">05 土 </v>
      </c>
      <c r="C1532" s="201" t="str">
        <f>VLOOKUP(F1532,星座,3,TRUE)</f>
        <v xml:space="preserve">01 冥 </v>
      </c>
      <c r="D1532" s="532" t="s">
        <v>8725</v>
      </c>
      <c r="E1532" s="45" t="str">
        <f>IFERROR(YEAR(D1532),LEFT(D1532,4))</f>
        <v>1738</v>
      </c>
      <c r="F1532" s="45" t="str">
        <f>IF(ISTEXT(D1532),RIGHT(D1532,5),TEXT(D1532,"mm/dd"))</f>
        <v>11/15</v>
      </c>
      <c r="G1532" s="45">
        <f>SUM(MID(E1532,1,1),MID(E1532,2,1),MID(E1532,3,1),MID(E1532,4,1),MID(F1532,1,1),MID(F1532,2,1),MID(F1532,4,1),MID(F1532,5,1))</f>
        <v>27</v>
      </c>
      <c r="H1532" s="45">
        <f>IF(MOD(G1532,9)=0,9,MOD(G1532,9))</f>
        <v>9</v>
      </c>
      <c r="I1532" s="45" t="str">
        <f>IFERROR(MID("日月火水木金土",WEEKDAY(D1532),1),"")</f>
        <v/>
      </c>
      <c r="J1532" s="305" t="s">
        <v>4136</v>
      </c>
      <c r="K1532" s="203" t="str">
        <f>VLOOKUP(F1532,石と花メイン,3,FALSE)</f>
        <v>◆青玉</v>
      </c>
      <c r="L1532" s="298" t="str">
        <f>VLOOKUP(F1532,石と花メイン,4,FALSE)</f>
        <v>オレガノ【花薄荷】</v>
      </c>
      <c r="M1532" s="394">
        <f>IF(OR(MONTH(F1532)&lt;7,AND(MONTH(F1532)=7,DAY(F1532)&lt;=25)),
MOD(SUM((E1532-1901)*365,259),260),
MOD(SUM((E1532-1900)*365,259),260))</f>
        <v>149</v>
      </c>
      <c r="N1532" s="391">
        <f>IF(AND(MONTH(F1532)=7,DAY(F1532)&gt;25),1,
ROUNDDOWN((SUM(VLOOKUP(MONTH(F1532),D暦変換用数値,2,FALSE),DAY(F1532))/28)+1,0))</f>
        <v>5</v>
      </c>
      <c r="O1532" s="46">
        <f>IF(AND(MONTH(F1532)=7,DAY(F1532)&gt;25),DAY(F1532)-25,
MOD((SUM(VLOOKUP(MONTH(F1532),D暦変換用数値,2,FALSE),DAY(F1532))),28)+1)</f>
        <v>1</v>
      </c>
      <c r="P1532" s="407">
        <f>IF(OR(MONTH(F1532)&lt;7,AND(MONTH(F1532)=7,DAY(F1532)&lt;=25)),
MOD(SUM((E1532-1901)*365,(N1532-1)*28,O1532,258),260),
MOD(SUM((E1532-1900)*365,(N1532-1)*28,O1532,258),260))</f>
        <v>1</v>
      </c>
      <c r="Q1532" s="372" t="str">
        <f>VLOOKUP(MOD(P1532,4),色,2,FALSE)</f>
        <v>赤い</v>
      </c>
      <c r="R1532" s="290" t="str">
        <f>VLOOKUP(MOD(P1532,13),銀河の音,2,FALSE)</f>
        <v>磁気の</v>
      </c>
      <c r="S1532" s="383" t="str">
        <f>VLOOKUP(MOD(P1532,20),太陽の紋章,2,FALSE)</f>
        <v>竜</v>
      </c>
      <c r="T1532" s="96" t="s">
        <v>3787</v>
      </c>
    </row>
    <row r="1533" spans="1:20" ht="13.5" customHeight="1">
      <c r="A1533" s="50" t="str">
        <f>VLOOKUP(MOD(E1533,10),十干,2,FALSE)</f>
        <v>戊</v>
      </c>
      <c r="B1533" s="199" t="str">
        <f>VLOOKUP(MOD(E1533,12),十二支,3,FALSE)</f>
        <v xml:space="preserve">05 土 </v>
      </c>
      <c r="C1533" s="201" t="str">
        <f>VLOOKUP(F1533,星座,3,TRUE)</f>
        <v xml:space="preserve">01 冥 </v>
      </c>
      <c r="D1533" s="531" t="s">
        <v>3230</v>
      </c>
      <c r="E1533" s="1" t="str">
        <f>IFERROR(YEAR(D1533),LEFT(D1533,4))</f>
        <v>1858</v>
      </c>
      <c r="F1533" s="1" t="str">
        <f>IF(ISTEXT(D1533),RIGHT(D1533,5),TEXT(D1533,"mm/dd"))</f>
        <v>10/27</v>
      </c>
      <c r="G1533" s="1">
        <f>SUM(MID(E1533,1,1),MID(E1533,2,1),MID(E1533,3,1),MID(E1533,4,1),MID(F1533,1,1),MID(F1533,2,1),MID(F1533,4,1),MID(F1533,5,1))</f>
        <v>32</v>
      </c>
      <c r="H1533" s="45">
        <f>IF(MOD(G1533,9)=0,9,MOD(G1533,9))</f>
        <v>5</v>
      </c>
      <c r="I1533" s="45" t="str">
        <f>IFERROR(MID("日月火水木金土",WEEKDAY(D1533),1),"")</f>
        <v/>
      </c>
      <c r="J1533" s="304" t="s">
        <v>1746</v>
      </c>
      <c r="K1533" s="202" t="str">
        <f>VLOOKUP(F1533,石と花メイン,3,FALSE)</f>
        <v>◆黄玉</v>
      </c>
      <c r="L1533" s="297" t="str">
        <f>VLOOKUP(F1533,石と花メイン,4,FALSE)</f>
        <v>野茨【野薔薇】</v>
      </c>
      <c r="M1533" s="393">
        <f>IF(OR(MONTH(F1533)&lt;7,AND(MONTH(F1533)=7,DAY(F1533)&lt;=25)),
MOD(SUM((E1533-1901)*365,259),260),
MOD(SUM((E1533-1900)*365,259),260))</f>
        <v>9</v>
      </c>
      <c r="N1533" s="390">
        <f>IF(AND(MONTH(F1533)=7,DAY(F1533)&gt;25),1,
ROUNDDOWN((SUM(VLOOKUP(MONTH(F1533),D暦変換用数値,2,FALSE),DAY(F1533))/28)+1,0))</f>
        <v>4</v>
      </c>
      <c r="O1533" s="205">
        <f>IF(AND(MONTH(F1533)=7,DAY(F1533)&gt;25),DAY(F1533)-25,
MOD((SUM(VLOOKUP(MONTH(F1533),D暦変換用数値,2,FALSE),DAY(F1533))),28)+1)</f>
        <v>10</v>
      </c>
      <c r="P1533" s="406">
        <f>IF(OR(MONTH(F1533)&lt;7,AND(MONTH(F1533)=7,DAY(F1533)&lt;=25)),
MOD(SUM((E1533-1901)*365,(N1533-1)*28,O1533,258),260),
MOD(SUM((E1533-1900)*365,(N1533-1)*28,O1533,258),260))</f>
        <v>102</v>
      </c>
      <c r="Q1533" s="375" t="str">
        <f>VLOOKUP(MOD(P1533,4),色,2,FALSE)</f>
        <v>白い</v>
      </c>
      <c r="R1533" s="293" t="str">
        <f>VLOOKUP(MOD(P1533,13),銀河の音,2,FALSE)</f>
        <v>スペクトルの</v>
      </c>
      <c r="S1533" s="386" t="str">
        <f>VLOOKUP(MOD(P1533,20),太陽の紋章,2,FALSE)</f>
        <v>風</v>
      </c>
      <c r="T1533" s="99" t="s">
        <v>3231</v>
      </c>
    </row>
    <row r="1534" spans="1:20" ht="13.5" customHeight="1">
      <c r="A1534" s="50" t="str">
        <f>VLOOKUP(MOD(E1534,10),十干,2,FALSE)</f>
        <v>丙</v>
      </c>
      <c r="B1534" s="199" t="str">
        <f>VLOOKUP(MOD(E1534,12),十二支,3,FALSE)</f>
        <v xml:space="preserve">05 土 </v>
      </c>
      <c r="C1534" s="201" t="str">
        <f>VLOOKUP(F1534,星座,3,TRUE)</f>
        <v xml:space="preserve">02 零 </v>
      </c>
      <c r="D1534" s="531">
        <v>2431</v>
      </c>
      <c r="E1534" s="1">
        <f>IFERROR(YEAR(D1534),LEFT(D1534,4))</f>
        <v>1906</v>
      </c>
      <c r="F1534" s="1" t="str">
        <f>IF(ISTEXT(D1534),RIGHT(D1534,5),TEXT(D1534,"mm/dd"))</f>
        <v>08/27</v>
      </c>
      <c r="G1534" s="1">
        <f>SUM(MID(E1534,1,1),MID(E1534,2,1),MID(E1534,3,1),MID(E1534,4,1),MID(F1534,1,1),MID(F1534,2,1),MID(F1534,4,1),MID(F1534,5,1))</f>
        <v>33</v>
      </c>
      <c r="H1534" s="45">
        <f>IF(MOD(G1534,9)=0,9,MOD(G1534,9))</f>
        <v>6</v>
      </c>
      <c r="I1534" s="45" t="str">
        <f>IFERROR(MID("日月火水木金土",WEEKDAY(D1534),1),"")</f>
        <v>月</v>
      </c>
      <c r="J1534" s="304" t="s">
        <v>2484</v>
      </c>
      <c r="K1534" s="202" t="str">
        <f>VLOOKUP(F1534,石と花メイン,3,FALSE)</f>
        <v>■紫水晶</v>
      </c>
      <c r="L1534" s="297" t="str">
        <f>VLOOKUP(F1534,石と花メイン,4,FALSE)</f>
        <v>芙蓉</v>
      </c>
      <c r="M1534" s="393">
        <f>IF(OR(MONTH(F1534)&lt;7,AND(MONTH(F1534)=7,DAY(F1534)&lt;=25)),
MOD(SUM((E1534-1901)*365,259),260),
MOD(SUM((E1534-1900)*365,259),260))</f>
        <v>109</v>
      </c>
      <c r="N1534" s="390">
        <f>IF(AND(MONTH(F1534)=7,DAY(F1534)&gt;25),1,
ROUNDDOWN((SUM(VLOOKUP(MONTH(F1534),D暦変換用数値,2,FALSE),DAY(F1534))/28)+1,0))</f>
        <v>2</v>
      </c>
      <c r="O1534" s="205">
        <f>IF(AND(MONTH(F1534)=7,DAY(F1534)&gt;25),DAY(F1534)-25,
MOD((SUM(VLOOKUP(MONTH(F1534),D暦変換用数値,2,FALSE),DAY(F1534))),28)+1)</f>
        <v>5</v>
      </c>
      <c r="P1534" s="406">
        <f>IF(OR(MONTH(F1534)&lt;7,AND(MONTH(F1534)=7,DAY(F1534)&lt;=25)),
MOD(SUM((E1534-1901)*365,(N1534-1)*28,O1534,258),260),
MOD(SUM((E1534-1900)*365,(N1534-1)*28,O1534,258),260))</f>
        <v>141</v>
      </c>
      <c r="Q1534" s="372" t="str">
        <f>VLOOKUP(MOD(P1534,4),色,2,FALSE)</f>
        <v>赤い</v>
      </c>
      <c r="R1534" s="290" t="str">
        <f>VLOOKUP(MOD(P1534,13),銀河の音,2,FALSE)</f>
        <v>スペクトルの</v>
      </c>
      <c r="S1534" s="383" t="str">
        <f>VLOOKUP(MOD(P1534,20),太陽の紋章,2,FALSE)</f>
        <v>竜</v>
      </c>
      <c r="T1534" s="93" t="s">
        <v>5729</v>
      </c>
    </row>
    <row r="1535" spans="1:20" ht="13.5" customHeight="1">
      <c r="A1535" s="50" t="str">
        <f>VLOOKUP(MOD(E1535,10),十干,2,FALSE)</f>
        <v>丙</v>
      </c>
      <c r="B1535" s="199" t="str">
        <f>VLOOKUP(MOD(E1535,12),十二支,3,FALSE)</f>
        <v xml:space="preserve">05 土 </v>
      </c>
      <c r="C1535" s="201" t="str">
        <f>VLOOKUP(F1535,星座,3,TRUE)</f>
        <v xml:space="preserve">02 零 </v>
      </c>
      <c r="D1535" s="531">
        <v>2457</v>
      </c>
      <c r="E1535" s="1">
        <f>IFERROR(YEAR(D1535),LEFT(D1535,4))</f>
        <v>1906</v>
      </c>
      <c r="F1535" s="1" t="str">
        <f>IF(ISTEXT(D1535),RIGHT(D1535,5),TEXT(D1535,"mm/dd"))</f>
        <v>09/22</v>
      </c>
      <c r="G1535" s="1">
        <f>SUM(MID(E1535,1,1),MID(E1535,2,1),MID(E1535,3,1),MID(E1535,4,1),MID(F1535,1,1),MID(F1535,2,1),MID(F1535,4,1),MID(F1535,5,1))</f>
        <v>29</v>
      </c>
      <c r="H1535" s="45">
        <f>IF(MOD(G1535,9)=0,9,MOD(G1535,9))</f>
        <v>2</v>
      </c>
      <c r="I1535" s="45" t="str">
        <f>IFERROR(MID("日月火水木金土",WEEKDAY(D1535),1),"")</f>
        <v>土</v>
      </c>
      <c r="J1535" s="304" t="s">
        <v>988</v>
      </c>
      <c r="K1535" s="202" t="str">
        <f>VLOOKUP(F1535,石と花メイン,3,FALSE)</f>
        <v>◇金剛石</v>
      </c>
      <c r="L1535" s="297" t="str">
        <f>VLOOKUP(F1535,石と花メイン,4,FALSE)</f>
        <v>千日紅【千日草】</v>
      </c>
      <c r="M1535" s="393">
        <f>IF(OR(MONTH(F1535)&lt;7,AND(MONTH(F1535)=7,DAY(F1535)&lt;=25)),
MOD(SUM((E1535-1901)*365,259),260),
MOD(SUM((E1535-1900)*365,259),260))</f>
        <v>109</v>
      </c>
      <c r="N1535" s="390">
        <f>IF(AND(MONTH(F1535)=7,DAY(F1535)&gt;25),1,
ROUNDDOWN((SUM(VLOOKUP(MONTH(F1535),D暦変換用数値,2,FALSE),DAY(F1535))/28)+1,0))</f>
        <v>3</v>
      </c>
      <c r="O1535" s="205">
        <f>IF(AND(MONTH(F1535)=7,DAY(F1535)&gt;25),DAY(F1535)-25,
MOD((SUM(VLOOKUP(MONTH(F1535),D暦変換用数値,2,FALSE),DAY(F1535))),28)+1)</f>
        <v>3</v>
      </c>
      <c r="P1535" s="406">
        <f>IF(OR(MONTH(F1535)&lt;7,AND(MONTH(F1535)=7,DAY(F1535)&lt;=25)),
MOD(SUM((E1535-1901)*365,(N1535-1)*28,O1535,258),260),
MOD(SUM((E1535-1900)*365,(N1535-1)*28,O1535,258),260))</f>
        <v>167</v>
      </c>
      <c r="Q1535" s="374" t="str">
        <f>VLOOKUP(MOD(P1535,4),色,2,FALSE)</f>
        <v>青い</v>
      </c>
      <c r="R1535" s="292" t="str">
        <f>VLOOKUP(MOD(P1535,13),銀河の音,2,FALSE)</f>
        <v>スペクトルの</v>
      </c>
      <c r="S1535" s="385" t="str">
        <f>VLOOKUP(MOD(P1535,20),太陽の紋章,2,FALSE)</f>
        <v>手</v>
      </c>
      <c r="T1535" s="93" t="s">
        <v>5730</v>
      </c>
    </row>
    <row r="1536" spans="1:20" ht="13.5" customHeight="1">
      <c r="A1536" s="49" t="str">
        <f>VLOOKUP(MOD(E1536,10),十干,2,FALSE)</f>
        <v>戊</v>
      </c>
      <c r="B1536" s="199" t="str">
        <f>VLOOKUP(MOD(E1536,12),十二支,3,FALSE)</f>
        <v xml:space="preserve">05 土 </v>
      </c>
      <c r="C1536" s="201" t="str">
        <f>VLOOKUP(F1536,星座,3,TRUE)</f>
        <v xml:space="preserve">02 零 </v>
      </c>
      <c r="D1536" s="535">
        <v>6810</v>
      </c>
      <c r="E1536" s="45">
        <f>IFERROR(YEAR(D1536),LEFT(D1536,4))</f>
        <v>1918</v>
      </c>
      <c r="F1536" s="45" t="str">
        <f>IF(ISTEXT(D1536),RIGHT(D1536,5),TEXT(D1536,"mm/dd"))</f>
        <v>08/23</v>
      </c>
      <c r="G1536" s="45">
        <f>SUM(MID(E1536,1,1),MID(E1536,2,1),MID(E1536,3,1),MID(E1536,4,1),MID(F1536,1,1),MID(F1536,2,1),MID(F1536,4,1),MID(F1536,5,1))</f>
        <v>32</v>
      </c>
      <c r="H1536" s="45">
        <f>IF(MOD(G1536,9)=0,9,MOD(G1536,9))</f>
        <v>5</v>
      </c>
      <c r="I1536" s="45" t="str">
        <f>IFERROR(MID("日月火水木金土",WEEKDAY(D1536),1),"")</f>
        <v>金</v>
      </c>
      <c r="J1536" s="305" t="s">
        <v>3796</v>
      </c>
      <c r="K1536" s="203" t="str">
        <f>VLOOKUP(F1536,石と花メイン,3,FALSE)</f>
        <v>●月長石</v>
      </c>
      <c r="L1536" s="298" t="str">
        <f>VLOOKUP(F1536,石と花メイン,4,FALSE)</f>
        <v>月下美人【月来香】</v>
      </c>
      <c r="M1536" s="394">
        <f>IF(OR(MONTH(F1536)&lt;7,AND(MONTH(F1536)=7,DAY(F1536)&lt;=25)),
MOD(SUM((E1536-1901)*365,259),260),
MOD(SUM((E1536-1900)*365,259),260))</f>
        <v>69</v>
      </c>
      <c r="N1536" s="391">
        <f>IF(AND(MONTH(F1536)=7,DAY(F1536)&gt;25),1,
ROUNDDOWN((SUM(VLOOKUP(MONTH(F1536),D暦変換用数値,2,FALSE),DAY(F1536))/28)+1,0))</f>
        <v>2</v>
      </c>
      <c r="O1536" s="46">
        <f>IF(AND(MONTH(F1536)=7,DAY(F1536)&gt;25),DAY(F1536)-25,
MOD((SUM(VLOOKUP(MONTH(F1536),D暦変換用数値,2,FALSE),DAY(F1536))),28)+1)</f>
        <v>1</v>
      </c>
      <c r="P1536" s="407">
        <f>IF(OR(MONTH(F1536)&lt;7,AND(MONTH(F1536)=7,DAY(F1536)&lt;=25)),
MOD(SUM((E1536-1901)*365,(N1536-1)*28,O1536,258),260),
MOD(SUM((E1536-1900)*365,(N1536-1)*28,O1536,258),260))</f>
        <v>97</v>
      </c>
      <c r="Q1536" s="372" t="str">
        <f>VLOOKUP(MOD(P1536,4),色,2,FALSE)</f>
        <v>赤い</v>
      </c>
      <c r="R1536" s="290" t="str">
        <f>VLOOKUP(MOD(P1536,13),銀河の音,2,FALSE)</f>
        <v>律動の</v>
      </c>
      <c r="S1536" s="383" t="str">
        <f>VLOOKUP(MOD(P1536,20),太陽の紋章,2,FALSE)</f>
        <v>地球</v>
      </c>
      <c r="T1536" s="96" t="s">
        <v>3797</v>
      </c>
    </row>
    <row r="1537" spans="1:20" ht="13.5" customHeight="1">
      <c r="A1537" s="49" t="str">
        <f>VLOOKUP(MOD(E1537,10),十干,2,FALSE)</f>
        <v>戊</v>
      </c>
      <c r="B1537" s="199" t="str">
        <f>VLOOKUP(MOD(E1537,12),十二支,3,FALSE)</f>
        <v xml:space="preserve">05 土 </v>
      </c>
      <c r="C1537" s="201" t="str">
        <f>VLOOKUP(F1537,星座,3,TRUE)</f>
        <v xml:space="preserve">02 零 </v>
      </c>
      <c r="D1537" s="535">
        <v>6812</v>
      </c>
      <c r="E1537" s="45">
        <f>IFERROR(YEAR(D1537),LEFT(D1537,4))</f>
        <v>1918</v>
      </c>
      <c r="F1537" s="45" t="str">
        <f>IF(ISTEXT(D1537),RIGHT(D1537,5),TEXT(D1537,"mm/dd"))</f>
        <v>08/25</v>
      </c>
      <c r="G1537" s="45">
        <f>SUM(MID(E1537,1,1),MID(E1537,2,1),MID(E1537,3,1),MID(E1537,4,1),MID(F1537,1,1),MID(F1537,2,1),MID(F1537,4,1),MID(F1537,5,1))</f>
        <v>34</v>
      </c>
      <c r="H1537" s="45">
        <f>IF(MOD(G1537,9)=0,9,MOD(G1537,9))</f>
        <v>7</v>
      </c>
      <c r="I1537" s="45" t="str">
        <f>IFERROR(MID("日月火水木金土",WEEKDAY(D1537),1),"")</f>
        <v>日</v>
      </c>
      <c r="J1537" s="305" t="s">
        <v>3798</v>
      </c>
      <c r="K1537" s="203" t="str">
        <f>VLOOKUP(F1537,石と花メイン,3,FALSE)</f>
        <v>◆猫目石</v>
      </c>
      <c r="L1537" s="298" t="str">
        <f>VLOOKUP(F1537,石と花メイン,4,FALSE)</f>
        <v>檜扇【烏羽玉】</v>
      </c>
      <c r="M1537" s="394">
        <f>IF(OR(MONTH(F1537)&lt;7,AND(MONTH(F1537)=7,DAY(F1537)&lt;=25)),
MOD(SUM((E1537-1901)*365,259),260),
MOD(SUM((E1537-1900)*365,259),260))</f>
        <v>69</v>
      </c>
      <c r="N1537" s="391">
        <f>IF(AND(MONTH(F1537)=7,DAY(F1537)&gt;25),1,
ROUNDDOWN((SUM(VLOOKUP(MONTH(F1537),D暦変換用数値,2,FALSE),DAY(F1537))/28)+1,0))</f>
        <v>2</v>
      </c>
      <c r="O1537" s="46">
        <f>IF(AND(MONTH(F1537)=7,DAY(F1537)&gt;25),DAY(F1537)-25,
MOD((SUM(VLOOKUP(MONTH(F1537),D暦変換用数値,2,FALSE),DAY(F1537))),28)+1)</f>
        <v>3</v>
      </c>
      <c r="P1537" s="407">
        <f>IF(OR(MONTH(F1537)&lt;7,AND(MONTH(F1537)=7,DAY(F1537)&lt;=25)),
MOD(SUM((E1537-1901)*365,(N1537-1)*28,O1537,258),260),
MOD(SUM((E1537-1900)*365,(N1537-1)*28,O1537,258),260))</f>
        <v>99</v>
      </c>
      <c r="Q1537" s="374" t="str">
        <f>VLOOKUP(MOD(P1537,4),色,2,FALSE)</f>
        <v>青い</v>
      </c>
      <c r="R1537" s="292" t="str">
        <f>VLOOKUP(MOD(P1537,13),銀河の音,2,FALSE)</f>
        <v>銀河の</v>
      </c>
      <c r="S1537" s="385" t="str">
        <f>VLOOKUP(MOD(P1537,20),太陽の紋章,2,FALSE)</f>
        <v>嵐</v>
      </c>
      <c r="T1537" s="96" t="s">
        <v>3799</v>
      </c>
    </row>
    <row r="1538" spans="1:20" ht="13.5" customHeight="1">
      <c r="A1538" s="50" t="str">
        <f>VLOOKUP(MOD(E1538,10),十干,2,FALSE)</f>
        <v>庚</v>
      </c>
      <c r="B1538" s="199" t="str">
        <f>VLOOKUP(MOD(E1538,12),十二支,3,FALSE)</f>
        <v xml:space="preserve">05 土 </v>
      </c>
      <c r="C1538" s="201" t="str">
        <f>VLOOKUP(F1538,星座,3,TRUE)</f>
        <v xml:space="preserve">02 零 </v>
      </c>
      <c r="D1538" s="531">
        <v>11204</v>
      </c>
      <c r="E1538" s="1">
        <f>IFERROR(YEAR(D1538),LEFT(D1538,4))</f>
        <v>1930</v>
      </c>
      <c r="F1538" s="1" t="str">
        <f>IF(ISTEXT(D1538),RIGHT(D1538,5),TEXT(D1538,"mm/dd"))</f>
        <v>09/03</v>
      </c>
      <c r="G1538" s="1">
        <f>SUM(MID(E1538,1,1),MID(E1538,2,1),MID(E1538,3,1),MID(E1538,4,1),MID(F1538,1,1),MID(F1538,2,1),MID(F1538,4,1),MID(F1538,5,1))</f>
        <v>25</v>
      </c>
      <c r="H1538" s="45">
        <f>IF(MOD(G1538,9)=0,9,MOD(G1538,9))</f>
        <v>7</v>
      </c>
      <c r="I1538" s="45" t="str">
        <f>IFERROR(MID("日月火水木金土",WEEKDAY(D1538),1),"")</f>
        <v>水</v>
      </c>
      <c r="J1538" s="304" t="s">
        <v>989</v>
      </c>
      <c r="K1538" s="202" t="str">
        <f>VLOOKUP(F1538,石と花メイン,3,FALSE)</f>
        <v>◆翠玉</v>
      </c>
      <c r="L1538" s="297" t="str">
        <f>VLOOKUP(F1538,石と花メイン,4,FALSE)</f>
        <v>瓢箪</v>
      </c>
      <c r="M1538" s="393">
        <f>IF(OR(MONTH(F1538)&lt;7,AND(MONTH(F1538)=7,DAY(F1538)&lt;=25)),
MOD(SUM((E1538-1901)*365,259),260),
MOD(SUM((E1538-1900)*365,259),260))</f>
        <v>29</v>
      </c>
      <c r="N1538" s="390">
        <f>IF(AND(MONTH(F1538)=7,DAY(F1538)&gt;25),1,
ROUNDDOWN((SUM(VLOOKUP(MONTH(F1538),D暦変換用数値,2,FALSE),DAY(F1538))/28)+1,0))</f>
        <v>2</v>
      </c>
      <c r="O1538" s="205">
        <f>IF(AND(MONTH(F1538)=7,DAY(F1538)&gt;25),DAY(F1538)-25,
MOD((SUM(VLOOKUP(MONTH(F1538),D暦変換用数値,2,FALSE),DAY(F1538))),28)+1)</f>
        <v>12</v>
      </c>
      <c r="P1538" s="406">
        <f>IF(OR(MONTH(F1538)&lt;7,AND(MONTH(F1538)=7,DAY(F1538)&lt;=25)),
MOD(SUM((E1538-1901)*365,(N1538-1)*28,O1538,258),260),
MOD(SUM((E1538-1900)*365,(N1538-1)*28,O1538,258),260))</f>
        <v>68</v>
      </c>
      <c r="Q1538" s="373" t="str">
        <f>VLOOKUP(MOD(P1538,4),色,2,FALSE)</f>
        <v>黄色い</v>
      </c>
      <c r="R1538" s="291" t="str">
        <f>VLOOKUP(MOD(P1538,13),銀河の音,2,FALSE)</f>
        <v>電気の</v>
      </c>
      <c r="S1538" s="384" t="str">
        <f>VLOOKUP(MOD(P1538,20),太陽の紋章,2,FALSE)</f>
        <v>星</v>
      </c>
      <c r="T1538" s="97" t="s">
        <v>6640</v>
      </c>
    </row>
    <row r="1539" spans="1:20" ht="13.5" customHeight="1">
      <c r="A1539" s="282" t="str">
        <f>VLOOKUP(MOD(E1539,10),十干,2,FALSE)</f>
        <v>庚</v>
      </c>
      <c r="B1539" s="283" t="str">
        <f>VLOOKUP(MOD(E1539,12),十二支,3,FALSE)</f>
        <v xml:space="preserve">05 土 </v>
      </c>
      <c r="C1539" s="287" t="str">
        <f>VLOOKUP(F1539,星座,3,TRUE)</f>
        <v xml:space="preserve">02 零 </v>
      </c>
      <c r="D1539" s="533">
        <v>11206</v>
      </c>
      <c r="E1539" s="83">
        <f>IFERROR(YEAR(D1539),LEFT(D1539,4))</f>
        <v>1930</v>
      </c>
      <c r="F1539" s="83" t="str">
        <f>IF(ISTEXT(D1539),RIGHT(D1539,5),TEXT(D1539,"mm/dd"))</f>
        <v>09/05</v>
      </c>
      <c r="G1539" s="83">
        <f>SUM(MID(E1539,1,1),MID(E1539,2,1),MID(E1539,3,1),MID(E1539,4,1),MID(F1539,1,1),MID(F1539,2,1),MID(F1539,4,1),MID(F1539,5,1))</f>
        <v>27</v>
      </c>
      <c r="H1539" s="83">
        <f>IF(MOD(G1539,9)=0,9,MOD(G1539,9))</f>
        <v>9</v>
      </c>
      <c r="I1539" s="83" t="str">
        <f>IFERROR(MID("日月火水木金土",WEEKDAY(D1539),1),"")</f>
        <v>金</v>
      </c>
      <c r="J1539" s="303" t="s">
        <v>2446</v>
      </c>
      <c r="K1539" s="87" t="str">
        <f>VLOOKUP(F1539,石と花メイン,3,FALSE)</f>
        <v>◇金剛石</v>
      </c>
      <c r="L1539" s="296" t="str">
        <f>VLOOKUP(F1539,石と花メイン,4,FALSE)</f>
        <v>鶏頭【韓藍】</v>
      </c>
      <c r="M1539" s="392">
        <f>IF(OR(MONTH(F1539)&lt;7,AND(MONTH(F1539)=7,DAY(F1539)&lt;=25)),
MOD(SUM((E1539-1901)*365,259),260),
MOD(SUM((E1539-1900)*365,259),260))</f>
        <v>29</v>
      </c>
      <c r="N1539" s="330">
        <f>IF(AND(MONTH(F1539)=7,DAY(F1539)&gt;25),1,
ROUNDDOWN((SUM(VLOOKUP(MONTH(F1539),D暦変換用数値,2,FALSE),DAY(F1539))/28)+1,0))</f>
        <v>2</v>
      </c>
      <c r="O1539" s="84">
        <f>IF(AND(MONTH(F1539)=7,DAY(F1539)&gt;25),DAY(F1539)-25,
MOD((SUM(VLOOKUP(MONTH(F1539),D暦変換用数値,2,FALSE),DAY(F1539))),28)+1)</f>
        <v>14</v>
      </c>
      <c r="P1539" s="405">
        <f>IF(OR(MONTH(F1539)&lt;7,AND(MONTH(F1539)=7,DAY(F1539)&lt;=25)),
MOD(SUM((E1539-1901)*365,(N1539-1)*28,O1539,258),260),
MOD(SUM((E1539-1900)*365,(N1539-1)*28,O1539,258),260))</f>
        <v>70</v>
      </c>
      <c r="Q1539" s="371" t="str">
        <f>VLOOKUP(MOD(P1539,4),色,2,FALSE)</f>
        <v>白い</v>
      </c>
      <c r="R1539" s="289" t="str">
        <f>VLOOKUP(MOD(P1539,13),銀河の音,2,FALSE)</f>
        <v>倍音の</v>
      </c>
      <c r="S1539" s="382" t="str">
        <f>VLOOKUP(MOD(P1539,20),太陽の紋章,2,FALSE)</f>
        <v>犬</v>
      </c>
      <c r="T1539" s="92" t="s">
        <v>5001</v>
      </c>
    </row>
    <row r="1540" spans="1:20" ht="13.5" customHeight="1">
      <c r="A1540" s="50" t="str">
        <f>VLOOKUP(MOD(E1540,10),十干,2,FALSE)</f>
        <v>庚</v>
      </c>
      <c r="B1540" s="199" t="str">
        <f>VLOOKUP(MOD(E1540,12),十二支,3,FALSE)</f>
        <v xml:space="preserve">05 土 </v>
      </c>
      <c r="C1540" s="201" t="str">
        <f>VLOOKUP(F1540,星座,3,TRUE)</f>
        <v xml:space="preserve">02 零 </v>
      </c>
      <c r="D1540" s="531">
        <v>11207</v>
      </c>
      <c r="E1540" s="1">
        <f>IFERROR(YEAR(D1540),LEFT(D1540,4))</f>
        <v>1930</v>
      </c>
      <c r="F1540" s="1" t="str">
        <f>IF(ISTEXT(D1540),RIGHT(D1540,5),TEXT(D1540,"mm/dd"))</f>
        <v>09/06</v>
      </c>
      <c r="G1540" s="1">
        <f>SUM(MID(E1540,1,1),MID(E1540,2,1),MID(E1540,3,1),MID(E1540,4,1),MID(F1540,1,1),MID(F1540,2,1),MID(F1540,4,1),MID(F1540,5,1))</f>
        <v>28</v>
      </c>
      <c r="H1540" s="45">
        <f>IF(MOD(G1540,9)=0,9,MOD(G1540,9))</f>
        <v>1</v>
      </c>
      <c r="I1540" s="45" t="str">
        <f>IFERROR(MID("日月火水木金土",WEEKDAY(D1540),1),"")</f>
        <v>土</v>
      </c>
      <c r="J1540" s="304" t="s">
        <v>990</v>
      </c>
      <c r="K1540" s="202" t="str">
        <f>VLOOKUP(F1540,石と花メイン,3,FALSE)</f>
        <v>□水晶</v>
      </c>
      <c r="L1540" s="297" t="str">
        <f>VLOOKUP(F1540,石と花メイン,4,FALSE)</f>
        <v>金蓮花【ナスタチウム】</v>
      </c>
      <c r="M1540" s="393">
        <f>IF(OR(MONTH(F1540)&lt;7,AND(MONTH(F1540)=7,DAY(F1540)&lt;=25)),
MOD(SUM((E1540-1901)*365,259),260),
MOD(SUM((E1540-1900)*365,259),260))</f>
        <v>29</v>
      </c>
      <c r="N1540" s="390">
        <f>IF(AND(MONTH(F1540)=7,DAY(F1540)&gt;25),1,
ROUNDDOWN((SUM(VLOOKUP(MONTH(F1540),D暦変換用数値,2,FALSE),DAY(F1540))/28)+1,0))</f>
        <v>2</v>
      </c>
      <c r="O1540" s="205">
        <f>IF(AND(MONTH(F1540)=7,DAY(F1540)&gt;25),DAY(F1540)-25,
MOD((SUM(VLOOKUP(MONTH(F1540),D暦変換用数値,2,FALSE),DAY(F1540))),28)+1)</f>
        <v>15</v>
      </c>
      <c r="P1540" s="406">
        <f>IF(OR(MONTH(F1540)&lt;7,AND(MONTH(F1540)=7,DAY(F1540)&lt;=25)),
MOD(SUM((E1540-1901)*365,(N1540-1)*28,O1540,258),260),
MOD(SUM((E1540-1900)*365,(N1540-1)*28,O1540,258),260))</f>
        <v>71</v>
      </c>
      <c r="Q1540" s="374" t="str">
        <f>VLOOKUP(MOD(P1540,4),色,2,FALSE)</f>
        <v>青い</v>
      </c>
      <c r="R1540" s="292" t="str">
        <f>VLOOKUP(MOD(P1540,13),銀河の音,2,FALSE)</f>
        <v>律動の</v>
      </c>
      <c r="S1540" s="385" t="str">
        <f>VLOOKUP(MOD(P1540,20),太陽の紋章,2,FALSE)</f>
        <v>猿</v>
      </c>
      <c r="T1540" s="97" t="s">
        <v>3299</v>
      </c>
    </row>
    <row r="1541" spans="1:20" ht="13.5" customHeight="1">
      <c r="A1541" s="50" t="str">
        <f>VLOOKUP(MOD(E1541,10),十干,2,FALSE)</f>
        <v>庚</v>
      </c>
      <c r="B1541" s="199" t="str">
        <f>VLOOKUP(MOD(E1541,12),十二支,3,FALSE)</f>
        <v xml:space="preserve">05 土 </v>
      </c>
      <c r="C1541" s="201" t="str">
        <f>VLOOKUP(F1541,星座,3,TRUE)</f>
        <v xml:space="preserve">02 零 </v>
      </c>
      <c r="D1541" s="535">
        <v>11214</v>
      </c>
      <c r="E1541" s="45">
        <f>IFERROR(YEAR(D1541),LEFT(D1541,4))</f>
        <v>1930</v>
      </c>
      <c r="F1541" s="45" t="str">
        <f>IF(ISTEXT(D1541),RIGHT(D1541,5),TEXT(D1541,"mm/dd"))</f>
        <v>09/13</v>
      </c>
      <c r="G1541" s="45">
        <f>SUM(MID(E1541,1,1),MID(E1541,2,1),MID(E1541,3,1),MID(E1541,4,1),MID(F1541,1,1),MID(F1541,2,1),MID(F1541,4,1),MID(F1541,5,1))</f>
        <v>26</v>
      </c>
      <c r="H1541" s="45">
        <f>IF(MOD(G1541,9)=0,9,MOD(G1541,9))</f>
        <v>8</v>
      </c>
      <c r="I1541" s="45" t="str">
        <f>IFERROR(MID("日月火水木金土",WEEKDAY(D1541),1),"")</f>
        <v>土</v>
      </c>
      <c r="J1541" s="305" t="s">
        <v>3327</v>
      </c>
      <c r="K1541" s="203" t="str">
        <f>VLOOKUP(F1541,石と花メイン,3,FALSE)</f>
        <v>●翡翠</v>
      </c>
      <c r="L1541" s="298" t="str">
        <f>VLOOKUP(F1541,石と花メイン,4,FALSE)</f>
        <v>葛【裏見草】</v>
      </c>
      <c r="M1541" s="394">
        <f>IF(OR(MONTH(F1541)&lt;7,AND(MONTH(F1541)=7,DAY(F1541)&lt;=25)),
MOD(SUM((E1541-1901)*365,259),260),
MOD(SUM((E1541-1900)*365,259),260))</f>
        <v>29</v>
      </c>
      <c r="N1541" s="391">
        <f>IF(AND(MONTH(F1541)=7,DAY(F1541)&gt;25),1,
ROUNDDOWN((SUM(VLOOKUP(MONTH(F1541),D暦変換用数値,2,FALSE),DAY(F1541))/28)+1,0))</f>
        <v>2</v>
      </c>
      <c r="O1541" s="46">
        <f>IF(AND(MONTH(F1541)=7,DAY(F1541)&gt;25),DAY(F1541)-25,
MOD((SUM(VLOOKUP(MONTH(F1541),D暦変換用数値,2,FALSE),DAY(F1541))),28)+1)</f>
        <v>22</v>
      </c>
      <c r="P1541" s="407">
        <f>IF(OR(MONTH(F1541)&lt;7,AND(MONTH(F1541)=7,DAY(F1541)&lt;=25)),
MOD(SUM((E1541-1901)*365,(N1541-1)*28,O1541,258),260),
MOD(SUM((E1541-1900)*365,(N1541-1)*28,O1541,258),260))</f>
        <v>78</v>
      </c>
      <c r="Q1541" s="375" t="str">
        <f>VLOOKUP(MOD(P1541,4),色,2,FALSE)</f>
        <v>白い</v>
      </c>
      <c r="R1541" s="293" t="str">
        <f>VLOOKUP(MOD(P1541,13),銀河の音,2,FALSE)</f>
        <v>宇宙の</v>
      </c>
      <c r="S1541" s="386" t="str">
        <f>VLOOKUP(MOD(P1541,20),太陽の紋章,2,FALSE)</f>
        <v>鏡</v>
      </c>
      <c r="T1541" s="96" t="s">
        <v>3328</v>
      </c>
    </row>
    <row r="1542" spans="1:20" ht="13.5" customHeight="1">
      <c r="A1542" s="334" t="str">
        <f>VLOOKUP(MOD(E1542,10),十干,2,FALSE)</f>
        <v>壬</v>
      </c>
      <c r="B1542" s="331" t="str">
        <f>VLOOKUP(MOD(E1542,12),十二支,3,FALSE)</f>
        <v xml:space="preserve">05 土 </v>
      </c>
      <c r="C1542" s="336" t="str">
        <f>VLOOKUP(F1542,星座,3,TRUE)</f>
        <v xml:space="preserve">02 零 </v>
      </c>
      <c r="D1542" s="540">
        <v>15587</v>
      </c>
      <c r="E1542" s="131">
        <f>IFERROR(YEAR(D1542),LEFT(D1542,4))</f>
        <v>1942</v>
      </c>
      <c r="F1542" s="538" t="str">
        <f>IF(ISTEXT(D1542),RIGHT(D1542,5),TEXT(D1542,"mm/dd"))</f>
        <v>09/03</v>
      </c>
      <c r="G1542" s="131">
        <f>SUM(MID(E1542,1,1),MID(E1542,2,1),MID(E1542,3,1),MID(E1542,4,1),MID(F1542,1,1),MID(F1542,2,1),MID(F1542,4,1),MID(F1542,5,1))</f>
        <v>28</v>
      </c>
      <c r="H1542" s="131">
        <f>IF(MOD(G1542,9)=0,9,MOD(G1542,9))</f>
        <v>1</v>
      </c>
      <c r="I1542" s="131" t="str">
        <f>IFERROR(MID("日月火水木金土",WEEKDAY(D1542),1),"")</f>
        <v>木</v>
      </c>
      <c r="J1542" s="306" t="s">
        <v>8987</v>
      </c>
      <c r="K1542" s="335" t="str">
        <f>VLOOKUP(F1542,石と花メイン,3,FALSE)</f>
        <v>◆翠玉</v>
      </c>
      <c r="L1542" s="302" t="str">
        <f>VLOOKUP(F1542,石と花メイン,4,FALSE)</f>
        <v>瓢箪</v>
      </c>
      <c r="M1542" s="396">
        <f>IF(OR(MONTH(F1542)&lt;7,AND(MONTH(F1542)=7,DAY(F1542)&lt;=25)),
MOD(SUM((E1542-1901)*365,259),260),
MOD(SUM((E1542-1900)*365,259),260))</f>
        <v>249</v>
      </c>
      <c r="N1542" s="335">
        <f>IF(AND(MONTH(F1542)=7,DAY(F1542)&gt;25),1,
ROUNDDOWN((SUM(VLOOKUP(MONTH(F1542),D暦変換用数値,2,FALSE),DAY(F1542))/28)+1,0))</f>
        <v>2</v>
      </c>
      <c r="O1542" s="132">
        <f>IF(AND(MONTH(F1542)=7,DAY(F1542)&gt;25),DAY(F1542)-25,
MOD((SUM(VLOOKUP(MONTH(F1542),D暦変換用数値,2,FALSE),DAY(F1542))),28)+1)</f>
        <v>12</v>
      </c>
      <c r="P1542" s="404">
        <f>IF(OR(MONTH(F1542)&lt;7,AND(MONTH(F1542)=7,DAY(F1542)&lt;=25)),
MOD(SUM((E1542-1901)*365,(N1542-1)*28,O1542,258),260),
MOD(SUM((E1542-1900)*365,(N1542-1)*28,O1542,258),260))</f>
        <v>28</v>
      </c>
      <c r="Q1542" s="376" t="str">
        <f>VLOOKUP(MOD(P1542,4),色,2,FALSE)</f>
        <v>黄色い</v>
      </c>
      <c r="R1542" s="333" t="str">
        <f>VLOOKUP(MOD(P1542,13),銀河の音,2,FALSE)</f>
        <v>月の</v>
      </c>
      <c r="S1542" s="387" t="str">
        <f>VLOOKUP(MOD(P1542,20),太陽の紋章,2,FALSE)</f>
        <v>星</v>
      </c>
      <c r="T1542" s="119" t="s">
        <v>8985</v>
      </c>
    </row>
    <row r="1543" spans="1:20" ht="13.5" customHeight="1">
      <c r="A1543" s="50" t="str">
        <f>VLOOKUP(MOD(E1543,10),十干,2,FALSE)</f>
        <v>壬</v>
      </c>
      <c r="B1543" s="199" t="str">
        <f>VLOOKUP(MOD(E1543,12),十二支,3,FALSE)</f>
        <v xml:space="preserve">05 土 </v>
      </c>
      <c r="C1543" s="201" t="str">
        <f>VLOOKUP(F1543,星座,3,TRUE)</f>
        <v xml:space="preserve">02 零 </v>
      </c>
      <c r="D1543" s="531">
        <v>15597</v>
      </c>
      <c r="E1543" s="1">
        <f>IFERROR(YEAR(D1543),LEFT(D1543,4))</f>
        <v>1942</v>
      </c>
      <c r="F1543" s="1" t="str">
        <f>IF(ISTEXT(D1543),RIGHT(D1543,5),TEXT(D1543,"mm/dd"))</f>
        <v>09/13</v>
      </c>
      <c r="G1543" s="1">
        <f>SUM(MID(E1543,1,1),MID(E1543,2,1),MID(E1543,3,1),MID(E1543,4,1),MID(F1543,1,1),MID(F1543,2,1),MID(F1543,4,1),MID(F1543,5,1))</f>
        <v>29</v>
      </c>
      <c r="H1543" s="45">
        <f>IF(MOD(G1543,9)=0,9,MOD(G1543,9))</f>
        <v>2</v>
      </c>
      <c r="I1543" s="45" t="str">
        <f>IFERROR(MID("日月火水木金土",WEEKDAY(D1543),1),"")</f>
        <v>日</v>
      </c>
      <c r="J1543" s="304" t="s">
        <v>992</v>
      </c>
      <c r="K1543" s="202" t="str">
        <f>VLOOKUP(F1543,石と花メイン,3,FALSE)</f>
        <v>●翡翠</v>
      </c>
      <c r="L1543" s="297" t="str">
        <f>VLOOKUP(F1543,石と花メイン,4,FALSE)</f>
        <v>葛【裏見草】</v>
      </c>
      <c r="M1543" s="393">
        <f>IF(OR(MONTH(F1543)&lt;7,AND(MONTH(F1543)=7,DAY(F1543)&lt;=25)),
MOD(SUM((E1543-1901)*365,259),260),
MOD(SUM((E1543-1900)*365,259),260))</f>
        <v>249</v>
      </c>
      <c r="N1543" s="390">
        <f>IF(AND(MONTH(F1543)=7,DAY(F1543)&gt;25),1,
ROUNDDOWN((SUM(VLOOKUP(MONTH(F1543),D暦変換用数値,2,FALSE),DAY(F1543))/28)+1,0))</f>
        <v>2</v>
      </c>
      <c r="O1543" s="205">
        <f>IF(AND(MONTH(F1543)=7,DAY(F1543)&gt;25),DAY(F1543)-25,
MOD((SUM(VLOOKUP(MONTH(F1543),D暦変換用数値,2,FALSE),DAY(F1543))),28)+1)</f>
        <v>22</v>
      </c>
      <c r="P1543" s="406">
        <f>IF(OR(MONTH(F1543)&lt;7,AND(MONTH(F1543)=7,DAY(F1543)&lt;=25)),
MOD(SUM((E1543-1901)*365,(N1543-1)*28,O1543,258),260),
MOD(SUM((E1543-1900)*365,(N1543-1)*28,O1543,258),260))</f>
        <v>38</v>
      </c>
      <c r="Q1543" s="375" t="str">
        <f>VLOOKUP(MOD(P1543,4),色,2,FALSE)</f>
        <v>白い</v>
      </c>
      <c r="R1543" s="293" t="str">
        <f>VLOOKUP(MOD(P1543,13),銀河の音,2,FALSE)</f>
        <v>水晶の</v>
      </c>
      <c r="S1543" s="386" t="str">
        <f>VLOOKUP(MOD(P1543,20),太陽の紋章,2,FALSE)</f>
        <v>鏡</v>
      </c>
      <c r="T1543" s="99" t="s">
        <v>7348</v>
      </c>
    </row>
    <row r="1544" spans="1:20" ht="13.5" customHeight="1">
      <c r="A1544" s="50" t="str">
        <f>VLOOKUP(MOD(E1544,10),十干,2,FALSE)</f>
        <v>甲</v>
      </c>
      <c r="B1544" s="199" t="str">
        <f>VLOOKUP(MOD(E1544,12),十二支,3,FALSE)</f>
        <v xml:space="preserve">05 土 </v>
      </c>
      <c r="C1544" s="201" t="str">
        <f>VLOOKUP(F1544,星座,3,TRUE)</f>
        <v xml:space="preserve">02 零 </v>
      </c>
      <c r="D1544" s="531">
        <v>19988</v>
      </c>
      <c r="E1544" s="1">
        <f>IFERROR(YEAR(D1544),LEFT(D1544,4))</f>
        <v>1954</v>
      </c>
      <c r="F1544" s="1" t="str">
        <f>IF(ISTEXT(D1544),RIGHT(D1544,5),TEXT(D1544,"mm/dd"))</f>
        <v>09/21</v>
      </c>
      <c r="G1544" s="1">
        <f>SUM(MID(E1544,1,1),MID(E1544,2,1),MID(E1544,3,1),MID(E1544,4,1),MID(F1544,1,1),MID(F1544,2,1),MID(F1544,4,1),MID(F1544,5,1))</f>
        <v>31</v>
      </c>
      <c r="H1544" s="45">
        <f>IF(MOD(G1544,9)=0,9,MOD(G1544,9))</f>
        <v>4</v>
      </c>
      <c r="I1544" s="45" t="str">
        <f>IFERROR(MID("日月火水木金土",WEEKDAY(D1544),1),"")</f>
        <v>火</v>
      </c>
      <c r="J1544" s="304" t="s">
        <v>993</v>
      </c>
      <c r="K1544" s="202" t="str">
        <f>VLOOKUP(F1544,石と花メイン,3,FALSE)</f>
        <v>◆翠玉</v>
      </c>
      <c r="L1544" s="297" t="str">
        <f>VLOOKUP(F1544,石と花メイン,4,FALSE)</f>
        <v>カンナ【美人蕉】</v>
      </c>
      <c r="M1544" s="393">
        <f>IF(OR(MONTH(F1544)&lt;7,AND(MONTH(F1544)=7,DAY(F1544)&lt;=25)),
MOD(SUM((E1544-1901)*365,259),260),
MOD(SUM((E1544-1900)*365,259),260))</f>
        <v>209</v>
      </c>
      <c r="N1544" s="390">
        <f>IF(AND(MONTH(F1544)=7,DAY(F1544)&gt;25),1,
ROUNDDOWN((SUM(VLOOKUP(MONTH(F1544),D暦変換用数値,2,FALSE),DAY(F1544))/28)+1,0))</f>
        <v>3</v>
      </c>
      <c r="O1544" s="205">
        <f>IF(AND(MONTH(F1544)=7,DAY(F1544)&gt;25),DAY(F1544)-25,
MOD((SUM(VLOOKUP(MONTH(F1544),D暦変換用数値,2,FALSE),DAY(F1544))),28)+1)</f>
        <v>2</v>
      </c>
      <c r="P1544" s="406">
        <f>IF(OR(MONTH(F1544)&lt;7,AND(MONTH(F1544)=7,DAY(F1544)&lt;=25)),
MOD(SUM((E1544-1901)*365,(N1544-1)*28,O1544,258),260),
MOD(SUM((E1544-1900)*365,(N1544-1)*28,O1544,258),260))</f>
        <v>6</v>
      </c>
      <c r="Q1544" s="375" t="str">
        <f>VLOOKUP(MOD(P1544,4),色,2,FALSE)</f>
        <v>白い</v>
      </c>
      <c r="R1544" s="293" t="str">
        <f>VLOOKUP(MOD(P1544,13),銀河の音,2,FALSE)</f>
        <v>律動の</v>
      </c>
      <c r="S1544" s="386" t="str">
        <f>VLOOKUP(MOD(P1544,20),太陽の紋章,2,FALSE)</f>
        <v>世界の橋渡し</v>
      </c>
      <c r="T1544" s="99" t="s">
        <v>8929</v>
      </c>
    </row>
    <row r="1545" spans="1:20" ht="13.5" customHeight="1">
      <c r="A1545" s="50" t="str">
        <f>VLOOKUP(MOD(E1545,10),十干,2,FALSE)</f>
        <v>丙</v>
      </c>
      <c r="B1545" s="199" t="str">
        <f>VLOOKUP(MOD(E1545,12),十二支,3,FALSE)</f>
        <v xml:space="preserve">05 土 </v>
      </c>
      <c r="C1545" s="201" t="str">
        <f>VLOOKUP(F1545,星座,3,TRUE)</f>
        <v xml:space="preserve">02 零 </v>
      </c>
      <c r="D1545" s="531">
        <v>24349</v>
      </c>
      <c r="E1545" s="1">
        <f>IFERROR(YEAR(D1545),LEFT(D1545,4))</f>
        <v>1966</v>
      </c>
      <c r="F1545" s="1" t="str">
        <f>IF(ISTEXT(D1545),RIGHT(D1545,5),TEXT(D1545,"mm/dd"))</f>
        <v>08/30</v>
      </c>
      <c r="G1545" s="1">
        <f>SUM(MID(E1545,1,1),MID(E1545,2,1),MID(E1545,3,1),MID(E1545,4,1),MID(F1545,1,1),MID(F1545,2,1),MID(F1545,4,1),MID(F1545,5,1))</f>
        <v>33</v>
      </c>
      <c r="H1545" s="45">
        <f>IF(MOD(G1545,9)=0,9,MOD(G1545,9))</f>
        <v>6</v>
      </c>
      <c r="I1545" s="45" t="str">
        <f>IFERROR(MID("日月火水木金土",WEEKDAY(D1545),1),"")</f>
        <v>火</v>
      </c>
      <c r="J1545" s="304" t="s">
        <v>994</v>
      </c>
      <c r="K1545" s="202" t="str">
        <f>VLOOKUP(F1545,石と花メイン,3,FALSE)</f>
        <v>●土耳古石</v>
      </c>
      <c r="L1545" s="297" t="str">
        <f>VLOOKUP(F1545,石と花メイン,4,FALSE)</f>
        <v>洞庭藍【秋咲きベロニカ】</v>
      </c>
      <c r="M1545" s="393">
        <f>IF(OR(MONTH(F1545)&lt;7,AND(MONTH(F1545)=7,DAY(F1545)&lt;=25)),
MOD(SUM((E1545-1901)*365,259),260),
MOD(SUM((E1545-1900)*365,259),260))</f>
        <v>169</v>
      </c>
      <c r="N1545" s="390">
        <f>IF(AND(MONTH(F1545)=7,DAY(F1545)&gt;25),1,
ROUNDDOWN((SUM(VLOOKUP(MONTH(F1545),D暦変換用数値,2,FALSE),DAY(F1545))/28)+1,0))</f>
        <v>2</v>
      </c>
      <c r="O1545" s="205">
        <f>IF(AND(MONTH(F1545)=7,DAY(F1545)&gt;25),DAY(F1545)-25,
MOD((SUM(VLOOKUP(MONTH(F1545),D暦変換用数値,2,FALSE),DAY(F1545))),28)+1)</f>
        <v>8</v>
      </c>
      <c r="P1545" s="406">
        <f>IF(OR(MONTH(F1545)&lt;7,AND(MONTH(F1545)=7,DAY(F1545)&lt;=25)),
MOD(SUM((E1545-1901)*365,(N1545-1)*28,O1545,258),260),
MOD(SUM((E1545-1900)*365,(N1545-1)*28,O1545,258),260))</f>
        <v>204</v>
      </c>
      <c r="Q1545" s="373" t="str">
        <f>VLOOKUP(MOD(P1545,4),色,2,FALSE)</f>
        <v>黄色い</v>
      </c>
      <c r="R1545" s="291" t="str">
        <f>VLOOKUP(MOD(P1545,13),銀河の音,2,FALSE)</f>
        <v>太陽の</v>
      </c>
      <c r="S1545" s="384" t="str">
        <f>VLOOKUP(MOD(P1545,20),太陽の紋章,2,FALSE)</f>
        <v>種</v>
      </c>
      <c r="T1545" s="97" t="s">
        <v>5883</v>
      </c>
    </row>
    <row r="1546" spans="1:20" ht="13.5" customHeight="1">
      <c r="A1546" s="50" t="str">
        <f>VLOOKUP(MOD(E1546,10),十干,2,FALSE)</f>
        <v>丙</v>
      </c>
      <c r="B1546" s="199" t="str">
        <f>VLOOKUP(MOD(E1546,12),十二支,3,FALSE)</f>
        <v xml:space="preserve">05 土 </v>
      </c>
      <c r="C1546" s="201" t="str">
        <f>VLOOKUP(F1546,星座,3,TRUE)</f>
        <v xml:space="preserve">02 零 </v>
      </c>
      <c r="D1546" s="531">
        <v>24352</v>
      </c>
      <c r="E1546" s="1">
        <f>IFERROR(YEAR(D1546),LEFT(D1546,4))</f>
        <v>1966</v>
      </c>
      <c r="F1546" s="1" t="str">
        <f>IF(ISTEXT(D1546),RIGHT(D1546,5),TEXT(D1546,"mm/dd"))</f>
        <v>09/02</v>
      </c>
      <c r="G1546" s="1">
        <f>SUM(MID(E1546,1,1),MID(E1546,2,1),MID(E1546,3,1),MID(E1546,4,1),MID(F1546,1,1),MID(F1546,2,1),MID(F1546,4,1),MID(F1546,5,1))</f>
        <v>33</v>
      </c>
      <c r="H1546" s="45">
        <f>IF(MOD(G1546,9)=0,9,MOD(G1546,9))</f>
        <v>6</v>
      </c>
      <c r="I1546" s="45" t="str">
        <f>IFERROR(MID("日月火水木金土",WEEKDAY(D1546),1),"")</f>
        <v>金</v>
      </c>
      <c r="J1546" s="304" t="s">
        <v>995</v>
      </c>
      <c r="K1546" s="202" t="str">
        <f>VLOOKUP(F1546,石と花メイン,3,FALSE)</f>
        <v>◆藍玉</v>
      </c>
      <c r="L1546" s="297" t="str">
        <f>VLOOKUP(F1546,石と花メイン,4,FALSE)</f>
        <v>コバエア【蔓コベア】</v>
      </c>
      <c r="M1546" s="393">
        <f>IF(OR(MONTH(F1546)&lt;7,AND(MONTH(F1546)=7,DAY(F1546)&lt;=25)),
MOD(SUM((E1546-1901)*365,259),260),
MOD(SUM((E1546-1900)*365,259),260))</f>
        <v>169</v>
      </c>
      <c r="N1546" s="390">
        <f>IF(AND(MONTH(F1546)=7,DAY(F1546)&gt;25),1,
ROUNDDOWN((SUM(VLOOKUP(MONTH(F1546),D暦変換用数値,2,FALSE),DAY(F1546))/28)+1,0))</f>
        <v>2</v>
      </c>
      <c r="O1546" s="205">
        <f>IF(AND(MONTH(F1546)=7,DAY(F1546)&gt;25),DAY(F1546)-25,
MOD((SUM(VLOOKUP(MONTH(F1546),D暦変換用数値,2,FALSE),DAY(F1546))),28)+1)</f>
        <v>11</v>
      </c>
      <c r="P1546" s="406">
        <f>IF(OR(MONTH(F1546)&lt;7,AND(MONTH(F1546)=7,DAY(F1546)&lt;=25)),
MOD(SUM((E1546-1901)*365,(N1546-1)*28,O1546,258),260),
MOD(SUM((E1546-1900)*365,(N1546-1)*28,O1546,258),260))</f>
        <v>207</v>
      </c>
      <c r="Q1546" s="374" t="str">
        <f>VLOOKUP(MOD(P1546,4),色,2,FALSE)</f>
        <v>青い</v>
      </c>
      <c r="R1546" s="292" t="str">
        <f>VLOOKUP(MOD(P1546,13),銀河の音,2,FALSE)</f>
        <v>水晶の</v>
      </c>
      <c r="S1546" s="385" t="str">
        <f>VLOOKUP(MOD(P1546,20),太陽の紋章,2,FALSE)</f>
        <v>手</v>
      </c>
      <c r="T1546" s="98" t="s">
        <v>3736</v>
      </c>
    </row>
    <row r="1547" spans="1:20" ht="13.5" customHeight="1">
      <c r="A1547" s="334" t="str">
        <f>VLOOKUP(MOD(E1547,10),十干,2,FALSE)</f>
        <v>丙</v>
      </c>
      <c r="B1547" s="331" t="str">
        <f>VLOOKUP(MOD(E1547,12),十二支,3,FALSE)</f>
        <v xml:space="preserve">05 土 </v>
      </c>
      <c r="C1547" s="336" t="str">
        <f>VLOOKUP(F1547,星座,3,TRUE)</f>
        <v xml:space="preserve">02 零 </v>
      </c>
      <c r="D1547" s="534">
        <v>24354</v>
      </c>
      <c r="E1547" s="131">
        <f>IFERROR(YEAR(D1547),LEFT(D1547,4))</f>
        <v>1966</v>
      </c>
      <c r="F1547" s="131" t="str">
        <f>IF(ISTEXT(D1547),RIGHT(D1547,5),TEXT(D1547,"mm/dd"))</f>
        <v>09/04</v>
      </c>
      <c r="G1547" s="131">
        <f>SUM(MID(E1547,1,1),MID(E1547,2,1),MID(E1547,3,1),MID(E1547,4,1),MID(F1547,1,1),MID(F1547,2,1),MID(F1547,4,1),MID(F1547,5,1))</f>
        <v>35</v>
      </c>
      <c r="H1547" s="131">
        <f>IF(MOD(G1547,9)=0,9,MOD(G1547,9))</f>
        <v>8</v>
      </c>
      <c r="I1547" s="131" t="str">
        <f>IFERROR(MID("日月火水木金土",WEEKDAY(D1547),1),"")</f>
        <v>日</v>
      </c>
      <c r="J1547" s="306" t="s">
        <v>8410</v>
      </c>
      <c r="K1547" s="335" t="str">
        <f>VLOOKUP(F1547,石と花メイン,3,FALSE)</f>
        <v>◆金緑石</v>
      </c>
      <c r="L1547" s="302" t="str">
        <f>VLOOKUP(F1547,石と花メイン,4,FALSE)</f>
        <v>クロコスミア【姫檜扇水仙】</v>
      </c>
      <c r="M1547" s="396">
        <f>IF(OR(MONTH(F1547)&lt;7,AND(MONTH(F1547)=7,DAY(F1547)&lt;=25)),
MOD(SUM((E1547-1901)*365,259),260),
MOD(SUM((E1547-1900)*365,259),260))</f>
        <v>169</v>
      </c>
      <c r="N1547" s="335">
        <f>IF(AND(MONTH(F1547)=7,DAY(F1547)&gt;25),1,
ROUNDDOWN((SUM(VLOOKUP(MONTH(F1547),D暦変換用数値,2,FALSE),DAY(F1547))/28)+1,0))</f>
        <v>2</v>
      </c>
      <c r="O1547" s="132">
        <f>IF(AND(MONTH(F1547)=7,DAY(F1547)&gt;25),DAY(F1547)-25,
MOD((SUM(VLOOKUP(MONTH(F1547),D暦変換用数値,2,FALSE),DAY(F1547))),28)+1)</f>
        <v>13</v>
      </c>
      <c r="P1547" s="404">
        <f>IF(OR(MONTH(F1547)&lt;7,AND(MONTH(F1547)=7,DAY(F1547)&lt;=25)),
MOD(SUM((E1547-1901)*365,(N1547-1)*28,O1547,258),260),
MOD(SUM((E1547-1900)*365,(N1547-1)*28,O1547,258),260))</f>
        <v>209</v>
      </c>
      <c r="Q1547" s="376" t="str">
        <f>VLOOKUP(MOD(P1547,4),色,2,FALSE)</f>
        <v>赤い</v>
      </c>
      <c r="R1547" s="333" t="str">
        <f>VLOOKUP(MOD(P1547,13),銀河の音,2,FALSE)</f>
        <v>磁気の</v>
      </c>
      <c r="S1547" s="387" t="str">
        <f>VLOOKUP(MOD(P1547,20),太陽の紋章,2,FALSE)</f>
        <v>月</v>
      </c>
      <c r="T1547" s="145"/>
    </row>
    <row r="1548" spans="1:20" ht="13.5" customHeight="1">
      <c r="A1548" s="50" t="str">
        <f>VLOOKUP(MOD(E1548,10),十干,2,FALSE)</f>
        <v>丙</v>
      </c>
      <c r="B1548" s="199" t="str">
        <f>VLOOKUP(MOD(E1548,12),十二支,3,FALSE)</f>
        <v xml:space="preserve">05 土 </v>
      </c>
      <c r="C1548" s="201" t="str">
        <f>VLOOKUP(F1548,星座,3,TRUE)</f>
        <v xml:space="preserve">02 零 </v>
      </c>
      <c r="D1548" s="531">
        <v>24360</v>
      </c>
      <c r="E1548" s="1">
        <f>IFERROR(YEAR(D1548),LEFT(D1548,4))</f>
        <v>1966</v>
      </c>
      <c r="F1548" s="1" t="str">
        <f>IF(ISTEXT(D1548),RIGHT(D1548,5),TEXT(D1548,"mm/dd"))</f>
        <v>09/10</v>
      </c>
      <c r="G1548" s="1">
        <f>SUM(MID(E1548,1,1),MID(E1548,2,1),MID(E1548,3,1),MID(E1548,4,1),MID(F1548,1,1),MID(F1548,2,1),MID(F1548,4,1),MID(F1548,5,1))</f>
        <v>32</v>
      </c>
      <c r="H1548" s="45">
        <f>IF(MOD(G1548,9)=0,9,MOD(G1548,9))</f>
        <v>5</v>
      </c>
      <c r="I1548" s="45" t="str">
        <f>IFERROR(MID("日月火水木金土",WEEKDAY(D1548),1),"")</f>
        <v>土</v>
      </c>
      <c r="J1548" s="304" t="s">
        <v>996</v>
      </c>
      <c r="K1548" s="202" t="str">
        <f>VLOOKUP(F1548,石と花メイン,3,FALSE)</f>
        <v>□水晶</v>
      </c>
      <c r="L1548" s="297" t="str">
        <f>VLOOKUP(F1548,石と花メイン,4,FALSE)</f>
        <v>孔雀草【孔雀アスター】</v>
      </c>
      <c r="M1548" s="393">
        <f>IF(OR(MONTH(F1548)&lt;7,AND(MONTH(F1548)=7,DAY(F1548)&lt;=25)),
MOD(SUM((E1548-1901)*365,259),260),
MOD(SUM((E1548-1900)*365,259),260))</f>
        <v>169</v>
      </c>
      <c r="N1548" s="390">
        <f>IF(AND(MONTH(F1548)=7,DAY(F1548)&gt;25),1,
ROUNDDOWN((SUM(VLOOKUP(MONTH(F1548),D暦変換用数値,2,FALSE),DAY(F1548))/28)+1,0))</f>
        <v>2</v>
      </c>
      <c r="O1548" s="205">
        <f>IF(AND(MONTH(F1548)=7,DAY(F1548)&gt;25),DAY(F1548)-25,
MOD((SUM(VLOOKUP(MONTH(F1548),D暦変換用数値,2,FALSE),DAY(F1548))),28)+1)</f>
        <v>19</v>
      </c>
      <c r="P1548" s="406">
        <f>IF(OR(MONTH(F1548)&lt;7,AND(MONTH(F1548)=7,DAY(F1548)&lt;=25)),
MOD(SUM((E1548-1901)*365,(N1548-1)*28,O1548,258),260),
MOD(SUM((E1548-1900)*365,(N1548-1)*28,O1548,258),260))</f>
        <v>215</v>
      </c>
      <c r="Q1548" s="374" t="str">
        <f>VLOOKUP(MOD(P1548,4),色,2,FALSE)</f>
        <v>青い</v>
      </c>
      <c r="R1548" s="292" t="str">
        <f>VLOOKUP(MOD(P1548,13),銀河の音,2,FALSE)</f>
        <v>共振の</v>
      </c>
      <c r="S1548" s="385" t="str">
        <f>VLOOKUP(MOD(P1548,20),太陽の紋章,2,FALSE)</f>
        <v>鷲</v>
      </c>
      <c r="T1548" s="98" t="s">
        <v>3736</v>
      </c>
    </row>
    <row r="1549" spans="1:20" ht="13.5" customHeight="1">
      <c r="A1549" s="50" t="str">
        <f>VLOOKUP(MOD(E1549,10),十干,2,FALSE)</f>
        <v>丙</v>
      </c>
      <c r="B1549" s="199" t="str">
        <f>VLOOKUP(MOD(E1549,12),十二支,3,FALSE)</f>
        <v xml:space="preserve">05 土 </v>
      </c>
      <c r="C1549" s="201" t="str">
        <f>VLOOKUP(F1549,星座,3,TRUE)</f>
        <v xml:space="preserve">02 零 </v>
      </c>
      <c r="D1549" s="531">
        <v>24361</v>
      </c>
      <c r="E1549" s="1">
        <f>IFERROR(YEAR(D1549),LEFT(D1549,4))</f>
        <v>1966</v>
      </c>
      <c r="F1549" s="1" t="str">
        <f>IF(ISTEXT(D1549),RIGHT(D1549,5),TEXT(D1549,"mm/dd"))</f>
        <v>09/11</v>
      </c>
      <c r="G1549" s="1">
        <f>SUM(MID(E1549,1,1),MID(E1549,2,1),MID(E1549,3,1),MID(E1549,4,1),MID(F1549,1,1),MID(F1549,2,1),MID(F1549,4,1),MID(F1549,5,1))</f>
        <v>33</v>
      </c>
      <c r="H1549" s="45">
        <f>IF(MOD(G1549,9)=0,9,MOD(G1549,9))</f>
        <v>6</v>
      </c>
      <c r="I1549" s="45" t="str">
        <f>IFERROR(MID("日月火水木金土",WEEKDAY(D1549),1),"")</f>
        <v>日</v>
      </c>
      <c r="J1549" s="304" t="s">
        <v>3594</v>
      </c>
      <c r="K1549" s="202" t="str">
        <f>VLOOKUP(F1549,石と花メイン,3,FALSE)</f>
        <v>◆青玉</v>
      </c>
      <c r="L1549" s="297" t="str">
        <f>VLOOKUP(F1549,石と花メイン,4,FALSE)</f>
        <v>木槿/槿</v>
      </c>
      <c r="M1549" s="393">
        <f>IF(OR(MONTH(F1549)&lt;7,AND(MONTH(F1549)=7,DAY(F1549)&lt;=25)),
MOD(SUM((E1549-1901)*365,259),260),
MOD(SUM((E1549-1900)*365,259),260))</f>
        <v>169</v>
      </c>
      <c r="N1549" s="390">
        <f>IF(AND(MONTH(F1549)=7,DAY(F1549)&gt;25),1,
ROUNDDOWN((SUM(VLOOKUP(MONTH(F1549),D暦変換用数値,2,FALSE),DAY(F1549))/28)+1,0))</f>
        <v>2</v>
      </c>
      <c r="O1549" s="205">
        <f>IF(AND(MONTH(F1549)=7,DAY(F1549)&gt;25),DAY(F1549)-25,
MOD((SUM(VLOOKUP(MONTH(F1549),D暦変換用数値,2,FALSE),DAY(F1549))),28)+1)</f>
        <v>20</v>
      </c>
      <c r="P1549" s="406">
        <f>IF(OR(MONTH(F1549)&lt;7,AND(MONTH(F1549)=7,DAY(F1549)&lt;=25)),
MOD(SUM((E1549-1901)*365,(N1549-1)*28,O1549,258),260),
MOD(SUM((E1549-1900)*365,(N1549-1)*28,O1549,258),260))</f>
        <v>216</v>
      </c>
      <c r="Q1549" s="373" t="str">
        <f>VLOOKUP(MOD(P1549,4),色,2,FALSE)</f>
        <v>黄色い</v>
      </c>
      <c r="R1549" s="291" t="str">
        <f>VLOOKUP(MOD(P1549,13),銀河の音,2,FALSE)</f>
        <v>銀河の</v>
      </c>
      <c r="S1549" s="384" t="str">
        <f>VLOOKUP(MOD(P1549,20),太陽の紋章,2,FALSE)</f>
        <v>戦士</v>
      </c>
      <c r="T1549" s="106" t="s">
        <v>6377</v>
      </c>
    </row>
    <row r="1550" spans="1:20" ht="13.5" customHeight="1">
      <c r="A1550" s="50" t="str">
        <f>VLOOKUP(MOD(E1550,10),十干,2,FALSE)</f>
        <v>丙</v>
      </c>
      <c r="B1550" s="199" t="str">
        <f>VLOOKUP(MOD(E1550,12),十二支,3,FALSE)</f>
        <v xml:space="preserve">05 土 </v>
      </c>
      <c r="C1550" s="201" t="str">
        <f>VLOOKUP(F1550,星座,3,TRUE)</f>
        <v xml:space="preserve">02 零 </v>
      </c>
      <c r="D1550" s="531">
        <v>24365</v>
      </c>
      <c r="E1550" s="1">
        <f>IFERROR(YEAR(D1550),LEFT(D1550,4))</f>
        <v>1966</v>
      </c>
      <c r="F1550" s="1" t="str">
        <f>IF(ISTEXT(D1550),RIGHT(D1550,5),TEXT(D1550,"mm/dd"))</f>
        <v>09/15</v>
      </c>
      <c r="G1550" s="1">
        <f>SUM(MID(E1550,1,1),MID(E1550,2,1),MID(E1550,3,1),MID(E1550,4,1),MID(F1550,1,1),MID(F1550,2,1),MID(F1550,4,1),MID(F1550,5,1))</f>
        <v>37</v>
      </c>
      <c r="H1550" s="45">
        <f>IF(MOD(G1550,9)=0,9,MOD(G1550,9))</f>
        <v>1</v>
      </c>
      <c r="I1550" s="45" t="str">
        <f>IFERROR(MID("日月火水木金土",WEEKDAY(D1550),1),"")</f>
        <v>木</v>
      </c>
      <c r="J1550" s="304" t="s">
        <v>997</v>
      </c>
      <c r="K1550" s="202" t="str">
        <f>VLOOKUP(F1550,石と花メイン,3,FALSE)</f>
        <v>■紫水晶</v>
      </c>
      <c r="L1550" s="297" t="str">
        <f>VLOOKUP(F1550,石と花メイン,4,FALSE)</f>
        <v>ダリア【天竺牡丹】</v>
      </c>
      <c r="M1550" s="393">
        <f>IF(OR(MONTH(F1550)&lt;7,AND(MONTH(F1550)=7,DAY(F1550)&lt;=25)),
MOD(SUM((E1550-1901)*365,259),260),
MOD(SUM((E1550-1900)*365,259),260))</f>
        <v>169</v>
      </c>
      <c r="N1550" s="390">
        <f>IF(AND(MONTH(F1550)=7,DAY(F1550)&gt;25),1,
ROUNDDOWN((SUM(VLOOKUP(MONTH(F1550),D暦変換用数値,2,FALSE),DAY(F1550))/28)+1,0))</f>
        <v>2</v>
      </c>
      <c r="O1550" s="205">
        <f>IF(AND(MONTH(F1550)=7,DAY(F1550)&gt;25),DAY(F1550)-25,
MOD((SUM(VLOOKUP(MONTH(F1550),D暦変換用数値,2,FALSE),DAY(F1550))),28)+1)</f>
        <v>24</v>
      </c>
      <c r="P1550" s="406">
        <f>IF(OR(MONTH(F1550)&lt;7,AND(MONTH(F1550)=7,DAY(F1550)&lt;=25)),
MOD(SUM((E1550-1901)*365,(N1550-1)*28,O1550,258),260),
MOD(SUM((E1550-1900)*365,(N1550-1)*28,O1550,258),260))</f>
        <v>220</v>
      </c>
      <c r="Q1550" s="373" t="str">
        <f>VLOOKUP(MOD(P1550,4),色,2,FALSE)</f>
        <v>黄色い</v>
      </c>
      <c r="R1550" s="291" t="str">
        <f>VLOOKUP(MOD(P1550,13),銀河の音,2,FALSE)</f>
        <v>水晶の</v>
      </c>
      <c r="S1550" s="384" t="str">
        <f>VLOOKUP(MOD(P1550,20),太陽の紋章,2,FALSE)</f>
        <v>太陽</v>
      </c>
      <c r="T1550" s="98" t="s">
        <v>3736</v>
      </c>
    </row>
    <row r="1551" spans="1:20" ht="13.5" customHeight="1">
      <c r="A1551" s="334" t="str">
        <f>VLOOKUP(MOD(E1551,10),十干,2,FALSE)</f>
        <v>丙</v>
      </c>
      <c r="B1551" s="331" t="str">
        <f>VLOOKUP(MOD(E1551,12),十二支,3,FALSE)</f>
        <v xml:space="preserve">05 土 </v>
      </c>
      <c r="C1551" s="336" t="str">
        <f>VLOOKUP(F1551,星座,3,TRUE)</f>
        <v xml:space="preserve">02 零 </v>
      </c>
      <c r="D1551" s="534">
        <v>24365</v>
      </c>
      <c r="E1551" s="131">
        <f>IFERROR(YEAR(D1551),LEFT(D1551,4))</f>
        <v>1966</v>
      </c>
      <c r="F1551" s="131" t="str">
        <f>IF(ISTEXT(D1551),RIGHT(D1551,5),TEXT(D1551,"mm/dd"))</f>
        <v>09/15</v>
      </c>
      <c r="G1551" s="131">
        <f>SUM(MID(E1551,1,1),MID(E1551,2,1),MID(E1551,3,1),MID(E1551,4,1),MID(F1551,1,1),MID(F1551,2,1),MID(F1551,4,1),MID(F1551,5,1))</f>
        <v>37</v>
      </c>
      <c r="H1551" s="131">
        <f>IF(MOD(G1551,9)=0,9,MOD(G1551,9))</f>
        <v>1</v>
      </c>
      <c r="I1551" s="131" t="str">
        <f>IFERROR(MID("日月火水木金土",WEEKDAY(D1551),1),"")</f>
        <v>木</v>
      </c>
      <c r="J1551" s="306" t="s">
        <v>8154</v>
      </c>
      <c r="K1551" s="335" t="str">
        <f>VLOOKUP(F1551,石と花メイン,3,FALSE)</f>
        <v>■紫水晶</v>
      </c>
      <c r="L1551" s="302" t="str">
        <f>VLOOKUP(F1551,石と花メイン,4,FALSE)</f>
        <v>ダリア【天竺牡丹】</v>
      </c>
      <c r="M1551" s="396">
        <f>IF(OR(MONTH(F1551)&lt;7,AND(MONTH(F1551)=7,DAY(F1551)&lt;=25)),
MOD(SUM((E1551-1901)*365,259),260),
MOD(SUM((E1551-1900)*365,259),260))</f>
        <v>169</v>
      </c>
      <c r="N1551" s="335">
        <f>IF(AND(MONTH(F1551)=7,DAY(F1551)&gt;25),1,
ROUNDDOWN((SUM(VLOOKUP(MONTH(F1551),D暦変換用数値,2,FALSE),DAY(F1551))/28)+1,0))</f>
        <v>2</v>
      </c>
      <c r="O1551" s="132">
        <f>IF(AND(MONTH(F1551)=7,DAY(F1551)&gt;25),DAY(F1551)-25,
MOD((SUM(VLOOKUP(MONTH(F1551),D暦変換用数値,2,FALSE),DAY(F1551))),28)+1)</f>
        <v>24</v>
      </c>
      <c r="P1551" s="404">
        <f>IF(OR(MONTH(F1551)&lt;7,AND(MONTH(F1551)=7,DAY(F1551)&lt;=25)),
MOD(SUM((E1551-1901)*365,(N1551-1)*28,O1551,258),260),
MOD(SUM((E1551-1900)*365,(N1551-1)*28,O1551,258),260))</f>
        <v>220</v>
      </c>
      <c r="Q1551" s="376" t="str">
        <f>VLOOKUP(MOD(P1551,4),色,2,FALSE)</f>
        <v>黄色い</v>
      </c>
      <c r="R1551" s="333" t="str">
        <f>VLOOKUP(MOD(P1551,13),銀河の音,2,FALSE)</f>
        <v>水晶の</v>
      </c>
      <c r="S1551" s="387" t="str">
        <f>VLOOKUP(MOD(P1551,20),太陽の紋章,2,FALSE)</f>
        <v>太陽</v>
      </c>
      <c r="T1551" s="119" t="s">
        <v>8157</v>
      </c>
    </row>
    <row r="1552" spans="1:20" ht="13.5" customHeight="1">
      <c r="A1552" s="49" t="str">
        <f>VLOOKUP(MOD(E1552,10),十干,2,FALSE)</f>
        <v>戊</v>
      </c>
      <c r="B1552" s="199" t="str">
        <f>VLOOKUP(MOD(E1552,12),十二支,3,FALSE)</f>
        <v xml:space="preserve">05 土 </v>
      </c>
      <c r="C1552" s="201" t="str">
        <f>VLOOKUP(F1552,星座,3,TRUE)</f>
        <v xml:space="preserve">02 零 </v>
      </c>
      <c r="D1552" s="535">
        <v>28727</v>
      </c>
      <c r="E1552" s="45">
        <f>IFERROR(YEAR(D1552),LEFT(D1552,4))</f>
        <v>1978</v>
      </c>
      <c r="F1552" s="45" t="str">
        <f>IF(ISTEXT(D1552),RIGHT(D1552,5),TEXT(D1552,"mm/dd"))</f>
        <v>08/25</v>
      </c>
      <c r="G1552" s="45">
        <f>SUM(MID(E1552,1,1),MID(E1552,2,1),MID(E1552,3,1),MID(E1552,4,1),MID(F1552,1,1),MID(F1552,2,1),MID(F1552,4,1),MID(F1552,5,1))</f>
        <v>40</v>
      </c>
      <c r="H1552" s="45">
        <f>IF(MOD(G1552,9)=0,9,MOD(G1552,9))</f>
        <v>4</v>
      </c>
      <c r="I1552" s="45" t="str">
        <f>IFERROR(MID("日月火水木金土",WEEKDAY(D1552),1),"")</f>
        <v>金</v>
      </c>
      <c r="J1552" s="307" t="s">
        <v>8158</v>
      </c>
      <c r="K1552" s="203" t="str">
        <f>VLOOKUP(F1552,石と花メイン,3,FALSE)</f>
        <v>◆猫目石</v>
      </c>
      <c r="L1552" s="298" t="str">
        <f>VLOOKUP(F1552,石と花メイン,4,FALSE)</f>
        <v>檜扇【烏羽玉】</v>
      </c>
      <c r="M1552" s="394">
        <f>IF(OR(MONTH(F1552)&lt;7,AND(MONTH(F1552)=7,DAY(F1552)&lt;=25)),
MOD(SUM((E1552-1901)*365,259),260),
MOD(SUM((E1552-1900)*365,259),260))</f>
        <v>129</v>
      </c>
      <c r="N1552" s="391">
        <f>IF(AND(MONTH(F1552)=7,DAY(F1552)&gt;25),1,
ROUNDDOWN((SUM(VLOOKUP(MONTH(F1552),D暦変換用数値,2,FALSE),DAY(F1552))/28)+1,0))</f>
        <v>2</v>
      </c>
      <c r="O1552" s="46">
        <f>IF(AND(MONTH(F1552)=7,DAY(F1552)&gt;25),DAY(F1552)-25,
MOD((SUM(VLOOKUP(MONTH(F1552),D暦変換用数値,2,FALSE),DAY(F1552))),28)+1)</f>
        <v>3</v>
      </c>
      <c r="P1552" s="407">
        <f>IF(OR(MONTH(F1552)&lt;7,AND(MONTH(F1552)=7,DAY(F1552)&lt;=25)),
MOD(SUM((E1552-1901)*365,(N1552-1)*28,O1552,258),260),
MOD(SUM((E1552-1900)*365,(N1552-1)*28,O1552,258),260))</f>
        <v>159</v>
      </c>
      <c r="Q1552" s="374" t="str">
        <f>VLOOKUP(MOD(P1552,4),色,2,FALSE)</f>
        <v>青い</v>
      </c>
      <c r="R1552" s="292" t="str">
        <f>VLOOKUP(MOD(P1552,13),銀河の音,2,FALSE)</f>
        <v>電気の</v>
      </c>
      <c r="S1552" s="385" t="str">
        <f>VLOOKUP(MOD(P1552,20),太陽の紋章,2,FALSE)</f>
        <v>嵐</v>
      </c>
      <c r="T1552" s="79"/>
    </row>
    <row r="1553" spans="1:20" ht="13.5" customHeight="1">
      <c r="A1553" s="50" t="str">
        <f>VLOOKUP(MOD(E1553,10),十干,2,FALSE)</f>
        <v>戊</v>
      </c>
      <c r="B1553" s="199" t="str">
        <f>VLOOKUP(MOD(E1553,12),十二支,3,FALSE)</f>
        <v xml:space="preserve">05 土 </v>
      </c>
      <c r="C1553" s="201" t="str">
        <f>VLOOKUP(F1553,星座,3,TRUE)</f>
        <v xml:space="preserve">02 零 </v>
      </c>
      <c r="D1553" s="531">
        <v>28731</v>
      </c>
      <c r="E1553" s="1">
        <f>IFERROR(YEAR(D1553),LEFT(D1553,4))</f>
        <v>1978</v>
      </c>
      <c r="F1553" s="1" t="str">
        <f>IF(ISTEXT(D1553),RIGHT(D1553,5),TEXT(D1553,"mm/dd"))</f>
        <v>08/29</v>
      </c>
      <c r="G1553" s="1">
        <f>SUM(MID(E1553,1,1),MID(E1553,2,1),MID(E1553,3,1),MID(E1553,4,1),MID(F1553,1,1),MID(F1553,2,1),MID(F1553,4,1),MID(F1553,5,1))</f>
        <v>44</v>
      </c>
      <c r="H1553" s="45">
        <f>IF(MOD(G1553,9)=0,9,MOD(G1553,9))</f>
        <v>8</v>
      </c>
      <c r="I1553" s="45" t="str">
        <f>IFERROR(MID("日月火水木金土",WEEKDAY(D1553),1),"")</f>
        <v>火</v>
      </c>
      <c r="J1553" s="304" t="s">
        <v>998</v>
      </c>
      <c r="K1553" s="202" t="str">
        <f>VLOOKUP(F1553,石と花メイン,3,FALSE)</f>
        <v>●蛋白石</v>
      </c>
      <c r="L1553" s="297" t="str">
        <f>VLOOKUP(F1553,石と花メイン,4,FALSE)</f>
        <v>煙草【ニコチアナ】</v>
      </c>
      <c r="M1553" s="393">
        <f>IF(OR(MONTH(F1553)&lt;7,AND(MONTH(F1553)=7,DAY(F1553)&lt;=25)),
MOD(SUM((E1553-1901)*365,259),260),
MOD(SUM((E1553-1900)*365,259),260))</f>
        <v>129</v>
      </c>
      <c r="N1553" s="390">
        <f>IF(AND(MONTH(F1553)=7,DAY(F1553)&gt;25),1,
ROUNDDOWN((SUM(VLOOKUP(MONTH(F1553),D暦変換用数値,2,FALSE),DAY(F1553))/28)+1,0))</f>
        <v>2</v>
      </c>
      <c r="O1553" s="205">
        <f>IF(AND(MONTH(F1553)=7,DAY(F1553)&gt;25),DAY(F1553)-25,
MOD((SUM(VLOOKUP(MONTH(F1553),D暦変換用数値,2,FALSE),DAY(F1553))),28)+1)</f>
        <v>7</v>
      </c>
      <c r="P1553" s="406">
        <f>IF(OR(MONTH(F1553)&lt;7,AND(MONTH(F1553)=7,DAY(F1553)&lt;=25)),
MOD(SUM((E1553-1901)*365,(N1553-1)*28,O1553,258),260),
MOD(SUM((E1553-1900)*365,(N1553-1)*28,O1553,258),260))</f>
        <v>163</v>
      </c>
      <c r="Q1553" s="374" t="str">
        <f>VLOOKUP(MOD(P1553,4),色,2,FALSE)</f>
        <v>青い</v>
      </c>
      <c r="R1553" s="292" t="str">
        <f>VLOOKUP(MOD(P1553,13),銀河の音,2,FALSE)</f>
        <v>共振の</v>
      </c>
      <c r="S1553" s="385" t="str">
        <f>VLOOKUP(MOD(P1553,20),太陽の紋章,2,FALSE)</f>
        <v>夜</v>
      </c>
      <c r="T1553" s="111" t="s">
        <v>5884</v>
      </c>
    </row>
    <row r="1554" spans="1:20" ht="13.5" customHeight="1">
      <c r="A1554" s="76" t="str">
        <f>VLOOKUP(MOD(E1554,10),十干,2,FALSE)</f>
        <v>戊</v>
      </c>
      <c r="B1554" s="199" t="str">
        <f>VLOOKUP(MOD(E1554,12),十二支,3,FALSE)</f>
        <v xml:space="preserve">05 土 </v>
      </c>
      <c r="C1554" s="201" t="str">
        <f>VLOOKUP(F1554,星座,3,TRUE)</f>
        <v xml:space="preserve">02 零 </v>
      </c>
      <c r="D1554" s="534">
        <v>28739</v>
      </c>
      <c r="E1554" s="116">
        <f>IFERROR(YEAR(D1554),LEFT(D1554,4))</f>
        <v>1978</v>
      </c>
      <c r="F1554" s="116" t="str">
        <f>IF(ISTEXT(D1554),RIGHT(D1554,5),TEXT(D1554,"mm/dd"))</f>
        <v>09/06</v>
      </c>
      <c r="G1554" s="116">
        <f>SUM(MID(E1554,1,1),MID(E1554,2,1),MID(E1554,3,1),MID(E1554,4,1),MID(F1554,1,1),MID(F1554,2,1),MID(F1554,4,1),MID(F1554,5,1))</f>
        <v>40</v>
      </c>
      <c r="H1554" s="116">
        <f>IF(MOD(G1554,9)=0,9,MOD(G1554,9))</f>
        <v>4</v>
      </c>
      <c r="I1554" s="116" t="str">
        <f>IFERROR(MID("日月火水木金土",WEEKDAY(D1554),1),"")</f>
        <v>水</v>
      </c>
      <c r="J1554" s="306" t="s">
        <v>7855</v>
      </c>
      <c r="K1554" s="203" t="str">
        <f>VLOOKUP(F1554,石と花メイン,3,FALSE)</f>
        <v>□水晶</v>
      </c>
      <c r="L1554" s="299" t="str">
        <f>VLOOKUP(F1554,石と花メイン,4,FALSE)</f>
        <v>金蓮花【ナスタチウム】</v>
      </c>
      <c r="M1554" s="395">
        <f>IF(OR(MONTH(F1554)&lt;7,AND(MONTH(F1554)=7,DAY(F1554)&lt;=25)),
MOD(SUM((E1554-1901)*365,259),260),
MOD(SUM((E1554-1900)*365,259),260))</f>
        <v>129</v>
      </c>
      <c r="N1554" s="121">
        <f>IF(AND(MONTH(F1554)=7,DAY(F1554)&gt;25),1,
ROUNDDOWN((SUM(VLOOKUP(MONTH(F1554),D暦変換用数値,2,FALSE),DAY(F1554))/28)+1,0))</f>
        <v>2</v>
      </c>
      <c r="O1554" s="117">
        <f>IF(AND(MONTH(F1554)=7,DAY(F1554)&gt;25),DAY(F1554)-25,
MOD((SUM(VLOOKUP(MONTH(F1554),D暦変換用数値,2,FALSE),DAY(F1554))),28)+1)</f>
        <v>15</v>
      </c>
      <c r="P1554" s="408">
        <f>IF(OR(MONTH(F1554)&lt;7,AND(MONTH(F1554)=7,DAY(F1554)&lt;=25)),
MOD(SUM((E1554-1901)*365,(N1554-1)*28,O1554,258),260),
MOD(SUM((E1554-1900)*365,(N1554-1)*28,O1554,258),260))</f>
        <v>171</v>
      </c>
      <c r="Q1554" s="374" t="str">
        <f>VLOOKUP(MOD(P1554,4),色,2,FALSE)</f>
        <v>青い</v>
      </c>
      <c r="R1554" s="292" t="str">
        <f>VLOOKUP(MOD(P1554,13),銀河の音,2,FALSE)</f>
        <v>月の</v>
      </c>
      <c r="S1554" s="385" t="str">
        <f>VLOOKUP(MOD(P1554,20),太陽の紋章,2,FALSE)</f>
        <v>猿</v>
      </c>
      <c r="T1554" s="126" t="s">
        <v>7856</v>
      </c>
    </row>
    <row r="1555" spans="1:20" ht="13.5" customHeight="1">
      <c r="A1555" s="50" t="str">
        <f>VLOOKUP(MOD(E1555,10),十干,2,FALSE)</f>
        <v>戊</v>
      </c>
      <c r="B1555" s="199" t="str">
        <f>VLOOKUP(MOD(E1555,12),十二支,3,FALSE)</f>
        <v xml:space="preserve">05 土 </v>
      </c>
      <c r="C1555" s="201" t="str">
        <f>VLOOKUP(F1555,星座,3,TRUE)</f>
        <v xml:space="preserve">02 零 </v>
      </c>
      <c r="D1555" s="532">
        <v>28750</v>
      </c>
      <c r="E1555" s="45">
        <f>IFERROR(YEAR(D1555),LEFT(D1555,4))</f>
        <v>1978</v>
      </c>
      <c r="F1555" s="45" t="str">
        <f>IF(ISTEXT(D1555),RIGHT(D1555,5),TEXT(D1555,"mm/dd"))</f>
        <v>09/17</v>
      </c>
      <c r="G1555" s="45">
        <f>SUM(MID(E1555,1,1),MID(E1555,2,1),MID(E1555,3,1),MID(E1555,4,1),MID(F1555,1,1),MID(F1555,2,1),MID(F1555,4,1),MID(F1555,5,1))</f>
        <v>42</v>
      </c>
      <c r="H1555" s="45">
        <f>IF(MOD(G1555,9)=0,9,MOD(G1555,9))</f>
        <v>6</v>
      </c>
      <c r="I1555" s="45" t="str">
        <f>IFERROR(MID("日月火水木金土",WEEKDAY(D1555),1),"")</f>
        <v>日</v>
      </c>
      <c r="J1555" s="307" t="s">
        <v>8441</v>
      </c>
      <c r="K1555" s="203" t="str">
        <f>VLOOKUP(F1555,石と花メイン,3,FALSE)</f>
        <v>◇金剛石</v>
      </c>
      <c r="L1555" s="298" t="str">
        <f>VLOOKUP(F1555,石と花メイン,4,FALSE)</f>
        <v>風船蔓</v>
      </c>
      <c r="M1555" s="394">
        <f>IF(OR(MONTH(F1555)&lt;7,AND(MONTH(F1555)=7,DAY(F1555)&lt;=25)),
MOD(SUM((E1555-1901)*365,259),260),
MOD(SUM((E1555-1900)*365,259),260))</f>
        <v>129</v>
      </c>
      <c r="N1555" s="391">
        <f>IF(AND(MONTH(F1555)=7,DAY(F1555)&gt;25),1,
ROUNDDOWN((SUM(VLOOKUP(MONTH(F1555),D暦変換用数値,2,FALSE),DAY(F1555))/28)+1,0))</f>
        <v>2</v>
      </c>
      <c r="O1555" s="46">
        <f>IF(AND(MONTH(F1555)=7,DAY(F1555)&gt;25),DAY(F1555)-25,
MOD((SUM(VLOOKUP(MONTH(F1555),D暦変換用数値,2,FALSE),DAY(F1555))),28)+1)</f>
        <v>26</v>
      </c>
      <c r="P1555" s="407">
        <f>IF(OR(MONTH(F1555)&lt;7,AND(MONTH(F1555)=7,DAY(F1555)&lt;=25)),
MOD(SUM((E1555-1901)*365,(N1555-1)*28,O1555,258),260),
MOD(SUM((E1555-1900)*365,(N1555-1)*28,O1555,258),260))</f>
        <v>182</v>
      </c>
      <c r="Q1555" s="374" t="str">
        <f>VLOOKUP(MOD(P1555,4),色,2,FALSE)</f>
        <v>白い</v>
      </c>
      <c r="R1555" s="292" t="str">
        <f>VLOOKUP(MOD(P1555,13),銀河の音,2,FALSE)</f>
        <v>宇宙の</v>
      </c>
      <c r="S1555" s="385" t="str">
        <f>VLOOKUP(MOD(P1555,20),太陽の紋章,2,FALSE)</f>
        <v>風</v>
      </c>
      <c r="T1555" s="110"/>
    </row>
    <row r="1556" spans="1:20" ht="13.5" customHeight="1">
      <c r="A1556" s="76" t="str">
        <f>VLOOKUP(MOD(E1556,10),十干,2,FALSE)</f>
        <v>戊</v>
      </c>
      <c r="B1556" s="199" t="str">
        <f>VLOOKUP(MOD(E1556,12),十二支,3,FALSE)</f>
        <v xml:space="preserve">05 土 </v>
      </c>
      <c r="C1556" s="201" t="str">
        <f>VLOOKUP(F1556,星座,3,TRUE)</f>
        <v xml:space="preserve">02 零 </v>
      </c>
      <c r="D1556" s="534">
        <v>28753</v>
      </c>
      <c r="E1556" s="116">
        <f>IFERROR(YEAR(D1556),LEFT(D1556,4))</f>
        <v>1978</v>
      </c>
      <c r="F1556" s="116" t="str">
        <f>IF(ISTEXT(D1556),RIGHT(D1556,5),TEXT(D1556,"mm/dd"))</f>
        <v>09/20</v>
      </c>
      <c r="G1556" s="116">
        <f>SUM(MID(E1556,1,1),MID(E1556,2,1),MID(E1556,3,1),MID(E1556,4,1),MID(F1556,1,1),MID(F1556,2,1),MID(F1556,4,1),MID(F1556,5,1))</f>
        <v>36</v>
      </c>
      <c r="H1556" s="116">
        <f>IF(MOD(G1556,9)=0,9,MOD(G1556,9))</f>
        <v>9</v>
      </c>
      <c r="I1556" s="116" t="str">
        <f>IFERROR(MID("日月火水木金土",WEEKDAY(D1556),1),"")</f>
        <v>水</v>
      </c>
      <c r="J1556" s="306" t="s">
        <v>7199</v>
      </c>
      <c r="K1556" s="203" t="str">
        <f>VLOOKUP(F1556,石と花メイン,3,FALSE)</f>
        <v>◆紅玉</v>
      </c>
      <c r="L1556" s="299" t="str">
        <f>VLOOKUP(F1556,石と花メイン,4,FALSE)</f>
        <v>サルビア【緋衣草】</v>
      </c>
      <c r="M1556" s="395">
        <f>IF(OR(MONTH(F1556)&lt;7,AND(MONTH(F1556)=7,DAY(F1556)&lt;=25)),
MOD(SUM((E1556-1901)*365,259),260),
MOD(SUM((E1556-1900)*365,259),260))</f>
        <v>129</v>
      </c>
      <c r="N1556" s="121">
        <f>IF(AND(MONTH(F1556)=7,DAY(F1556)&gt;25),1,
ROUNDDOWN((SUM(VLOOKUP(MONTH(F1556),D暦変換用数値,2,FALSE),DAY(F1556))/28)+1,0))</f>
        <v>3</v>
      </c>
      <c r="O1556" s="117">
        <f>IF(AND(MONTH(F1556)=7,DAY(F1556)&gt;25),DAY(F1556)-25,
MOD((SUM(VLOOKUP(MONTH(F1556),D暦変換用数値,2,FALSE),DAY(F1556))),28)+1)</f>
        <v>1</v>
      </c>
      <c r="P1556" s="408">
        <f>IF(OR(MONTH(F1556)&lt;7,AND(MONTH(F1556)=7,DAY(F1556)&lt;=25)),
MOD(SUM((E1556-1901)*365,(N1556-1)*28,O1556,258),260),
MOD(SUM((E1556-1900)*365,(N1556-1)*28,O1556,258),260))</f>
        <v>185</v>
      </c>
      <c r="Q1556" s="372" t="str">
        <f>VLOOKUP(MOD(P1556,4),色,2,FALSE)</f>
        <v>赤い</v>
      </c>
      <c r="R1556" s="290" t="str">
        <f>VLOOKUP(MOD(P1556,13),銀河の音,2,FALSE)</f>
        <v>電気の</v>
      </c>
      <c r="S1556" s="383" t="str">
        <f>VLOOKUP(MOD(P1556,20),太陽の紋章,2,FALSE)</f>
        <v>蛇</v>
      </c>
      <c r="T1556" s="119" t="s">
        <v>7201</v>
      </c>
    </row>
    <row r="1557" spans="1:20" ht="13.5" customHeight="1">
      <c r="A1557" s="285" t="str">
        <f>VLOOKUP(MOD(E1557,10),十干,2,FALSE)</f>
        <v>壬</v>
      </c>
      <c r="B1557" s="283" t="str">
        <f>VLOOKUP(MOD(E1557,12),十二支,3,FALSE)</f>
        <v xml:space="preserve">05 土 </v>
      </c>
      <c r="C1557" s="287" t="str">
        <f>VLOOKUP(F1557,星座,3,TRUE)</f>
        <v xml:space="preserve">02 零 </v>
      </c>
      <c r="D1557" s="530">
        <v>37520</v>
      </c>
      <c r="E1557" s="83">
        <f>IFERROR(YEAR(D1557),LEFT(D1557,4))</f>
        <v>2002</v>
      </c>
      <c r="F1557" s="83" t="str">
        <f>IF(ISTEXT(D1557),RIGHT(D1557,5),TEXT(D1557,"mm/dd"))</f>
        <v>09/21</v>
      </c>
      <c r="G1557" s="83">
        <f>SUM(MID(E1557,1,1),MID(E1557,2,1),MID(E1557,3,1),MID(E1557,4,1),MID(F1557,1,1),MID(F1557,2,1),MID(F1557,4,1),MID(F1557,5,1))</f>
        <v>16</v>
      </c>
      <c r="H1557" s="83">
        <f>IF(MOD(G1557,9)=0,9,MOD(G1557,9))</f>
        <v>7</v>
      </c>
      <c r="I1557" s="83" t="str">
        <f>IFERROR(MID("日月火水木金土",WEEKDAY(D1557),1),"")</f>
        <v>土</v>
      </c>
      <c r="J1557" s="308" t="s">
        <v>8606</v>
      </c>
      <c r="K1557" s="330" t="str">
        <f>VLOOKUP(F1557,石と花メイン,3,FALSE)</f>
        <v>◆翠玉</v>
      </c>
      <c r="L1557" s="296" t="str">
        <f>VLOOKUP(F1557,石と花メイン,4,FALSE)</f>
        <v>カンナ【美人蕉】</v>
      </c>
      <c r="M1557" s="392">
        <f>IF(OR(MONTH(F1557)&lt;7,AND(MONTH(F1557)=7,DAY(F1557)&lt;=25)),
MOD(SUM((E1557-1901)*365,259),260),
MOD(SUM((E1557-1900)*365,259),260))</f>
        <v>49</v>
      </c>
      <c r="N1557" s="330">
        <f>IF(AND(MONTH(F1557)=7,DAY(F1557)&gt;25),1,
ROUNDDOWN((SUM(VLOOKUP(MONTH(F1557),D暦変換用数値,2,FALSE),DAY(F1557))/28)+1,0))</f>
        <v>3</v>
      </c>
      <c r="O1557" s="84">
        <f>IF(AND(MONTH(F1557)=7,DAY(F1557)&gt;25),DAY(F1557)-25,
MOD((SUM(VLOOKUP(MONTH(F1557),D暦変換用数値,2,FALSE),DAY(F1557))),28)+1)</f>
        <v>2</v>
      </c>
      <c r="P1557" s="405">
        <f>IF(OR(MONTH(F1557)&lt;7,AND(MONTH(F1557)=7,DAY(F1557)&lt;=25)),
MOD(SUM((E1557-1901)*365,(N1557-1)*28,O1557,258),260),
MOD(SUM((E1557-1900)*365,(N1557-1)*28,O1557,258),260))</f>
        <v>106</v>
      </c>
      <c r="Q1557" s="371" t="str">
        <f>VLOOKUP(MOD(P1557,4),色,2,FALSE)</f>
        <v>白い</v>
      </c>
      <c r="R1557" s="289" t="str">
        <f>VLOOKUP(MOD(P1557,13),銀河の音,2,FALSE)</f>
        <v>月の</v>
      </c>
      <c r="S1557" s="382" t="str">
        <f>VLOOKUP(MOD(P1557,20),太陽の紋章,2,FALSE)</f>
        <v>世界の橋渡し</v>
      </c>
      <c r="T1557" s="92" t="s">
        <v>8603</v>
      </c>
    </row>
    <row r="1558" spans="1:20" ht="13.5" customHeight="1">
      <c r="A1558" s="285" t="str">
        <f>VLOOKUP(MOD(E1558,10),十干,2,FALSE)</f>
        <v>甲</v>
      </c>
      <c r="B1558" s="283" t="str">
        <f>VLOOKUP(MOD(E1558,12),十二支,3,FALSE)</f>
        <v xml:space="preserve">05 土 </v>
      </c>
      <c r="C1558" s="287" t="str">
        <f>VLOOKUP(F1558,星座,3,TRUE)</f>
        <v xml:space="preserve">02 零 </v>
      </c>
      <c r="D1558" s="533">
        <v>41875</v>
      </c>
      <c r="E1558" s="83">
        <f>IFERROR(YEAR(D1558),LEFT(D1558,4))</f>
        <v>2014</v>
      </c>
      <c r="F1558" s="539" t="str">
        <f>IF(ISTEXT(D1558),RIGHT(D1558,5),TEXT(D1558,"mm/dd"))</f>
        <v>08/24</v>
      </c>
      <c r="G1558" s="83">
        <f>SUM(MID(E1558,1,1),MID(E1558,2,1),MID(E1558,3,1),MID(E1558,4,1),MID(F1558,1,1),MID(F1558,2,1),MID(F1558,4,1),MID(F1558,5,1))</f>
        <v>21</v>
      </c>
      <c r="H1558" s="83">
        <f>IF(MOD(G1558,9)=0,9,MOD(G1558,9))</f>
        <v>3</v>
      </c>
      <c r="I1558" s="83" t="str">
        <f>IFERROR(MID("日月火水木金土",WEEKDAY(D1558),1),"")</f>
        <v>日</v>
      </c>
      <c r="J1558" s="308" t="s">
        <v>9383</v>
      </c>
      <c r="K1558" s="330" t="str">
        <f>VLOOKUP(F1558,石と花メイン,3,FALSE)</f>
        <v>◇金剛石</v>
      </c>
      <c r="L1558" s="296" t="str">
        <f>VLOOKUP(F1558,石と花メイン,4,FALSE)</f>
        <v>金盞花【カレンデュラ】</v>
      </c>
      <c r="M1558" s="392">
        <f>IF(OR(MONTH(F1558)&lt;7,AND(MONTH(F1558)=7,DAY(F1558)&lt;=25)),
MOD(SUM((E1558-1901)*365,259),260),
MOD(SUM((E1558-1900)*365,259),260))</f>
        <v>9</v>
      </c>
      <c r="N1558" s="330">
        <f>IF(AND(MONTH(F1558)=7,DAY(F1558)&gt;25),1,
ROUNDDOWN((SUM(VLOOKUP(MONTH(F1558),D暦変換用数値,2,FALSE),DAY(F1558))/28)+1,0))</f>
        <v>2</v>
      </c>
      <c r="O1558" s="84">
        <f>IF(AND(MONTH(F1558)=7,DAY(F1558)&gt;25),DAY(F1558)-25,
MOD((SUM(VLOOKUP(MONTH(F1558),D暦変換用数値,2,FALSE),DAY(F1558))),28)+1)</f>
        <v>2</v>
      </c>
      <c r="P1558" s="405">
        <f>IF(OR(MONTH(F1558)&lt;7,AND(MONTH(F1558)=7,DAY(F1558)&lt;=25)),
MOD(SUM((E1558-1901)*365,(N1558-1)*28,O1558,258),260),
MOD(SUM((E1558-1900)*365,(N1558-1)*28,O1558,258),260))</f>
        <v>38</v>
      </c>
      <c r="Q1558" s="371" t="str">
        <f>VLOOKUP(MOD(P1558,4),色,2,FALSE)</f>
        <v>白い</v>
      </c>
      <c r="R1558" s="289" t="str">
        <f>VLOOKUP(MOD(P1558,13),銀河の音,2,FALSE)</f>
        <v>水晶の</v>
      </c>
      <c r="S1558" s="382" t="str">
        <f>VLOOKUP(MOD(P1558,20),太陽の紋章,2,FALSE)</f>
        <v>鏡</v>
      </c>
      <c r="T1558" s="338"/>
    </row>
    <row r="1559" spans="1:20" ht="13.5" customHeight="1">
      <c r="A1559" s="282" t="str">
        <f>VLOOKUP(MOD(E1559,10),十干,2,FALSE)</f>
        <v>壬</v>
      </c>
      <c r="B1559" s="283" t="str">
        <f>VLOOKUP(MOD(E1559,12),十二支,3,FALSE)</f>
        <v xml:space="preserve">05 土 </v>
      </c>
      <c r="C1559" s="287" t="str">
        <f>VLOOKUP(F1559,星座,3,TRUE)</f>
        <v xml:space="preserve">02 零 </v>
      </c>
      <c r="D1559" s="533" t="s">
        <v>8726</v>
      </c>
      <c r="E1559" s="83" t="str">
        <f>IFERROR(YEAR(D1559),LEFT(D1559,4))</f>
        <v>1822</v>
      </c>
      <c r="F1559" s="83" t="str">
        <f>IF(ISTEXT(D1559),RIGHT(D1559,5),TEXT(D1559,"mm/dd"))</f>
        <v>08/25</v>
      </c>
      <c r="G1559" s="83">
        <f>SUM(MID(E1559,1,1),MID(E1559,2,1),MID(E1559,3,1),MID(E1559,4,1),MID(F1559,1,1),MID(F1559,2,1),MID(F1559,4,1),MID(F1559,5,1))</f>
        <v>28</v>
      </c>
      <c r="H1559" s="83">
        <f>IF(MOD(G1559,9)=0,9,MOD(G1559,9))</f>
        <v>1</v>
      </c>
      <c r="I1559" s="83" t="str">
        <f>IFERROR(MID("日月火水木金土",WEEKDAY(D1559),1),"")</f>
        <v/>
      </c>
      <c r="J1559" s="303" t="s">
        <v>2445</v>
      </c>
      <c r="K1559" s="87" t="str">
        <f>VLOOKUP(F1559,石と花メイン,3,FALSE)</f>
        <v>◆猫目石</v>
      </c>
      <c r="L1559" s="296" t="str">
        <f>VLOOKUP(F1559,石と花メイン,4,FALSE)</f>
        <v>檜扇【烏羽玉】</v>
      </c>
      <c r="M1559" s="392">
        <f>IF(OR(MONTH(F1559)&lt;7,AND(MONTH(F1559)=7,DAY(F1559)&lt;=25)),
MOD(SUM((E1559-1901)*365,259),260),
MOD(SUM((E1559-1900)*365,259),260))</f>
        <v>129</v>
      </c>
      <c r="N1559" s="330">
        <f>IF(AND(MONTH(F1559)=7,DAY(F1559)&gt;25),1,
ROUNDDOWN((SUM(VLOOKUP(MONTH(F1559),D暦変換用数値,2,FALSE),DAY(F1559))/28)+1,0))</f>
        <v>2</v>
      </c>
      <c r="O1559" s="84">
        <f>IF(AND(MONTH(F1559)=7,DAY(F1559)&gt;25),DAY(F1559)-25,
MOD((SUM(VLOOKUP(MONTH(F1559),D暦変換用数値,2,FALSE),DAY(F1559))),28)+1)</f>
        <v>3</v>
      </c>
      <c r="P1559" s="405">
        <f>IF(OR(MONTH(F1559)&lt;7,AND(MONTH(F1559)=7,DAY(F1559)&lt;=25)),
MOD(SUM((E1559-1901)*365,(N1559-1)*28,O1559,258),260),
MOD(SUM((E1559-1900)*365,(N1559-1)*28,O1559,258),260))</f>
        <v>159</v>
      </c>
      <c r="Q1559" s="371" t="str">
        <f>VLOOKUP(MOD(P1559,4),色,2,FALSE)</f>
        <v>青い</v>
      </c>
      <c r="R1559" s="289" t="str">
        <f>VLOOKUP(MOD(P1559,13),銀河の音,2,FALSE)</f>
        <v>電気の</v>
      </c>
      <c r="S1559" s="382" t="str">
        <f>VLOOKUP(MOD(P1559,20),太陽の紋章,2,FALSE)</f>
        <v>嵐</v>
      </c>
      <c r="T1559" s="95" t="s">
        <v>3787</v>
      </c>
    </row>
    <row r="1560" spans="1:20" ht="13.5" customHeight="1">
      <c r="A1560" s="50" t="str">
        <f>VLOOKUP(MOD(E1560,10),十干,2,FALSE)</f>
        <v>壬</v>
      </c>
      <c r="B1560" s="199" t="str">
        <f>VLOOKUP(MOD(E1560,12),十二支,3,FALSE)</f>
        <v xml:space="preserve">05 土 </v>
      </c>
      <c r="C1560" s="201" t="str">
        <f>VLOOKUP(F1560,星座,3,TRUE)</f>
        <v xml:space="preserve">02 零 </v>
      </c>
      <c r="D1560" s="531" t="s">
        <v>3300</v>
      </c>
      <c r="E1560" s="1" t="str">
        <f>IFERROR(YEAR(D1560),LEFT(D1560,4))</f>
        <v>1942</v>
      </c>
      <c r="F1560" s="1" t="str">
        <f>IF(ISTEXT(D1560),RIGHT(D1560,5),TEXT(D1560,"mm/dd"))</f>
        <v>09/**</v>
      </c>
      <c r="G1560" s="1"/>
      <c r="H1560" s="45"/>
      <c r="I1560" s="45" t="str">
        <f>IFERROR(MID("日月火水木金土",WEEKDAY(D1560),1),"")</f>
        <v/>
      </c>
      <c r="J1560" s="304" t="s">
        <v>991</v>
      </c>
      <c r="K1560" s="202"/>
      <c r="L1560" s="297"/>
      <c r="M1560" s="393"/>
      <c r="N1560" s="390"/>
      <c r="O1560" s="205"/>
      <c r="P1560" s="406"/>
      <c r="Q1560" s="377"/>
      <c r="R1560" s="294"/>
      <c r="S1560" s="388"/>
      <c r="T1560" s="99" t="s">
        <v>3301</v>
      </c>
    </row>
    <row r="1561" spans="1:20" ht="13.5" customHeight="1">
      <c r="A1561" s="282" t="str">
        <f>VLOOKUP(MOD(E1561,10),十干,2,FALSE)</f>
        <v>丙</v>
      </c>
      <c r="B1561" s="283" t="str">
        <f>VLOOKUP(MOD(E1561,12),十二支,3,FALSE)</f>
        <v xml:space="preserve">05 土 </v>
      </c>
      <c r="C1561" s="287" t="str">
        <f>VLOOKUP(F1561,星座,3,TRUE)</f>
        <v xml:space="preserve">03 水 </v>
      </c>
      <c r="D1561" s="533">
        <v>2335</v>
      </c>
      <c r="E1561" s="83">
        <f>IFERROR(YEAR(D1561),LEFT(D1561,4))</f>
        <v>1906</v>
      </c>
      <c r="F1561" s="83" t="str">
        <f>IF(ISTEXT(D1561),RIGHT(D1561,5),TEXT(D1561,"mm/dd"))</f>
        <v>05/23</v>
      </c>
      <c r="G1561" s="83">
        <f>SUM(MID(E1561,1,1),MID(E1561,2,1),MID(E1561,3,1),MID(E1561,4,1),MID(F1561,1,1),MID(F1561,2,1),MID(F1561,4,1),MID(F1561,5,1))</f>
        <v>26</v>
      </c>
      <c r="H1561" s="83">
        <f>IF(MOD(G1561,9)=0,9,MOD(G1561,9))</f>
        <v>8</v>
      </c>
      <c r="I1561" s="83" t="str">
        <f>IFERROR(MID("日月火水木金土",WEEKDAY(D1561),1),"")</f>
        <v>水</v>
      </c>
      <c r="J1561" s="303" t="s">
        <v>2450</v>
      </c>
      <c r="K1561" s="87" t="str">
        <f>VLOOKUP(F1561,石と花メイン,3,FALSE)</f>
        <v>◆猫目石</v>
      </c>
      <c r="L1561" s="296" t="str">
        <f>VLOOKUP(F1561,石と花メイン,4,FALSE)</f>
        <v>カラー【和蘭海芋】</v>
      </c>
      <c r="M1561" s="392">
        <f>IF(OR(MONTH(F1561)&lt;7,AND(MONTH(F1561)=7,DAY(F1561)&lt;=25)),
MOD(SUM((E1561-1901)*365,259),260),
MOD(SUM((E1561-1900)*365,259),260))</f>
        <v>4</v>
      </c>
      <c r="N1561" s="330">
        <f>IF(AND(MONTH(F1561)=7,DAY(F1561)&gt;25),1,
ROUNDDOWN((SUM(VLOOKUP(MONTH(F1561),D暦変換用数値,2,FALSE),DAY(F1561))/28)+1,0))</f>
        <v>11</v>
      </c>
      <c r="O1561" s="84">
        <f>IF(AND(MONTH(F1561)=7,DAY(F1561)&gt;25),DAY(F1561)-25,
MOD((SUM(VLOOKUP(MONTH(F1561),D暦変換用数値,2,FALSE),DAY(F1561))),28)+1)</f>
        <v>22</v>
      </c>
      <c r="P1561" s="405">
        <f>IF(OR(MONTH(F1561)&lt;7,AND(MONTH(F1561)=7,DAY(F1561)&lt;=25)),
MOD(SUM((E1561-1901)*365,(N1561-1)*28,O1561,258),260),
MOD(SUM((E1561-1900)*365,(N1561-1)*28,O1561,258),260))</f>
        <v>45</v>
      </c>
      <c r="Q1561" s="371" t="str">
        <f>VLOOKUP(MOD(P1561,4),色,2,FALSE)</f>
        <v>赤い</v>
      </c>
      <c r="R1561" s="289" t="str">
        <f>VLOOKUP(MOD(P1561,13),銀河の音,2,FALSE)</f>
        <v>律動の</v>
      </c>
      <c r="S1561" s="382" t="str">
        <f>VLOOKUP(MOD(P1561,20),太陽の紋章,2,FALSE)</f>
        <v>蛇</v>
      </c>
      <c r="T1561" s="102" t="s">
        <v>2891</v>
      </c>
    </row>
    <row r="1562" spans="1:20" ht="13.5" customHeight="1">
      <c r="A1562" s="50" t="str">
        <f>VLOOKUP(MOD(E1562,10),十干,2,FALSE)</f>
        <v>戊</v>
      </c>
      <c r="B1562" s="199" t="str">
        <f>VLOOKUP(MOD(E1562,12),十二支,3,FALSE)</f>
        <v xml:space="preserve">05 土 </v>
      </c>
      <c r="C1562" s="201" t="str">
        <f>VLOOKUP(F1562,星座,3,TRUE)</f>
        <v xml:space="preserve">03 水 </v>
      </c>
      <c r="D1562" s="531">
        <v>6722</v>
      </c>
      <c r="E1562" s="1">
        <f>IFERROR(YEAR(D1562),LEFT(D1562,4))</f>
        <v>1918</v>
      </c>
      <c r="F1562" s="1" t="str">
        <f>IF(ISTEXT(D1562),RIGHT(D1562,5),TEXT(D1562,"mm/dd"))</f>
        <v>05/27</v>
      </c>
      <c r="G1562" s="1">
        <f>SUM(MID(E1562,1,1),MID(E1562,2,1),MID(E1562,3,1),MID(E1562,4,1),MID(F1562,1,1),MID(F1562,2,1),MID(F1562,4,1),MID(F1562,5,1))</f>
        <v>33</v>
      </c>
      <c r="H1562" s="45">
        <f>IF(MOD(G1562,9)=0,9,MOD(G1562,9))</f>
        <v>6</v>
      </c>
      <c r="I1562" s="45" t="str">
        <f>IFERROR(MID("日月火水木金土",WEEKDAY(D1562),1),"")</f>
        <v>月</v>
      </c>
      <c r="J1562" s="304" t="s">
        <v>5040</v>
      </c>
      <c r="K1562" s="202" t="str">
        <f>VLOOKUP(F1562,石と花メイン,3,FALSE)</f>
        <v>◇金剛石</v>
      </c>
      <c r="L1562" s="297" t="str">
        <f>VLOOKUP(F1562,石と花メイン,4,FALSE)</f>
        <v>蔓薔薇</v>
      </c>
      <c r="M1562" s="393">
        <f>IF(OR(MONTH(F1562)&lt;7,AND(MONTH(F1562)=7,DAY(F1562)&lt;=25)),
MOD(SUM((E1562-1901)*365,259),260),
MOD(SUM((E1562-1900)*365,259),260))</f>
        <v>224</v>
      </c>
      <c r="N1562" s="390">
        <f>IF(AND(MONTH(F1562)=7,DAY(F1562)&gt;25),1,
ROUNDDOWN((SUM(VLOOKUP(MONTH(F1562),D暦変換用数値,2,FALSE),DAY(F1562))/28)+1,0))</f>
        <v>11</v>
      </c>
      <c r="O1562" s="205">
        <f>IF(AND(MONTH(F1562)=7,DAY(F1562)&gt;25),DAY(F1562)-25,
MOD((SUM(VLOOKUP(MONTH(F1562),D暦変換用数値,2,FALSE),DAY(F1562))),28)+1)</f>
        <v>26</v>
      </c>
      <c r="P1562" s="406">
        <f>IF(OR(MONTH(F1562)&lt;7,AND(MONTH(F1562)=7,DAY(F1562)&lt;=25)),
MOD(SUM((E1562-1901)*365,(N1562-1)*28,O1562,258),260),
MOD(SUM((E1562-1900)*365,(N1562-1)*28,O1562,258),260))</f>
        <v>9</v>
      </c>
      <c r="Q1562" s="372" t="str">
        <f>VLOOKUP(MOD(P1562,4),色,2,FALSE)</f>
        <v>赤い</v>
      </c>
      <c r="R1562" s="290" t="str">
        <f>VLOOKUP(MOD(P1562,13),銀河の音,2,FALSE)</f>
        <v>太陽の</v>
      </c>
      <c r="S1562" s="383" t="str">
        <f>VLOOKUP(MOD(P1562,20),太陽の紋章,2,FALSE)</f>
        <v>月</v>
      </c>
      <c r="T1562" s="99" t="s">
        <v>6641</v>
      </c>
    </row>
    <row r="1563" spans="1:20" ht="13.5" customHeight="1">
      <c r="A1563" s="76" t="str">
        <f>VLOOKUP(MOD(E1563,10),十干,2,FALSE)</f>
        <v>庚</v>
      </c>
      <c r="B1563" s="199" t="str">
        <f>VLOOKUP(MOD(E1563,12),十二支,3,FALSE)</f>
        <v xml:space="preserve">05 土 </v>
      </c>
      <c r="C1563" s="201" t="str">
        <f>VLOOKUP(F1563,星座,3,TRUE)</f>
        <v xml:space="preserve">03 水 </v>
      </c>
      <c r="D1563" s="534">
        <v>11103</v>
      </c>
      <c r="E1563" s="116">
        <f>IFERROR(YEAR(D1563),LEFT(D1563,4))</f>
        <v>1930</v>
      </c>
      <c r="F1563" s="116" t="str">
        <f>IF(ISTEXT(D1563),RIGHT(D1563,5),TEXT(D1563,"mm/dd"))</f>
        <v>05/25</v>
      </c>
      <c r="G1563" s="116">
        <f>SUM(MID(E1563,1,1),MID(E1563,2,1),MID(E1563,3,1),MID(E1563,4,1),MID(F1563,1,1),MID(F1563,2,1),MID(F1563,4,1),MID(F1563,5,1))</f>
        <v>25</v>
      </c>
      <c r="H1563" s="116">
        <f>IF(MOD(G1563,9)=0,9,MOD(G1563,9))</f>
        <v>7</v>
      </c>
      <c r="I1563" s="116" t="str">
        <f>IFERROR(MID("日月火水木金土",WEEKDAY(D1563),1),"")</f>
        <v>日</v>
      </c>
      <c r="J1563" s="306" t="s">
        <v>7185</v>
      </c>
      <c r="K1563" s="203" t="str">
        <f>VLOOKUP(F1563,石と花メイン,3,FALSE)</f>
        <v>●瑠璃</v>
      </c>
      <c r="L1563" s="299" t="str">
        <f>VLOOKUP(F1563,石と花メイン,4,FALSE)</f>
        <v>ヒソップ【柳薄荷】</v>
      </c>
      <c r="M1563" s="395">
        <f>IF(OR(MONTH(F1563)&lt;7,AND(MONTH(F1563)=7,DAY(F1563)&lt;=25)),
MOD(SUM((E1563-1901)*365,259),260),
MOD(SUM((E1563-1900)*365,259),260))</f>
        <v>184</v>
      </c>
      <c r="N1563" s="121">
        <f>IF(AND(MONTH(F1563)=7,DAY(F1563)&gt;25),1,
ROUNDDOWN((SUM(VLOOKUP(MONTH(F1563),D暦変換用数値,2,FALSE),DAY(F1563))/28)+1,0))</f>
        <v>11</v>
      </c>
      <c r="O1563" s="117">
        <f>IF(AND(MONTH(F1563)=7,DAY(F1563)&gt;25),DAY(F1563)-25,
MOD((SUM(VLOOKUP(MONTH(F1563),D暦変換用数値,2,FALSE),DAY(F1563))),28)+1)</f>
        <v>24</v>
      </c>
      <c r="P1563" s="408">
        <f>IF(OR(MONTH(F1563)&lt;7,AND(MONTH(F1563)=7,DAY(F1563)&lt;=25)),
MOD(SUM((E1563-1901)*365,(N1563-1)*28,O1563,258),260),
MOD(SUM((E1563-1900)*365,(N1563-1)*28,O1563,258),260))</f>
        <v>227</v>
      </c>
      <c r="Q1563" s="374" t="str">
        <f>VLOOKUP(MOD(P1563,4),色,2,FALSE)</f>
        <v>青い</v>
      </c>
      <c r="R1563" s="292" t="str">
        <f>VLOOKUP(MOD(P1563,13),銀河の音,2,FALSE)</f>
        <v>律動の</v>
      </c>
      <c r="S1563" s="385" t="str">
        <f>VLOOKUP(MOD(P1563,20),太陽の紋章,2,FALSE)</f>
        <v>手</v>
      </c>
      <c r="T1563" s="128" t="s">
        <v>7186</v>
      </c>
    </row>
    <row r="1564" spans="1:20" ht="13.5" customHeight="1">
      <c r="A1564" s="50" t="str">
        <f>VLOOKUP(MOD(E1564,10),十干,2,FALSE)</f>
        <v>庚</v>
      </c>
      <c r="B1564" s="199" t="str">
        <f>VLOOKUP(MOD(E1564,12),十二支,3,FALSE)</f>
        <v xml:space="preserve">05 土 </v>
      </c>
      <c r="C1564" s="201" t="str">
        <f>VLOOKUP(F1564,星座,3,TRUE)</f>
        <v xml:space="preserve">03 水 </v>
      </c>
      <c r="D1564" s="531">
        <v>11109</v>
      </c>
      <c r="E1564" s="1">
        <f>IFERROR(YEAR(D1564),LEFT(D1564,4))</f>
        <v>1930</v>
      </c>
      <c r="F1564" s="1" t="str">
        <f>IF(ISTEXT(D1564),RIGHT(D1564,5),TEXT(D1564,"mm/dd"))</f>
        <v>05/31</v>
      </c>
      <c r="G1564" s="1">
        <f>SUM(MID(E1564,1,1),MID(E1564,2,1),MID(E1564,3,1),MID(E1564,4,1),MID(F1564,1,1),MID(F1564,2,1),MID(F1564,4,1),MID(F1564,5,1))</f>
        <v>22</v>
      </c>
      <c r="H1564" s="45">
        <f>IF(MOD(G1564,9)=0,9,MOD(G1564,9))</f>
        <v>4</v>
      </c>
      <c r="I1564" s="45" t="str">
        <f>IFERROR(MID("日月火水木金土",WEEKDAY(D1564),1),"")</f>
        <v>土</v>
      </c>
      <c r="J1564" s="304" t="s">
        <v>5041</v>
      </c>
      <c r="K1564" s="202" t="str">
        <f>VLOOKUP(F1564,石と花メイン,3,FALSE)</f>
        <v>◆翠玉</v>
      </c>
      <c r="L1564" s="297" t="str">
        <f>VLOOKUP(F1564,石と花メイン,4,FALSE)</f>
        <v>シラー【大蔓穂】</v>
      </c>
      <c r="M1564" s="393">
        <f>IF(OR(MONTH(F1564)&lt;7,AND(MONTH(F1564)=7,DAY(F1564)&lt;=25)),
MOD(SUM((E1564-1901)*365,259),260),
MOD(SUM((E1564-1900)*365,259),260))</f>
        <v>184</v>
      </c>
      <c r="N1564" s="390">
        <f>IF(AND(MONTH(F1564)=7,DAY(F1564)&gt;25),1,
ROUNDDOWN((SUM(VLOOKUP(MONTH(F1564),D暦変換用数値,2,FALSE),DAY(F1564))/28)+1,0))</f>
        <v>12</v>
      </c>
      <c r="O1564" s="205">
        <f>IF(AND(MONTH(F1564)=7,DAY(F1564)&gt;25),DAY(F1564)-25,
MOD((SUM(VLOOKUP(MONTH(F1564),D暦変換用数値,2,FALSE),DAY(F1564))),28)+1)</f>
        <v>2</v>
      </c>
      <c r="P1564" s="406">
        <f>IF(OR(MONTH(F1564)&lt;7,AND(MONTH(F1564)=7,DAY(F1564)&lt;=25)),
MOD(SUM((E1564-1901)*365,(N1564-1)*28,O1564,258),260),
MOD(SUM((E1564-1900)*365,(N1564-1)*28,O1564,258),260))</f>
        <v>233</v>
      </c>
      <c r="Q1564" s="372" t="str">
        <f>VLOOKUP(MOD(P1564,4),色,2,FALSE)</f>
        <v>赤い</v>
      </c>
      <c r="R1564" s="290" t="str">
        <f>VLOOKUP(MOD(P1564,13),銀河の音,2,FALSE)</f>
        <v>水晶の</v>
      </c>
      <c r="S1564" s="383" t="str">
        <f>VLOOKUP(MOD(P1564,20),太陽の紋章,2,FALSE)</f>
        <v>空歩く者</v>
      </c>
      <c r="T1564" s="97" t="s">
        <v>5889</v>
      </c>
    </row>
    <row r="1565" spans="1:20" ht="13.5" customHeight="1">
      <c r="A1565" s="50" t="str">
        <f>VLOOKUP(MOD(E1565,10),十干,2,FALSE)</f>
        <v>庚</v>
      </c>
      <c r="B1565" s="199" t="str">
        <f>VLOOKUP(MOD(E1565,12),十二支,3,FALSE)</f>
        <v xml:space="preserve">05 土 </v>
      </c>
      <c r="C1565" s="201" t="str">
        <f>VLOOKUP(F1565,星座,3,TRUE)</f>
        <v xml:space="preserve">03 水 </v>
      </c>
      <c r="D1565" s="531">
        <v>11112</v>
      </c>
      <c r="E1565" s="1">
        <f>IFERROR(YEAR(D1565),LEFT(D1565,4))</f>
        <v>1930</v>
      </c>
      <c r="F1565" s="1" t="str">
        <f>IF(ISTEXT(D1565),RIGHT(D1565,5),TEXT(D1565,"mm/dd"))</f>
        <v>06/03</v>
      </c>
      <c r="G1565" s="1">
        <f>SUM(MID(E1565,1,1),MID(E1565,2,1),MID(E1565,3,1),MID(E1565,4,1),MID(F1565,1,1),MID(F1565,2,1),MID(F1565,4,1),MID(F1565,5,1))</f>
        <v>22</v>
      </c>
      <c r="H1565" s="45">
        <f>IF(MOD(G1565,9)=0,9,MOD(G1565,9))</f>
        <v>4</v>
      </c>
      <c r="I1565" s="45" t="str">
        <f>IFERROR(MID("日月火水木金土",WEEKDAY(D1565),1),"")</f>
        <v>火</v>
      </c>
      <c r="J1565" s="304" t="s">
        <v>5042</v>
      </c>
      <c r="K1565" s="202" t="str">
        <f>VLOOKUP(F1565,石と花メイン,3,FALSE)</f>
        <v>●蛋白石</v>
      </c>
      <c r="L1565" s="297" t="str">
        <f>VLOOKUP(F1565,石と花メイン,4,FALSE)</f>
        <v>亜麻【滑胡麻】</v>
      </c>
      <c r="M1565" s="393">
        <f>IF(OR(MONTH(F1565)&lt;7,AND(MONTH(F1565)=7,DAY(F1565)&lt;=25)),
MOD(SUM((E1565-1901)*365,259),260),
MOD(SUM((E1565-1900)*365,259),260))</f>
        <v>184</v>
      </c>
      <c r="N1565" s="390">
        <f>IF(AND(MONTH(F1565)=7,DAY(F1565)&gt;25),1,
ROUNDDOWN((SUM(VLOOKUP(MONTH(F1565),D暦変換用数値,2,FALSE),DAY(F1565))/28)+1,0))</f>
        <v>12</v>
      </c>
      <c r="O1565" s="205">
        <f>IF(AND(MONTH(F1565)=7,DAY(F1565)&gt;25),DAY(F1565)-25,
MOD((SUM(VLOOKUP(MONTH(F1565),D暦変換用数値,2,FALSE),DAY(F1565))),28)+1)</f>
        <v>5</v>
      </c>
      <c r="P1565" s="406">
        <f>IF(OR(MONTH(F1565)&lt;7,AND(MONTH(F1565)=7,DAY(F1565)&lt;=25)),
MOD(SUM((E1565-1901)*365,(N1565-1)*28,O1565,258),260),
MOD(SUM((E1565-1900)*365,(N1565-1)*28,O1565,258),260))</f>
        <v>236</v>
      </c>
      <c r="Q1565" s="373" t="str">
        <f>VLOOKUP(MOD(P1565,4),色,2,FALSE)</f>
        <v>黄色い</v>
      </c>
      <c r="R1565" s="291" t="str">
        <f>VLOOKUP(MOD(P1565,13),銀河の音,2,FALSE)</f>
        <v>月の</v>
      </c>
      <c r="S1565" s="384" t="str">
        <f>VLOOKUP(MOD(P1565,20),太陽の紋章,2,FALSE)</f>
        <v>戦士</v>
      </c>
      <c r="T1565" s="98" t="s">
        <v>3736</v>
      </c>
    </row>
    <row r="1566" spans="1:20" ht="13.5" customHeight="1">
      <c r="A1566" s="50" t="str">
        <f>VLOOKUP(MOD(E1566,10),十干,2,FALSE)</f>
        <v>壬</v>
      </c>
      <c r="B1566" s="199" t="str">
        <f>VLOOKUP(MOD(E1566,12),十二支,3,FALSE)</f>
        <v xml:space="preserve">05 土 </v>
      </c>
      <c r="C1566" s="201" t="str">
        <f>VLOOKUP(F1566,星座,3,TRUE)</f>
        <v xml:space="preserve">03 水 </v>
      </c>
      <c r="D1566" s="531">
        <v>15483</v>
      </c>
      <c r="E1566" s="1">
        <f>IFERROR(YEAR(D1566),LEFT(D1566,4))</f>
        <v>1942</v>
      </c>
      <c r="F1566" s="1" t="str">
        <f>IF(ISTEXT(D1566),RIGHT(D1566,5),TEXT(D1566,"mm/dd"))</f>
        <v>05/22</v>
      </c>
      <c r="G1566" s="1">
        <f>SUM(MID(E1566,1,1),MID(E1566,2,1),MID(E1566,3,1),MID(E1566,4,1),MID(F1566,1,1),MID(F1566,2,1),MID(F1566,4,1),MID(F1566,5,1))</f>
        <v>25</v>
      </c>
      <c r="H1566" s="45">
        <f>IF(MOD(G1566,9)=0,9,MOD(G1566,9))</f>
        <v>7</v>
      </c>
      <c r="I1566" s="45" t="str">
        <f>IFERROR(MID("日月火水木金土",WEEKDAY(D1566),1),"")</f>
        <v>金</v>
      </c>
      <c r="J1566" s="304" t="s">
        <v>3031</v>
      </c>
      <c r="K1566" s="202" t="str">
        <f>VLOOKUP(F1566,石と花メイン,3,FALSE)</f>
        <v>◆翠玉</v>
      </c>
      <c r="L1566" s="297" t="str">
        <f>VLOOKUP(F1566,石と花メイン,4,FALSE)</f>
        <v>フクシア【釣浮草】</v>
      </c>
      <c r="M1566" s="393">
        <f>IF(OR(MONTH(F1566)&lt;7,AND(MONTH(F1566)=7,DAY(F1566)&lt;=25)),
MOD(SUM((E1566-1901)*365,259),260),
MOD(SUM((E1566-1900)*365,259),260))</f>
        <v>144</v>
      </c>
      <c r="N1566" s="390">
        <f>IF(AND(MONTH(F1566)=7,DAY(F1566)&gt;25),1,
ROUNDDOWN((SUM(VLOOKUP(MONTH(F1566),D暦変換用数値,2,FALSE),DAY(F1566))/28)+1,0))</f>
        <v>11</v>
      </c>
      <c r="O1566" s="205">
        <f>IF(AND(MONTH(F1566)=7,DAY(F1566)&gt;25),DAY(F1566)-25,
MOD((SUM(VLOOKUP(MONTH(F1566),D暦変換用数値,2,FALSE),DAY(F1566))),28)+1)</f>
        <v>21</v>
      </c>
      <c r="P1566" s="406">
        <f>IF(OR(MONTH(F1566)&lt;7,AND(MONTH(F1566)=7,DAY(F1566)&lt;=25)),
MOD(SUM((E1566-1901)*365,(N1566-1)*28,O1566,258),260),
MOD(SUM((E1566-1900)*365,(N1566-1)*28,O1566,258),260))</f>
        <v>184</v>
      </c>
      <c r="Q1566" s="373" t="str">
        <f>VLOOKUP(MOD(P1566,4),色,2,FALSE)</f>
        <v>黄色い</v>
      </c>
      <c r="R1566" s="291" t="str">
        <f>VLOOKUP(MOD(P1566,13),銀河の音,2,FALSE)</f>
        <v>月の</v>
      </c>
      <c r="S1566" s="384" t="str">
        <f>VLOOKUP(MOD(P1566,20),太陽の紋章,2,FALSE)</f>
        <v>種</v>
      </c>
      <c r="T1566" s="93" t="s">
        <v>5731</v>
      </c>
    </row>
    <row r="1567" spans="1:20" ht="13.5" customHeight="1">
      <c r="A1567" s="50" t="str">
        <f>VLOOKUP(MOD(E1567,10),十干,2,FALSE)</f>
        <v>壬</v>
      </c>
      <c r="B1567" s="199" t="str">
        <f>VLOOKUP(MOD(E1567,12),十二支,3,FALSE)</f>
        <v xml:space="preserve">05 土 </v>
      </c>
      <c r="C1567" s="201" t="str">
        <f>VLOOKUP(F1567,星座,3,TRUE)</f>
        <v xml:space="preserve">03 水 </v>
      </c>
      <c r="D1567" s="531">
        <v>15485</v>
      </c>
      <c r="E1567" s="1">
        <f>IFERROR(YEAR(D1567),LEFT(D1567,4))</f>
        <v>1942</v>
      </c>
      <c r="F1567" s="1" t="str">
        <f>IF(ISTEXT(D1567),RIGHT(D1567,5),TEXT(D1567,"mm/dd"))</f>
        <v>05/24</v>
      </c>
      <c r="G1567" s="1">
        <f>SUM(MID(E1567,1,1),MID(E1567,2,1),MID(E1567,3,1),MID(E1567,4,1),MID(F1567,1,1),MID(F1567,2,1),MID(F1567,4,1),MID(F1567,5,1))</f>
        <v>27</v>
      </c>
      <c r="H1567" s="45">
        <f>IF(MOD(G1567,9)=0,9,MOD(G1567,9))</f>
        <v>9</v>
      </c>
      <c r="I1567" s="45" t="str">
        <f>IFERROR(MID("日月火水木金土",WEEKDAY(D1567),1),"")</f>
        <v>日</v>
      </c>
      <c r="J1567" s="304" t="s">
        <v>3032</v>
      </c>
      <c r="K1567" s="202" t="str">
        <f>VLOOKUP(F1567,石と花メイン,3,FALSE)</f>
        <v>◆青玉</v>
      </c>
      <c r="L1567" s="297" t="str">
        <f>VLOOKUP(F1567,石と花メイン,4,FALSE)</f>
        <v>ヘリオトロープ【木立瑠璃草】</v>
      </c>
      <c r="M1567" s="393">
        <f>IF(OR(MONTH(F1567)&lt;7,AND(MONTH(F1567)=7,DAY(F1567)&lt;=25)),
MOD(SUM((E1567-1901)*365,259),260),
MOD(SUM((E1567-1900)*365,259),260))</f>
        <v>144</v>
      </c>
      <c r="N1567" s="390">
        <f>IF(AND(MONTH(F1567)=7,DAY(F1567)&gt;25),1,
ROUNDDOWN((SUM(VLOOKUP(MONTH(F1567),D暦変換用数値,2,FALSE),DAY(F1567))/28)+1,0))</f>
        <v>11</v>
      </c>
      <c r="O1567" s="205">
        <f>IF(AND(MONTH(F1567)=7,DAY(F1567)&gt;25),DAY(F1567)-25,
MOD((SUM(VLOOKUP(MONTH(F1567),D暦変換用数値,2,FALSE),DAY(F1567))),28)+1)</f>
        <v>23</v>
      </c>
      <c r="P1567" s="406">
        <f>IF(OR(MONTH(F1567)&lt;7,AND(MONTH(F1567)=7,DAY(F1567)&lt;=25)),
MOD(SUM((E1567-1901)*365,(N1567-1)*28,O1567,258),260),
MOD(SUM((E1567-1900)*365,(N1567-1)*28,O1567,258),260))</f>
        <v>186</v>
      </c>
      <c r="Q1567" s="375" t="str">
        <f>VLOOKUP(MOD(P1567,4),色,2,FALSE)</f>
        <v>白い</v>
      </c>
      <c r="R1567" s="293" t="str">
        <f>VLOOKUP(MOD(P1567,13),銀河の音,2,FALSE)</f>
        <v>自己存在の</v>
      </c>
      <c r="S1567" s="386" t="str">
        <f>VLOOKUP(MOD(P1567,20),太陽の紋章,2,FALSE)</f>
        <v>世界の橋渡し</v>
      </c>
      <c r="T1567" s="99" t="s">
        <v>7361</v>
      </c>
    </row>
    <row r="1568" spans="1:20" ht="13.5" customHeight="1">
      <c r="A1568" s="50" t="str">
        <f>VLOOKUP(MOD(E1568,10),十干,2,FALSE)</f>
        <v>壬</v>
      </c>
      <c r="B1568" s="199" t="str">
        <f>VLOOKUP(MOD(E1568,12),十二支,3,FALSE)</f>
        <v xml:space="preserve">05 土 </v>
      </c>
      <c r="C1568" s="201" t="str">
        <f>VLOOKUP(F1568,星座,3,TRUE)</f>
        <v xml:space="preserve">03 水 </v>
      </c>
      <c r="D1568" s="531">
        <v>15485</v>
      </c>
      <c r="E1568" s="1">
        <f>IFERROR(YEAR(D1568),LEFT(D1568,4))</f>
        <v>1942</v>
      </c>
      <c r="F1568" s="1" t="str">
        <f>IF(ISTEXT(D1568),RIGHT(D1568,5),TEXT(D1568,"mm/dd"))</f>
        <v>05/24</v>
      </c>
      <c r="G1568" s="1">
        <f>SUM(MID(E1568,1,1),MID(E1568,2,1),MID(E1568,3,1),MID(E1568,4,1),MID(F1568,1,1),MID(F1568,2,1),MID(F1568,4,1),MID(F1568,5,1))</f>
        <v>27</v>
      </c>
      <c r="H1568" s="45">
        <f>IF(MOD(G1568,9)=0,9,MOD(G1568,9))</f>
        <v>9</v>
      </c>
      <c r="I1568" s="45" t="str">
        <f>IFERROR(MID("日月火水木金土",WEEKDAY(D1568),1),"")</f>
        <v>日</v>
      </c>
      <c r="J1568" s="304" t="s">
        <v>3033</v>
      </c>
      <c r="K1568" s="202" t="str">
        <f>VLOOKUP(F1568,石と花メイン,3,FALSE)</f>
        <v>◆青玉</v>
      </c>
      <c r="L1568" s="297" t="str">
        <f>VLOOKUP(F1568,石と花メイン,4,FALSE)</f>
        <v>ヘリオトロープ【木立瑠璃草】</v>
      </c>
      <c r="M1568" s="393">
        <f>IF(OR(MONTH(F1568)&lt;7,AND(MONTH(F1568)=7,DAY(F1568)&lt;=25)),
MOD(SUM((E1568-1901)*365,259),260),
MOD(SUM((E1568-1900)*365,259),260))</f>
        <v>144</v>
      </c>
      <c r="N1568" s="390">
        <f>IF(AND(MONTH(F1568)=7,DAY(F1568)&gt;25),1,
ROUNDDOWN((SUM(VLOOKUP(MONTH(F1568),D暦変換用数値,2,FALSE),DAY(F1568))/28)+1,0))</f>
        <v>11</v>
      </c>
      <c r="O1568" s="205">
        <f>IF(AND(MONTH(F1568)=7,DAY(F1568)&gt;25),DAY(F1568)-25,
MOD((SUM(VLOOKUP(MONTH(F1568),D暦変換用数値,2,FALSE),DAY(F1568))),28)+1)</f>
        <v>23</v>
      </c>
      <c r="P1568" s="406">
        <f>IF(OR(MONTH(F1568)&lt;7,AND(MONTH(F1568)=7,DAY(F1568)&lt;=25)),
MOD(SUM((E1568-1901)*365,(N1568-1)*28,O1568,258),260),
MOD(SUM((E1568-1900)*365,(N1568-1)*28,O1568,258),260))</f>
        <v>186</v>
      </c>
      <c r="Q1568" s="375" t="str">
        <f>VLOOKUP(MOD(P1568,4),色,2,FALSE)</f>
        <v>白い</v>
      </c>
      <c r="R1568" s="293" t="str">
        <f>VLOOKUP(MOD(P1568,13),銀河の音,2,FALSE)</f>
        <v>自己存在の</v>
      </c>
      <c r="S1568" s="386" t="str">
        <f>VLOOKUP(MOD(P1568,20),太陽の紋章,2,FALSE)</f>
        <v>世界の橋渡し</v>
      </c>
      <c r="T1568" s="99" t="s">
        <v>7349</v>
      </c>
    </row>
    <row r="1569" spans="1:20" ht="13.5" customHeight="1">
      <c r="A1569" s="50" t="str">
        <f>VLOOKUP(MOD(E1569,10),十干,2,FALSE)</f>
        <v>壬</v>
      </c>
      <c r="B1569" s="199" t="str">
        <f>VLOOKUP(MOD(E1569,12),十二支,3,FALSE)</f>
        <v xml:space="preserve">05 土 </v>
      </c>
      <c r="C1569" s="201" t="str">
        <f>VLOOKUP(F1569,星座,3,TRUE)</f>
        <v xml:space="preserve">03 水 </v>
      </c>
      <c r="D1569" s="531">
        <v>15490</v>
      </c>
      <c r="E1569" s="1">
        <f>IFERROR(YEAR(D1569),LEFT(D1569,4))</f>
        <v>1942</v>
      </c>
      <c r="F1569" s="1" t="str">
        <f>IF(ISTEXT(D1569),RIGHT(D1569,5),TEXT(D1569,"mm/dd"))</f>
        <v>05/29</v>
      </c>
      <c r="G1569" s="1">
        <f>SUM(MID(E1569,1,1),MID(E1569,2,1),MID(E1569,3,1),MID(E1569,4,1),MID(F1569,1,1),MID(F1569,2,1),MID(F1569,4,1),MID(F1569,5,1))</f>
        <v>32</v>
      </c>
      <c r="H1569" s="45">
        <f>IF(MOD(G1569,9)=0,9,MOD(G1569,9))</f>
        <v>5</v>
      </c>
      <c r="I1569" s="45" t="str">
        <f>IFERROR(MID("日月火水木金土",WEEKDAY(D1569),1),"")</f>
        <v>金</v>
      </c>
      <c r="J1569" s="304" t="s">
        <v>3034</v>
      </c>
      <c r="K1569" s="202" t="str">
        <f>VLOOKUP(F1569,石と花メイン,3,FALSE)</f>
        <v>◇金剛石</v>
      </c>
      <c r="L1569" s="297" t="str">
        <f>VLOOKUP(F1569,石と花メイン,4,FALSE)</f>
        <v>赤詰草【紫詰草】</v>
      </c>
      <c r="M1569" s="393">
        <f>IF(OR(MONTH(F1569)&lt;7,AND(MONTH(F1569)=7,DAY(F1569)&lt;=25)),
MOD(SUM((E1569-1901)*365,259),260),
MOD(SUM((E1569-1900)*365,259),260))</f>
        <v>144</v>
      </c>
      <c r="N1569" s="390">
        <f>IF(AND(MONTH(F1569)=7,DAY(F1569)&gt;25),1,
ROUNDDOWN((SUM(VLOOKUP(MONTH(F1569),D暦変換用数値,2,FALSE),DAY(F1569))/28)+1,0))</f>
        <v>11</v>
      </c>
      <c r="O1569" s="205">
        <f>IF(AND(MONTH(F1569)=7,DAY(F1569)&gt;25),DAY(F1569)-25,
MOD((SUM(VLOOKUP(MONTH(F1569),D暦変換用数値,2,FALSE),DAY(F1569))),28)+1)</f>
        <v>28</v>
      </c>
      <c r="P1569" s="406">
        <f>IF(OR(MONTH(F1569)&lt;7,AND(MONTH(F1569)=7,DAY(F1569)&lt;=25)),
MOD(SUM((E1569-1901)*365,(N1569-1)*28,O1569,258),260),
MOD(SUM((E1569-1900)*365,(N1569-1)*28,O1569,258),260))</f>
        <v>191</v>
      </c>
      <c r="Q1569" s="374" t="str">
        <f>VLOOKUP(MOD(P1569,4),色,2,FALSE)</f>
        <v>青い</v>
      </c>
      <c r="R1569" s="292" t="str">
        <f>VLOOKUP(MOD(P1569,13),銀河の音,2,FALSE)</f>
        <v>太陽の</v>
      </c>
      <c r="S1569" s="385" t="str">
        <f>VLOOKUP(MOD(P1569,20),太陽の紋章,2,FALSE)</f>
        <v>猿</v>
      </c>
      <c r="T1569" s="98" t="s">
        <v>3736</v>
      </c>
    </row>
    <row r="1570" spans="1:20" ht="13.5" customHeight="1">
      <c r="A1570" s="282" t="str">
        <f>VLOOKUP(MOD(E1570,10),十干,2,FALSE)</f>
        <v>壬</v>
      </c>
      <c r="B1570" s="283" t="str">
        <f>VLOOKUP(MOD(E1570,12),十二支,3,FALSE)</f>
        <v xml:space="preserve">05 土 </v>
      </c>
      <c r="C1570" s="287" t="str">
        <f>VLOOKUP(F1570,星座,3,TRUE)</f>
        <v xml:space="preserve">03 水 </v>
      </c>
      <c r="D1570" s="533">
        <v>15490</v>
      </c>
      <c r="E1570" s="83">
        <f>IFERROR(YEAR(D1570),LEFT(D1570,4))</f>
        <v>1942</v>
      </c>
      <c r="F1570" s="83" t="str">
        <f>IF(ISTEXT(D1570),RIGHT(D1570,5),TEXT(D1570,"mm/dd"))</f>
        <v>05/29</v>
      </c>
      <c r="G1570" s="83">
        <f>SUM(MID(E1570,1,1),MID(E1570,2,1),MID(E1570,3,1),MID(E1570,4,1),MID(F1570,1,1),MID(F1570,2,1),MID(F1570,4,1),MID(F1570,5,1))</f>
        <v>32</v>
      </c>
      <c r="H1570" s="83">
        <f>IF(MOD(G1570,9)=0,9,MOD(G1570,9))</f>
        <v>5</v>
      </c>
      <c r="I1570" s="83" t="str">
        <f>IFERROR(MID("日月火水木金土",WEEKDAY(D1570),1),"")</f>
        <v>金</v>
      </c>
      <c r="J1570" s="303" t="s">
        <v>2451</v>
      </c>
      <c r="K1570" s="87" t="str">
        <f>VLOOKUP(F1570,石と花メイン,3,FALSE)</f>
        <v>◇金剛石</v>
      </c>
      <c r="L1570" s="296" t="str">
        <f>VLOOKUP(F1570,石と花メイン,4,FALSE)</f>
        <v>赤詰草【紫詰草】</v>
      </c>
      <c r="M1570" s="392">
        <f>IF(OR(MONTH(F1570)&lt;7,AND(MONTH(F1570)=7,DAY(F1570)&lt;=25)),
MOD(SUM((E1570-1901)*365,259),260),
MOD(SUM((E1570-1900)*365,259),260))</f>
        <v>144</v>
      </c>
      <c r="N1570" s="330">
        <f>IF(AND(MONTH(F1570)=7,DAY(F1570)&gt;25),1,
ROUNDDOWN((SUM(VLOOKUP(MONTH(F1570),D暦変換用数値,2,FALSE),DAY(F1570))/28)+1,0))</f>
        <v>11</v>
      </c>
      <c r="O1570" s="84">
        <f>IF(AND(MONTH(F1570)=7,DAY(F1570)&gt;25),DAY(F1570)-25,
MOD((SUM(VLOOKUP(MONTH(F1570),D暦変換用数値,2,FALSE),DAY(F1570))),28)+1)</f>
        <v>28</v>
      </c>
      <c r="P1570" s="405">
        <f>IF(OR(MONTH(F1570)&lt;7,AND(MONTH(F1570)=7,DAY(F1570)&lt;=25)),
MOD(SUM((E1570-1901)*365,(N1570-1)*28,O1570,258),260),
MOD(SUM((E1570-1900)*365,(N1570-1)*28,O1570,258),260))</f>
        <v>191</v>
      </c>
      <c r="Q1570" s="371" t="str">
        <f>VLOOKUP(MOD(P1570,4),色,2,FALSE)</f>
        <v>青い</v>
      </c>
      <c r="R1570" s="289" t="str">
        <f>VLOOKUP(MOD(P1570,13),銀河の音,2,FALSE)</f>
        <v>太陽の</v>
      </c>
      <c r="S1570" s="382" t="str">
        <f>VLOOKUP(MOD(P1570,20),太陽の紋章,2,FALSE)</f>
        <v>猿</v>
      </c>
      <c r="T1570" s="102" t="s">
        <v>2162</v>
      </c>
    </row>
    <row r="1571" spans="1:20" ht="13.5" customHeight="1">
      <c r="A1571" s="50" t="str">
        <f>VLOOKUP(MOD(E1571,10),十干,2,FALSE)</f>
        <v>壬</v>
      </c>
      <c r="B1571" s="199" t="str">
        <f>VLOOKUP(MOD(E1571,12),十二支,3,FALSE)</f>
        <v xml:space="preserve">05 土 </v>
      </c>
      <c r="C1571" s="201" t="str">
        <f>VLOOKUP(F1571,星座,3,TRUE)</f>
        <v xml:space="preserve">03 水 </v>
      </c>
      <c r="D1571" s="531">
        <v>15496</v>
      </c>
      <c r="E1571" s="1">
        <f>IFERROR(YEAR(D1571),LEFT(D1571,4))</f>
        <v>1942</v>
      </c>
      <c r="F1571" s="1" t="str">
        <f>IF(ISTEXT(D1571),RIGHT(D1571,5),TEXT(D1571,"mm/dd"))</f>
        <v>06/04</v>
      </c>
      <c r="G1571" s="1">
        <f>SUM(MID(E1571,1,1),MID(E1571,2,1),MID(E1571,3,1),MID(E1571,4,1),MID(F1571,1,1),MID(F1571,2,1),MID(F1571,4,1),MID(F1571,5,1))</f>
        <v>26</v>
      </c>
      <c r="H1571" s="45">
        <f>IF(MOD(G1571,9)=0,9,MOD(G1571,9))</f>
        <v>8</v>
      </c>
      <c r="I1571" s="45" t="str">
        <f>IFERROR(MID("日月火水木金土",WEEKDAY(D1571),1),"")</f>
        <v>木</v>
      </c>
      <c r="J1571" s="304" t="s">
        <v>1175</v>
      </c>
      <c r="K1571" s="202" t="str">
        <f>VLOOKUP(F1571,石と花メイン,3,FALSE)</f>
        <v>◆柘榴石</v>
      </c>
      <c r="L1571" s="297" t="str">
        <f>VLOOKUP(F1571,石と花メイン,4,FALSE)</f>
        <v>空木【卯の花】</v>
      </c>
      <c r="M1571" s="393">
        <f>IF(OR(MONTH(F1571)&lt;7,AND(MONTH(F1571)=7,DAY(F1571)&lt;=25)),
MOD(SUM((E1571-1901)*365,259),260),
MOD(SUM((E1571-1900)*365,259),260))</f>
        <v>144</v>
      </c>
      <c r="N1571" s="390">
        <f>IF(AND(MONTH(F1571)=7,DAY(F1571)&gt;25),1,
ROUNDDOWN((SUM(VLOOKUP(MONTH(F1571),D暦変換用数値,2,FALSE),DAY(F1571))/28)+1,0))</f>
        <v>12</v>
      </c>
      <c r="O1571" s="205">
        <f>IF(AND(MONTH(F1571)=7,DAY(F1571)&gt;25),DAY(F1571)-25,
MOD((SUM(VLOOKUP(MONTH(F1571),D暦変換用数値,2,FALSE),DAY(F1571))),28)+1)</f>
        <v>6</v>
      </c>
      <c r="P1571" s="406">
        <f>IF(OR(MONTH(F1571)&lt;7,AND(MONTH(F1571)=7,DAY(F1571)&lt;=25)),
MOD(SUM((E1571-1901)*365,(N1571-1)*28,O1571,258),260),
MOD(SUM((E1571-1900)*365,(N1571-1)*28,O1571,258),260))</f>
        <v>197</v>
      </c>
      <c r="Q1571" s="372" t="str">
        <f>VLOOKUP(MOD(P1571,4),色,2,FALSE)</f>
        <v>赤い</v>
      </c>
      <c r="R1571" s="290" t="str">
        <f>VLOOKUP(MOD(P1571,13),銀河の音,2,FALSE)</f>
        <v>月の</v>
      </c>
      <c r="S1571" s="383" t="str">
        <f>VLOOKUP(MOD(P1571,20),太陽の紋章,2,FALSE)</f>
        <v>地球</v>
      </c>
      <c r="T1571" s="98" t="s">
        <v>3736</v>
      </c>
    </row>
    <row r="1572" spans="1:20" ht="13.5" customHeight="1">
      <c r="A1572" s="50" t="str">
        <f>VLOOKUP(MOD(E1572,10),十干,2,FALSE)</f>
        <v>壬</v>
      </c>
      <c r="B1572" s="199" t="str">
        <f>VLOOKUP(MOD(E1572,12),十二支,3,FALSE)</f>
        <v xml:space="preserve">05 土 </v>
      </c>
      <c r="C1572" s="201" t="str">
        <f>VLOOKUP(F1572,星座,3,TRUE)</f>
        <v xml:space="preserve">03 水 </v>
      </c>
      <c r="D1572" s="531">
        <v>15499</v>
      </c>
      <c r="E1572" s="1">
        <f>IFERROR(YEAR(D1572),LEFT(D1572,4))</f>
        <v>1942</v>
      </c>
      <c r="F1572" s="1" t="str">
        <f>IF(ISTEXT(D1572),RIGHT(D1572,5),TEXT(D1572,"mm/dd"))</f>
        <v>06/07</v>
      </c>
      <c r="G1572" s="1">
        <f>SUM(MID(E1572,1,1),MID(E1572,2,1),MID(E1572,3,1),MID(E1572,4,1),MID(F1572,1,1),MID(F1572,2,1),MID(F1572,4,1),MID(F1572,5,1))</f>
        <v>29</v>
      </c>
      <c r="H1572" s="45">
        <f>IF(MOD(G1572,9)=0,9,MOD(G1572,9))</f>
        <v>2</v>
      </c>
      <c r="I1572" s="45" t="str">
        <f>IFERROR(MID("日月火水木金土",WEEKDAY(D1572),1),"")</f>
        <v>日</v>
      </c>
      <c r="J1572" s="304" t="s">
        <v>1176</v>
      </c>
      <c r="K1572" s="202" t="str">
        <f>VLOOKUP(F1572,石と花メイン,3,FALSE)</f>
        <v>◆翠玉</v>
      </c>
      <c r="L1572" s="297" t="str">
        <f>VLOOKUP(F1572,石と花メイン,4,FALSE)</f>
        <v>梔子【ガーデニア】</v>
      </c>
      <c r="M1572" s="393">
        <f>IF(OR(MONTH(F1572)&lt;7,AND(MONTH(F1572)=7,DAY(F1572)&lt;=25)),
MOD(SUM((E1572-1901)*365,259),260),
MOD(SUM((E1572-1900)*365,259),260))</f>
        <v>144</v>
      </c>
      <c r="N1572" s="390">
        <f>IF(AND(MONTH(F1572)=7,DAY(F1572)&gt;25),1,
ROUNDDOWN((SUM(VLOOKUP(MONTH(F1572),D暦変換用数値,2,FALSE),DAY(F1572))/28)+1,0))</f>
        <v>12</v>
      </c>
      <c r="O1572" s="205">
        <f>IF(AND(MONTH(F1572)=7,DAY(F1572)&gt;25),DAY(F1572)-25,
MOD((SUM(VLOOKUP(MONTH(F1572),D暦変換用数値,2,FALSE),DAY(F1572))),28)+1)</f>
        <v>9</v>
      </c>
      <c r="P1572" s="406">
        <f>IF(OR(MONTH(F1572)&lt;7,AND(MONTH(F1572)=7,DAY(F1572)&lt;=25)),
MOD(SUM((E1572-1901)*365,(N1572-1)*28,O1572,258),260),
MOD(SUM((E1572-1900)*365,(N1572-1)*28,O1572,258),260))</f>
        <v>200</v>
      </c>
      <c r="Q1572" s="373" t="str">
        <f>VLOOKUP(MOD(P1572,4),色,2,FALSE)</f>
        <v>黄色い</v>
      </c>
      <c r="R1572" s="291" t="str">
        <f>VLOOKUP(MOD(P1572,13),銀河の音,2,FALSE)</f>
        <v>倍音の</v>
      </c>
      <c r="S1572" s="384" t="str">
        <f>VLOOKUP(MOD(P1572,20),太陽の紋章,2,FALSE)</f>
        <v>太陽</v>
      </c>
      <c r="T1572" s="93" t="s">
        <v>6642</v>
      </c>
    </row>
    <row r="1573" spans="1:20" ht="13.5" customHeight="1">
      <c r="A1573" s="76" t="str">
        <f>VLOOKUP(MOD(E1573,10),十干,2,FALSE)</f>
        <v>壬</v>
      </c>
      <c r="B1573" s="199" t="str">
        <f>VLOOKUP(MOD(E1573,12),十二支,3,FALSE)</f>
        <v xml:space="preserve">05 土 </v>
      </c>
      <c r="C1573" s="201" t="str">
        <f>VLOOKUP(F1573,星座,3,TRUE)</f>
        <v xml:space="preserve">03 水 </v>
      </c>
      <c r="D1573" s="534">
        <v>15502</v>
      </c>
      <c r="E1573" s="116">
        <f>IFERROR(YEAR(D1573),LEFT(D1573,4))</f>
        <v>1942</v>
      </c>
      <c r="F1573" s="116" t="str">
        <f>IF(ISTEXT(D1573),RIGHT(D1573,5),TEXT(D1573,"mm/dd"))</f>
        <v>06/10</v>
      </c>
      <c r="G1573" s="116">
        <f>SUM(MID(E1573,1,1),MID(E1573,2,1),MID(E1573,3,1),MID(E1573,4,1),MID(F1573,1,1),MID(F1573,2,1),MID(F1573,4,1),MID(F1573,5,1))</f>
        <v>23</v>
      </c>
      <c r="H1573" s="116">
        <f>IF(MOD(G1573,9)=0,9,MOD(G1573,9))</f>
        <v>5</v>
      </c>
      <c r="I1573" s="116" t="str">
        <f>IFERROR(MID("日月火水木金土",WEEKDAY(D1573),1),"")</f>
        <v>水</v>
      </c>
      <c r="J1573" s="306" t="s">
        <v>6890</v>
      </c>
      <c r="K1573" s="203" t="str">
        <f>VLOOKUP(F1573,石と花メイン,3,FALSE)</f>
        <v>◆黄玉</v>
      </c>
      <c r="L1573" s="299" t="str">
        <f>VLOOKUP(F1573,石と花メイン,4,FALSE)</f>
        <v>美女撫子【アメリカ撫子】</v>
      </c>
      <c r="M1573" s="395">
        <f>IF(OR(MONTH(F1573)&lt;7,AND(MONTH(F1573)=7,DAY(F1573)&lt;=25)),
MOD(SUM((E1573-1901)*365,259),260),
MOD(SUM((E1573-1900)*365,259),260))</f>
        <v>144</v>
      </c>
      <c r="N1573" s="121">
        <f>IF(AND(MONTH(F1573)=7,DAY(F1573)&gt;25),1,
ROUNDDOWN((SUM(VLOOKUP(MONTH(F1573),D暦変換用数値,2,FALSE),DAY(F1573))/28)+1,0))</f>
        <v>12</v>
      </c>
      <c r="O1573" s="117">
        <f>IF(AND(MONTH(F1573)=7,DAY(F1573)&gt;25),DAY(F1573)-25,
MOD((SUM(VLOOKUP(MONTH(F1573),D暦変換用数値,2,FALSE),DAY(F1573))),28)+1)</f>
        <v>12</v>
      </c>
      <c r="P1573" s="408">
        <f>IF(OR(MONTH(F1573)&lt;7,AND(MONTH(F1573)=7,DAY(F1573)&lt;=25)),
MOD(SUM((E1573-1901)*365,(N1573-1)*28,O1573,258),260),
MOD(SUM((E1573-1900)*365,(N1573-1)*28,O1573,258),260))</f>
        <v>203</v>
      </c>
      <c r="Q1573" s="374" t="str">
        <f>VLOOKUP(MOD(P1573,4),色,2,FALSE)</f>
        <v>青い</v>
      </c>
      <c r="R1573" s="292" t="str">
        <f>VLOOKUP(MOD(P1573,13),銀河の音,2,FALSE)</f>
        <v>銀河の</v>
      </c>
      <c r="S1573" s="385" t="str">
        <f>VLOOKUP(MOD(P1573,20),太陽の紋章,2,FALSE)</f>
        <v>夜</v>
      </c>
      <c r="T1573" s="129" t="s">
        <v>7294</v>
      </c>
    </row>
    <row r="1574" spans="1:20" ht="13.5" customHeight="1">
      <c r="A1574" s="50" t="str">
        <f>VLOOKUP(MOD(E1574,10),十干,2,FALSE)</f>
        <v>壬</v>
      </c>
      <c r="B1574" s="199" t="str">
        <f>VLOOKUP(MOD(E1574,12),十二支,3,FALSE)</f>
        <v xml:space="preserve">05 土 </v>
      </c>
      <c r="C1574" s="201" t="str">
        <f>VLOOKUP(F1574,星座,3,TRUE)</f>
        <v xml:space="preserve">03 水 </v>
      </c>
      <c r="D1574" s="531">
        <v>15510</v>
      </c>
      <c r="E1574" s="1">
        <f>IFERROR(YEAR(D1574),LEFT(D1574,4))</f>
        <v>1942</v>
      </c>
      <c r="F1574" s="1" t="str">
        <f>IF(ISTEXT(D1574),RIGHT(D1574,5),TEXT(D1574,"mm/dd"))</f>
        <v>06/18</v>
      </c>
      <c r="G1574" s="1">
        <f>SUM(MID(E1574,1,1),MID(E1574,2,1),MID(E1574,3,1),MID(E1574,4,1),MID(F1574,1,1),MID(F1574,2,1),MID(F1574,4,1),MID(F1574,5,1))</f>
        <v>31</v>
      </c>
      <c r="H1574" s="45">
        <f>IF(MOD(G1574,9)=0,9,MOD(G1574,9))</f>
        <v>4</v>
      </c>
      <c r="I1574" s="45" t="str">
        <f>IFERROR(MID("日月火水木金土",WEEKDAY(D1574),1),"")</f>
        <v>木</v>
      </c>
      <c r="J1574" s="304" t="s">
        <v>1177</v>
      </c>
      <c r="K1574" s="202" t="str">
        <f>VLOOKUP(F1574,石と花メイン,3,FALSE)</f>
        <v>◇金剛石</v>
      </c>
      <c r="L1574" s="297" t="str">
        <f>VLOOKUP(F1574,石と花メイン,4,FALSE)</f>
        <v>タイム【立麝香草】</v>
      </c>
      <c r="M1574" s="393">
        <f>IF(OR(MONTH(F1574)&lt;7,AND(MONTH(F1574)=7,DAY(F1574)&lt;=25)),
MOD(SUM((E1574-1901)*365,259),260),
MOD(SUM((E1574-1900)*365,259),260))</f>
        <v>144</v>
      </c>
      <c r="N1574" s="390">
        <f>IF(AND(MONTH(F1574)=7,DAY(F1574)&gt;25),1,
ROUNDDOWN((SUM(VLOOKUP(MONTH(F1574),D暦変換用数値,2,FALSE),DAY(F1574))/28)+1,0))</f>
        <v>12</v>
      </c>
      <c r="O1574" s="205">
        <f>IF(AND(MONTH(F1574)=7,DAY(F1574)&gt;25),DAY(F1574)-25,
MOD((SUM(VLOOKUP(MONTH(F1574),D暦変換用数値,2,FALSE),DAY(F1574))),28)+1)</f>
        <v>20</v>
      </c>
      <c r="P1574" s="406">
        <f>IF(OR(MONTH(F1574)&lt;7,AND(MONTH(F1574)=7,DAY(F1574)&lt;=25)),
MOD(SUM((E1574-1901)*365,(N1574-1)*28,O1574,258),260),
MOD(SUM((E1574-1900)*365,(N1574-1)*28,O1574,258),260))</f>
        <v>211</v>
      </c>
      <c r="Q1574" s="374" t="str">
        <f>VLOOKUP(MOD(P1574,4),色,2,FALSE)</f>
        <v>青い</v>
      </c>
      <c r="R1574" s="292" t="str">
        <f>VLOOKUP(MOD(P1574,13),銀河の音,2,FALSE)</f>
        <v>電気の</v>
      </c>
      <c r="S1574" s="385" t="str">
        <f>VLOOKUP(MOD(P1574,20),太陽の紋章,2,FALSE)</f>
        <v>猿</v>
      </c>
      <c r="T1574" s="111" t="s">
        <v>2871</v>
      </c>
    </row>
    <row r="1575" spans="1:20" ht="13.5" customHeight="1">
      <c r="A1575" s="334" t="str">
        <f>VLOOKUP(MOD(E1575,10),十干,2,FALSE)</f>
        <v>壬</v>
      </c>
      <c r="B1575" s="331" t="str">
        <f>VLOOKUP(MOD(E1575,12),十二支,3,FALSE)</f>
        <v xml:space="preserve">05 土 </v>
      </c>
      <c r="C1575" s="336" t="str">
        <f>VLOOKUP(F1575,星座,3,TRUE)</f>
        <v xml:space="preserve">03 水 </v>
      </c>
      <c r="D1575" s="540">
        <v>15512</v>
      </c>
      <c r="E1575" s="131">
        <f>IFERROR(YEAR(D1575),LEFT(D1575,4))</f>
        <v>1942</v>
      </c>
      <c r="F1575" s="538" t="str">
        <f>IF(ISTEXT(D1575),RIGHT(D1575,5),TEXT(D1575,"mm/dd"))</f>
        <v>06/20</v>
      </c>
      <c r="G1575" s="131">
        <f>SUM(MID(E1575,1,1),MID(E1575,2,1),MID(E1575,3,1),MID(E1575,4,1),MID(F1575,1,1),MID(F1575,2,1),MID(F1575,4,1),MID(F1575,5,1))</f>
        <v>24</v>
      </c>
      <c r="H1575" s="131">
        <f>IF(MOD(G1575,9)=0,9,MOD(G1575,9))</f>
        <v>6</v>
      </c>
      <c r="I1575" s="131" t="str">
        <f>IFERROR(MID("日月火水木金土",WEEKDAY(D1575),1),"")</f>
        <v>土</v>
      </c>
      <c r="J1575" s="306" t="s">
        <v>8984</v>
      </c>
      <c r="K1575" s="335" t="str">
        <f>VLOOKUP(F1575,石と花メイン,3,FALSE)</f>
        <v>■血碧玉</v>
      </c>
      <c r="L1575" s="302" t="str">
        <f>VLOOKUP(F1575,石と花メイン,4,FALSE)</f>
        <v>ベロニカ【瑠璃虎の尾】</v>
      </c>
      <c r="M1575" s="396">
        <f>IF(OR(MONTH(F1575)&lt;7,AND(MONTH(F1575)=7,DAY(F1575)&lt;=25)),
MOD(SUM((E1575-1901)*365,259),260),
MOD(SUM((E1575-1900)*365,259),260))</f>
        <v>144</v>
      </c>
      <c r="N1575" s="335">
        <f>IF(AND(MONTH(F1575)=7,DAY(F1575)&gt;25),1,
ROUNDDOWN((SUM(VLOOKUP(MONTH(F1575),D暦変換用数値,2,FALSE),DAY(F1575))/28)+1,0))</f>
        <v>12</v>
      </c>
      <c r="O1575" s="132">
        <f>IF(AND(MONTH(F1575)=7,DAY(F1575)&gt;25),DAY(F1575)-25,
MOD((SUM(VLOOKUP(MONTH(F1575),D暦変換用数値,2,FALSE),DAY(F1575))),28)+1)</f>
        <v>22</v>
      </c>
      <c r="P1575" s="404">
        <f>IF(OR(MONTH(F1575)&lt;7,AND(MONTH(F1575)=7,DAY(F1575)&lt;=25)),
MOD(SUM((E1575-1901)*365,(N1575-1)*28,O1575,258),260),
MOD(SUM((E1575-1900)*365,(N1575-1)*28,O1575,258),260))</f>
        <v>213</v>
      </c>
      <c r="Q1575" s="376" t="str">
        <f>VLOOKUP(MOD(P1575,4),色,2,FALSE)</f>
        <v>赤い</v>
      </c>
      <c r="R1575" s="333" t="str">
        <f>VLOOKUP(MOD(P1575,13),銀河の音,2,FALSE)</f>
        <v>倍音の</v>
      </c>
      <c r="S1575" s="387" t="str">
        <f>VLOOKUP(MOD(P1575,20),太陽の紋章,2,FALSE)</f>
        <v>空歩く者</v>
      </c>
      <c r="T1575" s="119" t="s">
        <v>8985</v>
      </c>
    </row>
    <row r="1576" spans="1:20" ht="13.5" customHeight="1">
      <c r="A1576" s="50" t="str">
        <f>VLOOKUP(MOD(E1576,10),十干,2,FALSE)</f>
        <v>甲</v>
      </c>
      <c r="B1576" s="199" t="str">
        <f>VLOOKUP(MOD(E1576,12),十二支,3,FALSE)</f>
        <v xml:space="preserve">05 土 </v>
      </c>
      <c r="C1576" s="201" t="str">
        <f>VLOOKUP(F1576,星座,3,TRUE)</f>
        <v xml:space="preserve">03 水 </v>
      </c>
      <c r="D1576" s="531">
        <v>19866</v>
      </c>
      <c r="E1576" s="1">
        <f>IFERROR(YEAR(D1576),LEFT(D1576,4))</f>
        <v>1954</v>
      </c>
      <c r="F1576" s="1" t="str">
        <f>IF(ISTEXT(D1576),RIGHT(D1576,5),TEXT(D1576,"mm/dd"))</f>
        <v>05/22</v>
      </c>
      <c r="G1576" s="1">
        <f>SUM(MID(E1576,1,1),MID(E1576,2,1),MID(E1576,3,1),MID(E1576,4,1),MID(F1576,1,1),MID(F1576,2,1),MID(F1576,4,1),MID(F1576,5,1))</f>
        <v>28</v>
      </c>
      <c r="H1576" s="45">
        <f>IF(MOD(G1576,9)=0,9,MOD(G1576,9))</f>
        <v>1</v>
      </c>
      <c r="I1576" s="45" t="str">
        <f>IFERROR(MID("日月火水木金土",WEEKDAY(D1576),1),"")</f>
        <v>土</v>
      </c>
      <c r="J1576" s="304" t="s">
        <v>1178</v>
      </c>
      <c r="K1576" s="202" t="str">
        <f>VLOOKUP(F1576,石と花メイン,3,FALSE)</f>
        <v>◆翠玉</v>
      </c>
      <c r="L1576" s="297" t="str">
        <f>VLOOKUP(F1576,石と花メイン,4,FALSE)</f>
        <v>フクシア【釣浮草】</v>
      </c>
      <c r="M1576" s="393">
        <f>IF(OR(MONTH(F1576)&lt;7,AND(MONTH(F1576)=7,DAY(F1576)&lt;=25)),
MOD(SUM((E1576-1901)*365,259),260),
MOD(SUM((E1576-1900)*365,259),260))</f>
        <v>104</v>
      </c>
      <c r="N1576" s="390">
        <f>IF(AND(MONTH(F1576)=7,DAY(F1576)&gt;25),1,
ROUNDDOWN((SUM(VLOOKUP(MONTH(F1576),D暦変換用数値,2,FALSE),DAY(F1576))/28)+1,0))</f>
        <v>11</v>
      </c>
      <c r="O1576" s="205">
        <f>IF(AND(MONTH(F1576)=7,DAY(F1576)&gt;25),DAY(F1576)-25,
MOD((SUM(VLOOKUP(MONTH(F1576),D暦変換用数値,2,FALSE),DAY(F1576))),28)+1)</f>
        <v>21</v>
      </c>
      <c r="P1576" s="406">
        <f>IF(OR(MONTH(F1576)&lt;7,AND(MONTH(F1576)=7,DAY(F1576)&lt;=25)),
MOD(SUM((E1576-1901)*365,(N1576-1)*28,O1576,258),260),
MOD(SUM((E1576-1900)*365,(N1576-1)*28,O1576,258),260))</f>
        <v>144</v>
      </c>
      <c r="Q1576" s="373" t="str">
        <f>VLOOKUP(MOD(P1576,4),色,2,FALSE)</f>
        <v>黄色い</v>
      </c>
      <c r="R1576" s="291" t="str">
        <f>VLOOKUP(MOD(P1576,13),銀河の音,2,FALSE)</f>
        <v>磁気の</v>
      </c>
      <c r="S1576" s="384" t="str">
        <f>VLOOKUP(MOD(P1576,20),太陽の紋章,2,FALSE)</f>
        <v>種</v>
      </c>
      <c r="T1576" s="97" t="s">
        <v>4112</v>
      </c>
    </row>
    <row r="1577" spans="1:20" ht="13.5" customHeight="1">
      <c r="A1577" s="334" t="str">
        <f>VLOOKUP(MOD(E1577,10),十干,2,FALSE)</f>
        <v>甲</v>
      </c>
      <c r="B1577" s="331" t="str">
        <f>VLOOKUP(MOD(E1577,12),十二支,3,FALSE)</f>
        <v xml:space="preserve">05 土 </v>
      </c>
      <c r="C1577" s="336" t="str">
        <f>VLOOKUP(F1577,星座,3,TRUE)</f>
        <v xml:space="preserve">03 水 </v>
      </c>
      <c r="D1577" s="540">
        <v>19867</v>
      </c>
      <c r="E1577" s="131">
        <f>IFERROR(YEAR(D1577),LEFT(D1577,4))</f>
        <v>1954</v>
      </c>
      <c r="F1577" s="538" t="str">
        <f>IF(ISTEXT(D1577),RIGHT(D1577,5),TEXT(D1577,"mm/dd"))</f>
        <v>05/23</v>
      </c>
      <c r="G1577" s="131">
        <f>SUM(MID(E1577,1,1),MID(E1577,2,1),MID(E1577,3,1),MID(E1577,4,1),MID(F1577,1,1),MID(F1577,2,1),MID(F1577,4,1),MID(F1577,5,1))</f>
        <v>29</v>
      </c>
      <c r="H1577" s="131">
        <f>IF(MOD(G1577,9)=0,9,MOD(G1577,9))</f>
        <v>2</v>
      </c>
      <c r="I1577" s="131" t="str">
        <f>IFERROR(MID("日月火水木金土",WEEKDAY(D1577),1),"")</f>
        <v>日</v>
      </c>
      <c r="J1577" s="306" t="s">
        <v>8939</v>
      </c>
      <c r="K1577" s="335" t="str">
        <f>VLOOKUP(F1577,石と花メイン,3,FALSE)</f>
        <v>◆猫目石</v>
      </c>
      <c r="L1577" s="302" t="str">
        <f>VLOOKUP(F1577,石と花メイン,4,FALSE)</f>
        <v>カラー【和蘭海芋】</v>
      </c>
      <c r="M1577" s="396">
        <f>IF(OR(MONTH(F1577)&lt;7,AND(MONTH(F1577)=7,DAY(F1577)&lt;=25)),
MOD(SUM((E1577-1901)*365,259),260),
MOD(SUM((E1577-1900)*365,259),260))</f>
        <v>104</v>
      </c>
      <c r="N1577" s="335">
        <f>IF(AND(MONTH(F1577)=7,DAY(F1577)&gt;25),1,
ROUNDDOWN((SUM(VLOOKUP(MONTH(F1577),D暦変換用数値,2,FALSE),DAY(F1577))/28)+1,0))</f>
        <v>11</v>
      </c>
      <c r="O1577" s="132">
        <f>IF(AND(MONTH(F1577)=7,DAY(F1577)&gt;25),DAY(F1577)-25,
MOD((SUM(VLOOKUP(MONTH(F1577),D暦変換用数値,2,FALSE),DAY(F1577))),28)+1)</f>
        <v>22</v>
      </c>
      <c r="P1577" s="404">
        <f>IF(OR(MONTH(F1577)&lt;7,AND(MONTH(F1577)=7,DAY(F1577)&lt;=25)),
MOD(SUM((E1577-1901)*365,(N1577-1)*28,O1577,258),260),
MOD(SUM((E1577-1900)*365,(N1577-1)*28,O1577,258),260))</f>
        <v>145</v>
      </c>
      <c r="Q1577" s="376" t="str">
        <f>VLOOKUP(MOD(P1577,4),色,2,FALSE)</f>
        <v>赤い</v>
      </c>
      <c r="R1577" s="333" t="str">
        <f>VLOOKUP(MOD(P1577,13),銀河の音,2,FALSE)</f>
        <v>月の</v>
      </c>
      <c r="S1577" s="387" t="str">
        <f>VLOOKUP(MOD(P1577,20),太陽の紋章,2,FALSE)</f>
        <v>蛇</v>
      </c>
      <c r="T1577" s="129" t="s">
        <v>8940</v>
      </c>
    </row>
    <row r="1578" spans="1:20" ht="13.5" customHeight="1">
      <c r="A1578" s="49" t="str">
        <f>VLOOKUP(MOD(E1578,10),十干,2,FALSE)</f>
        <v>甲</v>
      </c>
      <c r="B1578" s="199" t="str">
        <f>VLOOKUP(MOD(E1578,12),十二支,3,FALSE)</f>
        <v xml:space="preserve">05 土 </v>
      </c>
      <c r="C1578" s="201" t="str">
        <f>VLOOKUP(F1578,星座,3,TRUE)</f>
        <v xml:space="preserve">03 水 </v>
      </c>
      <c r="D1578" s="535">
        <v>19871</v>
      </c>
      <c r="E1578" s="45">
        <f>IFERROR(YEAR(D1578),LEFT(D1578,4))</f>
        <v>1954</v>
      </c>
      <c r="F1578" s="45" t="str">
        <f>IF(ISTEXT(D1578),RIGHT(D1578,5),TEXT(D1578,"mm/dd"))</f>
        <v>05/27</v>
      </c>
      <c r="G1578" s="45">
        <f>SUM(MID(E1578,1,1),MID(E1578,2,1),MID(E1578,3,1),MID(E1578,4,1),MID(F1578,1,1),MID(F1578,2,1),MID(F1578,4,1),MID(F1578,5,1))</f>
        <v>33</v>
      </c>
      <c r="H1578" s="45">
        <f>IF(MOD(G1578,9)=0,9,MOD(G1578,9))</f>
        <v>6</v>
      </c>
      <c r="I1578" s="45" t="str">
        <f>IFERROR(MID("日月火水木金土",WEEKDAY(D1578),1),"")</f>
        <v>木</v>
      </c>
      <c r="J1578" s="305" t="s">
        <v>2696</v>
      </c>
      <c r="K1578" s="203" t="str">
        <f>VLOOKUP(F1578,石と花メイン,3,FALSE)</f>
        <v>◇金剛石</v>
      </c>
      <c r="L1578" s="298" t="str">
        <f>VLOOKUP(F1578,石と花メイン,4,FALSE)</f>
        <v>蔓薔薇</v>
      </c>
      <c r="M1578" s="394">
        <f>IF(OR(MONTH(F1578)&lt;7,AND(MONTH(F1578)=7,DAY(F1578)&lt;=25)),
MOD(SUM((E1578-1901)*365,259),260),
MOD(SUM((E1578-1900)*365,259),260))</f>
        <v>104</v>
      </c>
      <c r="N1578" s="391">
        <f>IF(AND(MONTH(F1578)=7,DAY(F1578)&gt;25),1,
ROUNDDOWN((SUM(VLOOKUP(MONTH(F1578),D暦変換用数値,2,FALSE),DAY(F1578))/28)+1,0))</f>
        <v>11</v>
      </c>
      <c r="O1578" s="46">
        <f>IF(AND(MONTH(F1578)=7,DAY(F1578)&gt;25),DAY(F1578)-25,
MOD((SUM(VLOOKUP(MONTH(F1578),D暦変換用数値,2,FALSE),DAY(F1578))),28)+1)</f>
        <v>26</v>
      </c>
      <c r="P1578" s="407">
        <f>IF(OR(MONTH(F1578)&lt;7,AND(MONTH(F1578)=7,DAY(F1578)&lt;=25)),
MOD(SUM((E1578-1901)*365,(N1578-1)*28,O1578,258),260),
MOD(SUM((E1578-1900)*365,(N1578-1)*28,O1578,258),260))</f>
        <v>149</v>
      </c>
      <c r="Q1578" s="372" t="str">
        <f>VLOOKUP(MOD(P1578,4),色,2,FALSE)</f>
        <v>赤い</v>
      </c>
      <c r="R1578" s="290" t="str">
        <f>VLOOKUP(MOD(P1578,13),銀河の音,2,FALSE)</f>
        <v>律動の</v>
      </c>
      <c r="S1578" s="383" t="str">
        <f>VLOOKUP(MOD(P1578,20),太陽の紋章,2,FALSE)</f>
        <v>月</v>
      </c>
      <c r="T1578" s="96" t="s">
        <v>6689</v>
      </c>
    </row>
    <row r="1579" spans="1:20" ht="13.5" customHeight="1">
      <c r="A1579" s="50" t="str">
        <f>VLOOKUP(MOD(E1579,10),十干,2,FALSE)</f>
        <v>甲</v>
      </c>
      <c r="B1579" s="199" t="str">
        <f>VLOOKUP(MOD(E1579,12),十二支,3,FALSE)</f>
        <v xml:space="preserve">05 土 </v>
      </c>
      <c r="C1579" s="201" t="str">
        <f>VLOOKUP(F1579,星座,3,TRUE)</f>
        <v xml:space="preserve">03 水 </v>
      </c>
      <c r="D1579" s="531">
        <v>19875</v>
      </c>
      <c r="E1579" s="1">
        <f>IFERROR(YEAR(D1579),LEFT(D1579,4))</f>
        <v>1954</v>
      </c>
      <c r="F1579" s="1" t="str">
        <f>IF(ISTEXT(D1579),RIGHT(D1579,5),TEXT(D1579,"mm/dd"))</f>
        <v>05/31</v>
      </c>
      <c r="G1579" s="1">
        <f>SUM(MID(E1579,1,1),MID(E1579,2,1),MID(E1579,3,1),MID(E1579,4,1),MID(F1579,1,1),MID(F1579,2,1),MID(F1579,4,1),MID(F1579,5,1))</f>
        <v>28</v>
      </c>
      <c r="H1579" s="45">
        <f>IF(MOD(G1579,9)=0,9,MOD(G1579,9))</f>
        <v>1</v>
      </c>
      <c r="I1579" s="45" t="str">
        <f>IFERROR(MID("日月火水木金土",WEEKDAY(D1579),1),"")</f>
        <v>月</v>
      </c>
      <c r="J1579" s="304" t="s">
        <v>1179</v>
      </c>
      <c r="K1579" s="202" t="str">
        <f>VLOOKUP(F1579,石と花メイン,3,FALSE)</f>
        <v>◆翠玉</v>
      </c>
      <c r="L1579" s="297" t="str">
        <f>VLOOKUP(F1579,石と花メイン,4,FALSE)</f>
        <v>シラー【大蔓穂】</v>
      </c>
      <c r="M1579" s="393">
        <f>IF(OR(MONTH(F1579)&lt;7,AND(MONTH(F1579)=7,DAY(F1579)&lt;=25)),
MOD(SUM((E1579-1901)*365,259),260),
MOD(SUM((E1579-1900)*365,259),260))</f>
        <v>104</v>
      </c>
      <c r="N1579" s="390">
        <f>IF(AND(MONTH(F1579)=7,DAY(F1579)&gt;25),1,
ROUNDDOWN((SUM(VLOOKUP(MONTH(F1579),D暦変換用数値,2,FALSE),DAY(F1579))/28)+1,0))</f>
        <v>12</v>
      </c>
      <c r="O1579" s="205">
        <f>IF(AND(MONTH(F1579)=7,DAY(F1579)&gt;25),DAY(F1579)-25,
MOD((SUM(VLOOKUP(MONTH(F1579),D暦変換用数値,2,FALSE),DAY(F1579))),28)+1)</f>
        <v>2</v>
      </c>
      <c r="P1579" s="406">
        <f>IF(OR(MONTH(F1579)&lt;7,AND(MONTH(F1579)=7,DAY(F1579)&lt;=25)),
MOD(SUM((E1579-1901)*365,(N1579-1)*28,O1579,258),260),
MOD(SUM((E1579-1900)*365,(N1579-1)*28,O1579,258),260))</f>
        <v>153</v>
      </c>
      <c r="Q1579" s="372" t="str">
        <f>VLOOKUP(MOD(P1579,4),色,2,FALSE)</f>
        <v>赤い</v>
      </c>
      <c r="R1579" s="290" t="str">
        <f>VLOOKUP(MOD(P1579,13),銀河の音,2,FALSE)</f>
        <v>惑星の</v>
      </c>
      <c r="S1579" s="383" t="str">
        <f>VLOOKUP(MOD(P1579,20),太陽の紋章,2,FALSE)</f>
        <v>空歩く者</v>
      </c>
      <c r="T1579" s="99" t="s">
        <v>7635</v>
      </c>
    </row>
    <row r="1580" spans="1:20" ht="13.5" customHeight="1">
      <c r="A1580" s="50" t="str">
        <f>VLOOKUP(MOD(E1580,10),十干,2,FALSE)</f>
        <v>甲</v>
      </c>
      <c r="B1580" s="199" t="str">
        <f>VLOOKUP(MOD(E1580,12),十二支,3,FALSE)</f>
        <v xml:space="preserve">05 土 </v>
      </c>
      <c r="C1580" s="201" t="str">
        <f>VLOOKUP(F1580,星座,3,TRUE)</f>
        <v xml:space="preserve">03 水 </v>
      </c>
      <c r="D1580" s="531">
        <v>19880</v>
      </c>
      <c r="E1580" s="1">
        <f>IFERROR(YEAR(D1580),LEFT(D1580,4))</f>
        <v>1954</v>
      </c>
      <c r="F1580" s="1" t="str">
        <f>IF(ISTEXT(D1580),RIGHT(D1580,5),TEXT(D1580,"mm/dd"))</f>
        <v>06/05</v>
      </c>
      <c r="G1580" s="1">
        <f>SUM(MID(E1580,1,1),MID(E1580,2,1),MID(E1580,3,1),MID(E1580,4,1),MID(F1580,1,1),MID(F1580,2,1),MID(F1580,4,1),MID(F1580,5,1))</f>
        <v>30</v>
      </c>
      <c r="H1580" s="45">
        <f>IF(MOD(G1580,9)=0,9,MOD(G1580,9))</f>
        <v>3</v>
      </c>
      <c r="I1580" s="45" t="str">
        <f>IFERROR(MID("日月火水木金土",WEEKDAY(D1580),1),"")</f>
        <v>土</v>
      </c>
      <c r="J1580" s="304" t="s">
        <v>1182</v>
      </c>
      <c r="K1580" s="202" t="str">
        <f>VLOOKUP(F1580,石と花メイン,3,FALSE)</f>
        <v>◆紅玉</v>
      </c>
      <c r="L1580" s="297" t="str">
        <f>VLOOKUP(F1580,石と花メイン,4,FALSE)</f>
        <v>面高【花慈茹】</v>
      </c>
      <c r="M1580" s="393">
        <f>IF(OR(MONTH(F1580)&lt;7,AND(MONTH(F1580)=7,DAY(F1580)&lt;=25)),
MOD(SUM((E1580-1901)*365,259),260),
MOD(SUM((E1580-1900)*365,259),260))</f>
        <v>104</v>
      </c>
      <c r="N1580" s="390">
        <f>IF(AND(MONTH(F1580)=7,DAY(F1580)&gt;25),1,
ROUNDDOWN((SUM(VLOOKUP(MONTH(F1580),D暦変換用数値,2,FALSE),DAY(F1580))/28)+1,0))</f>
        <v>12</v>
      </c>
      <c r="O1580" s="205">
        <f>IF(AND(MONTH(F1580)=7,DAY(F1580)&gt;25),DAY(F1580)-25,
MOD((SUM(VLOOKUP(MONTH(F1580),D暦変換用数値,2,FALSE),DAY(F1580))),28)+1)</f>
        <v>7</v>
      </c>
      <c r="P1580" s="406">
        <f>IF(OR(MONTH(F1580)&lt;7,AND(MONTH(F1580)=7,DAY(F1580)&lt;=25)),
MOD(SUM((E1580-1901)*365,(N1580-1)*28,O1580,258),260),
MOD(SUM((E1580-1900)*365,(N1580-1)*28,O1580,258),260))</f>
        <v>158</v>
      </c>
      <c r="Q1580" s="375" t="str">
        <f>VLOOKUP(MOD(P1580,4),色,2,FALSE)</f>
        <v>白い</v>
      </c>
      <c r="R1580" s="293" t="str">
        <f>VLOOKUP(MOD(P1580,13),銀河の音,2,FALSE)</f>
        <v>月の</v>
      </c>
      <c r="S1580" s="386" t="str">
        <f>VLOOKUP(MOD(P1580,20),太陽の紋章,2,FALSE)</f>
        <v>鏡</v>
      </c>
      <c r="T1580" s="98" t="s">
        <v>3736</v>
      </c>
    </row>
    <row r="1581" spans="1:20" ht="13.5" customHeight="1">
      <c r="A1581" s="50" t="str">
        <f>VLOOKUP(MOD(E1581,10),十干,2,FALSE)</f>
        <v>甲</v>
      </c>
      <c r="B1581" s="199" t="str">
        <f>VLOOKUP(MOD(E1581,12),十二支,3,FALSE)</f>
        <v xml:space="preserve">05 土 </v>
      </c>
      <c r="C1581" s="201" t="str">
        <f>VLOOKUP(F1581,星座,3,TRUE)</f>
        <v xml:space="preserve">03 水 </v>
      </c>
      <c r="D1581" s="531">
        <v>19885</v>
      </c>
      <c r="E1581" s="1">
        <f>IFERROR(YEAR(D1581),LEFT(D1581,4))</f>
        <v>1954</v>
      </c>
      <c r="F1581" s="1" t="str">
        <f>IF(ISTEXT(D1581),RIGHT(D1581,5),TEXT(D1581,"mm/dd"))</f>
        <v>06/10</v>
      </c>
      <c r="G1581" s="1">
        <f>SUM(MID(E1581,1,1),MID(E1581,2,1),MID(E1581,3,1),MID(E1581,4,1),MID(F1581,1,1),MID(F1581,2,1),MID(F1581,4,1),MID(F1581,5,1))</f>
        <v>26</v>
      </c>
      <c r="H1581" s="45">
        <f>IF(MOD(G1581,9)=0,9,MOD(G1581,9))</f>
        <v>8</v>
      </c>
      <c r="I1581" s="45" t="str">
        <f>IFERROR(MID("日月火水木金土",WEEKDAY(D1581),1),"")</f>
        <v>木</v>
      </c>
      <c r="J1581" s="304" t="s">
        <v>1183</v>
      </c>
      <c r="K1581" s="202" t="str">
        <f>VLOOKUP(F1581,石と花メイン,3,FALSE)</f>
        <v>◆黄玉</v>
      </c>
      <c r="L1581" s="297" t="str">
        <f>VLOOKUP(F1581,石と花メイン,4,FALSE)</f>
        <v>美女撫子【アメリカ撫子】</v>
      </c>
      <c r="M1581" s="393">
        <f>IF(OR(MONTH(F1581)&lt;7,AND(MONTH(F1581)=7,DAY(F1581)&lt;=25)),
MOD(SUM((E1581-1901)*365,259),260),
MOD(SUM((E1581-1900)*365,259),260))</f>
        <v>104</v>
      </c>
      <c r="N1581" s="390">
        <f>IF(AND(MONTH(F1581)=7,DAY(F1581)&gt;25),1,
ROUNDDOWN((SUM(VLOOKUP(MONTH(F1581),D暦変換用数値,2,FALSE),DAY(F1581))/28)+1,0))</f>
        <v>12</v>
      </c>
      <c r="O1581" s="205">
        <f>IF(AND(MONTH(F1581)=7,DAY(F1581)&gt;25),DAY(F1581)-25,
MOD((SUM(VLOOKUP(MONTH(F1581),D暦変換用数値,2,FALSE),DAY(F1581))),28)+1)</f>
        <v>12</v>
      </c>
      <c r="P1581" s="406">
        <f>IF(OR(MONTH(F1581)&lt;7,AND(MONTH(F1581)=7,DAY(F1581)&lt;=25)),
MOD(SUM((E1581-1901)*365,(N1581-1)*28,O1581,258),260),
MOD(SUM((E1581-1900)*365,(N1581-1)*28,O1581,258),260))</f>
        <v>163</v>
      </c>
      <c r="Q1581" s="374" t="str">
        <f>VLOOKUP(MOD(P1581,4),色,2,FALSE)</f>
        <v>青い</v>
      </c>
      <c r="R1581" s="292" t="str">
        <f>VLOOKUP(MOD(P1581,13),銀河の音,2,FALSE)</f>
        <v>共振の</v>
      </c>
      <c r="S1581" s="385" t="str">
        <f>VLOOKUP(MOD(P1581,20),太陽の紋章,2,FALSE)</f>
        <v>夜</v>
      </c>
      <c r="T1581" s="99" t="s">
        <v>6643</v>
      </c>
    </row>
    <row r="1582" spans="1:20" ht="13.5" customHeight="1">
      <c r="A1582" s="76" t="str">
        <f>VLOOKUP(MOD(E1582,10),十干,2,FALSE)</f>
        <v>丙</v>
      </c>
      <c r="B1582" s="199" t="str">
        <f>VLOOKUP(MOD(E1582,12),十二支,3,FALSE)</f>
        <v xml:space="preserve">05 土 </v>
      </c>
      <c r="C1582" s="201" t="str">
        <f>VLOOKUP(F1582,星座,3,TRUE)</f>
        <v xml:space="preserve">03 水 </v>
      </c>
      <c r="D1582" s="534">
        <v>24257</v>
      </c>
      <c r="E1582" s="116">
        <f>IFERROR(YEAR(D1582),LEFT(D1582,4))</f>
        <v>1966</v>
      </c>
      <c r="F1582" s="116" t="str">
        <f>IF(ISTEXT(D1582),RIGHT(D1582,5),TEXT(D1582,"mm/dd"))</f>
        <v>05/30</v>
      </c>
      <c r="G1582" s="116">
        <f>SUM(MID(E1582,1,1),MID(E1582,2,1),MID(E1582,3,1),MID(E1582,4,1),MID(F1582,1,1),MID(F1582,2,1),MID(F1582,4,1),MID(F1582,5,1))</f>
        <v>30</v>
      </c>
      <c r="H1582" s="116">
        <f>IF(MOD(G1582,9)=0,9,MOD(G1582,9))</f>
        <v>3</v>
      </c>
      <c r="I1582" s="116" t="str">
        <f>IFERROR(MID("日月火水木金土",WEEKDAY(D1582),1),"")</f>
        <v>月</v>
      </c>
      <c r="J1582" s="306" t="s">
        <v>7480</v>
      </c>
      <c r="K1582" s="203" t="str">
        <f>VLOOKUP(F1582,石と花メイン,3,FALSE)</f>
        <v>■紫水晶</v>
      </c>
      <c r="L1582" s="299" t="str">
        <f>VLOOKUP(F1582,石と花メイン,4,FALSE)</f>
        <v>ライラック【紫丁香花】</v>
      </c>
      <c r="M1582" s="395">
        <f>IF(OR(MONTH(F1582)&lt;7,AND(MONTH(F1582)=7,DAY(F1582)&lt;=25)),
MOD(SUM((E1582-1901)*365,259),260),
MOD(SUM((E1582-1900)*365,259),260))</f>
        <v>64</v>
      </c>
      <c r="N1582" s="121">
        <f>IF(AND(MONTH(F1582)=7,DAY(F1582)&gt;25),1,
ROUNDDOWN((SUM(VLOOKUP(MONTH(F1582),D暦変換用数値,2,FALSE),DAY(F1582))/28)+1,0))</f>
        <v>12</v>
      </c>
      <c r="O1582" s="117">
        <f>IF(AND(MONTH(F1582)=7,DAY(F1582)&gt;25),DAY(F1582)-25,
MOD((SUM(VLOOKUP(MONTH(F1582),D暦変換用数値,2,FALSE),DAY(F1582))),28)+1)</f>
        <v>1</v>
      </c>
      <c r="P1582" s="408">
        <f>IF(OR(MONTH(F1582)&lt;7,AND(MONTH(F1582)=7,DAY(F1582)&lt;=25)),
MOD(SUM((E1582-1901)*365,(N1582-1)*28,O1582,258),260),
MOD(SUM((E1582-1900)*365,(N1582-1)*28,O1582,258),260))</f>
        <v>112</v>
      </c>
      <c r="Q1582" s="373" t="str">
        <f>VLOOKUP(MOD(P1582,4),色,2,FALSE)</f>
        <v>黄色い</v>
      </c>
      <c r="R1582" s="291" t="str">
        <f>VLOOKUP(MOD(P1582,13),銀河の音,2,FALSE)</f>
        <v>銀河の</v>
      </c>
      <c r="S1582" s="384" t="str">
        <f>VLOOKUP(MOD(P1582,20),太陽の紋章,2,FALSE)</f>
        <v>人</v>
      </c>
      <c r="T1582" s="118"/>
    </row>
    <row r="1583" spans="1:20" ht="13.5" customHeight="1">
      <c r="A1583" s="50" t="str">
        <f>VLOOKUP(MOD(E1583,10),十干,2,FALSE)</f>
        <v>丙</v>
      </c>
      <c r="B1583" s="199" t="str">
        <f>VLOOKUP(MOD(E1583,12),十二支,3,FALSE)</f>
        <v xml:space="preserve">05 土 </v>
      </c>
      <c r="C1583" s="201" t="str">
        <f>VLOOKUP(F1583,星座,3,TRUE)</f>
        <v xml:space="preserve">03 水 </v>
      </c>
      <c r="D1583" s="531">
        <v>24266</v>
      </c>
      <c r="E1583" s="1">
        <f>IFERROR(YEAR(D1583),LEFT(D1583,4))</f>
        <v>1966</v>
      </c>
      <c r="F1583" s="1" t="str">
        <f>IF(ISTEXT(D1583),RIGHT(D1583,5),TEXT(D1583,"mm/dd"))</f>
        <v>06/08</v>
      </c>
      <c r="G1583" s="1">
        <f>SUM(MID(E1583,1,1),MID(E1583,2,1),MID(E1583,3,1),MID(E1583,4,1),MID(F1583,1,1),MID(F1583,2,1),MID(F1583,4,1),MID(F1583,5,1))</f>
        <v>36</v>
      </c>
      <c r="H1583" s="45">
        <f>IF(MOD(G1583,9)=0,9,MOD(G1583,9))</f>
        <v>9</v>
      </c>
      <c r="I1583" s="45" t="str">
        <f>IFERROR(MID("日月火水木金土",WEEKDAY(D1583),1),"")</f>
        <v>水</v>
      </c>
      <c r="J1583" s="304" t="s">
        <v>1184</v>
      </c>
      <c r="K1583" s="202" t="str">
        <f>VLOOKUP(F1583,石と花メイン,3,FALSE)</f>
        <v>◆青玉</v>
      </c>
      <c r="L1583" s="297" t="str">
        <f>VLOOKUP(F1583,石と花メイン,4,FALSE)</f>
        <v>ジャスミン【茉莉花】</v>
      </c>
      <c r="M1583" s="393">
        <f>IF(OR(MONTH(F1583)&lt;7,AND(MONTH(F1583)=7,DAY(F1583)&lt;=25)),
MOD(SUM((E1583-1901)*365,259),260),
MOD(SUM((E1583-1900)*365,259),260))</f>
        <v>64</v>
      </c>
      <c r="N1583" s="390">
        <f>IF(AND(MONTH(F1583)=7,DAY(F1583)&gt;25),1,
ROUNDDOWN((SUM(VLOOKUP(MONTH(F1583),D暦変換用数値,2,FALSE),DAY(F1583))/28)+1,0))</f>
        <v>12</v>
      </c>
      <c r="O1583" s="205">
        <f>IF(AND(MONTH(F1583)=7,DAY(F1583)&gt;25),DAY(F1583)-25,
MOD((SUM(VLOOKUP(MONTH(F1583),D暦変換用数値,2,FALSE),DAY(F1583))),28)+1)</f>
        <v>10</v>
      </c>
      <c r="P1583" s="406">
        <f>IF(OR(MONTH(F1583)&lt;7,AND(MONTH(F1583)=7,DAY(F1583)&lt;=25)),
MOD(SUM((E1583-1901)*365,(N1583-1)*28,O1583,258),260),
MOD(SUM((E1583-1900)*365,(N1583-1)*28,O1583,258),260))</f>
        <v>121</v>
      </c>
      <c r="Q1583" s="372" t="str">
        <f>VLOOKUP(MOD(P1583,4),色,2,FALSE)</f>
        <v>赤い</v>
      </c>
      <c r="R1583" s="290" t="str">
        <f>VLOOKUP(MOD(P1583,13),銀河の音,2,FALSE)</f>
        <v>自己存在の</v>
      </c>
      <c r="S1583" s="383" t="str">
        <f>VLOOKUP(MOD(P1583,20),太陽の紋章,2,FALSE)</f>
        <v>竜</v>
      </c>
      <c r="T1583" s="98" t="s">
        <v>3736</v>
      </c>
    </row>
    <row r="1584" spans="1:20" ht="13.5" customHeight="1">
      <c r="A1584" s="76" t="str">
        <f>VLOOKUP(MOD(E1584,10),十干,2,FALSE)</f>
        <v>丙</v>
      </c>
      <c r="B1584" s="199" t="str">
        <f>VLOOKUP(MOD(E1584,12),十二支,3,FALSE)</f>
        <v xml:space="preserve">05 土 </v>
      </c>
      <c r="C1584" s="201" t="str">
        <f>VLOOKUP(F1584,星座,3,TRUE)</f>
        <v xml:space="preserve">03 水 </v>
      </c>
      <c r="D1584" s="534">
        <v>24270</v>
      </c>
      <c r="E1584" s="116">
        <f>IFERROR(YEAR(D1584),LEFT(D1584,4))</f>
        <v>1966</v>
      </c>
      <c r="F1584" s="116" t="str">
        <f>IF(ISTEXT(D1584),RIGHT(D1584,5),TEXT(D1584,"mm/dd"))</f>
        <v>06/12</v>
      </c>
      <c r="G1584" s="116">
        <f>SUM(MID(E1584,1,1),MID(E1584,2,1),MID(E1584,3,1),MID(E1584,4,1),MID(F1584,1,1),MID(F1584,2,1),MID(F1584,4,1),MID(F1584,5,1))</f>
        <v>31</v>
      </c>
      <c r="H1584" s="116">
        <f>IF(MOD(G1584,9)=0,9,MOD(G1584,9))</f>
        <v>4</v>
      </c>
      <c r="I1584" s="116" t="str">
        <f>IFERROR(MID("日月火水木金土",WEEKDAY(D1584),1),"")</f>
        <v>日</v>
      </c>
      <c r="J1584" s="306" t="s">
        <v>7851</v>
      </c>
      <c r="K1584" s="203" t="str">
        <f>VLOOKUP(F1584,石と花メイン,3,FALSE)</f>
        <v>●珊瑚</v>
      </c>
      <c r="L1584" s="299" t="str">
        <f>VLOOKUP(F1584,石と花メイン,4,FALSE)</f>
        <v>ユッカ【君が代蘭】</v>
      </c>
      <c r="M1584" s="395">
        <f>IF(OR(MONTH(F1584)&lt;7,AND(MONTH(F1584)=7,DAY(F1584)&lt;=25)),
MOD(SUM((E1584-1901)*365,259),260),
MOD(SUM((E1584-1900)*365,259),260))</f>
        <v>64</v>
      </c>
      <c r="N1584" s="121">
        <f>IF(AND(MONTH(F1584)=7,DAY(F1584)&gt;25),1,
ROUNDDOWN((SUM(VLOOKUP(MONTH(F1584),D暦変換用数値,2,FALSE),DAY(F1584))/28)+1,0))</f>
        <v>12</v>
      </c>
      <c r="O1584" s="117">
        <f>IF(AND(MONTH(F1584)=7,DAY(F1584)&gt;25),DAY(F1584)-25,
MOD((SUM(VLOOKUP(MONTH(F1584),D暦変換用数値,2,FALSE),DAY(F1584))),28)+1)</f>
        <v>14</v>
      </c>
      <c r="P1584" s="408">
        <f>IF(OR(MONTH(F1584)&lt;7,AND(MONTH(F1584)=7,DAY(F1584)&lt;=25)),
MOD(SUM((E1584-1901)*365,(N1584-1)*28,O1584,258),260),
MOD(SUM((E1584-1900)*365,(N1584-1)*28,O1584,258),260))</f>
        <v>125</v>
      </c>
      <c r="Q1584" s="372" t="str">
        <f>VLOOKUP(MOD(P1584,4),色,2,FALSE)</f>
        <v>赤い</v>
      </c>
      <c r="R1584" s="290" t="str">
        <f>VLOOKUP(MOD(P1584,13),銀河の音,2,FALSE)</f>
        <v>銀河の</v>
      </c>
      <c r="S1584" s="383" t="str">
        <f>VLOOKUP(MOD(P1584,20),太陽の紋章,2,FALSE)</f>
        <v>蛇</v>
      </c>
      <c r="T1584" s="119" t="s">
        <v>7850</v>
      </c>
    </row>
    <row r="1585" spans="1:20" ht="13.5" customHeight="1">
      <c r="A1585" s="50" t="str">
        <f>VLOOKUP(MOD(E1585,10),十干,2,FALSE)</f>
        <v>丙</v>
      </c>
      <c r="B1585" s="199" t="str">
        <f>VLOOKUP(MOD(E1585,12),十二支,3,FALSE)</f>
        <v xml:space="preserve">05 土 </v>
      </c>
      <c r="C1585" s="201" t="str">
        <f>VLOOKUP(F1585,星座,3,TRUE)</f>
        <v xml:space="preserve">03 水 </v>
      </c>
      <c r="D1585" s="535">
        <v>24274</v>
      </c>
      <c r="E1585" s="45">
        <f>IFERROR(YEAR(D1585),LEFT(D1585,4))</f>
        <v>1966</v>
      </c>
      <c r="F1585" s="45" t="str">
        <f>IF(ISTEXT(D1585),RIGHT(D1585,5),TEXT(D1585,"mm/dd"))</f>
        <v>06/16</v>
      </c>
      <c r="G1585" s="45">
        <f>SUM(MID(E1585,1,1),MID(E1585,2,1),MID(E1585,3,1),MID(E1585,4,1),MID(F1585,1,1),MID(F1585,2,1),MID(F1585,4,1),MID(F1585,5,1))</f>
        <v>35</v>
      </c>
      <c r="H1585" s="45">
        <f>IF(MOD(G1585,9)=0,9,MOD(G1585,9))</f>
        <v>8</v>
      </c>
      <c r="I1585" s="45" t="str">
        <f>IFERROR(MID("日月火水木金土",WEEKDAY(D1585),1),"")</f>
        <v>木</v>
      </c>
      <c r="J1585" s="305" t="s">
        <v>4314</v>
      </c>
      <c r="K1585" s="203" t="str">
        <f>VLOOKUP(F1585,石と花メイン,3,FALSE)</f>
        <v>◆翠玉</v>
      </c>
      <c r="L1585" s="298" t="str">
        <f>VLOOKUP(F1585,石と花メイン,4,FALSE)</f>
        <v>チュベローズ【月下香】</v>
      </c>
      <c r="M1585" s="394">
        <f>IF(OR(MONTH(F1585)&lt;7,AND(MONTH(F1585)=7,DAY(F1585)&lt;=25)),
MOD(SUM((E1585-1901)*365,259),260),
MOD(SUM((E1585-1900)*365,259),260))</f>
        <v>64</v>
      </c>
      <c r="N1585" s="391">
        <f>IF(AND(MONTH(F1585)=7,DAY(F1585)&gt;25),1,
ROUNDDOWN((SUM(VLOOKUP(MONTH(F1585),D暦変換用数値,2,FALSE),DAY(F1585))/28)+1,0))</f>
        <v>12</v>
      </c>
      <c r="O1585" s="46">
        <f>IF(AND(MONTH(F1585)=7,DAY(F1585)&gt;25),DAY(F1585)-25,
MOD((SUM(VLOOKUP(MONTH(F1585),D暦変換用数値,2,FALSE),DAY(F1585))),28)+1)</f>
        <v>18</v>
      </c>
      <c r="P1585" s="407">
        <f>IF(OR(MONTH(F1585)&lt;7,AND(MONTH(F1585)=7,DAY(F1585)&lt;=25)),
MOD(SUM((E1585-1901)*365,(N1585-1)*28,O1585,258),260),
MOD(SUM((E1585-1900)*365,(N1585-1)*28,O1585,258),260))</f>
        <v>129</v>
      </c>
      <c r="Q1585" s="372" t="str">
        <f>VLOOKUP(MOD(P1585,4),色,2,FALSE)</f>
        <v>赤い</v>
      </c>
      <c r="R1585" s="290" t="str">
        <f>VLOOKUP(MOD(P1585,13),銀河の音,2,FALSE)</f>
        <v>水晶の</v>
      </c>
      <c r="S1585" s="383" t="str">
        <f>VLOOKUP(MOD(P1585,20),太陽の紋章,2,FALSE)</f>
        <v>月</v>
      </c>
      <c r="T1585" s="110" t="s">
        <v>6762</v>
      </c>
    </row>
    <row r="1586" spans="1:20" ht="13.5" customHeight="1">
      <c r="A1586" s="50" t="str">
        <f>VLOOKUP(MOD(E1586,10),十干,2,FALSE)</f>
        <v>丙</v>
      </c>
      <c r="B1586" s="199" t="str">
        <f>VLOOKUP(MOD(E1586,12),十二支,3,FALSE)</f>
        <v xml:space="preserve">05 土 </v>
      </c>
      <c r="C1586" s="201" t="str">
        <f>VLOOKUP(F1586,星座,3,TRUE)</f>
        <v xml:space="preserve">03 水 </v>
      </c>
      <c r="D1586" s="535">
        <v>24278</v>
      </c>
      <c r="E1586" s="45">
        <f>IFERROR(YEAR(D1586),LEFT(D1586,4))</f>
        <v>1966</v>
      </c>
      <c r="F1586" s="45" t="str">
        <f>IF(ISTEXT(D1586),RIGHT(D1586,5),TEXT(D1586,"mm/dd"))</f>
        <v>06/20</v>
      </c>
      <c r="G1586" s="45">
        <f>SUM(MID(E1586,1,1),MID(E1586,2,1),MID(E1586,3,1),MID(E1586,4,1),MID(F1586,1,1),MID(F1586,2,1),MID(F1586,4,1),MID(F1586,5,1))</f>
        <v>30</v>
      </c>
      <c r="H1586" s="45">
        <f>IF(MOD(G1586,9)=0,9,MOD(G1586,9))</f>
        <v>3</v>
      </c>
      <c r="I1586" s="45" t="str">
        <f>IFERROR(MID("日月火水木金土",WEEKDAY(D1586),1),"")</f>
        <v>月</v>
      </c>
      <c r="J1586" s="305" t="s">
        <v>5207</v>
      </c>
      <c r="K1586" s="203" t="str">
        <f>VLOOKUP(F1586,石と花メイン,3,FALSE)</f>
        <v>■血碧玉</v>
      </c>
      <c r="L1586" s="298" t="str">
        <f>VLOOKUP(F1586,石と花メイン,4,FALSE)</f>
        <v>ベロニカ【瑠璃虎の尾】</v>
      </c>
      <c r="M1586" s="394">
        <f>IF(OR(MONTH(F1586)&lt;7,AND(MONTH(F1586)=7,DAY(F1586)&lt;=25)),
MOD(SUM((E1586-1901)*365,259),260),
MOD(SUM((E1586-1900)*365,259),260))</f>
        <v>64</v>
      </c>
      <c r="N1586" s="391">
        <f>IF(AND(MONTH(F1586)=7,DAY(F1586)&gt;25),1,
ROUNDDOWN((SUM(VLOOKUP(MONTH(F1586),D暦変換用数値,2,FALSE),DAY(F1586))/28)+1,0))</f>
        <v>12</v>
      </c>
      <c r="O1586" s="46">
        <f>IF(AND(MONTH(F1586)=7,DAY(F1586)&gt;25),DAY(F1586)-25,
MOD((SUM(VLOOKUP(MONTH(F1586),D暦変換用数値,2,FALSE),DAY(F1586))),28)+1)</f>
        <v>22</v>
      </c>
      <c r="P1586" s="407">
        <f>IF(OR(MONTH(F1586)&lt;7,AND(MONTH(F1586)=7,DAY(F1586)&lt;=25)),
MOD(SUM((E1586-1901)*365,(N1586-1)*28,O1586,258),260),
MOD(SUM((E1586-1900)*365,(N1586-1)*28,O1586,258),260))</f>
        <v>133</v>
      </c>
      <c r="Q1586" s="372" t="str">
        <f>VLOOKUP(MOD(P1586,4),色,2,FALSE)</f>
        <v>赤い</v>
      </c>
      <c r="R1586" s="290" t="str">
        <f>VLOOKUP(MOD(P1586,13),銀河の音,2,FALSE)</f>
        <v>電気の</v>
      </c>
      <c r="S1586" s="383" t="str">
        <f>VLOOKUP(MOD(P1586,20),太陽の紋章,2,FALSE)</f>
        <v>空歩く者</v>
      </c>
      <c r="T1586" s="96" t="s">
        <v>5206</v>
      </c>
    </row>
    <row r="1587" spans="1:20" ht="13.5" customHeight="1">
      <c r="A1587" s="282" t="str">
        <f>VLOOKUP(MOD(E1587,10),十干,2,FALSE)</f>
        <v>戊</v>
      </c>
      <c r="B1587" s="283" t="str">
        <f>VLOOKUP(MOD(E1587,12),十二支,3,FALSE)</f>
        <v xml:space="preserve">05 土 </v>
      </c>
      <c r="C1587" s="287" t="str">
        <f>VLOOKUP(F1587,星座,3,TRUE)</f>
        <v xml:space="preserve">03 水 </v>
      </c>
      <c r="D1587" s="533">
        <v>28640</v>
      </c>
      <c r="E1587" s="83">
        <f>IFERROR(YEAR(D1587),LEFT(D1587,4))</f>
        <v>1978</v>
      </c>
      <c r="F1587" s="83" t="str">
        <f>IF(ISTEXT(D1587),RIGHT(D1587,5),TEXT(D1587,"mm/dd"))</f>
        <v>05/30</v>
      </c>
      <c r="G1587" s="83">
        <f>SUM(MID(E1587,1,1),MID(E1587,2,1),MID(E1587,3,1),MID(E1587,4,1),MID(F1587,1,1),MID(F1587,2,1),MID(F1587,4,1),MID(F1587,5,1))</f>
        <v>33</v>
      </c>
      <c r="H1587" s="83">
        <f>IF(MOD(G1587,9)=0,9,MOD(G1587,9))</f>
        <v>6</v>
      </c>
      <c r="I1587" s="83" t="str">
        <f>IFERROR(MID("日月火水木金土",WEEKDAY(D1587),1),"")</f>
        <v>火</v>
      </c>
      <c r="J1587" s="303" t="s">
        <v>2452</v>
      </c>
      <c r="K1587" s="87" t="str">
        <f>VLOOKUP(F1587,石と花メイン,3,FALSE)</f>
        <v>■紫水晶</v>
      </c>
      <c r="L1587" s="296" t="str">
        <f>VLOOKUP(F1587,石と花メイン,4,FALSE)</f>
        <v>ライラック【紫丁香花】</v>
      </c>
      <c r="M1587" s="392">
        <f>IF(OR(MONTH(F1587)&lt;7,AND(MONTH(F1587)=7,DAY(F1587)&lt;=25)),
MOD(SUM((E1587-1901)*365,259),260),
MOD(SUM((E1587-1900)*365,259),260))</f>
        <v>24</v>
      </c>
      <c r="N1587" s="330">
        <f>IF(AND(MONTH(F1587)=7,DAY(F1587)&gt;25),1,
ROUNDDOWN((SUM(VLOOKUP(MONTH(F1587),D暦変換用数値,2,FALSE),DAY(F1587))/28)+1,0))</f>
        <v>12</v>
      </c>
      <c r="O1587" s="84">
        <f>IF(AND(MONTH(F1587)=7,DAY(F1587)&gt;25),DAY(F1587)-25,
MOD((SUM(VLOOKUP(MONTH(F1587),D暦変換用数値,2,FALSE),DAY(F1587))),28)+1)</f>
        <v>1</v>
      </c>
      <c r="P1587" s="405">
        <f>IF(OR(MONTH(F1587)&lt;7,AND(MONTH(F1587)=7,DAY(F1587)&lt;=25)),
MOD(SUM((E1587-1901)*365,(N1587-1)*28,O1587,258),260),
MOD(SUM((E1587-1900)*365,(N1587-1)*28,O1587,258),260))</f>
        <v>72</v>
      </c>
      <c r="Q1587" s="371" t="str">
        <f>VLOOKUP(MOD(P1587,4),色,2,FALSE)</f>
        <v>黄色い</v>
      </c>
      <c r="R1587" s="289" t="str">
        <f>VLOOKUP(MOD(P1587,13),銀河の音,2,FALSE)</f>
        <v>共振の</v>
      </c>
      <c r="S1587" s="382" t="str">
        <f>VLOOKUP(MOD(P1587,20),太陽の紋章,2,FALSE)</f>
        <v>人</v>
      </c>
      <c r="T1587" s="100" t="s">
        <v>5899</v>
      </c>
    </row>
    <row r="1588" spans="1:20" ht="13.5" customHeight="1">
      <c r="A1588" s="50" t="str">
        <f>VLOOKUP(MOD(E1588,10),十干,2,FALSE)</f>
        <v>戊</v>
      </c>
      <c r="B1588" s="199" t="str">
        <f>VLOOKUP(MOD(E1588,12),十二支,3,FALSE)</f>
        <v xml:space="preserve">05 土 </v>
      </c>
      <c r="C1588" s="201" t="str">
        <f>VLOOKUP(F1588,星座,3,TRUE)</f>
        <v xml:space="preserve">03 水 </v>
      </c>
      <c r="D1588" s="531">
        <v>28653</v>
      </c>
      <c r="E1588" s="1">
        <f>IFERROR(YEAR(D1588),LEFT(D1588,4))</f>
        <v>1978</v>
      </c>
      <c r="F1588" s="1" t="str">
        <f>IF(ISTEXT(D1588),RIGHT(D1588,5),TEXT(D1588,"mm/dd"))</f>
        <v>06/12</v>
      </c>
      <c r="G1588" s="1">
        <f>SUM(MID(E1588,1,1),MID(E1588,2,1),MID(E1588,3,1),MID(E1588,4,1),MID(F1588,1,1),MID(F1588,2,1),MID(F1588,4,1),MID(F1588,5,1))</f>
        <v>34</v>
      </c>
      <c r="H1588" s="45">
        <f>IF(MOD(G1588,9)=0,9,MOD(G1588,9))</f>
        <v>7</v>
      </c>
      <c r="I1588" s="45" t="str">
        <f>IFERROR(MID("日月火水木金土",WEEKDAY(D1588),1),"")</f>
        <v>月</v>
      </c>
      <c r="J1588" s="304" t="s">
        <v>1185</v>
      </c>
      <c r="K1588" s="202" t="str">
        <f>VLOOKUP(F1588,石と花メイン,3,FALSE)</f>
        <v>●珊瑚</v>
      </c>
      <c r="L1588" s="297" t="str">
        <f>VLOOKUP(F1588,石と花メイン,4,FALSE)</f>
        <v>ユッカ【君が代蘭】</v>
      </c>
      <c r="M1588" s="393">
        <f>IF(OR(MONTH(F1588)&lt;7,AND(MONTH(F1588)=7,DAY(F1588)&lt;=25)),
MOD(SUM((E1588-1901)*365,259),260),
MOD(SUM((E1588-1900)*365,259),260))</f>
        <v>24</v>
      </c>
      <c r="N1588" s="390">
        <f>IF(AND(MONTH(F1588)=7,DAY(F1588)&gt;25),1,
ROUNDDOWN((SUM(VLOOKUP(MONTH(F1588),D暦変換用数値,2,FALSE),DAY(F1588))/28)+1,0))</f>
        <v>12</v>
      </c>
      <c r="O1588" s="205">
        <f>IF(AND(MONTH(F1588)=7,DAY(F1588)&gt;25),DAY(F1588)-25,
MOD((SUM(VLOOKUP(MONTH(F1588),D暦変換用数値,2,FALSE),DAY(F1588))),28)+1)</f>
        <v>14</v>
      </c>
      <c r="P1588" s="406">
        <f>IF(OR(MONTH(F1588)&lt;7,AND(MONTH(F1588)=7,DAY(F1588)&lt;=25)),
MOD(SUM((E1588-1901)*365,(N1588-1)*28,O1588,258),260),
MOD(SUM((E1588-1900)*365,(N1588-1)*28,O1588,258),260))</f>
        <v>85</v>
      </c>
      <c r="Q1588" s="372" t="str">
        <f>VLOOKUP(MOD(P1588,4),色,2,FALSE)</f>
        <v>赤い</v>
      </c>
      <c r="R1588" s="290" t="str">
        <f>VLOOKUP(MOD(P1588,13),銀河の音,2,FALSE)</f>
        <v>共振の</v>
      </c>
      <c r="S1588" s="383" t="str">
        <f>VLOOKUP(MOD(P1588,20),太陽の紋章,2,FALSE)</f>
        <v>蛇</v>
      </c>
      <c r="T1588" s="98" t="s">
        <v>3736</v>
      </c>
    </row>
    <row r="1589" spans="1:20" ht="13.5" customHeight="1">
      <c r="A1589" s="50" t="str">
        <f>VLOOKUP(MOD(E1589,10),十干,2,FALSE)</f>
        <v>戊</v>
      </c>
      <c r="B1589" s="199" t="str">
        <f>VLOOKUP(MOD(E1589,12),十二支,3,FALSE)</f>
        <v xml:space="preserve">05 土 </v>
      </c>
      <c r="C1589" s="201" t="str">
        <f>VLOOKUP(F1589,星座,3,TRUE)</f>
        <v xml:space="preserve">03 水 </v>
      </c>
      <c r="D1589" s="531">
        <v>28658</v>
      </c>
      <c r="E1589" s="1">
        <f>IFERROR(YEAR(D1589),LEFT(D1589,4))</f>
        <v>1978</v>
      </c>
      <c r="F1589" s="1" t="str">
        <f>IF(ISTEXT(D1589),RIGHT(D1589,5),TEXT(D1589,"mm/dd"))</f>
        <v>06/17</v>
      </c>
      <c r="G1589" s="1">
        <f>SUM(MID(E1589,1,1),MID(E1589,2,1),MID(E1589,3,1),MID(E1589,4,1),MID(F1589,1,1),MID(F1589,2,1),MID(F1589,4,1),MID(F1589,5,1))</f>
        <v>39</v>
      </c>
      <c r="H1589" s="45">
        <f>IF(MOD(G1589,9)=0,9,MOD(G1589,9))</f>
        <v>3</v>
      </c>
      <c r="I1589" s="45" t="str">
        <f>IFERROR(MID("日月火水木金土",WEEKDAY(D1589),1),"")</f>
        <v>土</v>
      </c>
      <c r="J1589" s="304" t="s">
        <v>1186</v>
      </c>
      <c r="K1589" s="202" t="str">
        <f>VLOOKUP(F1589,石と花メイン,3,FALSE)</f>
        <v>◆青玉</v>
      </c>
      <c r="L1589" s="297" t="str">
        <f>VLOOKUP(F1589,石と花メイン,4,FALSE)</f>
        <v>白詰草【クローバー】</v>
      </c>
      <c r="M1589" s="393">
        <f>IF(OR(MONTH(F1589)&lt;7,AND(MONTH(F1589)=7,DAY(F1589)&lt;=25)),
MOD(SUM((E1589-1901)*365,259),260),
MOD(SUM((E1589-1900)*365,259),260))</f>
        <v>24</v>
      </c>
      <c r="N1589" s="390">
        <f>IF(AND(MONTH(F1589)=7,DAY(F1589)&gt;25),1,
ROUNDDOWN((SUM(VLOOKUP(MONTH(F1589),D暦変換用数値,2,FALSE),DAY(F1589))/28)+1,0))</f>
        <v>12</v>
      </c>
      <c r="O1589" s="205">
        <f>IF(AND(MONTH(F1589)=7,DAY(F1589)&gt;25),DAY(F1589)-25,
MOD((SUM(VLOOKUP(MONTH(F1589),D暦変換用数値,2,FALSE),DAY(F1589))),28)+1)</f>
        <v>19</v>
      </c>
      <c r="P1589" s="406">
        <f>IF(OR(MONTH(F1589)&lt;7,AND(MONTH(F1589)=7,DAY(F1589)&lt;=25)),
MOD(SUM((E1589-1901)*365,(N1589-1)*28,O1589,258),260),
MOD(SUM((E1589-1900)*365,(N1589-1)*28,O1589,258),260))</f>
        <v>90</v>
      </c>
      <c r="Q1589" s="375" t="str">
        <f>VLOOKUP(MOD(P1589,4),色,2,FALSE)</f>
        <v>白い</v>
      </c>
      <c r="R1589" s="293" t="str">
        <f>VLOOKUP(MOD(P1589,13),銀河の音,2,FALSE)</f>
        <v>水晶の</v>
      </c>
      <c r="S1589" s="386" t="str">
        <f>VLOOKUP(MOD(P1589,20),太陽の紋章,2,FALSE)</f>
        <v>犬</v>
      </c>
      <c r="T1589" s="98"/>
    </row>
    <row r="1590" spans="1:20" ht="13.5" customHeight="1">
      <c r="A1590" s="334" t="str">
        <f>VLOOKUP(MOD(E1590,10),十干,2,FALSE)</f>
        <v>戊</v>
      </c>
      <c r="B1590" s="331" t="str">
        <f>VLOOKUP(MOD(E1590,12),十二支,3,FALSE)</f>
        <v xml:space="preserve">05 土 </v>
      </c>
      <c r="C1590" s="336" t="str">
        <f>VLOOKUP(F1590,星座,3,TRUE)</f>
        <v xml:space="preserve">03 水 </v>
      </c>
      <c r="D1590" s="540">
        <v>28661</v>
      </c>
      <c r="E1590" s="131">
        <f>IFERROR(YEAR(D1590),LEFT(D1590,4))</f>
        <v>1978</v>
      </c>
      <c r="F1590" s="538" t="str">
        <f>IF(ISTEXT(D1590),RIGHT(D1590,5),TEXT(D1590,"mm/dd"))</f>
        <v>06/20</v>
      </c>
      <c r="G1590" s="131">
        <f>SUM(MID(E1590,1,1),MID(E1590,2,1),MID(E1590,3,1),MID(E1590,4,1),MID(F1590,1,1),MID(F1590,2,1),MID(F1590,4,1),MID(F1590,5,1))</f>
        <v>33</v>
      </c>
      <c r="H1590" s="131">
        <f>IF(MOD(G1590,9)=0,9,MOD(G1590,9))</f>
        <v>6</v>
      </c>
      <c r="I1590" s="131" t="str">
        <f>IFERROR(MID("日月火水木金土",WEEKDAY(D1590),1),"")</f>
        <v>火</v>
      </c>
      <c r="J1590" s="306" t="s">
        <v>9347</v>
      </c>
      <c r="K1590" s="335" t="str">
        <f>VLOOKUP(F1590,石と花メイン,3,FALSE)</f>
        <v>■血碧玉</v>
      </c>
      <c r="L1590" s="302" t="str">
        <f>VLOOKUP(F1590,石と花メイン,4,FALSE)</f>
        <v>ベロニカ【瑠璃虎の尾】</v>
      </c>
      <c r="M1590" s="396">
        <f>IF(OR(MONTH(F1590)&lt;7,AND(MONTH(F1590)=7,DAY(F1590)&lt;=25)),
MOD(SUM((E1590-1901)*365,259),260),
MOD(SUM((E1590-1900)*365,259),260))</f>
        <v>24</v>
      </c>
      <c r="N1590" s="335">
        <f>IF(AND(MONTH(F1590)=7,DAY(F1590)&gt;25),1,
ROUNDDOWN((SUM(VLOOKUP(MONTH(F1590),D暦変換用数値,2,FALSE),DAY(F1590))/28)+1,0))</f>
        <v>12</v>
      </c>
      <c r="O1590" s="132">
        <f>IF(AND(MONTH(F1590)=7,DAY(F1590)&gt;25),DAY(F1590)-25,
MOD((SUM(VLOOKUP(MONTH(F1590),D暦変換用数値,2,FALSE),DAY(F1590))),28)+1)</f>
        <v>22</v>
      </c>
      <c r="P1590" s="404">
        <f>IF(OR(MONTH(F1590)&lt;7,AND(MONTH(F1590)=7,DAY(F1590)&lt;=25)),
MOD(SUM((E1590-1901)*365,(N1590-1)*28,O1590,258),260),
MOD(SUM((E1590-1900)*365,(N1590-1)*28,O1590,258),260))</f>
        <v>93</v>
      </c>
      <c r="Q1590" s="376" t="str">
        <f>VLOOKUP(MOD(P1590,4),色,2,FALSE)</f>
        <v>赤い</v>
      </c>
      <c r="R1590" s="333" t="str">
        <f>VLOOKUP(MOD(P1590,13),銀河の音,2,FALSE)</f>
        <v>月の</v>
      </c>
      <c r="S1590" s="387" t="str">
        <f>VLOOKUP(MOD(P1590,20),太陽の紋章,2,FALSE)</f>
        <v>空歩く者</v>
      </c>
      <c r="T1590" s="145"/>
    </row>
    <row r="1591" spans="1:20" ht="13.5" customHeight="1">
      <c r="A1591" s="334" t="str">
        <f>VLOOKUP(MOD(E1591,10),十干,2,FALSE)</f>
        <v>庚</v>
      </c>
      <c r="B1591" s="331" t="str">
        <f>VLOOKUP(MOD(E1591,12),十二支,3,FALSE)</f>
        <v xml:space="preserve">05 土 </v>
      </c>
      <c r="C1591" s="336" t="str">
        <f>VLOOKUP(F1591,星座,3,TRUE)</f>
        <v xml:space="preserve">03 水 </v>
      </c>
      <c r="D1591" s="540">
        <v>33039</v>
      </c>
      <c r="E1591" s="131">
        <f>IFERROR(YEAR(D1591),LEFT(D1591,4))</f>
        <v>1990</v>
      </c>
      <c r="F1591" s="538" t="str">
        <f>IF(ISTEXT(D1591),RIGHT(D1591,5),TEXT(D1591,"mm/dd"))</f>
        <v>06/15</v>
      </c>
      <c r="G1591" s="131">
        <f>SUM(MID(E1591,1,1),MID(E1591,2,1),MID(E1591,3,1),MID(E1591,4,1),MID(F1591,1,1),MID(F1591,2,1),MID(F1591,4,1),MID(F1591,5,1))</f>
        <v>31</v>
      </c>
      <c r="H1591" s="131">
        <f>IF(MOD(G1591,9)=0,9,MOD(G1591,9))</f>
        <v>4</v>
      </c>
      <c r="I1591" s="131" t="str">
        <f>IFERROR(MID("日月火水木金土",WEEKDAY(D1591),1),"")</f>
        <v>金</v>
      </c>
      <c r="J1591" s="306" t="s">
        <v>9360</v>
      </c>
      <c r="K1591" s="335" t="str">
        <f>VLOOKUP(F1591,石と花メイン,3,FALSE)</f>
        <v>◆紅玉</v>
      </c>
      <c r="L1591" s="302" t="str">
        <f>VLOOKUP(F1591,石と花メイン,4,FALSE)</f>
        <v>カーネーション【麝香撫子】</v>
      </c>
      <c r="M1591" s="396">
        <f>IF(OR(MONTH(F1591)&lt;7,AND(MONTH(F1591)=7,DAY(F1591)&lt;=25)),
MOD(SUM((E1591-1901)*365,259),260),
MOD(SUM((E1591-1900)*365,259),260))</f>
        <v>244</v>
      </c>
      <c r="N1591" s="335">
        <f>IF(AND(MONTH(F1591)=7,DAY(F1591)&gt;25),1,
ROUNDDOWN((SUM(VLOOKUP(MONTH(F1591),D暦変換用数値,2,FALSE),DAY(F1591))/28)+1,0))</f>
        <v>12</v>
      </c>
      <c r="O1591" s="132">
        <f>IF(AND(MONTH(F1591)=7,DAY(F1591)&gt;25),DAY(F1591)-25,
MOD((SUM(VLOOKUP(MONTH(F1591),D暦変換用数値,2,FALSE),DAY(F1591))),28)+1)</f>
        <v>17</v>
      </c>
      <c r="P1591" s="404">
        <f>IF(OR(MONTH(F1591)&lt;7,AND(MONTH(F1591)=7,DAY(F1591)&lt;=25)),
MOD(SUM((E1591-1901)*365,(N1591-1)*28,O1591,258),260),
MOD(SUM((E1591-1900)*365,(N1591-1)*28,O1591,258),260))</f>
        <v>48</v>
      </c>
      <c r="Q1591" s="376" t="str">
        <f>VLOOKUP(MOD(P1591,4),色,2,FALSE)</f>
        <v>黄色い</v>
      </c>
      <c r="R1591" s="333" t="str">
        <f>VLOOKUP(MOD(P1591,13),銀河の音,2,FALSE)</f>
        <v>太陽の</v>
      </c>
      <c r="S1591" s="387" t="str">
        <f>VLOOKUP(MOD(P1591,20),太陽の紋章,2,FALSE)</f>
        <v>星</v>
      </c>
      <c r="T1591" s="145"/>
    </row>
    <row r="1592" spans="1:20" ht="13.5" customHeight="1">
      <c r="A1592" s="285" t="str">
        <f>VLOOKUP(MOD(E1592,10),十干,2,FALSE)</f>
        <v>壬</v>
      </c>
      <c r="B1592" s="283" t="str">
        <f>VLOOKUP(MOD(E1592,12),十二支,3,FALSE)</f>
        <v xml:space="preserve">05 土 </v>
      </c>
      <c r="C1592" s="287" t="str">
        <f>VLOOKUP(F1592,星座,3,TRUE)</f>
        <v xml:space="preserve">03 水 </v>
      </c>
      <c r="D1592" s="533">
        <v>37400</v>
      </c>
      <c r="E1592" s="83">
        <f>IFERROR(YEAR(D1592),LEFT(D1592,4))</f>
        <v>2002</v>
      </c>
      <c r="F1592" s="539" t="str">
        <f>IF(ISTEXT(D1592),RIGHT(D1592,5),TEXT(D1592,"mm/dd"))</f>
        <v>05/24</v>
      </c>
      <c r="G1592" s="83">
        <f>SUM(MID(E1592,1,1),MID(E1592,2,1),MID(E1592,3,1),MID(E1592,4,1),MID(F1592,1,1),MID(F1592,2,1),MID(F1592,4,1),MID(F1592,5,1))</f>
        <v>15</v>
      </c>
      <c r="H1592" s="83">
        <f>IF(MOD(G1592,9)=0,9,MOD(G1592,9))</f>
        <v>6</v>
      </c>
      <c r="I1592" s="83" t="str">
        <f>IFERROR(MID("日月火水木金土",WEEKDAY(D1592),1),"")</f>
        <v>金</v>
      </c>
      <c r="J1592" s="308" t="s">
        <v>8999</v>
      </c>
      <c r="K1592" s="330" t="str">
        <f>VLOOKUP(F1592,石と花メイン,3,FALSE)</f>
        <v>◆青玉</v>
      </c>
      <c r="L1592" s="296" t="str">
        <f>VLOOKUP(F1592,石と花メイン,4,FALSE)</f>
        <v>ヘリオトロープ【木立瑠璃草】</v>
      </c>
      <c r="M1592" s="392">
        <f>IF(OR(MONTH(F1592)&lt;7,AND(MONTH(F1592)=7,DAY(F1592)&lt;=25)),
MOD(SUM((E1592-1901)*365,259),260),
MOD(SUM((E1592-1900)*365,259),260))</f>
        <v>204</v>
      </c>
      <c r="N1592" s="330">
        <f>IF(AND(MONTH(F1592)=7,DAY(F1592)&gt;25),1,
ROUNDDOWN((SUM(VLOOKUP(MONTH(F1592),D暦変換用数値,2,FALSE),DAY(F1592))/28)+1,0))</f>
        <v>11</v>
      </c>
      <c r="O1592" s="84">
        <f>IF(AND(MONTH(F1592)=7,DAY(F1592)&gt;25),DAY(F1592)-25,
MOD((SUM(VLOOKUP(MONTH(F1592),D暦変換用数値,2,FALSE),DAY(F1592))),28)+1)</f>
        <v>23</v>
      </c>
      <c r="P1592" s="405">
        <f>IF(OR(MONTH(F1592)&lt;7,AND(MONTH(F1592)=7,DAY(F1592)&lt;=25)),
MOD(SUM((E1592-1901)*365,(N1592-1)*28,O1592,258),260),
MOD(SUM((E1592-1900)*365,(N1592-1)*28,O1592,258),260))</f>
        <v>246</v>
      </c>
      <c r="Q1592" s="371" t="str">
        <f>VLOOKUP(MOD(P1592,4),色,2,FALSE)</f>
        <v>白い</v>
      </c>
      <c r="R1592" s="289" t="str">
        <f>VLOOKUP(MOD(P1592,13),銀河の音,2,FALSE)</f>
        <v>水晶の</v>
      </c>
      <c r="S1592" s="382" t="str">
        <f>VLOOKUP(MOD(P1592,20),太陽の紋章,2,FALSE)</f>
        <v>世界の橋渡し</v>
      </c>
      <c r="T1592" s="338"/>
    </row>
    <row r="1593" spans="1:20" ht="13.5" customHeight="1">
      <c r="A1593" s="282" t="str">
        <f>VLOOKUP(MOD(E1593,10),十干,2,FALSE)</f>
        <v>壬</v>
      </c>
      <c r="B1593" s="283" t="str">
        <f>VLOOKUP(MOD(E1593,12),十二支,3,FALSE)</f>
        <v xml:space="preserve">05 土 </v>
      </c>
      <c r="C1593" s="287" t="str">
        <f>VLOOKUP(F1593,星座,3,TRUE)</f>
        <v xml:space="preserve">03 水 </v>
      </c>
      <c r="D1593" s="533">
        <v>37400</v>
      </c>
      <c r="E1593" s="83">
        <f>IFERROR(YEAR(D1593),LEFT(D1593,4))</f>
        <v>2002</v>
      </c>
      <c r="F1593" s="83" t="str">
        <f>IF(ISTEXT(D1593),RIGHT(D1593,5),TEXT(D1593,"mm/dd"))</f>
        <v>05/24</v>
      </c>
      <c r="G1593" s="83">
        <f>SUM(MID(E1593,1,1),MID(E1593,2,1),MID(E1593,3,1),MID(E1593,4,1),MID(F1593,1,1),MID(F1593,2,1),MID(F1593,4,1),MID(F1593,5,1))</f>
        <v>15</v>
      </c>
      <c r="H1593" s="83">
        <f>IF(MOD(G1593,9)=0,9,MOD(G1593,9))</f>
        <v>6</v>
      </c>
      <c r="I1593" s="83" t="str">
        <f>IFERROR(MID("日月火水木金土",WEEKDAY(D1593),1),"")</f>
        <v>金</v>
      </c>
      <c r="J1593" s="303" t="s">
        <v>2453</v>
      </c>
      <c r="K1593" s="87" t="str">
        <f>VLOOKUP(F1593,石と花メイン,3,FALSE)</f>
        <v>◆青玉</v>
      </c>
      <c r="L1593" s="296" t="str">
        <f>VLOOKUP(F1593,石と花メイン,4,FALSE)</f>
        <v>ヘリオトロープ【木立瑠璃草】</v>
      </c>
      <c r="M1593" s="392">
        <f>IF(OR(MONTH(F1593)&lt;7,AND(MONTH(F1593)=7,DAY(F1593)&lt;=25)),
MOD(SUM((E1593-1901)*365,259),260),
MOD(SUM((E1593-1900)*365,259),260))</f>
        <v>204</v>
      </c>
      <c r="N1593" s="330">
        <f>IF(AND(MONTH(F1593)=7,DAY(F1593)&gt;25),1,
ROUNDDOWN((SUM(VLOOKUP(MONTH(F1593),D暦変換用数値,2,FALSE),DAY(F1593))/28)+1,0))</f>
        <v>11</v>
      </c>
      <c r="O1593" s="84">
        <f>IF(AND(MONTH(F1593)=7,DAY(F1593)&gt;25),DAY(F1593)-25,
MOD((SUM(VLOOKUP(MONTH(F1593),D暦変換用数値,2,FALSE),DAY(F1593))),28)+1)</f>
        <v>23</v>
      </c>
      <c r="P1593" s="405">
        <f>IF(OR(MONTH(F1593)&lt;7,AND(MONTH(F1593)=7,DAY(F1593)&lt;=25)),
MOD(SUM((E1593-1901)*365,(N1593-1)*28,O1593,258),260),
MOD(SUM((E1593-1900)*365,(N1593-1)*28,O1593,258),260))</f>
        <v>246</v>
      </c>
      <c r="Q1593" s="371" t="str">
        <f>VLOOKUP(MOD(P1593,4),色,2,FALSE)</f>
        <v>白い</v>
      </c>
      <c r="R1593" s="289" t="str">
        <f>VLOOKUP(MOD(P1593,13),銀河の音,2,FALSE)</f>
        <v>水晶の</v>
      </c>
      <c r="S1593" s="382" t="str">
        <f>VLOOKUP(MOD(P1593,20),太陽の紋章,2,FALSE)</f>
        <v>世界の橋渡し</v>
      </c>
      <c r="T1593" s="91" t="s">
        <v>3736</v>
      </c>
    </row>
    <row r="1594" spans="1:20" ht="13.5" customHeight="1">
      <c r="A1594" s="285" t="str">
        <f>VLOOKUP(MOD(E1594,10),十干,2,FALSE)</f>
        <v>甲</v>
      </c>
      <c r="B1594" s="283" t="str">
        <f>VLOOKUP(MOD(E1594,12),十二支,3,FALSE)</f>
        <v xml:space="preserve">05 土 </v>
      </c>
      <c r="C1594" s="287" t="str">
        <f>VLOOKUP(F1594,星座,3,TRUE)</f>
        <v xml:space="preserve">03 水 </v>
      </c>
      <c r="D1594" s="533">
        <v>41798</v>
      </c>
      <c r="E1594" s="83">
        <f>IFERROR(YEAR(D1594),LEFT(D1594,4))</f>
        <v>2014</v>
      </c>
      <c r="F1594" s="539" t="str">
        <f>IF(ISTEXT(D1594),RIGHT(D1594,5),TEXT(D1594,"mm/dd"))</f>
        <v>06/08</v>
      </c>
      <c r="G1594" s="83">
        <f>SUM(MID(E1594,1,1),MID(E1594,2,1),MID(E1594,3,1),MID(E1594,4,1),MID(F1594,1,1),MID(F1594,2,1),MID(F1594,4,1),MID(F1594,5,1))</f>
        <v>21</v>
      </c>
      <c r="H1594" s="83">
        <f>IF(MOD(G1594,9)=0,9,MOD(G1594,9))</f>
        <v>3</v>
      </c>
      <c r="I1594" s="83" t="str">
        <f>IFERROR(MID("日月火水木金土",WEEKDAY(D1594),1),"")</f>
        <v>日</v>
      </c>
      <c r="J1594" s="308" t="s">
        <v>9351</v>
      </c>
      <c r="K1594" s="330" t="str">
        <f>VLOOKUP(F1594,石と花メイン,3,FALSE)</f>
        <v>◆青玉</v>
      </c>
      <c r="L1594" s="296" t="str">
        <f>VLOOKUP(F1594,石と花メイン,4,FALSE)</f>
        <v>ジャスミン【茉莉花】</v>
      </c>
      <c r="M1594" s="392">
        <f>IF(OR(MONTH(F1594)&lt;7,AND(MONTH(F1594)=7,DAY(F1594)&lt;=25)),
MOD(SUM((E1594-1901)*365,259),260),
MOD(SUM((E1594-1900)*365,259),260))</f>
        <v>164</v>
      </c>
      <c r="N1594" s="330">
        <f>IF(AND(MONTH(F1594)=7,DAY(F1594)&gt;25),1,
ROUNDDOWN((SUM(VLOOKUP(MONTH(F1594),D暦変換用数値,2,FALSE),DAY(F1594))/28)+1,0))</f>
        <v>12</v>
      </c>
      <c r="O1594" s="84">
        <f>IF(AND(MONTH(F1594)=7,DAY(F1594)&gt;25),DAY(F1594)-25,
MOD((SUM(VLOOKUP(MONTH(F1594),D暦変換用数値,2,FALSE),DAY(F1594))),28)+1)</f>
        <v>10</v>
      </c>
      <c r="P1594" s="405">
        <f>IF(OR(MONTH(F1594)&lt;7,AND(MONTH(F1594)=7,DAY(F1594)&lt;=25)),
MOD(SUM((E1594-1901)*365,(N1594-1)*28,O1594,258),260),
MOD(SUM((E1594-1900)*365,(N1594-1)*28,O1594,258),260))</f>
        <v>221</v>
      </c>
      <c r="Q1594" s="371" t="str">
        <f>VLOOKUP(MOD(P1594,4),色,2,FALSE)</f>
        <v>赤い</v>
      </c>
      <c r="R1594" s="289" t="str">
        <f>VLOOKUP(MOD(P1594,13),銀河の音,2,FALSE)</f>
        <v>宇宙の</v>
      </c>
      <c r="S1594" s="382" t="str">
        <f>VLOOKUP(MOD(P1594,20),太陽の紋章,2,FALSE)</f>
        <v>竜</v>
      </c>
      <c r="T1594" s="108" t="s">
        <v>6387</v>
      </c>
    </row>
    <row r="1595" spans="1:20" ht="13.5" customHeight="1">
      <c r="A1595" s="285" t="str">
        <f>VLOOKUP(MOD(E1595,10),十干,2,FALSE)</f>
        <v>甲</v>
      </c>
      <c r="B1595" s="283" t="str">
        <f>VLOOKUP(MOD(E1595,12),十二支,3,FALSE)</f>
        <v xml:space="preserve">05 土 </v>
      </c>
      <c r="C1595" s="287" t="str">
        <f>VLOOKUP(F1595,星座,3,TRUE)</f>
        <v xml:space="preserve">03 水 </v>
      </c>
      <c r="D1595" s="533">
        <v>41805</v>
      </c>
      <c r="E1595" s="83">
        <f>IFERROR(YEAR(D1595),LEFT(D1595,4))</f>
        <v>2014</v>
      </c>
      <c r="F1595" s="539" t="str">
        <f>IF(ISTEXT(D1595),RIGHT(D1595,5),TEXT(D1595,"mm/dd"))</f>
        <v>06/15</v>
      </c>
      <c r="G1595" s="83">
        <f>SUM(MID(E1595,1,1),MID(E1595,2,1),MID(E1595,3,1),MID(E1595,4,1),MID(F1595,1,1),MID(F1595,2,1),MID(F1595,4,1),MID(F1595,5,1))</f>
        <v>19</v>
      </c>
      <c r="H1595" s="83">
        <f>IF(MOD(G1595,9)=0,9,MOD(G1595,9))</f>
        <v>1</v>
      </c>
      <c r="I1595" s="83" t="str">
        <f>IFERROR(MID("日月火水木金土",WEEKDAY(D1595),1),"")</f>
        <v>日</v>
      </c>
      <c r="J1595" s="308" t="s">
        <v>9343</v>
      </c>
      <c r="K1595" s="330" t="str">
        <f>VLOOKUP(F1595,石と花メイン,3,FALSE)</f>
        <v>◆紅玉</v>
      </c>
      <c r="L1595" s="296" t="str">
        <f>VLOOKUP(F1595,石と花メイン,4,FALSE)</f>
        <v>カーネーション【麝香撫子】</v>
      </c>
      <c r="M1595" s="392">
        <f>IF(OR(MONTH(F1595)&lt;7,AND(MONTH(F1595)=7,DAY(F1595)&lt;=25)),
MOD(SUM((E1595-1901)*365,259),260),
MOD(SUM((E1595-1900)*365,259),260))</f>
        <v>164</v>
      </c>
      <c r="N1595" s="330">
        <f>IF(AND(MONTH(F1595)=7,DAY(F1595)&gt;25),1,
ROUNDDOWN((SUM(VLOOKUP(MONTH(F1595),D暦変換用数値,2,FALSE),DAY(F1595))/28)+1,0))</f>
        <v>12</v>
      </c>
      <c r="O1595" s="84">
        <f>IF(AND(MONTH(F1595)=7,DAY(F1595)&gt;25),DAY(F1595)-25,
MOD((SUM(VLOOKUP(MONTH(F1595),D暦変換用数値,2,FALSE),DAY(F1595))),28)+1)</f>
        <v>17</v>
      </c>
      <c r="P1595" s="405">
        <f>IF(OR(MONTH(F1595)&lt;7,AND(MONTH(F1595)=7,DAY(F1595)&lt;=25)),
MOD(SUM((E1595-1901)*365,(N1595-1)*28,O1595,258),260),
MOD(SUM((E1595-1900)*365,(N1595-1)*28,O1595,258),260))</f>
        <v>228</v>
      </c>
      <c r="Q1595" s="371" t="str">
        <f>VLOOKUP(MOD(P1595,4),色,2,FALSE)</f>
        <v>黄色い</v>
      </c>
      <c r="R1595" s="289" t="str">
        <f>VLOOKUP(MOD(P1595,13),銀河の音,2,FALSE)</f>
        <v>共振の</v>
      </c>
      <c r="S1595" s="382" t="str">
        <f>VLOOKUP(MOD(P1595,20),太陽の紋章,2,FALSE)</f>
        <v>星</v>
      </c>
      <c r="T1595" s="102" t="s">
        <v>9344</v>
      </c>
    </row>
    <row r="1596" spans="1:20" ht="13.5" customHeight="1">
      <c r="A1596" s="282" t="str">
        <f>VLOOKUP(MOD(E1596,10),十干,2,FALSE)</f>
        <v>壬</v>
      </c>
      <c r="B1596" s="283" t="str">
        <f>VLOOKUP(MOD(E1596,12),十二支,3,FALSE)</f>
        <v xml:space="preserve">05 土 </v>
      </c>
      <c r="C1596" s="287" t="str">
        <f>VLOOKUP(F1596,星座,3,TRUE)</f>
        <v xml:space="preserve">03 水 </v>
      </c>
      <c r="D1596" s="533" t="s">
        <v>8727</v>
      </c>
      <c r="E1596" s="83" t="str">
        <f>IFERROR(YEAR(D1596),LEFT(D1596,4))</f>
        <v>1582</v>
      </c>
      <c r="F1596" s="83" t="str">
        <f>IF(ISTEXT(D1596),RIGHT(D1596,5),TEXT(D1596,"mm/dd"))</f>
        <v>06/21</v>
      </c>
      <c r="G1596" s="83">
        <f>SUM(MID(E1596,1,1),MID(E1596,2,1),MID(E1596,3,1),MID(E1596,4,1),MID(F1596,1,1),MID(F1596,2,1),MID(F1596,4,1),MID(F1596,5,1))</f>
        <v>25</v>
      </c>
      <c r="H1596" s="83">
        <f>IF(MOD(G1596,9)=0,9,MOD(G1596,9))</f>
        <v>7</v>
      </c>
      <c r="I1596" s="83" t="str">
        <f>IFERROR(MID("日月火水木金土",WEEKDAY(D1596),1),"")</f>
        <v/>
      </c>
      <c r="J1596" s="303" t="s">
        <v>2447</v>
      </c>
      <c r="K1596" s="87" t="str">
        <f>VLOOKUP(F1596,石と花メイン,3,FALSE)</f>
        <v>◆青玉</v>
      </c>
      <c r="L1596" s="296" t="str">
        <f>VLOOKUP(F1596,石と花メイン,4,FALSE)</f>
        <v>待宵草【月見草】</v>
      </c>
      <c r="M1596" s="392">
        <f>IF(OR(MONTH(F1596)&lt;7,AND(MONTH(F1596)=7,DAY(F1596)&lt;=25)),
MOD(SUM((E1596-1901)*365,259),260),
MOD(SUM((E1596-1900)*365,259),260))</f>
        <v>44</v>
      </c>
      <c r="N1596" s="330">
        <f>IF(AND(MONTH(F1596)=7,DAY(F1596)&gt;25),1,
ROUNDDOWN((SUM(VLOOKUP(MONTH(F1596),D暦変換用数値,2,FALSE),DAY(F1596))/28)+1,0))</f>
        <v>12</v>
      </c>
      <c r="O1596" s="84">
        <f>IF(AND(MONTH(F1596)=7,DAY(F1596)&gt;25),DAY(F1596)-25,
MOD((SUM(VLOOKUP(MONTH(F1596),D暦変換用数値,2,FALSE),DAY(F1596))),28)+1)</f>
        <v>23</v>
      </c>
      <c r="P1596" s="405">
        <f>IF(OR(MONTH(F1596)&lt;7,AND(MONTH(F1596)=7,DAY(F1596)&lt;=25)),
MOD(SUM((E1596-1901)*365,(N1596-1)*28,O1596,258),260),
MOD(SUM((E1596-1900)*365,(N1596-1)*28,O1596,258),260))</f>
        <v>114</v>
      </c>
      <c r="Q1596" s="371" t="str">
        <f>VLOOKUP(MOD(P1596,4),色,2,FALSE)</f>
        <v>白い</v>
      </c>
      <c r="R1596" s="289" t="str">
        <f>VLOOKUP(MOD(P1596,13),銀河の音,2,FALSE)</f>
        <v>惑星の</v>
      </c>
      <c r="S1596" s="382" t="str">
        <f>VLOOKUP(MOD(P1596,20),太陽の紋章,2,FALSE)</f>
        <v>魔法使い</v>
      </c>
      <c r="T1596" s="91" t="s">
        <v>3736</v>
      </c>
    </row>
    <row r="1597" spans="1:20" ht="13.5" customHeight="1">
      <c r="A1597" s="50" t="str">
        <f>VLOOKUP(MOD(E1597,10),十干,2,FALSE)</f>
        <v>戊</v>
      </c>
      <c r="B1597" s="199" t="str">
        <f>VLOOKUP(MOD(E1597,12),十二支,3,FALSE)</f>
        <v xml:space="preserve">05 土 </v>
      </c>
      <c r="C1597" s="201" t="str">
        <f>VLOOKUP(F1597,星座,3,TRUE)</f>
        <v xml:space="preserve">03 水 </v>
      </c>
      <c r="D1597" s="531" t="s">
        <v>5885</v>
      </c>
      <c r="E1597" s="1" t="str">
        <f>IFERROR(YEAR(D1597),LEFT(D1597,4))</f>
        <v>1798</v>
      </c>
      <c r="F1597" s="1" t="str">
        <f>IF(ISTEXT(D1597),RIGHT(D1597,5),TEXT(D1597,"mm/dd"))</f>
        <v>06/02</v>
      </c>
      <c r="G1597" s="1">
        <f>SUM(MID(E1597,1,1),MID(E1597,2,1),MID(E1597,3,1),MID(E1597,4,1),MID(F1597,1,1),MID(F1597,2,1),MID(F1597,4,1),MID(F1597,5,1))</f>
        <v>33</v>
      </c>
      <c r="H1597" s="45">
        <f>IF(MOD(G1597,9)=0,9,MOD(G1597,9))</f>
        <v>6</v>
      </c>
      <c r="I1597" s="45" t="str">
        <f>IFERROR(MID("日月火水木金土",WEEKDAY(D1597),1),"")</f>
        <v/>
      </c>
      <c r="J1597" s="304" t="s">
        <v>999</v>
      </c>
      <c r="K1597" s="202" t="str">
        <f>VLOOKUP(F1597,石と花メイン,3,FALSE)</f>
        <v>□水晶</v>
      </c>
      <c r="L1597" s="297" t="str">
        <f>VLOOKUP(F1597,石と花メイン,4,FALSE)</f>
        <v>乙女百合【姫小百合】</v>
      </c>
      <c r="M1597" s="393">
        <f>IF(OR(MONTH(F1597)&lt;7,AND(MONTH(F1597)=7,DAY(F1597)&lt;=25)),
MOD(SUM((E1597-1901)*365,259),260),
MOD(SUM((E1597-1900)*365,259),260))</f>
        <v>104</v>
      </c>
      <c r="N1597" s="390">
        <f>IF(AND(MONTH(F1597)=7,DAY(F1597)&gt;25),1,
ROUNDDOWN((SUM(VLOOKUP(MONTH(F1597),D暦変換用数値,2,FALSE),DAY(F1597))/28)+1,0))</f>
        <v>12</v>
      </c>
      <c r="O1597" s="205">
        <f>IF(AND(MONTH(F1597)=7,DAY(F1597)&gt;25),DAY(F1597)-25,
MOD((SUM(VLOOKUP(MONTH(F1597),D暦変換用数値,2,FALSE),DAY(F1597))),28)+1)</f>
        <v>4</v>
      </c>
      <c r="P1597" s="406">
        <f>IF(OR(MONTH(F1597)&lt;7,AND(MONTH(F1597)=7,DAY(F1597)&lt;=25)),
MOD(SUM((E1597-1901)*365,(N1597-1)*28,O1597,258),260),
MOD(SUM((E1597-1900)*365,(N1597-1)*28,O1597,258),260))</f>
        <v>155</v>
      </c>
      <c r="Q1597" s="374" t="str">
        <f>VLOOKUP(MOD(P1597,4),色,2,FALSE)</f>
        <v>青い</v>
      </c>
      <c r="R1597" s="292" t="str">
        <f>VLOOKUP(MOD(P1597,13),銀河の音,2,FALSE)</f>
        <v>水晶の</v>
      </c>
      <c r="S1597" s="385" t="str">
        <f>VLOOKUP(MOD(P1597,20),太陽の紋章,2,FALSE)</f>
        <v>鷲</v>
      </c>
      <c r="T1597" s="105" t="s">
        <v>3356</v>
      </c>
    </row>
    <row r="1598" spans="1:20" ht="13.5" customHeight="1">
      <c r="A1598" s="50" t="str">
        <f>VLOOKUP(MOD(E1598,10),十干,2,FALSE)</f>
        <v>庚</v>
      </c>
      <c r="B1598" s="199" t="str">
        <f>VLOOKUP(MOD(E1598,12),十二支,3,FALSE)</f>
        <v xml:space="preserve">05 土 </v>
      </c>
      <c r="C1598" s="201" t="str">
        <f>VLOOKUP(F1598,星座,3,TRUE)</f>
        <v xml:space="preserve">03 水 </v>
      </c>
      <c r="D1598" s="531" t="s">
        <v>5886</v>
      </c>
      <c r="E1598" s="1" t="str">
        <f>IFERROR(YEAR(D1598),LEFT(D1598,4))</f>
        <v>1810</v>
      </c>
      <c r="F1598" s="1" t="str">
        <f>IF(ISTEXT(D1598),RIGHT(D1598,5),TEXT(D1598,"mm/dd"))</f>
        <v>06/08</v>
      </c>
      <c r="G1598" s="1">
        <f>SUM(MID(E1598,1,1),MID(E1598,2,1),MID(E1598,3,1),MID(E1598,4,1),MID(F1598,1,1),MID(F1598,2,1),MID(F1598,4,1),MID(F1598,5,1))</f>
        <v>24</v>
      </c>
      <c r="H1598" s="45">
        <f>IF(MOD(G1598,9)=0,9,MOD(G1598,9))</f>
        <v>6</v>
      </c>
      <c r="I1598" s="45" t="str">
        <f>IFERROR(MID("日月火水木金土",WEEKDAY(D1598),1),"")</f>
        <v/>
      </c>
      <c r="J1598" s="304" t="s">
        <v>1000</v>
      </c>
      <c r="K1598" s="202" t="str">
        <f>VLOOKUP(F1598,石と花メイン,3,FALSE)</f>
        <v>◆青玉</v>
      </c>
      <c r="L1598" s="297" t="str">
        <f>VLOOKUP(F1598,石と花メイン,4,FALSE)</f>
        <v>ジャスミン【茉莉花】</v>
      </c>
      <c r="M1598" s="393">
        <f>IF(OR(MONTH(F1598)&lt;7,AND(MONTH(F1598)=7,DAY(F1598)&lt;=25)),
MOD(SUM((E1598-1901)*365,259),260),
MOD(SUM((E1598-1900)*365,259),260))</f>
        <v>64</v>
      </c>
      <c r="N1598" s="390">
        <f>IF(AND(MONTH(F1598)=7,DAY(F1598)&gt;25),1,
ROUNDDOWN((SUM(VLOOKUP(MONTH(F1598),D暦変換用数値,2,FALSE),DAY(F1598))/28)+1,0))</f>
        <v>12</v>
      </c>
      <c r="O1598" s="205">
        <f>IF(AND(MONTH(F1598)=7,DAY(F1598)&gt;25),DAY(F1598)-25,
MOD((SUM(VLOOKUP(MONTH(F1598),D暦変換用数値,2,FALSE),DAY(F1598))),28)+1)</f>
        <v>10</v>
      </c>
      <c r="P1598" s="406">
        <f>IF(OR(MONTH(F1598)&lt;7,AND(MONTH(F1598)=7,DAY(F1598)&lt;=25)),
MOD(SUM((E1598-1901)*365,(N1598-1)*28,O1598,258),260),
MOD(SUM((E1598-1900)*365,(N1598-1)*28,O1598,258),260))</f>
        <v>121</v>
      </c>
      <c r="Q1598" s="372" t="str">
        <f>VLOOKUP(MOD(P1598,4),色,2,FALSE)</f>
        <v>赤い</v>
      </c>
      <c r="R1598" s="290" t="str">
        <f>VLOOKUP(MOD(P1598,13),銀河の音,2,FALSE)</f>
        <v>自己存在の</v>
      </c>
      <c r="S1598" s="383" t="str">
        <f>VLOOKUP(MOD(P1598,20),太陽の紋章,2,FALSE)</f>
        <v>竜</v>
      </c>
      <c r="T1598" s="103" t="s">
        <v>5887</v>
      </c>
    </row>
    <row r="1599" spans="1:20" ht="13.5" customHeight="1">
      <c r="A1599" s="282" t="str">
        <f>VLOOKUP(MOD(E1599,10),十干,2,FALSE)</f>
        <v>庚</v>
      </c>
      <c r="B1599" s="283" t="str">
        <f>VLOOKUP(MOD(E1599,12),十二支,3,FALSE)</f>
        <v xml:space="preserve">05 土 </v>
      </c>
      <c r="C1599" s="287" t="str">
        <f>VLOOKUP(F1599,星座,3,TRUE)</f>
        <v xml:space="preserve">03 水 </v>
      </c>
      <c r="D1599" s="533" t="s">
        <v>8728</v>
      </c>
      <c r="E1599" s="83" t="str">
        <f>IFERROR(YEAR(D1599),LEFT(D1599,4))</f>
        <v>1870</v>
      </c>
      <c r="F1599" s="83" t="str">
        <f>IF(ISTEXT(D1599),RIGHT(D1599,5),TEXT(D1599,"mm/dd"))</f>
        <v>06/09</v>
      </c>
      <c r="G1599" s="83">
        <f>SUM(MID(E1599,1,1),MID(E1599,2,1),MID(E1599,3,1),MID(E1599,4,1),MID(F1599,1,1),MID(F1599,2,1),MID(F1599,4,1),MID(F1599,5,1))</f>
        <v>31</v>
      </c>
      <c r="H1599" s="83">
        <f>IF(MOD(G1599,9)=0,9,MOD(G1599,9))</f>
        <v>4</v>
      </c>
      <c r="I1599" s="83" t="str">
        <f>IFERROR(MID("日月火水木金土",WEEKDAY(D1599),1),"")</f>
        <v/>
      </c>
      <c r="J1599" s="303" t="s">
        <v>2448</v>
      </c>
      <c r="K1599" s="87" t="str">
        <f>VLOOKUP(F1599,石と花メイン,3,FALSE)</f>
        <v>◆柘榴石</v>
      </c>
      <c r="L1599" s="296" t="str">
        <f>VLOOKUP(F1599,石と花メイン,4,FALSE)</f>
        <v>スイートピー【麝香連理草】</v>
      </c>
      <c r="M1599" s="392">
        <f>IF(OR(MONTH(F1599)&lt;7,AND(MONTH(F1599)=7,DAY(F1599)&lt;=25)),
MOD(SUM((E1599-1901)*365,259),260),
MOD(SUM((E1599-1900)*365,259),260))</f>
        <v>124</v>
      </c>
      <c r="N1599" s="330">
        <f>IF(AND(MONTH(F1599)=7,DAY(F1599)&gt;25),1,
ROUNDDOWN((SUM(VLOOKUP(MONTH(F1599),D暦変換用数値,2,FALSE),DAY(F1599))/28)+1,0))</f>
        <v>12</v>
      </c>
      <c r="O1599" s="84">
        <f>IF(AND(MONTH(F1599)=7,DAY(F1599)&gt;25),DAY(F1599)-25,
MOD((SUM(VLOOKUP(MONTH(F1599),D暦変換用数値,2,FALSE),DAY(F1599))),28)+1)</f>
        <v>11</v>
      </c>
      <c r="P1599" s="405">
        <f>IF(OR(MONTH(F1599)&lt;7,AND(MONTH(F1599)=7,DAY(F1599)&lt;=25)),
MOD(SUM((E1599-1901)*365,(N1599-1)*28,O1599,258),260),
MOD(SUM((E1599-1900)*365,(N1599-1)*28,O1599,258),260))</f>
        <v>182</v>
      </c>
      <c r="Q1599" s="371" t="str">
        <f>VLOOKUP(MOD(P1599,4),色,2,FALSE)</f>
        <v>白い</v>
      </c>
      <c r="R1599" s="289" t="str">
        <f>VLOOKUP(MOD(P1599,13),銀河の音,2,FALSE)</f>
        <v>宇宙の</v>
      </c>
      <c r="S1599" s="382" t="str">
        <f>VLOOKUP(MOD(P1599,20),太陽の紋章,2,FALSE)</f>
        <v>風</v>
      </c>
      <c r="T1599" s="102" t="s">
        <v>236</v>
      </c>
    </row>
    <row r="1600" spans="1:20" ht="13.5" customHeight="1">
      <c r="A1600" s="50" t="str">
        <f>VLOOKUP(MOD(E1600,10),十干,2,FALSE)</f>
        <v>壬</v>
      </c>
      <c r="B1600" s="199" t="str">
        <f>VLOOKUP(MOD(E1600,12),十二支,3,FALSE)</f>
        <v xml:space="preserve">05 土 </v>
      </c>
      <c r="C1600" s="201" t="str">
        <f>VLOOKUP(F1600,星座,3,TRUE)</f>
        <v xml:space="preserve">03 水 </v>
      </c>
      <c r="D1600" s="531" t="s">
        <v>5888</v>
      </c>
      <c r="E1600" s="1" t="str">
        <f>IFERROR(YEAR(D1600),LEFT(D1600,4))</f>
        <v>1882</v>
      </c>
      <c r="F1600" s="1" t="str">
        <f>IF(ISTEXT(D1600),RIGHT(D1600,5),TEXT(D1600,"mm/dd"))</f>
        <v>05/29</v>
      </c>
      <c r="G1600" s="1">
        <f>SUM(MID(E1600,1,1),MID(E1600,2,1),MID(E1600,3,1),MID(E1600,4,1),MID(F1600,1,1),MID(F1600,2,1),MID(F1600,4,1),MID(F1600,5,1))</f>
        <v>35</v>
      </c>
      <c r="H1600" s="45">
        <f>IF(MOD(G1600,9)=0,9,MOD(G1600,9))</f>
        <v>8</v>
      </c>
      <c r="I1600" s="45" t="str">
        <f>IFERROR(MID("日月火水木金土",WEEKDAY(D1600),1),"")</f>
        <v/>
      </c>
      <c r="J1600" s="304" t="s">
        <v>5039</v>
      </c>
      <c r="K1600" s="202" t="str">
        <f>VLOOKUP(F1600,石と花メイン,3,FALSE)</f>
        <v>◇金剛石</v>
      </c>
      <c r="L1600" s="297" t="str">
        <f>VLOOKUP(F1600,石と花メイン,4,FALSE)</f>
        <v>赤詰草【紫詰草】</v>
      </c>
      <c r="M1600" s="393">
        <f>IF(OR(MONTH(F1600)&lt;7,AND(MONTH(F1600)=7,DAY(F1600)&lt;=25)),
MOD(SUM((E1600-1901)*365,259),260),
MOD(SUM((E1600-1900)*365,259),260))</f>
        <v>84</v>
      </c>
      <c r="N1600" s="390">
        <f>IF(AND(MONTH(F1600)=7,DAY(F1600)&gt;25),1,
ROUNDDOWN((SUM(VLOOKUP(MONTH(F1600),D暦変換用数値,2,FALSE),DAY(F1600))/28)+1,0))</f>
        <v>11</v>
      </c>
      <c r="O1600" s="205">
        <f>IF(AND(MONTH(F1600)=7,DAY(F1600)&gt;25),DAY(F1600)-25,
MOD((SUM(VLOOKUP(MONTH(F1600),D暦変換用数値,2,FALSE),DAY(F1600))),28)+1)</f>
        <v>28</v>
      </c>
      <c r="P1600" s="406">
        <f>IF(OR(MONTH(F1600)&lt;7,AND(MONTH(F1600)=7,DAY(F1600)&lt;=25)),
MOD(SUM((E1600-1901)*365,(N1600-1)*28,O1600,258),260),
MOD(SUM((E1600-1900)*365,(N1600-1)*28,O1600,258),260))</f>
        <v>131</v>
      </c>
      <c r="Q1600" s="374" t="str">
        <f>VLOOKUP(MOD(P1600,4),色,2,FALSE)</f>
        <v>青い</v>
      </c>
      <c r="R1600" s="292" t="str">
        <f>VLOOKUP(MOD(P1600,13),銀河の音,2,FALSE)</f>
        <v>磁気の</v>
      </c>
      <c r="S1600" s="385" t="str">
        <f>VLOOKUP(MOD(P1600,20),太陽の紋章,2,FALSE)</f>
        <v>猿</v>
      </c>
      <c r="T1600" s="97" t="s">
        <v>5537</v>
      </c>
    </row>
    <row r="1601" spans="1:20" ht="13.5" customHeight="1">
      <c r="A1601" s="50" t="str">
        <f>VLOOKUP(MOD(E1601,10),十干,2,FALSE)</f>
        <v>甲</v>
      </c>
      <c r="B1601" s="199" t="str">
        <f>VLOOKUP(MOD(E1601,12),十二支,3,FALSE)</f>
        <v xml:space="preserve">05 土 </v>
      </c>
      <c r="C1601" s="201" t="str">
        <f>VLOOKUP(F1601,星座,3,TRUE)</f>
        <v xml:space="preserve">03 水 </v>
      </c>
      <c r="D1601" s="535" t="s">
        <v>8729</v>
      </c>
      <c r="E1601" s="45" t="str">
        <f>IFERROR(YEAR(D1601),LEFT(D1601,4))</f>
        <v>1894</v>
      </c>
      <c r="F1601" s="45" t="str">
        <f>IF(ISTEXT(D1601),RIGHT(D1601,5),TEXT(D1601,"mm/dd"))</f>
        <v>06/11</v>
      </c>
      <c r="G1601" s="45">
        <f>SUM(MID(E1601,1,1),MID(E1601,2,1),MID(E1601,3,1),MID(E1601,4,1),MID(F1601,1,1),MID(F1601,2,1),MID(F1601,4,1),MID(F1601,5,1))</f>
        <v>30</v>
      </c>
      <c r="H1601" s="45">
        <f>IF(MOD(G1601,9)=0,9,MOD(G1601,9))</f>
        <v>3</v>
      </c>
      <c r="I1601" s="45" t="str">
        <f>IFERROR(MID("日月火水木金土",WEEKDAY(D1601),1),"")</f>
        <v/>
      </c>
      <c r="J1601" s="305" t="s">
        <v>2449</v>
      </c>
      <c r="K1601" s="203" t="str">
        <f>VLOOKUP(F1601,石と花メイン,3,FALSE)</f>
        <v>◇金剛石</v>
      </c>
      <c r="L1601" s="298" t="str">
        <f>VLOOKUP(F1601,石と花メイン,4,FALSE)</f>
        <v>アガパンサス【紫君子蘭】</v>
      </c>
      <c r="M1601" s="394">
        <f>IF(OR(MONTH(F1601)&lt;7,AND(MONTH(F1601)=7,DAY(F1601)&lt;=25)),
MOD(SUM((E1601-1901)*365,259),260),
MOD(SUM((E1601-1900)*365,259),260))</f>
        <v>44</v>
      </c>
      <c r="N1601" s="391">
        <f>IF(AND(MONTH(F1601)=7,DAY(F1601)&gt;25),1,
ROUNDDOWN((SUM(VLOOKUP(MONTH(F1601),D暦変換用数値,2,FALSE),DAY(F1601))/28)+1,0))</f>
        <v>12</v>
      </c>
      <c r="O1601" s="46">
        <f>IF(AND(MONTH(F1601)=7,DAY(F1601)&gt;25),DAY(F1601)-25,
MOD((SUM(VLOOKUP(MONTH(F1601),D暦変換用数値,2,FALSE),DAY(F1601))),28)+1)</f>
        <v>13</v>
      </c>
      <c r="P1601" s="407">
        <f>IF(OR(MONTH(F1601)&lt;7,AND(MONTH(F1601)=7,DAY(F1601)&lt;=25)),
MOD(SUM((E1601-1901)*365,(N1601-1)*28,O1601,258),260),
MOD(SUM((E1601-1900)*365,(N1601-1)*28,O1601,258),260))</f>
        <v>104</v>
      </c>
      <c r="Q1601" s="373" t="str">
        <f>VLOOKUP(MOD(P1601,4),色,2,FALSE)</f>
        <v>黄色い</v>
      </c>
      <c r="R1601" s="291" t="str">
        <f>VLOOKUP(MOD(P1601,13),銀河の音,2,FALSE)</f>
        <v>宇宙の</v>
      </c>
      <c r="S1601" s="384" t="str">
        <f>VLOOKUP(MOD(P1601,20),太陽の紋章,2,FALSE)</f>
        <v>種</v>
      </c>
      <c r="T1601" s="96" t="s">
        <v>3783</v>
      </c>
    </row>
    <row r="1602" spans="1:20" ht="13.5" customHeight="1">
      <c r="A1602" s="50" t="str">
        <f>VLOOKUP(MOD(E1602,10),十干,2,FALSE)</f>
        <v>丙</v>
      </c>
      <c r="B1602" s="199" t="str">
        <f>VLOOKUP(MOD(E1602,12),十二支,3,FALSE)</f>
        <v xml:space="preserve">05 土 </v>
      </c>
      <c r="C1602" s="201" t="str">
        <f>VLOOKUP(F1602,星座,3,TRUE)</f>
        <v xml:space="preserve">05 土 </v>
      </c>
      <c r="D1602" s="535">
        <v>2203</v>
      </c>
      <c r="E1602" s="45">
        <f>IFERROR(YEAR(D1602),LEFT(D1602,4))</f>
        <v>1906</v>
      </c>
      <c r="F1602" s="45" t="str">
        <f>IF(ISTEXT(D1602),RIGHT(D1602,5),TEXT(D1602,"mm/dd"))</f>
        <v>01/11</v>
      </c>
      <c r="G1602" s="45">
        <f>SUM(MID(E1602,1,1),MID(E1602,2,1),MID(E1602,3,1),MID(E1602,4,1),MID(F1602,1,1),MID(F1602,2,1),MID(F1602,4,1),MID(F1602,5,1))</f>
        <v>19</v>
      </c>
      <c r="H1602" s="45">
        <f>IF(MOD(G1602,9)=0,9,MOD(G1602,9))</f>
        <v>1</v>
      </c>
      <c r="I1602" s="45" t="str">
        <f>IFERROR(MID("日月火水木金土",WEEKDAY(D1602),1),"")</f>
        <v>木</v>
      </c>
      <c r="J1602" s="305" t="s">
        <v>3753</v>
      </c>
      <c r="K1602" s="203" t="str">
        <f>VLOOKUP(F1602,石と花メイン,3,FALSE)</f>
        <v>●孔雀石</v>
      </c>
      <c r="L1602" s="298" t="str">
        <f>VLOOKUP(F1602,石と花メイン,4,FALSE)</f>
        <v>芹【白根草】</v>
      </c>
      <c r="M1602" s="394">
        <f>IF(OR(MONTH(F1602)&lt;7,AND(MONTH(F1602)=7,DAY(F1602)&lt;=25)),
MOD(SUM((E1602-1901)*365,259),260),
MOD(SUM((E1602-1900)*365,259),260))</f>
        <v>4</v>
      </c>
      <c r="N1602" s="391">
        <f>IF(AND(MONTH(F1602)=7,DAY(F1602)&gt;25),1,
ROUNDDOWN((SUM(VLOOKUP(MONTH(F1602),D暦変換用数値,2,FALSE),DAY(F1602))/28)+1,0))</f>
        <v>7</v>
      </c>
      <c r="O1602" s="46">
        <f>IF(AND(MONTH(F1602)=7,DAY(F1602)&gt;25),DAY(F1602)-25,
MOD((SUM(VLOOKUP(MONTH(F1602),D暦変換用数値,2,FALSE),DAY(F1602))),28)+1)</f>
        <v>2</v>
      </c>
      <c r="P1602" s="407">
        <f>IF(OR(MONTH(F1602)&lt;7,AND(MONTH(F1602)=7,DAY(F1602)&lt;=25)),
MOD(SUM((E1602-1901)*365,(N1602-1)*28,O1602,258),260),
MOD(SUM((E1602-1900)*365,(N1602-1)*28,O1602,258),260))</f>
        <v>173</v>
      </c>
      <c r="Q1602" s="372" t="str">
        <f>VLOOKUP(MOD(P1602,4),色,2,FALSE)</f>
        <v>赤い</v>
      </c>
      <c r="R1602" s="290" t="str">
        <f>VLOOKUP(MOD(P1602,13),銀河の音,2,FALSE)</f>
        <v>自己存在の</v>
      </c>
      <c r="S1602" s="383" t="str">
        <f>VLOOKUP(MOD(P1602,20),太陽の紋章,2,FALSE)</f>
        <v>空歩く者</v>
      </c>
      <c r="T1602" s="96" t="s">
        <v>3755</v>
      </c>
    </row>
    <row r="1603" spans="1:20" ht="13.5" customHeight="1">
      <c r="A1603" s="50" t="str">
        <f>VLOOKUP(MOD(E1603,10),十干,2,FALSE)</f>
        <v>丙</v>
      </c>
      <c r="B1603" s="199" t="str">
        <f>VLOOKUP(MOD(E1603,12),十二支,3,FALSE)</f>
        <v xml:space="preserve">05 土 </v>
      </c>
      <c r="C1603" s="201" t="str">
        <f>VLOOKUP(F1603,星座,3,TRUE)</f>
        <v xml:space="preserve">05 土 </v>
      </c>
      <c r="D1603" s="531">
        <v>2207</v>
      </c>
      <c r="E1603" s="1">
        <f>IFERROR(YEAR(D1603),LEFT(D1603,4))</f>
        <v>1906</v>
      </c>
      <c r="F1603" s="1" t="str">
        <f>IF(ISTEXT(D1603),RIGHT(D1603,5),TEXT(D1603,"mm/dd"))</f>
        <v>01/15</v>
      </c>
      <c r="G1603" s="1">
        <f>SUM(MID(E1603,1,1),MID(E1603,2,1),MID(E1603,3,1),MID(E1603,4,1),MID(F1603,1,1),MID(F1603,2,1),MID(F1603,4,1),MID(F1603,5,1))</f>
        <v>23</v>
      </c>
      <c r="H1603" s="45">
        <f>IF(MOD(G1603,9)=0,9,MOD(G1603,9))</f>
        <v>5</v>
      </c>
      <c r="I1603" s="45" t="str">
        <f>IFERROR(MID("日月火水木金土",WEEKDAY(D1603),1),"")</f>
        <v>月</v>
      </c>
      <c r="J1603" s="304" t="s">
        <v>1193</v>
      </c>
      <c r="K1603" s="202" t="str">
        <f>VLOOKUP(F1603,石と花メイン,3,FALSE)</f>
        <v>■血碧玉</v>
      </c>
      <c r="L1603" s="297" t="str">
        <f>VLOOKUP(F1603,石と花メイン,4,FALSE)</f>
        <v>針金雀枝</v>
      </c>
      <c r="M1603" s="393">
        <f>IF(OR(MONTH(F1603)&lt;7,AND(MONTH(F1603)=7,DAY(F1603)&lt;=25)),
MOD(SUM((E1603-1901)*365,259),260),
MOD(SUM((E1603-1900)*365,259),260))</f>
        <v>4</v>
      </c>
      <c r="N1603" s="390">
        <f>IF(AND(MONTH(F1603)=7,DAY(F1603)&gt;25),1,
ROUNDDOWN((SUM(VLOOKUP(MONTH(F1603),D暦変換用数値,2,FALSE),DAY(F1603))/28)+1,0))</f>
        <v>7</v>
      </c>
      <c r="O1603" s="205">
        <f>IF(AND(MONTH(F1603)=7,DAY(F1603)&gt;25),DAY(F1603)-25,
MOD((SUM(VLOOKUP(MONTH(F1603),D暦変換用数値,2,FALSE),DAY(F1603))),28)+1)</f>
        <v>6</v>
      </c>
      <c r="P1603" s="406">
        <f>IF(OR(MONTH(F1603)&lt;7,AND(MONTH(F1603)=7,DAY(F1603)&lt;=25)),
MOD(SUM((E1603-1901)*365,(N1603-1)*28,O1603,258),260),
MOD(SUM((E1603-1900)*365,(N1603-1)*28,O1603,258),260))</f>
        <v>177</v>
      </c>
      <c r="Q1603" s="372" t="str">
        <f>VLOOKUP(MOD(P1603,4),色,2,FALSE)</f>
        <v>赤い</v>
      </c>
      <c r="R1603" s="290" t="str">
        <f>VLOOKUP(MOD(P1603,13),銀河の音,2,FALSE)</f>
        <v>銀河の</v>
      </c>
      <c r="S1603" s="383" t="str">
        <f>VLOOKUP(MOD(P1603,20),太陽の紋章,2,FALSE)</f>
        <v>地球</v>
      </c>
      <c r="T1603" s="99" t="s">
        <v>4357</v>
      </c>
    </row>
    <row r="1604" spans="1:20" ht="13.5" customHeight="1">
      <c r="A1604" s="50" t="str">
        <f>VLOOKUP(MOD(E1604,10),十干,2,FALSE)</f>
        <v>丙</v>
      </c>
      <c r="B1604" s="199" t="str">
        <f>VLOOKUP(MOD(E1604,12),十二支,3,FALSE)</f>
        <v xml:space="preserve">05 土 </v>
      </c>
      <c r="C1604" s="201" t="str">
        <f>VLOOKUP(F1604,星座,3,TRUE)</f>
        <v xml:space="preserve">05 土 </v>
      </c>
      <c r="D1604" s="531">
        <v>2552</v>
      </c>
      <c r="E1604" s="1">
        <f>IFERROR(YEAR(D1604),LEFT(D1604,4))</f>
        <v>1906</v>
      </c>
      <c r="F1604" s="1" t="str">
        <f>IF(ISTEXT(D1604),RIGHT(D1604,5),TEXT(D1604,"mm/dd"))</f>
        <v>12/26</v>
      </c>
      <c r="G1604" s="1">
        <f>SUM(MID(E1604,1,1),MID(E1604,2,1),MID(E1604,3,1),MID(E1604,4,1),MID(F1604,1,1),MID(F1604,2,1),MID(F1604,4,1),MID(F1604,5,1))</f>
        <v>27</v>
      </c>
      <c r="H1604" s="45">
        <f>IF(MOD(G1604,9)=0,9,MOD(G1604,9))</f>
        <v>9</v>
      </c>
      <c r="I1604" s="45" t="str">
        <f>IFERROR(MID("日月火水木金土",WEEKDAY(D1604),1),"")</f>
        <v>水</v>
      </c>
      <c r="J1604" s="304" t="s">
        <v>1194</v>
      </c>
      <c r="K1604" s="202" t="str">
        <f>VLOOKUP(F1604,石と花メイン,3,FALSE)</f>
        <v>◆翠玉</v>
      </c>
      <c r="L1604" s="297" t="str">
        <f>VLOOKUP(F1604,石と花メイン,4,FALSE)</f>
        <v>クリスマスローズ【雪起こし】</v>
      </c>
      <c r="M1604" s="393">
        <f>IF(OR(MONTH(F1604)&lt;7,AND(MONTH(F1604)=7,DAY(F1604)&lt;=25)),
MOD(SUM((E1604-1901)*365,259),260),
MOD(SUM((E1604-1900)*365,259),260))</f>
        <v>109</v>
      </c>
      <c r="N1604" s="390">
        <f>IF(AND(MONTH(F1604)=7,DAY(F1604)&gt;25),1,
ROUNDDOWN((SUM(VLOOKUP(MONTH(F1604),D暦変換用数値,2,FALSE),DAY(F1604))/28)+1,0))</f>
        <v>6</v>
      </c>
      <c r="O1604" s="205">
        <f>IF(AND(MONTH(F1604)=7,DAY(F1604)&gt;25),DAY(F1604)-25,
MOD((SUM(VLOOKUP(MONTH(F1604),D暦変換用数値,2,FALSE),DAY(F1604))),28)+1)</f>
        <v>14</v>
      </c>
      <c r="P1604" s="406">
        <f>IF(OR(MONTH(F1604)&lt;7,AND(MONTH(F1604)=7,DAY(F1604)&lt;=25)),
MOD(SUM((E1604-1901)*365,(N1604-1)*28,O1604,258),260),
MOD(SUM((E1604-1900)*365,(N1604-1)*28,O1604,258),260))</f>
        <v>2</v>
      </c>
      <c r="Q1604" s="375" t="str">
        <f>VLOOKUP(MOD(P1604,4),色,2,FALSE)</f>
        <v>白い</v>
      </c>
      <c r="R1604" s="293" t="str">
        <f>VLOOKUP(MOD(P1604,13),銀河の音,2,FALSE)</f>
        <v>月の</v>
      </c>
      <c r="S1604" s="386" t="str">
        <f>VLOOKUP(MOD(P1604,20),太陽の紋章,2,FALSE)</f>
        <v>風</v>
      </c>
      <c r="T1604" s="97" t="s">
        <v>70</v>
      </c>
    </row>
    <row r="1605" spans="1:20" ht="13.5" customHeight="1">
      <c r="A1605" s="334" t="str">
        <f>VLOOKUP(MOD(E1605,10),十干,2,FALSE)</f>
        <v>庚</v>
      </c>
      <c r="B1605" s="331" t="str">
        <f>VLOOKUP(MOD(E1605,12),十二支,3,FALSE)</f>
        <v xml:space="preserve">05 土 </v>
      </c>
      <c r="C1605" s="336" t="str">
        <f>VLOOKUP(F1605,星座,3,TRUE)</f>
        <v xml:space="preserve">05 土 </v>
      </c>
      <c r="D1605" s="540">
        <v>10966</v>
      </c>
      <c r="E1605" s="131">
        <f>IFERROR(YEAR(D1605),LEFT(D1605,4))</f>
        <v>1930</v>
      </c>
      <c r="F1605" s="538" t="str">
        <f>IF(ISTEXT(D1605),RIGHT(D1605,5),TEXT(D1605,"mm/dd"))</f>
        <v>01/08</v>
      </c>
      <c r="G1605" s="131">
        <f>SUM(MID(E1605,1,1),MID(E1605,2,1),MID(E1605,3,1),MID(E1605,4,1),MID(F1605,1,1),MID(F1605,2,1),MID(F1605,4,1),MID(F1605,5,1))</f>
        <v>22</v>
      </c>
      <c r="H1605" s="131">
        <f>IF(MOD(G1605,9)=0,9,MOD(G1605,9))</f>
        <v>4</v>
      </c>
      <c r="I1605" s="131" t="str">
        <f>IFERROR(MID("日月火水木金土",WEEKDAY(D1605),1),"")</f>
        <v>水</v>
      </c>
      <c r="J1605" s="306" t="s">
        <v>9023</v>
      </c>
      <c r="K1605" s="335" t="str">
        <f>VLOOKUP(F1605,石と花メイン,3,FALSE)</f>
        <v>●珊瑚</v>
      </c>
      <c r="L1605" s="302" t="str">
        <f>VLOOKUP(F1605,石と花メイン,4,FALSE)</f>
        <v>母子草【御形】</v>
      </c>
      <c r="M1605" s="396">
        <f>IF(OR(MONTH(F1605)&lt;7,AND(MONTH(F1605)=7,DAY(F1605)&lt;=25)),
MOD(SUM((E1605-1901)*365,259),260),
MOD(SUM((E1605-1900)*365,259),260))</f>
        <v>184</v>
      </c>
      <c r="N1605" s="335">
        <f>IF(AND(MONTH(F1605)=7,DAY(F1605)&gt;25),1,
ROUNDDOWN((SUM(VLOOKUP(MONTH(F1605),D暦変換用数値,2,FALSE),DAY(F1605))/28)+1,0))</f>
        <v>6</v>
      </c>
      <c r="O1605" s="132">
        <f>IF(AND(MONTH(F1605)=7,DAY(F1605)&gt;25),DAY(F1605)-25,
MOD((SUM(VLOOKUP(MONTH(F1605),D暦変換用数値,2,FALSE),DAY(F1605))),28)+1)</f>
        <v>27</v>
      </c>
      <c r="P1605" s="404">
        <f>IF(OR(MONTH(F1605)&lt;7,AND(MONTH(F1605)=7,DAY(F1605)&lt;=25)),
MOD(SUM((E1605-1901)*365,(N1605-1)*28,O1605,258),260),
MOD(SUM((E1605-1900)*365,(N1605-1)*28,O1605,258),260))</f>
        <v>90</v>
      </c>
      <c r="Q1605" s="376" t="str">
        <f>VLOOKUP(MOD(P1605,4),色,2,FALSE)</f>
        <v>白い</v>
      </c>
      <c r="R1605" s="333" t="str">
        <f>VLOOKUP(MOD(P1605,13),銀河の音,2,FALSE)</f>
        <v>水晶の</v>
      </c>
      <c r="S1605" s="387" t="str">
        <f>VLOOKUP(MOD(P1605,20),太陽の紋章,2,FALSE)</f>
        <v>犬</v>
      </c>
      <c r="T1605" s="126" t="s">
        <v>9025</v>
      </c>
    </row>
    <row r="1606" spans="1:20" ht="13.5" customHeight="1">
      <c r="A1606" s="50" t="str">
        <f>VLOOKUP(MOD(E1606,10),十干,2,FALSE)</f>
        <v>庚</v>
      </c>
      <c r="B1606" s="199" t="str">
        <f>VLOOKUP(MOD(E1606,12),十二支,3,FALSE)</f>
        <v xml:space="preserve">05 土 </v>
      </c>
      <c r="C1606" s="201" t="str">
        <f>VLOOKUP(F1606,星座,3,TRUE)</f>
        <v xml:space="preserve">05 土 </v>
      </c>
      <c r="D1606" s="531">
        <v>10968</v>
      </c>
      <c r="E1606" s="1">
        <f>IFERROR(YEAR(D1606),LEFT(D1606,4))</f>
        <v>1930</v>
      </c>
      <c r="F1606" s="1" t="str">
        <f>IF(ISTEXT(D1606),RIGHT(D1606,5),TEXT(D1606,"mm/dd"))</f>
        <v>01/10</v>
      </c>
      <c r="G1606" s="1">
        <f>SUM(MID(E1606,1,1),MID(E1606,2,1),MID(E1606,3,1),MID(E1606,4,1),MID(F1606,1,1),MID(F1606,2,1),MID(F1606,4,1),MID(F1606,5,1))</f>
        <v>15</v>
      </c>
      <c r="H1606" s="45">
        <f>IF(MOD(G1606,9)=0,9,MOD(G1606,9))</f>
        <v>6</v>
      </c>
      <c r="I1606" s="45" t="str">
        <f>IFERROR(MID("日月火水木金土",WEEKDAY(D1606),1),"")</f>
        <v>金</v>
      </c>
      <c r="J1606" s="304" t="s">
        <v>1195</v>
      </c>
      <c r="K1606" s="202" t="str">
        <f>VLOOKUP(F1606,石と花メイン,3,FALSE)</f>
        <v>◇金剛石</v>
      </c>
      <c r="L1606" s="297" t="str">
        <f>VLOOKUP(F1606,石と花メイン,4,FALSE)</f>
        <v>フリージア【浅黄水仙】</v>
      </c>
      <c r="M1606" s="393">
        <f>IF(OR(MONTH(F1606)&lt;7,AND(MONTH(F1606)=7,DAY(F1606)&lt;=25)),
MOD(SUM((E1606-1901)*365,259),260),
MOD(SUM((E1606-1900)*365,259),260))</f>
        <v>184</v>
      </c>
      <c r="N1606" s="390">
        <f>IF(AND(MONTH(F1606)=7,DAY(F1606)&gt;25),1,
ROUNDDOWN((SUM(VLOOKUP(MONTH(F1606),D暦変換用数値,2,FALSE),DAY(F1606))/28)+1,0))</f>
        <v>7</v>
      </c>
      <c r="O1606" s="205">
        <f>IF(AND(MONTH(F1606)=7,DAY(F1606)&gt;25),DAY(F1606)-25,
MOD((SUM(VLOOKUP(MONTH(F1606),D暦変換用数値,2,FALSE),DAY(F1606))),28)+1)</f>
        <v>1</v>
      </c>
      <c r="P1606" s="406">
        <f>IF(OR(MONTH(F1606)&lt;7,AND(MONTH(F1606)=7,DAY(F1606)&lt;=25)),
MOD(SUM((E1606-1901)*365,(N1606-1)*28,O1606,258),260),
MOD(SUM((E1606-1900)*365,(N1606-1)*28,O1606,258),260))</f>
        <v>92</v>
      </c>
      <c r="Q1606" s="373" t="str">
        <f>VLOOKUP(MOD(P1606,4),色,2,FALSE)</f>
        <v>黄色い</v>
      </c>
      <c r="R1606" s="291" t="str">
        <f>VLOOKUP(MOD(P1606,13),銀河の音,2,FALSE)</f>
        <v>磁気の</v>
      </c>
      <c r="S1606" s="384" t="str">
        <f>VLOOKUP(MOD(P1606,20),太陽の紋章,2,FALSE)</f>
        <v>人</v>
      </c>
      <c r="T1606" s="97" t="s">
        <v>597</v>
      </c>
    </row>
    <row r="1607" spans="1:20" ht="13.5" customHeight="1">
      <c r="A1607" s="50" t="str">
        <f>VLOOKUP(MOD(E1607,10),十干,2,FALSE)</f>
        <v>壬</v>
      </c>
      <c r="B1607" s="199" t="str">
        <f>VLOOKUP(MOD(E1607,12),十二支,3,FALSE)</f>
        <v xml:space="preserve">05 土 </v>
      </c>
      <c r="C1607" s="201" t="str">
        <f>VLOOKUP(F1607,星座,3,TRUE)</f>
        <v xml:space="preserve">05 土 </v>
      </c>
      <c r="D1607" s="531">
        <v>15349</v>
      </c>
      <c r="E1607" s="1">
        <f>IFERROR(YEAR(D1607),LEFT(D1607,4))</f>
        <v>1942</v>
      </c>
      <c r="F1607" s="1" t="str">
        <f>IF(ISTEXT(D1607),RIGHT(D1607,5),TEXT(D1607,"mm/dd"))</f>
        <v>01/08</v>
      </c>
      <c r="G1607" s="1">
        <f>SUM(MID(E1607,1,1),MID(E1607,2,1),MID(E1607,3,1),MID(E1607,4,1),MID(F1607,1,1),MID(F1607,2,1),MID(F1607,4,1),MID(F1607,5,1))</f>
        <v>25</v>
      </c>
      <c r="H1607" s="45">
        <f>IF(MOD(G1607,9)=0,9,MOD(G1607,9))</f>
        <v>7</v>
      </c>
      <c r="I1607" s="45" t="str">
        <f>IFERROR(MID("日月火水木金土",WEEKDAY(D1607),1),"")</f>
        <v>木</v>
      </c>
      <c r="J1607" s="304" t="s">
        <v>1196</v>
      </c>
      <c r="K1607" s="202" t="str">
        <f>VLOOKUP(F1607,石と花メイン,3,FALSE)</f>
        <v>●珊瑚</v>
      </c>
      <c r="L1607" s="297" t="str">
        <f>VLOOKUP(F1607,石と花メイン,4,FALSE)</f>
        <v>母子草【御形】</v>
      </c>
      <c r="M1607" s="393">
        <f>IF(OR(MONTH(F1607)&lt;7,AND(MONTH(F1607)=7,DAY(F1607)&lt;=25)),
MOD(SUM((E1607-1901)*365,259),260),
MOD(SUM((E1607-1900)*365,259),260))</f>
        <v>144</v>
      </c>
      <c r="N1607" s="390">
        <f>IF(AND(MONTH(F1607)=7,DAY(F1607)&gt;25),1,
ROUNDDOWN((SUM(VLOOKUP(MONTH(F1607),D暦変換用数値,2,FALSE),DAY(F1607))/28)+1,0))</f>
        <v>6</v>
      </c>
      <c r="O1607" s="205">
        <f>IF(AND(MONTH(F1607)=7,DAY(F1607)&gt;25),DAY(F1607)-25,
MOD((SUM(VLOOKUP(MONTH(F1607),D暦変換用数値,2,FALSE),DAY(F1607))),28)+1)</f>
        <v>27</v>
      </c>
      <c r="P1607" s="406">
        <f>IF(OR(MONTH(F1607)&lt;7,AND(MONTH(F1607)=7,DAY(F1607)&lt;=25)),
MOD(SUM((E1607-1901)*365,(N1607-1)*28,O1607,258),260),
MOD(SUM((E1607-1900)*365,(N1607-1)*28,O1607,258),260))</f>
        <v>50</v>
      </c>
      <c r="Q1607" s="375" t="str">
        <f>VLOOKUP(MOD(P1607,4),色,2,FALSE)</f>
        <v>白い</v>
      </c>
      <c r="R1607" s="293" t="str">
        <f>VLOOKUP(MOD(P1607,13),銀河の音,2,FALSE)</f>
        <v>スペクトルの</v>
      </c>
      <c r="S1607" s="386" t="str">
        <f>VLOOKUP(MOD(P1607,20),太陽の紋章,2,FALSE)</f>
        <v>犬</v>
      </c>
      <c r="T1607" s="98" t="s">
        <v>3736</v>
      </c>
    </row>
    <row r="1608" spans="1:20" ht="13.5" customHeight="1">
      <c r="A1608" s="50" t="str">
        <f>VLOOKUP(MOD(E1608,10),十干,2,FALSE)</f>
        <v>壬</v>
      </c>
      <c r="B1608" s="199" t="str">
        <f>VLOOKUP(MOD(E1608,12),十二支,3,FALSE)</f>
        <v xml:space="preserve">05 土 </v>
      </c>
      <c r="C1608" s="201" t="str">
        <f>VLOOKUP(F1608,星座,3,TRUE)</f>
        <v xml:space="preserve">05 土 </v>
      </c>
      <c r="D1608" s="531">
        <v>15349</v>
      </c>
      <c r="E1608" s="1">
        <f>IFERROR(YEAR(D1608),LEFT(D1608,4))</f>
        <v>1942</v>
      </c>
      <c r="F1608" s="1" t="str">
        <f>IF(ISTEXT(D1608),RIGHT(D1608,5),TEXT(D1608,"mm/dd"))</f>
        <v>01/08</v>
      </c>
      <c r="G1608" s="1">
        <f>SUM(MID(E1608,1,1),MID(E1608,2,1),MID(E1608,3,1),MID(E1608,4,1),MID(F1608,1,1),MID(F1608,2,1),MID(F1608,4,1),MID(F1608,5,1))</f>
        <v>25</v>
      </c>
      <c r="H1608" s="45">
        <f>IF(MOD(G1608,9)=0,9,MOD(G1608,9))</f>
        <v>7</v>
      </c>
      <c r="I1608" s="45" t="str">
        <f>IFERROR(MID("日月火水木金土",WEEKDAY(D1608),1),"")</f>
        <v>木</v>
      </c>
      <c r="J1608" s="304" t="s">
        <v>1197</v>
      </c>
      <c r="K1608" s="202" t="str">
        <f>VLOOKUP(F1608,石と花メイン,3,FALSE)</f>
        <v>●珊瑚</v>
      </c>
      <c r="L1608" s="297" t="str">
        <f>VLOOKUP(F1608,石と花メイン,4,FALSE)</f>
        <v>母子草【御形】</v>
      </c>
      <c r="M1608" s="393">
        <f>IF(OR(MONTH(F1608)&lt;7,AND(MONTH(F1608)=7,DAY(F1608)&lt;=25)),
MOD(SUM((E1608-1901)*365,259),260),
MOD(SUM((E1608-1900)*365,259),260))</f>
        <v>144</v>
      </c>
      <c r="N1608" s="390">
        <f>IF(AND(MONTH(F1608)=7,DAY(F1608)&gt;25),1,
ROUNDDOWN((SUM(VLOOKUP(MONTH(F1608),D暦変換用数値,2,FALSE),DAY(F1608))/28)+1,0))</f>
        <v>6</v>
      </c>
      <c r="O1608" s="205">
        <f>IF(AND(MONTH(F1608)=7,DAY(F1608)&gt;25),DAY(F1608)-25,
MOD((SUM(VLOOKUP(MONTH(F1608),D暦変換用数値,2,FALSE),DAY(F1608))),28)+1)</f>
        <v>27</v>
      </c>
      <c r="P1608" s="406">
        <f>IF(OR(MONTH(F1608)&lt;7,AND(MONTH(F1608)=7,DAY(F1608)&lt;=25)),
MOD(SUM((E1608-1901)*365,(N1608-1)*28,O1608,258),260),
MOD(SUM((E1608-1900)*365,(N1608-1)*28,O1608,258),260))</f>
        <v>50</v>
      </c>
      <c r="Q1608" s="375" t="str">
        <f>VLOOKUP(MOD(P1608,4),色,2,FALSE)</f>
        <v>白い</v>
      </c>
      <c r="R1608" s="293" t="str">
        <f>VLOOKUP(MOD(P1608,13),銀河の音,2,FALSE)</f>
        <v>スペクトルの</v>
      </c>
      <c r="S1608" s="386" t="str">
        <f>VLOOKUP(MOD(P1608,20),太陽の紋章,2,FALSE)</f>
        <v>犬</v>
      </c>
      <c r="T1608" s="99" t="s">
        <v>6644</v>
      </c>
    </row>
    <row r="1609" spans="1:20" ht="13.5" customHeight="1">
      <c r="A1609" s="50" t="str">
        <f>VLOOKUP(MOD(E1609,10),十干,2,FALSE)</f>
        <v>壬</v>
      </c>
      <c r="B1609" s="199" t="str">
        <f>VLOOKUP(MOD(E1609,12),十二支,3,FALSE)</f>
        <v xml:space="preserve">05 土 </v>
      </c>
      <c r="C1609" s="201" t="str">
        <f>VLOOKUP(F1609,星座,3,TRUE)</f>
        <v xml:space="preserve">05 土 </v>
      </c>
      <c r="D1609" s="531">
        <v>15349</v>
      </c>
      <c r="E1609" s="1">
        <f>IFERROR(YEAR(D1609),LEFT(D1609,4))</f>
        <v>1942</v>
      </c>
      <c r="F1609" s="1" t="str">
        <f>IF(ISTEXT(D1609),RIGHT(D1609,5),TEXT(D1609,"mm/dd"))</f>
        <v>01/08</v>
      </c>
      <c r="G1609" s="1">
        <f>SUM(MID(E1609,1,1),MID(E1609,2,1),MID(E1609,3,1),MID(E1609,4,1),MID(F1609,1,1),MID(F1609,2,1),MID(F1609,4,1),MID(F1609,5,1))</f>
        <v>25</v>
      </c>
      <c r="H1609" s="45">
        <f>IF(MOD(G1609,9)=0,9,MOD(G1609,9))</f>
        <v>7</v>
      </c>
      <c r="I1609" s="45" t="str">
        <f>IFERROR(MID("日月火水木金土",WEEKDAY(D1609),1),"")</f>
        <v>木</v>
      </c>
      <c r="J1609" s="304" t="s">
        <v>1198</v>
      </c>
      <c r="K1609" s="202" t="str">
        <f>VLOOKUP(F1609,石と花メイン,3,FALSE)</f>
        <v>●珊瑚</v>
      </c>
      <c r="L1609" s="297" t="str">
        <f>VLOOKUP(F1609,石と花メイン,4,FALSE)</f>
        <v>母子草【御形】</v>
      </c>
      <c r="M1609" s="393">
        <f>IF(OR(MONTH(F1609)&lt;7,AND(MONTH(F1609)=7,DAY(F1609)&lt;=25)),
MOD(SUM((E1609-1901)*365,259),260),
MOD(SUM((E1609-1900)*365,259),260))</f>
        <v>144</v>
      </c>
      <c r="N1609" s="390">
        <f>IF(AND(MONTH(F1609)=7,DAY(F1609)&gt;25),1,
ROUNDDOWN((SUM(VLOOKUP(MONTH(F1609),D暦変換用数値,2,FALSE),DAY(F1609))/28)+1,0))</f>
        <v>6</v>
      </c>
      <c r="O1609" s="205">
        <f>IF(AND(MONTH(F1609)=7,DAY(F1609)&gt;25),DAY(F1609)-25,
MOD((SUM(VLOOKUP(MONTH(F1609),D暦変換用数値,2,FALSE),DAY(F1609))),28)+1)</f>
        <v>27</v>
      </c>
      <c r="P1609" s="406">
        <f>IF(OR(MONTH(F1609)&lt;7,AND(MONTH(F1609)=7,DAY(F1609)&lt;=25)),
MOD(SUM((E1609-1901)*365,(N1609-1)*28,O1609,258),260),
MOD(SUM((E1609-1900)*365,(N1609-1)*28,O1609,258),260))</f>
        <v>50</v>
      </c>
      <c r="Q1609" s="375" t="str">
        <f>VLOOKUP(MOD(P1609,4),色,2,FALSE)</f>
        <v>白い</v>
      </c>
      <c r="R1609" s="293" t="str">
        <f>VLOOKUP(MOD(P1609,13),銀河の音,2,FALSE)</f>
        <v>スペクトルの</v>
      </c>
      <c r="S1609" s="386" t="str">
        <f>VLOOKUP(MOD(P1609,20),太陽の紋章,2,FALSE)</f>
        <v>犬</v>
      </c>
      <c r="T1609" s="97" t="s">
        <v>5587</v>
      </c>
    </row>
    <row r="1610" spans="1:20" ht="13.5" customHeight="1">
      <c r="A1610" s="50" t="str">
        <f>VLOOKUP(MOD(E1610,10),十干,2,FALSE)</f>
        <v>壬</v>
      </c>
      <c r="B1610" s="199" t="str">
        <f>VLOOKUP(MOD(E1610,12),十二支,3,FALSE)</f>
        <v xml:space="preserve">05 土 </v>
      </c>
      <c r="C1610" s="201" t="str">
        <f>VLOOKUP(F1610,星座,3,TRUE)</f>
        <v xml:space="preserve">05 土 </v>
      </c>
      <c r="D1610" s="531">
        <v>15351</v>
      </c>
      <c r="E1610" s="1">
        <f>IFERROR(YEAR(D1610),LEFT(D1610,4))</f>
        <v>1942</v>
      </c>
      <c r="F1610" s="1" t="str">
        <f>IF(ISTEXT(D1610),RIGHT(D1610,5),TEXT(D1610,"mm/dd"))</f>
        <v>01/10</v>
      </c>
      <c r="G1610" s="1">
        <f>SUM(MID(E1610,1,1),MID(E1610,2,1),MID(E1610,3,1),MID(E1610,4,1),MID(F1610,1,1),MID(F1610,2,1),MID(F1610,4,1),MID(F1610,5,1))</f>
        <v>18</v>
      </c>
      <c r="H1610" s="45">
        <f>IF(MOD(G1610,9)=0,9,MOD(G1610,9))</f>
        <v>9</v>
      </c>
      <c r="I1610" s="45" t="str">
        <f>IFERROR(MID("日月火水木金土",WEEKDAY(D1610),1),"")</f>
        <v>土</v>
      </c>
      <c r="J1610" s="304" t="s">
        <v>1199</v>
      </c>
      <c r="K1610" s="202" t="str">
        <f>VLOOKUP(F1610,石と花メイン,3,FALSE)</f>
        <v>◇金剛石</v>
      </c>
      <c r="L1610" s="297" t="str">
        <f>VLOOKUP(F1610,石と花メイン,4,FALSE)</f>
        <v>フリージア【浅黄水仙】</v>
      </c>
      <c r="M1610" s="393">
        <f>IF(OR(MONTH(F1610)&lt;7,AND(MONTH(F1610)=7,DAY(F1610)&lt;=25)),
MOD(SUM((E1610-1901)*365,259),260),
MOD(SUM((E1610-1900)*365,259),260))</f>
        <v>144</v>
      </c>
      <c r="N1610" s="390">
        <f>IF(AND(MONTH(F1610)=7,DAY(F1610)&gt;25),1,
ROUNDDOWN((SUM(VLOOKUP(MONTH(F1610),D暦変換用数値,2,FALSE),DAY(F1610))/28)+1,0))</f>
        <v>7</v>
      </c>
      <c r="O1610" s="205">
        <f>IF(AND(MONTH(F1610)=7,DAY(F1610)&gt;25),DAY(F1610)-25,
MOD((SUM(VLOOKUP(MONTH(F1610),D暦変換用数値,2,FALSE),DAY(F1610))),28)+1)</f>
        <v>1</v>
      </c>
      <c r="P1610" s="406">
        <f>IF(OR(MONTH(F1610)&lt;7,AND(MONTH(F1610)=7,DAY(F1610)&lt;=25)),
MOD(SUM((E1610-1901)*365,(N1610-1)*28,O1610,258),260),
MOD(SUM((E1610-1900)*365,(N1610-1)*28,O1610,258),260))</f>
        <v>52</v>
      </c>
      <c r="Q1610" s="373" t="str">
        <f>VLOOKUP(MOD(P1610,4),色,2,FALSE)</f>
        <v>黄色い</v>
      </c>
      <c r="R1610" s="291" t="str">
        <f>VLOOKUP(MOD(P1610,13),銀河の音,2,FALSE)</f>
        <v>宇宙の</v>
      </c>
      <c r="S1610" s="384" t="str">
        <f>VLOOKUP(MOD(P1610,20),太陽の紋章,2,FALSE)</f>
        <v>人</v>
      </c>
      <c r="T1610" s="98" t="s">
        <v>3736</v>
      </c>
    </row>
    <row r="1611" spans="1:20" ht="13.5" customHeight="1">
      <c r="A1611" s="50" t="str">
        <f>VLOOKUP(MOD(E1611,10),十干,2,FALSE)</f>
        <v>壬</v>
      </c>
      <c r="B1611" s="199" t="str">
        <f>VLOOKUP(MOD(E1611,12),十二支,3,FALSE)</f>
        <v xml:space="preserve">05 土 </v>
      </c>
      <c r="C1611" s="201" t="str">
        <f>VLOOKUP(F1611,星座,3,TRUE)</f>
        <v xml:space="preserve">05 土 </v>
      </c>
      <c r="D1611" s="531">
        <v>15358</v>
      </c>
      <c r="E1611" s="1">
        <f>IFERROR(YEAR(D1611),LEFT(D1611,4))</f>
        <v>1942</v>
      </c>
      <c r="F1611" s="1" t="str">
        <f>IF(ISTEXT(D1611),RIGHT(D1611,5),TEXT(D1611,"mm/dd"))</f>
        <v>01/17</v>
      </c>
      <c r="G1611" s="1">
        <f>SUM(MID(E1611,1,1),MID(E1611,2,1),MID(E1611,3,1),MID(E1611,4,1),MID(F1611,1,1),MID(F1611,2,1),MID(F1611,4,1),MID(F1611,5,1))</f>
        <v>25</v>
      </c>
      <c r="H1611" s="45">
        <f>IF(MOD(G1611,9)=0,9,MOD(G1611,9))</f>
        <v>7</v>
      </c>
      <c r="I1611" s="45" t="str">
        <f>IFERROR(MID("日月火水木金土",WEEKDAY(D1611),1),"")</f>
        <v>土</v>
      </c>
      <c r="J1611" s="304" t="s">
        <v>1200</v>
      </c>
      <c r="K1611" s="202" t="str">
        <f>VLOOKUP(F1611,石と花メイン,3,FALSE)</f>
        <v>◆翠玉</v>
      </c>
      <c r="L1611" s="297" t="str">
        <f>VLOOKUP(F1611,石と花メイン,4,FALSE)</f>
        <v>胡蝶蘭【ファレノプシス】</v>
      </c>
      <c r="M1611" s="393">
        <f>IF(OR(MONTH(F1611)&lt;7,AND(MONTH(F1611)=7,DAY(F1611)&lt;=25)),
MOD(SUM((E1611-1901)*365,259),260),
MOD(SUM((E1611-1900)*365,259),260))</f>
        <v>144</v>
      </c>
      <c r="N1611" s="390">
        <f>IF(AND(MONTH(F1611)=7,DAY(F1611)&gt;25),1,
ROUNDDOWN((SUM(VLOOKUP(MONTH(F1611),D暦変換用数値,2,FALSE),DAY(F1611))/28)+1,0))</f>
        <v>7</v>
      </c>
      <c r="O1611" s="205">
        <f>IF(AND(MONTH(F1611)=7,DAY(F1611)&gt;25),DAY(F1611)-25,
MOD((SUM(VLOOKUP(MONTH(F1611),D暦変換用数値,2,FALSE),DAY(F1611))),28)+1)</f>
        <v>8</v>
      </c>
      <c r="P1611" s="406">
        <f>IF(OR(MONTH(F1611)&lt;7,AND(MONTH(F1611)=7,DAY(F1611)&lt;=25)),
MOD(SUM((E1611-1901)*365,(N1611-1)*28,O1611,258),260),
MOD(SUM((E1611-1900)*365,(N1611-1)*28,O1611,258),260))</f>
        <v>59</v>
      </c>
      <c r="Q1611" s="374" t="str">
        <f>VLOOKUP(MOD(P1611,4),色,2,FALSE)</f>
        <v>青い</v>
      </c>
      <c r="R1611" s="292" t="str">
        <f>VLOOKUP(MOD(P1611,13),銀河の音,2,FALSE)</f>
        <v>共振の</v>
      </c>
      <c r="S1611" s="385" t="str">
        <f>VLOOKUP(MOD(P1611,20),太陽の紋章,2,FALSE)</f>
        <v>嵐</v>
      </c>
      <c r="T1611" s="98" t="s">
        <v>3736</v>
      </c>
    </row>
    <row r="1612" spans="1:20" ht="13.5" customHeight="1">
      <c r="A1612" s="50" t="str">
        <f>VLOOKUP(MOD(E1612,10),十干,2,FALSE)</f>
        <v>壬</v>
      </c>
      <c r="B1612" s="199" t="str">
        <f>VLOOKUP(MOD(E1612,12),十二支,3,FALSE)</f>
        <v xml:space="preserve">05 土 </v>
      </c>
      <c r="C1612" s="201" t="str">
        <f>VLOOKUP(F1612,星座,3,TRUE)</f>
        <v xml:space="preserve">05 土 </v>
      </c>
      <c r="D1612" s="531">
        <v>15360</v>
      </c>
      <c r="E1612" s="1">
        <f>IFERROR(YEAR(D1612),LEFT(D1612,4))</f>
        <v>1942</v>
      </c>
      <c r="F1612" s="1" t="str">
        <f>IF(ISTEXT(D1612),RIGHT(D1612,5),TEXT(D1612,"mm/dd"))</f>
        <v>01/19</v>
      </c>
      <c r="G1612" s="1">
        <f>SUM(MID(E1612,1,1),MID(E1612,2,1),MID(E1612,3,1),MID(E1612,4,1),MID(F1612,1,1),MID(F1612,2,1),MID(F1612,4,1),MID(F1612,5,1))</f>
        <v>27</v>
      </c>
      <c r="H1612" s="45">
        <f>IF(MOD(G1612,9)=0,9,MOD(G1612,9))</f>
        <v>9</v>
      </c>
      <c r="I1612" s="45" t="str">
        <f>IFERROR(MID("日月火水木金土",WEEKDAY(D1612),1),"")</f>
        <v>月</v>
      </c>
      <c r="J1612" s="304" t="s">
        <v>1201</v>
      </c>
      <c r="K1612" s="202" t="str">
        <f>VLOOKUP(F1612,石と花メイン,3,FALSE)</f>
        <v>●土耳古石</v>
      </c>
      <c r="L1612" s="297" t="str">
        <f>VLOOKUP(F1612,石と花メイン,4,FALSE)</f>
        <v>崑崙花【ハンカチの花】</v>
      </c>
      <c r="M1612" s="393">
        <f>IF(OR(MONTH(F1612)&lt;7,AND(MONTH(F1612)=7,DAY(F1612)&lt;=25)),
MOD(SUM((E1612-1901)*365,259),260),
MOD(SUM((E1612-1900)*365,259),260))</f>
        <v>144</v>
      </c>
      <c r="N1612" s="390">
        <f>IF(AND(MONTH(F1612)=7,DAY(F1612)&gt;25),1,
ROUNDDOWN((SUM(VLOOKUP(MONTH(F1612),D暦変換用数値,2,FALSE),DAY(F1612))/28)+1,0))</f>
        <v>7</v>
      </c>
      <c r="O1612" s="205">
        <f>IF(AND(MONTH(F1612)=7,DAY(F1612)&gt;25),DAY(F1612)-25,
MOD((SUM(VLOOKUP(MONTH(F1612),D暦変換用数値,2,FALSE),DAY(F1612))),28)+1)</f>
        <v>10</v>
      </c>
      <c r="P1612" s="406">
        <f>IF(OR(MONTH(F1612)&lt;7,AND(MONTH(F1612)=7,DAY(F1612)&lt;=25)),
MOD(SUM((E1612-1901)*365,(N1612-1)*28,O1612,258),260),
MOD(SUM((E1612-1900)*365,(N1612-1)*28,O1612,258),260))</f>
        <v>61</v>
      </c>
      <c r="Q1612" s="372" t="str">
        <f>VLOOKUP(MOD(P1612,4),色,2,FALSE)</f>
        <v>赤い</v>
      </c>
      <c r="R1612" s="290" t="str">
        <f>VLOOKUP(MOD(P1612,13),銀河の音,2,FALSE)</f>
        <v>太陽の</v>
      </c>
      <c r="S1612" s="383" t="str">
        <f>VLOOKUP(MOD(P1612,20),太陽の紋章,2,FALSE)</f>
        <v>竜</v>
      </c>
      <c r="T1612" s="98" t="s">
        <v>3736</v>
      </c>
    </row>
    <row r="1613" spans="1:20" ht="13.5" customHeight="1">
      <c r="A1613" s="50" t="str">
        <f>VLOOKUP(MOD(E1613,10),十干,2,FALSE)</f>
        <v>壬</v>
      </c>
      <c r="B1613" s="199" t="str">
        <f>VLOOKUP(MOD(E1613,12),十二支,3,FALSE)</f>
        <v xml:space="preserve">05 土 </v>
      </c>
      <c r="C1613" s="201" t="str">
        <f>VLOOKUP(F1613,星座,3,TRUE)</f>
        <v xml:space="preserve">05 土 </v>
      </c>
      <c r="D1613" s="531">
        <v>15703</v>
      </c>
      <c r="E1613" s="1">
        <f>IFERROR(YEAR(D1613),LEFT(D1613,4))</f>
        <v>1942</v>
      </c>
      <c r="F1613" s="1" t="str">
        <f>IF(ISTEXT(D1613),RIGHT(D1613,5),TEXT(D1613,"mm/dd"))</f>
        <v>12/28</v>
      </c>
      <c r="G1613" s="1">
        <f>SUM(MID(E1613,1,1),MID(E1613,2,1),MID(E1613,3,1),MID(E1613,4,1),MID(F1613,1,1),MID(F1613,2,1),MID(F1613,4,1),MID(F1613,5,1))</f>
        <v>29</v>
      </c>
      <c r="H1613" s="45">
        <f>IF(MOD(G1613,9)=0,9,MOD(G1613,9))</f>
        <v>2</v>
      </c>
      <c r="I1613" s="45" t="str">
        <f>IFERROR(MID("日月火水木金土",WEEKDAY(D1613),1),"")</f>
        <v>月</v>
      </c>
      <c r="J1613" s="304" t="s">
        <v>1202</v>
      </c>
      <c r="K1613" s="202" t="str">
        <f>VLOOKUP(F1613,石と花メイン,3,FALSE)</f>
        <v>○真珠</v>
      </c>
      <c r="L1613" s="297" t="str">
        <f>VLOOKUP(F1613,石と花メイン,4,FALSE)</f>
        <v>パフィオペディラム</v>
      </c>
      <c r="M1613" s="393">
        <f>IF(OR(MONTH(F1613)&lt;7,AND(MONTH(F1613)=7,DAY(F1613)&lt;=25)),
MOD(SUM((E1613-1901)*365,259),260),
MOD(SUM((E1613-1900)*365,259),260))</f>
        <v>249</v>
      </c>
      <c r="N1613" s="390">
        <f>IF(AND(MONTH(F1613)=7,DAY(F1613)&gt;25),1,
ROUNDDOWN((SUM(VLOOKUP(MONTH(F1613),D暦変換用数値,2,FALSE),DAY(F1613))/28)+1,0))</f>
        <v>6</v>
      </c>
      <c r="O1613" s="205">
        <f>IF(AND(MONTH(F1613)=7,DAY(F1613)&gt;25),DAY(F1613)-25,
MOD((SUM(VLOOKUP(MONTH(F1613),D暦変換用数値,2,FALSE),DAY(F1613))),28)+1)</f>
        <v>16</v>
      </c>
      <c r="P1613" s="406">
        <f>IF(OR(MONTH(F1613)&lt;7,AND(MONTH(F1613)=7,DAY(F1613)&lt;=25)),
MOD(SUM((E1613-1901)*365,(N1613-1)*28,O1613,258),260),
MOD(SUM((E1613-1900)*365,(N1613-1)*28,O1613,258),260))</f>
        <v>144</v>
      </c>
      <c r="Q1613" s="373" t="str">
        <f>VLOOKUP(MOD(P1613,4),色,2,FALSE)</f>
        <v>黄色い</v>
      </c>
      <c r="R1613" s="291" t="str">
        <f>VLOOKUP(MOD(P1613,13),銀河の音,2,FALSE)</f>
        <v>磁気の</v>
      </c>
      <c r="S1613" s="384" t="str">
        <f>VLOOKUP(MOD(P1613,20),太陽の紋章,2,FALSE)</f>
        <v>種</v>
      </c>
      <c r="T1613" s="99" t="s">
        <v>6645</v>
      </c>
    </row>
    <row r="1614" spans="1:20" ht="13.5" customHeight="1">
      <c r="A1614" s="334" t="str">
        <f>VLOOKUP(MOD(E1614,10),十干,2,FALSE)</f>
        <v>甲</v>
      </c>
      <c r="B1614" s="331" t="str">
        <f>VLOOKUP(MOD(E1614,12),十二支,3,FALSE)</f>
        <v xml:space="preserve">05 土 </v>
      </c>
      <c r="C1614" s="336" t="str">
        <f>VLOOKUP(F1614,星座,3,TRUE)</f>
        <v xml:space="preserve">05 土 </v>
      </c>
      <c r="D1614" s="534">
        <v>19730</v>
      </c>
      <c r="E1614" s="131">
        <f>IFERROR(YEAR(D1614),LEFT(D1614,4))</f>
        <v>1954</v>
      </c>
      <c r="F1614" s="131" t="str">
        <f>IF(ISTEXT(D1614),RIGHT(D1614,5),TEXT(D1614,"mm/dd"))</f>
        <v>01/06</v>
      </c>
      <c r="G1614" s="131">
        <f>SUM(MID(E1614,1,1),MID(E1614,2,1),MID(E1614,3,1),MID(E1614,4,1),MID(F1614,1,1),MID(F1614,2,1),MID(F1614,4,1),MID(F1614,5,1))</f>
        <v>26</v>
      </c>
      <c r="H1614" s="131">
        <f>IF(MOD(G1614,9)=0,9,MOD(G1614,9))</f>
        <v>8</v>
      </c>
      <c r="I1614" s="131" t="str">
        <f>IFERROR(MID("日月火水木金土",WEEKDAY(D1614),1),"")</f>
        <v>水</v>
      </c>
      <c r="J1614" s="306" t="s">
        <v>8559</v>
      </c>
      <c r="K1614" s="335" t="str">
        <f>VLOOKUP(F1614,石と花メイン,3,FALSE)</f>
        <v>○真珠</v>
      </c>
      <c r="L1614" s="302" t="str">
        <f>VLOOKUP(F1614,石と花メイン,4,FALSE)</f>
        <v>パンジー【三色菫】</v>
      </c>
      <c r="M1614" s="396">
        <f>IF(OR(MONTH(F1614)&lt;7,AND(MONTH(F1614)=7,DAY(F1614)&lt;=25)),
MOD(SUM((E1614-1901)*365,259),260),
MOD(SUM((E1614-1900)*365,259),260))</f>
        <v>104</v>
      </c>
      <c r="N1614" s="335">
        <f>IF(AND(MONTH(F1614)=7,DAY(F1614)&gt;25),1,
ROUNDDOWN((SUM(VLOOKUP(MONTH(F1614),D暦変換用数値,2,FALSE),DAY(F1614))/28)+1,0))</f>
        <v>6</v>
      </c>
      <c r="O1614" s="132">
        <f>IF(AND(MONTH(F1614)=7,DAY(F1614)&gt;25),DAY(F1614)-25,
MOD((SUM(VLOOKUP(MONTH(F1614),D暦変換用数値,2,FALSE),DAY(F1614))),28)+1)</f>
        <v>25</v>
      </c>
      <c r="P1614" s="404">
        <f>IF(OR(MONTH(F1614)&lt;7,AND(MONTH(F1614)=7,DAY(F1614)&lt;=25)),
MOD(SUM((E1614-1901)*365,(N1614-1)*28,O1614,258),260),
MOD(SUM((E1614-1900)*365,(N1614-1)*28,O1614,258),260))</f>
        <v>8</v>
      </c>
      <c r="Q1614" s="376" t="str">
        <f>VLOOKUP(MOD(P1614,4),色,2,FALSE)</f>
        <v>黄色い</v>
      </c>
      <c r="R1614" s="333" t="str">
        <f>VLOOKUP(MOD(P1614,13),銀河の音,2,FALSE)</f>
        <v>銀河の</v>
      </c>
      <c r="S1614" s="387" t="str">
        <f>VLOOKUP(MOD(P1614,20),太陽の紋章,2,FALSE)</f>
        <v>星</v>
      </c>
      <c r="T1614" s="119" t="s">
        <v>8560</v>
      </c>
    </row>
    <row r="1615" spans="1:20" ht="13.5" customHeight="1">
      <c r="A1615" s="50" t="str">
        <f>VLOOKUP(MOD(E1615,10),十干,2,FALSE)</f>
        <v>甲</v>
      </c>
      <c r="B1615" s="199" t="str">
        <f>VLOOKUP(MOD(E1615,12),十二支,3,FALSE)</f>
        <v xml:space="preserve">05 土 </v>
      </c>
      <c r="C1615" s="201" t="str">
        <f>VLOOKUP(F1615,星座,3,TRUE)</f>
        <v xml:space="preserve">05 土 </v>
      </c>
      <c r="D1615" s="531">
        <v>19730</v>
      </c>
      <c r="E1615" s="1">
        <f>IFERROR(YEAR(D1615),LEFT(D1615,4))</f>
        <v>1954</v>
      </c>
      <c r="F1615" s="1" t="str">
        <f>IF(ISTEXT(D1615),RIGHT(D1615,5),TEXT(D1615,"mm/dd"))</f>
        <v>01/06</v>
      </c>
      <c r="G1615" s="1">
        <f>SUM(MID(E1615,1,1),MID(E1615,2,1),MID(E1615,3,1),MID(E1615,4,1),MID(F1615,1,1),MID(F1615,2,1),MID(F1615,4,1),MID(F1615,5,1))</f>
        <v>26</v>
      </c>
      <c r="H1615" s="45">
        <f>IF(MOD(G1615,9)=0,9,MOD(G1615,9))</f>
        <v>8</v>
      </c>
      <c r="I1615" s="45" t="str">
        <f>IFERROR(MID("日月火水木金土",WEEKDAY(D1615),1),"")</f>
        <v>水</v>
      </c>
      <c r="J1615" s="304" t="s">
        <v>1203</v>
      </c>
      <c r="K1615" s="202" t="str">
        <f>VLOOKUP(F1615,石と花メイン,3,FALSE)</f>
        <v>○真珠</v>
      </c>
      <c r="L1615" s="297" t="str">
        <f>VLOOKUP(F1615,石と花メイン,4,FALSE)</f>
        <v>パンジー【三色菫】</v>
      </c>
      <c r="M1615" s="393">
        <f>IF(OR(MONTH(F1615)&lt;7,AND(MONTH(F1615)=7,DAY(F1615)&lt;=25)),
MOD(SUM((E1615-1901)*365,259),260),
MOD(SUM((E1615-1900)*365,259),260))</f>
        <v>104</v>
      </c>
      <c r="N1615" s="390">
        <f>IF(AND(MONTH(F1615)=7,DAY(F1615)&gt;25),1,
ROUNDDOWN((SUM(VLOOKUP(MONTH(F1615),D暦変換用数値,2,FALSE),DAY(F1615))/28)+1,0))</f>
        <v>6</v>
      </c>
      <c r="O1615" s="205">
        <f>IF(AND(MONTH(F1615)=7,DAY(F1615)&gt;25),DAY(F1615)-25,
MOD((SUM(VLOOKUP(MONTH(F1615),D暦変換用数値,2,FALSE),DAY(F1615))),28)+1)</f>
        <v>25</v>
      </c>
      <c r="P1615" s="406">
        <f>IF(OR(MONTH(F1615)&lt;7,AND(MONTH(F1615)=7,DAY(F1615)&lt;=25)),
MOD(SUM((E1615-1901)*365,(N1615-1)*28,O1615,258),260),
MOD(SUM((E1615-1900)*365,(N1615-1)*28,O1615,258),260))</f>
        <v>8</v>
      </c>
      <c r="Q1615" s="373" t="str">
        <f>VLOOKUP(MOD(P1615,4),色,2,FALSE)</f>
        <v>黄色い</v>
      </c>
      <c r="R1615" s="291" t="str">
        <f>VLOOKUP(MOD(P1615,13),銀河の音,2,FALSE)</f>
        <v>銀河の</v>
      </c>
      <c r="S1615" s="384" t="str">
        <f>VLOOKUP(MOD(P1615,20),太陽の紋章,2,FALSE)</f>
        <v>星</v>
      </c>
      <c r="T1615" s="97" t="s">
        <v>1708</v>
      </c>
    </row>
    <row r="1616" spans="1:20" ht="13.5" customHeight="1">
      <c r="A1616" s="50" t="str">
        <f>VLOOKUP(MOD(E1616,10),十干,2,FALSE)</f>
        <v>甲</v>
      </c>
      <c r="B1616" s="199" t="str">
        <f>VLOOKUP(MOD(E1616,12),十二支,3,FALSE)</f>
        <v xml:space="preserve">05 土 </v>
      </c>
      <c r="C1616" s="201" t="str">
        <f>VLOOKUP(F1616,星座,3,TRUE)</f>
        <v xml:space="preserve">05 土 </v>
      </c>
      <c r="D1616" s="531">
        <v>19738</v>
      </c>
      <c r="E1616" s="1">
        <f>IFERROR(YEAR(D1616),LEFT(D1616,4))</f>
        <v>1954</v>
      </c>
      <c r="F1616" s="1" t="str">
        <f>IF(ISTEXT(D1616),RIGHT(D1616,5),TEXT(D1616,"mm/dd"))</f>
        <v>01/14</v>
      </c>
      <c r="G1616" s="1">
        <f>SUM(MID(E1616,1,1),MID(E1616,2,1),MID(E1616,3,1),MID(E1616,4,1),MID(F1616,1,1),MID(F1616,2,1),MID(F1616,4,1),MID(F1616,5,1))</f>
        <v>25</v>
      </c>
      <c r="H1616" s="45">
        <f>IF(MOD(G1616,9)=0,9,MOD(G1616,9))</f>
        <v>7</v>
      </c>
      <c r="I1616" s="45" t="str">
        <f>IFERROR(MID("日月火水木金土",WEEKDAY(D1616),1),"")</f>
        <v>木</v>
      </c>
      <c r="J1616" s="304" t="s">
        <v>4594</v>
      </c>
      <c r="K1616" s="202" t="str">
        <f>VLOOKUP(F1616,石と花メイン,3,FALSE)</f>
        <v>◆黄玉</v>
      </c>
      <c r="L1616" s="297" t="str">
        <f>VLOOKUP(F1616,石と花メイン,4,FALSE)</f>
        <v>シンビジウム【春蘭】</v>
      </c>
      <c r="M1616" s="393">
        <f>IF(OR(MONTH(F1616)&lt;7,AND(MONTH(F1616)=7,DAY(F1616)&lt;=25)),
MOD(SUM((E1616-1901)*365,259),260),
MOD(SUM((E1616-1900)*365,259),260))</f>
        <v>104</v>
      </c>
      <c r="N1616" s="390">
        <f>IF(AND(MONTH(F1616)=7,DAY(F1616)&gt;25),1,
ROUNDDOWN((SUM(VLOOKUP(MONTH(F1616),D暦変換用数値,2,FALSE),DAY(F1616))/28)+1,0))</f>
        <v>7</v>
      </c>
      <c r="O1616" s="205">
        <f>IF(AND(MONTH(F1616)=7,DAY(F1616)&gt;25),DAY(F1616)-25,
MOD((SUM(VLOOKUP(MONTH(F1616),D暦変換用数値,2,FALSE),DAY(F1616))),28)+1)</f>
        <v>5</v>
      </c>
      <c r="P1616" s="406">
        <f>IF(OR(MONTH(F1616)&lt;7,AND(MONTH(F1616)=7,DAY(F1616)&lt;=25)),
MOD(SUM((E1616-1901)*365,(N1616-1)*28,O1616,258),260),
MOD(SUM((E1616-1900)*365,(N1616-1)*28,O1616,258),260))</f>
        <v>16</v>
      </c>
      <c r="Q1616" s="373" t="str">
        <f>VLOOKUP(MOD(P1616,4),色,2,FALSE)</f>
        <v>黄色い</v>
      </c>
      <c r="R1616" s="291" t="str">
        <f>VLOOKUP(MOD(P1616,13),銀河の音,2,FALSE)</f>
        <v>電気の</v>
      </c>
      <c r="S1616" s="384" t="str">
        <f>VLOOKUP(MOD(P1616,20),太陽の紋章,2,FALSE)</f>
        <v>戦士</v>
      </c>
      <c r="T1616" s="98" t="s">
        <v>3736</v>
      </c>
    </row>
    <row r="1617" spans="1:20" ht="13.5" customHeight="1">
      <c r="A1617" s="76" t="str">
        <f>VLOOKUP(MOD(E1617,10),十干,2,FALSE)</f>
        <v>甲</v>
      </c>
      <c r="B1617" s="199" t="str">
        <f>VLOOKUP(MOD(E1617,12),十二支,3,FALSE)</f>
        <v xml:space="preserve">05 土 </v>
      </c>
      <c r="C1617" s="201" t="str">
        <f>VLOOKUP(F1617,星座,3,TRUE)</f>
        <v xml:space="preserve">05 土 </v>
      </c>
      <c r="D1617" s="534">
        <v>19738</v>
      </c>
      <c r="E1617" s="116">
        <f>IFERROR(YEAR(D1617),LEFT(D1617,4))</f>
        <v>1954</v>
      </c>
      <c r="F1617" s="116" t="str">
        <f>IF(ISTEXT(D1617),RIGHT(D1617,5),TEXT(D1617,"mm/dd"))</f>
        <v>01/14</v>
      </c>
      <c r="G1617" s="116">
        <f>SUM(MID(E1617,1,1),MID(E1617,2,1),MID(E1617,3,1),MID(E1617,4,1),MID(F1617,1,1),MID(F1617,2,1),MID(F1617,4,1),MID(F1617,5,1))</f>
        <v>25</v>
      </c>
      <c r="H1617" s="116">
        <f>IF(MOD(G1617,9)=0,9,MOD(G1617,9))</f>
        <v>7</v>
      </c>
      <c r="I1617" s="116" t="str">
        <f>IFERROR(MID("日月火水木金土",WEEKDAY(D1617),1),"")</f>
        <v>木</v>
      </c>
      <c r="J1617" s="306" t="s">
        <v>7622</v>
      </c>
      <c r="K1617" s="203" t="str">
        <f>VLOOKUP(F1617,石と花メイン,3,FALSE)</f>
        <v>◆黄玉</v>
      </c>
      <c r="L1617" s="299" t="str">
        <f>VLOOKUP(F1617,石と花メイン,4,FALSE)</f>
        <v>シンビジウム【春蘭】</v>
      </c>
      <c r="M1617" s="395">
        <f>IF(OR(MONTH(F1617)&lt;7,AND(MONTH(F1617)=7,DAY(F1617)&lt;=25)),
MOD(SUM((E1617-1901)*365,259),260),
MOD(SUM((E1617-1900)*365,259),260))</f>
        <v>104</v>
      </c>
      <c r="N1617" s="121">
        <f>IF(AND(MONTH(F1617)=7,DAY(F1617)&gt;25),1,
ROUNDDOWN((SUM(VLOOKUP(MONTH(F1617),D暦変換用数値,2,FALSE),DAY(F1617))/28)+1,0))</f>
        <v>7</v>
      </c>
      <c r="O1617" s="117">
        <f>IF(AND(MONTH(F1617)=7,DAY(F1617)&gt;25),DAY(F1617)-25,
MOD((SUM(VLOOKUP(MONTH(F1617),D暦変換用数値,2,FALSE),DAY(F1617))),28)+1)</f>
        <v>5</v>
      </c>
      <c r="P1617" s="408">
        <f>IF(OR(MONTH(F1617)&lt;7,AND(MONTH(F1617)=7,DAY(F1617)&lt;=25)),
MOD(SUM((E1617-1901)*365,(N1617-1)*28,O1617,258),260),
MOD(SUM((E1617-1900)*365,(N1617-1)*28,O1617,258),260))</f>
        <v>16</v>
      </c>
      <c r="Q1617" s="373" t="str">
        <f>VLOOKUP(MOD(P1617,4),色,2,FALSE)</f>
        <v>黄色い</v>
      </c>
      <c r="R1617" s="291" t="str">
        <f>VLOOKUP(MOD(P1617,13),銀河の音,2,FALSE)</f>
        <v>電気の</v>
      </c>
      <c r="S1617" s="384" t="str">
        <f>VLOOKUP(MOD(P1617,20),太陽の紋章,2,FALSE)</f>
        <v>戦士</v>
      </c>
      <c r="T1617" s="129" t="s">
        <v>7294</v>
      </c>
    </row>
    <row r="1618" spans="1:20" ht="13.5" customHeight="1">
      <c r="A1618" s="50" t="str">
        <f>VLOOKUP(MOD(E1618,10),十干,2,FALSE)</f>
        <v>甲</v>
      </c>
      <c r="B1618" s="199" t="str">
        <f>VLOOKUP(MOD(E1618,12),十二支,3,FALSE)</f>
        <v xml:space="preserve">05 土 </v>
      </c>
      <c r="C1618" s="201" t="str">
        <f>VLOOKUP(F1618,星座,3,TRUE)</f>
        <v xml:space="preserve">05 土 </v>
      </c>
      <c r="D1618" s="531">
        <v>19738</v>
      </c>
      <c r="E1618" s="1">
        <f>IFERROR(YEAR(D1618),LEFT(D1618,4))</f>
        <v>1954</v>
      </c>
      <c r="F1618" s="1" t="str">
        <f>IF(ISTEXT(D1618),RIGHT(D1618,5),TEXT(D1618,"mm/dd"))</f>
        <v>01/14</v>
      </c>
      <c r="G1618" s="1">
        <f>SUM(MID(E1618,1,1),MID(E1618,2,1),MID(E1618,3,1),MID(E1618,4,1),MID(F1618,1,1),MID(F1618,2,1),MID(F1618,4,1),MID(F1618,5,1))</f>
        <v>25</v>
      </c>
      <c r="H1618" s="45">
        <f>IF(MOD(G1618,9)=0,9,MOD(G1618,9))</f>
        <v>7</v>
      </c>
      <c r="I1618" s="45" t="str">
        <f>IFERROR(MID("日月火水木金土",WEEKDAY(D1618),1),"")</f>
        <v>木</v>
      </c>
      <c r="J1618" s="304" t="s">
        <v>4595</v>
      </c>
      <c r="K1618" s="202" t="str">
        <f>VLOOKUP(F1618,石と花メイン,3,FALSE)</f>
        <v>◆黄玉</v>
      </c>
      <c r="L1618" s="297" t="str">
        <f>VLOOKUP(F1618,石と花メイン,4,FALSE)</f>
        <v>シンビジウム【春蘭】</v>
      </c>
      <c r="M1618" s="393">
        <f>IF(OR(MONTH(F1618)&lt;7,AND(MONTH(F1618)=7,DAY(F1618)&lt;=25)),
MOD(SUM((E1618-1901)*365,259),260),
MOD(SUM((E1618-1900)*365,259),260))</f>
        <v>104</v>
      </c>
      <c r="N1618" s="390">
        <f>IF(AND(MONTH(F1618)=7,DAY(F1618)&gt;25),1,
ROUNDDOWN((SUM(VLOOKUP(MONTH(F1618),D暦変換用数値,2,FALSE),DAY(F1618))/28)+1,0))</f>
        <v>7</v>
      </c>
      <c r="O1618" s="205">
        <f>IF(AND(MONTH(F1618)=7,DAY(F1618)&gt;25),DAY(F1618)-25,
MOD((SUM(VLOOKUP(MONTH(F1618),D暦変換用数値,2,FALSE),DAY(F1618))),28)+1)</f>
        <v>5</v>
      </c>
      <c r="P1618" s="406">
        <f>IF(OR(MONTH(F1618)&lt;7,AND(MONTH(F1618)=7,DAY(F1618)&lt;=25)),
MOD(SUM((E1618-1901)*365,(N1618-1)*28,O1618,258),260),
MOD(SUM((E1618-1900)*365,(N1618-1)*28,O1618,258),260))</f>
        <v>16</v>
      </c>
      <c r="Q1618" s="373" t="str">
        <f>VLOOKUP(MOD(P1618,4),色,2,FALSE)</f>
        <v>黄色い</v>
      </c>
      <c r="R1618" s="291" t="str">
        <f>VLOOKUP(MOD(P1618,13),銀河の音,2,FALSE)</f>
        <v>電気の</v>
      </c>
      <c r="S1618" s="384" t="str">
        <f>VLOOKUP(MOD(P1618,20),太陽の紋章,2,FALSE)</f>
        <v>戦士</v>
      </c>
      <c r="T1618" s="98" t="s">
        <v>3736</v>
      </c>
    </row>
    <row r="1619" spans="1:20" ht="13.5" customHeight="1">
      <c r="A1619" s="50" t="str">
        <f>VLOOKUP(MOD(E1619,10),十干,2,FALSE)</f>
        <v>甲</v>
      </c>
      <c r="B1619" s="199" t="str">
        <f>VLOOKUP(MOD(E1619,12),十二支,3,FALSE)</f>
        <v xml:space="preserve">05 土 </v>
      </c>
      <c r="C1619" s="201" t="str">
        <f>VLOOKUP(F1619,星座,3,TRUE)</f>
        <v xml:space="preserve">05 土 </v>
      </c>
      <c r="D1619" s="531">
        <v>19738</v>
      </c>
      <c r="E1619" s="1">
        <f>IFERROR(YEAR(D1619),LEFT(D1619,4))</f>
        <v>1954</v>
      </c>
      <c r="F1619" s="1" t="str">
        <f>IF(ISTEXT(D1619),RIGHT(D1619,5),TEXT(D1619,"mm/dd"))</f>
        <v>01/14</v>
      </c>
      <c r="G1619" s="1">
        <f>SUM(MID(E1619,1,1),MID(E1619,2,1),MID(E1619,3,1),MID(E1619,4,1),MID(F1619,1,1),MID(F1619,2,1),MID(F1619,4,1),MID(F1619,5,1))</f>
        <v>25</v>
      </c>
      <c r="H1619" s="45">
        <f>IF(MOD(G1619,9)=0,9,MOD(G1619,9))</f>
        <v>7</v>
      </c>
      <c r="I1619" s="45" t="str">
        <f>IFERROR(MID("日月火水木金土",WEEKDAY(D1619),1),"")</f>
        <v>木</v>
      </c>
      <c r="J1619" s="304" t="s">
        <v>4596</v>
      </c>
      <c r="K1619" s="202" t="str">
        <f>VLOOKUP(F1619,石と花メイン,3,FALSE)</f>
        <v>◆黄玉</v>
      </c>
      <c r="L1619" s="297" t="str">
        <f>VLOOKUP(F1619,石と花メイン,4,FALSE)</f>
        <v>シンビジウム【春蘭】</v>
      </c>
      <c r="M1619" s="393">
        <f>IF(OR(MONTH(F1619)&lt;7,AND(MONTH(F1619)=7,DAY(F1619)&lt;=25)),
MOD(SUM((E1619-1901)*365,259),260),
MOD(SUM((E1619-1900)*365,259),260))</f>
        <v>104</v>
      </c>
      <c r="N1619" s="390">
        <f>IF(AND(MONTH(F1619)=7,DAY(F1619)&gt;25),1,
ROUNDDOWN((SUM(VLOOKUP(MONTH(F1619),D暦変換用数値,2,FALSE),DAY(F1619))/28)+1,0))</f>
        <v>7</v>
      </c>
      <c r="O1619" s="205">
        <f>IF(AND(MONTH(F1619)=7,DAY(F1619)&gt;25),DAY(F1619)-25,
MOD((SUM(VLOOKUP(MONTH(F1619),D暦変換用数値,2,FALSE),DAY(F1619))),28)+1)</f>
        <v>5</v>
      </c>
      <c r="P1619" s="406">
        <f>IF(OR(MONTH(F1619)&lt;7,AND(MONTH(F1619)=7,DAY(F1619)&lt;=25)),
MOD(SUM((E1619-1901)*365,(N1619-1)*28,O1619,258),260),
MOD(SUM((E1619-1900)*365,(N1619-1)*28,O1619,258),260))</f>
        <v>16</v>
      </c>
      <c r="Q1619" s="373" t="str">
        <f>VLOOKUP(MOD(P1619,4),色,2,FALSE)</f>
        <v>黄色い</v>
      </c>
      <c r="R1619" s="291" t="str">
        <f>VLOOKUP(MOD(P1619,13),銀河の音,2,FALSE)</f>
        <v>電気の</v>
      </c>
      <c r="S1619" s="384" t="str">
        <f>VLOOKUP(MOD(P1619,20),太陽の紋章,2,FALSE)</f>
        <v>戦士</v>
      </c>
      <c r="T1619" s="98" t="s">
        <v>3736</v>
      </c>
    </row>
    <row r="1620" spans="1:20" ht="13.5" customHeight="1">
      <c r="A1620" s="50" t="str">
        <f>VLOOKUP(MOD(E1620,10),十干,2,FALSE)</f>
        <v>甲</v>
      </c>
      <c r="B1620" s="199" t="str">
        <f>VLOOKUP(MOD(E1620,12),十二支,3,FALSE)</f>
        <v xml:space="preserve">05 土 </v>
      </c>
      <c r="C1620" s="201" t="str">
        <f>VLOOKUP(F1620,星座,3,TRUE)</f>
        <v xml:space="preserve">05 土 </v>
      </c>
      <c r="D1620" s="531">
        <v>20087</v>
      </c>
      <c r="E1620" s="1">
        <f>IFERROR(YEAR(D1620),LEFT(D1620,4))</f>
        <v>1954</v>
      </c>
      <c r="F1620" s="1" t="str">
        <f>IF(ISTEXT(D1620),RIGHT(D1620,5),TEXT(D1620,"mm/dd"))</f>
        <v>12/29</v>
      </c>
      <c r="G1620" s="1">
        <f>SUM(MID(E1620,1,1),MID(E1620,2,1),MID(E1620,3,1),MID(E1620,4,1),MID(F1620,1,1),MID(F1620,2,1),MID(F1620,4,1),MID(F1620,5,1))</f>
        <v>33</v>
      </c>
      <c r="H1620" s="45">
        <f>IF(MOD(G1620,9)=0,9,MOD(G1620,9))</f>
        <v>6</v>
      </c>
      <c r="I1620" s="45" t="str">
        <f>IFERROR(MID("日月火水木金土",WEEKDAY(D1620),1),"")</f>
        <v>水</v>
      </c>
      <c r="J1620" s="304" t="s">
        <v>640</v>
      </c>
      <c r="K1620" s="202" t="str">
        <f>VLOOKUP(F1620,石と花メイン,3,FALSE)</f>
        <v>□水晶</v>
      </c>
      <c r="L1620" s="297" t="str">
        <f>VLOOKUP(F1620,石と花メイン,4,FALSE)</f>
        <v>南天</v>
      </c>
      <c r="M1620" s="393">
        <f>IF(OR(MONTH(F1620)&lt;7,AND(MONTH(F1620)=7,DAY(F1620)&lt;=25)),
MOD(SUM((E1620-1901)*365,259),260),
MOD(SUM((E1620-1900)*365,259),260))</f>
        <v>209</v>
      </c>
      <c r="N1620" s="390">
        <f>IF(AND(MONTH(F1620)=7,DAY(F1620)&gt;25),1,
ROUNDDOWN((SUM(VLOOKUP(MONTH(F1620),D暦変換用数値,2,FALSE),DAY(F1620))/28)+1,0))</f>
        <v>6</v>
      </c>
      <c r="O1620" s="205">
        <f>IF(AND(MONTH(F1620)=7,DAY(F1620)&gt;25),DAY(F1620)-25,
MOD((SUM(VLOOKUP(MONTH(F1620),D暦変換用数値,2,FALSE),DAY(F1620))),28)+1)</f>
        <v>17</v>
      </c>
      <c r="P1620" s="406">
        <f>IF(OR(MONTH(F1620)&lt;7,AND(MONTH(F1620)=7,DAY(F1620)&lt;=25)),
MOD(SUM((E1620-1901)*365,(N1620-1)*28,O1620,258),260),
MOD(SUM((E1620-1900)*365,(N1620-1)*28,O1620,258),260))</f>
        <v>105</v>
      </c>
      <c r="Q1620" s="372" t="str">
        <f>VLOOKUP(MOD(P1620,4),色,2,FALSE)</f>
        <v>赤い</v>
      </c>
      <c r="R1620" s="290" t="str">
        <f>VLOOKUP(MOD(P1620,13),銀河の音,2,FALSE)</f>
        <v>磁気の</v>
      </c>
      <c r="S1620" s="383" t="str">
        <f>VLOOKUP(MOD(P1620,20),太陽の紋章,2,FALSE)</f>
        <v>蛇</v>
      </c>
      <c r="T1620" s="106" t="s">
        <v>6381</v>
      </c>
    </row>
    <row r="1621" spans="1:20" ht="13.5" customHeight="1">
      <c r="A1621" s="50" t="str">
        <f>VLOOKUP(MOD(E1621,10),十干,2,FALSE)</f>
        <v>丙</v>
      </c>
      <c r="B1621" s="199" t="str">
        <f>VLOOKUP(MOD(E1621,12),十二支,3,FALSE)</f>
        <v xml:space="preserve">05 土 </v>
      </c>
      <c r="C1621" s="201" t="str">
        <f>VLOOKUP(F1621,星座,3,TRUE)</f>
        <v xml:space="preserve">05 土 </v>
      </c>
      <c r="D1621" s="531">
        <v>24117</v>
      </c>
      <c r="E1621" s="1">
        <f>IFERROR(YEAR(D1621),LEFT(D1621,4))</f>
        <v>1966</v>
      </c>
      <c r="F1621" s="1" t="str">
        <f>IF(ISTEXT(D1621),RIGHT(D1621,5),TEXT(D1621,"mm/dd"))</f>
        <v>01/10</v>
      </c>
      <c r="G1621" s="1">
        <f>SUM(MID(E1621,1,1),MID(E1621,2,1),MID(E1621,3,1),MID(E1621,4,1),MID(F1621,1,1),MID(F1621,2,1),MID(F1621,4,1),MID(F1621,5,1))</f>
        <v>24</v>
      </c>
      <c r="H1621" s="45">
        <f>IF(MOD(G1621,9)=0,9,MOD(G1621,9))</f>
        <v>6</v>
      </c>
      <c r="I1621" s="45" t="str">
        <f>IFERROR(MID("日月火水木金土",WEEKDAY(D1621),1),"")</f>
        <v>月</v>
      </c>
      <c r="J1621" s="304" t="s">
        <v>4597</v>
      </c>
      <c r="K1621" s="202" t="str">
        <f>VLOOKUP(F1621,石と花メイン,3,FALSE)</f>
        <v>◇金剛石</v>
      </c>
      <c r="L1621" s="297" t="str">
        <f>VLOOKUP(F1621,石と花メイン,4,FALSE)</f>
        <v>フリージア【浅黄水仙】</v>
      </c>
      <c r="M1621" s="393">
        <f>IF(OR(MONTH(F1621)&lt;7,AND(MONTH(F1621)=7,DAY(F1621)&lt;=25)),
MOD(SUM((E1621-1901)*365,259),260),
MOD(SUM((E1621-1900)*365,259),260))</f>
        <v>64</v>
      </c>
      <c r="N1621" s="390">
        <f>IF(AND(MONTH(F1621)=7,DAY(F1621)&gt;25),1,
ROUNDDOWN((SUM(VLOOKUP(MONTH(F1621),D暦変換用数値,2,FALSE),DAY(F1621))/28)+1,0))</f>
        <v>7</v>
      </c>
      <c r="O1621" s="205">
        <f>IF(AND(MONTH(F1621)=7,DAY(F1621)&gt;25),DAY(F1621)-25,
MOD((SUM(VLOOKUP(MONTH(F1621),D暦変換用数値,2,FALSE),DAY(F1621))),28)+1)</f>
        <v>1</v>
      </c>
      <c r="P1621" s="406">
        <f>IF(OR(MONTH(F1621)&lt;7,AND(MONTH(F1621)=7,DAY(F1621)&lt;=25)),
MOD(SUM((E1621-1901)*365,(N1621-1)*28,O1621,258),260),
MOD(SUM((E1621-1900)*365,(N1621-1)*28,O1621,258),260))</f>
        <v>232</v>
      </c>
      <c r="Q1621" s="373" t="str">
        <f>VLOOKUP(MOD(P1621,4),色,2,FALSE)</f>
        <v>黄色い</v>
      </c>
      <c r="R1621" s="291" t="str">
        <f>VLOOKUP(MOD(P1621,13),銀河の音,2,FALSE)</f>
        <v>スペクトルの</v>
      </c>
      <c r="S1621" s="384" t="str">
        <f>VLOOKUP(MOD(P1621,20),太陽の紋章,2,FALSE)</f>
        <v>人</v>
      </c>
      <c r="T1621" s="98" t="s">
        <v>3736</v>
      </c>
    </row>
    <row r="1622" spans="1:20" ht="13.5" customHeight="1">
      <c r="A1622" s="50" t="str">
        <f>VLOOKUP(MOD(E1622,10),十干,2,FALSE)</f>
        <v>丙</v>
      </c>
      <c r="B1622" s="199" t="str">
        <f>VLOOKUP(MOD(E1622,12),十二支,3,FALSE)</f>
        <v xml:space="preserve">05 土 </v>
      </c>
      <c r="C1622" s="201" t="str">
        <f>VLOOKUP(F1622,星座,3,TRUE)</f>
        <v xml:space="preserve">05 土 </v>
      </c>
      <c r="D1622" s="531">
        <v>24463</v>
      </c>
      <c r="E1622" s="1">
        <f>IFERROR(YEAR(D1622),LEFT(D1622,4))</f>
        <v>1966</v>
      </c>
      <c r="F1622" s="1" t="str">
        <f>IF(ISTEXT(D1622),RIGHT(D1622,5),TEXT(D1622,"mm/dd"))</f>
        <v>12/22</v>
      </c>
      <c r="G1622" s="1">
        <f>SUM(MID(E1622,1,1),MID(E1622,2,1),MID(E1622,3,1),MID(E1622,4,1),MID(F1622,1,1),MID(F1622,2,1),MID(F1622,4,1),MID(F1622,5,1))</f>
        <v>29</v>
      </c>
      <c r="H1622" s="45">
        <f>IF(MOD(G1622,9)=0,9,MOD(G1622,9))</f>
        <v>2</v>
      </c>
      <c r="I1622" s="45" t="str">
        <f>IFERROR(MID("日月火水木金土",WEEKDAY(D1622),1),"")</f>
        <v>木</v>
      </c>
      <c r="J1622" s="304" t="s">
        <v>4598</v>
      </c>
      <c r="K1622" s="202" t="str">
        <f>VLOOKUP(F1622,石と花メイン,3,FALSE)</f>
        <v>■赤縞瑪瑙</v>
      </c>
      <c r="L1622" s="297" t="str">
        <f>VLOOKUP(F1622,石と花メイン,4,FALSE)</f>
        <v>ポインセチア【猩々木】</v>
      </c>
      <c r="M1622" s="393">
        <f>IF(OR(MONTH(F1622)&lt;7,AND(MONTH(F1622)=7,DAY(F1622)&lt;=25)),
MOD(SUM((E1622-1901)*365,259),260),
MOD(SUM((E1622-1900)*365,259),260))</f>
        <v>169</v>
      </c>
      <c r="N1622" s="390">
        <f>IF(AND(MONTH(F1622)=7,DAY(F1622)&gt;25),1,
ROUNDDOWN((SUM(VLOOKUP(MONTH(F1622),D暦変換用数値,2,FALSE),DAY(F1622))/28)+1,0))</f>
        <v>6</v>
      </c>
      <c r="O1622" s="205">
        <f>IF(AND(MONTH(F1622)=7,DAY(F1622)&gt;25),DAY(F1622)-25,
MOD((SUM(VLOOKUP(MONTH(F1622),D暦変換用数値,2,FALSE),DAY(F1622))),28)+1)</f>
        <v>10</v>
      </c>
      <c r="P1622" s="406">
        <f>IF(OR(MONTH(F1622)&lt;7,AND(MONTH(F1622)=7,DAY(F1622)&lt;=25)),
MOD(SUM((E1622-1901)*365,(N1622-1)*28,O1622,258),260),
MOD(SUM((E1622-1900)*365,(N1622-1)*28,O1622,258),260))</f>
        <v>58</v>
      </c>
      <c r="Q1622" s="375" t="str">
        <f>VLOOKUP(MOD(P1622,4),色,2,FALSE)</f>
        <v>白い</v>
      </c>
      <c r="R1622" s="293" t="str">
        <f>VLOOKUP(MOD(P1622,13),銀河の音,2,FALSE)</f>
        <v>律動の</v>
      </c>
      <c r="S1622" s="386" t="str">
        <f>VLOOKUP(MOD(P1622,20),太陽の紋章,2,FALSE)</f>
        <v>鏡</v>
      </c>
      <c r="T1622" s="111" t="s">
        <v>8270</v>
      </c>
    </row>
    <row r="1623" spans="1:20" ht="13.5" customHeight="1">
      <c r="A1623" s="76" t="str">
        <f>VLOOKUP(MOD(E1623,10),十干,2,FALSE)</f>
        <v>丙</v>
      </c>
      <c r="B1623" s="199" t="str">
        <f>VLOOKUP(MOD(E1623,12),十二支,3,FALSE)</f>
        <v xml:space="preserve">05 土 </v>
      </c>
      <c r="C1623" s="201" t="str">
        <f>VLOOKUP(F1623,星座,3,TRUE)</f>
        <v xml:space="preserve">05 土 </v>
      </c>
      <c r="D1623" s="534">
        <v>24466</v>
      </c>
      <c r="E1623" s="116">
        <f>IFERROR(YEAR(D1623),LEFT(D1623,4))</f>
        <v>1966</v>
      </c>
      <c r="F1623" s="116" t="str">
        <f>IF(ISTEXT(D1623),RIGHT(D1623,5),TEXT(D1623,"mm/dd"))</f>
        <v>12/25</v>
      </c>
      <c r="G1623" s="116">
        <f>SUM(MID(E1623,1,1),MID(E1623,2,1),MID(E1623,3,1),MID(E1623,4,1),MID(F1623,1,1),MID(F1623,2,1),MID(F1623,4,1),MID(F1623,5,1))</f>
        <v>32</v>
      </c>
      <c r="H1623" s="116">
        <f>IF(MOD(G1623,9)=0,9,MOD(G1623,9))</f>
        <v>5</v>
      </c>
      <c r="I1623" s="116" t="str">
        <f>IFERROR(MID("日月火水木金土",WEEKDAY(D1623),1),"")</f>
        <v>日</v>
      </c>
      <c r="J1623" s="306" t="s">
        <v>6934</v>
      </c>
      <c r="K1623" s="203" t="str">
        <f>VLOOKUP(F1623,石と花メイン,3,FALSE)</f>
        <v>■血碧玉</v>
      </c>
      <c r="L1623" s="299" t="str">
        <f>VLOOKUP(F1623,石と花メイン,4,FALSE)</f>
        <v>西洋柊【ホーリー】</v>
      </c>
      <c r="M1623" s="395">
        <f>IF(OR(MONTH(F1623)&lt;7,AND(MONTH(F1623)=7,DAY(F1623)&lt;=25)),
MOD(SUM((E1623-1901)*365,259),260),
MOD(SUM((E1623-1900)*365,259),260))</f>
        <v>169</v>
      </c>
      <c r="N1623" s="121">
        <f>IF(AND(MONTH(F1623)=7,DAY(F1623)&gt;25),1,
ROUNDDOWN((SUM(VLOOKUP(MONTH(F1623),D暦変換用数値,2,FALSE),DAY(F1623))/28)+1,0))</f>
        <v>6</v>
      </c>
      <c r="O1623" s="117">
        <f>IF(AND(MONTH(F1623)=7,DAY(F1623)&gt;25),DAY(F1623)-25,
MOD((SUM(VLOOKUP(MONTH(F1623),D暦変換用数値,2,FALSE),DAY(F1623))),28)+1)</f>
        <v>13</v>
      </c>
      <c r="P1623" s="408">
        <f>IF(OR(MONTH(F1623)&lt;7,AND(MONTH(F1623)=7,DAY(F1623)&lt;=25)),
MOD(SUM((E1623-1901)*365,(N1623-1)*28,O1623,258),260),
MOD(SUM((E1623-1900)*365,(N1623-1)*28,O1623,258),260))</f>
        <v>61</v>
      </c>
      <c r="Q1623" s="372" t="str">
        <f>VLOOKUP(MOD(P1623,4),色,2,FALSE)</f>
        <v>赤い</v>
      </c>
      <c r="R1623" s="290" t="str">
        <f>VLOOKUP(MOD(P1623,13),銀河の音,2,FALSE)</f>
        <v>太陽の</v>
      </c>
      <c r="S1623" s="383" t="str">
        <f>VLOOKUP(MOD(P1623,20),太陽の紋章,2,FALSE)</f>
        <v>竜</v>
      </c>
      <c r="T1623" s="126" t="s">
        <v>6935</v>
      </c>
    </row>
    <row r="1624" spans="1:20" ht="13.5" customHeight="1">
      <c r="A1624" s="50" t="str">
        <f>VLOOKUP(MOD(E1624,10),十干,2,FALSE)</f>
        <v>丙</v>
      </c>
      <c r="B1624" s="199" t="str">
        <f>VLOOKUP(MOD(E1624,12),十二支,3,FALSE)</f>
        <v xml:space="preserve">05 土 </v>
      </c>
      <c r="C1624" s="201" t="str">
        <f>VLOOKUP(F1624,星座,3,TRUE)</f>
        <v xml:space="preserve">05 土 </v>
      </c>
      <c r="D1624" s="531">
        <v>24469</v>
      </c>
      <c r="E1624" s="1">
        <f>IFERROR(YEAR(D1624),LEFT(D1624,4))</f>
        <v>1966</v>
      </c>
      <c r="F1624" s="1" t="str">
        <f>IF(ISTEXT(D1624),RIGHT(D1624,5),TEXT(D1624,"mm/dd"))</f>
        <v>12/28</v>
      </c>
      <c r="G1624" s="1">
        <f>SUM(MID(E1624,1,1),MID(E1624,2,1),MID(E1624,3,1),MID(E1624,4,1),MID(F1624,1,1),MID(F1624,2,1),MID(F1624,4,1),MID(F1624,5,1))</f>
        <v>35</v>
      </c>
      <c r="H1624" s="45">
        <f>IF(MOD(G1624,9)=0,9,MOD(G1624,9))</f>
        <v>8</v>
      </c>
      <c r="I1624" s="45" t="str">
        <f>IFERROR(MID("日月火水木金土",WEEKDAY(D1624),1),"")</f>
        <v>水</v>
      </c>
      <c r="J1624" s="304" t="s">
        <v>4599</v>
      </c>
      <c r="K1624" s="202" t="str">
        <f>VLOOKUP(F1624,石と花メイン,3,FALSE)</f>
        <v>○真珠</v>
      </c>
      <c r="L1624" s="297" t="str">
        <f>VLOOKUP(F1624,石と花メイン,4,FALSE)</f>
        <v>パフィオペディラム</v>
      </c>
      <c r="M1624" s="393">
        <f>IF(OR(MONTH(F1624)&lt;7,AND(MONTH(F1624)=7,DAY(F1624)&lt;=25)),
MOD(SUM((E1624-1901)*365,259),260),
MOD(SUM((E1624-1900)*365,259),260))</f>
        <v>169</v>
      </c>
      <c r="N1624" s="390">
        <f>IF(AND(MONTH(F1624)=7,DAY(F1624)&gt;25),1,
ROUNDDOWN((SUM(VLOOKUP(MONTH(F1624),D暦変換用数値,2,FALSE),DAY(F1624))/28)+1,0))</f>
        <v>6</v>
      </c>
      <c r="O1624" s="205">
        <f>IF(AND(MONTH(F1624)=7,DAY(F1624)&gt;25),DAY(F1624)-25,
MOD((SUM(VLOOKUP(MONTH(F1624),D暦変換用数値,2,FALSE),DAY(F1624))),28)+1)</f>
        <v>16</v>
      </c>
      <c r="P1624" s="406">
        <f>IF(OR(MONTH(F1624)&lt;7,AND(MONTH(F1624)=7,DAY(F1624)&lt;=25)),
MOD(SUM((E1624-1901)*365,(N1624-1)*28,O1624,258),260),
MOD(SUM((E1624-1900)*365,(N1624-1)*28,O1624,258),260))</f>
        <v>64</v>
      </c>
      <c r="Q1624" s="373" t="str">
        <f>VLOOKUP(MOD(P1624,4),色,2,FALSE)</f>
        <v>黄色い</v>
      </c>
      <c r="R1624" s="291" t="str">
        <f>VLOOKUP(MOD(P1624,13),銀河の音,2,FALSE)</f>
        <v>水晶の</v>
      </c>
      <c r="S1624" s="384" t="str">
        <f>VLOOKUP(MOD(P1624,20),太陽の紋章,2,FALSE)</f>
        <v>種</v>
      </c>
      <c r="T1624" s="111" t="s">
        <v>8264</v>
      </c>
    </row>
    <row r="1625" spans="1:20" ht="13.5" customHeight="1">
      <c r="A1625" s="76" t="str">
        <f>VLOOKUP(MOD(E1625,10),十干,2,FALSE)</f>
        <v>丙</v>
      </c>
      <c r="B1625" s="199" t="str">
        <f>VLOOKUP(MOD(E1625,12),十二支,3,FALSE)</f>
        <v xml:space="preserve">05 土 </v>
      </c>
      <c r="C1625" s="201" t="str">
        <f>VLOOKUP(F1625,星座,3,TRUE)</f>
        <v xml:space="preserve">05 土 </v>
      </c>
      <c r="D1625" s="534">
        <v>24469</v>
      </c>
      <c r="E1625" s="116">
        <f>IFERROR(YEAR(D1625),LEFT(D1625,4))</f>
        <v>1966</v>
      </c>
      <c r="F1625" s="116" t="str">
        <f>IF(ISTEXT(D1625),RIGHT(D1625,5),TEXT(D1625,"mm/dd"))</f>
        <v>12/28</v>
      </c>
      <c r="G1625" s="116">
        <f>SUM(MID(E1625,1,1),MID(E1625,2,1),MID(E1625,3,1),MID(E1625,4,1),MID(F1625,1,1),MID(F1625,2,1),MID(F1625,4,1),MID(F1625,5,1))</f>
        <v>35</v>
      </c>
      <c r="H1625" s="116">
        <f>IF(MOD(G1625,9)=0,9,MOD(G1625,9))</f>
        <v>8</v>
      </c>
      <c r="I1625" s="116" t="str">
        <f>IFERROR(MID("日月火水木金土",WEEKDAY(D1625),1),"")</f>
        <v>水</v>
      </c>
      <c r="J1625" s="306" t="s">
        <v>7845</v>
      </c>
      <c r="K1625" s="203" t="str">
        <f>VLOOKUP(F1625,石と花メイン,3,FALSE)</f>
        <v>○真珠</v>
      </c>
      <c r="L1625" s="299" t="str">
        <f>VLOOKUP(F1625,石と花メイン,4,FALSE)</f>
        <v>パフィオペディラム</v>
      </c>
      <c r="M1625" s="395">
        <f>IF(OR(MONTH(F1625)&lt;7,AND(MONTH(F1625)=7,DAY(F1625)&lt;=25)),
MOD(SUM((E1625-1901)*365,259),260),
MOD(SUM((E1625-1900)*365,259),260))</f>
        <v>169</v>
      </c>
      <c r="N1625" s="121">
        <f>IF(AND(MONTH(F1625)=7,DAY(F1625)&gt;25),1,
ROUNDDOWN((SUM(VLOOKUP(MONTH(F1625),D暦変換用数値,2,FALSE),DAY(F1625))/28)+1,0))</f>
        <v>6</v>
      </c>
      <c r="O1625" s="117">
        <f>IF(AND(MONTH(F1625)=7,DAY(F1625)&gt;25),DAY(F1625)-25,
MOD((SUM(VLOOKUP(MONTH(F1625),D暦変換用数値,2,FALSE),DAY(F1625))),28)+1)</f>
        <v>16</v>
      </c>
      <c r="P1625" s="408">
        <f>IF(OR(MONTH(F1625)&lt;7,AND(MONTH(F1625)=7,DAY(F1625)&lt;=25)),
MOD(SUM((E1625-1901)*365,(N1625-1)*28,O1625,258),260),
MOD(SUM((E1625-1900)*365,(N1625-1)*28,O1625,258),260))</f>
        <v>64</v>
      </c>
      <c r="Q1625" s="373" t="str">
        <f>VLOOKUP(MOD(P1625,4),色,2,FALSE)</f>
        <v>黄色い</v>
      </c>
      <c r="R1625" s="291" t="str">
        <f>VLOOKUP(MOD(P1625,13),銀河の音,2,FALSE)</f>
        <v>水晶の</v>
      </c>
      <c r="S1625" s="384" t="str">
        <f>VLOOKUP(MOD(P1625,20),太陽の紋章,2,FALSE)</f>
        <v>種</v>
      </c>
      <c r="T1625" s="119" t="s">
        <v>7846</v>
      </c>
    </row>
    <row r="1626" spans="1:20" ht="13.5" customHeight="1">
      <c r="A1626" s="334" t="str">
        <f>VLOOKUP(MOD(E1626,10),十干,2,FALSE)</f>
        <v>戊</v>
      </c>
      <c r="B1626" s="331" t="str">
        <f>VLOOKUP(MOD(E1626,12),十二支,3,FALSE)</f>
        <v xml:space="preserve">05 土 </v>
      </c>
      <c r="C1626" s="336" t="str">
        <f>VLOOKUP(F1626,星座,3,TRUE)</f>
        <v xml:space="preserve">05 土 </v>
      </c>
      <c r="D1626" s="534">
        <v>28495</v>
      </c>
      <c r="E1626" s="131">
        <f>IFERROR(YEAR(D1626),LEFT(D1626,4))</f>
        <v>1978</v>
      </c>
      <c r="F1626" s="131" t="str">
        <f>IF(ISTEXT(D1626),RIGHT(D1626,5),TEXT(D1626,"mm/dd"))</f>
        <v>01/05</v>
      </c>
      <c r="G1626" s="131">
        <f>SUM(MID(E1626,1,1),MID(E1626,2,1),MID(E1626,3,1),MID(E1626,4,1),MID(F1626,1,1),MID(F1626,2,1),MID(F1626,4,1),MID(F1626,5,1))</f>
        <v>31</v>
      </c>
      <c r="H1626" s="131">
        <f>IF(MOD(G1626,9)=0,9,MOD(G1626,9))</f>
        <v>4</v>
      </c>
      <c r="I1626" s="131" t="str">
        <f>IFERROR(MID("日月火水木金土",WEEKDAY(D1626),1),"")</f>
        <v>木</v>
      </c>
      <c r="J1626" s="306" t="s">
        <v>8422</v>
      </c>
      <c r="K1626" s="335" t="str">
        <f>VLOOKUP(F1626,石と花メイン,3,FALSE)</f>
        <v>■赤縞瑪瑙</v>
      </c>
      <c r="L1626" s="302" t="str">
        <f>VLOOKUP(F1626,石と花メイン,4,FALSE)</f>
        <v>雪割草【三角草】</v>
      </c>
      <c r="M1626" s="396">
        <f>IF(OR(MONTH(F1626)&lt;7,AND(MONTH(F1626)=7,DAY(F1626)&lt;=25)),
MOD(SUM((E1626-1901)*365,259),260),
MOD(SUM((E1626-1900)*365,259),260))</f>
        <v>24</v>
      </c>
      <c r="N1626" s="335">
        <f>IF(AND(MONTH(F1626)=7,DAY(F1626)&gt;25),1,
ROUNDDOWN((SUM(VLOOKUP(MONTH(F1626),D暦変換用数値,2,FALSE),DAY(F1626))/28)+1,0))</f>
        <v>6</v>
      </c>
      <c r="O1626" s="132">
        <f>IF(AND(MONTH(F1626)=7,DAY(F1626)&gt;25),DAY(F1626)-25,
MOD((SUM(VLOOKUP(MONTH(F1626),D暦変換用数値,2,FALSE),DAY(F1626))),28)+1)</f>
        <v>24</v>
      </c>
      <c r="P1626" s="404">
        <f>IF(OR(MONTH(F1626)&lt;7,AND(MONTH(F1626)=7,DAY(F1626)&lt;=25)),
MOD(SUM((E1626-1901)*365,(N1626-1)*28,O1626,258),260),
MOD(SUM((E1626-1900)*365,(N1626-1)*28,O1626,258),260))</f>
        <v>187</v>
      </c>
      <c r="Q1626" s="376" t="str">
        <f>VLOOKUP(MOD(P1626,4),色,2,FALSE)</f>
        <v>青い</v>
      </c>
      <c r="R1626" s="333" t="str">
        <f>VLOOKUP(MOD(P1626,13),銀河の音,2,FALSE)</f>
        <v>倍音の</v>
      </c>
      <c r="S1626" s="387" t="str">
        <f>VLOOKUP(MOD(P1626,20),太陽の紋章,2,FALSE)</f>
        <v>手</v>
      </c>
      <c r="T1626" s="126" t="s">
        <v>8423</v>
      </c>
    </row>
    <row r="1627" spans="1:20" ht="13.5" customHeight="1">
      <c r="A1627" s="50" t="str">
        <f>VLOOKUP(MOD(E1627,10),十干,2,FALSE)</f>
        <v>戊</v>
      </c>
      <c r="B1627" s="199" t="str">
        <f>VLOOKUP(MOD(E1627,12),十二支,3,FALSE)</f>
        <v xml:space="preserve">05 土 </v>
      </c>
      <c r="C1627" s="201" t="str">
        <f>VLOOKUP(F1627,星座,3,TRUE)</f>
        <v xml:space="preserve">05 土 </v>
      </c>
      <c r="D1627" s="531">
        <v>28847</v>
      </c>
      <c r="E1627" s="1">
        <f>IFERROR(YEAR(D1627),LEFT(D1627,4))</f>
        <v>1978</v>
      </c>
      <c r="F1627" s="1" t="str">
        <f>IF(ISTEXT(D1627),RIGHT(D1627,5),TEXT(D1627,"mm/dd"))</f>
        <v>12/23</v>
      </c>
      <c r="G1627" s="1">
        <f>SUM(MID(E1627,1,1),MID(E1627,2,1),MID(E1627,3,1),MID(E1627,4,1),MID(F1627,1,1),MID(F1627,2,1),MID(F1627,4,1),MID(F1627,5,1))</f>
        <v>33</v>
      </c>
      <c r="H1627" s="45">
        <f>IF(MOD(G1627,9)=0,9,MOD(G1627,9))</f>
        <v>6</v>
      </c>
      <c r="I1627" s="45" t="str">
        <f>IFERROR(MID("日月火水木金土",WEEKDAY(D1627),1),"")</f>
        <v>土</v>
      </c>
      <c r="J1627" s="304" t="s">
        <v>4600</v>
      </c>
      <c r="K1627" s="202" t="str">
        <f>VLOOKUP(F1627,石と花メイン,3,FALSE)</f>
        <v>◆柘榴石</v>
      </c>
      <c r="L1627" s="297" t="str">
        <f>VLOOKUP(F1627,石と花メイン,4,FALSE)</f>
        <v>カトレア</v>
      </c>
      <c r="M1627" s="393">
        <f>IF(OR(MONTH(F1627)&lt;7,AND(MONTH(F1627)=7,DAY(F1627)&lt;=25)),
MOD(SUM((E1627-1901)*365,259),260),
MOD(SUM((E1627-1900)*365,259),260))</f>
        <v>129</v>
      </c>
      <c r="N1627" s="390">
        <f>IF(AND(MONTH(F1627)=7,DAY(F1627)&gt;25),1,
ROUNDDOWN((SUM(VLOOKUP(MONTH(F1627),D暦変換用数値,2,FALSE),DAY(F1627))/28)+1,0))</f>
        <v>6</v>
      </c>
      <c r="O1627" s="205">
        <f>IF(AND(MONTH(F1627)=7,DAY(F1627)&gt;25),DAY(F1627)-25,
MOD((SUM(VLOOKUP(MONTH(F1627),D暦変換用数値,2,FALSE),DAY(F1627))),28)+1)</f>
        <v>11</v>
      </c>
      <c r="P1627" s="406">
        <f>IF(OR(MONTH(F1627)&lt;7,AND(MONTH(F1627)=7,DAY(F1627)&lt;=25)),
MOD(SUM((E1627-1901)*365,(N1627-1)*28,O1627,258),260),
MOD(SUM((E1627-1900)*365,(N1627-1)*28,O1627,258),260))</f>
        <v>19</v>
      </c>
      <c r="Q1627" s="374" t="str">
        <f>VLOOKUP(MOD(P1627,4),色,2,FALSE)</f>
        <v>青い</v>
      </c>
      <c r="R1627" s="292" t="str">
        <f>VLOOKUP(MOD(P1627,13),銀河の音,2,FALSE)</f>
        <v>律動の</v>
      </c>
      <c r="S1627" s="385" t="str">
        <f>VLOOKUP(MOD(P1627,20),太陽の紋章,2,FALSE)</f>
        <v>嵐</v>
      </c>
      <c r="T1627" s="98" t="s">
        <v>3736</v>
      </c>
    </row>
    <row r="1628" spans="1:20" ht="13.5" customHeight="1">
      <c r="A1628" s="285" t="str">
        <f>VLOOKUP(MOD(E1628,10),十干,2,FALSE)</f>
        <v>甲</v>
      </c>
      <c r="B1628" s="283" t="str">
        <f>VLOOKUP(MOD(E1628,12),十二支,3,FALSE)</f>
        <v xml:space="preserve">05 土 </v>
      </c>
      <c r="C1628" s="287" t="str">
        <f>VLOOKUP(F1628,星座,3,TRUE)</f>
        <v xml:space="preserve">05 土 </v>
      </c>
      <c r="D1628" s="533">
        <v>41641</v>
      </c>
      <c r="E1628" s="83">
        <f>IFERROR(YEAR(D1628),LEFT(D1628,4))</f>
        <v>2014</v>
      </c>
      <c r="F1628" s="539" t="str">
        <f>IF(ISTEXT(D1628),RIGHT(D1628,5),TEXT(D1628,"mm/dd"))</f>
        <v>01/02</v>
      </c>
      <c r="G1628" s="83">
        <f>SUM(MID(E1628,1,1),MID(E1628,2,1),MID(E1628,3,1),MID(E1628,4,1),MID(F1628,1,1),MID(F1628,2,1),MID(F1628,4,1),MID(F1628,5,1))</f>
        <v>10</v>
      </c>
      <c r="H1628" s="83">
        <f>IF(MOD(G1628,9)=0,9,MOD(G1628,9))</f>
        <v>1</v>
      </c>
      <c r="I1628" s="83" t="str">
        <f>IFERROR(MID("日月火水木金土",WEEKDAY(D1628),1),"")</f>
        <v>木</v>
      </c>
      <c r="J1628" s="308" t="s">
        <v>9188</v>
      </c>
      <c r="K1628" s="330" t="str">
        <f>VLOOKUP(F1628,石と花メイン,3,FALSE)</f>
        <v>●蛋白石</v>
      </c>
      <c r="L1628" s="296" t="str">
        <f>VLOOKUP(F1628,石と花メイン,4,FALSE)</f>
        <v>竹</v>
      </c>
      <c r="M1628" s="392">
        <f>IF(OR(MONTH(F1628)&lt;7,AND(MONTH(F1628)=7,DAY(F1628)&lt;=25)),
MOD(SUM((E1628-1901)*365,259),260),
MOD(SUM((E1628-1900)*365,259),260))</f>
        <v>164</v>
      </c>
      <c r="N1628" s="330">
        <f>IF(AND(MONTH(F1628)=7,DAY(F1628)&gt;25),1,
ROUNDDOWN((SUM(VLOOKUP(MONTH(F1628),D暦変換用数値,2,FALSE),DAY(F1628))/28)+1,0))</f>
        <v>6</v>
      </c>
      <c r="O1628" s="84">
        <f>IF(AND(MONTH(F1628)=7,DAY(F1628)&gt;25),DAY(F1628)-25,
MOD((SUM(VLOOKUP(MONTH(F1628),D暦変換用数値,2,FALSE),DAY(F1628))),28)+1)</f>
        <v>21</v>
      </c>
      <c r="P1628" s="405">
        <f>IF(OR(MONTH(F1628)&lt;7,AND(MONTH(F1628)=7,DAY(F1628)&lt;=25)),
MOD(SUM((E1628-1901)*365,(N1628-1)*28,O1628,258),260),
MOD(SUM((E1628-1900)*365,(N1628-1)*28,O1628,258),260))</f>
        <v>64</v>
      </c>
      <c r="Q1628" s="371" t="str">
        <f>VLOOKUP(MOD(P1628,4),色,2,FALSE)</f>
        <v>黄色い</v>
      </c>
      <c r="R1628" s="289" t="str">
        <f>VLOOKUP(MOD(P1628,13),銀河の音,2,FALSE)</f>
        <v>水晶の</v>
      </c>
      <c r="S1628" s="382" t="str">
        <f>VLOOKUP(MOD(P1628,20),太陽の紋章,2,FALSE)</f>
        <v>種</v>
      </c>
      <c r="T1628" s="95" t="s">
        <v>9189</v>
      </c>
    </row>
    <row r="1629" spans="1:20" ht="13.5" customHeight="1">
      <c r="A1629" s="285" t="str">
        <f>VLOOKUP(MOD(E1629,10),十干,2,FALSE)</f>
        <v>甲</v>
      </c>
      <c r="B1629" s="283" t="str">
        <f>VLOOKUP(MOD(E1629,12),十二支,3,FALSE)</f>
        <v xml:space="preserve">05 土 </v>
      </c>
      <c r="C1629" s="287" t="str">
        <f>VLOOKUP(F1629,星座,3,TRUE)</f>
        <v xml:space="preserve">05 土 </v>
      </c>
      <c r="D1629" s="533">
        <v>41642</v>
      </c>
      <c r="E1629" s="83">
        <f>IFERROR(YEAR(D1629),LEFT(D1629,4))</f>
        <v>2014</v>
      </c>
      <c r="F1629" s="539" t="str">
        <f>IF(ISTEXT(D1629),RIGHT(D1629,5),TEXT(D1629,"mm/dd"))</f>
        <v>01/03</v>
      </c>
      <c r="G1629" s="83">
        <f>SUM(MID(E1629,1,1),MID(E1629,2,1),MID(E1629,3,1),MID(E1629,4,1),MID(F1629,1,1),MID(F1629,2,1),MID(F1629,4,1),MID(F1629,5,1))</f>
        <v>11</v>
      </c>
      <c r="H1629" s="83">
        <f>IF(MOD(G1629,9)=0,9,MOD(G1629,9))</f>
        <v>2</v>
      </c>
      <c r="I1629" s="83" t="str">
        <f>IFERROR(MID("日月火水木金土",WEEKDAY(D1629),1),"")</f>
        <v>金</v>
      </c>
      <c r="J1629" s="308" t="s">
        <v>9186</v>
      </c>
      <c r="K1629" s="330" t="str">
        <f>VLOOKUP(F1629,石と花メイン,3,FALSE)</f>
        <v>▲黄金</v>
      </c>
      <c r="L1629" s="296" t="str">
        <f>VLOOKUP(F1629,石と花メイン,4,FALSE)</f>
        <v>福寿草【元日草】</v>
      </c>
      <c r="M1629" s="392">
        <f>IF(OR(MONTH(F1629)&lt;7,AND(MONTH(F1629)=7,DAY(F1629)&lt;=25)),
MOD(SUM((E1629-1901)*365,259),260),
MOD(SUM((E1629-1900)*365,259),260))</f>
        <v>164</v>
      </c>
      <c r="N1629" s="330">
        <f>IF(AND(MONTH(F1629)=7,DAY(F1629)&gt;25),1,
ROUNDDOWN((SUM(VLOOKUP(MONTH(F1629),D暦変換用数値,2,FALSE),DAY(F1629))/28)+1,0))</f>
        <v>6</v>
      </c>
      <c r="O1629" s="84">
        <f>IF(AND(MONTH(F1629)=7,DAY(F1629)&gt;25),DAY(F1629)-25,
MOD((SUM(VLOOKUP(MONTH(F1629),D暦変換用数値,2,FALSE),DAY(F1629))),28)+1)</f>
        <v>22</v>
      </c>
      <c r="P1629" s="405">
        <f>IF(OR(MONTH(F1629)&lt;7,AND(MONTH(F1629)=7,DAY(F1629)&lt;=25)),
MOD(SUM((E1629-1901)*365,(N1629-1)*28,O1629,258),260),
MOD(SUM((E1629-1900)*365,(N1629-1)*28,O1629,258),260))</f>
        <v>65</v>
      </c>
      <c r="Q1629" s="371" t="str">
        <f>VLOOKUP(MOD(P1629,4),色,2,FALSE)</f>
        <v>赤い</v>
      </c>
      <c r="R1629" s="289" t="str">
        <f>VLOOKUP(MOD(P1629,13),銀河の音,2,FALSE)</f>
        <v>宇宙の</v>
      </c>
      <c r="S1629" s="382" t="str">
        <f>VLOOKUP(MOD(P1629,20),太陽の紋章,2,FALSE)</f>
        <v>蛇</v>
      </c>
      <c r="T1629" s="338"/>
    </row>
    <row r="1630" spans="1:20" ht="13.5" customHeight="1">
      <c r="A1630" s="285" t="str">
        <f>VLOOKUP(MOD(E1630,10),十干,2,FALSE)</f>
        <v>甲</v>
      </c>
      <c r="B1630" s="283" t="str">
        <f>VLOOKUP(MOD(E1630,12),十二支,3,FALSE)</f>
        <v xml:space="preserve">05 土 </v>
      </c>
      <c r="C1630" s="287" t="str">
        <f>VLOOKUP(F1630,星座,3,TRUE)</f>
        <v xml:space="preserve">05 土 </v>
      </c>
      <c r="D1630" s="533">
        <v>41650</v>
      </c>
      <c r="E1630" s="83">
        <f>IFERROR(YEAR(D1630),LEFT(D1630,4))</f>
        <v>2014</v>
      </c>
      <c r="F1630" s="539" t="str">
        <f>IF(ISTEXT(D1630),RIGHT(D1630,5),TEXT(D1630,"mm/dd"))</f>
        <v>01/11</v>
      </c>
      <c r="G1630" s="83">
        <f>SUM(MID(E1630,1,1),MID(E1630,2,1),MID(E1630,3,1),MID(E1630,4,1),MID(F1630,1,1),MID(F1630,2,1),MID(F1630,4,1),MID(F1630,5,1))</f>
        <v>10</v>
      </c>
      <c r="H1630" s="83">
        <f>IF(MOD(G1630,9)=0,9,MOD(G1630,9))</f>
        <v>1</v>
      </c>
      <c r="I1630" s="83" t="str">
        <f>IFERROR(MID("日月火水木金土",WEEKDAY(D1630),1),"")</f>
        <v>土</v>
      </c>
      <c r="J1630" s="308" t="s">
        <v>9192</v>
      </c>
      <c r="K1630" s="330" t="str">
        <f>VLOOKUP(F1630,石と花メイン,3,FALSE)</f>
        <v>●孔雀石</v>
      </c>
      <c r="L1630" s="296" t="str">
        <f>VLOOKUP(F1630,石と花メイン,4,FALSE)</f>
        <v>芹【白根草】</v>
      </c>
      <c r="M1630" s="392">
        <f>IF(OR(MONTH(F1630)&lt;7,AND(MONTH(F1630)=7,DAY(F1630)&lt;=25)),
MOD(SUM((E1630-1901)*365,259),260),
MOD(SUM((E1630-1900)*365,259),260))</f>
        <v>164</v>
      </c>
      <c r="N1630" s="330">
        <f>IF(AND(MONTH(F1630)=7,DAY(F1630)&gt;25),1,
ROUNDDOWN((SUM(VLOOKUP(MONTH(F1630),D暦変換用数値,2,FALSE),DAY(F1630))/28)+1,0))</f>
        <v>7</v>
      </c>
      <c r="O1630" s="84">
        <f>IF(AND(MONTH(F1630)=7,DAY(F1630)&gt;25),DAY(F1630)-25,
MOD((SUM(VLOOKUP(MONTH(F1630),D暦変換用数値,2,FALSE),DAY(F1630))),28)+1)</f>
        <v>2</v>
      </c>
      <c r="P1630" s="405">
        <f>IF(OR(MONTH(F1630)&lt;7,AND(MONTH(F1630)=7,DAY(F1630)&lt;=25)),
MOD(SUM((E1630-1901)*365,(N1630-1)*28,O1630,258),260),
MOD(SUM((E1630-1900)*365,(N1630-1)*28,O1630,258),260))</f>
        <v>73</v>
      </c>
      <c r="Q1630" s="371" t="str">
        <f>VLOOKUP(MOD(P1630,4),色,2,FALSE)</f>
        <v>赤い</v>
      </c>
      <c r="R1630" s="289" t="str">
        <f>VLOOKUP(MOD(P1630,13),銀河の音,2,FALSE)</f>
        <v>銀河の</v>
      </c>
      <c r="S1630" s="382" t="str">
        <f>VLOOKUP(MOD(P1630,20),太陽の紋章,2,FALSE)</f>
        <v>空歩く者</v>
      </c>
      <c r="T1630" s="100" t="s">
        <v>9193</v>
      </c>
    </row>
    <row r="1631" spans="1:20" ht="13.5" customHeight="1">
      <c r="A1631" s="285" t="str">
        <f>VLOOKUP(MOD(E1631,10),十干,2,FALSE)</f>
        <v>甲</v>
      </c>
      <c r="B1631" s="283" t="str">
        <f>VLOOKUP(MOD(E1631,12),十二支,3,FALSE)</f>
        <v xml:space="preserve">05 土 </v>
      </c>
      <c r="C1631" s="287" t="str">
        <f>VLOOKUP(F1631,星座,3,TRUE)</f>
        <v xml:space="preserve">05 土 </v>
      </c>
      <c r="D1631" s="533">
        <v>41655</v>
      </c>
      <c r="E1631" s="83">
        <f>IFERROR(YEAR(D1631),LEFT(D1631,4))</f>
        <v>2014</v>
      </c>
      <c r="F1631" s="539" t="str">
        <f>IF(ISTEXT(D1631),RIGHT(D1631,5),TEXT(D1631,"mm/dd"))</f>
        <v>01/16</v>
      </c>
      <c r="G1631" s="83">
        <f>SUM(MID(E1631,1,1),MID(E1631,2,1),MID(E1631,3,1),MID(E1631,4,1),MID(F1631,1,1),MID(F1631,2,1),MID(F1631,4,1),MID(F1631,5,1))</f>
        <v>15</v>
      </c>
      <c r="H1631" s="83">
        <f>IF(MOD(G1631,9)=0,9,MOD(G1631,9))</f>
        <v>6</v>
      </c>
      <c r="I1631" s="83" t="str">
        <f>IFERROR(MID("日月火水木金土",WEEKDAY(D1631),1),"")</f>
        <v>木</v>
      </c>
      <c r="J1631" s="308" t="s">
        <v>9355</v>
      </c>
      <c r="K1631" s="330" t="str">
        <f>VLOOKUP(F1631,石と花メイン,3,FALSE)</f>
        <v>◆青玉</v>
      </c>
      <c r="L1631" s="296" t="str">
        <f>VLOOKUP(F1631,石と花メイン,4,FALSE)</f>
        <v>金魚草【スナップドラゴン】</v>
      </c>
      <c r="M1631" s="392">
        <f>IF(OR(MONTH(F1631)&lt;7,AND(MONTH(F1631)=7,DAY(F1631)&lt;=25)),
MOD(SUM((E1631-1901)*365,259),260),
MOD(SUM((E1631-1900)*365,259),260))</f>
        <v>164</v>
      </c>
      <c r="N1631" s="330">
        <f>IF(AND(MONTH(F1631)=7,DAY(F1631)&gt;25),1,
ROUNDDOWN((SUM(VLOOKUP(MONTH(F1631),D暦変換用数値,2,FALSE),DAY(F1631))/28)+1,0))</f>
        <v>7</v>
      </c>
      <c r="O1631" s="84">
        <f>IF(AND(MONTH(F1631)=7,DAY(F1631)&gt;25),DAY(F1631)-25,
MOD((SUM(VLOOKUP(MONTH(F1631),D暦変換用数値,2,FALSE),DAY(F1631))),28)+1)</f>
        <v>7</v>
      </c>
      <c r="P1631" s="405">
        <f>IF(OR(MONTH(F1631)&lt;7,AND(MONTH(F1631)=7,DAY(F1631)&lt;=25)),
MOD(SUM((E1631-1901)*365,(N1631-1)*28,O1631,258),260),
MOD(SUM((E1631-1900)*365,(N1631-1)*28,O1631,258),260))</f>
        <v>78</v>
      </c>
      <c r="Q1631" s="371" t="str">
        <f>VLOOKUP(MOD(P1631,4),色,2,FALSE)</f>
        <v>白い</v>
      </c>
      <c r="R1631" s="289" t="str">
        <f>VLOOKUP(MOD(P1631,13),銀河の音,2,FALSE)</f>
        <v>宇宙の</v>
      </c>
      <c r="S1631" s="382" t="str">
        <f>VLOOKUP(MOD(P1631,20),太陽の紋章,2,FALSE)</f>
        <v>鏡</v>
      </c>
      <c r="T1631" s="95" t="s">
        <v>191</v>
      </c>
    </row>
    <row r="1632" spans="1:20" ht="13.5" customHeight="1">
      <c r="A1632" s="285" t="str">
        <f>VLOOKUP(MOD(E1632,10),十干,2,FALSE)</f>
        <v>甲</v>
      </c>
      <c r="B1632" s="283" t="str">
        <f>VLOOKUP(MOD(E1632,12),十二支,3,FALSE)</f>
        <v xml:space="preserve">05 土 </v>
      </c>
      <c r="C1632" s="287" t="str">
        <f>VLOOKUP(F1632,星座,3,TRUE)</f>
        <v xml:space="preserve">05 土 </v>
      </c>
      <c r="D1632" s="533">
        <v>41657</v>
      </c>
      <c r="E1632" s="83">
        <f>IFERROR(YEAR(D1632),LEFT(D1632,4))</f>
        <v>2014</v>
      </c>
      <c r="F1632" s="539" t="str">
        <f>IF(ISTEXT(D1632),RIGHT(D1632,5),TEXT(D1632,"mm/dd"))</f>
        <v>01/18</v>
      </c>
      <c r="G1632" s="83">
        <f>SUM(MID(E1632,1,1),MID(E1632,2,1),MID(E1632,3,1),MID(E1632,4,1),MID(F1632,1,1),MID(F1632,2,1),MID(F1632,4,1),MID(F1632,5,1))</f>
        <v>17</v>
      </c>
      <c r="H1632" s="83">
        <f>IF(MOD(G1632,9)=0,9,MOD(G1632,9))</f>
        <v>8</v>
      </c>
      <c r="I1632" s="83" t="str">
        <f>IFERROR(MID("日月火水木金土",WEEKDAY(D1632),1),"")</f>
        <v>土</v>
      </c>
      <c r="J1632" s="308" t="s">
        <v>9191</v>
      </c>
      <c r="K1632" s="330" t="str">
        <f>VLOOKUP(F1632,石と花メイン,3,FALSE)</f>
        <v>◇金剛石</v>
      </c>
      <c r="L1632" s="296" t="str">
        <f>VLOOKUP(F1632,石と花メイン,4,FALSE)</f>
        <v>プリムラ【西洋桜草】</v>
      </c>
      <c r="M1632" s="392">
        <f>IF(OR(MONTH(F1632)&lt;7,AND(MONTH(F1632)=7,DAY(F1632)&lt;=25)),
MOD(SUM((E1632-1901)*365,259),260),
MOD(SUM((E1632-1900)*365,259),260))</f>
        <v>164</v>
      </c>
      <c r="N1632" s="330">
        <f>IF(AND(MONTH(F1632)=7,DAY(F1632)&gt;25),1,
ROUNDDOWN((SUM(VLOOKUP(MONTH(F1632),D暦変換用数値,2,FALSE),DAY(F1632))/28)+1,0))</f>
        <v>7</v>
      </c>
      <c r="O1632" s="84">
        <f>IF(AND(MONTH(F1632)=7,DAY(F1632)&gt;25),DAY(F1632)-25,
MOD((SUM(VLOOKUP(MONTH(F1632),D暦変換用数値,2,FALSE),DAY(F1632))),28)+1)</f>
        <v>9</v>
      </c>
      <c r="P1632" s="405">
        <f>IF(OR(MONTH(F1632)&lt;7,AND(MONTH(F1632)=7,DAY(F1632)&lt;=25)),
MOD(SUM((E1632-1901)*365,(N1632-1)*28,O1632,258),260),
MOD(SUM((E1632-1900)*365,(N1632-1)*28,O1632,258),260))</f>
        <v>80</v>
      </c>
      <c r="Q1632" s="371" t="str">
        <f>VLOOKUP(MOD(P1632,4),色,2,FALSE)</f>
        <v>黄色い</v>
      </c>
      <c r="R1632" s="289" t="str">
        <f>VLOOKUP(MOD(P1632,13),銀河の音,2,FALSE)</f>
        <v>月の</v>
      </c>
      <c r="S1632" s="382" t="str">
        <f>VLOOKUP(MOD(P1632,20),太陽の紋章,2,FALSE)</f>
        <v>太陽</v>
      </c>
      <c r="T1632" s="338"/>
    </row>
    <row r="1633" spans="1:20" ht="13.5" customHeight="1">
      <c r="A1633" s="282" t="str">
        <f>VLOOKUP(MOD(E1633,10),十干,2,FALSE)</f>
        <v>壬</v>
      </c>
      <c r="B1633" s="283" t="str">
        <f>VLOOKUP(MOD(E1633,12),十二支,3,FALSE)</f>
        <v xml:space="preserve">05 土 </v>
      </c>
      <c r="C1633" s="287" t="str">
        <f>VLOOKUP(F1633,星座,3,TRUE)</f>
        <v xml:space="preserve">05 土 </v>
      </c>
      <c r="D1633" s="533" t="s">
        <v>8730</v>
      </c>
      <c r="E1633" s="83" t="str">
        <f>IFERROR(YEAR(D1633),LEFT(D1633,4))</f>
        <v>1642</v>
      </c>
      <c r="F1633" s="83" t="str">
        <f>IF(ISTEXT(D1633),RIGHT(D1633,5),TEXT(D1633,"mm/dd"))</f>
        <v>01/08</v>
      </c>
      <c r="G1633" s="83">
        <f>SUM(MID(E1633,1,1),MID(E1633,2,1),MID(E1633,3,1),MID(E1633,4,1),MID(F1633,1,1),MID(F1633,2,1),MID(F1633,4,1),MID(F1633,5,1))</f>
        <v>22</v>
      </c>
      <c r="H1633" s="83">
        <f>IF(MOD(G1633,9)=0,9,MOD(G1633,9))</f>
        <v>4</v>
      </c>
      <c r="I1633" s="83" t="str">
        <f>IFERROR(MID("日月火水木金土",WEEKDAY(D1633),1),"")</f>
        <v/>
      </c>
      <c r="J1633" s="303" t="s">
        <v>2454</v>
      </c>
      <c r="K1633" s="87" t="str">
        <f>VLOOKUP(F1633,石と花メイン,3,FALSE)</f>
        <v>●珊瑚</v>
      </c>
      <c r="L1633" s="296" t="str">
        <f>VLOOKUP(F1633,石と花メイン,4,FALSE)</f>
        <v>母子草【御形】</v>
      </c>
      <c r="M1633" s="392">
        <f>IF(OR(MONTH(F1633)&lt;7,AND(MONTH(F1633)=7,DAY(F1633)&lt;=25)),
MOD(SUM((E1633-1901)*365,259),260),
MOD(SUM((E1633-1900)*365,259),260))</f>
        <v>104</v>
      </c>
      <c r="N1633" s="330">
        <f>IF(AND(MONTH(F1633)=7,DAY(F1633)&gt;25),1,
ROUNDDOWN((SUM(VLOOKUP(MONTH(F1633),D暦変換用数値,2,FALSE),DAY(F1633))/28)+1,0))</f>
        <v>6</v>
      </c>
      <c r="O1633" s="84">
        <f>IF(AND(MONTH(F1633)=7,DAY(F1633)&gt;25),DAY(F1633)-25,
MOD((SUM(VLOOKUP(MONTH(F1633),D暦変換用数値,2,FALSE),DAY(F1633))),28)+1)</f>
        <v>27</v>
      </c>
      <c r="P1633" s="405">
        <f>IF(OR(MONTH(F1633)&lt;7,AND(MONTH(F1633)=7,DAY(F1633)&lt;=25)),
MOD(SUM((E1633-1901)*365,(N1633-1)*28,O1633,258),260),
MOD(SUM((E1633-1900)*365,(N1633-1)*28,O1633,258),260))</f>
        <v>10</v>
      </c>
      <c r="Q1633" s="371" t="str">
        <f>VLOOKUP(MOD(P1633,4),色,2,FALSE)</f>
        <v>白い</v>
      </c>
      <c r="R1633" s="289" t="str">
        <f>VLOOKUP(MOD(P1633,13),銀河の音,2,FALSE)</f>
        <v>惑星の</v>
      </c>
      <c r="S1633" s="382" t="str">
        <f>VLOOKUP(MOD(P1633,20),太陽の紋章,2,FALSE)</f>
        <v>犬</v>
      </c>
      <c r="T1633" s="95" t="s">
        <v>1039</v>
      </c>
    </row>
    <row r="1634" spans="1:20" ht="13.5" customHeight="1">
      <c r="A1634" s="50" t="str">
        <f>VLOOKUP(MOD(E1634,10),十干,2,FALSE)</f>
        <v>壬</v>
      </c>
      <c r="B1634" s="199" t="str">
        <f>VLOOKUP(MOD(E1634,12),十二支,3,FALSE)</f>
        <v xml:space="preserve">05 土 </v>
      </c>
      <c r="C1634" s="201" t="str">
        <f>VLOOKUP(F1634,星座,3,TRUE)</f>
        <v xml:space="preserve">05 土 </v>
      </c>
      <c r="D1634" s="531" t="s">
        <v>607</v>
      </c>
      <c r="E1634" s="1" t="str">
        <f>IFERROR(YEAR(D1634),LEFT(D1634,4))</f>
        <v>1822</v>
      </c>
      <c r="F1634" s="1" t="str">
        <f>IF(ISTEXT(D1634),RIGHT(D1634,5),TEXT(D1634,"mm/dd"))</f>
        <v>12/27</v>
      </c>
      <c r="G1634" s="1">
        <f>SUM(MID(E1634,1,1),MID(E1634,2,1),MID(E1634,3,1),MID(E1634,4,1),MID(F1634,1,1),MID(F1634,2,1),MID(F1634,4,1),MID(F1634,5,1))</f>
        <v>25</v>
      </c>
      <c r="H1634" s="45">
        <f>IF(MOD(G1634,9)=0,9,MOD(G1634,9))</f>
        <v>7</v>
      </c>
      <c r="I1634" s="45" t="str">
        <f>IFERROR(MID("日月火水木金土",WEEKDAY(D1634),1),"")</f>
        <v/>
      </c>
      <c r="J1634" s="304" t="s">
        <v>1188</v>
      </c>
      <c r="K1634" s="202" t="str">
        <f>VLOOKUP(F1634,石と花メイン,3,FALSE)</f>
        <v>■黒縞瑪瑙</v>
      </c>
      <c r="L1634" s="297" t="str">
        <f>VLOOKUP(F1634,石と花メイン,4,FALSE)</f>
        <v>梅【春告げ草】</v>
      </c>
      <c r="M1634" s="393">
        <f>IF(OR(MONTH(F1634)&lt;7,AND(MONTH(F1634)=7,DAY(F1634)&lt;=25)),
MOD(SUM((E1634-1901)*365,259),260),
MOD(SUM((E1634-1900)*365,259),260))</f>
        <v>129</v>
      </c>
      <c r="N1634" s="390">
        <f>IF(AND(MONTH(F1634)=7,DAY(F1634)&gt;25),1,
ROUNDDOWN((SUM(VLOOKUP(MONTH(F1634),D暦変換用数値,2,FALSE),DAY(F1634))/28)+1,0))</f>
        <v>6</v>
      </c>
      <c r="O1634" s="205">
        <f>IF(AND(MONTH(F1634)=7,DAY(F1634)&gt;25),DAY(F1634)-25,
MOD((SUM(VLOOKUP(MONTH(F1634),D暦変換用数値,2,FALSE),DAY(F1634))),28)+1)</f>
        <v>15</v>
      </c>
      <c r="P1634" s="406">
        <f>IF(OR(MONTH(F1634)&lt;7,AND(MONTH(F1634)=7,DAY(F1634)&lt;=25)),
MOD(SUM((E1634-1901)*365,(N1634-1)*28,O1634,258),260),
MOD(SUM((E1634-1900)*365,(N1634-1)*28,O1634,258),260))</f>
        <v>23</v>
      </c>
      <c r="Q1634" s="374" t="str">
        <f>VLOOKUP(MOD(P1634,4),色,2,FALSE)</f>
        <v>青い</v>
      </c>
      <c r="R1634" s="292" t="str">
        <f>VLOOKUP(MOD(P1634,13),銀河の音,2,FALSE)</f>
        <v>惑星の</v>
      </c>
      <c r="S1634" s="385" t="str">
        <f>VLOOKUP(MOD(P1634,20),太陽の紋章,2,FALSE)</f>
        <v>夜</v>
      </c>
      <c r="T1634" s="97" t="s">
        <v>608</v>
      </c>
    </row>
    <row r="1635" spans="1:20" ht="13.5" customHeight="1">
      <c r="A1635" s="50" t="str">
        <f>VLOOKUP(MOD(E1635,10),十干,2,FALSE)</f>
        <v>戊</v>
      </c>
      <c r="B1635" s="199" t="str">
        <f>VLOOKUP(MOD(E1635,12),十二支,3,FALSE)</f>
        <v xml:space="preserve">05 土 </v>
      </c>
      <c r="C1635" s="201" t="str">
        <f>VLOOKUP(F1635,星座,3,TRUE)</f>
        <v xml:space="preserve">05 土 </v>
      </c>
      <c r="D1635" s="531" t="s">
        <v>609</v>
      </c>
      <c r="E1635" s="1" t="str">
        <f>IFERROR(YEAR(D1635),LEFT(D1635,4))</f>
        <v>1858</v>
      </c>
      <c r="F1635" s="1" t="str">
        <f>IF(ISTEXT(D1635),RIGHT(D1635,5),TEXT(D1635,"mm/dd"))</f>
        <v>01/07</v>
      </c>
      <c r="G1635" s="1">
        <f>SUM(MID(E1635,1,1),MID(E1635,2,1),MID(E1635,3,1),MID(E1635,4,1),MID(F1635,1,1),MID(F1635,2,1),MID(F1635,4,1),MID(F1635,5,1))</f>
        <v>30</v>
      </c>
      <c r="H1635" s="45">
        <f>IF(MOD(G1635,9)=0,9,MOD(G1635,9))</f>
        <v>3</v>
      </c>
      <c r="I1635" s="45" t="str">
        <f>IFERROR(MID("日月火水木金土",WEEKDAY(D1635),1),"")</f>
        <v/>
      </c>
      <c r="J1635" s="304" t="s">
        <v>1189</v>
      </c>
      <c r="K1635" s="202" t="str">
        <f>VLOOKUP(F1635,石と花メイン,3,FALSE)</f>
        <v>■紫水晶</v>
      </c>
      <c r="L1635" s="297" t="str">
        <f>VLOOKUP(F1635,石と花メイン,4,FALSE)</f>
        <v>スノードロップ【待雪草】</v>
      </c>
      <c r="M1635" s="393">
        <f>IF(OR(MONTH(F1635)&lt;7,AND(MONTH(F1635)=7,DAY(F1635)&lt;=25)),
MOD(SUM((E1635-1901)*365,259),260),
MOD(SUM((E1635-1900)*365,259),260))</f>
        <v>164</v>
      </c>
      <c r="N1635" s="390">
        <f>IF(AND(MONTH(F1635)=7,DAY(F1635)&gt;25),1,
ROUNDDOWN((SUM(VLOOKUP(MONTH(F1635),D暦変換用数値,2,FALSE),DAY(F1635))/28)+1,0))</f>
        <v>6</v>
      </c>
      <c r="O1635" s="205">
        <f>IF(AND(MONTH(F1635)=7,DAY(F1635)&gt;25),DAY(F1635)-25,
MOD((SUM(VLOOKUP(MONTH(F1635),D暦変換用数値,2,FALSE),DAY(F1635))),28)+1)</f>
        <v>26</v>
      </c>
      <c r="P1635" s="406">
        <f>IF(OR(MONTH(F1635)&lt;7,AND(MONTH(F1635)=7,DAY(F1635)&lt;=25)),
MOD(SUM((E1635-1901)*365,(N1635-1)*28,O1635,258),260),
MOD(SUM((E1635-1900)*365,(N1635-1)*28,O1635,258),260))</f>
        <v>69</v>
      </c>
      <c r="Q1635" s="372" t="str">
        <f>VLOOKUP(MOD(P1635,4),色,2,FALSE)</f>
        <v>赤い</v>
      </c>
      <c r="R1635" s="290" t="str">
        <f>VLOOKUP(MOD(P1635,13),銀河の音,2,FALSE)</f>
        <v>自己存在の</v>
      </c>
      <c r="S1635" s="383" t="str">
        <f>VLOOKUP(MOD(P1635,20),太陽の紋章,2,FALSE)</f>
        <v>月</v>
      </c>
      <c r="T1635" s="97" t="s">
        <v>610</v>
      </c>
    </row>
    <row r="1636" spans="1:20" ht="13.5" customHeight="1">
      <c r="A1636" s="50" t="str">
        <f>VLOOKUP(MOD(E1636,10),十干,2,FALSE)</f>
        <v>壬</v>
      </c>
      <c r="B1636" s="199" t="str">
        <f>VLOOKUP(MOD(E1636,12),十二支,3,FALSE)</f>
        <v xml:space="preserve">05 土 </v>
      </c>
      <c r="C1636" s="201" t="str">
        <f>VLOOKUP(F1636,星座,3,TRUE)</f>
        <v xml:space="preserve">05 土 </v>
      </c>
      <c r="D1636" s="531" t="s">
        <v>611</v>
      </c>
      <c r="E1636" s="1" t="str">
        <f>IFERROR(YEAR(D1636),LEFT(D1636,4))</f>
        <v>1882</v>
      </c>
      <c r="F1636" s="1" t="str">
        <f>IF(ISTEXT(D1636),RIGHT(D1636,5),TEXT(D1636,"mm/dd"))</f>
        <v>01/04</v>
      </c>
      <c r="G1636" s="1">
        <f>SUM(MID(E1636,1,1),MID(E1636,2,1),MID(E1636,3,1),MID(E1636,4,1),MID(F1636,1,1),MID(F1636,2,1),MID(F1636,4,1),MID(F1636,5,1))</f>
        <v>24</v>
      </c>
      <c r="H1636" s="45">
        <f>IF(MOD(G1636,9)=0,9,MOD(G1636,9))</f>
        <v>6</v>
      </c>
      <c r="I1636" s="45" t="str">
        <f>IFERROR(MID("日月火水木金土",WEEKDAY(D1636),1),"")</f>
        <v/>
      </c>
      <c r="J1636" s="304" t="s">
        <v>1190</v>
      </c>
      <c r="K1636" s="202" t="str">
        <f>VLOOKUP(F1636,石と花メイン,3,FALSE)</f>
        <v>□水晶</v>
      </c>
      <c r="L1636" s="297" t="str">
        <f>VLOOKUP(F1636,石と花メイン,4,FALSE)</f>
        <v>クロッカス【花サフラン】</v>
      </c>
      <c r="M1636" s="393">
        <f>IF(OR(MONTH(F1636)&lt;7,AND(MONTH(F1636)=7,DAY(F1636)&lt;=25)),
MOD(SUM((E1636-1901)*365,259),260),
MOD(SUM((E1636-1900)*365,259),260))</f>
        <v>84</v>
      </c>
      <c r="N1636" s="390">
        <f>IF(AND(MONTH(F1636)=7,DAY(F1636)&gt;25),1,
ROUNDDOWN((SUM(VLOOKUP(MONTH(F1636),D暦変換用数値,2,FALSE),DAY(F1636))/28)+1,0))</f>
        <v>6</v>
      </c>
      <c r="O1636" s="205">
        <f>IF(AND(MONTH(F1636)=7,DAY(F1636)&gt;25),DAY(F1636)-25,
MOD((SUM(VLOOKUP(MONTH(F1636),D暦変換用数値,2,FALSE),DAY(F1636))),28)+1)</f>
        <v>23</v>
      </c>
      <c r="P1636" s="406">
        <f>IF(OR(MONTH(F1636)&lt;7,AND(MONTH(F1636)=7,DAY(F1636)&lt;=25)),
MOD(SUM((E1636-1901)*365,(N1636-1)*28,O1636,258),260),
MOD(SUM((E1636-1900)*365,(N1636-1)*28,O1636,258),260))</f>
        <v>246</v>
      </c>
      <c r="Q1636" s="375" t="str">
        <f>VLOOKUP(MOD(P1636,4),色,2,FALSE)</f>
        <v>白い</v>
      </c>
      <c r="R1636" s="293" t="str">
        <f>VLOOKUP(MOD(P1636,13),銀河の音,2,FALSE)</f>
        <v>水晶の</v>
      </c>
      <c r="S1636" s="386" t="str">
        <f>VLOOKUP(MOD(P1636,20),太陽の紋章,2,FALSE)</f>
        <v>世界の橋渡し</v>
      </c>
      <c r="T1636" s="99" t="s">
        <v>924</v>
      </c>
    </row>
    <row r="1637" spans="1:20" ht="13.5" customHeight="1">
      <c r="A1637" s="50" t="str">
        <f>VLOOKUP(MOD(E1637,10),十干,2,FALSE)</f>
        <v>壬</v>
      </c>
      <c r="B1637" s="199" t="str">
        <f>VLOOKUP(MOD(E1637,12),十二支,3,FALSE)</f>
        <v xml:space="preserve">05 土 </v>
      </c>
      <c r="C1637" s="201" t="str">
        <f>VLOOKUP(F1637,星座,3,TRUE)</f>
        <v xml:space="preserve">05 土 </v>
      </c>
      <c r="D1637" s="531" t="s">
        <v>612</v>
      </c>
      <c r="E1637" s="1" t="str">
        <f>IFERROR(YEAR(D1637),LEFT(D1637,4))</f>
        <v>1882</v>
      </c>
      <c r="F1637" s="1" t="str">
        <f>IF(ISTEXT(D1637),RIGHT(D1637,5),TEXT(D1637,"mm/dd"))</f>
        <v>12/23</v>
      </c>
      <c r="G1637" s="1">
        <f>SUM(MID(E1637,1,1),MID(E1637,2,1),MID(E1637,3,1),MID(E1637,4,1),MID(F1637,1,1),MID(F1637,2,1),MID(F1637,4,1),MID(F1637,5,1))</f>
        <v>27</v>
      </c>
      <c r="H1637" s="45">
        <f>IF(MOD(G1637,9)=0,9,MOD(G1637,9))</f>
        <v>9</v>
      </c>
      <c r="I1637" s="45" t="str">
        <f>IFERROR(MID("日月火水木金土",WEEKDAY(D1637),1),"")</f>
        <v/>
      </c>
      <c r="J1637" s="304" t="s">
        <v>1191</v>
      </c>
      <c r="K1637" s="202" t="str">
        <f>VLOOKUP(F1637,石と花メイン,3,FALSE)</f>
        <v>◆柘榴石</v>
      </c>
      <c r="L1637" s="297" t="str">
        <f>VLOOKUP(F1637,石と花メイン,4,FALSE)</f>
        <v>カトレア</v>
      </c>
      <c r="M1637" s="393">
        <f>IF(OR(MONTH(F1637)&lt;7,AND(MONTH(F1637)=7,DAY(F1637)&lt;=25)),
MOD(SUM((E1637-1901)*365,259),260),
MOD(SUM((E1637-1900)*365,259),260))</f>
        <v>189</v>
      </c>
      <c r="N1637" s="390">
        <f>IF(AND(MONTH(F1637)=7,DAY(F1637)&gt;25),1,
ROUNDDOWN((SUM(VLOOKUP(MONTH(F1637),D暦変換用数値,2,FALSE),DAY(F1637))/28)+1,0))</f>
        <v>6</v>
      </c>
      <c r="O1637" s="205">
        <f>IF(AND(MONTH(F1637)=7,DAY(F1637)&gt;25),DAY(F1637)-25,
MOD((SUM(VLOOKUP(MONTH(F1637),D暦変換用数値,2,FALSE),DAY(F1637))),28)+1)</f>
        <v>11</v>
      </c>
      <c r="P1637" s="406">
        <f>IF(OR(MONTH(F1637)&lt;7,AND(MONTH(F1637)=7,DAY(F1637)&lt;=25)),
MOD(SUM((E1637-1901)*365,(N1637-1)*28,O1637,258),260),
MOD(SUM((E1637-1900)*365,(N1637-1)*28,O1637,258),260))</f>
        <v>79</v>
      </c>
      <c r="Q1637" s="374" t="str">
        <f>VLOOKUP(MOD(P1637,4),色,2,FALSE)</f>
        <v>青い</v>
      </c>
      <c r="R1637" s="292" t="str">
        <f>VLOOKUP(MOD(P1637,13),銀河の音,2,FALSE)</f>
        <v>磁気の</v>
      </c>
      <c r="S1637" s="385" t="str">
        <f>VLOOKUP(MOD(P1637,20),太陽の紋章,2,FALSE)</f>
        <v>嵐</v>
      </c>
      <c r="T1637" s="105" t="s">
        <v>3357</v>
      </c>
    </row>
    <row r="1638" spans="1:20" ht="13.5" customHeight="1">
      <c r="A1638" s="50" t="str">
        <f>VLOOKUP(MOD(E1638,10),十干,2,FALSE)</f>
        <v>甲</v>
      </c>
      <c r="B1638" s="199" t="str">
        <f>VLOOKUP(MOD(E1638,12),十二支,3,FALSE)</f>
        <v xml:space="preserve">05 土 </v>
      </c>
      <c r="C1638" s="201" t="str">
        <f>VLOOKUP(F1638,星座,3,TRUE)</f>
        <v xml:space="preserve">05 土 </v>
      </c>
      <c r="D1638" s="531" t="s">
        <v>4355</v>
      </c>
      <c r="E1638" s="1" t="str">
        <f>IFERROR(YEAR(D1638),LEFT(D1638,4))</f>
        <v>1894</v>
      </c>
      <c r="F1638" s="1" t="str">
        <f>IF(ISTEXT(D1638),RIGHT(D1638,5),TEXT(D1638,"mm/dd"))</f>
        <v>01/08</v>
      </c>
      <c r="G1638" s="1">
        <f>SUM(MID(E1638,1,1),MID(E1638,2,1),MID(E1638,3,1),MID(E1638,4,1),MID(F1638,1,1),MID(F1638,2,1),MID(F1638,4,1),MID(F1638,5,1))</f>
        <v>31</v>
      </c>
      <c r="H1638" s="45">
        <f>IF(MOD(G1638,9)=0,9,MOD(G1638,9))</f>
        <v>4</v>
      </c>
      <c r="I1638" s="45" t="str">
        <f>IFERROR(MID("日月火水木金土",WEEKDAY(D1638),1),"")</f>
        <v/>
      </c>
      <c r="J1638" s="304" t="s">
        <v>1192</v>
      </c>
      <c r="K1638" s="202" t="str">
        <f>VLOOKUP(F1638,石と花メイン,3,FALSE)</f>
        <v>●珊瑚</v>
      </c>
      <c r="L1638" s="297" t="str">
        <f>VLOOKUP(F1638,石と花メイン,4,FALSE)</f>
        <v>母子草【御形】</v>
      </c>
      <c r="M1638" s="393">
        <f>IF(OR(MONTH(F1638)&lt;7,AND(MONTH(F1638)=7,DAY(F1638)&lt;=25)),
MOD(SUM((E1638-1901)*365,259),260),
MOD(SUM((E1638-1900)*365,259),260))</f>
        <v>44</v>
      </c>
      <c r="N1638" s="390">
        <f>IF(AND(MONTH(F1638)=7,DAY(F1638)&gt;25),1,
ROUNDDOWN((SUM(VLOOKUP(MONTH(F1638),D暦変換用数値,2,FALSE),DAY(F1638))/28)+1,0))</f>
        <v>6</v>
      </c>
      <c r="O1638" s="205">
        <f>IF(AND(MONTH(F1638)=7,DAY(F1638)&gt;25),DAY(F1638)-25,
MOD((SUM(VLOOKUP(MONTH(F1638),D暦変換用数値,2,FALSE),DAY(F1638))),28)+1)</f>
        <v>27</v>
      </c>
      <c r="P1638" s="406">
        <f>IF(OR(MONTH(F1638)&lt;7,AND(MONTH(F1638)=7,DAY(F1638)&lt;=25)),
MOD(SUM((E1638-1901)*365,(N1638-1)*28,O1638,258),260),
MOD(SUM((E1638-1900)*365,(N1638-1)*28,O1638,258),260))</f>
        <v>210</v>
      </c>
      <c r="Q1638" s="375" t="str">
        <f>VLOOKUP(MOD(P1638,4),色,2,FALSE)</f>
        <v>白い</v>
      </c>
      <c r="R1638" s="293" t="str">
        <f>VLOOKUP(MOD(P1638,13),銀河の音,2,FALSE)</f>
        <v>月の</v>
      </c>
      <c r="S1638" s="386" t="str">
        <f>VLOOKUP(MOD(P1638,20),太陽の紋章,2,FALSE)</f>
        <v>犬</v>
      </c>
      <c r="T1638" s="97" t="s">
        <v>4356</v>
      </c>
    </row>
    <row r="1639" spans="1:20" ht="13.5" customHeight="1">
      <c r="A1639" s="50" t="str">
        <f>VLOOKUP(MOD(E1639,10),十干,2,FALSE)</f>
        <v>庚</v>
      </c>
      <c r="B1639" s="199" t="str">
        <f>VLOOKUP(MOD(E1639,12),十二支,3,FALSE)</f>
        <v xml:space="preserve">05 土 </v>
      </c>
      <c r="C1639" s="201" t="str">
        <f>VLOOKUP(F1639,星座,3,TRUE)</f>
        <v xml:space="preserve">06 聖 </v>
      </c>
      <c r="D1639" s="531">
        <v>11166</v>
      </c>
      <c r="E1639" s="1">
        <f>IFERROR(YEAR(D1639),LEFT(D1639,4))</f>
        <v>1930</v>
      </c>
      <c r="F1639" s="1" t="str">
        <f>IF(ISTEXT(D1639),RIGHT(D1639,5),TEXT(D1639,"mm/dd"))</f>
        <v>07/27</v>
      </c>
      <c r="G1639" s="1">
        <f>SUM(MID(E1639,1,1),MID(E1639,2,1),MID(E1639,3,1),MID(E1639,4,1),MID(F1639,1,1),MID(F1639,2,1),MID(F1639,4,1),MID(F1639,5,1))</f>
        <v>29</v>
      </c>
      <c r="H1639" s="45">
        <f>IF(MOD(G1639,9)=0,9,MOD(G1639,9))</f>
        <v>2</v>
      </c>
      <c r="I1639" s="45" t="str">
        <f>IFERROR(MID("日月火水木金土",WEEKDAY(D1639),1),"")</f>
        <v>日</v>
      </c>
      <c r="J1639" s="304" t="s">
        <v>4602</v>
      </c>
      <c r="K1639" s="202" t="str">
        <f>VLOOKUP(F1639,石と花メイン,3,FALSE)</f>
        <v>■紫水晶</v>
      </c>
      <c r="L1639" s="297" t="str">
        <f>VLOOKUP(F1639,石と花メイン,4,FALSE)</f>
        <v>松葉牡丹【日照草】</v>
      </c>
      <c r="M1639" s="393">
        <f>IF(OR(MONTH(F1639)&lt;7,AND(MONTH(F1639)=7,DAY(F1639)&lt;=25)),
MOD(SUM((E1639-1901)*365,259),260),
MOD(SUM((E1639-1900)*365,259),260))</f>
        <v>29</v>
      </c>
      <c r="N1639" s="390">
        <f>IF(AND(MONTH(F1639)=7,DAY(F1639)&gt;25),1,
ROUNDDOWN((SUM(VLOOKUP(MONTH(F1639),D暦変換用数値,2,FALSE),DAY(F1639))/28)+1,0))</f>
        <v>1</v>
      </c>
      <c r="O1639" s="205">
        <f>IF(AND(MONTH(F1639)=7,DAY(F1639)&gt;25),DAY(F1639)-25,
MOD((SUM(VLOOKUP(MONTH(F1639),D暦変換用数値,2,FALSE),DAY(F1639))),28)+1)</f>
        <v>2</v>
      </c>
      <c r="P1639" s="406">
        <f>IF(OR(MONTH(F1639)&lt;7,AND(MONTH(F1639)=7,DAY(F1639)&lt;=25)),
MOD(SUM((E1639-1901)*365,(N1639-1)*28,O1639,258),260),
MOD(SUM((E1639-1900)*365,(N1639-1)*28,O1639,258),260))</f>
        <v>30</v>
      </c>
      <c r="Q1639" s="375" t="str">
        <f>VLOOKUP(MOD(P1639,4),色,2,FALSE)</f>
        <v>白い</v>
      </c>
      <c r="R1639" s="293" t="str">
        <f>VLOOKUP(MOD(P1639,13),銀河の音,2,FALSE)</f>
        <v>自己存在の</v>
      </c>
      <c r="S1639" s="386" t="str">
        <f>VLOOKUP(MOD(P1639,20),太陽の紋章,2,FALSE)</f>
        <v>犬</v>
      </c>
      <c r="T1639" s="98" t="s">
        <v>3736</v>
      </c>
    </row>
    <row r="1640" spans="1:20" ht="13.5" customHeight="1">
      <c r="A1640" s="50" t="str">
        <f>VLOOKUP(MOD(E1640,10),十干,2,FALSE)</f>
        <v>庚</v>
      </c>
      <c r="B1640" s="199" t="str">
        <f>VLOOKUP(MOD(E1640,12),十二支,3,FALSE)</f>
        <v xml:space="preserve">05 土 </v>
      </c>
      <c r="C1640" s="201" t="str">
        <f>VLOOKUP(F1640,星座,3,TRUE)</f>
        <v xml:space="preserve">06 聖 </v>
      </c>
      <c r="D1640" s="531">
        <v>11174</v>
      </c>
      <c r="E1640" s="1">
        <f>IFERROR(YEAR(D1640),LEFT(D1640,4))</f>
        <v>1930</v>
      </c>
      <c r="F1640" s="1" t="str">
        <f>IF(ISTEXT(D1640),RIGHT(D1640,5),TEXT(D1640,"mm/dd"))</f>
        <v>08/04</v>
      </c>
      <c r="G1640" s="1">
        <f>SUM(MID(E1640,1,1),MID(E1640,2,1),MID(E1640,3,1),MID(E1640,4,1),MID(F1640,1,1),MID(F1640,2,1),MID(F1640,4,1),MID(F1640,5,1))</f>
        <v>25</v>
      </c>
      <c r="H1640" s="45">
        <f>IF(MOD(G1640,9)=0,9,MOD(G1640,9))</f>
        <v>7</v>
      </c>
      <c r="I1640" s="45" t="str">
        <f>IFERROR(MID("日月火水木金土",WEEKDAY(D1640),1),"")</f>
        <v>月</v>
      </c>
      <c r="J1640" s="304" t="s">
        <v>4603</v>
      </c>
      <c r="K1640" s="202" t="str">
        <f>VLOOKUP(F1640,石と花メイン,3,FALSE)</f>
        <v>◇金剛石</v>
      </c>
      <c r="L1640" s="297" t="str">
        <f>VLOOKUP(F1640,石と花メイン,4,FALSE)</f>
        <v>唐綿【パンヤ草】</v>
      </c>
      <c r="M1640" s="393">
        <f>IF(OR(MONTH(F1640)&lt;7,AND(MONTH(F1640)=7,DAY(F1640)&lt;=25)),
MOD(SUM((E1640-1901)*365,259),260),
MOD(SUM((E1640-1900)*365,259),260))</f>
        <v>29</v>
      </c>
      <c r="N1640" s="390">
        <f>IF(AND(MONTH(F1640)=7,DAY(F1640)&gt;25),1,
ROUNDDOWN((SUM(VLOOKUP(MONTH(F1640),D暦変換用数値,2,FALSE),DAY(F1640))/28)+1,0))</f>
        <v>1</v>
      </c>
      <c r="O1640" s="205">
        <f>IF(AND(MONTH(F1640)=7,DAY(F1640)&gt;25),DAY(F1640)-25,
MOD((SUM(VLOOKUP(MONTH(F1640),D暦変換用数値,2,FALSE),DAY(F1640))),28)+1)</f>
        <v>10</v>
      </c>
      <c r="P1640" s="406">
        <f>IF(OR(MONTH(F1640)&lt;7,AND(MONTH(F1640)=7,DAY(F1640)&lt;=25)),
MOD(SUM((E1640-1901)*365,(N1640-1)*28,O1640,258),260),
MOD(SUM((E1640-1900)*365,(N1640-1)*28,O1640,258),260))</f>
        <v>38</v>
      </c>
      <c r="Q1640" s="375" t="str">
        <f>VLOOKUP(MOD(P1640,4),色,2,FALSE)</f>
        <v>白い</v>
      </c>
      <c r="R1640" s="293" t="str">
        <f>VLOOKUP(MOD(P1640,13),銀河の音,2,FALSE)</f>
        <v>水晶の</v>
      </c>
      <c r="S1640" s="386" t="str">
        <f>VLOOKUP(MOD(P1640,20),太陽の紋章,2,FALSE)</f>
        <v>鏡</v>
      </c>
      <c r="T1640" s="99" t="s">
        <v>5965</v>
      </c>
    </row>
    <row r="1641" spans="1:20" ht="13.5" customHeight="1">
      <c r="A1641" s="50" t="str">
        <f>VLOOKUP(MOD(E1641,10),十干,2,FALSE)</f>
        <v>庚</v>
      </c>
      <c r="B1641" s="199" t="str">
        <f>VLOOKUP(MOD(E1641,12),十二支,3,FALSE)</f>
        <v xml:space="preserve">05 土 </v>
      </c>
      <c r="C1641" s="201" t="str">
        <f>VLOOKUP(F1641,星座,3,TRUE)</f>
        <v xml:space="preserve">06 聖 </v>
      </c>
      <c r="D1641" s="531">
        <v>11175</v>
      </c>
      <c r="E1641" s="1">
        <f>IFERROR(YEAR(D1641),LEFT(D1641,4))</f>
        <v>1930</v>
      </c>
      <c r="F1641" s="1" t="str">
        <f>IF(ISTEXT(D1641),RIGHT(D1641,5),TEXT(D1641,"mm/dd"))</f>
        <v>08/05</v>
      </c>
      <c r="G1641" s="1">
        <f>SUM(MID(E1641,1,1),MID(E1641,2,1),MID(E1641,3,1),MID(E1641,4,1),MID(F1641,1,1),MID(F1641,2,1),MID(F1641,4,1),MID(F1641,5,1))</f>
        <v>26</v>
      </c>
      <c r="H1641" s="45">
        <f>IF(MOD(G1641,9)=0,9,MOD(G1641,9))</f>
        <v>8</v>
      </c>
      <c r="I1641" s="45" t="str">
        <f>IFERROR(MID("日月火水木金土",WEEKDAY(D1641),1),"")</f>
        <v>火</v>
      </c>
      <c r="J1641" s="304" t="s">
        <v>4604</v>
      </c>
      <c r="K1641" s="202" t="str">
        <f>VLOOKUP(F1641,石と花メイン,3,FALSE)</f>
        <v>◆黄玉</v>
      </c>
      <c r="L1641" s="297" t="str">
        <f>VLOOKUP(F1641,石と花メイン,4,FALSE)</f>
        <v>百日紅/猿滑</v>
      </c>
      <c r="M1641" s="393">
        <f>IF(OR(MONTH(F1641)&lt;7,AND(MONTH(F1641)=7,DAY(F1641)&lt;=25)),
MOD(SUM((E1641-1901)*365,259),260),
MOD(SUM((E1641-1900)*365,259),260))</f>
        <v>29</v>
      </c>
      <c r="N1641" s="390">
        <f>IF(AND(MONTH(F1641)=7,DAY(F1641)&gt;25),1,
ROUNDDOWN((SUM(VLOOKUP(MONTH(F1641),D暦変換用数値,2,FALSE),DAY(F1641))/28)+1,0))</f>
        <v>1</v>
      </c>
      <c r="O1641" s="205">
        <f>IF(AND(MONTH(F1641)=7,DAY(F1641)&gt;25),DAY(F1641)-25,
MOD((SUM(VLOOKUP(MONTH(F1641),D暦変換用数値,2,FALSE),DAY(F1641))),28)+1)</f>
        <v>11</v>
      </c>
      <c r="P1641" s="406">
        <f>IF(OR(MONTH(F1641)&lt;7,AND(MONTH(F1641)=7,DAY(F1641)&lt;=25)),
MOD(SUM((E1641-1901)*365,(N1641-1)*28,O1641,258),260),
MOD(SUM((E1641-1900)*365,(N1641-1)*28,O1641,258),260))</f>
        <v>39</v>
      </c>
      <c r="Q1641" s="374" t="str">
        <f>VLOOKUP(MOD(P1641,4),色,2,FALSE)</f>
        <v>青い</v>
      </c>
      <c r="R1641" s="292" t="str">
        <f>VLOOKUP(MOD(P1641,13),銀河の音,2,FALSE)</f>
        <v>宇宙の</v>
      </c>
      <c r="S1641" s="385" t="str">
        <f>VLOOKUP(MOD(P1641,20),太陽の紋章,2,FALSE)</f>
        <v>嵐</v>
      </c>
      <c r="T1641" s="97" t="s">
        <v>5966</v>
      </c>
    </row>
    <row r="1642" spans="1:20" ht="13.5" customHeight="1">
      <c r="A1642" s="50" t="str">
        <f>VLOOKUP(MOD(E1642,10),十干,2,FALSE)</f>
        <v>庚</v>
      </c>
      <c r="B1642" s="199" t="str">
        <f>VLOOKUP(MOD(E1642,12),十二支,3,FALSE)</f>
        <v xml:space="preserve">05 土 </v>
      </c>
      <c r="C1642" s="201" t="str">
        <f>VLOOKUP(F1642,星座,3,TRUE)</f>
        <v xml:space="preserve">06 聖 </v>
      </c>
      <c r="D1642" s="531">
        <v>11186</v>
      </c>
      <c r="E1642" s="1">
        <f>IFERROR(YEAR(D1642),LEFT(D1642,4))</f>
        <v>1930</v>
      </c>
      <c r="F1642" s="1" t="str">
        <f>IF(ISTEXT(D1642),RIGHT(D1642,5),TEXT(D1642,"mm/dd"))</f>
        <v>08/16</v>
      </c>
      <c r="G1642" s="1">
        <f>SUM(MID(E1642,1,1),MID(E1642,2,1),MID(E1642,3,1),MID(E1642,4,1),MID(F1642,1,1),MID(F1642,2,1),MID(F1642,4,1),MID(F1642,5,1))</f>
        <v>28</v>
      </c>
      <c r="H1642" s="45">
        <f>IF(MOD(G1642,9)=0,9,MOD(G1642,9))</f>
        <v>1</v>
      </c>
      <c r="I1642" s="45" t="str">
        <f>IFERROR(MID("日月火水木金土",WEEKDAY(D1642),1),"")</f>
        <v>土</v>
      </c>
      <c r="J1642" s="304" t="s">
        <v>4605</v>
      </c>
      <c r="K1642" s="202" t="str">
        <f>VLOOKUP(F1642,石と花メイン,3,FALSE)</f>
        <v>◆黄玉</v>
      </c>
      <c r="L1642" s="297" t="str">
        <f>VLOOKUP(F1642,石と花メイン,4,FALSE)</f>
        <v>ブーゲンビリア【筏蔓】</v>
      </c>
      <c r="M1642" s="393">
        <f>IF(OR(MONTH(F1642)&lt;7,AND(MONTH(F1642)=7,DAY(F1642)&lt;=25)),
MOD(SUM((E1642-1901)*365,259),260),
MOD(SUM((E1642-1900)*365,259),260))</f>
        <v>29</v>
      </c>
      <c r="N1642" s="390">
        <f>IF(AND(MONTH(F1642)=7,DAY(F1642)&gt;25),1,
ROUNDDOWN((SUM(VLOOKUP(MONTH(F1642),D暦変換用数値,2,FALSE),DAY(F1642))/28)+1,0))</f>
        <v>1</v>
      </c>
      <c r="O1642" s="205">
        <f>IF(AND(MONTH(F1642)=7,DAY(F1642)&gt;25),DAY(F1642)-25,
MOD((SUM(VLOOKUP(MONTH(F1642),D暦変換用数値,2,FALSE),DAY(F1642))),28)+1)</f>
        <v>22</v>
      </c>
      <c r="P1642" s="406">
        <f>IF(OR(MONTH(F1642)&lt;7,AND(MONTH(F1642)=7,DAY(F1642)&lt;=25)),
MOD(SUM((E1642-1901)*365,(N1642-1)*28,O1642,258),260),
MOD(SUM((E1642-1900)*365,(N1642-1)*28,O1642,258),260))</f>
        <v>50</v>
      </c>
      <c r="Q1642" s="375" t="str">
        <f>VLOOKUP(MOD(P1642,4),色,2,FALSE)</f>
        <v>白い</v>
      </c>
      <c r="R1642" s="293" t="str">
        <f>VLOOKUP(MOD(P1642,13),銀河の音,2,FALSE)</f>
        <v>スペクトルの</v>
      </c>
      <c r="S1642" s="386" t="str">
        <f>VLOOKUP(MOD(P1642,20),太陽の紋章,2,FALSE)</f>
        <v>犬</v>
      </c>
      <c r="T1642" s="97" t="s">
        <v>5967</v>
      </c>
    </row>
    <row r="1643" spans="1:20" ht="13.5" customHeight="1">
      <c r="A1643" s="50" t="str">
        <f>VLOOKUP(MOD(E1643,10),十干,2,FALSE)</f>
        <v>壬</v>
      </c>
      <c r="B1643" s="199" t="str">
        <f>VLOOKUP(MOD(E1643,12),十二支,3,FALSE)</f>
        <v xml:space="preserve">05 土 </v>
      </c>
      <c r="C1643" s="201" t="str">
        <f>VLOOKUP(F1643,星座,3,TRUE)</f>
        <v xml:space="preserve">06 聖 </v>
      </c>
      <c r="D1643" s="531">
        <v>15545</v>
      </c>
      <c r="E1643" s="1">
        <f>IFERROR(YEAR(D1643),LEFT(D1643,4))</f>
        <v>1942</v>
      </c>
      <c r="F1643" s="1" t="str">
        <f>IF(ISTEXT(D1643),RIGHT(D1643,5),TEXT(D1643,"mm/dd"))</f>
        <v>07/23</v>
      </c>
      <c r="G1643" s="1">
        <f>SUM(MID(E1643,1,1),MID(E1643,2,1),MID(E1643,3,1),MID(E1643,4,1),MID(F1643,1,1),MID(F1643,2,1),MID(F1643,4,1),MID(F1643,5,1))</f>
        <v>28</v>
      </c>
      <c r="H1643" s="45">
        <f>IF(MOD(G1643,9)=0,9,MOD(G1643,9))</f>
        <v>1</v>
      </c>
      <c r="I1643" s="45" t="str">
        <f>IFERROR(MID("日月火水木金土",WEEKDAY(D1643),1),"")</f>
        <v>木</v>
      </c>
      <c r="J1643" s="304" t="s">
        <v>4606</v>
      </c>
      <c r="K1643" s="202" t="str">
        <f>VLOOKUP(F1643,石と花メイン,3,FALSE)</f>
        <v>◆青玉</v>
      </c>
      <c r="L1643" s="297" t="str">
        <f>VLOOKUP(F1643,石と花メイン,4,FALSE)</f>
        <v>ジンジャー【花縮砂】</v>
      </c>
      <c r="M1643" s="393">
        <f>IF(OR(MONTH(F1643)&lt;7,AND(MONTH(F1643)=7,DAY(F1643)&lt;=25)),
MOD(SUM((E1643-1901)*365,259),260),
MOD(SUM((E1643-1900)*365,259),260))</f>
        <v>144</v>
      </c>
      <c r="N1643" s="390">
        <f>IF(AND(MONTH(F1643)=7,DAY(F1643)&gt;25),1,
ROUNDDOWN((SUM(VLOOKUP(MONTH(F1643),D暦変換用数値,2,FALSE),DAY(F1643))/28)+1,0))</f>
        <v>13</v>
      </c>
      <c r="O1643" s="205">
        <f>IF(AND(MONTH(F1643)=7,DAY(F1643)&gt;25),DAY(F1643)-25,
MOD((SUM(VLOOKUP(MONTH(F1643),D暦変換用数値,2,FALSE),DAY(F1643))),28)+1)</f>
        <v>27</v>
      </c>
      <c r="P1643" s="406">
        <f>IF(OR(MONTH(F1643)&lt;7,AND(MONTH(F1643)=7,DAY(F1643)&lt;=25)),
MOD(SUM((E1643-1901)*365,(N1643-1)*28,O1643,258),260),
MOD(SUM((E1643-1900)*365,(N1643-1)*28,O1643,258),260))</f>
        <v>246</v>
      </c>
      <c r="Q1643" s="375" t="str">
        <f>VLOOKUP(MOD(P1643,4),色,2,FALSE)</f>
        <v>白い</v>
      </c>
      <c r="R1643" s="293" t="str">
        <f>VLOOKUP(MOD(P1643,13),銀河の音,2,FALSE)</f>
        <v>水晶の</v>
      </c>
      <c r="S1643" s="386" t="str">
        <f>VLOOKUP(MOD(P1643,20),太陽の紋章,2,FALSE)</f>
        <v>世界の橋渡し</v>
      </c>
      <c r="T1643" s="98" t="s">
        <v>3736</v>
      </c>
    </row>
    <row r="1644" spans="1:20" ht="13.5" customHeight="1">
      <c r="A1644" s="50" t="str">
        <f>VLOOKUP(MOD(E1644,10),十干,2,FALSE)</f>
        <v>壬</v>
      </c>
      <c r="B1644" s="199" t="str">
        <f>VLOOKUP(MOD(E1644,12),十二支,3,FALSE)</f>
        <v xml:space="preserve">05 土 </v>
      </c>
      <c r="C1644" s="201" t="str">
        <f>VLOOKUP(F1644,星座,3,TRUE)</f>
        <v xml:space="preserve">06 聖 </v>
      </c>
      <c r="D1644" s="531">
        <v>15553</v>
      </c>
      <c r="E1644" s="1">
        <f>IFERROR(YEAR(D1644),LEFT(D1644,4))</f>
        <v>1942</v>
      </c>
      <c r="F1644" s="1" t="str">
        <f>IF(ISTEXT(D1644),RIGHT(D1644,5),TEXT(D1644,"mm/dd"))</f>
        <v>07/31</v>
      </c>
      <c r="G1644" s="1">
        <f>SUM(MID(E1644,1,1),MID(E1644,2,1),MID(E1644,3,1),MID(E1644,4,1),MID(F1644,1,1),MID(F1644,2,1),MID(F1644,4,1),MID(F1644,5,1))</f>
        <v>27</v>
      </c>
      <c r="H1644" s="45">
        <f>IF(MOD(G1644,9)=0,9,MOD(G1644,9))</f>
        <v>9</v>
      </c>
      <c r="I1644" s="45" t="str">
        <f>IFERROR(MID("日月火水木金土",WEEKDAY(D1644),1),"")</f>
        <v>金</v>
      </c>
      <c r="J1644" s="304" t="s">
        <v>4291</v>
      </c>
      <c r="K1644" s="202" t="str">
        <f>VLOOKUP(F1644,石と花メイン,3,FALSE)</f>
        <v>◆翠玉</v>
      </c>
      <c r="L1644" s="297" t="str">
        <f>VLOOKUP(F1644,石と花メイン,4,FALSE)</f>
        <v>南瓜【唐茄子】</v>
      </c>
      <c r="M1644" s="393">
        <f>IF(OR(MONTH(F1644)&lt;7,AND(MONTH(F1644)=7,DAY(F1644)&lt;=25)),
MOD(SUM((E1644-1901)*365,259),260),
MOD(SUM((E1644-1900)*365,259),260))</f>
        <v>249</v>
      </c>
      <c r="N1644" s="390">
        <f>IF(AND(MONTH(F1644)=7,DAY(F1644)&gt;25),1,
ROUNDDOWN((SUM(VLOOKUP(MONTH(F1644),D暦変換用数値,2,FALSE),DAY(F1644))/28)+1,0))</f>
        <v>1</v>
      </c>
      <c r="O1644" s="205">
        <f>IF(AND(MONTH(F1644)=7,DAY(F1644)&gt;25),DAY(F1644)-25,
MOD((SUM(VLOOKUP(MONTH(F1644),D暦変換用数値,2,FALSE),DAY(F1644))),28)+1)</f>
        <v>6</v>
      </c>
      <c r="P1644" s="406">
        <f>IF(OR(MONTH(F1644)&lt;7,AND(MONTH(F1644)=7,DAY(F1644)&lt;=25)),
MOD(SUM((E1644-1901)*365,(N1644-1)*28,O1644,258),260),
MOD(SUM((E1644-1900)*365,(N1644-1)*28,O1644,258),260))</f>
        <v>254</v>
      </c>
      <c r="Q1644" s="375" t="str">
        <f>VLOOKUP(MOD(P1644,4),色,2,FALSE)</f>
        <v>白い</v>
      </c>
      <c r="R1644" s="293" t="str">
        <f>VLOOKUP(MOD(P1644,13),銀河の音,2,FALSE)</f>
        <v>共振の</v>
      </c>
      <c r="S1644" s="386" t="str">
        <f>VLOOKUP(MOD(P1644,20),太陽の紋章,2,FALSE)</f>
        <v>魔法使い</v>
      </c>
      <c r="T1644" s="98" t="s">
        <v>3736</v>
      </c>
    </row>
    <row r="1645" spans="1:20" ht="13.5" customHeight="1">
      <c r="A1645" s="50" t="str">
        <f>VLOOKUP(MOD(E1645,10),十干,2,FALSE)</f>
        <v>壬</v>
      </c>
      <c r="B1645" s="199" t="str">
        <f>VLOOKUP(MOD(E1645,12),十二支,3,FALSE)</f>
        <v xml:space="preserve">05 土 </v>
      </c>
      <c r="C1645" s="201" t="str">
        <f>VLOOKUP(F1645,星座,3,TRUE)</f>
        <v xml:space="preserve">06 聖 </v>
      </c>
      <c r="D1645" s="535">
        <v>15560</v>
      </c>
      <c r="E1645" s="45">
        <f>IFERROR(YEAR(D1645),LEFT(D1645,4))</f>
        <v>1942</v>
      </c>
      <c r="F1645" s="45" t="str">
        <f>IF(ISTEXT(D1645),RIGHT(D1645,5),TEXT(D1645,"mm/dd"))</f>
        <v>08/07</v>
      </c>
      <c r="G1645" s="45">
        <f>SUM(MID(E1645,1,1),MID(E1645,2,1),MID(E1645,3,1),MID(E1645,4,1),MID(F1645,1,1),MID(F1645,2,1),MID(F1645,4,1),MID(F1645,5,1))</f>
        <v>31</v>
      </c>
      <c r="H1645" s="45">
        <f>IF(MOD(G1645,9)=0,9,MOD(G1645,9))</f>
        <v>4</v>
      </c>
      <c r="I1645" s="45" t="str">
        <f>IFERROR(MID("日月火水木金土",WEEKDAY(D1645),1),"")</f>
        <v>金</v>
      </c>
      <c r="J1645" s="305" t="s">
        <v>4135</v>
      </c>
      <c r="K1645" s="203" t="str">
        <f>VLOOKUP(F1645,石と花メイン,3,FALSE)</f>
        <v>◆翠玉</v>
      </c>
      <c r="L1645" s="298" t="str">
        <f>VLOOKUP(F1645,石と花メイン,4,FALSE)</f>
        <v>石榴</v>
      </c>
      <c r="M1645" s="394">
        <f>IF(OR(MONTH(F1645)&lt;7,AND(MONTH(F1645)=7,DAY(F1645)&lt;=25)),
MOD(SUM((E1645-1901)*365,259),260),
MOD(SUM((E1645-1900)*365,259),260))</f>
        <v>249</v>
      </c>
      <c r="N1645" s="391">
        <f>IF(AND(MONTH(F1645)=7,DAY(F1645)&gt;25),1,
ROUNDDOWN((SUM(VLOOKUP(MONTH(F1645),D暦変換用数値,2,FALSE),DAY(F1645))/28)+1,0))</f>
        <v>1</v>
      </c>
      <c r="O1645" s="46">
        <f>IF(AND(MONTH(F1645)=7,DAY(F1645)&gt;25),DAY(F1645)-25,
MOD((SUM(VLOOKUP(MONTH(F1645),D暦変換用数値,2,FALSE),DAY(F1645))),28)+1)</f>
        <v>13</v>
      </c>
      <c r="P1645" s="407">
        <f>IF(OR(MONTH(F1645)&lt;7,AND(MONTH(F1645)=7,DAY(F1645)&lt;=25)),
MOD(SUM((E1645-1901)*365,(N1645-1)*28,O1645,258),260),
MOD(SUM((E1645-1900)*365,(N1645-1)*28,O1645,258),260))</f>
        <v>1</v>
      </c>
      <c r="Q1645" s="372" t="str">
        <f>VLOOKUP(MOD(P1645,4),色,2,FALSE)</f>
        <v>赤い</v>
      </c>
      <c r="R1645" s="290" t="str">
        <f>VLOOKUP(MOD(P1645,13),銀河の音,2,FALSE)</f>
        <v>磁気の</v>
      </c>
      <c r="S1645" s="383" t="str">
        <f>VLOOKUP(MOD(P1645,20),太陽の紋章,2,FALSE)</f>
        <v>竜</v>
      </c>
      <c r="T1645" s="104" t="s">
        <v>6739</v>
      </c>
    </row>
    <row r="1646" spans="1:20" ht="13.5" customHeight="1">
      <c r="A1646" s="50" t="str">
        <f>VLOOKUP(MOD(E1646,10),十干,2,FALSE)</f>
        <v>壬</v>
      </c>
      <c r="B1646" s="199" t="str">
        <f>VLOOKUP(MOD(E1646,12),十二支,3,FALSE)</f>
        <v xml:space="preserve">05 土 </v>
      </c>
      <c r="C1646" s="201" t="str">
        <f>VLOOKUP(F1646,星座,3,TRUE)</f>
        <v xml:space="preserve">06 聖 </v>
      </c>
      <c r="D1646" s="531">
        <v>15564</v>
      </c>
      <c r="E1646" s="1">
        <f>IFERROR(YEAR(D1646),LEFT(D1646,4))</f>
        <v>1942</v>
      </c>
      <c r="F1646" s="1" t="str">
        <f>IF(ISTEXT(D1646),RIGHT(D1646,5),TEXT(D1646,"mm/dd"))</f>
        <v>08/11</v>
      </c>
      <c r="G1646" s="1">
        <f>SUM(MID(E1646,1,1),MID(E1646,2,1),MID(E1646,3,1),MID(E1646,4,1),MID(F1646,1,1),MID(F1646,2,1),MID(F1646,4,1),MID(F1646,5,1))</f>
        <v>26</v>
      </c>
      <c r="H1646" s="45">
        <f>IF(MOD(G1646,9)=0,9,MOD(G1646,9))</f>
        <v>8</v>
      </c>
      <c r="I1646" s="45" t="str">
        <f>IFERROR(MID("日月火水木金土",WEEKDAY(D1646),1),"")</f>
        <v>火</v>
      </c>
      <c r="J1646" s="304" t="s">
        <v>4292</v>
      </c>
      <c r="K1646" s="202" t="str">
        <f>VLOOKUP(F1646,石と花メイン,3,FALSE)</f>
        <v>●珊瑚</v>
      </c>
      <c r="L1646" s="297" t="str">
        <f>VLOOKUP(F1646,石と花メイン,4,FALSE)</f>
        <v>紅花【末摘花】</v>
      </c>
      <c r="M1646" s="393">
        <f>IF(OR(MONTH(F1646)&lt;7,AND(MONTH(F1646)=7,DAY(F1646)&lt;=25)),
MOD(SUM((E1646-1901)*365,259),260),
MOD(SUM((E1646-1900)*365,259),260))</f>
        <v>249</v>
      </c>
      <c r="N1646" s="390">
        <f>IF(AND(MONTH(F1646)=7,DAY(F1646)&gt;25),1,
ROUNDDOWN((SUM(VLOOKUP(MONTH(F1646),D暦変換用数値,2,FALSE),DAY(F1646))/28)+1,0))</f>
        <v>1</v>
      </c>
      <c r="O1646" s="205">
        <f>IF(AND(MONTH(F1646)=7,DAY(F1646)&gt;25),DAY(F1646)-25,
MOD((SUM(VLOOKUP(MONTH(F1646),D暦変換用数値,2,FALSE),DAY(F1646))),28)+1)</f>
        <v>17</v>
      </c>
      <c r="P1646" s="406">
        <f>IF(OR(MONTH(F1646)&lt;7,AND(MONTH(F1646)=7,DAY(F1646)&lt;=25)),
MOD(SUM((E1646-1901)*365,(N1646-1)*28,O1646,258),260),
MOD(SUM((E1646-1900)*365,(N1646-1)*28,O1646,258),260))</f>
        <v>5</v>
      </c>
      <c r="Q1646" s="372" t="str">
        <f>VLOOKUP(MOD(P1646,4),色,2,FALSE)</f>
        <v>赤い</v>
      </c>
      <c r="R1646" s="290" t="str">
        <f>VLOOKUP(MOD(P1646,13),銀河の音,2,FALSE)</f>
        <v>倍音の</v>
      </c>
      <c r="S1646" s="383" t="str">
        <f>VLOOKUP(MOD(P1646,20),太陽の紋章,2,FALSE)</f>
        <v>蛇</v>
      </c>
      <c r="T1646" s="98" t="s">
        <v>3736</v>
      </c>
    </row>
    <row r="1647" spans="1:20" ht="13.5" customHeight="1">
      <c r="A1647" s="50" t="str">
        <f>VLOOKUP(MOD(E1647,10),十干,2,FALSE)</f>
        <v>壬</v>
      </c>
      <c r="B1647" s="199" t="str">
        <f>VLOOKUP(MOD(E1647,12),十二支,3,FALSE)</f>
        <v xml:space="preserve">05 土 </v>
      </c>
      <c r="C1647" s="201" t="str">
        <f>VLOOKUP(F1647,星座,3,TRUE)</f>
        <v xml:space="preserve">06 聖 </v>
      </c>
      <c r="D1647" s="531">
        <v>15572</v>
      </c>
      <c r="E1647" s="1">
        <f>IFERROR(YEAR(D1647),LEFT(D1647,4))</f>
        <v>1942</v>
      </c>
      <c r="F1647" s="1" t="str">
        <f>IF(ISTEXT(D1647),RIGHT(D1647,5),TEXT(D1647,"mm/dd"))</f>
        <v>08/19</v>
      </c>
      <c r="G1647" s="1">
        <f>SUM(MID(E1647,1,1),MID(E1647,2,1),MID(E1647,3,1),MID(E1647,4,1),MID(F1647,1,1),MID(F1647,2,1),MID(F1647,4,1),MID(F1647,5,1))</f>
        <v>34</v>
      </c>
      <c r="H1647" s="45">
        <f>IF(MOD(G1647,9)=0,9,MOD(G1647,9))</f>
        <v>7</v>
      </c>
      <c r="I1647" s="45" t="str">
        <f>IFERROR(MID("日月火水木金土",WEEKDAY(D1647),1),"")</f>
        <v>水</v>
      </c>
      <c r="J1647" s="304" t="s">
        <v>4293</v>
      </c>
      <c r="K1647" s="202" t="str">
        <f>VLOOKUP(F1647,石と花メイン,3,FALSE)</f>
        <v>◆翠玉</v>
      </c>
      <c r="L1647" s="297" t="str">
        <f>VLOOKUP(F1647,石と花メイン,4,FALSE)</f>
        <v>凌霄花</v>
      </c>
      <c r="M1647" s="393">
        <f>IF(OR(MONTH(F1647)&lt;7,AND(MONTH(F1647)=7,DAY(F1647)&lt;=25)),
MOD(SUM((E1647-1901)*365,259),260),
MOD(SUM((E1647-1900)*365,259),260))</f>
        <v>249</v>
      </c>
      <c r="N1647" s="390">
        <f>IF(AND(MONTH(F1647)=7,DAY(F1647)&gt;25),1,
ROUNDDOWN((SUM(VLOOKUP(MONTH(F1647),D暦変換用数値,2,FALSE),DAY(F1647))/28)+1,0))</f>
        <v>1</v>
      </c>
      <c r="O1647" s="205">
        <f>IF(AND(MONTH(F1647)=7,DAY(F1647)&gt;25),DAY(F1647)-25,
MOD((SUM(VLOOKUP(MONTH(F1647),D暦変換用数値,2,FALSE),DAY(F1647))),28)+1)</f>
        <v>25</v>
      </c>
      <c r="P1647" s="406">
        <f>IF(OR(MONTH(F1647)&lt;7,AND(MONTH(F1647)=7,DAY(F1647)&lt;=25)),
MOD(SUM((E1647-1901)*365,(N1647-1)*28,O1647,258),260),
MOD(SUM((E1647-1900)*365,(N1647-1)*28,O1647,258),260))</f>
        <v>13</v>
      </c>
      <c r="Q1647" s="372" t="str">
        <f>VLOOKUP(MOD(P1647,4),色,2,FALSE)</f>
        <v>赤い</v>
      </c>
      <c r="R1647" s="290" t="str">
        <f>VLOOKUP(MOD(P1647,13),銀河の音,2,FALSE)</f>
        <v>宇宙の</v>
      </c>
      <c r="S1647" s="383" t="str">
        <f>VLOOKUP(MOD(P1647,20),太陽の紋章,2,FALSE)</f>
        <v>空歩く者</v>
      </c>
      <c r="T1647" s="98" t="s">
        <v>3736</v>
      </c>
    </row>
    <row r="1648" spans="1:20" ht="13.5" customHeight="1">
      <c r="A1648" s="50" t="str">
        <f>VLOOKUP(MOD(E1648,10),十干,2,FALSE)</f>
        <v>甲</v>
      </c>
      <c r="B1648" s="199" t="str">
        <f>VLOOKUP(MOD(E1648,12),十二支,3,FALSE)</f>
        <v xml:space="preserve">05 土 </v>
      </c>
      <c r="C1648" s="201" t="str">
        <f>VLOOKUP(F1648,星座,3,TRUE)</f>
        <v xml:space="preserve">06 聖 </v>
      </c>
      <c r="D1648" s="531">
        <v>19934</v>
      </c>
      <c r="E1648" s="1">
        <f>IFERROR(YEAR(D1648),LEFT(D1648,4))</f>
        <v>1954</v>
      </c>
      <c r="F1648" s="1" t="str">
        <f>IF(ISTEXT(D1648),RIGHT(D1648,5),TEXT(D1648,"mm/dd"))</f>
        <v>07/29</v>
      </c>
      <c r="G1648" s="1">
        <f>SUM(MID(E1648,1,1),MID(E1648,2,1),MID(E1648,3,1),MID(E1648,4,1),MID(F1648,1,1),MID(F1648,2,1),MID(F1648,4,1),MID(F1648,5,1))</f>
        <v>37</v>
      </c>
      <c r="H1648" s="45">
        <f>IF(MOD(G1648,9)=0,9,MOD(G1648,9))</f>
        <v>1</v>
      </c>
      <c r="I1648" s="45" t="str">
        <f>IFERROR(MID("日月火水木金土",WEEKDAY(D1648),1),"")</f>
        <v>木</v>
      </c>
      <c r="J1648" s="304" t="s">
        <v>4294</v>
      </c>
      <c r="K1648" s="202" t="str">
        <f>VLOOKUP(F1648,石と花メイン,3,FALSE)</f>
        <v>◆柘榴石</v>
      </c>
      <c r="L1648" s="297" t="str">
        <f>VLOOKUP(F1648,石と花メイン,4,FALSE)</f>
        <v>アンスリウム【大紅団扇】</v>
      </c>
      <c r="M1648" s="393">
        <f>IF(OR(MONTH(F1648)&lt;7,AND(MONTH(F1648)=7,DAY(F1648)&lt;=25)),
MOD(SUM((E1648-1901)*365,259),260),
MOD(SUM((E1648-1900)*365,259),260))</f>
        <v>209</v>
      </c>
      <c r="N1648" s="390">
        <f>IF(AND(MONTH(F1648)=7,DAY(F1648)&gt;25),1,
ROUNDDOWN((SUM(VLOOKUP(MONTH(F1648),D暦変換用数値,2,FALSE),DAY(F1648))/28)+1,0))</f>
        <v>1</v>
      </c>
      <c r="O1648" s="205">
        <f>IF(AND(MONTH(F1648)=7,DAY(F1648)&gt;25),DAY(F1648)-25,
MOD((SUM(VLOOKUP(MONTH(F1648),D暦変換用数値,2,FALSE),DAY(F1648))),28)+1)</f>
        <v>4</v>
      </c>
      <c r="P1648" s="406">
        <f>IF(OR(MONTH(F1648)&lt;7,AND(MONTH(F1648)=7,DAY(F1648)&lt;=25)),
MOD(SUM((E1648-1901)*365,(N1648-1)*28,O1648,258),260),
MOD(SUM((E1648-1900)*365,(N1648-1)*28,O1648,258),260))</f>
        <v>212</v>
      </c>
      <c r="Q1648" s="373" t="str">
        <f>VLOOKUP(MOD(P1648,4),色,2,FALSE)</f>
        <v>黄色い</v>
      </c>
      <c r="R1648" s="291" t="str">
        <f>VLOOKUP(MOD(P1648,13),銀河の音,2,FALSE)</f>
        <v>自己存在の</v>
      </c>
      <c r="S1648" s="384" t="str">
        <f>VLOOKUP(MOD(P1648,20),太陽の紋章,2,FALSE)</f>
        <v>人</v>
      </c>
      <c r="T1648" s="98" t="s">
        <v>3736</v>
      </c>
    </row>
    <row r="1649" spans="1:20" ht="13.5" customHeight="1">
      <c r="A1649" s="50" t="str">
        <f>VLOOKUP(MOD(E1649,10),十干,2,FALSE)</f>
        <v>甲</v>
      </c>
      <c r="B1649" s="199" t="str">
        <f>VLOOKUP(MOD(E1649,12),十二支,3,FALSE)</f>
        <v xml:space="preserve">05 土 </v>
      </c>
      <c r="C1649" s="201" t="str">
        <f>VLOOKUP(F1649,星座,3,TRUE)</f>
        <v xml:space="preserve">06 聖 </v>
      </c>
      <c r="D1649" s="531">
        <v>19934</v>
      </c>
      <c r="E1649" s="1">
        <f>IFERROR(YEAR(D1649),LEFT(D1649,4))</f>
        <v>1954</v>
      </c>
      <c r="F1649" s="1" t="str">
        <f>IF(ISTEXT(D1649),RIGHT(D1649,5),TEXT(D1649,"mm/dd"))</f>
        <v>07/29</v>
      </c>
      <c r="G1649" s="1">
        <f>SUM(MID(E1649,1,1),MID(E1649,2,1),MID(E1649,3,1),MID(E1649,4,1),MID(F1649,1,1),MID(F1649,2,1),MID(F1649,4,1),MID(F1649,5,1))</f>
        <v>37</v>
      </c>
      <c r="H1649" s="45">
        <f>IF(MOD(G1649,9)=0,9,MOD(G1649,9))</f>
        <v>1</v>
      </c>
      <c r="I1649" s="45" t="str">
        <f>IFERROR(MID("日月火水木金土",WEEKDAY(D1649),1),"")</f>
        <v>木</v>
      </c>
      <c r="J1649" s="304" t="s">
        <v>4282</v>
      </c>
      <c r="K1649" s="202" t="str">
        <f>VLOOKUP(F1649,石と花メイン,3,FALSE)</f>
        <v>◆柘榴石</v>
      </c>
      <c r="L1649" s="297" t="str">
        <f>VLOOKUP(F1649,石と花メイン,4,FALSE)</f>
        <v>アンスリウム【大紅団扇】</v>
      </c>
      <c r="M1649" s="393">
        <f>IF(OR(MONTH(F1649)&lt;7,AND(MONTH(F1649)=7,DAY(F1649)&lt;=25)),
MOD(SUM((E1649-1901)*365,259),260),
MOD(SUM((E1649-1900)*365,259),260))</f>
        <v>209</v>
      </c>
      <c r="N1649" s="390">
        <f>IF(AND(MONTH(F1649)=7,DAY(F1649)&gt;25),1,
ROUNDDOWN((SUM(VLOOKUP(MONTH(F1649),D暦変換用数値,2,FALSE),DAY(F1649))/28)+1,0))</f>
        <v>1</v>
      </c>
      <c r="O1649" s="205">
        <f>IF(AND(MONTH(F1649)=7,DAY(F1649)&gt;25),DAY(F1649)-25,
MOD((SUM(VLOOKUP(MONTH(F1649),D暦変換用数値,2,FALSE),DAY(F1649))),28)+1)</f>
        <v>4</v>
      </c>
      <c r="P1649" s="406">
        <f>IF(OR(MONTH(F1649)&lt;7,AND(MONTH(F1649)=7,DAY(F1649)&lt;=25)),
MOD(SUM((E1649-1901)*365,(N1649-1)*28,O1649,258),260),
MOD(SUM((E1649-1900)*365,(N1649-1)*28,O1649,258),260))</f>
        <v>212</v>
      </c>
      <c r="Q1649" s="373" t="str">
        <f>VLOOKUP(MOD(P1649,4),色,2,FALSE)</f>
        <v>黄色い</v>
      </c>
      <c r="R1649" s="291" t="str">
        <f>VLOOKUP(MOD(P1649,13),銀河の音,2,FALSE)</f>
        <v>自己存在の</v>
      </c>
      <c r="S1649" s="384" t="str">
        <f>VLOOKUP(MOD(P1649,20),太陽の紋章,2,FALSE)</f>
        <v>人</v>
      </c>
      <c r="T1649" s="99" t="s">
        <v>2050</v>
      </c>
    </row>
    <row r="1650" spans="1:20" ht="13.5" customHeight="1">
      <c r="A1650" s="334" t="str">
        <f>VLOOKUP(MOD(E1650,10),十干,2,FALSE)</f>
        <v>甲</v>
      </c>
      <c r="B1650" s="331" t="str">
        <f>VLOOKUP(MOD(E1650,12),十二支,3,FALSE)</f>
        <v xml:space="preserve">05 土 </v>
      </c>
      <c r="C1650" s="336" t="str">
        <f>VLOOKUP(F1650,星座,3,TRUE)</f>
        <v xml:space="preserve">06 聖 </v>
      </c>
      <c r="D1650" s="534">
        <v>19948</v>
      </c>
      <c r="E1650" s="131">
        <f>IFERROR(YEAR(D1650),LEFT(D1650,4))</f>
        <v>1954</v>
      </c>
      <c r="F1650" s="131" t="str">
        <f>IF(ISTEXT(D1650),RIGHT(D1650,5),TEXT(D1650,"mm/dd"))</f>
        <v>08/12</v>
      </c>
      <c r="G1650" s="131">
        <f>SUM(MID(E1650,1,1),MID(E1650,2,1),MID(E1650,3,1),MID(E1650,4,1),MID(F1650,1,1),MID(F1650,2,1),MID(F1650,4,1),MID(F1650,5,1))</f>
        <v>30</v>
      </c>
      <c r="H1650" s="131">
        <f>IF(MOD(G1650,9)=0,9,MOD(G1650,9))</f>
        <v>3</v>
      </c>
      <c r="I1650" s="131" t="str">
        <f>IFERROR(MID("日月火水木金土",WEEKDAY(D1650),1),"")</f>
        <v>木</v>
      </c>
      <c r="J1650" s="306" t="s">
        <v>8469</v>
      </c>
      <c r="K1650" s="335" t="str">
        <f>VLOOKUP(F1650,石と花メイン,3,FALSE)</f>
        <v>■紫水晶</v>
      </c>
      <c r="L1650" s="302" t="str">
        <f>VLOOKUP(F1650,石と花メイン,4,FALSE)</f>
        <v>夾竹桃【半年紅】</v>
      </c>
      <c r="M1650" s="396">
        <f>IF(OR(MONTH(F1650)&lt;7,AND(MONTH(F1650)=7,DAY(F1650)&lt;=25)),
MOD(SUM((E1650-1901)*365,259),260),
MOD(SUM((E1650-1900)*365,259),260))</f>
        <v>209</v>
      </c>
      <c r="N1650" s="335">
        <f>IF(AND(MONTH(F1650)=7,DAY(F1650)&gt;25),1,
ROUNDDOWN((SUM(VLOOKUP(MONTH(F1650),D暦変換用数値,2,FALSE),DAY(F1650))/28)+1,0))</f>
        <v>1</v>
      </c>
      <c r="O1650" s="132">
        <f>IF(AND(MONTH(F1650)=7,DAY(F1650)&gt;25),DAY(F1650)-25,
MOD((SUM(VLOOKUP(MONTH(F1650),D暦変換用数値,2,FALSE),DAY(F1650))),28)+1)</f>
        <v>18</v>
      </c>
      <c r="P1650" s="404">
        <f>IF(OR(MONTH(F1650)&lt;7,AND(MONTH(F1650)=7,DAY(F1650)&lt;=25)),
MOD(SUM((E1650-1901)*365,(N1650-1)*28,O1650,258),260),
MOD(SUM((E1650-1900)*365,(N1650-1)*28,O1650,258),260))</f>
        <v>226</v>
      </c>
      <c r="Q1650" s="376" t="str">
        <f>VLOOKUP(MOD(P1650,4),色,2,FALSE)</f>
        <v>白い</v>
      </c>
      <c r="R1650" s="333" t="str">
        <f>VLOOKUP(MOD(P1650,13),銀河の音,2,FALSE)</f>
        <v>倍音の</v>
      </c>
      <c r="S1650" s="387" t="str">
        <f>VLOOKUP(MOD(P1650,20),太陽の紋章,2,FALSE)</f>
        <v>世界の橋渡し</v>
      </c>
      <c r="T1650" s="129" t="s">
        <v>8470</v>
      </c>
    </row>
    <row r="1651" spans="1:20" ht="13.5" customHeight="1">
      <c r="A1651" s="50" t="str">
        <f>VLOOKUP(MOD(E1651,10),十干,2,FALSE)</f>
        <v>甲</v>
      </c>
      <c r="B1651" s="199" t="str">
        <f>VLOOKUP(MOD(E1651,12),十二支,3,FALSE)</f>
        <v xml:space="preserve">05 土 </v>
      </c>
      <c r="C1651" s="201" t="str">
        <f>VLOOKUP(F1651,星座,3,TRUE)</f>
        <v xml:space="preserve">06 聖 </v>
      </c>
      <c r="D1651" s="531">
        <v>19948</v>
      </c>
      <c r="E1651" s="1">
        <f>IFERROR(YEAR(D1651),LEFT(D1651,4))</f>
        <v>1954</v>
      </c>
      <c r="F1651" s="1" t="str">
        <f>IF(ISTEXT(D1651),RIGHT(D1651,5),TEXT(D1651,"mm/dd"))</f>
        <v>08/12</v>
      </c>
      <c r="G1651" s="1">
        <f>SUM(MID(E1651,1,1),MID(E1651,2,1),MID(E1651,3,1),MID(E1651,4,1),MID(F1651,1,1),MID(F1651,2,1),MID(F1651,4,1),MID(F1651,5,1))</f>
        <v>30</v>
      </c>
      <c r="H1651" s="45">
        <f>IF(MOD(G1651,9)=0,9,MOD(G1651,9))</f>
        <v>3</v>
      </c>
      <c r="I1651" s="45" t="str">
        <f>IFERROR(MID("日月火水木金土",WEEKDAY(D1651),1),"")</f>
        <v>木</v>
      </c>
      <c r="J1651" s="304" t="s">
        <v>77</v>
      </c>
      <c r="K1651" s="202" t="str">
        <f>VLOOKUP(F1651,石と花メイン,3,FALSE)</f>
        <v>■紫水晶</v>
      </c>
      <c r="L1651" s="297" t="str">
        <f>VLOOKUP(F1651,石と花メイン,4,FALSE)</f>
        <v>夾竹桃【半年紅】</v>
      </c>
      <c r="M1651" s="393">
        <f>IF(OR(MONTH(F1651)&lt;7,AND(MONTH(F1651)=7,DAY(F1651)&lt;=25)),
MOD(SUM((E1651-1901)*365,259),260),
MOD(SUM((E1651-1900)*365,259),260))</f>
        <v>209</v>
      </c>
      <c r="N1651" s="390">
        <f>IF(AND(MONTH(F1651)=7,DAY(F1651)&gt;25),1,
ROUNDDOWN((SUM(VLOOKUP(MONTH(F1651),D暦変換用数値,2,FALSE),DAY(F1651))/28)+1,0))</f>
        <v>1</v>
      </c>
      <c r="O1651" s="205">
        <f>IF(AND(MONTH(F1651)=7,DAY(F1651)&gt;25),DAY(F1651)-25,
MOD((SUM(VLOOKUP(MONTH(F1651),D暦変換用数値,2,FALSE),DAY(F1651))),28)+1)</f>
        <v>18</v>
      </c>
      <c r="P1651" s="406">
        <f>IF(OR(MONTH(F1651)&lt;7,AND(MONTH(F1651)=7,DAY(F1651)&lt;=25)),
MOD(SUM((E1651-1901)*365,(N1651-1)*28,O1651,258),260),
MOD(SUM((E1651-1900)*365,(N1651-1)*28,O1651,258),260))</f>
        <v>226</v>
      </c>
      <c r="Q1651" s="375" t="str">
        <f>VLOOKUP(MOD(P1651,4),色,2,FALSE)</f>
        <v>白い</v>
      </c>
      <c r="R1651" s="293" t="str">
        <f>VLOOKUP(MOD(P1651,13),銀河の音,2,FALSE)</f>
        <v>倍音の</v>
      </c>
      <c r="S1651" s="386" t="str">
        <f>VLOOKUP(MOD(P1651,20),太陽の紋章,2,FALSE)</f>
        <v>世界の橋渡し</v>
      </c>
      <c r="T1651" s="99" t="s">
        <v>2051</v>
      </c>
    </row>
    <row r="1652" spans="1:20" ht="13.5" customHeight="1">
      <c r="A1652" s="50" t="str">
        <f>VLOOKUP(MOD(E1652,10),十干,2,FALSE)</f>
        <v>甲</v>
      </c>
      <c r="B1652" s="199" t="str">
        <f>VLOOKUP(MOD(E1652,12),十二支,3,FALSE)</f>
        <v xml:space="preserve">05 土 </v>
      </c>
      <c r="C1652" s="201" t="str">
        <f>VLOOKUP(F1652,星座,3,TRUE)</f>
        <v xml:space="preserve">06 聖 </v>
      </c>
      <c r="D1652" s="531">
        <v>19952</v>
      </c>
      <c r="E1652" s="1">
        <f>IFERROR(YEAR(D1652),LEFT(D1652,4))</f>
        <v>1954</v>
      </c>
      <c r="F1652" s="1" t="str">
        <f>IF(ISTEXT(D1652),RIGHT(D1652,5),TEXT(D1652,"mm/dd"))</f>
        <v>08/16</v>
      </c>
      <c r="G1652" s="1">
        <f>SUM(MID(E1652,1,1),MID(E1652,2,1),MID(E1652,3,1),MID(E1652,4,1),MID(F1652,1,1),MID(F1652,2,1),MID(F1652,4,1),MID(F1652,5,1))</f>
        <v>34</v>
      </c>
      <c r="H1652" s="45">
        <f>IF(MOD(G1652,9)=0,9,MOD(G1652,9))</f>
        <v>7</v>
      </c>
      <c r="I1652" s="45" t="str">
        <f>IFERROR(MID("日月火水木金土",WEEKDAY(D1652),1),"")</f>
        <v>月</v>
      </c>
      <c r="J1652" s="304" t="s">
        <v>78</v>
      </c>
      <c r="K1652" s="202" t="str">
        <f>VLOOKUP(F1652,石と花メイン,3,FALSE)</f>
        <v>◆黄玉</v>
      </c>
      <c r="L1652" s="297" t="str">
        <f>VLOOKUP(F1652,石と花メイン,4,FALSE)</f>
        <v>ブーゲンビリア【筏蔓】</v>
      </c>
      <c r="M1652" s="393">
        <f>IF(OR(MONTH(F1652)&lt;7,AND(MONTH(F1652)=7,DAY(F1652)&lt;=25)),
MOD(SUM((E1652-1901)*365,259),260),
MOD(SUM((E1652-1900)*365,259),260))</f>
        <v>209</v>
      </c>
      <c r="N1652" s="390">
        <f>IF(AND(MONTH(F1652)=7,DAY(F1652)&gt;25),1,
ROUNDDOWN((SUM(VLOOKUP(MONTH(F1652),D暦変換用数値,2,FALSE),DAY(F1652))/28)+1,0))</f>
        <v>1</v>
      </c>
      <c r="O1652" s="205">
        <f>IF(AND(MONTH(F1652)=7,DAY(F1652)&gt;25),DAY(F1652)-25,
MOD((SUM(VLOOKUP(MONTH(F1652),D暦変換用数値,2,FALSE),DAY(F1652))),28)+1)</f>
        <v>22</v>
      </c>
      <c r="P1652" s="406">
        <f>IF(OR(MONTH(F1652)&lt;7,AND(MONTH(F1652)=7,DAY(F1652)&lt;=25)),
MOD(SUM((E1652-1901)*365,(N1652-1)*28,O1652,258),260),
MOD(SUM((E1652-1900)*365,(N1652-1)*28,O1652,258),260))</f>
        <v>230</v>
      </c>
      <c r="Q1652" s="375" t="str">
        <f>VLOOKUP(MOD(P1652,4),色,2,FALSE)</f>
        <v>白い</v>
      </c>
      <c r="R1652" s="293" t="str">
        <f>VLOOKUP(MOD(P1652,13),銀河の音,2,FALSE)</f>
        <v>太陽の</v>
      </c>
      <c r="S1652" s="386" t="str">
        <f>VLOOKUP(MOD(P1652,20),太陽の紋章,2,FALSE)</f>
        <v>犬</v>
      </c>
      <c r="T1652" s="103" t="s">
        <v>785</v>
      </c>
    </row>
    <row r="1653" spans="1:20" ht="13.5" customHeight="1">
      <c r="A1653" s="50" t="str">
        <f>VLOOKUP(MOD(E1653,10),十干,2,FALSE)</f>
        <v>丙</v>
      </c>
      <c r="B1653" s="199" t="str">
        <f>VLOOKUP(MOD(E1653,12),十二支,3,FALSE)</f>
        <v xml:space="preserve">05 土 </v>
      </c>
      <c r="C1653" s="201" t="str">
        <f>VLOOKUP(F1653,星座,3,TRUE)</f>
        <v xml:space="preserve">06 聖 </v>
      </c>
      <c r="D1653" s="531">
        <v>24316</v>
      </c>
      <c r="E1653" s="1">
        <f>IFERROR(YEAR(D1653),LEFT(D1653,4))</f>
        <v>1966</v>
      </c>
      <c r="F1653" s="1" t="str">
        <f>IF(ISTEXT(D1653),RIGHT(D1653,5),TEXT(D1653,"mm/dd"))</f>
        <v>07/28</v>
      </c>
      <c r="G1653" s="1">
        <f>SUM(MID(E1653,1,1),MID(E1653,2,1),MID(E1653,3,1),MID(E1653,4,1),MID(F1653,1,1),MID(F1653,2,1),MID(F1653,4,1),MID(F1653,5,1))</f>
        <v>39</v>
      </c>
      <c r="H1653" s="45">
        <f>IF(MOD(G1653,9)=0,9,MOD(G1653,9))</f>
        <v>3</v>
      </c>
      <c r="I1653" s="45" t="str">
        <f>IFERROR(MID("日月火水木金土",WEEKDAY(D1653),1),"")</f>
        <v>木</v>
      </c>
      <c r="J1653" s="304" t="s">
        <v>79</v>
      </c>
      <c r="K1653" s="202" t="str">
        <f>VLOOKUP(F1653,石と花メイン,3,FALSE)</f>
        <v>●翡翠</v>
      </c>
      <c r="L1653" s="297" t="str">
        <f>VLOOKUP(F1653,石と花メイン,4,FALSE)</f>
        <v>小町草【虫取撫子】</v>
      </c>
      <c r="M1653" s="393">
        <f>IF(OR(MONTH(F1653)&lt;7,AND(MONTH(F1653)=7,DAY(F1653)&lt;=25)),
MOD(SUM((E1653-1901)*365,259),260),
MOD(SUM((E1653-1900)*365,259),260))</f>
        <v>169</v>
      </c>
      <c r="N1653" s="390">
        <f>IF(AND(MONTH(F1653)=7,DAY(F1653)&gt;25),1,
ROUNDDOWN((SUM(VLOOKUP(MONTH(F1653),D暦変換用数値,2,FALSE),DAY(F1653))/28)+1,0))</f>
        <v>1</v>
      </c>
      <c r="O1653" s="205">
        <f>IF(AND(MONTH(F1653)=7,DAY(F1653)&gt;25),DAY(F1653)-25,
MOD((SUM(VLOOKUP(MONTH(F1653),D暦変換用数値,2,FALSE),DAY(F1653))),28)+1)</f>
        <v>3</v>
      </c>
      <c r="P1653" s="406">
        <f>IF(OR(MONTH(F1653)&lt;7,AND(MONTH(F1653)=7,DAY(F1653)&lt;=25)),
MOD(SUM((E1653-1901)*365,(N1653-1)*28,O1653,258),260),
MOD(SUM((E1653-1900)*365,(N1653-1)*28,O1653,258),260))</f>
        <v>171</v>
      </c>
      <c r="Q1653" s="374" t="str">
        <f>VLOOKUP(MOD(P1653,4),色,2,FALSE)</f>
        <v>青い</v>
      </c>
      <c r="R1653" s="292" t="str">
        <f>VLOOKUP(MOD(P1653,13),銀河の音,2,FALSE)</f>
        <v>月の</v>
      </c>
      <c r="S1653" s="385" t="str">
        <f>VLOOKUP(MOD(P1653,20),太陽の紋章,2,FALSE)</f>
        <v>猿</v>
      </c>
      <c r="T1653" s="98" t="s">
        <v>3736</v>
      </c>
    </row>
    <row r="1654" spans="1:20" ht="13.5" customHeight="1">
      <c r="A1654" s="334" t="str">
        <f>VLOOKUP(MOD(E1654,10),十干,2,FALSE)</f>
        <v>丙</v>
      </c>
      <c r="B1654" s="331" t="str">
        <f>VLOOKUP(MOD(E1654,12),十二支,3,FALSE)</f>
        <v xml:space="preserve">05 土 </v>
      </c>
      <c r="C1654" s="336" t="str">
        <f>VLOOKUP(F1654,星座,3,TRUE)</f>
        <v xml:space="preserve">06 聖 </v>
      </c>
      <c r="D1654" s="534">
        <v>24318</v>
      </c>
      <c r="E1654" s="131">
        <f>IFERROR(YEAR(D1654),LEFT(D1654,4))</f>
        <v>1966</v>
      </c>
      <c r="F1654" s="131" t="str">
        <f>IF(ISTEXT(D1654),RIGHT(D1654,5),TEXT(D1654,"mm/dd"))</f>
        <v>07/30</v>
      </c>
      <c r="G1654" s="131">
        <f>SUM(MID(E1654,1,1),MID(E1654,2,1),MID(E1654,3,1),MID(E1654,4,1),MID(F1654,1,1),MID(F1654,2,1),MID(F1654,4,1),MID(F1654,5,1))</f>
        <v>32</v>
      </c>
      <c r="H1654" s="131">
        <f>IF(MOD(G1654,9)=0,9,MOD(G1654,9))</f>
        <v>5</v>
      </c>
      <c r="I1654" s="131" t="str">
        <f>IFERROR(MID("日月火水木金土",WEEKDAY(D1654),1),"")</f>
        <v>土</v>
      </c>
      <c r="J1654" s="306" t="s">
        <v>8555</v>
      </c>
      <c r="K1654" s="335" t="str">
        <f>VLOOKUP(F1654,石と花メイン,3,FALSE)</f>
        <v>●琥珀</v>
      </c>
      <c r="L1654" s="302" t="str">
        <f>VLOOKUP(F1654,石と花メイン,4,FALSE)</f>
        <v>菩提樹</v>
      </c>
      <c r="M1654" s="396">
        <f>IF(OR(MONTH(F1654)&lt;7,AND(MONTH(F1654)=7,DAY(F1654)&lt;=25)),
MOD(SUM((E1654-1901)*365,259),260),
MOD(SUM((E1654-1900)*365,259),260))</f>
        <v>169</v>
      </c>
      <c r="N1654" s="335">
        <f>IF(AND(MONTH(F1654)=7,DAY(F1654)&gt;25),1,
ROUNDDOWN((SUM(VLOOKUP(MONTH(F1654),D暦変換用数値,2,FALSE),DAY(F1654))/28)+1,0))</f>
        <v>1</v>
      </c>
      <c r="O1654" s="132">
        <f>IF(AND(MONTH(F1654)=7,DAY(F1654)&gt;25),DAY(F1654)-25,
MOD((SUM(VLOOKUP(MONTH(F1654),D暦変換用数値,2,FALSE),DAY(F1654))),28)+1)</f>
        <v>5</v>
      </c>
      <c r="P1654" s="404">
        <f>IF(OR(MONTH(F1654)&lt;7,AND(MONTH(F1654)=7,DAY(F1654)&lt;=25)),
MOD(SUM((E1654-1901)*365,(N1654-1)*28,O1654,258),260),
MOD(SUM((E1654-1900)*365,(N1654-1)*28,O1654,258),260))</f>
        <v>173</v>
      </c>
      <c r="Q1654" s="376" t="str">
        <f>VLOOKUP(MOD(P1654,4),色,2,FALSE)</f>
        <v>赤い</v>
      </c>
      <c r="R1654" s="333" t="str">
        <f>VLOOKUP(MOD(P1654,13),銀河の音,2,FALSE)</f>
        <v>自己存在の</v>
      </c>
      <c r="S1654" s="387" t="str">
        <f>VLOOKUP(MOD(P1654,20),太陽の紋章,2,FALSE)</f>
        <v>空歩く者</v>
      </c>
      <c r="T1654" s="119" t="s">
        <v>8556</v>
      </c>
    </row>
    <row r="1655" spans="1:20" ht="13.5" customHeight="1">
      <c r="A1655" s="50" t="str">
        <f>VLOOKUP(MOD(E1655,10),十干,2,FALSE)</f>
        <v>丙</v>
      </c>
      <c r="B1655" s="199" t="str">
        <f>VLOOKUP(MOD(E1655,12),十二支,3,FALSE)</f>
        <v xml:space="preserve">05 土 </v>
      </c>
      <c r="C1655" s="201" t="str">
        <f>VLOOKUP(F1655,星座,3,TRUE)</f>
        <v xml:space="preserve">06 聖 </v>
      </c>
      <c r="D1655" s="531">
        <v>24333</v>
      </c>
      <c r="E1655" s="1">
        <f>IFERROR(YEAR(D1655),LEFT(D1655,4))</f>
        <v>1966</v>
      </c>
      <c r="F1655" s="1" t="str">
        <f>IF(ISTEXT(D1655),RIGHT(D1655,5),TEXT(D1655,"mm/dd"))</f>
        <v>08/14</v>
      </c>
      <c r="G1655" s="1">
        <f>SUM(MID(E1655,1,1),MID(E1655,2,1),MID(E1655,3,1),MID(E1655,4,1),MID(F1655,1,1),MID(F1655,2,1),MID(F1655,4,1),MID(F1655,5,1))</f>
        <v>35</v>
      </c>
      <c r="H1655" s="45">
        <f>IF(MOD(G1655,9)=0,9,MOD(G1655,9))</f>
        <v>8</v>
      </c>
      <c r="I1655" s="45" t="str">
        <f>IFERROR(MID("日月火水木金土",WEEKDAY(D1655),1),"")</f>
        <v>日</v>
      </c>
      <c r="J1655" s="304" t="s">
        <v>80</v>
      </c>
      <c r="K1655" s="202" t="str">
        <f>VLOOKUP(F1655,石と花メイン,3,FALSE)</f>
        <v>●土耳古石</v>
      </c>
      <c r="L1655" s="297" t="str">
        <f>VLOOKUP(F1655,石と花メイン,4,FALSE)</f>
        <v>鹿子草【春女郎花】</v>
      </c>
      <c r="M1655" s="393">
        <f>IF(OR(MONTH(F1655)&lt;7,AND(MONTH(F1655)=7,DAY(F1655)&lt;=25)),
MOD(SUM((E1655-1901)*365,259),260),
MOD(SUM((E1655-1900)*365,259),260))</f>
        <v>169</v>
      </c>
      <c r="N1655" s="390">
        <f>IF(AND(MONTH(F1655)=7,DAY(F1655)&gt;25),1,
ROUNDDOWN((SUM(VLOOKUP(MONTH(F1655),D暦変換用数値,2,FALSE),DAY(F1655))/28)+1,0))</f>
        <v>1</v>
      </c>
      <c r="O1655" s="205">
        <f>IF(AND(MONTH(F1655)=7,DAY(F1655)&gt;25),DAY(F1655)-25,
MOD((SUM(VLOOKUP(MONTH(F1655),D暦変換用数値,2,FALSE),DAY(F1655))),28)+1)</f>
        <v>20</v>
      </c>
      <c r="P1655" s="406">
        <f>IF(OR(MONTH(F1655)&lt;7,AND(MONTH(F1655)=7,DAY(F1655)&lt;=25)),
MOD(SUM((E1655-1901)*365,(N1655-1)*28,O1655,258),260),
MOD(SUM((E1655-1900)*365,(N1655-1)*28,O1655,258),260))</f>
        <v>188</v>
      </c>
      <c r="Q1655" s="373" t="str">
        <f>VLOOKUP(MOD(P1655,4),色,2,FALSE)</f>
        <v>黄色い</v>
      </c>
      <c r="R1655" s="291" t="str">
        <f>VLOOKUP(MOD(P1655,13),銀河の音,2,FALSE)</f>
        <v>律動の</v>
      </c>
      <c r="S1655" s="384" t="str">
        <f>VLOOKUP(MOD(P1655,20),太陽の紋章,2,FALSE)</f>
        <v>星</v>
      </c>
      <c r="T1655" s="98" t="s">
        <v>3736</v>
      </c>
    </row>
    <row r="1656" spans="1:20" ht="13.5" customHeight="1">
      <c r="A1656" s="50" t="str">
        <f>VLOOKUP(MOD(E1656,10),十干,2,FALSE)</f>
        <v>戊</v>
      </c>
      <c r="B1656" s="199" t="str">
        <f>VLOOKUP(MOD(E1656,12),十二支,3,FALSE)</f>
        <v xml:space="preserve">05 土 </v>
      </c>
      <c r="C1656" s="201" t="str">
        <f>VLOOKUP(F1656,星座,3,TRUE)</f>
        <v xml:space="preserve">06 聖 </v>
      </c>
      <c r="D1656" s="531">
        <v>28699</v>
      </c>
      <c r="E1656" s="1">
        <f>IFERROR(YEAR(D1656),LEFT(D1656,4))</f>
        <v>1978</v>
      </c>
      <c r="F1656" s="1" t="str">
        <f>IF(ISTEXT(D1656),RIGHT(D1656,5),TEXT(D1656,"mm/dd"))</f>
        <v>07/28</v>
      </c>
      <c r="G1656" s="1">
        <f>SUM(MID(E1656,1,1),MID(E1656,2,1),MID(E1656,3,1),MID(E1656,4,1),MID(F1656,1,1),MID(F1656,2,1),MID(F1656,4,1),MID(F1656,5,1))</f>
        <v>42</v>
      </c>
      <c r="H1656" s="45">
        <f>IF(MOD(G1656,9)=0,9,MOD(G1656,9))</f>
        <v>6</v>
      </c>
      <c r="I1656" s="45" t="str">
        <f>IFERROR(MID("日月火水木金土",WEEKDAY(D1656),1),"")</f>
        <v>金</v>
      </c>
      <c r="J1656" s="304" t="s">
        <v>81</v>
      </c>
      <c r="K1656" s="202" t="str">
        <f>VLOOKUP(F1656,石と花メイン,3,FALSE)</f>
        <v>●翡翠</v>
      </c>
      <c r="L1656" s="297" t="str">
        <f>VLOOKUP(F1656,石と花メイン,4,FALSE)</f>
        <v>小町草【虫取撫子】</v>
      </c>
      <c r="M1656" s="393">
        <f>IF(OR(MONTH(F1656)&lt;7,AND(MONTH(F1656)=7,DAY(F1656)&lt;=25)),
MOD(SUM((E1656-1901)*365,259),260),
MOD(SUM((E1656-1900)*365,259),260))</f>
        <v>129</v>
      </c>
      <c r="N1656" s="390">
        <f>IF(AND(MONTH(F1656)=7,DAY(F1656)&gt;25),1,
ROUNDDOWN((SUM(VLOOKUP(MONTH(F1656),D暦変換用数値,2,FALSE),DAY(F1656))/28)+1,0))</f>
        <v>1</v>
      </c>
      <c r="O1656" s="205">
        <f>IF(AND(MONTH(F1656)=7,DAY(F1656)&gt;25),DAY(F1656)-25,
MOD((SUM(VLOOKUP(MONTH(F1656),D暦変換用数値,2,FALSE),DAY(F1656))),28)+1)</f>
        <v>3</v>
      </c>
      <c r="P1656" s="406">
        <f>IF(OR(MONTH(F1656)&lt;7,AND(MONTH(F1656)=7,DAY(F1656)&lt;=25)),
MOD(SUM((E1656-1901)*365,(N1656-1)*28,O1656,258),260),
MOD(SUM((E1656-1900)*365,(N1656-1)*28,O1656,258),260))</f>
        <v>131</v>
      </c>
      <c r="Q1656" s="374" t="str">
        <f>VLOOKUP(MOD(P1656,4),色,2,FALSE)</f>
        <v>青い</v>
      </c>
      <c r="R1656" s="292" t="str">
        <f>VLOOKUP(MOD(P1656,13),銀河の音,2,FALSE)</f>
        <v>磁気の</v>
      </c>
      <c r="S1656" s="385" t="str">
        <f>VLOOKUP(MOD(P1656,20),太陽の紋章,2,FALSE)</f>
        <v>猿</v>
      </c>
      <c r="T1656" s="98" t="s">
        <v>3736</v>
      </c>
    </row>
    <row r="1657" spans="1:20" ht="13.5" customHeight="1">
      <c r="A1657" s="50" t="str">
        <f>VLOOKUP(MOD(E1657,10),十干,2,FALSE)</f>
        <v>戊</v>
      </c>
      <c r="B1657" s="199" t="str">
        <f>VLOOKUP(MOD(E1657,12),十二支,3,FALSE)</f>
        <v xml:space="preserve">05 土 </v>
      </c>
      <c r="C1657" s="201" t="str">
        <f>VLOOKUP(F1657,星座,3,TRUE)</f>
        <v xml:space="preserve">06 聖 </v>
      </c>
      <c r="D1657" s="531">
        <v>28710</v>
      </c>
      <c r="E1657" s="1">
        <f>IFERROR(YEAR(D1657),LEFT(D1657,4))</f>
        <v>1978</v>
      </c>
      <c r="F1657" s="1" t="str">
        <f>IF(ISTEXT(D1657),RIGHT(D1657,5),TEXT(D1657,"mm/dd"))</f>
        <v>08/08</v>
      </c>
      <c r="G1657" s="1">
        <f>SUM(MID(E1657,1,1),MID(E1657,2,1),MID(E1657,3,1),MID(E1657,4,1),MID(F1657,1,1),MID(F1657,2,1),MID(F1657,4,1),MID(F1657,5,1))</f>
        <v>41</v>
      </c>
      <c r="H1657" s="45">
        <f>IF(MOD(G1657,9)=0,9,MOD(G1657,9))</f>
        <v>5</v>
      </c>
      <c r="I1657" s="45" t="str">
        <f>IFERROR(MID("日月火水木金土",WEEKDAY(D1657),1),"")</f>
        <v>火</v>
      </c>
      <c r="J1657" s="304" t="s">
        <v>82</v>
      </c>
      <c r="K1657" s="202" t="str">
        <f>VLOOKUP(F1657,石と花メイン,3,FALSE)</f>
        <v>○真珠</v>
      </c>
      <c r="L1657" s="297" t="str">
        <f>VLOOKUP(F1657,石と花メイン,4,FALSE)</f>
        <v>クレオメ【西洋風蝶草】</v>
      </c>
      <c r="M1657" s="393">
        <f>IF(OR(MONTH(F1657)&lt;7,AND(MONTH(F1657)=7,DAY(F1657)&lt;=25)),
MOD(SUM((E1657-1901)*365,259),260),
MOD(SUM((E1657-1900)*365,259),260))</f>
        <v>129</v>
      </c>
      <c r="N1657" s="390">
        <f>IF(AND(MONTH(F1657)=7,DAY(F1657)&gt;25),1,
ROUNDDOWN((SUM(VLOOKUP(MONTH(F1657),D暦変換用数値,2,FALSE),DAY(F1657))/28)+1,0))</f>
        <v>1</v>
      </c>
      <c r="O1657" s="205">
        <f>IF(AND(MONTH(F1657)=7,DAY(F1657)&gt;25),DAY(F1657)-25,
MOD((SUM(VLOOKUP(MONTH(F1657),D暦変換用数値,2,FALSE),DAY(F1657))),28)+1)</f>
        <v>14</v>
      </c>
      <c r="P1657" s="406">
        <f>IF(OR(MONTH(F1657)&lt;7,AND(MONTH(F1657)=7,DAY(F1657)&lt;=25)),
MOD(SUM((E1657-1901)*365,(N1657-1)*28,O1657,258),260),
MOD(SUM((E1657-1900)*365,(N1657-1)*28,O1657,258),260))</f>
        <v>142</v>
      </c>
      <c r="Q1657" s="375" t="str">
        <f>VLOOKUP(MOD(P1657,4),色,2,FALSE)</f>
        <v>白い</v>
      </c>
      <c r="R1657" s="293" t="str">
        <f>VLOOKUP(MOD(P1657,13),銀河の音,2,FALSE)</f>
        <v>水晶の</v>
      </c>
      <c r="S1657" s="386" t="str">
        <f>VLOOKUP(MOD(P1657,20),太陽の紋章,2,FALSE)</f>
        <v>風</v>
      </c>
      <c r="T1657" s="98" t="s">
        <v>3736</v>
      </c>
    </row>
    <row r="1658" spans="1:20" ht="13.5" customHeight="1">
      <c r="A1658" s="50" t="str">
        <f>VLOOKUP(MOD(E1658,10),十干,2,FALSE)</f>
        <v>戊</v>
      </c>
      <c r="B1658" s="199" t="str">
        <f>VLOOKUP(MOD(E1658,12),十二支,3,FALSE)</f>
        <v xml:space="preserve">05 土 </v>
      </c>
      <c r="C1658" s="201" t="str">
        <f>VLOOKUP(F1658,星座,3,TRUE)</f>
        <v xml:space="preserve">06 聖 </v>
      </c>
      <c r="D1658" s="531">
        <v>28711</v>
      </c>
      <c r="E1658" s="1">
        <f>IFERROR(YEAR(D1658),LEFT(D1658,4))</f>
        <v>1978</v>
      </c>
      <c r="F1658" s="1" t="str">
        <f>IF(ISTEXT(D1658),RIGHT(D1658,5),TEXT(D1658,"mm/dd"))</f>
        <v>08/09</v>
      </c>
      <c r="G1658" s="1">
        <f>SUM(MID(E1658,1,1),MID(E1658,2,1),MID(E1658,3,1),MID(E1658,4,1),MID(F1658,1,1),MID(F1658,2,1),MID(F1658,4,1),MID(F1658,5,1))</f>
        <v>42</v>
      </c>
      <c r="H1658" s="45">
        <f>IF(MOD(G1658,9)=0,9,MOD(G1658,9))</f>
        <v>6</v>
      </c>
      <c r="I1658" s="45" t="str">
        <f>IFERROR(MID("日月火水木金土",WEEKDAY(D1658),1),"")</f>
        <v>水</v>
      </c>
      <c r="J1658" s="304" t="s">
        <v>83</v>
      </c>
      <c r="K1658" s="202" t="str">
        <f>VLOOKUP(F1658,石と花メイン,3,FALSE)</f>
        <v>◆猫目石</v>
      </c>
      <c r="L1658" s="297" t="str">
        <f>VLOOKUP(F1658,石と花メイン,4,FALSE)</f>
        <v>朝鮮朝顔【曼陀羅華】</v>
      </c>
      <c r="M1658" s="393">
        <f>IF(OR(MONTH(F1658)&lt;7,AND(MONTH(F1658)=7,DAY(F1658)&lt;=25)),
MOD(SUM((E1658-1901)*365,259),260),
MOD(SUM((E1658-1900)*365,259),260))</f>
        <v>129</v>
      </c>
      <c r="N1658" s="390">
        <f>IF(AND(MONTH(F1658)=7,DAY(F1658)&gt;25),1,
ROUNDDOWN((SUM(VLOOKUP(MONTH(F1658),D暦変換用数値,2,FALSE),DAY(F1658))/28)+1,0))</f>
        <v>1</v>
      </c>
      <c r="O1658" s="205">
        <f>IF(AND(MONTH(F1658)=7,DAY(F1658)&gt;25),DAY(F1658)-25,
MOD((SUM(VLOOKUP(MONTH(F1658),D暦変換用数値,2,FALSE),DAY(F1658))),28)+1)</f>
        <v>15</v>
      </c>
      <c r="P1658" s="406">
        <f>IF(OR(MONTH(F1658)&lt;7,AND(MONTH(F1658)=7,DAY(F1658)&lt;=25)),
MOD(SUM((E1658-1901)*365,(N1658-1)*28,O1658,258),260),
MOD(SUM((E1658-1900)*365,(N1658-1)*28,O1658,258),260))</f>
        <v>143</v>
      </c>
      <c r="Q1658" s="374" t="str">
        <f>VLOOKUP(MOD(P1658,4),色,2,FALSE)</f>
        <v>青い</v>
      </c>
      <c r="R1658" s="292" t="str">
        <f>VLOOKUP(MOD(P1658,13),銀河の音,2,FALSE)</f>
        <v>宇宙の</v>
      </c>
      <c r="S1658" s="385" t="str">
        <f>VLOOKUP(MOD(P1658,20),太陽の紋章,2,FALSE)</f>
        <v>夜</v>
      </c>
      <c r="T1658" s="103" t="s">
        <v>5968</v>
      </c>
    </row>
    <row r="1659" spans="1:20" ht="13.5" customHeight="1">
      <c r="A1659" s="282" t="str">
        <f>VLOOKUP(MOD(E1659,10),十干,2,FALSE)</f>
        <v>庚</v>
      </c>
      <c r="B1659" s="283" t="str">
        <f>VLOOKUP(MOD(E1659,12),十二支,3,FALSE)</f>
        <v xml:space="preserve">05 土 </v>
      </c>
      <c r="C1659" s="287" t="str">
        <f>VLOOKUP(F1659,星座,3,TRUE)</f>
        <v xml:space="preserve">06 聖 </v>
      </c>
      <c r="D1659" s="533">
        <v>33086</v>
      </c>
      <c r="E1659" s="83">
        <f>IFERROR(YEAR(D1659),LEFT(D1659,4))</f>
        <v>1990</v>
      </c>
      <c r="F1659" s="83" t="str">
        <f>IF(ISTEXT(D1659),RIGHT(D1659,5),TEXT(D1659,"mm/dd"))</f>
        <v>08/01</v>
      </c>
      <c r="G1659" s="83">
        <f>SUM(MID(E1659,1,1),MID(E1659,2,1),MID(E1659,3,1),MID(E1659,4,1),MID(F1659,1,1),MID(F1659,2,1),MID(F1659,4,1),MID(F1659,5,1))</f>
        <v>28</v>
      </c>
      <c r="H1659" s="83">
        <f>IF(MOD(G1659,9)=0,9,MOD(G1659,9))</f>
        <v>1</v>
      </c>
      <c r="I1659" s="83" t="str">
        <f>IFERROR(MID("日月火水木金土",WEEKDAY(D1659),1),"")</f>
        <v>水</v>
      </c>
      <c r="J1659" s="303" t="s">
        <v>2457</v>
      </c>
      <c r="K1659" s="87" t="str">
        <f>VLOOKUP(F1659,石と花メイン,3,FALSE)</f>
        <v>■赤縞瑪瑙</v>
      </c>
      <c r="L1659" s="296" t="str">
        <f>VLOOKUP(F1659,石と花メイン,4,FALSE)</f>
        <v>鹿ノ子百合</v>
      </c>
      <c r="M1659" s="392">
        <f>IF(OR(MONTH(F1659)&lt;7,AND(MONTH(F1659)=7,DAY(F1659)&lt;=25)),
MOD(SUM((E1659-1901)*365,259),260),
MOD(SUM((E1659-1900)*365,259),260))</f>
        <v>89</v>
      </c>
      <c r="N1659" s="330">
        <f>IF(AND(MONTH(F1659)=7,DAY(F1659)&gt;25),1,
ROUNDDOWN((SUM(VLOOKUP(MONTH(F1659),D暦変換用数値,2,FALSE),DAY(F1659))/28)+1,0))</f>
        <v>1</v>
      </c>
      <c r="O1659" s="84">
        <f>IF(AND(MONTH(F1659)=7,DAY(F1659)&gt;25),DAY(F1659)-25,
MOD((SUM(VLOOKUP(MONTH(F1659),D暦変換用数値,2,FALSE),DAY(F1659))),28)+1)</f>
        <v>7</v>
      </c>
      <c r="P1659" s="405">
        <f>IF(OR(MONTH(F1659)&lt;7,AND(MONTH(F1659)=7,DAY(F1659)&lt;=25)),
MOD(SUM((E1659-1901)*365,(N1659-1)*28,O1659,258),260),
MOD(SUM((E1659-1900)*365,(N1659-1)*28,O1659,258),260))</f>
        <v>95</v>
      </c>
      <c r="Q1659" s="371" t="str">
        <f>VLOOKUP(MOD(P1659,4),色,2,FALSE)</f>
        <v>青い</v>
      </c>
      <c r="R1659" s="289" t="str">
        <f>VLOOKUP(MOD(P1659,13),銀河の音,2,FALSE)</f>
        <v>自己存在の</v>
      </c>
      <c r="S1659" s="382" t="str">
        <f>VLOOKUP(MOD(P1659,20),太陽の紋章,2,FALSE)</f>
        <v>鷲</v>
      </c>
      <c r="T1659" s="92" t="s">
        <v>5732</v>
      </c>
    </row>
    <row r="1660" spans="1:20" ht="13.5" customHeight="1">
      <c r="A1660" s="50" t="str">
        <f>VLOOKUP(MOD(E1660,10),十干,2,FALSE)</f>
        <v>庚</v>
      </c>
      <c r="B1660" s="199" t="str">
        <f>VLOOKUP(MOD(E1660,12),十二支,3,FALSE)</f>
        <v xml:space="preserve">05 土 </v>
      </c>
      <c r="C1660" s="201" t="str">
        <f>VLOOKUP(F1660,星座,3,TRUE)</f>
        <v xml:space="preserve">06 聖 </v>
      </c>
      <c r="D1660" s="531">
        <v>33091</v>
      </c>
      <c r="E1660" s="1">
        <f>IFERROR(YEAR(D1660),LEFT(D1660,4))</f>
        <v>1990</v>
      </c>
      <c r="F1660" s="1" t="str">
        <f>IF(ISTEXT(D1660),RIGHT(D1660,5),TEXT(D1660,"mm/dd"))</f>
        <v>08/06</v>
      </c>
      <c r="G1660" s="1">
        <f>SUM(MID(E1660,1,1),MID(E1660,2,1),MID(E1660,3,1),MID(E1660,4,1),MID(F1660,1,1),MID(F1660,2,1),MID(F1660,4,1),MID(F1660,5,1))</f>
        <v>33</v>
      </c>
      <c r="H1660" s="45">
        <f>IF(MOD(G1660,9)=0,9,MOD(G1660,9))</f>
        <v>6</v>
      </c>
      <c r="I1660" s="45" t="str">
        <f>IFERROR(MID("日月火水木金土",WEEKDAY(D1660),1),"")</f>
        <v>月</v>
      </c>
      <c r="J1660" s="304" t="s">
        <v>84</v>
      </c>
      <c r="K1660" s="202" t="str">
        <f>VLOOKUP(F1660,石と花メイン,3,FALSE)</f>
        <v>●瑠璃</v>
      </c>
      <c r="L1660" s="297" t="str">
        <f>VLOOKUP(F1660,石と花メイン,4,FALSE)</f>
        <v>百日草【ジニア】</v>
      </c>
      <c r="M1660" s="393">
        <f>IF(OR(MONTH(F1660)&lt;7,AND(MONTH(F1660)=7,DAY(F1660)&lt;=25)),
MOD(SUM((E1660-1901)*365,259),260),
MOD(SUM((E1660-1900)*365,259),260))</f>
        <v>89</v>
      </c>
      <c r="N1660" s="390">
        <f>IF(AND(MONTH(F1660)=7,DAY(F1660)&gt;25),1,
ROUNDDOWN((SUM(VLOOKUP(MONTH(F1660),D暦変換用数値,2,FALSE),DAY(F1660))/28)+1,0))</f>
        <v>1</v>
      </c>
      <c r="O1660" s="205">
        <f>IF(AND(MONTH(F1660)=7,DAY(F1660)&gt;25),DAY(F1660)-25,
MOD((SUM(VLOOKUP(MONTH(F1660),D暦変換用数値,2,FALSE),DAY(F1660))),28)+1)</f>
        <v>12</v>
      </c>
      <c r="P1660" s="406">
        <f>IF(OR(MONTH(F1660)&lt;7,AND(MONTH(F1660)=7,DAY(F1660)&lt;=25)),
MOD(SUM((E1660-1901)*365,(N1660-1)*28,O1660,258),260),
MOD(SUM((E1660-1900)*365,(N1660-1)*28,O1660,258),260))</f>
        <v>100</v>
      </c>
      <c r="Q1660" s="373" t="str">
        <f>VLOOKUP(MOD(P1660,4),色,2,FALSE)</f>
        <v>黄色い</v>
      </c>
      <c r="R1660" s="291" t="str">
        <f>VLOOKUP(MOD(P1660,13),銀河の音,2,FALSE)</f>
        <v>太陽の</v>
      </c>
      <c r="S1660" s="384" t="str">
        <f>VLOOKUP(MOD(P1660,20),太陽の紋章,2,FALSE)</f>
        <v>太陽</v>
      </c>
      <c r="T1660" s="93" t="s">
        <v>5969</v>
      </c>
    </row>
    <row r="1661" spans="1:20" ht="13.5" customHeight="1">
      <c r="A1661" s="282" t="str">
        <f>VLOOKUP(MOD(E1661,10),十干,2,FALSE)</f>
        <v>庚</v>
      </c>
      <c r="B1661" s="283" t="str">
        <f>VLOOKUP(MOD(E1661,12),十二支,3,FALSE)</f>
        <v xml:space="preserve">05 土 </v>
      </c>
      <c r="C1661" s="287" t="str">
        <f>VLOOKUP(F1661,星座,3,TRUE)</f>
        <v xml:space="preserve">06 聖 </v>
      </c>
      <c r="D1661" s="533" t="s">
        <v>8731</v>
      </c>
      <c r="E1661" s="83" t="str">
        <f>IFERROR(YEAR(D1661),LEFT(D1661,4))</f>
        <v>1750</v>
      </c>
      <c r="F1661" s="83" t="str">
        <f>IF(ISTEXT(D1661),RIGHT(D1661,5),TEXT(D1661,"mm/dd"))</f>
        <v>07/28</v>
      </c>
      <c r="G1661" s="83">
        <f>SUM(MID(E1661,1,1),MID(E1661,2,1),MID(E1661,3,1),MID(E1661,4,1),MID(F1661,1,1),MID(F1661,2,1),MID(F1661,4,1),MID(F1661,5,1))</f>
        <v>30</v>
      </c>
      <c r="H1661" s="83">
        <f>IF(MOD(G1661,9)=0,9,MOD(G1661,9))</f>
        <v>3</v>
      </c>
      <c r="I1661" s="83" t="str">
        <f>IFERROR(MID("日月火水木金土",WEEKDAY(D1661),1),"")</f>
        <v/>
      </c>
      <c r="J1661" s="303" t="s">
        <v>2455</v>
      </c>
      <c r="K1661" s="87" t="str">
        <f>VLOOKUP(F1661,石と花メイン,3,FALSE)</f>
        <v>●翡翠</v>
      </c>
      <c r="L1661" s="296" t="str">
        <f>VLOOKUP(F1661,石と花メイン,4,FALSE)</f>
        <v>小町草【虫取撫子】</v>
      </c>
      <c r="M1661" s="392">
        <f>IF(OR(MONTH(F1661)&lt;7,AND(MONTH(F1661)=7,DAY(F1661)&lt;=25)),
MOD(SUM((E1661-1901)*365,259),260),
MOD(SUM((E1661-1900)*365,259),260))</f>
        <v>109</v>
      </c>
      <c r="N1661" s="330">
        <f>IF(AND(MONTH(F1661)=7,DAY(F1661)&gt;25),1,
ROUNDDOWN((SUM(VLOOKUP(MONTH(F1661),D暦変換用数値,2,FALSE),DAY(F1661))/28)+1,0))</f>
        <v>1</v>
      </c>
      <c r="O1661" s="84">
        <f>IF(AND(MONTH(F1661)=7,DAY(F1661)&gt;25),DAY(F1661)-25,
MOD((SUM(VLOOKUP(MONTH(F1661),D暦変換用数値,2,FALSE),DAY(F1661))),28)+1)</f>
        <v>3</v>
      </c>
      <c r="P1661" s="405">
        <f>IF(OR(MONTH(F1661)&lt;7,AND(MONTH(F1661)=7,DAY(F1661)&lt;=25)),
MOD(SUM((E1661-1901)*365,(N1661-1)*28,O1661,258),260),
MOD(SUM((E1661-1900)*365,(N1661-1)*28,O1661,258),260))</f>
        <v>111</v>
      </c>
      <c r="Q1661" s="371" t="str">
        <f>VLOOKUP(MOD(P1661,4),色,2,FALSE)</f>
        <v>青い</v>
      </c>
      <c r="R1661" s="289" t="str">
        <f>VLOOKUP(MOD(P1661,13),銀河の音,2,FALSE)</f>
        <v>共振の</v>
      </c>
      <c r="S1661" s="382" t="str">
        <f>VLOOKUP(MOD(P1661,20),太陽の紋章,2,FALSE)</f>
        <v>猿</v>
      </c>
      <c r="T1661" s="91" t="s">
        <v>3736</v>
      </c>
    </row>
    <row r="1662" spans="1:20" ht="13.5" customHeight="1">
      <c r="A1662" s="50" t="str">
        <f>VLOOKUP(MOD(E1662,10),十干,2,FALSE)</f>
        <v>庚</v>
      </c>
      <c r="B1662" s="199" t="str">
        <f>VLOOKUP(MOD(E1662,12),十二支,3,FALSE)</f>
        <v xml:space="preserve">05 土 </v>
      </c>
      <c r="C1662" s="201" t="str">
        <f>VLOOKUP(F1662,星座,3,TRUE)</f>
        <v xml:space="preserve">06 聖 </v>
      </c>
      <c r="D1662" s="531" t="s">
        <v>1709</v>
      </c>
      <c r="E1662" s="1" t="str">
        <f>IFERROR(YEAR(D1662),LEFT(D1662,4))</f>
        <v>1750</v>
      </c>
      <c r="F1662" s="1" t="str">
        <f>IF(ISTEXT(D1662),RIGHT(D1662,5),TEXT(D1662,"mm/dd"))</f>
        <v>08/18</v>
      </c>
      <c r="G1662" s="1">
        <f>SUM(MID(E1662,1,1),MID(E1662,2,1),MID(E1662,3,1),MID(E1662,4,1),MID(F1662,1,1),MID(F1662,2,1),MID(F1662,4,1),MID(F1662,5,1))</f>
        <v>30</v>
      </c>
      <c r="H1662" s="45">
        <f>IF(MOD(G1662,9)=0,9,MOD(G1662,9))</f>
        <v>3</v>
      </c>
      <c r="I1662" s="45" t="str">
        <f>IFERROR(MID("日月火水木金土",WEEKDAY(D1662),1),"")</f>
        <v/>
      </c>
      <c r="J1662" s="304" t="s">
        <v>4601</v>
      </c>
      <c r="K1662" s="202" t="str">
        <f>VLOOKUP(F1662,石と花メイン,3,FALSE)</f>
        <v>◆藍玉</v>
      </c>
      <c r="L1662" s="297" t="str">
        <f>VLOOKUP(F1662,石と花メイン,4,FALSE)</f>
        <v>立葵【ホリーホック】</v>
      </c>
      <c r="M1662" s="393">
        <f>IF(OR(MONTH(F1662)&lt;7,AND(MONTH(F1662)=7,DAY(F1662)&lt;=25)),
MOD(SUM((E1662-1901)*365,259),260),
MOD(SUM((E1662-1900)*365,259),260))</f>
        <v>109</v>
      </c>
      <c r="N1662" s="390">
        <f>IF(AND(MONTH(F1662)=7,DAY(F1662)&gt;25),1,
ROUNDDOWN((SUM(VLOOKUP(MONTH(F1662),D暦変換用数値,2,FALSE),DAY(F1662))/28)+1,0))</f>
        <v>1</v>
      </c>
      <c r="O1662" s="205">
        <f>IF(AND(MONTH(F1662)=7,DAY(F1662)&gt;25),DAY(F1662)-25,
MOD((SUM(VLOOKUP(MONTH(F1662),D暦変換用数値,2,FALSE),DAY(F1662))),28)+1)</f>
        <v>24</v>
      </c>
      <c r="P1662" s="406">
        <f>IF(OR(MONTH(F1662)&lt;7,AND(MONTH(F1662)=7,DAY(F1662)&lt;=25)),
MOD(SUM((E1662-1901)*365,(N1662-1)*28,O1662,258),260),
MOD(SUM((E1662-1900)*365,(N1662-1)*28,O1662,258),260))</f>
        <v>132</v>
      </c>
      <c r="Q1662" s="373" t="str">
        <f>VLOOKUP(MOD(P1662,4),色,2,FALSE)</f>
        <v>黄色い</v>
      </c>
      <c r="R1662" s="291" t="str">
        <f>VLOOKUP(MOD(P1662,13),銀河の音,2,FALSE)</f>
        <v>月の</v>
      </c>
      <c r="S1662" s="384" t="str">
        <f>VLOOKUP(MOD(P1662,20),太陽の紋章,2,FALSE)</f>
        <v>人</v>
      </c>
      <c r="T1662" s="98" t="s">
        <v>3736</v>
      </c>
    </row>
    <row r="1663" spans="1:20" ht="13.5" customHeight="1">
      <c r="A1663" s="282" t="str">
        <f>VLOOKUP(MOD(E1663,10),十干,2,FALSE)</f>
        <v>丙</v>
      </c>
      <c r="B1663" s="283" t="str">
        <f>VLOOKUP(MOD(E1663,12),十二支,3,FALSE)</f>
        <v xml:space="preserve">05 土 </v>
      </c>
      <c r="C1663" s="287" t="str">
        <f>VLOOKUP(F1663,星座,3,TRUE)</f>
        <v xml:space="preserve">06 聖 </v>
      </c>
      <c r="D1663" s="533" t="s">
        <v>8732</v>
      </c>
      <c r="E1663" s="83" t="str">
        <f>IFERROR(YEAR(D1663),LEFT(D1663,4))</f>
        <v>1846</v>
      </c>
      <c r="F1663" s="83" t="str">
        <f>IF(ISTEXT(D1663),RIGHT(D1663,5),TEXT(D1663,"mm/dd"))</f>
        <v>07/25</v>
      </c>
      <c r="G1663" s="83">
        <f>SUM(MID(E1663,1,1),MID(E1663,2,1),MID(E1663,3,1),MID(E1663,4,1),MID(F1663,1,1),MID(F1663,2,1),MID(F1663,4,1),MID(F1663,5,1))</f>
        <v>33</v>
      </c>
      <c r="H1663" s="83">
        <f>IF(MOD(G1663,9)=0,9,MOD(G1663,9))</f>
        <v>6</v>
      </c>
      <c r="I1663" s="83" t="str">
        <f>IFERROR(MID("日月火水木金土",WEEKDAY(D1663),1),"")</f>
        <v/>
      </c>
      <c r="J1663" s="303" t="s">
        <v>2456</v>
      </c>
      <c r="K1663" s="87" t="str">
        <f>VLOOKUP(F1663,石と花メイン,3,FALSE)</f>
        <v>◇金剛石</v>
      </c>
      <c r="L1663" s="296" t="str">
        <f>VLOOKUP(F1663,石と花メイン,4,FALSE)</f>
        <v>接骨木/庭常</v>
      </c>
      <c r="M1663" s="392">
        <f>IF(OR(MONTH(F1663)&lt;7,AND(MONTH(F1663)=7,DAY(F1663)&lt;=25)),
MOD(SUM((E1663-1901)*365,259),260),
MOD(SUM((E1663-1900)*365,259),260))</f>
        <v>204</v>
      </c>
      <c r="N1663" s="330">
        <f>IF(AND(MONTH(F1663)=7,DAY(F1663)&gt;25),1,
ROUNDDOWN((SUM(VLOOKUP(MONTH(F1663),D暦変換用数値,2,FALSE),DAY(F1663))/28)+1,0))</f>
        <v>14</v>
      </c>
      <c r="O1663" s="84">
        <f>IF(AND(MONTH(F1663)=7,DAY(F1663)&gt;25),DAY(F1663)-25,
MOD((SUM(VLOOKUP(MONTH(F1663),D暦変換用数値,2,FALSE),DAY(F1663))),28)+1)</f>
        <v>1</v>
      </c>
      <c r="P1663" s="405">
        <f>IF(OR(MONTH(F1663)&lt;7,AND(MONTH(F1663)=7,DAY(F1663)&lt;=25)),
MOD(SUM((E1663-1901)*365,(N1663-1)*28,O1663,258),260),
MOD(SUM((E1663-1900)*365,(N1663-1)*28,O1663,258),260))</f>
        <v>48</v>
      </c>
      <c r="Q1663" s="371" t="str">
        <f>VLOOKUP(MOD(P1663,4),色,2,FALSE)</f>
        <v>黄色い</v>
      </c>
      <c r="R1663" s="289" t="str">
        <f>VLOOKUP(MOD(P1663,13),銀河の音,2,FALSE)</f>
        <v>太陽の</v>
      </c>
      <c r="S1663" s="382" t="str">
        <f>VLOOKUP(MOD(P1663,20),太陽の紋章,2,FALSE)</f>
        <v>星</v>
      </c>
      <c r="T1663" s="108" t="s">
        <v>4666</v>
      </c>
    </row>
    <row r="1664" spans="1:20" ht="13.5" customHeight="1">
      <c r="A1664" s="50" t="str">
        <f>VLOOKUP(MOD(E1664,10),十干,2,FALSE)</f>
        <v>丙</v>
      </c>
      <c r="B1664" s="199" t="str">
        <f>VLOOKUP(MOD(E1664,12),十二支,3,FALSE)</f>
        <v xml:space="preserve">05 土 </v>
      </c>
      <c r="C1664" s="201" t="str">
        <f>VLOOKUP(F1664,星座,3,TRUE)</f>
        <v xml:space="preserve">07 天 </v>
      </c>
      <c r="D1664" s="531">
        <v>2213</v>
      </c>
      <c r="E1664" s="1">
        <f>IFERROR(YEAR(D1664),LEFT(D1664,4))</f>
        <v>1906</v>
      </c>
      <c r="F1664" s="1" t="str">
        <f>IF(ISTEXT(D1664),RIGHT(D1664,5),TEXT(D1664,"mm/dd"))</f>
        <v>01/21</v>
      </c>
      <c r="G1664" s="1">
        <f>SUM(MID(E1664,1,1),MID(E1664,2,1),MID(E1664,3,1),MID(E1664,4,1),MID(F1664,1,1),MID(F1664,2,1),MID(F1664,4,1),MID(F1664,5,1))</f>
        <v>20</v>
      </c>
      <c r="H1664" s="45">
        <f>IF(MOD(G1664,9)=0,9,MOD(G1664,9))</f>
        <v>2</v>
      </c>
      <c r="I1664" s="45" t="str">
        <f>IFERROR(MID("日月火水木金土",WEEKDAY(D1664),1),"")</f>
        <v>日</v>
      </c>
      <c r="J1664" s="304" t="s">
        <v>5820</v>
      </c>
      <c r="K1664" s="202" t="str">
        <f>VLOOKUP(F1664,石と花メイン,3,FALSE)</f>
        <v>◆藍玉</v>
      </c>
      <c r="L1664" s="297" t="str">
        <f>VLOOKUP(F1664,石と花メイン,4,FALSE)</f>
        <v>ローズマリー【迷迭香/万年郎】</v>
      </c>
      <c r="M1664" s="393">
        <f>IF(OR(MONTH(F1664)&lt;7,AND(MONTH(F1664)=7,DAY(F1664)&lt;=25)),
MOD(SUM((E1664-1901)*365,259),260),
MOD(SUM((E1664-1900)*365,259),260))</f>
        <v>4</v>
      </c>
      <c r="N1664" s="390">
        <f>IF(AND(MONTH(F1664)=7,DAY(F1664)&gt;25),1,
ROUNDDOWN((SUM(VLOOKUP(MONTH(F1664),D暦変換用数値,2,FALSE),DAY(F1664))/28)+1,0))</f>
        <v>7</v>
      </c>
      <c r="O1664" s="205">
        <f>IF(AND(MONTH(F1664)=7,DAY(F1664)&gt;25),DAY(F1664)-25,
MOD((SUM(VLOOKUP(MONTH(F1664),D暦変換用数値,2,FALSE),DAY(F1664))),28)+1)</f>
        <v>12</v>
      </c>
      <c r="P1664" s="406">
        <f>IF(OR(MONTH(F1664)&lt;7,AND(MONTH(F1664)=7,DAY(F1664)&lt;=25)),
MOD(SUM((E1664-1901)*365,(N1664-1)*28,O1664,258),260),
MOD(SUM((E1664-1900)*365,(N1664-1)*28,O1664,258),260))</f>
        <v>183</v>
      </c>
      <c r="Q1664" s="374" t="str">
        <f>VLOOKUP(MOD(P1664,4),色,2,FALSE)</f>
        <v>青い</v>
      </c>
      <c r="R1664" s="292" t="str">
        <f>VLOOKUP(MOD(P1664,13),銀河の音,2,FALSE)</f>
        <v>磁気の</v>
      </c>
      <c r="S1664" s="385" t="str">
        <f>VLOOKUP(MOD(P1664,20),太陽の紋章,2,FALSE)</f>
        <v>夜</v>
      </c>
      <c r="T1664" s="99" t="s">
        <v>6022</v>
      </c>
    </row>
    <row r="1665" spans="1:20" ht="13.5" customHeight="1">
      <c r="A1665" s="50" t="str">
        <f>VLOOKUP(MOD(E1665,10),十干,2,FALSE)</f>
        <v>丙</v>
      </c>
      <c r="B1665" s="199" t="str">
        <f>VLOOKUP(MOD(E1665,12),十二支,3,FALSE)</f>
        <v xml:space="preserve">05 土 </v>
      </c>
      <c r="C1665" s="201" t="str">
        <f>VLOOKUP(F1665,星座,3,TRUE)</f>
        <v xml:space="preserve">07 天 </v>
      </c>
      <c r="D1665" s="535">
        <v>2227</v>
      </c>
      <c r="E1665" s="45">
        <f>IFERROR(YEAR(D1665),LEFT(D1665,4))</f>
        <v>1906</v>
      </c>
      <c r="F1665" s="45" t="str">
        <f>IF(ISTEXT(D1665),RIGHT(D1665,5),TEXT(D1665,"mm/dd"))</f>
        <v>02/04</v>
      </c>
      <c r="G1665" s="45">
        <f>SUM(MID(E1665,1,1),MID(E1665,2,1),MID(E1665,3,1),MID(E1665,4,1),MID(F1665,1,1),MID(F1665,2,1),MID(F1665,4,1),MID(F1665,5,1))</f>
        <v>22</v>
      </c>
      <c r="H1665" s="45">
        <f>IF(MOD(G1665,9)=0,9,MOD(G1665,9))</f>
        <v>4</v>
      </c>
      <c r="I1665" s="45" t="str">
        <f>IFERROR(MID("日月火水木金土",WEEKDAY(D1665),1),"")</f>
        <v>日</v>
      </c>
      <c r="J1665" s="305" t="s">
        <v>2459</v>
      </c>
      <c r="K1665" s="203" t="str">
        <f>VLOOKUP(F1665,石と花メイン,3,FALSE)</f>
        <v>○真珠</v>
      </c>
      <c r="L1665" s="298" t="str">
        <f>VLOOKUP(F1665,石と花メイン,4,FALSE)</f>
        <v>一人静【吉野静】</v>
      </c>
      <c r="M1665" s="394">
        <f>IF(OR(MONTH(F1665)&lt;7,AND(MONTH(F1665)=7,DAY(F1665)&lt;=25)),
MOD(SUM((E1665-1901)*365,259),260),
MOD(SUM((E1665-1900)*365,259),260))</f>
        <v>4</v>
      </c>
      <c r="N1665" s="391">
        <f>IF(AND(MONTH(F1665)=7,DAY(F1665)&gt;25),1,
ROUNDDOWN((SUM(VLOOKUP(MONTH(F1665),D暦変換用数値,2,FALSE),DAY(F1665))/28)+1,0))</f>
        <v>7</v>
      </c>
      <c r="O1665" s="46">
        <f>IF(AND(MONTH(F1665)=7,DAY(F1665)&gt;25),DAY(F1665)-25,
MOD((SUM(VLOOKUP(MONTH(F1665),D暦変換用数値,2,FALSE),DAY(F1665))),28)+1)</f>
        <v>26</v>
      </c>
      <c r="P1665" s="407">
        <f>IF(OR(MONTH(F1665)&lt;7,AND(MONTH(F1665)=7,DAY(F1665)&lt;=25)),
MOD(SUM((E1665-1901)*365,(N1665-1)*28,O1665,258),260),
MOD(SUM((E1665-1900)*365,(N1665-1)*28,O1665,258),260))</f>
        <v>197</v>
      </c>
      <c r="Q1665" s="372" t="str">
        <f>VLOOKUP(MOD(P1665,4),色,2,FALSE)</f>
        <v>赤い</v>
      </c>
      <c r="R1665" s="290" t="str">
        <f>VLOOKUP(MOD(P1665,13),銀河の音,2,FALSE)</f>
        <v>月の</v>
      </c>
      <c r="S1665" s="383" t="str">
        <f>VLOOKUP(MOD(P1665,20),太陽の紋章,2,FALSE)</f>
        <v>地球</v>
      </c>
      <c r="T1665" s="96" t="s">
        <v>3785</v>
      </c>
    </row>
    <row r="1666" spans="1:20" ht="13.5" customHeight="1">
      <c r="A1666" s="282" t="str">
        <f>VLOOKUP(MOD(E1666,10),十干,2,FALSE)</f>
        <v>戊</v>
      </c>
      <c r="B1666" s="283" t="str">
        <f>VLOOKUP(MOD(E1666,12),十二支,3,FALSE)</f>
        <v xml:space="preserve">05 土 </v>
      </c>
      <c r="C1666" s="287" t="str">
        <f>VLOOKUP(F1666,星座,3,TRUE)</f>
        <v xml:space="preserve">07 天 </v>
      </c>
      <c r="D1666" s="533">
        <v>6612</v>
      </c>
      <c r="E1666" s="83">
        <f>IFERROR(YEAR(D1666),LEFT(D1666,4))</f>
        <v>1918</v>
      </c>
      <c r="F1666" s="83" t="str">
        <f>IF(ISTEXT(D1666),RIGHT(D1666,5),TEXT(D1666,"mm/dd"))</f>
        <v>02/06</v>
      </c>
      <c r="G1666" s="83">
        <f>SUM(MID(E1666,1,1),MID(E1666,2,1),MID(E1666,3,1),MID(E1666,4,1),MID(F1666,1,1),MID(F1666,2,1),MID(F1666,4,1),MID(F1666,5,1))</f>
        <v>27</v>
      </c>
      <c r="H1666" s="83">
        <f>IF(MOD(G1666,9)=0,9,MOD(G1666,9))</f>
        <v>9</v>
      </c>
      <c r="I1666" s="83" t="str">
        <f>IFERROR(MID("日月火水木金土",WEEKDAY(D1666),1),"")</f>
        <v>水</v>
      </c>
      <c r="J1666" s="303" t="s">
        <v>2460</v>
      </c>
      <c r="K1666" s="87" t="str">
        <f>VLOOKUP(F1666,石と花メイン,3,FALSE)</f>
        <v>◆黄玉</v>
      </c>
      <c r="L1666" s="296" t="str">
        <f>VLOOKUP(F1666,石と花メイン,4,FALSE)</f>
        <v>油菜【菜の花】</v>
      </c>
      <c r="M1666" s="392">
        <f>IF(OR(MONTH(F1666)&lt;7,AND(MONTH(F1666)=7,DAY(F1666)&lt;=25)),
MOD(SUM((E1666-1901)*365,259),260),
MOD(SUM((E1666-1900)*365,259),260))</f>
        <v>224</v>
      </c>
      <c r="N1666" s="330">
        <f>IF(AND(MONTH(F1666)=7,DAY(F1666)&gt;25),1,
ROUNDDOWN((SUM(VLOOKUP(MONTH(F1666),D暦変換用数値,2,FALSE),DAY(F1666))/28)+1,0))</f>
        <v>7</v>
      </c>
      <c r="O1666" s="84">
        <f>IF(AND(MONTH(F1666)=7,DAY(F1666)&gt;25),DAY(F1666)-25,
MOD((SUM(VLOOKUP(MONTH(F1666),D暦変換用数値,2,FALSE),DAY(F1666))),28)+1)</f>
        <v>28</v>
      </c>
      <c r="P1666" s="405">
        <f>IF(OR(MONTH(F1666)&lt;7,AND(MONTH(F1666)=7,DAY(F1666)&lt;=25)),
MOD(SUM((E1666-1901)*365,(N1666-1)*28,O1666,258),260),
MOD(SUM((E1666-1900)*365,(N1666-1)*28,O1666,258),260))</f>
        <v>159</v>
      </c>
      <c r="Q1666" s="371" t="str">
        <f>VLOOKUP(MOD(P1666,4),色,2,FALSE)</f>
        <v>青い</v>
      </c>
      <c r="R1666" s="289" t="str">
        <f>VLOOKUP(MOD(P1666,13),銀河の音,2,FALSE)</f>
        <v>電気の</v>
      </c>
      <c r="S1666" s="382" t="str">
        <f>VLOOKUP(MOD(P1666,20),太陽の紋章,2,FALSE)</f>
        <v>嵐</v>
      </c>
      <c r="T1666" s="102" t="s">
        <v>4624</v>
      </c>
    </row>
    <row r="1667" spans="1:20" ht="13.5" customHeight="1">
      <c r="A1667" s="50" t="str">
        <f>VLOOKUP(MOD(E1667,10),十干,2,FALSE)</f>
        <v>庚</v>
      </c>
      <c r="B1667" s="199" t="str">
        <f>VLOOKUP(MOD(E1667,12),十二支,3,FALSE)</f>
        <v xml:space="preserve">05 土 </v>
      </c>
      <c r="C1667" s="201" t="str">
        <f>VLOOKUP(F1667,星座,3,TRUE)</f>
        <v xml:space="preserve">07 天 </v>
      </c>
      <c r="D1667" s="531">
        <v>10982</v>
      </c>
      <c r="E1667" s="1">
        <f>IFERROR(YEAR(D1667),LEFT(D1667,4))</f>
        <v>1930</v>
      </c>
      <c r="F1667" s="1" t="str">
        <f>IF(ISTEXT(D1667),RIGHT(D1667,5),TEXT(D1667,"mm/dd"))</f>
        <v>01/24</v>
      </c>
      <c r="G1667" s="1">
        <f>SUM(MID(E1667,1,1),MID(E1667,2,1),MID(E1667,3,1),MID(E1667,4,1),MID(F1667,1,1),MID(F1667,2,1),MID(F1667,4,1),MID(F1667,5,1))</f>
        <v>20</v>
      </c>
      <c r="H1667" s="45">
        <f>IF(MOD(G1667,9)=0,9,MOD(G1667,9))</f>
        <v>2</v>
      </c>
      <c r="I1667" s="45" t="str">
        <f>IFERROR(MID("日月火水木金土",WEEKDAY(D1667),1),"")</f>
        <v>金</v>
      </c>
      <c r="J1667" s="304" t="s">
        <v>5821</v>
      </c>
      <c r="K1667" s="202" t="str">
        <f>VLOOKUP(F1667,石と花メイン,3,FALSE)</f>
        <v>■砂金水晶</v>
      </c>
      <c r="L1667" s="297" t="str">
        <f>VLOOKUP(F1667,石と花メイン,4,FALSE)</f>
        <v>万年青【老母草】</v>
      </c>
      <c r="M1667" s="393">
        <f>IF(OR(MONTH(F1667)&lt;7,AND(MONTH(F1667)=7,DAY(F1667)&lt;=25)),
MOD(SUM((E1667-1901)*365,259),260),
MOD(SUM((E1667-1900)*365,259),260))</f>
        <v>184</v>
      </c>
      <c r="N1667" s="390">
        <f>IF(AND(MONTH(F1667)=7,DAY(F1667)&gt;25),1,
ROUNDDOWN((SUM(VLOOKUP(MONTH(F1667),D暦変換用数値,2,FALSE),DAY(F1667))/28)+1,0))</f>
        <v>7</v>
      </c>
      <c r="O1667" s="205">
        <f>IF(AND(MONTH(F1667)=7,DAY(F1667)&gt;25),DAY(F1667)-25,
MOD((SUM(VLOOKUP(MONTH(F1667),D暦変換用数値,2,FALSE),DAY(F1667))),28)+1)</f>
        <v>15</v>
      </c>
      <c r="P1667" s="406">
        <f>IF(OR(MONTH(F1667)&lt;7,AND(MONTH(F1667)=7,DAY(F1667)&lt;=25)),
MOD(SUM((E1667-1901)*365,(N1667-1)*28,O1667,258),260),
MOD(SUM((E1667-1900)*365,(N1667-1)*28,O1667,258),260))</f>
        <v>106</v>
      </c>
      <c r="Q1667" s="375" t="str">
        <f>VLOOKUP(MOD(P1667,4),色,2,FALSE)</f>
        <v>白い</v>
      </c>
      <c r="R1667" s="293" t="str">
        <f>VLOOKUP(MOD(P1667,13),銀河の音,2,FALSE)</f>
        <v>月の</v>
      </c>
      <c r="S1667" s="386" t="str">
        <f>VLOOKUP(MOD(P1667,20),太陽の紋章,2,FALSE)</f>
        <v>世界の橋渡し</v>
      </c>
      <c r="T1667" s="99" t="s">
        <v>138</v>
      </c>
    </row>
    <row r="1668" spans="1:20" ht="13.5" customHeight="1">
      <c r="A1668" s="50" t="str">
        <f>VLOOKUP(MOD(E1668,10),十干,2,FALSE)</f>
        <v>庚</v>
      </c>
      <c r="B1668" s="199" t="str">
        <f>VLOOKUP(MOD(E1668,12),十二支,3,FALSE)</f>
        <v xml:space="preserve">05 土 </v>
      </c>
      <c r="C1668" s="201" t="str">
        <f>VLOOKUP(F1668,星座,3,TRUE)</f>
        <v xml:space="preserve">07 天 </v>
      </c>
      <c r="D1668" s="531">
        <v>10984</v>
      </c>
      <c r="E1668" s="1">
        <f>IFERROR(YEAR(D1668),LEFT(D1668,4))</f>
        <v>1930</v>
      </c>
      <c r="F1668" s="1" t="str">
        <f>IF(ISTEXT(D1668),RIGHT(D1668,5),TEXT(D1668,"mm/dd"))</f>
        <v>01/26</v>
      </c>
      <c r="G1668" s="1">
        <f>SUM(MID(E1668,1,1),MID(E1668,2,1),MID(E1668,3,1),MID(E1668,4,1),MID(F1668,1,1),MID(F1668,2,1),MID(F1668,4,1),MID(F1668,5,1))</f>
        <v>22</v>
      </c>
      <c r="H1668" s="45">
        <f>IF(MOD(G1668,9)=0,9,MOD(G1668,9))</f>
        <v>4</v>
      </c>
      <c r="I1668" s="45" t="str">
        <f>IFERROR(MID("日月火水木金土",WEEKDAY(D1668),1),"")</f>
        <v>日</v>
      </c>
      <c r="J1668" s="304" t="s">
        <v>5822</v>
      </c>
      <c r="K1668" s="202" t="str">
        <f>VLOOKUP(F1668,石と花メイン,3,FALSE)</f>
        <v>●薔薇色石</v>
      </c>
      <c r="L1668" s="297" t="str">
        <f>VLOOKUP(F1668,石と花メイン,4,FALSE)</f>
        <v>アマリリス【花水仙】</v>
      </c>
      <c r="M1668" s="393">
        <f>IF(OR(MONTH(F1668)&lt;7,AND(MONTH(F1668)=7,DAY(F1668)&lt;=25)),
MOD(SUM((E1668-1901)*365,259),260),
MOD(SUM((E1668-1900)*365,259),260))</f>
        <v>184</v>
      </c>
      <c r="N1668" s="390">
        <f>IF(AND(MONTH(F1668)=7,DAY(F1668)&gt;25),1,
ROUNDDOWN((SUM(VLOOKUP(MONTH(F1668),D暦変換用数値,2,FALSE),DAY(F1668))/28)+1,0))</f>
        <v>7</v>
      </c>
      <c r="O1668" s="205">
        <f>IF(AND(MONTH(F1668)=7,DAY(F1668)&gt;25),DAY(F1668)-25,
MOD((SUM(VLOOKUP(MONTH(F1668),D暦変換用数値,2,FALSE),DAY(F1668))),28)+1)</f>
        <v>17</v>
      </c>
      <c r="P1668" s="406">
        <f>IF(OR(MONTH(F1668)&lt;7,AND(MONTH(F1668)=7,DAY(F1668)&lt;=25)),
MOD(SUM((E1668-1901)*365,(N1668-1)*28,O1668,258),260),
MOD(SUM((E1668-1900)*365,(N1668-1)*28,O1668,258),260))</f>
        <v>108</v>
      </c>
      <c r="Q1668" s="373" t="str">
        <f>VLOOKUP(MOD(P1668,4),色,2,FALSE)</f>
        <v>黄色い</v>
      </c>
      <c r="R1668" s="291" t="str">
        <f>VLOOKUP(MOD(P1668,13),銀河の音,2,FALSE)</f>
        <v>自己存在の</v>
      </c>
      <c r="S1668" s="384" t="str">
        <f>VLOOKUP(MOD(P1668,20),太陽の紋章,2,FALSE)</f>
        <v>星</v>
      </c>
      <c r="T1668" s="99" t="s">
        <v>2052</v>
      </c>
    </row>
    <row r="1669" spans="1:20" ht="13.5" customHeight="1">
      <c r="A1669" s="50" t="str">
        <f>VLOOKUP(MOD(E1669,10),十干,2,FALSE)</f>
        <v>庚</v>
      </c>
      <c r="B1669" s="199" t="str">
        <f>VLOOKUP(MOD(E1669,12),十二支,3,FALSE)</f>
        <v xml:space="preserve">05 土 </v>
      </c>
      <c r="C1669" s="201" t="str">
        <f>VLOOKUP(F1669,星座,3,TRUE)</f>
        <v xml:space="preserve">07 天 </v>
      </c>
      <c r="D1669" s="531">
        <v>10986</v>
      </c>
      <c r="E1669" s="1">
        <f>IFERROR(YEAR(D1669),LEFT(D1669,4))</f>
        <v>1930</v>
      </c>
      <c r="F1669" s="1" t="str">
        <f>IF(ISTEXT(D1669),RIGHT(D1669,5),TEXT(D1669,"mm/dd"))</f>
        <v>01/28</v>
      </c>
      <c r="G1669" s="1">
        <f>SUM(MID(E1669,1,1),MID(E1669,2,1),MID(E1669,3,1),MID(E1669,4,1),MID(F1669,1,1),MID(F1669,2,1),MID(F1669,4,1),MID(F1669,5,1))</f>
        <v>24</v>
      </c>
      <c r="H1669" s="45">
        <f>IF(MOD(G1669,9)=0,9,MOD(G1669,9))</f>
        <v>6</v>
      </c>
      <c r="I1669" s="45" t="str">
        <f>IFERROR(MID("日月火水木金土",WEEKDAY(D1669),1),"")</f>
        <v>火</v>
      </c>
      <c r="J1669" s="304" t="s">
        <v>5823</v>
      </c>
      <c r="K1669" s="202" t="str">
        <f>VLOOKUP(F1669,石と花メイン,3,FALSE)</f>
        <v>▲白金</v>
      </c>
      <c r="L1669" s="297" t="str">
        <f>VLOOKUP(F1669,石と花メイン,4,FALSE)</f>
        <v>片栗【堅香子】</v>
      </c>
      <c r="M1669" s="393">
        <f>IF(OR(MONTH(F1669)&lt;7,AND(MONTH(F1669)=7,DAY(F1669)&lt;=25)),
MOD(SUM((E1669-1901)*365,259),260),
MOD(SUM((E1669-1900)*365,259),260))</f>
        <v>184</v>
      </c>
      <c r="N1669" s="390">
        <f>IF(AND(MONTH(F1669)=7,DAY(F1669)&gt;25),1,
ROUNDDOWN((SUM(VLOOKUP(MONTH(F1669),D暦変換用数値,2,FALSE),DAY(F1669))/28)+1,0))</f>
        <v>7</v>
      </c>
      <c r="O1669" s="205">
        <f>IF(AND(MONTH(F1669)=7,DAY(F1669)&gt;25),DAY(F1669)-25,
MOD((SUM(VLOOKUP(MONTH(F1669),D暦変換用数値,2,FALSE),DAY(F1669))),28)+1)</f>
        <v>19</v>
      </c>
      <c r="P1669" s="406">
        <f>IF(OR(MONTH(F1669)&lt;7,AND(MONTH(F1669)=7,DAY(F1669)&lt;=25)),
MOD(SUM((E1669-1901)*365,(N1669-1)*28,O1669,258),260),
MOD(SUM((E1669-1900)*365,(N1669-1)*28,O1669,258),260))</f>
        <v>110</v>
      </c>
      <c r="Q1669" s="375" t="str">
        <f>VLOOKUP(MOD(P1669,4),色,2,FALSE)</f>
        <v>白い</v>
      </c>
      <c r="R1669" s="293" t="str">
        <f>VLOOKUP(MOD(P1669,13),銀河の音,2,FALSE)</f>
        <v>律動の</v>
      </c>
      <c r="S1669" s="386" t="str">
        <f>VLOOKUP(MOD(P1669,20),太陽の紋章,2,FALSE)</f>
        <v>犬</v>
      </c>
      <c r="T1669" s="98" t="s">
        <v>3736</v>
      </c>
    </row>
    <row r="1670" spans="1:20" ht="13.5" customHeight="1">
      <c r="A1670" s="334" t="str">
        <f>VLOOKUP(MOD(E1670,10),十干,2,FALSE)</f>
        <v>庚</v>
      </c>
      <c r="B1670" s="331" t="str">
        <f>VLOOKUP(MOD(E1670,12),十二支,3,FALSE)</f>
        <v xml:space="preserve">05 土 </v>
      </c>
      <c r="C1670" s="336" t="str">
        <f>VLOOKUP(F1670,星座,3,TRUE)</f>
        <v xml:space="preserve">07 天 </v>
      </c>
      <c r="D1670" s="534">
        <v>10987</v>
      </c>
      <c r="E1670" s="131">
        <f>IFERROR(YEAR(D1670),LEFT(D1670,4))</f>
        <v>1930</v>
      </c>
      <c r="F1670" s="131" t="str">
        <f>IF(ISTEXT(D1670),RIGHT(D1670,5),TEXT(D1670,"mm/dd"))</f>
        <v>01/29</v>
      </c>
      <c r="G1670" s="131">
        <f>SUM(MID(E1670,1,1),MID(E1670,2,1),MID(E1670,3,1),MID(E1670,4,1),MID(F1670,1,1),MID(F1670,2,1),MID(F1670,4,1),MID(F1670,5,1))</f>
        <v>25</v>
      </c>
      <c r="H1670" s="131">
        <f>IF(MOD(G1670,9)=0,9,MOD(G1670,9))</f>
        <v>7</v>
      </c>
      <c r="I1670" s="131" t="str">
        <f>IFERROR(MID("日月火水木金土",WEEKDAY(D1670),1),"")</f>
        <v>水</v>
      </c>
      <c r="J1670" s="306" t="s">
        <v>8166</v>
      </c>
      <c r="K1670" s="335" t="str">
        <f>VLOOKUP(F1670,石と花メイン,3,FALSE)</f>
        <v>◆電気石</v>
      </c>
      <c r="L1670" s="302" t="str">
        <f>VLOOKUP(F1670,石と花メイン,4,FALSE)</f>
        <v>ラナンキュラス【花金鳳花】</v>
      </c>
      <c r="M1670" s="396">
        <f>IF(OR(MONTH(F1670)&lt;7,AND(MONTH(F1670)=7,DAY(F1670)&lt;=25)),
MOD(SUM((E1670-1901)*365,259),260),
MOD(SUM((E1670-1900)*365,259),260))</f>
        <v>184</v>
      </c>
      <c r="N1670" s="335">
        <f>IF(AND(MONTH(F1670)=7,DAY(F1670)&gt;25),1,
ROUNDDOWN((SUM(VLOOKUP(MONTH(F1670),D暦変換用数値,2,FALSE),DAY(F1670))/28)+1,0))</f>
        <v>7</v>
      </c>
      <c r="O1670" s="132">
        <f>IF(AND(MONTH(F1670)=7,DAY(F1670)&gt;25),DAY(F1670)-25,
MOD((SUM(VLOOKUP(MONTH(F1670),D暦変換用数値,2,FALSE),DAY(F1670))),28)+1)</f>
        <v>20</v>
      </c>
      <c r="P1670" s="404">
        <f>IF(OR(MONTH(F1670)&lt;7,AND(MONTH(F1670)=7,DAY(F1670)&lt;=25)),
MOD(SUM((E1670-1901)*365,(N1670-1)*28,O1670,258),260),
MOD(SUM((E1670-1900)*365,(N1670-1)*28,O1670,258),260))</f>
        <v>111</v>
      </c>
      <c r="Q1670" s="376" t="str">
        <f>VLOOKUP(MOD(P1670,4),色,2,FALSE)</f>
        <v>青い</v>
      </c>
      <c r="R1670" s="333" t="str">
        <f>VLOOKUP(MOD(P1670,13),銀河の音,2,FALSE)</f>
        <v>共振の</v>
      </c>
      <c r="S1670" s="387" t="str">
        <f>VLOOKUP(MOD(P1670,20),太陽の紋章,2,FALSE)</f>
        <v>猿</v>
      </c>
      <c r="T1670" s="126" t="s">
        <v>8168</v>
      </c>
    </row>
    <row r="1671" spans="1:20" ht="13.5" customHeight="1">
      <c r="A1671" s="50" t="str">
        <f>VLOOKUP(MOD(E1671,10),十干,2,FALSE)</f>
        <v>庚</v>
      </c>
      <c r="B1671" s="199" t="str">
        <f>VLOOKUP(MOD(E1671,12),十二支,3,FALSE)</f>
        <v xml:space="preserve">05 土 </v>
      </c>
      <c r="C1671" s="201" t="str">
        <f>VLOOKUP(F1671,星座,3,TRUE)</f>
        <v xml:space="preserve">07 天 </v>
      </c>
      <c r="D1671" s="531">
        <v>10998</v>
      </c>
      <c r="E1671" s="1">
        <f>IFERROR(YEAR(D1671),LEFT(D1671,4))</f>
        <v>1930</v>
      </c>
      <c r="F1671" s="1" t="str">
        <f>IF(ISTEXT(D1671),RIGHT(D1671,5),TEXT(D1671,"mm/dd"))</f>
        <v>02/09</v>
      </c>
      <c r="G1671" s="1">
        <f>SUM(MID(E1671,1,1),MID(E1671,2,1),MID(E1671,3,1),MID(E1671,4,1),MID(F1671,1,1),MID(F1671,2,1),MID(F1671,4,1),MID(F1671,5,1))</f>
        <v>24</v>
      </c>
      <c r="H1671" s="45">
        <f>IF(MOD(G1671,9)=0,9,MOD(G1671,9))</f>
        <v>6</v>
      </c>
      <c r="I1671" s="45" t="str">
        <f>IFERROR(MID("日月火水木金土",WEEKDAY(D1671),1),"")</f>
        <v>日</v>
      </c>
      <c r="J1671" s="304" t="s">
        <v>5824</v>
      </c>
      <c r="K1671" s="202" t="str">
        <f>VLOOKUP(F1671,石と花メイン,3,FALSE)</f>
        <v>◆柘榴石</v>
      </c>
      <c r="L1671" s="297" t="str">
        <f>VLOOKUP(F1671,石と花メイン,4,FALSE)</f>
        <v>銀梅花【マートル】</v>
      </c>
      <c r="M1671" s="393">
        <f>IF(OR(MONTH(F1671)&lt;7,AND(MONTH(F1671)=7,DAY(F1671)&lt;=25)),
MOD(SUM((E1671-1901)*365,259),260),
MOD(SUM((E1671-1900)*365,259),260))</f>
        <v>184</v>
      </c>
      <c r="N1671" s="390">
        <f>IF(AND(MONTH(F1671)=7,DAY(F1671)&gt;25),1,
ROUNDDOWN((SUM(VLOOKUP(MONTH(F1671),D暦変換用数値,2,FALSE),DAY(F1671))/28)+1,0))</f>
        <v>8</v>
      </c>
      <c r="O1671" s="205">
        <f>IF(AND(MONTH(F1671)=7,DAY(F1671)&gt;25),DAY(F1671)-25,
MOD((SUM(VLOOKUP(MONTH(F1671),D暦変換用数値,2,FALSE),DAY(F1671))),28)+1)</f>
        <v>3</v>
      </c>
      <c r="P1671" s="406">
        <f>IF(OR(MONTH(F1671)&lt;7,AND(MONTH(F1671)=7,DAY(F1671)&lt;=25)),
MOD(SUM((E1671-1901)*365,(N1671-1)*28,O1671,258),260),
MOD(SUM((E1671-1900)*365,(N1671-1)*28,O1671,258),260))</f>
        <v>122</v>
      </c>
      <c r="Q1671" s="375" t="str">
        <f>VLOOKUP(MOD(P1671,4),色,2,FALSE)</f>
        <v>白い</v>
      </c>
      <c r="R1671" s="293" t="str">
        <f>VLOOKUP(MOD(P1671,13),銀河の音,2,FALSE)</f>
        <v>倍音の</v>
      </c>
      <c r="S1671" s="386" t="str">
        <f>VLOOKUP(MOD(P1671,20),太陽の紋章,2,FALSE)</f>
        <v>風</v>
      </c>
      <c r="T1671" s="98" t="s">
        <v>3736</v>
      </c>
    </row>
    <row r="1672" spans="1:20" ht="13.5" customHeight="1">
      <c r="A1672" s="76" t="str">
        <f>VLOOKUP(MOD(E1672,10),十干,2,FALSE)</f>
        <v>壬</v>
      </c>
      <c r="B1672" s="199" t="str">
        <f>VLOOKUP(MOD(E1672,12),十二支,3,FALSE)</f>
        <v xml:space="preserve">05 土 </v>
      </c>
      <c r="C1672" s="201" t="str">
        <f>VLOOKUP(F1672,星座,3,TRUE)</f>
        <v xml:space="preserve">07 天 </v>
      </c>
      <c r="D1672" s="534">
        <v>15365</v>
      </c>
      <c r="E1672" s="116">
        <f>IFERROR(YEAR(D1672),LEFT(D1672,4))</f>
        <v>1942</v>
      </c>
      <c r="F1672" s="116" t="str">
        <f>IF(ISTEXT(D1672),RIGHT(D1672,5),TEXT(D1672,"mm/dd"))</f>
        <v>01/24</v>
      </c>
      <c r="G1672" s="116">
        <f>SUM(MID(E1672,1,1),MID(E1672,2,1),MID(E1672,3,1),MID(E1672,4,1),MID(F1672,1,1),MID(F1672,2,1),MID(F1672,4,1),MID(F1672,5,1))</f>
        <v>23</v>
      </c>
      <c r="H1672" s="116">
        <f>IF(MOD(G1672,9)=0,9,MOD(G1672,9))</f>
        <v>5</v>
      </c>
      <c r="I1672" s="116" t="str">
        <f>IFERROR(MID("日月火水木金土",WEEKDAY(D1672),1),"")</f>
        <v>土</v>
      </c>
      <c r="J1672" s="306" t="s">
        <v>7626</v>
      </c>
      <c r="K1672" s="203" t="str">
        <f>VLOOKUP(F1672,石と花メイン,3,FALSE)</f>
        <v>■砂金水晶</v>
      </c>
      <c r="L1672" s="299" t="str">
        <f>VLOOKUP(F1672,石と花メイン,4,FALSE)</f>
        <v>万年青【老母草】</v>
      </c>
      <c r="M1672" s="395">
        <f>IF(OR(MONTH(F1672)&lt;7,AND(MONTH(F1672)=7,DAY(F1672)&lt;=25)),
MOD(SUM((E1672-1901)*365,259),260),
MOD(SUM((E1672-1900)*365,259),260))</f>
        <v>144</v>
      </c>
      <c r="N1672" s="121">
        <f>IF(AND(MONTH(F1672)=7,DAY(F1672)&gt;25),1,
ROUNDDOWN((SUM(VLOOKUP(MONTH(F1672),D暦変換用数値,2,FALSE),DAY(F1672))/28)+1,0))</f>
        <v>7</v>
      </c>
      <c r="O1672" s="117">
        <f>IF(AND(MONTH(F1672)=7,DAY(F1672)&gt;25),DAY(F1672)-25,
MOD((SUM(VLOOKUP(MONTH(F1672),D暦変換用数値,2,FALSE),DAY(F1672))),28)+1)</f>
        <v>15</v>
      </c>
      <c r="P1672" s="408">
        <f>IF(OR(MONTH(F1672)&lt;7,AND(MONTH(F1672)=7,DAY(F1672)&lt;=25)),
MOD(SUM((E1672-1901)*365,(N1672-1)*28,O1672,258),260),
MOD(SUM((E1672-1900)*365,(N1672-1)*28,O1672,258),260))</f>
        <v>66</v>
      </c>
      <c r="Q1672" s="375" t="str">
        <f>VLOOKUP(MOD(P1672,4),色,2,FALSE)</f>
        <v>白い</v>
      </c>
      <c r="R1672" s="293" t="str">
        <f>VLOOKUP(MOD(P1672,13),銀河の音,2,FALSE)</f>
        <v>磁気の</v>
      </c>
      <c r="S1672" s="386" t="str">
        <f>VLOOKUP(MOD(P1672,20),太陽の紋章,2,FALSE)</f>
        <v>世界の橋渡し</v>
      </c>
      <c r="T1672" s="129" t="s">
        <v>7294</v>
      </c>
    </row>
    <row r="1673" spans="1:20" ht="13.5" customHeight="1">
      <c r="A1673" s="50" t="str">
        <f>VLOOKUP(MOD(E1673,10),十干,2,FALSE)</f>
        <v>壬</v>
      </c>
      <c r="B1673" s="199" t="str">
        <f>VLOOKUP(MOD(E1673,12),十二支,3,FALSE)</f>
        <v xml:space="preserve">05 土 </v>
      </c>
      <c r="C1673" s="201" t="str">
        <f>VLOOKUP(F1673,星座,3,TRUE)</f>
        <v xml:space="preserve">07 天 </v>
      </c>
      <c r="D1673" s="531">
        <v>15369</v>
      </c>
      <c r="E1673" s="1">
        <f>IFERROR(YEAR(D1673),LEFT(D1673,4))</f>
        <v>1942</v>
      </c>
      <c r="F1673" s="1" t="str">
        <f>IF(ISTEXT(D1673),RIGHT(D1673,5),TEXT(D1673,"mm/dd"))</f>
        <v>01/28</v>
      </c>
      <c r="G1673" s="1">
        <f>SUM(MID(E1673,1,1),MID(E1673,2,1),MID(E1673,3,1),MID(E1673,4,1),MID(F1673,1,1),MID(F1673,2,1),MID(F1673,4,1),MID(F1673,5,1))</f>
        <v>27</v>
      </c>
      <c r="H1673" s="45">
        <f>IF(MOD(G1673,9)=0,9,MOD(G1673,9))</f>
        <v>9</v>
      </c>
      <c r="I1673" s="45" t="str">
        <f>IFERROR(MID("日月火水木金土",WEEKDAY(D1673),1),"")</f>
        <v>水</v>
      </c>
      <c r="J1673" s="304" t="s">
        <v>5825</v>
      </c>
      <c r="K1673" s="202" t="str">
        <f>VLOOKUP(F1673,石と花メイン,3,FALSE)</f>
        <v>▲白金</v>
      </c>
      <c r="L1673" s="297" t="str">
        <f>VLOOKUP(F1673,石と花メイン,4,FALSE)</f>
        <v>片栗【堅香子】</v>
      </c>
      <c r="M1673" s="393">
        <f>IF(OR(MONTH(F1673)&lt;7,AND(MONTH(F1673)=7,DAY(F1673)&lt;=25)),
MOD(SUM((E1673-1901)*365,259),260),
MOD(SUM((E1673-1900)*365,259),260))</f>
        <v>144</v>
      </c>
      <c r="N1673" s="390">
        <f>IF(AND(MONTH(F1673)=7,DAY(F1673)&gt;25),1,
ROUNDDOWN((SUM(VLOOKUP(MONTH(F1673),D暦変換用数値,2,FALSE),DAY(F1673))/28)+1,0))</f>
        <v>7</v>
      </c>
      <c r="O1673" s="205">
        <f>IF(AND(MONTH(F1673)=7,DAY(F1673)&gt;25),DAY(F1673)-25,
MOD((SUM(VLOOKUP(MONTH(F1673),D暦変換用数値,2,FALSE),DAY(F1673))),28)+1)</f>
        <v>19</v>
      </c>
      <c r="P1673" s="406">
        <f>IF(OR(MONTH(F1673)&lt;7,AND(MONTH(F1673)=7,DAY(F1673)&lt;=25)),
MOD(SUM((E1673-1901)*365,(N1673-1)*28,O1673,258),260),
MOD(SUM((E1673-1900)*365,(N1673-1)*28,O1673,258),260))</f>
        <v>70</v>
      </c>
      <c r="Q1673" s="375" t="str">
        <f>VLOOKUP(MOD(P1673,4),色,2,FALSE)</f>
        <v>白い</v>
      </c>
      <c r="R1673" s="293" t="str">
        <f>VLOOKUP(MOD(P1673,13),銀河の音,2,FALSE)</f>
        <v>倍音の</v>
      </c>
      <c r="S1673" s="386" t="str">
        <f>VLOOKUP(MOD(P1673,20),太陽の紋章,2,FALSE)</f>
        <v>犬</v>
      </c>
      <c r="T1673" s="98" t="s">
        <v>3736</v>
      </c>
    </row>
    <row r="1674" spans="1:20" ht="13.5" customHeight="1">
      <c r="A1674" s="50" t="str">
        <f>VLOOKUP(MOD(E1674,10),十干,2,FALSE)</f>
        <v>壬</v>
      </c>
      <c r="B1674" s="199" t="str">
        <f>VLOOKUP(MOD(E1674,12),十二支,3,FALSE)</f>
        <v xml:space="preserve">05 土 </v>
      </c>
      <c r="C1674" s="201" t="str">
        <f>VLOOKUP(F1674,星座,3,TRUE)</f>
        <v xml:space="preserve">07 天 </v>
      </c>
      <c r="D1674" s="531">
        <v>15373</v>
      </c>
      <c r="E1674" s="1">
        <f>IFERROR(YEAR(D1674),LEFT(D1674,4))</f>
        <v>1942</v>
      </c>
      <c r="F1674" s="1" t="str">
        <f>IF(ISTEXT(D1674),RIGHT(D1674,5),TEXT(D1674,"mm/dd"))</f>
        <v>02/01</v>
      </c>
      <c r="G1674" s="1">
        <f>SUM(MID(E1674,1,1),MID(E1674,2,1),MID(E1674,3,1),MID(E1674,4,1),MID(F1674,1,1),MID(F1674,2,1),MID(F1674,4,1),MID(F1674,5,1))</f>
        <v>19</v>
      </c>
      <c r="H1674" s="45">
        <f>IF(MOD(G1674,9)=0,9,MOD(G1674,9))</f>
        <v>1</v>
      </c>
      <c r="I1674" s="45" t="str">
        <f>IFERROR(MID("日月火水木金土",WEEKDAY(D1674),1),"")</f>
        <v>日</v>
      </c>
      <c r="J1674" s="304" t="s">
        <v>5826</v>
      </c>
      <c r="K1674" s="202" t="str">
        <f>VLOOKUP(F1674,石と花メイン,3,FALSE)</f>
        <v>■紫水晶</v>
      </c>
      <c r="L1674" s="297" t="str">
        <f>VLOOKUP(F1674,石と花メイン,4,FALSE)</f>
        <v>マーガレット【木春菊】</v>
      </c>
      <c r="M1674" s="393">
        <f>IF(OR(MONTH(F1674)&lt;7,AND(MONTH(F1674)=7,DAY(F1674)&lt;=25)),
MOD(SUM((E1674-1901)*365,259),260),
MOD(SUM((E1674-1900)*365,259),260))</f>
        <v>144</v>
      </c>
      <c r="N1674" s="390">
        <f>IF(AND(MONTH(F1674)=7,DAY(F1674)&gt;25),1,
ROUNDDOWN((SUM(VLOOKUP(MONTH(F1674),D暦変換用数値,2,FALSE),DAY(F1674))/28)+1,0))</f>
        <v>7</v>
      </c>
      <c r="O1674" s="205">
        <f>IF(AND(MONTH(F1674)=7,DAY(F1674)&gt;25),DAY(F1674)-25,
MOD((SUM(VLOOKUP(MONTH(F1674),D暦変換用数値,2,FALSE),DAY(F1674))),28)+1)</f>
        <v>23</v>
      </c>
      <c r="P1674" s="406">
        <f>IF(OR(MONTH(F1674)&lt;7,AND(MONTH(F1674)=7,DAY(F1674)&lt;=25)),
MOD(SUM((E1674-1901)*365,(N1674-1)*28,O1674,258),260),
MOD(SUM((E1674-1900)*365,(N1674-1)*28,O1674,258),260))</f>
        <v>74</v>
      </c>
      <c r="Q1674" s="375" t="str">
        <f>VLOOKUP(MOD(P1674,4),色,2,FALSE)</f>
        <v>白い</v>
      </c>
      <c r="R1674" s="293" t="str">
        <f>VLOOKUP(MOD(P1674,13),銀河の音,2,FALSE)</f>
        <v>太陽の</v>
      </c>
      <c r="S1674" s="386" t="str">
        <f>VLOOKUP(MOD(P1674,20),太陽の紋章,2,FALSE)</f>
        <v>魔法使い</v>
      </c>
      <c r="T1674" s="98" t="s">
        <v>3736</v>
      </c>
    </row>
    <row r="1675" spans="1:20" ht="13.5" customHeight="1">
      <c r="A1675" s="76" t="str">
        <f>VLOOKUP(MOD(E1675,10),十干,2,FALSE)</f>
        <v>壬</v>
      </c>
      <c r="B1675" s="199" t="str">
        <f>VLOOKUP(MOD(E1675,12),十二支,3,FALSE)</f>
        <v xml:space="preserve">05 土 </v>
      </c>
      <c r="C1675" s="201" t="str">
        <f>VLOOKUP(F1675,星座,3,TRUE)</f>
        <v xml:space="preserve">07 天 </v>
      </c>
      <c r="D1675" s="534">
        <v>15378</v>
      </c>
      <c r="E1675" s="116">
        <f>IFERROR(YEAR(D1675),LEFT(D1675,4))</f>
        <v>1942</v>
      </c>
      <c r="F1675" s="116" t="str">
        <f>IF(ISTEXT(D1675),RIGHT(D1675,5),TEXT(D1675,"mm/dd"))</f>
        <v>02/06</v>
      </c>
      <c r="G1675" s="116">
        <f>SUM(MID(E1675,1,1),MID(E1675,2,1),MID(E1675,3,1),MID(E1675,4,1),MID(F1675,1,1),MID(F1675,2,1),MID(F1675,4,1),MID(F1675,5,1))</f>
        <v>24</v>
      </c>
      <c r="H1675" s="116">
        <f>IF(MOD(G1675,9)=0,9,MOD(G1675,9))</f>
        <v>6</v>
      </c>
      <c r="I1675" s="116" t="str">
        <f>IFERROR(MID("日月火水木金土",WEEKDAY(D1675),1),"")</f>
        <v>金</v>
      </c>
      <c r="J1675" s="306" t="s">
        <v>7629</v>
      </c>
      <c r="K1675" s="203" t="str">
        <f>VLOOKUP(F1675,石と花メイン,3,FALSE)</f>
        <v>◆黄玉</v>
      </c>
      <c r="L1675" s="299" t="str">
        <f>VLOOKUP(F1675,石と花メイン,4,FALSE)</f>
        <v>油菜【菜の花】</v>
      </c>
      <c r="M1675" s="395">
        <f>IF(OR(MONTH(F1675)&lt;7,AND(MONTH(F1675)=7,DAY(F1675)&lt;=25)),
MOD(SUM((E1675-1901)*365,259),260),
MOD(SUM((E1675-1900)*365,259),260))</f>
        <v>144</v>
      </c>
      <c r="N1675" s="121">
        <f>IF(AND(MONTH(F1675)=7,DAY(F1675)&gt;25),1,
ROUNDDOWN((SUM(VLOOKUP(MONTH(F1675),D暦変換用数値,2,FALSE),DAY(F1675))/28)+1,0))</f>
        <v>7</v>
      </c>
      <c r="O1675" s="117">
        <f>IF(AND(MONTH(F1675)=7,DAY(F1675)&gt;25),DAY(F1675)-25,
MOD((SUM(VLOOKUP(MONTH(F1675),D暦変換用数値,2,FALSE),DAY(F1675))),28)+1)</f>
        <v>28</v>
      </c>
      <c r="P1675" s="408">
        <f>IF(OR(MONTH(F1675)&lt;7,AND(MONTH(F1675)=7,DAY(F1675)&lt;=25)),
MOD(SUM((E1675-1901)*365,(N1675-1)*28,O1675,258),260),
MOD(SUM((E1675-1900)*365,(N1675-1)*28,O1675,258),260))</f>
        <v>79</v>
      </c>
      <c r="Q1675" s="374" t="str">
        <f>VLOOKUP(MOD(P1675,4),色,2,FALSE)</f>
        <v>青い</v>
      </c>
      <c r="R1675" s="292" t="str">
        <f>VLOOKUP(MOD(P1675,13),銀河の音,2,FALSE)</f>
        <v>磁気の</v>
      </c>
      <c r="S1675" s="385" t="str">
        <f>VLOOKUP(MOD(P1675,20),太陽の紋章,2,FALSE)</f>
        <v>嵐</v>
      </c>
      <c r="T1675" s="129" t="s">
        <v>7633</v>
      </c>
    </row>
    <row r="1676" spans="1:20" ht="13.5" customHeight="1">
      <c r="A1676" s="50" t="str">
        <f>VLOOKUP(MOD(E1676,10),十干,2,FALSE)</f>
        <v>壬</v>
      </c>
      <c r="B1676" s="199" t="str">
        <f>VLOOKUP(MOD(E1676,12),十二支,3,FALSE)</f>
        <v xml:space="preserve">05 土 </v>
      </c>
      <c r="C1676" s="201" t="str">
        <f>VLOOKUP(F1676,星座,3,TRUE)</f>
        <v xml:space="preserve">07 天 </v>
      </c>
      <c r="D1676" s="535">
        <v>15386</v>
      </c>
      <c r="E1676" s="45">
        <f>IFERROR(YEAR(D1676),LEFT(D1676,4))</f>
        <v>1942</v>
      </c>
      <c r="F1676" s="45" t="str">
        <f>IF(ISTEXT(D1676),RIGHT(D1676,5),TEXT(D1676,"mm/dd"))</f>
        <v>02/14</v>
      </c>
      <c r="G1676" s="45">
        <f>SUM(MID(E1676,1,1),MID(E1676,2,1),MID(E1676,3,1),MID(E1676,4,1),MID(F1676,1,1),MID(F1676,2,1),MID(F1676,4,1),MID(F1676,5,1))</f>
        <v>23</v>
      </c>
      <c r="H1676" s="45">
        <f>IF(MOD(G1676,9)=0,9,MOD(G1676,9))</f>
        <v>5</v>
      </c>
      <c r="I1676" s="45" t="str">
        <f>IFERROR(MID("日月火水木金土",WEEKDAY(D1676),1),"")</f>
        <v>土</v>
      </c>
      <c r="J1676" s="305" t="s">
        <v>6631</v>
      </c>
      <c r="K1676" s="203" t="str">
        <f>VLOOKUP(F1676,石と花メイン,3,FALSE)</f>
        <v>◆紅玉</v>
      </c>
      <c r="L1676" s="298" t="str">
        <f>VLOOKUP(F1676,石と花メイン,4,FALSE)</f>
        <v>カモミール【かみつれ】</v>
      </c>
      <c r="M1676" s="394">
        <f>IF(OR(MONTH(F1676)&lt;7,AND(MONTH(F1676)=7,DAY(F1676)&lt;=25)),
MOD(SUM((E1676-1901)*365,259),260),
MOD(SUM((E1676-1900)*365,259),260))</f>
        <v>144</v>
      </c>
      <c r="N1676" s="391">
        <f>IF(AND(MONTH(F1676)=7,DAY(F1676)&gt;25),1,
ROUNDDOWN((SUM(VLOOKUP(MONTH(F1676),D暦変換用数値,2,FALSE),DAY(F1676))/28)+1,0))</f>
        <v>8</v>
      </c>
      <c r="O1676" s="46">
        <f>IF(AND(MONTH(F1676)=7,DAY(F1676)&gt;25),DAY(F1676)-25,
MOD((SUM(VLOOKUP(MONTH(F1676),D暦変換用数値,2,FALSE),DAY(F1676))),28)+1)</f>
        <v>8</v>
      </c>
      <c r="P1676" s="407">
        <f>IF(OR(MONTH(F1676)&lt;7,AND(MONTH(F1676)=7,DAY(F1676)&lt;=25)),
MOD(SUM((E1676-1901)*365,(N1676-1)*28,O1676,258),260),
MOD(SUM((E1676-1900)*365,(N1676-1)*28,O1676,258),260))</f>
        <v>87</v>
      </c>
      <c r="Q1676" s="374" t="str">
        <f>VLOOKUP(MOD(P1676,4),色,2,FALSE)</f>
        <v>青い</v>
      </c>
      <c r="R1676" s="292" t="str">
        <f>VLOOKUP(MOD(P1676,13),銀河の音,2,FALSE)</f>
        <v>太陽の</v>
      </c>
      <c r="S1676" s="385" t="str">
        <f>VLOOKUP(MOD(P1676,20),太陽の紋章,2,FALSE)</f>
        <v>手</v>
      </c>
      <c r="T1676" s="101" t="s">
        <v>6632</v>
      </c>
    </row>
    <row r="1677" spans="1:20" ht="13.5" customHeight="1">
      <c r="A1677" s="50" t="str">
        <f>VLOOKUP(MOD(E1677,10),十干,2,FALSE)</f>
        <v>壬</v>
      </c>
      <c r="B1677" s="199" t="str">
        <f>VLOOKUP(MOD(E1677,12),十二支,3,FALSE)</f>
        <v xml:space="preserve">05 土 </v>
      </c>
      <c r="C1677" s="201" t="str">
        <f>VLOOKUP(F1677,星座,3,TRUE)</f>
        <v xml:space="preserve">07 天 </v>
      </c>
      <c r="D1677" s="531">
        <v>15388</v>
      </c>
      <c r="E1677" s="1">
        <f>IFERROR(YEAR(D1677),LEFT(D1677,4))</f>
        <v>1942</v>
      </c>
      <c r="F1677" s="1" t="str">
        <f>IF(ISTEXT(D1677),RIGHT(D1677,5),TEXT(D1677,"mm/dd"))</f>
        <v>02/16</v>
      </c>
      <c r="G1677" s="1">
        <f>SUM(MID(E1677,1,1),MID(E1677,2,1),MID(E1677,3,1),MID(E1677,4,1),MID(F1677,1,1),MID(F1677,2,1),MID(F1677,4,1),MID(F1677,5,1))</f>
        <v>25</v>
      </c>
      <c r="H1677" s="45">
        <f>IF(MOD(G1677,9)=0,9,MOD(G1677,9))</f>
        <v>7</v>
      </c>
      <c r="I1677" s="45" t="str">
        <f>IFERROR(MID("日月火水木金土",WEEKDAY(D1677),1),"")</f>
        <v>月</v>
      </c>
      <c r="J1677" s="304" t="s">
        <v>5827</v>
      </c>
      <c r="K1677" s="202" t="str">
        <f>VLOOKUP(F1677,石と花メイン,3,FALSE)</f>
        <v>◆黄玉</v>
      </c>
      <c r="L1677" s="297" t="str">
        <f>VLOOKUP(F1677,石と花メイン,4,FALSE)</f>
        <v>蕗の薹</v>
      </c>
      <c r="M1677" s="393">
        <f>IF(OR(MONTH(F1677)&lt;7,AND(MONTH(F1677)=7,DAY(F1677)&lt;=25)),
MOD(SUM((E1677-1901)*365,259),260),
MOD(SUM((E1677-1900)*365,259),260))</f>
        <v>144</v>
      </c>
      <c r="N1677" s="390">
        <f>IF(AND(MONTH(F1677)=7,DAY(F1677)&gt;25),1,
ROUNDDOWN((SUM(VLOOKUP(MONTH(F1677),D暦変換用数値,2,FALSE),DAY(F1677))/28)+1,0))</f>
        <v>8</v>
      </c>
      <c r="O1677" s="205">
        <f>IF(AND(MONTH(F1677)=7,DAY(F1677)&gt;25),DAY(F1677)-25,
MOD((SUM(VLOOKUP(MONTH(F1677),D暦変換用数値,2,FALSE),DAY(F1677))),28)+1)</f>
        <v>10</v>
      </c>
      <c r="P1677" s="406">
        <f>IF(OR(MONTH(F1677)&lt;7,AND(MONTH(F1677)=7,DAY(F1677)&lt;=25)),
MOD(SUM((E1677-1901)*365,(N1677-1)*28,O1677,258),260),
MOD(SUM((E1677-1900)*365,(N1677-1)*28,O1677,258),260))</f>
        <v>89</v>
      </c>
      <c r="Q1677" s="372" t="str">
        <f>VLOOKUP(MOD(P1677,4),色,2,FALSE)</f>
        <v>赤い</v>
      </c>
      <c r="R1677" s="290" t="str">
        <f>VLOOKUP(MOD(P1677,13),銀河の音,2,FALSE)</f>
        <v>スペクトルの</v>
      </c>
      <c r="S1677" s="383" t="str">
        <f>VLOOKUP(MOD(P1677,20),太陽の紋章,2,FALSE)</f>
        <v>月</v>
      </c>
      <c r="T1677" s="99" t="s">
        <v>4710</v>
      </c>
    </row>
    <row r="1678" spans="1:20" ht="13.5" customHeight="1">
      <c r="A1678" s="50" t="str">
        <f>VLOOKUP(MOD(E1678,10),十干,2,FALSE)</f>
        <v>甲</v>
      </c>
      <c r="B1678" s="199" t="str">
        <f>VLOOKUP(MOD(E1678,12),十二支,3,FALSE)</f>
        <v xml:space="preserve">05 土 </v>
      </c>
      <c r="C1678" s="201" t="str">
        <f>VLOOKUP(F1678,星座,3,TRUE)</f>
        <v xml:space="preserve">07 天 </v>
      </c>
      <c r="D1678" s="531">
        <v>19757</v>
      </c>
      <c r="E1678" s="1">
        <f>IFERROR(YEAR(D1678),LEFT(D1678,4))</f>
        <v>1954</v>
      </c>
      <c r="F1678" s="1" t="str">
        <f>IF(ISTEXT(D1678),RIGHT(D1678,5),TEXT(D1678,"mm/dd"))</f>
        <v>02/02</v>
      </c>
      <c r="G1678" s="1">
        <f>SUM(MID(E1678,1,1),MID(E1678,2,1),MID(E1678,3,1),MID(E1678,4,1),MID(F1678,1,1),MID(F1678,2,1),MID(F1678,4,1),MID(F1678,5,1))</f>
        <v>23</v>
      </c>
      <c r="H1678" s="45">
        <f>IF(MOD(G1678,9)=0,9,MOD(G1678,9))</f>
        <v>5</v>
      </c>
      <c r="I1678" s="45" t="str">
        <f>IFERROR(MID("日月火水木金土",WEEKDAY(D1678),1),"")</f>
        <v>火</v>
      </c>
      <c r="J1678" s="304" t="s">
        <v>5828</v>
      </c>
      <c r="K1678" s="202" t="str">
        <f>VLOOKUP(F1678,石と花メイン,3,FALSE)</f>
        <v>◇金剛石</v>
      </c>
      <c r="L1678" s="297" t="str">
        <f>VLOOKUP(F1678,石と花メイン,4,FALSE)</f>
        <v>木瓜</v>
      </c>
      <c r="M1678" s="393">
        <f>IF(OR(MONTH(F1678)&lt;7,AND(MONTH(F1678)=7,DAY(F1678)&lt;=25)),
MOD(SUM((E1678-1901)*365,259),260),
MOD(SUM((E1678-1900)*365,259),260))</f>
        <v>104</v>
      </c>
      <c r="N1678" s="390">
        <f>IF(AND(MONTH(F1678)=7,DAY(F1678)&gt;25),1,
ROUNDDOWN((SUM(VLOOKUP(MONTH(F1678),D暦変換用数値,2,FALSE),DAY(F1678))/28)+1,0))</f>
        <v>7</v>
      </c>
      <c r="O1678" s="205">
        <f>IF(AND(MONTH(F1678)=7,DAY(F1678)&gt;25),DAY(F1678)-25,
MOD((SUM(VLOOKUP(MONTH(F1678),D暦変換用数値,2,FALSE),DAY(F1678))),28)+1)</f>
        <v>24</v>
      </c>
      <c r="P1678" s="406">
        <f>IF(OR(MONTH(F1678)&lt;7,AND(MONTH(F1678)=7,DAY(F1678)&lt;=25)),
MOD(SUM((E1678-1901)*365,(N1678-1)*28,O1678,258),260),
MOD(SUM((E1678-1900)*365,(N1678-1)*28,O1678,258),260))</f>
        <v>35</v>
      </c>
      <c r="Q1678" s="374" t="str">
        <f>VLOOKUP(MOD(P1678,4),色,2,FALSE)</f>
        <v>青い</v>
      </c>
      <c r="R1678" s="292" t="str">
        <f>VLOOKUP(MOD(P1678,13),銀河の音,2,FALSE)</f>
        <v>太陽の</v>
      </c>
      <c r="S1678" s="385" t="str">
        <f>VLOOKUP(MOD(P1678,20),太陽の紋章,2,FALSE)</f>
        <v>鷲</v>
      </c>
      <c r="T1678" s="99" t="s">
        <v>6721</v>
      </c>
    </row>
    <row r="1679" spans="1:20" ht="13.5" customHeight="1">
      <c r="A1679" s="334" t="str">
        <f>VLOOKUP(MOD(E1679,10),十干,2,FALSE)</f>
        <v>甲</v>
      </c>
      <c r="B1679" s="331" t="str">
        <f>VLOOKUP(MOD(E1679,12),十二支,3,FALSE)</f>
        <v xml:space="preserve">05 土 </v>
      </c>
      <c r="C1679" s="336" t="str">
        <f>VLOOKUP(F1679,星座,3,TRUE)</f>
        <v xml:space="preserve">07 天 </v>
      </c>
      <c r="D1679" s="534">
        <v>19763</v>
      </c>
      <c r="E1679" s="131">
        <f>IFERROR(YEAR(D1679),LEFT(D1679,4))</f>
        <v>1954</v>
      </c>
      <c r="F1679" s="131" t="str">
        <f>IF(ISTEXT(D1679),RIGHT(D1679,5),TEXT(D1679,"mm/dd"))</f>
        <v>02/08</v>
      </c>
      <c r="G1679" s="131">
        <f>SUM(MID(E1679,1,1),MID(E1679,2,1),MID(E1679,3,1),MID(E1679,4,1),MID(F1679,1,1),MID(F1679,2,1),MID(F1679,4,1),MID(F1679,5,1))</f>
        <v>29</v>
      </c>
      <c r="H1679" s="131">
        <f>IF(MOD(G1679,9)=0,9,MOD(G1679,9))</f>
        <v>2</v>
      </c>
      <c r="I1679" s="131" t="str">
        <f>IFERROR(MID("日月火水木金土",WEEKDAY(D1679),1),"")</f>
        <v>月</v>
      </c>
      <c r="J1679" s="306" t="s">
        <v>8289</v>
      </c>
      <c r="K1679" s="335" t="str">
        <f>VLOOKUP(F1679,石と花メイン,3,FALSE)</f>
        <v>□水晶</v>
      </c>
      <c r="L1679" s="302" t="str">
        <f>VLOOKUP(F1679,石と花メイン,4,FALSE)</f>
        <v>雪の下【虎耳草】</v>
      </c>
      <c r="M1679" s="396">
        <f>IF(OR(MONTH(F1679)&lt;7,AND(MONTH(F1679)=7,DAY(F1679)&lt;=25)),
MOD(SUM((E1679-1901)*365,259),260),
MOD(SUM((E1679-1900)*365,259),260))</f>
        <v>104</v>
      </c>
      <c r="N1679" s="335">
        <f>IF(AND(MONTH(F1679)=7,DAY(F1679)&gt;25),1,
ROUNDDOWN((SUM(VLOOKUP(MONTH(F1679),D暦変換用数値,2,FALSE),DAY(F1679))/28)+1,0))</f>
        <v>8</v>
      </c>
      <c r="O1679" s="132">
        <f>IF(AND(MONTH(F1679)=7,DAY(F1679)&gt;25),DAY(F1679)-25,
MOD((SUM(VLOOKUP(MONTH(F1679),D暦変換用数値,2,FALSE),DAY(F1679))),28)+1)</f>
        <v>2</v>
      </c>
      <c r="P1679" s="404">
        <f>IF(OR(MONTH(F1679)&lt;7,AND(MONTH(F1679)=7,DAY(F1679)&lt;=25)),
MOD(SUM((E1679-1901)*365,(N1679-1)*28,O1679,258),260),
MOD(SUM((E1679-1900)*365,(N1679-1)*28,O1679,258),260))</f>
        <v>41</v>
      </c>
      <c r="Q1679" s="376" t="str">
        <f>VLOOKUP(MOD(P1679,4),色,2,FALSE)</f>
        <v>赤い</v>
      </c>
      <c r="R1679" s="333" t="str">
        <f>VLOOKUP(MOD(P1679,13),銀河の音,2,FALSE)</f>
        <v>月の</v>
      </c>
      <c r="S1679" s="387" t="str">
        <f>VLOOKUP(MOD(P1679,20),太陽の紋章,2,FALSE)</f>
        <v>竜</v>
      </c>
      <c r="T1679" s="145"/>
    </row>
    <row r="1680" spans="1:20" ht="13.5" customHeight="1">
      <c r="A1680" s="50" t="str">
        <f>VLOOKUP(MOD(E1680,10),十干,2,FALSE)</f>
        <v>丙</v>
      </c>
      <c r="B1680" s="199" t="str">
        <f>VLOOKUP(MOD(E1680,12),十二支,3,FALSE)</f>
        <v xml:space="preserve">05 土 </v>
      </c>
      <c r="C1680" s="201" t="str">
        <f>VLOOKUP(F1680,星座,3,TRUE)</f>
        <v xml:space="preserve">07 天 </v>
      </c>
      <c r="D1680" s="531">
        <v>24133</v>
      </c>
      <c r="E1680" s="1">
        <f>IFERROR(YEAR(D1680),LEFT(D1680,4))</f>
        <v>1966</v>
      </c>
      <c r="F1680" s="1" t="str">
        <f>IF(ISTEXT(D1680),RIGHT(D1680,5),TEXT(D1680,"mm/dd"))</f>
        <v>01/26</v>
      </c>
      <c r="G1680" s="1">
        <f>SUM(MID(E1680,1,1),MID(E1680,2,1),MID(E1680,3,1),MID(E1680,4,1),MID(F1680,1,1),MID(F1680,2,1),MID(F1680,4,1),MID(F1680,5,1))</f>
        <v>31</v>
      </c>
      <c r="H1680" s="45">
        <f>IF(MOD(G1680,9)=0,9,MOD(G1680,9))</f>
        <v>4</v>
      </c>
      <c r="I1680" s="45" t="str">
        <f>IFERROR(MID("日月火水木金土",WEEKDAY(D1680),1),"")</f>
        <v>水</v>
      </c>
      <c r="J1680" s="304" t="s">
        <v>5829</v>
      </c>
      <c r="K1680" s="202" t="str">
        <f>VLOOKUP(F1680,石と花メイン,3,FALSE)</f>
        <v>●薔薇色石</v>
      </c>
      <c r="L1680" s="297" t="str">
        <f>VLOOKUP(F1680,石と花メイン,4,FALSE)</f>
        <v>アマリリス【花水仙】</v>
      </c>
      <c r="M1680" s="393">
        <f>IF(OR(MONTH(F1680)&lt;7,AND(MONTH(F1680)=7,DAY(F1680)&lt;=25)),
MOD(SUM((E1680-1901)*365,259),260),
MOD(SUM((E1680-1900)*365,259),260))</f>
        <v>64</v>
      </c>
      <c r="N1680" s="390">
        <f>IF(AND(MONTH(F1680)=7,DAY(F1680)&gt;25),1,
ROUNDDOWN((SUM(VLOOKUP(MONTH(F1680),D暦変換用数値,2,FALSE),DAY(F1680))/28)+1,0))</f>
        <v>7</v>
      </c>
      <c r="O1680" s="205">
        <f>IF(AND(MONTH(F1680)=7,DAY(F1680)&gt;25),DAY(F1680)-25,
MOD((SUM(VLOOKUP(MONTH(F1680),D暦変換用数値,2,FALSE),DAY(F1680))),28)+1)</f>
        <v>17</v>
      </c>
      <c r="P1680" s="406">
        <f>IF(OR(MONTH(F1680)&lt;7,AND(MONTH(F1680)=7,DAY(F1680)&lt;=25)),
MOD(SUM((E1680-1901)*365,(N1680-1)*28,O1680,258),260),
MOD(SUM((E1680-1900)*365,(N1680-1)*28,O1680,258),260))</f>
        <v>248</v>
      </c>
      <c r="Q1680" s="373" t="str">
        <f>VLOOKUP(MOD(P1680,4),色,2,FALSE)</f>
        <v>黄色い</v>
      </c>
      <c r="R1680" s="291" t="str">
        <f>VLOOKUP(MOD(P1680,13),銀河の音,2,FALSE)</f>
        <v>磁気の</v>
      </c>
      <c r="S1680" s="384" t="str">
        <f>VLOOKUP(MOD(P1680,20),太陽の紋章,2,FALSE)</f>
        <v>星</v>
      </c>
      <c r="T1680" s="98" t="s">
        <v>3736</v>
      </c>
    </row>
    <row r="1681" spans="1:20" ht="13.5" customHeight="1">
      <c r="A1681" s="50" t="str">
        <f>VLOOKUP(MOD(E1681,10),十干,2,FALSE)</f>
        <v>丙</v>
      </c>
      <c r="B1681" s="199" t="str">
        <f>VLOOKUP(MOD(E1681,12),十二支,3,FALSE)</f>
        <v xml:space="preserve">05 土 </v>
      </c>
      <c r="C1681" s="201" t="str">
        <f>VLOOKUP(F1681,星座,3,TRUE)</f>
        <v xml:space="preserve">07 天 </v>
      </c>
      <c r="D1681" s="531">
        <v>24134</v>
      </c>
      <c r="E1681" s="1">
        <f>IFERROR(YEAR(D1681),LEFT(D1681,4))</f>
        <v>1966</v>
      </c>
      <c r="F1681" s="1" t="str">
        <f>IF(ISTEXT(D1681),RIGHT(D1681,5),TEXT(D1681,"mm/dd"))</f>
        <v>01/27</v>
      </c>
      <c r="G1681" s="1">
        <f>SUM(MID(E1681,1,1),MID(E1681,2,1),MID(E1681,3,1),MID(E1681,4,1),MID(F1681,1,1),MID(F1681,2,1),MID(F1681,4,1),MID(F1681,5,1))</f>
        <v>32</v>
      </c>
      <c r="H1681" s="45">
        <f>IF(MOD(G1681,9)=0,9,MOD(G1681,9))</f>
        <v>5</v>
      </c>
      <c r="I1681" s="45" t="str">
        <f>IFERROR(MID("日月火水木金土",WEEKDAY(D1681),1),"")</f>
        <v>木</v>
      </c>
      <c r="J1681" s="304" t="s">
        <v>5830</v>
      </c>
      <c r="K1681" s="202" t="str">
        <f>VLOOKUP(F1681,石と花メイン,3,FALSE)</f>
        <v>●琥珀</v>
      </c>
      <c r="L1681" s="297" t="str">
        <f>VLOOKUP(F1681,石と花メイン,4,FALSE)</f>
        <v>七竈【山南天】</v>
      </c>
      <c r="M1681" s="393">
        <f>IF(OR(MONTH(F1681)&lt;7,AND(MONTH(F1681)=7,DAY(F1681)&lt;=25)),
MOD(SUM((E1681-1901)*365,259),260),
MOD(SUM((E1681-1900)*365,259),260))</f>
        <v>64</v>
      </c>
      <c r="N1681" s="390">
        <f>IF(AND(MONTH(F1681)=7,DAY(F1681)&gt;25),1,
ROUNDDOWN((SUM(VLOOKUP(MONTH(F1681),D暦変換用数値,2,FALSE),DAY(F1681))/28)+1,0))</f>
        <v>7</v>
      </c>
      <c r="O1681" s="205">
        <f>IF(AND(MONTH(F1681)=7,DAY(F1681)&gt;25),DAY(F1681)-25,
MOD((SUM(VLOOKUP(MONTH(F1681),D暦変換用数値,2,FALSE),DAY(F1681))),28)+1)</f>
        <v>18</v>
      </c>
      <c r="P1681" s="406">
        <f>IF(OR(MONTH(F1681)&lt;7,AND(MONTH(F1681)=7,DAY(F1681)&lt;=25)),
MOD(SUM((E1681-1901)*365,(N1681-1)*28,O1681,258),260),
MOD(SUM((E1681-1900)*365,(N1681-1)*28,O1681,258),260))</f>
        <v>249</v>
      </c>
      <c r="Q1681" s="372" t="str">
        <f>VLOOKUP(MOD(P1681,4),色,2,FALSE)</f>
        <v>赤い</v>
      </c>
      <c r="R1681" s="290" t="str">
        <f>VLOOKUP(MOD(P1681,13),銀河の音,2,FALSE)</f>
        <v>月の</v>
      </c>
      <c r="S1681" s="383" t="str">
        <f>VLOOKUP(MOD(P1681,20),太陽の紋章,2,FALSE)</f>
        <v>月</v>
      </c>
      <c r="T1681" s="98" t="s">
        <v>3736</v>
      </c>
    </row>
    <row r="1682" spans="1:20" ht="13.5" customHeight="1">
      <c r="A1682" s="50" t="str">
        <f>VLOOKUP(MOD(E1682,10),十干,2,FALSE)</f>
        <v>丙</v>
      </c>
      <c r="B1682" s="199" t="str">
        <f>VLOOKUP(MOD(E1682,12),十二支,3,FALSE)</f>
        <v xml:space="preserve">05 土 </v>
      </c>
      <c r="C1682" s="201" t="str">
        <f>VLOOKUP(F1682,星座,3,TRUE)</f>
        <v xml:space="preserve">07 天 </v>
      </c>
      <c r="D1682" s="531">
        <v>24138</v>
      </c>
      <c r="E1682" s="1">
        <f>IFERROR(YEAR(D1682),LEFT(D1682,4))</f>
        <v>1966</v>
      </c>
      <c r="F1682" s="1" t="str">
        <f>IF(ISTEXT(D1682),RIGHT(D1682,5),TEXT(D1682,"mm/dd"))</f>
        <v>01/31</v>
      </c>
      <c r="G1682" s="1">
        <f>SUM(MID(E1682,1,1),MID(E1682,2,1),MID(E1682,3,1),MID(E1682,4,1),MID(F1682,1,1),MID(F1682,2,1),MID(F1682,4,1),MID(F1682,5,1))</f>
        <v>27</v>
      </c>
      <c r="H1682" s="45">
        <f>IF(MOD(G1682,9)=0,9,MOD(G1682,9))</f>
        <v>9</v>
      </c>
      <c r="I1682" s="45" t="str">
        <f>IFERROR(MID("日月火水木金土",WEEKDAY(D1682),1),"")</f>
        <v>月</v>
      </c>
      <c r="J1682" s="304" t="s">
        <v>5831</v>
      </c>
      <c r="K1682" s="202" t="str">
        <f>VLOOKUP(F1682,石と花メイン,3,FALSE)</f>
        <v>●月長石</v>
      </c>
      <c r="L1682" s="297" t="str">
        <f>VLOOKUP(F1682,石と花メイン,4,FALSE)</f>
        <v>満作/万作</v>
      </c>
      <c r="M1682" s="393">
        <f>IF(OR(MONTH(F1682)&lt;7,AND(MONTH(F1682)=7,DAY(F1682)&lt;=25)),
MOD(SUM((E1682-1901)*365,259),260),
MOD(SUM((E1682-1900)*365,259),260))</f>
        <v>64</v>
      </c>
      <c r="N1682" s="390">
        <f>IF(AND(MONTH(F1682)=7,DAY(F1682)&gt;25),1,
ROUNDDOWN((SUM(VLOOKUP(MONTH(F1682),D暦変換用数値,2,FALSE),DAY(F1682))/28)+1,0))</f>
        <v>7</v>
      </c>
      <c r="O1682" s="205">
        <f>IF(AND(MONTH(F1682)=7,DAY(F1682)&gt;25),DAY(F1682)-25,
MOD((SUM(VLOOKUP(MONTH(F1682),D暦変換用数値,2,FALSE),DAY(F1682))),28)+1)</f>
        <v>22</v>
      </c>
      <c r="P1682" s="406">
        <f>IF(OR(MONTH(F1682)&lt;7,AND(MONTH(F1682)=7,DAY(F1682)&lt;=25)),
MOD(SUM((E1682-1901)*365,(N1682-1)*28,O1682,258),260),
MOD(SUM((E1682-1900)*365,(N1682-1)*28,O1682,258),260))</f>
        <v>253</v>
      </c>
      <c r="Q1682" s="372" t="str">
        <f>VLOOKUP(MOD(P1682,4),色,2,FALSE)</f>
        <v>赤い</v>
      </c>
      <c r="R1682" s="290" t="str">
        <f>VLOOKUP(MOD(P1682,13),銀河の音,2,FALSE)</f>
        <v>律動の</v>
      </c>
      <c r="S1682" s="383" t="str">
        <f>VLOOKUP(MOD(P1682,20),太陽の紋章,2,FALSE)</f>
        <v>空歩く者</v>
      </c>
      <c r="T1682" s="98" t="s">
        <v>3736</v>
      </c>
    </row>
    <row r="1683" spans="1:20" ht="13.5" customHeight="1">
      <c r="A1683" s="76" t="str">
        <f>VLOOKUP(MOD(E1683,10),十干,2,FALSE)</f>
        <v>丙</v>
      </c>
      <c r="B1683" s="199" t="str">
        <f>VLOOKUP(MOD(E1683,12),十二支,3,FALSE)</f>
        <v xml:space="preserve">05 土 </v>
      </c>
      <c r="C1683" s="201" t="str">
        <f>VLOOKUP(F1683,星座,3,TRUE)</f>
        <v xml:space="preserve">07 天 </v>
      </c>
      <c r="D1683" s="534">
        <v>24141</v>
      </c>
      <c r="E1683" s="116">
        <f>IFERROR(YEAR(D1683),LEFT(D1683,4))</f>
        <v>1966</v>
      </c>
      <c r="F1683" s="116" t="str">
        <f>IF(ISTEXT(D1683),RIGHT(D1683,5),TEXT(D1683,"mm/dd"))</f>
        <v>02/03</v>
      </c>
      <c r="G1683" s="116">
        <f>SUM(MID(E1683,1,1),MID(E1683,2,1),MID(E1683,3,1),MID(E1683,4,1),MID(F1683,1,1),MID(F1683,2,1),MID(F1683,4,1),MID(F1683,5,1))</f>
        <v>27</v>
      </c>
      <c r="H1683" s="116">
        <f>IF(MOD(G1683,9)=0,9,MOD(G1683,9))</f>
        <v>9</v>
      </c>
      <c r="I1683" s="116" t="str">
        <f>IFERROR(MID("日月火水木金土",WEEKDAY(D1683),1),"")</f>
        <v>木</v>
      </c>
      <c r="J1683" s="306" t="s">
        <v>7616</v>
      </c>
      <c r="K1683" s="203" t="str">
        <f>VLOOKUP(F1683,石と花メイン,3,FALSE)</f>
        <v>●天河石</v>
      </c>
      <c r="L1683" s="299" t="str">
        <f>VLOOKUP(F1683,石と花メイン,4,FALSE)</f>
        <v>柊【鬼の目突き】</v>
      </c>
      <c r="M1683" s="395">
        <f>IF(OR(MONTH(F1683)&lt;7,AND(MONTH(F1683)=7,DAY(F1683)&lt;=25)),
MOD(SUM((E1683-1901)*365,259),260),
MOD(SUM((E1683-1900)*365,259),260))</f>
        <v>64</v>
      </c>
      <c r="N1683" s="121">
        <f>IF(AND(MONTH(F1683)=7,DAY(F1683)&gt;25),1,
ROUNDDOWN((SUM(VLOOKUP(MONTH(F1683),D暦変換用数値,2,FALSE),DAY(F1683))/28)+1,0))</f>
        <v>7</v>
      </c>
      <c r="O1683" s="117">
        <f>IF(AND(MONTH(F1683)=7,DAY(F1683)&gt;25),DAY(F1683)-25,
MOD((SUM(VLOOKUP(MONTH(F1683),D暦変換用数値,2,FALSE),DAY(F1683))),28)+1)</f>
        <v>25</v>
      </c>
      <c r="P1683" s="408">
        <f>IF(OR(MONTH(F1683)&lt;7,AND(MONTH(F1683)=7,DAY(F1683)&lt;=25)),
MOD(SUM((E1683-1901)*365,(N1683-1)*28,O1683,258),260),
MOD(SUM((E1683-1900)*365,(N1683-1)*28,O1683,258),260))</f>
        <v>256</v>
      </c>
      <c r="Q1683" s="373" t="str">
        <f>VLOOKUP(MOD(P1683,4),色,2,FALSE)</f>
        <v>黄色い</v>
      </c>
      <c r="R1683" s="291" t="str">
        <f>VLOOKUP(MOD(P1683,13),銀河の音,2,FALSE)</f>
        <v>太陽の</v>
      </c>
      <c r="S1683" s="384" t="str">
        <f>VLOOKUP(MOD(P1683,20),太陽の紋章,2,FALSE)</f>
        <v>戦士</v>
      </c>
      <c r="T1683" s="118"/>
    </row>
    <row r="1684" spans="1:20" ht="13.5" customHeight="1">
      <c r="A1684" s="50" t="str">
        <f>VLOOKUP(MOD(E1684,10),十干,2,FALSE)</f>
        <v>丙</v>
      </c>
      <c r="B1684" s="199" t="str">
        <f>VLOOKUP(MOD(E1684,12),十二支,3,FALSE)</f>
        <v xml:space="preserve">05 土 </v>
      </c>
      <c r="C1684" s="201" t="str">
        <f>VLOOKUP(F1684,星座,3,TRUE)</f>
        <v xml:space="preserve">07 天 </v>
      </c>
      <c r="D1684" s="531">
        <v>24142</v>
      </c>
      <c r="E1684" s="1">
        <f>IFERROR(YEAR(D1684),LEFT(D1684,4))</f>
        <v>1966</v>
      </c>
      <c r="F1684" s="1" t="str">
        <f>IF(ISTEXT(D1684),RIGHT(D1684,5),TEXT(D1684,"mm/dd"))</f>
        <v>02/04</v>
      </c>
      <c r="G1684" s="1">
        <f>SUM(MID(E1684,1,1),MID(E1684,2,1),MID(E1684,3,1),MID(E1684,4,1),MID(F1684,1,1),MID(F1684,2,1),MID(F1684,4,1),MID(F1684,5,1))</f>
        <v>28</v>
      </c>
      <c r="H1684" s="45">
        <f>IF(MOD(G1684,9)=0,9,MOD(G1684,9))</f>
        <v>1</v>
      </c>
      <c r="I1684" s="45" t="str">
        <f>IFERROR(MID("日月火水木金土",WEEKDAY(D1684),1),"")</f>
        <v>金</v>
      </c>
      <c r="J1684" s="304" t="s">
        <v>5832</v>
      </c>
      <c r="K1684" s="202" t="str">
        <f>VLOOKUP(F1684,石と花メイン,3,FALSE)</f>
        <v>○真珠</v>
      </c>
      <c r="L1684" s="297" t="str">
        <f>VLOOKUP(F1684,石と花メイン,4,FALSE)</f>
        <v>一人静【吉野静】</v>
      </c>
      <c r="M1684" s="393">
        <f>IF(OR(MONTH(F1684)&lt;7,AND(MONTH(F1684)=7,DAY(F1684)&lt;=25)),
MOD(SUM((E1684-1901)*365,259),260),
MOD(SUM((E1684-1900)*365,259),260))</f>
        <v>64</v>
      </c>
      <c r="N1684" s="390">
        <f>IF(AND(MONTH(F1684)=7,DAY(F1684)&gt;25),1,
ROUNDDOWN((SUM(VLOOKUP(MONTH(F1684),D暦変換用数値,2,FALSE),DAY(F1684))/28)+1,0))</f>
        <v>7</v>
      </c>
      <c r="O1684" s="205">
        <f>IF(AND(MONTH(F1684)=7,DAY(F1684)&gt;25),DAY(F1684)-25,
MOD((SUM(VLOOKUP(MONTH(F1684),D暦変換用数値,2,FALSE),DAY(F1684))),28)+1)</f>
        <v>26</v>
      </c>
      <c r="P1684" s="406">
        <f>IF(OR(MONTH(F1684)&lt;7,AND(MONTH(F1684)=7,DAY(F1684)&lt;=25)),
MOD(SUM((E1684-1901)*365,(N1684-1)*28,O1684,258),260),
MOD(SUM((E1684-1900)*365,(N1684-1)*28,O1684,258),260))</f>
        <v>257</v>
      </c>
      <c r="Q1684" s="372" t="str">
        <f>VLOOKUP(MOD(P1684,4),色,2,FALSE)</f>
        <v>赤い</v>
      </c>
      <c r="R1684" s="290" t="str">
        <f>VLOOKUP(MOD(P1684,13),銀河の音,2,FALSE)</f>
        <v>惑星の</v>
      </c>
      <c r="S1684" s="383" t="str">
        <f>VLOOKUP(MOD(P1684,20),太陽の紋章,2,FALSE)</f>
        <v>地球</v>
      </c>
      <c r="T1684" s="98" t="s">
        <v>3736</v>
      </c>
    </row>
    <row r="1685" spans="1:20" ht="13.5" customHeight="1">
      <c r="A1685" s="50" t="str">
        <f>VLOOKUP(MOD(E1685,10),十干,2,FALSE)</f>
        <v>丙</v>
      </c>
      <c r="B1685" s="199" t="str">
        <f>VLOOKUP(MOD(E1685,12),十二支,3,FALSE)</f>
        <v xml:space="preserve">05 土 </v>
      </c>
      <c r="C1685" s="201" t="str">
        <f>VLOOKUP(F1685,星座,3,TRUE)</f>
        <v xml:space="preserve">07 天 </v>
      </c>
      <c r="D1685" s="531">
        <v>24143</v>
      </c>
      <c r="E1685" s="1">
        <f>IFERROR(YEAR(D1685),LEFT(D1685,4))</f>
        <v>1966</v>
      </c>
      <c r="F1685" s="1" t="str">
        <f>IF(ISTEXT(D1685),RIGHT(D1685,5),TEXT(D1685,"mm/dd"))</f>
        <v>02/05</v>
      </c>
      <c r="G1685" s="1">
        <f>SUM(MID(E1685,1,1),MID(E1685,2,1),MID(E1685,3,1),MID(E1685,4,1),MID(F1685,1,1),MID(F1685,2,1),MID(F1685,4,1),MID(F1685,5,1))</f>
        <v>29</v>
      </c>
      <c r="H1685" s="45">
        <f>IF(MOD(G1685,9)=0,9,MOD(G1685,9))</f>
        <v>2</v>
      </c>
      <c r="I1685" s="45" t="str">
        <f>IFERROR(MID("日月火水木金土",WEEKDAY(D1685),1),"")</f>
        <v>土</v>
      </c>
      <c r="J1685" s="304" t="s">
        <v>5833</v>
      </c>
      <c r="K1685" s="202" t="str">
        <f>VLOOKUP(F1685,石と花メイン,3,FALSE)</f>
        <v>●藍銅鉱</v>
      </c>
      <c r="L1685" s="297" t="str">
        <f>VLOOKUP(F1685,石と花メイン,4,FALSE)</f>
        <v>羊歯【忍ぶ草】</v>
      </c>
      <c r="M1685" s="393">
        <f>IF(OR(MONTH(F1685)&lt;7,AND(MONTH(F1685)=7,DAY(F1685)&lt;=25)),
MOD(SUM((E1685-1901)*365,259),260),
MOD(SUM((E1685-1900)*365,259),260))</f>
        <v>64</v>
      </c>
      <c r="N1685" s="390">
        <f>IF(AND(MONTH(F1685)=7,DAY(F1685)&gt;25),1,
ROUNDDOWN((SUM(VLOOKUP(MONTH(F1685),D暦変換用数値,2,FALSE),DAY(F1685))/28)+1,0))</f>
        <v>7</v>
      </c>
      <c r="O1685" s="205">
        <f>IF(AND(MONTH(F1685)=7,DAY(F1685)&gt;25),DAY(F1685)-25,
MOD((SUM(VLOOKUP(MONTH(F1685),D暦変換用数値,2,FALSE),DAY(F1685))),28)+1)</f>
        <v>27</v>
      </c>
      <c r="P1685" s="406">
        <f>IF(OR(MONTH(F1685)&lt;7,AND(MONTH(F1685)=7,DAY(F1685)&lt;=25)),
MOD(SUM((E1685-1901)*365,(N1685-1)*28,O1685,258),260),
MOD(SUM((E1685-1900)*365,(N1685-1)*28,O1685,258),260))</f>
        <v>258</v>
      </c>
      <c r="Q1685" s="375" t="str">
        <f>VLOOKUP(MOD(P1685,4),色,2,FALSE)</f>
        <v>白い</v>
      </c>
      <c r="R1685" s="293" t="str">
        <f>VLOOKUP(MOD(P1685,13),銀河の音,2,FALSE)</f>
        <v>スペクトルの</v>
      </c>
      <c r="S1685" s="386" t="str">
        <f>VLOOKUP(MOD(P1685,20),太陽の紋章,2,FALSE)</f>
        <v>鏡</v>
      </c>
      <c r="T1685" s="98" t="s">
        <v>3736</v>
      </c>
    </row>
    <row r="1686" spans="1:20" ht="13.5" customHeight="1">
      <c r="A1686" s="50" t="str">
        <f>VLOOKUP(MOD(E1686,10),十干,2,FALSE)</f>
        <v>丙</v>
      </c>
      <c r="B1686" s="199" t="str">
        <f>VLOOKUP(MOD(E1686,12),十二支,3,FALSE)</f>
        <v xml:space="preserve">05 土 </v>
      </c>
      <c r="C1686" s="201" t="str">
        <f>VLOOKUP(F1686,星座,3,TRUE)</f>
        <v xml:space="preserve">07 天 </v>
      </c>
      <c r="D1686" s="531">
        <v>24144</v>
      </c>
      <c r="E1686" s="1">
        <f>IFERROR(YEAR(D1686),LEFT(D1686,4))</f>
        <v>1966</v>
      </c>
      <c r="F1686" s="1" t="str">
        <f>IF(ISTEXT(D1686),RIGHT(D1686,5),TEXT(D1686,"mm/dd"))</f>
        <v>02/06</v>
      </c>
      <c r="G1686" s="1">
        <f>SUM(MID(E1686,1,1),MID(E1686,2,1),MID(E1686,3,1),MID(E1686,4,1),MID(F1686,1,1),MID(F1686,2,1),MID(F1686,4,1),MID(F1686,5,1))</f>
        <v>30</v>
      </c>
      <c r="H1686" s="45">
        <f>IF(MOD(G1686,9)=0,9,MOD(G1686,9))</f>
        <v>3</v>
      </c>
      <c r="I1686" s="45" t="str">
        <f>IFERROR(MID("日月火水木金土",WEEKDAY(D1686),1),"")</f>
        <v>日</v>
      </c>
      <c r="J1686" s="304" t="s">
        <v>5834</v>
      </c>
      <c r="K1686" s="202" t="str">
        <f>VLOOKUP(F1686,石と花メイン,3,FALSE)</f>
        <v>◆黄玉</v>
      </c>
      <c r="L1686" s="297" t="str">
        <f>VLOOKUP(F1686,石と花メイン,4,FALSE)</f>
        <v>油菜【菜の花】</v>
      </c>
      <c r="M1686" s="393">
        <f>IF(OR(MONTH(F1686)&lt;7,AND(MONTH(F1686)=7,DAY(F1686)&lt;=25)),
MOD(SUM((E1686-1901)*365,259),260),
MOD(SUM((E1686-1900)*365,259),260))</f>
        <v>64</v>
      </c>
      <c r="N1686" s="390">
        <f>IF(AND(MONTH(F1686)=7,DAY(F1686)&gt;25),1,
ROUNDDOWN((SUM(VLOOKUP(MONTH(F1686),D暦変換用数値,2,FALSE),DAY(F1686))/28)+1,0))</f>
        <v>7</v>
      </c>
      <c r="O1686" s="205">
        <f>IF(AND(MONTH(F1686)=7,DAY(F1686)&gt;25),DAY(F1686)-25,
MOD((SUM(VLOOKUP(MONTH(F1686),D暦変換用数値,2,FALSE),DAY(F1686))),28)+1)</f>
        <v>28</v>
      </c>
      <c r="P1686" s="406">
        <f>IF(OR(MONTH(F1686)&lt;7,AND(MONTH(F1686)=7,DAY(F1686)&lt;=25)),
MOD(SUM((E1686-1901)*365,(N1686-1)*28,O1686,258),260),
MOD(SUM((E1686-1900)*365,(N1686-1)*28,O1686,258),260))</f>
        <v>259</v>
      </c>
      <c r="Q1686" s="374" t="str">
        <f>VLOOKUP(MOD(P1686,4),色,2,FALSE)</f>
        <v>青い</v>
      </c>
      <c r="R1686" s="292" t="str">
        <f>VLOOKUP(MOD(P1686,13),銀河の音,2,FALSE)</f>
        <v>水晶の</v>
      </c>
      <c r="S1686" s="385" t="str">
        <f>VLOOKUP(MOD(P1686,20),太陽の紋章,2,FALSE)</f>
        <v>嵐</v>
      </c>
      <c r="T1686" s="98" t="s">
        <v>3736</v>
      </c>
    </row>
    <row r="1687" spans="1:20" ht="13.5" customHeight="1">
      <c r="A1687" s="334" t="str">
        <f>VLOOKUP(MOD(E1687,10),十干,2,FALSE)</f>
        <v>丙</v>
      </c>
      <c r="B1687" s="331" t="str">
        <f>VLOOKUP(MOD(E1687,12),十二支,3,FALSE)</f>
        <v xml:space="preserve">05 土 </v>
      </c>
      <c r="C1687" s="336" t="str">
        <f>VLOOKUP(F1687,星座,3,TRUE)</f>
        <v xml:space="preserve">07 天 </v>
      </c>
      <c r="D1687" s="534">
        <v>24145</v>
      </c>
      <c r="E1687" s="131">
        <f>IFERROR(YEAR(D1687),LEFT(D1687,4))</f>
        <v>1966</v>
      </c>
      <c r="F1687" s="131" t="str">
        <f>IF(ISTEXT(D1687),RIGHT(D1687,5),TEXT(D1687,"mm/dd"))</f>
        <v>02/07</v>
      </c>
      <c r="G1687" s="131">
        <f>SUM(MID(E1687,1,1),MID(E1687,2,1),MID(E1687,3,1),MID(E1687,4,1),MID(F1687,1,1),MID(F1687,2,1),MID(F1687,4,1),MID(F1687,5,1))</f>
        <v>31</v>
      </c>
      <c r="H1687" s="131">
        <f>IF(MOD(G1687,9)=0,9,MOD(G1687,9))</f>
        <v>4</v>
      </c>
      <c r="I1687" s="131" t="str">
        <f>IFERROR(MID("日月火水木金土",WEEKDAY(D1687),1),"")</f>
        <v>月</v>
      </c>
      <c r="J1687" s="306" t="s">
        <v>8478</v>
      </c>
      <c r="K1687" s="335" t="str">
        <f>VLOOKUP(F1687,石と花メイン,3,FALSE)</f>
        <v>■瑪瑙</v>
      </c>
      <c r="L1687" s="302" t="str">
        <f>VLOOKUP(F1687,石と花メイン,4,FALSE)</f>
        <v>ヒヤシンス【錦百合】</v>
      </c>
      <c r="M1687" s="396">
        <f>IF(OR(MONTH(F1687)&lt;7,AND(MONTH(F1687)=7,DAY(F1687)&lt;=25)),
MOD(SUM((E1687-1901)*365,259),260),
MOD(SUM((E1687-1900)*365,259),260))</f>
        <v>64</v>
      </c>
      <c r="N1687" s="335">
        <f>IF(AND(MONTH(F1687)=7,DAY(F1687)&gt;25),1,
ROUNDDOWN((SUM(VLOOKUP(MONTH(F1687),D暦変換用数値,2,FALSE),DAY(F1687))/28)+1,0))</f>
        <v>8</v>
      </c>
      <c r="O1687" s="132">
        <f>IF(AND(MONTH(F1687)=7,DAY(F1687)&gt;25),DAY(F1687)-25,
MOD((SUM(VLOOKUP(MONTH(F1687),D暦変換用数値,2,FALSE),DAY(F1687))),28)+1)</f>
        <v>1</v>
      </c>
      <c r="P1687" s="404">
        <f>IF(OR(MONTH(F1687)&lt;7,AND(MONTH(F1687)=7,DAY(F1687)&lt;=25)),
MOD(SUM((E1687-1901)*365,(N1687-1)*28,O1687,258),260),
MOD(SUM((E1687-1900)*365,(N1687-1)*28,O1687,258),260))</f>
        <v>0</v>
      </c>
      <c r="Q1687" s="376" t="str">
        <f>VLOOKUP(MOD(P1687,4),色,2,FALSE)</f>
        <v>黄色い</v>
      </c>
      <c r="R1687" s="333" t="str">
        <f>VLOOKUP(MOD(P1687,13),銀河の音,2,FALSE)</f>
        <v>宇宙の</v>
      </c>
      <c r="S1687" s="387" t="str">
        <f>VLOOKUP(MOD(P1687,20),太陽の紋章,2,FALSE)</f>
        <v>太陽</v>
      </c>
      <c r="T1687" s="128" t="s">
        <v>8479</v>
      </c>
    </row>
    <row r="1688" spans="1:20" ht="13.5" customHeight="1">
      <c r="A1688" s="50" t="str">
        <f>VLOOKUP(MOD(E1688,10),十干,2,FALSE)</f>
        <v>戊</v>
      </c>
      <c r="B1688" s="199" t="str">
        <f>VLOOKUP(MOD(E1688,12),十二支,3,FALSE)</f>
        <v xml:space="preserve">05 土 </v>
      </c>
      <c r="C1688" s="201" t="str">
        <f>VLOOKUP(F1688,星座,3,TRUE)</f>
        <v xml:space="preserve">07 天 </v>
      </c>
      <c r="D1688" s="531">
        <v>28517</v>
      </c>
      <c r="E1688" s="1">
        <f>IFERROR(YEAR(D1688),LEFT(D1688,4))</f>
        <v>1978</v>
      </c>
      <c r="F1688" s="1" t="str">
        <f>IF(ISTEXT(D1688),RIGHT(D1688,5),TEXT(D1688,"mm/dd"))</f>
        <v>01/27</v>
      </c>
      <c r="G1688" s="1">
        <f>SUM(MID(E1688,1,1),MID(E1688,2,1),MID(E1688,3,1),MID(E1688,4,1),MID(F1688,1,1),MID(F1688,2,1),MID(F1688,4,1),MID(F1688,5,1))</f>
        <v>35</v>
      </c>
      <c r="H1688" s="45">
        <f>IF(MOD(G1688,9)=0,9,MOD(G1688,9))</f>
        <v>8</v>
      </c>
      <c r="I1688" s="45" t="str">
        <f>IFERROR(MID("日月火水木金土",WEEKDAY(D1688),1),"")</f>
        <v>金</v>
      </c>
      <c r="J1688" s="304" t="s">
        <v>5835</v>
      </c>
      <c r="K1688" s="202" t="str">
        <f>VLOOKUP(F1688,石と花メイン,3,FALSE)</f>
        <v>●琥珀</v>
      </c>
      <c r="L1688" s="297" t="str">
        <f>VLOOKUP(F1688,石と花メイン,4,FALSE)</f>
        <v>七竈【山南天】</v>
      </c>
      <c r="M1688" s="393">
        <f>IF(OR(MONTH(F1688)&lt;7,AND(MONTH(F1688)=7,DAY(F1688)&lt;=25)),
MOD(SUM((E1688-1901)*365,259),260),
MOD(SUM((E1688-1900)*365,259),260))</f>
        <v>24</v>
      </c>
      <c r="N1688" s="390">
        <f>IF(AND(MONTH(F1688)=7,DAY(F1688)&gt;25),1,
ROUNDDOWN((SUM(VLOOKUP(MONTH(F1688),D暦変換用数値,2,FALSE),DAY(F1688))/28)+1,0))</f>
        <v>7</v>
      </c>
      <c r="O1688" s="205">
        <f>IF(AND(MONTH(F1688)=7,DAY(F1688)&gt;25),DAY(F1688)-25,
MOD((SUM(VLOOKUP(MONTH(F1688),D暦変換用数値,2,FALSE),DAY(F1688))),28)+1)</f>
        <v>18</v>
      </c>
      <c r="P1688" s="406">
        <f>IF(OR(MONTH(F1688)&lt;7,AND(MONTH(F1688)=7,DAY(F1688)&lt;=25)),
MOD(SUM((E1688-1901)*365,(N1688-1)*28,O1688,258),260),
MOD(SUM((E1688-1900)*365,(N1688-1)*28,O1688,258),260))</f>
        <v>209</v>
      </c>
      <c r="Q1688" s="372" t="str">
        <f>VLOOKUP(MOD(P1688,4),色,2,FALSE)</f>
        <v>赤い</v>
      </c>
      <c r="R1688" s="290" t="str">
        <f>VLOOKUP(MOD(P1688,13),銀河の音,2,FALSE)</f>
        <v>磁気の</v>
      </c>
      <c r="S1688" s="383" t="str">
        <f>VLOOKUP(MOD(P1688,20),太陽の紋章,2,FALSE)</f>
        <v>月</v>
      </c>
      <c r="T1688" s="98" t="s">
        <v>3736</v>
      </c>
    </row>
    <row r="1689" spans="1:20" ht="13.5" customHeight="1">
      <c r="A1689" s="50" t="str">
        <f>VLOOKUP(MOD(E1689,10),十干,2,FALSE)</f>
        <v>戊</v>
      </c>
      <c r="B1689" s="199" t="str">
        <f>VLOOKUP(MOD(E1689,12),十二支,3,FALSE)</f>
        <v xml:space="preserve">05 土 </v>
      </c>
      <c r="C1689" s="201" t="str">
        <f>VLOOKUP(F1689,星座,3,TRUE)</f>
        <v xml:space="preserve">07 天 </v>
      </c>
      <c r="D1689" s="531">
        <v>28536</v>
      </c>
      <c r="E1689" s="1">
        <f>IFERROR(YEAR(D1689),LEFT(D1689,4))</f>
        <v>1978</v>
      </c>
      <c r="F1689" s="1" t="str">
        <f>IF(ISTEXT(D1689),RIGHT(D1689,5),TEXT(D1689,"mm/dd"))</f>
        <v>02/15</v>
      </c>
      <c r="G1689" s="1">
        <f>SUM(MID(E1689,1,1),MID(E1689,2,1),MID(E1689,3,1),MID(E1689,4,1),MID(F1689,1,1),MID(F1689,2,1),MID(F1689,4,1),MID(F1689,5,1))</f>
        <v>33</v>
      </c>
      <c r="H1689" s="45">
        <f>IF(MOD(G1689,9)=0,9,MOD(G1689,9))</f>
        <v>6</v>
      </c>
      <c r="I1689" s="45" t="str">
        <f>IFERROR(MID("日月火水木金土",WEEKDAY(D1689),1),"")</f>
        <v>水</v>
      </c>
      <c r="J1689" s="304" t="s">
        <v>5836</v>
      </c>
      <c r="K1689" s="202" t="str">
        <f>VLOOKUP(F1689,石と花メイン,3,FALSE)</f>
        <v>◇金剛石</v>
      </c>
      <c r="L1689" s="297" t="str">
        <f>VLOOKUP(F1689,石と花メイン,4,FALSE)</f>
        <v>三椏/三又</v>
      </c>
      <c r="M1689" s="393">
        <f>IF(OR(MONTH(F1689)&lt;7,AND(MONTH(F1689)=7,DAY(F1689)&lt;=25)),
MOD(SUM((E1689-1901)*365,259),260),
MOD(SUM((E1689-1900)*365,259),260))</f>
        <v>24</v>
      </c>
      <c r="N1689" s="390">
        <f>IF(AND(MONTH(F1689)=7,DAY(F1689)&gt;25),1,
ROUNDDOWN((SUM(VLOOKUP(MONTH(F1689),D暦変換用数値,2,FALSE),DAY(F1689))/28)+1,0))</f>
        <v>8</v>
      </c>
      <c r="O1689" s="205">
        <f>IF(AND(MONTH(F1689)=7,DAY(F1689)&gt;25),DAY(F1689)-25,
MOD((SUM(VLOOKUP(MONTH(F1689),D暦変換用数値,2,FALSE),DAY(F1689))),28)+1)</f>
        <v>9</v>
      </c>
      <c r="P1689" s="406">
        <f>IF(OR(MONTH(F1689)&lt;7,AND(MONTH(F1689)=7,DAY(F1689)&lt;=25)),
MOD(SUM((E1689-1901)*365,(N1689-1)*28,O1689,258),260),
MOD(SUM((E1689-1900)*365,(N1689-1)*28,O1689,258),260))</f>
        <v>228</v>
      </c>
      <c r="Q1689" s="373" t="str">
        <f>VLOOKUP(MOD(P1689,4),色,2,FALSE)</f>
        <v>黄色い</v>
      </c>
      <c r="R1689" s="291" t="str">
        <f>VLOOKUP(MOD(P1689,13),銀河の音,2,FALSE)</f>
        <v>共振の</v>
      </c>
      <c r="S1689" s="384" t="str">
        <f>VLOOKUP(MOD(P1689,20),太陽の紋章,2,FALSE)</f>
        <v>星</v>
      </c>
      <c r="T1689" s="97" t="s">
        <v>6451</v>
      </c>
    </row>
    <row r="1690" spans="1:20" ht="13.5" customHeight="1">
      <c r="A1690" s="334" t="str">
        <f>VLOOKUP(MOD(E1690,10),十干,2,FALSE)</f>
        <v>戊</v>
      </c>
      <c r="B1690" s="331" t="str">
        <f>VLOOKUP(MOD(E1690,12),十二支,3,FALSE)</f>
        <v xml:space="preserve">05 土 </v>
      </c>
      <c r="C1690" s="336" t="str">
        <f>VLOOKUP(F1690,星座,3,TRUE)</f>
        <v xml:space="preserve">07 天 </v>
      </c>
      <c r="D1690" s="540">
        <v>28539</v>
      </c>
      <c r="E1690" s="131">
        <f>IFERROR(YEAR(D1690),LEFT(D1690,4))</f>
        <v>1978</v>
      </c>
      <c r="F1690" s="538" t="str">
        <f>IF(ISTEXT(D1690),RIGHT(D1690,5),TEXT(D1690,"mm/dd"))</f>
        <v>02/18</v>
      </c>
      <c r="G1690" s="131">
        <f>SUM(MID(E1690,1,1),MID(E1690,2,1),MID(E1690,3,1),MID(E1690,4,1),MID(F1690,1,1),MID(F1690,2,1),MID(F1690,4,1),MID(F1690,5,1))</f>
        <v>36</v>
      </c>
      <c r="H1690" s="131">
        <f>IF(MOD(G1690,9)=0,9,MOD(G1690,9))</f>
        <v>9</v>
      </c>
      <c r="I1690" s="131" t="str">
        <f>IFERROR(MID("日月火水木金土",WEEKDAY(D1690),1),"")</f>
        <v>土</v>
      </c>
      <c r="J1690" s="306" t="s">
        <v>9175</v>
      </c>
      <c r="K1690" s="335" t="str">
        <f>VLOOKUP(F1690,石と花メイン,3,FALSE)</f>
        <v>●翡翠</v>
      </c>
      <c r="L1690" s="302" t="str">
        <f>VLOOKUP(F1690,石と花メイン,4,FALSE)</f>
        <v>立金花/流金花</v>
      </c>
      <c r="M1690" s="396">
        <f>IF(OR(MONTH(F1690)&lt;7,AND(MONTH(F1690)=7,DAY(F1690)&lt;=25)),
MOD(SUM((E1690-1901)*365,259),260),
MOD(SUM((E1690-1900)*365,259),260))</f>
        <v>24</v>
      </c>
      <c r="N1690" s="335">
        <f>IF(AND(MONTH(F1690)=7,DAY(F1690)&gt;25),1,
ROUNDDOWN((SUM(VLOOKUP(MONTH(F1690),D暦変換用数値,2,FALSE),DAY(F1690))/28)+1,0))</f>
        <v>8</v>
      </c>
      <c r="O1690" s="132">
        <f>IF(AND(MONTH(F1690)=7,DAY(F1690)&gt;25),DAY(F1690)-25,
MOD((SUM(VLOOKUP(MONTH(F1690),D暦変換用数値,2,FALSE),DAY(F1690))),28)+1)</f>
        <v>12</v>
      </c>
      <c r="P1690" s="404">
        <f>IF(OR(MONTH(F1690)&lt;7,AND(MONTH(F1690)=7,DAY(F1690)&lt;=25)),
MOD(SUM((E1690-1901)*365,(N1690-1)*28,O1690,258),260),
MOD(SUM((E1690-1900)*365,(N1690-1)*28,O1690,258),260))</f>
        <v>231</v>
      </c>
      <c r="Q1690" s="376" t="str">
        <f>VLOOKUP(MOD(P1690,4),色,2,FALSE)</f>
        <v>青い</v>
      </c>
      <c r="R1690" s="333" t="str">
        <f>VLOOKUP(MOD(P1690,13),銀河の音,2,FALSE)</f>
        <v>惑星の</v>
      </c>
      <c r="S1690" s="387" t="str">
        <f>VLOOKUP(MOD(P1690,20),太陽の紋章,2,FALSE)</f>
        <v>猿</v>
      </c>
      <c r="T1690" s="119" t="s">
        <v>9180</v>
      </c>
    </row>
    <row r="1691" spans="1:20" ht="13.5" customHeight="1">
      <c r="A1691" s="76" t="str">
        <f>VLOOKUP(MOD(E1691,10),十干,2,FALSE)</f>
        <v>庚</v>
      </c>
      <c r="B1691" s="199" t="str">
        <f>VLOOKUP(MOD(E1691,12),十二支,3,FALSE)</f>
        <v xml:space="preserve">05 土 </v>
      </c>
      <c r="C1691" s="201" t="str">
        <f>VLOOKUP(F1691,星座,3,TRUE)</f>
        <v xml:space="preserve">07 天 </v>
      </c>
      <c r="D1691" s="534">
        <v>32908</v>
      </c>
      <c r="E1691" s="116">
        <f>IFERROR(YEAR(D1691),LEFT(D1691,4))</f>
        <v>1990</v>
      </c>
      <c r="F1691" s="116" t="str">
        <f>IF(ISTEXT(D1691),RIGHT(D1691,5),TEXT(D1691,"mm/dd"))</f>
        <v>02/04</v>
      </c>
      <c r="G1691" s="116">
        <f>SUM(MID(E1691,1,1),MID(E1691,2,1),MID(E1691,3,1),MID(E1691,4,1),MID(F1691,1,1),MID(F1691,2,1),MID(F1691,4,1),MID(F1691,5,1))</f>
        <v>25</v>
      </c>
      <c r="H1691" s="116">
        <f>IF(MOD(G1691,9)=0,9,MOD(G1691,9))</f>
        <v>7</v>
      </c>
      <c r="I1691" s="116" t="str">
        <f>IFERROR(MID("日月火水木金土",WEEKDAY(D1691),1),"")</f>
        <v>日</v>
      </c>
      <c r="J1691" s="306" t="s">
        <v>7544</v>
      </c>
      <c r="K1691" s="203" t="str">
        <f>VLOOKUP(F1691,石と花メイン,3,FALSE)</f>
        <v>○真珠</v>
      </c>
      <c r="L1691" s="299" t="str">
        <f>VLOOKUP(F1691,石と花メイン,4,FALSE)</f>
        <v>一人静【吉野静】</v>
      </c>
      <c r="M1691" s="395">
        <f>IF(OR(MONTH(F1691)&lt;7,AND(MONTH(F1691)=7,DAY(F1691)&lt;=25)),
MOD(SUM((E1691-1901)*365,259),260),
MOD(SUM((E1691-1900)*365,259),260))</f>
        <v>244</v>
      </c>
      <c r="N1691" s="121">
        <f>IF(AND(MONTH(F1691)=7,DAY(F1691)&gt;25),1,
ROUNDDOWN((SUM(VLOOKUP(MONTH(F1691),D暦変換用数値,2,FALSE),DAY(F1691))/28)+1,0))</f>
        <v>7</v>
      </c>
      <c r="O1691" s="117">
        <f>IF(AND(MONTH(F1691)=7,DAY(F1691)&gt;25),DAY(F1691)-25,
MOD((SUM(VLOOKUP(MONTH(F1691),D暦変換用数値,2,FALSE),DAY(F1691))),28)+1)</f>
        <v>26</v>
      </c>
      <c r="P1691" s="408">
        <f>IF(OR(MONTH(F1691)&lt;7,AND(MONTH(F1691)=7,DAY(F1691)&lt;=25)),
MOD(SUM((E1691-1901)*365,(N1691-1)*28,O1691,258),260),
MOD(SUM((E1691-1900)*365,(N1691-1)*28,O1691,258),260))</f>
        <v>177</v>
      </c>
      <c r="Q1691" s="372" t="str">
        <f>VLOOKUP(MOD(P1691,4),色,2,FALSE)</f>
        <v>赤い</v>
      </c>
      <c r="R1691" s="290" t="str">
        <f>VLOOKUP(MOD(P1691,13),銀河の音,2,FALSE)</f>
        <v>銀河の</v>
      </c>
      <c r="S1691" s="383" t="str">
        <f>VLOOKUP(MOD(P1691,20),太陽の紋章,2,FALSE)</f>
        <v>地球</v>
      </c>
      <c r="T1691" s="118"/>
    </row>
    <row r="1692" spans="1:20" ht="13.5" customHeight="1">
      <c r="A1692" s="285" t="str">
        <f>VLOOKUP(MOD(E1692,10),十干,2,FALSE)</f>
        <v>甲</v>
      </c>
      <c r="B1692" s="283" t="str">
        <f>VLOOKUP(MOD(E1692,12),十二支,3,FALSE)</f>
        <v xml:space="preserve">05 土 </v>
      </c>
      <c r="C1692" s="287" t="str">
        <f>VLOOKUP(F1692,星座,3,TRUE)</f>
        <v xml:space="preserve">07 天 </v>
      </c>
      <c r="D1692" s="533">
        <v>41662</v>
      </c>
      <c r="E1692" s="83">
        <f>IFERROR(YEAR(D1692),LEFT(D1692,4))</f>
        <v>2014</v>
      </c>
      <c r="F1692" s="539" t="str">
        <f>IF(ISTEXT(D1692),RIGHT(D1692,5),TEXT(D1692,"mm/dd"))</f>
        <v>01/23</v>
      </c>
      <c r="G1692" s="83">
        <f>SUM(MID(E1692,1,1),MID(E1692,2,1),MID(E1692,3,1),MID(E1692,4,1),MID(F1692,1,1),MID(F1692,2,1),MID(F1692,4,1),MID(F1692,5,1))</f>
        <v>13</v>
      </c>
      <c r="H1692" s="83">
        <f>IF(MOD(G1692,9)=0,9,MOD(G1692,9))</f>
        <v>4</v>
      </c>
      <c r="I1692" s="83" t="str">
        <f>IFERROR(MID("日月火水木金土",WEEKDAY(D1692),1),"")</f>
        <v>木</v>
      </c>
      <c r="J1692" s="308" t="s">
        <v>9203</v>
      </c>
      <c r="K1692" s="330" t="str">
        <f>VLOOKUP(F1692,石と花メイン,3,FALSE)</f>
        <v>■紅玉髄</v>
      </c>
      <c r="L1692" s="296" t="str">
        <f>VLOOKUP(F1692,石と花メイン,4,FALSE)</f>
        <v>万両</v>
      </c>
      <c r="M1692" s="392">
        <f>IF(OR(MONTH(F1692)&lt;7,AND(MONTH(F1692)=7,DAY(F1692)&lt;=25)),
MOD(SUM((E1692-1901)*365,259),260),
MOD(SUM((E1692-1900)*365,259),260))</f>
        <v>164</v>
      </c>
      <c r="N1692" s="330">
        <f>IF(AND(MONTH(F1692)=7,DAY(F1692)&gt;25),1,
ROUNDDOWN((SUM(VLOOKUP(MONTH(F1692),D暦変換用数値,2,FALSE),DAY(F1692))/28)+1,0))</f>
        <v>7</v>
      </c>
      <c r="O1692" s="84">
        <f>IF(AND(MONTH(F1692)=7,DAY(F1692)&gt;25),DAY(F1692)-25,
MOD((SUM(VLOOKUP(MONTH(F1692),D暦変換用数値,2,FALSE),DAY(F1692))),28)+1)</f>
        <v>14</v>
      </c>
      <c r="P1692" s="405">
        <f>IF(OR(MONTH(F1692)&lt;7,AND(MONTH(F1692)=7,DAY(F1692)&lt;=25)),
MOD(SUM((E1692-1901)*365,(N1692-1)*28,O1692,258),260),
MOD(SUM((E1692-1900)*365,(N1692-1)*28,O1692,258),260))</f>
        <v>85</v>
      </c>
      <c r="Q1692" s="371" t="str">
        <f>VLOOKUP(MOD(P1692,4),色,2,FALSE)</f>
        <v>赤い</v>
      </c>
      <c r="R1692" s="289" t="str">
        <f>VLOOKUP(MOD(P1692,13),銀河の音,2,FALSE)</f>
        <v>共振の</v>
      </c>
      <c r="S1692" s="382" t="str">
        <f>VLOOKUP(MOD(P1692,20),太陽の紋章,2,FALSE)</f>
        <v>蛇</v>
      </c>
      <c r="T1692" s="95" t="s">
        <v>9204</v>
      </c>
    </row>
    <row r="1693" spans="1:20" ht="13.5" customHeight="1">
      <c r="A1693" s="50" t="str">
        <f>VLOOKUP(MOD(E1693,10),十干,2,FALSE)</f>
        <v>甲</v>
      </c>
      <c r="B1693" s="199" t="str">
        <f>VLOOKUP(MOD(E1693,12),十二支,3,FALSE)</f>
        <v xml:space="preserve">05 土 </v>
      </c>
      <c r="C1693" s="201" t="str">
        <f>VLOOKUP(F1693,星座,3,TRUE)</f>
        <v xml:space="preserve">07 天 </v>
      </c>
      <c r="D1693" s="531" t="s">
        <v>5970</v>
      </c>
      <c r="E1693" s="1" t="str">
        <f>IFERROR(YEAR(D1693),LEFT(D1693,4))</f>
        <v>0574</v>
      </c>
      <c r="F1693" s="1" t="str">
        <f>IF(ISTEXT(D1693),RIGHT(D1693,5),TEXT(D1693,"mm/dd"))</f>
        <v>02/07</v>
      </c>
      <c r="G1693" s="1">
        <f>SUM(MID(E1693,1,1),MID(E1693,2,1),MID(E1693,3,1),MID(E1693,4,1),MID(F1693,1,1),MID(F1693,2,1),MID(F1693,4,1),MID(F1693,5,1))</f>
        <v>25</v>
      </c>
      <c r="H1693" s="45">
        <f>IF(MOD(G1693,9)=0,9,MOD(G1693,9))</f>
        <v>7</v>
      </c>
      <c r="I1693" s="45" t="str">
        <f>IFERROR(MID("日月火水木金土",WEEKDAY(D1693),1),"")</f>
        <v/>
      </c>
      <c r="J1693" s="304" t="s">
        <v>85</v>
      </c>
      <c r="K1693" s="202" t="str">
        <f>VLOOKUP(F1693,石と花メイン,3,FALSE)</f>
        <v>■瑪瑙</v>
      </c>
      <c r="L1693" s="297" t="str">
        <f>VLOOKUP(F1693,石と花メイン,4,FALSE)</f>
        <v>ヒヤシンス【錦百合】</v>
      </c>
      <c r="M1693" s="393">
        <f>IF(OR(MONTH(F1693)&lt;7,AND(MONTH(F1693)=7,DAY(F1693)&lt;=25)),
MOD(SUM((E1693-1901)*365,259),260),
MOD(SUM((E1693-1900)*365,259),260))</f>
        <v>24</v>
      </c>
      <c r="N1693" s="390">
        <f>IF(AND(MONTH(F1693)=7,DAY(F1693)&gt;25),1,
ROUNDDOWN((SUM(VLOOKUP(MONTH(F1693),D暦変換用数値,2,FALSE),DAY(F1693))/28)+1,0))</f>
        <v>8</v>
      </c>
      <c r="O1693" s="205">
        <f>IF(AND(MONTH(F1693)=7,DAY(F1693)&gt;25),DAY(F1693)-25,
MOD((SUM(VLOOKUP(MONTH(F1693),D暦変換用数値,2,FALSE),DAY(F1693))),28)+1)</f>
        <v>1</v>
      </c>
      <c r="P1693" s="406">
        <f>IF(OR(MONTH(F1693)&lt;7,AND(MONTH(F1693)=7,DAY(F1693)&lt;=25)),
MOD(SUM((E1693-1901)*365,(N1693-1)*28,O1693,258),260),
MOD(SUM((E1693-1900)*365,(N1693-1)*28,O1693,258),260))</f>
        <v>220</v>
      </c>
      <c r="Q1693" s="373" t="str">
        <f>VLOOKUP(MOD(P1693,4),色,2,FALSE)</f>
        <v>黄色い</v>
      </c>
      <c r="R1693" s="291" t="str">
        <f>VLOOKUP(MOD(P1693,13),銀河の音,2,FALSE)</f>
        <v>水晶の</v>
      </c>
      <c r="S1693" s="384" t="str">
        <f>VLOOKUP(MOD(P1693,20),太陽の紋章,2,FALSE)</f>
        <v>太陽</v>
      </c>
      <c r="T1693" s="98" t="s">
        <v>3736</v>
      </c>
    </row>
    <row r="1694" spans="1:20" ht="13.5" customHeight="1">
      <c r="A1694" s="282" t="str">
        <f>VLOOKUP(MOD(E1694,10),十干,2,FALSE)</f>
        <v>丙</v>
      </c>
      <c r="B1694" s="283" t="str">
        <f>VLOOKUP(MOD(E1694,12),十二支,3,FALSE)</f>
        <v xml:space="preserve">05 土 </v>
      </c>
      <c r="C1694" s="287" t="str">
        <f>VLOOKUP(F1694,星座,3,TRUE)</f>
        <v xml:space="preserve">07 天 </v>
      </c>
      <c r="D1694" s="533" t="s">
        <v>8733</v>
      </c>
      <c r="E1694" s="83" t="str">
        <f>IFERROR(YEAR(D1694),LEFT(D1694,4))</f>
        <v>1546</v>
      </c>
      <c r="F1694" s="83" t="str">
        <f>IF(ISTEXT(D1694),RIGHT(D1694,5),TEXT(D1694,"mm/dd"))</f>
        <v>02/18</v>
      </c>
      <c r="G1694" s="83">
        <f>SUM(MID(E1694,1,1),MID(E1694,2,1),MID(E1694,3,1),MID(E1694,4,1),MID(F1694,1,1),MID(F1694,2,1),MID(F1694,4,1),MID(F1694,5,1))</f>
        <v>27</v>
      </c>
      <c r="H1694" s="83">
        <f>IF(MOD(G1694,9)=0,9,MOD(G1694,9))</f>
        <v>9</v>
      </c>
      <c r="I1694" s="83" t="str">
        <f>IFERROR(MID("日月火水木金土",WEEKDAY(D1694),1),"")</f>
        <v/>
      </c>
      <c r="J1694" s="303" t="s">
        <v>2458</v>
      </c>
      <c r="K1694" s="87" t="str">
        <f>VLOOKUP(F1694,石と花メイン,3,FALSE)</f>
        <v>●翡翠</v>
      </c>
      <c r="L1694" s="296" t="str">
        <f>VLOOKUP(F1694,石と花メイン,4,FALSE)</f>
        <v>立金花/流金花</v>
      </c>
      <c r="M1694" s="392">
        <f>IF(OR(MONTH(F1694)&lt;7,AND(MONTH(F1694)=7,DAY(F1694)&lt;=25)),
MOD(SUM((E1694-1901)*365,259),260),
MOD(SUM((E1694-1900)*365,259),260))</f>
        <v>164</v>
      </c>
      <c r="N1694" s="330">
        <f>IF(AND(MONTH(F1694)=7,DAY(F1694)&gt;25),1,
ROUNDDOWN((SUM(VLOOKUP(MONTH(F1694),D暦変換用数値,2,FALSE),DAY(F1694))/28)+1,0))</f>
        <v>8</v>
      </c>
      <c r="O1694" s="84">
        <f>IF(AND(MONTH(F1694)=7,DAY(F1694)&gt;25),DAY(F1694)-25,
MOD((SUM(VLOOKUP(MONTH(F1694),D暦変換用数値,2,FALSE),DAY(F1694))),28)+1)</f>
        <v>12</v>
      </c>
      <c r="P1694" s="405">
        <f>IF(OR(MONTH(F1694)&lt;7,AND(MONTH(F1694)=7,DAY(F1694)&lt;=25)),
MOD(SUM((E1694-1901)*365,(N1694-1)*28,O1694,258),260),
MOD(SUM((E1694-1900)*365,(N1694-1)*28,O1694,258),260))</f>
        <v>111</v>
      </c>
      <c r="Q1694" s="371" t="str">
        <f>VLOOKUP(MOD(P1694,4),色,2,FALSE)</f>
        <v>青い</v>
      </c>
      <c r="R1694" s="289" t="str">
        <f>VLOOKUP(MOD(P1694,13),銀河の音,2,FALSE)</f>
        <v>共振の</v>
      </c>
      <c r="S1694" s="382" t="str">
        <f>VLOOKUP(MOD(P1694,20),太陽の紋章,2,FALSE)</f>
        <v>猿</v>
      </c>
      <c r="T1694" s="109" t="s">
        <v>3322</v>
      </c>
    </row>
    <row r="1695" spans="1:20" ht="13.5" customHeight="1">
      <c r="A1695" s="50" t="str">
        <f>VLOOKUP(MOD(E1695,10),十干,2,FALSE)</f>
        <v>丙</v>
      </c>
      <c r="B1695" s="199" t="str">
        <f>VLOOKUP(MOD(E1695,12),十二支,3,FALSE)</f>
        <v xml:space="preserve">05 土 </v>
      </c>
      <c r="C1695" s="201" t="str">
        <f>VLOOKUP(F1695,星座,3,TRUE)</f>
        <v xml:space="preserve">08 軍 </v>
      </c>
      <c r="D1695" s="531">
        <v>2485</v>
      </c>
      <c r="E1695" s="1">
        <f>IFERROR(YEAR(D1695),LEFT(D1695,4))</f>
        <v>1906</v>
      </c>
      <c r="F1695" s="1" t="str">
        <f>IF(ISTEXT(D1695),RIGHT(D1695,5),TEXT(D1695,"mm/dd"))</f>
        <v>10/20</v>
      </c>
      <c r="G1695" s="1">
        <f>SUM(MID(E1695,1,1),MID(E1695,2,1),MID(E1695,3,1),MID(E1695,4,1),MID(F1695,1,1),MID(F1695,2,1),MID(F1695,4,1),MID(F1695,5,1))</f>
        <v>19</v>
      </c>
      <c r="H1695" s="45">
        <f>IF(MOD(G1695,9)=0,9,MOD(G1695,9))</f>
        <v>1</v>
      </c>
      <c r="I1695" s="45" t="str">
        <f>IFERROR(MID("日月火水木金土",WEEKDAY(D1695),1),"")</f>
        <v>土</v>
      </c>
      <c r="J1695" s="304" t="s">
        <v>3129</v>
      </c>
      <c r="K1695" s="202" t="str">
        <f>VLOOKUP(F1695,石と花メイン,3,FALSE)</f>
        <v>●蛋白石</v>
      </c>
      <c r="L1695" s="297" t="str">
        <f>VLOOKUP(F1695,石と花メイン,4,FALSE)</f>
        <v>麻【大麻草】</v>
      </c>
      <c r="M1695" s="393">
        <f>IF(OR(MONTH(F1695)&lt;7,AND(MONTH(F1695)=7,DAY(F1695)&lt;=25)),
MOD(SUM((E1695-1901)*365,259),260),
MOD(SUM((E1695-1900)*365,259),260))</f>
        <v>109</v>
      </c>
      <c r="N1695" s="390">
        <f>IF(AND(MONTH(F1695)=7,DAY(F1695)&gt;25),1,
ROUNDDOWN((SUM(VLOOKUP(MONTH(F1695),D暦変換用数値,2,FALSE),DAY(F1695))/28)+1,0))</f>
        <v>4</v>
      </c>
      <c r="O1695" s="205">
        <f>IF(AND(MONTH(F1695)=7,DAY(F1695)&gt;25),DAY(F1695)-25,
MOD((SUM(VLOOKUP(MONTH(F1695),D暦変換用数値,2,FALSE),DAY(F1695))),28)+1)</f>
        <v>3</v>
      </c>
      <c r="P1695" s="406">
        <f>IF(OR(MONTH(F1695)&lt;7,AND(MONTH(F1695)=7,DAY(F1695)&lt;=25)),
MOD(SUM((E1695-1901)*365,(N1695-1)*28,O1695,258),260),
MOD(SUM((E1695-1900)*365,(N1695-1)*28,O1695,258),260))</f>
        <v>195</v>
      </c>
      <c r="Q1695" s="374" t="str">
        <f>VLOOKUP(MOD(P1695,4),色,2,FALSE)</f>
        <v>青い</v>
      </c>
      <c r="R1695" s="292" t="str">
        <f>VLOOKUP(MOD(P1695,13),銀河の音,2,FALSE)</f>
        <v>宇宙の</v>
      </c>
      <c r="S1695" s="385" t="str">
        <f>VLOOKUP(MOD(P1695,20),太陽の紋章,2,FALSE)</f>
        <v>鷲</v>
      </c>
      <c r="T1695" s="103" t="s">
        <v>6454</v>
      </c>
    </row>
    <row r="1696" spans="1:20" ht="13.5" customHeight="1">
      <c r="A1696" s="282" t="str">
        <f>VLOOKUP(MOD(E1696,10),十干,2,FALSE)</f>
        <v>丙</v>
      </c>
      <c r="B1696" s="283" t="str">
        <f>VLOOKUP(MOD(E1696,12),十二支,3,FALSE)</f>
        <v xml:space="preserve">05 土 </v>
      </c>
      <c r="C1696" s="287" t="str">
        <f>VLOOKUP(F1696,星座,3,TRUE)</f>
        <v xml:space="preserve">08 軍 </v>
      </c>
      <c r="D1696" s="533">
        <v>2487</v>
      </c>
      <c r="E1696" s="83">
        <f>IFERROR(YEAR(D1696),LEFT(D1696,4))</f>
        <v>1906</v>
      </c>
      <c r="F1696" s="83" t="str">
        <f>IF(ISTEXT(D1696),RIGHT(D1696,5),TEXT(D1696,"mm/dd"))</f>
        <v>10/22</v>
      </c>
      <c r="G1696" s="83">
        <f>SUM(MID(E1696,1,1),MID(E1696,2,1),MID(E1696,3,1),MID(E1696,4,1),MID(F1696,1,1),MID(F1696,2,1),MID(F1696,4,1),MID(F1696,5,1))</f>
        <v>21</v>
      </c>
      <c r="H1696" s="83">
        <f>IF(MOD(G1696,9)=0,9,MOD(G1696,9))</f>
        <v>3</v>
      </c>
      <c r="I1696" s="83" t="str">
        <f>IFERROR(MID("日月火水木金土",WEEKDAY(D1696),1),"")</f>
        <v>月</v>
      </c>
      <c r="J1696" s="303" t="s">
        <v>2461</v>
      </c>
      <c r="K1696" s="87" t="str">
        <f>VLOOKUP(F1696,石と花メイン,3,FALSE)</f>
        <v>◇金剛石</v>
      </c>
      <c r="L1696" s="296" t="str">
        <f>VLOOKUP(F1696,石と花メイン,4,FALSE)</f>
        <v>薄/芒【尾花】</v>
      </c>
      <c r="M1696" s="392">
        <f>IF(OR(MONTH(F1696)&lt;7,AND(MONTH(F1696)=7,DAY(F1696)&lt;=25)),
MOD(SUM((E1696-1901)*365,259),260),
MOD(SUM((E1696-1900)*365,259),260))</f>
        <v>109</v>
      </c>
      <c r="N1696" s="330">
        <f>IF(AND(MONTH(F1696)=7,DAY(F1696)&gt;25),1,
ROUNDDOWN((SUM(VLOOKUP(MONTH(F1696),D暦変換用数値,2,FALSE),DAY(F1696))/28)+1,0))</f>
        <v>4</v>
      </c>
      <c r="O1696" s="84">
        <f>IF(AND(MONTH(F1696)=7,DAY(F1696)&gt;25),DAY(F1696)-25,
MOD((SUM(VLOOKUP(MONTH(F1696),D暦変換用数値,2,FALSE),DAY(F1696))),28)+1)</f>
        <v>5</v>
      </c>
      <c r="P1696" s="405">
        <f>IF(OR(MONTH(F1696)&lt;7,AND(MONTH(F1696)=7,DAY(F1696)&lt;=25)),
MOD(SUM((E1696-1901)*365,(N1696-1)*28,O1696,258),260),
MOD(SUM((E1696-1900)*365,(N1696-1)*28,O1696,258),260))</f>
        <v>197</v>
      </c>
      <c r="Q1696" s="371" t="str">
        <f>VLOOKUP(MOD(P1696,4),色,2,FALSE)</f>
        <v>赤い</v>
      </c>
      <c r="R1696" s="289" t="str">
        <f>VLOOKUP(MOD(P1696,13),銀河の音,2,FALSE)</f>
        <v>月の</v>
      </c>
      <c r="S1696" s="382" t="str">
        <f>VLOOKUP(MOD(P1696,20),太陽の紋章,2,FALSE)</f>
        <v>地球</v>
      </c>
      <c r="T1696" s="91" t="s">
        <v>3736</v>
      </c>
    </row>
    <row r="1697" spans="1:20" ht="13.5" customHeight="1">
      <c r="A1697" s="50" t="str">
        <f>VLOOKUP(MOD(E1697,10),十干,2,FALSE)</f>
        <v>庚</v>
      </c>
      <c r="B1697" s="199" t="str">
        <f>VLOOKUP(MOD(E1697,12),十二支,3,FALSE)</f>
        <v xml:space="preserve">05 土 </v>
      </c>
      <c r="C1697" s="201" t="str">
        <f>VLOOKUP(F1697,星座,3,TRUE)</f>
        <v xml:space="preserve">08 軍 </v>
      </c>
      <c r="D1697" s="531">
        <v>11241</v>
      </c>
      <c r="E1697" s="1">
        <f>IFERROR(YEAR(D1697),LEFT(D1697,4))</f>
        <v>1930</v>
      </c>
      <c r="F1697" s="1" t="str">
        <f>IF(ISTEXT(D1697),RIGHT(D1697,5),TEXT(D1697,"mm/dd"))</f>
        <v>10/10</v>
      </c>
      <c r="G1697" s="1">
        <f>SUM(MID(E1697,1,1),MID(E1697,2,1),MID(E1697,3,1),MID(E1697,4,1),MID(F1697,1,1),MID(F1697,2,1),MID(F1697,4,1),MID(F1697,5,1))</f>
        <v>15</v>
      </c>
      <c r="H1697" s="45">
        <f>IF(MOD(G1697,9)=0,9,MOD(G1697,9))</f>
        <v>6</v>
      </c>
      <c r="I1697" s="45" t="str">
        <f>IFERROR(MID("日月火水木金土",WEEKDAY(D1697),1),"")</f>
        <v>金</v>
      </c>
      <c r="J1697" s="304" t="s">
        <v>3130</v>
      </c>
      <c r="K1697" s="202" t="str">
        <f>VLOOKUP(F1697,石と花メイン,3,FALSE)</f>
        <v>■黒縞瑪瑙</v>
      </c>
      <c r="L1697" s="297" t="str">
        <f>VLOOKUP(F1697,石と花メイン,4,FALSE)</f>
        <v>数珠玉【唐麦】</v>
      </c>
      <c r="M1697" s="393">
        <f>IF(OR(MONTH(F1697)&lt;7,AND(MONTH(F1697)=7,DAY(F1697)&lt;=25)),
MOD(SUM((E1697-1901)*365,259),260),
MOD(SUM((E1697-1900)*365,259),260))</f>
        <v>29</v>
      </c>
      <c r="N1697" s="390">
        <f>IF(AND(MONTH(F1697)=7,DAY(F1697)&gt;25),1,
ROUNDDOWN((SUM(VLOOKUP(MONTH(F1697),D暦変換用数値,2,FALSE),DAY(F1697))/28)+1,0))</f>
        <v>3</v>
      </c>
      <c r="O1697" s="205">
        <f>IF(AND(MONTH(F1697)=7,DAY(F1697)&gt;25),DAY(F1697)-25,
MOD((SUM(VLOOKUP(MONTH(F1697),D暦変換用数値,2,FALSE),DAY(F1697))),28)+1)</f>
        <v>21</v>
      </c>
      <c r="P1697" s="406">
        <f>IF(OR(MONTH(F1697)&lt;7,AND(MONTH(F1697)=7,DAY(F1697)&lt;=25)),
MOD(SUM((E1697-1901)*365,(N1697-1)*28,O1697,258),260),
MOD(SUM((E1697-1900)*365,(N1697-1)*28,O1697,258),260))</f>
        <v>105</v>
      </c>
      <c r="Q1697" s="372" t="str">
        <f>VLOOKUP(MOD(P1697,4),色,2,FALSE)</f>
        <v>赤い</v>
      </c>
      <c r="R1697" s="290" t="str">
        <f>VLOOKUP(MOD(P1697,13),銀河の音,2,FALSE)</f>
        <v>磁気の</v>
      </c>
      <c r="S1697" s="383" t="str">
        <f>VLOOKUP(MOD(P1697,20),太陽の紋章,2,FALSE)</f>
        <v>蛇</v>
      </c>
      <c r="T1697" s="103" t="s">
        <v>6455</v>
      </c>
    </row>
    <row r="1698" spans="1:20" ht="13.5" customHeight="1">
      <c r="A1698" s="50" t="str">
        <f>VLOOKUP(MOD(E1698,10),十干,2,FALSE)</f>
        <v>壬</v>
      </c>
      <c r="B1698" s="199" t="str">
        <f>VLOOKUP(MOD(E1698,12),十二支,3,FALSE)</f>
        <v xml:space="preserve">05 土 </v>
      </c>
      <c r="C1698" s="201" t="str">
        <f>VLOOKUP(F1698,星座,3,TRUE)</f>
        <v xml:space="preserve">08 軍 </v>
      </c>
      <c r="D1698" s="531">
        <v>15625</v>
      </c>
      <c r="E1698" s="1">
        <f>IFERROR(YEAR(D1698),LEFT(D1698,4))</f>
        <v>1942</v>
      </c>
      <c r="F1698" s="1" t="str">
        <f>IF(ISTEXT(D1698),RIGHT(D1698,5),TEXT(D1698,"mm/dd"))</f>
        <v>10/11</v>
      </c>
      <c r="G1698" s="1">
        <f>SUM(MID(E1698,1,1),MID(E1698,2,1),MID(E1698,3,1),MID(E1698,4,1),MID(F1698,1,1),MID(F1698,2,1),MID(F1698,4,1),MID(F1698,5,1))</f>
        <v>19</v>
      </c>
      <c r="H1698" s="45">
        <f>IF(MOD(G1698,9)=0,9,MOD(G1698,9))</f>
        <v>1</v>
      </c>
      <c r="I1698" s="45" t="str">
        <f>IFERROR(MID("日月火水木金土",WEEKDAY(D1698),1),"")</f>
        <v>日</v>
      </c>
      <c r="J1698" s="304" t="s">
        <v>3131</v>
      </c>
      <c r="K1698" s="202" t="str">
        <f>VLOOKUP(F1698,石と花メイン,3,FALSE)</f>
        <v>◇金剛石</v>
      </c>
      <c r="L1698" s="297" t="str">
        <f>VLOOKUP(F1698,石と花メイン,4,FALSE)</f>
        <v>禊萩【盆花】</v>
      </c>
      <c r="M1698" s="393">
        <f>IF(OR(MONTH(F1698)&lt;7,AND(MONTH(F1698)=7,DAY(F1698)&lt;=25)),
MOD(SUM((E1698-1901)*365,259),260),
MOD(SUM((E1698-1900)*365,259),260))</f>
        <v>249</v>
      </c>
      <c r="N1698" s="390">
        <f>IF(AND(MONTH(F1698)=7,DAY(F1698)&gt;25),1,
ROUNDDOWN((SUM(VLOOKUP(MONTH(F1698),D暦変換用数値,2,FALSE),DAY(F1698))/28)+1,0))</f>
        <v>3</v>
      </c>
      <c r="O1698" s="205">
        <f>IF(AND(MONTH(F1698)=7,DAY(F1698)&gt;25),DAY(F1698)-25,
MOD((SUM(VLOOKUP(MONTH(F1698),D暦変換用数値,2,FALSE),DAY(F1698))),28)+1)</f>
        <v>22</v>
      </c>
      <c r="P1698" s="406">
        <f>IF(OR(MONTH(F1698)&lt;7,AND(MONTH(F1698)=7,DAY(F1698)&lt;=25)),
MOD(SUM((E1698-1901)*365,(N1698-1)*28,O1698,258),260),
MOD(SUM((E1698-1900)*365,(N1698-1)*28,O1698,258),260))</f>
        <v>66</v>
      </c>
      <c r="Q1698" s="375" t="str">
        <f>VLOOKUP(MOD(P1698,4),色,2,FALSE)</f>
        <v>白い</v>
      </c>
      <c r="R1698" s="293" t="str">
        <f>VLOOKUP(MOD(P1698,13),銀河の音,2,FALSE)</f>
        <v>磁気の</v>
      </c>
      <c r="S1698" s="386" t="str">
        <f>VLOOKUP(MOD(P1698,20),太陽の紋章,2,FALSE)</f>
        <v>世界の橋渡し</v>
      </c>
      <c r="T1698" s="103" t="s">
        <v>7150</v>
      </c>
    </row>
    <row r="1699" spans="1:20" ht="13.5" customHeight="1">
      <c r="A1699" s="76" t="str">
        <f>VLOOKUP(MOD(E1699,10),十干,2,FALSE)</f>
        <v>甲</v>
      </c>
      <c r="B1699" s="199" t="str">
        <f>VLOOKUP(MOD(E1699,12),十二支,3,FALSE)</f>
        <v xml:space="preserve">05 土 </v>
      </c>
      <c r="C1699" s="201" t="str">
        <f>VLOOKUP(F1699,星座,3,TRUE)</f>
        <v xml:space="preserve">08 軍 </v>
      </c>
      <c r="D1699" s="534">
        <v>20016</v>
      </c>
      <c r="E1699" s="116">
        <f>IFERROR(YEAR(D1699),LEFT(D1699,4))</f>
        <v>1954</v>
      </c>
      <c r="F1699" s="116" t="str">
        <f>IF(ISTEXT(D1699),RIGHT(D1699,5),TEXT(D1699,"mm/dd"))</f>
        <v>10/19</v>
      </c>
      <c r="G1699" s="116">
        <f>SUM(MID(E1699,1,1),MID(E1699,2,1),MID(E1699,3,1),MID(E1699,4,1),MID(F1699,1,1),MID(F1699,2,1),MID(F1699,4,1),MID(F1699,5,1))</f>
        <v>30</v>
      </c>
      <c r="H1699" s="116">
        <f>IF(MOD(G1699,9)=0,9,MOD(G1699,9))</f>
        <v>3</v>
      </c>
      <c r="I1699" s="116" t="str">
        <f>IFERROR(MID("日月火水木金土",WEEKDAY(D1699),1),"")</f>
        <v>火</v>
      </c>
      <c r="J1699" s="306" t="s">
        <v>6847</v>
      </c>
      <c r="K1699" s="203" t="str">
        <f>VLOOKUP(F1699,石と花メイン,3,FALSE)</f>
        <v>◆青玉</v>
      </c>
      <c r="L1699" s="299" t="str">
        <f>VLOOKUP(F1699,石と花メイン,4,FALSE)</f>
        <v>秋の麒麟草【泡立草】</v>
      </c>
      <c r="M1699" s="395">
        <f>IF(OR(MONTH(F1699)&lt;7,AND(MONTH(F1699)=7,DAY(F1699)&lt;=25)),
MOD(SUM((E1699-1901)*365,259),260),
MOD(SUM((E1699-1900)*365,259),260))</f>
        <v>209</v>
      </c>
      <c r="N1699" s="121">
        <f>IF(AND(MONTH(F1699)=7,DAY(F1699)&gt;25),1,
ROUNDDOWN((SUM(VLOOKUP(MONTH(F1699),D暦変換用数値,2,FALSE),DAY(F1699))/28)+1,0))</f>
        <v>4</v>
      </c>
      <c r="O1699" s="117">
        <f>IF(AND(MONTH(F1699)=7,DAY(F1699)&gt;25),DAY(F1699)-25,
MOD((SUM(VLOOKUP(MONTH(F1699),D暦変換用数値,2,FALSE),DAY(F1699))),28)+1)</f>
        <v>2</v>
      </c>
      <c r="P1699" s="408">
        <f>IF(OR(MONTH(F1699)&lt;7,AND(MONTH(F1699)=7,DAY(F1699)&lt;=25)),
MOD(SUM((E1699-1901)*365,(N1699-1)*28,O1699,258),260),
MOD(SUM((E1699-1900)*365,(N1699-1)*28,O1699,258),260))</f>
        <v>34</v>
      </c>
      <c r="Q1699" s="375" t="str">
        <f>VLOOKUP(MOD(P1699,4),色,2,FALSE)</f>
        <v>白い</v>
      </c>
      <c r="R1699" s="293" t="str">
        <f>VLOOKUP(MOD(P1699,13),銀河の音,2,FALSE)</f>
        <v>銀河の</v>
      </c>
      <c r="S1699" s="386" t="str">
        <f>VLOOKUP(MOD(P1699,20),太陽の紋章,2,FALSE)</f>
        <v>魔法使い</v>
      </c>
      <c r="T1699" s="119" t="s">
        <v>6848</v>
      </c>
    </row>
    <row r="1700" spans="1:20" ht="13.5" customHeight="1">
      <c r="A1700" s="50" t="str">
        <f>VLOOKUP(MOD(E1700,10),十干,2,FALSE)</f>
        <v>丙</v>
      </c>
      <c r="B1700" s="199" t="str">
        <f>VLOOKUP(MOD(E1700,12),十二支,3,FALSE)</f>
        <v xml:space="preserve">05 土 </v>
      </c>
      <c r="C1700" s="201" t="str">
        <f>VLOOKUP(F1700,星座,3,TRUE)</f>
        <v xml:space="preserve">08 軍 </v>
      </c>
      <c r="D1700" s="531">
        <v>24380</v>
      </c>
      <c r="E1700" s="1">
        <f>IFERROR(YEAR(D1700),LEFT(D1700,4))</f>
        <v>1966</v>
      </c>
      <c r="F1700" s="1" t="str">
        <f>IF(ISTEXT(D1700),RIGHT(D1700,5),TEXT(D1700,"mm/dd"))</f>
        <v>09/30</v>
      </c>
      <c r="G1700" s="1">
        <f>SUM(MID(E1700,1,1),MID(E1700,2,1),MID(E1700,3,1),MID(E1700,4,1),MID(F1700,1,1),MID(F1700,2,1),MID(F1700,4,1),MID(F1700,5,1))</f>
        <v>34</v>
      </c>
      <c r="H1700" s="45">
        <f>IF(MOD(G1700,9)=0,9,MOD(G1700,9))</f>
        <v>7</v>
      </c>
      <c r="I1700" s="45" t="str">
        <f>IFERROR(MID("日月火水木金土",WEEKDAY(D1700),1),"")</f>
        <v>金</v>
      </c>
      <c r="J1700" s="304" t="s">
        <v>1361</v>
      </c>
      <c r="K1700" s="202" t="str">
        <f>VLOOKUP(F1700,石と花メイン,3,FALSE)</f>
        <v>○真珠</v>
      </c>
      <c r="L1700" s="297" t="str">
        <f>VLOOKUP(F1700,石と花メイン,4,FALSE)</f>
        <v>白粉花【夕化粧】</v>
      </c>
      <c r="M1700" s="393">
        <f>IF(OR(MONTH(F1700)&lt;7,AND(MONTH(F1700)=7,DAY(F1700)&lt;=25)),
MOD(SUM((E1700-1901)*365,259),260),
MOD(SUM((E1700-1900)*365,259),260))</f>
        <v>169</v>
      </c>
      <c r="N1700" s="390">
        <f>IF(AND(MONTH(F1700)=7,DAY(F1700)&gt;25),1,
ROUNDDOWN((SUM(VLOOKUP(MONTH(F1700),D暦変換用数値,2,FALSE),DAY(F1700))/28)+1,0))</f>
        <v>3</v>
      </c>
      <c r="O1700" s="205">
        <f>IF(AND(MONTH(F1700)=7,DAY(F1700)&gt;25),DAY(F1700)-25,
MOD((SUM(VLOOKUP(MONTH(F1700),D暦変換用数値,2,FALSE),DAY(F1700))),28)+1)</f>
        <v>11</v>
      </c>
      <c r="P1700" s="406">
        <f>IF(OR(MONTH(F1700)&lt;7,AND(MONTH(F1700)=7,DAY(F1700)&lt;=25)),
MOD(SUM((E1700-1901)*365,(N1700-1)*28,O1700,258),260),
MOD(SUM((E1700-1900)*365,(N1700-1)*28,O1700,258),260))</f>
        <v>235</v>
      </c>
      <c r="Q1700" s="374" t="str">
        <f>VLOOKUP(MOD(P1700,4),色,2,FALSE)</f>
        <v>青い</v>
      </c>
      <c r="R1700" s="292" t="str">
        <f>VLOOKUP(MOD(P1700,13),銀河の音,2,FALSE)</f>
        <v>磁気の</v>
      </c>
      <c r="S1700" s="385" t="str">
        <f>VLOOKUP(MOD(P1700,20),太陽の紋章,2,FALSE)</f>
        <v>鷲</v>
      </c>
      <c r="T1700" s="98" t="s">
        <v>3736</v>
      </c>
    </row>
    <row r="1701" spans="1:20" ht="13.5" customHeight="1">
      <c r="A1701" s="334" t="str">
        <f>VLOOKUP(MOD(E1701,10),十干,2,FALSE)</f>
        <v>戊</v>
      </c>
      <c r="B1701" s="331" t="str">
        <f>VLOOKUP(MOD(E1701,12),十二支,3,FALSE)</f>
        <v xml:space="preserve">05 土 </v>
      </c>
      <c r="C1701" s="336" t="str">
        <f>VLOOKUP(F1701,星座,3,TRUE)</f>
        <v xml:space="preserve">08 軍 </v>
      </c>
      <c r="D1701" s="534">
        <v>28756</v>
      </c>
      <c r="E1701" s="131">
        <f>IFERROR(YEAR(D1701),LEFT(D1701,4))</f>
        <v>1978</v>
      </c>
      <c r="F1701" s="131" t="str">
        <f>IF(ISTEXT(D1701),RIGHT(D1701,5),TEXT(D1701,"mm/dd"))</f>
        <v>09/23</v>
      </c>
      <c r="G1701" s="131">
        <f>SUM(MID(E1701,1,1),MID(E1701,2,1),MID(E1701,3,1),MID(E1701,4,1),MID(F1701,1,1),MID(F1701,2,1),MID(F1701,4,1),MID(F1701,5,1))</f>
        <v>39</v>
      </c>
      <c r="H1701" s="131">
        <f>IF(MOD(G1701,9)=0,9,MOD(G1701,9))</f>
        <v>3</v>
      </c>
      <c r="I1701" s="131" t="str">
        <f>IFERROR(MID("日月火水木金土",WEEKDAY(D1701),1),"")</f>
        <v>土</v>
      </c>
      <c r="J1701" s="306" t="s">
        <v>8580</v>
      </c>
      <c r="K1701" s="335" t="str">
        <f>VLOOKUP(F1701,石と花メイン,3,FALSE)</f>
        <v>■赤縞瑪瑙</v>
      </c>
      <c r="L1701" s="302" t="str">
        <f>VLOOKUP(F1701,石と花メイン,4,FALSE)</f>
        <v>彼岸花【曼珠沙華】</v>
      </c>
      <c r="M1701" s="396">
        <f>IF(OR(MONTH(F1701)&lt;7,AND(MONTH(F1701)=7,DAY(F1701)&lt;=25)),
MOD(SUM((E1701-1901)*365,259),260),
MOD(SUM((E1701-1900)*365,259),260))</f>
        <v>129</v>
      </c>
      <c r="N1701" s="335">
        <f>IF(AND(MONTH(F1701)=7,DAY(F1701)&gt;25),1,
ROUNDDOWN((SUM(VLOOKUP(MONTH(F1701),D暦変換用数値,2,FALSE),DAY(F1701))/28)+1,0))</f>
        <v>3</v>
      </c>
      <c r="O1701" s="132">
        <f>IF(AND(MONTH(F1701)=7,DAY(F1701)&gt;25),DAY(F1701)-25,
MOD((SUM(VLOOKUP(MONTH(F1701),D暦変換用数値,2,FALSE),DAY(F1701))),28)+1)</f>
        <v>4</v>
      </c>
      <c r="P1701" s="404">
        <f>IF(OR(MONTH(F1701)&lt;7,AND(MONTH(F1701)=7,DAY(F1701)&lt;=25)),
MOD(SUM((E1701-1901)*365,(N1701-1)*28,O1701,258),260),
MOD(SUM((E1701-1900)*365,(N1701-1)*28,O1701,258),260))</f>
        <v>188</v>
      </c>
      <c r="Q1701" s="376" t="str">
        <f>VLOOKUP(MOD(P1701,4),色,2,FALSE)</f>
        <v>黄色い</v>
      </c>
      <c r="R1701" s="333" t="str">
        <f>VLOOKUP(MOD(P1701,13),銀河の音,2,FALSE)</f>
        <v>律動の</v>
      </c>
      <c r="S1701" s="387" t="str">
        <f>VLOOKUP(MOD(P1701,20),太陽の紋章,2,FALSE)</f>
        <v>星</v>
      </c>
      <c r="T1701" s="126" t="s">
        <v>8582</v>
      </c>
    </row>
    <row r="1702" spans="1:20" ht="13.5" customHeight="1">
      <c r="A1702" s="282" t="str">
        <f>VLOOKUP(MOD(E1702,10),十干,2,FALSE)</f>
        <v>戊</v>
      </c>
      <c r="B1702" s="283" t="str">
        <f>VLOOKUP(MOD(E1702,12),十二支,3,FALSE)</f>
        <v xml:space="preserve">05 土 </v>
      </c>
      <c r="C1702" s="287" t="str">
        <f>VLOOKUP(F1702,星座,3,TRUE)</f>
        <v xml:space="preserve">08 軍 </v>
      </c>
      <c r="D1702" s="533">
        <v>28761</v>
      </c>
      <c r="E1702" s="83">
        <f>IFERROR(YEAR(D1702),LEFT(D1702,4))</f>
        <v>1978</v>
      </c>
      <c r="F1702" s="83" t="str">
        <f>IF(ISTEXT(D1702),RIGHT(D1702,5),TEXT(D1702,"mm/dd"))</f>
        <v>09/28</v>
      </c>
      <c r="G1702" s="83">
        <f>SUM(MID(E1702,1,1),MID(E1702,2,1),MID(E1702,3,1),MID(E1702,4,1),MID(F1702,1,1),MID(F1702,2,1),MID(F1702,4,1),MID(F1702,5,1))</f>
        <v>44</v>
      </c>
      <c r="H1702" s="83">
        <f>IF(MOD(G1702,9)=0,9,MOD(G1702,9))</f>
        <v>8</v>
      </c>
      <c r="I1702" s="83" t="str">
        <f>IFERROR(MID("日月火水木金土",WEEKDAY(D1702),1),"")</f>
        <v>木</v>
      </c>
      <c r="J1702" s="303" t="s">
        <v>2462</v>
      </c>
      <c r="K1702" s="87" t="str">
        <f>VLOOKUP(F1702,石と花メイン,3,FALSE)</f>
        <v>◆翠玉</v>
      </c>
      <c r="L1702" s="296" t="str">
        <f>VLOOKUP(F1702,石と花メイン,4,FALSE)</f>
        <v>葉鶏頭【雁来紅】</v>
      </c>
      <c r="M1702" s="392">
        <f>IF(OR(MONTH(F1702)&lt;7,AND(MONTH(F1702)=7,DAY(F1702)&lt;=25)),
MOD(SUM((E1702-1901)*365,259),260),
MOD(SUM((E1702-1900)*365,259),260))</f>
        <v>129</v>
      </c>
      <c r="N1702" s="330">
        <f>IF(AND(MONTH(F1702)=7,DAY(F1702)&gt;25),1,
ROUNDDOWN((SUM(VLOOKUP(MONTH(F1702),D暦変換用数値,2,FALSE),DAY(F1702))/28)+1,0))</f>
        <v>3</v>
      </c>
      <c r="O1702" s="84">
        <f>IF(AND(MONTH(F1702)=7,DAY(F1702)&gt;25),DAY(F1702)-25,
MOD((SUM(VLOOKUP(MONTH(F1702),D暦変換用数値,2,FALSE),DAY(F1702))),28)+1)</f>
        <v>9</v>
      </c>
      <c r="P1702" s="405">
        <f>IF(OR(MONTH(F1702)&lt;7,AND(MONTH(F1702)=7,DAY(F1702)&lt;=25)),
MOD(SUM((E1702-1901)*365,(N1702-1)*28,O1702,258),260),
MOD(SUM((E1702-1900)*365,(N1702-1)*28,O1702,258),260))</f>
        <v>193</v>
      </c>
      <c r="Q1702" s="371" t="str">
        <f>VLOOKUP(MOD(P1702,4),色,2,FALSE)</f>
        <v>赤い</v>
      </c>
      <c r="R1702" s="289" t="str">
        <f>VLOOKUP(MOD(P1702,13),銀河の音,2,FALSE)</f>
        <v>スペクトルの</v>
      </c>
      <c r="S1702" s="382" t="str">
        <f>VLOOKUP(MOD(P1702,20),太陽の紋章,2,FALSE)</f>
        <v>空歩く者</v>
      </c>
      <c r="T1702" s="109" t="s">
        <v>6405</v>
      </c>
    </row>
    <row r="1703" spans="1:20" ht="13.5" customHeight="1">
      <c r="A1703" s="50" t="str">
        <f>VLOOKUP(MOD(E1703,10),十干,2,FALSE)</f>
        <v>戊</v>
      </c>
      <c r="B1703" s="199" t="str">
        <f>VLOOKUP(MOD(E1703,12),十二支,3,FALSE)</f>
        <v xml:space="preserve">05 土 </v>
      </c>
      <c r="C1703" s="201" t="str">
        <f>VLOOKUP(F1703,星座,3,TRUE)</f>
        <v xml:space="preserve">08 軍 </v>
      </c>
      <c r="D1703" s="531">
        <v>28765</v>
      </c>
      <c r="E1703" s="1">
        <f>IFERROR(YEAR(D1703),LEFT(D1703,4))</f>
        <v>1978</v>
      </c>
      <c r="F1703" s="1" t="str">
        <f>IF(ISTEXT(D1703),RIGHT(D1703,5),TEXT(D1703,"mm/dd"))</f>
        <v>10/02</v>
      </c>
      <c r="G1703" s="1">
        <f>SUM(MID(E1703,1,1),MID(E1703,2,1),MID(E1703,3,1),MID(E1703,4,1),MID(F1703,1,1),MID(F1703,2,1),MID(F1703,4,1),MID(F1703,5,1))</f>
        <v>28</v>
      </c>
      <c r="H1703" s="45">
        <f>IF(MOD(G1703,9)=0,9,MOD(G1703,9))</f>
        <v>1</v>
      </c>
      <c r="I1703" s="45" t="str">
        <f>IFERROR(MID("日月火水木金土",WEEKDAY(D1703),1),"")</f>
        <v>月</v>
      </c>
      <c r="J1703" s="304" t="s">
        <v>1362</v>
      </c>
      <c r="K1703" s="202" t="str">
        <f>VLOOKUP(F1703,石と花メイン,3,FALSE)</f>
        <v>●土耳古石</v>
      </c>
      <c r="L1703" s="297" t="str">
        <f>VLOOKUP(F1703,石と花メイン,4,FALSE)</f>
        <v>コリウス【金襴紫蘇】</v>
      </c>
      <c r="M1703" s="393">
        <f>IF(OR(MONTH(F1703)&lt;7,AND(MONTH(F1703)=7,DAY(F1703)&lt;=25)),
MOD(SUM((E1703-1901)*365,259),260),
MOD(SUM((E1703-1900)*365,259),260))</f>
        <v>129</v>
      </c>
      <c r="N1703" s="390">
        <f>IF(AND(MONTH(F1703)=7,DAY(F1703)&gt;25),1,
ROUNDDOWN((SUM(VLOOKUP(MONTH(F1703),D暦変換用数値,2,FALSE),DAY(F1703))/28)+1,0))</f>
        <v>3</v>
      </c>
      <c r="O1703" s="205">
        <f>IF(AND(MONTH(F1703)=7,DAY(F1703)&gt;25),DAY(F1703)-25,
MOD((SUM(VLOOKUP(MONTH(F1703),D暦変換用数値,2,FALSE),DAY(F1703))),28)+1)</f>
        <v>13</v>
      </c>
      <c r="P1703" s="406">
        <f>IF(OR(MONTH(F1703)&lt;7,AND(MONTH(F1703)=7,DAY(F1703)&lt;=25)),
MOD(SUM((E1703-1901)*365,(N1703-1)*28,O1703,258),260),
MOD(SUM((E1703-1900)*365,(N1703-1)*28,O1703,258),260))</f>
        <v>197</v>
      </c>
      <c r="Q1703" s="372" t="str">
        <f>VLOOKUP(MOD(P1703,4),色,2,FALSE)</f>
        <v>赤い</v>
      </c>
      <c r="R1703" s="290" t="str">
        <f>VLOOKUP(MOD(P1703,13),銀河の音,2,FALSE)</f>
        <v>月の</v>
      </c>
      <c r="S1703" s="383" t="str">
        <f>VLOOKUP(MOD(P1703,20),太陽の紋章,2,FALSE)</f>
        <v>地球</v>
      </c>
      <c r="T1703" s="98" t="s">
        <v>3736</v>
      </c>
    </row>
    <row r="1704" spans="1:20" ht="13.5" customHeight="1">
      <c r="A1704" s="50" t="str">
        <f>VLOOKUP(MOD(E1704,10),十干,2,FALSE)</f>
        <v>戊</v>
      </c>
      <c r="B1704" s="199" t="str">
        <f>VLOOKUP(MOD(E1704,12),十二支,3,FALSE)</f>
        <v xml:space="preserve">05 土 </v>
      </c>
      <c r="C1704" s="201" t="str">
        <f>VLOOKUP(F1704,星座,3,TRUE)</f>
        <v xml:space="preserve">08 軍 </v>
      </c>
      <c r="D1704" s="531">
        <v>28771</v>
      </c>
      <c r="E1704" s="1">
        <f>IFERROR(YEAR(D1704),LEFT(D1704,4))</f>
        <v>1978</v>
      </c>
      <c r="F1704" s="1" t="str">
        <f>IF(ISTEXT(D1704),RIGHT(D1704,5),TEXT(D1704,"mm/dd"))</f>
        <v>10/08</v>
      </c>
      <c r="G1704" s="1">
        <f>SUM(MID(E1704,1,1),MID(E1704,2,1),MID(E1704,3,1),MID(E1704,4,1),MID(F1704,1,1),MID(F1704,2,1),MID(F1704,4,1),MID(F1704,5,1))</f>
        <v>34</v>
      </c>
      <c r="H1704" s="45">
        <f>IF(MOD(G1704,9)=0,9,MOD(G1704,9))</f>
        <v>7</v>
      </c>
      <c r="I1704" s="45" t="str">
        <f>IFERROR(MID("日月火水木金土",WEEKDAY(D1704),1),"")</f>
        <v>日</v>
      </c>
      <c r="J1704" s="304" t="s">
        <v>1363</v>
      </c>
      <c r="K1704" s="202" t="str">
        <f>VLOOKUP(F1704,石と花メイン,3,FALSE)</f>
        <v>○真珠</v>
      </c>
      <c r="L1704" s="297" t="str">
        <f>VLOOKUP(F1704,石と花メイン,4,FALSE)</f>
        <v>野牡丹【スパイダーフラワー】</v>
      </c>
      <c r="M1704" s="393">
        <f>IF(OR(MONTH(F1704)&lt;7,AND(MONTH(F1704)=7,DAY(F1704)&lt;=25)),
MOD(SUM((E1704-1901)*365,259),260),
MOD(SUM((E1704-1900)*365,259),260))</f>
        <v>129</v>
      </c>
      <c r="N1704" s="390">
        <f>IF(AND(MONTH(F1704)=7,DAY(F1704)&gt;25),1,
ROUNDDOWN((SUM(VLOOKUP(MONTH(F1704),D暦変換用数値,2,FALSE),DAY(F1704))/28)+1,0))</f>
        <v>3</v>
      </c>
      <c r="O1704" s="205">
        <f>IF(AND(MONTH(F1704)=7,DAY(F1704)&gt;25),DAY(F1704)-25,
MOD((SUM(VLOOKUP(MONTH(F1704),D暦変換用数値,2,FALSE),DAY(F1704))),28)+1)</f>
        <v>19</v>
      </c>
      <c r="P1704" s="406">
        <f>IF(OR(MONTH(F1704)&lt;7,AND(MONTH(F1704)=7,DAY(F1704)&lt;=25)),
MOD(SUM((E1704-1901)*365,(N1704-1)*28,O1704,258),260),
MOD(SUM((E1704-1900)*365,(N1704-1)*28,O1704,258),260))</f>
        <v>203</v>
      </c>
      <c r="Q1704" s="374" t="str">
        <f>VLOOKUP(MOD(P1704,4),色,2,FALSE)</f>
        <v>青い</v>
      </c>
      <c r="R1704" s="292" t="str">
        <f>VLOOKUP(MOD(P1704,13),銀河の音,2,FALSE)</f>
        <v>銀河の</v>
      </c>
      <c r="S1704" s="385" t="str">
        <f>VLOOKUP(MOD(P1704,20),太陽の紋章,2,FALSE)</f>
        <v>夜</v>
      </c>
      <c r="T1704" s="98" t="s">
        <v>3736</v>
      </c>
    </row>
    <row r="1705" spans="1:20" ht="13.5" customHeight="1">
      <c r="A1705" s="50" t="str">
        <f>VLOOKUP(MOD(E1705,10),十干,2,FALSE)</f>
        <v>戊</v>
      </c>
      <c r="B1705" s="199" t="str">
        <f>VLOOKUP(MOD(E1705,12),十二支,3,FALSE)</f>
        <v xml:space="preserve">05 土 </v>
      </c>
      <c r="C1705" s="201" t="str">
        <f>VLOOKUP(F1705,星座,3,TRUE)</f>
        <v xml:space="preserve">08 軍 </v>
      </c>
      <c r="D1705" s="531">
        <v>28780</v>
      </c>
      <c r="E1705" s="1">
        <f>IFERROR(YEAR(D1705),LEFT(D1705,4))</f>
        <v>1978</v>
      </c>
      <c r="F1705" s="1" t="str">
        <f>IF(ISTEXT(D1705),RIGHT(D1705,5),TEXT(D1705,"mm/dd"))</f>
        <v>10/17</v>
      </c>
      <c r="G1705" s="1">
        <f>SUM(MID(E1705,1,1),MID(E1705,2,1),MID(E1705,3,1),MID(E1705,4,1),MID(F1705,1,1),MID(F1705,2,1),MID(F1705,4,1),MID(F1705,5,1))</f>
        <v>34</v>
      </c>
      <c r="H1705" s="45">
        <f>IF(MOD(G1705,9)=0,9,MOD(G1705,9))</f>
        <v>7</v>
      </c>
      <c r="I1705" s="45" t="str">
        <f>IFERROR(MID("日月火水木金土",WEEKDAY(D1705),1),"")</f>
        <v>火</v>
      </c>
      <c r="J1705" s="304" t="s">
        <v>1364</v>
      </c>
      <c r="K1705" s="202" t="str">
        <f>VLOOKUP(F1705,石と花メイン,3,FALSE)</f>
        <v>■紅玉髄</v>
      </c>
      <c r="L1705" s="297" t="str">
        <f>VLOOKUP(F1705,石と花メイン,4,FALSE)</f>
        <v>葡萄</v>
      </c>
      <c r="M1705" s="393">
        <f>IF(OR(MONTH(F1705)&lt;7,AND(MONTH(F1705)=7,DAY(F1705)&lt;=25)),
MOD(SUM((E1705-1901)*365,259),260),
MOD(SUM((E1705-1900)*365,259),260))</f>
        <v>129</v>
      </c>
      <c r="N1705" s="390">
        <f>IF(AND(MONTH(F1705)=7,DAY(F1705)&gt;25),1,
ROUNDDOWN((SUM(VLOOKUP(MONTH(F1705),D暦変換用数値,2,FALSE),DAY(F1705))/28)+1,0))</f>
        <v>3</v>
      </c>
      <c r="O1705" s="205">
        <f>IF(AND(MONTH(F1705)=7,DAY(F1705)&gt;25),DAY(F1705)-25,
MOD((SUM(VLOOKUP(MONTH(F1705),D暦変換用数値,2,FALSE),DAY(F1705))),28)+1)</f>
        <v>28</v>
      </c>
      <c r="P1705" s="406">
        <f>IF(OR(MONTH(F1705)&lt;7,AND(MONTH(F1705)=7,DAY(F1705)&lt;=25)),
MOD(SUM((E1705-1901)*365,(N1705-1)*28,O1705,258),260),
MOD(SUM((E1705-1900)*365,(N1705-1)*28,O1705,258),260))</f>
        <v>212</v>
      </c>
      <c r="Q1705" s="373" t="str">
        <f>VLOOKUP(MOD(P1705,4),色,2,FALSE)</f>
        <v>黄色い</v>
      </c>
      <c r="R1705" s="291" t="str">
        <f>VLOOKUP(MOD(P1705,13),銀河の音,2,FALSE)</f>
        <v>自己存在の</v>
      </c>
      <c r="S1705" s="384" t="str">
        <f>VLOOKUP(MOD(P1705,20),太陽の紋章,2,FALSE)</f>
        <v>人</v>
      </c>
      <c r="T1705" s="111" t="s">
        <v>5938</v>
      </c>
    </row>
    <row r="1706" spans="1:20" ht="13.5" customHeight="1">
      <c r="A1706" s="50" t="str">
        <f>VLOOKUP(MOD(E1706,10),十干,2,FALSE)</f>
        <v>戊</v>
      </c>
      <c r="B1706" s="199" t="str">
        <f>VLOOKUP(MOD(E1706,12),十二支,3,FALSE)</f>
        <v xml:space="preserve">05 土 </v>
      </c>
      <c r="C1706" s="201" t="str">
        <f>VLOOKUP(F1706,星座,3,TRUE)</f>
        <v xml:space="preserve">08 軍 </v>
      </c>
      <c r="D1706" s="531">
        <v>28781</v>
      </c>
      <c r="E1706" s="1">
        <f>IFERROR(YEAR(D1706),LEFT(D1706,4))</f>
        <v>1978</v>
      </c>
      <c r="F1706" s="1" t="str">
        <f>IF(ISTEXT(D1706),RIGHT(D1706,5),TEXT(D1706,"mm/dd"))</f>
        <v>10/18</v>
      </c>
      <c r="G1706" s="1">
        <f>SUM(MID(E1706,1,1),MID(E1706,2,1),MID(E1706,3,1),MID(E1706,4,1),MID(F1706,1,1),MID(F1706,2,1),MID(F1706,4,1),MID(F1706,5,1))</f>
        <v>35</v>
      </c>
      <c r="H1706" s="45">
        <f>IF(MOD(G1706,9)=0,9,MOD(G1706,9))</f>
        <v>8</v>
      </c>
      <c r="I1706" s="45" t="str">
        <f>IFERROR(MID("日月火水木金土",WEEKDAY(D1706),1),"")</f>
        <v>水</v>
      </c>
      <c r="J1706" s="304" t="s">
        <v>1365</v>
      </c>
      <c r="K1706" s="202" t="str">
        <f>VLOOKUP(F1706,石と花メイン,3,FALSE)</f>
        <v>◆翠玉</v>
      </c>
      <c r="L1706" s="297" t="str">
        <f>VLOOKUP(F1706,石と花メイン,4,FALSE)</f>
        <v>紫式部【実紫】</v>
      </c>
      <c r="M1706" s="393">
        <f>IF(OR(MONTH(F1706)&lt;7,AND(MONTH(F1706)=7,DAY(F1706)&lt;=25)),
MOD(SUM((E1706-1901)*365,259),260),
MOD(SUM((E1706-1900)*365,259),260))</f>
        <v>129</v>
      </c>
      <c r="N1706" s="390">
        <f>IF(AND(MONTH(F1706)=7,DAY(F1706)&gt;25),1,
ROUNDDOWN((SUM(VLOOKUP(MONTH(F1706),D暦変換用数値,2,FALSE),DAY(F1706))/28)+1,0))</f>
        <v>4</v>
      </c>
      <c r="O1706" s="205">
        <f>IF(AND(MONTH(F1706)=7,DAY(F1706)&gt;25),DAY(F1706)-25,
MOD((SUM(VLOOKUP(MONTH(F1706),D暦変換用数値,2,FALSE),DAY(F1706))),28)+1)</f>
        <v>1</v>
      </c>
      <c r="P1706" s="406">
        <f>IF(OR(MONTH(F1706)&lt;7,AND(MONTH(F1706)=7,DAY(F1706)&lt;=25)),
MOD(SUM((E1706-1901)*365,(N1706-1)*28,O1706,258),260),
MOD(SUM((E1706-1900)*365,(N1706-1)*28,O1706,258),260))</f>
        <v>213</v>
      </c>
      <c r="Q1706" s="372" t="str">
        <f>VLOOKUP(MOD(P1706,4),色,2,FALSE)</f>
        <v>赤い</v>
      </c>
      <c r="R1706" s="290" t="str">
        <f>VLOOKUP(MOD(P1706,13),銀河の音,2,FALSE)</f>
        <v>倍音の</v>
      </c>
      <c r="S1706" s="383" t="str">
        <f>VLOOKUP(MOD(P1706,20),太陽の紋章,2,FALSE)</f>
        <v>空歩く者</v>
      </c>
      <c r="T1706" s="98" t="s">
        <v>3736</v>
      </c>
    </row>
    <row r="1707" spans="1:20" ht="13.5" customHeight="1">
      <c r="A1707" s="282" t="str">
        <f>VLOOKUP(MOD(E1707,10),十干,2,FALSE)</f>
        <v>戊</v>
      </c>
      <c r="B1707" s="283" t="str">
        <f>VLOOKUP(MOD(E1707,12),十二支,3,FALSE)</f>
        <v xml:space="preserve">05 土 </v>
      </c>
      <c r="C1707" s="287" t="str">
        <f>VLOOKUP(F1707,星座,3,TRUE)</f>
        <v xml:space="preserve">08 軍 </v>
      </c>
      <c r="D1707" s="533">
        <v>28786</v>
      </c>
      <c r="E1707" s="83">
        <f>IFERROR(YEAR(D1707),LEFT(D1707,4))</f>
        <v>1978</v>
      </c>
      <c r="F1707" s="83" t="str">
        <f>IF(ISTEXT(D1707),RIGHT(D1707,5),TEXT(D1707,"mm/dd"))</f>
        <v>10/23</v>
      </c>
      <c r="G1707" s="83">
        <f>SUM(MID(E1707,1,1),MID(E1707,2,1),MID(E1707,3,1),MID(E1707,4,1),MID(F1707,1,1),MID(F1707,2,1),MID(F1707,4,1),MID(F1707,5,1))</f>
        <v>31</v>
      </c>
      <c r="H1707" s="83">
        <f>IF(MOD(G1707,9)=0,9,MOD(G1707,9))</f>
        <v>4</v>
      </c>
      <c r="I1707" s="83" t="str">
        <f>IFERROR(MID("日月火水木金土",WEEKDAY(D1707),1),"")</f>
        <v>月</v>
      </c>
      <c r="J1707" s="303" t="s">
        <v>2463</v>
      </c>
      <c r="K1707" s="87" t="str">
        <f>VLOOKUP(F1707,石と花メイン,3,FALSE)</f>
        <v>■紫水晶</v>
      </c>
      <c r="L1707" s="296" t="str">
        <f>VLOOKUP(F1707,石と花メイン,4,FALSE)</f>
        <v>ゼフィランサス【玉簾】</v>
      </c>
      <c r="M1707" s="392">
        <f>IF(OR(MONTH(F1707)&lt;7,AND(MONTH(F1707)=7,DAY(F1707)&lt;=25)),
MOD(SUM((E1707-1901)*365,259),260),
MOD(SUM((E1707-1900)*365,259),260))</f>
        <v>129</v>
      </c>
      <c r="N1707" s="330">
        <f>IF(AND(MONTH(F1707)=7,DAY(F1707)&gt;25),1,
ROUNDDOWN((SUM(VLOOKUP(MONTH(F1707),D暦変換用数値,2,FALSE),DAY(F1707))/28)+1,0))</f>
        <v>4</v>
      </c>
      <c r="O1707" s="84">
        <f>IF(AND(MONTH(F1707)=7,DAY(F1707)&gt;25),DAY(F1707)-25,
MOD((SUM(VLOOKUP(MONTH(F1707),D暦変換用数値,2,FALSE),DAY(F1707))),28)+1)</f>
        <v>6</v>
      </c>
      <c r="P1707" s="405">
        <f>IF(OR(MONTH(F1707)&lt;7,AND(MONTH(F1707)=7,DAY(F1707)&lt;=25)),
MOD(SUM((E1707-1901)*365,(N1707-1)*28,O1707,258),260),
MOD(SUM((E1707-1900)*365,(N1707-1)*28,O1707,258),260))</f>
        <v>218</v>
      </c>
      <c r="Q1707" s="371" t="str">
        <f>VLOOKUP(MOD(P1707,4),色,2,FALSE)</f>
        <v>白い</v>
      </c>
      <c r="R1707" s="289" t="str">
        <f>VLOOKUP(MOD(P1707,13),銀河の音,2,FALSE)</f>
        <v>惑星の</v>
      </c>
      <c r="S1707" s="382" t="str">
        <f>VLOOKUP(MOD(P1707,20),太陽の紋章,2,FALSE)</f>
        <v>鏡</v>
      </c>
      <c r="T1707" s="95" t="s">
        <v>4886</v>
      </c>
    </row>
    <row r="1708" spans="1:20" ht="13.5" customHeight="1">
      <c r="A1708" s="282" t="str">
        <f>VLOOKUP(MOD(E1708,10),十干,2,FALSE)</f>
        <v>庚</v>
      </c>
      <c r="B1708" s="283" t="str">
        <f>VLOOKUP(MOD(E1708,12),十二支,3,FALSE)</f>
        <v xml:space="preserve">05 土 </v>
      </c>
      <c r="C1708" s="287" t="str">
        <f>VLOOKUP(F1708,星座,3,TRUE)</f>
        <v xml:space="preserve">08 軍 </v>
      </c>
      <c r="D1708" s="533">
        <v>33139</v>
      </c>
      <c r="E1708" s="83">
        <f>IFERROR(YEAR(D1708),LEFT(D1708,4))</f>
        <v>1990</v>
      </c>
      <c r="F1708" s="83" t="str">
        <f>IF(ISTEXT(D1708),RIGHT(D1708,5),TEXT(D1708,"mm/dd"))</f>
        <v>09/23</v>
      </c>
      <c r="G1708" s="83">
        <f>SUM(MID(E1708,1,1),MID(E1708,2,1),MID(E1708,3,1),MID(E1708,4,1),MID(F1708,1,1),MID(F1708,2,1),MID(F1708,4,1),MID(F1708,5,1))</f>
        <v>33</v>
      </c>
      <c r="H1708" s="83">
        <f>IF(MOD(G1708,9)=0,9,MOD(G1708,9))</f>
        <v>6</v>
      </c>
      <c r="I1708" s="83" t="str">
        <f>IFERROR(MID("日月火水木金土",WEEKDAY(D1708),1),"")</f>
        <v>日</v>
      </c>
      <c r="J1708" s="303" t="s">
        <v>2464</v>
      </c>
      <c r="K1708" s="87" t="str">
        <f>VLOOKUP(F1708,石と花メイン,3,FALSE)</f>
        <v>■赤縞瑪瑙</v>
      </c>
      <c r="L1708" s="296" t="str">
        <f>VLOOKUP(F1708,石と花メイン,4,FALSE)</f>
        <v>彼岸花【曼珠沙華】</v>
      </c>
      <c r="M1708" s="392">
        <f>IF(OR(MONTH(F1708)&lt;7,AND(MONTH(F1708)=7,DAY(F1708)&lt;=25)),
MOD(SUM((E1708-1901)*365,259),260),
MOD(SUM((E1708-1900)*365,259),260))</f>
        <v>89</v>
      </c>
      <c r="N1708" s="330">
        <f>IF(AND(MONTH(F1708)=7,DAY(F1708)&gt;25),1,
ROUNDDOWN((SUM(VLOOKUP(MONTH(F1708),D暦変換用数値,2,FALSE),DAY(F1708))/28)+1,0))</f>
        <v>3</v>
      </c>
      <c r="O1708" s="84">
        <f>IF(AND(MONTH(F1708)=7,DAY(F1708)&gt;25),DAY(F1708)-25,
MOD((SUM(VLOOKUP(MONTH(F1708),D暦変換用数値,2,FALSE),DAY(F1708))),28)+1)</f>
        <v>4</v>
      </c>
      <c r="P1708" s="405">
        <f>IF(OR(MONTH(F1708)&lt;7,AND(MONTH(F1708)=7,DAY(F1708)&lt;=25)),
MOD(SUM((E1708-1901)*365,(N1708-1)*28,O1708,258),260),
MOD(SUM((E1708-1900)*365,(N1708-1)*28,O1708,258),260))</f>
        <v>148</v>
      </c>
      <c r="Q1708" s="371" t="str">
        <f>VLOOKUP(MOD(P1708,4),色,2,FALSE)</f>
        <v>黄色い</v>
      </c>
      <c r="R1708" s="289" t="str">
        <f>VLOOKUP(MOD(P1708,13),銀河の音,2,FALSE)</f>
        <v>倍音の</v>
      </c>
      <c r="S1708" s="382" t="str">
        <f>VLOOKUP(MOD(P1708,20),太陽の紋章,2,FALSE)</f>
        <v>星</v>
      </c>
      <c r="T1708" s="109" t="s">
        <v>3916</v>
      </c>
    </row>
    <row r="1709" spans="1:20" ht="13.5" customHeight="1">
      <c r="A1709" s="50" t="str">
        <f>VLOOKUP(MOD(E1709,10),十干,2,FALSE)</f>
        <v>庚</v>
      </c>
      <c r="B1709" s="199" t="str">
        <f>VLOOKUP(MOD(E1709,12),十二支,3,FALSE)</f>
        <v xml:space="preserve">05 土 </v>
      </c>
      <c r="C1709" s="201" t="str">
        <f>VLOOKUP(F1709,星座,3,TRUE)</f>
        <v xml:space="preserve">08 軍 </v>
      </c>
      <c r="D1709" s="531">
        <v>33141</v>
      </c>
      <c r="E1709" s="1">
        <f>IFERROR(YEAR(D1709),LEFT(D1709,4))</f>
        <v>1990</v>
      </c>
      <c r="F1709" s="1" t="str">
        <f>IF(ISTEXT(D1709),RIGHT(D1709,5),TEXT(D1709,"mm/dd"))</f>
        <v>09/25</v>
      </c>
      <c r="G1709" s="1">
        <f>SUM(MID(E1709,1,1),MID(E1709,2,1),MID(E1709,3,1),MID(E1709,4,1),MID(F1709,1,1),MID(F1709,2,1),MID(F1709,4,1),MID(F1709,5,1))</f>
        <v>35</v>
      </c>
      <c r="H1709" s="45">
        <f>IF(MOD(G1709,9)=0,9,MOD(G1709,9))</f>
        <v>8</v>
      </c>
      <c r="I1709" s="45" t="str">
        <f>IFERROR(MID("日月火水木金土",WEEKDAY(D1709),1),"")</f>
        <v>火</v>
      </c>
      <c r="J1709" s="304" t="s">
        <v>1366</v>
      </c>
      <c r="K1709" s="202" t="str">
        <f>VLOOKUP(F1709,石と花メイン,3,FALSE)</f>
        <v>◆青玉</v>
      </c>
      <c r="L1709" s="297" t="str">
        <f>VLOOKUP(F1709,石と花メイン,4,FALSE)</f>
        <v>瑠璃苦菜【カタナンケ】</v>
      </c>
      <c r="M1709" s="393">
        <f>IF(OR(MONTH(F1709)&lt;7,AND(MONTH(F1709)=7,DAY(F1709)&lt;=25)),
MOD(SUM((E1709-1901)*365,259),260),
MOD(SUM((E1709-1900)*365,259),260))</f>
        <v>89</v>
      </c>
      <c r="N1709" s="390">
        <f>IF(AND(MONTH(F1709)=7,DAY(F1709)&gt;25),1,
ROUNDDOWN((SUM(VLOOKUP(MONTH(F1709),D暦変換用数値,2,FALSE),DAY(F1709))/28)+1,0))</f>
        <v>3</v>
      </c>
      <c r="O1709" s="205">
        <f>IF(AND(MONTH(F1709)=7,DAY(F1709)&gt;25),DAY(F1709)-25,
MOD((SUM(VLOOKUP(MONTH(F1709),D暦変換用数値,2,FALSE),DAY(F1709))),28)+1)</f>
        <v>6</v>
      </c>
      <c r="P1709" s="406">
        <f>IF(OR(MONTH(F1709)&lt;7,AND(MONTH(F1709)=7,DAY(F1709)&lt;=25)),
MOD(SUM((E1709-1901)*365,(N1709-1)*28,O1709,258),260),
MOD(SUM((E1709-1900)*365,(N1709-1)*28,O1709,258),260))</f>
        <v>150</v>
      </c>
      <c r="Q1709" s="375" t="str">
        <f>VLOOKUP(MOD(P1709,4),色,2,FALSE)</f>
        <v>白い</v>
      </c>
      <c r="R1709" s="293" t="str">
        <f>VLOOKUP(MOD(P1709,13),銀河の音,2,FALSE)</f>
        <v>共振の</v>
      </c>
      <c r="S1709" s="386" t="str">
        <f>VLOOKUP(MOD(P1709,20),太陽の紋章,2,FALSE)</f>
        <v>犬</v>
      </c>
      <c r="T1709" s="97" t="s">
        <v>2235</v>
      </c>
    </row>
    <row r="1710" spans="1:20" ht="13.5" customHeight="1">
      <c r="A1710" s="76" t="str">
        <f>VLOOKUP(MOD(E1710,10),十干,2,FALSE)</f>
        <v>庚</v>
      </c>
      <c r="B1710" s="199" t="str">
        <f>VLOOKUP(MOD(E1710,12),十二支,3,FALSE)</f>
        <v xml:space="preserve">05 土 </v>
      </c>
      <c r="C1710" s="201" t="str">
        <f>VLOOKUP(F1710,星座,3,TRUE)</f>
        <v xml:space="preserve">08 軍 </v>
      </c>
      <c r="D1710" s="534">
        <v>33161</v>
      </c>
      <c r="E1710" s="116">
        <f>IFERROR(YEAR(D1710),LEFT(D1710,4))</f>
        <v>1990</v>
      </c>
      <c r="F1710" s="116" t="str">
        <f>IF(ISTEXT(D1710),RIGHT(D1710,5),TEXT(D1710,"mm/dd"))</f>
        <v>10/15</v>
      </c>
      <c r="G1710" s="116">
        <f>SUM(MID(E1710,1,1),MID(E1710,2,1),MID(E1710,3,1),MID(E1710,4,1),MID(F1710,1,1),MID(F1710,2,1),MID(F1710,4,1),MID(F1710,5,1))</f>
        <v>26</v>
      </c>
      <c r="H1710" s="116">
        <f>IF(MOD(G1710,9)=0,9,MOD(G1710,9))</f>
        <v>8</v>
      </c>
      <c r="I1710" s="116" t="str">
        <f>IFERROR(MID("日月火水木金土",WEEKDAY(D1710),1),"")</f>
        <v>月</v>
      </c>
      <c r="J1710" s="306" t="s">
        <v>7436</v>
      </c>
      <c r="K1710" s="203" t="str">
        <f>VLOOKUP(F1710,石と花メイン,3,FALSE)</f>
        <v>○真珠</v>
      </c>
      <c r="L1710" s="299" t="str">
        <f>VLOOKUP(F1710,石と花メイン,4,FALSE)</f>
        <v>秋明菊【貴船菊】</v>
      </c>
      <c r="M1710" s="395">
        <f>IF(OR(MONTH(F1710)&lt;7,AND(MONTH(F1710)=7,DAY(F1710)&lt;=25)),
MOD(SUM((E1710-1901)*365,259),260),
MOD(SUM((E1710-1900)*365,259),260))</f>
        <v>89</v>
      </c>
      <c r="N1710" s="121">
        <f>IF(AND(MONTH(F1710)=7,DAY(F1710)&gt;25),1,
ROUNDDOWN((SUM(VLOOKUP(MONTH(F1710),D暦変換用数値,2,FALSE),DAY(F1710))/28)+1,0))</f>
        <v>3</v>
      </c>
      <c r="O1710" s="117">
        <f>IF(AND(MONTH(F1710)=7,DAY(F1710)&gt;25),DAY(F1710)-25,
MOD((SUM(VLOOKUP(MONTH(F1710),D暦変換用数値,2,FALSE),DAY(F1710))),28)+1)</f>
        <v>26</v>
      </c>
      <c r="P1710" s="408">
        <f>IF(OR(MONTH(F1710)&lt;7,AND(MONTH(F1710)=7,DAY(F1710)&lt;=25)),
MOD(SUM((E1710-1901)*365,(N1710-1)*28,O1710,258),260),
MOD(SUM((E1710-1900)*365,(N1710-1)*28,O1710,258),260))</f>
        <v>170</v>
      </c>
      <c r="Q1710" s="375" t="str">
        <f>VLOOKUP(MOD(P1710,4),色,2,FALSE)</f>
        <v>白い</v>
      </c>
      <c r="R1710" s="293" t="str">
        <f>VLOOKUP(MOD(P1710,13),銀河の音,2,FALSE)</f>
        <v>磁気の</v>
      </c>
      <c r="S1710" s="386" t="str">
        <f>VLOOKUP(MOD(P1710,20),太陽の紋章,2,FALSE)</f>
        <v>犬</v>
      </c>
      <c r="T1710" s="118"/>
    </row>
    <row r="1711" spans="1:20" ht="13.5" customHeight="1">
      <c r="A1711" s="282" t="str">
        <f>VLOOKUP(MOD(E1711,10),十干,2,FALSE)</f>
        <v>壬</v>
      </c>
      <c r="B1711" s="283" t="str">
        <f>VLOOKUP(MOD(E1711,12),十二支,3,FALSE)</f>
        <v xml:space="preserve">05 土 </v>
      </c>
      <c r="C1711" s="287" t="str">
        <f>VLOOKUP(F1711,星座,3,TRUE)</f>
        <v xml:space="preserve">08 軍 </v>
      </c>
      <c r="D1711" s="533">
        <v>37538</v>
      </c>
      <c r="E1711" s="83">
        <f>IFERROR(YEAR(D1711),LEFT(D1711,4))</f>
        <v>2002</v>
      </c>
      <c r="F1711" s="83" t="str">
        <f>IF(ISTEXT(D1711),RIGHT(D1711,5),TEXT(D1711,"mm/dd"))</f>
        <v>10/09</v>
      </c>
      <c r="G1711" s="83">
        <f>SUM(MID(E1711,1,1),MID(E1711,2,1),MID(E1711,3,1),MID(E1711,4,1),MID(F1711,1,1),MID(F1711,2,1),MID(F1711,4,1),MID(F1711,5,1))</f>
        <v>14</v>
      </c>
      <c r="H1711" s="83">
        <f>IF(MOD(G1711,9)=0,9,MOD(G1711,9))</f>
        <v>5</v>
      </c>
      <c r="I1711" s="83" t="str">
        <f>IFERROR(MID("日月火水木金土",WEEKDAY(D1711),1),"")</f>
        <v>水</v>
      </c>
      <c r="J1711" s="303" t="s">
        <v>2465</v>
      </c>
      <c r="K1711" s="87" t="str">
        <f>VLOOKUP(F1711,石と花メイン,3,FALSE)</f>
        <v>●珪孔雀石</v>
      </c>
      <c r="L1711" s="296" t="str">
        <f>VLOOKUP(F1711,石と花メイン,4,FALSE)</f>
        <v>フェンネル【茴香】</v>
      </c>
      <c r="M1711" s="392">
        <f>IF(OR(MONTH(F1711)&lt;7,AND(MONTH(F1711)=7,DAY(F1711)&lt;=25)),
MOD(SUM((E1711-1901)*365,259),260),
MOD(SUM((E1711-1900)*365,259),260))</f>
        <v>49</v>
      </c>
      <c r="N1711" s="330">
        <f>IF(AND(MONTH(F1711)=7,DAY(F1711)&gt;25),1,
ROUNDDOWN((SUM(VLOOKUP(MONTH(F1711),D暦変換用数値,2,FALSE),DAY(F1711))/28)+1,0))</f>
        <v>3</v>
      </c>
      <c r="O1711" s="84">
        <f>IF(AND(MONTH(F1711)=7,DAY(F1711)&gt;25),DAY(F1711)-25,
MOD((SUM(VLOOKUP(MONTH(F1711),D暦変換用数値,2,FALSE),DAY(F1711))),28)+1)</f>
        <v>20</v>
      </c>
      <c r="P1711" s="405">
        <f>IF(OR(MONTH(F1711)&lt;7,AND(MONTH(F1711)=7,DAY(F1711)&lt;=25)),
MOD(SUM((E1711-1901)*365,(N1711-1)*28,O1711,258),260),
MOD(SUM((E1711-1900)*365,(N1711-1)*28,O1711,258),260))</f>
        <v>124</v>
      </c>
      <c r="Q1711" s="371" t="str">
        <f>VLOOKUP(MOD(P1711,4),色,2,FALSE)</f>
        <v>黄色い</v>
      </c>
      <c r="R1711" s="289" t="str">
        <f>VLOOKUP(MOD(P1711,13),銀河の音,2,FALSE)</f>
        <v>共振の</v>
      </c>
      <c r="S1711" s="382" t="str">
        <f>VLOOKUP(MOD(P1711,20),太陽の紋章,2,FALSE)</f>
        <v>種</v>
      </c>
      <c r="T1711" s="92" t="s">
        <v>5733</v>
      </c>
    </row>
    <row r="1712" spans="1:20" ht="13.5" customHeight="1">
      <c r="A1712" s="285" t="str">
        <f>VLOOKUP(MOD(E1712,10),十干,2,FALSE)</f>
        <v>壬</v>
      </c>
      <c r="B1712" s="283" t="str">
        <f>VLOOKUP(MOD(E1712,12),十二支,3,FALSE)</f>
        <v xml:space="preserve">05 土 </v>
      </c>
      <c r="C1712" s="287" t="str">
        <f>VLOOKUP(F1712,星座,3,TRUE)</f>
        <v xml:space="preserve">08 軍 </v>
      </c>
      <c r="D1712" s="530">
        <v>37541</v>
      </c>
      <c r="E1712" s="83">
        <f>IFERROR(YEAR(D1712),LEFT(D1712,4))</f>
        <v>2002</v>
      </c>
      <c r="F1712" s="83" t="str">
        <f>IF(ISTEXT(D1712),RIGHT(D1712,5),TEXT(D1712,"mm/dd"))</f>
        <v>10/12</v>
      </c>
      <c r="G1712" s="83">
        <f>SUM(MID(E1712,1,1),MID(E1712,2,1),MID(E1712,3,1),MID(E1712,4,1),MID(F1712,1,1),MID(F1712,2,1),MID(F1712,4,1),MID(F1712,5,1))</f>
        <v>8</v>
      </c>
      <c r="H1712" s="83">
        <f>IF(MOD(G1712,9)=0,9,MOD(G1712,9))</f>
        <v>8</v>
      </c>
      <c r="I1712" s="83" t="str">
        <f>IFERROR(MID("日月火水木金土",WEEKDAY(D1712),1),"")</f>
        <v>土</v>
      </c>
      <c r="J1712" s="308" t="s">
        <v>8581</v>
      </c>
      <c r="K1712" s="330" t="str">
        <f>VLOOKUP(F1712,石と花メイン,3,FALSE)</f>
        <v>◆黄玉</v>
      </c>
      <c r="L1712" s="296" t="str">
        <f>VLOOKUP(F1712,石と花メイン,4,FALSE)</f>
        <v>苔桃</v>
      </c>
      <c r="M1712" s="392">
        <f>IF(OR(MONTH(F1712)&lt;7,AND(MONTH(F1712)=7,DAY(F1712)&lt;=25)),
MOD(SUM((E1712-1901)*365,259),260),
MOD(SUM((E1712-1900)*365,259),260))</f>
        <v>49</v>
      </c>
      <c r="N1712" s="330">
        <f>IF(AND(MONTH(F1712)=7,DAY(F1712)&gt;25),1,
ROUNDDOWN((SUM(VLOOKUP(MONTH(F1712),D暦変換用数値,2,FALSE),DAY(F1712))/28)+1,0))</f>
        <v>3</v>
      </c>
      <c r="O1712" s="84">
        <f>IF(AND(MONTH(F1712)=7,DAY(F1712)&gt;25),DAY(F1712)-25,
MOD((SUM(VLOOKUP(MONTH(F1712),D暦変換用数値,2,FALSE),DAY(F1712))),28)+1)</f>
        <v>23</v>
      </c>
      <c r="P1712" s="405">
        <f>IF(OR(MONTH(F1712)&lt;7,AND(MONTH(F1712)=7,DAY(F1712)&lt;=25)),
MOD(SUM((E1712-1901)*365,(N1712-1)*28,O1712,258),260),
MOD(SUM((E1712-1900)*365,(N1712-1)*28,O1712,258),260))</f>
        <v>127</v>
      </c>
      <c r="Q1712" s="371" t="str">
        <f>VLOOKUP(MOD(P1712,4),色,2,FALSE)</f>
        <v>青い</v>
      </c>
      <c r="R1712" s="289" t="str">
        <f>VLOOKUP(MOD(P1712,13),銀河の音,2,FALSE)</f>
        <v>惑星の</v>
      </c>
      <c r="S1712" s="382" t="str">
        <f>VLOOKUP(MOD(P1712,20),太陽の紋章,2,FALSE)</f>
        <v>手</v>
      </c>
      <c r="T1712" s="95" t="s">
        <v>8582</v>
      </c>
    </row>
    <row r="1713" spans="1:20" ht="13.5" customHeight="1">
      <c r="A1713" s="50" t="str">
        <f>VLOOKUP(MOD(E1713,10),十干,2,FALSE)</f>
        <v>甲</v>
      </c>
      <c r="B1713" s="199" t="str">
        <f>VLOOKUP(MOD(E1713,12),十二支,3,FALSE)</f>
        <v xml:space="preserve">05 土 </v>
      </c>
      <c r="C1713" s="201" t="str">
        <f>VLOOKUP(F1713,星座,3,TRUE)</f>
        <v xml:space="preserve">08 軍 </v>
      </c>
      <c r="D1713" s="531" t="s">
        <v>6452</v>
      </c>
      <c r="E1713" s="1" t="str">
        <f>IFERROR(YEAR(D1713),LEFT(D1713,4))</f>
        <v>1894</v>
      </c>
      <c r="F1713" s="1" t="str">
        <f>IF(ISTEXT(D1713),RIGHT(D1713,5),TEXT(D1713,"mm/dd"))</f>
        <v>10/21</v>
      </c>
      <c r="G1713" s="1">
        <f>SUM(MID(E1713,1,1),MID(E1713,2,1),MID(E1713,3,1),MID(E1713,4,1),MID(F1713,1,1),MID(F1713,2,1),MID(F1713,4,1),MID(F1713,5,1))</f>
        <v>26</v>
      </c>
      <c r="H1713" s="45">
        <f>IF(MOD(G1713,9)=0,9,MOD(G1713,9))</f>
        <v>8</v>
      </c>
      <c r="I1713" s="45" t="str">
        <f>IFERROR(MID("日月火水木金土",WEEKDAY(D1713),1),"")</f>
        <v/>
      </c>
      <c r="J1713" s="304" t="s">
        <v>3128</v>
      </c>
      <c r="K1713" s="202" t="str">
        <f>VLOOKUP(F1713,石と花メイン,3,FALSE)</f>
        <v>●月長石</v>
      </c>
      <c r="L1713" s="297" t="str">
        <f>VLOOKUP(F1713,石と花メイン,4,FALSE)</f>
        <v>綿【綿花】</v>
      </c>
      <c r="M1713" s="393">
        <f>IF(OR(MONTH(F1713)&lt;7,AND(MONTH(F1713)=7,DAY(F1713)&lt;=25)),
MOD(SUM((E1713-1901)*365,259),260),
MOD(SUM((E1713-1900)*365,259),260))</f>
        <v>149</v>
      </c>
      <c r="N1713" s="390">
        <f>IF(AND(MONTH(F1713)=7,DAY(F1713)&gt;25),1,
ROUNDDOWN((SUM(VLOOKUP(MONTH(F1713),D暦変換用数値,2,FALSE),DAY(F1713))/28)+1,0))</f>
        <v>4</v>
      </c>
      <c r="O1713" s="205">
        <f>IF(AND(MONTH(F1713)=7,DAY(F1713)&gt;25),DAY(F1713)-25,
MOD((SUM(VLOOKUP(MONTH(F1713),D暦変換用数値,2,FALSE),DAY(F1713))),28)+1)</f>
        <v>4</v>
      </c>
      <c r="P1713" s="406">
        <f>IF(OR(MONTH(F1713)&lt;7,AND(MONTH(F1713)=7,DAY(F1713)&lt;=25)),
MOD(SUM((E1713-1901)*365,(N1713-1)*28,O1713,258),260),
MOD(SUM((E1713-1900)*365,(N1713-1)*28,O1713,258),260))</f>
        <v>236</v>
      </c>
      <c r="Q1713" s="373" t="str">
        <f>VLOOKUP(MOD(P1713,4),色,2,FALSE)</f>
        <v>黄色い</v>
      </c>
      <c r="R1713" s="291" t="str">
        <f>VLOOKUP(MOD(P1713,13),銀河の音,2,FALSE)</f>
        <v>月の</v>
      </c>
      <c r="S1713" s="384" t="str">
        <f>VLOOKUP(MOD(P1713,20),太陽の紋章,2,FALSE)</f>
        <v>戦士</v>
      </c>
      <c r="T1713" s="103" t="s">
        <v>6453</v>
      </c>
    </row>
    <row r="1714" spans="1:20" ht="13.5" customHeight="1">
      <c r="A1714" s="50" t="str">
        <f>VLOOKUP(MOD(E1714,10),十干,2,FALSE)</f>
        <v>丙</v>
      </c>
      <c r="B1714" s="199" t="str">
        <f>VLOOKUP(MOD(E1714,12),十二支,3,FALSE)</f>
        <v xml:space="preserve">05 土 </v>
      </c>
      <c r="C1714" s="201" t="str">
        <f>VLOOKUP(F1714,星座,3,TRUE)</f>
        <v xml:space="preserve">09 火 </v>
      </c>
      <c r="D1714" s="531">
        <v>2279</v>
      </c>
      <c r="E1714" s="1">
        <f>IFERROR(YEAR(D1714),LEFT(D1714,4))</f>
        <v>1906</v>
      </c>
      <c r="F1714" s="1" t="str">
        <f>IF(ISTEXT(D1714),RIGHT(D1714,5),TEXT(D1714,"mm/dd"))</f>
        <v>03/28</v>
      </c>
      <c r="G1714" s="1">
        <f>SUM(MID(E1714,1,1),MID(E1714,2,1),MID(E1714,3,1),MID(E1714,4,1),MID(F1714,1,1),MID(F1714,2,1),MID(F1714,4,1),MID(F1714,5,1))</f>
        <v>29</v>
      </c>
      <c r="H1714" s="45">
        <f>IF(MOD(G1714,9)=0,9,MOD(G1714,9))</f>
        <v>2</v>
      </c>
      <c r="I1714" s="45" t="str">
        <f>IFERROR(MID("日月火水木金土",WEEKDAY(D1714),1),"")</f>
        <v>水</v>
      </c>
      <c r="J1714" s="304" t="s">
        <v>5841</v>
      </c>
      <c r="K1714" s="202" t="str">
        <f>VLOOKUP(F1714,石と花メイン,3,FALSE)</f>
        <v>▲黄金</v>
      </c>
      <c r="L1714" s="297" t="str">
        <f>VLOOKUP(F1714,石と花メイン,4,FALSE)</f>
        <v>山吹【面影草】</v>
      </c>
      <c r="M1714" s="393">
        <f>IF(OR(MONTH(F1714)&lt;7,AND(MONTH(F1714)=7,DAY(F1714)&lt;=25)),
MOD(SUM((E1714-1901)*365,259),260),
MOD(SUM((E1714-1900)*365,259),260))</f>
        <v>4</v>
      </c>
      <c r="N1714" s="390">
        <f>IF(AND(MONTH(F1714)=7,DAY(F1714)&gt;25),1,
ROUNDDOWN((SUM(VLOOKUP(MONTH(F1714),D暦変換用数値,2,FALSE),DAY(F1714))/28)+1,0))</f>
        <v>9</v>
      </c>
      <c r="O1714" s="205">
        <f>IF(AND(MONTH(F1714)=7,DAY(F1714)&gt;25),DAY(F1714)-25,
MOD((SUM(VLOOKUP(MONTH(F1714),D暦変換用数値,2,FALSE),DAY(F1714))),28)+1)</f>
        <v>22</v>
      </c>
      <c r="P1714" s="406">
        <f>IF(OR(MONTH(F1714)&lt;7,AND(MONTH(F1714)=7,DAY(F1714)&lt;=25)),
MOD(SUM((E1714-1901)*365,(N1714-1)*28,O1714,258),260),
MOD(SUM((E1714-1900)*365,(N1714-1)*28,O1714,258),260))</f>
        <v>249</v>
      </c>
      <c r="Q1714" s="372" t="str">
        <f>VLOOKUP(MOD(P1714,4),色,2,FALSE)</f>
        <v>赤い</v>
      </c>
      <c r="R1714" s="290" t="str">
        <f>VLOOKUP(MOD(P1714,13),銀河の音,2,FALSE)</f>
        <v>月の</v>
      </c>
      <c r="S1714" s="383" t="str">
        <f>VLOOKUP(MOD(P1714,20),太陽の紋章,2,FALSE)</f>
        <v>月</v>
      </c>
      <c r="T1714" s="105" t="s">
        <v>3349</v>
      </c>
    </row>
    <row r="1715" spans="1:20" ht="13.5" customHeight="1">
      <c r="A1715" s="50" t="str">
        <f>VLOOKUP(MOD(E1715,10),十干,2,FALSE)</f>
        <v>丙</v>
      </c>
      <c r="B1715" s="199" t="str">
        <f>VLOOKUP(MOD(E1715,12),十二支,3,FALSE)</f>
        <v xml:space="preserve">05 土 </v>
      </c>
      <c r="C1715" s="201" t="str">
        <f>VLOOKUP(F1715,星座,3,TRUE)</f>
        <v xml:space="preserve">09 火 </v>
      </c>
      <c r="D1715" s="531">
        <v>2282</v>
      </c>
      <c r="E1715" s="1">
        <f>IFERROR(YEAR(D1715),LEFT(D1715,4))</f>
        <v>1906</v>
      </c>
      <c r="F1715" s="1" t="str">
        <f>IF(ISTEXT(D1715),RIGHT(D1715,5),TEXT(D1715,"mm/dd"))</f>
        <v>03/31</v>
      </c>
      <c r="G1715" s="1">
        <f>SUM(MID(E1715,1,1),MID(E1715,2,1),MID(E1715,3,1),MID(E1715,4,1),MID(F1715,1,1),MID(F1715,2,1),MID(F1715,4,1),MID(F1715,5,1))</f>
        <v>23</v>
      </c>
      <c r="H1715" s="45">
        <f>IF(MOD(G1715,9)=0,9,MOD(G1715,9))</f>
        <v>5</v>
      </c>
      <c r="I1715" s="45" t="str">
        <f>IFERROR(MID("日月火水木金土",WEEKDAY(D1715),1),"")</f>
        <v>土</v>
      </c>
      <c r="J1715" s="304" t="s">
        <v>5842</v>
      </c>
      <c r="K1715" s="202" t="str">
        <f>VLOOKUP(F1715,石と花メイン,3,FALSE)</f>
        <v>□水晶</v>
      </c>
      <c r="L1715" s="297" t="str">
        <f>VLOOKUP(F1715,石と花メイン,4,FALSE)</f>
        <v>苺【和蘭苺】</v>
      </c>
      <c r="M1715" s="393">
        <f>IF(OR(MONTH(F1715)&lt;7,AND(MONTH(F1715)=7,DAY(F1715)&lt;=25)),
MOD(SUM((E1715-1901)*365,259),260),
MOD(SUM((E1715-1900)*365,259),260))</f>
        <v>4</v>
      </c>
      <c r="N1715" s="390">
        <f>IF(AND(MONTH(F1715)=7,DAY(F1715)&gt;25),1,
ROUNDDOWN((SUM(VLOOKUP(MONTH(F1715),D暦変換用数値,2,FALSE),DAY(F1715))/28)+1,0))</f>
        <v>9</v>
      </c>
      <c r="O1715" s="205">
        <f>IF(AND(MONTH(F1715)=7,DAY(F1715)&gt;25),DAY(F1715)-25,
MOD((SUM(VLOOKUP(MONTH(F1715),D暦変換用数値,2,FALSE),DAY(F1715))),28)+1)</f>
        <v>25</v>
      </c>
      <c r="P1715" s="406">
        <f>IF(OR(MONTH(F1715)&lt;7,AND(MONTH(F1715)=7,DAY(F1715)&lt;=25)),
MOD(SUM((E1715-1901)*365,(N1715-1)*28,O1715,258),260),
MOD(SUM((E1715-1900)*365,(N1715-1)*28,O1715,258),260))</f>
        <v>252</v>
      </c>
      <c r="Q1715" s="373" t="str">
        <f>VLOOKUP(MOD(P1715,4),色,2,FALSE)</f>
        <v>黄色い</v>
      </c>
      <c r="R1715" s="291" t="str">
        <f>VLOOKUP(MOD(P1715,13),銀河の音,2,FALSE)</f>
        <v>倍音の</v>
      </c>
      <c r="S1715" s="384" t="str">
        <f>VLOOKUP(MOD(P1715,20),太陽の紋章,2,FALSE)</f>
        <v>人</v>
      </c>
      <c r="T1715" s="97" t="s">
        <v>2058</v>
      </c>
    </row>
    <row r="1716" spans="1:20" ht="13.5" customHeight="1">
      <c r="A1716" s="50" t="str">
        <f>VLOOKUP(MOD(E1716,10),十干,2,FALSE)</f>
        <v>庚</v>
      </c>
      <c r="B1716" s="199" t="str">
        <f>VLOOKUP(MOD(E1716,12),十二支,3,FALSE)</f>
        <v xml:space="preserve">05 土 </v>
      </c>
      <c r="C1716" s="201" t="str">
        <f>VLOOKUP(F1716,星座,3,TRUE)</f>
        <v xml:space="preserve">09 火 </v>
      </c>
      <c r="D1716" s="531">
        <v>11055</v>
      </c>
      <c r="E1716" s="1">
        <f>IFERROR(YEAR(D1716),LEFT(D1716,4))</f>
        <v>1930</v>
      </c>
      <c r="F1716" s="1" t="str">
        <f>IF(ISTEXT(D1716),RIGHT(D1716,5),TEXT(D1716,"mm/dd"))</f>
        <v>04/07</v>
      </c>
      <c r="G1716" s="1">
        <f>SUM(MID(E1716,1,1),MID(E1716,2,1),MID(E1716,3,1),MID(E1716,4,1),MID(F1716,1,1),MID(F1716,2,1),MID(F1716,4,1),MID(F1716,5,1))</f>
        <v>24</v>
      </c>
      <c r="H1716" s="45">
        <f>IF(MOD(G1716,9)=0,9,MOD(G1716,9))</f>
        <v>6</v>
      </c>
      <c r="I1716" s="45" t="str">
        <f>IFERROR(MID("日月火水木金土",WEEKDAY(D1716),1),"")</f>
        <v>月</v>
      </c>
      <c r="J1716" s="304" t="s">
        <v>5843</v>
      </c>
      <c r="K1716" s="202" t="str">
        <f>VLOOKUP(F1716,石と花メイン,3,FALSE)</f>
        <v>◇金剛石</v>
      </c>
      <c r="L1716" s="297" t="str">
        <f>VLOOKUP(F1716,石と花メイン,4,FALSE)</f>
        <v>ディモルフォセカ【アフリカ金盞花】</v>
      </c>
      <c r="M1716" s="393">
        <f>IF(OR(MONTH(F1716)&lt;7,AND(MONTH(F1716)=7,DAY(F1716)&lt;=25)),
MOD(SUM((E1716-1901)*365,259),260),
MOD(SUM((E1716-1900)*365,259),260))</f>
        <v>184</v>
      </c>
      <c r="N1716" s="390">
        <f>IF(AND(MONTH(F1716)=7,DAY(F1716)&gt;25),1,
ROUNDDOWN((SUM(VLOOKUP(MONTH(F1716),D暦変換用数値,2,FALSE),DAY(F1716))/28)+1,0))</f>
        <v>10</v>
      </c>
      <c r="O1716" s="205">
        <f>IF(AND(MONTH(F1716)=7,DAY(F1716)&gt;25),DAY(F1716)-25,
MOD((SUM(VLOOKUP(MONTH(F1716),D暦変換用数値,2,FALSE),DAY(F1716))),28)+1)</f>
        <v>4</v>
      </c>
      <c r="P1716" s="406">
        <f>IF(OR(MONTH(F1716)&lt;7,AND(MONTH(F1716)=7,DAY(F1716)&lt;=25)),
MOD(SUM((E1716-1901)*365,(N1716-1)*28,O1716,258),260),
MOD(SUM((E1716-1900)*365,(N1716-1)*28,O1716,258),260))</f>
        <v>179</v>
      </c>
      <c r="Q1716" s="374" t="str">
        <f>VLOOKUP(MOD(P1716,4),色,2,FALSE)</f>
        <v>青い</v>
      </c>
      <c r="R1716" s="292" t="str">
        <f>VLOOKUP(MOD(P1716,13),銀河の音,2,FALSE)</f>
        <v>惑星の</v>
      </c>
      <c r="S1716" s="385" t="str">
        <f>VLOOKUP(MOD(P1716,20),太陽の紋章,2,FALSE)</f>
        <v>嵐</v>
      </c>
      <c r="T1716" s="97" t="s">
        <v>597</v>
      </c>
    </row>
    <row r="1717" spans="1:20" ht="13.5" customHeight="1">
      <c r="A1717" s="334" t="str">
        <f>VLOOKUP(MOD(E1717,10),十干,2,FALSE)</f>
        <v>庚</v>
      </c>
      <c r="B1717" s="331" t="str">
        <f>VLOOKUP(MOD(E1717,12),十二支,3,FALSE)</f>
        <v xml:space="preserve">05 土 </v>
      </c>
      <c r="C1717" s="336" t="str">
        <f>VLOOKUP(F1717,星座,3,TRUE)</f>
        <v xml:space="preserve">09 火 </v>
      </c>
      <c r="D1717" s="534">
        <v>11064</v>
      </c>
      <c r="E1717" s="131">
        <f>IFERROR(YEAR(D1717),LEFT(D1717,4))</f>
        <v>1930</v>
      </c>
      <c r="F1717" s="131" t="str">
        <f>IF(ISTEXT(D1717),RIGHT(D1717,5),TEXT(D1717,"mm/dd"))</f>
        <v>04/16</v>
      </c>
      <c r="G1717" s="131">
        <f>SUM(MID(E1717,1,1),MID(E1717,2,1),MID(E1717,3,1),MID(E1717,4,1),MID(F1717,1,1),MID(F1717,2,1),MID(F1717,4,1),MID(F1717,5,1))</f>
        <v>24</v>
      </c>
      <c r="H1717" s="131">
        <f>IF(MOD(G1717,9)=0,9,MOD(G1717,9))</f>
        <v>6</v>
      </c>
      <c r="I1717" s="131" t="str">
        <f>IFERROR(MID("日月火水木金土",WEEKDAY(D1717),1),"")</f>
        <v>水</v>
      </c>
      <c r="J1717" s="306" t="s">
        <v>8361</v>
      </c>
      <c r="K1717" s="335" t="str">
        <f>VLOOKUP(F1717,石と花メイン,3,FALSE)</f>
        <v>◆紅玉</v>
      </c>
      <c r="L1717" s="302" t="str">
        <f>VLOOKUP(F1717,石と花メイン,4,FALSE)</f>
        <v>蓮華躑躅【鬼躑躅】</v>
      </c>
      <c r="M1717" s="396">
        <f>IF(OR(MONTH(F1717)&lt;7,AND(MONTH(F1717)=7,DAY(F1717)&lt;=25)),
MOD(SUM((E1717-1901)*365,259),260),
MOD(SUM((E1717-1900)*365,259),260))</f>
        <v>184</v>
      </c>
      <c r="N1717" s="335">
        <f>IF(AND(MONTH(F1717)=7,DAY(F1717)&gt;25),1,
ROUNDDOWN((SUM(VLOOKUP(MONTH(F1717),D暦変換用数値,2,FALSE),DAY(F1717))/28)+1,0))</f>
        <v>10</v>
      </c>
      <c r="O1717" s="132">
        <f>IF(AND(MONTH(F1717)=7,DAY(F1717)&gt;25),DAY(F1717)-25,
MOD((SUM(VLOOKUP(MONTH(F1717),D暦変換用数値,2,FALSE),DAY(F1717))),28)+1)</f>
        <v>13</v>
      </c>
      <c r="P1717" s="404">
        <f>IF(OR(MONTH(F1717)&lt;7,AND(MONTH(F1717)=7,DAY(F1717)&lt;=25)),
MOD(SUM((E1717-1901)*365,(N1717-1)*28,O1717,258),260),
MOD(SUM((E1717-1900)*365,(N1717-1)*28,O1717,258),260))</f>
        <v>188</v>
      </c>
      <c r="Q1717" s="376" t="str">
        <f>VLOOKUP(MOD(P1717,4),色,2,FALSE)</f>
        <v>黄色い</v>
      </c>
      <c r="R1717" s="333" t="str">
        <f>VLOOKUP(MOD(P1717,13),銀河の音,2,FALSE)</f>
        <v>律動の</v>
      </c>
      <c r="S1717" s="387" t="str">
        <f>VLOOKUP(MOD(P1717,20),太陽の紋章,2,FALSE)</f>
        <v>星</v>
      </c>
      <c r="T1717" s="126" t="s">
        <v>8362</v>
      </c>
    </row>
    <row r="1718" spans="1:20" ht="13.5" customHeight="1">
      <c r="A1718" s="50" t="str">
        <f>VLOOKUP(MOD(E1718,10),十干,2,FALSE)</f>
        <v>壬</v>
      </c>
      <c r="B1718" s="199" t="str">
        <f>VLOOKUP(MOD(E1718,12),十二支,3,FALSE)</f>
        <v xml:space="preserve">05 土 </v>
      </c>
      <c r="C1718" s="201" t="str">
        <f>VLOOKUP(F1718,星座,3,TRUE)</f>
        <v xml:space="preserve">09 火 </v>
      </c>
      <c r="D1718" s="531">
        <v>15433</v>
      </c>
      <c r="E1718" s="1">
        <f>IFERROR(YEAR(D1718),LEFT(D1718,4))</f>
        <v>1942</v>
      </c>
      <c r="F1718" s="1" t="str">
        <f>IF(ISTEXT(D1718),RIGHT(D1718,5),TEXT(D1718,"mm/dd"))</f>
        <v>04/02</v>
      </c>
      <c r="G1718" s="1">
        <f>SUM(MID(E1718,1,1),MID(E1718,2,1),MID(E1718,3,1),MID(E1718,4,1),MID(F1718,1,1),MID(F1718,2,1),MID(F1718,4,1),MID(F1718,5,1))</f>
        <v>22</v>
      </c>
      <c r="H1718" s="45">
        <f>IF(MOD(G1718,9)=0,9,MOD(G1718,9))</f>
        <v>4</v>
      </c>
      <c r="I1718" s="45" t="str">
        <f>IFERROR(MID("日月火水木金土",WEEKDAY(D1718),1),"")</f>
        <v>木</v>
      </c>
      <c r="J1718" s="304" t="s">
        <v>5844</v>
      </c>
      <c r="K1718" s="202" t="str">
        <f>VLOOKUP(F1718,石と花メイン,3,FALSE)</f>
        <v>■紫水晶</v>
      </c>
      <c r="L1718" s="297" t="str">
        <f>VLOOKUP(F1718,石と花メイン,4,FALSE)</f>
        <v>都忘れ【野春菊】</v>
      </c>
      <c r="M1718" s="393">
        <f>IF(OR(MONTH(F1718)&lt;7,AND(MONTH(F1718)=7,DAY(F1718)&lt;=25)),
MOD(SUM((E1718-1901)*365,259),260),
MOD(SUM((E1718-1900)*365,259),260))</f>
        <v>144</v>
      </c>
      <c r="N1718" s="390">
        <f>IF(AND(MONTH(F1718)=7,DAY(F1718)&gt;25),1,
ROUNDDOWN((SUM(VLOOKUP(MONTH(F1718),D暦変換用数値,2,FALSE),DAY(F1718))/28)+1,0))</f>
        <v>9</v>
      </c>
      <c r="O1718" s="205">
        <f>IF(AND(MONTH(F1718)=7,DAY(F1718)&gt;25),DAY(F1718)-25,
MOD((SUM(VLOOKUP(MONTH(F1718),D暦変換用数値,2,FALSE),DAY(F1718))),28)+1)</f>
        <v>27</v>
      </c>
      <c r="P1718" s="406">
        <f>IF(OR(MONTH(F1718)&lt;7,AND(MONTH(F1718)=7,DAY(F1718)&lt;=25)),
MOD(SUM((E1718-1901)*365,(N1718-1)*28,O1718,258),260),
MOD(SUM((E1718-1900)*365,(N1718-1)*28,O1718,258),260))</f>
        <v>134</v>
      </c>
      <c r="Q1718" s="375" t="str">
        <f>VLOOKUP(MOD(P1718,4),色,2,FALSE)</f>
        <v>白い</v>
      </c>
      <c r="R1718" s="293" t="str">
        <f>VLOOKUP(MOD(P1718,13),銀河の音,2,FALSE)</f>
        <v>自己存在の</v>
      </c>
      <c r="S1718" s="386" t="str">
        <f>VLOOKUP(MOD(P1718,20),太陽の紋章,2,FALSE)</f>
        <v>魔法使い</v>
      </c>
      <c r="T1718" s="97" t="s">
        <v>5944</v>
      </c>
    </row>
    <row r="1719" spans="1:20" ht="13.5" customHeight="1">
      <c r="A1719" s="49" t="str">
        <f>VLOOKUP(MOD(E1719,10),十干,2,FALSE)</f>
        <v>壬</v>
      </c>
      <c r="B1719" s="199" t="str">
        <f>VLOOKUP(MOD(E1719,12),十二支,3,FALSE)</f>
        <v xml:space="preserve">05 土 </v>
      </c>
      <c r="C1719" s="201" t="str">
        <f>VLOOKUP(F1719,星座,3,TRUE)</f>
        <v xml:space="preserve">09 火 </v>
      </c>
      <c r="D1719" s="532">
        <v>15439</v>
      </c>
      <c r="E1719" s="45">
        <f>IFERROR(YEAR(D1719),LEFT(D1719,4))</f>
        <v>1942</v>
      </c>
      <c r="F1719" s="45" t="str">
        <f>IF(ISTEXT(D1719),RIGHT(D1719,5),TEXT(D1719,"mm/dd"))</f>
        <v>04/08</v>
      </c>
      <c r="G1719" s="45">
        <f>SUM(MID(E1719,1,1),MID(E1719,2,1),MID(E1719,3,1),MID(E1719,4,1),MID(F1719,1,1),MID(F1719,2,1),MID(F1719,4,1),MID(F1719,5,1))</f>
        <v>28</v>
      </c>
      <c r="H1719" s="45">
        <f>IF(MOD(G1719,9)=0,9,MOD(G1719,9))</f>
        <v>1</v>
      </c>
      <c r="I1719" s="45" t="str">
        <f>IFERROR(MID("日月火水木金土",WEEKDAY(D1719),1),"")</f>
        <v>水</v>
      </c>
      <c r="J1719" s="307" t="s">
        <v>7356</v>
      </c>
      <c r="K1719" s="203" t="str">
        <f>VLOOKUP(F1719,石と花メイン,3,FALSE)</f>
        <v>◆紅玉</v>
      </c>
      <c r="L1719" s="298" t="str">
        <f>VLOOKUP(F1719,石と花メイン,4,FALSE)</f>
        <v>錨草/碇草【三枝九葉草】</v>
      </c>
      <c r="M1719" s="394">
        <f>IF(OR(MONTH(F1719)&lt;7,AND(MONTH(F1719)=7,DAY(F1719)&lt;=25)),
MOD(SUM((E1719-1901)*365,259),260),
MOD(SUM((E1719-1900)*365,259),260))</f>
        <v>144</v>
      </c>
      <c r="N1719" s="391">
        <f>IF(AND(MONTH(F1719)=7,DAY(F1719)&gt;25),1,
ROUNDDOWN((SUM(VLOOKUP(MONTH(F1719),D暦変換用数値,2,FALSE),DAY(F1719))/28)+1,0))</f>
        <v>10</v>
      </c>
      <c r="O1719" s="46">
        <f>IF(AND(MONTH(F1719)=7,DAY(F1719)&gt;25),DAY(F1719)-25,
MOD((SUM(VLOOKUP(MONTH(F1719),D暦変換用数値,2,FALSE),DAY(F1719))),28)+1)</f>
        <v>5</v>
      </c>
      <c r="P1719" s="407">
        <f>IF(OR(MONTH(F1719)&lt;7,AND(MONTH(F1719)=7,DAY(F1719)&lt;=25)),
MOD(SUM((E1719-1901)*365,(N1719-1)*28,O1719,258),260),
MOD(SUM((E1719-1900)*365,(N1719-1)*28,O1719,258),260))</f>
        <v>140</v>
      </c>
      <c r="Q1719" s="373" t="str">
        <f>VLOOKUP(MOD(P1719,4),色,2,FALSE)</f>
        <v>黄色い</v>
      </c>
      <c r="R1719" s="291" t="str">
        <f>VLOOKUP(MOD(P1719,13),銀河の音,2,FALSE)</f>
        <v>惑星の</v>
      </c>
      <c r="S1719" s="384" t="str">
        <f>VLOOKUP(MOD(P1719,20),太陽の紋章,2,FALSE)</f>
        <v>太陽</v>
      </c>
      <c r="T1719" s="101" t="s">
        <v>7294</v>
      </c>
    </row>
    <row r="1720" spans="1:20" ht="13.5" customHeight="1">
      <c r="A1720" s="50" t="str">
        <f>VLOOKUP(MOD(E1720,10),十干,2,FALSE)</f>
        <v>壬</v>
      </c>
      <c r="B1720" s="199" t="str">
        <f>VLOOKUP(MOD(E1720,12),十二支,3,FALSE)</f>
        <v xml:space="preserve">05 土 </v>
      </c>
      <c r="C1720" s="201" t="str">
        <f>VLOOKUP(F1720,星座,3,TRUE)</f>
        <v xml:space="preserve">09 火 </v>
      </c>
      <c r="D1720" s="531">
        <v>15448</v>
      </c>
      <c r="E1720" s="1">
        <f>IFERROR(YEAR(D1720),LEFT(D1720,4))</f>
        <v>1942</v>
      </c>
      <c r="F1720" s="1" t="str">
        <f>IF(ISTEXT(D1720),RIGHT(D1720,5),TEXT(D1720,"mm/dd"))</f>
        <v>04/17</v>
      </c>
      <c r="G1720" s="1">
        <f>SUM(MID(E1720,1,1),MID(E1720,2,1),MID(E1720,3,1),MID(E1720,4,1),MID(F1720,1,1),MID(F1720,2,1),MID(F1720,4,1),MID(F1720,5,1))</f>
        <v>28</v>
      </c>
      <c r="H1720" s="45">
        <f>IF(MOD(G1720,9)=0,9,MOD(G1720,9))</f>
        <v>1</v>
      </c>
      <c r="I1720" s="45" t="str">
        <f>IFERROR(MID("日月火水木金土",WEEKDAY(D1720),1),"")</f>
        <v>金</v>
      </c>
      <c r="J1720" s="304" t="s">
        <v>5845</v>
      </c>
      <c r="K1720" s="202" t="str">
        <f>VLOOKUP(F1720,石と花メイン,3,FALSE)</f>
        <v>□水晶</v>
      </c>
      <c r="L1720" s="297" t="str">
        <f>VLOOKUP(F1720,石と花メイン,4,FALSE)</f>
        <v>ジャーマンアイリス【独逸菖蒲】</v>
      </c>
      <c r="M1720" s="393">
        <f>IF(OR(MONTH(F1720)&lt;7,AND(MONTH(F1720)=7,DAY(F1720)&lt;=25)),
MOD(SUM((E1720-1901)*365,259),260),
MOD(SUM((E1720-1900)*365,259),260))</f>
        <v>144</v>
      </c>
      <c r="N1720" s="390">
        <f>IF(AND(MONTH(F1720)=7,DAY(F1720)&gt;25),1,
ROUNDDOWN((SUM(VLOOKUP(MONTH(F1720),D暦変換用数値,2,FALSE),DAY(F1720))/28)+1,0))</f>
        <v>10</v>
      </c>
      <c r="O1720" s="205">
        <f>IF(AND(MONTH(F1720)=7,DAY(F1720)&gt;25),DAY(F1720)-25,
MOD((SUM(VLOOKUP(MONTH(F1720),D暦変換用数値,2,FALSE),DAY(F1720))),28)+1)</f>
        <v>14</v>
      </c>
      <c r="P1720" s="406">
        <f>IF(OR(MONTH(F1720)&lt;7,AND(MONTH(F1720)=7,DAY(F1720)&lt;=25)),
MOD(SUM((E1720-1901)*365,(N1720-1)*28,O1720,258),260),
MOD(SUM((E1720-1900)*365,(N1720-1)*28,O1720,258),260))</f>
        <v>149</v>
      </c>
      <c r="Q1720" s="372" t="str">
        <f>VLOOKUP(MOD(P1720,4),色,2,FALSE)</f>
        <v>赤い</v>
      </c>
      <c r="R1720" s="290" t="str">
        <f>VLOOKUP(MOD(P1720,13),銀河の音,2,FALSE)</f>
        <v>律動の</v>
      </c>
      <c r="S1720" s="383" t="str">
        <f>VLOOKUP(MOD(P1720,20),太陽の紋章,2,FALSE)</f>
        <v>月</v>
      </c>
      <c r="T1720" s="113" t="s">
        <v>8366</v>
      </c>
    </row>
    <row r="1721" spans="1:20" ht="13.5" customHeight="1">
      <c r="A1721" s="50" t="str">
        <f>VLOOKUP(MOD(E1721,10),十干,2,FALSE)</f>
        <v>壬</v>
      </c>
      <c r="B1721" s="199" t="str">
        <f>VLOOKUP(MOD(E1721,12),十二支,3,FALSE)</f>
        <v xml:space="preserve">05 土 </v>
      </c>
      <c r="C1721" s="201" t="str">
        <f>VLOOKUP(F1721,星座,3,TRUE)</f>
        <v xml:space="preserve">09 火 </v>
      </c>
      <c r="D1721" s="531">
        <v>15449</v>
      </c>
      <c r="E1721" s="1">
        <f>IFERROR(YEAR(D1721),LEFT(D1721,4))</f>
        <v>1942</v>
      </c>
      <c r="F1721" s="1" t="str">
        <f>IF(ISTEXT(D1721),RIGHT(D1721,5),TEXT(D1721,"mm/dd"))</f>
        <v>04/18</v>
      </c>
      <c r="G1721" s="1">
        <f>SUM(MID(E1721,1,1),MID(E1721,2,1),MID(E1721,3,1),MID(E1721,4,1),MID(F1721,1,1),MID(F1721,2,1),MID(F1721,4,1),MID(F1721,5,1))</f>
        <v>29</v>
      </c>
      <c r="H1721" s="45">
        <f>IF(MOD(G1721,9)=0,9,MOD(G1721,9))</f>
        <v>2</v>
      </c>
      <c r="I1721" s="45" t="str">
        <f>IFERROR(MID("日月火水木金土",WEEKDAY(D1721),1),"")</f>
        <v>土</v>
      </c>
      <c r="J1721" s="304" t="s">
        <v>5846</v>
      </c>
      <c r="K1721" s="202" t="str">
        <f>VLOOKUP(F1721,石と花メイン,3,FALSE)</f>
        <v>◆黄玉</v>
      </c>
      <c r="L1721" s="297" t="str">
        <f>VLOOKUP(F1721,石と花メイン,4,FALSE)</f>
        <v>蓮華草【紫雲英】</v>
      </c>
      <c r="M1721" s="393">
        <f>IF(OR(MONTH(F1721)&lt;7,AND(MONTH(F1721)=7,DAY(F1721)&lt;=25)),
MOD(SUM((E1721-1901)*365,259),260),
MOD(SUM((E1721-1900)*365,259),260))</f>
        <v>144</v>
      </c>
      <c r="N1721" s="390">
        <f>IF(AND(MONTH(F1721)=7,DAY(F1721)&gt;25),1,
ROUNDDOWN((SUM(VLOOKUP(MONTH(F1721),D暦変換用数値,2,FALSE),DAY(F1721))/28)+1,0))</f>
        <v>10</v>
      </c>
      <c r="O1721" s="205">
        <f>IF(AND(MONTH(F1721)=7,DAY(F1721)&gt;25),DAY(F1721)-25,
MOD((SUM(VLOOKUP(MONTH(F1721),D暦変換用数値,2,FALSE),DAY(F1721))),28)+1)</f>
        <v>15</v>
      </c>
      <c r="P1721" s="406">
        <f>IF(OR(MONTH(F1721)&lt;7,AND(MONTH(F1721)=7,DAY(F1721)&lt;=25)),
MOD(SUM((E1721-1901)*365,(N1721-1)*28,O1721,258),260),
MOD(SUM((E1721-1900)*365,(N1721-1)*28,O1721,258),260))</f>
        <v>150</v>
      </c>
      <c r="Q1721" s="375" t="str">
        <f>VLOOKUP(MOD(P1721,4),色,2,FALSE)</f>
        <v>白い</v>
      </c>
      <c r="R1721" s="293" t="str">
        <f>VLOOKUP(MOD(P1721,13),銀河の音,2,FALSE)</f>
        <v>共振の</v>
      </c>
      <c r="S1721" s="386" t="str">
        <f>VLOOKUP(MOD(P1721,20),太陽の紋章,2,FALSE)</f>
        <v>犬</v>
      </c>
      <c r="T1721" s="99" t="s">
        <v>2059</v>
      </c>
    </row>
    <row r="1722" spans="1:20" ht="13.5" customHeight="1">
      <c r="A1722" s="50" t="str">
        <f>VLOOKUP(MOD(E1722,10),十干,2,FALSE)</f>
        <v>甲</v>
      </c>
      <c r="B1722" s="199" t="str">
        <f>VLOOKUP(MOD(E1722,12),十二支,3,FALSE)</f>
        <v xml:space="preserve">05 土 </v>
      </c>
      <c r="C1722" s="201" t="str">
        <f>VLOOKUP(F1722,星座,3,TRUE)</f>
        <v xml:space="preserve">09 火 </v>
      </c>
      <c r="D1722" s="531">
        <v>19815</v>
      </c>
      <c r="E1722" s="1">
        <f>IFERROR(YEAR(D1722),LEFT(D1722,4))</f>
        <v>1954</v>
      </c>
      <c r="F1722" s="1" t="str">
        <f>IF(ISTEXT(D1722),RIGHT(D1722,5),TEXT(D1722,"mm/dd"))</f>
        <v>04/01</v>
      </c>
      <c r="G1722" s="1">
        <f>SUM(MID(E1722,1,1),MID(E1722,2,1),MID(E1722,3,1),MID(E1722,4,1),MID(F1722,1,1),MID(F1722,2,1),MID(F1722,4,1),MID(F1722,5,1))</f>
        <v>24</v>
      </c>
      <c r="H1722" s="45">
        <f>IF(MOD(G1722,9)=0,9,MOD(G1722,9))</f>
        <v>6</v>
      </c>
      <c r="I1722" s="45" t="str">
        <f>IFERROR(MID("日月火水木金土",WEEKDAY(D1722),1),"")</f>
        <v>木</v>
      </c>
      <c r="J1722" s="304" t="s">
        <v>5847</v>
      </c>
      <c r="K1722" s="202" t="str">
        <f>VLOOKUP(F1722,石と花メイン,3,FALSE)</f>
        <v>◇金剛石</v>
      </c>
      <c r="L1722" s="297" t="str">
        <f>VLOOKUP(F1722,石と花メイン,4,FALSE)</f>
        <v>桜</v>
      </c>
      <c r="M1722" s="393">
        <f>IF(OR(MONTH(F1722)&lt;7,AND(MONTH(F1722)=7,DAY(F1722)&lt;=25)),
MOD(SUM((E1722-1901)*365,259),260),
MOD(SUM((E1722-1900)*365,259),260))</f>
        <v>104</v>
      </c>
      <c r="N1722" s="390">
        <f>IF(AND(MONTH(F1722)=7,DAY(F1722)&gt;25),1,
ROUNDDOWN((SUM(VLOOKUP(MONTH(F1722),D暦変換用数値,2,FALSE),DAY(F1722))/28)+1,0))</f>
        <v>9</v>
      </c>
      <c r="O1722" s="205">
        <f>IF(AND(MONTH(F1722)=7,DAY(F1722)&gt;25),DAY(F1722)-25,
MOD((SUM(VLOOKUP(MONTH(F1722),D暦変換用数値,2,FALSE),DAY(F1722))),28)+1)</f>
        <v>26</v>
      </c>
      <c r="P1722" s="406">
        <f>IF(OR(MONTH(F1722)&lt;7,AND(MONTH(F1722)=7,DAY(F1722)&lt;=25)),
MOD(SUM((E1722-1901)*365,(N1722-1)*28,O1722,258),260),
MOD(SUM((E1722-1900)*365,(N1722-1)*28,O1722,258),260))</f>
        <v>93</v>
      </c>
      <c r="Q1722" s="372" t="str">
        <f>VLOOKUP(MOD(P1722,4),色,2,FALSE)</f>
        <v>赤い</v>
      </c>
      <c r="R1722" s="290" t="str">
        <f>VLOOKUP(MOD(P1722,13),銀河の音,2,FALSE)</f>
        <v>月の</v>
      </c>
      <c r="S1722" s="383" t="str">
        <f>VLOOKUP(MOD(P1722,20),太陽の紋章,2,FALSE)</f>
        <v>空歩く者</v>
      </c>
      <c r="T1722" s="97" t="s">
        <v>4558</v>
      </c>
    </row>
    <row r="1723" spans="1:20" ht="13.5" customHeight="1">
      <c r="A1723" s="50" t="str">
        <f>VLOOKUP(MOD(E1723,10),十干,2,FALSE)</f>
        <v>甲</v>
      </c>
      <c r="B1723" s="199" t="str">
        <f>VLOOKUP(MOD(E1723,12),十二支,3,FALSE)</f>
        <v xml:space="preserve">05 土 </v>
      </c>
      <c r="C1723" s="201" t="str">
        <f>VLOOKUP(F1723,星座,3,TRUE)</f>
        <v xml:space="preserve">09 火 </v>
      </c>
      <c r="D1723" s="531">
        <v>19821</v>
      </c>
      <c r="E1723" s="1">
        <f>IFERROR(YEAR(D1723),LEFT(D1723,4))</f>
        <v>1954</v>
      </c>
      <c r="F1723" s="1" t="str">
        <f>IF(ISTEXT(D1723),RIGHT(D1723,5),TEXT(D1723,"mm/dd"))</f>
        <v>04/07</v>
      </c>
      <c r="G1723" s="1">
        <f>SUM(MID(E1723,1,1),MID(E1723,2,1),MID(E1723,3,1),MID(E1723,4,1),MID(F1723,1,1),MID(F1723,2,1),MID(F1723,4,1),MID(F1723,5,1))</f>
        <v>30</v>
      </c>
      <c r="H1723" s="45">
        <f>IF(MOD(G1723,9)=0,9,MOD(G1723,9))</f>
        <v>3</v>
      </c>
      <c r="I1723" s="45" t="str">
        <f>IFERROR(MID("日月火水木金土",WEEKDAY(D1723),1),"")</f>
        <v>水</v>
      </c>
      <c r="J1723" s="304" t="s">
        <v>5848</v>
      </c>
      <c r="K1723" s="202" t="str">
        <f>VLOOKUP(F1723,石と花メイン,3,FALSE)</f>
        <v>◇金剛石</v>
      </c>
      <c r="L1723" s="297" t="str">
        <f>VLOOKUP(F1723,石と花メイン,4,FALSE)</f>
        <v>ディモルフォセカ【アフリカ金盞花】</v>
      </c>
      <c r="M1723" s="393">
        <f>IF(OR(MONTH(F1723)&lt;7,AND(MONTH(F1723)=7,DAY(F1723)&lt;=25)),
MOD(SUM((E1723-1901)*365,259),260),
MOD(SUM((E1723-1900)*365,259),260))</f>
        <v>104</v>
      </c>
      <c r="N1723" s="390">
        <f>IF(AND(MONTH(F1723)=7,DAY(F1723)&gt;25),1,
ROUNDDOWN((SUM(VLOOKUP(MONTH(F1723),D暦変換用数値,2,FALSE),DAY(F1723))/28)+1,0))</f>
        <v>10</v>
      </c>
      <c r="O1723" s="205">
        <f>IF(AND(MONTH(F1723)=7,DAY(F1723)&gt;25),DAY(F1723)-25,
MOD((SUM(VLOOKUP(MONTH(F1723),D暦変換用数値,2,FALSE),DAY(F1723))),28)+1)</f>
        <v>4</v>
      </c>
      <c r="P1723" s="406">
        <f>IF(OR(MONTH(F1723)&lt;7,AND(MONTH(F1723)=7,DAY(F1723)&lt;=25)),
MOD(SUM((E1723-1901)*365,(N1723-1)*28,O1723,258),260),
MOD(SUM((E1723-1900)*365,(N1723-1)*28,O1723,258),260))</f>
        <v>99</v>
      </c>
      <c r="Q1723" s="374" t="str">
        <f>VLOOKUP(MOD(P1723,4),色,2,FALSE)</f>
        <v>青い</v>
      </c>
      <c r="R1723" s="292" t="str">
        <f>VLOOKUP(MOD(P1723,13),銀河の音,2,FALSE)</f>
        <v>銀河の</v>
      </c>
      <c r="S1723" s="385" t="str">
        <f>VLOOKUP(MOD(P1723,20),太陽の紋章,2,FALSE)</f>
        <v>嵐</v>
      </c>
      <c r="T1723" s="98" t="s">
        <v>3736</v>
      </c>
    </row>
    <row r="1724" spans="1:20" ht="13.5" customHeight="1">
      <c r="A1724" s="50" t="str">
        <f>VLOOKUP(MOD(E1724,10),十干,2,FALSE)</f>
        <v>甲</v>
      </c>
      <c r="B1724" s="199" t="str">
        <f>VLOOKUP(MOD(E1724,12),十二支,3,FALSE)</f>
        <v xml:space="preserve">05 土 </v>
      </c>
      <c r="C1724" s="201" t="str">
        <f>VLOOKUP(F1724,星座,3,TRUE)</f>
        <v xml:space="preserve">09 火 </v>
      </c>
      <c r="D1724" s="531">
        <v>19829</v>
      </c>
      <c r="E1724" s="1">
        <f>IFERROR(YEAR(D1724),LEFT(D1724,4))</f>
        <v>1954</v>
      </c>
      <c r="F1724" s="1" t="str">
        <f>IF(ISTEXT(D1724),RIGHT(D1724,5),TEXT(D1724,"mm/dd"))</f>
        <v>04/15</v>
      </c>
      <c r="G1724" s="1">
        <f>SUM(MID(E1724,1,1),MID(E1724,2,1),MID(E1724,3,1),MID(E1724,4,1),MID(F1724,1,1),MID(F1724,2,1),MID(F1724,4,1),MID(F1724,5,1))</f>
        <v>29</v>
      </c>
      <c r="H1724" s="45">
        <f>IF(MOD(G1724,9)=0,9,MOD(G1724,9))</f>
        <v>2</v>
      </c>
      <c r="I1724" s="45" t="str">
        <f>IFERROR(MID("日月火水木金土",WEEKDAY(D1724),1),"")</f>
        <v>木</v>
      </c>
      <c r="J1724" s="304" t="s">
        <v>5849</v>
      </c>
      <c r="K1724" s="202" t="str">
        <f>VLOOKUP(F1724,石と花メイン,3,FALSE)</f>
        <v>○真珠</v>
      </c>
      <c r="L1724" s="297" t="str">
        <f>VLOOKUP(F1724,石と花メイン,4,FALSE)</f>
        <v>含羞草/御辞儀草【眠り草】</v>
      </c>
      <c r="M1724" s="393">
        <f>IF(OR(MONTH(F1724)&lt;7,AND(MONTH(F1724)=7,DAY(F1724)&lt;=25)),
MOD(SUM((E1724-1901)*365,259),260),
MOD(SUM((E1724-1900)*365,259),260))</f>
        <v>104</v>
      </c>
      <c r="N1724" s="390">
        <f>IF(AND(MONTH(F1724)=7,DAY(F1724)&gt;25),1,
ROUNDDOWN((SUM(VLOOKUP(MONTH(F1724),D暦変換用数値,2,FALSE),DAY(F1724))/28)+1,0))</f>
        <v>10</v>
      </c>
      <c r="O1724" s="205">
        <f>IF(AND(MONTH(F1724)=7,DAY(F1724)&gt;25),DAY(F1724)-25,
MOD((SUM(VLOOKUP(MONTH(F1724),D暦変換用数値,2,FALSE),DAY(F1724))),28)+1)</f>
        <v>12</v>
      </c>
      <c r="P1724" s="406">
        <f>IF(OR(MONTH(F1724)&lt;7,AND(MONTH(F1724)=7,DAY(F1724)&lt;=25)),
MOD(SUM((E1724-1901)*365,(N1724-1)*28,O1724,258),260),
MOD(SUM((E1724-1900)*365,(N1724-1)*28,O1724,258),260))</f>
        <v>107</v>
      </c>
      <c r="Q1724" s="374" t="str">
        <f>VLOOKUP(MOD(P1724,4),色,2,FALSE)</f>
        <v>青い</v>
      </c>
      <c r="R1724" s="292" t="str">
        <f>VLOOKUP(MOD(P1724,13),銀河の音,2,FALSE)</f>
        <v>電気の</v>
      </c>
      <c r="S1724" s="385" t="str">
        <f>VLOOKUP(MOD(P1724,20),太陽の紋章,2,FALSE)</f>
        <v>手</v>
      </c>
      <c r="T1724" s="111" t="s">
        <v>4559</v>
      </c>
    </row>
    <row r="1725" spans="1:20" ht="13.5" customHeight="1">
      <c r="A1725" s="50" t="str">
        <f>VLOOKUP(MOD(E1725,10),十干,2,FALSE)</f>
        <v>甲</v>
      </c>
      <c r="B1725" s="199" t="str">
        <f>VLOOKUP(MOD(E1725,12),十二支,3,FALSE)</f>
        <v xml:space="preserve">05 土 </v>
      </c>
      <c r="C1725" s="201" t="str">
        <f>VLOOKUP(F1725,星座,3,TRUE)</f>
        <v xml:space="preserve">09 火 </v>
      </c>
      <c r="D1725" s="531">
        <v>19831</v>
      </c>
      <c r="E1725" s="1">
        <f>IFERROR(YEAR(D1725),LEFT(D1725,4))</f>
        <v>1954</v>
      </c>
      <c r="F1725" s="1" t="str">
        <f>IF(ISTEXT(D1725),RIGHT(D1725,5),TEXT(D1725,"mm/dd"))</f>
        <v>04/17</v>
      </c>
      <c r="G1725" s="1">
        <f>SUM(MID(E1725,1,1),MID(E1725,2,1),MID(E1725,3,1),MID(E1725,4,1),MID(F1725,1,1),MID(F1725,2,1),MID(F1725,4,1),MID(F1725,5,1))</f>
        <v>31</v>
      </c>
      <c r="H1725" s="45">
        <f>IF(MOD(G1725,9)=0,9,MOD(G1725,9))</f>
        <v>4</v>
      </c>
      <c r="I1725" s="45" t="str">
        <f>IFERROR(MID("日月火水木金土",WEEKDAY(D1725),1),"")</f>
        <v>土</v>
      </c>
      <c r="J1725" s="304" t="s">
        <v>5850</v>
      </c>
      <c r="K1725" s="202" t="str">
        <f>VLOOKUP(F1725,石と花メイン,3,FALSE)</f>
        <v>□水晶</v>
      </c>
      <c r="L1725" s="297" t="str">
        <f>VLOOKUP(F1725,石と花メイン,4,FALSE)</f>
        <v>ジャーマンアイリス【独逸菖蒲】</v>
      </c>
      <c r="M1725" s="393">
        <f>IF(OR(MONTH(F1725)&lt;7,AND(MONTH(F1725)=7,DAY(F1725)&lt;=25)),
MOD(SUM((E1725-1901)*365,259),260),
MOD(SUM((E1725-1900)*365,259),260))</f>
        <v>104</v>
      </c>
      <c r="N1725" s="390">
        <f>IF(AND(MONTH(F1725)=7,DAY(F1725)&gt;25),1,
ROUNDDOWN((SUM(VLOOKUP(MONTH(F1725),D暦変換用数値,2,FALSE),DAY(F1725))/28)+1,0))</f>
        <v>10</v>
      </c>
      <c r="O1725" s="205">
        <f>IF(AND(MONTH(F1725)=7,DAY(F1725)&gt;25),DAY(F1725)-25,
MOD((SUM(VLOOKUP(MONTH(F1725),D暦変換用数値,2,FALSE),DAY(F1725))),28)+1)</f>
        <v>14</v>
      </c>
      <c r="P1725" s="406">
        <f>IF(OR(MONTH(F1725)&lt;7,AND(MONTH(F1725)=7,DAY(F1725)&lt;=25)),
MOD(SUM((E1725-1901)*365,(N1725-1)*28,O1725,258),260),
MOD(SUM((E1725-1900)*365,(N1725-1)*28,O1725,258),260))</f>
        <v>109</v>
      </c>
      <c r="Q1725" s="372" t="str">
        <f>VLOOKUP(MOD(P1725,4),色,2,FALSE)</f>
        <v>赤い</v>
      </c>
      <c r="R1725" s="290" t="str">
        <f>VLOOKUP(MOD(P1725,13),銀河の音,2,FALSE)</f>
        <v>倍音の</v>
      </c>
      <c r="S1725" s="383" t="str">
        <f>VLOOKUP(MOD(P1725,20),太陽の紋章,2,FALSE)</f>
        <v>月</v>
      </c>
      <c r="T1725" s="111" t="s">
        <v>4559</v>
      </c>
    </row>
    <row r="1726" spans="1:20" ht="13.5" customHeight="1">
      <c r="A1726" s="50" t="str">
        <f>VLOOKUP(MOD(E1726,10),十干,2,FALSE)</f>
        <v>丙</v>
      </c>
      <c r="B1726" s="199" t="str">
        <f>VLOOKUP(MOD(E1726,12),十二支,3,FALSE)</f>
        <v xml:space="preserve">05 土 </v>
      </c>
      <c r="C1726" s="201" t="str">
        <f>VLOOKUP(F1726,星座,3,TRUE)</f>
        <v xml:space="preserve">09 火 </v>
      </c>
      <c r="D1726" s="531">
        <v>24196</v>
      </c>
      <c r="E1726" s="1">
        <f>IFERROR(YEAR(D1726),LEFT(D1726,4))</f>
        <v>1966</v>
      </c>
      <c r="F1726" s="1" t="str">
        <f>IF(ISTEXT(D1726),RIGHT(D1726,5),TEXT(D1726,"mm/dd"))</f>
        <v>03/30</v>
      </c>
      <c r="G1726" s="1">
        <f>SUM(MID(E1726,1,1),MID(E1726,2,1),MID(E1726,3,1),MID(E1726,4,1),MID(F1726,1,1),MID(F1726,2,1),MID(F1726,4,1),MID(F1726,5,1))</f>
        <v>28</v>
      </c>
      <c r="H1726" s="45">
        <f>IF(MOD(G1726,9)=0,9,MOD(G1726,9))</f>
        <v>1</v>
      </c>
      <c r="I1726" s="45" t="str">
        <f>IFERROR(MID("日月火水木金土",WEEKDAY(D1726),1),"")</f>
        <v>水</v>
      </c>
      <c r="J1726" s="304" t="s">
        <v>3421</v>
      </c>
      <c r="K1726" s="202" t="str">
        <f>VLOOKUP(F1726,石と花メイン,3,FALSE)</f>
        <v>○真珠</v>
      </c>
      <c r="L1726" s="297" t="str">
        <f>VLOOKUP(F1726,石と花メイン,4,FALSE)</f>
        <v>アルメリア【浜簪】</v>
      </c>
      <c r="M1726" s="393">
        <f>IF(OR(MONTH(F1726)&lt;7,AND(MONTH(F1726)=7,DAY(F1726)&lt;=25)),
MOD(SUM((E1726-1901)*365,259),260),
MOD(SUM((E1726-1900)*365,259),260))</f>
        <v>64</v>
      </c>
      <c r="N1726" s="390">
        <f>IF(AND(MONTH(F1726)=7,DAY(F1726)&gt;25),1,
ROUNDDOWN((SUM(VLOOKUP(MONTH(F1726),D暦変換用数値,2,FALSE),DAY(F1726))/28)+1,0))</f>
        <v>9</v>
      </c>
      <c r="O1726" s="205">
        <f>IF(AND(MONTH(F1726)=7,DAY(F1726)&gt;25),DAY(F1726)-25,
MOD((SUM(VLOOKUP(MONTH(F1726),D暦変換用数値,2,FALSE),DAY(F1726))),28)+1)</f>
        <v>24</v>
      </c>
      <c r="P1726" s="406">
        <f>IF(OR(MONTH(F1726)&lt;7,AND(MONTH(F1726)=7,DAY(F1726)&lt;=25)),
MOD(SUM((E1726-1901)*365,(N1726-1)*28,O1726,258),260),
MOD(SUM((E1726-1900)*365,(N1726-1)*28,O1726,258),260))</f>
        <v>51</v>
      </c>
      <c r="Q1726" s="374" t="str">
        <f>VLOOKUP(MOD(P1726,4),色,2,FALSE)</f>
        <v>青い</v>
      </c>
      <c r="R1726" s="292" t="str">
        <f>VLOOKUP(MOD(P1726,13),銀河の音,2,FALSE)</f>
        <v>水晶の</v>
      </c>
      <c r="S1726" s="385" t="str">
        <f>VLOOKUP(MOD(P1726,20),太陽の紋章,2,FALSE)</f>
        <v>猿</v>
      </c>
      <c r="T1726" s="98" t="s">
        <v>3736</v>
      </c>
    </row>
    <row r="1727" spans="1:20" ht="13.5" customHeight="1">
      <c r="A1727" s="50" t="str">
        <f>VLOOKUP(MOD(E1727,10),十干,2,FALSE)</f>
        <v>丙</v>
      </c>
      <c r="B1727" s="199" t="str">
        <f>VLOOKUP(MOD(E1727,12),十二支,3,FALSE)</f>
        <v xml:space="preserve">05 土 </v>
      </c>
      <c r="C1727" s="201" t="str">
        <f>VLOOKUP(F1727,星座,3,TRUE)</f>
        <v xml:space="preserve">09 火 </v>
      </c>
      <c r="D1727" s="531">
        <v>24205</v>
      </c>
      <c r="E1727" s="1">
        <f>IFERROR(YEAR(D1727),LEFT(D1727,4))</f>
        <v>1966</v>
      </c>
      <c r="F1727" s="1" t="str">
        <f>IF(ISTEXT(D1727),RIGHT(D1727,5),TEXT(D1727,"mm/dd"))</f>
        <v>04/08</v>
      </c>
      <c r="G1727" s="1">
        <f>SUM(MID(E1727,1,1),MID(E1727,2,1),MID(E1727,3,1),MID(E1727,4,1),MID(F1727,1,1),MID(F1727,2,1),MID(F1727,4,1),MID(F1727,5,1))</f>
        <v>34</v>
      </c>
      <c r="H1727" s="45">
        <f>IF(MOD(G1727,9)=0,9,MOD(G1727,9))</f>
        <v>7</v>
      </c>
      <c r="I1727" s="45" t="str">
        <f>IFERROR(MID("日月火水木金土",WEEKDAY(D1727),1),"")</f>
        <v>金</v>
      </c>
      <c r="J1727" s="304" t="s">
        <v>1026</v>
      </c>
      <c r="K1727" s="202" t="str">
        <f>VLOOKUP(F1727,石と花メイン,3,FALSE)</f>
        <v>◆紅玉</v>
      </c>
      <c r="L1727" s="297" t="str">
        <f>VLOOKUP(F1727,石と花メイン,4,FALSE)</f>
        <v>錨草/碇草【三枝九葉草】</v>
      </c>
      <c r="M1727" s="393">
        <f>IF(OR(MONTH(F1727)&lt;7,AND(MONTH(F1727)=7,DAY(F1727)&lt;=25)),
MOD(SUM((E1727-1901)*365,259),260),
MOD(SUM((E1727-1900)*365,259),260))</f>
        <v>64</v>
      </c>
      <c r="N1727" s="390">
        <f>IF(AND(MONTH(F1727)=7,DAY(F1727)&gt;25),1,
ROUNDDOWN((SUM(VLOOKUP(MONTH(F1727),D暦変換用数値,2,FALSE),DAY(F1727))/28)+1,0))</f>
        <v>10</v>
      </c>
      <c r="O1727" s="205">
        <f>IF(AND(MONTH(F1727)=7,DAY(F1727)&gt;25),DAY(F1727)-25,
MOD((SUM(VLOOKUP(MONTH(F1727),D暦変換用数値,2,FALSE),DAY(F1727))),28)+1)</f>
        <v>5</v>
      </c>
      <c r="P1727" s="406">
        <f>IF(OR(MONTH(F1727)&lt;7,AND(MONTH(F1727)=7,DAY(F1727)&lt;=25)),
MOD(SUM((E1727-1901)*365,(N1727-1)*28,O1727,258),260),
MOD(SUM((E1727-1900)*365,(N1727-1)*28,O1727,258),260))</f>
        <v>60</v>
      </c>
      <c r="Q1727" s="373" t="str">
        <f>VLOOKUP(MOD(P1727,4),色,2,FALSE)</f>
        <v>黄色い</v>
      </c>
      <c r="R1727" s="291" t="str">
        <f>VLOOKUP(MOD(P1727,13),銀河の音,2,FALSE)</f>
        <v>銀河の</v>
      </c>
      <c r="S1727" s="384" t="str">
        <f>VLOOKUP(MOD(P1727,20),太陽の紋章,2,FALSE)</f>
        <v>太陽</v>
      </c>
      <c r="T1727" s="98" t="s">
        <v>3736</v>
      </c>
    </row>
    <row r="1728" spans="1:20" ht="13.5" customHeight="1">
      <c r="A1728" s="76" t="str">
        <f>VLOOKUP(MOD(E1728,10),十干,2,FALSE)</f>
        <v>丙</v>
      </c>
      <c r="B1728" s="199" t="str">
        <f>VLOOKUP(MOD(E1728,12),十二支,3,FALSE)</f>
        <v xml:space="preserve">05 土 </v>
      </c>
      <c r="C1728" s="201" t="str">
        <f>VLOOKUP(F1728,星座,3,TRUE)</f>
        <v xml:space="preserve">09 火 </v>
      </c>
      <c r="D1728" s="534">
        <v>24209</v>
      </c>
      <c r="E1728" s="116">
        <f>IFERROR(YEAR(D1728),LEFT(D1728,4))</f>
        <v>1966</v>
      </c>
      <c r="F1728" s="116" t="str">
        <f>IF(ISTEXT(D1728),RIGHT(D1728,5),TEXT(D1728,"mm/dd"))</f>
        <v>04/12</v>
      </c>
      <c r="G1728" s="116">
        <f>SUM(MID(E1728,1,1),MID(E1728,2,1),MID(E1728,3,1),MID(E1728,4,1),MID(F1728,1,1),MID(F1728,2,1),MID(F1728,4,1),MID(F1728,5,1))</f>
        <v>29</v>
      </c>
      <c r="H1728" s="116">
        <f>IF(MOD(G1728,9)=0,9,MOD(G1728,9))</f>
        <v>2</v>
      </c>
      <c r="I1728" s="116" t="str">
        <f>IFERROR(MID("日月火水木金土",WEEKDAY(D1728),1),"")</f>
        <v>火</v>
      </c>
      <c r="J1728" s="306" t="s">
        <v>7368</v>
      </c>
      <c r="K1728" s="203" t="str">
        <f>VLOOKUP(F1728,石と花メイン,3,FALSE)</f>
        <v>◆青玉</v>
      </c>
      <c r="L1728" s="299" t="str">
        <f>VLOOKUP(F1728,石と花メイン,4,FALSE)</f>
        <v>露草【月草】</v>
      </c>
      <c r="M1728" s="395">
        <f>IF(OR(MONTH(F1728)&lt;7,AND(MONTH(F1728)=7,DAY(F1728)&lt;=25)),
MOD(SUM((E1728-1901)*365,259),260),
MOD(SUM((E1728-1900)*365,259),260))</f>
        <v>64</v>
      </c>
      <c r="N1728" s="121">
        <f>IF(AND(MONTH(F1728)=7,DAY(F1728)&gt;25),1,
ROUNDDOWN((SUM(VLOOKUP(MONTH(F1728),D暦変換用数値,2,FALSE),DAY(F1728))/28)+1,0))</f>
        <v>10</v>
      </c>
      <c r="O1728" s="117">
        <f>IF(AND(MONTH(F1728)=7,DAY(F1728)&gt;25),DAY(F1728)-25,
MOD((SUM(VLOOKUP(MONTH(F1728),D暦変換用数値,2,FALSE),DAY(F1728))),28)+1)</f>
        <v>9</v>
      </c>
      <c r="P1728" s="408">
        <f>IF(OR(MONTH(F1728)&lt;7,AND(MONTH(F1728)=7,DAY(F1728)&lt;=25)),
MOD(SUM((E1728-1901)*365,(N1728-1)*28,O1728,258),260),
MOD(SUM((E1728-1900)*365,(N1728-1)*28,O1728,258),260))</f>
        <v>64</v>
      </c>
      <c r="Q1728" s="373" t="str">
        <f>VLOOKUP(MOD(P1728,4),色,2,FALSE)</f>
        <v>黄色い</v>
      </c>
      <c r="R1728" s="291" t="str">
        <f>VLOOKUP(MOD(P1728,13),銀河の音,2,FALSE)</f>
        <v>水晶の</v>
      </c>
      <c r="S1728" s="384" t="str">
        <f>VLOOKUP(MOD(P1728,20),太陽の紋章,2,FALSE)</f>
        <v>種</v>
      </c>
      <c r="T1728" s="128" t="s">
        <v>7369</v>
      </c>
    </row>
    <row r="1729" spans="1:20" ht="13.5" customHeight="1">
      <c r="A1729" s="76" t="str">
        <f>VLOOKUP(MOD(E1729,10),十干,2,FALSE)</f>
        <v>丙</v>
      </c>
      <c r="B1729" s="199" t="str">
        <f>VLOOKUP(MOD(E1729,12),十二支,3,FALSE)</f>
        <v xml:space="preserve">05 土 </v>
      </c>
      <c r="C1729" s="201" t="str">
        <f>VLOOKUP(F1729,星座,3,TRUE)</f>
        <v xml:space="preserve">09 火 </v>
      </c>
      <c r="D1729" s="534">
        <v>24210</v>
      </c>
      <c r="E1729" s="116">
        <f>IFERROR(YEAR(D1729),LEFT(D1729,4))</f>
        <v>1966</v>
      </c>
      <c r="F1729" s="116" t="str">
        <f>IF(ISTEXT(D1729),RIGHT(D1729,5),TEXT(D1729,"mm/dd"))</f>
        <v>04/13</v>
      </c>
      <c r="G1729" s="116">
        <f>SUM(MID(E1729,1,1),MID(E1729,2,1),MID(E1729,3,1),MID(E1729,4,1),MID(F1729,1,1),MID(F1729,2,1),MID(F1729,4,1),MID(F1729,5,1))</f>
        <v>30</v>
      </c>
      <c r="H1729" s="116">
        <f>IF(MOD(G1729,9)=0,9,MOD(G1729,9))</f>
        <v>3</v>
      </c>
      <c r="I1729" s="116" t="str">
        <f>IFERROR(MID("日月火水木金土",WEEKDAY(D1729),1),"")</f>
        <v>水</v>
      </c>
      <c r="J1729" s="306" t="s">
        <v>7779</v>
      </c>
      <c r="K1729" s="203" t="str">
        <f>VLOOKUP(F1729,石と花メイン,3,FALSE)</f>
        <v>◇金剛石</v>
      </c>
      <c r="L1729" s="299" t="str">
        <f>VLOOKUP(F1729,石と花メイン,4,FALSE)</f>
        <v>波斯菊【蛇の目草】</v>
      </c>
      <c r="M1729" s="395">
        <f>IF(OR(MONTH(F1729)&lt;7,AND(MONTH(F1729)=7,DAY(F1729)&lt;=25)),
MOD(SUM((E1729-1901)*365,259),260),
MOD(SUM((E1729-1900)*365,259),260))</f>
        <v>64</v>
      </c>
      <c r="N1729" s="121">
        <f>IF(AND(MONTH(F1729)=7,DAY(F1729)&gt;25),1,
ROUNDDOWN((SUM(VLOOKUP(MONTH(F1729),D暦変換用数値,2,FALSE),DAY(F1729))/28)+1,0))</f>
        <v>10</v>
      </c>
      <c r="O1729" s="117">
        <f>IF(AND(MONTH(F1729)=7,DAY(F1729)&gt;25),DAY(F1729)-25,
MOD((SUM(VLOOKUP(MONTH(F1729),D暦変換用数値,2,FALSE),DAY(F1729))),28)+1)</f>
        <v>10</v>
      </c>
      <c r="P1729" s="408">
        <f>IF(OR(MONTH(F1729)&lt;7,AND(MONTH(F1729)=7,DAY(F1729)&lt;=25)),
MOD(SUM((E1729-1901)*365,(N1729-1)*28,O1729,258),260),
MOD(SUM((E1729-1900)*365,(N1729-1)*28,O1729,258),260))</f>
        <v>65</v>
      </c>
      <c r="Q1729" s="372" t="str">
        <f>VLOOKUP(MOD(P1729,4),色,2,FALSE)</f>
        <v>赤い</v>
      </c>
      <c r="R1729" s="290" t="str">
        <f>VLOOKUP(MOD(P1729,13),銀河の音,2,FALSE)</f>
        <v>宇宙の</v>
      </c>
      <c r="S1729" s="383" t="str">
        <f>VLOOKUP(MOD(P1729,20),太陽の紋章,2,FALSE)</f>
        <v>蛇</v>
      </c>
      <c r="T1729" s="119" t="s">
        <v>8260</v>
      </c>
    </row>
    <row r="1730" spans="1:20" ht="13.5" customHeight="1">
      <c r="A1730" s="50" t="str">
        <f>VLOOKUP(MOD(E1730,10),十干,2,FALSE)</f>
        <v>戊</v>
      </c>
      <c r="B1730" s="199" t="str">
        <f>VLOOKUP(MOD(E1730,12),十二支,3,FALSE)</f>
        <v xml:space="preserve">05 土 </v>
      </c>
      <c r="C1730" s="201" t="str">
        <f>VLOOKUP(F1730,星座,3,TRUE)</f>
        <v xml:space="preserve">09 火 </v>
      </c>
      <c r="D1730" s="531">
        <v>28573</v>
      </c>
      <c r="E1730" s="1">
        <f>IFERROR(YEAR(D1730),LEFT(D1730,4))</f>
        <v>1978</v>
      </c>
      <c r="F1730" s="1" t="str">
        <f>IF(ISTEXT(D1730),RIGHT(D1730,5),TEXT(D1730,"mm/dd"))</f>
        <v>03/24</v>
      </c>
      <c r="G1730" s="1">
        <f>SUM(MID(E1730,1,1),MID(E1730,2,1),MID(E1730,3,1),MID(E1730,4,1),MID(F1730,1,1),MID(F1730,2,1),MID(F1730,4,1),MID(F1730,5,1))</f>
        <v>34</v>
      </c>
      <c r="H1730" s="45">
        <f>IF(MOD(G1730,9)=0,9,MOD(G1730,9))</f>
        <v>7</v>
      </c>
      <c r="I1730" s="45" t="str">
        <f>IFERROR(MID("日月火水木金土",WEEKDAY(D1730),1),"")</f>
        <v>金</v>
      </c>
      <c r="J1730" s="304" t="s">
        <v>1027</v>
      </c>
      <c r="K1730" s="202" t="str">
        <f>VLOOKUP(F1730,石と花メイン,3,FALSE)</f>
        <v>■紫水晶</v>
      </c>
      <c r="L1730" s="297" t="str">
        <f>VLOOKUP(F1730,石と花メイン,4,FALSE)</f>
        <v>花菱草【カリフォルニアポピー】</v>
      </c>
      <c r="M1730" s="393">
        <f>IF(OR(MONTH(F1730)&lt;7,AND(MONTH(F1730)=7,DAY(F1730)&lt;=25)),
MOD(SUM((E1730-1901)*365,259),260),
MOD(SUM((E1730-1900)*365,259),260))</f>
        <v>24</v>
      </c>
      <c r="N1730" s="390">
        <f>IF(AND(MONTH(F1730)=7,DAY(F1730)&gt;25),1,
ROUNDDOWN((SUM(VLOOKUP(MONTH(F1730),D暦変換用数値,2,FALSE),DAY(F1730))/28)+1,0))</f>
        <v>9</v>
      </c>
      <c r="O1730" s="205">
        <f>IF(AND(MONTH(F1730)=7,DAY(F1730)&gt;25),DAY(F1730)-25,
MOD((SUM(VLOOKUP(MONTH(F1730),D暦変換用数値,2,FALSE),DAY(F1730))),28)+1)</f>
        <v>18</v>
      </c>
      <c r="P1730" s="406">
        <f>IF(OR(MONTH(F1730)&lt;7,AND(MONTH(F1730)=7,DAY(F1730)&lt;=25)),
MOD(SUM((E1730-1901)*365,(N1730-1)*28,O1730,258),260),
MOD(SUM((E1730-1900)*365,(N1730-1)*28,O1730,258),260))</f>
        <v>5</v>
      </c>
      <c r="Q1730" s="372" t="str">
        <f>VLOOKUP(MOD(P1730,4),色,2,FALSE)</f>
        <v>赤い</v>
      </c>
      <c r="R1730" s="290" t="str">
        <f>VLOOKUP(MOD(P1730,13),銀河の音,2,FALSE)</f>
        <v>倍音の</v>
      </c>
      <c r="S1730" s="383" t="str">
        <f>VLOOKUP(MOD(P1730,20),太陽の紋章,2,FALSE)</f>
        <v>蛇</v>
      </c>
      <c r="T1730" s="111" t="s">
        <v>4560</v>
      </c>
    </row>
    <row r="1731" spans="1:20" ht="13.5" customHeight="1">
      <c r="A1731" s="50" t="str">
        <f>VLOOKUP(MOD(E1731,10),十干,2,FALSE)</f>
        <v>戊</v>
      </c>
      <c r="B1731" s="199" t="str">
        <f>VLOOKUP(MOD(E1731,12),十二支,3,FALSE)</f>
        <v xml:space="preserve">05 土 </v>
      </c>
      <c r="C1731" s="201" t="str">
        <f>VLOOKUP(F1731,星座,3,TRUE)</f>
        <v xml:space="preserve">09 火 </v>
      </c>
      <c r="D1731" s="531">
        <v>28588</v>
      </c>
      <c r="E1731" s="1">
        <f>IFERROR(YEAR(D1731),LEFT(D1731,4))</f>
        <v>1978</v>
      </c>
      <c r="F1731" s="1" t="str">
        <f>IF(ISTEXT(D1731),RIGHT(D1731,5),TEXT(D1731,"mm/dd"))</f>
        <v>04/08</v>
      </c>
      <c r="G1731" s="1">
        <f>SUM(MID(E1731,1,1),MID(E1731,2,1),MID(E1731,3,1),MID(E1731,4,1),MID(F1731,1,1),MID(F1731,2,1),MID(F1731,4,1),MID(F1731,5,1))</f>
        <v>37</v>
      </c>
      <c r="H1731" s="45">
        <f>IF(MOD(G1731,9)=0,9,MOD(G1731,9))</f>
        <v>1</v>
      </c>
      <c r="I1731" s="45" t="str">
        <f>IFERROR(MID("日月火水木金土",WEEKDAY(D1731),1),"")</f>
        <v>土</v>
      </c>
      <c r="J1731" s="304" t="s">
        <v>1028</v>
      </c>
      <c r="K1731" s="202" t="str">
        <f>VLOOKUP(F1731,石と花メイン,3,FALSE)</f>
        <v>◆紅玉</v>
      </c>
      <c r="L1731" s="297" t="str">
        <f>VLOOKUP(F1731,石と花メイン,4,FALSE)</f>
        <v>錨草/碇草【三枝九葉草】</v>
      </c>
      <c r="M1731" s="393">
        <f>IF(OR(MONTH(F1731)&lt;7,AND(MONTH(F1731)=7,DAY(F1731)&lt;=25)),
MOD(SUM((E1731-1901)*365,259),260),
MOD(SUM((E1731-1900)*365,259),260))</f>
        <v>24</v>
      </c>
      <c r="N1731" s="390">
        <f>IF(AND(MONTH(F1731)=7,DAY(F1731)&gt;25),1,
ROUNDDOWN((SUM(VLOOKUP(MONTH(F1731),D暦変換用数値,2,FALSE),DAY(F1731))/28)+1,0))</f>
        <v>10</v>
      </c>
      <c r="O1731" s="205">
        <f>IF(AND(MONTH(F1731)=7,DAY(F1731)&gt;25),DAY(F1731)-25,
MOD((SUM(VLOOKUP(MONTH(F1731),D暦変換用数値,2,FALSE),DAY(F1731))),28)+1)</f>
        <v>5</v>
      </c>
      <c r="P1731" s="406">
        <f>IF(OR(MONTH(F1731)&lt;7,AND(MONTH(F1731)=7,DAY(F1731)&lt;=25)),
MOD(SUM((E1731-1901)*365,(N1731-1)*28,O1731,258),260),
MOD(SUM((E1731-1900)*365,(N1731-1)*28,O1731,258),260))</f>
        <v>20</v>
      </c>
      <c r="Q1731" s="373" t="str">
        <f>VLOOKUP(MOD(P1731,4),色,2,FALSE)</f>
        <v>黄色い</v>
      </c>
      <c r="R1731" s="291" t="str">
        <f>VLOOKUP(MOD(P1731,13),銀河の音,2,FALSE)</f>
        <v>共振の</v>
      </c>
      <c r="S1731" s="384" t="str">
        <f>VLOOKUP(MOD(P1731,20),太陽の紋章,2,FALSE)</f>
        <v>太陽</v>
      </c>
      <c r="T1731" s="98" t="s">
        <v>3736</v>
      </c>
    </row>
    <row r="1732" spans="1:20" ht="13.5" customHeight="1">
      <c r="A1732" s="334" t="str">
        <f>VLOOKUP(MOD(E1732,10),十干,2,FALSE)</f>
        <v>庚</v>
      </c>
      <c r="B1732" s="331" t="str">
        <f>VLOOKUP(MOD(E1732,12),十二支,3,FALSE)</f>
        <v xml:space="preserve">05 土 </v>
      </c>
      <c r="C1732" s="336" t="str">
        <f>VLOOKUP(F1732,星座,3,TRUE)</f>
        <v xml:space="preserve">09 火 </v>
      </c>
      <c r="D1732" s="534">
        <v>32962</v>
      </c>
      <c r="E1732" s="131">
        <f>IFERROR(YEAR(D1732),LEFT(D1732,4))</f>
        <v>1990</v>
      </c>
      <c r="F1732" s="131" t="str">
        <f>IF(ISTEXT(D1732),RIGHT(D1732,5),TEXT(D1732,"mm/dd"))</f>
        <v>03/30</v>
      </c>
      <c r="G1732" s="131">
        <f>SUM(MID(E1732,1,1),MID(E1732,2,1),MID(E1732,3,1),MID(E1732,4,1),MID(F1732,1,1),MID(F1732,2,1),MID(F1732,4,1),MID(F1732,5,1))</f>
        <v>25</v>
      </c>
      <c r="H1732" s="131">
        <f>IF(MOD(G1732,9)=0,9,MOD(G1732,9))</f>
        <v>7</v>
      </c>
      <c r="I1732" s="131" t="str">
        <f>IFERROR(MID("日月火水木金土",WEEKDAY(D1732),1),"")</f>
        <v>金</v>
      </c>
      <c r="J1732" s="306" t="s">
        <v>8379</v>
      </c>
      <c r="K1732" s="335" t="str">
        <f>VLOOKUP(F1732,石と花メイン,3,FALSE)</f>
        <v>○真珠</v>
      </c>
      <c r="L1732" s="302" t="str">
        <f>VLOOKUP(F1732,石と花メイン,4,FALSE)</f>
        <v>アルメリア【浜簪】</v>
      </c>
      <c r="M1732" s="396">
        <f>IF(OR(MONTH(F1732)&lt;7,AND(MONTH(F1732)=7,DAY(F1732)&lt;=25)),
MOD(SUM((E1732-1901)*365,259),260),
MOD(SUM((E1732-1900)*365,259),260))</f>
        <v>244</v>
      </c>
      <c r="N1732" s="335">
        <f>IF(AND(MONTH(F1732)=7,DAY(F1732)&gt;25),1,
ROUNDDOWN((SUM(VLOOKUP(MONTH(F1732),D暦変換用数値,2,FALSE),DAY(F1732))/28)+1,0))</f>
        <v>9</v>
      </c>
      <c r="O1732" s="132">
        <f>IF(AND(MONTH(F1732)=7,DAY(F1732)&gt;25),DAY(F1732)-25,
MOD((SUM(VLOOKUP(MONTH(F1732),D暦変換用数値,2,FALSE),DAY(F1732))),28)+1)</f>
        <v>24</v>
      </c>
      <c r="P1732" s="404">
        <f>IF(OR(MONTH(F1732)&lt;7,AND(MONTH(F1732)=7,DAY(F1732)&lt;=25)),
MOD(SUM((E1732-1901)*365,(N1732-1)*28,O1732,258),260),
MOD(SUM((E1732-1900)*365,(N1732-1)*28,O1732,258),260))</f>
        <v>231</v>
      </c>
      <c r="Q1732" s="376" t="str">
        <f>VLOOKUP(MOD(P1732,4),色,2,FALSE)</f>
        <v>青い</v>
      </c>
      <c r="R1732" s="333" t="str">
        <f>VLOOKUP(MOD(P1732,13),銀河の音,2,FALSE)</f>
        <v>惑星の</v>
      </c>
      <c r="S1732" s="387" t="str">
        <f>VLOOKUP(MOD(P1732,20),太陽の紋章,2,FALSE)</f>
        <v>猿</v>
      </c>
      <c r="T1732" s="145"/>
    </row>
    <row r="1733" spans="1:20" ht="13.5" customHeight="1">
      <c r="A1733" s="76" t="str">
        <f>VLOOKUP(MOD(E1733,10),十干,2,FALSE)</f>
        <v>庚</v>
      </c>
      <c r="B1733" s="199" t="str">
        <f>VLOOKUP(MOD(E1733,12),十二支,3,FALSE)</f>
        <v xml:space="preserve">05 土 </v>
      </c>
      <c r="C1733" s="201" t="str">
        <f>VLOOKUP(F1733,星座,3,TRUE)</f>
        <v xml:space="preserve">09 火 </v>
      </c>
      <c r="D1733" s="534">
        <v>32968</v>
      </c>
      <c r="E1733" s="116">
        <f>IFERROR(YEAR(D1733),LEFT(D1733,4))</f>
        <v>1990</v>
      </c>
      <c r="F1733" s="116" t="str">
        <f>IF(ISTEXT(D1733),RIGHT(D1733,5),TEXT(D1733,"mm/dd"))</f>
        <v>04/05</v>
      </c>
      <c r="G1733" s="116">
        <f>SUM(MID(E1733,1,1),MID(E1733,2,1),MID(E1733,3,1),MID(E1733,4,1),MID(F1733,1,1),MID(F1733,2,1),MID(F1733,4,1),MID(F1733,5,1))</f>
        <v>28</v>
      </c>
      <c r="H1733" s="116">
        <f>IF(MOD(G1733,9)=0,9,MOD(G1733,9))</f>
        <v>1</v>
      </c>
      <c r="I1733" s="116" t="str">
        <f>IFERROR(MID("日月火水木金土",WEEKDAY(D1733),1),"")</f>
        <v>木</v>
      </c>
      <c r="J1733" s="306" t="s">
        <v>7128</v>
      </c>
      <c r="K1733" s="203" t="str">
        <f>VLOOKUP(F1733,石と花メイン,3,FALSE)</f>
        <v>◆翠玉</v>
      </c>
      <c r="L1733" s="299" t="str">
        <f>VLOOKUP(F1733,石と花メイン,4,FALSE)</f>
        <v>無花果【蓬莱柿】</v>
      </c>
      <c r="M1733" s="395">
        <f>IF(OR(MONTH(F1733)&lt;7,AND(MONTH(F1733)=7,DAY(F1733)&lt;=25)),
MOD(SUM((E1733-1901)*365,259),260),
MOD(SUM((E1733-1900)*365,259),260))</f>
        <v>244</v>
      </c>
      <c r="N1733" s="121">
        <f>IF(AND(MONTH(F1733)=7,DAY(F1733)&gt;25),1,
ROUNDDOWN((SUM(VLOOKUP(MONTH(F1733),D暦変換用数値,2,FALSE),DAY(F1733))/28)+1,0))</f>
        <v>10</v>
      </c>
      <c r="O1733" s="117">
        <f>IF(AND(MONTH(F1733)=7,DAY(F1733)&gt;25),DAY(F1733)-25,
MOD((SUM(VLOOKUP(MONTH(F1733),D暦変換用数値,2,FALSE),DAY(F1733))),28)+1)</f>
        <v>2</v>
      </c>
      <c r="P1733" s="408">
        <f>IF(OR(MONTH(F1733)&lt;7,AND(MONTH(F1733)=7,DAY(F1733)&lt;=25)),
MOD(SUM((E1733-1901)*365,(N1733-1)*28,O1733,258),260),
MOD(SUM((E1733-1900)*365,(N1733-1)*28,O1733,258),260))</f>
        <v>237</v>
      </c>
      <c r="Q1733" s="372" t="str">
        <f>VLOOKUP(MOD(P1733,4),色,2,FALSE)</f>
        <v>赤い</v>
      </c>
      <c r="R1733" s="290" t="str">
        <f>VLOOKUP(MOD(P1733,13),銀河の音,2,FALSE)</f>
        <v>電気の</v>
      </c>
      <c r="S1733" s="383" t="str">
        <f>VLOOKUP(MOD(P1733,20),太陽の紋章,2,FALSE)</f>
        <v>地球</v>
      </c>
      <c r="T1733" s="118"/>
    </row>
    <row r="1734" spans="1:20" ht="13.5" customHeight="1">
      <c r="A1734" s="50" t="str">
        <f>VLOOKUP(MOD(E1734,10),十干,2,FALSE)</f>
        <v>壬</v>
      </c>
      <c r="B1734" s="199" t="str">
        <f>VLOOKUP(MOD(E1734,12),十二支,3,FALSE)</f>
        <v xml:space="preserve">05 土 </v>
      </c>
      <c r="C1734" s="201" t="str">
        <f>VLOOKUP(F1734,星座,3,TRUE)</f>
        <v xml:space="preserve">09 火 </v>
      </c>
      <c r="D1734" s="531">
        <v>37340</v>
      </c>
      <c r="E1734" s="1">
        <f>IFERROR(YEAR(D1734),LEFT(D1734,4))</f>
        <v>2002</v>
      </c>
      <c r="F1734" s="1" t="str">
        <f>IF(ISTEXT(D1734),RIGHT(D1734,5),TEXT(D1734,"mm/dd"))</f>
        <v>03/25</v>
      </c>
      <c r="G1734" s="1">
        <f>SUM(MID(E1734,1,1),MID(E1734,2,1),MID(E1734,3,1),MID(E1734,4,1),MID(F1734,1,1),MID(F1734,2,1),MID(F1734,4,1),MID(F1734,5,1))</f>
        <v>14</v>
      </c>
      <c r="H1734" s="45">
        <f>IF(MOD(G1734,9)=0,9,MOD(G1734,9))</f>
        <v>5</v>
      </c>
      <c r="I1734" s="45" t="str">
        <f>IFERROR(MID("日月火水木金土",WEEKDAY(D1734),1),"")</f>
        <v>月</v>
      </c>
      <c r="J1734" s="304" t="s">
        <v>1029</v>
      </c>
      <c r="K1734" s="202" t="str">
        <f>VLOOKUP(F1734,石と花メイン,3,FALSE)</f>
        <v>◆紅玉</v>
      </c>
      <c r="L1734" s="297" t="str">
        <f>VLOOKUP(F1734,石と花メイン,4,FALSE)</f>
        <v>蛇結茨【河原藤】</v>
      </c>
      <c r="M1734" s="393">
        <f>IF(OR(MONTH(F1734)&lt;7,AND(MONTH(F1734)=7,DAY(F1734)&lt;=25)),
MOD(SUM((E1734-1901)*365,259),260),
MOD(SUM((E1734-1900)*365,259),260))</f>
        <v>204</v>
      </c>
      <c r="N1734" s="390">
        <f>IF(AND(MONTH(F1734)=7,DAY(F1734)&gt;25),1,
ROUNDDOWN((SUM(VLOOKUP(MONTH(F1734),D暦変換用数値,2,FALSE),DAY(F1734))/28)+1,0))</f>
        <v>9</v>
      </c>
      <c r="O1734" s="205">
        <f>IF(AND(MONTH(F1734)=7,DAY(F1734)&gt;25),DAY(F1734)-25,
MOD((SUM(VLOOKUP(MONTH(F1734),D暦変換用数値,2,FALSE),DAY(F1734))),28)+1)</f>
        <v>19</v>
      </c>
      <c r="P1734" s="406">
        <f>IF(OR(MONTH(F1734)&lt;7,AND(MONTH(F1734)=7,DAY(F1734)&lt;=25)),
MOD(SUM((E1734-1901)*365,(N1734-1)*28,O1734,258),260),
MOD(SUM((E1734-1900)*365,(N1734-1)*28,O1734,258),260))</f>
        <v>186</v>
      </c>
      <c r="Q1734" s="375" t="str">
        <f>VLOOKUP(MOD(P1734,4),色,2,FALSE)</f>
        <v>白い</v>
      </c>
      <c r="R1734" s="293" t="str">
        <f>VLOOKUP(MOD(P1734,13),銀河の音,2,FALSE)</f>
        <v>自己存在の</v>
      </c>
      <c r="S1734" s="386" t="str">
        <f>VLOOKUP(MOD(P1734,20),太陽の紋章,2,FALSE)</f>
        <v>世界の橋渡し</v>
      </c>
      <c r="T1734" s="97" t="s">
        <v>4561</v>
      </c>
    </row>
    <row r="1735" spans="1:20" ht="13.5" customHeight="1">
      <c r="A1735" s="285" t="str">
        <f>VLOOKUP(MOD(E1735,10),十干,2,FALSE)</f>
        <v>甲</v>
      </c>
      <c r="B1735" s="283" t="str">
        <f>VLOOKUP(MOD(E1735,12),十二支,3,FALSE)</f>
        <v xml:space="preserve">05 土 </v>
      </c>
      <c r="C1735" s="287" t="str">
        <f>VLOOKUP(F1735,星座,3,TRUE)</f>
        <v xml:space="preserve">09 火 </v>
      </c>
      <c r="D1735" s="533">
        <v>41728</v>
      </c>
      <c r="E1735" s="83">
        <f>IFERROR(YEAR(D1735),LEFT(D1735,4))</f>
        <v>2014</v>
      </c>
      <c r="F1735" s="539" t="str">
        <f>IF(ISTEXT(D1735),RIGHT(D1735,5),TEXT(D1735,"mm/dd"))</f>
        <v>03/30</v>
      </c>
      <c r="G1735" s="83">
        <f>SUM(MID(E1735,1,1),MID(E1735,2,1),MID(E1735,3,1),MID(E1735,4,1),MID(F1735,1,1),MID(F1735,2,1),MID(F1735,4,1),MID(F1735,5,1))</f>
        <v>13</v>
      </c>
      <c r="H1735" s="83">
        <f>IF(MOD(G1735,9)=0,9,MOD(G1735,9))</f>
        <v>4</v>
      </c>
      <c r="I1735" s="83" t="str">
        <f>IFERROR(MID("日月火水木金土",WEEKDAY(D1735),1),"")</f>
        <v>日</v>
      </c>
      <c r="J1735" s="308" t="s">
        <v>9354</v>
      </c>
      <c r="K1735" s="330" t="str">
        <f>VLOOKUP(F1735,石と花メイン,3,FALSE)</f>
        <v>○真珠</v>
      </c>
      <c r="L1735" s="296" t="str">
        <f>VLOOKUP(F1735,石と花メイン,4,FALSE)</f>
        <v>アルメリア【浜簪】</v>
      </c>
      <c r="M1735" s="392">
        <f>IF(OR(MONTH(F1735)&lt;7,AND(MONTH(F1735)=7,DAY(F1735)&lt;=25)),
MOD(SUM((E1735-1901)*365,259),260),
MOD(SUM((E1735-1900)*365,259),260))</f>
        <v>164</v>
      </c>
      <c r="N1735" s="330">
        <f>IF(AND(MONTH(F1735)=7,DAY(F1735)&gt;25),1,
ROUNDDOWN((SUM(VLOOKUP(MONTH(F1735),D暦変換用数値,2,FALSE),DAY(F1735))/28)+1,0))</f>
        <v>9</v>
      </c>
      <c r="O1735" s="84">
        <f>IF(AND(MONTH(F1735)=7,DAY(F1735)&gt;25),DAY(F1735)-25,
MOD((SUM(VLOOKUP(MONTH(F1735),D暦変換用数値,2,FALSE),DAY(F1735))),28)+1)</f>
        <v>24</v>
      </c>
      <c r="P1735" s="405">
        <f>IF(OR(MONTH(F1735)&lt;7,AND(MONTH(F1735)=7,DAY(F1735)&lt;=25)),
MOD(SUM((E1735-1901)*365,(N1735-1)*28,O1735,258),260),
MOD(SUM((E1735-1900)*365,(N1735-1)*28,O1735,258),260))</f>
        <v>151</v>
      </c>
      <c r="Q1735" s="371" t="str">
        <f>VLOOKUP(MOD(P1735,4),色,2,FALSE)</f>
        <v>青い</v>
      </c>
      <c r="R1735" s="289" t="str">
        <f>VLOOKUP(MOD(P1735,13),銀河の音,2,FALSE)</f>
        <v>銀河の</v>
      </c>
      <c r="S1735" s="382" t="str">
        <f>VLOOKUP(MOD(P1735,20),太陽の紋章,2,FALSE)</f>
        <v>猿</v>
      </c>
      <c r="T1735" s="338"/>
    </row>
    <row r="1736" spans="1:20" ht="13.5" customHeight="1">
      <c r="A1736" s="285" t="str">
        <f>VLOOKUP(MOD(E1736,10),十干,2,FALSE)</f>
        <v>甲</v>
      </c>
      <c r="B1736" s="283" t="str">
        <f>VLOOKUP(MOD(E1736,12),十二支,3,FALSE)</f>
        <v xml:space="preserve">05 土 </v>
      </c>
      <c r="C1736" s="287" t="str">
        <f>VLOOKUP(F1736,星座,3,TRUE)</f>
        <v xml:space="preserve">09 火 </v>
      </c>
      <c r="D1736" s="533">
        <v>41737</v>
      </c>
      <c r="E1736" s="83">
        <f>IFERROR(YEAR(D1736),LEFT(D1736,4))</f>
        <v>2014</v>
      </c>
      <c r="F1736" s="539" t="str">
        <f>IF(ISTEXT(D1736),RIGHT(D1736,5),TEXT(D1736,"mm/dd"))</f>
        <v>04/08</v>
      </c>
      <c r="G1736" s="83">
        <f>SUM(MID(E1736,1,1),MID(E1736,2,1),MID(E1736,3,1),MID(E1736,4,1),MID(F1736,1,1),MID(F1736,2,1),MID(F1736,4,1),MID(F1736,5,1))</f>
        <v>19</v>
      </c>
      <c r="H1736" s="83">
        <f>IF(MOD(G1736,9)=0,9,MOD(G1736,9))</f>
        <v>1</v>
      </c>
      <c r="I1736" s="83" t="str">
        <f>IFERROR(MID("日月火水木金土",WEEKDAY(D1736),1),"")</f>
        <v>火</v>
      </c>
      <c r="J1736" s="308" t="s">
        <v>9261</v>
      </c>
      <c r="K1736" s="330" t="str">
        <f>VLOOKUP(F1736,石と花メイン,3,FALSE)</f>
        <v>◆紅玉</v>
      </c>
      <c r="L1736" s="296" t="str">
        <f>VLOOKUP(F1736,石と花メイン,4,FALSE)</f>
        <v>錨草/碇草【三枝九葉草】</v>
      </c>
      <c r="M1736" s="392">
        <f>IF(OR(MONTH(F1736)&lt;7,AND(MONTH(F1736)=7,DAY(F1736)&lt;=25)),
MOD(SUM((E1736-1901)*365,259),260),
MOD(SUM((E1736-1900)*365,259),260))</f>
        <v>164</v>
      </c>
      <c r="N1736" s="330">
        <f>IF(AND(MONTH(F1736)=7,DAY(F1736)&gt;25),1,
ROUNDDOWN((SUM(VLOOKUP(MONTH(F1736),D暦変換用数値,2,FALSE),DAY(F1736))/28)+1,0))</f>
        <v>10</v>
      </c>
      <c r="O1736" s="84">
        <f>IF(AND(MONTH(F1736)=7,DAY(F1736)&gt;25),DAY(F1736)-25,
MOD((SUM(VLOOKUP(MONTH(F1736),D暦変換用数値,2,FALSE),DAY(F1736))),28)+1)</f>
        <v>5</v>
      </c>
      <c r="P1736" s="405">
        <f>IF(OR(MONTH(F1736)&lt;7,AND(MONTH(F1736)=7,DAY(F1736)&lt;=25)),
MOD(SUM((E1736-1901)*365,(N1736-1)*28,O1736,258),260),
MOD(SUM((E1736-1900)*365,(N1736-1)*28,O1736,258),260))</f>
        <v>160</v>
      </c>
      <c r="Q1736" s="371" t="str">
        <f>VLOOKUP(MOD(P1736,4),色,2,FALSE)</f>
        <v>黄色い</v>
      </c>
      <c r="R1736" s="289" t="str">
        <f>VLOOKUP(MOD(P1736,13),銀河の音,2,FALSE)</f>
        <v>自己存在の</v>
      </c>
      <c r="S1736" s="382" t="str">
        <f>VLOOKUP(MOD(P1736,20),太陽の紋章,2,FALSE)</f>
        <v>太陽</v>
      </c>
      <c r="T1736" s="95" t="s">
        <v>9262</v>
      </c>
    </row>
    <row r="1737" spans="1:20" ht="13.5" customHeight="1">
      <c r="A1737" s="285" t="str">
        <f>VLOOKUP(MOD(E1737,10),十干,2,FALSE)</f>
        <v>甲</v>
      </c>
      <c r="B1737" s="283" t="str">
        <f>VLOOKUP(MOD(E1737,12),十二支,3,FALSE)</f>
        <v xml:space="preserve">05 土 </v>
      </c>
      <c r="C1737" s="287" t="str">
        <f>VLOOKUP(F1737,星座,3,TRUE)</f>
        <v xml:space="preserve">09 火 </v>
      </c>
      <c r="D1737" s="533">
        <v>41746</v>
      </c>
      <c r="E1737" s="83">
        <f>IFERROR(YEAR(D1737),LEFT(D1737,4))</f>
        <v>2014</v>
      </c>
      <c r="F1737" s="539" t="str">
        <f>IF(ISTEXT(D1737),RIGHT(D1737,5),TEXT(D1737,"mm/dd"))</f>
        <v>04/17</v>
      </c>
      <c r="G1737" s="83">
        <f>SUM(MID(E1737,1,1),MID(E1737,2,1),MID(E1737,3,1),MID(E1737,4,1),MID(F1737,1,1),MID(F1737,2,1),MID(F1737,4,1),MID(F1737,5,1))</f>
        <v>19</v>
      </c>
      <c r="H1737" s="83">
        <f>IF(MOD(G1737,9)=0,9,MOD(G1737,9))</f>
        <v>1</v>
      </c>
      <c r="I1737" s="83" t="str">
        <f>IFERROR(MID("日月火水木金土",WEEKDAY(D1737),1),"")</f>
        <v>木</v>
      </c>
      <c r="J1737" s="308" t="s">
        <v>9269</v>
      </c>
      <c r="K1737" s="330" t="str">
        <f>VLOOKUP(F1737,石と花メイン,3,FALSE)</f>
        <v>□水晶</v>
      </c>
      <c r="L1737" s="296" t="str">
        <f>VLOOKUP(F1737,石と花メイン,4,FALSE)</f>
        <v>ジャーマンアイリス【独逸菖蒲】</v>
      </c>
      <c r="M1737" s="392">
        <f>IF(OR(MONTH(F1737)&lt;7,AND(MONTH(F1737)=7,DAY(F1737)&lt;=25)),
MOD(SUM((E1737-1901)*365,259),260),
MOD(SUM((E1737-1900)*365,259),260))</f>
        <v>164</v>
      </c>
      <c r="N1737" s="330">
        <f>IF(AND(MONTH(F1737)=7,DAY(F1737)&gt;25),1,
ROUNDDOWN((SUM(VLOOKUP(MONTH(F1737),D暦変換用数値,2,FALSE),DAY(F1737))/28)+1,0))</f>
        <v>10</v>
      </c>
      <c r="O1737" s="84">
        <f>IF(AND(MONTH(F1737)=7,DAY(F1737)&gt;25),DAY(F1737)-25,
MOD((SUM(VLOOKUP(MONTH(F1737),D暦変換用数値,2,FALSE),DAY(F1737))),28)+1)</f>
        <v>14</v>
      </c>
      <c r="P1737" s="405">
        <f>IF(OR(MONTH(F1737)&lt;7,AND(MONTH(F1737)=7,DAY(F1737)&lt;=25)),
MOD(SUM((E1737-1901)*365,(N1737-1)*28,O1737,258),260),
MOD(SUM((E1737-1900)*365,(N1737-1)*28,O1737,258),260))</f>
        <v>169</v>
      </c>
      <c r="Q1737" s="371" t="str">
        <f>VLOOKUP(MOD(P1737,4),色,2,FALSE)</f>
        <v>赤い</v>
      </c>
      <c r="R1737" s="289" t="str">
        <f>VLOOKUP(MOD(P1737,13),銀河の音,2,FALSE)</f>
        <v>宇宙の</v>
      </c>
      <c r="S1737" s="382" t="str">
        <f>VLOOKUP(MOD(P1737,20),太陽の紋章,2,FALSE)</f>
        <v>月</v>
      </c>
      <c r="T1737" s="95" t="s">
        <v>9270</v>
      </c>
    </row>
    <row r="1738" spans="1:20" ht="13.5" customHeight="1">
      <c r="A1738" s="282" t="str">
        <f>VLOOKUP(MOD(E1738,10),十干,2,FALSE)</f>
        <v>壬</v>
      </c>
      <c r="B1738" s="283" t="str">
        <f>VLOOKUP(MOD(E1738,12),十二支,3,FALSE)</f>
        <v xml:space="preserve">05 土 </v>
      </c>
      <c r="C1738" s="287" t="str">
        <f>VLOOKUP(F1738,星座,3,TRUE)</f>
        <v xml:space="preserve">09 火 </v>
      </c>
      <c r="D1738" s="533" t="s">
        <v>8734</v>
      </c>
      <c r="E1738" s="83" t="str">
        <f>IFERROR(YEAR(D1738),LEFT(D1738,4))</f>
        <v>0622</v>
      </c>
      <c r="F1738" s="83" t="str">
        <f>IF(ISTEXT(D1738),RIGHT(D1738,5),TEXT(D1738,"mm/dd"))</f>
        <v>04/08</v>
      </c>
      <c r="G1738" s="83">
        <f>SUM(MID(E1738,1,1),MID(E1738,2,1),MID(E1738,3,1),MID(E1738,4,1),MID(F1738,1,1),MID(F1738,2,1),MID(F1738,4,1),MID(F1738,5,1))</f>
        <v>22</v>
      </c>
      <c r="H1738" s="83">
        <f>IF(MOD(G1738,9)=0,9,MOD(G1738,9))</f>
        <v>4</v>
      </c>
      <c r="I1738" s="83" t="str">
        <f>IFERROR(MID("日月火水木金土",WEEKDAY(D1738),1),"")</f>
        <v/>
      </c>
      <c r="J1738" s="303" t="s">
        <v>5909</v>
      </c>
      <c r="K1738" s="87" t="str">
        <f>VLOOKUP(F1738,石と花メイン,3,FALSE)</f>
        <v>◆紅玉</v>
      </c>
      <c r="L1738" s="296" t="str">
        <f>VLOOKUP(F1738,石と花メイン,4,FALSE)</f>
        <v>錨草/碇草【三枝九葉草】</v>
      </c>
      <c r="M1738" s="392">
        <f>IF(OR(MONTH(F1738)&lt;7,AND(MONTH(F1738)=7,DAY(F1738)&lt;=25)),
MOD(SUM((E1738-1901)*365,259),260),
MOD(SUM((E1738-1900)*365,259),260))</f>
        <v>124</v>
      </c>
      <c r="N1738" s="330">
        <f>IF(AND(MONTH(F1738)=7,DAY(F1738)&gt;25),1,
ROUNDDOWN((SUM(VLOOKUP(MONTH(F1738),D暦変換用数値,2,FALSE),DAY(F1738))/28)+1,0))</f>
        <v>10</v>
      </c>
      <c r="O1738" s="84">
        <f>IF(AND(MONTH(F1738)=7,DAY(F1738)&gt;25),DAY(F1738)-25,
MOD((SUM(VLOOKUP(MONTH(F1738),D暦変換用数値,2,FALSE),DAY(F1738))),28)+1)</f>
        <v>5</v>
      </c>
      <c r="P1738" s="405">
        <f>IF(OR(MONTH(F1738)&lt;7,AND(MONTH(F1738)=7,DAY(F1738)&lt;=25)),
MOD(SUM((E1738-1901)*365,(N1738-1)*28,O1738,258),260),
MOD(SUM((E1738-1900)*365,(N1738-1)*28,O1738,258),260))</f>
        <v>120</v>
      </c>
      <c r="Q1738" s="371" t="str">
        <f>VLOOKUP(MOD(P1738,4),色,2,FALSE)</f>
        <v>黄色い</v>
      </c>
      <c r="R1738" s="289" t="str">
        <f>VLOOKUP(MOD(P1738,13),銀河の音,2,FALSE)</f>
        <v>電気の</v>
      </c>
      <c r="S1738" s="382" t="str">
        <f>VLOOKUP(MOD(P1738,20),太陽の紋章,2,FALSE)</f>
        <v>太陽</v>
      </c>
      <c r="T1738" s="91" t="s">
        <v>3736</v>
      </c>
    </row>
    <row r="1739" spans="1:20" ht="13.5" customHeight="1">
      <c r="A1739" s="50" t="str">
        <f>VLOOKUP(MOD(E1739,10),十干,2,FALSE)</f>
        <v>壬</v>
      </c>
      <c r="B1739" s="199" t="str">
        <f>VLOOKUP(MOD(E1739,12),十二支,3,FALSE)</f>
        <v xml:space="preserve">05 土 </v>
      </c>
      <c r="C1739" s="201" t="str">
        <f>VLOOKUP(F1739,星座,3,TRUE)</f>
        <v xml:space="preserve">09 火 </v>
      </c>
      <c r="D1739" s="531" t="s">
        <v>5939</v>
      </c>
      <c r="E1739" s="1" t="str">
        <f>IFERROR(YEAR(D1739),LEFT(D1739,4))</f>
        <v>1222</v>
      </c>
      <c r="F1739" s="1" t="str">
        <f>IF(ISTEXT(D1739),RIGHT(D1739,5),TEXT(D1739,"mm/dd"))</f>
        <v>03/30</v>
      </c>
      <c r="G1739" s="1">
        <f>SUM(MID(E1739,1,1),MID(E1739,2,1),MID(E1739,3,1),MID(E1739,4,1),MID(F1739,1,1),MID(F1739,2,1),MID(F1739,4,1),MID(F1739,5,1))</f>
        <v>13</v>
      </c>
      <c r="H1739" s="45">
        <f>IF(MOD(G1739,9)=0,9,MOD(G1739,9))</f>
        <v>4</v>
      </c>
      <c r="I1739" s="45" t="str">
        <f>IFERROR(MID("日月火水木金土",WEEKDAY(D1739),1),"")</f>
        <v/>
      </c>
      <c r="J1739" s="304" t="s">
        <v>1367</v>
      </c>
      <c r="K1739" s="202" t="str">
        <f>VLOOKUP(F1739,石と花メイン,3,FALSE)</f>
        <v>○真珠</v>
      </c>
      <c r="L1739" s="297" t="str">
        <f>VLOOKUP(F1739,石と花メイン,4,FALSE)</f>
        <v>アルメリア【浜簪】</v>
      </c>
      <c r="M1739" s="393">
        <f>IF(OR(MONTH(F1739)&lt;7,AND(MONTH(F1739)=7,DAY(F1739)&lt;=25)),
MOD(SUM((E1739-1901)*365,259),260),
MOD(SUM((E1739-1900)*365,259),260))</f>
        <v>204</v>
      </c>
      <c r="N1739" s="390">
        <f>IF(AND(MONTH(F1739)=7,DAY(F1739)&gt;25),1,
ROUNDDOWN((SUM(VLOOKUP(MONTH(F1739),D暦変換用数値,2,FALSE),DAY(F1739))/28)+1,0))</f>
        <v>9</v>
      </c>
      <c r="O1739" s="205">
        <f>IF(AND(MONTH(F1739)=7,DAY(F1739)&gt;25),DAY(F1739)-25,
MOD((SUM(VLOOKUP(MONTH(F1739),D暦変換用数値,2,FALSE),DAY(F1739))),28)+1)</f>
        <v>24</v>
      </c>
      <c r="P1739" s="406">
        <f>IF(OR(MONTH(F1739)&lt;7,AND(MONTH(F1739)=7,DAY(F1739)&lt;=25)),
MOD(SUM((E1739-1901)*365,(N1739-1)*28,O1739,258),260),
MOD(SUM((E1739-1900)*365,(N1739-1)*28,O1739,258),260))</f>
        <v>191</v>
      </c>
      <c r="Q1739" s="374" t="str">
        <f>VLOOKUP(MOD(P1739,4),色,2,FALSE)</f>
        <v>青い</v>
      </c>
      <c r="R1739" s="292" t="str">
        <f>VLOOKUP(MOD(P1739,13),銀河の音,2,FALSE)</f>
        <v>太陽の</v>
      </c>
      <c r="S1739" s="385" t="str">
        <f>VLOOKUP(MOD(P1739,20),太陽の紋章,2,FALSE)</f>
        <v>猿</v>
      </c>
      <c r="T1739" s="105" t="s">
        <v>3353</v>
      </c>
    </row>
    <row r="1740" spans="1:20" ht="13.5" customHeight="1">
      <c r="A1740" s="50" t="str">
        <f>VLOOKUP(MOD(E1740,10),十干,2,FALSE)</f>
        <v>庚</v>
      </c>
      <c r="B1740" s="199" t="str">
        <f>VLOOKUP(MOD(E1740,12),十二支,3,FALSE)</f>
        <v xml:space="preserve">05 土 </v>
      </c>
      <c r="C1740" s="201" t="str">
        <f>VLOOKUP(F1740,星座,3,TRUE)</f>
        <v xml:space="preserve">09 火 </v>
      </c>
      <c r="D1740" s="531" t="s">
        <v>5940</v>
      </c>
      <c r="E1740" s="1" t="str">
        <f>IFERROR(YEAR(D1740),LEFT(D1740,4))</f>
        <v>1870</v>
      </c>
      <c r="F1740" s="1" t="str">
        <f>IF(ISTEXT(D1740),RIGHT(D1740,5),TEXT(D1740,"mm/dd"))</f>
        <v>03/29</v>
      </c>
      <c r="G1740" s="1">
        <f>SUM(MID(E1740,1,1),MID(E1740,2,1),MID(E1740,3,1),MID(E1740,4,1),MID(F1740,1,1),MID(F1740,2,1),MID(F1740,4,1),MID(F1740,5,1))</f>
        <v>30</v>
      </c>
      <c r="H1740" s="45">
        <f>IF(MOD(G1740,9)=0,9,MOD(G1740,9))</f>
        <v>3</v>
      </c>
      <c r="I1740" s="45" t="str">
        <f>IFERROR(MID("日月火水木金土",WEEKDAY(D1740),1),"")</f>
        <v/>
      </c>
      <c r="J1740" s="304" t="s">
        <v>5838</v>
      </c>
      <c r="K1740" s="202" t="str">
        <f>VLOOKUP(F1740,石と花メイン,3,FALSE)</f>
        <v>◆翠玉</v>
      </c>
      <c r="L1740" s="297" t="str">
        <f>VLOOKUP(F1740,石と花メイン,4,FALSE)</f>
        <v>貝母【編笠百合】</v>
      </c>
      <c r="M1740" s="393">
        <f>IF(OR(MONTH(F1740)&lt;7,AND(MONTH(F1740)=7,DAY(F1740)&lt;=25)),
MOD(SUM((E1740-1901)*365,259),260),
MOD(SUM((E1740-1900)*365,259),260))</f>
        <v>124</v>
      </c>
      <c r="N1740" s="390">
        <f>IF(AND(MONTH(F1740)=7,DAY(F1740)&gt;25),1,
ROUNDDOWN((SUM(VLOOKUP(MONTH(F1740),D暦変換用数値,2,FALSE),DAY(F1740))/28)+1,0))</f>
        <v>9</v>
      </c>
      <c r="O1740" s="205">
        <f>IF(AND(MONTH(F1740)=7,DAY(F1740)&gt;25),DAY(F1740)-25,
MOD((SUM(VLOOKUP(MONTH(F1740),D暦変換用数値,2,FALSE),DAY(F1740))),28)+1)</f>
        <v>23</v>
      </c>
      <c r="P1740" s="406">
        <f>IF(OR(MONTH(F1740)&lt;7,AND(MONTH(F1740)=7,DAY(F1740)&lt;=25)),
MOD(SUM((E1740-1901)*365,(N1740-1)*28,O1740,258),260),
MOD(SUM((E1740-1900)*365,(N1740-1)*28,O1740,258),260))</f>
        <v>110</v>
      </c>
      <c r="Q1740" s="375" t="str">
        <f>VLOOKUP(MOD(P1740,4),色,2,FALSE)</f>
        <v>白い</v>
      </c>
      <c r="R1740" s="293" t="str">
        <f>VLOOKUP(MOD(P1740,13),銀河の音,2,FALSE)</f>
        <v>律動の</v>
      </c>
      <c r="S1740" s="386" t="str">
        <f>VLOOKUP(MOD(P1740,20),太陽の紋章,2,FALSE)</f>
        <v>犬</v>
      </c>
      <c r="T1740" s="97" t="s">
        <v>2057</v>
      </c>
    </row>
    <row r="1741" spans="1:20" ht="13.5" customHeight="1">
      <c r="A1741" s="50" t="str">
        <f>VLOOKUP(MOD(E1741,10),十干,2,FALSE)</f>
        <v>壬</v>
      </c>
      <c r="B1741" s="199" t="str">
        <f>VLOOKUP(MOD(E1741,12),十二支,3,FALSE)</f>
        <v xml:space="preserve">05 土 </v>
      </c>
      <c r="C1741" s="201" t="str">
        <f>VLOOKUP(F1741,星座,3,TRUE)</f>
        <v xml:space="preserve">09 火 </v>
      </c>
      <c r="D1741" s="531" t="s">
        <v>5941</v>
      </c>
      <c r="E1741" s="1" t="str">
        <f>IFERROR(YEAR(D1741),LEFT(D1741,4))</f>
        <v>1882</v>
      </c>
      <c r="F1741" s="1" t="str">
        <f>IF(ISTEXT(D1741),RIGHT(D1741,5),TEXT(D1741,"mm/dd"))</f>
        <v>04/07</v>
      </c>
      <c r="G1741" s="1">
        <f>SUM(MID(E1741,1,1),MID(E1741,2,1),MID(E1741,3,1),MID(E1741,4,1),MID(F1741,1,1),MID(F1741,2,1),MID(F1741,4,1),MID(F1741,5,1))</f>
        <v>30</v>
      </c>
      <c r="H1741" s="45">
        <f>IF(MOD(G1741,9)=0,9,MOD(G1741,9))</f>
        <v>3</v>
      </c>
      <c r="I1741" s="45" t="str">
        <f>IFERROR(MID("日月火水木金土",WEEKDAY(D1741),1),"")</f>
        <v/>
      </c>
      <c r="J1741" s="304" t="s">
        <v>5839</v>
      </c>
      <c r="K1741" s="202" t="str">
        <f>VLOOKUP(F1741,石と花メイン,3,FALSE)</f>
        <v>◇金剛石</v>
      </c>
      <c r="L1741" s="297" t="str">
        <f>VLOOKUP(F1741,石と花メイン,4,FALSE)</f>
        <v>ディモルフォセカ【アフリカ金盞花】</v>
      </c>
      <c r="M1741" s="393">
        <f>IF(OR(MONTH(F1741)&lt;7,AND(MONTH(F1741)=7,DAY(F1741)&lt;=25)),
MOD(SUM((E1741-1901)*365,259),260),
MOD(SUM((E1741-1900)*365,259),260))</f>
        <v>84</v>
      </c>
      <c r="N1741" s="390">
        <f>IF(AND(MONTH(F1741)=7,DAY(F1741)&gt;25),1,
ROUNDDOWN((SUM(VLOOKUP(MONTH(F1741),D暦変換用数値,2,FALSE),DAY(F1741))/28)+1,0))</f>
        <v>10</v>
      </c>
      <c r="O1741" s="205">
        <f>IF(AND(MONTH(F1741)=7,DAY(F1741)&gt;25),DAY(F1741)-25,
MOD((SUM(VLOOKUP(MONTH(F1741),D暦変換用数値,2,FALSE),DAY(F1741))),28)+1)</f>
        <v>4</v>
      </c>
      <c r="P1741" s="406">
        <f>IF(OR(MONTH(F1741)&lt;7,AND(MONTH(F1741)=7,DAY(F1741)&lt;=25)),
MOD(SUM((E1741-1901)*365,(N1741-1)*28,O1741,258),260),
MOD(SUM((E1741-1900)*365,(N1741-1)*28,O1741,258),260))</f>
        <v>79</v>
      </c>
      <c r="Q1741" s="374" t="str">
        <f>VLOOKUP(MOD(P1741,4),色,2,FALSE)</f>
        <v>青い</v>
      </c>
      <c r="R1741" s="292" t="str">
        <f>VLOOKUP(MOD(P1741,13),銀河の音,2,FALSE)</f>
        <v>磁気の</v>
      </c>
      <c r="S1741" s="385" t="str">
        <f>VLOOKUP(MOD(P1741,20),太陽の紋章,2,FALSE)</f>
        <v>嵐</v>
      </c>
      <c r="T1741" s="103" t="s">
        <v>5942</v>
      </c>
    </row>
    <row r="1742" spans="1:20" ht="13.5" customHeight="1">
      <c r="A1742" s="282" t="str">
        <f>VLOOKUP(MOD(E1742,10),十干,2,FALSE)</f>
        <v>壬</v>
      </c>
      <c r="B1742" s="283" t="str">
        <f>VLOOKUP(MOD(E1742,12),十二支,3,FALSE)</f>
        <v xml:space="preserve">05 土 </v>
      </c>
      <c r="C1742" s="287" t="str">
        <f>VLOOKUP(F1742,星座,3,TRUE)</f>
        <v xml:space="preserve">09 火 </v>
      </c>
      <c r="D1742" s="533" t="s">
        <v>8735</v>
      </c>
      <c r="E1742" s="83" t="str">
        <f>IFERROR(YEAR(D1742),LEFT(D1742,4))</f>
        <v>1882</v>
      </c>
      <c r="F1742" s="83" t="str">
        <f>IF(ISTEXT(D1742),RIGHT(D1742,5),TEXT(D1742,"mm/dd"))</f>
        <v>04/19</v>
      </c>
      <c r="G1742" s="83">
        <f>SUM(MID(E1742,1,1),MID(E1742,2,1),MID(E1742,3,1),MID(E1742,4,1),MID(F1742,1,1),MID(F1742,2,1),MID(F1742,4,1),MID(F1742,5,1))</f>
        <v>33</v>
      </c>
      <c r="H1742" s="83">
        <f>IF(MOD(G1742,9)=0,9,MOD(G1742,9))</f>
        <v>6</v>
      </c>
      <c r="I1742" s="83" t="str">
        <f>IFERROR(MID("日月火水木金土",WEEKDAY(D1742),1),"")</f>
        <v/>
      </c>
      <c r="J1742" s="303" t="s">
        <v>5910</v>
      </c>
      <c r="K1742" s="87" t="str">
        <f>VLOOKUP(F1742,石と花メイン,3,FALSE)</f>
        <v>◆青玉</v>
      </c>
      <c r="L1742" s="296" t="str">
        <f>VLOOKUP(F1742,石と花メイン,4,FALSE)</f>
        <v>ラークスパー【飛燕草】</v>
      </c>
      <c r="M1742" s="392">
        <f>IF(OR(MONTH(F1742)&lt;7,AND(MONTH(F1742)=7,DAY(F1742)&lt;=25)),
MOD(SUM((E1742-1901)*365,259),260),
MOD(SUM((E1742-1900)*365,259),260))</f>
        <v>84</v>
      </c>
      <c r="N1742" s="330">
        <f>IF(AND(MONTH(F1742)=7,DAY(F1742)&gt;25),1,
ROUNDDOWN((SUM(VLOOKUP(MONTH(F1742),D暦変換用数値,2,FALSE),DAY(F1742))/28)+1,0))</f>
        <v>10</v>
      </c>
      <c r="O1742" s="84">
        <f>IF(AND(MONTH(F1742)=7,DAY(F1742)&gt;25),DAY(F1742)-25,
MOD((SUM(VLOOKUP(MONTH(F1742),D暦変換用数値,2,FALSE),DAY(F1742))),28)+1)</f>
        <v>16</v>
      </c>
      <c r="P1742" s="405">
        <f>IF(OR(MONTH(F1742)&lt;7,AND(MONTH(F1742)=7,DAY(F1742)&lt;=25)),
MOD(SUM((E1742-1901)*365,(N1742-1)*28,O1742,258),260),
MOD(SUM((E1742-1900)*365,(N1742-1)*28,O1742,258),260))</f>
        <v>91</v>
      </c>
      <c r="Q1742" s="371" t="str">
        <f>VLOOKUP(MOD(P1742,4),色,2,FALSE)</f>
        <v>青い</v>
      </c>
      <c r="R1742" s="289" t="str">
        <f>VLOOKUP(MOD(P1742,13),銀河の音,2,FALSE)</f>
        <v>宇宙の</v>
      </c>
      <c r="S1742" s="382" t="str">
        <f>VLOOKUP(MOD(P1742,20),太陽の紋章,2,FALSE)</f>
        <v>猿</v>
      </c>
      <c r="T1742" s="95" t="s">
        <v>1078</v>
      </c>
    </row>
    <row r="1743" spans="1:20" ht="13.5" customHeight="1">
      <c r="A1743" s="50" t="str">
        <f>VLOOKUP(MOD(E1743,10),十干,2,FALSE)</f>
        <v>甲</v>
      </c>
      <c r="B1743" s="199" t="str">
        <f>VLOOKUP(MOD(E1743,12),十二支,3,FALSE)</f>
        <v xml:space="preserve">05 土 </v>
      </c>
      <c r="C1743" s="201" t="str">
        <f>VLOOKUP(F1743,星座,3,TRUE)</f>
        <v xml:space="preserve">09 火 </v>
      </c>
      <c r="D1743" s="531" t="s">
        <v>5943</v>
      </c>
      <c r="E1743" s="1" t="str">
        <f>IFERROR(YEAR(D1743),LEFT(D1743,4))</f>
        <v>1894</v>
      </c>
      <c r="F1743" s="1" t="str">
        <f>IF(ISTEXT(D1743),RIGHT(D1743,5),TEXT(D1743,"mm/dd"))</f>
        <v>04/17</v>
      </c>
      <c r="G1743" s="1">
        <f>SUM(MID(E1743,1,1),MID(E1743,2,1),MID(E1743,3,1),MID(E1743,4,1),MID(F1743,1,1),MID(F1743,2,1),MID(F1743,4,1),MID(F1743,5,1))</f>
        <v>34</v>
      </c>
      <c r="H1743" s="45">
        <f>IF(MOD(G1743,9)=0,9,MOD(G1743,9))</f>
        <v>7</v>
      </c>
      <c r="I1743" s="45" t="str">
        <f>IFERROR(MID("日月火水木金土",WEEKDAY(D1743),1),"")</f>
        <v/>
      </c>
      <c r="J1743" s="304" t="s">
        <v>5840</v>
      </c>
      <c r="K1743" s="202" t="str">
        <f>VLOOKUP(F1743,石と花メイン,3,FALSE)</f>
        <v>□水晶</v>
      </c>
      <c r="L1743" s="297" t="str">
        <f>VLOOKUP(F1743,石と花メイン,4,FALSE)</f>
        <v>ジャーマンアイリス【独逸菖蒲】</v>
      </c>
      <c r="M1743" s="393">
        <f>IF(OR(MONTH(F1743)&lt;7,AND(MONTH(F1743)=7,DAY(F1743)&lt;=25)),
MOD(SUM((E1743-1901)*365,259),260),
MOD(SUM((E1743-1900)*365,259),260))</f>
        <v>44</v>
      </c>
      <c r="N1743" s="390">
        <f>IF(AND(MONTH(F1743)=7,DAY(F1743)&gt;25),1,
ROUNDDOWN((SUM(VLOOKUP(MONTH(F1743),D暦変換用数値,2,FALSE),DAY(F1743))/28)+1,0))</f>
        <v>10</v>
      </c>
      <c r="O1743" s="205">
        <f>IF(AND(MONTH(F1743)=7,DAY(F1743)&gt;25),DAY(F1743)-25,
MOD((SUM(VLOOKUP(MONTH(F1743),D暦変換用数値,2,FALSE),DAY(F1743))),28)+1)</f>
        <v>14</v>
      </c>
      <c r="P1743" s="406">
        <f>IF(OR(MONTH(F1743)&lt;7,AND(MONTH(F1743)=7,DAY(F1743)&lt;=25)),
MOD(SUM((E1743-1901)*365,(N1743-1)*28,O1743,258),260),
MOD(SUM((E1743-1900)*365,(N1743-1)*28,O1743,258),260))</f>
        <v>49</v>
      </c>
      <c r="Q1743" s="372" t="str">
        <f>VLOOKUP(MOD(P1743,4),色,2,FALSE)</f>
        <v>赤い</v>
      </c>
      <c r="R1743" s="290" t="str">
        <f>VLOOKUP(MOD(P1743,13),銀河の音,2,FALSE)</f>
        <v>惑星の</v>
      </c>
      <c r="S1743" s="383" t="str">
        <f>VLOOKUP(MOD(P1743,20),太陽の紋章,2,FALSE)</f>
        <v>月</v>
      </c>
      <c r="T1743" s="99" t="s">
        <v>742</v>
      </c>
    </row>
    <row r="1744" spans="1:20" ht="13.5" customHeight="1">
      <c r="A1744" s="282" t="str">
        <f>VLOOKUP(MOD(E1744,10),十干,2,FALSE)</f>
        <v>庚</v>
      </c>
      <c r="B1744" s="283" t="str">
        <f>VLOOKUP(MOD(E1744,12),十二支,3,FALSE)</f>
        <v xml:space="preserve">05 土 </v>
      </c>
      <c r="C1744" s="287" t="str">
        <f>VLOOKUP(F1744,星座,3,TRUE)</f>
        <v xml:space="preserve">10 龍 </v>
      </c>
      <c r="D1744" s="533">
        <v>11146</v>
      </c>
      <c r="E1744" s="83">
        <f>IFERROR(YEAR(D1744),LEFT(D1744,4))</f>
        <v>1930</v>
      </c>
      <c r="F1744" s="83" t="str">
        <f>IF(ISTEXT(D1744),RIGHT(D1744,5),TEXT(D1744,"mm/dd"))</f>
        <v>07/07</v>
      </c>
      <c r="G1744" s="83">
        <f>SUM(MID(E1744,1,1),MID(E1744,2,1),MID(E1744,3,1),MID(E1744,4,1),MID(F1744,1,1),MID(F1744,2,1),MID(F1744,4,1),MID(F1744,5,1))</f>
        <v>27</v>
      </c>
      <c r="H1744" s="83">
        <f>IF(MOD(G1744,9)=0,9,MOD(G1744,9))</f>
        <v>9</v>
      </c>
      <c r="I1744" s="83" t="str">
        <f>IFERROR(MID("日月火水木金土",WEEKDAY(D1744),1),"")</f>
        <v>月</v>
      </c>
      <c r="J1744" s="303" t="s">
        <v>5912</v>
      </c>
      <c r="K1744" s="87" t="str">
        <f>VLOOKUP(F1744,石と花メイン,3,FALSE)</f>
        <v>□水晶</v>
      </c>
      <c r="L1744" s="296" t="str">
        <f>VLOOKUP(F1744,石と花メイン,4,FALSE)</f>
        <v>アベリア【衝羽根空木】</v>
      </c>
      <c r="M1744" s="392">
        <f>IF(OR(MONTH(F1744)&lt;7,AND(MONTH(F1744)=7,DAY(F1744)&lt;=25)),
MOD(SUM((E1744-1901)*365,259),260),
MOD(SUM((E1744-1900)*365,259),260))</f>
        <v>184</v>
      </c>
      <c r="N1744" s="330">
        <f>IF(AND(MONTH(F1744)=7,DAY(F1744)&gt;25),1,
ROUNDDOWN((SUM(VLOOKUP(MONTH(F1744),D暦変換用数値,2,FALSE),DAY(F1744))/28)+1,0))</f>
        <v>13</v>
      </c>
      <c r="O1744" s="84">
        <f>IF(AND(MONTH(F1744)=7,DAY(F1744)&gt;25),DAY(F1744)-25,
MOD((SUM(VLOOKUP(MONTH(F1744),D暦変換用数値,2,FALSE),DAY(F1744))),28)+1)</f>
        <v>11</v>
      </c>
      <c r="P1744" s="405">
        <f>IF(OR(MONTH(F1744)&lt;7,AND(MONTH(F1744)=7,DAY(F1744)&lt;=25)),
MOD(SUM((E1744-1901)*365,(N1744-1)*28,O1744,258),260),
MOD(SUM((E1744-1900)*365,(N1744-1)*28,O1744,258),260))</f>
        <v>10</v>
      </c>
      <c r="Q1744" s="371" t="str">
        <f>VLOOKUP(MOD(P1744,4),色,2,FALSE)</f>
        <v>白い</v>
      </c>
      <c r="R1744" s="289" t="str">
        <f>VLOOKUP(MOD(P1744,13),銀河の音,2,FALSE)</f>
        <v>惑星の</v>
      </c>
      <c r="S1744" s="382" t="str">
        <f>VLOOKUP(MOD(P1744,20),太陽の紋章,2,FALSE)</f>
        <v>犬</v>
      </c>
      <c r="T1744" s="102" t="s">
        <v>5464</v>
      </c>
    </row>
    <row r="1745" spans="1:20" ht="13.5" customHeight="1">
      <c r="A1745" s="50" t="str">
        <f>VLOOKUP(MOD(E1745,10),十干,2,FALSE)</f>
        <v>壬</v>
      </c>
      <c r="B1745" s="199" t="str">
        <f>VLOOKUP(MOD(E1745,12),十二支,3,FALSE)</f>
        <v xml:space="preserve">05 土 </v>
      </c>
      <c r="C1745" s="201" t="str">
        <f>VLOOKUP(F1745,星座,3,TRUE)</f>
        <v xml:space="preserve">10 龍 </v>
      </c>
      <c r="D1745" s="531">
        <v>15514</v>
      </c>
      <c r="E1745" s="1">
        <f>IFERROR(YEAR(D1745),LEFT(D1745,4))</f>
        <v>1942</v>
      </c>
      <c r="F1745" s="1" t="str">
        <f>IF(ISTEXT(D1745),RIGHT(D1745,5),TEXT(D1745,"mm/dd"))</f>
        <v>06/22</v>
      </c>
      <c r="G1745" s="1">
        <f>SUM(MID(E1745,1,1),MID(E1745,2,1),MID(E1745,3,1),MID(E1745,4,1),MID(F1745,1,1),MID(F1745,2,1),MID(F1745,4,1),MID(F1745,5,1))</f>
        <v>26</v>
      </c>
      <c r="H1745" s="45">
        <f>IF(MOD(G1745,9)=0,9,MOD(G1745,9))</f>
        <v>8</v>
      </c>
      <c r="I1745" s="45" t="str">
        <f>IFERROR(MID("日月火水木金土",WEEKDAY(D1745),1),"")</f>
        <v>月</v>
      </c>
      <c r="J1745" s="304" t="s">
        <v>1032</v>
      </c>
      <c r="K1745" s="202" t="str">
        <f>VLOOKUP(F1745,石と花メイン,3,FALSE)</f>
        <v>◆紅玉</v>
      </c>
      <c r="L1745" s="297" t="str">
        <f>VLOOKUP(F1745,石と花メイン,4,FALSE)</f>
        <v>忍冬/吸葛【ハニーサックル】</v>
      </c>
      <c r="M1745" s="393">
        <f>IF(OR(MONTH(F1745)&lt;7,AND(MONTH(F1745)=7,DAY(F1745)&lt;=25)),
MOD(SUM((E1745-1901)*365,259),260),
MOD(SUM((E1745-1900)*365,259),260))</f>
        <v>144</v>
      </c>
      <c r="N1745" s="390">
        <f>IF(AND(MONTH(F1745)=7,DAY(F1745)&gt;25),1,
ROUNDDOWN((SUM(VLOOKUP(MONTH(F1745),D暦変換用数値,2,FALSE),DAY(F1745))/28)+1,0))</f>
        <v>12</v>
      </c>
      <c r="O1745" s="205">
        <f>IF(AND(MONTH(F1745)=7,DAY(F1745)&gt;25),DAY(F1745)-25,
MOD((SUM(VLOOKUP(MONTH(F1745),D暦変換用数値,2,FALSE),DAY(F1745))),28)+1)</f>
        <v>24</v>
      </c>
      <c r="P1745" s="406">
        <f>IF(OR(MONTH(F1745)&lt;7,AND(MONTH(F1745)=7,DAY(F1745)&lt;=25)),
MOD(SUM((E1745-1901)*365,(N1745-1)*28,O1745,258),260),
MOD(SUM((E1745-1900)*365,(N1745-1)*28,O1745,258),260))</f>
        <v>215</v>
      </c>
      <c r="Q1745" s="374" t="str">
        <f>VLOOKUP(MOD(P1745,4),色,2,FALSE)</f>
        <v>青い</v>
      </c>
      <c r="R1745" s="292" t="str">
        <f>VLOOKUP(MOD(P1745,13),銀河の音,2,FALSE)</f>
        <v>共振の</v>
      </c>
      <c r="S1745" s="385" t="str">
        <f>VLOOKUP(MOD(P1745,20),太陽の紋章,2,FALSE)</f>
        <v>鷲</v>
      </c>
      <c r="T1745" s="97" t="s">
        <v>5966</v>
      </c>
    </row>
    <row r="1746" spans="1:20" ht="13.5" customHeight="1">
      <c r="A1746" s="334" t="str">
        <f>VLOOKUP(MOD(E1746,10),十干,2,FALSE)</f>
        <v>壬</v>
      </c>
      <c r="B1746" s="331" t="str">
        <f>VLOOKUP(MOD(E1746,12),十二支,3,FALSE)</f>
        <v xml:space="preserve">05 土 </v>
      </c>
      <c r="C1746" s="336" t="str">
        <f>VLOOKUP(F1746,星座,3,TRUE)</f>
        <v xml:space="preserve">10 龍 </v>
      </c>
      <c r="D1746" s="540">
        <v>15519</v>
      </c>
      <c r="E1746" s="131">
        <f>IFERROR(YEAR(D1746),LEFT(D1746,4))</f>
        <v>1942</v>
      </c>
      <c r="F1746" s="538" t="str">
        <f>IF(ISTEXT(D1746),RIGHT(D1746,5),TEXT(D1746,"mm/dd"))</f>
        <v>06/27</v>
      </c>
      <c r="G1746" s="131">
        <f>SUM(MID(E1746,1,1),MID(E1746,2,1),MID(E1746,3,1),MID(E1746,4,1),MID(F1746,1,1),MID(F1746,2,1),MID(F1746,4,1),MID(F1746,5,1))</f>
        <v>31</v>
      </c>
      <c r="H1746" s="131">
        <f>IF(MOD(G1746,9)=0,9,MOD(G1746,9))</f>
        <v>4</v>
      </c>
      <c r="I1746" s="131" t="str">
        <f>IFERROR(MID("日月火水木金土",WEEKDAY(D1746),1),"")</f>
        <v>土</v>
      </c>
      <c r="J1746" s="306" t="s">
        <v>8988</v>
      </c>
      <c r="K1746" s="335" t="str">
        <f>VLOOKUP(F1746,石と花メイン,3,FALSE)</f>
        <v>■紫水晶</v>
      </c>
      <c r="L1746" s="302" t="str">
        <f>VLOOKUP(F1746,石と花メイン,4,FALSE)</f>
        <v>時計草【パッションフラワー】</v>
      </c>
      <c r="M1746" s="396">
        <f>IF(OR(MONTH(F1746)&lt;7,AND(MONTH(F1746)=7,DAY(F1746)&lt;=25)),
MOD(SUM((E1746-1901)*365,259),260),
MOD(SUM((E1746-1900)*365,259),260))</f>
        <v>144</v>
      </c>
      <c r="N1746" s="335">
        <f>IF(AND(MONTH(F1746)=7,DAY(F1746)&gt;25),1,
ROUNDDOWN((SUM(VLOOKUP(MONTH(F1746),D暦変換用数値,2,FALSE),DAY(F1746))/28)+1,0))</f>
        <v>13</v>
      </c>
      <c r="O1746" s="132">
        <f>IF(AND(MONTH(F1746)=7,DAY(F1746)&gt;25),DAY(F1746)-25,
MOD((SUM(VLOOKUP(MONTH(F1746),D暦変換用数値,2,FALSE),DAY(F1746))),28)+1)</f>
        <v>1</v>
      </c>
      <c r="P1746" s="404">
        <f>IF(OR(MONTH(F1746)&lt;7,AND(MONTH(F1746)=7,DAY(F1746)&lt;=25)),
MOD(SUM((E1746-1901)*365,(N1746-1)*28,O1746,258),260),
MOD(SUM((E1746-1900)*365,(N1746-1)*28,O1746,258),260))</f>
        <v>220</v>
      </c>
      <c r="Q1746" s="376" t="str">
        <f>VLOOKUP(MOD(P1746,4),色,2,FALSE)</f>
        <v>黄色い</v>
      </c>
      <c r="R1746" s="333" t="str">
        <f>VLOOKUP(MOD(P1746,13),銀河の音,2,FALSE)</f>
        <v>水晶の</v>
      </c>
      <c r="S1746" s="387" t="str">
        <f>VLOOKUP(MOD(P1746,20),太陽の紋章,2,FALSE)</f>
        <v>太陽</v>
      </c>
      <c r="T1746" s="119" t="s">
        <v>8985</v>
      </c>
    </row>
    <row r="1747" spans="1:20" ht="13.5" customHeight="1">
      <c r="A1747" s="76" t="str">
        <f>VLOOKUP(MOD(E1747,10),十干,2,FALSE)</f>
        <v>壬</v>
      </c>
      <c r="B1747" s="199" t="str">
        <f>VLOOKUP(MOD(E1747,12),十二支,3,FALSE)</f>
        <v xml:space="preserve">05 土 </v>
      </c>
      <c r="C1747" s="201" t="str">
        <f>VLOOKUP(F1747,星座,3,TRUE)</f>
        <v xml:space="preserve">10 龍 </v>
      </c>
      <c r="D1747" s="534">
        <v>15532</v>
      </c>
      <c r="E1747" s="116">
        <f>IFERROR(YEAR(D1747),LEFT(D1747,4))</f>
        <v>1942</v>
      </c>
      <c r="F1747" s="116" t="str">
        <f>IF(ISTEXT(D1747),RIGHT(D1747,5),TEXT(D1747,"mm/dd"))</f>
        <v>07/10</v>
      </c>
      <c r="G1747" s="116">
        <f>SUM(MID(E1747,1,1),MID(E1747,2,1),MID(E1747,3,1),MID(E1747,4,1),MID(F1747,1,1),MID(F1747,2,1),MID(F1747,4,1),MID(F1747,5,1))</f>
        <v>24</v>
      </c>
      <c r="H1747" s="116">
        <f>IF(MOD(G1747,9)=0,9,MOD(G1747,9))</f>
        <v>6</v>
      </c>
      <c r="I1747" s="116" t="str">
        <f>IFERROR(MID("日月火水木金土",WEEKDAY(D1747),1),"")</f>
        <v>金</v>
      </c>
      <c r="J1747" s="306" t="s">
        <v>7233</v>
      </c>
      <c r="K1747" s="203" t="str">
        <f>VLOOKUP(F1747,石と花メイン,3,FALSE)</f>
        <v>■血碧玉</v>
      </c>
      <c r="L1747" s="299" t="str">
        <f>VLOOKUP(F1747,石と花メイン,4,FALSE)</f>
        <v>グロキシニア【大岩桐草】</v>
      </c>
      <c r="M1747" s="395">
        <f>IF(OR(MONTH(F1747)&lt;7,AND(MONTH(F1747)=7,DAY(F1747)&lt;=25)),
MOD(SUM((E1747-1901)*365,259),260),
MOD(SUM((E1747-1900)*365,259),260))</f>
        <v>144</v>
      </c>
      <c r="N1747" s="121">
        <f>IF(AND(MONTH(F1747)=7,DAY(F1747)&gt;25),1,
ROUNDDOWN((SUM(VLOOKUP(MONTH(F1747),D暦変換用数値,2,FALSE),DAY(F1747))/28)+1,0))</f>
        <v>13</v>
      </c>
      <c r="O1747" s="117">
        <f>IF(AND(MONTH(F1747)=7,DAY(F1747)&gt;25),DAY(F1747)-25,
MOD((SUM(VLOOKUP(MONTH(F1747),D暦変換用数値,2,FALSE),DAY(F1747))),28)+1)</f>
        <v>14</v>
      </c>
      <c r="P1747" s="408">
        <f>IF(OR(MONTH(F1747)&lt;7,AND(MONTH(F1747)=7,DAY(F1747)&lt;=25)),
MOD(SUM((E1747-1901)*365,(N1747-1)*28,O1747,258),260),
MOD(SUM((E1747-1900)*365,(N1747-1)*28,O1747,258),260))</f>
        <v>233</v>
      </c>
      <c r="Q1747" s="372" t="str">
        <f>VLOOKUP(MOD(P1747,4),色,2,FALSE)</f>
        <v>赤い</v>
      </c>
      <c r="R1747" s="290" t="str">
        <f>VLOOKUP(MOD(P1747,13),銀河の音,2,FALSE)</f>
        <v>水晶の</v>
      </c>
      <c r="S1747" s="383" t="str">
        <f>VLOOKUP(MOD(P1747,20),太陽の紋章,2,FALSE)</f>
        <v>空歩く者</v>
      </c>
      <c r="T1747" s="119" t="s">
        <v>7235</v>
      </c>
    </row>
    <row r="1748" spans="1:20" ht="13.5" customHeight="1">
      <c r="A1748" s="50" t="str">
        <f>VLOOKUP(MOD(E1748,10),十干,2,FALSE)</f>
        <v>壬</v>
      </c>
      <c r="B1748" s="199" t="str">
        <f>VLOOKUP(MOD(E1748,12),十二支,3,FALSE)</f>
        <v xml:space="preserve">05 土 </v>
      </c>
      <c r="C1748" s="201" t="str">
        <f>VLOOKUP(F1748,星座,3,TRUE)</f>
        <v xml:space="preserve">10 龍 </v>
      </c>
      <c r="D1748" s="531">
        <v>15535</v>
      </c>
      <c r="E1748" s="1">
        <f>IFERROR(YEAR(D1748),LEFT(D1748,4))</f>
        <v>1942</v>
      </c>
      <c r="F1748" s="1" t="str">
        <f>IF(ISTEXT(D1748),RIGHT(D1748,5),TEXT(D1748,"mm/dd"))</f>
        <v>07/13</v>
      </c>
      <c r="G1748" s="1">
        <f>SUM(MID(E1748,1,1),MID(E1748,2,1),MID(E1748,3,1),MID(E1748,4,1),MID(F1748,1,1),MID(F1748,2,1),MID(F1748,4,1),MID(F1748,5,1))</f>
        <v>27</v>
      </c>
      <c r="H1748" s="45">
        <f>IF(MOD(G1748,9)=0,9,MOD(G1748,9))</f>
        <v>9</v>
      </c>
      <c r="I1748" s="45" t="str">
        <f>IFERROR(MID("日月火水木金土",WEEKDAY(D1748),1),"")</f>
        <v>月</v>
      </c>
      <c r="J1748" s="304" t="s">
        <v>1033</v>
      </c>
      <c r="K1748" s="202" t="str">
        <f>VLOOKUP(F1748,石と花メイン,3,FALSE)</f>
        <v>◆黄玉</v>
      </c>
      <c r="L1748" s="297" t="str">
        <f>VLOOKUP(F1748,石と花メイン,4,FALSE)</f>
        <v>鉄砲百合【琉球百合】</v>
      </c>
      <c r="M1748" s="393">
        <f>IF(OR(MONTH(F1748)&lt;7,AND(MONTH(F1748)=7,DAY(F1748)&lt;=25)),
MOD(SUM((E1748-1901)*365,259),260),
MOD(SUM((E1748-1900)*365,259),260))</f>
        <v>144</v>
      </c>
      <c r="N1748" s="390">
        <f>IF(AND(MONTH(F1748)=7,DAY(F1748)&gt;25),1,
ROUNDDOWN((SUM(VLOOKUP(MONTH(F1748),D暦変換用数値,2,FALSE),DAY(F1748))/28)+1,0))</f>
        <v>13</v>
      </c>
      <c r="O1748" s="205">
        <f>IF(AND(MONTH(F1748)=7,DAY(F1748)&gt;25),DAY(F1748)-25,
MOD((SUM(VLOOKUP(MONTH(F1748),D暦変換用数値,2,FALSE),DAY(F1748))),28)+1)</f>
        <v>17</v>
      </c>
      <c r="P1748" s="406">
        <f>IF(OR(MONTH(F1748)&lt;7,AND(MONTH(F1748)=7,DAY(F1748)&lt;=25)),
MOD(SUM((E1748-1901)*365,(N1748-1)*28,O1748,258),260),
MOD(SUM((E1748-1900)*365,(N1748-1)*28,O1748,258),260))</f>
        <v>236</v>
      </c>
      <c r="Q1748" s="373" t="str">
        <f>VLOOKUP(MOD(P1748,4),色,2,FALSE)</f>
        <v>黄色い</v>
      </c>
      <c r="R1748" s="291" t="str">
        <f>VLOOKUP(MOD(P1748,13),銀河の音,2,FALSE)</f>
        <v>月の</v>
      </c>
      <c r="S1748" s="384" t="str">
        <f>VLOOKUP(MOD(P1748,20),太陽の紋章,2,FALSE)</f>
        <v>戦士</v>
      </c>
      <c r="T1748" s="103" t="s">
        <v>2962</v>
      </c>
    </row>
    <row r="1749" spans="1:20" ht="13.5" customHeight="1">
      <c r="A1749" s="50" t="str">
        <f>VLOOKUP(MOD(E1749,10),十干,2,FALSE)</f>
        <v>壬</v>
      </c>
      <c r="B1749" s="199" t="str">
        <f>VLOOKUP(MOD(E1749,12),十二支,3,FALSE)</f>
        <v xml:space="preserve">05 土 </v>
      </c>
      <c r="C1749" s="201" t="str">
        <f>VLOOKUP(F1749,星座,3,TRUE)</f>
        <v xml:space="preserve">10 龍 </v>
      </c>
      <c r="D1749" s="535">
        <v>15537</v>
      </c>
      <c r="E1749" s="45">
        <f>IFERROR(YEAR(D1749),LEFT(D1749,4))</f>
        <v>1942</v>
      </c>
      <c r="F1749" s="45" t="str">
        <f>IF(ISTEXT(D1749),RIGHT(D1749,5),TEXT(D1749,"mm/dd"))</f>
        <v>07/15</v>
      </c>
      <c r="G1749" s="45">
        <f>SUM(MID(E1749,1,1),MID(E1749,2,1),MID(E1749,3,1),MID(E1749,4,1),MID(F1749,1,1),MID(F1749,2,1),MID(F1749,4,1),MID(F1749,5,1))</f>
        <v>29</v>
      </c>
      <c r="H1749" s="45">
        <f>IF(MOD(G1749,9)=0,9,MOD(G1749,9))</f>
        <v>2</v>
      </c>
      <c r="I1749" s="45" t="str">
        <f>IFERROR(MID("日月火水木金土",WEEKDAY(D1749),1),"")</f>
        <v>水</v>
      </c>
      <c r="J1749" s="305" t="s">
        <v>3654</v>
      </c>
      <c r="K1749" s="203" t="str">
        <f>VLOOKUP(F1749,石と花メイン,3,FALSE)</f>
        <v>◇金剛石</v>
      </c>
      <c r="L1749" s="298" t="str">
        <f>VLOOKUP(F1749,石と花メイン,4,FALSE)</f>
        <v>薔薇</v>
      </c>
      <c r="M1749" s="394">
        <f>IF(OR(MONTH(F1749)&lt;7,AND(MONTH(F1749)=7,DAY(F1749)&lt;=25)),
MOD(SUM((E1749-1901)*365,259),260),
MOD(SUM((E1749-1900)*365,259),260))</f>
        <v>144</v>
      </c>
      <c r="N1749" s="391">
        <f>IF(AND(MONTH(F1749)=7,DAY(F1749)&gt;25),1,
ROUNDDOWN((SUM(VLOOKUP(MONTH(F1749),D暦変換用数値,2,FALSE),DAY(F1749))/28)+1,0))</f>
        <v>13</v>
      </c>
      <c r="O1749" s="46">
        <f>IF(AND(MONTH(F1749)=7,DAY(F1749)&gt;25),DAY(F1749)-25,
MOD((SUM(VLOOKUP(MONTH(F1749),D暦変換用数値,2,FALSE),DAY(F1749))),28)+1)</f>
        <v>19</v>
      </c>
      <c r="P1749" s="407">
        <f>IF(OR(MONTH(F1749)&lt;7,AND(MONTH(F1749)=7,DAY(F1749)&lt;=25)),
MOD(SUM((E1749-1901)*365,(N1749-1)*28,O1749,258),260),
MOD(SUM((E1749-1900)*365,(N1749-1)*28,O1749,258),260))</f>
        <v>238</v>
      </c>
      <c r="Q1749" s="375" t="str">
        <f>VLOOKUP(MOD(P1749,4),色,2,FALSE)</f>
        <v>白い</v>
      </c>
      <c r="R1749" s="293" t="str">
        <f>VLOOKUP(MOD(P1749,13),銀河の音,2,FALSE)</f>
        <v>自己存在の</v>
      </c>
      <c r="S1749" s="386" t="str">
        <f>VLOOKUP(MOD(P1749,20),太陽の紋章,2,FALSE)</f>
        <v>鏡</v>
      </c>
      <c r="T1749" s="96" t="s">
        <v>3655</v>
      </c>
    </row>
    <row r="1750" spans="1:20" ht="13.5" customHeight="1">
      <c r="A1750" s="334" t="str">
        <f>VLOOKUP(MOD(E1750,10),十干,2,FALSE)</f>
        <v>壬</v>
      </c>
      <c r="B1750" s="331" t="str">
        <f>VLOOKUP(MOD(E1750,12),十二支,3,FALSE)</f>
        <v xml:space="preserve">05 土 </v>
      </c>
      <c r="C1750" s="336" t="str">
        <f>VLOOKUP(F1750,星座,3,TRUE)</f>
        <v xml:space="preserve">10 龍 </v>
      </c>
      <c r="D1750" s="540">
        <v>15544</v>
      </c>
      <c r="E1750" s="131">
        <f>IFERROR(YEAR(D1750),LEFT(D1750,4))</f>
        <v>1942</v>
      </c>
      <c r="F1750" s="538" t="str">
        <f>IF(ISTEXT(D1750),RIGHT(D1750,5),TEXT(D1750,"mm/dd"))</f>
        <v>07/22</v>
      </c>
      <c r="G1750" s="131">
        <f>SUM(MID(E1750,1,1),MID(E1750,2,1),MID(E1750,3,1),MID(E1750,4,1),MID(F1750,1,1),MID(F1750,2,1),MID(F1750,4,1),MID(F1750,5,1))</f>
        <v>27</v>
      </c>
      <c r="H1750" s="131">
        <f>IF(MOD(G1750,9)=0,9,MOD(G1750,9))</f>
        <v>9</v>
      </c>
      <c r="I1750" s="131" t="str">
        <f>IFERROR(MID("日月火水木金土",WEEKDAY(D1750),1),"")</f>
        <v>水</v>
      </c>
      <c r="J1750" s="306" t="s">
        <v>9254</v>
      </c>
      <c r="K1750" s="335" t="str">
        <f>VLOOKUP(F1750,石と花メイン,3,FALSE)</f>
        <v>●珊瑚</v>
      </c>
      <c r="L1750" s="302" t="str">
        <f>VLOOKUP(F1750,石と花メイン,4,FALSE)</f>
        <v>河原撫子【大和撫子】</v>
      </c>
      <c r="M1750" s="396">
        <f>IF(OR(MONTH(F1750)&lt;7,AND(MONTH(F1750)=7,DAY(F1750)&lt;=25)),
MOD(SUM((E1750-1901)*365,259),260),
MOD(SUM((E1750-1900)*365,259),260))</f>
        <v>144</v>
      </c>
      <c r="N1750" s="335">
        <f>IF(AND(MONTH(F1750)=7,DAY(F1750)&gt;25),1,
ROUNDDOWN((SUM(VLOOKUP(MONTH(F1750),D暦変換用数値,2,FALSE),DAY(F1750))/28)+1,0))</f>
        <v>13</v>
      </c>
      <c r="O1750" s="132">
        <f>IF(AND(MONTH(F1750)=7,DAY(F1750)&gt;25),DAY(F1750)-25,
MOD((SUM(VLOOKUP(MONTH(F1750),D暦変換用数値,2,FALSE),DAY(F1750))),28)+1)</f>
        <v>26</v>
      </c>
      <c r="P1750" s="404">
        <f>IF(OR(MONTH(F1750)&lt;7,AND(MONTH(F1750)=7,DAY(F1750)&lt;=25)),
MOD(SUM((E1750-1901)*365,(N1750-1)*28,O1750,258),260),
MOD(SUM((E1750-1900)*365,(N1750-1)*28,O1750,258),260))</f>
        <v>245</v>
      </c>
      <c r="Q1750" s="376" t="str">
        <f>VLOOKUP(MOD(P1750,4),色,2,FALSE)</f>
        <v>赤い</v>
      </c>
      <c r="R1750" s="333" t="str">
        <f>VLOOKUP(MOD(P1750,13),銀河の音,2,FALSE)</f>
        <v>スペクトルの</v>
      </c>
      <c r="S1750" s="387" t="str">
        <f>VLOOKUP(MOD(P1750,20),太陽の紋章,2,FALSE)</f>
        <v>蛇</v>
      </c>
      <c r="T1750" s="145"/>
    </row>
    <row r="1751" spans="1:20" ht="13.5" customHeight="1">
      <c r="A1751" s="50" t="str">
        <f>VLOOKUP(MOD(E1751,10),十干,2,FALSE)</f>
        <v>甲</v>
      </c>
      <c r="B1751" s="199" t="str">
        <f>VLOOKUP(MOD(E1751,12),十二支,3,FALSE)</f>
        <v xml:space="preserve">05 土 </v>
      </c>
      <c r="C1751" s="201" t="str">
        <f>VLOOKUP(F1751,星座,3,TRUE)</f>
        <v xml:space="preserve">10 龍 </v>
      </c>
      <c r="D1751" s="531">
        <v>19907</v>
      </c>
      <c r="E1751" s="1">
        <f>IFERROR(YEAR(D1751),LEFT(D1751,4))</f>
        <v>1954</v>
      </c>
      <c r="F1751" s="1" t="str">
        <f>IF(ISTEXT(D1751),RIGHT(D1751,5),TEXT(D1751,"mm/dd"))</f>
        <v>07/02</v>
      </c>
      <c r="G1751" s="1">
        <f>SUM(MID(E1751,1,1),MID(E1751,2,1),MID(E1751,3,1),MID(E1751,4,1),MID(F1751,1,1),MID(F1751,2,1),MID(F1751,4,1),MID(F1751,5,1))</f>
        <v>28</v>
      </c>
      <c r="H1751" s="45">
        <f>IF(MOD(G1751,9)=0,9,MOD(G1751,9))</f>
        <v>1</v>
      </c>
      <c r="I1751" s="45" t="str">
        <f>IFERROR(MID("日月火水木金土",WEEKDAY(D1751),1),"")</f>
        <v>金</v>
      </c>
      <c r="J1751" s="304" t="s">
        <v>1034</v>
      </c>
      <c r="K1751" s="202" t="str">
        <f>VLOOKUP(F1751,石と花メイン,3,FALSE)</f>
        <v>◇金剛石</v>
      </c>
      <c r="L1751" s="297" t="str">
        <f>VLOOKUP(F1751,石と花メイン,4,FALSE)</f>
        <v>クレマチス【鉄線】</v>
      </c>
      <c r="M1751" s="393">
        <f>IF(OR(MONTH(F1751)&lt;7,AND(MONTH(F1751)=7,DAY(F1751)&lt;=25)),
MOD(SUM((E1751-1901)*365,259),260),
MOD(SUM((E1751-1900)*365,259),260))</f>
        <v>104</v>
      </c>
      <c r="N1751" s="390">
        <f>IF(AND(MONTH(F1751)=7,DAY(F1751)&gt;25),1,
ROUNDDOWN((SUM(VLOOKUP(MONTH(F1751),D暦変換用数値,2,FALSE),DAY(F1751))/28)+1,0))</f>
        <v>13</v>
      </c>
      <c r="O1751" s="205">
        <f>IF(AND(MONTH(F1751)=7,DAY(F1751)&gt;25),DAY(F1751)-25,
MOD((SUM(VLOOKUP(MONTH(F1751),D暦変換用数値,2,FALSE),DAY(F1751))),28)+1)</f>
        <v>6</v>
      </c>
      <c r="P1751" s="406">
        <f>IF(OR(MONTH(F1751)&lt;7,AND(MONTH(F1751)=7,DAY(F1751)&lt;=25)),
MOD(SUM((E1751-1901)*365,(N1751-1)*28,O1751,258),260),
MOD(SUM((E1751-1900)*365,(N1751-1)*28,O1751,258),260))</f>
        <v>185</v>
      </c>
      <c r="Q1751" s="372" t="str">
        <f>VLOOKUP(MOD(P1751,4),色,2,FALSE)</f>
        <v>赤い</v>
      </c>
      <c r="R1751" s="290" t="str">
        <f>VLOOKUP(MOD(P1751,13),銀河の音,2,FALSE)</f>
        <v>電気の</v>
      </c>
      <c r="S1751" s="383" t="str">
        <f>VLOOKUP(MOD(P1751,20),太陽の紋章,2,FALSE)</f>
        <v>蛇</v>
      </c>
      <c r="T1751" s="98" t="s">
        <v>3736</v>
      </c>
    </row>
    <row r="1752" spans="1:20" ht="13.5" customHeight="1">
      <c r="A1752" s="50" t="str">
        <f>VLOOKUP(MOD(E1752,10),十干,2,FALSE)</f>
        <v>甲</v>
      </c>
      <c r="B1752" s="199" t="str">
        <f>VLOOKUP(MOD(E1752,12),十二支,3,FALSE)</f>
        <v xml:space="preserve">05 土 </v>
      </c>
      <c r="C1752" s="201" t="str">
        <f>VLOOKUP(F1752,星座,3,TRUE)</f>
        <v xml:space="preserve">10 龍 </v>
      </c>
      <c r="D1752" s="531">
        <v>19922</v>
      </c>
      <c r="E1752" s="1">
        <f>IFERROR(YEAR(D1752),LEFT(D1752,4))</f>
        <v>1954</v>
      </c>
      <c r="F1752" s="1" t="str">
        <f>IF(ISTEXT(D1752),RIGHT(D1752,5),TEXT(D1752,"mm/dd"))</f>
        <v>07/17</v>
      </c>
      <c r="G1752" s="1">
        <f>SUM(MID(E1752,1,1),MID(E1752,2,1),MID(E1752,3,1),MID(E1752,4,1),MID(F1752,1,1),MID(F1752,2,1),MID(F1752,4,1),MID(F1752,5,1))</f>
        <v>34</v>
      </c>
      <c r="H1752" s="45">
        <f>IF(MOD(G1752,9)=0,9,MOD(G1752,9))</f>
        <v>7</v>
      </c>
      <c r="I1752" s="45" t="str">
        <f>IFERROR(MID("日月火水木金土",WEEKDAY(D1752),1),"")</f>
        <v>土</v>
      </c>
      <c r="J1752" s="304" t="s">
        <v>3426</v>
      </c>
      <c r="K1752" s="202" t="str">
        <f>VLOOKUP(F1752,石と花メイン,3,FALSE)</f>
        <v>●孔雀石</v>
      </c>
      <c r="L1752" s="297" t="str">
        <f>VLOOKUP(F1752,石と花メイン,4,FALSE)</f>
        <v>擬宝珠【ホスタ】</v>
      </c>
      <c r="M1752" s="393">
        <f>IF(OR(MONTH(F1752)&lt;7,AND(MONTH(F1752)=7,DAY(F1752)&lt;=25)),
MOD(SUM((E1752-1901)*365,259),260),
MOD(SUM((E1752-1900)*365,259),260))</f>
        <v>104</v>
      </c>
      <c r="N1752" s="390">
        <f>IF(AND(MONTH(F1752)=7,DAY(F1752)&gt;25),1,
ROUNDDOWN((SUM(VLOOKUP(MONTH(F1752),D暦変換用数値,2,FALSE),DAY(F1752))/28)+1,0))</f>
        <v>13</v>
      </c>
      <c r="O1752" s="205">
        <f>IF(AND(MONTH(F1752)=7,DAY(F1752)&gt;25),DAY(F1752)-25,
MOD((SUM(VLOOKUP(MONTH(F1752),D暦変換用数値,2,FALSE),DAY(F1752))),28)+1)</f>
        <v>21</v>
      </c>
      <c r="P1752" s="406">
        <f>IF(OR(MONTH(F1752)&lt;7,AND(MONTH(F1752)=7,DAY(F1752)&lt;=25)),
MOD(SUM((E1752-1901)*365,(N1752-1)*28,O1752,258),260),
MOD(SUM((E1752-1900)*365,(N1752-1)*28,O1752,258),260))</f>
        <v>200</v>
      </c>
      <c r="Q1752" s="373" t="str">
        <f>VLOOKUP(MOD(P1752,4),色,2,FALSE)</f>
        <v>黄色い</v>
      </c>
      <c r="R1752" s="291" t="str">
        <f>VLOOKUP(MOD(P1752,13),銀河の音,2,FALSE)</f>
        <v>倍音の</v>
      </c>
      <c r="S1752" s="384" t="str">
        <f>VLOOKUP(MOD(P1752,20),太陽の紋章,2,FALSE)</f>
        <v>太陽</v>
      </c>
      <c r="T1752" s="99" t="s">
        <v>2963</v>
      </c>
    </row>
    <row r="1753" spans="1:20" ht="13.5" customHeight="1">
      <c r="A1753" s="334" t="str">
        <f>VLOOKUP(MOD(E1753,10),十干,2,FALSE)</f>
        <v>丙</v>
      </c>
      <c r="B1753" s="331" t="str">
        <f>VLOOKUP(MOD(E1753,12),十二支,3,FALSE)</f>
        <v xml:space="preserve">05 土 </v>
      </c>
      <c r="C1753" s="336" t="str">
        <f>VLOOKUP(F1753,星座,3,TRUE)</f>
        <v xml:space="preserve">10 龍 </v>
      </c>
      <c r="D1753" s="534">
        <v>24280</v>
      </c>
      <c r="E1753" s="131">
        <f>IFERROR(YEAR(D1753),LEFT(D1753,4))</f>
        <v>1966</v>
      </c>
      <c r="F1753" s="131" t="str">
        <f>IF(ISTEXT(D1753),RIGHT(D1753,5),TEXT(D1753,"mm/dd"))</f>
        <v>06/22</v>
      </c>
      <c r="G1753" s="131">
        <f>SUM(MID(E1753,1,1),MID(E1753,2,1),MID(E1753,3,1),MID(E1753,4,1),MID(F1753,1,1),MID(F1753,2,1),MID(F1753,4,1),MID(F1753,5,1))</f>
        <v>32</v>
      </c>
      <c r="H1753" s="131">
        <f>IF(MOD(G1753,9)=0,9,MOD(G1753,9))</f>
        <v>5</v>
      </c>
      <c r="I1753" s="131" t="str">
        <f>IFERROR(MID("日月火水木金土",WEEKDAY(D1753),1),"")</f>
        <v>水</v>
      </c>
      <c r="J1753" s="306" t="s">
        <v>8164</v>
      </c>
      <c r="K1753" s="335" t="str">
        <f>VLOOKUP(F1753,石と花メイン,3,FALSE)</f>
        <v>◆紅玉</v>
      </c>
      <c r="L1753" s="302" t="str">
        <f>VLOOKUP(F1753,石と花メイン,4,FALSE)</f>
        <v>忍冬/吸葛【ハニーサックル】</v>
      </c>
      <c r="M1753" s="396">
        <f>IF(OR(MONTH(F1753)&lt;7,AND(MONTH(F1753)=7,DAY(F1753)&lt;=25)),
MOD(SUM((E1753-1901)*365,259),260),
MOD(SUM((E1753-1900)*365,259),260))</f>
        <v>64</v>
      </c>
      <c r="N1753" s="335">
        <f>IF(AND(MONTH(F1753)=7,DAY(F1753)&gt;25),1,
ROUNDDOWN((SUM(VLOOKUP(MONTH(F1753),D暦変換用数値,2,FALSE),DAY(F1753))/28)+1,0))</f>
        <v>12</v>
      </c>
      <c r="O1753" s="132">
        <f>IF(AND(MONTH(F1753)=7,DAY(F1753)&gt;25),DAY(F1753)-25,
MOD((SUM(VLOOKUP(MONTH(F1753),D暦変換用数値,2,FALSE),DAY(F1753))),28)+1)</f>
        <v>24</v>
      </c>
      <c r="P1753" s="404">
        <f>IF(OR(MONTH(F1753)&lt;7,AND(MONTH(F1753)=7,DAY(F1753)&lt;=25)),
MOD(SUM((E1753-1901)*365,(N1753-1)*28,O1753,258),260),
MOD(SUM((E1753-1900)*365,(N1753-1)*28,O1753,258),260))</f>
        <v>135</v>
      </c>
      <c r="Q1753" s="376" t="str">
        <f>VLOOKUP(MOD(P1753,4),色,2,FALSE)</f>
        <v>青い</v>
      </c>
      <c r="R1753" s="333" t="str">
        <f>VLOOKUP(MOD(P1753,13),銀河の音,2,FALSE)</f>
        <v>倍音の</v>
      </c>
      <c r="S1753" s="387" t="str">
        <f>VLOOKUP(MOD(P1753,20),太陽の紋章,2,FALSE)</f>
        <v>鷲</v>
      </c>
      <c r="T1753" s="145"/>
    </row>
    <row r="1754" spans="1:20" ht="13.5" customHeight="1">
      <c r="A1754" s="76" t="str">
        <f>VLOOKUP(MOD(E1754,10),十干,2,FALSE)</f>
        <v>丙</v>
      </c>
      <c r="B1754" s="199" t="str">
        <f>VLOOKUP(MOD(E1754,12),十二支,3,FALSE)</f>
        <v xml:space="preserve">05 土 </v>
      </c>
      <c r="C1754" s="201" t="str">
        <f>VLOOKUP(F1754,星座,3,TRUE)</f>
        <v xml:space="preserve">10 龍 </v>
      </c>
      <c r="D1754" s="534">
        <v>24284</v>
      </c>
      <c r="E1754" s="116">
        <f>IFERROR(YEAR(D1754),LEFT(D1754,4))</f>
        <v>1966</v>
      </c>
      <c r="F1754" s="116" t="str">
        <f>IF(ISTEXT(D1754),RIGHT(D1754,5),TEXT(D1754,"mm/dd"))</f>
        <v>06/26</v>
      </c>
      <c r="G1754" s="116">
        <f>SUM(MID(E1754,1,1),MID(E1754,2,1),MID(E1754,3,1),MID(E1754,4,1),MID(F1754,1,1),MID(F1754,2,1),MID(F1754,4,1),MID(F1754,5,1))</f>
        <v>36</v>
      </c>
      <c r="H1754" s="116">
        <f>IF(MOD(G1754,9)=0,9,MOD(G1754,9))</f>
        <v>9</v>
      </c>
      <c r="I1754" s="116" t="str">
        <f>IFERROR(MID("日月火水木金土",WEEKDAY(D1754),1),"")</f>
        <v>日</v>
      </c>
      <c r="J1754" s="306" t="s">
        <v>7786</v>
      </c>
      <c r="K1754" s="203" t="str">
        <f>VLOOKUP(F1754,石と花メイン,3,FALSE)</f>
        <v>◆青玉</v>
      </c>
      <c r="L1754" s="299" t="str">
        <f>VLOOKUP(F1754,石と花メイン,4,FALSE)</f>
        <v>ジギタリス【狐の手袋】</v>
      </c>
      <c r="M1754" s="395">
        <f>IF(OR(MONTH(F1754)&lt;7,AND(MONTH(F1754)=7,DAY(F1754)&lt;=25)),
MOD(SUM((E1754-1901)*365,259),260),
MOD(SUM((E1754-1900)*365,259),260))</f>
        <v>64</v>
      </c>
      <c r="N1754" s="121">
        <f>IF(AND(MONTH(F1754)=7,DAY(F1754)&gt;25),1,
ROUNDDOWN((SUM(VLOOKUP(MONTH(F1754),D暦変換用数値,2,FALSE),DAY(F1754))/28)+1,0))</f>
        <v>12</v>
      </c>
      <c r="O1754" s="117">
        <f>IF(AND(MONTH(F1754)=7,DAY(F1754)&gt;25),DAY(F1754)-25,
MOD((SUM(VLOOKUP(MONTH(F1754),D暦変換用数値,2,FALSE),DAY(F1754))),28)+1)</f>
        <v>28</v>
      </c>
      <c r="P1754" s="408">
        <f>IF(OR(MONTH(F1754)&lt;7,AND(MONTH(F1754)=7,DAY(F1754)&lt;=25)),
MOD(SUM((E1754-1901)*365,(N1754-1)*28,O1754,258),260),
MOD(SUM((E1754-1900)*365,(N1754-1)*28,O1754,258),260))</f>
        <v>139</v>
      </c>
      <c r="Q1754" s="374" t="str">
        <f>VLOOKUP(MOD(P1754,4),色,2,FALSE)</f>
        <v>青い</v>
      </c>
      <c r="R1754" s="292" t="str">
        <f>VLOOKUP(MOD(P1754,13),銀河の音,2,FALSE)</f>
        <v>太陽の</v>
      </c>
      <c r="S1754" s="385" t="str">
        <f>VLOOKUP(MOD(P1754,20),太陽の紋章,2,FALSE)</f>
        <v>嵐</v>
      </c>
      <c r="T1754" s="119" t="s">
        <v>8192</v>
      </c>
    </row>
    <row r="1755" spans="1:20" ht="13.5" customHeight="1">
      <c r="A1755" s="50" t="str">
        <f>VLOOKUP(MOD(E1755,10),十干,2,FALSE)</f>
        <v>丙</v>
      </c>
      <c r="B1755" s="199" t="str">
        <f>VLOOKUP(MOD(E1755,12),十二支,3,FALSE)</f>
        <v xml:space="preserve">05 土 </v>
      </c>
      <c r="C1755" s="201" t="str">
        <f>VLOOKUP(F1755,星座,3,TRUE)</f>
        <v xml:space="preserve">10 龍 </v>
      </c>
      <c r="D1755" s="531">
        <v>24288</v>
      </c>
      <c r="E1755" s="1">
        <f>IFERROR(YEAR(D1755),LEFT(D1755,4))</f>
        <v>1966</v>
      </c>
      <c r="F1755" s="1" t="str">
        <f>IF(ISTEXT(D1755),RIGHT(D1755,5),TEXT(D1755,"mm/dd"))</f>
        <v>06/30</v>
      </c>
      <c r="G1755" s="1">
        <f>SUM(MID(E1755,1,1),MID(E1755,2,1),MID(E1755,3,1),MID(E1755,4,1),MID(F1755,1,1),MID(F1755,2,1),MID(F1755,4,1),MID(F1755,5,1))</f>
        <v>31</v>
      </c>
      <c r="H1755" s="45">
        <f>IF(MOD(G1755,9)=0,9,MOD(G1755,9))</f>
        <v>4</v>
      </c>
      <c r="I1755" s="45" t="str">
        <f>IFERROR(MID("日月火水木金土",WEEKDAY(D1755),1),"")</f>
        <v>木</v>
      </c>
      <c r="J1755" s="304" t="s">
        <v>3427</v>
      </c>
      <c r="K1755" s="202" t="str">
        <f>VLOOKUP(F1755,石と花メイン,3,FALSE)</f>
        <v>●月長石</v>
      </c>
      <c r="L1755" s="297" t="str">
        <f>VLOOKUP(F1755,石と花メイン,4,FALSE)</f>
        <v>金糸梅【ヒペリカム】</v>
      </c>
      <c r="M1755" s="393">
        <f>IF(OR(MONTH(F1755)&lt;7,AND(MONTH(F1755)=7,DAY(F1755)&lt;=25)),
MOD(SUM((E1755-1901)*365,259),260),
MOD(SUM((E1755-1900)*365,259),260))</f>
        <v>64</v>
      </c>
      <c r="N1755" s="390">
        <f>IF(AND(MONTH(F1755)=7,DAY(F1755)&gt;25),1,
ROUNDDOWN((SUM(VLOOKUP(MONTH(F1755),D暦変換用数値,2,FALSE),DAY(F1755))/28)+1,0))</f>
        <v>13</v>
      </c>
      <c r="O1755" s="205">
        <f>IF(AND(MONTH(F1755)=7,DAY(F1755)&gt;25),DAY(F1755)-25,
MOD((SUM(VLOOKUP(MONTH(F1755),D暦変換用数値,2,FALSE),DAY(F1755))),28)+1)</f>
        <v>4</v>
      </c>
      <c r="P1755" s="406">
        <f>IF(OR(MONTH(F1755)&lt;7,AND(MONTH(F1755)=7,DAY(F1755)&lt;=25)),
MOD(SUM((E1755-1901)*365,(N1755-1)*28,O1755,258),260),
MOD(SUM((E1755-1900)*365,(N1755-1)*28,O1755,258),260))</f>
        <v>143</v>
      </c>
      <c r="Q1755" s="374" t="str">
        <f>VLOOKUP(MOD(P1755,4),色,2,FALSE)</f>
        <v>青い</v>
      </c>
      <c r="R1755" s="292" t="str">
        <f>VLOOKUP(MOD(P1755,13),銀河の音,2,FALSE)</f>
        <v>宇宙の</v>
      </c>
      <c r="S1755" s="385" t="str">
        <f>VLOOKUP(MOD(P1755,20),太陽の紋章,2,FALSE)</f>
        <v>夜</v>
      </c>
      <c r="T1755" s="97" t="s">
        <v>8333</v>
      </c>
    </row>
    <row r="1756" spans="1:20" ht="13.5" customHeight="1">
      <c r="A1756" s="50" t="str">
        <f>VLOOKUP(MOD(E1756,10),十干,2,FALSE)</f>
        <v>丙</v>
      </c>
      <c r="B1756" s="199" t="str">
        <f>VLOOKUP(MOD(E1756,12),十二支,3,FALSE)</f>
        <v xml:space="preserve">05 土 </v>
      </c>
      <c r="C1756" s="201" t="str">
        <f>VLOOKUP(F1756,星座,3,TRUE)</f>
        <v xml:space="preserve">10 龍 </v>
      </c>
      <c r="D1756" s="531">
        <v>24300</v>
      </c>
      <c r="E1756" s="1">
        <f>IFERROR(YEAR(D1756),LEFT(D1756,4))</f>
        <v>1966</v>
      </c>
      <c r="F1756" s="1" t="str">
        <f>IF(ISTEXT(D1756),RIGHT(D1756,5),TEXT(D1756,"mm/dd"))</f>
        <v>07/12</v>
      </c>
      <c r="G1756" s="1">
        <f>SUM(MID(E1756,1,1),MID(E1756,2,1),MID(E1756,3,1),MID(E1756,4,1),MID(F1756,1,1),MID(F1756,2,1),MID(F1756,4,1),MID(F1756,5,1))</f>
        <v>32</v>
      </c>
      <c r="H1756" s="45">
        <f>IF(MOD(G1756,9)=0,9,MOD(G1756,9))</f>
        <v>5</v>
      </c>
      <c r="I1756" s="45" t="str">
        <f>IFERROR(MID("日月火水木金土",WEEKDAY(D1756),1),"")</f>
        <v>火</v>
      </c>
      <c r="J1756" s="304" t="s">
        <v>3428</v>
      </c>
      <c r="K1756" s="202" t="str">
        <f>VLOOKUP(F1756,石と花メイン,3,FALSE)</f>
        <v>□水晶</v>
      </c>
      <c r="L1756" s="297" t="str">
        <f>VLOOKUP(F1756,石と花メイン,4,FALSE)</f>
        <v>ユーストマ【トルコ桔梗】</v>
      </c>
      <c r="M1756" s="393">
        <f>IF(OR(MONTH(F1756)&lt;7,AND(MONTH(F1756)=7,DAY(F1756)&lt;=25)),
MOD(SUM((E1756-1901)*365,259),260),
MOD(SUM((E1756-1900)*365,259),260))</f>
        <v>64</v>
      </c>
      <c r="N1756" s="390">
        <f>IF(AND(MONTH(F1756)=7,DAY(F1756)&gt;25),1,
ROUNDDOWN((SUM(VLOOKUP(MONTH(F1756),D暦変換用数値,2,FALSE),DAY(F1756))/28)+1,0))</f>
        <v>13</v>
      </c>
      <c r="O1756" s="205">
        <f>IF(AND(MONTH(F1756)=7,DAY(F1756)&gt;25),DAY(F1756)-25,
MOD((SUM(VLOOKUP(MONTH(F1756),D暦変換用数値,2,FALSE),DAY(F1756))),28)+1)</f>
        <v>16</v>
      </c>
      <c r="P1756" s="406">
        <f>IF(OR(MONTH(F1756)&lt;7,AND(MONTH(F1756)=7,DAY(F1756)&lt;=25)),
MOD(SUM((E1756-1901)*365,(N1756-1)*28,O1756,258),260),
MOD(SUM((E1756-1900)*365,(N1756-1)*28,O1756,258),260))</f>
        <v>155</v>
      </c>
      <c r="Q1756" s="374" t="str">
        <f>VLOOKUP(MOD(P1756,4),色,2,FALSE)</f>
        <v>青い</v>
      </c>
      <c r="R1756" s="292" t="str">
        <f>VLOOKUP(MOD(P1756,13),銀河の音,2,FALSE)</f>
        <v>水晶の</v>
      </c>
      <c r="S1756" s="385" t="str">
        <f>VLOOKUP(MOD(P1756,20),太陽の紋章,2,FALSE)</f>
        <v>鷲</v>
      </c>
      <c r="T1756" s="111" t="s">
        <v>9140</v>
      </c>
    </row>
    <row r="1757" spans="1:20" ht="13.5" customHeight="1">
      <c r="A1757" s="50" t="str">
        <f>VLOOKUP(MOD(E1757,10),十干,2,FALSE)</f>
        <v>丙</v>
      </c>
      <c r="B1757" s="199" t="str">
        <f>VLOOKUP(MOD(E1757,12),十二支,3,FALSE)</f>
        <v xml:space="preserve">05 土 </v>
      </c>
      <c r="C1757" s="201" t="str">
        <f>VLOOKUP(F1757,星座,3,TRUE)</f>
        <v xml:space="preserve">10 龍 </v>
      </c>
      <c r="D1757" s="531">
        <v>24300</v>
      </c>
      <c r="E1757" s="1">
        <f>IFERROR(YEAR(D1757),LEFT(D1757,4))</f>
        <v>1966</v>
      </c>
      <c r="F1757" s="1" t="str">
        <f>IF(ISTEXT(D1757),RIGHT(D1757,5),TEXT(D1757,"mm/dd"))</f>
        <v>07/12</v>
      </c>
      <c r="G1757" s="1">
        <f>SUM(MID(E1757,1,1),MID(E1757,2,1),MID(E1757,3,1),MID(E1757,4,1),MID(F1757,1,1),MID(F1757,2,1),MID(F1757,4,1),MID(F1757,5,1))</f>
        <v>32</v>
      </c>
      <c r="H1757" s="45">
        <f>IF(MOD(G1757,9)=0,9,MOD(G1757,9))</f>
        <v>5</v>
      </c>
      <c r="I1757" s="45" t="str">
        <f>IFERROR(MID("日月火水木金土",WEEKDAY(D1757),1),"")</f>
        <v>火</v>
      </c>
      <c r="J1757" s="304" t="s">
        <v>3429</v>
      </c>
      <c r="K1757" s="202" t="str">
        <f>VLOOKUP(F1757,石と花メイン,3,FALSE)</f>
        <v>□水晶</v>
      </c>
      <c r="L1757" s="297" t="str">
        <f>VLOOKUP(F1757,石と花メイン,4,FALSE)</f>
        <v>ユーストマ【トルコ桔梗】</v>
      </c>
      <c r="M1757" s="393">
        <f>IF(OR(MONTH(F1757)&lt;7,AND(MONTH(F1757)=7,DAY(F1757)&lt;=25)),
MOD(SUM((E1757-1901)*365,259),260),
MOD(SUM((E1757-1900)*365,259),260))</f>
        <v>64</v>
      </c>
      <c r="N1757" s="390">
        <f>IF(AND(MONTH(F1757)=7,DAY(F1757)&gt;25),1,
ROUNDDOWN((SUM(VLOOKUP(MONTH(F1757),D暦変換用数値,2,FALSE),DAY(F1757))/28)+1,0))</f>
        <v>13</v>
      </c>
      <c r="O1757" s="205">
        <f>IF(AND(MONTH(F1757)=7,DAY(F1757)&gt;25),DAY(F1757)-25,
MOD((SUM(VLOOKUP(MONTH(F1757),D暦変換用数値,2,FALSE),DAY(F1757))),28)+1)</f>
        <v>16</v>
      </c>
      <c r="P1757" s="406">
        <f>IF(OR(MONTH(F1757)&lt;7,AND(MONTH(F1757)=7,DAY(F1757)&lt;=25)),
MOD(SUM((E1757-1901)*365,(N1757-1)*28,O1757,258),260),
MOD(SUM((E1757-1900)*365,(N1757-1)*28,O1757,258),260))</f>
        <v>155</v>
      </c>
      <c r="Q1757" s="374" t="str">
        <f>VLOOKUP(MOD(P1757,4),色,2,FALSE)</f>
        <v>青い</v>
      </c>
      <c r="R1757" s="292" t="str">
        <f>VLOOKUP(MOD(P1757,13),銀河の音,2,FALSE)</f>
        <v>水晶の</v>
      </c>
      <c r="S1757" s="385" t="str">
        <f>VLOOKUP(MOD(P1757,20),太陽の紋章,2,FALSE)</f>
        <v>鷲</v>
      </c>
      <c r="T1757" s="98" t="s">
        <v>3736</v>
      </c>
    </row>
    <row r="1758" spans="1:20" ht="13.5" customHeight="1">
      <c r="A1758" s="50" t="str">
        <f>VLOOKUP(MOD(E1758,10),十干,2,FALSE)</f>
        <v>丙</v>
      </c>
      <c r="B1758" s="199" t="str">
        <f>VLOOKUP(MOD(E1758,12),十二支,3,FALSE)</f>
        <v xml:space="preserve">05 土 </v>
      </c>
      <c r="C1758" s="201" t="str">
        <f>VLOOKUP(F1758,星座,3,TRUE)</f>
        <v xml:space="preserve">10 龍 </v>
      </c>
      <c r="D1758" s="531">
        <v>24303</v>
      </c>
      <c r="E1758" s="1">
        <f>IFERROR(YEAR(D1758),LEFT(D1758,4))</f>
        <v>1966</v>
      </c>
      <c r="F1758" s="1" t="str">
        <f>IF(ISTEXT(D1758),RIGHT(D1758,5),TEXT(D1758,"mm/dd"))</f>
        <v>07/15</v>
      </c>
      <c r="G1758" s="1">
        <f>SUM(MID(E1758,1,1),MID(E1758,2,1),MID(E1758,3,1),MID(E1758,4,1),MID(F1758,1,1),MID(F1758,2,1),MID(F1758,4,1),MID(F1758,5,1))</f>
        <v>35</v>
      </c>
      <c r="H1758" s="45">
        <f>IF(MOD(G1758,9)=0,9,MOD(G1758,9))</f>
        <v>8</v>
      </c>
      <c r="I1758" s="45" t="str">
        <f>IFERROR(MID("日月火水木金土",WEEKDAY(D1758),1),"")</f>
        <v>金</v>
      </c>
      <c r="J1758" s="304" t="s">
        <v>3430</v>
      </c>
      <c r="K1758" s="202" t="str">
        <f>VLOOKUP(F1758,石と花メイン,3,FALSE)</f>
        <v>◇金剛石</v>
      </c>
      <c r="L1758" s="297" t="str">
        <f>VLOOKUP(F1758,石と花メイン,4,FALSE)</f>
        <v>薔薇</v>
      </c>
      <c r="M1758" s="393">
        <f>IF(OR(MONTH(F1758)&lt;7,AND(MONTH(F1758)=7,DAY(F1758)&lt;=25)),
MOD(SUM((E1758-1901)*365,259),260),
MOD(SUM((E1758-1900)*365,259),260))</f>
        <v>64</v>
      </c>
      <c r="N1758" s="390">
        <f>IF(AND(MONTH(F1758)=7,DAY(F1758)&gt;25),1,
ROUNDDOWN((SUM(VLOOKUP(MONTH(F1758),D暦変換用数値,2,FALSE),DAY(F1758))/28)+1,0))</f>
        <v>13</v>
      </c>
      <c r="O1758" s="205">
        <f>IF(AND(MONTH(F1758)=7,DAY(F1758)&gt;25),DAY(F1758)-25,
MOD((SUM(VLOOKUP(MONTH(F1758),D暦変換用数値,2,FALSE),DAY(F1758))),28)+1)</f>
        <v>19</v>
      </c>
      <c r="P1758" s="406">
        <f>IF(OR(MONTH(F1758)&lt;7,AND(MONTH(F1758)=7,DAY(F1758)&lt;=25)),
MOD(SUM((E1758-1901)*365,(N1758-1)*28,O1758,258),260),
MOD(SUM((E1758-1900)*365,(N1758-1)*28,O1758,258),260))</f>
        <v>158</v>
      </c>
      <c r="Q1758" s="375" t="str">
        <f>VLOOKUP(MOD(P1758,4),色,2,FALSE)</f>
        <v>白い</v>
      </c>
      <c r="R1758" s="293" t="str">
        <f>VLOOKUP(MOD(P1758,13),銀河の音,2,FALSE)</f>
        <v>月の</v>
      </c>
      <c r="S1758" s="386" t="str">
        <f>VLOOKUP(MOD(P1758,20),太陽の紋章,2,FALSE)</f>
        <v>鏡</v>
      </c>
      <c r="T1758" s="98" t="s">
        <v>3736</v>
      </c>
    </row>
    <row r="1759" spans="1:20" ht="13.5" customHeight="1">
      <c r="A1759" s="334" t="str">
        <f>VLOOKUP(MOD(E1759,10),十干,2,FALSE)</f>
        <v>丙</v>
      </c>
      <c r="B1759" s="331" t="str">
        <f>VLOOKUP(MOD(E1759,12),十二支,3,FALSE)</f>
        <v xml:space="preserve">05 土 </v>
      </c>
      <c r="C1759" s="336" t="str">
        <f>VLOOKUP(F1759,星座,3,TRUE)</f>
        <v xml:space="preserve">10 龍 </v>
      </c>
      <c r="D1759" s="534">
        <v>24308</v>
      </c>
      <c r="E1759" s="131">
        <f>IFERROR(YEAR(D1759),LEFT(D1759,4))</f>
        <v>1966</v>
      </c>
      <c r="F1759" s="131" t="str">
        <f>IF(ISTEXT(D1759),RIGHT(D1759,5),TEXT(D1759,"mm/dd"))</f>
        <v>07/20</v>
      </c>
      <c r="G1759" s="131">
        <f>SUM(MID(E1759,1,1),MID(E1759,2,1),MID(E1759,3,1),MID(E1759,4,1),MID(F1759,1,1),MID(F1759,2,1),MID(F1759,4,1),MID(F1759,5,1))</f>
        <v>31</v>
      </c>
      <c r="H1759" s="131">
        <f>IF(MOD(G1759,9)=0,9,MOD(G1759,9))</f>
        <v>4</v>
      </c>
      <c r="I1759" s="131" t="str">
        <f>IFERROR(MID("日月火水木金土",WEEKDAY(D1759),1),"")</f>
        <v>水</v>
      </c>
      <c r="J1759" s="306" t="s">
        <v>8213</v>
      </c>
      <c r="K1759" s="335" t="str">
        <f>VLOOKUP(F1759,石と花メイン,3,FALSE)</f>
        <v>●月長石</v>
      </c>
      <c r="L1759" s="302" t="str">
        <f>VLOOKUP(F1759,石と花メイン,4,FALSE)</f>
        <v>花虎の尾【フィソステギア】</v>
      </c>
      <c r="M1759" s="396">
        <f>IF(OR(MONTH(F1759)&lt;7,AND(MONTH(F1759)=7,DAY(F1759)&lt;=25)),
MOD(SUM((E1759-1901)*365,259),260),
MOD(SUM((E1759-1900)*365,259),260))</f>
        <v>64</v>
      </c>
      <c r="N1759" s="335">
        <f>IF(AND(MONTH(F1759)=7,DAY(F1759)&gt;25),1,
ROUNDDOWN((SUM(VLOOKUP(MONTH(F1759),D暦変換用数値,2,FALSE),DAY(F1759))/28)+1,0))</f>
        <v>13</v>
      </c>
      <c r="O1759" s="132">
        <f>IF(AND(MONTH(F1759)=7,DAY(F1759)&gt;25),DAY(F1759)-25,
MOD((SUM(VLOOKUP(MONTH(F1759),D暦変換用数値,2,FALSE),DAY(F1759))),28)+1)</f>
        <v>24</v>
      </c>
      <c r="P1759" s="404">
        <f>IF(OR(MONTH(F1759)&lt;7,AND(MONTH(F1759)=7,DAY(F1759)&lt;=25)),
MOD(SUM((E1759-1901)*365,(N1759-1)*28,O1759,258),260),
MOD(SUM((E1759-1900)*365,(N1759-1)*28,O1759,258),260))</f>
        <v>163</v>
      </c>
      <c r="Q1759" s="376" t="str">
        <f>VLOOKUP(MOD(P1759,4),色,2,FALSE)</f>
        <v>青い</v>
      </c>
      <c r="R1759" s="333" t="str">
        <f>VLOOKUP(MOD(P1759,13),銀河の音,2,FALSE)</f>
        <v>共振の</v>
      </c>
      <c r="S1759" s="387" t="str">
        <f>VLOOKUP(MOD(P1759,20),太陽の紋章,2,FALSE)</f>
        <v>夜</v>
      </c>
      <c r="T1759" s="119" t="s">
        <v>8248</v>
      </c>
    </row>
    <row r="1760" spans="1:20" ht="13.5" customHeight="1">
      <c r="A1760" s="49" t="str">
        <f>VLOOKUP(MOD(E1760,10),十干,2,FALSE)</f>
        <v>戊</v>
      </c>
      <c r="B1760" s="199" t="str">
        <f>VLOOKUP(MOD(E1760,12),十二支,3,FALSE)</f>
        <v xml:space="preserve">05 土 </v>
      </c>
      <c r="C1760" s="201" t="str">
        <f>VLOOKUP(F1760,星座,3,TRUE)</f>
        <v xml:space="preserve">10 龍 </v>
      </c>
      <c r="D1760" s="535">
        <v>28678</v>
      </c>
      <c r="E1760" s="45">
        <f>IFERROR(YEAR(D1760),LEFT(D1760,4))</f>
        <v>1978</v>
      </c>
      <c r="F1760" s="45" t="str">
        <f>IF(ISTEXT(D1760),RIGHT(D1760,5),TEXT(D1760,"mm/dd"))</f>
        <v>07/07</v>
      </c>
      <c r="G1760" s="45">
        <f>SUM(MID(E1760,1,1),MID(E1760,2,1),MID(E1760,3,1),MID(E1760,4,1),MID(F1760,1,1),MID(F1760,2,1),MID(F1760,4,1),MID(F1760,5,1))</f>
        <v>39</v>
      </c>
      <c r="H1760" s="45">
        <f>IF(MOD(G1760,9)=0,9,MOD(G1760,9))</f>
        <v>3</v>
      </c>
      <c r="I1760" s="45" t="str">
        <f>IFERROR(MID("日月火水木金土",WEEKDAY(D1760),1),"")</f>
        <v>金</v>
      </c>
      <c r="J1760" s="307" t="s">
        <v>6896</v>
      </c>
      <c r="K1760" s="203" t="str">
        <f>VLOOKUP(F1760,石と花メイン,3,FALSE)</f>
        <v>□水晶</v>
      </c>
      <c r="L1760" s="298" t="str">
        <f>VLOOKUP(F1760,石と花メイン,4,FALSE)</f>
        <v>アベリア【衝羽根空木】</v>
      </c>
      <c r="M1760" s="394">
        <f>IF(OR(MONTH(F1760)&lt;7,AND(MONTH(F1760)=7,DAY(F1760)&lt;=25)),
MOD(SUM((E1760-1901)*365,259),260),
MOD(SUM((E1760-1900)*365,259),260))</f>
        <v>24</v>
      </c>
      <c r="N1760" s="391">
        <f>IF(AND(MONTH(F1760)=7,DAY(F1760)&gt;25),1,
ROUNDDOWN((SUM(VLOOKUP(MONTH(F1760),D暦変換用数値,2,FALSE),DAY(F1760))/28)+1,0))</f>
        <v>13</v>
      </c>
      <c r="O1760" s="46">
        <f>IF(AND(MONTH(F1760)=7,DAY(F1760)&gt;25),DAY(F1760)-25,
MOD((SUM(VLOOKUP(MONTH(F1760),D暦変換用数値,2,FALSE),DAY(F1760))),28)+1)</f>
        <v>11</v>
      </c>
      <c r="P1760" s="407">
        <f>IF(OR(MONTH(F1760)&lt;7,AND(MONTH(F1760)=7,DAY(F1760)&lt;=25)),
MOD(SUM((E1760-1901)*365,(N1760-1)*28,O1760,258),260),
MOD(SUM((E1760-1900)*365,(N1760-1)*28,O1760,258),260))</f>
        <v>110</v>
      </c>
      <c r="Q1760" s="375" t="str">
        <f>VLOOKUP(MOD(P1760,4),色,2,FALSE)</f>
        <v>白い</v>
      </c>
      <c r="R1760" s="293" t="str">
        <f>VLOOKUP(MOD(P1760,13),銀河の音,2,FALSE)</f>
        <v>律動の</v>
      </c>
      <c r="S1760" s="386" t="str">
        <f>VLOOKUP(MOD(P1760,20),太陽の紋章,2,FALSE)</f>
        <v>犬</v>
      </c>
      <c r="T1760" s="79"/>
    </row>
    <row r="1761" spans="1:20" ht="13.5" customHeight="1">
      <c r="A1761" s="50" t="str">
        <f>VLOOKUP(MOD(E1761,10),十干,2,FALSE)</f>
        <v>戊</v>
      </c>
      <c r="B1761" s="199" t="str">
        <f>VLOOKUP(MOD(E1761,12),十二支,3,FALSE)</f>
        <v xml:space="preserve">05 土 </v>
      </c>
      <c r="C1761" s="201" t="str">
        <f>VLOOKUP(F1761,星座,3,TRUE)</f>
        <v xml:space="preserve">10 龍 </v>
      </c>
      <c r="D1761" s="531">
        <v>28681</v>
      </c>
      <c r="E1761" s="1">
        <f>IFERROR(YEAR(D1761),LEFT(D1761,4))</f>
        <v>1978</v>
      </c>
      <c r="F1761" s="1" t="str">
        <f>IF(ISTEXT(D1761),RIGHT(D1761,5),TEXT(D1761,"mm/dd"))</f>
        <v>07/10</v>
      </c>
      <c r="G1761" s="1">
        <f>SUM(MID(E1761,1,1),MID(E1761,2,1),MID(E1761,3,1),MID(E1761,4,1),MID(F1761,1,1),MID(F1761,2,1),MID(F1761,4,1),MID(F1761,5,1))</f>
        <v>33</v>
      </c>
      <c r="H1761" s="45">
        <f>IF(MOD(G1761,9)=0,9,MOD(G1761,9))</f>
        <v>6</v>
      </c>
      <c r="I1761" s="45" t="str">
        <f>IFERROR(MID("日月火水木金土",WEEKDAY(D1761),1),"")</f>
        <v>月</v>
      </c>
      <c r="J1761" s="304" t="s">
        <v>3431</v>
      </c>
      <c r="K1761" s="202" t="str">
        <f>VLOOKUP(F1761,石と花メイン,3,FALSE)</f>
        <v>■血碧玉</v>
      </c>
      <c r="L1761" s="297" t="str">
        <f>VLOOKUP(F1761,石と花メイン,4,FALSE)</f>
        <v>グロキシニア【大岩桐草】</v>
      </c>
      <c r="M1761" s="393">
        <f>IF(OR(MONTH(F1761)&lt;7,AND(MONTH(F1761)=7,DAY(F1761)&lt;=25)),
MOD(SUM((E1761-1901)*365,259),260),
MOD(SUM((E1761-1900)*365,259),260))</f>
        <v>24</v>
      </c>
      <c r="N1761" s="390">
        <f>IF(AND(MONTH(F1761)=7,DAY(F1761)&gt;25),1,
ROUNDDOWN((SUM(VLOOKUP(MONTH(F1761),D暦変換用数値,2,FALSE),DAY(F1761))/28)+1,0))</f>
        <v>13</v>
      </c>
      <c r="O1761" s="205">
        <f>IF(AND(MONTH(F1761)=7,DAY(F1761)&gt;25),DAY(F1761)-25,
MOD((SUM(VLOOKUP(MONTH(F1761),D暦変換用数値,2,FALSE),DAY(F1761))),28)+1)</f>
        <v>14</v>
      </c>
      <c r="P1761" s="406">
        <f>IF(OR(MONTH(F1761)&lt;7,AND(MONTH(F1761)=7,DAY(F1761)&lt;=25)),
MOD(SUM((E1761-1901)*365,(N1761-1)*28,O1761,258),260),
MOD(SUM((E1761-1900)*365,(N1761-1)*28,O1761,258),260))</f>
        <v>113</v>
      </c>
      <c r="Q1761" s="372" t="str">
        <f>VLOOKUP(MOD(P1761,4),色,2,FALSE)</f>
        <v>赤い</v>
      </c>
      <c r="R1761" s="290" t="str">
        <f>VLOOKUP(MOD(P1761,13),銀河の音,2,FALSE)</f>
        <v>太陽の</v>
      </c>
      <c r="S1761" s="383" t="str">
        <f>VLOOKUP(MOD(P1761,20),太陽の紋章,2,FALSE)</f>
        <v>空歩く者</v>
      </c>
      <c r="T1761" s="97" t="s">
        <v>2964</v>
      </c>
    </row>
    <row r="1762" spans="1:20" ht="13.5" customHeight="1">
      <c r="A1762" s="50" t="str">
        <f>VLOOKUP(MOD(E1762,10),十干,2,FALSE)</f>
        <v>戊</v>
      </c>
      <c r="B1762" s="199" t="str">
        <f>VLOOKUP(MOD(E1762,12),十二支,3,FALSE)</f>
        <v xml:space="preserve">05 土 </v>
      </c>
      <c r="C1762" s="201" t="str">
        <f>VLOOKUP(F1762,星座,3,TRUE)</f>
        <v xml:space="preserve">10 龍 </v>
      </c>
      <c r="D1762" s="531">
        <v>28692</v>
      </c>
      <c r="E1762" s="1">
        <f>IFERROR(YEAR(D1762),LEFT(D1762,4))</f>
        <v>1978</v>
      </c>
      <c r="F1762" s="1" t="str">
        <f>IF(ISTEXT(D1762),RIGHT(D1762,5),TEXT(D1762,"mm/dd"))</f>
        <v>07/21</v>
      </c>
      <c r="G1762" s="1">
        <f>SUM(MID(E1762,1,1),MID(E1762,2,1),MID(E1762,3,1),MID(E1762,4,1),MID(F1762,1,1),MID(F1762,2,1),MID(F1762,4,1),MID(F1762,5,1))</f>
        <v>35</v>
      </c>
      <c r="H1762" s="45">
        <f>IF(MOD(G1762,9)=0,9,MOD(G1762,9))</f>
        <v>8</v>
      </c>
      <c r="I1762" s="45" t="str">
        <f>IFERROR(MID("日月火水木金土",WEEKDAY(D1762),1),"")</f>
        <v>金</v>
      </c>
      <c r="J1762" s="304" t="s">
        <v>3432</v>
      </c>
      <c r="K1762" s="202" t="str">
        <f>VLOOKUP(F1762,石と花メイン,3,FALSE)</f>
        <v>◆翠玉</v>
      </c>
      <c r="L1762" s="297" t="str">
        <f>VLOOKUP(F1762,石と花メイン,4,FALSE)</f>
        <v>ルドベキア【大反魂草】</v>
      </c>
      <c r="M1762" s="393">
        <f>IF(OR(MONTH(F1762)&lt;7,AND(MONTH(F1762)=7,DAY(F1762)&lt;=25)),
MOD(SUM((E1762-1901)*365,259),260),
MOD(SUM((E1762-1900)*365,259),260))</f>
        <v>24</v>
      </c>
      <c r="N1762" s="390">
        <f>IF(AND(MONTH(F1762)=7,DAY(F1762)&gt;25),1,
ROUNDDOWN((SUM(VLOOKUP(MONTH(F1762),D暦変換用数値,2,FALSE),DAY(F1762))/28)+1,0))</f>
        <v>13</v>
      </c>
      <c r="O1762" s="205">
        <f>IF(AND(MONTH(F1762)=7,DAY(F1762)&gt;25),DAY(F1762)-25,
MOD((SUM(VLOOKUP(MONTH(F1762),D暦変換用数値,2,FALSE),DAY(F1762))),28)+1)</f>
        <v>25</v>
      </c>
      <c r="P1762" s="406">
        <f>IF(OR(MONTH(F1762)&lt;7,AND(MONTH(F1762)=7,DAY(F1762)&lt;=25)),
MOD(SUM((E1762-1901)*365,(N1762-1)*28,O1762,258),260),
MOD(SUM((E1762-1900)*365,(N1762-1)*28,O1762,258),260))</f>
        <v>124</v>
      </c>
      <c r="Q1762" s="373" t="str">
        <f>VLOOKUP(MOD(P1762,4),色,2,FALSE)</f>
        <v>黄色い</v>
      </c>
      <c r="R1762" s="291" t="str">
        <f>VLOOKUP(MOD(P1762,13),銀河の音,2,FALSE)</f>
        <v>共振の</v>
      </c>
      <c r="S1762" s="384" t="str">
        <f>VLOOKUP(MOD(P1762,20),太陽の紋章,2,FALSE)</f>
        <v>種</v>
      </c>
      <c r="T1762" s="97" t="s">
        <v>2965</v>
      </c>
    </row>
    <row r="1763" spans="1:20" ht="13.5" customHeight="1">
      <c r="A1763" s="50" t="str">
        <f>VLOOKUP(MOD(E1763,10),十干,2,FALSE)</f>
        <v>戊</v>
      </c>
      <c r="B1763" s="199" t="str">
        <f>VLOOKUP(MOD(E1763,12),十二支,3,FALSE)</f>
        <v xml:space="preserve">05 土 </v>
      </c>
      <c r="C1763" s="201" t="str">
        <f>VLOOKUP(F1763,星座,3,TRUE)</f>
        <v xml:space="preserve">10 龍 </v>
      </c>
      <c r="D1763" s="531">
        <v>28693</v>
      </c>
      <c r="E1763" s="1">
        <f>IFERROR(YEAR(D1763),LEFT(D1763,4))</f>
        <v>1978</v>
      </c>
      <c r="F1763" s="1" t="str">
        <f>IF(ISTEXT(D1763),RIGHT(D1763,5),TEXT(D1763,"mm/dd"))</f>
        <v>07/22</v>
      </c>
      <c r="G1763" s="1">
        <f>SUM(MID(E1763,1,1),MID(E1763,2,1),MID(E1763,3,1),MID(E1763,4,1),MID(F1763,1,1),MID(F1763,2,1),MID(F1763,4,1),MID(F1763,5,1))</f>
        <v>36</v>
      </c>
      <c r="H1763" s="45">
        <f>IF(MOD(G1763,9)=0,9,MOD(G1763,9))</f>
        <v>9</v>
      </c>
      <c r="I1763" s="45" t="str">
        <f>IFERROR(MID("日月火水木金土",WEEKDAY(D1763),1),"")</f>
        <v>土</v>
      </c>
      <c r="J1763" s="304" t="s">
        <v>3433</v>
      </c>
      <c r="K1763" s="202" t="str">
        <f>VLOOKUP(F1763,石と花メイン,3,FALSE)</f>
        <v>●珊瑚</v>
      </c>
      <c r="L1763" s="297" t="str">
        <f>VLOOKUP(F1763,石と花メイン,4,FALSE)</f>
        <v>河原撫子【大和撫子】</v>
      </c>
      <c r="M1763" s="393">
        <f>IF(OR(MONTH(F1763)&lt;7,AND(MONTH(F1763)=7,DAY(F1763)&lt;=25)),
MOD(SUM((E1763-1901)*365,259),260),
MOD(SUM((E1763-1900)*365,259),260))</f>
        <v>24</v>
      </c>
      <c r="N1763" s="390">
        <f>IF(AND(MONTH(F1763)=7,DAY(F1763)&gt;25),1,
ROUNDDOWN((SUM(VLOOKUP(MONTH(F1763),D暦変換用数値,2,FALSE),DAY(F1763))/28)+1,0))</f>
        <v>13</v>
      </c>
      <c r="O1763" s="205">
        <f>IF(AND(MONTH(F1763)=7,DAY(F1763)&gt;25),DAY(F1763)-25,
MOD((SUM(VLOOKUP(MONTH(F1763),D暦変換用数値,2,FALSE),DAY(F1763))),28)+1)</f>
        <v>26</v>
      </c>
      <c r="P1763" s="406">
        <f>IF(OR(MONTH(F1763)&lt;7,AND(MONTH(F1763)=7,DAY(F1763)&lt;=25)),
MOD(SUM((E1763-1901)*365,(N1763-1)*28,O1763,258),260),
MOD(SUM((E1763-1900)*365,(N1763-1)*28,O1763,258),260))</f>
        <v>125</v>
      </c>
      <c r="Q1763" s="372" t="str">
        <f>VLOOKUP(MOD(P1763,4),色,2,FALSE)</f>
        <v>赤い</v>
      </c>
      <c r="R1763" s="290" t="str">
        <f>VLOOKUP(MOD(P1763,13),銀河の音,2,FALSE)</f>
        <v>銀河の</v>
      </c>
      <c r="S1763" s="383" t="str">
        <f>VLOOKUP(MOD(P1763,20),太陽の紋章,2,FALSE)</f>
        <v>蛇</v>
      </c>
      <c r="T1763" s="98" t="s">
        <v>3736</v>
      </c>
    </row>
    <row r="1764" spans="1:20" ht="13.5" customHeight="1">
      <c r="A1764" s="334" t="str">
        <f>VLOOKUP(MOD(E1764,10),十干,2,FALSE)</f>
        <v>庚</v>
      </c>
      <c r="B1764" s="331" t="str">
        <f>VLOOKUP(MOD(E1764,12),十二支,3,FALSE)</f>
        <v xml:space="preserve">05 土 </v>
      </c>
      <c r="C1764" s="336" t="str">
        <f>VLOOKUP(F1764,星座,3,TRUE)</f>
        <v xml:space="preserve">10 龍 </v>
      </c>
      <c r="D1764" s="540">
        <v>33070</v>
      </c>
      <c r="E1764" s="131">
        <f>IFERROR(YEAR(D1764),LEFT(D1764,4))</f>
        <v>1990</v>
      </c>
      <c r="F1764" s="538" t="str">
        <f>IF(ISTEXT(D1764),RIGHT(D1764,5),TEXT(D1764,"mm/dd"))</f>
        <v>07/16</v>
      </c>
      <c r="G1764" s="131">
        <f>SUM(MID(E1764,1,1),MID(E1764,2,1),MID(E1764,3,1),MID(E1764,4,1),MID(F1764,1,1),MID(F1764,2,1),MID(F1764,4,1),MID(F1764,5,1))</f>
        <v>33</v>
      </c>
      <c r="H1764" s="131">
        <f>IF(MOD(G1764,9)=0,9,MOD(G1764,9))</f>
        <v>6</v>
      </c>
      <c r="I1764" s="131" t="str">
        <f>IFERROR(MID("日月火水木金土",WEEKDAY(D1764),1),"")</f>
        <v>月</v>
      </c>
      <c r="J1764" s="306" t="s">
        <v>9401</v>
      </c>
      <c r="K1764" s="335" t="str">
        <f>VLOOKUP(F1764,石と花メイン,3,FALSE)</f>
        <v>◆柘榴石</v>
      </c>
      <c r="L1764" s="302" t="str">
        <f>VLOOKUP(F1764,石と花メイン,4,FALSE)</f>
        <v>昼顔【雨降り花】</v>
      </c>
      <c r="M1764" s="396">
        <f>IF(OR(MONTH(F1764)&lt;7,AND(MONTH(F1764)=7,DAY(F1764)&lt;=25)),
MOD(SUM((E1764-1901)*365,259),260),
MOD(SUM((E1764-1900)*365,259),260))</f>
        <v>244</v>
      </c>
      <c r="N1764" s="335">
        <f>IF(AND(MONTH(F1764)=7,DAY(F1764)&gt;25),1,
ROUNDDOWN((SUM(VLOOKUP(MONTH(F1764),D暦変換用数値,2,FALSE),DAY(F1764))/28)+1,0))</f>
        <v>13</v>
      </c>
      <c r="O1764" s="132">
        <f>IF(AND(MONTH(F1764)=7,DAY(F1764)&gt;25),DAY(F1764)-25,
MOD((SUM(VLOOKUP(MONTH(F1764),D暦変換用数値,2,FALSE),DAY(F1764))),28)+1)</f>
        <v>20</v>
      </c>
      <c r="P1764" s="404">
        <f>IF(OR(MONTH(F1764)&lt;7,AND(MONTH(F1764)=7,DAY(F1764)&lt;=25)),
MOD(SUM((E1764-1901)*365,(N1764-1)*28,O1764,258),260),
MOD(SUM((E1764-1900)*365,(N1764-1)*28,O1764,258),260))</f>
        <v>79</v>
      </c>
      <c r="Q1764" s="376" t="str">
        <f>VLOOKUP(MOD(P1764,4),色,2,FALSE)</f>
        <v>青い</v>
      </c>
      <c r="R1764" s="333" t="str">
        <f>VLOOKUP(MOD(P1764,13),銀河の音,2,FALSE)</f>
        <v>磁気の</v>
      </c>
      <c r="S1764" s="387" t="str">
        <f>VLOOKUP(MOD(P1764,20),太陽の紋章,2,FALSE)</f>
        <v>嵐</v>
      </c>
      <c r="T1764" s="145"/>
    </row>
    <row r="1765" spans="1:20" ht="13.5" customHeight="1">
      <c r="A1765" s="282" t="str">
        <f>VLOOKUP(MOD(E1765,10),十干,2,FALSE)</f>
        <v>壬</v>
      </c>
      <c r="B1765" s="283" t="str">
        <f>VLOOKUP(MOD(E1765,12),十二支,3,FALSE)</f>
        <v xml:space="preserve">05 土 </v>
      </c>
      <c r="C1765" s="287" t="str">
        <f>VLOOKUP(F1765,星座,3,TRUE)</f>
        <v xml:space="preserve">10 龍 </v>
      </c>
      <c r="D1765" s="533">
        <v>37455</v>
      </c>
      <c r="E1765" s="83">
        <f>IFERROR(YEAR(D1765),LEFT(D1765,4))</f>
        <v>2002</v>
      </c>
      <c r="F1765" s="83" t="str">
        <f>IF(ISTEXT(D1765),RIGHT(D1765,5),TEXT(D1765,"mm/dd"))</f>
        <v>07/18</v>
      </c>
      <c r="G1765" s="83">
        <f>SUM(MID(E1765,1,1),MID(E1765,2,1),MID(E1765,3,1),MID(E1765,4,1),MID(F1765,1,1),MID(F1765,2,1),MID(F1765,4,1),MID(F1765,5,1))</f>
        <v>20</v>
      </c>
      <c r="H1765" s="83">
        <f>IF(MOD(G1765,9)=0,9,MOD(G1765,9))</f>
        <v>2</v>
      </c>
      <c r="I1765" s="83" t="str">
        <f>IFERROR(MID("日月火水木金土",WEEKDAY(D1765),1),"")</f>
        <v>木</v>
      </c>
      <c r="J1765" s="303" t="s">
        <v>5913</v>
      </c>
      <c r="K1765" s="87" t="str">
        <f>VLOOKUP(F1765,石と花メイン,3,FALSE)</f>
        <v>□水晶</v>
      </c>
      <c r="L1765" s="296" t="str">
        <f>VLOOKUP(F1765,石と花メイン,4,FALSE)</f>
        <v>バーベナ【美女桜】</v>
      </c>
      <c r="M1765" s="392">
        <f>IF(OR(MONTH(F1765)&lt;7,AND(MONTH(F1765)=7,DAY(F1765)&lt;=25)),
MOD(SUM((E1765-1901)*365,259),260),
MOD(SUM((E1765-1900)*365,259),260))</f>
        <v>204</v>
      </c>
      <c r="N1765" s="330">
        <f>IF(AND(MONTH(F1765)=7,DAY(F1765)&gt;25),1,
ROUNDDOWN((SUM(VLOOKUP(MONTH(F1765),D暦変換用数値,2,FALSE),DAY(F1765))/28)+1,0))</f>
        <v>13</v>
      </c>
      <c r="O1765" s="84">
        <f>IF(AND(MONTH(F1765)=7,DAY(F1765)&gt;25),DAY(F1765)-25,
MOD((SUM(VLOOKUP(MONTH(F1765),D暦変換用数値,2,FALSE),DAY(F1765))),28)+1)</f>
        <v>22</v>
      </c>
      <c r="P1765" s="405">
        <f>IF(OR(MONTH(F1765)&lt;7,AND(MONTH(F1765)=7,DAY(F1765)&lt;=25)),
MOD(SUM((E1765-1901)*365,(N1765-1)*28,O1765,258),260),
MOD(SUM((E1765-1900)*365,(N1765-1)*28,O1765,258),260))</f>
        <v>41</v>
      </c>
      <c r="Q1765" s="371" t="str">
        <f>VLOOKUP(MOD(P1765,4),色,2,FALSE)</f>
        <v>赤い</v>
      </c>
      <c r="R1765" s="289" t="str">
        <f>VLOOKUP(MOD(P1765,13),銀河の音,2,FALSE)</f>
        <v>月の</v>
      </c>
      <c r="S1765" s="382" t="str">
        <f>VLOOKUP(MOD(P1765,20),太陽の紋章,2,FALSE)</f>
        <v>竜</v>
      </c>
      <c r="T1765" s="95" t="s">
        <v>1884</v>
      </c>
    </row>
    <row r="1766" spans="1:20" ht="13.5" customHeight="1">
      <c r="A1766" s="50" t="str">
        <f>VLOOKUP(MOD(E1766,10),十干,2,FALSE)</f>
        <v>甲</v>
      </c>
      <c r="B1766" s="199" t="str">
        <f>VLOOKUP(MOD(E1766,12),十二支,3,FALSE)</f>
        <v xml:space="preserve">05 土 </v>
      </c>
      <c r="C1766" s="201" t="str">
        <f>VLOOKUP(F1766,星座,3,TRUE)</f>
        <v xml:space="preserve">10 龍 </v>
      </c>
      <c r="D1766" s="531" t="s">
        <v>4562</v>
      </c>
      <c r="E1766" s="1" t="str">
        <f>IFERROR(YEAR(D1766),LEFT(D1766,4))</f>
        <v>1534</v>
      </c>
      <c r="F1766" s="1" t="str">
        <f>IF(ISTEXT(D1766),RIGHT(D1766,5),TEXT(D1766,"mm/dd"))</f>
        <v>06/23</v>
      </c>
      <c r="G1766" s="1">
        <f>SUM(MID(E1766,1,1),MID(E1766,2,1),MID(E1766,3,1),MID(E1766,4,1),MID(F1766,1,1),MID(F1766,2,1),MID(F1766,4,1),MID(F1766,5,1))</f>
        <v>24</v>
      </c>
      <c r="H1766" s="45">
        <f>IF(MOD(G1766,9)=0,9,MOD(G1766,9))</f>
        <v>6</v>
      </c>
      <c r="I1766" s="45" t="str">
        <f>IFERROR(MID("日月火水木金土",WEEKDAY(D1766),1),"")</f>
        <v/>
      </c>
      <c r="J1766" s="304" t="s">
        <v>1030</v>
      </c>
      <c r="K1766" s="202" t="str">
        <f>VLOOKUP(F1766,石と花メイン,3,FALSE)</f>
        <v>○真珠</v>
      </c>
      <c r="L1766" s="297" t="str">
        <f>VLOOKUP(F1766,石と花メイン,4,FALSE)</f>
        <v>紫露草</v>
      </c>
      <c r="M1766" s="393">
        <f>IF(OR(MONTH(F1766)&lt;7,AND(MONTH(F1766)=7,DAY(F1766)&lt;=25)),
MOD(SUM((E1766-1901)*365,259),260),
MOD(SUM((E1766-1900)*365,259),260))</f>
        <v>204</v>
      </c>
      <c r="N1766" s="390">
        <f>IF(AND(MONTH(F1766)=7,DAY(F1766)&gt;25),1,
ROUNDDOWN((SUM(VLOOKUP(MONTH(F1766),D暦変換用数値,2,FALSE),DAY(F1766))/28)+1,0))</f>
        <v>12</v>
      </c>
      <c r="O1766" s="205">
        <f>IF(AND(MONTH(F1766)=7,DAY(F1766)&gt;25),DAY(F1766)-25,
MOD((SUM(VLOOKUP(MONTH(F1766),D暦変換用数値,2,FALSE),DAY(F1766))),28)+1)</f>
        <v>25</v>
      </c>
      <c r="P1766" s="406">
        <f>IF(OR(MONTH(F1766)&lt;7,AND(MONTH(F1766)=7,DAY(F1766)&lt;=25)),
MOD(SUM((E1766-1901)*365,(N1766-1)*28,O1766,258),260),
MOD(SUM((E1766-1900)*365,(N1766-1)*28,O1766,258),260))</f>
        <v>16</v>
      </c>
      <c r="Q1766" s="373" t="str">
        <f>VLOOKUP(MOD(P1766,4),色,2,FALSE)</f>
        <v>黄色い</v>
      </c>
      <c r="R1766" s="291" t="str">
        <f>VLOOKUP(MOD(P1766,13),銀河の音,2,FALSE)</f>
        <v>電気の</v>
      </c>
      <c r="S1766" s="384" t="str">
        <f>VLOOKUP(MOD(P1766,20),太陽の紋章,2,FALSE)</f>
        <v>戦士</v>
      </c>
      <c r="T1766" s="98" t="s">
        <v>3736</v>
      </c>
    </row>
    <row r="1767" spans="1:20" ht="13.5" customHeight="1">
      <c r="A1767" s="282" t="str">
        <f>VLOOKUP(MOD(E1767,10),十干,2,FALSE)</f>
        <v>壬</v>
      </c>
      <c r="B1767" s="283" t="str">
        <f>VLOOKUP(MOD(E1767,12),十二支,3,FALSE)</f>
        <v xml:space="preserve">05 土 </v>
      </c>
      <c r="C1767" s="287" t="str">
        <f>VLOOKUP(F1767,星座,3,TRUE)</f>
        <v xml:space="preserve">10 龍 </v>
      </c>
      <c r="D1767" s="533" t="s">
        <v>8736</v>
      </c>
      <c r="E1767" s="83" t="str">
        <f>IFERROR(YEAR(D1767),LEFT(D1767,4))</f>
        <v>1582</v>
      </c>
      <c r="F1767" s="83" t="str">
        <f>IF(ISTEXT(D1767),RIGHT(D1767,5),TEXT(D1767,"mm/dd"))</f>
        <v>07/02</v>
      </c>
      <c r="G1767" s="83">
        <f>SUM(MID(E1767,1,1),MID(E1767,2,1),MID(E1767,3,1),MID(E1767,4,1),MID(F1767,1,1),MID(F1767,2,1),MID(F1767,4,1),MID(F1767,5,1))</f>
        <v>25</v>
      </c>
      <c r="H1767" s="83">
        <f>IF(MOD(G1767,9)=0,9,MOD(G1767,9))</f>
        <v>7</v>
      </c>
      <c r="I1767" s="83" t="str">
        <f>IFERROR(MID("日月火水木金土",WEEKDAY(D1767),1),"")</f>
        <v/>
      </c>
      <c r="J1767" s="303" t="s">
        <v>5911</v>
      </c>
      <c r="K1767" s="87" t="str">
        <f>VLOOKUP(F1767,石と花メイン,3,FALSE)</f>
        <v>◇金剛石</v>
      </c>
      <c r="L1767" s="296" t="str">
        <f>VLOOKUP(F1767,石と花メイン,4,FALSE)</f>
        <v>クレマチス【鉄線】</v>
      </c>
      <c r="M1767" s="392">
        <f>IF(OR(MONTH(F1767)&lt;7,AND(MONTH(F1767)=7,DAY(F1767)&lt;=25)),
MOD(SUM((E1767-1901)*365,259),260),
MOD(SUM((E1767-1900)*365,259),260))</f>
        <v>44</v>
      </c>
      <c r="N1767" s="330">
        <f>IF(AND(MONTH(F1767)=7,DAY(F1767)&gt;25),1,
ROUNDDOWN((SUM(VLOOKUP(MONTH(F1767),D暦変換用数値,2,FALSE),DAY(F1767))/28)+1,0))</f>
        <v>13</v>
      </c>
      <c r="O1767" s="84">
        <f>IF(AND(MONTH(F1767)=7,DAY(F1767)&gt;25),DAY(F1767)-25,
MOD((SUM(VLOOKUP(MONTH(F1767),D暦変換用数値,2,FALSE),DAY(F1767))),28)+1)</f>
        <v>6</v>
      </c>
      <c r="P1767" s="405">
        <f>IF(OR(MONTH(F1767)&lt;7,AND(MONTH(F1767)=7,DAY(F1767)&lt;=25)),
MOD(SUM((E1767-1901)*365,(N1767-1)*28,O1767,258),260),
MOD(SUM((E1767-1900)*365,(N1767-1)*28,O1767,258),260))</f>
        <v>125</v>
      </c>
      <c r="Q1767" s="371" t="str">
        <f>VLOOKUP(MOD(P1767,4),色,2,FALSE)</f>
        <v>赤い</v>
      </c>
      <c r="R1767" s="289" t="str">
        <f>VLOOKUP(MOD(P1767,13),銀河の音,2,FALSE)</f>
        <v>銀河の</v>
      </c>
      <c r="S1767" s="382" t="str">
        <f>VLOOKUP(MOD(P1767,20),太陽の紋章,2,FALSE)</f>
        <v>蛇</v>
      </c>
      <c r="T1767" s="91" t="s">
        <v>3736</v>
      </c>
    </row>
    <row r="1768" spans="1:20" ht="13.5" customHeight="1">
      <c r="A1768" s="50" t="str">
        <f>VLOOKUP(MOD(E1768,10),十干,2,FALSE)</f>
        <v>甲</v>
      </c>
      <c r="B1768" s="199" t="str">
        <f>VLOOKUP(MOD(E1768,12),十二支,3,FALSE)</f>
        <v xml:space="preserve">05 土 </v>
      </c>
      <c r="C1768" s="201" t="str">
        <f>VLOOKUP(F1768,星座,3,TRUE)</f>
        <v xml:space="preserve">10 龍 </v>
      </c>
      <c r="D1768" s="531" t="s">
        <v>4563</v>
      </c>
      <c r="E1768" s="1" t="str">
        <f>IFERROR(YEAR(D1768),LEFT(D1768,4))</f>
        <v>1834</v>
      </c>
      <c r="F1768" s="1" t="str">
        <f>IF(ISTEXT(D1768),RIGHT(D1768,5),TEXT(D1768,"mm/dd"))</f>
        <v>07/19</v>
      </c>
      <c r="G1768" s="1">
        <f>SUM(MID(E1768,1,1),MID(E1768,2,1),MID(E1768,3,1),MID(E1768,4,1),MID(F1768,1,1),MID(F1768,2,1),MID(F1768,4,1),MID(F1768,5,1))</f>
        <v>33</v>
      </c>
      <c r="H1768" s="45">
        <f>IF(MOD(G1768,9)=0,9,MOD(G1768,9))</f>
        <v>6</v>
      </c>
      <c r="I1768" s="45" t="str">
        <f>IFERROR(MID("日月火水木金土",WEEKDAY(D1768),1),"")</f>
        <v/>
      </c>
      <c r="J1768" s="304" t="s">
        <v>1031</v>
      </c>
      <c r="K1768" s="202" t="str">
        <f>VLOOKUP(F1768,石と花メイン,3,FALSE)</f>
        <v>●蛋白石</v>
      </c>
      <c r="L1768" s="297" t="str">
        <f>VLOOKUP(F1768,石と花メイン,4,FALSE)</f>
        <v>鳥兜【附子】</v>
      </c>
      <c r="M1768" s="393">
        <f>IF(OR(MONTH(F1768)&lt;7,AND(MONTH(F1768)=7,DAY(F1768)&lt;=25)),
MOD(SUM((E1768-1901)*365,259),260),
MOD(SUM((E1768-1900)*365,259),260))</f>
        <v>244</v>
      </c>
      <c r="N1768" s="390">
        <f>IF(AND(MONTH(F1768)=7,DAY(F1768)&gt;25),1,
ROUNDDOWN((SUM(VLOOKUP(MONTH(F1768),D暦変換用数値,2,FALSE),DAY(F1768))/28)+1,0))</f>
        <v>13</v>
      </c>
      <c r="O1768" s="205">
        <f>IF(AND(MONTH(F1768)=7,DAY(F1768)&gt;25),DAY(F1768)-25,
MOD((SUM(VLOOKUP(MONTH(F1768),D暦変換用数値,2,FALSE),DAY(F1768))),28)+1)</f>
        <v>23</v>
      </c>
      <c r="P1768" s="406">
        <f>IF(OR(MONTH(F1768)&lt;7,AND(MONTH(F1768)=7,DAY(F1768)&lt;=25)),
MOD(SUM((E1768-1901)*365,(N1768-1)*28,O1768,258),260),
MOD(SUM((E1768-1900)*365,(N1768-1)*28,O1768,258),260))</f>
        <v>82</v>
      </c>
      <c r="Q1768" s="375" t="str">
        <f>VLOOKUP(MOD(P1768,4),色,2,FALSE)</f>
        <v>白い</v>
      </c>
      <c r="R1768" s="293" t="str">
        <f>VLOOKUP(MOD(P1768,13),銀河の音,2,FALSE)</f>
        <v>自己存在の</v>
      </c>
      <c r="S1768" s="386" t="str">
        <f>VLOOKUP(MOD(P1768,20),太陽の紋章,2,FALSE)</f>
        <v>風</v>
      </c>
      <c r="T1768" s="97" t="s">
        <v>4564</v>
      </c>
    </row>
    <row r="1769" spans="1:20" ht="13.5" customHeight="1">
      <c r="A1769" s="50" t="str">
        <f>VLOOKUP(MOD(E1769,10),十干,2,FALSE)</f>
        <v>戊</v>
      </c>
      <c r="B1769" s="199" t="str">
        <f>VLOOKUP(MOD(E1769,12),十二支,3,FALSE)</f>
        <v xml:space="preserve">05 土 </v>
      </c>
      <c r="C1769" s="201" t="str">
        <f>VLOOKUP(F1769,星座,3,TRUE)</f>
        <v xml:space="preserve">11 木 </v>
      </c>
      <c r="D1769" s="531">
        <v>6924</v>
      </c>
      <c r="E1769" s="1">
        <f>IFERROR(YEAR(D1769),LEFT(D1769,4))</f>
        <v>1918</v>
      </c>
      <c r="F1769" s="1" t="str">
        <f>IF(ISTEXT(D1769),RIGHT(D1769,5),TEXT(D1769,"mm/dd"))</f>
        <v>12/15</v>
      </c>
      <c r="G1769" s="1">
        <f>SUM(MID(E1769,1,1),MID(E1769,2,1),MID(E1769,3,1),MID(E1769,4,1),MID(F1769,1,1),MID(F1769,2,1),MID(F1769,4,1),MID(F1769,5,1))</f>
        <v>28</v>
      </c>
      <c r="H1769" s="45">
        <f>IF(MOD(G1769,9)=0,9,MOD(G1769,9))</f>
        <v>1</v>
      </c>
      <c r="I1769" s="45" t="str">
        <f>IFERROR(MID("日月火水木金土",WEEKDAY(D1769),1),"")</f>
        <v>日</v>
      </c>
      <c r="J1769" s="304" t="s">
        <v>3436</v>
      </c>
      <c r="K1769" s="202" t="str">
        <f>VLOOKUP(F1769,石と花メイン,3,FALSE)</f>
        <v>●翡翠</v>
      </c>
      <c r="L1769" s="297" t="str">
        <f>VLOOKUP(F1769,石と花メイン,4,FALSE)</f>
        <v>沈丁花【瑞香】</v>
      </c>
      <c r="M1769" s="393">
        <f>IF(OR(MONTH(F1769)&lt;7,AND(MONTH(F1769)=7,DAY(F1769)&lt;=25)),
MOD(SUM((E1769-1901)*365,259),260),
MOD(SUM((E1769-1900)*365,259),260))</f>
        <v>69</v>
      </c>
      <c r="N1769" s="390">
        <f>IF(AND(MONTH(F1769)=7,DAY(F1769)&gt;25),1,
ROUNDDOWN((SUM(VLOOKUP(MONTH(F1769),D暦変換用数値,2,FALSE),DAY(F1769))/28)+1,0))</f>
        <v>6</v>
      </c>
      <c r="O1769" s="205">
        <f>IF(AND(MONTH(F1769)=7,DAY(F1769)&gt;25),DAY(F1769)-25,
MOD((SUM(VLOOKUP(MONTH(F1769),D暦変換用数値,2,FALSE),DAY(F1769))),28)+1)</f>
        <v>3</v>
      </c>
      <c r="P1769" s="406">
        <f>IF(OR(MONTH(F1769)&lt;7,AND(MONTH(F1769)=7,DAY(F1769)&lt;=25)),
MOD(SUM((E1769-1901)*365,(N1769-1)*28,O1769,258),260),
MOD(SUM((E1769-1900)*365,(N1769-1)*28,O1769,258),260))</f>
        <v>211</v>
      </c>
      <c r="Q1769" s="374" t="str">
        <f>VLOOKUP(MOD(P1769,4),色,2,FALSE)</f>
        <v>青い</v>
      </c>
      <c r="R1769" s="292" t="str">
        <f>VLOOKUP(MOD(P1769,13),銀河の音,2,FALSE)</f>
        <v>電気の</v>
      </c>
      <c r="S1769" s="385" t="str">
        <f>VLOOKUP(MOD(P1769,20),太陽の紋章,2,FALSE)</f>
        <v>猿</v>
      </c>
      <c r="T1769" s="97" t="s">
        <v>2062</v>
      </c>
    </row>
    <row r="1770" spans="1:20" ht="13.5" customHeight="1">
      <c r="A1770" s="50" t="str">
        <f>VLOOKUP(MOD(E1770,10),十干,2,FALSE)</f>
        <v>庚</v>
      </c>
      <c r="B1770" s="199" t="str">
        <f>VLOOKUP(MOD(E1770,12),十二支,3,FALSE)</f>
        <v xml:space="preserve">05 土 </v>
      </c>
      <c r="C1770" s="201" t="str">
        <f>VLOOKUP(F1770,星座,3,TRUE)</f>
        <v xml:space="preserve">11 木 </v>
      </c>
      <c r="D1770" s="531">
        <v>11298</v>
      </c>
      <c r="E1770" s="1">
        <f>IFERROR(YEAR(D1770),LEFT(D1770,4))</f>
        <v>1930</v>
      </c>
      <c r="F1770" s="1" t="str">
        <f>IF(ISTEXT(D1770),RIGHT(D1770,5),TEXT(D1770,"mm/dd"))</f>
        <v>12/06</v>
      </c>
      <c r="G1770" s="1">
        <f>SUM(MID(E1770,1,1),MID(E1770,2,1),MID(E1770,3,1),MID(E1770,4,1),MID(F1770,1,1),MID(F1770,2,1),MID(F1770,4,1),MID(F1770,5,1))</f>
        <v>22</v>
      </c>
      <c r="H1770" s="45">
        <f>IF(MOD(G1770,9)=0,9,MOD(G1770,9))</f>
        <v>4</v>
      </c>
      <c r="I1770" s="45" t="str">
        <f>IFERROR(MID("日月火水木金土",WEEKDAY(D1770),1),"")</f>
        <v>土</v>
      </c>
      <c r="J1770" s="304" t="s">
        <v>3437</v>
      </c>
      <c r="K1770" s="202" t="str">
        <f>VLOOKUP(F1770,石と花メイン,3,FALSE)</f>
        <v>○真珠</v>
      </c>
      <c r="L1770" s="297" t="str">
        <f>VLOOKUP(F1770,石と花メイン,4,FALSE)</f>
        <v>ユーチャリス【擬宝珠水仙】</v>
      </c>
      <c r="M1770" s="393">
        <f>IF(OR(MONTH(F1770)&lt;7,AND(MONTH(F1770)=7,DAY(F1770)&lt;=25)),
MOD(SUM((E1770-1901)*365,259),260),
MOD(SUM((E1770-1900)*365,259),260))</f>
        <v>29</v>
      </c>
      <c r="N1770" s="390">
        <f>IF(AND(MONTH(F1770)=7,DAY(F1770)&gt;25),1,
ROUNDDOWN((SUM(VLOOKUP(MONTH(F1770),D暦変換用数値,2,FALSE),DAY(F1770))/28)+1,0))</f>
        <v>5</v>
      </c>
      <c r="O1770" s="205">
        <f>IF(AND(MONTH(F1770)=7,DAY(F1770)&gt;25),DAY(F1770)-25,
MOD((SUM(VLOOKUP(MONTH(F1770),D暦変換用数値,2,FALSE),DAY(F1770))),28)+1)</f>
        <v>22</v>
      </c>
      <c r="P1770" s="406">
        <f>IF(OR(MONTH(F1770)&lt;7,AND(MONTH(F1770)=7,DAY(F1770)&lt;=25)),
MOD(SUM((E1770-1901)*365,(N1770-1)*28,O1770,258),260),
MOD(SUM((E1770-1900)*365,(N1770-1)*28,O1770,258),260))</f>
        <v>162</v>
      </c>
      <c r="Q1770" s="375" t="str">
        <f>VLOOKUP(MOD(P1770,4),色,2,FALSE)</f>
        <v>白い</v>
      </c>
      <c r="R1770" s="293" t="str">
        <f>VLOOKUP(MOD(P1770,13),銀河の音,2,FALSE)</f>
        <v>律動の</v>
      </c>
      <c r="S1770" s="386" t="str">
        <f>VLOOKUP(MOD(P1770,20),太陽の紋章,2,FALSE)</f>
        <v>風</v>
      </c>
      <c r="T1770" s="97" t="s">
        <v>2969</v>
      </c>
    </row>
    <row r="1771" spans="1:20" ht="13.5" customHeight="1">
      <c r="A1771" s="50" t="str">
        <f>VLOOKUP(MOD(E1771,10),十干,2,FALSE)</f>
        <v>庚</v>
      </c>
      <c r="B1771" s="199" t="str">
        <f>VLOOKUP(MOD(E1771,12),十二支,3,FALSE)</f>
        <v xml:space="preserve">05 土 </v>
      </c>
      <c r="C1771" s="201" t="str">
        <f>VLOOKUP(F1771,星座,3,TRUE)</f>
        <v xml:space="preserve">11 木 </v>
      </c>
      <c r="D1771" s="531">
        <v>11300</v>
      </c>
      <c r="E1771" s="1">
        <f>IFERROR(YEAR(D1771),LEFT(D1771,4))</f>
        <v>1930</v>
      </c>
      <c r="F1771" s="1" t="str">
        <f>IF(ISTEXT(D1771),RIGHT(D1771,5),TEXT(D1771,"mm/dd"))</f>
        <v>12/08</v>
      </c>
      <c r="G1771" s="1">
        <f>SUM(MID(E1771,1,1),MID(E1771,2,1),MID(E1771,3,1),MID(E1771,4,1),MID(F1771,1,1),MID(F1771,2,1),MID(F1771,4,1),MID(F1771,5,1))</f>
        <v>24</v>
      </c>
      <c r="H1771" s="45">
        <f>IF(MOD(G1771,9)=0,9,MOD(G1771,9))</f>
        <v>6</v>
      </c>
      <c r="I1771" s="45" t="str">
        <f>IFERROR(MID("日月火水木金土",WEEKDAY(D1771),1),"")</f>
        <v>月</v>
      </c>
      <c r="J1771" s="304" t="s">
        <v>3438</v>
      </c>
      <c r="K1771" s="202" t="str">
        <f>VLOOKUP(F1771,石と花メイン,3,FALSE)</f>
        <v>◇金剛石</v>
      </c>
      <c r="L1771" s="297" t="str">
        <f>VLOOKUP(F1771,石と花メイン,4,FALSE)</f>
        <v>葦</v>
      </c>
      <c r="M1771" s="393">
        <f>IF(OR(MONTH(F1771)&lt;7,AND(MONTH(F1771)=7,DAY(F1771)&lt;=25)),
MOD(SUM((E1771-1901)*365,259),260),
MOD(SUM((E1771-1900)*365,259),260))</f>
        <v>29</v>
      </c>
      <c r="N1771" s="390">
        <f>IF(AND(MONTH(F1771)=7,DAY(F1771)&gt;25),1,
ROUNDDOWN((SUM(VLOOKUP(MONTH(F1771),D暦変換用数値,2,FALSE),DAY(F1771))/28)+1,0))</f>
        <v>5</v>
      </c>
      <c r="O1771" s="205">
        <f>IF(AND(MONTH(F1771)=7,DAY(F1771)&gt;25),DAY(F1771)-25,
MOD((SUM(VLOOKUP(MONTH(F1771),D暦変換用数値,2,FALSE),DAY(F1771))),28)+1)</f>
        <v>24</v>
      </c>
      <c r="P1771" s="406">
        <f>IF(OR(MONTH(F1771)&lt;7,AND(MONTH(F1771)=7,DAY(F1771)&lt;=25)),
MOD(SUM((E1771-1901)*365,(N1771-1)*28,O1771,258),260),
MOD(SUM((E1771-1900)*365,(N1771-1)*28,O1771,258),260))</f>
        <v>164</v>
      </c>
      <c r="Q1771" s="373" t="str">
        <f>VLOOKUP(MOD(P1771,4),色,2,FALSE)</f>
        <v>黄色い</v>
      </c>
      <c r="R1771" s="291" t="str">
        <f>VLOOKUP(MOD(P1771,13),銀河の音,2,FALSE)</f>
        <v>銀河の</v>
      </c>
      <c r="S1771" s="384" t="str">
        <f>VLOOKUP(MOD(P1771,20),太陽の紋章,2,FALSE)</f>
        <v>種</v>
      </c>
      <c r="T1771" s="98" t="s">
        <v>3736</v>
      </c>
    </row>
    <row r="1772" spans="1:20" ht="13.5" customHeight="1">
      <c r="A1772" s="50" t="str">
        <f>VLOOKUP(MOD(E1772,10),十干,2,FALSE)</f>
        <v>壬</v>
      </c>
      <c r="B1772" s="199" t="str">
        <f>VLOOKUP(MOD(E1772,12),十二支,3,FALSE)</f>
        <v xml:space="preserve">05 土 </v>
      </c>
      <c r="C1772" s="201" t="str">
        <f>VLOOKUP(F1772,星座,3,TRUE)</f>
        <v xml:space="preserve">11 木 </v>
      </c>
      <c r="D1772" s="531">
        <v>15671</v>
      </c>
      <c r="E1772" s="1">
        <f>IFERROR(YEAR(D1772),LEFT(D1772,4))</f>
        <v>1942</v>
      </c>
      <c r="F1772" s="1" t="str">
        <f>IF(ISTEXT(D1772),RIGHT(D1772,5),TEXT(D1772,"mm/dd"))</f>
        <v>11/26</v>
      </c>
      <c r="G1772" s="1">
        <f>SUM(MID(E1772,1,1),MID(E1772,2,1),MID(E1772,3,1),MID(E1772,4,1),MID(F1772,1,1),MID(F1772,2,1),MID(F1772,4,1),MID(F1772,5,1))</f>
        <v>26</v>
      </c>
      <c r="H1772" s="45">
        <f>IF(MOD(G1772,9)=0,9,MOD(G1772,9))</f>
        <v>8</v>
      </c>
      <c r="I1772" s="45" t="str">
        <f>IFERROR(MID("日月火水木金土",WEEKDAY(D1772),1),"")</f>
        <v>木</v>
      </c>
      <c r="J1772" s="304" t="s">
        <v>4412</v>
      </c>
      <c r="K1772" s="203" t="str">
        <f>VLOOKUP(F1772,石と花メイン,3,FALSE)</f>
        <v>■赤縞瑪瑙</v>
      </c>
      <c r="L1772" s="297" t="str">
        <f>VLOOKUP(F1772,石と花メイン,4,FALSE)</f>
        <v>鋸草【アキレア】</v>
      </c>
      <c r="M1772" s="393">
        <f>IF(OR(MONTH(F1772)&lt;7,AND(MONTH(F1772)=7,DAY(F1772)&lt;=25)),
MOD(SUM((E1772-1901)*365,259),260),
MOD(SUM((E1772-1900)*365,259),260))</f>
        <v>249</v>
      </c>
      <c r="N1772" s="390">
        <f>IF(AND(MONTH(F1772)=7,DAY(F1772)&gt;25),1,
ROUNDDOWN((SUM(VLOOKUP(MONTH(F1772),D暦変換用数値,2,FALSE),DAY(F1772))/28)+1,0))</f>
        <v>5</v>
      </c>
      <c r="O1772" s="205">
        <f>IF(AND(MONTH(F1772)=7,DAY(F1772)&gt;25),DAY(F1772)-25,
MOD((SUM(VLOOKUP(MONTH(F1772),D暦変換用数値,2,FALSE),DAY(F1772))),28)+1)</f>
        <v>12</v>
      </c>
      <c r="P1772" s="406">
        <f>IF(OR(MONTH(F1772)&lt;7,AND(MONTH(F1772)=7,DAY(F1772)&lt;=25)),
MOD(SUM((E1772-1901)*365,(N1772-1)*28,O1772,258),260),
MOD(SUM((E1772-1900)*365,(N1772-1)*28,O1772,258),260))</f>
        <v>112</v>
      </c>
      <c r="Q1772" s="373" t="str">
        <f>VLOOKUP(MOD(P1772,4),色,2,FALSE)</f>
        <v>黄色い</v>
      </c>
      <c r="R1772" s="291" t="str">
        <f>VLOOKUP(MOD(P1772,13),銀河の音,2,FALSE)</f>
        <v>銀河の</v>
      </c>
      <c r="S1772" s="384" t="str">
        <f>VLOOKUP(MOD(P1772,20),太陽の紋章,2,FALSE)</f>
        <v>人</v>
      </c>
      <c r="T1772" s="98"/>
    </row>
    <row r="1773" spans="1:20" ht="13.5" customHeight="1">
      <c r="A1773" s="50" t="str">
        <f>VLOOKUP(MOD(E1773,10),十干,2,FALSE)</f>
        <v>壬</v>
      </c>
      <c r="B1773" s="199" t="str">
        <f>VLOOKUP(MOD(E1773,12),十二支,3,FALSE)</f>
        <v xml:space="preserve">05 土 </v>
      </c>
      <c r="C1773" s="201" t="str">
        <f>VLOOKUP(F1773,星座,3,TRUE)</f>
        <v xml:space="preserve">11 木 </v>
      </c>
      <c r="D1773" s="531">
        <v>15672</v>
      </c>
      <c r="E1773" s="1">
        <f>IFERROR(YEAR(D1773),LEFT(D1773,4))</f>
        <v>1942</v>
      </c>
      <c r="F1773" s="1" t="str">
        <f>IF(ISTEXT(D1773),RIGHT(D1773,5),TEXT(D1773,"mm/dd"))</f>
        <v>11/27</v>
      </c>
      <c r="G1773" s="1">
        <f>SUM(MID(E1773,1,1),MID(E1773,2,1),MID(E1773,3,1),MID(E1773,4,1),MID(F1773,1,1),MID(F1773,2,1),MID(F1773,4,1),MID(F1773,5,1))</f>
        <v>27</v>
      </c>
      <c r="H1773" s="45">
        <f>IF(MOD(G1773,9)=0,9,MOD(G1773,9))</f>
        <v>9</v>
      </c>
      <c r="I1773" s="45" t="str">
        <f>IFERROR(MID("日月火水木金土",WEEKDAY(D1773),1),"")</f>
        <v>金</v>
      </c>
      <c r="J1773" s="304" t="s">
        <v>3439</v>
      </c>
      <c r="K1773" s="202" t="str">
        <f>VLOOKUP(F1773,石と花メイン,3,FALSE)</f>
        <v>◆紅玉</v>
      </c>
      <c r="L1773" s="297" t="str">
        <f>VLOOKUP(F1773,石と花メイン,4,FALSE)</f>
        <v>蛇の髭【竜の髭】</v>
      </c>
      <c r="M1773" s="393">
        <f>IF(OR(MONTH(F1773)&lt;7,AND(MONTH(F1773)=7,DAY(F1773)&lt;=25)),
MOD(SUM((E1773-1901)*365,259),260),
MOD(SUM((E1773-1900)*365,259),260))</f>
        <v>249</v>
      </c>
      <c r="N1773" s="390">
        <f>IF(AND(MONTH(F1773)=7,DAY(F1773)&gt;25),1,
ROUNDDOWN((SUM(VLOOKUP(MONTH(F1773),D暦変換用数値,2,FALSE),DAY(F1773))/28)+1,0))</f>
        <v>5</v>
      </c>
      <c r="O1773" s="205">
        <f>IF(AND(MONTH(F1773)=7,DAY(F1773)&gt;25),DAY(F1773)-25,
MOD((SUM(VLOOKUP(MONTH(F1773),D暦変換用数値,2,FALSE),DAY(F1773))),28)+1)</f>
        <v>13</v>
      </c>
      <c r="P1773" s="406">
        <f>IF(OR(MONTH(F1773)&lt;7,AND(MONTH(F1773)=7,DAY(F1773)&lt;=25)),
MOD(SUM((E1773-1901)*365,(N1773-1)*28,O1773,258),260),
MOD(SUM((E1773-1900)*365,(N1773-1)*28,O1773,258),260))</f>
        <v>113</v>
      </c>
      <c r="Q1773" s="372" t="str">
        <f>VLOOKUP(MOD(P1773,4),色,2,FALSE)</f>
        <v>赤い</v>
      </c>
      <c r="R1773" s="290" t="str">
        <f>VLOOKUP(MOD(P1773,13),銀河の音,2,FALSE)</f>
        <v>太陽の</v>
      </c>
      <c r="S1773" s="383" t="str">
        <f>VLOOKUP(MOD(P1773,20),太陽の紋章,2,FALSE)</f>
        <v>空歩く者</v>
      </c>
      <c r="T1773" s="97" t="s">
        <v>1118</v>
      </c>
    </row>
    <row r="1774" spans="1:20" ht="13.5" customHeight="1">
      <c r="A1774" s="282" t="str">
        <f>VLOOKUP(MOD(E1774,10),十干,2,FALSE)</f>
        <v>壬</v>
      </c>
      <c r="B1774" s="283" t="str">
        <f>VLOOKUP(MOD(E1774,12),十二支,3,FALSE)</f>
        <v xml:space="preserve">05 土 </v>
      </c>
      <c r="C1774" s="287" t="str">
        <f>VLOOKUP(F1774,星座,3,TRUE)</f>
        <v xml:space="preserve">11 木 </v>
      </c>
      <c r="D1774" s="533">
        <v>15679</v>
      </c>
      <c r="E1774" s="83">
        <f>IFERROR(YEAR(D1774),LEFT(D1774,4))</f>
        <v>1942</v>
      </c>
      <c r="F1774" s="83" t="str">
        <f>IF(ISTEXT(D1774),RIGHT(D1774,5),TEXT(D1774,"mm/dd"))</f>
        <v>12/04</v>
      </c>
      <c r="G1774" s="83">
        <f>SUM(MID(E1774,1,1),MID(E1774,2,1),MID(E1774,3,1),MID(E1774,4,1),MID(F1774,1,1),MID(F1774,2,1),MID(F1774,4,1),MID(F1774,5,1))</f>
        <v>23</v>
      </c>
      <c r="H1774" s="83">
        <f>IF(MOD(G1774,9)=0,9,MOD(G1774,9))</f>
        <v>5</v>
      </c>
      <c r="I1774" s="83" t="str">
        <f>IFERROR(MID("日月火水木金土",WEEKDAY(D1774),1),"")</f>
        <v>金</v>
      </c>
      <c r="J1774" s="303" t="s">
        <v>5914</v>
      </c>
      <c r="K1774" s="87" t="str">
        <f>VLOOKUP(F1774,石と花メイン,3,FALSE)</f>
        <v>●杉石</v>
      </c>
      <c r="L1774" s="296" t="str">
        <f>VLOOKUP(F1774,石と花メイン,4,FALSE)</f>
        <v>葉牡丹【花キャベツ】</v>
      </c>
      <c r="M1774" s="392">
        <f>IF(OR(MONTH(F1774)&lt;7,AND(MONTH(F1774)=7,DAY(F1774)&lt;=25)),
MOD(SUM((E1774-1901)*365,259),260),
MOD(SUM((E1774-1900)*365,259),260))</f>
        <v>249</v>
      </c>
      <c r="N1774" s="330">
        <f>IF(AND(MONTH(F1774)=7,DAY(F1774)&gt;25),1,
ROUNDDOWN((SUM(VLOOKUP(MONTH(F1774),D暦変換用数値,2,FALSE),DAY(F1774))/28)+1,0))</f>
        <v>5</v>
      </c>
      <c r="O1774" s="84">
        <f>IF(AND(MONTH(F1774)=7,DAY(F1774)&gt;25),DAY(F1774)-25,
MOD((SUM(VLOOKUP(MONTH(F1774),D暦変換用数値,2,FALSE),DAY(F1774))),28)+1)</f>
        <v>20</v>
      </c>
      <c r="P1774" s="405">
        <f>IF(OR(MONTH(F1774)&lt;7,AND(MONTH(F1774)=7,DAY(F1774)&lt;=25)),
MOD(SUM((E1774-1901)*365,(N1774-1)*28,O1774,258),260),
MOD(SUM((E1774-1900)*365,(N1774-1)*28,O1774,258),260))</f>
        <v>120</v>
      </c>
      <c r="Q1774" s="371" t="str">
        <f>VLOOKUP(MOD(P1774,4),色,2,FALSE)</f>
        <v>黄色い</v>
      </c>
      <c r="R1774" s="289" t="str">
        <f>VLOOKUP(MOD(P1774,13),銀河の音,2,FALSE)</f>
        <v>電気の</v>
      </c>
      <c r="S1774" s="382" t="str">
        <f>VLOOKUP(MOD(P1774,20),太陽の紋章,2,FALSE)</f>
        <v>太陽</v>
      </c>
      <c r="T1774" s="102" t="s">
        <v>189</v>
      </c>
    </row>
    <row r="1775" spans="1:20" ht="13.5" customHeight="1">
      <c r="A1775" s="334" t="str">
        <f>VLOOKUP(MOD(E1775,10),十干,2,FALSE)</f>
        <v>壬</v>
      </c>
      <c r="B1775" s="331" t="str">
        <f>VLOOKUP(MOD(E1775,12),十二支,3,FALSE)</f>
        <v xml:space="preserve">05 土 </v>
      </c>
      <c r="C1775" s="336" t="str">
        <f>VLOOKUP(F1775,星座,3,TRUE)</f>
        <v xml:space="preserve">11 木 </v>
      </c>
      <c r="D1775" s="534">
        <v>15690</v>
      </c>
      <c r="E1775" s="131">
        <f>IFERROR(YEAR(D1775),LEFT(D1775,4))</f>
        <v>1942</v>
      </c>
      <c r="F1775" s="131" t="str">
        <f>IF(ISTEXT(D1775),RIGHT(D1775,5),TEXT(D1775,"mm/dd"))</f>
        <v>12/15</v>
      </c>
      <c r="G1775" s="131">
        <f>SUM(MID(E1775,1,1),MID(E1775,2,1),MID(E1775,3,1),MID(E1775,4,1),MID(F1775,1,1),MID(F1775,2,1),MID(F1775,4,1),MID(F1775,5,1))</f>
        <v>25</v>
      </c>
      <c r="H1775" s="131">
        <f>IF(MOD(G1775,9)=0,9,MOD(G1775,9))</f>
        <v>7</v>
      </c>
      <c r="I1775" s="131" t="str">
        <f>IFERROR(MID("日月火水木金土",WEEKDAY(D1775),1),"")</f>
        <v>火</v>
      </c>
      <c r="J1775" s="306" t="s">
        <v>8159</v>
      </c>
      <c r="K1775" s="335" t="str">
        <f>VLOOKUP(F1775,石と花メイン,3,FALSE)</f>
        <v>●翡翠</v>
      </c>
      <c r="L1775" s="302" t="str">
        <f>VLOOKUP(F1775,石と花メイン,4,FALSE)</f>
        <v>沈丁花【瑞香】</v>
      </c>
      <c r="M1775" s="396">
        <f>IF(OR(MONTH(F1775)&lt;7,AND(MONTH(F1775)=7,DAY(F1775)&lt;=25)),
MOD(SUM((E1775-1901)*365,259),260),
MOD(SUM((E1775-1900)*365,259),260))</f>
        <v>249</v>
      </c>
      <c r="N1775" s="335">
        <f>IF(AND(MONTH(F1775)=7,DAY(F1775)&gt;25),1,
ROUNDDOWN((SUM(VLOOKUP(MONTH(F1775),D暦変換用数値,2,FALSE),DAY(F1775))/28)+1,0))</f>
        <v>6</v>
      </c>
      <c r="O1775" s="132">
        <f>IF(AND(MONTH(F1775)=7,DAY(F1775)&gt;25),DAY(F1775)-25,
MOD((SUM(VLOOKUP(MONTH(F1775),D暦変換用数値,2,FALSE),DAY(F1775))),28)+1)</f>
        <v>3</v>
      </c>
      <c r="P1775" s="404">
        <f>IF(OR(MONTH(F1775)&lt;7,AND(MONTH(F1775)=7,DAY(F1775)&lt;=25)),
MOD(SUM((E1775-1901)*365,(N1775-1)*28,O1775,258),260),
MOD(SUM((E1775-1900)*365,(N1775-1)*28,O1775,258),260))</f>
        <v>131</v>
      </c>
      <c r="Q1775" s="376" t="str">
        <f>VLOOKUP(MOD(P1775,4),色,2,FALSE)</f>
        <v>青い</v>
      </c>
      <c r="R1775" s="333" t="str">
        <f>VLOOKUP(MOD(P1775,13),銀河の音,2,FALSE)</f>
        <v>磁気の</v>
      </c>
      <c r="S1775" s="387" t="str">
        <f>VLOOKUP(MOD(P1775,20),太陽の紋章,2,FALSE)</f>
        <v>猿</v>
      </c>
      <c r="T1775" s="145"/>
    </row>
    <row r="1776" spans="1:20" ht="13.5" customHeight="1">
      <c r="A1776" s="50" t="str">
        <f>VLOOKUP(MOD(E1776,10),十干,2,FALSE)</f>
        <v>壬</v>
      </c>
      <c r="B1776" s="199" t="str">
        <f>VLOOKUP(MOD(E1776,12),十二支,3,FALSE)</f>
        <v xml:space="preserve">05 土 </v>
      </c>
      <c r="C1776" s="201" t="str">
        <f>VLOOKUP(F1776,星座,3,TRUE)</f>
        <v xml:space="preserve">11 木 </v>
      </c>
      <c r="D1776" s="531">
        <v>15696</v>
      </c>
      <c r="E1776" s="1">
        <f>IFERROR(YEAR(D1776),LEFT(D1776,4))</f>
        <v>1942</v>
      </c>
      <c r="F1776" s="1" t="str">
        <f>IF(ISTEXT(D1776),RIGHT(D1776,5),TEXT(D1776,"mm/dd"))</f>
        <v>12/21</v>
      </c>
      <c r="G1776" s="1">
        <f>SUM(MID(E1776,1,1),MID(E1776,2,1),MID(E1776,3,1),MID(E1776,4,1),MID(F1776,1,1),MID(F1776,2,1),MID(F1776,4,1),MID(F1776,5,1))</f>
        <v>22</v>
      </c>
      <c r="H1776" s="45">
        <f>IF(MOD(G1776,9)=0,9,MOD(G1776,9))</f>
        <v>4</v>
      </c>
      <c r="I1776" s="45" t="str">
        <f>IFERROR(MID("日月火水木金土",WEEKDAY(D1776),1),"")</f>
        <v>月</v>
      </c>
      <c r="J1776" s="304" t="s">
        <v>3252</v>
      </c>
      <c r="K1776" s="202" t="str">
        <f>VLOOKUP(F1776,石と花メイン,3,FALSE)</f>
        <v>◆藍玉</v>
      </c>
      <c r="L1776" s="297" t="str">
        <f>VLOOKUP(F1776,石と花メイン,4,FALSE)</f>
        <v>プロテア</v>
      </c>
      <c r="M1776" s="393">
        <f>IF(OR(MONTH(F1776)&lt;7,AND(MONTH(F1776)=7,DAY(F1776)&lt;=25)),
MOD(SUM((E1776-1901)*365,259),260),
MOD(SUM((E1776-1900)*365,259),260))</f>
        <v>249</v>
      </c>
      <c r="N1776" s="390">
        <f>IF(AND(MONTH(F1776)=7,DAY(F1776)&gt;25),1,
ROUNDDOWN((SUM(VLOOKUP(MONTH(F1776),D暦変換用数値,2,FALSE),DAY(F1776))/28)+1,0))</f>
        <v>6</v>
      </c>
      <c r="O1776" s="205">
        <f>IF(AND(MONTH(F1776)=7,DAY(F1776)&gt;25),DAY(F1776)-25,
MOD((SUM(VLOOKUP(MONTH(F1776),D暦変換用数値,2,FALSE),DAY(F1776))),28)+1)</f>
        <v>9</v>
      </c>
      <c r="P1776" s="406">
        <f>IF(OR(MONTH(F1776)&lt;7,AND(MONTH(F1776)=7,DAY(F1776)&lt;=25)),
MOD(SUM((E1776-1901)*365,(N1776-1)*28,O1776,258),260),
MOD(SUM((E1776-1900)*365,(N1776-1)*28,O1776,258),260))</f>
        <v>137</v>
      </c>
      <c r="Q1776" s="372" t="str">
        <f>VLOOKUP(MOD(P1776,4),色,2,FALSE)</f>
        <v>赤い</v>
      </c>
      <c r="R1776" s="290" t="str">
        <f>VLOOKUP(MOD(P1776,13),銀河の音,2,FALSE)</f>
        <v>共振の</v>
      </c>
      <c r="S1776" s="383" t="str">
        <f>VLOOKUP(MOD(P1776,20),太陽の紋章,2,FALSE)</f>
        <v>地球</v>
      </c>
      <c r="T1776" s="99" t="s">
        <v>2970</v>
      </c>
    </row>
    <row r="1777" spans="1:20" ht="13.5" customHeight="1">
      <c r="A1777" s="282" t="str">
        <f>VLOOKUP(MOD(E1777,10),十干,2,FALSE)</f>
        <v>甲</v>
      </c>
      <c r="B1777" s="283" t="str">
        <f>VLOOKUP(MOD(E1777,12),十二支,3,FALSE)</f>
        <v xml:space="preserve">05 土 </v>
      </c>
      <c r="C1777" s="287" t="str">
        <f>VLOOKUP(F1777,星座,3,TRUE)</f>
        <v xml:space="preserve">11 木 </v>
      </c>
      <c r="D1777" s="533">
        <v>20056</v>
      </c>
      <c r="E1777" s="83">
        <f>IFERROR(YEAR(D1777),LEFT(D1777,4))</f>
        <v>1954</v>
      </c>
      <c r="F1777" s="83" t="str">
        <f>IF(ISTEXT(D1777),RIGHT(D1777,5),TEXT(D1777,"mm/dd"))</f>
        <v>11/28</v>
      </c>
      <c r="G1777" s="83">
        <f>SUM(MID(E1777,1,1),MID(E1777,2,1),MID(E1777,3,1),MID(E1777,4,1),MID(F1777,1,1),MID(F1777,2,1),MID(F1777,4,1),MID(F1777,5,1))</f>
        <v>31</v>
      </c>
      <c r="H1777" s="83">
        <f>IF(MOD(G1777,9)=0,9,MOD(G1777,9))</f>
        <v>4</v>
      </c>
      <c r="I1777" s="83" t="str">
        <f>IFERROR(MID("日月火水木金土",WEEKDAY(D1777),1),"")</f>
        <v>日</v>
      </c>
      <c r="J1777" s="303" t="s">
        <v>5595</v>
      </c>
      <c r="K1777" s="87" t="str">
        <f>VLOOKUP(F1777,石と花メイン,3,FALSE)</f>
        <v>◆翠玉</v>
      </c>
      <c r="L1777" s="296" t="str">
        <f>VLOOKUP(F1777,石と花メイン,4,FALSE)</f>
        <v>サンダーソニア【提灯百合】</v>
      </c>
      <c r="M1777" s="392">
        <f>IF(OR(MONTH(F1777)&lt;7,AND(MONTH(F1777)=7,DAY(F1777)&lt;=25)),
MOD(SUM((E1777-1901)*365,259),260),
MOD(SUM((E1777-1900)*365,259),260))</f>
        <v>209</v>
      </c>
      <c r="N1777" s="330">
        <f>IF(AND(MONTH(F1777)=7,DAY(F1777)&gt;25),1,
ROUNDDOWN((SUM(VLOOKUP(MONTH(F1777),D暦変換用数値,2,FALSE),DAY(F1777))/28)+1,0))</f>
        <v>5</v>
      </c>
      <c r="O1777" s="84">
        <f>IF(AND(MONTH(F1777)=7,DAY(F1777)&gt;25),DAY(F1777)-25,
MOD((SUM(VLOOKUP(MONTH(F1777),D暦変換用数値,2,FALSE),DAY(F1777))),28)+1)</f>
        <v>14</v>
      </c>
      <c r="P1777" s="405">
        <f>IF(OR(MONTH(F1777)&lt;7,AND(MONTH(F1777)=7,DAY(F1777)&lt;=25)),
MOD(SUM((E1777-1901)*365,(N1777-1)*28,O1777,258),260),
MOD(SUM((E1777-1900)*365,(N1777-1)*28,O1777,258),260))</f>
        <v>74</v>
      </c>
      <c r="Q1777" s="371" t="str">
        <f>VLOOKUP(MOD(P1777,4),色,2,FALSE)</f>
        <v>白い</v>
      </c>
      <c r="R1777" s="289" t="str">
        <f>VLOOKUP(MOD(P1777,13),銀河の音,2,FALSE)</f>
        <v>太陽の</v>
      </c>
      <c r="S1777" s="382" t="str">
        <f>VLOOKUP(MOD(P1777,20),太陽の紋章,2,FALSE)</f>
        <v>魔法使い</v>
      </c>
      <c r="T1777" s="95" t="s">
        <v>5596</v>
      </c>
    </row>
    <row r="1778" spans="1:20" ht="13.5" customHeight="1">
      <c r="A1778" s="50" t="str">
        <f>VLOOKUP(MOD(E1778,10),十干,2,FALSE)</f>
        <v>甲</v>
      </c>
      <c r="B1778" s="199" t="str">
        <f>VLOOKUP(MOD(E1778,12),十二支,3,FALSE)</f>
        <v xml:space="preserve">05 土 </v>
      </c>
      <c r="C1778" s="201" t="str">
        <f>VLOOKUP(F1778,星座,3,TRUE)</f>
        <v xml:space="preserve">11 木 </v>
      </c>
      <c r="D1778" s="531">
        <v>20065</v>
      </c>
      <c r="E1778" s="1">
        <f>IFERROR(YEAR(D1778),LEFT(D1778,4))</f>
        <v>1954</v>
      </c>
      <c r="F1778" s="1" t="str">
        <f>IF(ISTEXT(D1778),RIGHT(D1778,5),TEXT(D1778,"mm/dd"))</f>
        <v>12/07</v>
      </c>
      <c r="G1778" s="1">
        <f>SUM(MID(E1778,1,1),MID(E1778,2,1),MID(E1778,3,1),MID(E1778,4,1),MID(F1778,1,1),MID(F1778,2,1),MID(F1778,4,1),MID(F1778,5,1))</f>
        <v>29</v>
      </c>
      <c r="H1778" s="45">
        <f>IF(MOD(G1778,9)=0,9,MOD(G1778,9))</f>
        <v>2</v>
      </c>
      <c r="I1778" s="45" t="str">
        <f>IFERROR(MID("日月火水木金土",WEEKDAY(D1778),1),"")</f>
        <v>火</v>
      </c>
      <c r="J1778" s="304" t="s">
        <v>3253</v>
      </c>
      <c r="K1778" s="202" t="str">
        <f>VLOOKUP(F1778,石と花メイン,3,FALSE)</f>
        <v>□水晶</v>
      </c>
      <c r="L1778" s="297" t="str">
        <f>VLOOKUP(F1778,石と花メイン,4,FALSE)</f>
        <v>シクラメン【篝火花】</v>
      </c>
      <c r="M1778" s="393">
        <f>IF(OR(MONTH(F1778)&lt;7,AND(MONTH(F1778)=7,DAY(F1778)&lt;=25)),
MOD(SUM((E1778-1901)*365,259),260),
MOD(SUM((E1778-1900)*365,259),260))</f>
        <v>209</v>
      </c>
      <c r="N1778" s="390">
        <f>IF(AND(MONTH(F1778)=7,DAY(F1778)&gt;25),1,
ROUNDDOWN((SUM(VLOOKUP(MONTH(F1778),D暦変換用数値,2,FALSE),DAY(F1778))/28)+1,0))</f>
        <v>5</v>
      </c>
      <c r="O1778" s="205">
        <f>IF(AND(MONTH(F1778)=7,DAY(F1778)&gt;25),DAY(F1778)-25,
MOD((SUM(VLOOKUP(MONTH(F1778),D暦変換用数値,2,FALSE),DAY(F1778))),28)+1)</f>
        <v>23</v>
      </c>
      <c r="P1778" s="406">
        <f>IF(OR(MONTH(F1778)&lt;7,AND(MONTH(F1778)=7,DAY(F1778)&lt;=25)),
MOD(SUM((E1778-1901)*365,(N1778-1)*28,O1778,258),260),
MOD(SUM((E1778-1900)*365,(N1778-1)*28,O1778,258),260))</f>
        <v>83</v>
      </c>
      <c r="Q1778" s="374" t="str">
        <f>VLOOKUP(MOD(P1778,4),色,2,FALSE)</f>
        <v>青い</v>
      </c>
      <c r="R1778" s="292" t="str">
        <f>VLOOKUP(MOD(P1778,13),銀河の音,2,FALSE)</f>
        <v>倍音の</v>
      </c>
      <c r="S1778" s="385" t="str">
        <f>VLOOKUP(MOD(P1778,20),太陽の紋章,2,FALSE)</f>
        <v>夜</v>
      </c>
      <c r="T1778" s="98" t="s">
        <v>3736</v>
      </c>
    </row>
    <row r="1779" spans="1:20" ht="13.5" customHeight="1">
      <c r="A1779" s="50" t="str">
        <f>VLOOKUP(MOD(E1779,10),十干,2,FALSE)</f>
        <v>甲</v>
      </c>
      <c r="B1779" s="199" t="str">
        <f>VLOOKUP(MOD(E1779,12),十二支,3,FALSE)</f>
        <v xml:space="preserve">05 土 </v>
      </c>
      <c r="C1779" s="201" t="str">
        <f>VLOOKUP(F1779,星座,3,TRUE)</f>
        <v xml:space="preserve">11 木 </v>
      </c>
      <c r="D1779" s="531">
        <v>20079</v>
      </c>
      <c r="E1779" s="1">
        <f>IFERROR(YEAR(D1779),LEFT(D1779,4))</f>
        <v>1954</v>
      </c>
      <c r="F1779" s="1" t="str">
        <f>IF(ISTEXT(D1779),RIGHT(D1779,5),TEXT(D1779,"mm/dd"))</f>
        <v>12/21</v>
      </c>
      <c r="G1779" s="1">
        <f>SUM(MID(E1779,1,1),MID(E1779,2,1),MID(E1779,3,1),MID(E1779,4,1),MID(F1779,1,1),MID(F1779,2,1),MID(F1779,4,1),MID(F1779,5,1))</f>
        <v>25</v>
      </c>
      <c r="H1779" s="45">
        <f>IF(MOD(G1779,9)=0,9,MOD(G1779,9))</f>
        <v>7</v>
      </c>
      <c r="I1779" s="45" t="str">
        <f>IFERROR(MID("日月火水木金土",WEEKDAY(D1779),1),"")</f>
        <v>火</v>
      </c>
      <c r="J1779" s="304" t="s">
        <v>3254</v>
      </c>
      <c r="K1779" s="202" t="str">
        <f>VLOOKUP(F1779,石と花メイン,3,FALSE)</f>
        <v>◆藍玉</v>
      </c>
      <c r="L1779" s="297" t="str">
        <f>VLOOKUP(F1779,石と花メイン,4,FALSE)</f>
        <v>プロテア</v>
      </c>
      <c r="M1779" s="393">
        <f>IF(OR(MONTH(F1779)&lt;7,AND(MONTH(F1779)=7,DAY(F1779)&lt;=25)),
MOD(SUM((E1779-1901)*365,259),260),
MOD(SUM((E1779-1900)*365,259),260))</f>
        <v>209</v>
      </c>
      <c r="N1779" s="390">
        <f>IF(AND(MONTH(F1779)=7,DAY(F1779)&gt;25),1,
ROUNDDOWN((SUM(VLOOKUP(MONTH(F1779),D暦変換用数値,2,FALSE),DAY(F1779))/28)+1,0))</f>
        <v>6</v>
      </c>
      <c r="O1779" s="205">
        <f>IF(AND(MONTH(F1779)=7,DAY(F1779)&gt;25),DAY(F1779)-25,
MOD((SUM(VLOOKUP(MONTH(F1779),D暦変換用数値,2,FALSE),DAY(F1779))),28)+1)</f>
        <v>9</v>
      </c>
      <c r="P1779" s="406">
        <f>IF(OR(MONTH(F1779)&lt;7,AND(MONTH(F1779)=7,DAY(F1779)&lt;=25)),
MOD(SUM((E1779-1901)*365,(N1779-1)*28,O1779,258),260),
MOD(SUM((E1779-1900)*365,(N1779-1)*28,O1779,258),260))</f>
        <v>97</v>
      </c>
      <c r="Q1779" s="372" t="str">
        <f>VLOOKUP(MOD(P1779,4),色,2,FALSE)</f>
        <v>赤い</v>
      </c>
      <c r="R1779" s="290" t="str">
        <f>VLOOKUP(MOD(P1779,13),銀河の音,2,FALSE)</f>
        <v>律動の</v>
      </c>
      <c r="S1779" s="383" t="str">
        <f>VLOOKUP(MOD(P1779,20),太陽の紋章,2,FALSE)</f>
        <v>地球</v>
      </c>
      <c r="T1779" s="98" t="s">
        <v>3736</v>
      </c>
    </row>
    <row r="1780" spans="1:20" ht="13.5" customHeight="1">
      <c r="A1780" s="50" t="str">
        <f>VLOOKUP(MOD(E1780,10),十干,2,FALSE)</f>
        <v>丙</v>
      </c>
      <c r="B1780" s="199" t="str">
        <f>VLOOKUP(MOD(E1780,12),十二支,3,FALSE)</f>
        <v xml:space="preserve">05 土 </v>
      </c>
      <c r="C1780" s="201" t="str">
        <f>VLOOKUP(F1780,星座,3,TRUE)</f>
        <v xml:space="preserve">11 木 </v>
      </c>
      <c r="D1780" s="531">
        <v>24448</v>
      </c>
      <c r="E1780" s="1">
        <f>IFERROR(YEAR(D1780),LEFT(D1780,4))</f>
        <v>1966</v>
      </c>
      <c r="F1780" s="1" t="str">
        <f>IF(ISTEXT(D1780),RIGHT(D1780,5),TEXT(D1780,"mm/dd"))</f>
        <v>12/07</v>
      </c>
      <c r="G1780" s="1">
        <f>SUM(MID(E1780,1,1),MID(E1780,2,1),MID(E1780,3,1),MID(E1780,4,1),MID(F1780,1,1),MID(F1780,2,1),MID(F1780,4,1),MID(F1780,5,1))</f>
        <v>32</v>
      </c>
      <c r="H1780" s="45">
        <f>IF(MOD(G1780,9)=0,9,MOD(G1780,9))</f>
        <v>5</v>
      </c>
      <c r="I1780" s="45" t="str">
        <f>IFERROR(MID("日月火水木金土",WEEKDAY(D1780),1),"")</f>
        <v>水</v>
      </c>
      <c r="J1780" s="304" t="s">
        <v>3255</v>
      </c>
      <c r="K1780" s="202" t="str">
        <f>VLOOKUP(F1780,石と花メイン,3,FALSE)</f>
        <v>□水晶</v>
      </c>
      <c r="L1780" s="297" t="str">
        <f>VLOOKUP(F1780,石と花メイン,4,FALSE)</f>
        <v>シクラメン【篝火花】</v>
      </c>
      <c r="M1780" s="393">
        <f>IF(OR(MONTH(F1780)&lt;7,AND(MONTH(F1780)=7,DAY(F1780)&lt;=25)),
MOD(SUM((E1780-1901)*365,259),260),
MOD(SUM((E1780-1900)*365,259),260))</f>
        <v>169</v>
      </c>
      <c r="N1780" s="390">
        <f>IF(AND(MONTH(F1780)=7,DAY(F1780)&gt;25),1,
ROUNDDOWN((SUM(VLOOKUP(MONTH(F1780),D暦変換用数値,2,FALSE),DAY(F1780))/28)+1,0))</f>
        <v>5</v>
      </c>
      <c r="O1780" s="205">
        <f>IF(AND(MONTH(F1780)=7,DAY(F1780)&gt;25),DAY(F1780)-25,
MOD((SUM(VLOOKUP(MONTH(F1780),D暦変換用数値,2,FALSE),DAY(F1780))),28)+1)</f>
        <v>23</v>
      </c>
      <c r="P1780" s="406">
        <f>IF(OR(MONTH(F1780)&lt;7,AND(MONTH(F1780)=7,DAY(F1780)&lt;=25)),
MOD(SUM((E1780-1901)*365,(N1780-1)*28,O1780,258),260),
MOD(SUM((E1780-1900)*365,(N1780-1)*28,O1780,258),260))</f>
        <v>43</v>
      </c>
      <c r="Q1780" s="374" t="str">
        <f>VLOOKUP(MOD(P1780,4),色,2,FALSE)</f>
        <v>青い</v>
      </c>
      <c r="R1780" s="292" t="str">
        <f>VLOOKUP(MOD(P1780,13),銀河の音,2,FALSE)</f>
        <v>自己存在の</v>
      </c>
      <c r="S1780" s="385" t="str">
        <f>VLOOKUP(MOD(P1780,20),太陽の紋章,2,FALSE)</f>
        <v>夜</v>
      </c>
      <c r="T1780" s="98" t="s">
        <v>3736</v>
      </c>
    </row>
    <row r="1781" spans="1:20" ht="13.5" customHeight="1">
      <c r="A1781" s="282" t="str">
        <f>VLOOKUP(MOD(E1781,10),十干,2,FALSE)</f>
        <v>丙</v>
      </c>
      <c r="B1781" s="283" t="str">
        <f>VLOOKUP(MOD(E1781,12),十二支,3,FALSE)</f>
        <v xml:space="preserve">05 土 </v>
      </c>
      <c r="C1781" s="287" t="str">
        <f>VLOOKUP(F1781,星座,3,TRUE)</f>
        <v xml:space="preserve">11 木 </v>
      </c>
      <c r="D1781" s="533">
        <v>24456</v>
      </c>
      <c r="E1781" s="83">
        <f>IFERROR(YEAR(D1781),LEFT(D1781,4))</f>
        <v>1966</v>
      </c>
      <c r="F1781" s="83" t="str">
        <f>IF(ISTEXT(D1781),RIGHT(D1781,5),TEXT(D1781,"mm/dd"))</f>
        <v>12/15</v>
      </c>
      <c r="G1781" s="83">
        <f>SUM(MID(E1781,1,1),MID(E1781,2,1),MID(E1781,3,1),MID(E1781,4,1),MID(F1781,1,1),MID(F1781,2,1),MID(F1781,4,1),MID(F1781,5,1))</f>
        <v>31</v>
      </c>
      <c r="H1781" s="83">
        <f>IF(MOD(G1781,9)=0,9,MOD(G1781,9))</f>
        <v>4</v>
      </c>
      <c r="I1781" s="83" t="str">
        <f>IFERROR(MID("日月火水木金土",WEEKDAY(D1781),1),"")</f>
        <v>木</v>
      </c>
      <c r="J1781" s="303" t="s">
        <v>5915</v>
      </c>
      <c r="K1781" s="87" t="str">
        <f>VLOOKUP(F1781,石と花メイン,3,FALSE)</f>
        <v>●翡翠</v>
      </c>
      <c r="L1781" s="296" t="str">
        <f>VLOOKUP(F1781,石と花メイン,4,FALSE)</f>
        <v>沈丁花【瑞香】</v>
      </c>
      <c r="M1781" s="392">
        <f>IF(OR(MONTH(F1781)&lt;7,AND(MONTH(F1781)=7,DAY(F1781)&lt;=25)),
MOD(SUM((E1781-1901)*365,259),260),
MOD(SUM((E1781-1900)*365,259),260))</f>
        <v>169</v>
      </c>
      <c r="N1781" s="330">
        <f>IF(AND(MONTH(F1781)=7,DAY(F1781)&gt;25),1,
ROUNDDOWN((SUM(VLOOKUP(MONTH(F1781),D暦変換用数値,2,FALSE),DAY(F1781))/28)+1,0))</f>
        <v>6</v>
      </c>
      <c r="O1781" s="84">
        <f>IF(AND(MONTH(F1781)=7,DAY(F1781)&gt;25),DAY(F1781)-25,
MOD((SUM(VLOOKUP(MONTH(F1781),D暦変換用数値,2,FALSE),DAY(F1781))),28)+1)</f>
        <v>3</v>
      </c>
      <c r="P1781" s="405">
        <f>IF(OR(MONTH(F1781)&lt;7,AND(MONTH(F1781)=7,DAY(F1781)&lt;=25)),
MOD(SUM((E1781-1901)*365,(N1781-1)*28,O1781,258),260),
MOD(SUM((E1781-1900)*365,(N1781-1)*28,O1781,258),260))</f>
        <v>51</v>
      </c>
      <c r="Q1781" s="371" t="str">
        <f>VLOOKUP(MOD(P1781,4),色,2,FALSE)</f>
        <v>青い</v>
      </c>
      <c r="R1781" s="289" t="str">
        <f>VLOOKUP(MOD(P1781,13),銀河の音,2,FALSE)</f>
        <v>水晶の</v>
      </c>
      <c r="S1781" s="382" t="str">
        <f>VLOOKUP(MOD(P1781,20),太陽の紋章,2,FALSE)</f>
        <v>猿</v>
      </c>
      <c r="T1781" s="102" t="s">
        <v>3890</v>
      </c>
    </row>
    <row r="1782" spans="1:20" ht="13.5" customHeight="1">
      <c r="A1782" s="50" t="str">
        <f>VLOOKUP(MOD(E1782,10),十干,2,FALSE)</f>
        <v>丙</v>
      </c>
      <c r="B1782" s="199" t="str">
        <f>VLOOKUP(MOD(E1782,12),十二支,3,FALSE)</f>
        <v xml:space="preserve">05 土 </v>
      </c>
      <c r="C1782" s="201" t="str">
        <f>VLOOKUP(F1782,星座,3,TRUE)</f>
        <v xml:space="preserve">11 木 </v>
      </c>
      <c r="D1782" s="531">
        <v>24458</v>
      </c>
      <c r="E1782" s="1">
        <f>IFERROR(YEAR(D1782),LEFT(D1782,4))</f>
        <v>1966</v>
      </c>
      <c r="F1782" s="1" t="str">
        <f>IF(ISTEXT(D1782),RIGHT(D1782,5),TEXT(D1782,"mm/dd"))</f>
        <v>12/17</v>
      </c>
      <c r="G1782" s="1">
        <f>SUM(MID(E1782,1,1),MID(E1782,2,1),MID(E1782,3,1),MID(E1782,4,1),MID(F1782,1,1),MID(F1782,2,1),MID(F1782,4,1),MID(F1782,5,1))</f>
        <v>33</v>
      </c>
      <c r="H1782" s="45">
        <f>IF(MOD(G1782,9)=0,9,MOD(G1782,9))</f>
        <v>6</v>
      </c>
      <c r="I1782" s="45" t="str">
        <f>IFERROR(MID("日月火水木金土",WEEKDAY(D1782),1),"")</f>
        <v>土</v>
      </c>
      <c r="J1782" s="304" t="s">
        <v>3256</v>
      </c>
      <c r="K1782" s="202" t="str">
        <f>VLOOKUP(F1782,石と花メイン,3,FALSE)</f>
        <v>◇金剛石</v>
      </c>
      <c r="L1782" s="297" t="str">
        <f>VLOOKUP(F1782,石と花メイン,4,FALSE)</f>
        <v>桜蘭【ホヤ】</v>
      </c>
      <c r="M1782" s="393">
        <f>IF(OR(MONTH(F1782)&lt;7,AND(MONTH(F1782)=7,DAY(F1782)&lt;=25)),
MOD(SUM((E1782-1901)*365,259),260),
MOD(SUM((E1782-1900)*365,259),260))</f>
        <v>169</v>
      </c>
      <c r="N1782" s="390">
        <f>IF(AND(MONTH(F1782)=7,DAY(F1782)&gt;25),1,
ROUNDDOWN((SUM(VLOOKUP(MONTH(F1782),D暦変換用数値,2,FALSE),DAY(F1782))/28)+1,0))</f>
        <v>6</v>
      </c>
      <c r="O1782" s="205">
        <f>IF(AND(MONTH(F1782)=7,DAY(F1782)&gt;25),DAY(F1782)-25,
MOD((SUM(VLOOKUP(MONTH(F1782),D暦変換用数値,2,FALSE),DAY(F1782))),28)+1)</f>
        <v>5</v>
      </c>
      <c r="P1782" s="406">
        <f>IF(OR(MONTH(F1782)&lt;7,AND(MONTH(F1782)=7,DAY(F1782)&lt;=25)),
MOD(SUM((E1782-1901)*365,(N1782-1)*28,O1782,258),260),
MOD(SUM((E1782-1900)*365,(N1782-1)*28,O1782,258),260))</f>
        <v>53</v>
      </c>
      <c r="Q1782" s="372" t="str">
        <f>VLOOKUP(MOD(P1782,4),色,2,FALSE)</f>
        <v>赤い</v>
      </c>
      <c r="R1782" s="290" t="str">
        <f>VLOOKUP(MOD(P1782,13),銀河の音,2,FALSE)</f>
        <v>磁気の</v>
      </c>
      <c r="S1782" s="383" t="str">
        <f>VLOOKUP(MOD(P1782,20),太陽の紋章,2,FALSE)</f>
        <v>空歩く者</v>
      </c>
      <c r="T1782" s="97" t="s">
        <v>2971</v>
      </c>
    </row>
    <row r="1783" spans="1:20" ht="13.5" customHeight="1">
      <c r="A1783" s="50" t="str">
        <f>VLOOKUP(MOD(E1783,10),十干,2,FALSE)</f>
        <v>丙</v>
      </c>
      <c r="B1783" s="199" t="str">
        <f>VLOOKUP(MOD(E1783,12),十二支,3,FALSE)</f>
        <v xml:space="preserve">05 土 </v>
      </c>
      <c r="C1783" s="201" t="str">
        <f>VLOOKUP(F1783,星座,3,TRUE)</f>
        <v xml:space="preserve">11 木 </v>
      </c>
      <c r="D1783" s="531">
        <v>24459</v>
      </c>
      <c r="E1783" s="1">
        <f>IFERROR(YEAR(D1783),LEFT(D1783,4))</f>
        <v>1966</v>
      </c>
      <c r="F1783" s="1" t="str">
        <f>IF(ISTEXT(D1783),RIGHT(D1783,5),TEXT(D1783,"mm/dd"))</f>
        <v>12/18</v>
      </c>
      <c r="G1783" s="1">
        <f>SUM(MID(E1783,1,1),MID(E1783,2,1),MID(E1783,3,1),MID(E1783,4,1),MID(F1783,1,1),MID(F1783,2,1),MID(F1783,4,1),MID(F1783,5,1))</f>
        <v>34</v>
      </c>
      <c r="H1783" s="45">
        <f>IF(MOD(G1783,9)=0,9,MOD(G1783,9))</f>
        <v>7</v>
      </c>
      <c r="I1783" s="45" t="str">
        <f>IFERROR(MID("日月火水木金土",WEEKDAY(D1783),1),"")</f>
        <v>日</v>
      </c>
      <c r="J1783" s="304" t="s">
        <v>3257</v>
      </c>
      <c r="K1783" s="202" t="str">
        <f>VLOOKUP(F1783,石と花メイン,3,FALSE)</f>
        <v>□水晶</v>
      </c>
      <c r="L1783" s="297" t="str">
        <f>VLOOKUP(F1783,石と花メイン,4,FALSE)</f>
        <v>セージ【薬用サルビア】</v>
      </c>
      <c r="M1783" s="393">
        <f>IF(OR(MONTH(F1783)&lt;7,AND(MONTH(F1783)=7,DAY(F1783)&lt;=25)),
MOD(SUM((E1783-1901)*365,259),260),
MOD(SUM((E1783-1900)*365,259),260))</f>
        <v>169</v>
      </c>
      <c r="N1783" s="390">
        <f>IF(AND(MONTH(F1783)=7,DAY(F1783)&gt;25),1,
ROUNDDOWN((SUM(VLOOKUP(MONTH(F1783),D暦変換用数値,2,FALSE),DAY(F1783))/28)+1,0))</f>
        <v>6</v>
      </c>
      <c r="O1783" s="205">
        <f>IF(AND(MONTH(F1783)=7,DAY(F1783)&gt;25),DAY(F1783)-25,
MOD((SUM(VLOOKUP(MONTH(F1783),D暦変換用数値,2,FALSE),DAY(F1783))),28)+1)</f>
        <v>6</v>
      </c>
      <c r="P1783" s="406">
        <f>IF(OR(MONTH(F1783)&lt;7,AND(MONTH(F1783)=7,DAY(F1783)&lt;=25)),
MOD(SUM((E1783-1901)*365,(N1783-1)*28,O1783,258),260),
MOD(SUM((E1783-1900)*365,(N1783-1)*28,O1783,258),260))</f>
        <v>54</v>
      </c>
      <c r="Q1783" s="375" t="str">
        <f>VLOOKUP(MOD(P1783,4),色,2,FALSE)</f>
        <v>白い</v>
      </c>
      <c r="R1783" s="293" t="str">
        <f>VLOOKUP(MOD(P1783,13),銀河の音,2,FALSE)</f>
        <v>月の</v>
      </c>
      <c r="S1783" s="386" t="str">
        <f>VLOOKUP(MOD(P1783,20),太陽の紋章,2,FALSE)</f>
        <v>魔法使い</v>
      </c>
      <c r="T1783" s="98" t="s">
        <v>3736</v>
      </c>
    </row>
    <row r="1784" spans="1:20" ht="13.5" customHeight="1">
      <c r="A1784" s="50" t="str">
        <f>VLOOKUP(MOD(E1784,10),十干,2,FALSE)</f>
        <v>戊</v>
      </c>
      <c r="B1784" s="199" t="str">
        <f>VLOOKUP(MOD(E1784,12),十二支,3,FALSE)</f>
        <v xml:space="preserve">05 土 </v>
      </c>
      <c r="C1784" s="201" t="str">
        <f>VLOOKUP(F1784,星座,3,TRUE)</f>
        <v xml:space="preserve">11 木 </v>
      </c>
      <c r="D1784" s="531">
        <v>28819</v>
      </c>
      <c r="E1784" s="1">
        <f>IFERROR(YEAR(D1784),LEFT(D1784,4))</f>
        <v>1978</v>
      </c>
      <c r="F1784" s="1" t="str">
        <f>IF(ISTEXT(D1784),RIGHT(D1784,5),TEXT(D1784,"mm/dd"))</f>
        <v>11/25</v>
      </c>
      <c r="G1784" s="1">
        <f>SUM(MID(E1784,1,1),MID(E1784,2,1),MID(E1784,3,1),MID(E1784,4,1),MID(F1784,1,1),MID(F1784,2,1),MID(F1784,4,1),MID(F1784,5,1))</f>
        <v>34</v>
      </c>
      <c r="H1784" s="45">
        <f>IF(MOD(G1784,9)=0,9,MOD(G1784,9))</f>
        <v>7</v>
      </c>
      <c r="I1784" s="45" t="str">
        <f>IFERROR(MID("日月火水木金土",WEEKDAY(D1784),1),"")</f>
        <v>土</v>
      </c>
      <c r="J1784" s="304" t="s">
        <v>3258</v>
      </c>
      <c r="K1784" s="202" t="str">
        <f>VLOOKUP(F1784,石と花メイン,3,FALSE)</f>
        <v>◆青玉</v>
      </c>
      <c r="L1784" s="297" t="str">
        <f>VLOOKUP(F1784,石と花メイン,4,FALSE)</f>
        <v>ネリネ【ダイヤモンドリリー】</v>
      </c>
      <c r="M1784" s="393">
        <f>IF(OR(MONTH(F1784)&lt;7,AND(MONTH(F1784)=7,DAY(F1784)&lt;=25)),
MOD(SUM((E1784-1901)*365,259),260),
MOD(SUM((E1784-1900)*365,259),260))</f>
        <v>129</v>
      </c>
      <c r="N1784" s="390">
        <f>IF(AND(MONTH(F1784)=7,DAY(F1784)&gt;25),1,
ROUNDDOWN((SUM(VLOOKUP(MONTH(F1784),D暦変換用数値,2,FALSE),DAY(F1784))/28)+1,0))</f>
        <v>5</v>
      </c>
      <c r="O1784" s="205">
        <f>IF(AND(MONTH(F1784)=7,DAY(F1784)&gt;25),DAY(F1784)-25,
MOD((SUM(VLOOKUP(MONTH(F1784),D暦変換用数値,2,FALSE),DAY(F1784))),28)+1)</f>
        <v>11</v>
      </c>
      <c r="P1784" s="406">
        <f>IF(OR(MONTH(F1784)&lt;7,AND(MONTH(F1784)=7,DAY(F1784)&lt;=25)),
MOD(SUM((E1784-1901)*365,(N1784-1)*28,O1784,258),260),
MOD(SUM((E1784-1900)*365,(N1784-1)*28,O1784,258),260))</f>
        <v>251</v>
      </c>
      <c r="Q1784" s="374" t="str">
        <f>VLOOKUP(MOD(P1784,4),色,2,FALSE)</f>
        <v>青い</v>
      </c>
      <c r="R1784" s="292" t="str">
        <f>VLOOKUP(MOD(P1784,13),銀河の音,2,FALSE)</f>
        <v>自己存在の</v>
      </c>
      <c r="S1784" s="385" t="str">
        <f>VLOOKUP(MOD(P1784,20),太陽の紋章,2,FALSE)</f>
        <v>猿</v>
      </c>
      <c r="T1784" s="98" t="s">
        <v>3736</v>
      </c>
    </row>
    <row r="1785" spans="1:20" ht="13.5" customHeight="1">
      <c r="A1785" s="76" t="str">
        <f>VLOOKUP(MOD(E1785,10),十干,2,FALSE)</f>
        <v>戊</v>
      </c>
      <c r="B1785" s="199" t="str">
        <f>VLOOKUP(MOD(E1785,12),十二支,3,FALSE)</f>
        <v xml:space="preserve">05 土 </v>
      </c>
      <c r="C1785" s="201" t="str">
        <f>VLOOKUP(F1785,星座,3,TRUE)</f>
        <v xml:space="preserve">11 木 </v>
      </c>
      <c r="D1785" s="534">
        <v>28833</v>
      </c>
      <c r="E1785" s="116">
        <f>IFERROR(YEAR(D1785),LEFT(D1785,4))</f>
        <v>1978</v>
      </c>
      <c r="F1785" s="116" t="str">
        <f>IF(ISTEXT(D1785),RIGHT(D1785,5),TEXT(D1785,"mm/dd"))</f>
        <v>12/09</v>
      </c>
      <c r="G1785" s="116">
        <f>SUM(MID(E1785,1,1),MID(E1785,2,1),MID(E1785,3,1),MID(E1785,4,1),MID(F1785,1,1),MID(F1785,2,1),MID(F1785,4,1),MID(F1785,5,1))</f>
        <v>37</v>
      </c>
      <c r="H1785" s="116">
        <f>IF(MOD(G1785,9)=0,9,MOD(G1785,9))</f>
        <v>1</v>
      </c>
      <c r="I1785" s="116" t="str">
        <f>IFERROR(MID("日月火水木金土",WEEKDAY(D1785),1),"")</f>
        <v>土</v>
      </c>
      <c r="J1785" s="306" t="s">
        <v>7472</v>
      </c>
      <c r="K1785" s="203" t="str">
        <f>VLOOKUP(F1785,石と花メイン,3,FALSE)</f>
        <v>◆青玉</v>
      </c>
      <c r="L1785" s="299" t="str">
        <f>VLOOKUP(F1785,石と花メイン,4,FALSE)</f>
        <v>月桂樹【ローリエ】</v>
      </c>
      <c r="M1785" s="395">
        <f>IF(OR(MONTH(F1785)&lt;7,AND(MONTH(F1785)=7,DAY(F1785)&lt;=25)),
MOD(SUM((E1785-1901)*365,259),260),
MOD(SUM((E1785-1900)*365,259),260))</f>
        <v>129</v>
      </c>
      <c r="N1785" s="121">
        <f>IF(AND(MONTH(F1785)=7,DAY(F1785)&gt;25),1,
ROUNDDOWN((SUM(VLOOKUP(MONTH(F1785),D暦変換用数値,2,FALSE),DAY(F1785))/28)+1,0))</f>
        <v>5</v>
      </c>
      <c r="O1785" s="117">
        <f>IF(AND(MONTH(F1785)=7,DAY(F1785)&gt;25),DAY(F1785)-25,
MOD((SUM(VLOOKUP(MONTH(F1785),D暦変換用数値,2,FALSE),DAY(F1785))),28)+1)</f>
        <v>25</v>
      </c>
      <c r="P1785" s="408">
        <f>IF(OR(MONTH(F1785)&lt;7,AND(MONTH(F1785)=7,DAY(F1785)&lt;=25)),
MOD(SUM((E1785-1901)*365,(N1785-1)*28,O1785,258),260),
MOD(SUM((E1785-1900)*365,(N1785-1)*28,O1785,258),260))</f>
        <v>5</v>
      </c>
      <c r="Q1785" s="372" t="str">
        <f>VLOOKUP(MOD(P1785,4),色,2,FALSE)</f>
        <v>赤い</v>
      </c>
      <c r="R1785" s="290" t="str">
        <f>VLOOKUP(MOD(P1785,13),銀河の音,2,FALSE)</f>
        <v>倍音の</v>
      </c>
      <c r="S1785" s="383" t="str">
        <f>VLOOKUP(MOD(P1785,20),太陽の紋章,2,FALSE)</f>
        <v>蛇</v>
      </c>
      <c r="T1785" s="119" t="s">
        <v>7473</v>
      </c>
    </row>
    <row r="1786" spans="1:20" ht="13.5" customHeight="1">
      <c r="A1786" s="334" t="str">
        <f>VLOOKUP(MOD(E1786,10),十干,2,FALSE)</f>
        <v>戊</v>
      </c>
      <c r="B1786" s="331" t="str">
        <f>VLOOKUP(MOD(E1786,12),十二支,3,FALSE)</f>
        <v xml:space="preserve">05 土 </v>
      </c>
      <c r="C1786" s="336" t="str">
        <f>VLOOKUP(F1786,星座,3,TRUE)</f>
        <v xml:space="preserve">11 木 </v>
      </c>
      <c r="D1786" s="540">
        <v>28837</v>
      </c>
      <c r="E1786" s="131">
        <f>IFERROR(YEAR(D1786),LEFT(D1786,4))</f>
        <v>1978</v>
      </c>
      <c r="F1786" s="538" t="str">
        <f>IF(ISTEXT(D1786),RIGHT(D1786,5),TEXT(D1786,"mm/dd"))</f>
        <v>12/13</v>
      </c>
      <c r="G1786" s="131">
        <f>SUM(MID(E1786,1,1),MID(E1786,2,1),MID(E1786,3,1),MID(E1786,4,1),MID(F1786,1,1),MID(F1786,2,1),MID(F1786,4,1),MID(F1786,5,1))</f>
        <v>32</v>
      </c>
      <c r="H1786" s="131">
        <f>IF(MOD(G1786,9)=0,9,MOD(G1786,9))</f>
        <v>5</v>
      </c>
      <c r="I1786" s="131" t="str">
        <f>IFERROR(MID("日月火水木金土",WEEKDAY(D1786),1),"")</f>
        <v>水</v>
      </c>
      <c r="J1786" s="306" t="s">
        <v>9207</v>
      </c>
      <c r="K1786" s="335" t="str">
        <f>VLOOKUP(F1786,石と花メイン,3,FALSE)</f>
        <v>◆風信子石</v>
      </c>
      <c r="L1786" s="302" t="str">
        <f>VLOOKUP(F1786,石と花メイン,4,FALSE)</f>
        <v>デンドロビウム【石斛】</v>
      </c>
      <c r="M1786" s="396">
        <f>IF(OR(MONTH(F1786)&lt;7,AND(MONTH(F1786)=7,DAY(F1786)&lt;=25)),
MOD(SUM((E1786-1901)*365,259),260),
MOD(SUM((E1786-1900)*365,259),260))</f>
        <v>129</v>
      </c>
      <c r="N1786" s="335">
        <f>IF(AND(MONTH(F1786)=7,DAY(F1786)&gt;25),1,
ROUNDDOWN((SUM(VLOOKUP(MONTH(F1786),D暦変換用数値,2,FALSE),DAY(F1786))/28)+1,0))</f>
        <v>6</v>
      </c>
      <c r="O1786" s="132">
        <f>IF(AND(MONTH(F1786)=7,DAY(F1786)&gt;25),DAY(F1786)-25,
MOD((SUM(VLOOKUP(MONTH(F1786),D暦変換用数値,2,FALSE),DAY(F1786))),28)+1)</f>
        <v>1</v>
      </c>
      <c r="P1786" s="404">
        <f>IF(OR(MONTH(F1786)&lt;7,AND(MONTH(F1786)=7,DAY(F1786)&lt;=25)),
MOD(SUM((E1786-1901)*365,(N1786-1)*28,O1786,258),260),
MOD(SUM((E1786-1900)*365,(N1786-1)*28,O1786,258),260))</f>
        <v>9</v>
      </c>
      <c r="Q1786" s="376" t="str">
        <f>VLOOKUP(MOD(P1786,4),色,2,FALSE)</f>
        <v>赤い</v>
      </c>
      <c r="R1786" s="333" t="str">
        <f>VLOOKUP(MOD(P1786,13),銀河の音,2,FALSE)</f>
        <v>太陽の</v>
      </c>
      <c r="S1786" s="387" t="str">
        <f>VLOOKUP(MOD(P1786,20),太陽の紋章,2,FALSE)</f>
        <v>月</v>
      </c>
      <c r="T1786" s="119" t="s">
        <v>9208</v>
      </c>
    </row>
    <row r="1787" spans="1:20" ht="13.5" customHeight="1">
      <c r="A1787" s="334" t="str">
        <f>VLOOKUP(MOD(E1787,10),十干,2,FALSE)</f>
        <v>庚</v>
      </c>
      <c r="B1787" s="331" t="str">
        <f>VLOOKUP(MOD(E1787,12),十二支,3,FALSE)</f>
        <v xml:space="preserve">05 土 </v>
      </c>
      <c r="C1787" s="336" t="str">
        <f>VLOOKUP(F1787,星座,3,TRUE)</f>
        <v xml:space="preserve">11 木 </v>
      </c>
      <c r="D1787" s="534">
        <v>33219</v>
      </c>
      <c r="E1787" s="131">
        <f>IFERROR(YEAR(D1787),LEFT(D1787,4))</f>
        <v>1990</v>
      </c>
      <c r="F1787" s="131" t="str">
        <f>IF(ISTEXT(D1787),RIGHT(D1787,5),TEXT(D1787,"mm/dd"))</f>
        <v>12/12</v>
      </c>
      <c r="G1787" s="131">
        <f>SUM(MID(E1787,1,1),MID(E1787,2,1),MID(E1787,3,1),MID(E1787,4,1),MID(F1787,1,1),MID(F1787,2,1),MID(F1787,4,1),MID(F1787,5,1))</f>
        <v>25</v>
      </c>
      <c r="H1787" s="131">
        <f>IF(MOD(G1787,9)=0,9,MOD(G1787,9))</f>
        <v>7</v>
      </c>
      <c r="I1787" s="131" t="str">
        <f>IFERROR(MID("日月火水木金土",WEEKDAY(D1787),1),"")</f>
        <v>水</v>
      </c>
      <c r="J1787" s="306" t="s">
        <v>8185</v>
      </c>
      <c r="K1787" s="335" t="str">
        <f>VLOOKUP(F1787,石と花メイン,3,FALSE)</f>
        <v>■紅玉髄</v>
      </c>
      <c r="L1787" s="302" t="str">
        <f>VLOOKUP(F1787,石と花メイン,4,FALSE)</f>
        <v>ストック【紫羅欄花】</v>
      </c>
      <c r="M1787" s="396">
        <f>IF(OR(MONTH(F1787)&lt;7,AND(MONTH(F1787)=7,DAY(F1787)&lt;=25)),
MOD(SUM((E1787-1901)*365,259),260),
MOD(SUM((E1787-1900)*365,259),260))</f>
        <v>89</v>
      </c>
      <c r="N1787" s="335">
        <f>IF(AND(MONTH(F1787)=7,DAY(F1787)&gt;25),1,
ROUNDDOWN((SUM(VLOOKUP(MONTH(F1787),D暦変換用数値,2,FALSE),DAY(F1787))/28)+1,0))</f>
        <v>5</v>
      </c>
      <c r="O1787" s="132">
        <f>IF(AND(MONTH(F1787)=7,DAY(F1787)&gt;25),DAY(F1787)-25,
MOD((SUM(VLOOKUP(MONTH(F1787),D暦変換用数値,2,FALSE),DAY(F1787))),28)+1)</f>
        <v>28</v>
      </c>
      <c r="P1787" s="404">
        <f>IF(OR(MONTH(F1787)&lt;7,AND(MONTH(F1787)=7,DAY(F1787)&lt;=25)),
MOD(SUM((E1787-1901)*365,(N1787-1)*28,O1787,258),260),
MOD(SUM((E1787-1900)*365,(N1787-1)*28,O1787,258),260))</f>
        <v>228</v>
      </c>
      <c r="Q1787" s="376" t="str">
        <f>VLOOKUP(MOD(P1787,4),色,2,FALSE)</f>
        <v>黄色い</v>
      </c>
      <c r="R1787" s="333" t="str">
        <f>VLOOKUP(MOD(P1787,13),銀河の音,2,FALSE)</f>
        <v>共振の</v>
      </c>
      <c r="S1787" s="387" t="str">
        <f>VLOOKUP(MOD(P1787,20),太陽の紋章,2,FALSE)</f>
        <v>星</v>
      </c>
      <c r="T1787" s="119" t="s">
        <v>8320</v>
      </c>
    </row>
    <row r="1788" spans="1:20" ht="13.5" customHeight="1">
      <c r="A1788" s="285" t="str">
        <f>VLOOKUP(MOD(E1788,10),十干,2,FALSE)</f>
        <v>甲</v>
      </c>
      <c r="B1788" s="283" t="str">
        <f>VLOOKUP(MOD(E1788,12),十二支,3,FALSE)</f>
        <v xml:space="preserve">05 土 </v>
      </c>
      <c r="C1788" s="287" t="str">
        <f>VLOOKUP(F1788,星座,3,TRUE)</f>
        <v xml:space="preserve">11 木 </v>
      </c>
      <c r="D1788" s="533">
        <v>41966</v>
      </c>
      <c r="E1788" s="83">
        <f>IFERROR(YEAR(D1788),LEFT(D1788,4))</f>
        <v>2014</v>
      </c>
      <c r="F1788" s="539" t="str">
        <f>IF(ISTEXT(D1788),RIGHT(D1788,5),TEXT(D1788,"mm/dd"))</f>
        <v>11/23</v>
      </c>
      <c r="G1788" s="83">
        <f>SUM(MID(E1788,1,1),MID(E1788,2,1),MID(E1788,3,1),MID(E1788,4,1),MID(F1788,1,1),MID(F1788,2,1),MID(F1788,4,1),MID(F1788,5,1))</f>
        <v>14</v>
      </c>
      <c r="H1788" s="83">
        <f>IF(MOD(G1788,9)=0,9,MOD(G1788,9))</f>
        <v>5</v>
      </c>
      <c r="I1788" s="83" t="str">
        <f>IFERROR(MID("日月火水木金土",WEEKDAY(D1788),1),"")</f>
        <v>日</v>
      </c>
      <c r="J1788" s="308" t="s">
        <v>9369</v>
      </c>
      <c r="K1788" s="330" t="str">
        <f>VLOOKUP(F1788,石と花メイン,3,FALSE)</f>
        <v>●蛋白石</v>
      </c>
      <c r="L1788" s="296" t="str">
        <f>VLOOKUP(F1788,石と花メイン,4,FALSE)</f>
        <v>ストレリチア【極楽鳥花】</v>
      </c>
      <c r="M1788" s="392">
        <f>IF(OR(MONTH(F1788)&lt;7,AND(MONTH(F1788)=7,DAY(F1788)&lt;=25)),
MOD(SUM((E1788-1901)*365,259),260),
MOD(SUM((E1788-1900)*365,259),260))</f>
        <v>9</v>
      </c>
      <c r="N1788" s="330">
        <f>IF(AND(MONTH(F1788)=7,DAY(F1788)&gt;25),1,
ROUNDDOWN((SUM(VLOOKUP(MONTH(F1788),D暦変換用数値,2,FALSE),DAY(F1788))/28)+1,0))</f>
        <v>5</v>
      </c>
      <c r="O1788" s="84">
        <f>IF(AND(MONTH(F1788)=7,DAY(F1788)&gt;25),DAY(F1788)-25,
MOD((SUM(VLOOKUP(MONTH(F1788),D暦変換用数値,2,FALSE),DAY(F1788))),28)+1)</f>
        <v>9</v>
      </c>
      <c r="P1788" s="405">
        <f>IF(OR(MONTH(F1788)&lt;7,AND(MONTH(F1788)=7,DAY(F1788)&lt;=25)),
MOD(SUM((E1788-1901)*365,(N1788-1)*28,O1788,258),260),
MOD(SUM((E1788-1900)*365,(N1788-1)*28,O1788,258),260))</f>
        <v>129</v>
      </c>
      <c r="Q1788" s="371" t="str">
        <f>VLOOKUP(MOD(P1788,4),色,2,FALSE)</f>
        <v>赤い</v>
      </c>
      <c r="R1788" s="289" t="str">
        <f>VLOOKUP(MOD(P1788,13),銀河の音,2,FALSE)</f>
        <v>水晶の</v>
      </c>
      <c r="S1788" s="382" t="str">
        <f>VLOOKUP(MOD(P1788,20),太陽の紋章,2,FALSE)</f>
        <v>月</v>
      </c>
      <c r="T1788" s="338"/>
    </row>
    <row r="1789" spans="1:20" ht="13.5" customHeight="1">
      <c r="A1789" s="285" t="str">
        <f>VLOOKUP(MOD(E1789,10),十干,2,FALSE)</f>
        <v>甲</v>
      </c>
      <c r="B1789" s="283" t="str">
        <f>VLOOKUP(MOD(E1789,12),十二支,3,FALSE)</f>
        <v xml:space="preserve">05 土 </v>
      </c>
      <c r="C1789" s="287" t="str">
        <f>VLOOKUP(F1789,星座,3,TRUE)</f>
        <v xml:space="preserve">11 木 </v>
      </c>
      <c r="D1789" s="533">
        <v>41971</v>
      </c>
      <c r="E1789" s="83">
        <f>IFERROR(YEAR(D1789),LEFT(D1789,4))</f>
        <v>2014</v>
      </c>
      <c r="F1789" s="539" t="str">
        <f>IF(ISTEXT(D1789),RIGHT(D1789,5),TEXT(D1789,"mm/dd"))</f>
        <v>11/28</v>
      </c>
      <c r="G1789" s="83">
        <f>SUM(MID(E1789,1,1),MID(E1789,2,1),MID(E1789,3,1),MID(E1789,4,1),MID(F1789,1,1),MID(F1789,2,1),MID(F1789,4,1),MID(F1789,5,1))</f>
        <v>19</v>
      </c>
      <c r="H1789" s="83">
        <f>IF(MOD(G1789,9)=0,9,MOD(G1789,9))</f>
        <v>1</v>
      </c>
      <c r="I1789" s="83" t="str">
        <f>IFERROR(MID("日月火水木金土",WEEKDAY(D1789),1),"")</f>
        <v>金</v>
      </c>
      <c r="J1789" s="308" t="s">
        <v>9373</v>
      </c>
      <c r="K1789" s="330" t="str">
        <f>VLOOKUP(F1789,石と花メイン,3,FALSE)</f>
        <v>◆翠玉</v>
      </c>
      <c r="L1789" s="296" t="str">
        <f>VLOOKUP(F1789,石と花メイン,4,FALSE)</f>
        <v>サンダーソニア【提灯百合】</v>
      </c>
      <c r="M1789" s="392">
        <f>IF(OR(MONTH(F1789)&lt;7,AND(MONTH(F1789)=7,DAY(F1789)&lt;=25)),
MOD(SUM((E1789-1901)*365,259),260),
MOD(SUM((E1789-1900)*365,259),260))</f>
        <v>9</v>
      </c>
      <c r="N1789" s="330">
        <f>IF(AND(MONTH(F1789)=7,DAY(F1789)&gt;25),1,
ROUNDDOWN((SUM(VLOOKUP(MONTH(F1789),D暦変換用数値,2,FALSE),DAY(F1789))/28)+1,0))</f>
        <v>5</v>
      </c>
      <c r="O1789" s="84">
        <f>IF(AND(MONTH(F1789)=7,DAY(F1789)&gt;25),DAY(F1789)-25,
MOD((SUM(VLOOKUP(MONTH(F1789),D暦変換用数値,2,FALSE),DAY(F1789))),28)+1)</f>
        <v>14</v>
      </c>
      <c r="P1789" s="405">
        <f>IF(OR(MONTH(F1789)&lt;7,AND(MONTH(F1789)=7,DAY(F1789)&lt;=25)),
MOD(SUM((E1789-1901)*365,(N1789-1)*28,O1789,258),260),
MOD(SUM((E1789-1900)*365,(N1789-1)*28,O1789,258),260))</f>
        <v>134</v>
      </c>
      <c r="Q1789" s="371" t="str">
        <f>VLOOKUP(MOD(P1789,4),色,2,FALSE)</f>
        <v>白い</v>
      </c>
      <c r="R1789" s="289" t="str">
        <f>VLOOKUP(MOD(P1789,13),銀河の音,2,FALSE)</f>
        <v>自己存在の</v>
      </c>
      <c r="S1789" s="382" t="str">
        <f>VLOOKUP(MOD(P1789,20),太陽の紋章,2,FALSE)</f>
        <v>魔法使い</v>
      </c>
      <c r="T1789" s="338"/>
    </row>
    <row r="1790" spans="1:20" ht="13.5" customHeight="1">
      <c r="A1790" s="285" t="str">
        <f>VLOOKUP(MOD(E1790,10),十干,2,FALSE)</f>
        <v>甲</v>
      </c>
      <c r="B1790" s="283" t="str">
        <f>VLOOKUP(MOD(E1790,12),十二支,3,FALSE)</f>
        <v xml:space="preserve">05 土 </v>
      </c>
      <c r="C1790" s="287" t="str">
        <f>VLOOKUP(F1790,星座,3,TRUE)</f>
        <v xml:space="preserve">11 木 </v>
      </c>
      <c r="D1790" s="533">
        <v>41985</v>
      </c>
      <c r="E1790" s="83">
        <f>IFERROR(YEAR(D1790),LEFT(D1790,4))</f>
        <v>2014</v>
      </c>
      <c r="F1790" s="539" t="str">
        <f>IF(ISTEXT(D1790),RIGHT(D1790,5),TEXT(D1790,"mm/dd"))</f>
        <v>12/12</v>
      </c>
      <c r="G1790" s="83">
        <f>SUM(MID(E1790,1,1),MID(E1790,2,1),MID(E1790,3,1),MID(E1790,4,1),MID(F1790,1,1),MID(F1790,2,1),MID(F1790,4,1),MID(F1790,5,1))</f>
        <v>13</v>
      </c>
      <c r="H1790" s="83">
        <f>IF(MOD(G1790,9)=0,9,MOD(G1790,9))</f>
        <v>4</v>
      </c>
      <c r="I1790" s="83" t="str">
        <f>IFERROR(MID("日月火水木金土",WEEKDAY(D1790),1),"")</f>
        <v>金</v>
      </c>
      <c r="J1790" s="308" t="s">
        <v>9375</v>
      </c>
      <c r="K1790" s="330" t="str">
        <f>VLOOKUP(F1790,石と花メイン,3,FALSE)</f>
        <v>■紅玉髄</v>
      </c>
      <c r="L1790" s="296" t="str">
        <f>VLOOKUP(F1790,石と花メイン,4,FALSE)</f>
        <v>ストック【紫羅欄花】</v>
      </c>
      <c r="M1790" s="392">
        <f>IF(OR(MONTH(F1790)&lt;7,AND(MONTH(F1790)=7,DAY(F1790)&lt;=25)),
MOD(SUM((E1790-1901)*365,259),260),
MOD(SUM((E1790-1900)*365,259),260))</f>
        <v>9</v>
      </c>
      <c r="N1790" s="330">
        <f>IF(AND(MONTH(F1790)=7,DAY(F1790)&gt;25),1,
ROUNDDOWN((SUM(VLOOKUP(MONTH(F1790),D暦変換用数値,2,FALSE),DAY(F1790))/28)+1,0))</f>
        <v>5</v>
      </c>
      <c r="O1790" s="84">
        <f>IF(AND(MONTH(F1790)=7,DAY(F1790)&gt;25),DAY(F1790)-25,
MOD((SUM(VLOOKUP(MONTH(F1790),D暦変換用数値,2,FALSE),DAY(F1790))),28)+1)</f>
        <v>28</v>
      </c>
      <c r="P1790" s="405">
        <f>IF(OR(MONTH(F1790)&lt;7,AND(MONTH(F1790)=7,DAY(F1790)&lt;=25)),
MOD(SUM((E1790-1901)*365,(N1790-1)*28,O1790,258),260),
MOD(SUM((E1790-1900)*365,(N1790-1)*28,O1790,258),260))</f>
        <v>148</v>
      </c>
      <c r="Q1790" s="371" t="str">
        <f>VLOOKUP(MOD(P1790,4),色,2,FALSE)</f>
        <v>黄色い</v>
      </c>
      <c r="R1790" s="289" t="str">
        <f>VLOOKUP(MOD(P1790,13),銀河の音,2,FALSE)</f>
        <v>倍音の</v>
      </c>
      <c r="S1790" s="382" t="str">
        <f>VLOOKUP(MOD(P1790,20),太陽の紋章,2,FALSE)</f>
        <v>星</v>
      </c>
      <c r="T1790" s="95" t="s">
        <v>9376</v>
      </c>
    </row>
    <row r="1791" spans="1:20" ht="13.5" customHeight="1">
      <c r="A1791" s="50" t="str">
        <f>VLOOKUP(MOD(E1791,10),十干,2,FALSE)</f>
        <v>戊</v>
      </c>
      <c r="B1791" s="199" t="str">
        <f>VLOOKUP(MOD(E1791,12),十二支,3,FALSE)</f>
        <v xml:space="preserve">05 土 </v>
      </c>
      <c r="C1791" s="201" t="str">
        <f>VLOOKUP(F1791,星座,3,TRUE)</f>
        <v xml:space="preserve">11 木 </v>
      </c>
      <c r="D1791" s="531" t="s">
        <v>2966</v>
      </c>
      <c r="E1791" s="1" t="str">
        <f>IFERROR(YEAR(D1791),LEFT(D1791,4))</f>
        <v>1858</v>
      </c>
      <c r="F1791" s="1" t="str">
        <f>IF(ISTEXT(D1791),RIGHT(D1791,5),TEXT(D1791,"mm/dd"))</f>
        <v>12/02</v>
      </c>
      <c r="G1791" s="1">
        <f>SUM(MID(E1791,1,1),MID(E1791,2,1),MID(E1791,3,1),MID(E1791,4,1),MID(F1791,1,1),MID(F1791,2,1),MID(F1791,4,1),MID(F1791,5,1))</f>
        <v>27</v>
      </c>
      <c r="H1791" s="45">
        <f>IF(MOD(G1791,9)=0,9,MOD(G1791,9))</f>
        <v>9</v>
      </c>
      <c r="I1791" s="45" t="str">
        <f>IFERROR(MID("日月火水木金土",WEEKDAY(D1791),1),"")</f>
        <v/>
      </c>
      <c r="J1791" s="304" t="s">
        <v>4391</v>
      </c>
      <c r="K1791" s="202" t="str">
        <f>VLOOKUP(F1791,石と花メイン,3,FALSE)</f>
        <v>◇金剛石</v>
      </c>
      <c r="L1791" s="297" t="str">
        <f>VLOOKUP(F1791,石と花メイン,4,FALSE)</f>
        <v>サイネリア【富貴菊】</v>
      </c>
      <c r="M1791" s="393">
        <f>IF(OR(MONTH(F1791)&lt;7,AND(MONTH(F1791)=7,DAY(F1791)&lt;=25)),
MOD(SUM((E1791-1901)*365,259),260),
MOD(SUM((E1791-1900)*365,259),260))</f>
        <v>9</v>
      </c>
      <c r="N1791" s="390">
        <f>IF(AND(MONTH(F1791)=7,DAY(F1791)&gt;25),1,
ROUNDDOWN((SUM(VLOOKUP(MONTH(F1791),D暦変換用数値,2,FALSE),DAY(F1791))/28)+1,0))</f>
        <v>5</v>
      </c>
      <c r="O1791" s="205">
        <f>IF(AND(MONTH(F1791)=7,DAY(F1791)&gt;25),DAY(F1791)-25,
MOD((SUM(VLOOKUP(MONTH(F1791),D暦変換用数値,2,FALSE),DAY(F1791))),28)+1)</f>
        <v>18</v>
      </c>
      <c r="P1791" s="406">
        <f>IF(OR(MONTH(F1791)&lt;7,AND(MONTH(F1791)=7,DAY(F1791)&lt;=25)),
MOD(SUM((E1791-1901)*365,(N1791-1)*28,O1791,258),260),
MOD(SUM((E1791-1900)*365,(N1791-1)*28,O1791,258),260))</f>
        <v>138</v>
      </c>
      <c r="Q1791" s="375" t="str">
        <f>VLOOKUP(MOD(P1791,4),色,2,FALSE)</f>
        <v>白い</v>
      </c>
      <c r="R1791" s="293" t="str">
        <f>VLOOKUP(MOD(P1791,13),銀河の音,2,FALSE)</f>
        <v>銀河の</v>
      </c>
      <c r="S1791" s="386" t="str">
        <f>VLOOKUP(MOD(P1791,20),太陽の紋章,2,FALSE)</f>
        <v>鏡</v>
      </c>
      <c r="T1791" s="99" t="s">
        <v>2060</v>
      </c>
    </row>
    <row r="1792" spans="1:20" ht="13.5" customHeight="1">
      <c r="A1792" s="50" t="str">
        <f>VLOOKUP(MOD(E1792,10),十干,2,FALSE)</f>
        <v>壬</v>
      </c>
      <c r="B1792" s="199" t="str">
        <f>VLOOKUP(MOD(E1792,12),十二支,3,FALSE)</f>
        <v xml:space="preserve">05 土 </v>
      </c>
      <c r="C1792" s="201" t="str">
        <f>VLOOKUP(F1792,星座,3,TRUE)</f>
        <v xml:space="preserve">11 木 </v>
      </c>
      <c r="D1792" s="531" t="s">
        <v>2967</v>
      </c>
      <c r="E1792" s="1" t="str">
        <f>IFERROR(YEAR(D1792),LEFT(D1792,4))</f>
        <v>1882</v>
      </c>
      <c r="F1792" s="1" t="str">
        <f>IF(ISTEXT(D1792),RIGHT(D1792,5),TEXT(D1792,"mm/dd"))</f>
        <v>12/10</v>
      </c>
      <c r="G1792" s="1">
        <f>SUM(MID(E1792,1,1),MID(E1792,2,1),MID(E1792,3,1),MID(E1792,4,1),MID(F1792,1,1),MID(F1792,2,1),MID(F1792,4,1),MID(F1792,5,1))</f>
        <v>23</v>
      </c>
      <c r="H1792" s="45">
        <f>IF(MOD(G1792,9)=0,9,MOD(G1792,9))</f>
        <v>5</v>
      </c>
      <c r="I1792" s="45" t="str">
        <f>IFERROR(MID("日月火水木金土",WEEKDAY(D1792),1),"")</f>
        <v/>
      </c>
      <c r="J1792" s="304" t="s">
        <v>3434</v>
      </c>
      <c r="K1792" s="202" t="str">
        <f>VLOOKUP(F1792,石と花メイン,3,FALSE)</f>
        <v>●珊瑚</v>
      </c>
      <c r="L1792" s="297" t="str">
        <f>VLOOKUP(F1792,石と花メイン,4,FALSE)</f>
        <v>椿</v>
      </c>
      <c r="M1792" s="393">
        <f>IF(OR(MONTH(F1792)&lt;7,AND(MONTH(F1792)=7,DAY(F1792)&lt;=25)),
MOD(SUM((E1792-1901)*365,259),260),
MOD(SUM((E1792-1900)*365,259),260))</f>
        <v>189</v>
      </c>
      <c r="N1792" s="390">
        <f>IF(AND(MONTH(F1792)=7,DAY(F1792)&gt;25),1,
ROUNDDOWN((SUM(VLOOKUP(MONTH(F1792),D暦変換用数値,2,FALSE),DAY(F1792))/28)+1,0))</f>
        <v>5</v>
      </c>
      <c r="O1792" s="205">
        <f>IF(AND(MONTH(F1792)=7,DAY(F1792)&gt;25),DAY(F1792)-25,
MOD((SUM(VLOOKUP(MONTH(F1792),D暦変換用数値,2,FALSE),DAY(F1792))),28)+1)</f>
        <v>26</v>
      </c>
      <c r="P1792" s="406">
        <f>IF(OR(MONTH(F1792)&lt;7,AND(MONTH(F1792)=7,DAY(F1792)&lt;=25)),
MOD(SUM((E1792-1901)*365,(N1792-1)*28,O1792,258),260),
MOD(SUM((E1792-1900)*365,(N1792-1)*28,O1792,258),260))</f>
        <v>66</v>
      </c>
      <c r="Q1792" s="375" t="str">
        <f>VLOOKUP(MOD(P1792,4),色,2,FALSE)</f>
        <v>白い</v>
      </c>
      <c r="R1792" s="293" t="str">
        <f>VLOOKUP(MOD(P1792,13),銀河の音,2,FALSE)</f>
        <v>磁気の</v>
      </c>
      <c r="S1792" s="386" t="str">
        <f>VLOOKUP(MOD(P1792,20),太陽の紋章,2,FALSE)</f>
        <v>世界の橋渡し</v>
      </c>
      <c r="T1792" s="99" t="s">
        <v>127</v>
      </c>
    </row>
    <row r="1793" spans="1:20" ht="13.5" customHeight="1">
      <c r="A1793" s="50" t="str">
        <f>VLOOKUP(MOD(E1793,10),十干,2,FALSE)</f>
        <v>甲</v>
      </c>
      <c r="B1793" s="199" t="str">
        <f>VLOOKUP(MOD(E1793,12),十二支,3,FALSE)</f>
        <v xml:space="preserve">05 土 </v>
      </c>
      <c r="C1793" s="201" t="str">
        <f>VLOOKUP(F1793,星座,3,TRUE)</f>
        <v xml:space="preserve">11 木 </v>
      </c>
      <c r="D1793" s="531" t="s">
        <v>2968</v>
      </c>
      <c r="E1793" s="1" t="str">
        <f>IFERROR(YEAR(D1793),LEFT(D1793,4))</f>
        <v>1894</v>
      </c>
      <c r="F1793" s="1" t="str">
        <f>IF(ISTEXT(D1793),RIGHT(D1793,5),TEXT(D1793,"mm/dd"))</f>
        <v>11/27</v>
      </c>
      <c r="G1793" s="1">
        <f>SUM(MID(E1793,1,1),MID(E1793,2,1),MID(E1793,3,1),MID(E1793,4,1),MID(F1793,1,1),MID(F1793,2,1),MID(F1793,4,1),MID(F1793,5,1))</f>
        <v>33</v>
      </c>
      <c r="H1793" s="45">
        <f>IF(MOD(G1793,9)=0,9,MOD(G1793,9))</f>
        <v>6</v>
      </c>
      <c r="I1793" s="45" t="str">
        <f>IFERROR(MID("日月火水木金土",WEEKDAY(D1793),1),"")</f>
        <v/>
      </c>
      <c r="J1793" s="304" t="s">
        <v>3435</v>
      </c>
      <c r="K1793" s="202" t="str">
        <f>VLOOKUP(F1793,石と花メイン,3,FALSE)</f>
        <v>◆紅玉</v>
      </c>
      <c r="L1793" s="297" t="str">
        <f>VLOOKUP(F1793,石と花メイン,4,FALSE)</f>
        <v>蛇の髭【竜の髭】</v>
      </c>
      <c r="M1793" s="393">
        <f>IF(OR(MONTH(F1793)&lt;7,AND(MONTH(F1793)=7,DAY(F1793)&lt;=25)),
MOD(SUM((E1793-1901)*365,259),260),
MOD(SUM((E1793-1900)*365,259),260))</f>
        <v>149</v>
      </c>
      <c r="N1793" s="390">
        <f>IF(AND(MONTH(F1793)=7,DAY(F1793)&gt;25),1,
ROUNDDOWN((SUM(VLOOKUP(MONTH(F1793),D暦変換用数値,2,FALSE),DAY(F1793))/28)+1,0))</f>
        <v>5</v>
      </c>
      <c r="O1793" s="205">
        <f>IF(AND(MONTH(F1793)=7,DAY(F1793)&gt;25),DAY(F1793)-25,
MOD((SUM(VLOOKUP(MONTH(F1793),D暦変換用数値,2,FALSE),DAY(F1793))),28)+1)</f>
        <v>13</v>
      </c>
      <c r="P1793" s="406">
        <f>IF(OR(MONTH(F1793)&lt;7,AND(MONTH(F1793)=7,DAY(F1793)&lt;=25)),
MOD(SUM((E1793-1901)*365,(N1793-1)*28,O1793,258),260),
MOD(SUM((E1793-1900)*365,(N1793-1)*28,O1793,258),260))</f>
        <v>13</v>
      </c>
      <c r="Q1793" s="372" t="str">
        <f>VLOOKUP(MOD(P1793,4),色,2,FALSE)</f>
        <v>赤い</v>
      </c>
      <c r="R1793" s="290" t="str">
        <f>VLOOKUP(MOD(P1793,13),銀河の音,2,FALSE)</f>
        <v>宇宙の</v>
      </c>
      <c r="S1793" s="383" t="str">
        <f>VLOOKUP(MOD(P1793,20),太陽の紋章,2,FALSE)</f>
        <v>空歩く者</v>
      </c>
      <c r="T1793" s="99" t="s">
        <v>2061</v>
      </c>
    </row>
    <row r="1794" spans="1:20" ht="13.5" customHeight="1">
      <c r="A1794" s="50" t="str">
        <f>VLOOKUP(MOD(E1794,10),十干,2,FALSE)</f>
        <v>丙</v>
      </c>
      <c r="B1794" s="199" t="str">
        <f>VLOOKUP(MOD(E1794,12),十二支,3,FALSE)</f>
        <v xml:space="preserve">05 土 </v>
      </c>
      <c r="C1794" s="201" t="str">
        <f>VLOOKUP(F1794,星座,3,TRUE)</f>
        <v xml:space="preserve">12 海 </v>
      </c>
      <c r="D1794" s="531">
        <v>2256</v>
      </c>
      <c r="E1794" s="1">
        <f>IFERROR(YEAR(D1794),LEFT(D1794,4))</f>
        <v>1906</v>
      </c>
      <c r="F1794" s="1" t="str">
        <f>IF(ISTEXT(D1794),RIGHT(D1794,5),TEXT(D1794,"mm/dd"))</f>
        <v>03/05</v>
      </c>
      <c r="G1794" s="1">
        <f>SUM(MID(E1794,1,1),MID(E1794,2,1),MID(E1794,3,1),MID(E1794,4,1),MID(F1794,1,1),MID(F1794,2,1),MID(F1794,4,1),MID(F1794,5,1))</f>
        <v>24</v>
      </c>
      <c r="H1794" s="45">
        <f>IF(MOD(G1794,9)=0,9,MOD(G1794,9))</f>
        <v>6</v>
      </c>
      <c r="I1794" s="45" t="str">
        <f>IFERROR(MID("日月火水木金土",WEEKDAY(D1794),1),"")</f>
        <v>月</v>
      </c>
      <c r="J1794" s="304" t="s">
        <v>2501</v>
      </c>
      <c r="K1794" s="202" t="str">
        <f>VLOOKUP(F1794,石と花メイン,3,FALSE)</f>
        <v>◆青玉</v>
      </c>
      <c r="L1794" s="297" t="str">
        <f>VLOOKUP(F1794,石と花メイン,4,FALSE)</f>
        <v>矢車菊【コーンフラワー】</v>
      </c>
      <c r="M1794" s="393">
        <f>IF(OR(MONTH(F1794)&lt;7,AND(MONTH(F1794)=7,DAY(F1794)&lt;=25)),
MOD(SUM((E1794-1901)*365,259),260),
MOD(SUM((E1794-1900)*365,259),260))</f>
        <v>4</v>
      </c>
      <c r="N1794" s="390">
        <f>IF(AND(MONTH(F1794)=7,DAY(F1794)&gt;25),1,
ROUNDDOWN((SUM(VLOOKUP(MONTH(F1794),D暦変換用数値,2,FALSE),DAY(F1794))/28)+1,0))</f>
        <v>8</v>
      </c>
      <c r="O1794" s="205">
        <f>IF(AND(MONTH(F1794)=7,DAY(F1794)&gt;25),DAY(F1794)-25,
MOD((SUM(VLOOKUP(MONTH(F1794),D暦変換用数値,2,FALSE),DAY(F1794))),28)+1)</f>
        <v>27</v>
      </c>
      <c r="P1794" s="406">
        <f>IF(OR(MONTH(F1794)&lt;7,AND(MONTH(F1794)=7,DAY(F1794)&lt;=25)),
MOD(SUM((E1794-1901)*365,(N1794-1)*28,O1794,258),260),
MOD(SUM((E1794-1900)*365,(N1794-1)*28,O1794,258),260))</f>
        <v>226</v>
      </c>
      <c r="Q1794" s="375" t="str">
        <f>VLOOKUP(MOD(P1794,4),色,2,FALSE)</f>
        <v>白い</v>
      </c>
      <c r="R1794" s="293" t="str">
        <f>VLOOKUP(MOD(P1794,13),銀河の音,2,FALSE)</f>
        <v>倍音の</v>
      </c>
      <c r="S1794" s="386" t="str">
        <f>VLOOKUP(MOD(P1794,20),太陽の紋章,2,FALSE)</f>
        <v>世界の橋渡し</v>
      </c>
      <c r="T1794" s="99" t="s">
        <v>6022</v>
      </c>
    </row>
    <row r="1795" spans="1:20" ht="13.5" customHeight="1">
      <c r="A1795" s="50" t="str">
        <f>VLOOKUP(MOD(E1795,10),十干,2,FALSE)</f>
        <v>丙</v>
      </c>
      <c r="B1795" s="199" t="str">
        <f>VLOOKUP(MOD(E1795,12),十二支,3,FALSE)</f>
        <v xml:space="preserve">05 土 </v>
      </c>
      <c r="C1795" s="201" t="str">
        <f>VLOOKUP(F1795,星座,3,TRUE)</f>
        <v xml:space="preserve">12 海 </v>
      </c>
      <c r="D1795" s="531">
        <v>2270</v>
      </c>
      <c r="E1795" s="1">
        <f>IFERROR(YEAR(D1795),LEFT(D1795,4))</f>
        <v>1906</v>
      </c>
      <c r="F1795" s="1" t="str">
        <f>IF(ISTEXT(D1795),RIGHT(D1795,5),TEXT(D1795,"mm/dd"))</f>
        <v>03/19</v>
      </c>
      <c r="G1795" s="1">
        <f>SUM(MID(E1795,1,1),MID(E1795,2,1),MID(E1795,3,1),MID(E1795,4,1),MID(F1795,1,1),MID(F1795,2,1),MID(F1795,4,1),MID(F1795,5,1))</f>
        <v>29</v>
      </c>
      <c r="H1795" s="45">
        <f>IF(MOD(G1795,9)=0,9,MOD(G1795,9))</f>
        <v>2</v>
      </c>
      <c r="I1795" s="45" t="str">
        <f>IFERROR(MID("日月火水木金土",WEEKDAY(D1795),1),"")</f>
        <v>月</v>
      </c>
      <c r="J1795" s="304" t="s">
        <v>2502</v>
      </c>
      <c r="K1795" s="202" t="str">
        <f>VLOOKUP(F1795,石と花メイン,3,FALSE)</f>
        <v>○真珠</v>
      </c>
      <c r="L1795" s="297" t="str">
        <f>VLOOKUP(F1795,石と花メイン,4,FALSE)</f>
        <v>雛芥子/雛罌粟【ポピー】</v>
      </c>
      <c r="M1795" s="393">
        <f>IF(OR(MONTH(F1795)&lt;7,AND(MONTH(F1795)=7,DAY(F1795)&lt;=25)),
MOD(SUM((E1795-1901)*365,259),260),
MOD(SUM((E1795-1900)*365,259),260))</f>
        <v>4</v>
      </c>
      <c r="N1795" s="390">
        <f>IF(AND(MONTH(F1795)=7,DAY(F1795)&gt;25),1,
ROUNDDOWN((SUM(VLOOKUP(MONTH(F1795),D暦変換用数値,2,FALSE),DAY(F1795))/28)+1,0))</f>
        <v>9</v>
      </c>
      <c r="O1795" s="205">
        <f>IF(AND(MONTH(F1795)=7,DAY(F1795)&gt;25),DAY(F1795)-25,
MOD((SUM(VLOOKUP(MONTH(F1795),D暦変換用数値,2,FALSE),DAY(F1795))),28)+1)</f>
        <v>13</v>
      </c>
      <c r="P1795" s="406">
        <f>IF(OR(MONTH(F1795)&lt;7,AND(MONTH(F1795)=7,DAY(F1795)&lt;=25)),
MOD(SUM((E1795-1901)*365,(N1795-1)*28,O1795,258),260),
MOD(SUM((E1795-1900)*365,(N1795-1)*28,O1795,258),260))</f>
        <v>240</v>
      </c>
      <c r="Q1795" s="373" t="str">
        <f>VLOOKUP(MOD(P1795,4),色,2,FALSE)</f>
        <v>黄色い</v>
      </c>
      <c r="R1795" s="291" t="str">
        <f>VLOOKUP(MOD(P1795,13),銀河の音,2,FALSE)</f>
        <v>律動の</v>
      </c>
      <c r="S1795" s="384" t="str">
        <f>VLOOKUP(MOD(P1795,20),太陽の紋章,2,FALSE)</f>
        <v>太陽</v>
      </c>
      <c r="T1795" s="99" t="s">
        <v>2977</v>
      </c>
    </row>
    <row r="1796" spans="1:20" ht="13.5" customHeight="1">
      <c r="A1796" s="50" t="str">
        <f>VLOOKUP(MOD(E1796,10),十干,2,FALSE)</f>
        <v>庚</v>
      </c>
      <c r="B1796" s="199" t="str">
        <f>VLOOKUP(MOD(E1796,12),十二支,3,FALSE)</f>
        <v xml:space="preserve">05 土 </v>
      </c>
      <c r="C1796" s="201" t="str">
        <f>VLOOKUP(F1796,星座,3,TRUE)</f>
        <v xml:space="preserve">12 海 </v>
      </c>
      <c r="D1796" s="531">
        <v>11011</v>
      </c>
      <c r="E1796" s="1">
        <f>IFERROR(YEAR(D1796),LEFT(D1796,4))</f>
        <v>1930</v>
      </c>
      <c r="F1796" s="1" t="str">
        <f>IF(ISTEXT(D1796),RIGHT(D1796,5),TEXT(D1796,"mm/dd"))</f>
        <v>02/22</v>
      </c>
      <c r="G1796" s="1">
        <f>SUM(MID(E1796,1,1),MID(E1796,2,1),MID(E1796,3,1),MID(E1796,4,1),MID(F1796,1,1),MID(F1796,2,1),MID(F1796,4,1),MID(F1796,5,1))</f>
        <v>19</v>
      </c>
      <c r="H1796" s="45">
        <f>IF(MOD(G1796,9)=0,9,MOD(G1796,9))</f>
        <v>1</v>
      </c>
      <c r="I1796" s="45" t="str">
        <f>IFERROR(MID("日月火水木金土",WEEKDAY(D1796),1),"")</f>
        <v>土</v>
      </c>
      <c r="J1796" s="304" t="s">
        <v>2503</v>
      </c>
      <c r="K1796" s="202" t="str">
        <f>VLOOKUP(F1796,石と花メイン,3,FALSE)</f>
        <v>◆青玉</v>
      </c>
      <c r="L1796" s="297" t="str">
        <f>VLOOKUP(F1796,石と花メイン,4,FALSE)</f>
        <v>ローダンセ【広葉の花簪】</v>
      </c>
      <c r="M1796" s="393">
        <f>IF(OR(MONTH(F1796)&lt;7,AND(MONTH(F1796)=7,DAY(F1796)&lt;=25)),
MOD(SUM((E1796-1901)*365,259),260),
MOD(SUM((E1796-1900)*365,259),260))</f>
        <v>184</v>
      </c>
      <c r="N1796" s="390">
        <f>IF(AND(MONTH(F1796)=7,DAY(F1796)&gt;25),1,
ROUNDDOWN((SUM(VLOOKUP(MONTH(F1796),D暦変換用数値,2,FALSE),DAY(F1796))/28)+1,0))</f>
        <v>8</v>
      </c>
      <c r="O1796" s="205">
        <f>IF(AND(MONTH(F1796)=7,DAY(F1796)&gt;25),DAY(F1796)-25,
MOD((SUM(VLOOKUP(MONTH(F1796),D暦変換用数値,2,FALSE),DAY(F1796))),28)+1)</f>
        <v>16</v>
      </c>
      <c r="P1796" s="406">
        <f>IF(OR(MONTH(F1796)&lt;7,AND(MONTH(F1796)=7,DAY(F1796)&lt;=25)),
MOD(SUM((E1796-1901)*365,(N1796-1)*28,O1796,258),260),
MOD(SUM((E1796-1900)*365,(N1796-1)*28,O1796,258),260))</f>
        <v>135</v>
      </c>
      <c r="Q1796" s="374" t="str">
        <f>VLOOKUP(MOD(P1796,4),色,2,FALSE)</f>
        <v>青い</v>
      </c>
      <c r="R1796" s="292" t="str">
        <f>VLOOKUP(MOD(P1796,13),銀河の音,2,FALSE)</f>
        <v>倍音の</v>
      </c>
      <c r="S1796" s="385" t="str">
        <f>VLOOKUP(MOD(P1796,20),太陽の紋章,2,FALSE)</f>
        <v>鷲</v>
      </c>
      <c r="T1796" s="98" t="s">
        <v>3736</v>
      </c>
    </row>
    <row r="1797" spans="1:20" ht="13.5" customHeight="1">
      <c r="A1797" s="282" t="str">
        <f>VLOOKUP(MOD(E1797,10),十干,2,FALSE)</f>
        <v>庚</v>
      </c>
      <c r="B1797" s="283" t="str">
        <f>VLOOKUP(MOD(E1797,12),十二支,3,FALSE)</f>
        <v xml:space="preserve">05 土 </v>
      </c>
      <c r="C1797" s="287" t="str">
        <f>VLOOKUP(F1797,星座,3,TRUE)</f>
        <v xml:space="preserve">12 海 </v>
      </c>
      <c r="D1797" s="533">
        <v>11027</v>
      </c>
      <c r="E1797" s="83">
        <f>IFERROR(YEAR(D1797),LEFT(D1797,4))</f>
        <v>1930</v>
      </c>
      <c r="F1797" s="83" t="str">
        <f>IF(ISTEXT(D1797),RIGHT(D1797,5),TEXT(D1797,"mm/dd"))</f>
        <v>03/10</v>
      </c>
      <c r="G1797" s="83">
        <f>SUM(MID(E1797,1,1),MID(E1797,2,1),MID(E1797,3,1),MID(E1797,4,1),MID(F1797,1,1),MID(F1797,2,1),MID(F1797,4,1),MID(F1797,5,1))</f>
        <v>17</v>
      </c>
      <c r="H1797" s="83">
        <f>IF(MOD(G1797,9)=0,9,MOD(G1797,9))</f>
        <v>8</v>
      </c>
      <c r="I1797" s="83" t="str">
        <f>IFERROR(MID("日月火水木金土",WEEKDAY(D1797),1),"")</f>
        <v>月</v>
      </c>
      <c r="J1797" s="303" t="s">
        <v>5917</v>
      </c>
      <c r="K1797" s="87" t="str">
        <f>VLOOKUP(F1797,石と花メイン,3,FALSE)</f>
        <v>●蛋白石</v>
      </c>
      <c r="L1797" s="296" t="str">
        <f>VLOOKUP(F1797,石と花メイン,4,FALSE)</f>
        <v>ルピナス【登藤/昇藤】</v>
      </c>
      <c r="M1797" s="392">
        <f>IF(OR(MONTH(F1797)&lt;7,AND(MONTH(F1797)=7,DAY(F1797)&lt;=25)),
MOD(SUM((E1797-1901)*365,259),260),
MOD(SUM((E1797-1900)*365,259),260))</f>
        <v>184</v>
      </c>
      <c r="N1797" s="330">
        <f>IF(AND(MONTH(F1797)=7,DAY(F1797)&gt;25),1,
ROUNDDOWN((SUM(VLOOKUP(MONTH(F1797),D暦変換用数値,2,FALSE),DAY(F1797))/28)+1,0))</f>
        <v>9</v>
      </c>
      <c r="O1797" s="84">
        <f>IF(AND(MONTH(F1797)=7,DAY(F1797)&gt;25),DAY(F1797)-25,
MOD((SUM(VLOOKUP(MONTH(F1797),D暦変換用数値,2,FALSE),DAY(F1797))),28)+1)</f>
        <v>4</v>
      </c>
      <c r="P1797" s="405">
        <f>IF(OR(MONTH(F1797)&lt;7,AND(MONTH(F1797)=7,DAY(F1797)&lt;=25)),
MOD(SUM((E1797-1901)*365,(N1797-1)*28,O1797,258),260),
MOD(SUM((E1797-1900)*365,(N1797-1)*28,O1797,258),260))</f>
        <v>151</v>
      </c>
      <c r="Q1797" s="371" t="str">
        <f>VLOOKUP(MOD(P1797,4),色,2,FALSE)</f>
        <v>青い</v>
      </c>
      <c r="R1797" s="289" t="str">
        <f>VLOOKUP(MOD(P1797,13),銀河の音,2,FALSE)</f>
        <v>銀河の</v>
      </c>
      <c r="S1797" s="382" t="str">
        <f>VLOOKUP(MOD(P1797,20),太陽の紋章,2,FALSE)</f>
        <v>猿</v>
      </c>
      <c r="T1797" s="95" t="s">
        <v>725</v>
      </c>
    </row>
    <row r="1798" spans="1:20" ht="13.5" customHeight="1">
      <c r="A1798" s="76" t="str">
        <f>VLOOKUP(MOD(E1798,10),十干,2,FALSE)</f>
        <v>壬</v>
      </c>
      <c r="B1798" s="199" t="str">
        <f>VLOOKUP(MOD(E1798,12),十二支,3,FALSE)</f>
        <v xml:space="preserve">05 土 </v>
      </c>
      <c r="C1798" s="201" t="str">
        <f>VLOOKUP(F1798,星座,3,TRUE)</f>
        <v xml:space="preserve">12 海 </v>
      </c>
      <c r="D1798" s="534">
        <v>15391</v>
      </c>
      <c r="E1798" s="116">
        <f>IFERROR(YEAR(D1798),LEFT(D1798,4))</f>
        <v>1942</v>
      </c>
      <c r="F1798" s="116" t="str">
        <f>IF(ISTEXT(D1798),RIGHT(D1798,5),TEXT(D1798,"mm/dd"))</f>
        <v>02/19</v>
      </c>
      <c r="G1798" s="116">
        <f>SUM(MID(E1798,1,1),MID(E1798,2,1),MID(E1798,3,1),MID(E1798,4,1),MID(F1798,1,1),MID(F1798,2,1),MID(F1798,4,1),MID(F1798,5,1))</f>
        <v>28</v>
      </c>
      <c r="H1798" s="116">
        <f>IF(MOD(G1798,9)=0,9,MOD(G1798,9))</f>
        <v>1</v>
      </c>
      <c r="I1798" s="116" t="str">
        <f>IFERROR(MID("日月火水木金土",WEEKDAY(D1798),1),"")</f>
        <v>木</v>
      </c>
      <c r="J1798" s="306" t="s">
        <v>7412</v>
      </c>
      <c r="K1798" s="203" t="str">
        <f>VLOOKUP(F1798,石と花メイン,3,FALSE)</f>
        <v>◆柘榴石</v>
      </c>
      <c r="L1798" s="299" t="str">
        <f>VLOOKUP(F1798,石と花メイン,4,FALSE)</f>
        <v>木蓮【マグノリア】</v>
      </c>
      <c r="M1798" s="395">
        <f>IF(OR(MONTH(F1798)&lt;7,AND(MONTH(F1798)=7,DAY(F1798)&lt;=25)),
MOD(SUM((E1798-1901)*365,259),260),
MOD(SUM((E1798-1900)*365,259),260))</f>
        <v>144</v>
      </c>
      <c r="N1798" s="121">
        <f>IF(AND(MONTH(F1798)=7,DAY(F1798)&gt;25),1,
ROUNDDOWN((SUM(VLOOKUP(MONTH(F1798),D暦変換用数値,2,FALSE),DAY(F1798))/28)+1,0))</f>
        <v>8</v>
      </c>
      <c r="O1798" s="117">
        <f>IF(AND(MONTH(F1798)=7,DAY(F1798)&gt;25),DAY(F1798)-25,
MOD((SUM(VLOOKUP(MONTH(F1798),D暦変換用数値,2,FALSE),DAY(F1798))),28)+1)</f>
        <v>13</v>
      </c>
      <c r="P1798" s="408">
        <f>IF(OR(MONTH(F1798)&lt;7,AND(MONTH(F1798)=7,DAY(F1798)&lt;=25)),
MOD(SUM((E1798-1901)*365,(N1798-1)*28,O1798,258),260),
MOD(SUM((E1798-1900)*365,(N1798-1)*28,O1798,258),260))</f>
        <v>92</v>
      </c>
      <c r="Q1798" s="373" t="str">
        <f>VLOOKUP(MOD(P1798,4),色,2,FALSE)</f>
        <v>黄色い</v>
      </c>
      <c r="R1798" s="291" t="str">
        <f>VLOOKUP(MOD(P1798,13),銀河の音,2,FALSE)</f>
        <v>磁気の</v>
      </c>
      <c r="S1798" s="384" t="str">
        <f>VLOOKUP(MOD(P1798,20),太陽の紋章,2,FALSE)</f>
        <v>人</v>
      </c>
      <c r="T1798" s="129" t="s">
        <v>7413</v>
      </c>
    </row>
    <row r="1799" spans="1:20" ht="13.5" customHeight="1">
      <c r="A1799" s="334" t="str">
        <f>VLOOKUP(MOD(E1799,10),十干,2,FALSE)</f>
        <v>壬</v>
      </c>
      <c r="B1799" s="331" t="str">
        <f>VLOOKUP(MOD(E1799,12),十二支,3,FALSE)</f>
        <v xml:space="preserve">05 土 </v>
      </c>
      <c r="C1799" s="336" t="str">
        <f>VLOOKUP(F1799,星座,3,TRUE)</f>
        <v xml:space="preserve">12 海 </v>
      </c>
      <c r="D1799" s="534">
        <v>15391</v>
      </c>
      <c r="E1799" s="131">
        <f>IFERROR(YEAR(D1799),LEFT(D1799,4))</f>
        <v>1942</v>
      </c>
      <c r="F1799" s="131" t="str">
        <f>IF(ISTEXT(D1799),RIGHT(D1799,5),TEXT(D1799,"mm/dd"))</f>
        <v>02/19</v>
      </c>
      <c r="G1799" s="131">
        <f>SUM(MID(E1799,1,1),MID(E1799,2,1),MID(E1799,3,1),MID(E1799,4,1),MID(F1799,1,1),MID(F1799,2,1),MID(F1799,4,1),MID(F1799,5,1))</f>
        <v>28</v>
      </c>
      <c r="H1799" s="131">
        <f>IF(MOD(G1799,9)=0,9,MOD(G1799,9))</f>
        <v>1</v>
      </c>
      <c r="I1799" s="131" t="str">
        <f>IFERROR(MID("日月火水木金土",WEEKDAY(D1799),1),"")</f>
        <v>木</v>
      </c>
      <c r="J1799" s="306" t="s">
        <v>8169</v>
      </c>
      <c r="K1799" s="335" t="str">
        <f>VLOOKUP(F1799,石と花メイン,3,FALSE)</f>
        <v>◆柘榴石</v>
      </c>
      <c r="L1799" s="302" t="str">
        <f>VLOOKUP(F1799,石と花メイン,4,FALSE)</f>
        <v>木蓮【マグノリア】</v>
      </c>
      <c r="M1799" s="396">
        <f>IF(OR(MONTH(F1799)&lt;7,AND(MONTH(F1799)=7,DAY(F1799)&lt;=25)),
MOD(SUM((E1799-1901)*365,259),260),
MOD(SUM((E1799-1900)*365,259),260))</f>
        <v>144</v>
      </c>
      <c r="N1799" s="335">
        <f>IF(AND(MONTH(F1799)=7,DAY(F1799)&gt;25),1,
ROUNDDOWN((SUM(VLOOKUP(MONTH(F1799),D暦変換用数値,2,FALSE),DAY(F1799))/28)+1,0))</f>
        <v>8</v>
      </c>
      <c r="O1799" s="132">
        <f>IF(AND(MONTH(F1799)=7,DAY(F1799)&gt;25),DAY(F1799)-25,
MOD((SUM(VLOOKUP(MONTH(F1799),D暦変換用数値,2,FALSE),DAY(F1799))),28)+1)</f>
        <v>13</v>
      </c>
      <c r="P1799" s="404">
        <f>IF(OR(MONTH(F1799)&lt;7,AND(MONTH(F1799)=7,DAY(F1799)&lt;=25)),
MOD(SUM((E1799-1901)*365,(N1799-1)*28,O1799,258),260),
MOD(SUM((E1799-1900)*365,(N1799-1)*28,O1799,258),260))</f>
        <v>92</v>
      </c>
      <c r="Q1799" s="376" t="str">
        <f>VLOOKUP(MOD(P1799,4),色,2,FALSE)</f>
        <v>黄色い</v>
      </c>
      <c r="R1799" s="333" t="str">
        <f>VLOOKUP(MOD(P1799,13),銀河の音,2,FALSE)</f>
        <v>磁気の</v>
      </c>
      <c r="S1799" s="387" t="str">
        <f>VLOOKUP(MOD(P1799,20),太陽の紋章,2,FALSE)</f>
        <v>人</v>
      </c>
      <c r="T1799" s="126" t="s">
        <v>8170</v>
      </c>
    </row>
    <row r="1800" spans="1:20" ht="13.5" customHeight="1">
      <c r="A1800" s="76" t="str">
        <f>VLOOKUP(MOD(E1800,10),十干,2,FALSE)</f>
        <v>壬</v>
      </c>
      <c r="B1800" s="199" t="str">
        <f>VLOOKUP(MOD(E1800,12),十二支,3,FALSE)</f>
        <v xml:space="preserve">05 土 </v>
      </c>
      <c r="C1800" s="201" t="str">
        <f>VLOOKUP(F1800,星座,3,TRUE)</f>
        <v xml:space="preserve">12 海 </v>
      </c>
      <c r="D1800" s="534">
        <v>15400</v>
      </c>
      <c r="E1800" s="116">
        <f>IFERROR(YEAR(D1800),LEFT(D1800,4))</f>
        <v>1942</v>
      </c>
      <c r="F1800" s="116" t="str">
        <f>IF(ISTEXT(D1800),RIGHT(D1800,5),TEXT(D1800,"mm/dd"))</f>
        <v>02/28</v>
      </c>
      <c r="G1800" s="116">
        <f>SUM(MID(E1800,1,1),MID(E1800,2,1),MID(E1800,3,1),MID(E1800,4,1),MID(F1800,1,1),MID(F1800,2,1),MID(F1800,4,1),MID(F1800,5,1))</f>
        <v>28</v>
      </c>
      <c r="H1800" s="116">
        <f>IF(MOD(G1800,9)=0,9,MOD(G1800,9))</f>
        <v>1</v>
      </c>
      <c r="I1800" s="116" t="str">
        <f>IFERROR(MID("日月火水木金土",WEEKDAY(D1800),1),"")</f>
        <v>土</v>
      </c>
      <c r="J1800" s="306" t="s">
        <v>6791</v>
      </c>
      <c r="K1800" s="203" t="str">
        <f>VLOOKUP(F1800,石と花メイン,3,FALSE)</f>
        <v>◆翠玉</v>
      </c>
      <c r="L1800" s="299" t="str">
        <f>VLOOKUP(F1800,石と花メイン,4,FALSE)</f>
        <v>麦藁菊【帝王貝細工】</v>
      </c>
      <c r="M1800" s="395">
        <f>IF(OR(MONTH(F1800)&lt;7,AND(MONTH(F1800)=7,DAY(F1800)&lt;=25)),
MOD(SUM((E1800-1901)*365,259),260),
MOD(SUM((E1800-1900)*365,259),260))</f>
        <v>144</v>
      </c>
      <c r="N1800" s="121">
        <f>IF(AND(MONTH(F1800)=7,DAY(F1800)&gt;25),1,
ROUNDDOWN((SUM(VLOOKUP(MONTH(F1800),D暦変換用数値,2,FALSE),DAY(F1800))/28)+1,0))</f>
        <v>8</v>
      </c>
      <c r="O1800" s="117">
        <f>IF(AND(MONTH(F1800)=7,DAY(F1800)&gt;25),DAY(F1800)-25,
MOD((SUM(VLOOKUP(MONTH(F1800),D暦変換用数値,2,FALSE),DAY(F1800))),28)+1)</f>
        <v>22</v>
      </c>
      <c r="P1800" s="408">
        <f>IF(OR(MONTH(F1800)&lt;7,AND(MONTH(F1800)=7,DAY(F1800)&lt;=25)),
MOD(SUM((E1800-1901)*365,(N1800-1)*28,O1800,258),260),
MOD(SUM((E1800-1900)*365,(N1800-1)*28,O1800,258),260))</f>
        <v>101</v>
      </c>
      <c r="Q1800" s="372" t="str">
        <f>VLOOKUP(MOD(P1800,4),色,2,FALSE)</f>
        <v>赤い</v>
      </c>
      <c r="R1800" s="290" t="str">
        <f>VLOOKUP(MOD(P1800,13),銀河の音,2,FALSE)</f>
        <v>惑星の</v>
      </c>
      <c r="S1800" s="383" t="str">
        <f>VLOOKUP(MOD(P1800,20),太陽の紋章,2,FALSE)</f>
        <v>竜</v>
      </c>
      <c r="T1800" s="119" t="s">
        <v>6799</v>
      </c>
    </row>
    <row r="1801" spans="1:20" ht="13.5" customHeight="1">
      <c r="A1801" s="50" t="str">
        <f>VLOOKUP(MOD(E1801,10),十干,2,FALSE)</f>
        <v>壬</v>
      </c>
      <c r="B1801" s="199" t="str">
        <f>VLOOKUP(MOD(E1801,12),十二支,3,FALSE)</f>
        <v xml:space="preserve">05 土 </v>
      </c>
      <c r="C1801" s="201" t="str">
        <f>VLOOKUP(F1801,星座,3,TRUE)</f>
        <v xml:space="preserve">12 海 </v>
      </c>
      <c r="D1801" s="531">
        <v>15415</v>
      </c>
      <c r="E1801" s="1">
        <f>IFERROR(YEAR(D1801),LEFT(D1801,4))</f>
        <v>1942</v>
      </c>
      <c r="F1801" s="1" t="str">
        <f>IF(ISTEXT(D1801),RIGHT(D1801,5),TEXT(D1801,"mm/dd"))</f>
        <v>03/15</v>
      </c>
      <c r="G1801" s="1">
        <f>SUM(MID(E1801,1,1),MID(E1801,2,1),MID(E1801,3,1),MID(E1801,4,1),MID(F1801,1,1),MID(F1801,2,1),MID(F1801,4,1),MID(F1801,5,1))</f>
        <v>25</v>
      </c>
      <c r="H1801" s="45">
        <f>IF(MOD(G1801,9)=0,9,MOD(G1801,9))</f>
        <v>7</v>
      </c>
      <c r="I1801" s="45" t="str">
        <f>IFERROR(MID("日月火水木金土",WEEKDAY(D1801),1),"")</f>
        <v>日</v>
      </c>
      <c r="J1801" s="304" t="s">
        <v>2504</v>
      </c>
      <c r="K1801" s="202" t="str">
        <f>VLOOKUP(F1801,石と花メイン,3,FALSE)</f>
        <v>◇金剛石</v>
      </c>
      <c r="L1801" s="297" t="str">
        <f>VLOOKUP(F1801,石と花メイン,4,FALSE)</f>
        <v>山丹花【イクソラ】</v>
      </c>
      <c r="M1801" s="393">
        <f>IF(OR(MONTH(F1801)&lt;7,AND(MONTH(F1801)=7,DAY(F1801)&lt;=25)),
MOD(SUM((E1801-1901)*365,259),260),
MOD(SUM((E1801-1900)*365,259),260))</f>
        <v>144</v>
      </c>
      <c r="N1801" s="390">
        <f>IF(AND(MONTH(F1801)=7,DAY(F1801)&gt;25),1,
ROUNDDOWN((SUM(VLOOKUP(MONTH(F1801),D暦変換用数値,2,FALSE),DAY(F1801))/28)+1,0))</f>
        <v>9</v>
      </c>
      <c r="O1801" s="205">
        <f>IF(AND(MONTH(F1801)=7,DAY(F1801)&gt;25),DAY(F1801)-25,
MOD((SUM(VLOOKUP(MONTH(F1801),D暦変換用数値,2,FALSE),DAY(F1801))),28)+1)</f>
        <v>9</v>
      </c>
      <c r="P1801" s="406">
        <f>IF(OR(MONTH(F1801)&lt;7,AND(MONTH(F1801)=7,DAY(F1801)&lt;=25)),
MOD(SUM((E1801-1901)*365,(N1801-1)*28,O1801,258),260),
MOD(SUM((E1801-1900)*365,(N1801-1)*28,O1801,258),260))</f>
        <v>116</v>
      </c>
      <c r="Q1801" s="373" t="str">
        <f>VLOOKUP(MOD(P1801,4),色,2,FALSE)</f>
        <v>黄色い</v>
      </c>
      <c r="R1801" s="291" t="str">
        <f>VLOOKUP(MOD(P1801,13),銀河の音,2,FALSE)</f>
        <v>水晶の</v>
      </c>
      <c r="S1801" s="384" t="str">
        <f>VLOOKUP(MOD(P1801,20),太陽の紋章,2,FALSE)</f>
        <v>戦士</v>
      </c>
      <c r="T1801" s="99" t="s">
        <v>6722</v>
      </c>
    </row>
    <row r="1802" spans="1:20" ht="13.5" customHeight="1">
      <c r="A1802" s="50" t="str">
        <f>VLOOKUP(MOD(E1802,10),十干,2,FALSE)</f>
        <v>壬</v>
      </c>
      <c r="B1802" s="199" t="str">
        <f>VLOOKUP(MOD(E1802,12),十二支,3,FALSE)</f>
        <v xml:space="preserve">05 土 </v>
      </c>
      <c r="C1802" s="201" t="str">
        <f>VLOOKUP(F1802,星座,3,TRUE)</f>
        <v xml:space="preserve">12 海 </v>
      </c>
      <c r="D1802" s="531">
        <v>15417</v>
      </c>
      <c r="E1802" s="1">
        <f>IFERROR(YEAR(D1802),LEFT(D1802,4))</f>
        <v>1942</v>
      </c>
      <c r="F1802" s="1" t="str">
        <f>IF(ISTEXT(D1802),RIGHT(D1802,5),TEXT(D1802,"mm/dd"))</f>
        <v>03/17</v>
      </c>
      <c r="G1802" s="1">
        <f>SUM(MID(E1802,1,1),MID(E1802,2,1),MID(E1802,3,1),MID(E1802,4,1),MID(F1802,1,1),MID(F1802,2,1),MID(F1802,4,1),MID(F1802,5,1))</f>
        <v>27</v>
      </c>
      <c r="H1802" s="45">
        <f>IF(MOD(G1802,9)=0,9,MOD(G1802,9))</f>
        <v>9</v>
      </c>
      <c r="I1802" s="45" t="str">
        <f>IFERROR(MID("日月火水木金土",WEEKDAY(D1802),1),"")</f>
        <v>火</v>
      </c>
      <c r="J1802" s="304" t="s">
        <v>2505</v>
      </c>
      <c r="K1802" s="202" t="str">
        <f>VLOOKUP(F1802,石と花メイン,3,FALSE)</f>
        <v>◆翠玉</v>
      </c>
      <c r="L1802" s="297" t="str">
        <f>VLOOKUP(F1802,石と花メイン,4,FALSE)</f>
        <v>豌豆</v>
      </c>
      <c r="M1802" s="393">
        <f>IF(OR(MONTH(F1802)&lt;7,AND(MONTH(F1802)=7,DAY(F1802)&lt;=25)),
MOD(SUM((E1802-1901)*365,259),260),
MOD(SUM((E1802-1900)*365,259),260))</f>
        <v>144</v>
      </c>
      <c r="N1802" s="390">
        <f>IF(AND(MONTH(F1802)=7,DAY(F1802)&gt;25),1,
ROUNDDOWN((SUM(VLOOKUP(MONTH(F1802),D暦変換用数値,2,FALSE),DAY(F1802))/28)+1,0))</f>
        <v>9</v>
      </c>
      <c r="O1802" s="205">
        <f>IF(AND(MONTH(F1802)=7,DAY(F1802)&gt;25),DAY(F1802)-25,
MOD((SUM(VLOOKUP(MONTH(F1802),D暦変換用数値,2,FALSE),DAY(F1802))),28)+1)</f>
        <v>11</v>
      </c>
      <c r="P1802" s="406">
        <f>IF(OR(MONTH(F1802)&lt;7,AND(MONTH(F1802)=7,DAY(F1802)&lt;=25)),
MOD(SUM((E1802-1901)*365,(N1802-1)*28,O1802,258),260),
MOD(SUM((E1802-1900)*365,(N1802-1)*28,O1802,258),260))</f>
        <v>118</v>
      </c>
      <c r="Q1802" s="375" t="str">
        <f>VLOOKUP(MOD(P1802,4),色,2,FALSE)</f>
        <v>白い</v>
      </c>
      <c r="R1802" s="293" t="str">
        <f>VLOOKUP(MOD(P1802,13),銀河の音,2,FALSE)</f>
        <v>磁気の</v>
      </c>
      <c r="S1802" s="386" t="str">
        <f>VLOOKUP(MOD(P1802,20),太陽の紋章,2,FALSE)</f>
        <v>鏡</v>
      </c>
      <c r="T1802" s="93" t="s">
        <v>5734</v>
      </c>
    </row>
    <row r="1803" spans="1:20" ht="13.5" customHeight="1">
      <c r="A1803" s="50" t="str">
        <f>VLOOKUP(MOD(E1803,10),十干,2,FALSE)</f>
        <v>壬</v>
      </c>
      <c r="B1803" s="199" t="str">
        <f>VLOOKUP(MOD(E1803,12),十二支,3,FALSE)</f>
        <v xml:space="preserve">05 土 </v>
      </c>
      <c r="C1803" s="201" t="str">
        <f>VLOOKUP(F1803,星座,3,TRUE)</f>
        <v xml:space="preserve">12 海 </v>
      </c>
      <c r="D1803" s="531">
        <v>15420</v>
      </c>
      <c r="E1803" s="1">
        <f>IFERROR(YEAR(D1803),LEFT(D1803,4))</f>
        <v>1942</v>
      </c>
      <c r="F1803" s="1" t="str">
        <f>IF(ISTEXT(D1803),RIGHT(D1803,5),TEXT(D1803,"mm/dd"))</f>
        <v>03/20</v>
      </c>
      <c r="G1803" s="1">
        <f>SUM(MID(E1803,1,1),MID(E1803,2,1),MID(E1803,3,1),MID(E1803,4,1),MID(F1803,1,1),MID(F1803,2,1),MID(F1803,4,1),MID(F1803,5,1))</f>
        <v>21</v>
      </c>
      <c r="H1803" s="45">
        <f>IF(MOD(G1803,9)=0,9,MOD(G1803,9))</f>
        <v>3</v>
      </c>
      <c r="I1803" s="45" t="str">
        <f>IFERROR(MID("日月火水木金土",WEEKDAY(D1803),1),"")</f>
        <v>金</v>
      </c>
      <c r="J1803" s="304" t="s">
        <v>5505</v>
      </c>
      <c r="K1803" s="202" t="str">
        <f>VLOOKUP(F1803,石と花メイン,3,FALSE)</f>
        <v>◆猫目石</v>
      </c>
      <c r="L1803" s="297" t="str">
        <f>VLOOKUP(F1803,石と花メイン,4,FALSE)</f>
        <v>チューリップ【鬱金香】</v>
      </c>
      <c r="M1803" s="393">
        <f>IF(OR(MONTH(F1803)&lt;7,AND(MONTH(F1803)=7,DAY(F1803)&lt;=25)),
MOD(SUM((E1803-1901)*365,259),260),
MOD(SUM((E1803-1900)*365,259),260))</f>
        <v>144</v>
      </c>
      <c r="N1803" s="390">
        <f>IF(AND(MONTH(F1803)=7,DAY(F1803)&gt;25),1,
ROUNDDOWN((SUM(VLOOKUP(MONTH(F1803),D暦変換用数値,2,FALSE),DAY(F1803))/28)+1,0))</f>
        <v>9</v>
      </c>
      <c r="O1803" s="205">
        <f>IF(AND(MONTH(F1803)=7,DAY(F1803)&gt;25),DAY(F1803)-25,
MOD((SUM(VLOOKUP(MONTH(F1803),D暦変換用数値,2,FALSE),DAY(F1803))),28)+1)</f>
        <v>14</v>
      </c>
      <c r="P1803" s="406">
        <f>IF(OR(MONTH(F1803)&lt;7,AND(MONTH(F1803)=7,DAY(F1803)&lt;=25)),
MOD(SUM((E1803-1901)*365,(N1803-1)*28,O1803,258),260),
MOD(SUM((E1803-1900)*365,(N1803-1)*28,O1803,258),260))</f>
        <v>121</v>
      </c>
      <c r="Q1803" s="372" t="str">
        <f>VLOOKUP(MOD(P1803,4),色,2,FALSE)</f>
        <v>赤い</v>
      </c>
      <c r="R1803" s="290" t="str">
        <f>VLOOKUP(MOD(P1803,13),銀河の音,2,FALSE)</f>
        <v>自己存在の</v>
      </c>
      <c r="S1803" s="383" t="str">
        <f>VLOOKUP(MOD(P1803,20),太陽の紋章,2,FALSE)</f>
        <v>竜</v>
      </c>
      <c r="T1803" s="98" t="s">
        <v>3736</v>
      </c>
    </row>
    <row r="1804" spans="1:20" ht="13.5" customHeight="1">
      <c r="A1804" s="50" t="str">
        <f>VLOOKUP(MOD(E1804,10),十干,2,FALSE)</f>
        <v>甲</v>
      </c>
      <c r="B1804" s="199" t="str">
        <f>VLOOKUP(MOD(E1804,12),十二支,3,FALSE)</f>
        <v xml:space="preserve">05 土 </v>
      </c>
      <c r="C1804" s="201" t="str">
        <f>VLOOKUP(F1804,星座,3,TRUE)</f>
        <v xml:space="preserve">12 海 </v>
      </c>
      <c r="D1804" s="531">
        <v>19787</v>
      </c>
      <c r="E1804" s="1">
        <f>IFERROR(YEAR(D1804),LEFT(D1804,4))</f>
        <v>1954</v>
      </c>
      <c r="F1804" s="1" t="str">
        <f>IF(ISTEXT(D1804),RIGHT(D1804,5),TEXT(D1804,"mm/dd"))</f>
        <v>03/04</v>
      </c>
      <c r="G1804" s="1">
        <f>SUM(MID(E1804,1,1),MID(E1804,2,1),MID(E1804,3,1),MID(E1804,4,1),MID(F1804,1,1),MID(F1804,2,1),MID(F1804,4,1),MID(F1804,5,1))</f>
        <v>26</v>
      </c>
      <c r="H1804" s="45">
        <f>IF(MOD(G1804,9)=0,9,MOD(G1804,9))</f>
        <v>8</v>
      </c>
      <c r="I1804" s="45" t="str">
        <f>IFERROR(MID("日月火水木金土",WEEKDAY(D1804),1),"")</f>
        <v>木</v>
      </c>
      <c r="J1804" s="304" t="s">
        <v>5506</v>
      </c>
      <c r="K1804" s="202" t="str">
        <f>VLOOKUP(F1804,石と花メイン,3,FALSE)</f>
        <v>◆黄玉</v>
      </c>
      <c r="L1804" s="297" t="str">
        <f>VLOOKUP(F1804,石と花メイン,4,FALSE)</f>
        <v>木苺【野苺】</v>
      </c>
      <c r="M1804" s="393">
        <f>IF(OR(MONTH(F1804)&lt;7,AND(MONTH(F1804)=7,DAY(F1804)&lt;=25)),
MOD(SUM((E1804-1901)*365,259),260),
MOD(SUM((E1804-1900)*365,259),260))</f>
        <v>104</v>
      </c>
      <c r="N1804" s="390">
        <f>IF(AND(MONTH(F1804)=7,DAY(F1804)&gt;25),1,
ROUNDDOWN((SUM(VLOOKUP(MONTH(F1804),D暦変換用数値,2,FALSE),DAY(F1804))/28)+1,0))</f>
        <v>8</v>
      </c>
      <c r="O1804" s="205">
        <f>IF(AND(MONTH(F1804)=7,DAY(F1804)&gt;25),DAY(F1804)-25,
MOD((SUM(VLOOKUP(MONTH(F1804),D暦変換用数値,2,FALSE),DAY(F1804))),28)+1)</f>
        <v>26</v>
      </c>
      <c r="P1804" s="406">
        <f>IF(OR(MONTH(F1804)&lt;7,AND(MONTH(F1804)=7,DAY(F1804)&lt;=25)),
MOD(SUM((E1804-1901)*365,(N1804-1)*28,O1804,258),260),
MOD(SUM((E1804-1900)*365,(N1804-1)*28,O1804,258),260))</f>
        <v>65</v>
      </c>
      <c r="Q1804" s="372" t="str">
        <f>VLOOKUP(MOD(P1804,4),色,2,FALSE)</f>
        <v>赤い</v>
      </c>
      <c r="R1804" s="290" t="str">
        <f>VLOOKUP(MOD(P1804,13),銀河の音,2,FALSE)</f>
        <v>宇宙の</v>
      </c>
      <c r="S1804" s="383" t="str">
        <f>VLOOKUP(MOD(P1804,20),太陽の紋章,2,FALSE)</f>
        <v>蛇</v>
      </c>
      <c r="T1804" s="99" t="s">
        <v>8465</v>
      </c>
    </row>
    <row r="1805" spans="1:20" ht="13.5" customHeight="1">
      <c r="A1805" s="50" t="str">
        <f>VLOOKUP(MOD(E1805,10),十干,2,FALSE)</f>
        <v>甲</v>
      </c>
      <c r="B1805" s="199" t="str">
        <f>VLOOKUP(MOD(E1805,12),十二支,3,FALSE)</f>
        <v xml:space="preserve">05 土 </v>
      </c>
      <c r="C1805" s="201" t="str">
        <f>VLOOKUP(F1805,星座,3,TRUE)</f>
        <v xml:space="preserve">12 海 </v>
      </c>
      <c r="D1805" s="535">
        <v>19792</v>
      </c>
      <c r="E1805" s="45">
        <f>IFERROR(YEAR(D1805),LEFT(D1805,4))</f>
        <v>1954</v>
      </c>
      <c r="F1805" s="45" t="str">
        <f>IF(ISTEXT(D1805),RIGHT(D1805,5),TEXT(D1805,"mm/dd"))</f>
        <v>03/09</v>
      </c>
      <c r="G1805" s="45">
        <f>SUM(MID(E1805,1,1),MID(E1805,2,1),MID(E1805,3,1),MID(E1805,4,1),MID(F1805,1,1),MID(F1805,2,1),MID(F1805,4,1),MID(F1805,5,1))</f>
        <v>31</v>
      </c>
      <c r="H1805" s="45">
        <f>IF(MOD(G1805,9)=0,9,MOD(G1805,9))</f>
        <v>4</v>
      </c>
      <c r="I1805" s="45" t="str">
        <f>IFERROR(MID("日月火水木金土",WEEKDAY(D1805),1),"")</f>
        <v>火</v>
      </c>
      <c r="J1805" s="305" t="s">
        <v>2659</v>
      </c>
      <c r="K1805" s="203" t="str">
        <f>VLOOKUP(F1805,石と花メイン,3,FALSE)</f>
        <v>◆猫目石</v>
      </c>
      <c r="L1805" s="298" t="str">
        <f>VLOOKUP(F1805,石と花メイン,4,FALSE)</f>
        <v>馬酔木</v>
      </c>
      <c r="M1805" s="394">
        <f>IF(OR(MONTH(F1805)&lt;7,AND(MONTH(F1805)=7,DAY(F1805)&lt;=25)),
MOD(SUM((E1805-1901)*365,259),260),
MOD(SUM((E1805-1900)*365,259),260))</f>
        <v>104</v>
      </c>
      <c r="N1805" s="391">
        <f>IF(AND(MONTH(F1805)=7,DAY(F1805)&gt;25),1,
ROUNDDOWN((SUM(VLOOKUP(MONTH(F1805),D暦変換用数値,2,FALSE),DAY(F1805))/28)+1,0))</f>
        <v>9</v>
      </c>
      <c r="O1805" s="46">
        <f>IF(AND(MONTH(F1805)=7,DAY(F1805)&gt;25),DAY(F1805)-25,
MOD((SUM(VLOOKUP(MONTH(F1805),D暦変換用数値,2,FALSE),DAY(F1805))),28)+1)</f>
        <v>3</v>
      </c>
      <c r="P1805" s="407">
        <f>IF(OR(MONTH(F1805)&lt;7,AND(MONTH(F1805)=7,DAY(F1805)&lt;=25)),
MOD(SUM((E1805-1901)*365,(N1805-1)*28,O1805,258),260),
MOD(SUM((E1805-1900)*365,(N1805-1)*28,O1805,258),260))</f>
        <v>70</v>
      </c>
      <c r="Q1805" s="375" t="str">
        <f>VLOOKUP(MOD(P1805,4),色,2,FALSE)</f>
        <v>白い</v>
      </c>
      <c r="R1805" s="293" t="str">
        <f>VLOOKUP(MOD(P1805,13),銀河の音,2,FALSE)</f>
        <v>倍音の</v>
      </c>
      <c r="S1805" s="386" t="str">
        <f>VLOOKUP(MOD(P1805,20),太陽の紋章,2,FALSE)</f>
        <v>犬</v>
      </c>
      <c r="T1805" s="96" t="s">
        <v>2136</v>
      </c>
    </row>
    <row r="1806" spans="1:20" ht="13.5" customHeight="1">
      <c r="A1806" s="50" t="str">
        <f>VLOOKUP(MOD(E1806,10),十干,2,FALSE)</f>
        <v>丙</v>
      </c>
      <c r="B1806" s="199" t="str">
        <f>VLOOKUP(MOD(E1806,12),十二支,3,FALSE)</f>
        <v xml:space="preserve">05 土 </v>
      </c>
      <c r="C1806" s="201" t="str">
        <f>VLOOKUP(F1806,星座,3,TRUE)</f>
        <v xml:space="preserve">12 海 </v>
      </c>
      <c r="D1806" s="531">
        <v>24157</v>
      </c>
      <c r="E1806" s="1">
        <f>IFERROR(YEAR(D1806),LEFT(D1806,4))</f>
        <v>1966</v>
      </c>
      <c r="F1806" s="1" t="str">
        <f>IF(ISTEXT(D1806),RIGHT(D1806,5),TEXT(D1806,"mm/dd"))</f>
        <v>02/19</v>
      </c>
      <c r="G1806" s="1">
        <f>SUM(MID(E1806,1,1),MID(E1806,2,1),MID(E1806,3,1),MID(E1806,4,1),MID(F1806,1,1),MID(F1806,2,1),MID(F1806,4,1),MID(F1806,5,1))</f>
        <v>34</v>
      </c>
      <c r="H1806" s="45">
        <f>IF(MOD(G1806,9)=0,9,MOD(G1806,9))</f>
        <v>7</v>
      </c>
      <c r="I1806" s="45" t="str">
        <f>IFERROR(MID("日月火水木金土",WEEKDAY(D1806),1),"")</f>
        <v>土</v>
      </c>
      <c r="J1806" s="304" t="s">
        <v>4230</v>
      </c>
      <c r="K1806" s="202" t="str">
        <f>VLOOKUP(F1806,石と花メイン,3,FALSE)</f>
        <v>◆柘榴石</v>
      </c>
      <c r="L1806" s="297" t="str">
        <f>VLOOKUP(F1806,石と花メイン,4,FALSE)</f>
        <v>木蓮【マグノリア】</v>
      </c>
      <c r="M1806" s="393">
        <f>IF(OR(MONTH(F1806)&lt;7,AND(MONTH(F1806)=7,DAY(F1806)&lt;=25)),
MOD(SUM((E1806-1901)*365,259),260),
MOD(SUM((E1806-1900)*365,259),260))</f>
        <v>64</v>
      </c>
      <c r="N1806" s="390">
        <f>IF(AND(MONTH(F1806)=7,DAY(F1806)&gt;25),1,
ROUNDDOWN((SUM(VLOOKUP(MONTH(F1806),D暦変換用数値,2,FALSE),DAY(F1806))/28)+1,0))</f>
        <v>8</v>
      </c>
      <c r="O1806" s="205">
        <f>IF(AND(MONTH(F1806)=7,DAY(F1806)&gt;25),DAY(F1806)-25,
MOD((SUM(VLOOKUP(MONTH(F1806),D暦変換用数値,2,FALSE),DAY(F1806))),28)+1)</f>
        <v>13</v>
      </c>
      <c r="P1806" s="406">
        <f>IF(OR(MONTH(F1806)&lt;7,AND(MONTH(F1806)=7,DAY(F1806)&lt;=25)),
MOD(SUM((E1806-1901)*365,(N1806-1)*28,O1806,258),260),
MOD(SUM((E1806-1900)*365,(N1806-1)*28,O1806,258),260))</f>
        <v>12</v>
      </c>
      <c r="Q1806" s="373" t="str">
        <f>VLOOKUP(MOD(P1806,4),色,2,FALSE)</f>
        <v>黄色い</v>
      </c>
      <c r="R1806" s="291" t="str">
        <f>VLOOKUP(MOD(P1806,13),銀河の音,2,FALSE)</f>
        <v>水晶の</v>
      </c>
      <c r="S1806" s="384" t="str">
        <f>VLOOKUP(MOD(P1806,20),太陽の紋章,2,FALSE)</f>
        <v>人</v>
      </c>
      <c r="T1806" s="111" t="s">
        <v>2995</v>
      </c>
    </row>
    <row r="1807" spans="1:20" ht="13.5" customHeight="1">
      <c r="A1807" s="50" t="str">
        <f>VLOOKUP(MOD(E1807,10),十干,2,FALSE)</f>
        <v>丙</v>
      </c>
      <c r="B1807" s="199" t="str">
        <f>VLOOKUP(MOD(E1807,12),十二支,3,FALSE)</f>
        <v xml:space="preserve">05 土 </v>
      </c>
      <c r="C1807" s="201" t="str">
        <f>VLOOKUP(F1807,星座,3,TRUE)</f>
        <v xml:space="preserve">12 海 </v>
      </c>
      <c r="D1807" s="531">
        <v>24158</v>
      </c>
      <c r="E1807" s="1">
        <f>IFERROR(YEAR(D1807),LEFT(D1807,4))</f>
        <v>1966</v>
      </c>
      <c r="F1807" s="1" t="str">
        <f>IF(ISTEXT(D1807),RIGHT(D1807,5),TEXT(D1807,"mm/dd"))</f>
        <v>02/20</v>
      </c>
      <c r="G1807" s="1">
        <f>SUM(MID(E1807,1,1),MID(E1807,2,1),MID(E1807,3,1),MID(E1807,4,1),MID(F1807,1,1),MID(F1807,2,1),MID(F1807,4,1),MID(F1807,5,1))</f>
        <v>26</v>
      </c>
      <c r="H1807" s="45">
        <f>IF(MOD(G1807,9)=0,9,MOD(G1807,9))</f>
        <v>8</v>
      </c>
      <c r="I1807" s="45" t="str">
        <f>IFERROR(MID("日月火水木金土",WEEKDAY(D1807),1),"")</f>
        <v>日</v>
      </c>
      <c r="J1807" s="304" t="s">
        <v>4231</v>
      </c>
      <c r="K1807" s="202" t="str">
        <f>VLOOKUP(F1807,石と花メイン,3,FALSE)</f>
        <v>◆翠玉</v>
      </c>
      <c r="L1807" s="297" t="str">
        <f>VLOOKUP(F1807,石と花メイン,4,FALSE)</f>
        <v>カルミア【アメリカ石楠花】</v>
      </c>
      <c r="M1807" s="393">
        <f>IF(OR(MONTH(F1807)&lt;7,AND(MONTH(F1807)=7,DAY(F1807)&lt;=25)),
MOD(SUM((E1807-1901)*365,259),260),
MOD(SUM((E1807-1900)*365,259),260))</f>
        <v>64</v>
      </c>
      <c r="N1807" s="390">
        <f>IF(AND(MONTH(F1807)=7,DAY(F1807)&gt;25),1,
ROUNDDOWN((SUM(VLOOKUP(MONTH(F1807),D暦変換用数値,2,FALSE),DAY(F1807))/28)+1,0))</f>
        <v>8</v>
      </c>
      <c r="O1807" s="205">
        <f>IF(AND(MONTH(F1807)=7,DAY(F1807)&gt;25),DAY(F1807)-25,
MOD((SUM(VLOOKUP(MONTH(F1807),D暦変換用数値,2,FALSE),DAY(F1807))),28)+1)</f>
        <v>14</v>
      </c>
      <c r="P1807" s="406">
        <f>IF(OR(MONTH(F1807)&lt;7,AND(MONTH(F1807)=7,DAY(F1807)&lt;=25)),
MOD(SUM((E1807-1901)*365,(N1807-1)*28,O1807,258),260),
MOD(SUM((E1807-1900)*365,(N1807-1)*28,O1807,258),260))</f>
        <v>13</v>
      </c>
      <c r="Q1807" s="372" t="str">
        <f>VLOOKUP(MOD(P1807,4),色,2,FALSE)</f>
        <v>赤い</v>
      </c>
      <c r="R1807" s="290" t="str">
        <f>VLOOKUP(MOD(P1807,13),銀河の音,2,FALSE)</f>
        <v>宇宙の</v>
      </c>
      <c r="S1807" s="383" t="str">
        <f>VLOOKUP(MOD(P1807,20),太陽の紋章,2,FALSE)</f>
        <v>空歩く者</v>
      </c>
      <c r="T1807" s="98" t="s">
        <v>3736</v>
      </c>
    </row>
    <row r="1808" spans="1:20" ht="13.5" customHeight="1">
      <c r="A1808" s="50" t="str">
        <f>VLOOKUP(MOD(E1808,10),十干,2,FALSE)</f>
        <v>丙</v>
      </c>
      <c r="B1808" s="199" t="str">
        <f>VLOOKUP(MOD(E1808,12),十二支,3,FALSE)</f>
        <v xml:space="preserve">05 土 </v>
      </c>
      <c r="C1808" s="201" t="str">
        <f>VLOOKUP(F1808,星座,3,TRUE)</f>
        <v xml:space="preserve">12 海 </v>
      </c>
      <c r="D1808" s="535">
        <v>24173</v>
      </c>
      <c r="E1808" s="45">
        <f>IFERROR(YEAR(D1808),LEFT(D1808,4))</f>
        <v>1966</v>
      </c>
      <c r="F1808" s="45" t="str">
        <f>IF(ISTEXT(D1808),RIGHT(D1808,5),TEXT(D1808,"mm/dd"))</f>
        <v>03/07</v>
      </c>
      <c r="G1808" s="45">
        <f>SUM(MID(E1808,1,1),MID(E1808,2,1),MID(E1808,3,1),MID(E1808,4,1),MID(F1808,1,1),MID(F1808,2,1),MID(F1808,4,1),MID(F1808,5,1))</f>
        <v>32</v>
      </c>
      <c r="H1808" s="45">
        <f>IF(MOD(G1808,9)=0,9,MOD(G1808,9))</f>
        <v>5</v>
      </c>
      <c r="I1808" s="45" t="str">
        <f>IFERROR(MID("日月火水木金土",WEEKDAY(D1808),1),"")</f>
        <v>月</v>
      </c>
      <c r="J1808" s="305" t="s">
        <v>673</v>
      </c>
      <c r="K1808" s="203" t="str">
        <f>VLOOKUP(F1808,石と花メイン,3,FALSE)</f>
        <v>■瑪瑙</v>
      </c>
      <c r="L1808" s="298" t="str">
        <f>VLOOKUP(F1808,石と花メイン,4,FALSE)</f>
        <v>薺【ぺんぺん草】</v>
      </c>
      <c r="M1808" s="394">
        <f>IF(OR(MONTH(F1808)&lt;7,AND(MONTH(F1808)=7,DAY(F1808)&lt;=25)),
MOD(SUM((E1808-1901)*365,259),260),
MOD(SUM((E1808-1900)*365,259),260))</f>
        <v>64</v>
      </c>
      <c r="N1808" s="391">
        <f>IF(AND(MONTH(F1808)=7,DAY(F1808)&gt;25),1,
ROUNDDOWN((SUM(VLOOKUP(MONTH(F1808),D暦変換用数値,2,FALSE),DAY(F1808))/28)+1,0))</f>
        <v>9</v>
      </c>
      <c r="O1808" s="46">
        <f>IF(AND(MONTH(F1808)=7,DAY(F1808)&gt;25),DAY(F1808)-25,
MOD((SUM(VLOOKUP(MONTH(F1808),D暦変換用数値,2,FALSE),DAY(F1808))),28)+1)</f>
        <v>1</v>
      </c>
      <c r="P1808" s="407">
        <f>IF(OR(MONTH(F1808)&lt;7,AND(MONTH(F1808)=7,DAY(F1808)&lt;=25)),
MOD(SUM((E1808-1901)*365,(N1808-1)*28,O1808,258),260),
MOD(SUM((E1808-1900)*365,(N1808-1)*28,O1808,258),260))</f>
        <v>28</v>
      </c>
      <c r="Q1808" s="373" t="str">
        <f>VLOOKUP(MOD(P1808,4),色,2,FALSE)</f>
        <v>黄色い</v>
      </c>
      <c r="R1808" s="291" t="str">
        <f>VLOOKUP(MOD(P1808,13),銀河の音,2,FALSE)</f>
        <v>月の</v>
      </c>
      <c r="S1808" s="384" t="str">
        <f>VLOOKUP(MOD(P1808,20),太陽の紋章,2,FALSE)</f>
        <v>星</v>
      </c>
      <c r="T1808" s="110" t="s">
        <v>6763</v>
      </c>
    </row>
    <row r="1809" spans="1:20" ht="13.5" customHeight="1">
      <c r="A1809" s="50" t="str">
        <f>VLOOKUP(MOD(E1809,10),十干,2,FALSE)</f>
        <v>丙</v>
      </c>
      <c r="B1809" s="199" t="str">
        <f>VLOOKUP(MOD(E1809,12),十二支,3,FALSE)</f>
        <v xml:space="preserve">05 土 </v>
      </c>
      <c r="C1809" s="201" t="str">
        <f>VLOOKUP(F1809,星座,3,TRUE)</f>
        <v xml:space="preserve">12 海 </v>
      </c>
      <c r="D1809" s="531">
        <v>24179</v>
      </c>
      <c r="E1809" s="1">
        <f>IFERROR(YEAR(D1809),LEFT(D1809,4))</f>
        <v>1966</v>
      </c>
      <c r="F1809" s="1" t="str">
        <f>IF(ISTEXT(D1809),RIGHT(D1809,5),TEXT(D1809,"mm/dd"))</f>
        <v>03/13</v>
      </c>
      <c r="G1809" s="1">
        <f>SUM(MID(E1809,1,1),MID(E1809,2,1),MID(E1809,3,1),MID(E1809,4,1),MID(F1809,1,1),MID(F1809,2,1),MID(F1809,4,1),MID(F1809,5,1))</f>
        <v>29</v>
      </c>
      <c r="H1809" s="45">
        <f>IF(MOD(G1809,9)=0,9,MOD(G1809,9))</f>
        <v>2</v>
      </c>
      <c r="I1809" s="45" t="str">
        <f>IFERROR(MID("日月火水木金土",WEEKDAY(D1809),1),"")</f>
        <v>日</v>
      </c>
      <c r="J1809" s="304" t="s">
        <v>4232</v>
      </c>
      <c r="K1809" s="202" t="str">
        <f>VLOOKUP(F1809,石と花メイン,3,FALSE)</f>
        <v>■赤縞瑪瑙</v>
      </c>
      <c r="L1809" s="297" t="str">
        <f>VLOOKUP(F1809,石と花メイン,4,FALSE)</f>
        <v>ヘメロカリス【忘れ草】</v>
      </c>
      <c r="M1809" s="393">
        <f>IF(OR(MONTH(F1809)&lt;7,AND(MONTH(F1809)=7,DAY(F1809)&lt;=25)),
MOD(SUM((E1809-1901)*365,259),260),
MOD(SUM((E1809-1900)*365,259),260))</f>
        <v>64</v>
      </c>
      <c r="N1809" s="390">
        <f>IF(AND(MONTH(F1809)=7,DAY(F1809)&gt;25),1,
ROUNDDOWN((SUM(VLOOKUP(MONTH(F1809),D暦変換用数値,2,FALSE),DAY(F1809))/28)+1,0))</f>
        <v>9</v>
      </c>
      <c r="O1809" s="205">
        <f>IF(AND(MONTH(F1809)=7,DAY(F1809)&gt;25),DAY(F1809)-25,
MOD((SUM(VLOOKUP(MONTH(F1809),D暦変換用数値,2,FALSE),DAY(F1809))),28)+1)</f>
        <v>7</v>
      </c>
      <c r="P1809" s="406">
        <f>IF(OR(MONTH(F1809)&lt;7,AND(MONTH(F1809)=7,DAY(F1809)&lt;=25)),
MOD(SUM((E1809-1901)*365,(N1809-1)*28,O1809,258),260),
MOD(SUM((E1809-1900)*365,(N1809-1)*28,O1809,258),260))</f>
        <v>34</v>
      </c>
      <c r="Q1809" s="375" t="str">
        <f>VLOOKUP(MOD(P1809,4),色,2,FALSE)</f>
        <v>白い</v>
      </c>
      <c r="R1809" s="293" t="str">
        <f>VLOOKUP(MOD(P1809,13),銀河の音,2,FALSE)</f>
        <v>銀河の</v>
      </c>
      <c r="S1809" s="386" t="str">
        <f>VLOOKUP(MOD(P1809,20),太陽の紋章,2,FALSE)</f>
        <v>魔法使い</v>
      </c>
      <c r="T1809" s="98" t="s">
        <v>3736</v>
      </c>
    </row>
    <row r="1810" spans="1:20" ht="13.5" customHeight="1">
      <c r="A1810" s="50" t="str">
        <f>VLOOKUP(MOD(E1810,10),十干,2,FALSE)</f>
        <v>丙</v>
      </c>
      <c r="B1810" s="199" t="str">
        <f>VLOOKUP(MOD(E1810,12),十二支,3,FALSE)</f>
        <v xml:space="preserve">05 土 </v>
      </c>
      <c r="C1810" s="201" t="str">
        <f>VLOOKUP(F1810,星座,3,TRUE)</f>
        <v xml:space="preserve">12 海 </v>
      </c>
      <c r="D1810" s="531">
        <v>24181</v>
      </c>
      <c r="E1810" s="1">
        <f>IFERROR(YEAR(D1810),LEFT(D1810,4))</f>
        <v>1966</v>
      </c>
      <c r="F1810" s="1" t="str">
        <f>IF(ISTEXT(D1810),RIGHT(D1810,5),TEXT(D1810,"mm/dd"))</f>
        <v>03/15</v>
      </c>
      <c r="G1810" s="1">
        <f>SUM(MID(E1810,1,1),MID(E1810,2,1),MID(E1810,3,1),MID(E1810,4,1),MID(F1810,1,1),MID(F1810,2,1),MID(F1810,4,1),MID(F1810,5,1))</f>
        <v>31</v>
      </c>
      <c r="H1810" s="45">
        <f>IF(MOD(G1810,9)=0,9,MOD(G1810,9))</f>
        <v>4</v>
      </c>
      <c r="I1810" s="45" t="str">
        <f>IFERROR(MID("日月火水木金土",WEEKDAY(D1810),1),"")</f>
        <v>火</v>
      </c>
      <c r="J1810" s="304" t="s">
        <v>4233</v>
      </c>
      <c r="K1810" s="202" t="str">
        <f>VLOOKUP(F1810,石と花メイン,3,FALSE)</f>
        <v>◇金剛石</v>
      </c>
      <c r="L1810" s="297" t="str">
        <f>VLOOKUP(F1810,石と花メイン,4,FALSE)</f>
        <v>山丹花【イクソラ】</v>
      </c>
      <c r="M1810" s="393">
        <f>IF(OR(MONTH(F1810)&lt;7,AND(MONTH(F1810)=7,DAY(F1810)&lt;=25)),
MOD(SUM((E1810-1901)*365,259),260),
MOD(SUM((E1810-1900)*365,259),260))</f>
        <v>64</v>
      </c>
      <c r="N1810" s="390">
        <f>IF(AND(MONTH(F1810)=7,DAY(F1810)&gt;25),1,
ROUNDDOWN((SUM(VLOOKUP(MONTH(F1810),D暦変換用数値,2,FALSE),DAY(F1810))/28)+1,0))</f>
        <v>9</v>
      </c>
      <c r="O1810" s="205">
        <f>IF(AND(MONTH(F1810)=7,DAY(F1810)&gt;25),DAY(F1810)-25,
MOD((SUM(VLOOKUP(MONTH(F1810),D暦変換用数値,2,FALSE),DAY(F1810))),28)+1)</f>
        <v>9</v>
      </c>
      <c r="P1810" s="406">
        <f>IF(OR(MONTH(F1810)&lt;7,AND(MONTH(F1810)=7,DAY(F1810)&lt;=25)),
MOD(SUM((E1810-1901)*365,(N1810-1)*28,O1810,258),260),
MOD(SUM((E1810-1900)*365,(N1810-1)*28,O1810,258),260))</f>
        <v>36</v>
      </c>
      <c r="Q1810" s="373" t="str">
        <f>VLOOKUP(MOD(P1810,4),色,2,FALSE)</f>
        <v>黄色い</v>
      </c>
      <c r="R1810" s="291" t="str">
        <f>VLOOKUP(MOD(P1810,13),銀河の音,2,FALSE)</f>
        <v>惑星の</v>
      </c>
      <c r="S1810" s="384" t="str">
        <f>VLOOKUP(MOD(P1810,20),太陽の紋章,2,FALSE)</f>
        <v>戦士</v>
      </c>
      <c r="T1810" s="103" t="s">
        <v>4582</v>
      </c>
    </row>
    <row r="1811" spans="1:20" ht="13.5" customHeight="1">
      <c r="A1811" s="50" t="str">
        <f>VLOOKUP(MOD(E1811,10),十干,2,FALSE)</f>
        <v>戊</v>
      </c>
      <c r="B1811" s="199" t="str">
        <f>VLOOKUP(MOD(E1811,12),十二支,3,FALSE)</f>
        <v xml:space="preserve">05 土 </v>
      </c>
      <c r="C1811" s="201" t="str">
        <f>VLOOKUP(F1811,星座,3,TRUE)</f>
        <v xml:space="preserve">12 海 </v>
      </c>
      <c r="D1811" s="531">
        <v>28549</v>
      </c>
      <c r="E1811" s="1">
        <f>IFERROR(YEAR(D1811),LEFT(D1811,4))</f>
        <v>1978</v>
      </c>
      <c r="F1811" s="1" t="str">
        <f>IF(ISTEXT(D1811),RIGHT(D1811,5),TEXT(D1811,"mm/dd"))</f>
        <v>02/28</v>
      </c>
      <c r="G1811" s="1">
        <f>SUM(MID(E1811,1,1),MID(E1811,2,1),MID(E1811,3,1),MID(E1811,4,1),MID(F1811,1,1),MID(F1811,2,1),MID(F1811,4,1),MID(F1811,5,1))</f>
        <v>37</v>
      </c>
      <c r="H1811" s="45">
        <f>IF(MOD(G1811,9)=0,9,MOD(G1811,9))</f>
        <v>1</v>
      </c>
      <c r="I1811" s="45" t="str">
        <f>IFERROR(MID("日月火水木金土",WEEKDAY(D1811),1),"")</f>
        <v>火</v>
      </c>
      <c r="J1811" s="304" t="s">
        <v>4234</v>
      </c>
      <c r="K1811" s="202" t="str">
        <f>VLOOKUP(F1811,石と花メイン,3,FALSE)</f>
        <v>◆翠玉</v>
      </c>
      <c r="L1811" s="297" t="str">
        <f>VLOOKUP(F1811,石と花メイン,4,FALSE)</f>
        <v>麦藁菊【帝王貝細工】</v>
      </c>
      <c r="M1811" s="393">
        <f>IF(OR(MONTH(F1811)&lt;7,AND(MONTH(F1811)=7,DAY(F1811)&lt;=25)),
MOD(SUM((E1811-1901)*365,259),260),
MOD(SUM((E1811-1900)*365,259),260))</f>
        <v>24</v>
      </c>
      <c r="N1811" s="390">
        <f>IF(AND(MONTH(F1811)=7,DAY(F1811)&gt;25),1,
ROUNDDOWN((SUM(VLOOKUP(MONTH(F1811),D暦変換用数値,2,FALSE),DAY(F1811))/28)+1,0))</f>
        <v>8</v>
      </c>
      <c r="O1811" s="205">
        <f>IF(AND(MONTH(F1811)=7,DAY(F1811)&gt;25),DAY(F1811)-25,
MOD((SUM(VLOOKUP(MONTH(F1811),D暦変換用数値,2,FALSE),DAY(F1811))),28)+1)</f>
        <v>22</v>
      </c>
      <c r="P1811" s="406">
        <f>IF(OR(MONTH(F1811)&lt;7,AND(MONTH(F1811)=7,DAY(F1811)&lt;=25)),
MOD(SUM((E1811-1901)*365,(N1811-1)*28,O1811,258),260),
MOD(SUM((E1811-1900)*365,(N1811-1)*28,O1811,258),260))</f>
        <v>241</v>
      </c>
      <c r="Q1811" s="372" t="str">
        <f>VLOOKUP(MOD(P1811,4),色,2,FALSE)</f>
        <v>赤い</v>
      </c>
      <c r="R1811" s="290" t="str">
        <f>VLOOKUP(MOD(P1811,13),銀河の音,2,FALSE)</f>
        <v>共振の</v>
      </c>
      <c r="S1811" s="383" t="str">
        <f>VLOOKUP(MOD(P1811,20),太陽の紋章,2,FALSE)</f>
        <v>竜</v>
      </c>
      <c r="T1811" s="98" t="s">
        <v>3736</v>
      </c>
    </row>
    <row r="1812" spans="1:20" ht="13.5" customHeight="1">
      <c r="A1812" s="285" t="str">
        <f>VLOOKUP(MOD(E1812,10),十干,2,FALSE)</f>
        <v>庚</v>
      </c>
      <c r="B1812" s="283" t="str">
        <f>VLOOKUP(MOD(E1812,12),十二支,3,FALSE)</f>
        <v xml:space="preserve">05 土 </v>
      </c>
      <c r="C1812" s="287" t="str">
        <f>VLOOKUP(F1812,星座,3,TRUE)</f>
        <v xml:space="preserve">12 海 </v>
      </c>
      <c r="D1812" s="533">
        <v>32923</v>
      </c>
      <c r="E1812" s="83">
        <f>IFERROR(YEAR(D1812),LEFT(D1812,4))</f>
        <v>1990</v>
      </c>
      <c r="F1812" s="83" t="str">
        <f>IF(ISTEXT(D1812),RIGHT(D1812,5),TEXT(D1812,"mm/dd"))</f>
        <v>02/19</v>
      </c>
      <c r="G1812" s="83">
        <f>SUM(MID(E1812,1,1),MID(E1812,2,1),MID(E1812,3,1),MID(E1812,4,1),MID(F1812,1,1),MID(F1812,2,1),MID(F1812,4,1),MID(F1812,5,1))</f>
        <v>31</v>
      </c>
      <c r="H1812" s="83">
        <f>IF(MOD(G1812,9)=0,9,MOD(G1812,9))</f>
        <v>4</v>
      </c>
      <c r="I1812" s="83" t="str">
        <f>IFERROR(MID("日月火水木金土",WEEKDAY(D1812),1),"")</f>
        <v>月</v>
      </c>
      <c r="J1812" s="303" t="s">
        <v>1864</v>
      </c>
      <c r="K1812" s="87" t="str">
        <f>VLOOKUP(F1812,石と花メイン,3,FALSE)</f>
        <v>◆柘榴石</v>
      </c>
      <c r="L1812" s="296" t="str">
        <f>VLOOKUP(F1812,石と花メイン,4,FALSE)</f>
        <v>木蓮【マグノリア】</v>
      </c>
      <c r="M1812" s="392">
        <f>IF(OR(MONTH(F1812)&lt;7,AND(MONTH(F1812)=7,DAY(F1812)&lt;=25)),
MOD(SUM((E1812-1901)*365,259),260),
MOD(SUM((E1812-1900)*365,259),260))</f>
        <v>244</v>
      </c>
      <c r="N1812" s="330">
        <f>IF(AND(MONTH(F1812)=7,DAY(F1812)&gt;25),1,
ROUNDDOWN((SUM(VLOOKUP(MONTH(F1812),D暦変換用数値,2,FALSE),DAY(F1812))/28)+1,0))</f>
        <v>8</v>
      </c>
      <c r="O1812" s="84">
        <f>IF(AND(MONTH(F1812)=7,DAY(F1812)&gt;25),DAY(F1812)-25,
MOD((SUM(VLOOKUP(MONTH(F1812),D暦変換用数値,2,FALSE),DAY(F1812))),28)+1)</f>
        <v>13</v>
      </c>
      <c r="P1812" s="405">
        <f>IF(OR(MONTH(F1812)&lt;7,AND(MONTH(F1812)=7,DAY(F1812)&lt;=25)),
MOD(SUM((E1812-1901)*365,(N1812-1)*28,O1812,258),260),
MOD(SUM((E1812-1900)*365,(N1812-1)*28,O1812,258),260))</f>
        <v>192</v>
      </c>
      <c r="Q1812" s="371" t="str">
        <f>VLOOKUP(MOD(P1812,4),色,2,FALSE)</f>
        <v>黄色い</v>
      </c>
      <c r="R1812" s="289" t="str">
        <f>VLOOKUP(MOD(P1812,13),銀河の音,2,FALSE)</f>
        <v>惑星の</v>
      </c>
      <c r="S1812" s="382" t="str">
        <f>VLOOKUP(MOD(P1812,20),太陽の紋章,2,FALSE)</f>
        <v>人</v>
      </c>
      <c r="T1812" s="102" t="s">
        <v>1865</v>
      </c>
    </row>
    <row r="1813" spans="1:20" ht="13.5" customHeight="1">
      <c r="A1813" s="282" t="str">
        <f>VLOOKUP(MOD(E1813,10),十干,2,FALSE)</f>
        <v>壬</v>
      </c>
      <c r="B1813" s="283" t="str">
        <f>VLOOKUP(MOD(E1813,12),十二支,3,FALSE)</f>
        <v xml:space="preserve">05 土 </v>
      </c>
      <c r="C1813" s="287" t="str">
        <f>VLOOKUP(F1813,星座,3,TRUE)</f>
        <v xml:space="preserve">12 海 </v>
      </c>
      <c r="D1813" s="533">
        <v>37326</v>
      </c>
      <c r="E1813" s="83">
        <f>IFERROR(YEAR(D1813),LEFT(D1813,4))</f>
        <v>2002</v>
      </c>
      <c r="F1813" s="83" t="str">
        <f>IF(ISTEXT(D1813),RIGHT(D1813,5),TEXT(D1813,"mm/dd"))</f>
        <v>03/11</v>
      </c>
      <c r="G1813" s="83">
        <f>SUM(MID(E1813,1,1),MID(E1813,2,1),MID(E1813,3,1),MID(E1813,4,1),MID(F1813,1,1),MID(F1813,2,1),MID(F1813,4,1),MID(F1813,5,1))</f>
        <v>9</v>
      </c>
      <c r="H1813" s="83">
        <f>IF(MOD(G1813,9)=0,9,MOD(G1813,9))</f>
        <v>9</v>
      </c>
      <c r="I1813" s="83" t="str">
        <f>IFERROR(MID("日月火水木金土",WEEKDAY(D1813),1),"")</f>
        <v>月</v>
      </c>
      <c r="J1813" s="303" t="s">
        <v>2660</v>
      </c>
      <c r="K1813" s="87" t="str">
        <f>VLOOKUP(F1813,石と花メイン,3,FALSE)</f>
        <v>◆紅玉</v>
      </c>
      <c r="L1813" s="296" t="str">
        <f>VLOOKUP(F1813,石と花メイン,4,FALSE)</f>
        <v>菊苦菜【チコリー】</v>
      </c>
      <c r="M1813" s="392">
        <f>IF(OR(MONTH(F1813)&lt;7,AND(MONTH(F1813)=7,DAY(F1813)&lt;=25)),
MOD(SUM((E1813-1901)*365,259),260),
MOD(SUM((E1813-1900)*365,259),260))</f>
        <v>204</v>
      </c>
      <c r="N1813" s="330">
        <f>IF(AND(MONTH(F1813)=7,DAY(F1813)&gt;25),1,
ROUNDDOWN((SUM(VLOOKUP(MONTH(F1813),D暦変換用数値,2,FALSE),DAY(F1813))/28)+1,0))</f>
        <v>9</v>
      </c>
      <c r="O1813" s="84">
        <f>IF(AND(MONTH(F1813)=7,DAY(F1813)&gt;25),DAY(F1813)-25,
MOD((SUM(VLOOKUP(MONTH(F1813),D暦変換用数値,2,FALSE),DAY(F1813))),28)+1)</f>
        <v>5</v>
      </c>
      <c r="P1813" s="405">
        <f>IF(OR(MONTH(F1813)&lt;7,AND(MONTH(F1813)=7,DAY(F1813)&lt;=25)),
MOD(SUM((E1813-1901)*365,(N1813-1)*28,O1813,258),260),
MOD(SUM((E1813-1900)*365,(N1813-1)*28,O1813,258),260))</f>
        <v>172</v>
      </c>
      <c r="Q1813" s="371" t="str">
        <f>VLOOKUP(MOD(P1813,4),色,2,FALSE)</f>
        <v>黄色い</v>
      </c>
      <c r="R1813" s="289" t="str">
        <f>VLOOKUP(MOD(P1813,13),銀河の音,2,FALSE)</f>
        <v>電気の</v>
      </c>
      <c r="S1813" s="382" t="str">
        <f>VLOOKUP(MOD(P1813,20),太陽の紋章,2,FALSE)</f>
        <v>人</v>
      </c>
      <c r="T1813" s="95" t="s">
        <v>5765</v>
      </c>
    </row>
    <row r="1814" spans="1:20" ht="13.5" customHeight="1">
      <c r="A1814" s="285" t="str">
        <f>VLOOKUP(MOD(E1814,10),十干,2,FALSE)</f>
        <v>甲</v>
      </c>
      <c r="B1814" s="283" t="str">
        <f>VLOOKUP(MOD(E1814,12),十二支,3,FALSE)</f>
        <v xml:space="preserve">05 土 </v>
      </c>
      <c r="C1814" s="287" t="str">
        <f>VLOOKUP(F1814,星座,3,TRUE)</f>
        <v xml:space="preserve">12 海 </v>
      </c>
      <c r="D1814" s="533">
        <v>41696</v>
      </c>
      <c r="E1814" s="83">
        <f>IFERROR(YEAR(D1814),LEFT(D1814,4))</f>
        <v>2014</v>
      </c>
      <c r="F1814" s="539" t="str">
        <f>IF(ISTEXT(D1814),RIGHT(D1814,5),TEXT(D1814,"mm/dd"))</f>
        <v>02/26</v>
      </c>
      <c r="G1814" s="83">
        <f>SUM(MID(E1814,1,1),MID(E1814,2,1),MID(E1814,3,1),MID(E1814,4,1),MID(F1814,1,1),MID(F1814,2,1),MID(F1814,4,1),MID(F1814,5,1))</f>
        <v>17</v>
      </c>
      <c r="H1814" s="83">
        <f>IF(MOD(G1814,9)=0,9,MOD(G1814,9))</f>
        <v>8</v>
      </c>
      <c r="I1814" s="83" t="str">
        <f>IFERROR(MID("日月火水木金土",WEEKDAY(D1814),1),"")</f>
        <v>水</v>
      </c>
      <c r="J1814" s="308" t="s">
        <v>9352</v>
      </c>
      <c r="K1814" s="330" t="str">
        <f>VLOOKUP(F1814,石と花メイン,3,FALSE)</f>
        <v>◆青玉</v>
      </c>
      <c r="L1814" s="296" t="str">
        <f>VLOOKUP(F1814,石と花メイン,4,FALSE)</f>
        <v>アドニス【夏咲福寿草】</v>
      </c>
      <c r="M1814" s="392">
        <f>IF(OR(MONTH(F1814)&lt;7,AND(MONTH(F1814)=7,DAY(F1814)&lt;=25)),
MOD(SUM((E1814-1901)*365,259),260),
MOD(SUM((E1814-1900)*365,259),260))</f>
        <v>164</v>
      </c>
      <c r="N1814" s="330">
        <f>IF(AND(MONTH(F1814)=7,DAY(F1814)&gt;25),1,
ROUNDDOWN((SUM(VLOOKUP(MONTH(F1814),D暦変換用数値,2,FALSE),DAY(F1814))/28)+1,0))</f>
        <v>8</v>
      </c>
      <c r="O1814" s="84">
        <f>IF(AND(MONTH(F1814)=7,DAY(F1814)&gt;25),DAY(F1814)-25,
MOD((SUM(VLOOKUP(MONTH(F1814),D暦変換用数値,2,FALSE),DAY(F1814))),28)+1)</f>
        <v>20</v>
      </c>
      <c r="P1814" s="405">
        <f>IF(OR(MONTH(F1814)&lt;7,AND(MONTH(F1814)=7,DAY(F1814)&lt;=25)),
MOD(SUM((E1814-1901)*365,(N1814-1)*28,O1814,258),260),
MOD(SUM((E1814-1900)*365,(N1814-1)*28,O1814,258),260))</f>
        <v>119</v>
      </c>
      <c r="Q1814" s="371" t="str">
        <f>VLOOKUP(MOD(P1814,4),色,2,FALSE)</f>
        <v>青い</v>
      </c>
      <c r="R1814" s="289" t="str">
        <f>VLOOKUP(MOD(P1814,13),銀河の音,2,FALSE)</f>
        <v>月の</v>
      </c>
      <c r="S1814" s="382" t="str">
        <f>VLOOKUP(MOD(P1814,20),太陽の紋章,2,FALSE)</f>
        <v>嵐</v>
      </c>
      <c r="T1814" s="95" t="s">
        <v>9228</v>
      </c>
    </row>
    <row r="1815" spans="1:20" ht="13.5" customHeight="1">
      <c r="A1815" s="285" t="str">
        <f>VLOOKUP(MOD(E1815,10),十干,2,FALSE)</f>
        <v>甲</v>
      </c>
      <c r="B1815" s="283" t="str">
        <f>VLOOKUP(MOD(E1815,12),十二支,3,FALSE)</f>
        <v xml:space="preserve">05 土 </v>
      </c>
      <c r="C1815" s="287" t="str">
        <f>VLOOKUP(F1815,星座,3,TRUE)</f>
        <v xml:space="preserve">12 海 </v>
      </c>
      <c r="D1815" s="533">
        <v>41712</v>
      </c>
      <c r="E1815" s="83">
        <f>IFERROR(YEAR(D1815),LEFT(D1815,4))</f>
        <v>2014</v>
      </c>
      <c r="F1815" s="539" t="str">
        <f>IF(ISTEXT(D1815),RIGHT(D1815,5),TEXT(D1815,"mm/dd"))</f>
        <v>03/14</v>
      </c>
      <c r="G1815" s="83">
        <f>SUM(MID(E1815,1,1),MID(E1815,2,1),MID(E1815,3,1),MID(E1815,4,1),MID(F1815,1,1),MID(F1815,2,1),MID(F1815,4,1),MID(F1815,5,1))</f>
        <v>15</v>
      </c>
      <c r="H1815" s="83">
        <f>IF(MOD(G1815,9)=0,9,MOD(G1815,9))</f>
        <v>6</v>
      </c>
      <c r="I1815" s="83" t="str">
        <f>IFERROR(MID("日月火水木金土",WEEKDAY(D1815),1),"")</f>
        <v>金</v>
      </c>
      <c r="J1815" s="308" t="s">
        <v>9263</v>
      </c>
      <c r="K1815" s="330" t="str">
        <f>VLOOKUP(F1815,石と花メイン,3,FALSE)</f>
        <v>□水晶</v>
      </c>
      <c r="L1815" s="296" t="str">
        <f>VLOOKUP(F1815,石と花メイン,4,FALSE)</f>
        <v>アーモンド【扁桃】</v>
      </c>
      <c r="M1815" s="392">
        <f>IF(OR(MONTH(F1815)&lt;7,AND(MONTH(F1815)=7,DAY(F1815)&lt;=25)),
MOD(SUM((E1815-1901)*365,259),260),
MOD(SUM((E1815-1900)*365,259),260))</f>
        <v>164</v>
      </c>
      <c r="N1815" s="330">
        <f>IF(AND(MONTH(F1815)=7,DAY(F1815)&gt;25),1,
ROUNDDOWN((SUM(VLOOKUP(MONTH(F1815),D暦変換用数値,2,FALSE),DAY(F1815))/28)+1,0))</f>
        <v>9</v>
      </c>
      <c r="O1815" s="84">
        <f>IF(AND(MONTH(F1815)=7,DAY(F1815)&gt;25),DAY(F1815)-25,
MOD((SUM(VLOOKUP(MONTH(F1815),D暦変換用数値,2,FALSE),DAY(F1815))),28)+1)</f>
        <v>8</v>
      </c>
      <c r="P1815" s="405">
        <f>IF(OR(MONTH(F1815)&lt;7,AND(MONTH(F1815)=7,DAY(F1815)&lt;=25)),
MOD(SUM((E1815-1901)*365,(N1815-1)*28,O1815,258),260),
MOD(SUM((E1815-1900)*365,(N1815-1)*28,O1815,258),260))</f>
        <v>135</v>
      </c>
      <c r="Q1815" s="371" t="str">
        <f>VLOOKUP(MOD(P1815,4),色,2,FALSE)</f>
        <v>青い</v>
      </c>
      <c r="R1815" s="289" t="str">
        <f>VLOOKUP(MOD(P1815,13),銀河の音,2,FALSE)</f>
        <v>倍音の</v>
      </c>
      <c r="S1815" s="382" t="str">
        <f>VLOOKUP(MOD(P1815,20),太陽の紋章,2,FALSE)</f>
        <v>鷲</v>
      </c>
      <c r="T1815" s="338"/>
    </row>
    <row r="1816" spans="1:20" ht="13.5" customHeight="1">
      <c r="A1816" s="285" t="str">
        <f>VLOOKUP(MOD(E1816,10),十干,2,FALSE)</f>
        <v>甲</v>
      </c>
      <c r="B1816" s="283" t="str">
        <f>VLOOKUP(MOD(E1816,12),十二支,3,FALSE)</f>
        <v xml:space="preserve">05 土 </v>
      </c>
      <c r="C1816" s="287" t="str">
        <f>VLOOKUP(F1816,星座,3,TRUE)</f>
        <v xml:space="preserve">12 海 </v>
      </c>
      <c r="D1816" s="533">
        <v>41717</v>
      </c>
      <c r="E1816" s="83">
        <f>IFERROR(YEAR(D1816),LEFT(D1816,4))</f>
        <v>2014</v>
      </c>
      <c r="F1816" s="539" t="str">
        <f>IF(ISTEXT(D1816),RIGHT(D1816,5),TEXT(D1816,"mm/dd"))</f>
        <v>03/19</v>
      </c>
      <c r="G1816" s="83">
        <f>SUM(MID(E1816,1,1),MID(E1816,2,1),MID(E1816,3,1),MID(E1816,4,1),MID(F1816,1,1),MID(F1816,2,1),MID(F1816,4,1),MID(F1816,5,1))</f>
        <v>20</v>
      </c>
      <c r="H1816" s="83">
        <f>IF(MOD(G1816,9)=0,9,MOD(G1816,9))</f>
        <v>2</v>
      </c>
      <c r="I1816" s="83" t="str">
        <f>IFERROR(MID("日月火水木金土",WEEKDAY(D1816),1),"")</f>
        <v>水</v>
      </c>
      <c r="J1816" s="308" t="s">
        <v>9255</v>
      </c>
      <c r="K1816" s="330" t="str">
        <f>VLOOKUP(F1816,石と花メイン,3,FALSE)</f>
        <v>○真珠</v>
      </c>
      <c r="L1816" s="296" t="str">
        <f>VLOOKUP(F1816,石と花メイン,4,FALSE)</f>
        <v>雛芥子/雛罌粟【ポピー】</v>
      </c>
      <c r="M1816" s="392">
        <f>IF(OR(MONTH(F1816)&lt;7,AND(MONTH(F1816)=7,DAY(F1816)&lt;=25)),
MOD(SUM((E1816-1901)*365,259),260),
MOD(SUM((E1816-1900)*365,259),260))</f>
        <v>164</v>
      </c>
      <c r="N1816" s="330">
        <f>IF(AND(MONTH(F1816)=7,DAY(F1816)&gt;25),1,
ROUNDDOWN((SUM(VLOOKUP(MONTH(F1816),D暦変換用数値,2,FALSE),DAY(F1816))/28)+1,0))</f>
        <v>9</v>
      </c>
      <c r="O1816" s="84">
        <f>IF(AND(MONTH(F1816)=7,DAY(F1816)&gt;25),DAY(F1816)-25,
MOD((SUM(VLOOKUP(MONTH(F1816),D暦変換用数値,2,FALSE),DAY(F1816))),28)+1)</f>
        <v>13</v>
      </c>
      <c r="P1816" s="405">
        <f>IF(OR(MONTH(F1816)&lt;7,AND(MONTH(F1816)=7,DAY(F1816)&lt;=25)),
MOD(SUM((E1816-1901)*365,(N1816-1)*28,O1816,258),260),
MOD(SUM((E1816-1900)*365,(N1816-1)*28,O1816,258),260))</f>
        <v>140</v>
      </c>
      <c r="Q1816" s="371" t="str">
        <f>VLOOKUP(MOD(P1816,4),色,2,FALSE)</f>
        <v>黄色い</v>
      </c>
      <c r="R1816" s="289" t="str">
        <f>VLOOKUP(MOD(P1816,13),銀河の音,2,FALSE)</f>
        <v>惑星の</v>
      </c>
      <c r="S1816" s="382" t="str">
        <f>VLOOKUP(MOD(P1816,20),太陽の紋章,2,FALSE)</f>
        <v>太陽</v>
      </c>
      <c r="T1816" s="338"/>
    </row>
    <row r="1817" spans="1:20" ht="13.5" customHeight="1">
      <c r="A1817" s="50" t="str">
        <f>VLOOKUP(MOD(E1817,10),十干,2,FALSE)</f>
        <v>戊</v>
      </c>
      <c r="B1817" s="199" t="str">
        <f>VLOOKUP(MOD(E1817,12),十二支,3,FALSE)</f>
        <v xml:space="preserve">05 土 </v>
      </c>
      <c r="C1817" s="201" t="str">
        <f>VLOOKUP(F1817,星座,3,TRUE)</f>
        <v xml:space="preserve">12 海 </v>
      </c>
      <c r="D1817" s="531" t="s">
        <v>2972</v>
      </c>
      <c r="E1817" s="1" t="str">
        <f>IFERROR(YEAR(D1817),LEFT(D1817,4))</f>
        <v>1678</v>
      </c>
      <c r="F1817" s="1" t="str">
        <f>IF(ISTEXT(D1817),RIGHT(D1817,5),TEXT(D1817,"mm/dd"))</f>
        <v>03/04</v>
      </c>
      <c r="G1817" s="1">
        <f>SUM(MID(E1817,1,1),MID(E1817,2,1),MID(E1817,3,1),MID(E1817,4,1),MID(F1817,1,1),MID(F1817,2,1),MID(F1817,4,1),MID(F1817,5,1))</f>
        <v>29</v>
      </c>
      <c r="H1817" s="45">
        <f>IF(MOD(G1817,9)=0,9,MOD(G1817,9))</f>
        <v>2</v>
      </c>
      <c r="I1817" s="45" t="str">
        <f>IFERROR(MID("日月火水木金土",WEEKDAY(D1817),1),"")</f>
        <v/>
      </c>
      <c r="J1817" s="304" t="s">
        <v>3259</v>
      </c>
      <c r="K1817" s="202" t="str">
        <f>VLOOKUP(F1817,石と花メイン,3,FALSE)</f>
        <v>◆黄玉</v>
      </c>
      <c r="L1817" s="297" t="str">
        <f>VLOOKUP(F1817,石と花メイン,4,FALSE)</f>
        <v>木苺【野苺】</v>
      </c>
      <c r="M1817" s="393">
        <f>IF(OR(MONTH(F1817)&lt;7,AND(MONTH(F1817)=7,DAY(F1817)&lt;=25)),
MOD(SUM((E1817-1901)*365,259),260),
MOD(SUM((E1817-1900)*365,259),260))</f>
        <v>244</v>
      </c>
      <c r="N1817" s="390">
        <f>IF(AND(MONTH(F1817)=7,DAY(F1817)&gt;25),1,
ROUNDDOWN((SUM(VLOOKUP(MONTH(F1817),D暦変換用数値,2,FALSE),DAY(F1817))/28)+1,0))</f>
        <v>8</v>
      </c>
      <c r="O1817" s="205">
        <f>IF(AND(MONTH(F1817)=7,DAY(F1817)&gt;25),DAY(F1817)-25,
MOD((SUM(VLOOKUP(MONTH(F1817),D暦変換用数値,2,FALSE),DAY(F1817))),28)+1)</f>
        <v>26</v>
      </c>
      <c r="P1817" s="406">
        <f>IF(OR(MONTH(F1817)&lt;7,AND(MONTH(F1817)=7,DAY(F1817)&lt;=25)),
MOD(SUM((E1817-1901)*365,(N1817-1)*28,O1817,258),260),
MOD(SUM((E1817-1900)*365,(N1817-1)*28,O1817,258),260))</f>
        <v>205</v>
      </c>
      <c r="Q1817" s="372" t="str">
        <f>VLOOKUP(MOD(P1817,4),色,2,FALSE)</f>
        <v>赤い</v>
      </c>
      <c r="R1817" s="290" t="str">
        <f>VLOOKUP(MOD(P1817,13),銀河の音,2,FALSE)</f>
        <v>惑星の</v>
      </c>
      <c r="S1817" s="383" t="str">
        <f>VLOOKUP(MOD(P1817,20),太陽の紋章,2,FALSE)</f>
        <v>蛇</v>
      </c>
      <c r="T1817" s="103" t="s">
        <v>2973</v>
      </c>
    </row>
    <row r="1818" spans="1:20" ht="13.5" customHeight="1">
      <c r="A1818" s="50" t="str">
        <f>VLOOKUP(MOD(E1818,10),十干,2,FALSE)</f>
        <v>丙</v>
      </c>
      <c r="B1818" s="199" t="str">
        <f>VLOOKUP(MOD(E1818,12),十二支,3,FALSE)</f>
        <v xml:space="preserve">05 土 </v>
      </c>
      <c r="C1818" s="201" t="str">
        <f>VLOOKUP(F1818,星座,3,TRUE)</f>
        <v xml:space="preserve">12 海 </v>
      </c>
      <c r="D1818" s="531" t="s">
        <v>2974</v>
      </c>
      <c r="E1818" s="1" t="str">
        <f>IFERROR(YEAR(D1818),LEFT(D1818,4))</f>
        <v>1786</v>
      </c>
      <c r="F1818" s="1" t="str">
        <f>IF(ISTEXT(D1818),RIGHT(D1818,5),TEXT(D1818,"mm/dd"))</f>
        <v>02/24</v>
      </c>
      <c r="G1818" s="1">
        <f>SUM(MID(E1818,1,1),MID(E1818,2,1),MID(E1818,3,1),MID(E1818,4,1),MID(F1818,1,1),MID(F1818,2,1),MID(F1818,4,1),MID(F1818,5,1))</f>
        <v>30</v>
      </c>
      <c r="H1818" s="45">
        <f>IF(MOD(G1818,9)=0,9,MOD(G1818,9))</f>
        <v>3</v>
      </c>
      <c r="I1818" s="45" t="str">
        <f>IFERROR(MID("日月火水木金土",WEEKDAY(D1818),1),"")</f>
        <v/>
      </c>
      <c r="J1818" s="304" t="s">
        <v>3260</v>
      </c>
      <c r="K1818" s="202" t="str">
        <f>VLOOKUP(F1818,石と花メイン,3,FALSE)</f>
        <v>◇金剛石</v>
      </c>
      <c r="L1818" s="297" t="str">
        <f>VLOOKUP(F1818,石と花メイン,4,FALSE)</f>
        <v>蔓日日草【蔓桔梗】</v>
      </c>
      <c r="M1818" s="393">
        <f>IF(OR(MONTH(F1818)&lt;7,AND(MONTH(F1818)=7,DAY(F1818)&lt;=25)),
MOD(SUM((E1818-1901)*365,259),260),
MOD(SUM((E1818-1900)*365,259),260))</f>
        <v>144</v>
      </c>
      <c r="N1818" s="390">
        <f>IF(AND(MONTH(F1818)=7,DAY(F1818)&gt;25),1,
ROUNDDOWN((SUM(VLOOKUP(MONTH(F1818),D暦変換用数値,2,FALSE),DAY(F1818))/28)+1,0))</f>
        <v>8</v>
      </c>
      <c r="O1818" s="205">
        <f>IF(AND(MONTH(F1818)=7,DAY(F1818)&gt;25),DAY(F1818)-25,
MOD((SUM(VLOOKUP(MONTH(F1818),D暦変換用数値,2,FALSE),DAY(F1818))),28)+1)</f>
        <v>18</v>
      </c>
      <c r="P1818" s="406">
        <f>IF(OR(MONTH(F1818)&lt;7,AND(MONTH(F1818)=7,DAY(F1818)&lt;=25)),
MOD(SUM((E1818-1901)*365,(N1818-1)*28,O1818,258),260),
MOD(SUM((E1818-1900)*365,(N1818-1)*28,O1818,258),260))</f>
        <v>97</v>
      </c>
      <c r="Q1818" s="372" t="str">
        <f>VLOOKUP(MOD(P1818,4),色,2,FALSE)</f>
        <v>赤い</v>
      </c>
      <c r="R1818" s="290" t="str">
        <f>VLOOKUP(MOD(P1818,13),銀河の音,2,FALSE)</f>
        <v>律動の</v>
      </c>
      <c r="S1818" s="383" t="str">
        <f>VLOOKUP(MOD(P1818,20),太陽の紋章,2,FALSE)</f>
        <v>地球</v>
      </c>
      <c r="T1818" s="103" t="s">
        <v>5877</v>
      </c>
    </row>
    <row r="1819" spans="1:20" ht="13.5" customHeight="1">
      <c r="A1819" s="50" t="str">
        <f>VLOOKUP(MOD(E1819,10),十干,2,FALSE)</f>
        <v>庚</v>
      </c>
      <c r="B1819" s="199" t="str">
        <f>VLOOKUP(MOD(E1819,12),十二支,3,FALSE)</f>
        <v xml:space="preserve">05 土 </v>
      </c>
      <c r="C1819" s="201" t="str">
        <f>VLOOKUP(F1819,星座,3,TRUE)</f>
        <v xml:space="preserve">12 海 </v>
      </c>
      <c r="D1819" s="531" t="s">
        <v>2975</v>
      </c>
      <c r="E1819" s="1" t="str">
        <f>IFERROR(YEAR(D1819),LEFT(D1819,4))</f>
        <v>1810</v>
      </c>
      <c r="F1819" s="1" t="str">
        <f>IF(ISTEXT(D1819),RIGHT(D1819,5),TEXT(D1819,"mm/dd"))</f>
        <v>03/01</v>
      </c>
      <c r="G1819" s="1">
        <f>SUM(MID(E1819,1,1),MID(E1819,2,1),MID(E1819,3,1),MID(E1819,4,1),MID(F1819,1,1),MID(F1819,2,1),MID(F1819,4,1),MID(F1819,5,1))</f>
        <v>14</v>
      </c>
      <c r="H1819" s="45">
        <f>IF(MOD(G1819,9)=0,9,MOD(G1819,9))</f>
        <v>5</v>
      </c>
      <c r="I1819" s="45" t="str">
        <f>IFERROR(MID("日月火水木金土",WEEKDAY(D1819),1),"")</f>
        <v/>
      </c>
      <c r="J1819" s="304" t="s">
        <v>2500</v>
      </c>
      <c r="K1819" s="202" t="str">
        <f>VLOOKUP(F1819,石と花メイン,3,FALSE)</f>
        <v>■血碧玉</v>
      </c>
      <c r="L1819" s="297" t="str">
        <f>VLOOKUP(F1819,石と花メイン,4,FALSE)</f>
        <v>杏【唐桃】</v>
      </c>
      <c r="M1819" s="393">
        <f>IF(OR(MONTH(F1819)&lt;7,AND(MONTH(F1819)=7,DAY(F1819)&lt;=25)),
MOD(SUM((E1819-1901)*365,259),260),
MOD(SUM((E1819-1900)*365,259),260))</f>
        <v>64</v>
      </c>
      <c r="N1819" s="390">
        <f>IF(AND(MONTH(F1819)=7,DAY(F1819)&gt;25),1,
ROUNDDOWN((SUM(VLOOKUP(MONTH(F1819),D暦変換用数値,2,FALSE),DAY(F1819))/28)+1,0))</f>
        <v>8</v>
      </c>
      <c r="O1819" s="205">
        <f>IF(AND(MONTH(F1819)=7,DAY(F1819)&gt;25),DAY(F1819)-25,
MOD((SUM(VLOOKUP(MONTH(F1819),D暦変換用数値,2,FALSE),DAY(F1819))),28)+1)</f>
        <v>23</v>
      </c>
      <c r="P1819" s="406">
        <f>IF(OR(MONTH(F1819)&lt;7,AND(MONTH(F1819)=7,DAY(F1819)&lt;=25)),
MOD(SUM((E1819-1901)*365,(N1819-1)*28,O1819,258),260),
MOD(SUM((E1819-1900)*365,(N1819-1)*28,O1819,258),260))</f>
        <v>22</v>
      </c>
      <c r="Q1819" s="375" t="str">
        <f>VLOOKUP(MOD(P1819,4),色,2,FALSE)</f>
        <v>白い</v>
      </c>
      <c r="R1819" s="293" t="str">
        <f>VLOOKUP(MOD(P1819,13),銀河の音,2,FALSE)</f>
        <v>太陽の</v>
      </c>
      <c r="S1819" s="386" t="str">
        <f>VLOOKUP(MOD(P1819,20),太陽の紋章,2,FALSE)</f>
        <v>風</v>
      </c>
      <c r="T1819" s="103" t="s">
        <v>2976</v>
      </c>
    </row>
    <row r="1820" spans="1:20" ht="13.5" customHeight="1">
      <c r="A1820" s="282" t="str">
        <f>VLOOKUP(MOD(E1820,10),十干,2,FALSE)</f>
        <v>戊</v>
      </c>
      <c r="B1820" s="283" t="str">
        <f>VLOOKUP(MOD(E1820,12),十二支,3,FALSE)</f>
        <v xml:space="preserve">05 土 </v>
      </c>
      <c r="C1820" s="287" t="str">
        <f>VLOOKUP(F1820,星座,3,TRUE)</f>
        <v xml:space="preserve">12 海 </v>
      </c>
      <c r="D1820" s="533" t="s">
        <v>8737</v>
      </c>
      <c r="E1820" s="83" t="str">
        <f>IFERROR(YEAR(D1820),LEFT(D1820,4))</f>
        <v>1858</v>
      </c>
      <c r="F1820" s="83" t="str">
        <f>IF(ISTEXT(D1820),RIGHT(D1820,5),TEXT(D1820,"mm/dd"))</f>
        <v>03/04</v>
      </c>
      <c r="G1820" s="83">
        <f>SUM(MID(E1820,1,1),MID(E1820,2,1),MID(E1820,3,1),MID(E1820,4,1),MID(F1820,1,1),MID(F1820,2,1),MID(F1820,4,1),MID(F1820,5,1))</f>
        <v>29</v>
      </c>
      <c r="H1820" s="83">
        <f>IF(MOD(G1820,9)=0,9,MOD(G1820,9))</f>
        <v>2</v>
      </c>
      <c r="I1820" s="83" t="str">
        <f>IFERROR(MID("日月火水木金土",WEEKDAY(D1820),1),"")</f>
        <v/>
      </c>
      <c r="J1820" s="303" t="s">
        <v>5916</v>
      </c>
      <c r="K1820" s="87" t="str">
        <f>VLOOKUP(F1820,石と花メイン,3,FALSE)</f>
        <v>◆黄玉</v>
      </c>
      <c r="L1820" s="296" t="str">
        <f>VLOOKUP(F1820,石と花メイン,4,FALSE)</f>
        <v>木苺【野苺】</v>
      </c>
      <c r="M1820" s="392">
        <f>IF(OR(MONTH(F1820)&lt;7,AND(MONTH(F1820)=7,DAY(F1820)&lt;=25)),
MOD(SUM((E1820-1901)*365,259),260),
MOD(SUM((E1820-1900)*365,259),260))</f>
        <v>164</v>
      </c>
      <c r="N1820" s="330">
        <f>IF(AND(MONTH(F1820)=7,DAY(F1820)&gt;25),1,
ROUNDDOWN((SUM(VLOOKUP(MONTH(F1820),D暦変換用数値,2,FALSE),DAY(F1820))/28)+1,0))</f>
        <v>8</v>
      </c>
      <c r="O1820" s="84">
        <f>IF(AND(MONTH(F1820)=7,DAY(F1820)&gt;25),DAY(F1820)-25,
MOD((SUM(VLOOKUP(MONTH(F1820),D暦変換用数値,2,FALSE),DAY(F1820))),28)+1)</f>
        <v>26</v>
      </c>
      <c r="P1820" s="405">
        <f>IF(OR(MONTH(F1820)&lt;7,AND(MONTH(F1820)=7,DAY(F1820)&lt;=25)),
MOD(SUM((E1820-1901)*365,(N1820-1)*28,O1820,258),260),
MOD(SUM((E1820-1900)*365,(N1820-1)*28,O1820,258),260))</f>
        <v>125</v>
      </c>
      <c r="Q1820" s="371" t="str">
        <f>VLOOKUP(MOD(P1820,4),色,2,FALSE)</f>
        <v>赤い</v>
      </c>
      <c r="R1820" s="289" t="str">
        <f>VLOOKUP(MOD(P1820,13),銀河の音,2,FALSE)</f>
        <v>銀河の</v>
      </c>
      <c r="S1820" s="382" t="str">
        <f>VLOOKUP(MOD(P1820,20),太陽の紋章,2,FALSE)</f>
        <v>蛇</v>
      </c>
      <c r="T1820" s="95" t="s">
        <v>835</v>
      </c>
    </row>
    <row r="1821" spans="1:20" ht="13.5" customHeight="1">
      <c r="A1821" s="334" t="str">
        <f>VLOOKUP(MOD(E1821,10),十干,2,FALSE)</f>
        <v>壬</v>
      </c>
      <c r="B1821" s="331" t="str">
        <f>VLOOKUP(MOD(E1821,12),十二支,3,FALSE)</f>
        <v xml:space="preserve">05 土 </v>
      </c>
      <c r="C1821" s="336" t="str">
        <f>VLOOKUP(F1821,星座,3,TRUE)</f>
        <v xml:space="preserve">12 海 </v>
      </c>
      <c r="D1821" s="534" t="s">
        <v>8738</v>
      </c>
      <c r="E1821" s="131" t="str">
        <f>IFERROR(YEAR(D1821),LEFT(D1821,4))</f>
        <v>1942</v>
      </c>
      <c r="F1821" s="131" t="str">
        <f>IF(ISTEXT(D1821),RIGHT(D1821,5),TEXT(D1821,"mm/dd"))</f>
        <v>03/**</v>
      </c>
      <c r="G1821" s="131"/>
      <c r="H1821" s="131"/>
      <c r="I1821" s="131" t="str">
        <f>IFERROR(MID("日月火水木金土",WEEKDAY(D1821),1),"")</f>
        <v/>
      </c>
      <c r="J1821" s="306" t="s">
        <v>8078</v>
      </c>
      <c r="K1821" s="335"/>
      <c r="L1821" s="302"/>
      <c r="M1821" s="396"/>
      <c r="N1821" s="335"/>
      <c r="O1821" s="132"/>
      <c r="P1821" s="404"/>
      <c r="Q1821" s="376"/>
      <c r="R1821" s="333"/>
      <c r="S1821" s="387"/>
      <c r="T1821" s="126" t="s">
        <v>8080</v>
      </c>
    </row>
    <row r="1822" spans="1:20" ht="13.5" customHeight="1">
      <c r="A1822" s="50" t="str">
        <f>VLOOKUP(MOD(E1822,10),十干,2,FALSE)</f>
        <v>丙</v>
      </c>
      <c r="B1822" s="199" t="str">
        <f>VLOOKUP(MOD(E1822,12),十二支,3,FALSE)</f>
        <v xml:space="preserve">05 土 </v>
      </c>
      <c r="C1822" s="201" t="str">
        <f>VLOOKUP(F1822,星座,3,TRUE)</f>
        <v xml:space="preserve">13 金 </v>
      </c>
      <c r="D1822" s="531">
        <v>2318</v>
      </c>
      <c r="E1822" s="1">
        <f>IFERROR(YEAR(D1822),LEFT(D1822,4))</f>
        <v>1906</v>
      </c>
      <c r="F1822" s="1" t="str">
        <f>IF(ISTEXT(D1822),RIGHT(D1822,5),TEXT(D1822,"mm/dd"))</f>
        <v>05/06</v>
      </c>
      <c r="G1822" s="1">
        <f>SUM(MID(E1822,1,1),MID(E1822,2,1),MID(E1822,3,1),MID(E1822,4,1),MID(F1822,1,1),MID(F1822,2,1),MID(F1822,4,1),MID(F1822,5,1))</f>
        <v>27</v>
      </c>
      <c r="H1822" s="45">
        <f>IF(MOD(G1822,9)=0,9,MOD(G1822,9))</f>
        <v>9</v>
      </c>
      <c r="I1822" s="45" t="str">
        <f>IFERROR(MID("日月火水木金土",WEEKDAY(D1822),1),"")</f>
        <v>日</v>
      </c>
      <c r="J1822" s="304" t="s">
        <v>4240</v>
      </c>
      <c r="K1822" s="202" t="str">
        <f>VLOOKUP(F1822,石と花メイン,3,FALSE)</f>
        <v>■紅水晶</v>
      </c>
      <c r="L1822" s="297" t="str">
        <f>VLOOKUP(F1822,石と花メイン,4,FALSE)</f>
        <v>著莪【胡蝶花】</v>
      </c>
      <c r="M1822" s="393">
        <f>IF(OR(MONTH(F1822)&lt;7,AND(MONTH(F1822)=7,DAY(F1822)&lt;=25)),
MOD(SUM((E1822-1901)*365,259),260),
MOD(SUM((E1822-1900)*365,259),260))</f>
        <v>4</v>
      </c>
      <c r="N1822" s="390">
        <f>IF(AND(MONTH(F1822)=7,DAY(F1822)&gt;25),1,
ROUNDDOWN((SUM(VLOOKUP(MONTH(F1822),D暦変換用数値,2,FALSE),DAY(F1822))/28)+1,0))</f>
        <v>11</v>
      </c>
      <c r="O1822" s="205">
        <f>IF(AND(MONTH(F1822)=7,DAY(F1822)&gt;25),DAY(F1822)-25,
MOD((SUM(VLOOKUP(MONTH(F1822),D暦変換用数値,2,FALSE),DAY(F1822))),28)+1)</f>
        <v>5</v>
      </c>
      <c r="P1822" s="406">
        <f>IF(OR(MONTH(F1822)&lt;7,AND(MONTH(F1822)=7,DAY(F1822)&lt;=25)),
MOD(SUM((E1822-1901)*365,(N1822-1)*28,O1822,258),260),
MOD(SUM((E1822-1900)*365,(N1822-1)*28,O1822,258),260))</f>
        <v>28</v>
      </c>
      <c r="Q1822" s="373" t="str">
        <f>VLOOKUP(MOD(P1822,4),色,2,FALSE)</f>
        <v>黄色い</v>
      </c>
      <c r="R1822" s="291" t="str">
        <f>VLOOKUP(MOD(P1822,13),銀河の音,2,FALSE)</f>
        <v>月の</v>
      </c>
      <c r="S1822" s="384" t="str">
        <f>VLOOKUP(MOD(P1822,20),太陽の紋章,2,FALSE)</f>
        <v>星</v>
      </c>
      <c r="T1822" s="97" t="s">
        <v>4591</v>
      </c>
    </row>
    <row r="1823" spans="1:20" ht="13.5" customHeight="1">
      <c r="A1823" s="50" t="str">
        <f>VLOOKUP(MOD(E1823,10),十干,2,FALSE)</f>
        <v>戊</v>
      </c>
      <c r="B1823" s="199" t="str">
        <f>VLOOKUP(MOD(E1823,12),十二支,3,FALSE)</f>
        <v xml:space="preserve">05 土 </v>
      </c>
      <c r="C1823" s="201" t="str">
        <f>VLOOKUP(F1823,星座,3,TRUE)</f>
        <v xml:space="preserve">13 金 </v>
      </c>
      <c r="D1823" s="531">
        <v>6699</v>
      </c>
      <c r="E1823" s="1">
        <f>IFERROR(YEAR(D1823),LEFT(D1823,4))</f>
        <v>1918</v>
      </c>
      <c r="F1823" s="1" t="str">
        <f>IF(ISTEXT(D1823),RIGHT(D1823,5),TEXT(D1823,"mm/dd"))</f>
        <v>05/04</v>
      </c>
      <c r="G1823" s="1">
        <f>SUM(MID(E1823,1,1),MID(E1823,2,1),MID(E1823,3,1),MID(E1823,4,1),MID(F1823,1,1),MID(F1823,2,1),MID(F1823,4,1),MID(F1823,5,1))</f>
        <v>28</v>
      </c>
      <c r="H1823" s="45">
        <f>IF(MOD(G1823,9)=0,9,MOD(G1823,9))</f>
        <v>1</v>
      </c>
      <c r="I1823" s="45" t="str">
        <f>IFERROR(MID("日月火水木金土",WEEKDAY(D1823),1),"")</f>
        <v>土</v>
      </c>
      <c r="J1823" s="304" t="s">
        <v>4241</v>
      </c>
      <c r="K1823" s="202" t="str">
        <f>VLOOKUP(F1823,石と花メイン,3,FALSE)</f>
        <v>◇金剛石</v>
      </c>
      <c r="L1823" s="297" t="str">
        <f>VLOOKUP(F1823,石と花メイン,4,FALSE)</f>
        <v>スターチス【花浜匙】</v>
      </c>
      <c r="M1823" s="393">
        <f>IF(OR(MONTH(F1823)&lt;7,AND(MONTH(F1823)=7,DAY(F1823)&lt;=25)),
MOD(SUM((E1823-1901)*365,259),260),
MOD(SUM((E1823-1900)*365,259),260))</f>
        <v>224</v>
      </c>
      <c r="N1823" s="390">
        <f>IF(AND(MONTH(F1823)=7,DAY(F1823)&gt;25),1,
ROUNDDOWN((SUM(VLOOKUP(MONTH(F1823),D暦変換用数値,2,FALSE),DAY(F1823))/28)+1,0))</f>
        <v>11</v>
      </c>
      <c r="O1823" s="205">
        <f>IF(AND(MONTH(F1823)=7,DAY(F1823)&gt;25),DAY(F1823)-25,
MOD((SUM(VLOOKUP(MONTH(F1823),D暦変換用数値,2,FALSE),DAY(F1823))),28)+1)</f>
        <v>3</v>
      </c>
      <c r="P1823" s="406">
        <f>IF(OR(MONTH(F1823)&lt;7,AND(MONTH(F1823)=7,DAY(F1823)&lt;=25)),
MOD(SUM((E1823-1901)*365,(N1823-1)*28,O1823,258),260),
MOD(SUM((E1823-1900)*365,(N1823-1)*28,O1823,258),260))</f>
        <v>246</v>
      </c>
      <c r="Q1823" s="375" t="str">
        <f>VLOOKUP(MOD(P1823,4),色,2,FALSE)</f>
        <v>白い</v>
      </c>
      <c r="R1823" s="293" t="str">
        <f>VLOOKUP(MOD(P1823,13),銀河の音,2,FALSE)</f>
        <v>水晶の</v>
      </c>
      <c r="S1823" s="386" t="str">
        <f>VLOOKUP(MOD(P1823,20),太陽の紋章,2,FALSE)</f>
        <v>世界の橋渡し</v>
      </c>
      <c r="T1823" s="99" t="s">
        <v>2064</v>
      </c>
    </row>
    <row r="1824" spans="1:20" ht="13.5" customHeight="1">
      <c r="A1824" s="50" t="str">
        <f>VLOOKUP(MOD(E1824,10),十干,2,FALSE)</f>
        <v>庚</v>
      </c>
      <c r="B1824" s="199" t="str">
        <f>VLOOKUP(MOD(E1824,12),十二支,3,FALSE)</f>
        <v xml:space="preserve">05 土 </v>
      </c>
      <c r="C1824" s="201" t="str">
        <f>VLOOKUP(F1824,星座,3,TRUE)</f>
        <v xml:space="preserve">13 金 </v>
      </c>
      <c r="D1824" s="531">
        <v>11077</v>
      </c>
      <c r="E1824" s="1">
        <f>IFERROR(YEAR(D1824),LEFT(D1824,4))</f>
        <v>1930</v>
      </c>
      <c r="F1824" s="1" t="str">
        <f>IF(ISTEXT(D1824),RIGHT(D1824,5),TEXT(D1824,"mm/dd"))</f>
        <v>04/29</v>
      </c>
      <c r="G1824" s="1">
        <f>SUM(MID(E1824,1,1),MID(E1824,2,1),MID(E1824,3,1),MID(E1824,4,1),MID(F1824,1,1),MID(F1824,2,1),MID(F1824,4,1),MID(F1824,5,1))</f>
        <v>28</v>
      </c>
      <c r="H1824" s="45">
        <f>IF(MOD(G1824,9)=0,9,MOD(G1824,9))</f>
        <v>1</v>
      </c>
      <c r="I1824" s="45" t="str">
        <f>IFERROR(MID("日月火水木金土",WEEKDAY(D1824),1),"")</f>
        <v>火</v>
      </c>
      <c r="J1824" s="304" t="s">
        <v>4242</v>
      </c>
      <c r="K1824" s="202" t="str">
        <f>VLOOKUP(F1824,石と花メイン,3,FALSE)</f>
        <v>○真珠</v>
      </c>
      <c r="L1824" s="297" t="str">
        <f>VLOOKUP(F1824,石と花メイン,4,FALSE)</f>
        <v>乙女椿</v>
      </c>
      <c r="M1824" s="393">
        <f>IF(OR(MONTH(F1824)&lt;7,AND(MONTH(F1824)=7,DAY(F1824)&lt;=25)),
MOD(SUM((E1824-1901)*365,259),260),
MOD(SUM((E1824-1900)*365,259),260))</f>
        <v>184</v>
      </c>
      <c r="N1824" s="390">
        <f>IF(AND(MONTH(F1824)=7,DAY(F1824)&gt;25),1,
ROUNDDOWN((SUM(VLOOKUP(MONTH(F1824),D暦変換用数値,2,FALSE),DAY(F1824))/28)+1,0))</f>
        <v>10</v>
      </c>
      <c r="O1824" s="205">
        <f>IF(AND(MONTH(F1824)=7,DAY(F1824)&gt;25),DAY(F1824)-25,
MOD((SUM(VLOOKUP(MONTH(F1824),D暦変換用数値,2,FALSE),DAY(F1824))),28)+1)</f>
        <v>26</v>
      </c>
      <c r="P1824" s="406">
        <f>IF(OR(MONTH(F1824)&lt;7,AND(MONTH(F1824)=7,DAY(F1824)&lt;=25)),
MOD(SUM((E1824-1901)*365,(N1824-1)*28,O1824,258),260),
MOD(SUM((E1824-1900)*365,(N1824-1)*28,O1824,258),260))</f>
        <v>201</v>
      </c>
      <c r="Q1824" s="372" t="str">
        <f>VLOOKUP(MOD(P1824,4),色,2,FALSE)</f>
        <v>赤い</v>
      </c>
      <c r="R1824" s="290" t="str">
        <f>VLOOKUP(MOD(P1824,13),銀河の音,2,FALSE)</f>
        <v>律動の</v>
      </c>
      <c r="S1824" s="383" t="str">
        <f>VLOOKUP(MOD(P1824,20),太陽の紋章,2,FALSE)</f>
        <v>竜</v>
      </c>
      <c r="T1824" s="98" t="s">
        <v>3736</v>
      </c>
    </row>
    <row r="1825" spans="1:20" ht="13.5" customHeight="1">
      <c r="A1825" s="50" t="str">
        <f>VLOOKUP(MOD(E1825,10),十干,2,FALSE)</f>
        <v>壬</v>
      </c>
      <c r="B1825" s="199" t="str">
        <f>VLOOKUP(MOD(E1825,12),十二支,3,FALSE)</f>
        <v xml:space="preserve">05 土 </v>
      </c>
      <c r="C1825" s="201" t="str">
        <f>VLOOKUP(F1825,星座,3,TRUE)</f>
        <v xml:space="preserve">13 金 </v>
      </c>
      <c r="D1825" s="531">
        <v>15451</v>
      </c>
      <c r="E1825" s="1">
        <f>IFERROR(YEAR(D1825),LEFT(D1825,4))</f>
        <v>1942</v>
      </c>
      <c r="F1825" s="1" t="str">
        <f>IF(ISTEXT(D1825),RIGHT(D1825,5),TEXT(D1825,"mm/dd"))</f>
        <v>04/20</v>
      </c>
      <c r="G1825" s="1">
        <f>SUM(MID(E1825,1,1),MID(E1825,2,1),MID(E1825,3,1),MID(E1825,4,1),MID(F1825,1,1),MID(F1825,2,1),MID(F1825,4,1),MID(F1825,5,1))</f>
        <v>22</v>
      </c>
      <c r="H1825" s="45">
        <f>IF(MOD(G1825,9)=0,9,MOD(G1825,9))</f>
        <v>4</v>
      </c>
      <c r="I1825" s="45" t="str">
        <f>IFERROR(MID("日月火水木金土",WEEKDAY(D1825),1),"")</f>
        <v>月</v>
      </c>
      <c r="J1825" s="304" t="s">
        <v>4243</v>
      </c>
      <c r="K1825" s="202" t="str">
        <f>VLOOKUP(F1825,石と花メイン,3,FALSE)</f>
        <v>●薔薇色石</v>
      </c>
      <c r="L1825" s="297" t="str">
        <f>VLOOKUP(F1825,石と花メイン,4,FALSE)</f>
        <v>梨</v>
      </c>
      <c r="M1825" s="393">
        <f>IF(OR(MONTH(F1825)&lt;7,AND(MONTH(F1825)=7,DAY(F1825)&lt;=25)),
MOD(SUM((E1825-1901)*365,259),260),
MOD(SUM((E1825-1900)*365,259),260))</f>
        <v>144</v>
      </c>
      <c r="N1825" s="390">
        <f>IF(AND(MONTH(F1825)=7,DAY(F1825)&gt;25),1,
ROUNDDOWN((SUM(VLOOKUP(MONTH(F1825),D暦変換用数値,2,FALSE),DAY(F1825))/28)+1,0))</f>
        <v>10</v>
      </c>
      <c r="O1825" s="205">
        <f>IF(AND(MONTH(F1825)=7,DAY(F1825)&gt;25),DAY(F1825)-25,
MOD((SUM(VLOOKUP(MONTH(F1825),D暦変換用数値,2,FALSE),DAY(F1825))),28)+1)</f>
        <v>17</v>
      </c>
      <c r="P1825" s="406">
        <f>IF(OR(MONTH(F1825)&lt;7,AND(MONTH(F1825)=7,DAY(F1825)&lt;=25)),
MOD(SUM((E1825-1901)*365,(N1825-1)*28,O1825,258),260),
MOD(SUM((E1825-1900)*365,(N1825-1)*28,O1825,258),260))</f>
        <v>152</v>
      </c>
      <c r="Q1825" s="373" t="str">
        <f>VLOOKUP(MOD(P1825,4),色,2,FALSE)</f>
        <v>黄色い</v>
      </c>
      <c r="R1825" s="291" t="str">
        <f>VLOOKUP(MOD(P1825,13),銀河の音,2,FALSE)</f>
        <v>太陽の</v>
      </c>
      <c r="S1825" s="384" t="str">
        <f>VLOOKUP(MOD(P1825,20),太陽の紋章,2,FALSE)</f>
        <v>人</v>
      </c>
      <c r="T1825" s="97" t="s">
        <v>5218</v>
      </c>
    </row>
    <row r="1826" spans="1:20" ht="13.5" customHeight="1">
      <c r="A1826" s="282" t="str">
        <f>VLOOKUP(MOD(E1826,10),十干,2,FALSE)</f>
        <v>壬</v>
      </c>
      <c r="B1826" s="283" t="str">
        <f>VLOOKUP(MOD(E1826,12),十二支,3,FALSE)</f>
        <v xml:space="preserve">05 土 </v>
      </c>
      <c r="C1826" s="287" t="str">
        <f>VLOOKUP(F1826,星座,3,TRUE)</f>
        <v xml:space="preserve">13 金 </v>
      </c>
      <c r="D1826" s="533">
        <v>15455</v>
      </c>
      <c r="E1826" s="83">
        <f>IFERROR(YEAR(D1826),LEFT(D1826,4))</f>
        <v>1942</v>
      </c>
      <c r="F1826" s="83" t="str">
        <f>IF(ISTEXT(D1826),RIGHT(D1826,5),TEXT(D1826,"mm/dd"))</f>
        <v>04/24</v>
      </c>
      <c r="G1826" s="83">
        <f>SUM(MID(E1826,1,1),MID(E1826,2,1),MID(E1826,3,1),MID(E1826,4,1),MID(F1826,1,1),MID(F1826,2,1),MID(F1826,4,1),MID(F1826,5,1))</f>
        <v>26</v>
      </c>
      <c r="H1826" s="83">
        <f>IF(MOD(G1826,9)=0,9,MOD(G1826,9))</f>
        <v>8</v>
      </c>
      <c r="I1826" s="83" t="str">
        <f>IFERROR(MID("日月火水木金土",WEEKDAY(D1826),1),"")</f>
        <v>金</v>
      </c>
      <c r="J1826" s="303" t="s">
        <v>2663</v>
      </c>
      <c r="K1826" s="87" t="str">
        <f>VLOOKUP(F1826,石と花メイン,3,FALSE)</f>
        <v>□水晶</v>
      </c>
      <c r="L1826" s="296" t="str">
        <f>VLOOKUP(F1826,石と花メイン,4,FALSE)</f>
        <v>ゼラニウム【天竺葵】</v>
      </c>
      <c r="M1826" s="392">
        <f>IF(OR(MONTH(F1826)&lt;7,AND(MONTH(F1826)=7,DAY(F1826)&lt;=25)),
MOD(SUM((E1826-1901)*365,259),260),
MOD(SUM((E1826-1900)*365,259),260))</f>
        <v>144</v>
      </c>
      <c r="N1826" s="330">
        <f>IF(AND(MONTH(F1826)=7,DAY(F1826)&gt;25),1,
ROUNDDOWN((SUM(VLOOKUP(MONTH(F1826),D暦変換用数値,2,FALSE),DAY(F1826))/28)+1,0))</f>
        <v>10</v>
      </c>
      <c r="O1826" s="84">
        <f>IF(AND(MONTH(F1826)=7,DAY(F1826)&gt;25),DAY(F1826)-25,
MOD((SUM(VLOOKUP(MONTH(F1826),D暦変換用数値,2,FALSE),DAY(F1826))),28)+1)</f>
        <v>21</v>
      </c>
      <c r="P1826" s="405">
        <f>IF(OR(MONTH(F1826)&lt;7,AND(MONTH(F1826)=7,DAY(F1826)&lt;=25)),
MOD(SUM((E1826-1901)*365,(N1826-1)*28,O1826,258),260),
MOD(SUM((E1826-1900)*365,(N1826-1)*28,O1826,258),260))</f>
        <v>156</v>
      </c>
      <c r="Q1826" s="371" t="str">
        <f>VLOOKUP(MOD(P1826,4),色,2,FALSE)</f>
        <v>黄色い</v>
      </c>
      <c r="R1826" s="289" t="str">
        <f>VLOOKUP(MOD(P1826,13),銀河の音,2,FALSE)</f>
        <v>宇宙の</v>
      </c>
      <c r="S1826" s="382" t="str">
        <f>VLOOKUP(MOD(P1826,20),太陽の紋章,2,FALSE)</f>
        <v>戦士</v>
      </c>
      <c r="T1826" s="102" t="s">
        <v>5030</v>
      </c>
    </row>
    <row r="1827" spans="1:20" ht="13.5" customHeight="1">
      <c r="A1827" s="50" t="str">
        <f>VLOOKUP(MOD(E1827,10),十干,2,FALSE)</f>
        <v>壬</v>
      </c>
      <c r="B1827" s="199" t="str">
        <f>VLOOKUP(MOD(E1827,12),十二支,3,FALSE)</f>
        <v xml:space="preserve">05 土 </v>
      </c>
      <c r="C1827" s="201" t="str">
        <f>VLOOKUP(F1827,星座,3,TRUE)</f>
        <v xml:space="preserve">13 金 </v>
      </c>
      <c r="D1827" s="531">
        <v>15466</v>
      </c>
      <c r="E1827" s="1">
        <f>IFERROR(YEAR(D1827),LEFT(D1827,4))</f>
        <v>1942</v>
      </c>
      <c r="F1827" s="1" t="str">
        <f>IF(ISTEXT(D1827),RIGHT(D1827,5),TEXT(D1827,"mm/dd"))</f>
        <v>05/05</v>
      </c>
      <c r="G1827" s="1">
        <f>SUM(MID(E1827,1,1),MID(E1827,2,1),MID(E1827,3,1),MID(E1827,4,1),MID(F1827,1,1),MID(F1827,2,1),MID(F1827,4,1),MID(F1827,5,1))</f>
        <v>26</v>
      </c>
      <c r="H1827" s="45">
        <f>IF(MOD(G1827,9)=0,9,MOD(G1827,9))</f>
        <v>8</v>
      </c>
      <c r="I1827" s="45" t="str">
        <f>IFERROR(MID("日月火水木金土",WEEKDAY(D1827),1),"")</f>
        <v>火</v>
      </c>
      <c r="J1827" s="304" t="s">
        <v>4244</v>
      </c>
      <c r="K1827" s="202" t="str">
        <f>VLOOKUP(F1827,石と花メイン,3,FALSE)</f>
        <v>●孔雀石</v>
      </c>
      <c r="L1827" s="297" t="str">
        <f>VLOOKUP(F1827,石と花メイン,4,FALSE)</f>
        <v>鈴蘭【君影草】</v>
      </c>
      <c r="M1827" s="393">
        <f>IF(OR(MONTH(F1827)&lt;7,AND(MONTH(F1827)=7,DAY(F1827)&lt;=25)),
MOD(SUM((E1827-1901)*365,259),260),
MOD(SUM((E1827-1900)*365,259),260))</f>
        <v>144</v>
      </c>
      <c r="N1827" s="390">
        <f>IF(AND(MONTH(F1827)=7,DAY(F1827)&gt;25),1,
ROUNDDOWN((SUM(VLOOKUP(MONTH(F1827),D暦変換用数値,2,FALSE),DAY(F1827))/28)+1,0))</f>
        <v>11</v>
      </c>
      <c r="O1827" s="205">
        <f>IF(AND(MONTH(F1827)=7,DAY(F1827)&gt;25),DAY(F1827)-25,
MOD((SUM(VLOOKUP(MONTH(F1827),D暦変換用数値,2,FALSE),DAY(F1827))),28)+1)</f>
        <v>4</v>
      </c>
      <c r="P1827" s="406">
        <f>IF(OR(MONTH(F1827)&lt;7,AND(MONTH(F1827)=7,DAY(F1827)&lt;=25)),
MOD(SUM((E1827-1901)*365,(N1827-1)*28,O1827,258),260),
MOD(SUM((E1827-1900)*365,(N1827-1)*28,O1827,258),260))</f>
        <v>167</v>
      </c>
      <c r="Q1827" s="374" t="str">
        <f>VLOOKUP(MOD(P1827,4),色,2,FALSE)</f>
        <v>青い</v>
      </c>
      <c r="R1827" s="292" t="str">
        <f>VLOOKUP(MOD(P1827,13),銀河の音,2,FALSE)</f>
        <v>スペクトルの</v>
      </c>
      <c r="S1827" s="385" t="str">
        <f>VLOOKUP(MOD(P1827,20),太陽の紋章,2,FALSE)</f>
        <v>手</v>
      </c>
      <c r="T1827" s="98" t="s">
        <v>3736</v>
      </c>
    </row>
    <row r="1828" spans="1:20" ht="13.5" customHeight="1">
      <c r="A1828" s="50" t="str">
        <f>VLOOKUP(MOD(E1828,10),十干,2,FALSE)</f>
        <v>壬</v>
      </c>
      <c r="B1828" s="199" t="str">
        <f>VLOOKUP(MOD(E1828,12),十二支,3,FALSE)</f>
        <v xml:space="preserve">05 土 </v>
      </c>
      <c r="C1828" s="201" t="str">
        <f>VLOOKUP(F1828,星座,3,TRUE)</f>
        <v xml:space="preserve">13 金 </v>
      </c>
      <c r="D1828" s="531">
        <v>15472</v>
      </c>
      <c r="E1828" s="1">
        <f>IFERROR(YEAR(D1828),LEFT(D1828,4))</f>
        <v>1942</v>
      </c>
      <c r="F1828" s="1" t="str">
        <f>IF(ISTEXT(D1828),RIGHT(D1828,5),TEXT(D1828,"mm/dd"))</f>
        <v>05/11</v>
      </c>
      <c r="G1828" s="1">
        <f>SUM(MID(E1828,1,1),MID(E1828,2,1),MID(E1828,3,1),MID(E1828,4,1),MID(F1828,1,1),MID(F1828,2,1),MID(F1828,4,1),MID(F1828,5,1))</f>
        <v>23</v>
      </c>
      <c r="H1828" s="45">
        <f>IF(MOD(G1828,9)=0,9,MOD(G1828,9))</f>
        <v>5</v>
      </c>
      <c r="I1828" s="45" t="str">
        <f>IFERROR(MID("日月火水木金土",WEEKDAY(D1828),1),"")</f>
        <v>月</v>
      </c>
      <c r="J1828" s="304" t="s">
        <v>4245</v>
      </c>
      <c r="K1828" s="202" t="str">
        <f>VLOOKUP(F1828,石と花メイン,3,FALSE)</f>
        <v>□水晶</v>
      </c>
      <c r="L1828" s="297" t="str">
        <f>VLOOKUP(F1828,石と花メイン,4,FALSE)</f>
        <v>林檎</v>
      </c>
      <c r="M1828" s="393">
        <f>IF(OR(MONTH(F1828)&lt;7,AND(MONTH(F1828)=7,DAY(F1828)&lt;=25)),
MOD(SUM((E1828-1901)*365,259),260),
MOD(SUM((E1828-1900)*365,259),260))</f>
        <v>144</v>
      </c>
      <c r="N1828" s="390">
        <f>IF(AND(MONTH(F1828)=7,DAY(F1828)&gt;25),1,
ROUNDDOWN((SUM(VLOOKUP(MONTH(F1828),D暦変換用数値,2,FALSE),DAY(F1828))/28)+1,0))</f>
        <v>11</v>
      </c>
      <c r="O1828" s="205">
        <f>IF(AND(MONTH(F1828)=7,DAY(F1828)&gt;25),DAY(F1828)-25,
MOD((SUM(VLOOKUP(MONTH(F1828),D暦変換用数値,2,FALSE),DAY(F1828))),28)+1)</f>
        <v>10</v>
      </c>
      <c r="P1828" s="406">
        <f>IF(OR(MONTH(F1828)&lt;7,AND(MONTH(F1828)=7,DAY(F1828)&lt;=25)),
MOD(SUM((E1828-1901)*365,(N1828-1)*28,O1828,258),260),
MOD(SUM((E1828-1900)*365,(N1828-1)*28,O1828,258),260))</f>
        <v>173</v>
      </c>
      <c r="Q1828" s="372" t="str">
        <f>VLOOKUP(MOD(P1828,4),色,2,FALSE)</f>
        <v>赤い</v>
      </c>
      <c r="R1828" s="290" t="str">
        <f>VLOOKUP(MOD(P1828,13),銀河の音,2,FALSE)</f>
        <v>自己存在の</v>
      </c>
      <c r="S1828" s="383" t="str">
        <f>VLOOKUP(MOD(P1828,20),太陽の紋章,2,FALSE)</f>
        <v>空歩く者</v>
      </c>
      <c r="T1828" s="99" t="s">
        <v>6718</v>
      </c>
    </row>
    <row r="1829" spans="1:20" ht="13.5" customHeight="1">
      <c r="A1829" s="50" t="str">
        <f>VLOOKUP(MOD(E1829,10),十干,2,FALSE)</f>
        <v>甲</v>
      </c>
      <c r="B1829" s="199" t="str">
        <f>VLOOKUP(MOD(E1829,12),十二支,3,FALSE)</f>
        <v xml:space="preserve">05 土 </v>
      </c>
      <c r="C1829" s="201" t="str">
        <f>VLOOKUP(F1829,星座,3,TRUE)</f>
        <v xml:space="preserve">13 金 </v>
      </c>
      <c r="D1829" s="531">
        <v>19837</v>
      </c>
      <c r="E1829" s="1">
        <f>IFERROR(YEAR(D1829),LEFT(D1829,4))</f>
        <v>1954</v>
      </c>
      <c r="F1829" s="1" t="str">
        <f>IF(ISTEXT(D1829),RIGHT(D1829,5),TEXT(D1829,"mm/dd"))</f>
        <v>04/23</v>
      </c>
      <c r="G1829" s="1">
        <f>SUM(MID(E1829,1,1),MID(E1829,2,1),MID(E1829,3,1),MID(E1829,4,1),MID(F1829,1,1),MID(F1829,2,1),MID(F1829,4,1),MID(F1829,5,1))</f>
        <v>28</v>
      </c>
      <c r="H1829" s="45">
        <f>IF(MOD(G1829,9)=0,9,MOD(G1829,9))</f>
        <v>1</v>
      </c>
      <c r="I1829" s="45" t="str">
        <f>IFERROR(MID("日月火水木金土",WEEKDAY(D1829),1),"")</f>
        <v>金</v>
      </c>
      <c r="J1829" s="304" t="s">
        <v>4246</v>
      </c>
      <c r="K1829" s="202" t="str">
        <f>VLOOKUP(F1829,石と花メイン,3,FALSE)</f>
        <v>●翡翠</v>
      </c>
      <c r="L1829" s="297" t="str">
        <f>VLOOKUP(F1829,石と花メイン,4,FALSE)</f>
        <v>カンパニュラ【釣鐘草】</v>
      </c>
      <c r="M1829" s="393">
        <f>IF(OR(MONTH(F1829)&lt;7,AND(MONTH(F1829)=7,DAY(F1829)&lt;=25)),
MOD(SUM((E1829-1901)*365,259),260),
MOD(SUM((E1829-1900)*365,259),260))</f>
        <v>104</v>
      </c>
      <c r="N1829" s="390">
        <f>IF(AND(MONTH(F1829)=7,DAY(F1829)&gt;25),1,
ROUNDDOWN((SUM(VLOOKUP(MONTH(F1829),D暦変換用数値,2,FALSE),DAY(F1829))/28)+1,0))</f>
        <v>10</v>
      </c>
      <c r="O1829" s="205">
        <f>IF(AND(MONTH(F1829)=7,DAY(F1829)&gt;25),DAY(F1829)-25,
MOD((SUM(VLOOKUP(MONTH(F1829),D暦変換用数値,2,FALSE),DAY(F1829))),28)+1)</f>
        <v>20</v>
      </c>
      <c r="P1829" s="406">
        <f>IF(OR(MONTH(F1829)&lt;7,AND(MONTH(F1829)=7,DAY(F1829)&lt;=25)),
MOD(SUM((E1829-1901)*365,(N1829-1)*28,O1829,258),260),
MOD(SUM((E1829-1900)*365,(N1829-1)*28,O1829,258),260))</f>
        <v>115</v>
      </c>
      <c r="Q1829" s="374" t="str">
        <f>VLOOKUP(MOD(P1829,4),色,2,FALSE)</f>
        <v>青い</v>
      </c>
      <c r="R1829" s="292" t="str">
        <f>VLOOKUP(MOD(P1829,13),銀河の音,2,FALSE)</f>
        <v>スペクトルの</v>
      </c>
      <c r="S1829" s="385" t="str">
        <f>VLOOKUP(MOD(P1829,20),太陽の紋章,2,FALSE)</f>
        <v>鷲</v>
      </c>
      <c r="T1829" s="98" t="s">
        <v>3736</v>
      </c>
    </row>
    <row r="1830" spans="1:20" ht="13.5" customHeight="1">
      <c r="A1830" s="76" t="str">
        <f>VLOOKUP(MOD(E1830,10),十干,2,FALSE)</f>
        <v>甲</v>
      </c>
      <c r="B1830" s="199" t="str">
        <f>VLOOKUP(MOD(E1830,12),十二支,3,FALSE)</f>
        <v xml:space="preserve">05 土 </v>
      </c>
      <c r="C1830" s="201" t="str">
        <f>VLOOKUP(F1830,星座,3,TRUE)</f>
        <v xml:space="preserve">13 金 </v>
      </c>
      <c r="D1830" s="534">
        <v>19846</v>
      </c>
      <c r="E1830" s="116">
        <f>IFERROR(YEAR(D1830),LEFT(D1830,4))</f>
        <v>1954</v>
      </c>
      <c r="F1830" s="116" t="str">
        <f>IF(ISTEXT(D1830),RIGHT(D1830,5),TEXT(D1830,"mm/dd"))</f>
        <v>05/02</v>
      </c>
      <c r="G1830" s="116">
        <f>SUM(MID(E1830,1,1),MID(E1830,2,1),MID(E1830,3,1),MID(E1830,4,1),MID(F1830,1,1),MID(F1830,2,1),MID(F1830,4,1),MID(F1830,5,1))</f>
        <v>26</v>
      </c>
      <c r="H1830" s="116">
        <f>IF(MOD(G1830,9)=0,9,MOD(G1830,9))</f>
        <v>8</v>
      </c>
      <c r="I1830" s="116" t="str">
        <f>IFERROR(MID("日月火水木金土",WEEKDAY(D1830),1),"")</f>
        <v>日</v>
      </c>
      <c r="J1830" s="306" t="s">
        <v>7632</v>
      </c>
      <c r="K1830" s="203" t="str">
        <f>VLOOKUP(F1830,石と花メイン,3,FALSE)</f>
        <v>■紅玉髄</v>
      </c>
      <c r="L1830" s="299" t="str">
        <f>VLOOKUP(F1830,石と花メイン,4,FALSE)</f>
        <v>デルフィニウム【大飛燕草】</v>
      </c>
      <c r="M1830" s="395">
        <f>IF(OR(MONTH(F1830)&lt;7,AND(MONTH(F1830)=7,DAY(F1830)&lt;=25)),
MOD(SUM((E1830-1901)*365,259),260),
MOD(SUM((E1830-1900)*365,259),260))</f>
        <v>104</v>
      </c>
      <c r="N1830" s="121">
        <f>IF(AND(MONTH(F1830)=7,DAY(F1830)&gt;25),1,
ROUNDDOWN((SUM(VLOOKUP(MONTH(F1830),D暦変換用数値,2,FALSE),DAY(F1830))/28)+1,0))</f>
        <v>11</v>
      </c>
      <c r="O1830" s="117">
        <f>IF(AND(MONTH(F1830)=7,DAY(F1830)&gt;25),DAY(F1830)-25,
MOD((SUM(VLOOKUP(MONTH(F1830),D暦変換用数値,2,FALSE),DAY(F1830))),28)+1)</f>
        <v>1</v>
      </c>
      <c r="P1830" s="408">
        <f>IF(OR(MONTH(F1830)&lt;7,AND(MONTH(F1830)=7,DAY(F1830)&lt;=25)),
MOD(SUM((E1830-1901)*365,(N1830-1)*28,O1830,258),260),
MOD(SUM((E1830-1900)*365,(N1830-1)*28,O1830,258),260))</f>
        <v>124</v>
      </c>
      <c r="Q1830" s="373" t="str">
        <f>VLOOKUP(MOD(P1830,4),色,2,FALSE)</f>
        <v>黄色い</v>
      </c>
      <c r="R1830" s="291" t="str">
        <f>VLOOKUP(MOD(P1830,13),銀河の音,2,FALSE)</f>
        <v>共振の</v>
      </c>
      <c r="S1830" s="384" t="str">
        <f>VLOOKUP(MOD(P1830,20),太陽の紋章,2,FALSE)</f>
        <v>種</v>
      </c>
      <c r="T1830" s="129" t="s">
        <v>7633</v>
      </c>
    </row>
    <row r="1831" spans="1:20" ht="13.5" customHeight="1">
      <c r="A1831" s="50" t="str">
        <f>VLOOKUP(MOD(E1831,10),十干,2,FALSE)</f>
        <v>甲</v>
      </c>
      <c r="B1831" s="199" t="str">
        <f>VLOOKUP(MOD(E1831,12),十二支,3,FALSE)</f>
        <v xml:space="preserve">05 土 </v>
      </c>
      <c r="C1831" s="201" t="str">
        <f>VLOOKUP(F1831,星座,3,TRUE)</f>
        <v xml:space="preserve">13 金 </v>
      </c>
      <c r="D1831" s="531">
        <v>19849</v>
      </c>
      <c r="E1831" s="1">
        <f>IFERROR(YEAR(D1831),LEFT(D1831,4))</f>
        <v>1954</v>
      </c>
      <c r="F1831" s="1" t="str">
        <f>IF(ISTEXT(D1831),RIGHT(D1831,5),TEXT(D1831,"mm/dd"))</f>
        <v>05/05</v>
      </c>
      <c r="G1831" s="1">
        <f>SUM(MID(E1831,1,1),MID(E1831,2,1),MID(E1831,3,1),MID(E1831,4,1),MID(F1831,1,1),MID(F1831,2,1),MID(F1831,4,1),MID(F1831,5,1))</f>
        <v>29</v>
      </c>
      <c r="H1831" s="45">
        <f>IF(MOD(G1831,9)=0,9,MOD(G1831,9))</f>
        <v>2</v>
      </c>
      <c r="I1831" s="45" t="str">
        <f>IFERROR(MID("日月火水木金土",WEEKDAY(D1831),1),"")</f>
        <v>水</v>
      </c>
      <c r="J1831" s="304" t="s">
        <v>4247</v>
      </c>
      <c r="K1831" s="202" t="str">
        <f>VLOOKUP(F1831,石と花メイン,3,FALSE)</f>
        <v>●孔雀石</v>
      </c>
      <c r="L1831" s="297" t="str">
        <f>VLOOKUP(F1831,石と花メイン,4,FALSE)</f>
        <v>鈴蘭【君影草】</v>
      </c>
      <c r="M1831" s="393">
        <f>IF(OR(MONTH(F1831)&lt;7,AND(MONTH(F1831)=7,DAY(F1831)&lt;=25)),
MOD(SUM((E1831-1901)*365,259),260),
MOD(SUM((E1831-1900)*365,259),260))</f>
        <v>104</v>
      </c>
      <c r="N1831" s="390">
        <f>IF(AND(MONTH(F1831)=7,DAY(F1831)&gt;25),1,
ROUNDDOWN((SUM(VLOOKUP(MONTH(F1831),D暦変換用数値,2,FALSE),DAY(F1831))/28)+1,0))</f>
        <v>11</v>
      </c>
      <c r="O1831" s="205">
        <f>IF(AND(MONTH(F1831)=7,DAY(F1831)&gt;25),DAY(F1831)-25,
MOD((SUM(VLOOKUP(MONTH(F1831),D暦変換用数値,2,FALSE),DAY(F1831))),28)+1)</f>
        <v>4</v>
      </c>
      <c r="P1831" s="406">
        <f>IF(OR(MONTH(F1831)&lt;7,AND(MONTH(F1831)=7,DAY(F1831)&lt;=25)),
MOD(SUM((E1831-1901)*365,(N1831-1)*28,O1831,258),260),
MOD(SUM((E1831-1900)*365,(N1831-1)*28,O1831,258),260))</f>
        <v>127</v>
      </c>
      <c r="Q1831" s="374" t="str">
        <f>VLOOKUP(MOD(P1831,4),色,2,FALSE)</f>
        <v>青い</v>
      </c>
      <c r="R1831" s="292" t="str">
        <f>VLOOKUP(MOD(P1831,13),銀河の音,2,FALSE)</f>
        <v>惑星の</v>
      </c>
      <c r="S1831" s="385" t="str">
        <f>VLOOKUP(MOD(P1831,20),太陽の紋章,2,FALSE)</f>
        <v>手</v>
      </c>
      <c r="T1831" s="98" t="s">
        <v>3736</v>
      </c>
    </row>
    <row r="1832" spans="1:20" ht="13.5" customHeight="1">
      <c r="A1832" s="334" t="str">
        <f>VLOOKUP(MOD(E1832,10),十干,2,FALSE)</f>
        <v>丙</v>
      </c>
      <c r="B1832" s="331" t="str">
        <f>VLOOKUP(MOD(E1832,12),十二支,3,FALSE)</f>
        <v xml:space="preserve">05 土 </v>
      </c>
      <c r="C1832" s="336" t="str">
        <f>VLOOKUP(F1832,星座,3,TRUE)</f>
        <v xml:space="preserve">13 金 </v>
      </c>
      <c r="D1832" s="534">
        <v>24217</v>
      </c>
      <c r="E1832" s="131">
        <f>IFERROR(YEAR(D1832),LEFT(D1832,4))</f>
        <v>1966</v>
      </c>
      <c r="F1832" s="131" t="str">
        <f>IF(ISTEXT(D1832),RIGHT(D1832,5),TEXT(D1832,"mm/dd"))</f>
        <v>04/20</v>
      </c>
      <c r="G1832" s="131">
        <f>SUM(MID(E1832,1,1),MID(E1832,2,1),MID(E1832,3,1),MID(E1832,4,1),MID(F1832,1,1),MID(F1832,2,1),MID(F1832,4,1),MID(F1832,5,1))</f>
        <v>28</v>
      </c>
      <c r="H1832" s="131">
        <f>IF(MOD(G1832,9)=0,9,MOD(G1832,9))</f>
        <v>1</v>
      </c>
      <c r="I1832" s="131" t="str">
        <f>IFERROR(MID("日月火水木金土",WEEKDAY(D1832),1),"")</f>
        <v>水</v>
      </c>
      <c r="J1832" s="306" t="s">
        <v>8395</v>
      </c>
      <c r="K1832" s="335" t="str">
        <f>VLOOKUP(F1832,石と花メイン,3,FALSE)</f>
        <v>●薔薇色石</v>
      </c>
      <c r="L1832" s="302" t="str">
        <f>VLOOKUP(F1832,石と花メイン,4,FALSE)</f>
        <v>梨</v>
      </c>
      <c r="M1832" s="396">
        <f>IF(OR(MONTH(F1832)&lt;7,AND(MONTH(F1832)=7,DAY(F1832)&lt;=25)),
MOD(SUM((E1832-1901)*365,259),260),
MOD(SUM((E1832-1900)*365,259),260))</f>
        <v>64</v>
      </c>
      <c r="N1832" s="335">
        <f>IF(AND(MONTH(F1832)=7,DAY(F1832)&gt;25),1,
ROUNDDOWN((SUM(VLOOKUP(MONTH(F1832),D暦変換用数値,2,FALSE),DAY(F1832))/28)+1,0))</f>
        <v>10</v>
      </c>
      <c r="O1832" s="132">
        <f>IF(AND(MONTH(F1832)=7,DAY(F1832)&gt;25),DAY(F1832)-25,
MOD((SUM(VLOOKUP(MONTH(F1832),D暦変換用数値,2,FALSE),DAY(F1832))),28)+1)</f>
        <v>17</v>
      </c>
      <c r="P1832" s="404">
        <f>IF(OR(MONTH(F1832)&lt;7,AND(MONTH(F1832)=7,DAY(F1832)&lt;=25)),
MOD(SUM((E1832-1901)*365,(N1832-1)*28,O1832,258),260),
MOD(SUM((E1832-1900)*365,(N1832-1)*28,O1832,258),260))</f>
        <v>72</v>
      </c>
      <c r="Q1832" s="376" t="str">
        <f>VLOOKUP(MOD(P1832,4),色,2,FALSE)</f>
        <v>黄色い</v>
      </c>
      <c r="R1832" s="333" t="str">
        <f>VLOOKUP(MOD(P1832,13),銀河の音,2,FALSE)</f>
        <v>共振の</v>
      </c>
      <c r="S1832" s="387" t="str">
        <f>VLOOKUP(MOD(P1832,20),太陽の紋章,2,FALSE)</f>
        <v>人</v>
      </c>
      <c r="T1832" s="126" t="s">
        <v>8400</v>
      </c>
    </row>
    <row r="1833" spans="1:20" ht="13.5" customHeight="1">
      <c r="A1833" s="50" t="str">
        <f>VLOOKUP(MOD(E1833,10),十干,2,FALSE)</f>
        <v>丙</v>
      </c>
      <c r="B1833" s="199" t="str">
        <f>VLOOKUP(MOD(E1833,12),十二支,3,FALSE)</f>
        <v xml:space="preserve">05 土 </v>
      </c>
      <c r="C1833" s="201" t="str">
        <f>VLOOKUP(F1833,星座,3,TRUE)</f>
        <v xml:space="preserve">13 金 </v>
      </c>
      <c r="D1833" s="531">
        <v>24224</v>
      </c>
      <c r="E1833" s="1">
        <f>IFERROR(YEAR(D1833),LEFT(D1833,4))</f>
        <v>1966</v>
      </c>
      <c r="F1833" s="1" t="str">
        <f>IF(ISTEXT(D1833),RIGHT(D1833,5),TEXT(D1833,"mm/dd"))</f>
        <v>04/27</v>
      </c>
      <c r="G1833" s="1">
        <f>SUM(MID(E1833,1,1),MID(E1833,2,1),MID(E1833,3,1),MID(E1833,4,1),MID(F1833,1,1),MID(F1833,2,1),MID(F1833,4,1),MID(F1833,5,1))</f>
        <v>35</v>
      </c>
      <c r="H1833" s="45">
        <f>IF(MOD(G1833,9)=0,9,MOD(G1833,9))</f>
        <v>8</v>
      </c>
      <c r="I1833" s="45" t="str">
        <f>IFERROR(MID("日月火水木金土",WEEKDAY(D1833),1),"")</f>
        <v>水</v>
      </c>
      <c r="J1833" s="304" t="s">
        <v>4248</v>
      </c>
      <c r="K1833" s="202" t="str">
        <f>VLOOKUP(F1833,石と花メイン,3,FALSE)</f>
        <v>◆風信子石</v>
      </c>
      <c r="L1833" s="297" t="str">
        <f>VLOOKUP(F1833,石と花メイン,4,FALSE)</f>
        <v>翁草【猫草】</v>
      </c>
      <c r="M1833" s="393">
        <f>IF(OR(MONTH(F1833)&lt;7,AND(MONTH(F1833)=7,DAY(F1833)&lt;=25)),
MOD(SUM((E1833-1901)*365,259),260),
MOD(SUM((E1833-1900)*365,259),260))</f>
        <v>64</v>
      </c>
      <c r="N1833" s="390">
        <f>IF(AND(MONTH(F1833)=7,DAY(F1833)&gt;25),1,
ROUNDDOWN((SUM(VLOOKUP(MONTH(F1833),D暦変換用数値,2,FALSE),DAY(F1833))/28)+1,0))</f>
        <v>10</v>
      </c>
      <c r="O1833" s="205">
        <f>IF(AND(MONTH(F1833)=7,DAY(F1833)&gt;25),DAY(F1833)-25,
MOD((SUM(VLOOKUP(MONTH(F1833),D暦変換用数値,2,FALSE),DAY(F1833))),28)+1)</f>
        <v>24</v>
      </c>
      <c r="P1833" s="406">
        <f>IF(OR(MONTH(F1833)&lt;7,AND(MONTH(F1833)=7,DAY(F1833)&lt;=25)),
MOD(SUM((E1833-1901)*365,(N1833-1)*28,O1833,258),260),
MOD(SUM((E1833-1900)*365,(N1833-1)*28,O1833,258),260))</f>
        <v>79</v>
      </c>
      <c r="Q1833" s="374" t="str">
        <f>VLOOKUP(MOD(P1833,4),色,2,FALSE)</f>
        <v>青い</v>
      </c>
      <c r="R1833" s="292" t="str">
        <f>VLOOKUP(MOD(P1833,13),銀河の音,2,FALSE)</f>
        <v>磁気の</v>
      </c>
      <c r="S1833" s="385" t="str">
        <f>VLOOKUP(MOD(P1833,20),太陽の紋章,2,FALSE)</f>
        <v>嵐</v>
      </c>
      <c r="T1833" s="103" t="s">
        <v>5219</v>
      </c>
    </row>
    <row r="1834" spans="1:20" ht="13.5" customHeight="1">
      <c r="A1834" s="49" t="str">
        <f>VLOOKUP(MOD(E1834,10),十干,2,FALSE)</f>
        <v>丙</v>
      </c>
      <c r="B1834" s="199" t="str">
        <f>VLOOKUP(MOD(E1834,12),十二支,3,FALSE)</f>
        <v xml:space="preserve">05 土 </v>
      </c>
      <c r="C1834" s="201" t="str">
        <f>VLOOKUP(F1834,星座,3,TRUE)</f>
        <v xml:space="preserve">13 金 </v>
      </c>
      <c r="D1834" s="535">
        <v>24243</v>
      </c>
      <c r="E1834" s="45">
        <f>IFERROR(YEAR(D1834),LEFT(D1834,4))</f>
        <v>1966</v>
      </c>
      <c r="F1834" s="45" t="str">
        <f>IF(ISTEXT(D1834),RIGHT(D1834,5),TEXT(D1834,"mm/dd"))</f>
        <v>05/16</v>
      </c>
      <c r="G1834" s="45">
        <f>SUM(MID(E1834,1,1),MID(E1834,2,1),MID(E1834,3,1),MID(E1834,4,1),MID(F1834,1,1),MID(F1834,2,1),MID(F1834,4,1),MID(F1834,5,1))</f>
        <v>34</v>
      </c>
      <c r="H1834" s="45">
        <f>IF(MOD(G1834,9)=0,9,MOD(G1834,9))</f>
        <v>7</v>
      </c>
      <c r="I1834" s="45" t="str">
        <f>IFERROR(MID("日月火水木金土",WEEKDAY(D1834),1),"")</f>
        <v>月</v>
      </c>
      <c r="J1834" s="305" t="s">
        <v>6496</v>
      </c>
      <c r="K1834" s="203" t="str">
        <f>VLOOKUP(F1834,石と花メイン,3,FALSE)</f>
        <v>○真珠</v>
      </c>
      <c r="L1834" s="298" t="str">
        <f>VLOOKUP(F1834,石と花メイン,4,FALSE)</f>
        <v>アリウム【花葱】</v>
      </c>
      <c r="M1834" s="394">
        <f>IF(OR(MONTH(F1834)&lt;7,AND(MONTH(F1834)=7,DAY(F1834)&lt;=25)),
MOD(SUM((E1834-1901)*365,259),260),
MOD(SUM((E1834-1900)*365,259),260))</f>
        <v>64</v>
      </c>
      <c r="N1834" s="391">
        <f>IF(AND(MONTH(F1834)=7,DAY(F1834)&gt;25),1,
ROUNDDOWN((SUM(VLOOKUP(MONTH(F1834),D暦変換用数値,2,FALSE),DAY(F1834))/28)+1,0))</f>
        <v>11</v>
      </c>
      <c r="O1834" s="46">
        <f>IF(AND(MONTH(F1834)=7,DAY(F1834)&gt;25),DAY(F1834)-25,
MOD((SUM(VLOOKUP(MONTH(F1834),D暦変換用数値,2,FALSE),DAY(F1834))),28)+1)</f>
        <v>15</v>
      </c>
      <c r="P1834" s="407">
        <f>IF(OR(MONTH(F1834)&lt;7,AND(MONTH(F1834)=7,DAY(F1834)&lt;=25)),
MOD(SUM((E1834-1901)*365,(N1834-1)*28,O1834,258),260),
MOD(SUM((E1834-1900)*365,(N1834-1)*28,O1834,258),260))</f>
        <v>98</v>
      </c>
      <c r="Q1834" s="375" t="str">
        <f>VLOOKUP(MOD(P1834,4),色,2,FALSE)</f>
        <v>白い</v>
      </c>
      <c r="R1834" s="293" t="str">
        <f>VLOOKUP(MOD(P1834,13),銀河の音,2,FALSE)</f>
        <v>共振の</v>
      </c>
      <c r="S1834" s="386" t="str">
        <f>VLOOKUP(MOD(P1834,20),太陽の紋章,2,FALSE)</f>
        <v>鏡</v>
      </c>
      <c r="T1834" s="79"/>
    </row>
    <row r="1835" spans="1:20" ht="13.5" customHeight="1">
      <c r="A1835" s="50" t="str">
        <f>VLOOKUP(MOD(E1835,10),十干,2,FALSE)</f>
        <v>戊</v>
      </c>
      <c r="B1835" s="199" t="str">
        <f>VLOOKUP(MOD(E1835,12),十二支,3,FALSE)</f>
        <v xml:space="preserve">05 土 </v>
      </c>
      <c r="C1835" s="201" t="str">
        <f>VLOOKUP(F1835,星座,3,TRUE)</f>
        <v xml:space="preserve">13 金 </v>
      </c>
      <c r="D1835" s="531">
        <v>28611</v>
      </c>
      <c r="E1835" s="1">
        <f>IFERROR(YEAR(D1835),LEFT(D1835,4))</f>
        <v>1978</v>
      </c>
      <c r="F1835" s="1" t="str">
        <f>IF(ISTEXT(D1835),RIGHT(D1835,5),TEXT(D1835,"mm/dd"))</f>
        <v>05/01</v>
      </c>
      <c r="G1835" s="1">
        <f>SUM(MID(E1835,1,1),MID(E1835,2,1),MID(E1835,3,1),MID(E1835,4,1),MID(F1835,1,1),MID(F1835,2,1),MID(F1835,4,1),MID(F1835,5,1))</f>
        <v>31</v>
      </c>
      <c r="H1835" s="45">
        <f>IF(MOD(G1835,9)=0,9,MOD(G1835,9))</f>
        <v>4</v>
      </c>
      <c r="I1835" s="45" t="str">
        <f>IFERROR(MID("日月火水木金土",WEEKDAY(D1835),1),"")</f>
        <v>月</v>
      </c>
      <c r="J1835" s="304" t="s">
        <v>4249</v>
      </c>
      <c r="K1835" s="202" t="str">
        <f>VLOOKUP(F1835,石と花メイン,3,FALSE)</f>
        <v>◆翠玉</v>
      </c>
      <c r="L1835" s="297" t="str">
        <f>VLOOKUP(F1835,石と花メイン,4,FALSE)</f>
        <v>エーデルワイス【薄雪草】</v>
      </c>
      <c r="M1835" s="393">
        <f>IF(OR(MONTH(F1835)&lt;7,AND(MONTH(F1835)=7,DAY(F1835)&lt;=25)),
MOD(SUM((E1835-1901)*365,259),260),
MOD(SUM((E1835-1900)*365,259),260))</f>
        <v>24</v>
      </c>
      <c r="N1835" s="390">
        <f>IF(AND(MONTH(F1835)=7,DAY(F1835)&gt;25),1,
ROUNDDOWN((SUM(VLOOKUP(MONTH(F1835),D暦変換用数値,2,FALSE),DAY(F1835))/28)+1,0))</f>
        <v>10</v>
      </c>
      <c r="O1835" s="205">
        <f>IF(AND(MONTH(F1835)=7,DAY(F1835)&gt;25),DAY(F1835)-25,
MOD((SUM(VLOOKUP(MONTH(F1835),D暦変換用数値,2,FALSE),DAY(F1835))),28)+1)</f>
        <v>28</v>
      </c>
      <c r="P1835" s="406">
        <f>IF(OR(MONTH(F1835)&lt;7,AND(MONTH(F1835)=7,DAY(F1835)&lt;=25)),
MOD(SUM((E1835-1901)*365,(N1835-1)*28,O1835,258),260),
MOD(SUM((E1835-1900)*365,(N1835-1)*28,O1835,258),260))</f>
        <v>43</v>
      </c>
      <c r="Q1835" s="374" t="str">
        <f>VLOOKUP(MOD(P1835,4),色,2,FALSE)</f>
        <v>青い</v>
      </c>
      <c r="R1835" s="292" t="str">
        <f>VLOOKUP(MOD(P1835,13),銀河の音,2,FALSE)</f>
        <v>自己存在の</v>
      </c>
      <c r="S1835" s="385" t="str">
        <f>VLOOKUP(MOD(P1835,20),太陽の紋章,2,FALSE)</f>
        <v>夜</v>
      </c>
      <c r="T1835" s="98" t="s">
        <v>3736</v>
      </c>
    </row>
    <row r="1836" spans="1:20" ht="13.5" customHeight="1">
      <c r="A1836" s="76" t="str">
        <f>VLOOKUP(MOD(E1836,10),十干,2,FALSE)</f>
        <v>戊</v>
      </c>
      <c r="B1836" s="199" t="str">
        <f>VLOOKUP(MOD(E1836,12),十二支,3,FALSE)</f>
        <v xml:space="preserve">05 土 </v>
      </c>
      <c r="C1836" s="201" t="str">
        <f>VLOOKUP(F1836,星座,3,TRUE)</f>
        <v xml:space="preserve">13 金 </v>
      </c>
      <c r="D1836" s="534">
        <v>28616</v>
      </c>
      <c r="E1836" s="116">
        <f>IFERROR(YEAR(D1836),LEFT(D1836,4))</f>
        <v>1978</v>
      </c>
      <c r="F1836" s="116" t="str">
        <f>IF(ISTEXT(D1836),RIGHT(D1836,5),TEXT(D1836,"mm/dd"))</f>
        <v>05/06</v>
      </c>
      <c r="G1836" s="116">
        <f>SUM(MID(E1836,1,1),MID(E1836,2,1),MID(E1836,3,1),MID(E1836,4,1),MID(F1836,1,1),MID(F1836,2,1),MID(F1836,4,1),MID(F1836,5,1))</f>
        <v>36</v>
      </c>
      <c r="H1836" s="116">
        <f>IF(MOD(G1836,9)=0,9,MOD(G1836,9))</f>
        <v>9</v>
      </c>
      <c r="I1836" s="116" t="str">
        <f>IFERROR(MID("日月火水木金土",WEEKDAY(D1836),1),"")</f>
        <v>土</v>
      </c>
      <c r="J1836" s="306" t="s">
        <v>6858</v>
      </c>
      <c r="K1836" s="203" t="str">
        <f>VLOOKUP(F1836,石と花メイン,3,FALSE)</f>
        <v>■紅水晶</v>
      </c>
      <c r="L1836" s="299" t="str">
        <f>VLOOKUP(F1836,石と花メイン,4,FALSE)</f>
        <v>著莪【胡蝶花】</v>
      </c>
      <c r="M1836" s="395">
        <f>IF(OR(MONTH(F1836)&lt;7,AND(MONTH(F1836)=7,DAY(F1836)&lt;=25)),
MOD(SUM((E1836-1901)*365,259),260),
MOD(SUM((E1836-1900)*365,259),260))</f>
        <v>24</v>
      </c>
      <c r="N1836" s="121">
        <f>IF(AND(MONTH(F1836)=7,DAY(F1836)&gt;25),1,
ROUNDDOWN((SUM(VLOOKUP(MONTH(F1836),D暦変換用数値,2,FALSE),DAY(F1836))/28)+1,0))</f>
        <v>11</v>
      </c>
      <c r="O1836" s="117">
        <f>IF(AND(MONTH(F1836)=7,DAY(F1836)&gt;25),DAY(F1836)-25,
MOD((SUM(VLOOKUP(MONTH(F1836),D暦変換用数値,2,FALSE),DAY(F1836))),28)+1)</f>
        <v>5</v>
      </c>
      <c r="P1836" s="408">
        <f>IF(OR(MONTH(F1836)&lt;7,AND(MONTH(F1836)=7,DAY(F1836)&lt;=25)),
MOD(SUM((E1836-1901)*365,(N1836-1)*28,O1836,258),260),
MOD(SUM((E1836-1900)*365,(N1836-1)*28,O1836,258),260))</f>
        <v>48</v>
      </c>
      <c r="Q1836" s="373" t="str">
        <f>VLOOKUP(MOD(P1836,4),色,2,FALSE)</f>
        <v>黄色い</v>
      </c>
      <c r="R1836" s="291" t="str">
        <f>VLOOKUP(MOD(P1836,13),銀河の音,2,FALSE)</f>
        <v>太陽の</v>
      </c>
      <c r="S1836" s="384" t="str">
        <f>VLOOKUP(MOD(P1836,20),太陽の紋章,2,FALSE)</f>
        <v>星</v>
      </c>
      <c r="T1836" s="118"/>
    </row>
    <row r="1837" spans="1:20" ht="13.5" customHeight="1">
      <c r="A1837" s="282" t="str">
        <f>VLOOKUP(MOD(E1837,10),十干,2,FALSE)</f>
        <v>庚</v>
      </c>
      <c r="B1837" s="283" t="str">
        <f>VLOOKUP(MOD(E1837,12),十二支,3,FALSE)</f>
        <v xml:space="preserve">05 土 </v>
      </c>
      <c r="C1837" s="287" t="str">
        <f>VLOOKUP(F1837,星座,3,TRUE)</f>
        <v xml:space="preserve">13 金 </v>
      </c>
      <c r="D1837" s="533">
        <v>33005</v>
      </c>
      <c r="E1837" s="83">
        <f>IFERROR(YEAR(D1837),LEFT(D1837,4))</f>
        <v>1990</v>
      </c>
      <c r="F1837" s="83" t="str">
        <f>IF(ISTEXT(D1837),RIGHT(D1837,5),TEXT(D1837,"mm/dd"))</f>
        <v>05/12</v>
      </c>
      <c r="G1837" s="83">
        <f>SUM(MID(E1837,1,1),MID(E1837,2,1),MID(E1837,3,1),MID(E1837,4,1),MID(F1837,1,1),MID(F1837,2,1),MID(F1837,4,1),MID(F1837,5,1))</f>
        <v>27</v>
      </c>
      <c r="H1837" s="83">
        <f>IF(MOD(G1837,9)=0,9,MOD(G1837,9))</f>
        <v>9</v>
      </c>
      <c r="I1837" s="83" t="str">
        <f>IFERROR(MID("日月火水木金土",WEEKDAY(D1837),1),"")</f>
        <v>土</v>
      </c>
      <c r="J1837" s="303" t="s">
        <v>2664</v>
      </c>
      <c r="K1837" s="87" t="str">
        <f>VLOOKUP(F1837,石と花メイン,3,FALSE)</f>
        <v>◆電気石</v>
      </c>
      <c r="L1837" s="296" t="str">
        <f>VLOOKUP(F1837,石と花メイン,4,FALSE)</f>
        <v>アザレア【西洋躑躅】</v>
      </c>
      <c r="M1837" s="392">
        <f>IF(OR(MONTH(F1837)&lt;7,AND(MONTH(F1837)=7,DAY(F1837)&lt;=25)),
MOD(SUM((E1837-1901)*365,259),260),
MOD(SUM((E1837-1900)*365,259),260))</f>
        <v>244</v>
      </c>
      <c r="N1837" s="330">
        <f>IF(AND(MONTH(F1837)=7,DAY(F1837)&gt;25),1,
ROUNDDOWN((SUM(VLOOKUP(MONTH(F1837),D暦変換用数値,2,FALSE),DAY(F1837))/28)+1,0))</f>
        <v>11</v>
      </c>
      <c r="O1837" s="84">
        <f>IF(AND(MONTH(F1837)=7,DAY(F1837)&gt;25),DAY(F1837)-25,
MOD((SUM(VLOOKUP(MONTH(F1837),D暦変換用数値,2,FALSE),DAY(F1837))),28)+1)</f>
        <v>11</v>
      </c>
      <c r="P1837" s="405">
        <f>IF(OR(MONTH(F1837)&lt;7,AND(MONTH(F1837)=7,DAY(F1837)&lt;=25)),
MOD(SUM((E1837-1901)*365,(N1837-1)*28,O1837,258),260),
MOD(SUM((E1837-1900)*365,(N1837-1)*28,O1837,258),260))</f>
        <v>14</v>
      </c>
      <c r="Q1837" s="371" t="str">
        <f>VLOOKUP(MOD(P1837,4),色,2,FALSE)</f>
        <v>白い</v>
      </c>
      <c r="R1837" s="289" t="str">
        <f>VLOOKUP(MOD(P1837,13),銀河の音,2,FALSE)</f>
        <v>磁気の</v>
      </c>
      <c r="S1837" s="382" t="str">
        <f>VLOOKUP(MOD(P1837,20),太陽の紋章,2,FALSE)</f>
        <v>魔法使い</v>
      </c>
      <c r="T1837" s="95" t="s">
        <v>4038</v>
      </c>
    </row>
    <row r="1838" spans="1:20" ht="13.5" customHeight="1">
      <c r="A1838" s="50" t="str">
        <f>VLOOKUP(MOD(E1838,10),十干,2,FALSE)</f>
        <v>壬</v>
      </c>
      <c r="B1838" s="199" t="str">
        <f>VLOOKUP(MOD(E1838,12),十二支,3,FALSE)</f>
        <v xml:space="preserve">05 土 </v>
      </c>
      <c r="C1838" s="201" t="str">
        <f>VLOOKUP(F1838,星座,3,TRUE)</f>
        <v xml:space="preserve">13 金 </v>
      </c>
      <c r="D1838" s="531">
        <v>37381</v>
      </c>
      <c r="E1838" s="1">
        <f>IFERROR(YEAR(D1838),LEFT(D1838,4))</f>
        <v>2002</v>
      </c>
      <c r="F1838" s="1" t="str">
        <f>IF(ISTEXT(D1838),RIGHT(D1838,5),TEXT(D1838,"mm/dd"))</f>
        <v>05/05</v>
      </c>
      <c r="G1838" s="1">
        <f>SUM(MID(E1838,1,1),MID(E1838,2,1),MID(E1838,3,1),MID(E1838,4,1),MID(F1838,1,1),MID(F1838,2,1),MID(F1838,4,1),MID(F1838,5,1))</f>
        <v>14</v>
      </c>
      <c r="H1838" s="45">
        <f>IF(MOD(G1838,9)=0,9,MOD(G1838,9))</f>
        <v>5</v>
      </c>
      <c r="I1838" s="45" t="str">
        <f>IFERROR(MID("日月火水木金土",WEEKDAY(D1838),1),"")</f>
        <v>日</v>
      </c>
      <c r="J1838" s="304" t="s">
        <v>4250</v>
      </c>
      <c r="K1838" s="202" t="str">
        <f>VLOOKUP(F1838,石と花メイン,3,FALSE)</f>
        <v>●孔雀石</v>
      </c>
      <c r="L1838" s="297" t="str">
        <f>VLOOKUP(F1838,石と花メイン,4,FALSE)</f>
        <v>鈴蘭【君影草】</v>
      </c>
      <c r="M1838" s="393">
        <f>IF(OR(MONTH(F1838)&lt;7,AND(MONTH(F1838)=7,DAY(F1838)&lt;=25)),
MOD(SUM((E1838-1901)*365,259),260),
MOD(SUM((E1838-1900)*365,259),260))</f>
        <v>204</v>
      </c>
      <c r="N1838" s="390">
        <f>IF(AND(MONTH(F1838)=7,DAY(F1838)&gt;25),1,
ROUNDDOWN((SUM(VLOOKUP(MONTH(F1838),D暦変換用数値,2,FALSE),DAY(F1838))/28)+1,0))</f>
        <v>11</v>
      </c>
      <c r="O1838" s="205">
        <f>IF(AND(MONTH(F1838)=7,DAY(F1838)&gt;25),DAY(F1838)-25,
MOD((SUM(VLOOKUP(MONTH(F1838),D暦変換用数値,2,FALSE),DAY(F1838))),28)+1)</f>
        <v>4</v>
      </c>
      <c r="P1838" s="406">
        <f>IF(OR(MONTH(F1838)&lt;7,AND(MONTH(F1838)=7,DAY(F1838)&lt;=25)),
MOD(SUM((E1838-1901)*365,(N1838-1)*28,O1838,258),260),
MOD(SUM((E1838-1900)*365,(N1838-1)*28,O1838,258),260))</f>
        <v>227</v>
      </c>
      <c r="Q1838" s="374" t="str">
        <f>VLOOKUP(MOD(P1838,4),色,2,FALSE)</f>
        <v>青い</v>
      </c>
      <c r="R1838" s="292" t="str">
        <f>VLOOKUP(MOD(P1838,13),銀河の音,2,FALSE)</f>
        <v>律動の</v>
      </c>
      <c r="S1838" s="385" t="str">
        <f>VLOOKUP(MOD(P1838,20),太陽の紋章,2,FALSE)</f>
        <v>手</v>
      </c>
      <c r="T1838" s="113" t="s">
        <v>5220</v>
      </c>
    </row>
    <row r="1839" spans="1:20" ht="13.5" customHeight="1">
      <c r="A1839" s="285" t="str">
        <f>VLOOKUP(MOD(E1839,10),十干,2,FALSE)</f>
        <v>甲</v>
      </c>
      <c r="B1839" s="283" t="str">
        <f>VLOOKUP(MOD(E1839,12),十二支,3,FALSE)</f>
        <v xml:space="preserve">05 土 </v>
      </c>
      <c r="C1839" s="287" t="str">
        <f>VLOOKUP(F1839,星座,3,TRUE)</f>
        <v xml:space="preserve">13 金 </v>
      </c>
      <c r="D1839" s="533">
        <v>41759</v>
      </c>
      <c r="E1839" s="83">
        <f>IFERROR(YEAR(D1839),LEFT(D1839,4))</f>
        <v>2014</v>
      </c>
      <c r="F1839" s="539" t="str">
        <f>IF(ISTEXT(D1839),RIGHT(D1839,5),TEXT(D1839,"mm/dd"))</f>
        <v>04/30</v>
      </c>
      <c r="G1839" s="83">
        <f>SUM(MID(E1839,1,1),MID(E1839,2,1),MID(E1839,3,1),MID(E1839,4,1),MID(F1839,1,1),MID(F1839,2,1),MID(F1839,4,1),MID(F1839,5,1))</f>
        <v>14</v>
      </c>
      <c r="H1839" s="83">
        <f>IF(MOD(G1839,9)=0,9,MOD(G1839,9))</f>
        <v>5</v>
      </c>
      <c r="I1839" s="83" t="str">
        <f>IFERROR(MID("日月火水木金土",WEEKDAY(D1839),1),"")</f>
        <v>水</v>
      </c>
      <c r="J1839" s="308" t="s">
        <v>9264</v>
      </c>
      <c r="K1839" s="330" t="str">
        <f>VLOOKUP(F1839,石と花メイン,3,FALSE)</f>
        <v>◇金剛石</v>
      </c>
      <c r="L1839" s="296" t="str">
        <f>VLOOKUP(F1839,石と花メイン,4,FALSE)</f>
        <v>金鎖【黄花藤】</v>
      </c>
      <c r="M1839" s="392">
        <f>IF(OR(MONTH(F1839)&lt;7,AND(MONTH(F1839)=7,DAY(F1839)&lt;=25)),
MOD(SUM((E1839-1901)*365,259),260),
MOD(SUM((E1839-1900)*365,259),260))</f>
        <v>164</v>
      </c>
      <c r="N1839" s="330">
        <f>IF(AND(MONTH(F1839)=7,DAY(F1839)&gt;25),1,
ROUNDDOWN((SUM(VLOOKUP(MONTH(F1839),D暦変換用数値,2,FALSE),DAY(F1839))/28)+1,0))</f>
        <v>10</v>
      </c>
      <c r="O1839" s="84">
        <f>IF(AND(MONTH(F1839)=7,DAY(F1839)&gt;25),DAY(F1839)-25,
MOD((SUM(VLOOKUP(MONTH(F1839),D暦変換用数値,2,FALSE),DAY(F1839))),28)+1)</f>
        <v>27</v>
      </c>
      <c r="P1839" s="405">
        <f>IF(OR(MONTH(F1839)&lt;7,AND(MONTH(F1839)=7,DAY(F1839)&lt;=25)),
MOD(SUM((E1839-1901)*365,(N1839-1)*28,O1839,258),260),
MOD(SUM((E1839-1900)*365,(N1839-1)*28,O1839,258),260))</f>
        <v>182</v>
      </c>
      <c r="Q1839" s="371" t="str">
        <f>VLOOKUP(MOD(P1839,4),色,2,FALSE)</f>
        <v>白い</v>
      </c>
      <c r="R1839" s="289" t="str">
        <f>VLOOKUP(MOD(P1839,13),銀河の音,2,FALSE)</f>
        <v>宇宙の</v>
      </c>
      <c r="S1839" s="382" t="str">
        <f>VLOOKUP(MOD(P1839,20),太陽の紋章,2,FALSE)</f>
        <v>風</v>
      </c>
      <c r="T1839" s="102" t="s">
        <v>9265</v>
      </c>
    </row>
    <row r="1840" spans="1:20" ht="13.5" customHeight="1">
      <c r="A1840" s="285" t="str">
        <f>VLOOKUP(MOD(E1840,10),十干,2,FALSE)</f>
        <v>甲</v>
      </c>
      <c r="B1840" s="283" t="str">
        <f>VLOOKUP(MOD(E1840,12),十二支,3,FALSE)</f>
        <v xml:space="preserve">05 土 </v>
      </c>
      <c r="C1840" s="287" t="str">
        <f>VLOOKUP(F1840,星座,3,TRUE)</f>
        <v xml:space="preserve">13 金 </v>
      </c>
      <c r="D1840" s="533">
        <v>41771</v>
      </c>
      <c r="E1840" s="83">
        <f>IFERROR(YEAR(D1840),LEFT(D1840,4))</f>
        <v>2014</v>
      </c>
      <c r="F1840" s="539" t="str">
        <f>IF(ISTEXT(D1840),RIGHT(D1840,5),TEXT(D1840,"mm/dd"))</f>
        <v>05/12</v>
      </c>
      <c r="G1840" s="83">
        <f>SUM(MID(E1840,1,1),MID(E1840,2,1),MID(E1840,3,1),MID(E1840,4,1),MID(F1840,1,1),MID(F1840,2,1),MID(F1840,4,1),MID(F1840,5,1))</f>
        <v>15</v>
      </c>
      <c r="H1840" s="83">
        <f>IF(MOD(G1840,9)=0,9,MOD(G1840,9))</f>
        <v>6</v>
      </c>
      <c r="I1840" s="83" t="str">
        <f>IFERROR(MID("日月火水木金土",WEEKDAY(D1840),1),"")</f>
        <v>月</v>
      </c>
      <c r="J1840" s="308" t="s">
        <v>9267</v>
      </c>
      <c r="K1840" s="330" t="str">
        <f>VLOOKUP(F1840,石と花メイン,3,FALSE)</f>
        <v>◆電気石</v>
      </c>
      <c r="L1840" s="296" t="str">
        <f>VLOOKUP(F1840,石と花メイン,4,FALSE)</f>
        <v>アザレア【西洋躑躅】</v>
      </c>
      <c r="M1840" s="392">
        <f>IF(OR(MONTH(F1840)&lt;7,AND(MONTH(F1840)=7,DAY(F1840)&lt;=25)),
MOD(SUM((E1840-1901)*365,259),260),
MOD(SUM((E1840-1900)*365,259),260))</f>
        <v>164</v>
      </c>
      <c r="N1840" s="330">
        <f>IF(AND(MONTH(F1840)=7,DAY(F1840)&gt;25),1,
ROUNDDOWN((SUM(VLOOKUP(MONTH(F1840),D暦変換用数値,2,FALSE),DAY(F1840))/28)+1,0))</f>
        <v>11</v>
      </c>
      <c r="O1840" s="84">
        <f>IF(AND(MONTH(F1840)=7,DAY(F1840)&gt;25),DAY(F1840)-25,
MOD((SUM(VLOOKUP(MONTH(F1840),D暦変換用数値,2,FALSE),DAY(F1840))),28)+1)</f>
        <v>11</v>
      </c>
      <c r="P1840" s="405">
        <f>IF(OR(MONTH(F1840)&lt;7,AND(MONTH(F1840)=7,DAY(F1840)&lt;=25)),
MOD(SUM((E1840-1901)*365,(N1840-1)*28,O1840,258),260),
MOD(SUM((E1840-1900)*365,(N1840-1)*28,O1840,258),260))</f>
        <v>194</v>
      </c>
      <c r="Q1840" s="371" t="str">
        <f>VLOOKUP(MOD(P1840,4),色,2,FALSE)</f>
        <v>白い</v>
      </c>
      <c r="R1840" s="289" t="str">
        <f>VLOOKUP(MOD(P1840,13),銀河の音,2,FALSE)</f>
        <v>水晶の</v>
      </c>
      <c r="S1840" s="382" t="str">
        <f>VLOOKUP(MOD(P1840,20),太陽の紋章,2,FALSE)</f>
        <v>魔法使い</v>
      </c>
      <c r="T1840" s="102" t="s">
        <v>9268</v>
      </c>
    </row>
    <row r="1841" spans="1:20" ht="13.5" customHeight="1">
      <c r="A1841" s="282" t="str">
        <f>VLOOKUP(MOD(E1841,10),十干,2,FALSE)</f>
        <v>庚</v>
      </c>
      <c r="B1841" s="283" t="str">
        <f>VLOOKUP(MOD(E1841,12),十二支,3,FALSE)</f>
        <v xml:space="preserve">05 土 </v>
      </c>
      <c r="C1841" s="287" t="str">
        <f>VLOOKUP(F1841,星座,3,TRUE)</f>
        <v xml:space="preserve">13 金 </v>
      </c>
      <c r="D1841" s="533" t="s">
        <v>8739</v>
      </c>
      <c r="E1841" s="83" t="str">
        <f>IFERROR(YEAR(D1841),LEFT(D1841,4))</f>
        <v>1510</v>
      </c>
      <c r="F1841" s="83" t="str">
        <f>IF(ISTEXT(D1841),RIGHT(D1841,5),TEXT(D1841,"mm/dd"))</f>
        <v>05/17</v>
      </c>
      <c r="G1841" s="83">
        <f>SUM(MID(E1841,1,1),MID(E1841,2,1),MID(E1841,3,1),MID(E1841,4,1),MID(F1841,1,1),MID(F1841,2,1),MID(F1841,4,1),MID(F1841,5,1))</f>
        <v>20</v>
      </c>
      <c r="H1841" s="83">
        <f>IF(MOD(G1841,9)=0,9,MOD(G1841,9))</f>
        <v>2</v>
      </c>
      <c r="I1841" s="83" t="str">
        <f>IFERROR(MID("日月火水木金土",WEEKDAY(D1841),1),"")</f>
        <v/>
      </c>
      <c r="J1841" s="303" t="s">
        <v>2661</v>
      </c>
      <c r="K1841" s="87" t="str">
        <f>VLOOKUP(F1841,石と花メイン,3,FALSE)</f>
        <v>◆翠玉</v>
      </c>
      <c r="L1841" s="296" t="str">
        <f>VLOOKUP(F1841,石と花メイン,4,FALSE)</f>
        <v>紫蘭【紅蘭】</v>
      </c>
      <c r="M1841" s="392">
        <f>IF(OR(MONTH(F1841)&lt;7,AND(MONTH(F1841)=7,DAY(F1841)&lt;=25)),
MOD(SUM((E1841-1901)*365,259),260),
MOD(SUM((E1841-1900)*365,259),260))</f>
        <v>24</v>
      </c>
      <c r="N1841" s="330">
        <f>IF(AND(MONTH(F1841)=7,DAY(F1841)&gt;25),1,
ROUNDDOWN((SUM(VLOOKUP(MONTH(F1841),D暦変換用数値,2,FALSE),DAY(F1841))/28)+1,0))</f>
        <v>11</v>
      </c>
      <c r="O1841" s="84">
        <f>IF(AND(MONTH(F1841)=7,DAY(F1841)&gt;25),DAY(F1841)-25,
MOD((SUM(VLOOKUP(MONTH(F1841),D暦変換用数値,2,FALSE),DAY(F1841))),28)+1)</f>
        <v>16</v>
      </c>
      <c r="P1841" s="405">
        <f>IF(OR(MONTH(F1841)&lt;7,AND(MONTH(F1841)=7,DAY(F1841)&lt;=25)),
MOD(SUM((E1841-1901)*365,(N1841-1)*28,O1841,258),260),
MOD(SUM((E1841-1900)*365,(N1841-1)*28,O1841,258),260))</f>
        <v>59</v>
      </c>
      <c r="Q1841" s="371" t="str">
        <f>VLOOKUP(MOD(P1841,4),色,2,FALSE)</f>
        <v>青い</v>
      </c>
      <c r="R1841" s="289" t="str">
        <f>VLOOKUP(MOD(P1841,13),銀河の音,2,FALSE)</f>
        <v>共振の</v>
      </c>
      <c r="S1841" s="382" t="str">
        <f>VLOOKUP(MOD(P1841,20),太陽の紋章,2,FALSE)</f>
        <v>嵐</v>
      </c>
      <c r="T1841" s="102" t="s">
        <v>3616</v>
      </c>
    </row>
    <row r="1842" spans="1:20" ht="13.5" customHeight="1">
      <c r="A1842" s="76" t="str">
        <f>VLOOKUP(MOD(E1842,10),十干,2,FALSE)</f>
        <v>戊</v>
      </c>
      <c r="B1842" s="199" t="str">
        <f>VLOOKUP(MOD(E1842,12),十二支,3,FALSE)</f>
        <v xml:space="preserve">05 土 </v>
      </c>
      <c r="C1842" s="201" t="str">
        <f>VLOOKUP(F1842,星座,3,TRUE)</f>
        <v xml:space="preserve">13 金 </v>
      </c>
      <c r="D1842" s="534" t="s">
        <v>8740</v>
      </c>
      <c r="E1842" s="116" t="str">
        <f>IFERROR(YEAR(D1842),LEFT(D1842,4))</f>
        <v>1678</v>
      </c>
      <c r="F1842" s="116" t="str">
        <f>IF(ISTEXT(D1842),RIGHT(D1842,5),TEXT(D1842,"mm/dd"))</f>
        <v>05/16</v>
      </c>
      <c r="G1842" s="116">
        <f>SUM(MID(E1842,1,1),MID(E1842,2,1),MID(E1842,3,1),MID(E1842,4,1),MID(F1842,1,1),MID(F1842,2,1),MID(F1842,4,1),MID(F1842,5,1))</f>
        <v>34</v>
      </c>
      <c r="H1842" s="116">
        <f>IF(MOD(G1842,9)=0,9,MOD(G1842,9))</f>
        <v>7</v>
      </c>
      <c r="I1842" s="116" t="str">
        <f>IFERROR(MID("日月火水木金土",WEEKDAY(D1842),1),"")</f>
        <v/>
      </c>
      <c r="J1842" s="306" t="s">
        <v>7807</v>
      </c>
      <c r="K1842" s="203" t="str">
        <f>VLOOKUP(F1842,石と花メイン,3,FALSE)</f>
        <v>○真珠</v>
      </c>
      <c r="L1842" s="299" t="str">
        <f>VLOOKUP(F1842,石と花メイン,4,FALSE)</f>
        <v>アリウム【花葱】</v>
      </c>
      <c r="M1842" s="395">
        <f>IF(OR(MONTH(F1842)&lt;7,AND(MONTH(F1842)=7,DAY(F1842)&lt;=25)),
MOD(SUM((E1842-1901)*365,259),260),
MOD(SUM((E1842-1900)*365,259),260))</f>
        <v>244</v>
      </c>
      <c r="N1842" s="121">
        <f>IF(AND(MONTH(F1842)=7,DAY(F1842)&gt;25),1,
ROUNDDOWN((SUM(VLOOKUP(MONTH(F1842),D暦変換用数値,2,FALSE),DAY(F1842))/28)+1,0))</f>
        <v>11</v>
      </c>
      <c r="O1842" s="117">
        <f>IF(AND(MONTH(F1842)=7,DAY(F1842)&gt;25),DAY(F1842)-25,
MOD((SUM(VLOOKUP(MONTH(F1842),D暦変換用数値,2,FALSE),DAY(F1842))),28)+1)</f>
        <v>15</v>
      </c>
      <c r="P1842" s="408">
        <f>IF(OR(MONTH(F1842)&lt;7,AND(MONTH(F1842)=7,DAY(F1842)&lt;=25)),
MOD(SUM((E1842-1901)*365,(N1842-1)*28,O1842,258),260),
MOD(SUM((E1842-1900)*365,(N1842-1)*28,O1842,258),260))</f>
        <v>18</v>
      </c>
      <c r="Q1842" s="375" t="str">
        <f>VLOOKUP(MOD(P1842,4),色,2,FALSE)</f>
        <v>白い</v>
      </c>
      <c r="R1842" s="293" t="str">
        <f>VLOOKUP(MOD(P1842,13),銀河の音,2,FALSE)</f>
        <v>倍音の</v>
      </c>
      <c r="S1842" s="386" t="str">
        <f>VLOOKUP(MOD(P1842,20),太陽の紋章,2,FALSE)</f>
        <v>鏡</v>
      </c>
      <c r="T1842" s="126" t="s">
        <v>7801</v>
      </c>
    </row>
    <row r="1843" spans="1:20" ht="13.5" customHeight="1">
      <c r="A1843" s="50" t="str">
        <f>VLOOKUP(MOD(E1843,10),十干,2,FALSE)</f>
        <v>戊</v>
      </c>
      <c r="B1843" s="199" t="str">
        <f>VLOOKUP(MOD(E1843,12),十二支,3,FALSE)</f>
        <v xml:space="preserve">05 土 </v>
      </c>
      <c r="C1843" s="201" t="str">
        <f>VLOOKUP(F1843,星座,3,TRUE)</f>
        <v xml:space="preserve">13 金 </v>
      </c>
      <c r="D1843" s="531" t="s">
        <v>4583</v>
      </c>
      <c r="E1843" s="1" t="str">
        <f>IFERROR(YEAR(D1843),LEFT(D1843,4))</f>
        <v>1798</v>
      </c>
      <c r="F1843" s="1" t="str">
        <f>IF(ISTEXT(D1843),RIGHT(D1843,5),TEXT(D1843,"mm/dd"))</f>
        <v>04/26</v>
      </c>
      <c r="G1843" s="1">
        <f>SUM(MID(E1843,1,1),MID(E1843,2,1),MID(E1843,3,1),MID(E1843,4,1),MID(F1843,1,1),MID(F1843,2,1),MID(F1843,4,1),MID(F1843,5,1))</f>
        <v>37</v>
      </c>
      <c r="H1843" s="45">
        <f>IF(MOD(G1843,9)=0,9,MOD(G1843,9))</f>
        <v>1</v>
      </c>
      <c r="I1843" s="45" t="str">
        <f>IFERROR(MID("日月火水木金土",WEEKDAY(D1843),1),"")</f>
        <v/>
      </c>
      <c r="J1843" s="304" t="s">
        <v>4235</v>
      </c>
      <c r="K1843" s="202" t="str">
        <f>VLOOKUP(F1843,石と花メイン,3,FALSE)</f>
        <v>◇金剛石</v>
      </c>
      <c r="L1843" s="297" t="str">
        <f>VLOOKUP(F1843,石と花メイン,4,FALSE)</f>
        <v>海老根</v>
      </c>
      <c r="M1843" s="393">
        <f>IF(OR(MONTH(F1843)&lt;7,AND(MONTH(F1843)=7,DAY(F1843)&lt;=25)),
MOD(SUM((E1843-1901)*365,259),260),
MOD(SUM((E1843-1900)*365,259),260))</f>
        <v>104</v>
      </c>
      <c r="N1843" s="390">
        <f>IF(AND(MONTH(F1843)=7,DAY(F1843)&gt;25),1,
ROUNDDOWN((SUM(VLOOKUP(MONTH(F1843),D暦変換用数値,2,FALSE),DAY(F1843))/28)+1,0))</f>
        <v>10</v>
      </c>
      <c r="O1843" s="205">
        <f>IF(AND(MONTH(F1843)=7,DAY(F1843)&gt;25),DAY(F1843)-25,
MOD((SUM(VLOOKUP(MONTH(F1843),D暦変換用数値,2,FALSE),DAY(F1843))),28)+1)</f>
        <v>23</v>
      </c>
      <c r="P1843" s="406">
        <f>IF(OR(MONTH(F1843)&lt;7,AND(MONTH(F1843)=7,DAY(F1843)&lt;=25)),
MOD(SUM((E1843-1901)*365,(N1843-1)*28,O1843,258),260),
MOD(SUM((E1843-1900)*365,(N1843-1)*28,O1843,258),260))</f>
        <v>118</v>
      </c>
      <c r="Q1843" s="375" t="str">
        <f>VLOOKUP(MOD(P1843,4),色,2,FALSE)</f>
        <v>白い</v>
      </c>
      <c r="R1843" s="293" t="str">
        <f>VLOOKUP(MOD(P1843,13),銀河の音,2,FALSE)</f>
        <v>磁気の</v>
      </c>
      <c r="S1843" s="386" t="str">
        <f>VLOOKUP(MOD(P1843,20),太陽の紋章,2,FALSE)</f>
        <v>鏡</v>
      </c>
      <c r="T1843" s="103" t="s">
        <v>4584</v>
      </c>
    </row>
    <row r="1844" spans="1:20" ht="13.5" customHeight="1">
      <c r="A1844" s="50" t="str">
        <f>VLOOKUP(MOD(E1844,10),十干,2,FALSE)</f>
        <v>丙</v>
      </c>
      <c r="B1844" s="199" t="str">
        <f>VLOOKUP(MOD(E1844,12),十二支,3,FALSE)</f>
        <v xml:space="preserve">05 土 </v>
      </c>
      <c r="C1844" s="201" t="str">
        <f>VLOOKUP(F1844,星座,3,TRUE)</f>
        <v xml:space="preserve">13 金 </v>
      </c>
      <c r="D1844" s="531" t="s">
        <v>4585</v>
      </c>
      <c r="E1844" s="1" t="str">
        <f>IFERROR(YEAR(D1844),LEFT(D1844,4))</f>
        <v>1846</v>
      </c>
      <c r="F1844" s="1" t="str">
        <f>IF(ISTEXT(D1844),RIGHT(D1844,5),TEXT(D1844,"mm/dd"))</f>
        <v>05/04</v>
      </c>
      <c r="G1844" s="1">
        <f>SUM(MID(E1844,1,1),MID(E1844,2,1),MID(E1844,3,1),MID(E1844,4,1),MID(F1844,1,1),MID(F1844,2,1),MID(F1844,4,1),MID(F1844,5,1))</f>
        <v>28</v>
      </c>
      <c r="H1844" s="45">
        <f>IF(MOD(G1844,9)=0,9,MOD(G1844,9))</f>
        <v>1</v>
      </c>
      <c r="I1844" s="45" t="str">
        <f>IFERROR(MID("日月火水木金土",WEEKDAY(D1844),1),"")</f>
        <v/>
      </c>
      <c r="J1844" s="304" t="s">
        <v>4236</v>
      </c>
      <c r="K1844" s="202" t="str">
        <f>VLOOKUP(F1844,石と花メイン,3,FALSE)</f>
        <v>◇金剛石</v>
      </c>
      <c r="L1844" s="297" t="str">
        <f>VLOOKUP(F1844,石と花メイン,4,FALSE)</f>
        <v>スターチス【花浜匙】</v>
      </c>
      <c r="M1844" s="393">
        <f>IF(OR(MONTH(F1844)&lt;7,AND(MONTH(F1844)=7,DAY(F1844)&lt;=25)),
MOD(SUM((E1844-1901)*365,259),260),
MOD(SUM((E1844-1900)*365,259),260))</f>
        <v>204</v>
      </c>
      <c r="N1844" s="390">
        <f>IF(AND(MONTH(F1844)=7,DAY(F1844)&gt;25),1,
ROUNDDOWN((SUM(VLOOKUP(MONTH(F1844),D暦変換用数値,2,FALSE),DAY(F1844))/28)+1,0))</f>
        <v>11</v>
      </c>
      <c r="O1844" s="205">
        <f>IF(AND(MONTH(F1844)=7,DAY(F1844)&gt;25),DAY(F1844)-25,
MOD((SUM(VLOOKUP(MONTH(F1844),D暦変換用数値,2,FALSE),DAY(F1844))),28)+1)</f>
        <v>3</v>
      </c>
      <c r="P1844" s="406">
        <f>IF(OR(MONTH(F1844)&lt;7,AND(MONTH(F1844)=7,DAY(F1844)&lt;=25)),
MOD(SUM((E1844-1901)*365,(N1844-1)*28,O1844,258),260),
MOD(SUM((E1844-1900)*365,(N1844-1)*28,O1844,258),260))</f>
        <v>226</v>
      </c>
      <c r="Q1844" s="375" t="str">
        <f>VLOOKUP(MOD(P1844,4),色,2,FALSE)</f>
        <v>白い</v>
      </c>
      <c r="R1844" s="293" t="str">
        <f>VLOOKUP(MOD(P1844,13),銀河の音,2,FALSE)</f>
        <v>倍音の</v>
      </c>
      <c r="S1844" s="386" t="str">
        <f>VLOOKUP(MOD(P1844,20),太陽の紋章,2,FALSE)</f>
        <v>世界の橋渡し</v>
      </c>
      <c r="T1844" s="97" t="s">
        <v>4586</v>
      </c>
    </row>
    <row r="1845" spans="1:20" ht="13.5" customHeight="1">
      <c r="A1845" s="50" t="str">
        <f>VLOOKUP(MOD(E1845,10),十干,2,FALSE)</f>
        <v>庚</v>
      </c>
      <c r="B1845" s="199" t="str">
        <f>VLOOKUP(MOD(E1845,12),十二支,3,FALSE)</f>
        <v xml:space="preserve">05 土 </v>
      </c>
      <c r="C1845" s="201" t="str">
        <f>VLOOKUP(F1845,星座,3,TRUE)</f>
        <v xml:space="preserve">13 金 </v>
      </c>
      <c r="D1845" s="531" t="s">
        <v>4587</v>
      </c>
      <c r="E1845" s="1" t="str">
        <f>IFERROR(YEAR(D1845),LEFT(D1845,4))</f>
        <v>1870</v>
      </c>
      <c r="F1845" s="1" t="str">
        <f>IF(ISTEXT(D1845),RIGHT(D1845,5),TEXT(D1845,"mm/dd"))</f>
        <v>04/22</v>
      </c>
      <c r="G1845" s="1">
        <f>SUM(MID(E1845,1,1),MID(E1845,2,1),MID(E1845,3,1),MID(E1845,4,1),MID(F1845,1,1),MID(F1845,2,1),MID(F1845,4,1),MID(F1845,5,1))</f>
        <v>24</v>
      </c>
      <c r="H1845" s="45">
        <f>IF(MOD(G1845,9)=0,9,MOD(G1845,9))</f>
        <v>6</v>
      </c>
      <c r="I1845" s="45" t="str">
        <f>IFERROR(MID("日月火水木金土",WEEKDAY(D1845),1),"")</f>
        <v/>
      </c>
      <c r="J1845" s="304" t="s">
        <v>4237</v>
      </c>
      <c r="K1845" s="202" t="str">
        <f>VLOOKUP(F1845,石と花メイン,3,FALSE)</f>
        <v>◇金剛石</v>
      </c>
      <c r="L1845" s="297" t="str">
        <f>VLOOKUP(F1845,石と花メイン,4,FALSE)</f>
        <v>ムスカリ【グレープヒヤシンス】</v>
      </c>
      <c r="M1845" s="393">
        <f>IF(OR(MONTH(F1845)&lt;7,AND(MONTH(F1845)=7,DAY(F1845)&lt;=25)),
MOD(SUM((E1845-1901)*365,259),260),
MOD(SUM((E1845-1900)*365,259),260))</f>
        <v>124</v>
      </c>
      <c r="N1845" s="390">
        <f>IF(AND(MONTH(F1845)=7,DAY(F1845)&gt;25),1,
ROUNDDOWN((SUM(VLOOKUP(MONTH(F1845),D暦変換用数値,2,FALSE),DAY(F1845))/28)+1,0))</f>
        <v>10</v>
      </c>
      <c r="O1845" s="205">
        <f>IF(AND(MONTH(F1845)=7,DAY(F1845)&gt;25),DAY(F1845)-25,
MOD((SUM(VLOOKUP(MONTH(F1845),D暦変換用数値,2,FALSE),DAY(F1845))),28)+1)</f>
        <v>19</v>
      </c>
      <c r="P1845" s="406">
        <f>IF(OR(MONTH(F1845)&lt;7,AND(MONTH(F1845)=7,DAY(F1845)&lt;=25)),
MOD(SUM((E1845-1901)*365,(N1845-1)*28,O1845,258),260),
MOD(SUM((E1845-1900)*365,(N1845-1)*28,O1845,258),260))</f>
        <v>134</v>
      </c>
      <c r="Q1845" s="375" t="str">
        <f>VLOOKUP(MOD(P1845,4),色,2,FALSE)</f>
        <v>白い</v>
      </c>
      <c r="R1845" s="293" t="str">
        <f>VLOOKUP(MOD(P1845,13),銀河の音,2,FALSE)</f>
        <v>自己存在の</v>
      </c>
      <c r="S1845" s="386" t="str">
        <f>VLOOKUP(MOD(P1845,20),太陽の紋章,2,FALSE)</f>
        <v>魔法使い</v>
      </c>
      <c r="T1845" s="99" t="s">
        <v>4588</v>
      </c>
    </row>
    <row r="1846" spans="1:20" ht="13.5" customHeight="1">
      <c r="A1846" s="50" t="str">
        <f>VLOOKUP(MOD(E1846,10),十干,2,FALSE)</f>
        <v>庚</v>
      </c>
      <c r="B1846" s="199" t="str">
        <f>VLOOKUP(MOD(E1846,12),十二支,3,FALSE)</f>
        <v xml:space="preserve">05 土 </v>
      </c>
      <c r="C1846" s="201" t="str">
        <f>VLOOKUP(F1846,星座,3,TRUE)</f>
        <v xml:space="preserve">13 金 </v>
      </c>
      <c r="D1846" s="531" t="s">
        <v>4589</v>
      </c>
      <c r="E1846" s="1" t="str">
        <f>IFERROR(YEAR(D1846),LEFT(D1846,4))</f>
        <v>1870</v>
      </c>
      <c r="F1846" s="1" t="str">
        <f>IF(ISTEXT(D1846),RIGHT(D1846,5),TEXT(D1846,"mm/dd"))</f>
        <v>05/01</v>
      </c>
      <c r="G1846" s="1">
        <f>SUM(MID(E1846,1,1),MID(E1846,2,1),MID(E1846,3,1),MID(E1846,4,1),MID(F1846,1,1),MID(F1846,2,1),MID(F1846,4,1),MID(F1846,5,1))</f>
        <v>22</v>
      </c>
      <c r="H1846" s="45">
        <f>IF(MOD(G1846,9)=0,9,MOD(G1846,9))</f>
        <v>4</v>
      </c>
      <c r="I1846" s="45" t="str">
        <f>IFERROR(MID("日月火水木金土",WEEKDAY(D1846),1),"")</f>
        <v/>
      </c>
      <c r="J1846" s="304" t="s">
        <v>4238</v>
      </c>
      <c r="K1846" s="202" t="str">
        <f>VLOOKUP(F1846,石と花メイン,3,FALSE)</f>
        <v>◆翠玉</v>
      </c>
      <c r="L1846" s="297" t="str">
        <f>VLOOKUP(F1846,石と花メイン,4,FALSE)</f>
        <v>エーデルワイス【薄雪草】</v>
      </c>
      <c r="M1846" s="393">
        <f>IF(OR(MONTH(F1846)&lt;7,AND(MONTH(F1846)=7,DAY(F1846)&lt;=25)),
MOD(SUM((E1846-1901)*365,259),260),
MOD(SUM((E1846-1900)*365,259),260))</f>
        <v>124</v>
      </c>
      <c r="N1846" s="390">
        <f>IF(AND(MONTH(F1846)=7,DAY(F1846)&gt;25),1,
ROUNDDOWN((SUM(VLOOKUP(MONTH(F1846),D暦変換用数値,2,FALSE),DAY(F1846))/28)+1,0))</f>
        <v>10</v>
      </c>
      <c r="O1846" s="205">
        <f>IF(AND(MONTH(F1846)=7,DAY(F1846)&gt;25),DAY(F1846)-25,
MOD((SUM(VLOOKUP(MONTH(F1846),D暦変換用数値,2,FALSE),DAY(F1846))),28)+1)</f>
        <v>28</v>
      </c>
      <c r="P1846" s="406">
        <f>IF(OR(MONTH(F1846)&lt;7,AND(MONTH(F1846)=7,DAY(F1846)&lt;=25)),
MOD(SUM((E1846-1901)*365,(N1846-1)*28,O1846,258),260),
MOD(SUM((E1846-1900)*365,(N1846-1)*28,O1846,258),260))</f>
        <v>143</v>
      </c>
      <c r="Q1846" s="374" t="str">
        <f>VLOOKUP(MOD(P1846,4),色,2,FALSE)</f>
        <v>青い</v>
      </c>
      <c r="R1846" s="292" t="str">
        <f>VLOOKUP(MOD(P1846,13),銀河の音,2,FALSE)</f>
        <v>宇宙の</v>
      </c>
      <c r="S1846" s="385" t="str">
        <f>VLOOKUP(MOD(P1846,20),太陽の紋章,2,FALSE)</f>
        <v>夜</v>
      </c>
      <c r="T1846" s="99" t="s">
        <v>2063</v>
      </c>
    </row>
    <row r="1847" spans="1:20" ht="13.5" customHeight="1">
      <c r="A1847" s="50" t="str">
        <f>VLOOKUP(MOD(E1847,10),十干,2,FALSE)</f>
        <v>庚</v>
      </c>
      <c r="B1847" s="199" t="str">
        <f>VLOOKUP(MOD(E1847,12),十二支,3,FALSE)</f>
        <v xml:space="preserve">05 土 </v>
      </c>
      <c r="C1847" s="201" t="str">
        <f>VLOOKUP(F1847,星座,3,TRUE)</f>
        <v xml:space="preserve">13 金 </v>
      </c>
      <c r="D1847" s="531" t="s">
        <v>4590</v>
      </c>
      <c r="E1847" s="1" t="str">
        <f>IFERROR(YEAR(D1847),LEFT(D1847,4))</f>
        <v>1870</v>
      </c>
      <c r="F1847" s="1" t="str">
        <f>IF(ISTEXT(D1847),RIGHT(D1847,5),TEXT(D1847,"mm/dd"))</f>
        <v>05/19</v>
      </c>
      <c r="G1847" s="1">
        <f>SUM(MID(E1847,1,1),MID(E1847,2,1),MID(E1847,3,1),MID(E1847,4,1),MID(F1847,1,1),MID(F1847,2,1),MID(F1847,4,1),MID(F1847,5,1))</f>
        <v>31</v>
      </c>
      <c r="H1847" s="45">
        <f>IF(MOD(G1847,9)=0,9,MOD(G1847,9))</f>
        <v>4</v>
      </c>
      <c r="I1847" s="45" t="str">
        <f>IFERROR(MID("日月火水木金土",WEEKDAY(D1847),1),"")</f>
        <v/>
      </c>
      <c r="J1847" s="304" t="s">
        <v>4239</v>
      </c>
      <c r="K1847" s="202" t="str">
        <f>VLOOKUP(F1847,石と花メイン,3,FALSE)</f>
        <v>◆柘榴石</v>
      </c>
      <c r="L1847" s="297" t="str">
        <f>VLOOKUP(F1847,石と花メイン,4,FALSE)</f>
        <v>芍薬【夷草】</v>
      </c>
      <c r="M1847" s="393">
        <f>IF(OR(MONTH(F1847)&lt;7,AND(MONTH(F1847)=7,DAY(F1847)&lt;=25)),
MOD(SUM((E1847-1901)*365,259),260),
MOD(SUM((E1847-1900)*365,259),260))</f>
        <v>124</v>
      </c>
      <c r="N1847" s="390">
        <f>IF(AND(MONTH(F1847)=7,DAY(F1847)&gt;25),1,
ROUNDDOWN((SUM(VLOOKUP(MONTH(F1847),D暦変換用数値,2,FALSE),DAY(F1847))/28)+1,0))</f>
        <v>11</v>
      </c>
      <c r="O1847" s="205">
        <f>IF(AND(MONTH(F1847)=7,DAY(F1847)&gt;25),DAY(F1847)-25,
MOD((SUM(VLOOKUP(MONTH(F1847),D暦変換用数値,2,FALSE),DAY(F1847))),28)+1)</f>
        <v>18</v>
      </c>
      <c r="P1847" s="406">
        <f>IF(OR(MONTH(F1847)&lt;7,AND(MONTH(F1847)=7,DAY(F1847)&lt;=25)),
MOD(SUM((E1847-1901)*365,(N1847-1)*28,O1847,258),260),
MOD(SUM((E1847-1900)*365,(N1847-1)*28,O1847,258),260))</f>
        <v>161</v>
      </c>
      <c r="Q1847" s="372" t="str">
        <f>VLOOKUP(MOD(P1847,4),色,2,FALSE)</f>
        <v>赤い</v>
      </c>
      <c r="R1847" s="290" t="str">
        <f>VLOOKUP(MOD(P1847,13),銀河の音,2,FALSE)</f>
        <v>倍音の</v>
      </c>
      <c r="S1847" s="383" t="str">
        <f>VLOOKUP(MOD(P1847,20),太陽の紋章,2,FALSE)</f>
        <v>竜</v>
      </c>
      <c r="T1847" s="93" t="s">
        <v>5735</v>
      </c>
    </row>
    <row r="1848" spans="1:20" ht="13.5" customHeight="1">
      <c r="A1848" s="50" t="str">
        <f>VLOOKUP(MOD(E1848,10),十干,2,FALSE)</f>
        <v>甲</v>
      </c>
      <c r="B1848" s="199" t="str">
        <f>VLOOKUP(MOD(E1848,12),十二支,3,FALSE)</f>
        <v xml:space="preserve">05 土 </v>
      </c>
      <c r="C1848" s="201" t="str">
        <f>VLOOKUP(F1848,星座,3,TRUE)</f>
        <v xml:space="preserve">13 金 </v>
      </c>
      <c r="D1848" s="531" t="s">
        <v>8741</v>
      </c>
      <c r="E1848" s="1" t="str">
        <f>IFERROR(YEAR(D1848),LEFT(D1848,4))</f>
        <v>1894</v>
      </c>
      <c r="F1848" s="1" t="str">
        <f>IF(ISTEXT(D1848),RIGHT(D1848,5),TEXT(D1848,"mm/dd"))</f>
        <v>04/26</v>
      </c>
      <c r="G1848" s="1">
        <f>SUM(MID(E1848,1,1),MID(E1848,2,1),MID(E1848,3,1),MID(E1848,4,1),MID(F1848,1,1),MID(F1848,2,1),MID(F1848,4,1),MID(F1848,5,1))</f>
        <v>34</v>
      </c>
      <c r="H1848" s="45">
        <f>IF(MOD(G1848,9)=0,9,MOD(G1848,9))</f>
        <v>7</v>
      </c>
      <c r="I1848" s="45" t="str">
        <f>IFERROR(MID("日月火水木金土",WEEKDAY(D1848),1),"")</f>
        <v/>
      </c>
      <c r="J1848" s="304" t="s">
        <v>2662</v>
      </c>
      <c r="K1848" s="202" t="str">
        <f>VLOOKUP(F1848,石と花メイン,3,FALSE)</f>
        <v>◇金剛石</v>
      </c>
      <c r="L1848" s="297" t="str">
        <f>VLOOKUP(F1848,石と花メイン,4,FALSE)</f>
        <v>海老根</v>
      </c>
      <c r="M1848" s="393">
        <f>IF(OR(MONTH(F1848)&lt;7,AND(MONTH(F1848)=7,DAY(F1848)&lt;=25)),
MOD(SUM((E1848-1901)*365,259),260),
MOD(SUM((E1848-1900)*365,259),260))</f>
        <v>44</v>
      </c>
      <c r="N1848" s="390">
        <f>IF(AND(MONTH(F1848)=7,DAY(F1848)&gt;25),1,
ROUNDDOWN((SUM(VLOOKUP(MONTH(F1848),D暦変換用数値,2,FALSE),DAY(F1848))/28)+1,0))</f>
        <v>10</v>
      </c>
      <c r="O1848" s="205">
        <f>IF(AND(MONTH(F1848)=7,DAY(F1848)&gt;25),DAY(F1848)-25,
MOD((SUM(VLOOKUP(MONTH(F1848),D暦変換用数値,2,FALSE),DAY(F1848))),28)+1)</f>
        <v>23</v>
      </c>
      <c r="P1848" s="406">
        <f>IF(OR(MONTH(F1848)&lt;7,AND(MONTH(F1848)=7,DAY(F1848)&lt;=25)),
MOD(SUM((E1848-1901)*365,(N1848-1)*28,O1848,258),260),
MOD(SUM((E1848-1900)*365,(N1848-1)*28,O1848,258),260))</f>
        <v>58</v>
      </c>
      <c r="Q1848" s="375" t="str">
        <f>VLOOKUP(MOD(P1848,4),色,2,FALSE)</f>
        <v>白い</v>
      </c>
      <c r="R1848" s="293" t="str">
        <f>VLOOKUP(MOD(P1848,13),銀河の音,2,FALSE)</f>
        <v>律動の</v>
      </c>
      <c r="S1848" s="386" t="str">
        <f>VLOOKUP(MOD(P1848,20),太陽の紋章,2,FALSE)</f>
        <v>鏡</v>
      </c>
      <c r="T1848" s="99" t="s">
        <v>6723</v>
      </c>
    </row>
    <row r="1849" spans="1:20" ht="13.5" customHeight="1">
      <c r="A1849" s="50" t="str">
        <f>VLOOKUP(MOD(E1849,10),十干,2,FALSE)</f>
        <v>庚</v>
      </c>
      <c r="B1849" s="199" t="str">
        <f>VLOOKUP(MOD(E1849,12),十二支,3,FALSE)</f>
        <v xml:space="preserve">05 土 </v>
      </c>
      <c r="C1849" s="201"/>
      <c r="D1849" s="531" t="s">
        <v>5221</v>
      </c>
      <c r="E1849" s="1" t="str">
        <f>IFERROR(YEAR(D1849),LEFT(D1849,4))</f>
        <v>1330</v>
      </c>
      <c r="F1849" s="1" t="str">
        <f>IF(ISTEXT(D1849),RIGHT(D1849,5),TEXT(D1849,"mm/dd"))</f>
        <v>**/**</v>
      </c>
      <c r="G1849" s="1"/>
      <c r="H1849" s="45"/>
      <c r="I1849" s="45" t="str">
        <f>IFERROR(MID("日月火水木金土",WEEKDAY(D1849),1),"")</f>
        <v/>
      </c>
      <c r="J1849" s="304" t="s">
        <v>806</v>
      </c>
      <c r="K1849" s="202"/>
      <c r="L1849" s="297"/>
      <c r="M1849" s="393"/>
      <c r="N1849" s="390"/>
      <c r="O1849" s="205"/>
      <c r="P1849" s="406"/>
      <c r="Q1849" s="377"/>
      <c r="R1849" s="294"/>
      <c r="S1849" s="388"/>
      <c r="T1849" s="97" t="s">
        <v>3315</v>
      </c>
    </row>
    <row r="1850" spans="1:20" ht="13.5" customHeight="1">
      <c r="A1850" s="50" t="str">
        <f>VLOOKUP(MOD(E1850,10),十干,2,FALSE)</f>
        <v>甲</v>
      </c>
      <c r="B1850" s="199" t="str">
        <f>VLOOKUP(MOD(E1850,12),十二支,3,FALSE)</f>
        <v xml:space="preserve">05 土 </v>
      </c>
      <c r="C1850" s="201"/>
      <c r="D1850" s="531" t="s">
        <v>5222</v>
      </c>
      <c r="E1850" s="1" t="str">
        <f>IFERROR(YEAR(D1850),LEFT(D1850,4))</f>
        <v>1894</v>
      </c>
      <c r="F1850" s="1" t="str">
        <f>IF(ISTEXT(D1850),RIGHT(D1850,5),TEXT(D1850,"mm/dd"))</f>
        <v>**/**</v>
      </c>
      <c r="G1850" s="1"/>
      <c r="H1850" s="45"/>
      <c r="I1850" s="45" t="str">
        <f>IFERROR(MID("日月火水木金土",WEEKDAY(D1850),1),"")</f>
        <v/>
      </c>
      <c r="J1850" s="304" t="s">
        <v>2665</v>
      </c>
      <c r="K1850" s="202"/>
      <c r="L1850" s="297"/>
      <c r="M1850" s="393"/>
      <c r="N1850" s="390"/>
      <c r="O1850" s="205"/>
      <c r="P1850" s="406"/>
      <c r="Q1850" s="377"/>
      <c r="R1850" s="294"/>
      <c r="S1850" s="388"/>
      <c r="T1850" s="99" t="s">
        <v>2065</v>
      </c>
    </row>
    <row r="1851" spans="1:20" ht="13.5" customHeight="1">
      <c r="A1851" s="76" t="str">
        <f>VLOOKUP(MOD(E1851,10),十干,2,FALSE)</f>
        <v>壬</v>
      </c>
      <c r="B1851" s="199" t="str">
        <f>VLOOKUP(MOD(E1851,12),十二支,3,FALSE)</f>
        <v xml:space="preserve">05 土 </v>
      </c>
      <c r="C1851" s="201"/>
      <c r="D1851" s="534" t="s">
        <v>8742</v>
      </c>
      <c r="E1851" s="116" t="str">
        <f>IFERROR(YEAR(D1851),LEFT(D1851,4))</f>
        <v>1942</v>
      </c>
      <c r="F1851" s="116" t="str">
        <f>IF(ISTEXT(D1851),RIGHT(D1851,5),TEXT(D1851,"mm/dd"))</f>
        <v>**/**</v>
      </c>
      <c r="G1851" s="116"/>
      <c r="H1851" s="116"/>
      <c r="I1851" s="116" t="str">
        <f>IFERROR(MID("日月火水木金土",WEEKDAY(D1851),1),"")</f>
        <v/>
      </c>
      <c r="J1851" s="306" t="s">
        <v>6900</v>
      </c>
      <c r="K1851" s="203"/>
      <c r="L1851" s="299"/>
      <c r="M1851" s="395"/>
      <c r="N1851" s="121"/>
      <c r="O1851" s="117"/>
      <c r="P1851" s="408"/>
      <c r="Q1851" s="372"/>
      <c r="R1851" s="290"/>
      <c r="S1851" s="383"/>
      <c r="T1851" s="118"/>
    </row>
    <row r="1852" spans="1:20" ht="13.5" customHeight="1">
      <c r="A1852" s="76" t="str">
        <f>VLOOKUP(MOD(E1852,10),十干,2,FALSE)</f>
        <v>壬</v>
      </c>
      <c r="B1852" s="199" t="str">
        <f>VLOOKUP(MOD(E1852,12),十二支,3,FALSE)</f>
        <v xml:space="preserve">05 土 </v>
      </c>
      <c r="C1852" s="201"/>
      <c r="D1852" s="534" t="s">
        <v>8742</v>
      </c>
      <c r="E1852" s="116" t="str">
        <f>IFERROR(YEAR(D1852),LEFT(D1852,4))</f>
        <v>1942</v>
      </c>
      <c r="F1852" s="116" t="str">
        <f>IF(ISTEXT(D1852),RIGHT(D1852,5),TEXT(D1852,"mm/dd"))</f>
        <v>**/**</v>
      </c>
      <c r="G1852" s="116"/>
      <c r="H1852" s="116"/>
      <c r="I1852" s="116" t="str">
        <f>IFERROR(MID("日月火水木金土",WEEKDAY(D1852),1),"")</f>
        <v/>
      </c>
      <c r="J1852" s="306" t="s">
        <v>6926</v>
      </c>
      <c r="K1852" s="203"/>
      <c r="L1852" s="299"/>
      <c r="M1852" s="395"/>
      <c r="N1852" s="121"/>
      <c r="O1852" s="117"/>
      <c r="P1852" s="408"/>
      <c r="Q1852" s="372"/>
      <c r="R1852" s="290"/>
      <c r="S1852" s="383"/>
      <c r="T1852" s="129" t="s">
        <v>6925</v>
      </c>
    </row>
    <row r="1853" spans="1:20" ht="13.5" customHeight="1">
      <c r="A1853" s="50" t="str">
        <f>VLOOKUP(MOD(E1853,10),十干,2,FALSE)</f>
        <v>壬</v>
      </c>
      <c r="B1853" s="199" t="str">
        <f>VLOOKUP(MOD(E1853,12),十二支,3,FALSE)</f>
        <v xml:space="preserve">05 土 </v>
      </c>
      <c r="C1853" s="201"/>
      <c r="D1853" s="535" t="s">
        <v>8742</v>
      </c>
      <c r="E1853" s="45" t="str">
        <f>IFERROR(YEAR(D1853),LEFT(D1853,4))</f>
        <v>1942</v>
      </c>
      <c r="F1853" s="45" t="str">
        <f>IF(ISTEXT(D1853),RIGHT(D1853,5),TEXT(D1853,"mm/dd"))</f>
        <v>**/**</v>
      </c>
      <c r="G1853" s="45"/>
      <c r="H1853" s="45"/>
      <c r="I1853" s="45" t="str">
        <f>IFERROR(MID("日月火水木金土",WEEKDAY(D1853),1),"")</f>
        <v/>
      </c>
      <c r="J1853" s="305" t="s">
        <v>4267</v>
      </c>
      <c r="K1853" s="203"/>
      <c r="L1853" s="298"/>
      <c r="M1853" s="394"/>
      <c r="N1853" s="391"/>
      <c r="O1853" s="46"/>
      <c r="P1853" s="407"/>
      <c r="Q1853" s="377"/>
      <c r="R1853" s="294"/>
      <c r="S1853" s="388"/>
      <c r="T1853" s="96" t="s">
        <v>4268</v>
      </c>
    </row>
    <row r="1854" spans="1:20" ht="13.5" customHeight="1">
      <c r="A1854" s="76" t="str">
        <f>VLOOKUP(MOD(E1854,10),十干,2,FALSE)</f>
        <v>丁</v>
      </c>
      <c r="B1854" s="199" t="str">
        <f>VLOOKUP(MOD(E1854,12),十二支,3,FALSE)</f>
        <v xml:space="preserve">06 聖 </v>
      </c>
      <c r="C1854" s="201" t="str">
        <f>VLOOKUP(F1854,星座,3,TRUE)</f>
        <v xml:space="preserve">01 冥 </v>
      </c>
      <c r="D1854" s="534">
        <v>2857</v>
      </c>
      <c r="E1854" s="116">
        <f>IFERROR(YEAR(D1854),LEFT(D1854,4))</f>
        <v>1907</v>
      </c>
      <c r="F1854" s="116" t="str">
        <f>IF(ISTEXT(D1854),RIGHT(D1854,5),TEXT(D1854,"mm/dd"))</f>
        <v>10/27</v>
      </c>
      <c r="G1854" s="116">
        <f>SUM(MID(E1854,1,1),MID(E1854,2,1),MID(E1854,3,1),MID(E1854,4,1),MID(F1854,1,1),MID(F1854,2,1),MID(F1854,4,1),MID(F1854,5,1))</f>
        <v>27</v>
      </c>
      <c r="H1854" s="116">
        <f>IF(MOD(G1854,9)=0,9,MOD(G1854,9))</f>
        <v>9</v>
      </c>
      <c r="I1854" s="116" t="str">
        <f>IFERROR(MID("日月火水木金土",WEEKDAY(D1854),1),"")</f>
        <v>日</v>
      </c>
      <c r="J1854" s="306" t="s">
        <v>7794</v>
      </c>
      <c r="K1854" s="203" t="str">
        <f>VLOOKUP(F1854,石と花メイン,3,FALSE)</f>
        <v>◆黄玉</v>
      </c>
      <c r="L1854" s="299" t="str">
        <f>VLOOKUP(F1854,石と花メイン,4,FALSE)</f>
        <v>野茨【野薔薇】</v>
      </c>
      <c r="M1854" s="395">
        <f>IF(OR(MONTH(F1854)&lt;7,AND(MONTH(F1854)=7,DAY(F1854)&lt;=25)),
MOD(SUM((E1854-1901)*365,259),260),
MOD(SUM((E1854-1900)*365,259),260))</f>
        <v>214</v>
      </c>
      <c r="N1854" s="121">
        <f>IF(AND(MONTH(F1854)=7,DAY(F1854)&gt;25),1,
ROUNDDOWN((SUM(VLOOKUP(MONTH(F1854),D暦変換用数値,2,FALSE),DAY(F1854))/28)+1,0))</f>
        <v>4</v>
      </c>
      <c r="O1854" s="117">
        <f>IF(AND(MONTH(F1854)=7,DAY(F1854)&gt;25),DAY(F1854)-25,
MOD((SUM(VLOOKUP(MONTH(F1854),D暦変換用数値,2,FALSE),DAY(F1854))),28)+1)</f>
        <v>10</v>
      </c>
      <c r="P1854" s="408">
        <f>IF(OR(MONTH(F1854)&lt;7,AND(MONTH(F1854)=7,DAY(F1854)&lt;=25)),
MOD(SUM((E1854-1901)*365,(N1854-1)*28,O1854,258),260),
MOD(SUM((E1854-1900)*365,(N1854-1)*28,O1854,258),260))</f>
        <v>47</v>
      </c>
      <c r="Q1854" s="374" t="str">
        <f>VLOOKUP(MOD(P1854,4),色,2,FALSE)</f>
        <v>青い</v>
      </c>
      <c r="R1854" s="292" t="str">
        <f>VLOOKUP(MOD(P1854,13),銀河の音,2,FALSE)</f>
        <v>銀河の</v>
      </c>
      <c r="S1854" s="385" t="str">
        <f>VLOOKUP(MOD(P1854,20),太陽の紋章,2,FALSE)</f>
        <v>手</v>
      </c>
      <c r="T1854" s="126" t="s">
        <v>7796</v>
      </c>
    </row>
    <row r="1855" spans="1:20" ht="13.5" customHeight="1">
      <c r="A1855" s="50" t="str">
        <f>VLOOKUP(MOD(E1855,10),十干,2,FALSE)</f>
        <v>辛</v>
      </c>
      <c r="B1855" s="199" t="str">
        <f>VLOOKUP(MOD(E1855,12),十二支,3,FALSE)</f>
        <v xml:space="preserve">06 聖 </v>
      </c>
      <c r="C1855" s="201" t="str">
        <f>VLOOKUP(F1855,星座,3,TRUE)</f>
        <v xml:space="preserve">01 冥 </v>
      </c>
      <c r="D1855" s="531">
        <v>11620</v>
      </c>
      <c r="E1855" s="1">
        <f>IFERROR(YEAR(D1855),LEFT(D1855,4))</f>
        <v>1931</v>
      </c>
      <c r="F1855" s="1" t="str">
        <f>IF(ISTEXT(D1855),RIGHT(D1855,5),TEXT(D1855,"mm/dd"))</f>
        <v>10/24</v>
      </c>
      <c r="G1855" s="1">
        <f>SUM(MID(E1855,1,1),MID(E1855,2,1),MID(E1855,3,1),MID(E1855,4,1),MID(F1855,1,1),MID(F1855,2,1),MID(F1855,4,1),MID(F1855,5,1))</f>
        <v>21</v>
      </c>
      <c r="H1855" s="45">
        <f>IF(MOD(G1855,9)=0,9,MOD(G1855,9))</f>
        <v>3</v>
      </c>
      <c r="I1855" s="45" t="str">
        <f>IFERROR(MID("日月火水木金土",WEEKDAY(D1855),1),"")</f>
        <v>土</v>
      </c>
      <c r="J1855" s="304" t="s">
        <v>6616</v>
      </c>
      <c r="K1855" s="202" t="str">
        <f>VLOOKUP(F1855,石と花メイン,3,FALSE)</f>
        <v>●蛋白石</v>
      </c>
      <c r="L1855" s="297" t="str">
        <f>VLOOKUP(F1855,石と花メイン,4,FALSE)</f>
        <v>ガーベラ【大千本槍】</v>
      </c>
      <c r="M1855" s="393">
        <f>IF(OR(MONTH(F1855)&lt;7,AND(MONTH(F1855)=7,DAY(F1855)&lt;=25)),
MOD(SUM((E1855-1901)*365,259),260),
MOD(SUM((E1855-1900)*365,259),260))</f>
        <v>134</v>
      </c>
      <c r="N1855" s="390">
        <f>IF(AND(MONTH(F1855)=7,DAY(F1855)&gt;25),1,
ROUNDDOWN((SUM(VLOOKUP(MONTH(F1855),D暦変換用数値,2,FALSE),DAY(F1855))/28)+1,0))</f>
        <v>4</v>
      </c>
      <c r="O1855" s="205">
        <f>IF(AND(MONTH(F1855)=7,DAY(F1855)&gt;25),DAY(F1855)-25,
MOD((SUM(VLOOKUP(MONTH(F1855),D暦変換用数値,2,FALSE),DAY(F1855))),28)+1)</f>
        <v>7</v>
      </c>
      <c r="P1855" s="406">
        <f>IF(OR(MONTH(F1855)&lt;7,AND(MONTH(F1855)=7,DAY(F1855)&lt;=25)),
MOD(SUM((E1855-1901)*365,(N1855-1)*28,O1855,258),260),
MOD(SUM((E1855-1900)*365,(N1855-1)*28,O1855,258),260))</f>
        <v>224</v>
      </c>
      <c r="Q1855" s="373" t="str">
        <f>VLOOKUP(MOD(P1855,4),色,2,FALSE)</f>
        <v>黄色い</v>
      </c>
      <c r="R1855" s="291" t="str">
        <f>VLOOKUP(MOD(P1855,13),銀河の音,2,FALSE)</f>
        <v>電気の</v>
      </c>
      <c r="S1855" s="384" t="str">
        <f>VLOOKUP(MOD(P1855,20),太陽の紋章,2,FALSE)</f>
        <v>種</v>
      </c>
      <c r="T1855" s="98" t="s">
        <v>3736</v>
      </c>
    </row>
    <row r="1856" spans="1:20" ht="13.5" customHeight="1">
      <c r="A1856" s="50" t="str">
        <f>VLOOKUP(MOD(E1856,10),十干,2,FALSE)</f>
        <v>辛</v>
      </c>
      <c r="B1856" s="199" t="str">
        <f>VLOOKUP(MOD(E1856,12),十二支,3,FALSE)</f>
        <v xml:space="preserve">06 聖 </v>
      </c>
      <c r="C1856" s="201" t="str">
        <f>VLOOKUP(F1856,星座,3,TRUE)</f>
        <v xml:space="preserve">01 冥 </v>
      </c>
      <c r="D1856" s="531">
        <v>11628</v>
      </c>
      <c r="E1856" s="1">
        <f>IFERROR(YEAR(D1856),LEFT(D1856,4))</f>
        <v>1931</v>
      </c>
      <c r="F1856" s="1" t="str">
        <f>IF(ISTEXT(D1856),RIGHT(D1856,5),TEXT(D1856,"mm/dd"))</f>
        <v>11/01</v>
      </c>
      <c r="G1856" s="1">
        <f>SUM(MID(E1856,1,1),MID(E1856,2,1),MID(E1856,3,1),MID(E1856,4,1),MID(F1856,1,1),MID(F1856,2,1),MID(F1856,4,1),MID(F1856,5,1))</f>
        <v>17</v>
      </c>
      <c r="H1856" s="45">
        <f>IF(MOD(G1856,9)=0,9,MOD(G1856,9))</f>
        <v>8</v>
      </c>
      <c r="I1856" s="45" t="str">
        <f>IFERROR(MID("日月火水木金土",WEEKDAY(D1856),1),"")</f>
        <v>日</v>
      </c>
      <c r="J1856" s="304" t="s">
        <v>6617</v>
      </c>
      <c r="K1856" s="202" t="str">
        <f>VLOOKUP(F1856,石と花メイン,3,FALSE)</f>
        <v>◆黄玉</v>
      </c>
      <c r="L1856" s="297" t="str">
        <f>VLOOKUP(F1856,石と花メイン,4,FALSE)</f>
        <v>花梨【安蘭樹】</v>
      </c>
      <c r="M1856" s="393">
        <f>IF(OR(MONTH(F1856)&lt;7,AND(MONTH(F1856)=7,DAY(F1856)&lt;=25)),
MOD(SUM((E1856-1901)*365,259),260),
MOD(SUM((E1856-1900)*365,259),260))</f>
        <v>134</v>
      </c>
      <c r="N1856" s="390">
        <f>IF(AND(MONTH(F1856)=7,DAY(F1856)&gt;25),1,
ROUNDDOWN((SUM(VLOOKUP(MONTH(F1856),D暦変換用数値,2,FALSE),DAY(F1856))/28)+1,0))</f>
        <v>4</v>
      </c>
      <c r="O1856" s="205">
        <f>IF(AND(MONTH(F1856)=7,DAY(F1856)&gt;25),DAY(F1856)-25,
MOD((SUM(VLOOKUP(MONTH(F1856),D暦変換用数値,2,FALSE),DAY(F1856))),28)+1)</f>
        <v>15</v>
      </c>
      <c r="P1856" s="406">
        <f>IF(OR(MONTH(F1856)&lt;7,AND(MONTH(F1856)=7,DAY(F1856)&lt;=25)),
MOD(SUM((E1856-1901)*365,(N1856-1)*28,O1856,258),260),
MOD(SUM((E1856-1900)*365,(N1856-1)*28,O1856,258),260))</f>
        <v>232</v>
      </c>
      <c r="Q1856" s="373" t="str">
        <f>VLOOKUP(MOD(P1856,4),色,2,FALSE)</f>
        <v>黄色い</v>
      </c>
      <c r="R1856" s="291" t="str">
        <f>VLOOKUP(MOD(P1856,13),銀河の音,2,FALSE)</f>
        <v>スペクトルの</v>
      </c>
      <c r="S1856" s="384" t="str">
        <f>VLOOKUP(MOD(P1856,20),太陽の紋章,2,FALSE)</f>
        <v>人</v>
      </c>
      <c r="T1856" s="98" t="s">
        <v>3736</v>
      </c>
    </row>
    <row r="1857" spans="1:20" ht="13.5" customHeight="1">
      <c r="A1857" s="50" t="str">
        <f>VLOOKUP(MOD(E1857,10),十干,2,FALSE)</f>
        <v>辛</v>
      </c>
      <c r="B1857" s="199" t="str">
        <f>VLOOKUP(MOD(E1857,12),十二支,3,FALSE)</f>
        <v xml:space="preserve">06 聖 </v>
      </c>
      <c r="C1857" s="201" t="str">
        <f>VLOOKUP(F1857,星座,3,TRUE)</f>
        <v xml:space="preserve">01 冥 </v>
      </c>
      <c r="D1857" s="531">
        <v>11628</v>
      </c>
      <c r="E1857" s="1">
        <f>IFERROR(YEAR(D1857),LEFT(D1857,4))</f>
        <v>1931</v>
      </c>
      <c r="F1857" s="1" t="str">
        <f>IF(ISTEXT(D1857),RIGHT(D1857,5),TEXT(D1857,"mm/dd"))</f>
        <v>11/01</v>
      </c>
      <c r="G1857" s="1">
        <f>SUM(MID(E1857,1,1),MID(E1857,2,1),MID(E1857,3,1),MID(E1857,4,1),MID(F1857,1,1),MID(F1857,2,1),MID(F1857,4,1),MID(F1857,5,1))</f>
        <v>17</v>
      </c>
      <c r="H1857" s="45">
        <f>IF(MOD(G1857,9)=0,9,MOD(G1857,9))</f>
        <v>8</v>
      </c>
      <c r="I1857" s="45" t="str">
        <f>IFERROR(MID("日月火水木金土",WEEKDAY(D1857),1),"")</f>
        <v>日</v>
      </c>
      <c r="J1857" s="304" t="s">
        <v>6618</v>
      </c>
      <c r="K1857" s="202" t="str">
        <f>VLOOKUP(F1857,石と花メイン,3,FALSE)</f>
        <v>◆黄玉</v>
      </c>
      <c r="L1857" s="297" t="str">
        <f>VLOOKUP(F1857,石と花メイン,4,FALSE)</f>
        <v>花梨【安蘭樹】</v>
      </c>
      <c r="M1857" s="393">
        <f>IF(OR(MONTH(F1857)&lt;7,AND(MONTH(F1857)=7,DAY(F1857)&lt;=25)),
MOD(SUM((E1857-1901)*365,259),260),
MOD(SUM((E1857-1900)*365,259),260))</f>
        <v>134</v>
      </c>
      <c r="N1857" s="390">
        <f>IF(AND(MONTH(F1857)=7,DAY(F1857)&gt;25),1,
ROUNDDOWN((SUM(VLOOKUP(MONTH(F1857),D暦変換用数値,2,FALSE),DAY(F1857))/28)+1,0))</f>
        <v>4</v>
      </c>
      <c r="O1857" s="205">
        <f>IF(AND(MONTH(F1857)=7,DAY(F1857)&gt;25),DAY(F1857)-25,
MOD((SUM(VLOOKUP(MONTH(F1857),D暦変換用数値,2,FALSE),DAY(F1857))),28)+1)</f>
        <v>15</v>
      </c>
      <c r="P1857" s="406">
        <f>IF(OR(MONTH(F1857)&lt;7,AND(MONTH(F1857)=7,DAY(F1857)&lt;=25)),
MOD(SUM((E1857-1901)*365,(N1857-1)*28,O1857,258),260),
MOD(SUM((E1857-1900)*365,(N1857-1)*28,O1857,258),260))</f>
        <v>232</v>
      </c>
      <c r="Q1857" s="373" t="str">
        <f>VLOOKUP(MOD(P1857,4),色,2,FALSE)</f>
        <v>黄色い</v>
      </c>
      <c r="R1857" s="291" t="str">
        <f>VLOOKUP(MOD(P1857,13),銀河の音,2,FALSE)</f>
        <v>スペクトルの</v>
      </c>
      <c r="S1857" s="384" t="str">
        <f>VLOOKUP(MOD(P1857,20),太陽の紋章,2,FALSE)</f>
        <v>人</v>
      </c>
      <c r="T1857" s="97" t="s">
        <v>5451</v>
      </c>
    </row>
    <row r="1858" spans="1:20" ht="13.5" customHeight="1">
      <c r="A1858" s="282" t="str">
        <f>VLOOKUP(MOD(E1858,10),十干,2,FALSE)</f>
        <v>辛</v>
      </c>
      <c r="B1858" s="283" t="str">
        <f>VLOOKUP(MOD(E1858,12),十二支,3,FALSE)</f>
        <v xml:space="preserve">06 聖 </v>
      </c>
      <c r="C1858" s="287" t="str">
        <f>VLOOKUP(F1858,星座,3,TRUE)</f>
        <v xml:space="preserve">01 冥 </v>
      </c>
      <c r="D1858" s="533">
        <v>11638</v>
      </c>
      <c r="E1858" s="83">
        <f>IFERROR(YEAR(D1858),LEFT(D1858,4))</f>
        <v>1931</v>
      </c>
      <c r="F1858" s="83" t="str">
        <f>IF(ISTEXT(D1858),RIGHT(D1858,5),TEXT(D1858,"mm/dd"))</f>
        <v>11/11</v>
      </c>
      <c r="G1858" s="83">
        <f>SUM(MID(E1858,1,1),MID(E1858,2,1),MID(E1858,3,1),MID(E1858,4,1),MID(F1858,1,1),MID(F1858,2,1),MID(F1858,4,1),MID(F1858,5,1))</f>
        <v>18</v>
      </c>
      <c r="H1858" s="83">
        <f>IF(MOD(G1858,9)=0,9,MOD(G1858,9))</f>
        <v>9</v>
      </c>
      <c r="I1858" s="83" t="str">
        <f>IFERROR(MID("日月火水木金土",WEEKDAY(D1858),1),"")</f>
        <v>水</v>
      </c>
      <c r="J1858" s="303" t="s">
        <v>2668</v>
      </c>
      <c r="K1858" s="87" t="str">
        <f>VLOOKUP(F1858,石と花メイン,3,FALSE)</f>
        <v>●翡翠</v>
      </c>
      <c r="L1858" s="296" t="str">
        <f>VLOOKUP(F1858,石と花メイン,4,FALSE)</f>
        <v>烏瓜【玉章】</v>
      </c>
      <c r="M1858" s="392">
        <f>IF(OR(MONTH(F1858)&lt;7,AND(MONTH(F1858)=7,DAY(F1858)&lt;=25)),
MOD(SUM((E1858-1901)*365,259),260),
MOD(SUM((E1858-1900)*365,259),260))</f>
        <v>134</v>
      </c>
      <c r="N1858" s="330">
        <f>IF(AND(MONTH(F1858)=7,DAY(F1858)&gt;25),1,
ROUNDDOWN((SUM(VLOOKUP(MONTH(F1858),D暦変換用数値,2,FALSE),DAY(F1858))/28)+1,0))</f>
        <v>4</v>
      </c>
      <c r="O1858" s="84">
        <f>IF(AND(MONTH(F1858)=7,DAY(F1858)&gt;25),DAY(F1858)-25,
MOD((SUM(VLOOKUP(MONTH(F1858),D暦変換用数値,2,FALSE),DAY(F1858))),28)+1)</f>
        <v>25</v>
      </c>
      <c r="P1858" s="405">
        <f>IF(OR(MONTH(F1858)&lt;7,AND(MONTH(F1858)=7,DAY(F1858)&lt;=25)),
MOD(SUM((E1858-1901)*365,(N1858-1)*28,O1858,258),260),
MOD(SUM((E1858-1900)*365,(N1858-1)*28,O1858,258),260))</f>
        <v>242</v>
      </c>
      <c r="Q1858" s="371" t="str">
        <f>VLOOKUP(MOD(P1858,4),色,2,FALSE)</f>
        <v>白い</v>
      </c>
      <c r="R1858" s="289" t="str">
        <f>VLOOKUP(MOD(P1858,13),銀河の音,2,FALSE)</f>
        <v>銀河の</v>
      </c>
      <c r="S1858" s="382" t="str">
        <f>VLOOKUP(MOD(P1858,20),太陽の紋章,2,FALSE)</f>
        <v>風</v>
      </c>
      <c r="T1858" s="100" t="s">
        <v>462</v>
      </c>
    </row>
    <row r="1859" spans="1:20" ht="13.5" customHeight="1">
      <c r="A1859" s="76" t="str">
        <f>VLOOKUP(MOD(E1859,10),十干,2,FALSE)</f>
        <v>癸</v>
      </c>
      <c r="B1859" s="199" t="str">
        <f>VLOOKUP(MOD(E1859,12),十二支,3,FALSE)</f>
        <v xml:space="preserve">06 聖 </v>
      </c>
      <c r="C1859" s="201" t="str">
        <f>VLOOKUP(F1859,星座,3,TRUE)</f>
        <v xml:space="preserve">01 冥 </v>
      </c>
      <c r="D1859" s="534">
        <v>16009</v>
      </c>
      <c r="E1859" s="116">
        <f>IFERROR(YEAR(D1859),LEFT(D1859,4))</f>
        <v>1943</v>
      </c>
      <c r="F1859" s="116" t="str">
        <f>IF(ISTEXT(D1859),RIGHT(D1859,5),TEXT(D1859,"mm/dd"))</f>
        <v>10/30</v>
      </c>
      <c r="G1859" s="116">
        <f>SUM(MID(E1859,1,1),MID(E1859,2,1),MID(E1859,3,1),MID(E1859,4,1),MID(F1859,1,1),MID(F1859,2,1),MID(F1859,4,1),MID(F1859,5,1))</f>
        <v>21</v>
      </c>
      <c r="H1859" s="116">
        <f>IF(MOD(G1859,9)=0,9,MOD(G1859,9))</f>
        <v>3</v>
      </c>
      <c r="I1859" s="116" t="str">
        <f>IFERROR(MID("日月火水木金土",WEEKDAY(D1859),1),"")</f>
        <v>土</v>
      </c>
      <c r="J1859" s="306" t="s">
        <v>7447</v>
      </c>
      <c r="K1859" s="203" t="str">
        <f>VLOOKUP(F1859,石と花メイン,3,FALSE)</f>
        <v>◆翠玉</v>
      </c>
      <c r="L1859" s="299" t="str">
        <f>VLOOKUP(F1859,石と花メイン,4,FALSE)</f>
        <v>ロベリア【瑠璃蝶々】</v>
      </c>
      <c r="M1859" s="395">
        <f>IF(OR(MONTH(F1859)&lt;7,AND(MONTH(F1859)=7,DAY(F1859)&lt;=25)),
MOD(SUM((E1859-1901)*365,259),260),
MOD(SUM((E1859-1900)*365,259),260))</f>
        <v>94</v>
      </c>
      <c r="N1859" s="121">
        <f>IF(AND(MONTH(F1859)=7,DAY(F1859)&gt;25),1,
ROUNDDOWN((SUM(VLOOKUP(MONTH(F1859),D暦変換用数値,2,FALSE),DAY(F1859))/28)+1,0))</f>
        <v>4</v>
      </c>
      <c r="O1859" s="117">
        <f>IF(AND(MONTH(F1859)=7,DAY(F1859)&gt;25),DAY(F1859)-25,
MOD((SUM(VLOOKUP(MONTH(F1859),D暦変換用数値,2,FALSE),DAY(F1859))),28)+1)</f>
        <v>13</v>
      </c>
      <c r="P1859" s="408">
        <f>IF(OR(MONTH(F1859)&lt;7,AND(MONTH(F1859)=7,DAY(F1859)&lt;=25)),
MOD(SUM((E1859-1901)*365,(N1859-1)*28,O1859,258),260),
MOD(SUM((E1859-1900)*365,(N1859-1)*28,O1859,258),260))</f>
        <v>190</v>
      </c>
      <c r="Q1859" s="375" t="str">
        <f>VLOOKUP(MOD(P1859,4),色,2,FALSE)</f>
        <v>白い</v>
      </c>
      <c r="R1859" s="293" t="str">
        <f>VLOOKUP(MOD(P1859,13),銀河の音,2,FALSE)</f>
        <v>銀河の</v>
      </c>
      <c r="S1859" s="386" t="str">
        <f>VLOOKUP(MOD(P1859,20),太陽の紋章,2,FALSE)</f>
        <v>犬</v>
      </c>
      <c r="T1859" s="128" t="s">
        <v>7448</v>
      </c>
    </row>
    <row r="1860" spans="1:20" ht="13.5" customHeight="1">
      <c r="A1860" s="50" t="str">
        <f>VLOOKUP(MOD(E1860,10),十干,2,FALSE)</f>
        <v>癸</v>
      </c>
      <c r="B1860" s="199" t="str">
        <f>VLOOKUP(MOD(E1860,12),十二支,3,FALSE)</f>
        <v xml:space="preserve">06 聖 </v>
      </c>
      <c r="C1860" s="201" t="str">
        <f>VLOOKUP(F1860,星座,3,TRUE)</f>
        <v xml:space="preserve">01 冥 </v>
      </c>
      <c r="D1860" s="532">
        <v>16010</v>
      </c>
      <c r="E1860" s="45">
        <f>IFERROR(YEAR(D1860),LEFT(D1860,4))</f>
        <v>1943</v>
      </c>
      <c r="F1860" s="45" t="str">
        <f>IF(ISTEXT(D1860),RIGHT(D1860,5),TEXT(D1860,"mm/dd"))</f>
        <v>10/31</v>
      </c>
      <c r="G1860" s="45">
        <f>SUM(MID(E1860,1,1),MID(E1860,2,1),MID(E1860,3,1),MID(E1860,4,1),MID(F1860,1,1),MID(F1860,2,1),MID(F1860,4,1),MID(F1860,5,1))</f>
        <v>22</v>
      </c>
      <c r="H1860" s="45">
        <f>IF(MOD(G1860,9)=0,9,MOD(G1860,9))</f>
        <v>4</v>
      </c>
      <c r="I1860" s="45" t="str">
        <f>IFERROR(MID("日月火水木金土",WEEKDAY(D1860),1),"")</f>
        <v>日</v>
      </c>
      <c r="J1860" s="307" t="s">
        <v>7341</v>
      </c>
      <c r="K1860" s="203" t="str">
        <f>VLOOKUP(F1860,石と花メイン,3,FALSE)</f>
        <v>◆星条紅玉</v>
      </c>
      <c r="L1860" s="298" t="str">
        <f>VLOOKUP(F1860,石と花メイン,4,FALSE)</f>
        <v>紅葉</v>
      </c>
      <c r="M1860" s="394">
        <f>IF(OR(MONTH(F1860)&lt;7,AND(MONTH(F1860)=7,DAY(F1860)&lt;=25)),
MOD(SUM((E1860-1901)*365,259),260),
MOD(SUM((E1860-1900)*365,259),260))</f>
        <v>94</v>
      </c>
      <c r="N1860" s="391">
        <f>IF(AND(MONTH(F1860)=7,DAY(F1860)&gt;25),1,
ROUNDDOWN((SUM(VLOOKUP(MONTH(F1860),D暦変換用数値,2,FALSE),DAY(F1860))/28)+1,0))</f>
        <v>4</v>
      </c>
      <c r="O1860" s="46">
        <f>IF(AND(MONTH(F1860)=7,DAY(F1860)&gt;25),DAY(F1860)-25,
MOD((SUM(VLOOKUP(MONTH(F1860),D暦変換用数値,2,FALSE),DAY(F1860))),28)+1)</f>
        <v>14</v>
      </c>
      <c r="P1860" s="407">
        <f>IF(OR(MONTH(F1860)&lt;7,AND(MONTH(F1860)=7,DAY(F1860)&lt;=25)),
MOD(SUM((E1860-1901)*365,(N1860-1)*28,O1860,258),260),
MOD(SUM((E1860-1900)*365,(N1860-1)*28,O1860,258),260))</f>
        <v>191</v>
      </c>
      <c r="Q1860" s="374" t="str">
        <f>VLOOKUP(MOD(P1860,4),色,2,FALSE)</f>
        <v>青い</v>
      </c>
      <c r="R1860" s="292" t="str">
        <f>VLOOKUP(MOD(P1860,13),銀河の音,2,FALSE)</f>
        <v>太陽の</v>
      </c>
      <c r="S1860" s="385" t="str">
        <f>VLOOKUP(MOD(P1860,20),太陽の紋章,2,FALSE)</f>
        <v>猿</v>
      </c>
      <c r="T1860" s="101" t="s">
        <v>8927</v>
      </c>
    </row>
    <row r="1861" spans="1:20" ht="13.5" customHeight="1">
      <c r="A1861" s="50" t="str">
        <f>VLOOKUP(MOD(E1861,10),十干,2,FALSE)</f>
        <v>癸</v>
      </c>
      <c r="B1861" s="199" t="str">
        <f>VLOOKUP(MOD(E1861,12),十二支,3,FALSE)</f>
        <v xml:space="preserve">06 聖 </v>
      </c>
      <c r="C1861" s="201" t="str">
        <f>VLOOKUP(F1861,星座,3,TRUE)</f>
        <v xml:space="preserve">01 冥 </v>
      </c>
      <c r="D1861" s="531">
        <v>16014</v>
      </c>
      <c r="E1861" s="1">
        <f>IFERROR(YEAR(D1861),LEFT(D1861,4))</f>
        <v>1943</v>
      </c>
      <c r="F1861" s="1" t="str">
        <f>IF(ISTEXT(D1861),RIGHT(D1861,5),TEXT(D1861,"mm/dd"))</f>
        <v>11/04</v>
      </c>
      <c r="G1861" s="1">
        <f>SUM(MID(E1861,1,1),MID(E1861,2,1),MID(E1861,3,1),MID(E1861,4,1),MID(F1861,1,1),MID(F1861,2,1),MID(F1861,4,1),MID(F1861,5,1))</f>
        <v>23</v>
      </c>
      <c r="H1861" s="45">
        <f>IF(MOD(G1861,9)=0,9,MOD(G1861,9))</f>
        <v>5</v>
      </c>
      <c r="I1861" s="45" t="str">
        <f>IFERROR(MID("日月火水木金土",WEEKDAY(D1861),1),"")</f>
        <v>木</v>
      </c>
      <c r="J1861" s="304" t="s">
        <v>6619</v>
      </c>
      <c r="K1861" s="202" t="str">
        <f>VLOOKUP(F1861,石と花メイン,3,FALSE)</f>
        <v>◆翠玉</v>
      </c>
      <c r="L1861" s="297" t="str">
        <f>VLOOKUP(F1861,石と花メイン,4,FALSE)</f>
        <v>サフラン【番紅花】</v>
      </c>
      <c r="M1861" s="393">
        <f>IF(OR(MONTH(F1861)&lt;7,AND(MONTH(F1861)=7,DAY(F1861)&lt;=25)),
MOD(SUM((E1861-1901)*365,259),260),
MOD(SUM((E1861-1900)*365,259),260))</f>
        <v>94</v>
      </c>
      <c r="N1861" s="390">
        <f>IF(AND(MONTH(F1861)=7,DAY(F1861)&gt;25),1,
ROUNDDOWN((SUM(VLOOKUP(MONTH(F1861),D暦変換用数値,2,FALSE),DAY(F1861))/28)+1,0))</f>
        <v>4</v>
      </c>
      <c r="O1861" s="205">
        <f>IF(AND(MONTH(F1861)=7,DAY(F1861)&gt;25),DAY(F1861)-25,
MOD((SUM(VLOOKUP(MONTH(F1861),D暦変換用数値,2,FALSE),DAY(F1861))),28)+1)</f>
        <v>18</v>
      </c>
      <c r="P1861" s="406">
        <f>IF(OR(MONTH(F1861)&lt;7,AND(MONTH(F1861)=7,DAY(F1861)&lt;=25)),
MOD(SUM((E1861-1901)*365,(N1861-1)*28,O1861,258),260),
MOD(SUM((E1861-1900)*365,(N1861-1)*28,O1861,258),260))</f>
        <v>195</v>
      </c>
      <c r="Q1861" s="374" t="str">
        <f>VLOOKUP(MOD(P1861,4),色,2,FALSE)</f>
        <v>青い</v>
      </c>
      <c r="R1861" s="292" t="str">
        <f>VLOOKUP(MOD(P1861,13),銀河の音,2,FALSE)</f>
        <v>宇宙の</v>
      </c>
      <c r="S1861" s="385" t="str">
        <f>VLOOKUP(MOD(P1861,20),太陽の紋章,2,FALSE)</f>
        <v>鷲</v>
      </c>
      <c r="T1861" s="99" t="s">
        <v>3173</v>
      </c>
    </row>
    <row r="1862" spans="1:20" ht="13.5" customHeight="1">
      <c r="A1862" s="49" t="str">
        <f>VLOOKUP(MOD(E1862,10),十干,2,FALSE)</f>
        <v>癸</v>
      </c>
      <c r="B1862" s="199" t="str">
        <f>VLOOKUP(MOD(E1862,12),十二支,3,FALSE)</f>
        <v xml:space="preserve">06 聖 </v>
      </c>
      <c r="C1862" s="201" t="str">
        <f>VLOOKUP(F1862,星座,3,TRUE)</f>
        <v xml:space="preserve">01 冥 </v>
      </c>
      <c r="D1862" s="535">
        <v>16017</v>
      </c>
      <c r="E1862" s="45">
        <f>IFERROR(YEAR(D1862),LEFT(D1862,4))</f>
        <v>1943</v>
      </c>
      <c r="F1862" s="45" t="str">
        <f>IF(ISTEXT(D1862),RIGHT(D1862,5),TEXT(D1862,"mm/dd"))</f>
        <v>11/07</v>
      </c>
      <c r="G1862" s="45">
        <f>SUM(MID(E1862,1,1),MID(E1862,2,1),MID(E1862,3,1),MID(E1862,4,1),MID(F1862,1,1),MID(F1862,2,1),MID(F1862,4,1),MID(F1862,5,1))</f>
        <v>26</v>
      </c>
      <c r="H1862" s="45">
        <f>IF(MOD(G1862,9)=0,9,MOD(G1862,9))</f>
        <v>8</v>
      </c>
      <c r="I1862" s="45" t="str">
        <f>IFERROR(MID("日月火水木金土",WEEKDAY(D1862),1),"")</f>
        <v>日</v>
      </c>
      <c r="J1862" s="305" t="s">
        <v>5014</v>
      </c>
      <c r="K1862" s="203" t="str">
        <f>VLOOKUP(F1862,石と花メイン,3,FALSE)</f>
        <v>●珊瑚</v>
      </c>
      <c r="L1862" s="298" t="str">
        <f>VLOOKUP(F1862,石と花メイン,4,FALSE)</f>
        <v>吾亦紅/吾木香</v>
      </c>
      <c r="M1862" s="394">
        <f>IF(OR(MONTH(F1862)&lt;7,AND(MONTH(F1862)=7,DAY(F1862)&lt;=25)),
MOD(SUM((E1862-1901)*365,259),260),
MOD(SUM((E1862-1900)*365,259),260))</f>
        <v>94</v>
      </c>
      <c r="N1862" s="391">
        <f>IF(AND(MONTH(F1862)=7,DAY(F1862)&gt;25),1,
ROUNDDOWN((SUM(VLOOKUP(MONTH(F1862),D暦変換用数値,2,FALSE),DAY(F1862))/28)+1,0))</f>
        <v>4</v>
      </c>
      <c r="O1862" s="46">
        <f>IF(AND(MONTH(F1862)=7,DAY(F1862)&gt;25),DAY(F1862)-25,
MOD((SUM(VLOOKUP(MONTH(F1862),D暦変換用数値,2,FALSE),DAY(F1862))),28)+1)</f>
        <v>21</v>
      </c>
      <c r="P1862" s="407">
        <f>IF(OR(MONTH(F1862)&lt;7,AND(MONTH(F1862)=7,DAY(F1862)&lt;=25)),
MOD(SUM((E1862-1901)*365,(N1862-1)*28,O1862,258),260),
MOD(SUM((E1862-1900)*365,(N1862-1)*28,O1862,258),260))</f>
        <v>198</v>
      </c>
      <c r="Q1862" s="375" t="str">
        <f>VLOOKUP(MOD(P1862,4),色,2,FALSE)</f>
        <v>白い</v>
      </c>
      <c r="R1862" s="293" t="str">
        <f>VLOOKUP(MOD(P1862,13),銀河の音,2,FALSE)</f>
        <v>電気の</v>
      </c>
      <c r="S1862" s="386" t="str">
        <f>VLOOKUP(MOD(P1862,20),太陽の紋章,2,FALSE)</f>
        <v>鏡</v>
      </c>
      <c r="T1862" s="79"/>
    </row>
    <row r="1863" spans="1:20" ht="13.5" customHeight="1">
      <c r="A1863" s="50" t="str">
        <f>VLOOKUP(MOD(E1863,10),十干,2,FALSE)</f>
        <v>癸</v>
      </c>
      <c r="B1863" s="199" t="str">
        <f>VLOOKUP(MOD(E1863,12),十二支,3,FALSE)</f>
        <v xml:space="preserve">06 聖 </v>
      </c>
      <c r="C1863" s="201" t="str">
        <f>VLOOKUP(F1863,星座,3,TRUE)</f>
        <v xml:space="preserve">01 冥 </v>
      </c>
      <c r="D1863" s="531">
        <v>16031</v>
      </c>
      <c r="E1863" s="1">
        <f>IFERROR(YEAR(D1863),LEFT(D1863,4))</f>
        <v>1943</v>
      </c>
      <c r="F1863" s="1" t="str">
        <f>IF(ISTEXT(D1863),RIGHT(D1863,5),TEXT(D1863,"mm/dd"))</f>
        <v>11/21</v>
      </c>
      <c r="G1863" s="1">
        <f>SUM(MID(E1863,1,1),MID(E1863,2,1),MID(E1863,3,1),MID(E1863,4,1),MID(F1863,1,1),MID(F1863,2,1),MID(F1863,4,1),MID(F1863,5,1))</f>
        <v>22</v>
      </c>
      <c r="H1863" s="45">
        <f>IF(MOD(G1863,9)=0,9,MOD(G1863,9))</f>
        <v>4</v>
      </c>
      <c r="I1863" s="45" t="str">
        <f>IFERROR(MID("日月火水木金土",WEEKDAY(D1863),1),"")</f>
        <v>日</v>
      </c>
      <c r="J1863" s="304" t="s">
        <v>6620</v>
      </c>
      <c r="K1863" s="202" t="str">
        <f>VLOOKUP(F1863,石と花メイン,3,FALSE)</f>
        <v>◆橄欖石</v>
      </c>
      <c r="L1863" s="297" t="str">
        <f>VLOOKUP(F1863,石と花メイン,4,FALSE)</f>
        <v>銀杏/公孫樹</v>
      </c>
      <c r="M1863" s="393">
        <f>IF(OR(MONTH(F1863)&lt;7,AND(MONTH(F1863)=7,DAY(F1863)&lt;=25)),
MOD(SUM((E1863-1901)*365,259),260),
MOD(SUM((E1863-1900)*365,259),260))</f>
        <v>94</v>
      </c>
      <c r="N1863" s="390">
        <f>IF(AND(MONTH(F1863)=7,DAY(F1863)&gt;25),1,
ROUNDDOWN((SUM(VLOOKUP(MONTH(F1863),D暦変換用数値,2,FALSE),DAY(F1863))/28)+1,0))</f>
        <v>5</v>
      </c>
      <c r="O1863" s="205">
        <f>IF(AND(MONTH(F1863)=7,DAY(F1863)&gt;25),DAY(F1863)-25,
MOD((SUM(VLOOKUP(MONTH(F1863),D暦変換用数値,2,FALSE),DAY(F1863))),28)+1)</f>
        <v>7</v>
      </c>
      <c r="P1863" s="406">
        <f>IF(OR(MONTH(F1863)&lt;7,AND(MONTH(F1863)=7,DAY(F1863)&lt;=25)),
MOD(SUM((E1863-1901)*365,(N1863-1)*28,O1863,258),260),
MOD(SUM((E1863-1900)*365,(N1863-1)*28,O1863,258),260))</f>
        <v>212</v>
      </c>
      <c r="Q1863" s="373" t="str">
        <f>VLOOKUP(MOD(P1863,4),色,2,FALSE)</f>
        <v>黄色い</v>
      </c>
      <c r="R1863" s="291" t="str">
        <f>VLOOKUP(MOD(P1863,13),銀河の音,2,FALSE)</f>
        <v>自己存在の</v>
      </c>
      <c r="S1863" s="384" t="str">
        <f>VLOOKUP(MOD(P1863,20),太陽の紋章,2,FALSE)</f>
        <v>人</v>
      </c>
      <c r="T1863" s="93" t="s">
        <v>5003</v>
      </c>
    </row>
    <row r="1864" spans="1:20" ht="13.5" customHeight="1">
      <c r="A1864" s="50" t="str">
        <f>VLOOKUP(MOD(E1864,10),十干,2,FALSE)</f>
        <v>乙</v>
      </c>
      <c r="B1864" s="199" t="str">
        <f>VLOOKUP(MOD(E1864,12),十二支,3,FALSE)</f>
        <v xml:space="preserve">06 聖 </v>
      </c>
      <c r="C1864" s="201" t="str">
        <f>VLOOKUP(F1864,星座,3,TRUE)</f>
        <v xml:space="preserve">01 冥 </v>
      </c>
      <c r="D1864" s="531">
        <v>20386</v>
      </c>
      <c r="E1864" s="1">
        <f>IFERROR(YEAR(D1864),LEFT(D1864,4))</f>
        <v>1955</v>
      </c>
      <c r="F1864" s="1" t="str">
        <f>IF(ISTEXT(D1864),RIGHT(D1864,5),TEXT(D1864,"mm/dd"))</f>
        <v>10/24</v>
      </c>
      <c r="G1864" s="44">
        <f>SUM(MID(E1864,1,1),MID(E1864,2,1),MID(E1864,3,1),MID(E1864,4,1),MID(F1864,1,1),MID(F1864,2,1),MID(F1864,4,1),MID(F1864,5,1))</f>
        <v>27</v>
      </c>
      <c r="H1864" s="45">
        <f>IF(MOD(G1864,9)=0,9,MOD(G1864,9))</f>
        <v>9</v>
      </c>
      <c r="I1864" s="45" t="str">
        <f>IFERROR(MID("日月火水木金土",WEEKDAY(D1864),1),"")</f>
        <v>月</v>
      </c>
      <c r="J1864" s="304" t="s">
        <v>9052</v>
      </c>
      <c r="K1864" s="202" t="str">
        <f>VLOOKUP(F1864,石と花メイン,3,FALSE)</f>
        <v>●蛋白石</v>
      </c>
      <c r="L1864" s="297" t="str">
        <f>VLOOKUP(F1864,石と花メイン,4,FALSE)</f>
        <v>ガーベラ【大千本槍】</v>
      </c>
      <c r="M1864" s="393">
        <f>IF(OR(MONTH(F1864)&lt;7,AND(MONTH(F1864)=7,DAY(F1864)&lt;=25)),
MOD(SUM((E1864-1901)*365,259),260),
MOD(SUM((E1864-1900)*365,259),260))</f>
        <v>54</v>
      </c>
      <c r="N1864" s="335">
        <f>IF(AND(MONTH(F1864)=7,DAY(F1864)&gt;25),1,
ROUNDDOWN((SUM(VLOOKUP(MONTH(F1864),D暦変換用数値,2,FALSE),DAY(F1864))/28)+1,0))</f>
        <v>4</v>
      </c>
      <c r="O1864" s="132">
        <f>IF(AND(MONTH(F1864)=7,DAY(F1864)&gt;25),DAY(F1864)-25,
MOD((SUM(VLOOKUP(MONTH(F1864),D暦変換用数値,2,FALSE),DAY(F1864))),28)+1)</f>
        <v>7</v>
      </c>
      <c r="P1864" s="404">
        <f>IF(OR(MONTH(F1864)&lt;7,AND(MONTH(F1864)=7,DAY(F1864)&lt;=25)),
MOD(SUM((E1864-1901)*365,(N1864-1)*28,O1864,258),260),
MOD(SUM((E1864-1900)*365,(N1864-1)*28,O1864,258),260))</f>
        <v>144</v>
      </c>
      <c r="Q1864" s="372" t="str">
        <f>VLOOKUP(MOD(P1864,4),色,2,FALSE)</f>
        <v>黄色い</v>
      </c>
      <c r="R1864" s="290" t="str">
        <f>VLOOKUP(MOD(P1864,13),銀河の音,2,FALSE)</f>
        <v>磁気の</v>
      </c>
      <c r="S1864" s="383" t="str">
        <f>VLOOKUP(MOD(P1864,20),太陽の紋章,2,FALSE)</f>
        <v>種</v>
      </c>
      <c r="T1864" s="93" t="s">
        <v>9053</v>
      </c>
    </row>
    <row r="1865" spans="1:20" ht="13.5" customHeight="1">
      <c r="A1865" s="76" t="str">
        <f>VLOOKUP(MOD(E1865,10),十干,2,FALSE)</f>
        <v>乙</v>
      </c>
      <c r="B1865" s="199" t="str">
        <f>VLOOKUP(MOD(E1865,12),十二支,3,FALSE)</f>
        <v xml:space="preserve">06 聖 </v>
      </c>
      <c r="C1865" s="201" t="str">
        <f>VLOOKUP(F1865,星座,3,TRUE)</f>
        <v xml:space="preserve">01 冥 </v>
      </c>
      <c r="D1865" s="534">
        <v>20386</v>
      </c>
      <c r="E1865" s="116">
        <f>IFERROR(YEAR(D1865),LEFT(D1865,4))</f>
        <v>1955</v>
      </c>
      <c r="F1865" s="116" t="str">
        <f>IF(ISTEXT(D1865),RIGHT(D1865,5),TEXT(D1865,"mm/dd"))</f>
        <v>10/24</v>
      </c>
      <c r="G1865" s="116">
        <f>SUM(MID(E1865,1,1),MID(E1865,2,1),MID(E1865,3,1),MID(E1865,4,1),MID(F1865,1,1),MID(F1865,2,1),MID(F1865,4,1),MID(F1865,5,1))</f>
        <v>27</v>
      </c>
      <c r="H1865" s="116">
        <f>IF(MOD(G1865,9)=0,9,MOD(G1865,9))</f>
        <v>9</v>
      </c>
      <c r="I1865" s="116" t="str">
        <f>IFERROR(MID("日月火水木金土",WEEKDAY(D1865),1),"")</f>
        <v>月</v>
      </c>
      <c r="J1865" s="306" t="s">
        <v>7496</v>
      </c>
      <c r="K1865" s="203" t="str">
        <f>VLOOKUP(F1865,石と花メイン,3,FALSE)</f>
        <v>●蛋白石</v>
      </c>
      <c r="L1865" s="299" t="str">
        <f>VLOOKUP(F1865,石と花メイン,4,FALSE)</f>
        <v>ガーベラ【大千本槍】</v>
      </c>
      <c r="M1865" s="395">
        <f>IF(OR(MONTH(F1865)&lt;7,AND(MONTH(F1865)=7,DAY(F1865)&lt;=25)),
MOD(SUM((E1865-1901)*365,259),260),
MOD(SUM((E1865-1900)*365,259),260))</f>
        <v>54</v>
      </c>
      <c r="N1865" s="121">
        <f>IF(AND(MONTH(F1865)=7,DAY(F1865)&gt;25),1,
ROUNDDOWN((SUM(VLOOKUP(MONTH(F1865),D暦変換用数値,2,FALSE),DAY(F1865))/28)+1,0))</f>
        <v>4</v>
      </c>
      <c r="O1865" s="117">
        <f>IF(AND(MONTH(F1865)=7,DAY(F1865)&gt;25),DAY(F1865)-25,
MOD((SUM(VLOOKUP(MONTH(F1865),D暦変換用数値,2,FALSE),DAY(F1865))),28)+1)</f>
        <v>7</v>
      </c>
      <c r="P1865" s="408">
        <f>IF(OR(MONTH(F1865)&lt;7,AND(MONTH(F1865)=7,DAY(F1865)&lt;=25)),
MOD(SUM((E1865-1901)*365,(N1865-1)*28,O1865,258),260),
MOD(SUM((E1865-1900)*365,(N1865-1)*28,O1865,258),260))</f>
        <v>144</v>
      </c>
      <c r="Q1865" s="373" t="str">
        <f>VLOOKUP(MOD(P1865,4),色,2,FALSE)</f>
        <v>黄色い</v>
      </c>
      <c r="R1865" s="291" t="str">
        <f>VLOOKUP(MOD(P1865,13),銀河の音,2,FALSE)</f>
        <v>磁気の</v>
      </c>
      <c r="S1865" s="384" t="str">
        <f>VLOOKUP(MOD(P1865,20),太陽の紋章,2,FALSE)</f>
        <v>種</v>
      </c>
      <c r="T1865" s="128" t="s">
        <v>7497</v>
      </c>
    </row>
    <row r="1866" spans="1:20" ht="13.5" customHeight="1">
      <c r="A1866" s="50" t="str">
        <f>VLOOKUP(MOD(E1866,10),十干,2,FALSE)</f>
        <v>乙</v>
      </c>
      <c r="B1866" s="199" t="str">
        <f>VLOOKUP(MOD(E1866,12),十二支,3,FALSE)</f>
        <v xml:space="preserve">06 聖 </v>
      </c>
      <c r="C1866" s="201" t="str">
        <f>VLOOKUP(F1866,星座,3,TRUE)</f>
        <v xml:space="preserve">01 冥 </v>
      </c>
      <c r="D1866" s="531">
        <v>20390</v>
      </c>
      <c r="E1866" s="1">
        <f>IFERROR(YEAR(D1866),LEFT(D1866,4))</f>
        <v>1955</v>
      </c>
      <c r="F1866" s="1" t="str">
        <f>IF(ISTEXT(D1866),RIGHT(D1866,5),TEXT(D1866,"mm/dd"))</f>
        <v>10/28</v>
      </c>
      <c r="G1866" s="1">
        <f>SUM(MID(E1866,1,1),MID(E1866,2,1),MID(E1866,3,1),MID(E1866,4,1),MID(F1866,1,1),MID(F1866,2,1),MID(F1866,4,1),MID(F1866,5,1))</f>
        <v>31</v>
      </c>
      <c r="H1866" s="45">
        <f>IF(MOD(G1866,9)=0,9,MOD(G1866,9))</f>
        <v>4</v>
      </c>
      <c r="I1866" s="45" t="str">
        <f>IFERROR(MID("日月火水木金土",WEEKDAY(D1866),1),"")</f>
        <v>金</v>
      </c>
      <c r="J1866" s="304" t="s">
        <v>6621</v>
      </c>
      <c r="K1866" s="202" t="str">
        <f>VLOOKUP(F1866,石と花メイン,3,FALSE)</f>
        <v>◆翠玉</v>
      </c>
      <c r="L1866" s="297" t="str">
        <f>VLOOKUP(F1866,石と花メイン,4,FALSE)</f>
        <v>ホップ【西洋唐花草】</v>
      </c>
      <c r="M1866" s="393">
        <f>IF(OR(MONTH(F1866)&lt;7,AND(MONTH(F1866)=7,DAY(F1866)&lt;=25)),
MOD(SUM((E1866-1901)*365,259),260),
MOD(SUM((E1866-1900)*365,259),260))</f>
        <v>54</v>
      </c>
      <c r="N1866" s="390">
        <f>IF(AND(MONTH(F1866)=7,DAY(F1866)&gt;25),1,
ROUNDDOWN((SUM(VLOOKUP(MONTH(F1866),D暦変換用数値,2,FALSE),DAY(F1866))/28)+1,0))</f>
        <v>4</v>
      </c>
      <c r="O1866" s="205">
        <f>IF(AND(MONTH(F1866)=7,DAY(F1866)&gt;25),DAY(F1866)-25,
MOD((SUM(VLOOKUP(MONTH(F1866),D暦変換用数値,2,FALSE),DAY(F1866))),28)+1)</f>
        <v>11</v>
      </c>
      <c r="P1866" s="406">
        <f>IF(OR(MONTH(F1866)&lt;7,AND(MONTH(F1866)=7,DAY(F1866)&lt;=25)),
MOD(SUM((E1866-1901)*365,(N1866-1)*28,O1866,258),260),
MOD(SUM((E1866-1900)*365,(N1866-1)*28,O1866,258),260))</f>
        <v>148</v>
      </c>
      <c r="Q1866" s="373" t="str">
        <f>VLOOKUP(MOD(P1866,4),色,2,FALSE)</f>
        <v>黄色い</v>
      </c>
      <c r="R1866" s="291" t="str">
        <f>VLOOKUP(MOD(P1866,13),銀河の音,2,FALSE)</f>
        <v>倍音の</v>
      </c>
      <c r="S1866" s="384" t="str">
        <f>VLOOKUP(MOD(P1866,20),太陽の紋章,2,FALSE)</f>
        <v>星</v>
      </c>
      <c r="T1866" s="97" t="s">
        <v>5452</v>
      </c>
    </row>
    <row r="1867" spans="1:20" ht="13.5" customHeight="1">
      <c r="A1867" s="50" t="str">
        <f>VLOOKUP(MOD(E1867,10),十干,2,FALSE)</f>
        <v>乙</v>
      </c>
      <c r="B1867" s="199" t="str">
        <f>VLOOKUP(MOD(E1867,12),十二支,3,FALSE)</f>
        <v xml:space="preserve">06 聖 </v>
      </c>
      <c r="C1867" s="201" t="str">
        <f>VLOOKUP(F1867,星座,3,TRUE)</f>
        <v xml:space="preserve">01 冥 </v>
      </c>
      <c r="D1867" s="531">
        <v>20391</v>
      </c>
      <c r="E1867" s="1">
        <f>IFERROR(YEAR(D1867),LEFT(D1867,4))</f>
        <v>1955</v>
      </c>
      <c r="F1867" s="1" t="str">
        <f>IF(ISTEXT(D1867),RIGHT(D1867,5),TEXT(D1867,"mm/dd"))</f>
        <v>10/29</v>
      </c>
      <c r="G1867" s="1">
        <f>SUM(MID(E1867,1,1),MID(E1867,2,1),MID(E1867,3,1),MID(E1867,4,1),MID(F1867,1,1),MID(F1867,2,1),MID(F1867,4,1),MID(F1867,5,1))</f>
        <v>32</v>
      </c>
      <c r="H1867" s="45">
        <f>IF(MOD(G1867,9)=0,9,MOD(G1867,9))</f>
        <v>5</v>
      </c>
      <c r="I1867" s="45" t="str">
        <f>IFERROR(MID("日月火水木金土",WEEKDAY(D1867),1),"")</f>
        <v>土</v>
      </c>
      <c r="J1867" s="304" t="s">
        <v>6622</v>
      </c>
      <c r="K1867" s="202" t="str">
        <f>VLOOKUP(F1867,石と花メイン,3,FALSE)</f>
        <v>◆猫目石</v>
      </c>
      <c r="L1867" s="297" t="str">
        <f>VLOOKUP(F1867,石と花メイン,4,FALSE)</f>
        <v>グロリオサ【狐百合】</v>
      </c>
      <c r="M1867" s="393">
        <f>IF(OR(MONTH(F1867)&lt;7,AND(MONTH(F1867)=7,DAY(F1867)&lt;=25)),
MOD(SUM((E1867-1901)*365,259),260),
MOD(SUM((E1867-1900)*365,259),260))</f>
        <v>54</v>
      </c>
      <c r="N1867" s="390">
        <f>IF(AND(MONTH(F1867)=7,DAY(F1867)&gt;25),1,
ROUNDDOWN((SUM(VLOOKUP(MONTH(F1867),D暦変換用数値,2,FALSE),DAY(F1867))/28)+1,0))</f>
        <v>4</v>
      </c>
      <c r="O1867" s="205">
        <f>IF(AND(MONTH(F1867)=7,DAY(F1867)&gt;25),DAY(F1867)-25,
MOD((SUM(VLOOKUP(MONTH(F1867),D暦変換用数値,2,FALSE),DAY(F1867))),28)+1)</f>
        <v>12</v>
      </c>
      <c r="P1867" s="406">
        <f>IF(OR(MONTH(F1867)&lt;7,AND(MONTH(F1867)=7,DAY(F1867)&lt;=25)),
MOD(SUM((E1867-1901)*365,(N1867-1)*28,O1867,258),260),
MOD(SUM((E1867-1900)*365,(N1867-1)*28,O1867,258),260))</f>
        <v>149</v>
      </c>
      <c r="Q1867" s="372" t="str">
        <f>VLOOKUP(MOD(P1867,4),色,2,FALSE)</f>
        <v>赤い</v>
      </c>
      <c r="R1867" s="290" t="str">
        <f>VLOOKUP(MOD(P1867,13),銀河の音,2,FALSE)</f>
        <v>律動の</v>
      </c>
      <c r="S1867" s="383" t="str">
        <f>VLOOKUP(MOD(P1867,20),太陽の紋章,2,FALSE)</f>
        <v>月</v>
      </c>
      <c r="T1867" s="98" t="s">
        <v>3736</v>
      </c>
    </row>
    <row r="1868" spans="1:20" ht="13.5" customHeight="1">
      <c r="A1868" s="50" t="str">
        <f>VLOOKUP(MOD(E1868,10),十干,2,FALSE)</f>
        <v>乙</v>
      </c>
      <c r="B1868" s="199" t="str">
        <f>VLOOKUP(MOD(E1868,12),十二支,3,FALSE)</f>
        <v xml:space="preserve">06 聖 </v>
      </c>
      <c r="C1868" s="201" t="str">
        <f>VLOOKUP(F1868,星座,3,TRUE)</f>
        <v xml:space="preserve">01 冥 </v>
      </c>
      <c r="D1868" s="531">
        <v>20396</v>
      </c>
      <c r="E1868" s="1">
        <f>IFERROR(YEAR(D1868),LEFT(D1868,4))</f>
        <v>1955</v>
      </c>
      <c r="F1868" s="1" t="str">
        <f>IF(ISTEXT(D1868),RIGHT(D1868,5),TEXT(D1868,"mm/dd"))</f>
        <v>11/03</v>
      </c>
      <c r="G1868" s="1">
        <f>SUM(MID(E1868,1,1),MID(E1868,2,1),MID(E1868,3,1),MID(E1868,4,1),MID(F1868,1,1),MID(F1868,2,1),MID(F1868,4,1),MID(F1868,5,1))</f>
        <v>25</v>
      </c>
      <c r="H1868" s="45">
        <f>IF(MOD(G1868,9)=0,9,MOD(G1868,9))</f>
        <v>7</v>
      </c>
      <c r="I1868" s="45" t="str">
        <f>IFERROR(MID("日月火水木金土",WEEKDAY(D1868),1),"")</f>
        <v>木</v>
      </c>
      <c r="J1868" s="304" t="s">
        <v>6623</v>
      </c>
      <c r="K1868" s="202" t="str">
        <f>VLOOKUP(F1868,石と花メイン,3,FALSE)</f>
        <v>◆紅玉</v>
      </c>
      <c r="L1868" s="297" t="str">
        <f>VLOOKUP(F1868,石と花メイン,4,FALSE)</f>
        <v>マリーゴールド【万寿菊】</v>
      </c>
      <c r="M1868" s="393">
        <f>IF(OR(MONTH(F1868)&lt;7,AND(MONTH(F1868)=7,DAY(F1868)&lt;=25)),
MOD(SUM((E1868-1901)*365,259),260),
MOD(SUM((E1868-1900)*365,259),260))</f>
        <v>54</v>
      </c>
      <c r="N1868" s="390">
        <f>IF(AND(MONTH(F1868)=7,DAY(F1868)&gt;25),1,
ROUNDDOWN((SUM(VLOOKUP(MONTH(F1868),D暦変換用数値,2,FALSE),DAY(F1868))/28)+1,0))</f>
        <v>4</v>
      </c>
      <c r="O1868" s="205">
        <f>IF(AND(MONTH(F1868)=7,DAY(F1868)&gt;25),DAY(F1868)-25,
MOD((SUM(VLOOKUP(MONTH(F1868),D暦変換用数値,2,FALSE),DAY(F1868))),28)+1)</f>
        <v>17</v>
      </c>
      <c r="P1868" s="406">
        <f>IF(OR(MONTH(F1868)&lt;7,AND(MONTH(F1868)=7,DAY(F1868)&lt;=25)),
MOD(SUM((E1868-1901)*365,(N1868-1)*28,O1868,258),260),
MOD(SUM((E1868-1900)*365,(N1868-1)*28,O1868,258),260))</f>
        <v>154</v>
      </c>
      <c r="Q1868" s="375" t="str">
        <f>VLOOKUP(MOD(P1868,4),色,2,FALSE)</f>
        <v>白い</v>
      </c>
      <c r="R1868" s="293" t="str">
        <f>VLOOKUP(MOD(P1868,13),銀河の音,2,FALSE)</f>
        <v>スペクトルの</v>
      </c>
      <c r="S1868" s="386" t="str">
        <f>VLOOKUP(MOD(P1868,20),太陽の紋章,2,FALSE)</f>
        <v>魔法使い</v>
      </c>
      <c r="T1868" s="98" t="s">
        <v>3736</v>
      </c>
    </row>
    <row r="1869" spans="1:20" ht="13.5" customHeight="1">
      <c r="A1869" s="50" t="str">
        <f>VLOOKUP(MOD(E1869,10),十干,2,FALSE)</f>
        <v>乙</v>
      </c>
      <c r="B1869" s="199" t="str">
        <f>VLOOKUP(MOD(E1869,12),十二支,3,FALSE)</f>
        <v xml:space="preserve">06 聖 </v>
      </c>
      <c r="C1869" s="201" t="str">
        <f>VLOOKUP(F1869,星座,3,TRUE)</f>
        <v xml:space="preserve">01 冥 </v>
      </c>
      <c r="D1869" s="531">
        <v>20402</v>
      </c>
      <c r="E1869" s="1">
        <f>IFERROR(YEAR(D1869),LEFT(D1869,4))</f>
        <v>1955</v>
      </c>
      <c r="F1869" s="1" t="str">
        <f>IF(ISTEXT(D1869),RIGHT(D1869,5),TEXT(D1869,"mm/dd"))</f>
        <v>11/09</v>
      </c>
      <c r="G1869" s="1">
        <f>SUM(MID(E1869,1,1),MID(E1869,2,1),MID(E1869,3,1),MID(E1869,4,1),MID(F1869,1,1),MID(F1869,2,1),MID(F1869,4,1),MID(F1869,5,1))</f>
        <v>31</v>
      </c>
      <c r="H1869" s="45">
        <f>IF(MOD(G1869,9)=0,9,MOD(G1869,9))</f>
        <v>4</v>
      </c>
      <c r="I1869" s="45" t="str">
        <f>IFERROR(MID("日月火水木金土",WEEKDAY(D1869),1),"")</f>
        <v>水</v>
      </c>
      <c r="J1869" s="304" t="s">
        <v>6624</v>
      </c>
      <c r="K1869" s="202" t="str">
        <f>VLOOKUP(F1869,石と花メイン,3,FALSE)</f>
        <v>●琥珀</v>
      </c>
      <c r="L1869" s="297" t="str">
        <f>VLOOKUP(F1869,石と花メイン,4,FALSE)</f>
        <v>竜脳菊</v>
      </c>
      <c r="M1869" s="393">
        <f>IF(OR(MONTH(F1869)&lt;7,AND(MONTH(F1869)=7,DAY(F1869)&lt;=25)),
MOD(SUM((E1869-1901)*365,259),260),
MOD(SUM((E1869-1900)*365,259),260))</f>
        <v>54</v>
      </c>
      <c r="N1869" s="390">
        <f>IF(AND(MONTH(F1869)=7,DAY(F1869)&gt;25),1,
ROUNDDOWN((SUM(VLOOKUP(MONTH(F1869),D暦変換用数値,2,FALSE),DAY(F1869))/28)+1,0))</f>
        <v>4</v>
      </c>
      <c r="O1869" s="205">
        <f>IF(AND(MONTH(F1869)=7,DAY(F1869)&gt;25),DAY(F1869)-25,
MOD((SUM(VLOOKUP(MONTH(F1869),D暦変換用数値,2,FALSE),DAY(F1869))),28)+1)</f>
        <v>23</v>
      </c>
      <c r="P1869" s="406">
        <f>IF(OR(MONTH(F1869)&lt;7,AND(MONTH(F1869)=7,DAY(F1869)&lt;=25)),
MOD(SUM((E1869-1901)*365,(N1869-1)*28,O1869,258),260),
MOD(SUM((E1869-1900)*365,(N1869-1)*28,O1869,258),260))</f>
        <v>160</v>
      </c>
      <c r="Q1869" s="373" t="str">
        <f>VLOOKUP(MOD(P1869,4),色,2,FALSE)</f>
        <v>黄色い</v>
      </c>
      <c r="R1869" s="291" t="str">
        <f>VLOOKUP(MOD(P1869,13),銀河の音,2,FALSE)</f>
        <v>自己存在の</v>
      </c>
      <c r="S1869" s="384" t="str">
        <f>VLOOKUP(MOD(P1869,20),太陽の紋章,2,FALSE)</f>
        <v>太陽</v>
      </c>
      <c r="T1869" s="111" t="s">
        <v>5453</v>
      </c>
    </row>
    <row r="1870" spans="1:20" ht="13.5" customHeight="1">
      <c r="A1870" s="50" t="str">
        <f>VLOOKUP(MOD(E1870,10),十干,2,FALSE)</f>
        <v>丁</v>
      </c>
      <c r="B1870" s="199" t="str">
        <f>VLOOKUP(MOD(E1870,12),十二支,3,FALSE)</f>
        <v xml:space="preserve">06 聖 </v>
      </c>
      <c r="C1870" s="201" t="str">
        <f>VLOOKUP(F1870,星座,3,TRUE)</f>
        <v xml:space="preserve">01 冥 </v>
      </c>
      <c r="D1870" s="531">
        <v>24770</v>
      </c>
      <c r="E1870" s="1">
        <f>IFERROR(YEAR(D1870),LEFT(D1870,4))</f>
        <v>1967</v>
      </c>
      <c r="F1870" s="1" t="str">
        <f>IF(ISTEXT(D1870),RIGHT(D1870,5),TEXT(D1870,"mm/dd"))</f>
        <v>10/25</v>
      </c>
      <c r="G1870" s="1">
        <f>SUM(MID(E1870,1,1),MID(E1870,2,1),MID(E1870,3,1),MID(E1870,4,1),MID(F1870,1,1),MID(F1870,2,1),MID(F1870,4,1),MID(F1870,5,1))</f>
        <v>31</v>
      </c>
      <c r="H1870" s="45">
        <f>IF(MOD(G1870,9)=0,9,MOD(G1870,9))</f>
        <v>4</v>
      </c>
      <c r="I1870" s="45" t="str">
        <f>IFERROR(MID("日月火水木金土",WEEKDAY(D1870),1),"")</f>
        <v>水</v>
      </c>
      <c r="J1870" s="304" t="s">
        <v>6625</v>
      </c>
      <c r="K1870" s="202" t="str">
        <f>VLOOKUP(F1870,石と花メイン,3,FALSE)</f>
        <v>◇金剛石</v>
      </c>
      <c r="L1870" s="297" t="str">
        <f>VLOOKUP(F1870,石と花メイン,4,FALSE)</f>
        <v>見せばや【玉の緒】</v>
      </c>
      <c r="M1870" s="393">
        <f>IF(OR(MONTH(F1870)&lt;7,AND(MONTH(F1870)=7,DAY(F1870)&lt;=25)),
MOD(SUM((E1870-1901)*365,259),260),
MOD(SUM((E1870-1900)*365,259),260))</f>
        <v>14</v>
      </c>
      <c r="N1870" s="390">
        <f>IF(AND(MONTH(F1870)=7,DAY(F1870)&gt;25),1,
ROUNDDOWN((SUM(VLOOKUP(MONTH(F1870),D暦変換用数値,2,FALSE),DAY(F1870))/28)+1,0))</f>
        <v>4</v>
      </c>
      <c r="O1870" s="205">
        <f>IF(AND(MONTH(F1870)=7,DAY(F1870)&gt;25),DAY(F1870)-25,
MOD((SUM(VLOOKUP(MONTH(F1870),D暦変換用数値,2,FALSE),DAY(F1870))),28)+1)</f>
        <v>8</v>
      </c>
      <c r="P1870" s="406">
        <f>IF(OR(MONTH(F1870)&lt;7,AND(MONTH(F1870)=7,DAY(F1870)&lt;=25)),
MOD(SUM((E1870-1901)*365,(N1870-1)*28,O1870,258),260),
MOD(SUM((E1870-1900)*365,(N1870-1)*28,O1870,258),260))</f>
        <v>105</v>
      </c>
      <c r="Q1870" s="372" t="str">
        <f>VLOOKUP(MOD(P1870,4),色,2,FALSE)</f>
        <v>赤い</v>
      </c>
      <c r="R1870" s="290" t="str">
        <f>VLOOKUP(MOD(P1870,13),銀河の音,2,FALSE)</f>
        <v>磁気の</v>
      </c>
      <c r="S1870" s="383" t="str">
        <f>VLOOKUP(MOD(P1870,20),太陽の紋章,2,FALSE)</f>
        <v>蛇</v>
      </c>
      <c r="T1870" s="111" t="s">
        <v>5454</v>
      </c>
    </row>
    <row r="1871" spans="1:20" ht="13.5" customHeight="1">
      <c r="A1871" s="50" t="str">
        <f>VLOOKUP(MOD(E1871,10),十干,2,FALSE)</f>
        <v>丁</v>
      </c>
      <c r="B1871" s="199" t="str">
        <f>VLOOKUP(MOD(E1871,12),十二支,3,FALSE)</f>
        <v xml:space="preserve">06 聖 </v>
      </c>
      <c r="C1871" s="201" t="str">
        <f>VLOOKUP(F1871,星座,3,TRUE)</f>
        <v xml:space="preserve">01 冥 </v>
      </c>
      <c r="D1871" s="531">
        <v>24773</v>
      </c>
      <c r="E1871" s="1">
        <f>IFERROR(YEAR(D1871),LEFT(D1871,4))</f>
        <v>1967</v>
      </c>
      <c r="F1871" s="1" t="str">
        <f>IF(ISTEXT(D1871),RIGHT(D1871,5),TEXT(D1871,"mm/dd"))</f>
        <v>10/28</v>
      </c>
      <c r="G1871" s="1">
        <f>SUM(MID(E1871,1,1),MID(E1871,2,1),MID(E1871,3,1),MID(E1871,4,1),MID(F1871,1,1),MID(F1871,2,1),MID(F1871,4,1),MID(F1871,5,1))</f>
        <v>34</v>
      </c>
      <c r="H1871" s="45">
        <f>IF(MOD(G1871,9)=0,9,MOD(G1871,9))</f>
        <v>7</v>
      </c>
      <c r="I1871" s="45" t="str">
        <f>IFERROR(MID("日月火水木金土",WEEKDAY(D1871),1),"")</f>
        <v>土</v>
      </c>
      <c r="J1871" s="304" t="s">
        <v>6626</v>
      </c>
      <c r="K1871" s="202" t="str">
        <f>VLOOKUP(F1871,石と花メイン,3,FALSE)</f>
        <v>◆翠玉</v>
      </c>
      <c r="L1871" s="297" t="str">
        <f>VLOOKUP(F1871,石と花メイン,4,FALSE)</f>
        <v>ホップ【西洋唐花草】</v>
      </c>
      <c r="M1871" s="393">
        <f>IF(OR(MONTH(F1871)&lt;7,AND(MONTH(F1871)=7,DAY(F1871)&lt;=25)),
MOD(SUM((E1871-1901)*365,259),260),
MOD(SUM((E1871-1900)*365,259),260))</f>
        <v>14</v>
      </c>
      <c r="N1871" s="390">
        <f>IF(AND(MONTH(F1871)=7,DAY(F1871)&gt;25),1,
ROUNDDOWN((SUM(VLOOKUP(MONTH(F1871),D暦変換用数値,2,FALSE),DAY(F1871))/28)+1,0))</f>
        <v>4</v>
      </c>
      <c r="O1871" s="205">
        <f>IF(AND(MONTH(F1871)=7,DAY(F1871)&gt;25),DAY(F1871)-25,
MOD((SUM(VLOOKUP(MONTH(F1871),D暦変換用数値,2,FALSE),DAY(F1871))),28)+1)</f>
        <v>11</v>
      </c>
      <c r="P1871" s="406">
        <f>IF(OR(MONTH(F1871)&lt;7,AND(MONTH(F1871)=7,DAY(F1871)&lt;=25)),
MOD(SUM((E1871-1901)*365,(N1871-1)*28,O1871,258),260),
MOD(SUM((E1871-1900)*365,(N1871-1)*28,O1871,258),260))</f>
        <v>108</v>
      </c>
      <c r="Q1871" s="373" t="str">
        <f>VLOOKUP(MOD(P1871,4),色,2,FALSE)</f>
        <v>黄色い</v>
      </c>
      <c r="R1871" s="291" t="str">
        <f>VLOOKUP(MOD(P1871,13),銀河の音,2,FALSE)</f>
        <v>自己存在の</v>
      </c>
      <c r="S1871" s="384" t="str">
        <f>VLOOKUP(MOD(P1871,20),太陽の紋章,2,FALSE)</f>
        <v>星</v>
      </c>
      <c r="T1871" s="97" t="s">
        <v>5455</v>
      </c>
    </row>
    <row r="1872" spans="1:20" ht="13.5" customHeight="1">
      <c r="A1872" s="76" t="str">
        <f>VLOOKUP(MOD(E1872,10),十干,2,FALSE)</f>
        <v>丁</v>
      </c>
      <c r="B1872" s="199" t="str">
        <f>VLOOKUP(MOD(E1872,12),十二支,3,FALSE)</f>
        <v xml:space="preserve">06 聖 </v>
      </c>
      <c r="C1872" s="201" t="str">
        <f>VLOOKUP(F1872,星座,3,TRUE)</f>
        <v xml:space="preserve">01 冥 </v>
      </c>
      <c r="D1872" s="534">
        <v>24780</v>
      </c>
      <c r="E1872" s="116">
        <f>IFERROR(YEAR(D1872),LEFT(D1872,4))</f>
        <v>1967</v>
      </c>
      <c r="F1872" s="116" t="str">
        <f>IF(ISTEXT(D1872),RIGHT(D1872,5),TEXT(D1872,"mm/dd"))</f>
        <v>11/04</v>
      </c>
      <c r="G1872" s="116">
        <f>SUM(MID(E1872,1,1),MID(E1872,2,1),MID(E1872,3,1),MID(E1872,4,1),MID(F1872,1,1),MID(F1872,2,1),MID(F1872,4,1),MID(F1872,5,1))</f>
        <v>29</v>
      </c>
      <c r="H1872" s="116">
        <f>IF(MOD(G1872,9)=0,9,MOD(G1872,9))</f>
        <v>2</v>
      </c>
      <c r="I1872" s="116" t="str">
        <f>IFERROR(MID("日月火水木金土",WEEKDAY(D1872),1),"")</f>
        <v>土</v>
      </c>
      <c r="J1872" s="306" t="s">
        <v>7848</v>
      </c>
      <c r="K1872" s="203" t="str">
        <f>VLOOKUP(F1872,石と花メイン,3,FALSE)</f>
        <v>◆翠玉</v>
      </c>
      <c r="L1872" s="299" t="str">
        <f>VLOOKUP(F1872,石と花メイン,4,FALSE)</f>
        <v>サフラン【番紅花】</v>
      </c>
      <c r="M1872" s="395">
        <f>IF(OR(MONTH(F1872)&lt;7,AND(MONTH(F1872)=7,DAY(F1872)&lt;=25)),
MOD(SUM((E1872-1901)*365,259),260),
MOD(SUM((E1872-1900)*365,259),260))</f>
        <v>14</v>
      </c>
      <c r="N1872" s="121">
        <f>IF(AND(MONTH(F1872)=7,DAY(F1872)&gt;25),1,
ROUNDDOWN((SUM(VLOOKUP(MONTH(F1872),D暦変換用数値,2,FALSE),DAY(F1872))/28)+1,0))</f>
        <v>4</v>
      </c>
      <c r="O1872" s="117">
        <f>IF(AND(MONTH(F1872)=7,DAY(F1872)&gt;25),DAY(F1872)-25,
MOD((SUM(VLOOKUP(MONTH(F1872),D暦変換用数値,2,FALSE),DAY(F1872))),28)+1)</f>
        <v>18</v>
      </c>
      <c r="P1872" s="408">
        <f>IF(OR(MONTH(F1872)&lt;7,AND(MONTH(F1872)=7,DAY(F1872)&lt;=25)),
MOD(SUM((E1872-1901)*365,(N1872-1)*28,O1872,258),260),
MOD(SUM((E1872-1900)*365,(N1872-1)*28,O1872,258),260))</f>
        <v>115</v>
      </c>
      <c r="Q1872" s="374" t="str">
        <f>VLOOKUP(MOD(P1872,4),色,2,FALSE)</f>
        <v>青い</v>
      </c>
      <c r="R1872" s="292" t="str">
        <f>VLOOKUP(MOD(P1872,13),銀河の音,2,FALSE)</f>
        <v>スペクトルの</v>
      </c>
      <c r="S1872" s="385" t="str">
        <f>VLOOKUP(MOD(P1872,20),太陽の紋章,2,FALSE)</f>
        <v>鷲</v>
      </c>
      <c r="T1872" s="119" t="s">
        <v>7846</v>
      </c>
    </row>
    <row r="1873" spans="1:20" ht="13.5" customHeight="1">
      <c r="A1873" s="50" t="str">
        <f>VLOOKUP(MOD(E1873,10),十干,2,FALSE)</f>
        <v>丁</v>
      </c>
      <c r="B1873" s="199" t="str">
        <f>VLOOKUP(MOD(E1873,12),十二支,3,FALSE)</f>
        <v xml:space="preserve">06 聖 </v>
      </c>
      <c r="C1873" s="201" t="str">
        <f>VLOOKUP(F1873,星座,3,TRUE)</f>
        <v xml:space="preserve">01 冥 </v>
      </c>
      <c r="D1873" s="535">
        <v>24782</v>
      </c>
      <c r="E1873" s="45">
        <f>IFERROR(YEAR(D1873),LEFT(D1873,4))</f>
        <v>1967</v>
      </c>
      <c r="F1873" s="45" t="str">
        <f>IF(ISTEXT(D1873),RIGHT(D1873,5),TEXT(D1873,"mm/dd"))</f>
        <v>11/06</v>
      </c>
      <c r="G1873" s="45">
        <f>SUM(MID(E1873,1,1),MID(E1873,2,1),MID(E1873,3,1),MID(E1873,4,1),MID(F1873,1,1),MID(F1873,2,1),MID(F1873,4,1),MID(F1873,5,1))</f>
        <v>31</v>
      </c>
      <c r="H1873" s="45">
        <f>IF(MOD(G1873,9)=0,9,MOD(G1873,9))</f>
        <v>4</v>
      </c>
      <c r="I1873" s="45" t="str">
        <f>IFERROR(MID("日月火水木金土",WEEKDAY(D1873),1),"")</f>
        <v>月</v>
      </c>
      <c r="J1873" s="305" t="s">
        <v>1119</v>
      </c>
      <c r="K1873" s="203" t="str">
        <f>VLOOKUP(F1873,石と花メイン,3,FALSE)</f>
        <v>●土耳古石</v>
      </c>
      <c r="L1873" s="298" t="str">
        <f>VLOOKUP(F1873,石と花メイン,4,FALSE)</f>
        <v>藤袴【蘭草】</v>
      </c>
      <c r="M1873" s="394">
        <f>IF(OR(MONTH(F1873)&lt;7,AND(MONTH(F1873)=7,DAY(F1873)&lt;=25)),
MOD(SUM((E1873-1901)*365,259),260),
MOD(SUM((E1873-1900)*365,259),260))</f>
        <v>14</v>
      </c>
      <c r="N1873" s="391">
        <f>IF(AND(MONTH(F1873)=7,DAY(F1873)&gt;25),1,
ROUNDDOWN((SUM(VLOOKUP(MONTH(F1873),D暦変換用数値,2,FALSE),DAY(F1873))/28)+1,0))</f>
        <v>4</v>
      </c>
      <c r="O1873" s="46">
        <f>IF(AND(MONTH(F1873)=7,DAY(F1873)&gt;25),DAY(F1873)-25,
MOD((SUM(VLOOKUP(MONTH(F1873),D暦変換用数値,2,FALSE),DAY(F1873))),28)+1)</f>
        <v>20</v>
      </c>
      <c r="P1873" s="407">
        <f>IF(OR(MONTH(F1873)&lt;7,AND(MONTH(F1873)=7,DAY(F1873)&lt;=25)),
MOD(SUM((E1873-1901)*365,(N1873-1)*28,O1873,258),260),
MOD(SUM((E1873-1900)*365,(N1873-1)*28,O1873,258),260))</f>
        <v>117</v>
      </c>
      <c r="Q1873" s="372" t="str">
        <f>VLOOKUP(MOD(P1873,4),色,2,FALSE)</f>
        <v>赤い</v>
      </c>
      <c r="R1873" s="290" t="str">
        <f>VLOOKUP(MOD(P1873,13),銀河の音,2,FALSE)</f>
        <v>宇宙の</v>
      </c>
      <c r="S1873" s="383" t="str">
        <f>VLOOKUP(MOD(P1873,20),太陽の紋章,2,FALSE)</f>
        <v>地球</v>
      </c>
      <c r="T1873" s="96" t="s">
        <v>6690</v>
      </c>
    </row>
    <row r="1874" spans="1:20" ht="13.5" customHeight="1">
      <c r="A1874" s="50" t="str">
        <f>VLOOKUP(MOD(E1874,10),十干,2,FALSE)</f>
        <v>丁</v>
      </c>
      <c r="B1874" s="199" t="str">
        <f>VLOOKUP(MOD(E1874,12),十二支,3,FALSE)</f>
        <v xml:space="preserve">06 聖 </v>
      </c>
      <c r="C1874" s="201" t="str">
        <f>VLOOKUP(F1874,星座,3,TRUE)</f>
        <v xml:space="preserve">01 冥 </v>
      </c>
      <c r="D1874" s="531">
        <v>24783</v>
      </c>
      <c r="E1874" s="1">
        <f>IFERROR(YEAR(D1874),LEFT(D1874,4))</f>
        <v>1967</v>
      </c>
      <c r="F1874" s="1" t="str">
        <f>IF(ISTEXT(D1874),RIGHT(D1874,5),TEXT(D1874,"mm/dd"))</f>
        <v>11/07</v>
      </c>
      <c r="G1874" s="1">
        <f>SUM(MID(E1874,1,1),MID(E1874,2,1),MID(E1874,3,1),MID(E1874,4,1),MID(F1874,1,1),MID(F1874,2,1),MID(F1874,4,1),MID(F1874,5,1))</f>
        <v>32</v>
      </c>
      <c r="H1874" s="45">
        <f>IF(MOD(G1874,9)=0,9,MOD(G1874,9))</f>
        <v>5</v>
      </c>
      <c r="I1874" s="45" t="str">
        <f>IFERROR(MID("日月火水木金土",WEEKDAY(D1874),1),"")</f>
        <v>火</v>
      </c>
      <c r="J1874" s="304" t="s">
        <v>6627</v>
      </c>
      <c r="K1874" s="202" t="str">
        <f>VLOOKUP(F1874,石と花メイン,3,FALSE)</f>
        <v>●珊瑚</v>
      </c>
      <c r="L1874" s="297" t="str">
        <f>VLOOKUP(F1874,石と花メイン,4,FALSE)</f>
        <v>吾亦紅/吾木香</v>
      </c>
      <c r="M1874" s="393">
        <f>IF(OR(MONTH(F1874)&lt;7,AND(MONTH(F1874)=7,DAY(F1874)&lt;=25)),
MOD(SUM((E1874-1901)*365,259),260),
MOD(SUM((E1874-1900)*365,259),260))</f>
        <v>14</v>
      </c>
      <c r="N1874" s="390">
        <f>IF(AND(MONTH(F1874)=7,DAY(F1874)&gt;25),1,
ROUNDDOWN((SUM(VLOOKUP(MONTH(F1874),D暦変換用数値,2,FALSE),DAY(F1874))/28)+1,0))</f>
        <v>4</v>
      </c>
      <c r="O1874" s="205">
        <f>IF(AND(MONTH(F1874)=7,DAY(F1874)&gt;25),DAY(F1874)-25,
MOD((SUM(VLOOKUP(MONTH(F1874),D暦変換用数値,2,FALSE),DAY(F1874))),28)+1)</f>
        <v>21</v>
      </c>
      <c r="P1874" s="406">
        <f>IF(OR(MONTH(F1874)&lt;7,AND(MONTH(F1874)=7,DAY(F1874)&lt;=25)),
MOD(SUM((E1874-1901)*365,(N1874-1)*28,O1874,258),260),
MOD(SUM((E1874-1900)*365,(N1874-1)*28,O1874,258),260))</f>
        <v>118</v>
      </c>
      <c r="Q1874" s="375" t="str">
        <f>VLOOKUP(MOD(P1874,4),色,2,FALSE)</f>
        <v>白い</v>
      </c>
      <c r="R1874" s="293" t="str">
        <f>VLOOKUP(MOD(P1874,13),銀河の音,2,FALSE)</f>
        <v>磁気の</v>
      </c>
      <c r="S1874" s="386" t="str">
        <f>VLOOKUP(MOD(P1874,20),太陽の紋章,2,FALSE)</f>
        <v>鏡</v>
      </c>
      <c r="T1874" s="97" t="s">
        <v>5456</v>
      </c>
    </row>
    <row r="1875" spans="1:20" ht="13.5" customHeight="1">
      <c r="A1875" s="76" t="str">
        <f>VLOOKUP(MOD(E1875,10),十干,2,FALSE)</f>
        <v>丁</v>
      </c>
      <c r="B1875" s="199" t="str">
        <f>VLOOKUP(MOD(E1875,12),十二支,3,FALSE)</f>
        <v xml:space="preserve">06 聖 </v>
      </c>
      <c r="C1875" s="201" t="str">
        <f>VLOOKUP(F1875,星座,3,TRUE)</f>
        <v xml:space="preserve">01 冥 </v>
      </c>
      <c r="D1875" s="534">
        <v>24786</v>
      </c>
      <c r="E1875" s="116">
        <f>IFERROR(YEAR(D1875),LEFT(D1875,4))</f>
        <v>1967</v>
      </c>
      <c r="F1875" s="116" t="str">
        <f>IF(ISTEXT(D1875),RIGHT(D1875,5),TEXT(D1875,"mm/dd"))</f>
        <v>11/10</v>
      </c>
      <c r="G1875" s="116">
        <f>SUM(MID(E1875,1,1),MID(E1875,2,1),MID(E1875,3,1),MID(E1875,4,1),MID(F1875,1,1),MID(F1875,2,1),MID(F1875,4,1),MID(F1875,5,1))</f>
        <v>26</v>
      </c>
      <c r="H1875" s="116">
        <f>IF(MOD(G1875,9)=0,9,MOD(G1875,9))</f>
        <v>8</v>
      </c>
      <c r="I1875" s="116" t="str">
        <f>IFERROR(MID("日月火水木金土",WEEKDAY(D1875),1),"")</f>
        <v>金</v>
      </c>
      <c r="J1875" s="306" t="s">
        <v>6807</v>
      </c>
      <c r="K1875" s="203" t="str">
        <f>VLOOKUP(F1875,石と花メイン,3,FALSE)</f>
        <v>○真珠</v>
      </c>
      <c r="L1875" s="299" t="str">
        <f>VLOOKUP(F1875,石と花メイン,4,FALSE)</f>
        <v>セントポーリア【アフリカ菫】</v>
      </c>
      <c r="M1875" s="395">
        <f>IF(OR(MONTH(F1875)&lt;7,AND(MONTH(F1875)=7,DAY(F1875)&lt;=25)),
MOD(SUM((E1875-1901)*365,259),260),
MOD(SUM((E1875-1900)*365,259),260))</f>
        <v>14</v>
      </c>
      <c r="N1875" s="121">
        <f>IF(AND(MONTH(F1875)=7,DAY(F1875)&gt;25),1,
ROUNDDOWN((SUM(VLOOKUP(MONTH(F1875),D暦変換用数値,2,FALSE),DAY(F1875))/28)+1,0))</f>
        <v>4</v>
      </c>
      <c r="O1875" s="117">
        <f>IF(AND(MONTH(F1875)=7,DAY(F1875)&gt;25),DAY(F1875)-25,
MOD((SUM(VLOOKUP(MONTH(F1875),D暦変換用数値,2,FALSE),DAY(F1875))),28)+1)</f>
        <v>24</v>
      </c>
      <c r="P1875" s="408">
        <f>IF(OR(MONTH(F1875)&lt;7,AND(MONTH(F1875)=7,DAY(F1875)&lt;=25)),
MOD(SUM((E1875-1901)*365,(N1875-1)*28,O1875,258),260),
MOD(SUM((E1875-1900)*365,(N1875-1)*28,O1875,258),260))</f>
        <v>121</v>
      </c>
      <c r="Q1875" s="372" t="str">
        <f>VLOOKUP(MOD(P1875,4),色,2,FALSE)</f>
        <v>赤い</v>
      </c>
      <c r="R1875" s="290" t="str">
        <f>VLOOKUP(MOD(P1875,13),銀河の音,2,FALSE)</f>
        <v>自己存在の</v>
      </c>
      <c r="S1875" s="383" t="str">
        <f>VLOOKUP(MOD(P1875,20),太陽の紋章,2,FALSE)</f>
        <v>竜</v>
      </c>
      <c r="T1875" s="119" t="s">
        <v>4560</v>
      </c>
    </row>
    <row r="1876" spans="1:20" ht="13.5" customHeight="1">
      <c r="A1876" s="50" t="str">
        <f>VLOOKUP(MOD(E1876,10),十干,2,FALSE)</f>
        <v>己</v>
      </c>
      <c r="B1876" s="199" t="str">
        <f>VLOOKUP(MOD(E1876,12),十二支,3,FALSE)</f>
        <v xml:space="preserve">06 聖 </v>
      </c>
      <c r="C1876" s="201" t="str">
        <f>VLOOKUP(F1876,星座,3,TRUE)</f>
        <v xml:space="preserve">01 冥 </v>
      </c>
      <c r="D1876" s="531">
        <v>29158</v>
      </c>
      <c r="E1876" s="1">
        <f>IFERROR(YEAR(D1876),LEFT(D1876,4))</f>
        <v>1979</v>
      </c>
      <c r="F1876" s="1" t="str">
        <f>IF(ISTEXT(D1876),RIGHT(D1876,5),TEXT(D1876,"mm/dd"))</f>
        <v>10/30</v>
      </c>
      <c r="G1876" s="1">
        <f>SUM(MID(E1876,1,1),MID(E1876,2,1),MID(E1876,3,1),MID(E1876,4,1),MID(F1876,1,1),MID(F1876,2,1),MID(F1876,4,1),MID(F1876,5,1))</f>
        <v>30</v>
      </c>
      <c r="H1876" s="45">
        <f>IF(MOD(G1876,9)=0,9,MOD(G1876,9))</f>
        <v>3</v>
      </c>
      <c r="I1876" s="45" t="str">
        <f>IFERROR(MID("日月火水木金土",WEEKDAY(D1876),1),"")</f>
        <v>火</v>
      </c>
      <c r="J1876" s="304" t="s">
        <v>4924</v>
      </c>
      <c r="K1876" s="202" t="str">
        <f>VLOOKUP(F1876,石と花メイン,3,FALSE)</f>
        <v>◆翠玉</v>
      </c>
      <c r="L1876" s="297" t="str">
        <f>VLOOKUP(F1876,石と花メイン,4,FALSE)</f>
        <v>ロベリア【瑠璃蝶々】</v>
      </c>
      <c r="M1876" s="393">
        <f>IF(OR(MONTH(F1876)&lt;7,AND(MONTH(F1876)=7,DAY(F1876)&lt;=25)),
MOD(SUM((E1876-1901)*365,259),260),
MOD(SUM((E1876-1900)*365,259),260))</f>
        <v>234</v>
      </c>
      <c r="N1876" s="390">
        <f>IF(AND(MONTH(F1876)=7,DAY(F1876)&gt;25),1,
ROUNDDOWN((SUM(VLOOKUP(MONTH(F1876),D暦変換用数値,2,FALSE),DAY(F1876))/28)+1,0))</f>
        <v>4</v>
      </c>
      <c r="O1876" s="205">
        <f>IF(AND(MONTH(F1876)=7,DAY(F1876)&gt;25),DAY(F1876)-25,
MOD((SUM(VLOOKUP(MONTH(F1876),D暦変換用数値,2,FALSE),DAY(F1876))),28)+1)</f>
        <v>13</v>
      </c>
      <c r="P1876" s="406">
        <f>IF(OR(MONTH(F1876)&lt;7,AND(MONTH(F1876)=7,DAY(F1876)&lt;=25)),
MOD(SUM((E1876-1901)*365,(N1876-1)*28,O1876,258),260),
MOD(SUM((E1876-1900)*365,(N1876-1)*28,O1876,258),260))</f>
        <v>70</v>
      </c>
      <c r="Q1876" s="375" t="str">
        <f>VLOOKUP(MOD(P1876,4),色,2,FALSE)</f>
        <v>白い</v>
      </c>
      <c r="R1876" s="293" t="str">
        <f>VLOOKUP(MOD(P1876,13),銀河の音,2,FALSE)</f>
        <v>倍音の</v>
      </c>
      <c r="S1876" s="386" t="str">
        <f>VLOOKUP(MOD(P1876,20),太陽の紋章,2,FALSE)</f>
        <v>犬</v>
      </c>
      <c r="T1876" s="98" t="s">
        <v>3736</v>
      </c>
    </row>
    <row r="1877" spans="1:20" ht="13.5" customHeight="1">
      <c r="A1877" s="50" t="str">
        <f>VLOOKUP(MOD(E1877,10),十干,2,FALSE)</f>
        <v>己</v>
      </c>
      <c r="B1877" s="199" t="str">
        <f>VLOOKUP(MOD(E1877,12),十二支,3,FALSE)</f>
        <v xml:space="preserve">06 聖 </v>
      </c>
      <c r="C1877" s="201" t="str">
        <f>VLOOKUP(F1877,星座,3,TRUE)</f>
        <v xml:space="preserve">01 冥 </v>
      </c>
      <c r="D1877" s="531">
        <v>29158</v>
      </c>
      <c r="E1877" s="1">
        <f>IFERROR(YEAR(D1877),LEFT(D1877,4))</f>
        <v>1979</v>
      </c>
      <c r="F1877" s="1" t="str">
        <f>IF(ISTEXT(D1877),RIGHT(D1877,5),TEXT(D1877,"mm/dd"))</f>
        <v>10/30</v>
      </c>
      <c r="G1877" s="1">
        <f>SUM(MID(E1877,1,1),MID(E1877,2,1),MID(E1877,3,1),MID(E1877,4,1),MID(F1877,1,1),MID(F1877,2,1),MID(F1877,4,1),MID(F1877,5,1))</f>
        <v>30</v>
      </c>
      <c r="H1877" s="45">
        <f>IF(MOD(G1877,9)=0,9,MOD(G1877,9))</f>
        <v>3</v>
      </c>
      <c r="I1877" s="45" t="str">
        <f>IFERROR(MID("日月火水木金土",WEEKDAY(D1877),1),"")</f>
        <v>火</v>
      </c>
      <c r="J1877" s="304" t="s">
        <v>4925</v>
      </c>
      <c r="K1877" s="202" t="str">
        <f>VLOOKUP(F1877,石と花メイン,3,FALSE)</f>
        <v>◆翠玉</v>
      </c>
      <c r="L1877" s="297" t="str">
        <f>VLOOKUP(F1877,石と花メイン,4,FALSE)</f>
        <v>ロベリア【瑠璃蝶々】</v>
      </c>
      <c r="M1877" s="393">
        <f>IF(OR(MONTH(F1877)&lt;7,AND(MONTH(F1877)=7,DAY(F1877)&lt;=25)),
MOD(SUM((E1877-1901)*365,259),260),
MOD(SUM((E1877-1900)*365,259),260))</f>
        <v>234</v>
      </c>
      <c r="N1877" s="390">
        <f>IF(AND(MONTH(F1877)=7,DAY(F1877)&gt;25),1,
ROUNDDOWN((SUM(VLOOKUP(MONTH(F1877),D暦変換用数値,2,FALSE),DAY(F1877))/28)+1,0))</f>
        <v>4</v>
      </c>
      <c r="O1877" s="205">
        <f>IF(AND(MONTH(F1877)=7,DAY(F1877)&gt;25),DAY(F1877)-25,
MOD((SUM(VLOOKUP(MONTH(F1877),D暦変換用数値,2,FALSE),DAY(F1877))),28)+1)</f>
        <v>13</v>
      </c>
      <c r="P1877" s="406">
        <f>IF(OR(MONTH(F1877)&lt;7,AND(MONTH(F1877)=7,DAY(F1877)&lt;=25)),
MOD(SUM((E1877-1901)*365,(N1877-1)*28,O1877,258),260),
MOD(SUM((E1877-1900)*365,(N1877-1)*28,O1877,258),260))</f>
        <v>70</v>
      </c>
      <c r="Q1877" s="375" t="str">
        <f>VLOOKUP(MOD(P1877,4),色,2,FALSE)</f>
        <v>白い</v>
      </c>
      <c r="R1877" s="293" t="str">
        <f>VLOOKUP(MOD(P1877,13),銀河の音,2,FALSE)</f>
        <v>倍音の</v>
      </c>
      <c r="S1877" s="386" t="str">
        <f>VLOOKUP(MOD(P1877,20),太陽の紋章,2,FALSE)</f>
        <v>犬</v>
      </c>
      <c r="T1877" s="98" t="s">
        <v>3736</v>
      </c>
    </row>
    <row r="1878" spans="1:20" ht="13.5" customHeight="1">
      <c r="A1878" s="334" t="str">
        <f>VLOOKUP(MOD(E1878,10),十干,2,FALSE)</f>
        <v>辛</v>
      </c>
      <c r="B1878" s="331" t="str">
        <f>VLOOKUP(MOD(E1878,12),十二支,3,FALSE)</f>
        <v xml:space="preserve">06 聖 </v>
      </c>
      <c r="C1878" s="336" t="str">
        <f>VLOOKUP(F1878,星座,3,TRUE)</f>
        <v xml:space="preserve">01 冥 </v>
      </c>
      <c r="D1878" s="534">
        <v>33558</v>
      </c>
      <c r="E1878" s="131">
        <f>IFERROR(YEAR(D1878),LEFT(D1878,4))</f>
        <v>1991</v>
      </c>
      <c r="F1878" s="131" t="str">
        <f>IF(ISTEXT(D1878),RIGHT(D1878,5),TEXT(D1878,"mm/dd"))</f>
        <v>11/16</v>
      </c>
      <c r="G1878" s="131">
        <f>SUM(MID(E1878,1,1),MID(E1878,2,1),MID(E1878,3,1),MID(E1878,4,1),MID(F1878,1,1),MID(F1878,2,1),MID(F1878,4,1),MID(F1878,5,1))</f>
        <v>29</v>
      </c>
      <c r="H1878" s="131">
        <f>IF(MOD(G1878,9)=0,9,MOD(G1878,9))</f>
        <v>2</v>
      </c>
      <c r="I1878" s="131" t="str">
        <f>IFERROR(MID("日月火水木金土",WEEKDAY(D1878),1),"")</f>
        <v>土</v>
      </c>
      <c r="J1878" s="306" t="s">
        <v>8575</v>
      </c>
      <c r="K1878" s="335" t="str">
        <f>VLOOKUP(F1878,石と花メイン,3,FALSE)</f>
        <v>■黄水晶</v>
      </c>
      <c r="L1878" s="302" t="str">
        <f>VLOOKUP(F1878,石と花メイン,4,FALSE)</f>
        <v>山茶花【姫椿】</v>
      </c>
      <c r="M1878" s="396">
        <f>IF(OR(MONTH(F1878)&lt;7,AND(MONTH(F1878)=7,DAY(F1878)&lt;=25)),
MOD(SUM((E1878-1901)*365,259),260),
MOD(SUM((E1878-1900)*365,259),260))</f>
        <v>194</v>
      </c>
      <c r="N1878" s="335">
        <f>IF(AND(MONTH(F1878)=7,DAY(F1878)&gt;25),1,
ROUNDDOWN((SUM(VLOOKUP(MONTH(F1878),D暦変換用数値,2,FALSE),DAY(F1878))/28)+1,0))</f>
        <v>5</v>
      </c>
      <c r="O1878" s="132">
        <f>IF(AND(MONTH(F1878)=7,DAY(F1878)&gt;25),DAY(F1878)-25,
MOD((SUM(VLOOKUP(MONTH(F1878),D暦変換用数値,2,FALSE),DAY(F1878))),28)+1)</f>
        <v>2</v>
      </c>
      <c r="P1878" s="404">
        <f>IF(OR(MONTH(F1878)&lt;7,AND(MONTH(F1878)=7,DAY(F1878)&lt;=25)),
MOD(SUM((E1878-1901)*365,(N1878-1)*28,O1878,258),260),
MOD(SUM((E1878-1900)*365,(N1878-1)*28,O1878,258),260))</f>
        <v>47</v>
      </c>
      <c r="Q1878" s="376" t="str">
        <f>VLOOKUP(MOD(P1878,4),色,2,FALSE)</f>
        <v>青い</v>
      </c>
      <c r="R1878" s="333" t="str">
        <f>VLOOKUP(MOD(P1878,13),銀河の音,2,FALSE)</f>
        <v>銀河の</v>
      </c>
      <c r="S1878" s="387" t="str">
        <f>VLOOKUP(MOD(P1878,20),太陽の紋章,2,FALSE)</f>
        <v>手</v>
      </c>
      <c r="T1878" s="119" t="s">
        <v>8576</v>
      </c>
    </row>
    <row r="1879" spans="1:20" ht="13.5" customHeight="1">
      <c r="A1879" s="50" t="str">
        <f>VLOOKUP(MOD(E1879,10),十干,2,FALSE)</f>
        <v>辛</v>
      </c>
      <c r="B1879" s="199" t="str">
        <f>VLOOKUP(MOD(E1879,12),十二支,3,FALSE)</f>
        <v xml:space="preserve">06 聖 </v>
      </c>
      <c r="C1879" s="201" t="str">
        <f>VLOOKUP(F1879,星座,3,TRUE)</f>
        <v xml:space="preserve">01 冥 </v>
      </c>
      <c r="D1879" s="531" t="s">
        <v>5223</v>
      </c>
      <c r="E1879" s="1" t="str">
        <f>IFERROR(YEAR(D1879),LEFT(D1879,4))</f>
        <v>1811</v>
      </c>
      <c r="F1879" s="1" t="str">
        <f>IF(ISTEXT(D1879),RIGHT(D1879,5),TEXT(D1879,"mm/dd"))</f>
        <v>10/25</v>
      </c>
      <c r="G1879" s="1">
        <f>SUM(MID(E1879,1,1),MID(E1879,2,1),MID(E1879,3,1),MID(E1879,4,1),MID(F1879,1,1),MID(F1879,2,1),MID(F1879,4,1),MID(F1879,5,1))</f>
        <v>19</v>
      </c>
      <c r="H1879" s="45">
        <f>IF(MOD(G1879,9)=0,9,MOD(G1879,9))</f>
        <v>1</v>
      </c>
      <c r="I1879" s="45" t="str">
        <f>IFERROR(MID("日月火水木金土",WEEKDAY(D1879),1),"")</f>
        <v/>
      </c>
      <c r="J1879" s="304" t="s">
        <v>6614</v>
      </c>
      <c r="K1879" s="202" t="str">
        <f>VLOOKUP(F1879,石と花メイン,3,FALSE)</f>
        <v>◇金剛石</v>
      </c>
      <c r="L1879" s="297" t="str">
        <f>VLOOKUP(F1879,石と花メイン,4,FALSE)</f>
        <v>見せばや【玉の緒】</v>
      </c>
      <c r="M1879" s="393">
        <f>IF(OR(MONTH(F1879)&lt;7,AND(MONTH(F1879)=7,DAY(F1879)&lt;=25)),
MOD(SUM((E1879-1901)*365,259),260),
MOD(SUM((E1879-1900)*365,259),260))</f>
        <v>14</v>
      </c>
      <c r="N1879" s="390">
        <f>IF(AND(MONTH(F1879)=7,DAY(F1879)&gt;25),1,
ROUNDDOWN((SUM(VLOOKUP(MONTH(F1879),D暦変換用数値,2,FALSE),DAY(F1879))/28)+1,0))</f>
        <v>4</v>
      </c>
      <c r="O1879" s="205">
        <f>IF(AND(MONTH(F1879)=7,DAY(F1879)&gt;25),DAY(F1879)-25,
MOD((SUM(VLOOKUP(MONTH(F1879),D暦変換用数値,2,FALSE),DAY(F1879))),28)+1)</f>
        <v>8</v>
      </c>
      <c r="P1879" s="406">
        <f>IF(OR(MONTH(F1879)&lt;7,AND(MONTH(F1879)=7,DAY(F1879)&lt;=25)),
MOD(SUM((E1879-1901)*365,(N1879-1)*28,O1879,258),260),
MOD(SUM((E1879-1900)*365,(N1879-1)*28,O1879,258),260))</f>
        <v>105</v>
      </c>
      <c r="Q1879" s="372" t="str">
        <f>VLOOKUP(MOD(P1879,4),色,2,FALSE)</f>
        <v>赤い</v>
      </c>
      <c r="R1879" s="290" t="str">
        <f>VLOOKUP(MOD(P1879,13),銀河の音,2,FALSE)</f>
        <v>磁気の</v>
      </c>
      <c r="S1879" s="383" t="str">
        <f>VLOOKUP(MOD(P1879,20),太陽の紋章,2,FALSE)</f>
        <v>蛇</v>
      </c>
      <c r="T1879" s="97" t="s">
        <v>5224</v>
      </c>
    </row>
    <row r="1880" spans="1:20" ht="13.5" customHeight="1">
      <c r="A1880" s="282" t="str">
        <f>VLOOKUP(MOD(E1880,10),十干,2,FALSE)</f>
        <v>丁</v>
      </c>
      <c r="B1880" s="283" t="str">
        <f>VLOOKUP(MOD(E1880,12),十二支,3,FALSE)</f>
        <v xml:space="preserve">06 聖 </v>
      </c>
      <c r="C1880" s="287" t="str">
        <f>VLOOKUP(F1880,星座,3,TRUE)</f>
        <v xml:space="preserve">01 冥 </v>
      </c>
      <c r="D1880" s="533" t="s">
        <v>8743</v>
      </c>
      <c r="E1880" s="83" t="str">
        <f>IFERROR(YEAR(D1880),LEFT(D1880,4))</f>
        <v>1847</v>
      </c>
      <c r="F1880" s="83" t="str">
        <f>IF(ISTEXT(D1880),RIGHT(D1880,5),TEXT(D1880,"mm/dd"))</f>
        <v>11/04</v>
      </c>
      <c r="G1880" s="83">
        <f>SUM(MID(E1880,1,1),MID(E1880,2,1),MID(E1880,3,1),MID(E1880,4,1),MID(F1880,1,1),MID(F1880,2,1),MID(F1880,4,1),MID(F1880,5,1))</f>
        <v>26</v>
      </c>
      <c r="H1880" s="83">
        <f>IF(MOD(G1880,9)=0,9,MOD(G1880,9))</f>
        <v>8</v>
      </c>
      <c r="I1880" s="83" t="str">
        <f>IFERROR(MID("日月火水木金土",WEEKDAY(D1880),1),"")</f>
        <v/>
      </c>
      <c r="J1880" s="303" t="s">
        <v>2666</v>
      </c>
      <c r="K1880" s="87" t="str">
        <f>VLOOKUP(F1880,石と花メイン,3,FALSE)</f>
        <v>◆翠玉</v>
      </c>
      <c r="L1880" s="296" t="str">
        <f>VLOOKUP(F1880,石と花メイン,4,FALSE)</f>
        <v>サフラン【番紅花】</v>
      </c>
      <c r="M1880" s="392">
        <f>IF(OR(MONTH(F1880)&lt;7,AND(MONTH(F1880)=7,DAY(F1880)&lt;=25)),
MOD(SUM((E1880-1901)*365,259),260),
MOD(SUM((E1880-1900)*365,259),260))</f>
        <v>154</v>
      </c>
      <c r="N1880" s="330">
        <f>IF(AND(MONTH(F1880)=7,DAY(F1880)&gt;25),1,
ROUNDDOWN((SUM(VLOOKUP(MONTH(F1880),D暦変換用数値,2,FALSE),DAY(F1880))/28)+1,0))</f>
        <v>4</v>
      </c>
      <c r="O1880" s="84">
        <f>IF(AND(MONTH(F1880)=7,DAY(F1880)&gt;25),DAY(F1880)-25,
MOD((SUM(VLOOKUP(MONTH(F1880),D暦変換用数値,2,FALSE),DAY(F1880))),28)+1)</f>
        <v>18</v>
      </c>
      <c r="P1880" s="405">
        <f>IF(OR(MONTH(F1880)&lt;7,AND(MONTH(F1880)=7,DAY(F1880)&lt;=25)),
MOD(SUM((E1880-1901)*365,(N1880-1)*28,O1880,258),260),
MOD(SUM((E1880-1900)*365,(N1880-1)*28,O1880,258),260))</f>
        <v>255</v>
      </c>
      <c r="Q1880" s="371" t="str">
        <f>VLOOKUP(MOD(P1880,4),色,2,FALSE)</f>
        <v>青い</v>
      </c>
      <c r="R1880" s="289" t="str">
        <f>VLOOKUP(MOD(P1880,13),銀河の音,2,FALSE)</f>
        <v>銀河の</v>
      </c>
      <c r="S1880" s="382" t="str">
        <f>VLOOKUP(MOD(P1880,20),太陽の紋章,2,FALSE)</f>
        <v>鷲</v>
      </c>
      <c r="T1880" s="91" t="s">
        <v>3736</v>
      </c>
    </row>
    <row r="1881" spans="1:20" ht="13.5" customHeight="1">
      <c r="A1881" s="282" t="str">
        <f>VLOOKUP(MOD(E1881,10),十干,2,FALSE)</f>
        <v>己</v>
      </c>
      <c r="B1881" s="283" t="str">
        <f>VLOOKUP(MOD(E1881,12),十二支,3,FALSE)</f>
        <v xml:space="preserve">06 聖 </v>
      </c>
      <c r="C1881" s="287" t="str">
        <f>VLOOKUP(F1881,星座,3,TRUE)</f>
        <v xml:space="preserve">01 冥 </v>
      </c>
      <c r="D1881" s="533" t="s">
        <v>8744</v>
      </c>
      <c r="E1881" s="83" t="str">
        <f>IFERROR(YEAR(D1881),LEFT(D1881,4))</f>
        <v>1859</v>
      </c>
      <c r="F1881" s="83" t="str">
        <f>IF(ISTEXT(D1881),RIGHT(D1881,5),TEXT(D1881,"mm/dd"))</f>
        <v>11/21</v>
      </c>
      <c r="G1881" s="83">
        <f>SUM(MID(E1881,1,1),MID(E1881,2,1),MID(E1881,3,1),MID(E1881,4,1),MID(F1881,1,1),MID(F1881,2,1),MID(F1881,4,1),MID(F1881,5,1))</f>
        <v>28</v>
      </c>
      <c r="H1881" s="83">
        <f>IF(MOD(G1881,9)=0,9,MOD(G1881,9))</f>
        <v>1</v>
      </c>
      <c r="I1881" s="83" t="str">
        <f>IFERROR(MID("日月火水木金土",WEEKDAY(D1881),1),"")</f>
        <v/>
      </c>
      <c r="J1881" s="303" t="s">
        <v>2667</v>
      </c>
      <c r="K1881" s="87" t="str">
        <f>VLOOKUP(F1881,石と花メイン,3,FALSE)</f>
        <v>◆橄欖石</v>
      </c>
      <c r="L1881" s="296" t="str">
        <f>VLOOKUP(F1881,石と花メイン,4,FALSE)</f>
        <v>銀杏/公孫樹</v>
      </c>
      <c r="M1881" s="392">
        <f>IF(OR(MONTH(F1881)&lt;7,AND(MONTH(F1881)=7,DAY(F1881)&lt;=25)),
MOD(SUM((E1881-1901)*365,259),260),
MOD(SUM((E1881-1900)*365,259),260))</f>
        <v>114</v>
      </c>
      <c r="N1881" s="330">
        <f>IF(AND(MONTH(F1881)=7,DAY(F1881)&gt;25),1,
ROUNDDOWN((SUM(VLOOKUP(MONTH(F1881),D暦変換用数値,2,FALSE),DAY(F1881))/28)+1,0))</f>
        <v>5</v>
      </c>
      <c r="O1881" s="84">
        <f>IF(AND(MONTH(F1881)=7,DAY(F1881)&gt;25),DAY(F1881)-25,
MOD((SUM(VLOOKUP(MONTH(F1881),D暦変換用数値,2,FALSE),DAY(F1881))),28)+1)</f>
        <v>7</v>
      </c>
      <c r="P1881" s="405">
        <f>IF(OR(MONTH(F1881)&lt;7,AND(MONTH(F1881)=7,DAY(F1881)&lt;=25)),
MOD(SUM((E1881-1901)*365,(N1881-1)*28,O1881,258),260),
MOD(SUM((E1881-1900)*365,(N1881-1)*28,O1881,258),260))</f>
        <v>232</v>
      </c>
      <c r="Q1881" s="371" t="str">
        <f>VLOOKUP(MOD(P1881,4),色,2,FALSE)</f>
        <v>黄色い</v>
      </c>
      <c r="R1881" s="289" t="str">
        <f>VLOOKUP(MOD(P1881,13),銀河の音,2,FALSE)</f>
        <v>スペクトルの</v>
      </c>
      <c r="S1881" s="382" t="str">
        <f>VLOOKUP(MOD(P1881,20),太陽の紋章,2,FALSE)</f>
        <v>人</v>
      </c>
      <c r="T1881" s="91" t="s">
        <v>3736</v>
      </c>
    </row>
    <row r="1882" spans="1:20" ht="13.5" customHeight="1">
      <c r="A1882" s="50" t="str">
        <f>VLOOKUP(MOD(E1882,10),十干,2,FALSE)</f>
        <v>辛</v>
      </c>
      <c r="B1882" s="199" t="str">
        <f>VLOOKUP(MOD(E1882,12),十二支,3,FALSE)</f>
        <v xml:space="preserve">06 聖 </v>
      </c>
      <c r="C1882" s="201" t="str">
        <f>VLOOKUP(F1882,星座,3,TRUE)</f>
        <v xml:space="preserve">01 冥 </v>
      </c>
      <c r="D1882" s="531" t="s">
        <v>5449</v>
      </c>
      <c r="E1882" s="1" t="str">
        <f>IFERROR(YEAR(D1882),LEFT(D1882,4))</f>
        <v>1871</v>
      </c>
      <c r="F1882" s="1" t="str">
        <f>IF(ISTEXT(D1882),RIGHT(D1882,5),TEXT(D1882,"mm/dd"))</f>
        <v>11/05</v>
      </c>
      <c r="G1882" s="1">
        <f>SUM(MID(E1882,1,1),MID(E1882,2,1),MID(E1882,3,1),MID(E1882,4,1),MID(F1882,1,1),MID(F1882,2,1),MID(F1882,4,1),MID(F1882,5,1))</f>
        <v>24</v>
      </c>
      <c r="H1882" s="45">
        <f>IF(MOD(G1882,9)=0,9,MOD(G1882,9))</f>
        <v>6</v>
      </c>
      <c r="I1882" s="45" t="str">
        <f>IFERROR(MID("日月火水木金土",WEEKDAY(D1882),1),"")</f>
        <v/>
      </c>
      <c r="J1882" s="304" t="s">
        <v>6615</v>
      </c>
      <c r="K1882" s="202" t="str">
        <f>VLOOKUP(F1882,石と花メイン,3,FALSE)</f>
        <v>◆猫目石</v>
      </c>
      <c r="L1882" s="297" t="str">
        <f>VLOOKUP(F1882,石と花メイン,4,FALSE)</f>
        <v>コルチカム【犬サフラン】</v>
      </c>
      <c r="M1882" s="393">
        <f>IF(OR(MONTH(F1882)&lt;7,AND(MONTH(F1882)=7,DAY(F1882)&lt;=25)),
MOD(SUM((E1882-1901)*365,259),260),
MOD(SUM((E1882-1900)*365,259),260))</f>
        <v>74</v>
      </c>
      <c r="N1882" s="390">
        <f>IF(AND(MONTH(F1882)=7,DAY(F1882)&gt;25),1,
ROUNDDOWN((SUM(VLOOKUP(MONTH(F1882),D暦変換用数値,2,FALSE),DAY(F1882))/28)+1,0))</f>
        <v>4</v>
      </c>
      <c r="O1882" s="205">
        <f>IF(AND(MONTH(F1882)=7,DAY(F1882)&gt;25),DAY(F1882)-25,
MOD((SUM(VLOOKUP(MONTH(F1882),D暦変換用数値,2,FALSE),DAY(F1882))),28)+1)</f>
        <v>19</v>
      </c>
      <c r="P1882" s="406">
        <f>IF(OR(MONTH(F1882)&lt;7,AND(MONTH(F1882)=7,DAY(F1882)&lt;=25)),
MOD(SUM((E1882-1901)*365,(N1882-1)*28,O1882,258),260),
MOD(SUM((E1882-1900)*365,(N1882-1)*28,O1882,258),260))</f>
        <v>176</v>
      </c>
      <c r="Q1882" s="373" t="str">
        <f>VLOOKUP(MOD(P1882,4),色,2,FALSE)</f>
        <v>黄色い</v>
      </c>
      <c r="R1882" s="291" t="str">
        <f>VLOOKUP(MOD(P1882,13),銀河の音,2,FALSE)</f>
        <v>共振の</v>
      </c>
      <c r="S1882" s="384" t="str">
        <f>VLOOKUP(MOD(P1882,20),太陽の紋章,2,FALSE)</f>
        <v>戦士</v>
      </c>
      <c r="T1882" s="97" t="s">
        <v>5450</v>
      </c>
    </row>
    <row r="1883" spans="1:20" ht="13.5" customHeight="1">
      <c r="A1883" s="50" t="str">
        <f>VLOOKUP(MOD(E1883,10),十干,2,FALSE)</f>
        <v>己</v>
      </c>
      <c r="B1883" s="199" t="str">
        <f>VLOOKUP(MOD(E1883,12),十二支,3,FALSE)</f>
        <v xml:space="preserve">06 聖 </v>
      </c>
      <c r="C1883" s="201" t="str">
        <f>VLOOKUP(F1883,星座,3,TRUE)</f>
        <v xml:space="preserve">02 零 </v>
      </c>
      <c r="D1883" s="531">
        <v>7202</v>
      </c>
      <c r="E1883" s="1">
        <f>IFERROR(YEAR(D1883),LEFT(D1883,4))</f>
        <v>1919</v>
      </c>
      <c r="F1883" s="1" t="str">
        <f>IF(ISTEXT(D1883),RIGHT(D1883,5),TEXT(D1883,"mm/dd"))</f>
        <v>09/19</v>
      </c>
      <c r="G1883" s="1">
        <f>SUM(MID(E1883,1,1),MID(E1883,2,1),MID(E1883,3,1),MID(E1883,4,1),MID(F1883,1,1),MID(F1883,2,1),MID(F1883,4,1),MID(F1883,5,1))</f>
        <v>39</v>
      </c>
      <c r="H1883" s="45">
        <f>IF(MOD(G1883,9)=0,9,MOD(G1883,9))</f>
        <v>3</v>
      </c>
      <c r="I1883" s="45" t="str">
        <f>IFERROR(MID("日月火水木金土",WEEKDAY(D1883),1),"")</f>
        <v>金</v>
      </c>
      <c r="J1883" s="304" t="s">
        <v>4873</v>
      </c>
      <c r="K1883" s="202" t="str">
        <f>VLOOKUP(F1883,石と花メイン,3,FALSE)</f>
        <v>■緑玉髄</v>
      </c>
      <c r="L1883" s="297" t="str">
        <f>VLOOKUP(F1883,石と花メイン,4,FALSE)</f>
        <v>釣船草</v>
      </c>
      <c r="M1883" s="393">
        <f>IF(OR(MONTH(F1883)&lt;7,AND(MONTH(F1883)=7,DAY(F1883)&lt;=25)),
MOD(SUM((E1883-1901)*365,259),260),
MOD(SUM((E1883-1900)*365,259),260))</f>
        <v>174</v>
      </c>
      <c r="N1883" s="390">
        <f>IF(AND(MONTH(F1883)=7,DAY(F1883)&gt;25),1,
ROUNDDOWN((SUM(VLOOKUP(MONTH(F1883),D暦変換用数値,2,FALSE),DAY(F1883))/28)+1,0))</f>
        <v>2</v>
      </c>
      <c r="O1883" s="205">
        <f>IF(AND(MONTH(F1883)=7,DAY(F1883)&gt;25),DAY(F1883)-25,
MOD((SUM(VLOOKUP(MONTH(F1883),D暦変換用数値,2,FALSE),DAY(F1883))),28)+1)</f>
        <v>28</v>
      </c>
      <c r="P1883" s="406">
        <f>IF(OR(MONTH(F1883)&lt;7,AND(MONTH(F1883)=7,DAY(F1883)&lt;=25)),
MOD(SUM((E1883-1901)*365,(N1883-1)*28,O1883,258),260),
MOD(SUM((E1883-1900)*365,(N1883-1)*28,O1883,258),260))</f>
        <v>229</v>
      </c>
      <c r="Q1883" s="372" t="str">
        <f>VLOOKUP(MOD(P1883,4),色,2,FALSE)</f>
        <v>赤い</v>
      </c>
      <c r="R1883" s="290" t="str">
        <f>VLOOKUP(MOD(P1883,13),銀河の音,2,FALSE)</f>
        <v>銀河の</v>
      </c>
      <c r="S1883" s="383" t="str">
        <f>VLOOKUP(MOD(P1883,20),太陽の紋章,2,FALSE)</f>
        <v>月</v>
      </c>
      <c r="T1883" s="97" t="s">
        <v>2066</v>
      </c>
    </row>
    <row r="1884" spans="1:20" ht="13.5" customHeight="1">
      <c r="A1884" s="282" t="str">
        <f>VLOOKUP(MOD(E1884,10),十干,2,FALSE)</f>
        <v>辛</v>
      </c>
      <c r="B1884" s="283" t="str">
        <f>VLOOKUP(MOD(E1884,12),十二支,3,FALSE)</f>
        <v xml:space="preserve">06 聖 </v>
      </c>
      <c r="C1884" s="287" t="str">
        <f>VLOOKUP(F1884,星座,3,TRUE)</f>
        <v xml:space="preserve">02 零 </v>
      </c>
      <c r="D1884" s="533">
        <v>11561</v>
      </c>
      <c r="E1884" s="83">
        <f>IFERROR(YEAR(D1884),LEFT(D1884,4))</f>
        <v>1931</v>
      </c>
      <c r="F1884" s="83" t="str">
        <f>IF(ISTEXT(D1884),RIGHT(D1884,5),TEXT(D1884,"mm/dd"))</f>
        <v>08/26</v>
      </c>
      <c r="G1884" s="83">
        <f>SUM(MID(E1884,1,1),MID(E1884,2,1),MID(E1884,3,1),MID(E1884,4,1),MID(F1884,1,1),MID(F1884,2,1),MID(F1884,4,1),MID(F1884,5,1))</f>
        <v>30</v>
      </c>
      <c r="H1884" s="83">
        <f>IF(MOD(G1884,9)=0,9,MOD(G1884,9))</f>
        <v>3</v>
      </c>
      <c r="I1884" s="83" t="str">
        <f>IFERROR(MID("日月火水木金土",WEEKDAY(D1884),1),"")</f>
        <v>水</v>
      </c>
      <c r="J1884" s="303" t="s">
        <v>2669</v>
      </c>
      <c r="K1884" s="87" t="str">
        <f>VLOOKUP(F1884,石と花メイン,3,FALSE)</f>
        <v>◆柘榴石</v>
      </c>
      <c r="L1884" s="296" t="str">
        <f>VLOOKUP(F1884,石と花メイン,4,FALSE)</f>
        <v>スカビオサ【西洋松虫草】</v>
      </c>
      <c r="M1884" s="392">
        <f>IF(OR(MONTH(F1884)&lt;7,AND(MONTH(F1884)=7,DAY(F1884)&lt;=25)),
MOD(SUM((E1884-1901)*365,259),260),
MOD(SUM((E1884-1900)*365,259),260))</f>
        <v>134</v>
      </c>
      <c r="N1884" s="330">
        <f>IF(AND(MONTH(F1884)=7,DAY(F1884)&gt;25),1,
ROUNDDOWN((SUM(VLOOKUP(MONTH(F1884),D暦変換用数値,2,FALSE),DAY(F1884))/28)+1,0))</f>
        <v>2</v>
      </c>
      <c r="O1884" s="84">
        <f>IF(AND(MONTH(F1884)=7,DAY(F1884)&gt;25),DAY(F1884)-25,
MOD((SUM(VLOOKUP(MONTH(F1884),D暦変換用数値,2,FALSE),DAY(F1884))),28)+1)</f>
        <v>4</v>
      </c>
      <c r="P1884" s="405">
        <f>IF(OR(MONTH(F1884)&lt;7,AND(MONTH(F1884)=7,DAY(F1884)&lt;=25)),
MOD(SUM((E1884-1901)*365,(N1884-1)*28,O1884,258),260),
MOD(SUM((E1884-1900)*365,(N1884-1)*28,O1884,258),260))</f>
        <v>165</v>
      </c>
      <c r="Q1884" s="371" t="str">
        <f>VLOOKUP(MOD(P1884,4),色,2,FALSE)</f>
        <v>赤い</v>
      </c>
      <c r="R1884" s="289" t="str">
        <f>VLOOKUP(MOD(P1884,13),銀河の音,2,FALSE)</f>
        <v>太陽の</v>
      </c>
      <c r="S1884" s="382" t="str">
        <f>VLOOKUP(MOD(P1884,20),太陽の紋章,2,FALSE)</f>
        <v>蛇</v>
      </c>
      <c r="T1884" s="100" t="s">
        <v>2063</v>
      </c>
    </row>
    <row r="1885" spans="1:20" ht="13.5" customHeight="1">
      <c r="A1885" s="50" t="str">
        <f>VLOOKUP(MOD(E1885,10),十干,2,FALSE)</f>
        <v>辛</v>
      </c>
      <c r="B1885" s="199" t="str">
        <f>VLOOKUP(MOD(E1885,12),十二支,3,FALSE)</f>
        <v xml:space="preserve">06 聖 </v>
      </c>
      <c r="C1885" s="201" t="str">
        <f>VLOOKUP(F1885,星座,3,TRUE)</f>
        <v xml:space="preserve">02 零 </v>
      </c>
      <c r="D1885" s="531">
        <v>11569</v>
      </c>
      <c r="E1885" s="1">
        <f>IFERROR(YEAR(D1885),LEFT(D1885,4))</f>
        <v>1931</v>
      </c>
      <c r="F1885" s="1" t="str">
        <f>IF(ISTEXT(D1885),RIGHT(D1885,5),TEXT(D1885,"mm/dd"))</f>
        <v>09/03</v>
      </c>
      <c r="G1885" s="1">
        <f>SUM(MID(E1885,1,1),MID(E1885,2,1),MID(E1885,3,1),MID(E1885,4,1),MID(F1885,1,1),MID(F1885,2,1),MID(F1885,4,1),MID(F1885,5,1))</f>
        <v>26</v>
      </c>
      <c r="H1885" s="45">
        <f>IF(MOD(G1885,9)=0,9,MOD(G1885,9))</f>
        <v>8</v>
      </c>
      <c r="I1885" s="45" t="str">
        <f>IFERROR(MID("日月火水木金土",WEEKDAY(D1885),1),"")</f>
        <v>木</v>
      </c>
      <c r="J1885" s="304" t="s">
        <v>4874</v>
      </c>
      <c r="K1885" s="202" t="str">
        <f>VLOOKUP(F1885,石と花メイン,3,FALSE)</f>
        <v>◆翠玉</v>
      </c>
      <c r="L1885" s="297" t="str">
        <f>VLOOKUP(F1885,石と花メイン,4,FALSE)</f>
        <v>瓢箪</v>
      </c>
      <c r="M1885" s="393">
        <f>IF(OR(MONTH(F1885)&lt;7,AND(MONTH(F1885)=7,DAY(F1885)&lt;=25)),
MOD(SUM((E1885-1901)*365,259),260),
MOD(SUM((E1885-1900)*365,259),260))</f>
        <v>134</v>
      </c>
      <c r="N1885" s="390">
        <f>IF(AND(MONTH(F1885)=7,DAY(F1885)&gt;25),1,
ROUNDDOWN((SUM(VLOOKUP(MONTH(F1885),D暦変換用数値,2,FALSE),DAY(F1885))/28)+1,0))</f>
        <v>2</v>
      </c>
      <c r="O1885" s="205">
        <f>IF(AND(MONTH(F1885)=7,DAY(F1885)&gt;25),DAY(F1885)-25,
MOD((SUM(VLOOKUP(MONTH(F1885),D暦変換用数値,2,FALSE),DAY(F1885))),28)+1)</f>
        <v>12</v>
      </c>
      <c r="P1885" s="406">
        <f>IF(OR(MONTH(F1885)&lt;7,AND(MONTH(F1885)=7,DAY(F1885)&lt;=25)),
MOD(SUM((E1885-1901)*365,(N1885-1)*28,O1885,258),260),
MOD(SUM((E1885-1900)*365,(N1885-1)*28,O1885,258),260))</f>
        <v>173</v>
      </c>
      <c r="Q1885" s="372" t="str">
        <f>VLOOKUP(MOD(P1885,4),色,2,FALSE)</f>
        <v>赤い</v>
      </c>
      <c r="R1885" s="290" t="str">
        <f>VLOOKUP(MOD(P1885,13),銀河の音,2,FALSE)</f>
        <v>自己存在の</v>
      </c>
      <c r="S1885" s="383" t="str">
        <f>VLOOKUP(MOD(P1885,20),太陽の紋章,2,FALSE)</f>
        <v>空歩く者</v>
      </c>
      <c r="T1885" s="93" t="s">
        <v>5736</v>
      </c>
    </row>
    <row r="1886" spans="1:20" ht="13.5" customHeight="1">
      <c r="A1886" s="334" t="str">
        <f>VLOOKUP(MOD(E1886,10),十干,2,FALSE)</f>
        <v>辛</v>
      </c>
      <c r="B1886" s="331" t="str">
        <f>VLOOKUP(MOD(E1886,12),十二支,3,FALSE)</f>
        <v xml:space="preserve">06 聖 </v>
      </c>
      <c r="C1886" s="336" t="str">
        <f>VLOOKUP(F1886,星座,3,TRUE)</f>
        <v xml:space="preserve">02 零 </v>
      </c>
      <c r="D1886" s="540">
        <v>11579</v>
      </c>
      <c r="E1886" s="131">
        <f>IFERROR(YEAR(D1886),LEFT(D1886,4))</f>
        <v>1931</v>
      </c>
      <c r="F1886" s="538" t="str">
        <f>IF(ISTEXT(D1886),RIGHT(D1886,5),TEXT(D1886,"mm/dd"))</f>
        <v>09/13</v>
      </c>
      <c r="G1886" s="131">
        <f>SUM(MID(E1886,1,1),MID(E1886,2,1),MID(E1886,3,1),MID(E1886,4,1),MID(F1886,1,1),MID(F1886,2,1),MID(F1886,4,1),MID(F1886,5,1))</f>
        <v>27</v>
      </c>
      <c r="H1886" s="131">
        <f>IF(MOD(G1886,9)=0,9,MOD(G1886,9))</f>
        <v>9</v>
      </c>
      <c r="I1886" s="131" t="str">
        <f>IFERROR(MID("日月火水木金土",WEEKDAY(D1886),1),"")</f>
        <v>日</v>
      </c>
      <c r="J1886" s="306" t="s">
        <v>9205</v>
      </c>
      <c r="K1886" s="335" t="str">
        <f>VLOOKUP(F1886,石と花メイン,3,FALSE)</f>
        <v>●翡翠</v>
      </c>
      <c r="L1886" s="302" t="str">
        <f>VLOOKUP(F1886,石と花メイン,4,FALSE)</f>
        <v>葛【裏見草】</v>
      </c>
      <c r="M1886" s="396">
        <f>IF(OR(MONTH(F1886)&lt;7,AND(MONTH(F1886)=7,DAY(F1886)&lt;=25)),
MOD(SUM((E1886-1901)*365,259),260),
MOD(SUM((E1886-1900)*365,259),260))</f>
        <v>134</v>
      </c>
      <c r="N1886" s="335">
        <f>IF(AND(MONTH(F1886)=7,DAY(F1886)&gt;25),1,
ROUNDDOWN((SUM(VLOOKUP(MONTH(F1886),D暦変換用数値,2,FALSE),DAY(F1886))/28)+1,0))</f>
        <v>2</v>
      </c>
      <c r="O1886" s="132">
        <f>IF(AND(MONTH(F1886)=7,DAY(F1886)&gt;25),DAY(F1886)-25,
MOD((SUM(VLOOKUP(MONTH(F1886),D暦変換用数値,2,FALSE),DAY(F1886))),28)+1)</f>
        <v>22</v>
      </c>
      <c r="P1886" s="404">
        <f>IF(OR(MONTH(F1886)&lt;7,AND(MONTH(F1886)=7,DAY(F1886)&lt;=25)),
MOD(SUM((E1886-1901)*365,(N1886-1)*28,O1886,258),260),
MOD(SUM((E1886-1900)*365,(N1886-1)*28,O1886,258),260))</f>
        <v>183</v>
      </c>
      <c r="Q1886" s="376" t="str">
        <f>VLOOKUP(MOD(P1886,4),色,2,FALSE)</f>
        <v>青い</v>
      </c>
      <c r="R1886" s="333" t="str">
        <f>VLOOKUP(MOD(P1886,13),銀河の音,2,FALSE)</f>
        <v>磁気の</v>
      </c>
      <c r="S1886" s="387" t="str">
        <f>VLOOKUP(MOD(P1886,20),太陽の紋章,2,FALSE)</f>
        <v>夜</v>
      </c>
      <c r="T1886" s="128" t="s">
        <v>9206</v>
      </c>
    </row>
    <row r="1887" spans="1:20" ht="13.5" customHeight="1">
      <c r="A1887" s="50" t="str">
        <f>VLOOKUP(MOD(E1887,10),十干,2,FALSE)</f>
        <v>辛</v>
      </c>
      <c r="B1887" s="199" t="str">
        <f>VLOOKUP(MOD(E1887,12),十二支,3,FALSE)</f>
        <v xml:space="preserve">06 聖 </v>
      </c>
      <c r="C1887" s="201" t="str">
        <f>VLOOKUP(F1887,星座,3,TRUE)</f>
        <v xml:space="preserve">02 零 </v>
      </c>
      <c r="D1887" s="531">
        <v>11583</v>
      </c>
      <c r="E1887" s="1">
        <f>IFERROR(YEAR(D1887),LEFT(D1887,4))</f>
        <v>1931</v>
      </c>
      <c r="F1887" s="1" t="str">
        <f>IF(ISTEXT(D1887),RIGHT(D1887,5),TEXT(D1887,"mm/dd"))</f>
        <v>09/17</v>
      </c>
      <c r="G1887" s="1">
        <f>SUM(MID(E1887,1,1),MID(E1887,2,1),MID(E1887,3,1),MID(E1887,4,1),MID(F1887,1,1),MID(F1887,2,1),MID(F1887,4,1),MID(F1887,5,1))</f>
        <v>31</v>
      </c>
      <c r="H1887" s="45">
        <f>IF(MOD(G1887,9)=0,9,MOD(G1887,9))</f>
        <v>4</v>
      </c>
      <c r="I1887" s="45" t="str">
        <f>IFERROR(MID("日月火水木金土",WEEKDAY(D1887),1),"")</f>
        <v>木</v>
      </c>
      <c r="J1887" s="304" t="s">
        <v>4875</v>
      </c>
      <c r="K1887" s="202" t="str">
        <f>VLOOKUP(F1887,石と花メイン,3,FALSE)</f>
        <v>◇金剛石</v>
      </c>
      <c r="L1887" s="297" t="str">
        <f>VLOOKUP(F1887,石と花メイン,4,FALSE)</f>
        <v>風船蔓</v>
      </c>
      <c r="M1887" s="393">
        <f>IF(OR(MONTH(F1887)&lt;7,AND(MONTH(F1887)=7,DAY(F1887)&lt;=25)),
MOD(SUM((E1887-1901)*365,259),260),
MOD(SUM((E1887-1900)*365,259),260))</f>
        <v>134</v>
      </c>
      <c r="N1887" s="390">
        <f>IF(AND(MONTH(F1887)=7,DAY(F1887)&gt;25),1,
ROUNDDOWN((SUM(VLOOKUP(MONTH(F1887),D暦変換用数値,2,FALSE),DAY(F1887))/28)+1,0))</f>
        <v>2</v>
      </c>
      <c r="O1887" s="205">
        <f>IF(AND(MONTH(F1887)=7,DAY(F1887)&gt;25),DAY(F1887)-25,
MOD((SUM(VLOOKUP(MONTH(F1887),D暦変換用数値,2,FALSE),DAY(F1887))),28)+1)</f>
        <v>26</v>
      </c>
      <c r="P1887" s="406">
        <f>IF(OR(MONTH(F1887)&lt;7,AND(MONTH(F1887)=7,DAY(F1887)&lt;=25)),
MOD(SUM((E1887-1901)*365,(N1887-1)*28,O1887,258),260),
MOD(SUM((E1887-1900)*365,(N1887-1)*28,O1887,258),260))</f>
        <v>187</v>
      </c>
      <c r="Q1887" s="374" t="str">
        <f>VLOOKUP(MOD(P1887,4),色,2,FALSE)</f>
        <v>青い</v>
      </c>
      <c r="R1887" s="292" t="str">
        <f>VLOOKUP(MOD(P1887,13),銀河の音,2,FALSE)</f>
        <v>倍音の</v>
      </c>
      <c r="S1887" s="385" t="str">
        <f>VLOOKUP(MOD(P1887,20),太陽の紋章,2,FALSE)</f>
        <v>手</v>
      </c>
      <c r="T1887" s="97" t="s">
        <v>5459</v>
      </c>
    </row>
    <row r="1888" spans="1:20" ht="13.5" customHeight="1">
      <c r="A1888" s="282" t="str">
        <f>VLOOKUP(MOD(E1888,10),十干,2,FALSE)</f>
        <v>癸</v>
      </c>
      <c r="B1888" s="283" t="str">
        <f>VLOOKUP(MOD(E1888,12),十二支,3,FALSE)</f>
        <v xml:space="preserve">06 聖 </v>
      </c>
      <c r="C1888" s="287" t="str">
        <f>VLOOKUP(F1888,星座,3,TRUE)</f>
        <v xml:space="preserve">02 零 </v>
      </c>
      <c r="D1888" s="533">
        <v>15942</v>
      </c>
      <c r="E1888" s="83">
        <f>IFERROR(YEAR(D1888),LEFT(D1888,4))</f>
        <v>1943</v>
      </c>
      <c r="F1888" s="83" t="str">
        <f>IF(ISTEXT(D1888),RIGHT(D1888,5),TEXT(D1888,"mm/dd"))</f>
        <v>08/24</v>
      </c>
      <c r="G1888" s="83">
        <f>SUM(MID(E1888,1,1),MID(E1888,2,1),MID(E1888,3,1),MID(E1888,4,1),MID(F1888,1,1),MID(F1888,2,1),MID(F1888,4,1),MID(F1888,5,1))</f>
        <v>31</v>
      </c>
      <c r="H1888" s="83">
        <f>IF(MOD(G1888,9)=0,9,MOD(G1888,9))</f>
        <v>4</v>
      </c>
      <c r="I1888" s="83" t="str">
        <f>IFERROR(MID("日月火水木金土",WEEKDAY(D1888),1),"")</f>
        <v>火</v>
      </c>
      <c r="J1888" s="303" t="s">
        <v>2670</v>
      </c>
      <c r="K1888" s="87" t="str">
        <f>VLOOKUP(F1888,石と花メイン,3,FALSE)</f>
        <v>◇金剛石</v>
      </c>
      <c r="L1888" s="296" t="str">
        <f>VLOOKUP(F1888,石と花メイン,4,FALSE)</f>
        <v>金盞花【カレンデュラ】</v>
      </c>
      <c r="M1888" s="392">
        <f>IF(OR(MONTH(F1888)&lt;7,AND(MONTH(F1888)=7,DAY(F1888)&lt;=25)),
MOD(SUM((E1888-1901)*365,259),260),
MOD(SUM((E1888-1900)*365,259),260))</f>
        <v>94</v>
      </c>
      <c r="N1888" s="330">
        <f>IF(AND(MONTH(F1888)=7,DAY(F1888)&gt;25),1,
ROUNDDOWN((SUM(VLOOKUP(MONTH(F1888),D暦変換用数値,2,FALSE),DAY(F1888))/28)+1,0))</f>
        <v>2</v>
      </c>
      <c r="O1888" s="84">
        <f>IF(AND(MONTH(F1888)=7,DAY(F1888)&gt;25),DAY(F1888)-25,
MOD((SUM(VLOOKUP(MONTH(F1888),D暦変換用数値,2,FALSE),DAY(F1888))),28)+1)</f>
        <v>2</v>
      </c>
      <c r="P1888" s="405">
        <f>IF(OR(MONTH(F1888)&lt;7,AND(MONTH(F1888)=7,DAY(F1888)&lt;=25)),
MOD(SUM((E1888-1901)*365,(N1888-1)*28,O1888,258),260),
MOD(SUM((E1888-1900)*365,(N1888-1)*28,O1888,258),260))</f>
        <v>123</v>
      </c>
      <c r="Q1888" s="371" t="str">
        <f>VLOOKUP(MOD(P1888,4),色,2,FALSE)</f>
        <v>青い</v>
      </c>
      <c r="R1888" s="289" t="str">
        <f>VLOOKUP(MOD(P1888,13),銀河の音,2,FALSE)</f>
        <v>律動の</v>
      </c>
      <c r="S1888" s="382" t="str">
        <f>VLOOKUP(MOD(P1888,20),太陽の紋章,2,FALSE)</f>
        <v>夜</v>
      </c>
      <c r="T1888" s="95" t="s">
        <v>6060</v>
      </c>
    </row>
    <row r="1889" spans="1:20" ht="13.5" customHeight="1">
      <c r="A1889" s="50" t="str">
        <f>VLOOKUP(MOD(E1889,10),十干,2,FALSE)</f>
        <v>癸</v>
      </c>
      <c r="B1889" s="199" t="str">
        <f>VLOOKUP(MOD(E1889,12),十二支,3,FALSE)</f>
        <v xml:space="preserve">06 聖 </v>
      </c>
      <c r="C1889" s="201" t="str">
        <f>VLOOKUP(F1889,星座,3,TRUE)</f>
        <v xml:space="preserve">02 零 </v>
      </c>
      <c r="D1889" s="531">
        <v>15959</v>
      </c>
      <c r="E1889" s="1">
        <f>IFERROR(YEAR(D1889),LEFT(D1889,4))</f>
        <v>1943</v>
      </c>
      <c r="F1889" s="1" t="str">
        <f>IF(ISTEXT(D1889),RIGHT(D1889,5),TEXT(D1889,"mm/dd"))</f>
        <v>09/10</v>
      </c>
      <c r="G1889" s="1">
        <f>SUM(MID(E1889,1,1),MID(E1889,2,1),MID(E1889,3,1),MID(E1889,4,1),MID(F1889,1,1),MID(F1889,2,1),MID(F1889,4,1),MID(F1889,5,1))</f>
        <v>27</v>
      </c>
      <c r="H1889" s="45">
        <f>IF(MOD(G1889,9)=0,9,MOD(G1889,9))</f>
        <v>9</v>
      </c>
      <c r="I1889" s="45" t="str">
        <f>IFERROR(MID("日月火水木金土",WEEKDAY(D1889),1),"")</f>
        <v>金</v>
      </c>
      <c r="J1889" s="304" t="s">
        <v>4876</v>
      </c>
      <c r="K1889" s="202" t="str">
        <f>VLOOKUP(F1889,石と花メイン,3,FALSE)</f>
        <v>□水晶</v>
      </c>
      <c r="L1889" s="297" t="str">
        <f>VLOOKUP(F1889,石と花メイン,4,FALSE)</f>
        <v>孔雀草【孔雀アスター】</v>
      </c>
      <c r="M1889" s="393">
        <f>IF(OR(MONTH(F1889)&lt;7,AND(MONTH(F1889)=7,DAY(F1889)&lt;=25)),
MOD(SUM((E1889-1901)*365,259),260),
MOD(SUM((E1889-1900)*365,259),260))</f>
        <v>94</v>
      </c>
      <c r="N1889" s="390">
        <f>IF(AND(MONTH(F1889)=7,DAY(F1889)&gt;25),1,
ROUNDDOWN((SUM(VLOOKUP(MONTH(F1889),D暦変換用数値,2,FALSE),DAY(F1889))/28)+1,0))</f>
        <v>2</v>
      </c>
      <c r="O1889" s="205">
        <f>IF(AND(MONTH(F1889)=7,DAY(F1889)&gt;25),DAY(F1889)-25,
MOD((SUM(VLOOKUP(MONTH(F1889),D暦変換用数値,2,FALSE),DAY(F1889))),28)+1)</f>
        <v>19</v>
      </c>
      <c r="P1889" s="406">
        <f>IF(OR(MONTH(F1889)&lt;7,AND(MONTH(F1889)=7,DAY(F1889)&lt;=25)),
MOD(SUM((E1889-1901)*365,(N1889-1)*28,O1889,258),260),
MOD(SUM((E1889-1900)*365,(N1889-1)*28,O1889,258),260))</f>
        <v>140</v>
      </c>
      <c r="Q1889" s="373" t="str">
        <f>VLOOKUP(MOD(P1889,4),色,2,FALSE)</f>
        <v>黄色い</v>
      </c>
      <c r="R1889" s="291" t="str">
        <f>VLOOKUP(MOD(P1889,13),銀河の音,2,FALSE)</f>
        <v>惑星の</v>
      </c>
      <c r="S1889" s="384" t="str">
        <f>VLOOKUP(MOD(P1889,20),太陽の紋章,2,FALSE)</f>
        <v>太陽</v>
      </c>
      <c r="T1889" s="103" t="s">
        <v>5460</v>
      </c>
    </row>
    <row r="1890" spans="1:20" ht="13.5" customHeight="1">
      <c r="A1890" s="50" t="str">
        <f>VLOOKUP(MOD(E1890,10),十干,2,FALSE)</f>
        <v>癸</v>
      </c>
      <c r="B1890" s="199" t="str">
        <f>VLOOKUP(MOD(E1890,12),十二支,3,FALSE)</f>
        <v xml:space="preserve">06 聖 </v>
      </c>
      <c r="C1890" s="201" t="str">
        <f>VLOOKUP(F1890,星座,3,TRUE)</f>
        <v xml:space="preserve">02 零 </v>
      </c>
      <c r="D1890" s="531">
        <v>15968</v>
      </c>
      <c r="E1890" s="1">
        <f>IFERROR(YEAR(D1890),LEFT(D1890,4))</f>
        <v>1943</v>
      </c>
      <c r="F1890" s="1" t="str">
        <f>IF(ISTEXT(D1890),RIGHT(D1890,5),TEXT(D1890,"mm/dd"))</f>
        <v>09/19</v>
      </c>
      <c r="G1890" s="1">
        <f>SUM(MID(E1890,1,1),MID(E1890,2,1),MID(E1890,3,1),MID(E1890,4,1),MID(F1890,1,1),MID(F1890,2,1),MID(F1890,4,1),MID(F1890,5,1))</f>
        <v>36</v>
      </c>
      <c r="H1890" s="45">
        <f>IF(MOD(G1890,9)=0,9,MOD(G1890,9))</f>
        <v>9</v>
      </c>
      <c r="I1890" s="45" t="str">
        <f>IFERROR(MID("日月火水木金土",WEEKDAY(D1890),1),"")</f>
        <v>日</v>
      </c>
      <c r="J1890" s="304" t="s">
        <v>4877</v>
      </c>
      <c r="K1890" s="202" t="str">
        <f>VLOOKUP(F1890,石と花メイン,3,FALSE)</f>
        <v>■緑玉髄</v>
      </c>
      <c r="L1890" s="297" t="str">
        <f>VLOOKUP(F1890,石と花メイン,4,FALSE)</f>
        <v>釣船草</v>
      </c>
      <c r="M1890" s="393">
        <f>IF(OR(MONTH(F1890)&lt;7,AND(MONTH(F1890)=7,DAY(F1890)&lt;=25)),
MOD(SUM((E1890-1901)*365,259),260),
MOD(SUM((E1890-1900)*365,259),260))</f>
        <v>94</v>
      </c>
      <c r="N1890" s="390">
        <f>IF(AND(MONTH(F1890)=7,DAY(F1890)&gt;25),1,
ROUNDDOWN((SUM(VLOOKUP(MONTH(F1890),D暦変換用数値,2,FALSE),DAY(F1890))/28)+1,0))</f>
        <v>2</v>
      </c>
      <c r="O1890" s="205">
        <f>IF(AND(MONTH(F1890)=7,DAY(F1890)&gt;25),DAY(F1890)-25,
MOD((SUM(VLOOKUP(MONTH(F1890),D暦変換用数値,2,FALSE),DAY(F1890))),28)+1)</f>
        <v>28</v>
      </c>
      <c r="P1890" s="406">
        <f>IF(OR(MONTH(F1890)&lt;7,AND(MONTH(F1890)=7,DAY(F1890)&lt;=25)),
MOD(SUM((E1890-1901)*365,(N1890-1)*28,O1890,258),260),
MOD(SUM((E1890-1900)*365,(N1890-1)*28,O1890,258),260))</f>
        <v>149</v>
      </c>
      <c r="Q1890" s="372" t="str">
        <f>VLOOKUP(MOD(P1890,4),色,2,FALSE)</f>
        <v>赤い</v>
      </c>
      <c r="R1890" s="290" t="str">
        <f>VLOOKUP(MOD(P1890,13),銀河の音,2,FALSE)</f>
        <v>律動の</v>
      </c>
      <c r="S1890" s="383" t="str">
        <f>VLOOKUP(MOD(P1890,20),太陽の紋章,2,FALSE)</f>
        <v>月</v>
      </c>
      <c r="T1890" s="98" t="s">
        <v>3736</v>
      </c>
    </row>
    <row r="1891" spans="1:20" ht="13.5" customHeight="1">
      <c r="A1891" s="282" t="str">
        <f>VLOOKUP(MOD(E1891,10),十干,2,FALSE)</f>
        <v>癸</v>
      </c>
      <c r="B1891" s="283" t="str">
        <f>VLOOKUP(MOD(E1891,12),十二支,3,FALSE)</f>
        <v xml:space="preserve">06 聖 </v>
      </c>
      <c r="C1891" s="287" t="str">
        <f>VLOOKUP(F1891,星座,3,TRUE)</f>
        <v xml:space="preserve">02 零 </v>
      </c>
      <c r="D1891" s="533">
        <v>15969</v>
      </c>
      <c r="E1891" s="83">
        <f>IFERROR(YEAR(D1891),LEFT(D1891,4))</f>
        <v>1943</v>
      </c>
      <c r="F1891" s="83" t="str">
        <f>IF(ISTEXT(D1891),RIGHT(D1891,5),TEXT(D1891,"mm/dd"))</f>
        <v>09/20</v>
      </c>
      <c r="G1891" s="83">
        <f>SUM(MID(E1891,1,1),MID(E1891,2,1),MID(E1891,3,1),MID(E1891,4,1),MID(F1891,1,1),MID(F1891,2,1),MID(F1891,4,1),MID(F1891,5,1))</f>
        <v>28</v>
      </c>
      <c r="H1891" s="83">
        <f>IF(MOD(G1891,9)=0,9,MOD(G1891,9))</f>
        <v>1</v>
      </c>
      <c r="I1891" s="83" t="str">
        <f>IFERROR(MID("日月火水木金土",WEEKDAY(D1891),1),"")</f>
        <v>月</v>
      </c>
      <c r="J1891" s="303" t="s">
        <v>2671</v>
      </c>
      <c r="K1891" s="87" t="str">
        <f>VLOOKUP(F1891,石と花メイン,3,FALSE)</f>
        <v>◆紅玉</v>
      </c>
      <c r="L1891" s="296" t="str">
        <f>VLOOKUP(F1891,石と花メイン,4,FALSE)</f>
        <v>サルビア【緋衣草】</v>
      </c>
      <c r="M1891" s="392">
        <f>IF(OR(MONTH(F1891)&lt;7,AND(MONTH(F1891)=7,DAY(F1891)&lt;=25)),
MOD(SUM((E1891-1901)*365,259),260),
MOD(SUM((E1891-1900)*365,259),260))</f>
        <v>94</v>
      </c>
      <c r="N1891" s="330">
        <f>IF(AND(MONTH(F1891)=7,DAY(F1891)&gt;25),1,
ROUNDDOWN((SUM(VLOOKUP(MONTH(F1891),D暦変換用数値,2,FALSE),DAY(F1891))/28)+1,0))</f>
        <v>3</v>
      </c>
      <c r="O1891" s="84">
        <f>IF(AND(MONTH(F1891)=7,DAY(F1891)&gt;25),DAY(F1891)-25,
MOD((SUM(VLOOKUP(MONTH(F1891),D暦変換用数値,2,FALSE),DAY(F1891))),28)+1)</f>
        <v>1</v>
      </c>
      <c r="P1891" s="405">
        <f>IF(OR(MONTH(F1891)&lt;7,AND(MONTH(F1891)=7,DAY(F1891)&lt;=25)),
MOD(SUM((E1891-1901)*365,(N1891-1)*28,O1891,258),260),
MOD(SUM((E1891-1900)*365,(N1891-1)*28,O1891,258),260))</f>
        <v>150</v>
      </c>
      <c r="Q1891" s="371" t="str">
        <f>VLOOKUP(MOD(P1891,4),色,2,FALSE)</f>
        <v>白い</v>
      </c>
      <c r="R1891" s="289" t="str">
        <f>VLOOKUP(MOD(P1891,13),銀河の音,2,FALSE)</f>
        <v>共振の</v>
      </c>
      <c r="S1891" s="382" t="str">
        <f>VLOOKUP(MOD(P1891,20),太陽の紋章,2,FALSE)</f>
        <v>犬</v>
      </c>
      <c r="T1891" s="95" t="s">
        <v>542</v>
      </c>
    </row>
    <row r="1892" spans="1:20" ht="13.5" customHeight="1">
      <c r="A1892" s="50" t="str">
        <f>VLOOKUP(MOD(E1892,10),十干,2,FALSE)</f>
        <v>乙</v>
      </c>
      <c r="B1892" s="199" t="str">
        <f>VLOOKUP(MOD(E1892,12),十二支,3,FALSE)</f>
        <v xml:space="preserve">06 聖 </v>
      </c>
      <c r="C1892" s="201" t="str">
        <f>VLOOKUP(F1892,星座,3,TRUE)</f>
        <v xml:space="preserve">02 零 </v>
      </c>
      <c r="D1892" s="531">
        <v>20329</v>
      </c>
      <c r="E1892" s="1">
        <f>IFERROR(YEAR(D1892),LEFT(D1892,4))</f>
        <v>1955</v>
      </c>
      <c r="F1892" s="1" t="str">
        <f>IF(ISTEXT(D1892),RIGHT(D1892,5),TEXT(D1892,"mm/dd"))</f>
        <v>08/28</v>
      </c>
      <c r="G1892" s="1">
        <f>SUM(MID(E1892,1,1),MID(E1892,2,1),MID(E1892,3,1),MID(E1892,4,1),MID(F1892,1,1),MID(F1892,2,1),MID(F1892,4,1),MID(F1892,5,1))</f>
        <v>38</v>
      </c>
      <c r="H1892" s="45">
        <f>IF(MOD(G1892,9)=0,9,MOD(G1892,9))</f>
        <v>2</v>
      </c>
      <c r="I1892" s="45" t="str">
        <f>IFERROR(MID("日月火水木金土",WEEKDAY(D1892),1),"")</f>
        <v>日</v>
      </c>
      <c r="J1892" s="304" t="s">
        <v>4878</v>
      </c>
      <c r="K1892" s="202" t="str">
        <f>VLOOKUP(F1892,石と花メイン,3,FALSE)</f>
        <v>○真珠</v>
      </c>
      <c r="L1892" s="297" t="str">
        <f>VLOOKUP(F1892,石と花メイン,4,FALSE)</f>
        <v>エリンギウム【松毬薊】</v>
      </c>
      <c r="M1892" s="393">
        <f>IF(OR(MONTH(F1892)&lt;7,AND(MONTH(F1892)=7,DAY(F1892)&lt;=25)),
MOD(SUM((E1892-1901)*365,259),260),
MOD(SUM((E1892-1900)*365,259),260))</f>
        <v>54</v>
      </c>
      <c r="N1892" s="390">
        <f>IF(AND(MONTH(F1892)=7,DAY(F1892)&gt;25),1,
ROUNDDOWN((SUM(VLOOKUP(MONTH(F1892),D暦変換用数値,2,FALSE),DAY(F1892))/28)+1,0))</f>
        <v>2</v>
      </c>
      <c r="O1892" s="205">
        <f>IF(AND(MONTH(F1892)=7,DAY(F1892)&gt;25),DAY(F1892)-25,
MOD((SUM(VLOOKUP(MONTH(F1892),D暦変換用数値,2,FALSE),DAY(F1892))),28)+1)</f>
        <v>6</v>
      </c>
      <c r="P1892" s="406">
        <f>IF(OR(MONTH(F1892)&lt;7,AND(MONTH(F1892)=7,DAY(F1892)&lt;=25)),
MOD(SUM((E1892-1901)*365,(N1892-1)*28,O1892,258),260),
MOD(SUM((E1892-1900)*365,(N1892-1)*28,O1892,258),260))</f>
        <v>87</v>
      </c>
      <c r="Q1892" s="374" t="str">
        <f>VLOOKUP(MOD(P1892,4),色,2,FALSE)</f>
        <v>青い</v>
      </c>
      <c r="R1892" s="292" t="str">
        <f>VLOOKUP(MOD(P1892,13),銀河の音,2,FALSE)</f>
        <v>太陽の</v>
      </c>
      <c r="S1892" s="385" t="str">
        <f>VLOOKUP(MOD(P1892,20),太陽の紋章,2,FALSE)</f>
        <v>手</v>
      </c>
      <c r="T1892" s="98" t="s">
        <v>3736</v>
      </c>
    </row>
    <row r="1893" spans="1:20" ht="13.5" customHeight="1">
      <c r="A1893" s="50" t="str">
        <f>VLOOKUP(MOD(E1893,10),十干,2,FALSE)</f>
        <v>丁</v>
      </c>
      <c r="B1893" s="199" t="str">
        <f>VLOOKUP(MOD(E1893,12),十二支,3,FALSE)</f>
        <v xml:space="preserve">06 聖 </v>
      </c>
      <c r="C1893" s="201" t="str">
        <f>VLOOKUP(F1893,星座,3,TRUE)</f>
        <v xml:space="preserve">02 零 </v>
      </c>
      <c r="D1893" s="535">
        <v>24709</v>
      </c>
      <c r="E1893" s="45">
        <f>IFERROR(YEAR(D1893),LEFT(D1893,4))</f>
        <v>1967</v>
      </c>
      <c r="F1893" s="45" t="str">
        <f>IF(ISTEXT(D1893),RIGHT(D1893,5),TEXT(D1893,"mm/dd"))</f>
        <v>08/25</v>
      </c>
      <c r="G1893" s="45">
        <f>SUM(MID(E1893,1,1),MID(E1893,2,1),MID(E1893,3,1),MID(E1893,4,1),MID(F1893,1,1),MID(F1893,2,1),MID(F1893,4,1),MID(F1893,5,1))</f>
        <v>38</v>
      </c>
      <c r="H1893" s="45">
        <f>IF(MOD(G1893,9)=0,9,MOD(G1893,9))</f>
        <v>2</v>
      </c>
      <c r="I1893" s="45" t="str">
        <f>IFERROR(MID("日月火水木金土",WEEKDAY(D1893),1),"")</f>
        <v>金</v>
      </c>
      <c r="J1893" s="305" t="s">
        <v>6555</v>
      </c>
      <c r="K1893" s="203" t="str">
        <f>VLOOKUP(F1893,石と花メイン,3,FALSE)</f>
        <v>◆猫目石</v>
      </c>
      <c r="L1893" s="298" t="str">
        <f>VLOOKUP(F1893,石と花メイン,4,FALSE)</f>
        <v>檜扇【烏羽玉】</v>
      </c>
      <c r="M1893" s="394">
        <f>IF(OR(MONTH(F1893)&lt;7,AND(MONTH(F1893)=7,DAY(F1893)&lt;=25)),
MOD(SUM((E1893-1901)*365,259),260),
MOD(SUM((E1893-1900)*365,259),260))</f>
        <v>14</v>
      </c>
      <c r="N1893" s="391">
        <f>IF(AND(MONTH(F1893)=7,DAY(F1893)&gt;25),1,
ROUNDDOWN((SUM(VLOOKUP(MONTH(F1893),D暦変換用数値,2,FALSE),DAY(F1893))/28)+1,0))</f>
        <v>2</v>
      </c>
      <c r="O1893" s="46">
        <f>IF(AND(MONTH(F1893)=7,DAY(F1893)&gt;25),DAY(F1893)-25,
MOD((SUM(VLOOKUP(MONTH(F1893),D暦変換用数値,2,FALSE),DAY(F1893))),28)+1)</f>
        <v>3</v>
      </c>
      <c r="P1893" s="407">
        <f>IF(OR(MONTH(F1893)&lt;7,AND(MONTH(F1893)=7,DAY(F1893)&lt;=25)),
MOD(SUM((E1893-1901)*365,(N1893-1)*28,O1893,258),260),
MOD(SUM((E1893-1900)*365,(N1893-1)*28,O1893,258),260))</f>
        <v>44</v>
      </c>
      <c r="Q1893" s="373" t="str">
        <f>VLOOKUP(MOD(P1893,4),色,2,FALSE)</f>
        <v>黄色い</v>
      </c>
      <c r="R1893" s="291" t="str">
        <f>VLOOKUP(MOD(P1893,13),銀河の音,2,FALSE)</f>
        <v>倍音の</v>
      </c>
      <c r="S1893" s="384" t="str">
        <f>VLOOKUP(MOD(P1893,20),太陽の紋章,2,FALSE)</f>
        <v>種</v>
      </c>
      <c r="T1893" s="110" t="s">
        <v>6764</v>
      </c>
    </row>
    <row r="1894" spans="1:20" ht="13.5" customHeight="1">
      <c r="A1894" s="282" t="str">
        <f>VLOOKUP(MOD(E1894,10),十干,2,FALSE)</f>
        <v>丁</v>
      </c>
      <c r="B1894" s="283" t="str">
        <f>VLOOKUP(MOD(E1894,12),十二支,3,FALSE)</f>
        <v xml:space="preserve">06 聖 </v>
      </c>
      <c r="C1894" s="287" t="str">
        <f>VLOOKUP(F1894,星座,3,TRUE)</f>
        <v xml:space="preserve">02 零 </v>
      </c>
      <c r="D1894" s="533">
        <v>24716</v>
      </c>
      <c r="E1894" s="83">
        <f>IFERROR(YEAR(D1894),LEFT(D1894,4))</f>
        <v>1967</v>
      </c>
      <c r="F1894" s="83" t="str">
        <f>IF(ISTEXT(D1894),RIGHT(D1894,5),TEXT(D1894,"mm/dd"))</f>
        <v>09/01</v>
      </c>
      <c r="G1894" s="83">
        <f>SUM(MID(E1894,1,1),MID(E1894,2,1),MID(E1894,3,1),MID(E1894,4,1),MID(F1894,1,1),MID(F1894,2,1),MID(F1894,4,1),MID(F1894,5,1))</f>
        <v>33</v>
      </c>
      <c r="H1894" s="83">
        <f>IF(MOD(G1894,9)=0,9,MOD(G1894,9))</f>
        <v>6</v>
      </c>
      <c r="I1894" s="83" t="str">
        <f>IFERROR(MID("日月火水木金土",WEEKDAY(D1894),1),"")</f>
        <v>金</v>
      </c>
      <c r="J1894" s="303" t="s">
        <v>2672</v>
      </c>
      <c r="K1894" s="87" t="str">
        <f>VLOOKUP(F1894,石と花メイン,3,FALSE)</f>
        <v>◆青玉</v>
      </c>
      <c r="L1894" s="296" t="str">
        <f>VLOOKUP(F1894,石と花メイン,4,FALSE)</f>
        <v>浜梨/浜茄子</v>
      </c>
      <c r="M1894" s="392">
        <f>IF(OR(MONTH(F1894)&lt;7,AND(MONTH(F1894)=7,DAY(F1894)&lt;=25)),
MOD(SUM((E1894-1901)*365,259),260),
MOD(SUM((E1894-1900)*365,259),260))</f>
        <v>14</v>
      </c>
      <c r="N1894" s="330">
        <f>IF(AND(MONTH(F1894)=7,DAY(F1894)&gt;25),1,
ROUNDDOWN((SUM(VLOOKUP(MONTH(F1894),D暦変換用数値,2,FALSE),DAY(F1894))/28)+1,0))</f>
        <v>2</v>
      </c>
      <c r="O1894" s="84">
        <f>IF(AND(MONTH(F1894)=7,DAY(F1894)&gt;25),DAY(F1894)-25,
MOD((SUM(VLOOKUP(MONTH(F1894),D暦変換用数値,2,FALSE),DAY(F1894))),28)+1)</f>
        <v>10</v>
      </c>
      <c r="P1894" s="405">
        <f>IF(OR(MONTH(F1894)&lt;7,AND(MONTH(F1894)=7,DAY(F1894)&lt;=25)),
MOD(SUM((E1894-1901)*365,(N1894-1)*28,O1894,258),260),
MOD(SUM((E1894-1900)*365,(N1894-1)*28,O1894,258),260))</f>
        <v>51</v>
      </c>
      <c r="Q1894" s="371" t="str">
        <f>VLOOKUP(MOD(P1894,4),色,2,FALSE)</f>
        <v>青い</v>
      </c>
      <c r="R1894" s="289" t="str">
        <f>VLOOKUP(MOD(P1894,13),銀河の音,2,FALSE)</f>
        <v>水晶の</v>
      </c>
      <c r="S1894" s="382" t="str">
        <f>VLOOKUP(MOD(P1894,20),太陽の紋章,2,FALSE)</f>
        <v>猿</v>
      </c>
      <c r="T1894" s="92" t="s">
        <v>5730</v>
      </c>
    </row>
    <row r="1895" spans="1:20" ht="13.5" customHeight="1">
      <c r="A1895" s="50" t="str">
        <f>VLOOKUP(MOD(E1895,10),十干,2,FALSE)</f>
        <v>丁</v>
      </c>
      <c r="B1895" s="199" t="str">
        <f>VLOOKUP(MOD(E1895,12),十二支,3,FALSE)</f>
        <v xml:space="preserve">06 聖 </v>
      </c>
      <c r="C1895" s="201" t="str">
        <f>VLOOKUP(F1895,星座,3,TRUE)</f>
        <v xml:space="preserve">02 零 </v>
      </c>
      <c r="D1895" s="531">
        <v>24727</v>
      </c>
      <c r="E1895" s="1">
        <f>IFERROR(YEAR(D1895),LEFT(D1895,4))</f>
        <v>1967</v>
      </c>
      <c r="F1895" s="1" t="str">
        <f>IF(ISTEXT(D1895),RIGHT(D1895,5),TEXT(D1895,"mm/dd"))</f>
        <v>09/12</v>
      </c>
      <c r="G1895" s="1">
        <f>SUM(MID(E1895,1,1),MID(E1895,2,1),MID(E1895,3,1),MID(E1895,4,1),MID(F1895,1,1),MID(F1895,2,1),MID(F1895,4,1),MID(F1895,5,1))</f>
        <v>35</v>
      </c>
      <c r="H1895" s="45">
        <f>IF(MOD(G1895,9)=0,9,MOD(G1895,9))</f>
        <v>8</v>
      </c>
      <c r="I1895" s="45" t="str">
        <f>IFERROR(MID("日月火水木金土",WEEKDAY(D1895),1),"")</f>
        <v>火</v>
      </c>
      <c r="J1895" s="304" t="s">
        <v>4879</v>
      </c>
      <c r="K1895" s="202" t="str">
        <f>VLOOKUP(F1895,石と花メイン,3,FALSE)</f>
        <v>●土耳古石</v>
      </c>
      <c r="L1895" s="297" t="str">
        <f>VLOOKUP(F1895,石と花メイン,4,FALSE)</f>
        <v>藍【蓼藍】</v>
      </c>
      <c r="M1895" s="393">
        <f>IF(OR(MONTH(F1895)&lt;7,AND(MONTH(F1895)=7,DAY(F1895)&lt;=25)),
MOD(SUM((E1895-1901)*365,259),260),
MOD(SUM((E1895-1900)*365,259),260))</f>
        <v>14</v>
      </c>
      <c r="N1895" s="390">
        <f>IF(AND(MONTH(F1895)=7,DAY(F1895)&gt;25),1,
ROUNDDOWN((SUM(VLOOKUP(MONTH(F1895),D暦変換用数値,2,FALSE),DAY(F1895))/28)+1,0))</f>
        <v>2</v>
      </c>
      <c r="O1895" s="205">
        <f>IF(AND(MONTH(F1895)=7,DAY(F1895)&gt;25),DAY(F1895)-25,
MOD((SUM(VLOOKUP(MONTH(F1895),D暦変換用数値,2,FALSE),DAY(F1895))),28)+1)</f>
        <v>21</v>
      </c>
      <c r="P1895" s="406">
        <f>IF(OR(MONTH(F1895)&lt;7,AND(MONTH(F1895)=7,DAY(F1895)&lt;=25)),
MOD(SUM((E1895-1901)*365,(N1895-1)*28,O1895,258),260),
MOD(SUM((E1895-1900)*365,(N1895-1)*28,O1895,258),260))</f>
        <v>62</v>
      </c>
      <c r="Q1895" s="375" t="str">
        <f>VLOOKUP(MOD(P1895,4),色,2,FALSE)</f>
        <v>白い</v>
      </c>
      <c r="R1895" s="293" t="str">
        <f>VLOOKUP(MOD(P1895,13),銀河の音,2,FALSE)</f>
        <v>惑星の</v>
      </c>
      <c r="S1895" s="386" t="str">
        <f>VLOOKUP(MOD(P1895,20),太陽の紋章,2,FALSE)</f>
        <v>風</v>
      </c>
      <c r="T1895" s="98" t="s">
        <v>3736</v>
      </c>
    </row>
    <row r="1896" spans="1:20" ht="13.5" customHeight="1">
      <c r="A1896" s="50" t="str">
        <f>VLOOKUP(MOD(E1896,10),十干,2,FALSE)</f>
        <v>丁</v>
      </c>
      <c r="B1896" s="199" t="str">
        <f>VLOOKUP(MOD(E1896,12),十二支,3,FALSE)</f>
        <v xml:space="preserve">06 聖 </v>
      </c>
      <c r="C1896" s="201" t="str">
        <f>VLOOKUP(F1896,星座,3,TRUE)</f>
        <v xml:space="preserve">02 零 </v>
      </c>
      <c r="D1896" s="535">
        <v>24735</v>
      </c>
      <c r="E1896" s="45">
        <f>IFERROR(YEAR(D1896),LEFT(D1896,4))</f>
        <v>1967</v>
      </c>
      <c r="F1896" s="45" t="str">
        <f>IF(ISTEXT(D1896),RIGHT(D1896,5),TEXT(D1896,"mm/dd"))</f>
        <v>09/20</v>
      </c>
      <c r="G1896" s="45">
        <f>SUM(MID(E1896,1,1),MID(E1896,2,1),MID(E1896,3,1),MID(E1896,4,1),MID(F1896,1,1),MID(F1896,2,1),MID(F1896,4,1),MID(F1896,5,1))</f>
        <v>34</v>
      </c>
      <c r="H1896" s="45">
        <f>IF(MOD(G1896,9)=0,9,MOD(G1896,9))</f>
        <v>7</v>
      </c>
      <c r="I1896" s="45" t="str">
        <f>IFERROR(MID("日月火水木金土",WEEKDAY(D1896),1),"")</f>
        <v>水</v>
      </c>
      <c r="J1896" s="305" t="s">
        <v>6557</v>
      </c>
      <c r="K1896" s="203" t="str">
        <f>VLOOKUP(F1896,石と花メイン,3,FALSE)</f>
        <v>◆紅玉</v>
      </c>
      <c r="L1896" s="298" t="str">
        <f>VLOOKUP(F1896,石と花メイン,4,FALSE)</f>
        <v>サルビア【緋衣草】</v>
      </c>
      <c r="M1896" s="394">
        <f>IF(OR(MONTH(F1896)&lt;7,AND(MONTH(F1896)=7,DAY(F1896)&lt;=25)),
MOD(SUM((E1896-1901)*365,259),260),
MOD(SUM((E1896-1900)*365,259),260))</f>
        <v>14</v>
      </c>
      <c r="N1896" s="391">
        <f>IF(AND(MONTH(F1896)=7,DAY(F1896)&gt;25),1,
ROUNDDOWN((SUM(VLOOKUP(MONTH(F1896),D暦変換用数値,2,FALSE),DAY(F1896))/28)+1,0))</f>
        <v>3</v>
      </c>
      <c r="O1896" s="46">
        <f>IF(AND(MONTH(F1896)=7,DAY(F1896)&gt;25),DAY(F1896)-25,
MOD((SUM(VLOOKUP(MONTH(F1896),D暦変換用数値,2,FALSE),DAY(F1896))),28)+1)</f>
        <v>1</v>
      </c>
      <c r="P1896" s="407">
        <f>IF(OR(MONTH(F1896)&lt;7,AND(MONTH(F1896)=7,DAY(F1896)&lt;=25)),
MOD(SUM((E1896-1901)*365,(N1896-1)*28,O1896,258),260),
MOD(SUM((E1896-1900)*365,(N1896-1)*28,O1896,258),260))</f>
        <v>70</v>
      </c>
      <c r="Q1896" s="375" t="str">
        <f>VLOOKUP(MOD(P1896,4),色,2,FALSE)</f>
        <v>白い</v>
      </c>
      <c r="R1896" s="293" t="str">
        <f>VLOOKUP(MOD(P1896,13),銀河の音,2,FALSE)</f>
        <v>倍音の</v>
      </c>
      <c r="S1896" s="386" t="str">
        <f>VLOOKUP(MOD(P1896,20),太陽の紋章,2,FALSE)</f>
        <v>犬</v>
      </c>
      <c r="T1896" s="110" t="s">
        <v>6764</v>
      </c>
    </row>
    <row r="1897" spans="1:20" ht="13.5" customHeight="1">
      <c r="A1897" s="50" t="str">
        <f>VLOOKUP(MOD(E1897,10),十干,2,FALSE)</f>
        <v>丁</v>
      </c>
      <c r="B1897" s="199" t="str">
        <f>VLOOKUP(MOD(E1897,12),十二支,3,FALSE)</f>
        <v xml:space="preserve">06 聖 </v>
      </c>
      <c r="C1897" s="201" t="str">
        <f>VLOOKUP(F1897,星座,3,TRUE)</f>
        <v xml:space="preserve">02 零 </v>
      </c>
      <c r="D1897" s="531">
        <v>24737</v>
      </c>
      <c r="E1897" s="1">
        <f>IFERROR(YEAR(D1897),LEFT(D1897,4))</f>
        <v>1967</v>
      </c>
      <c r="F1897" s="1" t="str">
        <f>IF(ISTEXT(D1897),RIGHT(D1897,5),TEXT(D1897,"mm/dd"))</f>
        <v>09/22</v>
      </c>
      <c r="G1897" s="1">
        <f>SUM(MID(E1897,1,1),MID(E1897,2,1),MID(E1897,3,1),MID(E1897,4,1),MID(F1897,1,1),MID(F1897,2,1),MID(F1897,4,1),MID(F1897,5,1))</f>
        <v>36</v>
      </c>
      <c r="H1897" s="45">
        <f>IF(MOD(G1897,9)=0,9,MOD(G1897,9))</f>
        <v>9</v>
      </c>
      <c r="I1897" s="45" t="str">
        <f>IFERROR(MID("日月火水木金土",WEEKDAY(D1897),1),"")</f>
        <v>金</v>
      </c>
      <c r="J1897" s="304" t="s">
        <v>4880</v>
      </c>
      <c r="K1897" s="202" t="str">
        <f>VLOOKUP(F1897,石と花メイン,3,FALSE)</f>
        <v>◇金剛石</v>
      </c>
      <c r="L1897" s="297" t="str">
        <f>VLOOKUP(F1897,石と花メイン,4,FALSE)</f>
        <v>千日紅【千日草】</v>
      </c>
      <c r="M1897" s="393">
        <f>IF(OR(MONTH(F1897)&lt;7,AND(MONTH(F1897)=7,DAY(F1897)&lt;=25)),
MOD(SUM((E1897-1901)*365,259),260),
MOD(SUM((E1897-1900)*365,259),260))</f>
        <v>14</v>
      </c>
      <c r="N1897" s="390">
        <f>IF(AND(MONTH(F1897)=7,DAY(F1897)&gt;25),1,
ROUNDDOWN((SUM(VLOOKUP(MONTH(F1897),D暦変換用数値,2,FALSE),DAY(F1897))/28)+1,0))</f>
        <v>3</v>
      </c>
      <c r="O1897" s="205">
        <f>IF(AND(MONTH(F1897)=7,DAY(F1897)&gt;25),DAY(F1897)-25,
MOD((SUM(VLOOKUP(MONTH(F1897),D暦変換用数値,2,FALSE),DAY(F1897))),28)+1)</f>
        <v>3</v>
      </c>
      <c r="P1897" s="406">
        <f>IF(OR(MONTH(F1897)&lt;7,AND(MONTH(F1897)=7,DAY(F1897)&lt;=25)),
MOD(SUM((E1897-1901)*365,(N1897-1)*28,O1897,258),260),
MOD(SUM((E1897-1900)*365,(N1897-1)*28,O1897,258),260))</f>
        <v>72</v>
      </c>
      <c r="Q1897" s="373" t="str">
        <f>VLOOKUP(MOD(P1897,4),色,2,FALSE)</f>
        <v>黄色い</v>
      </c>
      <c r="R1897" s="291" t="str">
        <f>VLOOKUP(MOD(P1897,13),銀河の音,2,FALSE)</f>
        <v>共振の</v>
      </c>
      <c r="S1897" s="384" t="str">
        <f>VLOOKUP(MOD(P1897,20),太陽の紋章,2,FALSE)</f>
        <v>人</v>
      </c>
      <c r="T1897" s="98" t="s">
        <v>3736</v>
      </c>
    </row>
    <row r="1898" spans="1:20" ht="13.5" customHeight="1">
      <c r="A1898" s="50" t="str">
        <f>VLOOKUP(MOD(E1898,10),十干,2,FALSE)</f>
        <v>己</v>
      </c>
      <c r="B1898" s="199" t="str">
        <f>VLOOKUP(MOD(E1898,12),十二支,3,FALSE)</f>
        <v xml:space="preserve">06 聖 </v>
      </c>
      <c r="C1898" s="201" t="str">
        <f>VLOOKUP(F1898,星座,3,TRUE)</f>
        <v xml:space="preserve">02 零 </v>
      </c>
      <c r="D1898" s="531">
        <v>29095</v>
      </c>
      <c r="E1898" s="1">
        <f>IFERROR(YEAR(D1898),LEFT(D1898,4))</f>
        <v>1979</v>
      </c>
      <c r="F1898" s="1" t="str">
        <f>IF(ISTEXT(D1898),RIGHT(D1898,5),TEXT(D1898,"mm/dd"))</f>
        <v>08/28</v>
      </c>
      <c r="G1898" s="1">
        <f>SUM(MID(E1898,1,1),MID(E1898,2,1),MID(E1898,3,1),MID(E1898,4,1),MID(F1898,1,1),MID(F1898,2,1),MID(F1898,4,1),MID(F1898,5,1))</f>
        <v>44</v>
      </c>
      <c r="H1898" s="45">
        <f>IF(MOD(G1898,9)=0,9,MOD(G1898,9))</f>
        <v>8</v>
      </c>
      <c r="I1898" s="45" t="str">
        <f>IFERROR(MID("日月火水木金土",WEEKDAY(D1898),1),"")</f>
        <v>火</v>
      </c>
      <c r="J1898" s="304" t="s">
        <v>1400</v>
      </c>
      <c r="K1898" s="202" t="str">
        <f>VLOOKUP(F1898,石と花メイン,3,FALSE)</f>
        <v>○真珠</v>
      </c>
      <c r="L1898" s="297" t="str">
        <f>VLOOKUP(F1898,石と花メイン,4,FALSE)</f>
        <v>エリンギウム【松毬薊】</v>
      </c>
      <c r="M1898" s="393">
        <f>IF(OR(MONTH(F1898)&lt;7,AND(MONTH(F1898)=7,DAY(F1898)&lt;=25)),
MOD(SUM((E1898-1901)*365,259),260),
MOD(SUM((E1898-1900)*365,259),260))</f>
        <v>234</v>
      </c>
      <c r="N1898" s="390">
        <f>IF(AND(MONTH(F1898)=7,DAY(F1898)&gt;25),1,
ROUNDDOWN((SUM(VLOOKUP(MONTH(F1898),D暦変換用数値,2,FALSE),DAY(F1898))/28)+1,0))</f>
        <v>2</v>
      </c>
      <c r="O1898" s="205">
        <f>IF(AND(MONTH(F1898)=7,DAY(F1898)&gt;25),DAY(F1898)-25,
MOD((SUM(VLOOKUP(MONTH(F1898),D暦変換用数値,2,FALSE),DAY(F1898))),28)+1)</f>
        <v>6</v>
      </c>
      <c r="P1898" s="406">
        <f>IF(OR(MONTH(F1898)&lt;7,AND(MONTH(F1898)=7,DAY(F1898)&lt;=25)),
MOD(SUM((E1898-1901)*365,(N1898-1)*28,O1898,258),260),
MOD(SUM((E1898-1900)*365,(N1898-1)*28,O1898,258),260))</f>
        <v>7</v>
      </c>
      <c r="Q1898" s="374" t="str">
        <f>VLOOKUP(MOD(P1898,4),色,2,FALSE)</f>
        <v>青い</v>
      </c>
      <c r="R1898" s="292" t="str">
        <f>VLOOKUP(MOD(P1898,13),銀河の音,2,FALSE)</f>
        <v>共振の</v>
      </c>
      <c r="S1898" s="385" t="str">
        <f>VLOOKUP(MOD(P1898,20),太陽の紋章,2,FALSE)</f>
        <v>手</v>
      </c>
      <c r="T1898" s="99" t="s">
        <v>7299</v>
      </c>
    </row>
    <row r="1899" spans="1:20" ht="13.5" customHeight="1">
      <c r="A1899" s="282" t="str">
        <f>VLOOKUP(MOD(E1899,10),十干,2,FALSE)</f>
        <v>己</v>
      </c>
      <c r="B1899" s="283" t="str">
        <f>VLOOKUP(MOD(E1899,12),十二支,3,FALSE)</f>
        <v xml:space="preserve">06 聖 </v>
      </c>
      <c r="C1899" s="287" t="str">
        <f>VLOOKUP(F1899,星座,3,TRUE)</f>
        <v xml:space="preserve">02 零 </v>
      </c>
      <c r="D1899" s="533">
        <v>29102</v>
      </c>
      <c r="E1899" s="83">
        <f>IFERROR(YEAR(D1899),LEFT(D1899,4))</f>
        <v>1979</v>
      </c>
      <c r="F1899" s="83" t="str">
        <f>IF(ISTEXT(D1899),RIGHT(D1899,5),TEXT(D1899,"mm/dd"))</f>
        <v>09/04</v>
      </c>
      <c r="G1899" s="83">
        <f>SUM(MID(E1899,1,1),MID(E1899,2,1),MID(E1899,3,1),MID(E1899,4,1),MID(F1899,1,1),MID(F1899,2,1),MID(F1899,4,1),MID(F1899,5,1))</f>
        <v>39</v>
      </c>
      <c r="H1899" s="83">
        <f>IF(MOD(G1899,9)=0,9,MOD(G1899,9))</f>
        <v>3</v>
      </c>
      <c r="I1899" s="83" t="str">
        <f>IFERROR(MID("日月火水木金土",WEEKDAY(D1899),1),"")</f>
        <v>火</v>
      </c>
      <c r="J1899" s="303" t="s">
        <v>5193</v>
      </c>
      <c r="K1899" s="87" t="str">
        <f>VLOOKUP(F1899,石と花メイン,3,FALSE)</f>
        <v>◆金緑石</v>
      </c>
      <c r="L1899" s="296" t="str">
        <f>VLOOKUP(F1899,石と花メイン,4,FALSE)</f>
        <v>クロコスミア【姫檜扇水仙】</v>
      </c>
      <c r="M1899" s="392">
        <f>IF(OR(MONTH(F1899)&lt;7,AND(MONTH(F1899)=7,DAY(F1899)&lt;=25)),
MOD(SUM((E1899-1901)*365,259),260),
MOD(SUM((E1899-1900)*365,259),260))</f>
        <v>234</v>
      </c>
      <c r="N1899" s="330">
        <f>IF(AND(MONTH(F1899)=7,DAY(F1899)&gt;25),1,
ROUNDDOWN((SUM(VLOOKUP(MONTH(F1899),D暦変換用数値,2,FALSE),DAY(F1899))/28)+1,0))</f>
        <v>2</v>
      </c>
      <c r="O1899" s="84">
        <f>IF(AND(MONTH(F1899)=7,DAY(F1899)&gt;25),DAY(F1899)-25,
MOD((SUM(VLOOKUP(MONTH(F1899),D暦変換用数値,2,FALSE),DAY(F1899))),28)+1)</f>
        <v>13</v>
      </c>
      <c r="P1899" s="405">
        <f>IF(OR(MONTH(F1899)&lt;7,AND(MONTH(F1899)=7,DAY(F1899)&lt;=25)),
MOD(SUM((E1899-1901)*365,(N1899-1)*28,O1899,258),260),
MOD(SUM((E1899-1900)*365,(N1899-1)*28,O1899,258),260))</f>
        <v>14</v>
      </c>
      <c r="Q1899" s="371" t="str">
        <f>VLOOKUP(MOD(P1899,4),色,2,FALSE)</f>
        <v>白い</v>
      </c>
      <c r="R1899" s="289" t="str">
        <f>VLOOKUP(MOD(P1899,13),銀河の音,2,FALSE)</f>
        <v>磁気の</v>
      </c>
      <c r="S1899" s="382" t="str">
        <f>VLOOKUP(MOD(P1899,20),太陽の紋章,2,FALSE)</f>
        <v>魔法使い</v>
      </c>
      <c r="T1899" s="95" t="s">
        <v>5191</v>
      </c>
    </row>
    <row r="1900" spans="1:20" ht="13.5" customHeight="1">
      <c r="A1900" s="334" t="str">
        <f>VLOOKUP(MOD(E1900,10),十干,2,FALSE)</f>
        <v>己</v>
      </c>
      <c r="B1900" s="331" t="str">
        <f>VLOOKUP(MOD(E1900,12),十二支,3,FALSE)</f>
        <v xml:space="preserve">06 聖 </v>
      </c>
      <c r="C1900" s="336" t="str">
        <f>VLOOKUP(F1900,星座,3,TRUE)</f>
        <v xml:space="preserve">02 零 </v>
      </c>
      <c r="D1900" s="534">
        <v>29109</v>
      </c>
      <c r="E1900" s="131">
        <f>IFERROR(YEAR(D1900),LEFT(D1900,4))</f>
        <v>1979</v>
      </c>
      <c r="F1900" s="131" t="str">
        <f>IF(ISTEXT(D1900),RIGHT(D1900,5),TEXT(D1900,"mm/dd"))</f>
        <v>09/11</v>
      </c>
      <c r="G1900" s="131">
        <f>SUM(MID(E1900,1,1),MID(E1900,2,1),MID(E1900,3,1),MID(E1900,4,1),MID(F1900,1,1),MID(F1900,2,1),MID(F1900,4,1),MID(F1900,5,1))</f>
        <v>37</v>
      </c>
      <c r="H1900" s="131">
        <f>IF(MOD(G1900,9)=0,9,MOD(G1900,9))</f>
        <v>1</v>
      </c>
      <c r="I1900" s="131" t="str">
        <f>IFERROR(MID("日月火水木金土",WEEKDAY(D1900),1),"")</f>
        <v>火</v>
      </c>
      <c r="J1900" s="306" t="s">
        <v>8565</v>
      </c>
      <c r="K1900" s="335" t="str">
        <f>VLOOKUP(F1900,石と花メイン,3,FALSE)</f>
        <v>◆青玉</v>
      </c>
      <c r="L1900" s="302" t="str">
        <f>VLOOKUP(F1900,石と花メイン,4,FALSE)</f>
        <v>木槿/槿</v>
      </c>
      <c r="M1900" s="396">
        <f>IF(OR(MONTH(F1900)&lt;7,AND(MONTH(F1900)=7,DAY(F1900)&lt;=25)),
MOD(SUM((E1900-1901)*365,259),260),
MOD(SUM((E1900-1900)*365,259),260))</f>
        <v>234</v>
      </c>
      <c r="N1900" s="335">
        <f>IF(AND(MONTH(F1900)=7,DAY(F1900)&gt;25),1,
ROUNDDOWN((SUM(VLOOKUP(MONTH(F1900),D暦変換用数値,2,FALSE),DAY(F1900))/28)+1,0))</f>
        <v>2</v>
      </c>
      <c r="O1900" s="132">
        <f>IF(AND(MONTH(F1900)=7,DAY(F1900)&gt;25),DAY(F1900)-25,
MOD((SUM(VLOOKUP(MONTH(F1900),D暦変換用数値,2,FALSE),DAY(F1900))),28)+1)</f>
        <v>20</v>
      </c>
      <c r="P1900" s="404">
        <f>IF(OR(MONTH(F1900)&lt;7,AND(MONTH(F1900)=7,DAY(F1900)&lt;=25)),
MOD(SUM((E1900-1901)*365,(N1900-1)*28,O1900,258),260),
MOD(SUM((E1900-1900)*365,(N1900-1)*28,O1900,258),260))</f>
        <v>21</v>
      </c>
      <c r="Q1900" s="376" t="str">
        <f>VLOOKUP(MOD(P1900,4),色,2,FALSE)</f>
        <v>赤い</v>
      </c>
      <c r="R1900" s="333" t="str">
        <f>VLOOKUP(MOD(P1900,13),銀河の音,2,FALSE)</f>
        <v>銀河の</v>
      </c>
      <c r="S1900" s="387" t="str">
        <f>VLOOKUP(MOD(P1900,20),太陽の紋章,2,FALSE)</f>
        <v>竜</v>
      </c>
      <c r="T1900" s="119" t="s">
        <v>8567</v>
      </c>
    </row>
    <row r="1901" spans="1:20" ht="13.5" customHeight="1">
      <c r="A1901" s="334" t="str">
        <f>VLOOKUP(MOD(E1901,10),十干,2,FALSE)</f>
        <v>己</v>
      </c>
      <c r="B1901" s="331" t="str">
        <f>VLOOKUP(MOD(E1901,12),十二支,3,FALSE)</f>
        <v xml:space="preserve">06 聖 </v>
      </c>
      <c r="C1901" s="336" t="str">
        <f>VLOOKUP(F1901,星座,3,TRUE)</f>
        <v xml:space="preserve">02 零 </v>
      </c>
      <c r="D1901" s="540">
        <v>29117</v>
      </c>
      <c r="E1901" s="131">
        <f>IFERROR(YEAR(D1901),LEFT(D1901,4))</f>
        <v>1979</v>
      </c>
      <c r="F1901" s="538" t="str">
        <f>IF(ISTEXT(D1901),RIGHT(D1901,5),TEXT(D1901,"mm/dd"))</f>
        <v>09/19</v>
      </c>
      <c r="G1901" s="131">
        <f>SUM(MID(E1901,1,1),MID(E1901,2,1),MID(E1901,3,1),MID(E1901,4,1),MID(F1901,1,1),MID(F1901,2,1),MID(F1901,4,1),MID(F1901,5,1))</f>
        <v>45</v>
      </c>
      <c r="H1901" s="131">
        <f>IF(MOD(G1901,9)=0,9,MOD(G1901,9))</f>
        <v>9</v>
      </c>
      <c r="I1901" s="131" t="str">
        <f>IFERROR(MID("日月火水木金土",WEEKDAY(D1901),1),"")</f>
        <v>水</v>
      </c>
      <c r="J1901" s="306" t="s">
        <v>9114</v>
      </c>
      <c r="K1901" s="335" t="str">
        <f>VLOOKUP(F1901,石と花メイン,3,FALSE)</f>
        <v>■緑玉髄</v>
      </c>
      <c r="L1901" s="302" t="str">
        <f>VLOOKUP(F1901,石と花メイン,4,FALSE)</f>
        <v>釣船草</v>
      </c>
      <c r="M1901" s="396">
        <f>IF(OR(MONTH(F1901)&lt;7,AND(MONTH(F1901)=7,DAY(F1901)&lt;=25)),
MOD(SUM((E1901-1901)*365,259),260),
MOD(SUM((E1901-1900)*365,259),260))</f>
        <v>234</v>
      </c>
      <c r="N1901" s="335">
        <f>IF(AND(MONTH(F1901)=7,DAY(F1901)&gt;25),1,
ROUNDDOWN((SUM(VLOOKUP(MONTH(F1901),D暦変換用数値,2,FALSE),DAY(F1901))/28)+1,0))</f>
        <v>2</v>
      </c>
      <c r="O1901" s="132">
        <f>IF(AND(MONTH(F1901)=7,DAY(F1901)&gt;25),DAY(F1901)-25,
MOD((SUM(VLOOKUP(MONTH(F1901),D暦変換用数値,2,FALSE),DAY(F1901))),28)+1)</f>
        <v>28</v>
      </c>
      <c r="P1901" s="404">
        <f>IF(OR(MONTH(F1901)&lt;7,AND(MONTH(F1901)=7,DAY(F1901)&lt;=25)),
MOD(SUM((E1901-1901)*365,(N1901-1)*28,O1901,258),260),
MOD(SUM((E1901-1900)*365,(N1901-1)*28,O1901,258),260))</f>
        <v>29</v>
      </c>
      <c r="Q1901" s="376" t="str">
        <f>VLOOKUP(MOD(P1901,4),色,2,FALSE)</f>
        <v>赤い</v>
      </c>
      <c r="R1901" s="333" t="str">
        <f>VLOOKUP(MOD(P1901,13),銀河の音,2,FALSE)</f>
        <v>電気の</v>
      </c>
      <c r="S1901" s="387" t="str">
        <f>VLOOKUP(MOD(P1901,20),太陽の紋章,2,FALSE)</f>
        <v>月</v>
      </c>
      <c r="T1901" s="128" t="s">
        <v>9115</v>
      </c>
    </row>
    <row r="1902" spans="1:20" ht="13.5" customHeight="1">
      <c r="A1902" s="50" t="str">
        <f>VLOOKUP(MOD(E1902,10),十干,2,FALSE)</f>
        <v>己</v>
      </c>
      <c r="B1902" s="199" t="str">
        <f>VLOOKUP(MOD(E1902,12),十二支,3,FALSE)</f>
        <v xml:space="preserve">06 聖 </v>
      </c>
      <c r="C1902" s="201" t="str">
        <f>VLOOKUP(F1902,星座,3,TRUE)</f>
        <v xml:space="preserve">02 零 </v>
      </c>
      <c r="D1902" s="531">
        <v>29119</v>
      </c>
      <c r="E1902" s="1">
        <f>IFERROR(YEAR(D1902),LEFT(D1902,4))</f>
        <v>1979</v>
      </c>
      <c r="F1902" s="1" t="str">
        <f>IF(ISTEXT(D1902),RIGHT(D1902,5),TEXT(D1902,"mm/dd"))</f>
        <v>09/21</v>
      </c>
      <c r="G1902" s="1">
        <f>SUM(MID(E1902,1,1),MID(E1902,2,1),MID(E1902,3,1),MID(E1902,4,1),MID(F1902,1,1),MID(F1902,2,1),MID(F1902,4,1),MID(F1902,5,1))</f>
        <v>38</v>
      </c>
      <c r="H1902" s="45">
        <f>IF(MOD(G1902,9)=0,9,MOD(G1902,9))</f>
        <v>2</v>
      </c>
      <c r="I1902" s="45" t="str">
        <f>IFERROR(MID("日月火水木金土",WEEKDAY(D1902),1),"")</f>
        <v>金</v>
      </c>
      <c r="J1902" s="304" t="s">
        <v>1401</v>
      </c>
      <c r="K1902" s="202" t="str">
        <f>VLOOKUP(F1902,石と花メイン,3,FALSE)</f>
        <v>◆翠玉</v>
      </c>
      <c r="L1902" s="297" t="str">
        <f>VLOOKUP(F1902,石と花メイン,4,FALSE)</f>
        <v>カンナ【美人蕉】</v>
      </c>
      <c r="M1902" s="393">
        <f>IF(OR(MONTH(F1902)&lt;7,AND(MONTH(F1902)=7,DAY(F1902)&lt;=25)),
MOD(SUM((E1902-1901)*365,259),260),
MOD(SUM((E1902-1900)*365,259),260))</f>
        <v>234</v>
      </c>
      <c r="N1902" s="390">
        <f>IF(AND(MONTH(F1902)=7,DAY(F1902)&gt;25),1,
ROUNDDOWN((SUM(VLOOKUP(MONTH(F1902),D暦変換用数値,2,FALSE),DAY(F1902))/28)+1,0))</f>
        <v>3</v>
      </c>
      <c r="O1902" s="205">
        <f>IF(AND(MONTH(F1902)=7,DAY(F1902)&gt;25),DAY(F1902)-25,
MOD((SUM(VLOOKUP(MONTH(F1902),D暦変換用数値,2,FALSE),DAY(F1902))),28)+1)</f>
        <v>2</v>
      </c>
      <c r="P1902" s="406">
        <f>IF(OR(MONTH(F1902)&lt;7,AND(MONTH(F1902)=7,DAY(F1902)&lt;=25)),
MOD(SUM((E1902-1901)*365,(N1902-1)*28,O1902,258),260),
MOD(SUM((E1902-1900)*365,(N1902-1)*28,O1902,258),260))</f>
        <v>31</v>
      </c>
      <c r="Q1902" s="374" t="str">
        <f>VLOOKUP(MOD(P1902,4),色,2,FALSE)</f>
        <v>青い</v>
      </c>
      <c r="R1902" s="292" t="str">
        <f>VLOOKUP(MOD(P1902,13),銀河の音,2,FALSE)</f>
        <v>倍音の</v>
      </c>
      <c r="S1902" s="385" t="str">
        <f>VLOOKUP(MOD(P1902,20),太陽の紋章,2,FALSE)</f>
        <v>猿</v>
      </c>
      <c r="T1902" s="98" t="s">
        <v>3736</v>
      </c>
    </row>
    <row r="1903" spans="1:20" ht="13.5" customHeight="1">
      <c r="A1903" s="50" t="str">
        <f>VLOOKUP(MOD(E1903,10),十干,2,FALSE)</f>
        <v>辛</v>
      </c>
      <c r="B1903" s="199" t="str">
        <f>VLOOKUP(MOD(E1903,12),十二支,3,FALSE)</f>
        <v xml:space="preserve">06 聖 </v>
      </c>
      <c r="C1903" s="201" t="str">
        <f>VLOOKUP(F1903,星座,3,TRUE)</f>
        <v xml:space="preserve">02 零 </v>
      </c>
      <c r="D1903" s="531">
        <v>33498</v>
      </c>
      <c r="E1903" s="1">
        <f>IFERROR(YEAR(D1903),LEFT(D1903,4))</f>
        <v>1991</v>
      </c>
      <c r="F1903" s="1" t="str">
        <f>IF(ISTEXT(D1903),RIGHT(D1903,5),TEXT(D1903,"mm/dd"))</f>
        <v>09/17</v>
      </c>
      <c r="G1903" s="1">
        <f>SUM(MID(E1903,1,1),MID(E1903,2,1),MID(E1903,3,1),MID(E1903,4,1),MID(F1903,1,1),MID(F1903,2,1),MID(F1903,4,1),MID(F1903,5,1))</f>
        <v>37</v>
      </c>
      <c r="H1903" s="45">
        <f>IF(MOD(G1903,9)=0,9,MOD(G1903,9))</f>
        <v>1</v>
      </c>
      <c r="I1903" s="45" t="str">
        <f>IFERROR(MID("日月火水木金土",WEEKDAY(D1903),1),"")</f>
        <v>火</v>
      </c>
      <c r="J1903" s="304" t="s">
        <v>1402</v>
      </c>
      <c r="K1903" s="202" t="str">
        <f>VLOOKUP(F1903,石と花メイン,3,FALSE)</f>
        <v>◇金剛石</v>
      </c>
      <c r="L1903" s="297" t="str">
        <f>VLOOKUP(F1903,石と花メイン,4,FALSE)</f>
        <v>風船蔓</v>
      </c>
      <c r="M1903" s="393">
        <f>IF(OR(MONTH(F1903)&lt;7,AND(MONTH(F1903)=7,DAY(F1903)&lt;=25)),
MOD(SUM((E1903-1901)*365,259),260),
MOD(SUM((E1903-1900)*365,259),260))</f>
        <v>194</v>
      </c>
      <c r="N1903" s="390">
        <f>IF(AND(MONTH(F1903)=7,DAY(F1903)&gt;25),1,
ROUNDDOWN((SUM(VLOOKUP(MONTH(F1903),D暦変換用数値,2,FALSE),DAY(F1903))/28)+1,0))</f>
        <v>2</v>
      </c>
      <c r="O1903" s="205">
        <f>IF(AND(MONTH(F1903)=7,DAY(F1903)&gt;25),DAY(F1903)-25,
MOD((SUM(VLOOKUP(MONTH(F1903),D暦変換用数値,2,FALSE),DAY(F1903))),28)+1)</f>
        <v>26</v>
      </c>
      <c r="P1903" s="406">
        <f>IF(OR(MONTH(F1903)&lt;7,AND(MONTH(F1903)=7,DAY(F1903)&lt;=25)),
MOD(SUM((E1903-1901)*365,(N1903-1)*28,O1903,258),260),
MOD(SUM((E1903-1900)*365,(N1903-1)*28,O1903,258),260))</f>
        <v>247</v>
      </c>
      <c r="Q1903" s="374" t="str">
        <f>VLOOKUP(MOD(P1903,4),色,2,FALSE)</f>
        <v>青い</v>
      </c>
      <c r="R1903" s="292" t="str">
        <f>VLOOKUP(MOD(P1903,13),銀河の音,2,FALSE)</f>
        <v>宇宙の</v>
      </c>
      <c r="S1903" s="385" t="str">
        <f>VLOOKUP(MOD(P1903,20),太陽の紋章,2,FALSE)</f>
        <v>手</v>
      </c>
      <c r="T1903" s="97" t="s">
        <v>5461</v>
      </c>
    </row>
    <row r="1904" spans="1:20" ht="13.5" customHeight="1">
      <c r="A1904" s="50" t="str">
        <f>VLOOKUP(MOD(E1904,10),十干,2,FALSE)</f>
        <v>丁</v>
      </c>
      <c r="B1904" s="199" t="str">
        <f>VLOOKUP(MOD(E1904,12),十二支,3,FALSE)</f>
        <v xml:space="preserve">06 聖 </v>
      </c>
      <c r="C1904" s="201" t="str">
        <f>VLOOKUP(F1904,星座,3,TRUE)</f>
        <v xml:space="preserve">02 零 </v>
      </c>
      <c r="D1904" s="531" t="s">
        <v>5457</v>
      </c>
      <c r="E1904" s="1" t="str">
        <f>IFERROR(YEAR(D1904),LEFT(D1904,4))</f>
        <v>0767</v>
      </c>
      <c r="F1904" s="1" t="str">
        <f>IF(ISTEXT(D1904),RIGHT(D1904,5),TEXT(D1904,"mm/dd"))</f>
        <v>09/19</v>
      </c>
      <c r="G1904" s="1">
        <f>SUM(MID(E1904,1,1),MID(E1904,2,1),MID(E1904,3,1),MID(E1904,4,1),MID(F1904,1,1),MID(F1904,2,1),MID(F1904,4,1),MID(F1904,5,1))</f>
        <v>39</v>
      </c>
      <c r="H1904" s="45">
        <f>IF(MOD(G1904,9)=0,9,MOD(G1904,9))</f>
        <v>3</v>
      </c>
      <c r="I1904" s="45" t="str">
        <f>IFERROR(MID("日月火水木金土",WEEKDAY(D1904),1),"")</f>
        <v/>
      </c>
      <c r="J1904" s="304" t="s">
        <v>4926</v>
      </c>
      <c r="K1904" s="202" t="str">
        <f>VLOOKUP(F1904,石と花メイン,3,FALSE)</f>
        <v>■緑玉髄</v>
      </c>
      <c r="L1904" s="297" t="str">
        <f>VLOOKUP(F1904,石と花メイン,4,FALSE)</f>
        <v>釣船草</v>
      </c>
      <c r="M1904" s="393">
        <f>IF(OR(MONTH(F1904)&lt;7,AND(MONTH(F1904)=7,DAY(F1904)&lt;=25)),
MOD(SUM((E1904-1901)*365,259),260),
MOD(SUM((E1904-1900)*365,259),260))</f>
        <v>114</v>
      </c>
      <c r="N1904" s="390">
        <f>IF(AND(MONTH(F1904)=7,DAY(F1904)&gt;25),1,
ROUNDDOWN((SUM(VLOOKUP(MONTH(F1904),D暦変換用数値,2,FALSE),DAY(F1904))/28)+1,0))</f>
        <v>2</v>
      </c>
      <c r="O1904" s="205">
        <f>IF(AND(MONTH(F1904)=7,DAY(F1904)&gt;25),DAY(F1904)-25,
MOD((SUM(VLOOKUP(MONTH(F1904),D暦変換用数値,2,FALSE),DAY(F1904))),28)+1)</f>
        <v>28</v>
      </c>
      <c r="P1904" s="406">
        <f>IF(OR(MONTH(F1904)&lt;7,AND(MONTH(F1904)=7,DAY(F1904)&lt;=25)),
MOD(SUM((E1904-1901)*365,(N1904-1)*28,O1904,258),260),
MOD(SUM((E1904-1900)*365,(N1904-1)*28,O1904,258),260))</f>
        <v>169</v>
      </c>
      <c r="Q1904" s="372" t="str">
        <f>VLOOKUP(MOD(P1904,4),色,2,FALSE)</f>
        <v>赤い</v>
      </c>
      <c r="R1904" s="290" t="str">
        <f>VLOOKUP(MOD(P1904,13),銀河の音,2,FALSE)</f>
        <v>宇宙の</v>
      </c>
      <c r="S1904" s="383" t="str">
        <f>VLOOKUP(MOD(P1904,20),太陽の紋章,2,FALSE)</f>
        <v>月</v>
      </c>
      <c r="T1904" s="105" t="s">
        <v>3915</v>
      </c>
    </row>
    <row r="1905" spans="1:20" ht="13.5" customHeight="1">
      <c r="A1905" s="285" t="str">
        <f>VLOOKUP(MOD(E1905,10),十干,2,FALSE)</f>
        <v>乙</v>
      </c>
      <c r="B1905" s="283" t="str">
        <f>VLOOKUP(MOD(E1905,12),十二支,3,FALSE)</f>
        <v xml:space="preserve">06 聖 </v>
      </c>
      <c r="C1905" s="287" t="str">
        <f>VLOOKUP(F1905,星座,3,TRUE)</f>
        <v xml:space="preserve">02 零 </v>
      </c>
      <c r="D1905" s="533" t="s">
        <v>8745</v>
      </c>
      <c r="E1905" s="83" t="str">
        <f>IFERROR(YEAR(D1905),LEFT(D1905,4))</f>
        <v>1715</v>
      </c>
      <c r="F1905" s="83" t="str">
        <f>IF(ISTEXT(D1905),RIGHT(D1905,5),TEXT(D1905,"mm/dd"))</f>
        <v>09/01</v>
      </c>
      <c r="G1905" s="83">
        <f>SUM(MID(E1905,1,1),MID(E1905,2,1),MID(E1905,3,1),MID(E1905,4,1),MID(F1905,1,1),MID(F1905,2,1),MID(F1905,4,1),MID(F1905,5,1))</f>
        <v>24</v>
      </c>
      <c r="H1905" s="83">
        <f>IF(MOD(G1905,9)=0,9,MOD(G1905,9))</f>
        <v>6</v>
      </c>
      <c r="I1905" s="83" t="str">
        <f>IFERROR(MID("日月火水木金土",WEEKDAY(D1905),1),"")</f>
        <v/>
      </c>
      <c r="J1905" s="303" t="s">
        <v>1908</v>
      </c>
      <c r="K1905" s="87" t="str">
        <f>VLOOKUP(F1905,石と花メイン,3,FALSE)</f>
        <v>◆青玉</v>
      </c>
      <c r="L1905" s="296" t="str">
        <f>VLOOKUP(F1905,石と花メイン,4,FALSE)</f>
        <v>浜梨/浜茄子</v>
      </c>
      <c r="M1905" s="392">
        <f>IF(OR(MONTH(F1905)&lt;7,AND(MONTH(F1905)=7,DAY(F1905)&lt;=25)),
MOD(SUM((E1905-1901)*365,259),260),
MOD(SUM((E1905-1900)*365,259),260))</f>
        <v>74</v>
      </c>
      <c r="N1905" s="330">
        <f>IF(AND(MONTH(F1905)=7,DAY(F1905)&gt;25),1,
ROUNDDOWN((SUM(VLOOKUP(MONTH(F1905),D暦変換用数値,2,FALSE),DAY(F1905))/28)+1,0))</f>
        <v>2</v>
      </c>
      <c r="O1905" s="84">
        <f>IF(AND(MONTH(F1905)=7,DAY(F1905)&gt;25),DAY(F1905)-25,
MOD((SUM(VLOOKUP(MONTH(F1905),D暦変換用数値,2,FALSE),DAY(F1905))),28)+1)</f>
        <v>10</v>
      </c>
      <c r="P1905" s="405">
        <f>IF(OR(MONTH(F1905)&lt;7,AND(MONTH(F1905)=7,DAY(F1905)&lt;=25)),
MOD(SUM((E1905-1901)*365,(N1905-1)*28,O1905,258),260),
MOD(SUM((E1905-1900)*365,(N1905-1)*28,O1905,258),260))</f>
        <v>111</v>
      </c>
      <c r="Q1905" s="371" t="str">
        <f>VLOOKUP(MOD(P1905,4),色,2,FALSE)</f>
        <v>青い</v>
      </c>
      <c r="R1905" s="289" t="str">
        <f>VLOOKUP(MOD(P1905,13),銀河の音,2,FALSE)</f>
        <v>共振の</v>
      </c>
      <c r="S1905" s="382" t="str">
        <f>VLOOKUP(MOD(P1905,20),太陽の紋章,2,FALSE)</f>
        <v>猿</v>
      </c>
      <c r="T1905" s="108" t="s">
        <v>4663</v>
      </c>
    </row>
    <row r="1906" spans="1:20" ht="13.5" customHeight="1">
      <c r="A1906" s="50" t="str">
        <f>VLOOKUP(MOD(E1906,10),十干,2,FALSE)</f>
        <v>辛</v>
      </c>
      <c r="B1906" s="199" t="str">
        <f>VLOOKUP(MOD(E1906,12),十二支,3,FALSE)</f>
        <v xml:space="preserve">06 聖 </v>
      </c>
      <c r="C1906" s="201" t="str">
        <f>VLOOKUP(F1906,星座,3,TRUE)</f>
        <v xml:space="preserve">02 零 </v>
      </c>
      <c r="D1906" s="531" t="s">
        <v>5458</v>
      </c>
      <c r="E1906" s="1" t="str">
        <f>IFERROR(YEAR(D1906),LEFT(D1906,4))</f>
        <v>1871</v>
      </c>
      <c r="F1906" s="1" t="str">
        <f>IF(ISTEXT(D1906),RIGHT(D1906,5),TEXT(D1906,"mm/dd"))</f>
        <v>08/27</v>
      </c>
      <c r="G1906" s="1">
        <f>SUM(MID(E1906,1,1),MID(E1906,2,1),MID(E1906,3,1),MID(E1906,4,1),MID(F1906,1,1),MID(F1906,2,1),MID(F1906,4,1),MID(F1906,5,1))</f>
        <v>34</v>
      </c>
      <c r="H1906" s="45">
        <f>IF(MOD(G1906,9)=0,9,MOD(G1906,9))</f>
        <v>7</v>
      </c>
      <c r="I1906" s="45" t="str">
        <f>IFERROR(MID("日月火水木金土",WEEKDAY(D1906),1),"")</f>
        <v/>
      </c>
      <c r="J1906" s="304" t="s">
        <v>4872</v>
      </c>
      <c r="K1906" s="202" t="str">
        <f>VLOOKUP(F1906,石と花メイン,3,FALSE)</f>
        <v>■紫水晶</v>
      </c>
      <c r="L1906" s="297" t="str">
        <f>VLOOKUP(F1906,石と花メイン,4,FALSE)</f>
        <v>芙蓉</v>
      </c>
      <c r="M1906" s="393">
        <f>IF(OR(MONTH(F1906)&lt;7,AND(MONTH(F1906)=7,DAY(F1906)&lt;=25)),
MOD(SUM((E1906-1901)*365,259),260),
MOD(SUM((E1906-1900)*365,259),260))</f>
        <v>74</v>
      </c>
      <c r="N1906" s="390">
        <f>IF(AND(MONTH(F1906)=7,DAY(F1906)&gt;25),1,
ROUNDDOWN((SUM(VLOOKUP(MONTH(F1906),D暦変換用数値,2,FALSE),DAY(F1906))/28)+1,0))</f>
        <v>2</v>
      </c>
      <c r="O1906" s="205">
        <f>IF(AND(MONTH(F1906)=7,DAY(F1906)&gt;25),DAY(F1906)-25,
MOD((SUM(VLOOKUP(MONTH(F1906),D暦変換用数値,2,FALSE),DAY(F1906))),28)+1)</f>
        <v>5</v>
      </c>
      <c r="P1906" s="406">
        <f>IF(OR(MONTH(F1906)&lt;7,AND(MONTH(F1906)=7,DAY(F1906)&lt;=25)),
MOD(SUM((E1906-1901)*365,(N1906-1)*28,O1906,258),260),
MOD(SUM((E1906-1900)*365,(N1906-1)*28,O1906,258),260))</f>
        <v>106</v>
      </c>
      <c r="Q1906" s="375" t="str">
        <f>VLOOKUP(MOD(P1906,4),色,2,FALSE)</f>
        <v>白い</v>
      </c>
      <c r="R1906" s="293" t="str">
        <f>VLOOKUP(MOD(P1906,13),銀河の音,2,FALSE)</f>
        <v>月の</v>
      </c>
      <c r="S1906" s="386" t="str">
        <f>VLOOKUP(MOD(P1906,20),太陽の紋章,2,FALSE)</f>
        <v>世界の橋渡し</v>
      </c>
      <c r="T1906" s="105" t="s">
        <v>3367</v>
      </c>
    </row>
    <row r="1907" spans="1:20" ht="13.5" customHeight="1">
      <c r="A1907" s="50" t="str">
        <f>VLOOKUP(MOD(E1907,10),十干,2,FALSE)</f>
        <v>丁</v>
      </c>
      <c r="B1907" s="199" t="str">
        <f>VLOOKUP(MOD(E1907,12),十二支,3,FALSE)</f>
        <v xml:space="preserve">06 聖 </v>
      </c>
      <c r="C1907" s="201" t="str">
        <f>VLOOKUP(F1907,星座,3,TRUE)</f>
        <v xml:space="preserve">03 水 </v>
      </c>
      <c r="D1907" s="531">
        <v>2701</v>
      </c>
      <c r="E1907" s="1">
        <f>IFERROR(YEAR(D1907),LEFT(D1907,4))</f>
        <v>1907</v>
      </c>
      <c r="F1907" s="1" t="str">
        <f>IF(ISTEXT(D1907),RIGHT(D1907,5),TEXT(D1907,"mm/dd"))</f>
        <v>05/24</v>
      </c>
      <c r="G1907" s="1">
        <f>SUM(MID(E1907,1,1),MID(E1907,2,1),MID(E1907,3,1),MID(E1907,4,1),MID(F1907,1,1),MID(F1907,2,1),MID(F1907,4,1),MID(F1907,5,1))</f>
        <v>28</v>
      </c>
      <c r="H1907" s="45">
        <f>IF(MOD(G1907,9)=0,9,MOD(G1907,9))</f>
        <v>1</v>
      </c>
      <c r="I1907" s="45" t="str">
        <f>IFERROR(MID("日月火水木金土",WEEKDAY(D1907),1),"")</f>
        <v>金</v>
      </c>
      <c r="J1907" s="304" t="s">
        <v>4783</v>
      </c>
      <c r="K1907" s="202" t="str">
        <f>VLOOKUP(F1907,石と花メイン,3,FALSE)</f>
        <v>◆青玉</v>
      </c>
      <c r="L1907" s="297" t="str">
        <f>VLOOKUP(F1907,石と花メイン,4,FALSE)</f>
        <v>ヘリオトロープ【木立瑠璃草】</v>
      </c>
      <c r="M1907" s="393">
        <f>IF(OR(MONTH(F1907)&lt;7,AND(MONTH(F1907)=7,DAY(F1907)&lt;=25)),
MOD(SUM((E1907-1901)*365,259),260),
MOD(SUM((E1907-1900)*365,259),260))</f>
        <v>109</v>
      </c>
      <c r="N1907" s="390">
        <f>IF(AND(MONTH(F1907)=7,DAY(F1907)&gt;25),1,
ROUNDDOWN((SUM(VLOOKUP(MONTH(F1907),D暦変換用数値,2,FALSE),DAY(F1907))/28)+1,0))</f>
        <v>11</v>
      </c>
      <c r="O1907" s="205">
        <f>IF(AND(MONTH(F1907)=7,DAY(F1907)&gt;25),DAY(F1907)-25,
MOD((SUM(VLOOKUP(MONTH(F1907),D暦変換用数値,2,FALSE),DAY(F1907))),28)+1)</f>
        <v>23</v>
      </c>
      <c r="P1907" s="406">
        <f>IF(OR(MONTH(F1907)&lt;7,AND(MONTH(F1907)=7,DAY(F1907)&lt;=25)),
MOD(SUM((E1907-1901)*365,(N1907-1)*28,O1907,258),260),
MOD(SUM((E1907-1900)*365,(N1907-1)*28,O1907,258),260))</f>
        <v>151</v>
      </c>
      <c r="Q1907" s="374" t="str">
        <f>VLOOKUP(MOD(P1907,4),色,2,FALSE)</f>
        <v>青い</v>
      </c>
      <c r="R1907" s="292" t="str">
        <f>VLOOKUP(MOD(P1907,13),銀河の音,2,FALSE)</f>
        <v>銀河の</v>
      </c>
      <c r="S1907" s="385" t="str">
        <f>VLOOKUP(MOD(P1907,20),太陽の紋章,2,FALSE)</f>
        <v>猿</v>
      </c>
      <c r="T1907" s="99" t="s">
        <v>5468</v>
      </c>
    </row>
    <row r="1908" spans="1:20" ht="13.5" customHeight="1">
      <c r="A1908" s="50" t="str">
        <f>VLOOKUP(MOD(E1908,10),十干,2,FALSE)</f>
        <v>辛</v>
      </c>
      <c r="B1908" s="199" t="str">
        <f>VLOOKUP(MOD(E1908,12),十二支,3,FALSE)</f>
        <v xml:space="preserve">06 聖 </v>
      </c>
      <c r="C1908" s="201" t="str">
        <f>VLOOKUP(F1908,星座,3,TRUE)</f>
        <v xml:space="preserve">03 水 </v>
      </c>
      <c r="D1908" s="531">
        <v>11472</v>
      </c>
      <c r="E1908" s="1">
        <f>IFERROR(YEAR(D1908),LEFT(D1908,4))</f>
        <v>1931</v>
      </c>
      <c r="F1908" s="1" t="str">
        <f>IF(ISTEXT(D1908),RIGHT(D1908,5),TEXT(D1908,"mm/dd"))</f>
        <v>05/29</v>
      </c>
      <c r="G1908" s="1">
        <f>SUM(MID(E1908,1,1),MID(E1908,2,1),MID(E1908,3,1),MID(E1908,4,1),MID(F1908,1,1),MID(F1908,2,1),MID(F1908,4,1),MID(F1908,5,1))</f>
        <v>30</v>
      </c>
      <c r="H1908" s="45">
        <f>IF(MOD(G1908,9)=0,9,MOD(G1908,9))</f>
        <v>3</v>
      </c>
      <c r="I1908" s="45" t="str">
        <f>IFERROR(MID("日月火水木金土",WEEKDAY(D1908),1),"")</f>
        <v>金</v>
      </c>
      <c r="J1908" s="304" t="s">
        <v>4784</v>
      </c>
      <c r="K1908" s="202" t="str">
        <f>VLOOKUP(F1908,石と花メイン,3,FALSE)</f>
        <v>◇金剛石</v>
      </c>
      <c r="L1908" s="297" t="str">
        <f>VLOOKUP(F1908,石と花メイン,4,FALSE)</f>
        <v>赤詰草【紫詰草】</v>
      </c>
      <c r="M1908" s="393">
        <f>IF(OR(MONTH(F1908)&lt;7,AND(MONTH(F1908)=7,DAY(F1908)&lt;=25)),
MOD(SUM((E1908-1901)*365,259),260),
MOD(SUM((E1908-1900)*365,259),260))</f>
        <v>29</v>
      </c>
      <c r="N1908" s="390">
        <f>IF(AND(MONTH(F1908)=7,DAY(F1908)&gt;25),1,
ROUNDDOWN((SUM(VLOOKUP(MONTH(F1908),D暦変換用数値,2,FALSE),DAY(F1908))/28)+1,0))</f>
        <v>11</v>
      </c>
      <c r="O1908" s="205">
        <f>IF(AND(MONTH(F1908)=7,DAY(F1908)&gt;25),DAY(F1908)-25,
MOD((SUM(VLOOKUP(MONTH(F1908),D暦変換用数値,2,FALSE),DAY(F1908))),28)+1)</f>
        <v>28</v>
      </c>
      <c r="P1908" s="406">
        <f>IF(OR(MONTH(F1908)&lt;7,AND(MONTH(F1908)=7,DAY(F1908)&lt;=25)),
MOD(SUM((E1908-1901)*365,(N1908-1)*28,O1908,258),260),
MOD(SUM((E1908-1900)*365,(N1908-1)*28,O1908,258),260))</f>
        <v>76</v>
      </c>
      <c r="Q1908" s="373" t="str">
        <f>VLOOKUP(MOD(P1908,4),色,2,FALSE)</f>
        <v>黄色い</v>
      </c>
      <c r="R1908" s="291" t="str">
        <f>VLOOKUP(MOD(P1908,13),銀河の音,2,FALSE)</f>
        <v>スペクトルの</v>
      </c>
      <c r="S1908" s="384" t="str">
        <f>VLOOKUP(MOD(P1908,20),太陽の紋章,2,FALSE)</f>
        <v>戦士</v>
      </c>
      <c r="T1908" s="103" t="s">
        <v>5469</v>
      </c>
    </row>
    <row r="1909" spans="1:20" ht="13.5" customHeight="1">
      <c r="A1909" s="50" t="str">
        <f>VLOOKUP(MOD(E1909,10),十干,2,FALSE)</f>
        <v>癸</v>
      </c>
      <c r="B1909" s="199" t="str">
        <f>VLOOKUP(MOD(E1909,12),十二支,3,FALSE)</f>
        <v xml:space="preserve">06 聖 </v>
      </c>
      <c r="C1909" s="201" t="str">
        <f>VLOOKUP(F1909,星座,3,TRUE)</f>
        <v xml:space="preserve">03 水 </v>
      </c>
      <c r="D1909" s="531">
        <v>15864</v>
      </c>
      <c r="E1909" s="1">
        <f>IFERROR(YEAR(D1909),LEFT(D1909,4))</f>
        <v>1943</v>
      </c>
      <c r="F1909" s="1" t="str">
        <f>IF(ISTEXT(D1909),RIGHT(D1909,5),TEXT(D1909,"mm/dd"))</f>
        <v>06/07</v>
      </c>
      <c r="G1909" s="1">
        <f>SUM(MID(E1909,1,1),MID(E1909,2,1),MID(E1909,3,1),MID(E1909,4,1),MID(F1909,1,1),MID(F1909,2,1),MID(F1909,4,1),MID(F1909,5,1))</f>
        <v>30</v>
      </c>
      <c r="H1909" s="45">
        <f>IF(MOD(G1909,9)=0,9,MOD(G1909,9))</f>
        <v>3</v>
      </c>
      <c r="I1909" s="45" t="str">
        <f>IFERROR(MID("日月火水木金土",WEEKDAY(D1909),1),"")</f>
        <v>月</v>
      </c>
      <c r="J1909" s="304" t="s">
        <v>4785</v>
      </c>
      <c r="K1909" s="202" t="str">
        <f>VLOOKUP(F1909,石と花メイン,3,FALSE)</f>
        <v>◆翠玉</v>
      </c>
      <c r="L1909" s="297" t="str">
        <f>VLOOKUP(F1909,石と花メイン,4,FALSE)</f>
        <v>梔子【ガーデニア】</v>
      </c>
      <c r="M1909" s="393">
        <f>IF(OR(MONTH(F1909)&lt;7,AND(MONTH(F1909)=7,DAY(F1909)&lt;=25)),
MOD(SUM((E1909-1901)*365,259),260),
MOD(SUM((E1909-1900)*365,259),260))</f>
        <v>249</v>
      </c>
      <c r="N1909" s="390">
        <f>IF(AND(MONTH(F1909)=7,DAY(F1909)&gt;25),1,
ROUNDDOWN((SUM(VLOOKUP(MONTH(F1909),D暦変換用数値,2,FALSE),DAY(F1909))/28)+1,0))</f>
        <v>12</v>
      </c>
      <c r="O1909" s="205">
        <f>IF(AND(MONTH(F1909)=7,DAY(F1909)&gt;25),DAY(F1909)-25,
MOD((SUM(VLOOKUP(MONTH(F1909),D暦変換用数値,2,FALSE),DAY(F1909))),28)+1)</f>
        <v>9</v>
      </c>
      <c r="P1909" s="406">
        <f>IF(OR(MONTH(F1909)&lt;7,AND(MONTH(F1909)=7,DAY(F1909)&lt;=25)),
MOD(SUM((E1909-1901)*365,(N1909-1)*28,O1909,258),260),
MOD(SUM((E1909-1900)*365,(N1909-1)*28,O1909,258),260))</f>
        <v>45</v>
      </c>
      <c r="Q1909" s="372" t="str">
        <f>VLOOKUP(MOD(P1909,4),色,2,FALSE)</f>
        <v>赤い</v>
      </c>
      <c r="R1909" s="290" t="str">
        <f>VLOOKUP(MOD(P1909,13),銀河の音,2,FALSE)</f>
        <v>律動の</v>
      </c>
      <c r="S1909" s="383" t="str">
        <f>VLOOKUP(MOD(P1909,20),太陽の紋章,2,FALSE)</f>
        <v>蛇</v>
      </c>
      <c r="T1909" s="99" t="s">
        <v>6880</v>
      </c>
    </row>
    <row r="1910" spans="1:20" ht="13.5" customHeight="1">
      <c r="A1910" s="50" t="str">
        <f>VLOOKUP(MOD(E1910,10),十干,2,FALSE)</f>
        <v>癸</v>
      </c>
      <c r="B1910" s="199" t="str">
        <f>VLOOKUP(MOD(E1910,12),十二支,3,FALSE)</f>
        <v xml:space="preserve">06 聖 </v>
      </c>
      <c r="C1910" s="201" t="str">
        <f>VLOOKUP(F1910,星座,3,TRUE)</f>
        <v xml:space="preserve">03 水 </v>
      </c>
      <c r="D1910" s="531">
        <v>15867</v>
      </c>
      <c r="E1910" s="1">
        <f>IFERROR(YEAR(D1910),LEFT(D1910,4))</f>
        <v>1943</v>
      </c>
      <c r="F1910" s="1" t="str">
        <f>IF(ISTEXT(D1910),RIGHT(D1910,5),TEXT(D1910,"mm/dd"))</f>
        <v>06/10</v>
      </c>
      <c r="G1910" s="1">
        <f>SUM(MID(E1910,1,1),MID(E1910,2,1),MID(E1910,3,1),MID(E1910,4,1),MID(F1910,1,1),MID(F1910,2,1),MID(F1910,4,1),MID(F1910,5,1))</f>
        <v>24</v>
      </c>
      <c r="H1910" s="45">
        <f>IF(MOD(G1910,9)=0,9,MOD(G1910,9))</f>
        <v>6</v>
      </c>
      <c r="I1910" s="45" t="str">
        <f>IFERROR(MID("日月火水木金土",WEEKDAY(D1910),1),"")</f>
        <v>木</v>
      </c>
      <c r="J1910" s="304" t="s">
        <v>4786</v>
      </c>
      <c r="K1910" s="202" t="str">
        <f>VLOOKUP(F1910,石と花メイン,3,FALSE)</f>
        <v>◆黄玉</v>
      </c>
      <c r="L1910" s="297" t="str">
        <f>VLOOKUP(F1910,石と花メイン,4,FALSE)</f>
        <v>美女撫子【アメリカ撫子】</v>
      </c>
      <c r="M1910" s="393">
        <f>IF(OR(MONTH(F1910)&lt;7,AND(MONTH(F1910)=7,DAY(F1910)&lt;=25)),
MOD(SUM((E1910-1901)*365,259),260),
MOD(SUM((E1910-1900)*365,259),260))</f>
        <v>249</v>
      </c>
      <c r="N1910" s="390">
        <f>IF(AND(MONTH(F1910)=7,DAY(F1910)&gt;25),1,
ROUNDDOWN((SUM(VLOOKUP(MONTH(F1910),D暦変換用数値,2,FALSE),DAY(F1910))/28)+1,0))</f>
        <v>12</v>
      </c>
      <c r="O1910" s="205">
        <f>IF(AND(MONTH(F1910)=7,DAY(F1910)&gt;25),DAY(F1910)-25,
MOD((SUM(VLOOKUP(MONTH(F1910),D暦変換用数値,2,FALSE),DAY(F1910))),28)+1)</f>
        <v>12</v>
      </c>
      <c r="P1910" s="406">
        <f>IF(OR(MONTH(F1910)&lt;7,AND(MONTH(F1910)=7,DAY(F1910)&lt;=25)),
MOD(SUM((E1910-1901)*365,(N1910-1)*28,O1910,258),260),
MOD(SUM((E1910-1900)*365,(N1910-1)*28,O1910,258),260))</f>
        <v>48</v>
      </c>
      <c r="Q1910" s="373" t="str">
        <f>VLOOKUP(MOD(P1910,4),色,2,FALSE)</f>
        <v>黄色い</v>
      </c>
      <c r="R1910" s="291" t="str">
        <f>VLOOKUP(MOD(P1910,13),銀河の音,2,FALSE)</f>
        <v>太陽の</v>
      </c>
      <c r="S1910" s="384" t="str">
        <f>VLOOKUP(MOD(P1910,20),太陽の紋章,2,FALSE)</f>
        <v>星</v>
      </c>
      <c r="T1910" s="97" t="s">
        <v>5470</v>
      </c>
    </row>
    <row r="1911" spans="1:20" ht="13.5" customHeight="1">
      <c r="A1911" s="50" t="str">
        <f>VLOOKUP(MOD(E1911,10),十干,2,FALSE)</f>
        <v>乙</v>
      </c>
      <c r="B1911" s="199" t="str">
        <f>VLOOKUP(MOD(E1911,12),十二支,3,FALSE)</f>
        <v xml:space="preserve">06 聖 </v>
      </c>
      <c r="C1911" s="201" t="str">
        <f>VLOOKUP(F1911,星座,3,TRUE)</f>
        <v xml:space="preserve">03 水 </v>
      </c>
      <c r="D1911" s="531">
        <v>20234</v>
      </c>
      <c r="E1911" s="1">
        <f>IFERROR(YEAR(D1911),LEFT(D1911,4))</f>
        <v>1955</v>
      </c>
      <c r="F1911" s="1" t="str">
        <f>IF(ISTEXT(D1911),RIGHT(D1911,5),TEXT(D1911,"mm/dd"))</f>
        <v>05/25</v>
      </c>
      <c r="G1911" s="44">
        <f>SUM(MID(E1911,1,1),MID(E1911,2,1),MID(E1911,3,1),MID(E1911,4,1),MID(F1911,1,1),MID(F1911,2,1),MID(F1911,4,1),MID(F1911,5,1))</f>
        <v>32</v>
      </c>
      <c r="H1911" s="45">
        <f>IF(MOD(G1911,9)=0,9,MOD(G1911,9))</f>
        <v>5</v>
      </c>
      <c r="I1911" s="45" t="str">
        <f>IFERROR(MID("日月火水木金土",WEEKDAY(D1911),1),"")</f>
        <v>水</v>
      </c>
      <c r="J1911" s="304" t="s">
        <v>2673</v>
      </c>
      <c r="K1911" s="202" t="str">
        <f>VLOOKUP(F1911,石と花メイン,3,FALSE)</f>
        <v>●瑠璃</v>
      </c>
      <c r="L1911" s="297" t="str">
        <f>VLOOKUP(F1911,石と花メイン,4,FALSE)</f>
        <v>ヒソップ【柳薄荷】</v>
      </c>
      <c r="M1911" s="393">
        <f>IF(OR(MONTH(F1911)&lt;7,AND(MONTH(F1911)=7,DAY(F1911)&lt;=25)),
MOD(SUM((E1911-1901)*365,259),260),
MOD(SUM((E1911-1900)*365,259),260))</f>
        <v>209</v>
      </c>
      <c r="N1911" s="390">
        <f>IF(AND(MONTH(F1911)=7,DAY(F1911)&gt;25),1,
ROUNDDOWN((SUM(VLOOKUP(MONTH(F1911),D暦変換用数値,2,FALSE),DAY(F1911))/28)+1,0))</f>
        <v>11</v>
      </c>
      <c r="O1911" s="205">
        <f>IF(AND(MONTH(F1911)=7,DAY(F1911)&gt;25),DAY(F1911)-25,
MOD((SUM(VLOOKUP(MONTH(F1911),D暦変換用数値,2,FALSE),DAY(F1911))),28)+1)</f>
        <v>24</v>
      </c>
      <c r="P1911" s="406">
        <f>IF(OR(MONTH(F1911)&lt;7,AND(MONTH(F1911)=7,DAY(F1911)&lt;=25)),
MOD(SUM((E1911-1901)*365,(N1911-1)*28,O1911,258),260),
MOD(SUM((E1911-1900)*365,(N1911-1)*28,O1911,258),260))</f>
        <v>252</v>
      </c>
      <c r="Q1911" s="373" t="str">
        <f>VLOOKUP(MOD(P1911,4),色,2,FALSE)</f>
        <v>黄色い</v>
      </c>
      <c r="R1911" s="291" t="str">
        <f>VLOOKUP(MOD(P1911,13),銀河の音,2,FALSE)</f>
        <v>倍音の</v>
      </c>
      <c r="S1911" s="384" t="str">
        <f>VLOOKUP(MOD(P1911,20),太陽の紋章,2,FALSE)</f>
        <v>人</v>
      </c>
      <c r="T1911" s="97" t="s">
        <v>4266</v>
      </c>
    </row>
    <row r="1912" spans="1:20" ht="13.5" customHeight="1">
      <c r="A1912" s="50" t="str">
        <f>VLOOKUP(MOD(E1912,10),十干,2,FALSE)</f>
        <v>乙</v>
      </c>
      <c r="B1912" s="199" t="str">
        <f>VLOOKUP(MOD(E1912,12),十二支,3,FALSE)</f>
        <v xml:space="preserve">06 聖 </v>
      </c>
      <c r="C1912" s="201" t="str">
        <f>VLOOKUP(F1912,星座,3,TRUE)</f>
        <v xml:space="preserve">03 水 </v>
      </c>
      <c r="D1912" s="531">
        <v>20236</v>
      </c>
      <c r="E1912" s="1">
        <f>IFERROR(YEAR(D1912),LEFT(D1912,4))</f>
        <v>1955</v>
      </c>
      <c r="F1912" s="1" t="str">
        <f>IF(ISTEXT(D1912),RIGHT(D1912,5),TEXT(D1912,"mm/dd"))</f>
        <v>05/27</v>
      </c>
      <c r="G1912" s="1">
        <f>SUM(MID(E1912,1,1),MID(E1912,2,1),MID(E1912,3,1),MID(E1912,4,1),MID(F1912,1,1),MID(F1912,2,1),MID(F1912,4,1),MID(F1912,5,1))</f>
        <v>34</v>
      </c>
      <c r="H1912" s="45">
        <f>IF(MOD(G1912,9)=0,9,MOD(G1912,9))</f>
        <v>7</v>
      </c>
      <c r="I1912" s="45" t="str">
        <f>IFERROR(MID("日月火水木金土",WEEKDAY(D1912),1),"")</f>
        <v>金</v>
      </c>
      <c r="J1912" s="304" t="s">
        <v>4787</v>
      </c>
      <c r="K1912" s="202" t="str">
        <f>VLOOKUP(F1912,石と花メイン,3,FALSE)</f>
        <v>◇金剛石</v>
      </c>
      <c r="L1912" s="297" t="str">
        <f>VLOOKUP(F1912,石と花メイン,4,FALSE)</f>
        <v>蔓薔薇</v>
      </c>
      <c r="M1912" s="393">
        <f>IF(OR(MONTH(F1912)&lt;7,AND(MONTH(F1912)=7,DAY(F1912)&lt;=25)),
MOD(SUM((E1912-1901)*365,259),260),
MOD(SUM((E1912-1900)*365,259),260))</f>
        <v>209</v>
      </c>
      <c r="N1912" s="390">
        <f>IF(AND(MONTH(F1912)=7,DAY(F1912)&gt;25),1,
ROUNDDOWN((SUM(VLOOKUP(MONTH(F1912),D暦変換用数値,2,FALSE),DAY(F1912))/28)+1,0))</f>
        <v>11</v>
      </c>
      <c r="O1912" s="205">
        <f>IF(AND(MONTH(F1912)=7,DAY(F1912)&gt;25),DAY(F1912)-25,
MOD((SUM(VLOOKUP(MONTH(F1912),D暦変換用数値,2,FALSE),DAY(F1912))),28)+1)</f>
        <v>26</v>
      </c>
      <c r="P1912" s="406">
        <f>IF(OR(MONTH(F1912)&lt;7,AND(MONTH(F1912)=7,DAY(F1912)&lt;=25)),
MOD(SUM((E1912-1901)*365,(N1912-1)*28,O1912,258),260),
MOD(SUM((E1912-1900)*365,(N1912-1)*28,O1912,258),260))</f>
        <v>254</v>
      </c>
      <c r="Q1912" s="375" t="str">
        <f>VLOOKUP(MOD(P1912,4),色,2,FALSE)</f>
        <v>白い</v>
      </c>
      <c r="R1912" s="293" t="str">
        <f>VLOOKUP(MOD(P1912,13),銀河の音,2,FALSE)</f>
        <v>共振の</v>
      </c>
      <c r="S1912" s="386" t="str">
        <f>VLOOKUP(MOD(P1912,20),太陽の紋章,2,FALSE)</f>
        <v>魔法使い</v>
      </c>
      <c r="T1912" s="98" t="s">
        <v>3736</v>
      </c>
    </row>
    <row r="1913" spans="1:20" ht="13.5" customHeight="1">
      <c r="A1913" s="50" t="str">
        <f>VLOOKUP(MOD(E1913,10),十干,2,FALSE)</f>
        <v>乙</v>
      </c>
      <c r="B1913" s="199" t="str">
        <f>VLOOKUP(MOD(E1913,12),十二支,3,FALSE)</f>
        <v xml:space="preserve">06 聖 </v>
      </c>
      <c r="C1913" s="201" t="str">
        <f>VLOOKUP(F1913,星座,3,TRUE)</f>
        <v xml:space="preserve">03 水 </v>
      </c>
      <c r="D1913" s="531">
        <v>20237</v>
      </c>
      <c r="E1913" s="1">
        <f>IFERROR(YEAR(D1913),LEFT(D1913,4))</f>
        <v>1955</v>
      </c>
      <c r="F1913" s="1" t="str">
        <f>IF(ISTEXT(D1913),RIGHT(D1913,5),TEXT(D1913,"mm/dd"))</f>
        <v>05/28</v>
      </c>
      <c r="G1913" s="1">
        <f>SUM(MID(E1913,1,1),MID(E1913,2,1),MID(E1913,3,1),MID(E1913,4,1),MID(F1913,1,1),MID(F1913,2,1),MID(F1913,4,1),MID(F1913,5,1))</f>
        <v>35</v>
      </c>
      <c r="H1913" s="45">
        <f>IF(MOD(G1913,9)=0,9,MOD(G1913,9))</f>
        <v>8</v>
      </c>
      <c r="I1913" s="45" t="str">
        <f>IFERROR(MID("日月火水木金土",WEEKDAY(D1913),1),"")</f>
        <v>土</v>
      </c>
      <c r="J1913" s="304" t="s">
        <v>4788</v>
      </c>
      <c r="K1913" s="202" t="str">
        <f>VLOOKUP(F1913,石と花メイン,3,FALSE)</f>
        <v>◆紅玉</v>
      </c>
      <c r="L1913" s="297" t="str">
        <f>VLOOKUP(F1913,石と花メイン,4,FALSE)</f>
        <v>延齢草</v>
      </c>
      <c r="M1913" s="393">
        <f>IF(OR(MONTH(F1913)&lt;7,AND(MONTH(F1913)=7,DAY(F1913)&lt;=25)),
MOD(SUM((E1913-1901)*365,259),260),
MOD(SUM((E1913-1900)*365,259),260))</f>
        <v>209</v>
      </c>
      <c r="N1913" s="390">
        <f>IF(AND(MONTH(F1913)=7,DAY(F1913)&gt;25),1,
ROUNDDOWN((SUM(VLOOKUP(MONTH(F1913),D暦変換用数値,2,FALSE),DAY(F1913))/28)+1,0))</f>
        <v>11</v>
      </c>
      <c r="O1913" s="205">
        <f>IF(AND(MONTH(F1913)=7,DAY(F1913)&gt;25),DAY(F1913)-25,
MOD((SUM(VLOOKUP(MONTH(F1913),D暦変換用数値,2,FALSE),DAY(F1913))),28)+1)</f>
        <v>27</v>
      </c>
      <c r="P1913" s="406">
        <f>IF(OR(MONTH(F1913)&lt;7,AND(MONTH(F1913)=7,DAY(F1913)&lt;=25)),
MOD(SUM((E1913-1901)*365,(N1913-1)*28,O1913,258),260),
MOD(SUM((E1913-1900)*365,(N1913-1)*28,O1913,258),260))</f>
        <v>255</v>
      </c>
      <c r="Q1913" s="374" t="str">
        <f>VLOOKUP(MOD(P1913,4),色,2,FALSE)</f>
        <v>青い</v>
      </c>
      <c r="R1913" s="292" t="str">
        <f>VLOOKUP(MOD(P1913,13),銀河の音,2,FALSE)</f>
        <v>銀河の</v>
      </c>
      <c r="S1913" s="385" t="str">
        <f>VLOOKUP(MOD(P1913,20),太陽の紋章,2,FALSE)</f>
        <v>鷲</v>
      </c>
      <c r="T1913" s="98" t="s">
        <v>3736</v>
      </c>
    </row>
    <row r="1914" spans="1:20" ht="13.5" customHeight="1">
      <c r="A1914" s="50" t="str">
        <f>VLOOKUP(MOD(E1914,10),十干,2,FALSE)</f>
        <v>乙</v>
      </c>
      <c r="B1914" s="199" t="str">
        <f>VLOOKUP(MOD(E1914,12),十二支,3,FALSE)</f>
        <v xml:space="preserve">06 聖 </v>
      </c>
      <c r="C1914" s="201" t="str">
        <f>VLOOKUP(F1914,星座,3,TRUE)</f>
        <v xml:space="preserve">03 水 </v>
      </c>
      <c r="D1914" s="531">
        <v>20239</v>
      </c>
      <c r="E1914" s="1">
        <f>IFERROR(YEAR(D1914),LEFT(D1914,4))</f>
        <v>1955</v>
      </c>
      <c r="F1914" s="1" t="str">
        <f>IF(ISTEXT(D1914),RIGHT(D1914,5),TEXT(D1914,"mm/dd"))</f>
        <v>05/30</v>
      </c>
      <c r="G1914" s="1">
        <f>SUM(MID(E1914,1,1),MID(E1914,2,1),MID(E1914,3,1),MID(E1914,4,1),MID(F1914,1,1),MID(F1914,2,1),MID(F1914,4,1),MID(F1914,5,1))</f>
        <v>28</v>
      </c>
      <c r="H1914" s="45">
        <f>IF(MOD(G1914,9)=0,9,MOD(G1914,9))</f>
        <v>1</v>
      </c>
      <c r="I1914" s="45" t="str">
        <f>IFERROR(MID("日月火水木金土",WEEKDAY(D1914),1),"")</f>
        <v>月</v>
      </c>
      <c r="J1914" s="304" t="s">
        <v>4789</v>
      </c>
      <c r="K1914" s="202" t="str">
        <f>VLOOKUP(F1914,石と花メイン,3,FALSE)</f>
        <v>■紫水晶</v>
      </c>
      <c r="L1914" s="297" t="str">
        <f>VLOOKUP(F1914,石と花メイン,4,FALSE)</f>
        <v>ライラック【紫丁香花】</v>
      </c>
      <c r="M1914" s="393">
        <f>IF(OR(MONTH(F1914)&lt;7,AND(MONTH(F1914)=7,DAY(F1914)&lt;=25)),
MOD(SUM((E1914-1901)*365,259),260),
MOD(SUM((E1914-1900)*365,259),260))</f>
        <v>209</v>
      </c>
      <c r="N1914" s="390">
        <f>IF(AND(MONTH(F1914)=7,DAY(F1914)&gt;25),1,
ROUNDDOWN((SUM(VLOOKUP(MONTH(F1914),D暦変換用数値,2,FALSE),DAY(F1914))/28)+1,0))</f>
        <v>12</v>
      </c>
      <c r="O1914" s="205">
        <f>IF(AND(MONTH(F1914)=7,DAY(F1914)&gt;25),DAY(F1914)-25,
MOD((SUM(VLOOKUP(MONTH(F1914),D暦変換用数値,2,FALSE),DAY(F1914))),28)+1)</f>
        <v>1</v>
      </c>
      <c r="P1914" s="406">
        <f>IF(OR(MONTH(F1914)&lt;7,AND(MONTH(F1914)=7,DAY(F1914)&lt;=25)),
MOD(SUM((E1914-1901)*365,(N1914-1)*28,O1914,258),260),
MOD(SUM((E1914-1900)*365,(N1914-1)*28,O1914,258),260))</f>
        <v>257</v>
      </c>
      <c r="Q1914" s="372" t="str">
        <f>VLOOKUP(MOD(P1914,4),色,2,FALSE)</f>
        <v>赤い</v>
      </c>
      <c r="R1914" s="290" t="str">
        <f>VLOOKUP(MOD(P1914,13),銀河の音,2,FALSE)</f>
        <v>惑星の</v>
      </c>
      <c r="S1914" s="383" t="str">
        <f>VLOOKUP(MOD(P1914,20),太陽の紋章,2,FALSE)</f>
        <v>地球</v>
      </c>
      <c r="T1914" s="98" t="s">
        <v>3736</v>
      </c>
    </row>
    <row r="1915" spans="1:20" ht="13.5" customHeight="1">
      <c r="A1915" s="50" t="str">
        <f>VLOOKUP(MOD(E1915,10),十干,2,FALSE)</f>
        <v>乙</v>
      </c>
      <c r="B1915" s="199" t="str">
        <f>VLOOKUP(MOD(E1915,12),十二支,3,FALSE)</f>
        <v xml:space="preserve">06 聖 </v>
      </c>
      <c r="C1915" s="201" t="str">
        <f>VLOOKUP(F1915,星座,3,TRUE)</f>
        <v xml:space="preserve">03 水 </v>
      </c>
      <c r="D1915" s="531">
        <v>20241</v>
      </c>
      <c r="E1915" s="1">
        <f>IFERROR(YEAR(D1915),LEFT(D1915,4))</f>
        <v>1955</v>
      </c>
      <c r="F1915" s="1" t="str">
        <f>IF(ISTEXT(D1915),RIGHT(D1915,5),TEXT(D1915,"mm/dd"))</f>
        <v>06/01</v>
      </c>
      <c r="G1915" s="1">
        <f>SUM(MID(E1915,1,1),MID(E1915,2,1),MID(E1915,3,1),MID(E1915,4,1),MID(F1915,1,1),MID(F1915,2,1),MID(F1915,4,1),MID(F1915,5,1))</f>
        <v>27</v>
      </c>
      <c r="H1915" s="45">
        <f>IF(MOD(G1915,9)=0,9,MOD(G1915,9))</f>
        <v>9</v>
      </c>
      <c r="I1915" s="45" t="str">
        <f>IFERROR(MID("日月火水木金土",WEEKDAY(D1915),1),"")</f>
        <v>水</v>
      </c>
      <c r="J1915" s="304" t="s">
        <v>4790</v>
      </c>
      <c r="K1915" s="202" t="str">
        <f>VLOOKUP(F1915,石と花メイン,3,FALSE)</f>
        <v>○真珠</v>
      </c>
      <c r="L1915" s="297" t="str">
        <f>VLOOKUP(F1915,石と花メイン,4,FALSE)</f>
        <v>紫陽花【七変化】</v>
      </c>
      <c r="M1915" s="393">
        <f>IF(OR(MONTH(F1915)&lt;7,AND(MONTH(F1915)=7,DAY(F1915)&lt;=25)),
MOD(SUM((E1915-1901)*365,259),260),
MOD(SUM((E1915-1900)*365,259),260))</f>
        <v>209</v>
      </c>
      <c r="N1915" s="390">
        <f>IF(AND(MONTH(F1915)=7,DAY(F1915)&gt;25),1,
ROUNDDOWN((SUM(VLOOKUP(MONTH(F1915),D暦変換用数値,2,FALSE),DAY(F1915))/28)+1,0))</f>
        <v>12</v>
      </c>
      <c r="O1915" s="205">
        <f>IF(AND(MONTH(F1915)=7,DAY(F1915)&gt;25),DAY(F1915)-25,
MOD((SUM(VLOOKUP(MONTH(F1915),D暦変換用数値,2,FALSE),DAY(F1915))),28)+1)</f>
        <v>3</v>
      </c>
      <c r="P1915" s="406">
        <f>IF(OR(MONTH(F1915)&lt;7,AND(MONTH(F1915)=7,DAY(F1915)&lt;=25)),
MOD(SUM((E1915-1901)*365,(N1915-1)*28,O1915,258),260),
MOD(SUM((E1915-1900)*365,(N1915-1)*28,O1915,258),260))</f>
        <v>259</v>
      </c>
      <c r="Q1915" s="374" t="str">
        <f>VLOOKUP(MOD(P1915,4),色,2,FALSE)</f>
        <v>青い</v>
      </c>
      <c r="R1915" s="292" t="str">
        <f>VLOOKUP(MOD(P1915,13),銀河の音,2,FALSE)</f>
        <v>水晶の</v>
      </c>
      <c r="S1915" s="385" t="str">
        <f>VLOOKUP(MOD(P1915,20),太陽の紋章,2,FALSE)</f>
        <v>嵐</v>
      </c>
      <c r="T1915" s="97" t="s">
        <v>3105</v>
      </c>
    </row>
    <row r="1916" spans="1:20" ht="13.5" customHeight="1">
      <c r="A1916" s="50" t="str">
        <f>VLOOKUP(MOD(E1916,10),十干,2,FALSE)</f>
        <v>乙</v>
      </c>
      <c r="B1916" s="199" t="str">
        <f>VLOOKUP(MOD(E1916,12),十二支,3,FALSE)</f>
        <v xml:space="preserve">06 聖 </v>
      </c>
      <c r="C1916" s="201" t="str">
        <f>VLOOKUP(F1916,星座,3,TRUE)</f>
        <v xml:space="preserve">03 水 </v>
      </c>
      <c r="D1916" s="535">
        <v>20246</v>
      </c>
      <c r="E1916" s="45">
        <f>IFERROR(YEAR(D1916),LEFT(D1916,4))</f>
        <v>1955</v>
      </c>
      <c r="F1916" s="45" t="str">
        <f>IF(ISTEXT(D1916),RIGHT(D1916,5),TEXT(D1916,"mm/dd"))</f>
        <v>06/06</v>
      </c>
      <c r="G1916" s="45">
        <f>SUM(MID(E1916,1,1),MID(E1916,2,1),MID(E1916,3,1),MID(E1916,4,1),MID(F1916,1,1),MID(F1916,2,1),MID(F1916,4,1),MID(F1916,5,1))</f>
        <v>32</v>
      </c>
      <c r="H1916" s="45">
        <f>IF(MOD(G1916,9)=0,9,MOD(G1916,9))</f>
        <v>5</v>
      </c>
      <c r="I1916" s="45" t="str">
        <f>IFERROR(MID("日月火水木金土",WEEKDAY(D1916),1),"")</f>
        <v>月</v>
      </c>
      <c r="J1916" s="305" t="s">
        <v>5907</v>
      </c>
      <c r="K1916" s="203" t="str">
        <f>VLOOKUP(F1916,石と花メイン,3,FALSE)</f>
        <v>■瑪瑙</v>
      </c>
      <c r="L1916" s="298" t="str">
        <f>VLOOKUP(F1916,石と花メイン,4,FALSE)</f>
        <v>文目/菖蒲【アイリス】</v>
      </c>
      <c r="M1916" s="394">
        <f>IF(OR(MONTH(F1916)&lt;7,AND(MONTH(F1916)=7,DAY(F1916)&lt;=25)),
MOD(SUM((E1916-1901)*365,259),260),
MOD(SUM((E1916-1900)*365,259),260))</f>
        <v>209</v>
      </c>
      <c r="N1916" s="391">
        <f>IF(AND(MONTH(F1916)=7,DAY(F1916)&gt;25),1,
ROUNDDOWN((SUM(VLOOKUP(MONTH(F1916),D暦変換用数値,2,FALSE),DAY(F1916))/28)+1,0))</f>
        <v>12</v>
      </c>
      <c r="O1916" s="46">
        <f>IF(AND(MONTH(F1916)=7,DAY(F1916)&gt;25),DAY(F1916)-25,
MOD((SUM(VLOOKUP(MONTH(F1916),D暦変換用数値,2,FALSE),DAY(F1916))),28)+1)</f>
        <v>8</v>
      </c>
      <c r="P1916" s="407">
        <f>IF(OR(MONTH(F1916)&lt;7,AND(MONTH(F1916)=7,DAY(F1916)&lt;=25)),
MOD(SUM((E1916-1901)*365,(N1916-1)*28,O1916,258),260),
MOD(SUM((E1916-1900)*365,(N1916-1)*28,O1916,258),260))</f>
        <v>4</v>
      </c>
      <c r="Q1916" s="373" t="str">
        <f>VLOOKUP(MOD(P1916,4),色,2,FALSE)</f>
        <v>黄色い</v>
      </c>
      <c r="R1916" s="291" t="str">
        <f>VLOOKUP(MOD(P1916,13),銀河の音,2,FALSE)</f>
        <v>自己存在の</v>
      </c>
      <c r="S1916" s="384" t="str">
        <f>VLOOKUP(MOD(P1916,20),太陽の紋章,2,FALSE)</f>
        <v>種</v>
      </c>
      <c r="T1916" s="96" t="s">
        <v>5906</v>
      </c>
    </row>
    <row r="1917" spans="1:20" ht="13.5" customHeight="1">
      <c r="A1917" s="334" t="str">
        <f>VLOOKUP(MOD(E1917,10),十干,2,FALSE)</f>
        <v>乙</v>
      </c>
      <c r="B1917" s="331" t="str">
        <f>VLOOKUP(MOD(E1917,12),十二支,3,FALSE)</f>
        <v xml:space="preserve">06 聖 </v>
      </c>
      <c r="C1917" s="336" t="str">
        <f>VLOOKUP(F1917,星座,3,TRUE)</f>
        <v xml:space="preserve">03 水 </v>
      </c>
      <c r="D1917" s="540">
        <v>20254</v>
      </c>
      <c r="E1917" s="131">
        <f>IFERROR(YEAR(D1917),LEFT(D1917,4))</f>
        <v>1955</v>
      </c>
      <c r="F1917" s="538" t="str">
        <f>IF(ISTEXT(D1917),RIGHT(D1917,5),TEXT(D1917,"mm/dd"))</f>
        <v>06/14</v>
      </c>
      <c r="G1917" s="131">
        <f>SUM(MID(E1917,1,1),MID(E1917,2,1),MID(E1917,3,1),MID(E1917,4,1),MID(F1917,1,1),MID(F1917,2,1),MID(F1917,4,1),MID(F1917,5,1))</f>
        <v>31</v>
      </c>
      <c r="H1917" s="131">
        <f>IF(MOD(G1917,9)=0,9,MOD(G1917,9))</f>
        <v>4</v>
      </c>
      <c r="I1917" s="131" t="str">
        <f>IFERROR(MID("日月火水木金土",WEEKDAY(D1917),1),"")</f>
        <v>火</v>
      </c>
      <c r="J1917" s="306" t="s">
        <v>9037</v>
      </c>
      <c r="K1917" s="335" t="str">
        <f>VLOOKUP(F1917,石と花メイン,3,FALSE)</f>
        <v>○真珠</v>
      </c>
      <c r="L1917" s="302" t="str">
        <f>VLOOKUP(F1917,石と花メイン,4,FALSE)</f>
        <v>瑠璃繁縷【アナガリス】</v>
      </c>
      <c r="M1917" s="396">
        <f>IF(OR(MONTH(F1917)&lt;7,AND(MONTH(F1917)=7,DAY(F1917)&lt;=25)),
MOD(SUM((E1917-1901)*365,259),260),
MOD(SUM((E1917-1900)*365,259),260))</f>
        <v>209</v>
      </c>
      <c r="N1917" s="335">
        <f>IF(AND(MONTH(F1917)=7,DAY(F1917)&gt;25),1,
ROUNDDOWN((SUM(VLOOKUP(MONTH(F1917),D暦変換用数値,2,FALSE),DAY(F1917))/28)+1,0))</f>
        <v>12</v>
      </c>
      <c r="O1917" s="132">
        <f>IF(AND(MONTH(F1917)=7,DAY(F1917)&gt;25),DAY(F1917)-25,
MOD((SUM(VLOOKUP(MONTH(F1917),D暦変換用数値,2,FALSE),DAY(F1917))),28)+1)</f>
        <v>16</v>
      </c>
      <c r="P1917" s="404">
        <f>IF(OR(MONTH(F1917)&lt;7,AND(MONTH(F1917)=7,DAY(F1917)&lt;=25)),
MOD(SUM((E1917-1901)*365,(N1917-1)*28,O1917,258),260),
MOD(SUM((E1917-1900)*365,(N1917-1)*28,O1917,258),260))</f>
        <v>12</v>
      </c>
      <c r="Q1917" s="376" t="str">
        <f>VLOOKUP(MOD(P1917,4),色,2,FALSE)</f>
        <v>黄色い</v>
      </c>
      <c r="R1917" s="333" t="str">
        <f>VLOOKUP(MOD(P1917,13),銀河の音,2,FALSE)</f>
        <v>水晶の</v>
      </c>
      <c r="S1917" s="387" t="str">
        <f>VLOOKUP(MOD(P1917,20),太陽の紋章,2,FALSE)</f>
        <v>人</v>
      </c>
      <c r="T1917" s="119" t="s">
        <v>9042</v>
      </c>
    </row>
    <row r="1918" spans="1:20" ht="13.5" customHeight="1">
      <c r="A1918" s="76" t="str">
        <f>VLOOKUP(MOD(E1918,10),十干,2,FALSE)</f>
        <v>乙</v>
      </c>
      <c r="B1918" s="199" t="str">
        <f>VLOOKUP(MOD(E1918,12),十二支,3,FALSE)</f>
        <v xml:space="preserve">06 聖 </v>
      </c>
      <c r="C1918" s="201" t="str">
        <f>VLOOKUP(F1918,星座,3,TRUE)</f>
        <v xml:space="preserve">03 水 </v>
      </c>
      <c r="D1918" s="534">
        <v>20261</v>
      </c>
      <c r="E1918" s="116">
        <f>IFERROR(YEAR(D1918),LEFT(D1918,4))</f>
        <v>1955</v>
      </c>
      <c r="F1918" s="116" t="str">
        <f>IF(ISTEXT(D1918),RIGHT(D1918,5),TEXT(D1918,"mm/dd"))</f>
        <v>06/21</v>
      </c>
      <c r="G1918" s="116">
        <f>SUM(MID(E1918,1,1),MID(E1918,2,1),MID(E1918,3,1),MID(E1918,4,1),MID(F1918,1,1),MID(F1918,2,1),MID(F1918,4,1),MID(F1918,5,1))</f>
        <v>29</v>
      </c>
      <c r="H1918" s="116">
        <f>IF(MOD(G1918,9)=0,9,MOD(G1918,9))</f>
        <v>2</v>
      </c>
      <c r="I1918" s="116" t="str">
        <f>IFERROR(MID("日月火水木金土",WEEKDAY(D1918),1),"")</f>
        <v>火</v>
      </c>
      <c r="J1918" s="306" t="s">
        <v>7228</v>
      </c>
      <c r="K1918" s="203" t="str">
        <f>VLOOKUP(F1918,石と花メイン,3,FALSE)</f>
        <v>◆青玉</v>
      </c>
      <c r="L1918" s="299" t="str">
        <f>VLOOKUP(F1918,石と花メイン,4,FALSE)</f>
        <v>待宵草【月見草】</v>
      </c>
      <c r="M1918" s="395">
        <f>IF(OR(MONTH(F1918)&lt;7,AND(MONTH(F1918)=7,DAY(F1918)&lt;=25)),
MOD(SUM((E1918-1901)*365,259),260),
MOD(SUM((E1918-1900)*365,259),260))</f>
        <v>209</v>
      </c>
      <c r="N1918" s="121">
        <f>IF(AND(MONTH(F1918)=7,DAY(F1918)&gt;25),1,
ROUNDDOWN((SUM(VLOOKUP(MONTH(F1918),D暦変換用数値,2,FALSE),DAY(F1918))/28)+1,0))</f>
        <v>12</v>
      </c>
      <c r="O1918" s="117">
        <f>IF(AND(MONTH(F1918)=7,DAY(F1918)&gt;25),DAY(F1918)-25,
MOD((SUM(VLOOKUP(MONTH(F1918),D暦変換用数値,2,FALSE),DAY(F1918))),28)+1)</f>
        <v>23</v>
      </c>
      <c r="P1918" s="408">
        <f>IF(OR(MONTH(F1918)&lt;7,AND(MONTH(F1918)=7,DAY(F1918)&lt;=25)),
MOD(SUM((E1918-1901)*365,(N1918-1)*28,O1918,258),260),
MOD(SUM((E1918-1900)*365,(N1918-1)*28,O1918,258),260))</f>
        <v>19</v>
      </c>
      <c r="Q1918" s="374" t="str">
        <f>VLOOKUP(MOD(P1918,4),色,2,FALSE)</f>
        <v>青い</v>
      </c>
      <c r="R1918" s="292" t="str">
        <f>VLOOKUP(MOD(P1918,13),銀河の音,2,FALSE)</f>
        <v>律動の</v>
      </c>
      <c r="S1918" s="385" t="str">
        <f>VLOOKUP(MOD(P1918,20),太陽の紋章,2,FALSE)</f>
        <v>嵐</v>
      </c>
      <c r="T1918" s="119" t="s">
        <v>7229</v>
      </c>
    </row>
    <row r="1919" spans="1:20" ht="13.5" customHeight="1">
      <c r="A1919" s="334" t="str">
        <f>VLOOKUP(MOD(E1919,10),十干,2,FALSE)</f>
        <v>丁</v>
      </c>
      <c r="B1919" s="331" t="str">
        <f>VLOOKUP(MOD(E1919,12),十二支,3,FALSE)</f>
        <v xml:space="preserve">06 聖 </v>
      </c>
      <c r="C1919" s="336" t="str">
        <f>VLOOKUP(F1919,星座,3,TRUE)</f>
        <v xml:space="preserve">03 水 </v>
      </c>
      <c r="D1919" s="534">
        <v>24618</v>
      </c>
      <c r="E1919" s="131">
        <f>IFERROR(YEAR(D1919),LEFT(D1919,4))</f>
        <v>1967</v>
      </c>
      <c r="F1919" s="131" t="str">
        <f>IF(ISTEXT(D1919),RIGHT(D1919,5),TEXT(D1919,"mm/dd"))</f>
        <v>05/26</v>
      </c>
      <c r="G1919" s="131">
        <f>SUM(MID(E1919,1,1),MID(E1919,2,1),MID(E1919,3,1),MID(E1919,4,1),MID(F1919,1,1),MID(F1919,2,1),MID(F1919,4,1),MID(F1919,5,1))</f>
        <v>36</v>
      </c>
      <c r="H1919" s="131">
        <f>IF(MOD(G1919,9)=0,9,MOD(G1919,9))</f>
        <v>9</v>
      </c>
      <c r="I1919" s="131" t="str">
        <f>IFERROR(MID("日月火水木金土",WEEKDAY(D1919),1),"")</f>
        <v>金</v>
      </c>
      <c r="J1919" s="306" t="s">
        <v>8622</v>
      </c>
      <c r="K1919" s="335" t="str">
        <f>VLOOKUP(F1919,石と花メイン,3,FALSE)</f>
        <v>●翡翠</v>
      </c>
      <c r="L1919" s="302" t="str">
        <f>VLOOKUP(F1919,石と花メイン,4,FALSE)</f>
        <v>オリーブ【橄欖】</v>
      </c>
      <c r="M1919" s="396">
        <f>IF(OR(MONTH(F1919)&lt;7,AND(MONTH(F1919)=7,DAY(F1919)&lt;=25)),
MOD(SUM((E1919-1901)*365,259),260),
MOD(SUM((E1919-1900)*365,259),260))</f>
        <v>169</v>
      </c>
      <c r="N1919" s="335">
        <f>IF(AND(MONTH(F1919)=7,DAY(F1919)&gt;25),1,
ROUNDDOWN((SUM(VLOOKUP(MONTH(F1919),D暦変換用数値,2,FALSE),DAY(F1919))/28)+1,0))</f>
        <v>11</v>
      </c>
      <c r="O1919" s="132">
        <f>IF(AND(MONTH(F1919)=7,DAY(F1919)&gt;25),DAY(F1919)-25,
MOD((SUM(VLOOKUP(MONTH(F1919),D暦変換用数値,2,FALSE),DAY(F1919))),28)+1)</f>
        <v>25</v>
      </c>
      <c r="P1919" s="404">
        <f>IF(OR(MONTH(F1919)&lt;7,AND(MONTH(F1919)=7,DAY(F1919)&lt;=25)),
MOD(SUM((E1919-1901)*365,(N1919-1)*28,O1919,258),260),
MOD(SUM((E1919-1900)*365,(N1919-1)*28,O1919,258),260))</f>
        <v>213</v>
      </c>
      <c r="Q1919" s="376" t="str">
        <f>VLOOKUP(MOD(P1919,4),色,2,FALSE)</f>
        <v>赤い</v>
      </c>
      <c r="R1919" s="333" t="str">
        <f>VLOOKUP(MOD(P1919,13),銀河の音,2,FALSE)</f>
        <v>倍音の</v>
      </c>
      <c r="S1919" s="387" t="str">
        <f>VLOOKUP(MOD(P1919,20),太陽の紋章,2,FALSE)</f>
        <v>空歩く者</v>
      </c>
      <c r="T1919" s="127" t="s">
        <v>8624</v>
      </c>
    </row>
    <row r="1920" spans="1:20" ht="13.5" customHeight="1">
      <c r="A1920" s="50" t="str">
        <f>VLOOKUP(MOD(E1920,10),十干,2,FALSE)</f>
        <v>丁</v>
      </c>
      <c r="B1920" s="199" t="str">
        <f>VLOOKUP(MOD(E1920,12),十二支,3,FALSE)</f>
        <v xml:space="preserve">06 聖 </v>
      </c>
      <c r="C1920" s="201" t="str">
        <f>VLOOKUP(F1920,星座,3,TRUE)</f>
        <v xml:space="preserve">03 水 </v>
      </c>
      <c r="D1920" s="531">
        <v>24619</v>
      </c>
      <c r="E1920" s="1">
        <f>IFERROR(YEAR(D1920),LEFT(D1920,4))</f>
        <v>1967</v>
      </c>
      <c r="F1920" s="1" t="str">
        <f>IF(ISTEXT(D1920),RIGHT(D1920,5),TEXT(D1920,"mm/dd"))</f>
        <v>05/27</v>
      </c>
      <c r="G1920" s="44">
        <f>SUM(MID(E1920,1,1),MID(E1920,2,1),MID(E1920,3,1),MID(E1920,4,1),MID(F1920,1,1),MID(F1920,2,1),MID(F1920,4,1),MID(F1920,5,1))</f>
        <v>37</v>
      </c>
      <c r="H1920" s="45">
        <f>IF(MOD(G1920,9)=0,9,MOD(G1920,9))</f>
        <v>1</v>
      </c>
      <c r="I1920" s="45" t="str">
        <f>IFERROR(MID("日月火水木金土",WEEKDAY(D1920),1),"")</f>
        <v>土</v>
      </c>
      <c r="J1920" s="304" t="s">
        <v>2674</v>
      </c>
      <c r="K1920" s="202" t="str">
        <f>VLOOKUP(F1920,石と花メイン,3,FALSE)</f>
        <v>◇金剛石</v>
      </c>
      <c r="L1920" s="297" t="str">
        <f>VLOOKUP(F1920,石と花メイン,4,FALSE)</f>
        <v>蔓薔薇</v>
      </c>
      <c r="M1920" s="393">
        <f>IF(OR(MONTH(F1920)&lt;7,AND(MONTH(F1920)=7,DAY(F1920)&lt;=25)),
MOD(SUM((E1920-1901)*365,259),260),
MOD(SUM((E1920-1900)*365,259),260))</f>
        <v>169</v>
      </c>
      <c r="N1920" s="390">
        <f>IF(AND(MONTH(F1920)=7,DAY(F1920)&gt;25),1,
ROUNDDOWN((SUM(VLOOKUP(MONTH(F1920),D暦変換用数値,2,FALSE),DAY(F1920))/28)+1,0))</f>
        <v>11</v>
      </c>
      <c r="O1920" s="205">
        <f>IF(AND(MONTH(F1920)=7,DAY(F1920)&gt;25),DAY(F1920)-25,
MOD((SUM(VLOOKUP(MONTH(F1920),D暦変換用数値,2,FALSE),DAY(F1920))),28)+1)</f>
        <v>26</v>
      </c>
      <c r="P1920" s="406">
        <f>IF(OR(MONTH(F1920)&lt;7,AND(MONTH(F1920)=7,DAY(F1920)&lt;=25)),
MOD(SUM((E1920-1901)*365,(N1920-1)*28,O1920,258),260),
MOD(SUM((E1920-1900)*365,(N1920-1)*28,O1920,258),260))</f>
        <v>214</v>
      </c>
      <c r="Q1920" s="375" t="str">
        <f>VLOOKUP(MOD(P1920,4),色,2,FALSE)</f>
        <v>白い</v>
      </c>
      <c r="R1920" s="293" t="str">
        <f>VLOOKUP(MOD(P1920,13),銀河の音,2,FALSE)</f>
        <v>律動の</v>
      </c>
      <c r="S1920" s="386" t="str">
        <f>VLOOKUP(MOD(P1920,20),太陽の紋章,2,FALSE)</f>
        <v>魔法使い</v>
      </c>
      <c r="T1920" s="111" t="s">
        <v>6765</v>
      </c>
    </row>
    <row r="1921" spans="1:20" ht="13.5" customHeight="1">
      <c r="A1921" s="50" t="str">
        <f>VLOOKUP(MOD(E1921,10),十干,2,FALSE)</f>
        <v>丁</v>
      </c>
      <c r="B1921" s="199" t="str">
        <f>VLOOKUP(MOD(E1921,12),十二支,3,FALSE)</f>
        <v xml:space="preserve">06 聖 </v>
      </c>
      <c r="C1921" s="201" t="str">
        <f>VLOOKUP(F1921,星座,3,TRUE)</f>
        <v xml:space="preserve">03 水 </v>
      </c>
      <c r="D1921" s="531">
        <v>24623</v>
      </c>
      <c r="E1921" s="1">
        <f>IFERROR(YEAR(D1921),LEFT(D1921,4))</f>
        <v>1967</v>
      </c>
      <c r="F1921" s="1" t="str">
        <f>IF(ISTEXT(D1921),RIGHT(D1921,5),TEXT(D1921,"mm/dd"))</f>
        <v>05/31</v>
      </c>
      <c r="G1921" s="1">
        <f>SUM(MID(E1921,1,1),MID(E1921,2,1),MID(E1921,3,1),MID(E1921,4,1),MID(F1921,1,1),MID(F1921,2,1),MID(F1921,4,1),MID(F1921,5,1))</f>
        <v>32</v>
      </c>
      <c r="H1921" s="45">
        <f>IF(MOD(G1921,9)=0,9,MOD(G1921,9))</f>
        <v>5</v>
      </c>
      <c r="I1921" s="45" t="str">
        <f>IFERROR(MID("日月火水木金土",WEEKDAY(D1921),1),"")</f>
        <v>水</v>
      </c>
      <c r="J1921" s="304" t="s">
        <v>4791</v>
      </c>
      <c r="K1921" s="202" t="str">
        <f>VLOOKUP(F1921,石と花メイン,3,FALSE)</f>
        <v>◆翠玉</v>
      </c>
      <c r="L1921" s="297" t="str">
        <f>VLOOKUP(F1921,石と花メイン,4,FALSE)</f>
        <v>シラー【大蔓穂】</v>
      </c>
      <c r="M1921" s="393">
        <f>IF(OR(MONTH(F1921)&lt;7,AND(MONTH(F1921)=7,DAY(F1921)&lt;=25)),
MOD(SUM((E1921-1901)*365,259),260),
MOD(SUM((E1921-1900)*365,259),260))</f>
        <v>169</v>
      </c>
      <c r="N1921" s="390">
        <f>IF(AND(MONTH(F1921)=7,DAY(F1921)&gt;25),1,
ROUNDDOWN((SUM(VLOOKUP(MONTH(F1921),D暦変換用数値,2,FALSE),DAY(F1921))/28)+1,0))</f>
        <v>12</v>
      </c>
      <c r="O1921" s="205">
        <f>IF(AND(MONTH(F1921)=7,DAY(F1921)&gt;25),DAY(F1921)-25,
MOD((SUM(VLOOKUP(MONTH(F1921),D暦変換用数値,2,FALSE),DAY(F1921))),28)+1)</f>
        <v>2</v>
      </c>
      <c r="P1921" s="406">
        <f>IF(OR(MONTH(F1921)&lt;7,AND(MONTH(F1921)=7,DAY(F1921)&lt;=25)),
MOD(SUM((E1921-1901)*365,(N1921-1)*28,O1921,258),260),
MOD(SUM((E1921-1900)*365,(N1921-1)*28,O1921,258),260))</f>
        <v>218</v>
      </c>
      <c r="Q1921" s="375" t="str">
        <f>VLOOKUP(MOD(P1921,4),色,2,FALSE)</f>
        <v>白い</v>
      </c>
      <c r="R1921" s="293" t="str">
        <f>VLOOKUP(MOD(P1921,13),銀河の音,2,FALSE)</f>
        <v>惑星の</v>
      </c>
      <c r="S1921" s="386" t="str">
        <f>VLOOKUP(MOD(P1921,20),太陽の紋章,2,FALSE)</f>
        <v>鏡</v>
      </c>
      <c r="T1921" s="111" t="s">
        <v>5454</v>
      </c>
    </row>
    <row r="1922" spans="1:20" ht="13.5" customHeight="1">
      <c r="A1922" s="334" t="str">
        <f>VLOOKUP(MOD(E1922,10),十干,2,FALSE)</f>
        <v>丁</v>
      </c>
      <c r="B1922" s="331" t="str">
        <f>VLOOKUP(MOD(E1922,12),十二支,3,FALSE)</f>
        <v xml:space="preserve">06 聖 </v>
      </c>
      <c r="C1922" s="336" t="str">
        <f>VLOOKUP(F1922,星座,3,TRUE)</f>
        <v xml:space="preserve">03 水 </v>
      </c>
      <c r="D1922" s="534">
        <v>24631</v>
      </c>
      <c r="E1922" s="131">
        <f>IFERROR(YEAR(D1922),LEFT(D1922,4))</f>
        <v>1967</v>
      </c>
      <c r="F1922" s="131" t="str">
        <f>IF(ISTEXT(D1922),RIGHT(D1922,5),TEXT(D1922,"mm/dd"))</f>
        <v>06/08</v>
      </c>
      <c r="G1922" s="131">
        <f>SUM(MID(E1922,1,1),MID(E1922,2,1),MID(E1922,3,1),MID(E1922,4,1),MID(F1922,1,1),MID(F1922,2,1),MID(F1922,4,1),MID(F1922,5,1))</f>
        <v>37</v>
      </c>
      <c r="H1922" s="131">
        <f>IF(MOD(G1922,9)=0,9,MOD(G1922,9))</f>
        <v>1</v>
      </c>
      <c r="I1922" s="131" t="str">
        <f>IFERROR(MID("日月火水木金土",WEEKDAY(D1922),1),"")</f>
        <v>木</v>
      </c>
      <c r="J1922" s="306" t="s">
        <v>8444</v>
      </c>
      <c r="K1922" s="335" t="str">
        <f>VLOOKUP(F1922,石と花メイン,3,FALSE)</f>
        <v>◆青玉</v>
      </c>
      <c r="L1922" s="302" t="str">
        <f>VLOOKUP(F1922,石と花メイン,4,FALSE)</f>
        <v>ジャスミン【茉莉花】</v>
      </c>
      <c r="M1922" s="396">
        <f>IF(OR(MONTH(F1922)&lt;7,AND(MONTH(F1922)=7,DAY(F1922)&lt;=25)),
MOD(SUM((E1922-1901)*365,259),260),
MOD(SUM((E1922-1900)*365,259),260))</f>
        <v>169</v>
      </c>
      <c r="N1922" s="335">
        <f>IF(AND(MONTH(F1922)=7,DAY(F1922)&gt;25),1,
ROUNDDOWN((SUM(VLOOKUP(MONTH(F1922),D暦変換用数値,2,FALSE),DAY(F1922))/28)+1,0))</f>
        <v>12</v>
      </c>
      <c r="O1922" s="132">
        <f>IF(AND(MONTH(F1922)=7,DAY(F1922)&gt;25),DAY(F1922)-25,
MOD((SUM(VLOOKUP(MONTH(F1922),D暦変換用数値,2,FALSE),DAY(F1922))),28)+1)</f>
        <v>10</v>
      </c>
      <c r="P1922" s="404">
        <f>IF(OR(MONTH(F1922)&lt;7,AND(MONTH(F1922)=7,DAY(F1922)&lt;=25)),
MOD(SUM((E1922-1901)*365,(N1922-1)*28,O1922,258),260),
MOD(SUM((E1922-1900)*365,(N1922-1)*28,O1922,258),260))</f>
        <v>226</v>
      </c>
      <c r="Q1922" s="376" t="str">
        <f>VLOOKUP(MOD(P1922,4),色,2,FALSE)</f>
        <v>白い</v>
      </c>
      <c r="R1922" s="333" t="str">
        <f>VLOOKUP(MOD(P1922,13),銀河の音,2,FALSE)</f>
        <v>倍音の</v>
      </c>
      <c r="S1922" s="387" t="str">
        <f>VLOOKUP(MOD(P1922,20),太陽の紋章,2,FALSE)</f>
        <v>世界の橋渡し</v>
      </c>
      <c r="T1922" s="119" t="s">
        <v>8445</v>
      </c>
    </row>
    <row r="1923" spans="1:20" ht="13.5" customHeight="1">
      <c r="A1923" s="50" t="str">
        <f>VLOOKUP(MOD(E1923,10),十干,2,FALSE)</f>
        <v>丁</v>
      </c>
      <c r="B1923" s="199" t="str">
        <f>VLOOKUP(MOD(E1923,12),十二支,3,FALSE)</f>
        <v xml:space="preserve">06 聖 </v>
      </c>
      <c r="C1923" s="201" t="str">
        <f>VLOOKUP(F1923,星座,3,TRUE)</f>
        <v xml:space="preserve">03 水 </v>
      </c>
      <c r="D1923" s="531">
        <v>24633</v>
      </c>
      <c r="E1923" s="1">
        <f>IFERROR(YEAR(D1923),LEFT(D1923,4))</f>
        <v>1967</v>
      </c>
      <c r="F1923" s="1" t="str">
        <f>IF(ISTEXT(D1923),RIGHT(D1923,5),TEXT(D1923,"mm/dd"))</f>
        <v>06/10</v>
      </c>
      <c r="G1923" s="1">
        <f>SUM(MID(E1923,1,1),MID(E1923,2,1),MID(E1923,3,1),MID(E1923,4,1),MID(F1923,1,1),MID(F1923,2,1),MID(F1923,4,1),MID(F1923,5,1))</f>
        <v>30</v>
      </c>
      <c r="H1923" s="45">
        <f>IF(MOD(G1923,9)=0,9,MOD(G1923,9))</f>
        <v>3</v>
      </c>
      <c r="I1923" s="45" t="str">
        <f>IFERROR(MID("日月火水木金土",WEEKDAY(D1923),1),"")</f>
        <v>土</v>
      </c>
      <c r="J1923" s="304" t="s">
        <v>235</v>
      </c>
      <c r="K1923" s="202" t="str">
        <f>VLOOKUP(F1923,石と花メイン,3,FALSE)</f>
        <v>◆黄玉</v>
      </c>
      <c r="L1923" s="297" t="str">
        <f>VLOOKUP(F1923,石と花メイン,4,FALSE)</f>
        <v>美女撫子【アメリカ撫子】</v>
      </c>
      <c r="M1923" s="393">
        <f>IF(OR(MONTH(F1923)&lt;7,AND(MONTH(F1923)=7,DAY(F1923)&lt;=25)),
MOD(SUM((E1923-1901)*365,259),260),
MOD(SUM((E1923-1900)*365,259),260))</f>
        <v>169</v>
      </c>
      <c r="N1923" s="390">
        <f>IF(AND(MONTH(F1923)=7,DAY(F1923)&gt;25),1,
ROUNDDOWN((SUM(VLOOKUP(MONTH(F1923),D暦変換用数値,2,FALSE),DAY(F1923))/28)+1,0))</f>
        <v>12</v>
      </c>
      <c r="O1923" s="205">
        <f>IF(AND(MONTH(F1923)=7,DAY(F1923)&gt;25),DAY(F1923)-25,
MOD((SUM(VLOOKUP(MONTH(F1923),D暦変換用数値,2,FALSE),DAY(F1923))),28)+1)</f>
        <v>12</v>
      </c>
      <c r="P1923" s="406">
        <f>IF(OR(MONTH(F1923)&lt;7,AND(MONTH(F1923)=7,DAY(F1923)&lt;=25)),
MOD(SUM((E1923-1901)*365,(N1923-1)*28,O1923,258),260),
MOD(SUM((E1923-1900)*365,(N1923-1)*28,O1923,258),260))</f>
        <v>228</v>
      </c>
      <c r="Q1923" s="373" t="str">
        <f>VLOOKUP(MOD(P1923,4),色,2,FALSE)</f>
        <v>黄色い</v>
      </c>
      <c r="R1923" s="291" t="str">
        <f>VLOOKUP(MOD(P1923,13),銀河の音,2,FALSE)</f>
        <v>共振の</v>
      </c>
      <c r="S1923" s="384" t="str">
        <f>VLOOKUP(MOD(P1923,20),太陽の紋章,2,FALSE)</f>
        <v>星</v>
      </c>
      <c r="T1923" s="97" t="s">
        <v>3106</v>
      </c>
    </row>
    <row r="1924" spans="1:20" ht="13.5" customHeight="1">
      <c r="A1924" s="50" t="str">
        <f>VLOOKUP(MOD(E1924,10),十干,2,FALSE)</f>
        <v>丁</v>
      </c>
      <c r="B1924" s="199" t="str">
        <f>VLOOKUP(MOD(E1924,12),十二支,3,FALSE)</f>
        <v xml:space="preserve">06 聖 </v>
      </c>
      <c r="C1924" s="201" t="str">
        <f>VLOOKUP(F1924,星座,3,TRUE)</f>
        <v xml:space="preserve">03 水 </v>
      </c>
      <c r="D1924" s="531">
        <v>24638</v>
      </c>
      <c r="E1924" s="1">
        <f>IFERROR(YEAR(D1924),LEFT(D1924,4))</f>
        <v>1967</v>
      </c>
      <c r="F1924" s="1" t="str">
        <f>IF(ISTEXT(D1924),RIGHT(D1924,5),TEXT(D1924,"mm/dd"))</f>
        <v>06/15</v>
      </c>
      <c r="G1924" s="1">
        <f>SUM(MID(E1924,1,1),MID(E1924,2,1),MID(E1924,3,1),MID(E1924,4,1),MID(F1924,1,1),MID(F1924,2,1),MID(F1924,4,1),MID(F1924,5,1))</f>
        <v>35</v>
      </c>
      <c r="H1924" s="45">
        <f>IF(MOD(G1924,9)=0,9,MOD(G1924,9))</f>
        <v>8</v>
      </c>
      <c r="I1924" s="45" t="str">
        <f>IFERROR(MID("日月火水木金土",WEEKDAY(D1924),1),"")</f>
        <v>木</v>
      </c>
      <c r="J1924" s="304" t="s">
        <v>4792</v>
      </c>
      <c r="K1924" s="202" t="str">
        <f>VLOOKUP(F1924,石と花メイン,3,FALSE)</f>
        <v>◆紅玉</v>
      </c>
      <c r="L1924" s="297" t="str">
        <f>VLOOKUP(F1924,石と花メイン,4,FALSE)</f>
        <v>カーネーション【麝香撫子】</v>
      </c>
      <c r="M1924" s="393">
        <f>IF(OR(MONTH(F1924)&lt;7,AND(MONTH(F1924)=7,DAY(F1924)&lt;=25)),
MOD(SUM((E1924-1901)*365,259),260),
MOD(SUM((E1924-1900)*365,259),260))</f>
        <v>169</v>
      </c>
      <c r="N1924" s="390">
        <f>IF(AND(MONTH(F1924)=7,DAY(F1924)&gt;25),1,
ROUNDDOWN((SUM(VLOOKUP(MONTH(F1924),D暦変換用数値,2,FALSE),DAY(F1924))/28)+1,0))</f>
        <v>12</v>
      </c>
      <c r="O1924" s="205">
        <f>IF(AND(MONTH(F1924)=7,DAY(F1924)&gt;25),DAY(F1924)-25,
MOD((SUM(VLOOKUP(MONTH(F1924),D暦変換用数値,2,FALSE),DAY(F1924))),28)+1)</f>
        <v>17</v>
      </c>
      <c r="P1924" s="406">
        <f>IF(OR(MONTH(F1924)&lt;7,AND(MONTH(F1924)=7,DAY(F1924)&lt;=25)),
MOD(SUM((E1924-1901)*365,(N1924-1)*28,O1924,258),260),
MOD(SUM((E1924-1900)*365,(N1924-1)*28,O1924,258),260))</f>
        <v>233</v>
      </c>
      <c r="Q1924" s="372" t="str">
        <f>VLOOKUP(MOD(P1924,4),色,2,FALSE)</f>
        <v>赤い</v>
      </c>
      <c r="R1924" s="290" t="str">
        <f>VLOOKUP(MOD(P1924,13),銀河の音,2,FALSE)</f>
        <v>水晶の</v>
      </c>
      <c r="S1924" s="383" t="str">
        <f>VLOOKUP(MOD(P1924,20),太陽の紋章,2,FALSE)</f>
        <v>空歩く者</v>
      </c>
      <c r="T1924" s="97" t="s">
        <v>5471</v>
      </c>
    </row>
    <row r="1925" spans="1:20" ht="13.5" customHeight="1">
      <c r="A1925" s="50" t="str">
        <f>VLOOKUP(MOD(E1925,10),十干,2,FALSE)</f>
        <v>丁</v>
      </c>
      <c r="B1925" s="199" t="str">
        <f>VLOOKUP(MOD(E1925,12),十二支,3,FALSE)</f>
        <v xml:space="preserve">06 聖 </v>
      </c>
      <c r="C1925" s="201" t="str">
        <f>VLOOKUP(F1925,星座,3,TRUE)</f>
        <v xml:space="preserve">03 水 </v>
      </c>
      <c r="D1925" s="531">
        <v>24643</v>
      </c>
      <c r="E1925" s="1">
        <f>IFERROR(YEAR(D1925),LEFT(D1925,4))</f>
        <v>1967</v>
      </c>
      <c r="F1925" s="1" t="str">
        <f>IF(ISTEXT(D1925),RIGHT(D1925,5),TEXT(D1925,"mm/dd"))</f>
        <v>06/20</v>
      </c>
      <c r="G1925" s="1">
        <f>SUM(MID(E1925,1,1),MID(E1925,2,1),MID(E1925,3,1),MID(E1925,4,1),MID(F1925,1,1),MID(F1925,2,1),MID(F1925,4,1),MID(F1925,5,1))</f>
        <v>31</v>
      </c>
      <c r="H1925" s="45">
        <f>IF(MOD(G1925,9)=0,9,MOD(G1925,9))</f>
        <v>4</v>
      </c>
      <c r="I1925" s="45" t="str">
        <f>IFERROR(MID("日月火水木金土",WEEKDAY(D1925),1),"")</f>
        <v>火</v>
      </c>
      <c r="J1925" s="304" t="s">
        <v>6127</v>
      </c>
      <c r="K1925" s="202" t="str">
        <f>VLOOKUP(F1925,石と花メイン,3,FALSE)</f>
        <v>■血碧玉</v>
      </c>
      <c r="L1925" s="297" t="str">
        <f>VLOOKUP(F1925,石と花メイン,4,FALSE)</f>
        <v>ベロニカ【瑠璃虎の尾】</v>
      </c>
      <c r="M1925" s="393">
        <f>IF(OR(MONTH(F1925)&lt;7,AND(MONTH(F1925)=7,DAY(F1925)&lt;=25)),
MOD(SUM((E1925-1901)*365,259),260),
MOD(SUM((E1925-1900)*365,259),260))</f>
        <v>169</v>
      </c>
      <c r="N1925" s="390">
        <f>IF(AND(MONTH(F1925)=7,DAY(F1925)&gt;25),1,
ROUNDDOWN((SUM(VLOOKUP(MONTH(F1925),D暦変換用数値,2,FALSE),DAY(F1925))/28)+1,0))</f>
        <v>12</v>
      </c>
      <c r="O1925" s="205">
        <f>IF(AND(MONTH(F1925)=7,DAY(F1925)&gt;25),DAY(F1925)-25,
MOD((SUM(VLOOKUP(MONTH(F1925),D暦変換用数値,2,FALSE),DAY(F1925))),28)+1)</f>
        <v>22</v>
      </c>
      <c r="P1925" s="406">
        <f>IF(OR(MONTH(F1925)&lt;7,AND(MONTH(F1925)=7,DAY(F1925)&lt;=25)),
MOD(SUM((E1925-1901)*365,(N1925-1)*28,O1925,258),260),
MOD(SUM((E1925-1900)*365,(N1925-1)*28,O1925,258),260))</f>
        <v>238</v>
      </c>
      <c r="Q1925" s="375" t="str">
        <f>VLOOKUP(MOD(P1925,4),色,2,FALSE)</f>
        <v>白い</v>
      </c>
      <c r="R1925" s="293" t="str">
        <f>VLOOKUP(MOD(P1925,13),銀河の音,2,FALSE)</f>
        <v>自己存在の</v>
      </c>
      <c r="S1925" s="386" t="str">
        <f>VLOOKUP(MOD(P1925,20),太陽の紋章,2,FALSE)</f>
        <v>鏡</v>
      </c>
      <c r="T1925" s="98" t="s">
        <v>3736</v>
      </c>
    </row>
    <row r="1926" spans="1:20" ht="13.5" customHeight="1">
      <c r="A1926" s="334" t="str">
        <f>VLOOKUP(MOD(E1926,10),十干,2,FALSE)</f>
        <v>己</v>
      </c>
      <c r="B1926" s="331" t="str">
        <f>VLOOKUP(MOD(E1926,12),十二支,3,FALSE)</f>
        <v xml:space="preserve">06 聖 </v>
      </c>
      <c r="C1926" s="336" t="str">
        <f>VLOOKUP(F1926,星座,3,TRUE)</f>
        <v xml:space="preserve">03 水 </v>
      </c>
      <c r="D1926" s="534">
        <v>29000</v>
      </c>
      <c r="E1926" s="131">
        <f>IFERROR(YEAR(D1926),LEFT(D1926,4))</f>
        <v>1979</v>
      </c>
      <c r="F1926" s="131" t="str">
        <f>IF(ISTEXT(D1926),RIGHT(D1926,5),TEXT(D1926,"mm/dd"))</f>
        <v>05/25</v>
      </c>
      <c r="G1926" s="131">
        <f>SUM(MID(E1926,1,1),MID(E1926,2,1),MID(E1926,3,1),MID(E1926,4,1),MID(F1926,1,1),MID(F1926,2,1),MID(F1926,4,1),MID(F1926,5,1))</f>
        <v>38</v>
      </c>
      <c r="H1926" s="131">
        <f>IF(MOD(G1926,9)=0,9,MOD(G1926,9))</f>
        <v>2</v>
      </c>
      <c r="I1926" s="131" t="str">
        <f>IFERROR(MID("日月火水木金土",WEEKDAY(D1926),1),"")</f>
        <v>金</v>
      </c>
      <c r="J1926" s="306" t="s">
        <v>8143</v>
      </c>
      <c r="K1926" s="335" t="str">
        <f>VLOOKUP(F1926,石と花メイン,3,FALSE)</f>
        <v>●瑠璃</v>
      </c>
      <c r="L1926" s="302" t="str">
        <f>VLOOKUP(F1926,石と花メイン,4,FALSE)</f>
        <v>ヒソップ【柳薄荷】</v>
      </c>
      <c r="M1926" s="396">
        <f>IF(OR(MONTH(F1926)&lt;7,AND(MONTH(F1926)=7,DAY(F1926)&lt;=25)),
MOD(SUM((E1926-1901)*365,259),260),
MOD(SUM((E1926-1900)*365,259),260))</f>
        <v>129</v>
      </c>
      <c r="N1926" s="335">
        <f>IF(AND(MONTH(F1926)=7,DAY(F1926)&gt;25),1,
ROUNDDOWN((SUM(VLOOKUP(MONTH(F1926),D暦変換用数値,2,FALSE),DAY(F1926))/28)+1,0))</f>
        <v>11</v>
      </c>
      <c r="O1926" s="132">
        <f>IF(AND(MONTH(F1926)=7,DAY(F1926)&gt;25),DAY(F1926)-25,
MOD((SUM(VLOOKUP(MONTH(F1926),D暦変換用数値,2,FALSE),DAY(F1926))),28)+1)</f>
        <v>24</v>
      </c>
      <c r="P1926" s="404">
        <f>IF(OR(MONTH(F1926)&lt;7,AND(MONTH(F1926)=7,DAY(F1926)&lt;=25)),
MOD(SUM((E1926-1901)*365,(N1926-1)*28,O1926,258),260),
MOD(SUM((E1926-1900)*365,(N1926-1)*28,O1926,258),260))</f>
        <v>172</v>
      </c>
      <c r="Q1926" s="376" t="str">
        <f>VLOOKUP(MOD(P1926,4),色,2,FALSE)</f>
        <v>黄色い</v>
      </c>
      <c r="R1926" s="333" t="str">
        <f>VLOOKUP(MOD(P1926,13),銀河の音,2,FALSE)</f>
        <v>電気の</v>
      </c>
      <c r="S1926" s="387" t="str">
        <f>VLOOKUP(MOD(P1926,20),太陽の紋章,2,FALSE)</f>
        <v>人</v>
      </c>
      <c r="T1926" s="128" t="s">
        <v>8144</v>
      </c>
    </row>
    <row r="1927" spans="1:20" ht="13.5" customHeight="1">
      <c r="A1927" s="50" t="str">
        <f>VLOOKUP(MOD(E1927,10),十干,2,FALSE)</f>
        <v>己</v>
      </c>
      <c r="B1927" s="199" t="str">
        <f>VLOOKUP(MOD(E1927,12),十二支,3,FALSE)</f>
        <v xml:space="preserve">06 聖 </v>
      </c>
      <c r="C1927" s="201" t="str">
        <f>VLOOKUP(F1927,星座,3,TRUE)</f>
        <v xml:space="preserve">03 水 </v>
      </c>
      <c r="D1927" s="531">
        <v>29015</v>
      </c>
      <c r="E1927" s="1">
        <f>IFERROR(YEAR(D1927),LEFT(D1927,4))</f>
        <v>1979</v>
      </c>
      <c r="F1927" s="1" t="str">
        <f>IF(ISTEXT(D1927),RIGHT(D1927,5),TEXT(D1927,"mm/dd"))</f>
        <v>06/09</v>
      </c>
      <c r="G1927" s="1">
        <f>SUM(MID(E1927,1,1),MID(E1927,2,1),MID(E1927,3,1),MID(E1927,4,1),MID(F1927,1,1),MID(F1927,2,1),MID(F1927,4,1),MID(F1927,5,1))</f>
        <v>41</v>
      </c>
      <c r="H1927" s="45">
        <f>IF(MOD(G1927,9)=0,9,MOD(G1927,9))</f>
        <v>5</v>
      </c>
      <c r="I1927" s="45" t="str">
        <f>IFERROR(MID("日月火水木金土",WEEKDAY(D1927),1),"")</f>
        <v>土</v>
      </c>
      <c r="J1927" s="304" t="s">
        <v>6128</v>
      </c>
      <c r="K1927" s="202" t="str">
        <f>VLOOKUP(F1927,石と花メイン,3,FALSE)</f>
        <v>◆柘榴石</v>
      </c>
      <c r="L1927" s="297" t="str">
        <f>VLOOKUP(F1927,石と花メイン,4,FALSE)</f>
        <v>スイートピー【麝香連理草】</v>
      </c>
      <c r="M1927" s="393">
        <f>IF(OR(MONTH(F1927)&lt;7,AND(MONTH(F1927)=7,DAY(F1927)&lt;=25)),
MOD(SUM((E1927-1901)*365,259),260),
MOD(SUM((E1927-1900)*365,259),260))</f>
        <v>129</v>
      </c>
      <c r="N1927" s="390">
        <f>IF(AND(MONTH(F1927)=7,DAY(F1927)&gt;25),1,
ROUNDDOWN((SUM(VLOOKUP(MONTH(F1927),D暦変換用数値,2,FALSE),DAY(F1927))/28)+1,0))</f>
        <v>12</v>
      </c>
      <c r="O1927" s="205">
        <f>IF(AND(MONTH(F1927)=7,DAY(F1927)&gt;25),DAY(F1927)-25,
MOD((SUM(VLOOKUP(MONTH(F1927),D暦変換用数値,2,FALSE),DAY(F1927))),28)+1)</f>
        <v>11</v>
      </c>
      <c r="P1927" s="406">
        <f>IF(OR(MONTH(F1927)&lt;7,AND(MONTH(F1927)=7,DAY(F1927)&lt;=25)),
MOD(SUM((E1927-1901)*365,(N1927-1)*28,O1927,258),260),
MOD(SUM((E1927-1900)*365,(N1927-1)*28,O1927,258),260))</f>
        <v>187</v>
      </c>
      <c r="Q1927" s="374" t="str">
        <f>VLOOKUP(MOD(P1927,4),色,2,FALSE)</f>
        <v>青い</v>
      </c>
      <c r="R1927" s="292" t="str">
        <f>VLOOKUP(MOD(P1927,13),銀河の音,2,FALSE)</f>
        <v>倍音の</v>
      </c>
      <c r="S1927" s="385" t="str">
        <f>VLOOKUP(MOD(P1927,20),太陽の紋章,2,FALSE)</f>
        <v>手</v>
      </c>
      <c r="T1927" s="98" t="s">
        <v>3736</v>
      </c>
    </row>
    <row r="1928" spans="1:20" ht="13.5" customHeight="1">
      <c r="A1928" s="76" t="str">
        <f>VLOOKUP(MOD(E1928,10),十干,2,FALSE)</f>
        <v>辛</v>
      </c>
      <c r="B1928" s="199" t="str">
        <f>VLOOKUP(MOD(E1928,12),十二支,3,FALSE)</f>
        <v xml:space="preserve">06 聖 </v>
      </c>
      <c r="C1928" s="201" t="str">
        <f>VLOOKUP(F1928,星座,3,TRUE)</f>
        <v xml:space="preserve">03 水 </v>
      </c>
      <c r="D1928" s="532">
        <v>33381</v>
      </c>
      <c r="E1928" s="77">
        <f>IFERROR(YEAR(D1928),LEFT(D1928,4))</f>
        <v>1991</v>
      </c>
      <c r="F1928" s="77" t="str">
        <f>IF(ISTEXT(D1928),RIGHT(D1928,5),TEXT(D1928,"mm/dd"))</f>
        <v>05/23</v>
      </c>
      <c r="G1928" s="77">
        <f>SUM(MID(E1928,1,1),MID(E1928,2,1),MID(E1928,3,1),MID(E1928,4,1),MID(F1928,1,1),MID(F1928,2,1),MID(F1928,4,1),MID(F1928,5,1))</f>
        <v>30</v>
      </c>
      <c r="H1928" s="77">
        <f>IF(MOD(G1928,9)=0,9,MOD(G1928,9))</f>
        <v>3</v>
      </c>
      <c r="I1928" s="77" t="str">
        <f>IFERROR(MID("日月火水木金土",WEEKDAY(D1928),1),"")</f>
        <v>木</v>
      </c>
      <c r="J1928" s="307" t="s">
        <v>6668</v>
      </c>
      <c r="K1928" s="203" t="str">
        <f>VLOOKUP(F1928,石と花メイン,3,FALSE)</f>
        <v>◆猫目石</v>
      </c>
      <c r="L1928" s="301" t="str">
        <f>VLOOKUP(F1928,石と花メイン,4,FALSE)</f>
        <v>カラー【和蘭海芋】</v>
      </c>
      <c r="M1928" s="398">
        <f>IF(OR(MONTH(F1928)&lt;7,AND(MONTH(F1928)=7,DAY(F1928)&lt;=25)),
MOD(SUM((E1928-1901)*365,259),260),
MOD(SUM((E1928-1900)*365,259),260))</f>
        <v>89</v>
      </c>
      <c r="N1928" s="203">
        <f>IF(AND(MONTH(F1928)=7,DAY(F1928)&gt;25),1,
ROUNDDOWN((SUM(VLOOKUP(MONTH(F1928),D暦変換用数値,2,FALSE),DAY(F1928))/28)+1,0))</f>
        <v>11</v>
      </c>
      <c r="O1928" s="78">
        <f>IF(AND(MONTH(F1928)=7,DAY(F1928)&gt;25),DAY(F1928)-25,
MOD((SUM(VLOOKUP(MONTH(F1928),D暦変換用数値,2,FALSE),DAY(F1928))),28)+1)</f>
        <v>22</v>
      </c>
      <c r="P1928" s="410">
        <f>IF(OR(MONTH(F1928)&lt;7,AND(MONTH(F1928)=7,DAY(F1928)&lt;=25)),
MOD(SUM((E1928-1901)*365,(N1928-1)*28,O1928,258),260),
MOD(SUM((E1928-1900)*365,(N1928-1)*28,O1928,258),260))</f>
        <v>130</v>
      </c>
      <c r="Q1928" s="375" t="str">
        <f>VLOOKUP(MOD(P1928,4),色,2,FALSE)</f>
        <v>白い</v>
      </c>
      <c r="R1928" s="293" t="str">
        <f>VLOOKUP(MOD(P1928,13),銀河の音,2,FALSE)</f>
        <v>宇宙の</v>
      </c>
      <c r="S1928" s="386" t="str">
        <f>VLOOKUP(MOD(P1928,20),太陽の紋章,2,FALSE)</f>
        <v>犬</v>
      </c>
      <c r="T1928" s="96" t="s">
        <v>6670</v>
      </c>
    </row>
    <row r="1929" spans="1:20" ht="13.5" customHeight="1">
      <c r="A1929" s="285" t="str">
        <f>VLOOKUP(MOD(E1929,10),十干,2,FALSE)</f>
        <v>乙</v>
      </c>
      <c r="B1929" s="283" t="str">
        <f>VLOOKUP(MOD(E1929,12),十二支,3,FALSE)</f>
        <v xml:space="preserve">06 聖 </v>
      </c>
      <c r="C1929" s="287" t="str">
        <f>VLOOKUP(F1929,星座,3,TRUE)</f>
        <v xml:space="preserve">03 水 </v>
      </c>
      <c r="D1929" s="533">
        <v>42152</v>
      </c>
      <c r="E1929" s="83">
        <f>IFERROR(YEAR(D1929),LEFT(D1929,4))</f>
        <v>2015</v>
      </c>
      <c r="F1929" s="539" t="str">
        <f>IF(ISTEXT(D1929),RIGHT(D1929,5),TEXT(D1929,"mm/dd"))</f>
        <v>05/28</v>
      </c>
      <c r="G1929" s="83">
        <f>SUM(MID(E1929,1,1),MID(E1929,2,1),MID(E1929,3,1),MID(E1929,4,1),MID(F1929,1,1),MID(F1929,2,1),MID(F1929,4,1),MID(F1929,5,1))</f>
        <v>23</v>
      </c>
      <c r="H1929" s="83">
        <f>IF(MOD(G1929,9)=0,9,MOD(G1929,9))</f>
        <v>5</v>
      </c>
      <c r="I1929" s="83" t="str">
        <f>IFERROR(MID("日月火水木金土",WEEKDAY(D1929),1),"")</f>
        <v>木</v>
      </c>
      <c r="J1929" s="308" t="s">
        <v>9389</v>
      </c>
      <c r="K1929" s="330" t="str">
        <f>VLOOKUP(F1929,石と花メイン,3,FALSE)</f>
        <v>◆紅玉</v>
      </c>
      <c r="L1929" s="296" t="str">
        <f>VLOOKUP(F1929,石と花メイン,4,FALSE)</f>
        <v>延齢草</v>
      </c>
      <c r="M1929" s="392">
        <f>IF(OR(MONTH(F1929)&lt;7,AND(MONTH(F1929)=7,DAY(F1929)&lt;=25)),
MOD(SUM((E1929-1901)*365,259),260),
MOD(SUM((E1929-1900)*365,259),260))</f>
        <v>9</v>
      </c>
      <c r="N1929" s="330">
        <f>IF(AND(MONTH(F1929)=7,DAY(F1929)&gt;25),1,
ROUNDDOWN((SUM(VLOOKUP(MONTH(F1929),D暦変換用数値,2,FALSE),DAY(F1929))/28)+1,0))</f>
        <v>11</v>
      </c>
      <c r="O1929" s="84">
        <f>IF(AND(MONTH(F1929)=7,DAY(F1929)&gt;25),DAY(F1929)-25,
MOD((SUM(VLOOKUP(MONTH(F1929),D暦変換用数値,2,FALSE),DAY(F1929))),28)+1)</f>
        <v>27</v>
      </c>
      <c r="P1929" s="405">
        <f>IF(OR(MONTH(F1929)&lt;7,AND(MONTH(F1929)=7,DAY(F1929)&lt;=25)),
MOD(SUM((E1929-1901)*365,(N1929-1)*28,O1929,258),260),
MOD(SUM((E1929-1900)*365,(N1929-1)*28,O1929,258),260))</f>
        <v>55</v>
      </c>
      <c r="Q1929" s="371" t="str">
        <f>VLOOKUP(MOD(P1929,4),色,2,FALSE)</f>
        <v>青い</v>
      </c>
      <c r="R1929" s="289" t="str">
        <f>VLOOKUP(MOD(P1929,13),銀河の音,2,FALSE)</f>
        <v>電気の</v>
      </c>
      <c r="S1929" s="382" t="str">
        <f>VLOOKUP(MOD(P1929,20),太陽の紋章,2,FALSE)</f>
        <v>鷲</v>
      </c>
      <c r="T1929" s="338"/>
    </row>
    <row r="1930" spans="1:20" ht="13.5" customHeight="1">
      <c r="A1930" s="285" t="str">
        <f>VLOOKUP(MOD(E1930,10),十干,2,FALSE)</f>
        <v>乙</v>
      </c>
      <c r="B1930" s="283" t="str">
        <f>VLOOKUP(MOD(E1930,12),十二支,3,FALSE)</f>
        <v xml:space="preserve">06 聖 </v>
      </c>
      <c r="C1930" s="287" t="str">
        <f>VLOOKUP(F1930,星座,3,TRUE)</f>
        <v xml:space="preserve">03 水 </v>
      </c>
      <c r="D1930" s="533">
        <v>42156</v>
      </c>
      <c r="E1930" s="83">
        <f>IFERROR(YEAR(D1930),LEFT(D1930,4))</f>
        <v>2015</v>
      </c>
      <c r="F1930" s="539" t="str">
        <f>IF(ISTEXT(D1930),RIGHT(D1930,5),TEXT(D1930,"mm/dd"))</f>
        <v>06/01</v>
      </c>
      <c r="G1930" s="83">
        <f>SUM(MID(E1930,1,1),MID(E1930,2,1),MID(E1930,3,1),MID(E1930,4,1),MID(F1930,1,1),MID(F1930,2,1),MID(F1930,4,1),MID(F1930,5,1))</f>
        <v>15</v>
      </c>
      <c r="H1930" s="83">
        <f>IF(MOD(G1930,9)=0,9,MOD(G1930,9))</f>
        <v>6</v>
      </c>
      <c r="I1930" s="83" t="str">
        <f>IFERROR(MID("日月火水木金土",WEEKDAY(D1930),1),"")</f>
        <v>月</v>
      </c>
      <c r="J1930" s="308" t="s">
        <v>9392</v>
      </c>
      <c r="K1930" s="330" t="str">
        <f>VLOOKUP(F1930,石と花メイン,3,FALSE)</f>
        <v>○真珠</v>
      </c>
      <c r="L1930" s="296" t="str">
        <f>VLOOKUP(F1930,石と花メイン,4,FALSE)</f>
        <v>紫陽花【七変化】</v>
      </c>
      <c r="M1930" s="392">
        <f>IF(OR(MONTH(F1930)&lt;7,AND(MONTH(F1930)=7,DAY(F1930)&lt;=25)),
MOD(SUM((E1930-1901)*365,259),260),
MOD(SUM((E1930-1900)*365,259),260))</f>
        <v>9</v>
      </c>
      <c r="N1930" s="330">
        <f>IF(AND(MONTH(F1930)=7,DAY(F1930)&gt;25),1,
ROUNDDOWN((SUM(VLOOKUP(MONTH(F1930),D暦変換用数値,2,FALSE),DAY(F1930))/28)+1,0))</f>
        <v>12</v>
      </c>
      <c r="O1930" s="84">
        <f>IF(AND(MONTH(F1930)=7,DAY(F1930)&gt;25),DAY(F1930)-25,
MOD((SUM(VLOOKUP(MONTH(F1930),D暦変換用数値,2,FALSE),DAY(F1930))),28)+1)</f>
        <v>3</v>
      </c>
      <c r="P1930" s="405">
        <f>IF(OR(MONTH(F1930)&lt;7,AND(MONTH(F1930)=7,DAY(F1930)&lt;=25)),
MOD(SUM((E1930-1901)*365,(N1930-1)*28,O1930,258),260),
MOD(SUM((E1930-1900)*365,(N1930-1)*28,O1930,258),260))</f>
        <v>59</v>
      </c>
      <c r="Q1930" s="371" t="str">
        <f>VLOOKUP(MOD(P1930,4),色,2,FALSE)</f>
        <v>青い</v>
      </c>
      <c r="R1930" s="289" t="str">
        <f>VLOOKUP(MOD(P1930,13),銀河の音,2,FALSE)</f>
        <v>共振の</v>
      </c>
      <c r="S1930" s="382" t="str">
        <f>VLOOKUP(MOD(P1930,20),太陽の紋章,2,FALSE)</f>
        <v>嵐</v>
      </c>
      <c r="T1930" s="338"/>
    </row>
    <row r="1931" spans="1:20" ht="13.5" customHeight="1">
      <c r="A1931" s="50" t="str">
        <f>VLOOKUP(MOD(E1931,10),十干,2,FALSE)</f>
        <v>癸</v>
      </c>
      <c r="B1931" s="199" t="str">
        <f>VLOOKUP(MOD(E1931,12),十二支,3,FALSE)</f>
        <v xml:space="preserve">06 聖 </v>
      </c>
      <c r="C1931" s="201" t="str">
        <f>VLOOKUP(F1931,星座,3,TRUE)</f>
        <v xml:space="preserve">03 水 </v>
      </c>
      <c r="D1931" s="531" t="s">
        <v>5462</v>
      </c>
      <c r="E1931" s="1" t="str">
        <f>IFERROR(YEAR(D1931),LEFT(D1931,4))</f>
        <v>1763</v>
      </c>
      <c r="F1931" s="1" t="str">
        <f>IF(ISTEXT(D1931),RIGHT(D1931,5),TEXT(D1931,"mm/dd"))</f>
        <v>06/15</v>
      </c>
      <c r="G1931" s="1">
        <f>SUM(MID(E1931,1,1),MID(E1931,2,1),MID(E1931,3,1),MID(E1931,4,1),MID(F1931,1,1),MID(F1931,2,1),MID(F1931,4,1),MID(F1931,5,1))</f>
        <v>29</v>
      </c>
      <c r="H1931" s="45">
        <f>IF(MOD(G1931,9)=0,9,MOD(G1931,9))</f>
        <v>2</v>
      </c>
      <c r="I1931" s="45" t="str">
        <f>IFERROR(MID("日月火水木金土",WEEKDAY(D1931),1),"")</f>
        <v/>
      </c>
      <c r="J1931" s="304" t="s">
        <v>1403</v>
      </c>
      <c r="K1931" s="202" t="str">
        <f>VLOOKUP(F1931,石と花メイン,3,FALSE)</f>
        <v>◆紅玉</v>
      </c>
      <c r="L1931" s="297" t="str">
        <f>VLOOKUP(F1931,石と花メイン,4,FALSE)</f>
        <v>カーネーション【麝香撫子】</v>
      </c>
      <c r="M1931" s="393">
        <f>IF(OR(MONTH(F1931)&lt;7,AND(MONTH(F1931)=7,DAY(F1931)&lt;=25)),
MOD(SUM((E1931-1901)*365,259),260),
MOD(SUM((E1931-1900)*365,259),260))</f>
        <v>69</v>
      </c>
      <c r="N1931" s="390">
        <f>IF(AND(MONTH(F1931)=7,DAY(F1931)&gt;25),1,
ROUNDDOWN((SUM(VLOOKUP(MONTH(F1931),D暦変換用数値,2,FALSE),DAY(F1931))/28)+1,0))</f>
        <v>12</v>
      </c>
      <c r="O1931" s="205">
        <f>IF(AND(MONTH(F1931)=7,DAY(F1931)&gt;25),DAY(F1931)-25,
MOD((SUM(VLOOKUP(MONTH(F1931),D暦変換用数値,2,FALSE),DAY(F1931))),28)+1)</f>
        <v>17</v>
      </c>
      <c r="P1931" s="406">
        <f>IF(OR(MONTH(F1931)&lt;7,AND(MONTH(F1931)=7,DAY(F1931)&lt;=25)),
MOD(SUM((E1931-1901)*365,(N1931-1)*28,O1931,258),260),
MOD(SUM((E1931-1900)*365,(N1931-1)*28,O1931,258),260))</f>
        <v>133</v>
      </c>
      <c r="Q1931" s="372" t="str">
        <f>VLOOKUP(MOD(P1931,4),色,2,FALSE)</f>
        <v>赤い</v>
      </c>
      <c r="R1931" s="290" t="str">
        <f>VLOOKUP(MOD(P1931,13),銀河の音,2,FALSE)</f>
        <v>電気の</v>
      </c>
      <c r="S1931" s="383" t="str">
        <f>VLOOKUP(MOD(P1931,20),太陽の紋章,2,FALSE)</f>
        <v>空歩く者</v>
      </c>
      <c r="T1931" s="98" t="s">
        <v>3736</v>
      </c>
    </row>
    <row r="1932" spans="1:20" ht="13.5" customHeight="1">
      <c r="A1932" s="50" t="str">
        <f>VLOOKUP(MOD(E1932,10),十干,2,FALSE)</f>
        <v>己</v>
      </c>
      <c r="B1932" s="199" t="str">
        <f>VLOOKUP(MOD(E1932,12),十二支,3,FALSE)</f>
        <v xml:space="preserve">06 聖 </v>
      </c>
      <c r="C1932" s="201" t="str">
        <f>VLOOKUP(F1932,星座,3,TRUE)</f>
        <v xml:space="preserve">03 水 </v>
      </c>
      <c r="D1932" s="531" t="s">
        <v>5463</v>
      </c>
      <c r="E1932" s="1" t="str">
        <f>IFERROR(YEAR(D1932),LEFT(D1932,4))</f>
        <v>1859</v>
      </c>
      <c r="F1932" s="1" t="str">
        <f>IF(ISTEXT(D1932),RIGHT(D1932,5),TEXT(D1932,"mm/dd"))</f>
        <v>05/22</v>
      </c>
      <c r="G1932" s="1">
        <f>SUM(MID(E1932,1,1),MID(E1932,2,1),MID(E1932,3,1),MID(E1932,4,1),MID(F1932,1,1),MID(F1932,2,1),MID(F1932,4,1),MID(F1932,5,1))</f>
        <v>32</v>
      </c>
      <c r="H1932" s="45">
        <f>IF(MOD(G1932,9)=0,9,MOD(G1932,9))</f>
        <v>5</v>
      </c>
      <c r="I1932" s="45" t="str">
        <f>IFERROR(MID("日月火水木金土",WEEKDAY(D1932),1),"")</f>
        <v/>
      </c>
      <c r="J1932" s="304" t="s">
        <v>1404</v>
      </c>
      <c r="K1932" s="202" t="str">
        <f>VLOOKUP(F1932,石と花メイン,3,FALSE)</f>
        <v>◆翠玉</v>
      </c>
      <c r="L1932" s="297" t="str">
        <f>VLOOKUP(F1932,石と花メイン,4,FALSE)</f>
        <v>フクシア【釣浮草】</v>
      </c>
      <c r="M1932" s="393">
        <f>IF(OR(MONTH(F1932)&lt;7,AND(MONTH(F1932)=7,DAY(F1932)&lt;=25)),
MOD(SUM((E1932-1901)*365,259),260),
MOD(SUM((E1932-1900)*365,259),260))</f>
        <v>9</v>
      </c>
      <c r="N1932" s="390">
        <f>IF(AND(MONTH(F1932)=7,DAY(F1932)&gt;25),1,
ROUNDDOWN((SUM(VLOOKUP(MONTH(F1932),D暦変換用数値,2,FALSE),DAY(F1932))/28)+1,0))</f>
        <v>11</v>
      </c>
      <c r="O1932" s="205">
        <f>IF(AND(MONTH(F1932)=7,DAY(F1932)&gt;25),DAY(F1932)-25,
MOD((SUM(VLOOKUP(MONTH(F1932),D暦変換用数値,2,FALSE),DAY(F1932))),28)+1)</f>
        <v>21</v>
      </c>
      <c r="P1932" s="406">
        <f>IF(OR(MONTH(F1932)&lt;7,AND(MONTH(F1932)=7,DAY(F1932)&lt;=25)),
MOD(SUM((E1932-1901)*365,(N1932-1)*28,O1932,258),260),
MOD(SUM((E1932-1900)*365,(N1932-1)*28,O1932,258),260))</f>
        <v>49</v>
      </c>
      <c r="Q1932" s="372" t="str">
        <f>VLOOKUP(MOD(P1932,4),色,2,FALSE)</f>
        <v>赤い</v>
      </c>
      <c r="R1932" s="290" t="str">
        <f>VLOOKUP(MOD(P1932,13),銀河の音,2,FALSE)</f>
        <v>惑星の</v>
      </c>
      <c r="S1932" s="383" t="str">
        <f>VLOOKUP(MOD(P1932,20),太陽の紋章,2,FALSE)</f>
        <v>月</v>
      </c>
      <c r="T1932" s="103" t="s">
        <v>5464</v>
      </c>
    </row>
    <row r="1933" spans="1:20" ht="13.5" customHeight="1">
      <c r="A1933" s="50" t="str">
        <f>VLOOKUP(MOD(E1933,10),十干,2,FALSE)</f>
        <v>癸</v>
      </c>
      <c r="B1933" s="199" t="str">
        <f>VLOOKUP(MOD(E1933,12),十二支,3,FALSE)</f>
        <v xml:space="preserve">06 聖 </v>
      </c>
      <c r="C1933" s="201" t="str">
        <f>VLOOKUP(F1933,星座,3,TRUE)</f>
        <v xml:space="preserve">03 水 </v>
      </c>
      <c r="D1933" s="531" t="s">
        <v>5465</v>
      </c>
      <c r="E1933" s="1" t="str">
        <f>IFERROR(YEAR(D1933),LEFT(D1933,4))</f>
        <v>1883</v>
      </c>
      <c r="F1933" s="1" t="str">
        <f>IF(ISTEXT(D1933),RIGHT(D1933,5),TEXT(D1933,"mm/dd"))</f>
        <v>05/26</v>
      </c>
      <c r="G1933" s="1">
        <f>SUM(MID(E1933,1,1),MID(E1933,2,1),MID(E1933,3,1),MID(E1933,4,1),MID(F1933,1,1),MID(F1933,2,1),MID(F1933,4,1),MID(F1933,5,1))</f>
        <v>33</v>
      </c>
      <c r="H1933" s="45">
        <f>IF(MOD(G1933,9)=0,9,MOD(G1933,9))</f>
        <v>6</v>
      </c>
      <c r="I1933" s="45" t="str">
        <f>IFERROR(MID("日月火水木金土",WEEKDAY(D1933),1),"")</f>
        <v/>
      </c>
      <c r="J1933" s="304" t="s">
        <v>786</v>
      </c>
      <c r="K1933" s="202" t="str">
        <f>VLOOKUP(F1933,石と花メイン,3,FALSE)</f>
        <v>●翡翠</v>
      </c>
      <c r="L1933" s="297" t="str">
        <f>VLOOKUP(F1933,石と花メイン,4,FALSE)</f>
        <v>オリーブ【橄欖】</v>
      </c>
      <c r="M1933" s="393">
        <f>IF(OR(MONTH(F1933)&lt;7,AND(MONTH(F1933)=7,DAY(F1933)&lt;=25)),
MOD(SUM((E1933-1901)*365,259),260),
MOD(SUM((E1933-1900)*365,259),260))</f>
        <v>189</v>
      </c>
      <c r="N1933" s="390">
        <f>IF(AND(MONTH(F1933)=7,DAY(F1933)&gt;25),1,
ROUNDDOWN((SUM(VLOOKUP(MONTH(F1933),D暦変換用数値,2,FALSE),DAY(F1933))/28)+1,0))</f>
        <v>11</v>
      </c>
      <c r="O1933" s="205">
        <f>IF(AND(MONTH(F1933)=7,DAY(F1933)&gt;25),DAY(F1933)-25,
MOD((SUM(VLOOKUP(MONTH(F1933),D暦変換用数値,2,FALSE),DAY(F1933))),28)+1)</f>
        <v>25</v>
      </c>
      <c r="P1933" s="406">
        <f>IF(OR(MONTH(F1933)&lt;7,AND(MONTH(F1933)=7,DAY(F1933)&lt;=25)),
MOD(SUM((E1933-1901)*365,(N1933-1)*28,O1933,258),260),
MOD(SUM((E1933-1900)*365,(N1933-1)*28,O1933,258),260))</f>
        <v>233</v>
      </c>
      <c r="Q1933" s="372" t="str">
        <f>VLOOKUP(MOD(P1933,4),色,2,FALSE)</f>
        <v>赤い</v>
      </c>
      <c r="R1933" s="290" t="str">
        <f>VLOOKUP(MOD(P1933,13),銀河の音,2,FALSE)</f>
        <v>水晶の</v>
      </c>
      <c r="S1933" s="383" t="str">
        <f>VLOOKUP(MOD(P1933,20),太陽の紋章,2,FALSE)</f>
        <v>空歩く者</v>
      </c>
      <c r="T1933" s="93" t="s">
        <v>5737</v>
      </c>
    </row>
    <row r="1934" spans="1:20" ht="13.5" customHeight="1">
      <c r="A1934" s="50" t="str">
        <f>VLOOKUP(MOD(E1934,10),十干,2,FALSE)</f>
        <v>癸</v>
      </c>
      <c r="B1934" s="199" t="str">
        <f>VLOOKUP(MOD(E1934,12),十二支,3,FALSE)</f>
        <v xml:space="preserve">06 聖 </v>
      </c>
      <c r="C1934" s="201" t="str">
        <f>VLOOKUP(F1934,星座,3,TRUE)</f>
        <v xml:space="preserve">03 水 </v>
      </c>
      <c r="D1934" s="531" t="s">
        <v>5466</v>
      </c>
      <c r="E1934" s="1" t="str">
        <f>IFERROR(YEAR(D1934),LEFT(D1934,4))</f>
        <v>1883</v>
      </c>
      <c r="F1934" s="1" t="str">
        <f>IF(ISTEXT(D1934),RIGHT(D1934,5),TEXT(D1934,"mm/dd"))</f>
        <v>06/05</v>
      </c>
      <c r="G1934" s="1">
        <f>SUM(MID(E1934,1,1),MID(E1934,2,1),MID(E1934,3,1),MID(E1934,4,1),MID(F1934,1,1),MID(F1934,2,1),MID(F1934,4,1),MID(F1934,5,1))</f>
        <v>31</v>
      </c>
      <c r="H1934" s="45">
        <f>IF(MOD(G1934,9)=0,9,MOD(G1934,9))</f>
        <v>4</v>
      </c>
      <c r="I1934" s="45" t="str">
        <f>IFERROR(MID("日月火水木金土",WEEKDAY(D1934),1),"")</f>
        <v/>
      </c>
      <c r="J1934" s="304" t="s">
        <v>5111</v>
      </c>
      <c r="K1934" s="202" t="str">
        <f>VLOOKUP(F1934,石と花メイン,3,FALSE)</f>
        <v>◆紅玉</v>
      </c>
      <c r="L1934" s="297" t="str">
        <f>VLOOKUP(F1934,石と花メイン,4,FALSE)</f>
        <v>面高【花慈茹】</v>
      </c>
      <c r="M1934" s="393">
        <f>IF(OR(MONTH(F1934)&lt;7,AND(MONTH(F1934)=7,DAY(F1934)&lt;=25)),
MOD(SUM((E1934-1901)*365,259),260),
MOD(SUM((E1934-1900)*365,259),260))</f>
        <v>189</v>
      </c>
      <c r="N1934" s="390">
        <f>IF(AND(MONTH(F1934)=7,DAY(F1934)&gt;25),1,
ROUNDDOWN((SUM(VLOOKUP(MONTH(F1934),D暦変換用数値,2,FALSE),DAY(F1934))/28)+1,0))</f>
        <v>12</v>
      </c>
      <c r="O1934" s="205">
        <f>IF(AND(MONTH(F1934)=7,DAY(F1934)&gt;25),DAY(F1934)-25,
MOD((SUM(VLOOKUP(MONTH(F1934),D暦変換用数値,2,FALSE),DAY(F1934))),28)+1)</f>
        <v>7</v>
      </c>
      <c r="P1934" s="406">
        <f>IF(OR(MONTH(F1934)&lt;7,AND(MONTH(F1934)=7,DAY(F1934)&lt;=25)),
MOD(SUM((E1934-1901)*365,(N1934-1)*28,O1934,258),260),
MOD(SUM((E1934-1900)*365,(N1934-1)*28,O1934,258),260))</f>
        <v>243</v>
      </c>
      <c r="Q1934" s="374" t="str">
        <f>VLOOKUP(MOD(P1934,4),色,2,FALSE)</f>
        <v>青い</v>
      </c>
      <c r="R1934" s="292" t="str">
        <f>VLOOKUP(MOD(P1934,13),銀河の音,2,FALSE)</f>
        <v>太陽の</v>
      </c>
      <c r="S1934" s="385" t="str">
        <f>VLOOKUP(MOD(P1934,20),太陽の紋章,2,FALSE)</f>
        <v>夜</v>
      </c>
      <c r="T1934" s="97" t="s">
        <v>5467</v>
      </c>
    </row>
    <row r="1935" spans="1:20" ht="13.5" customHeight="1">
      <c r="A1935" s="50" t="str">
        <f>VLOOKUP(MOD(E1935,10),十干,2,FALSE)</f>
        <v>己</v>
      </c>
      <c r="B1935" s="199" t="str">
        <f>VLOOKUP(MOD(E1935,12),十二支,3,FALSE)</f>
        <v xml:space="preserve">06 聖 </v>
      </c>
      <c r="C1935" s="201" t="str">
        <f>VLOOKUP(F1935,星座,3,TRUE)</f>
        <v xml:space="preserve">05 土 </v>
      </c>
      <c r="D1935" s="531">
        <v>6941</v>
      </c>
      <c r="E1935" s="1">
        <f>IFERROR(YEAR(D1935),LEFT(D1935,4))</f>
        <v>1919</v>
      </c>
      <c r="F1935" s="1" t="str">
        <f>IF(ISTEXT(D1935),RIGHT(D1935,5),TEXT(D1935,"mm/dd"))</f>
        <v>01/01</v>
      </c>
      <c r="G1935" s="1">
        <f>SUM(MID(E1935,1,1),MID(E1935,2,1),MID(E1935,3,1),MID(E1935,4,1),MID(F1935,1,1),MID(F1935,2,1),MID(F1935,4,1),MID(F1935,5,1))</f>
        <v>22</v>
      </c>
      <c r="H1935" s="45">
        <f>IF(MOD(G1935,9)=0,9,MOD(G1935,9))</f>
        <v>4</v>
      </c>
      <c r="I1935" s="45" t="str">
        <f>IFERROR(MID("日月火水木金土",WEEKDAY(D1935),1),"")</f>
        <v>水</v>
      </c>
      <c r="J1935" s="304" t="s">
        <v>4345</v>
      </c>
      <c r="K1935" s="202" t="str">
        <f>VLOOKUP(F1935,石と花メイン,3,FALSE)</f>
        <v>◆柘榴石</v>
      </c>
      <c r="L1935" s="297" t="str">
        <f>VLOOKUP(F1935,石と花メイン,4,FALSE)</f>
        <v>松【常磐草】</v>
      </c>
      <c r="M1935" s="393">
        <f>IF(OR(MONTH(F1935)&lt;7,AND(MONTH(F1935)=7,DAY(F1935)&lt;=25)),
MOD(SUM((E1935-1901)*365,259),260),
MOD(SUM((E1935-1900)*365,259),260))</f>
        <v>69</v>
      </c>
      <c r="N1935" s="390">
        <f>IF(AND(MONTH(F1935)=7,DAY(F1935)&gt;25),1,
ROUNDDOWN((SUM(VLOOKUP(MONTH(F1935),D暦変換用数値,2,FALSE),DAY(F1935))/28)+1,0))</f>
        <v>6</v>
      </c>
      <c r="O1935" s="205">
        <f>IF(AND(MONTH(F1935)=7,DAY(F1935)&gt;25),DAY(F1935)-25,
MOD((SUM(VLOOKUP(MONTH(F1935),D暦変換用数値,2,FALSE),DAY(F1935))),28)+1)</f>
        <v>20</v>
      </c>
      <c r="P1935" s="406">
        <f>IF(OR(MONTH(F1935)&lt;7,AND(MONTH(F1935)=7,DAY(F1935)&lt;=25)),
MOD(SUM((E1935-1901)*365,(N1935-1)*28,O1935,258),260),
MOD(SUM((E1935-1900)*365,(N1935-1)*28,O1935,258),260))</f>
        <v>228</v>
      </c>
      <c r="Q1935" s="373" t="str">
        <f>VLOOKUP(MOD(P1935,4),色,2,FALSE)</f>
        <v>黄色い</v>
      </c>
      <c r="R1935" s="291" t="str">
        <f>VLOOKUP(MOD(P1935,13),銀河の音,2,FALSE)</f>
        <v>共振の</v>
      </c>
      <c r="S1935" s="384" t="str">
        <f>VLOOKUP(MOD(P1935,20),太陽の紋章,2,FALSE)</f>
        <v>星</v>
      </c>
      <c r="T1935" s="103" t="s">
        <v>792</v>
      </c>
    </row>
    <row r="1936" spans="1:20" ht="13.5" customHeight="1">
      <c r="A1936" s="282" t="str">
        <f>VLOOKUP(MOD(E1936,10),十干,2,FALSE)</f>
        <v>己</v>
      </c>
      <c r="B1936" s="283" t="str">
        <f>VLOOKUP(MOD(E1936,12),十二支,3,FALSE)</f>
        <v xml:space="preserve">06 聖 </v>
      </c>
      <c r="C1936" s="287" t="str">
        <f>VLOOKUP(F1936,星座,3,TRUE)</f>
        <v xml:space="preserve">05 土 </v>
      </c>
      <c r="D1936" s="533">
        <v>6946</v>
      </c>
      <c r="E1936" s="83">
        <f>IFERROR(YEAR(D1936),LEFT(D1936,4))</f>
        <v>1919</v>
      </c>
      <c r="F1936" s="83" t="str">
        <f>IF(ISTEXT(D1936),RIGHT(D1936,5),TEXT(D1936,"mm/dd"))</f>
        <v>01/06</v>
      </c>
      <c r="G1936" s="83">
        <f>SUM(MID(E1936,1,1),MID(E1936,2,1),MID(E1936,3,1),MID(E1936,4,1),MID(F1936,1,1),MID(F1936,2,1),MID(F1936,4,1),MID(F1936,5,1))</f>
        <v>27</v>
      </c>
      <c r="H1936" s="83">
        <f>IF(MOD(G1936,9)=0,9,MOD(G1936,9))</f>
        <v>9</v>
      </c>
      <c r="I1936" s="83" t="str">
        <f>IFERROR(MID("日月火水木金土",WEEKDAY(D1936),1),"")</f>
        <v>月</v>
      </c>
      <c r="J1936" s="303" t="s">
        <v>2675</v>
      </c>
      <c r="K1936" s="87" t="str">
        <f>VLOOKUP(F1936,石と花メイン,3,FALSE)</f>
        <v>○真珠</v>
      </c>
      <c r="L1936" s="296" t="str">
        <f>VLOOKUP(F1936,石と花メイン,4,FALSE)</f>
        <v>パンジー【三色菫】</v>
      </c>
      <c r="M1936" s="392">
        <f>IF(OR(MONTH(F1936)&lt;7,AND(MONTH(F1936)=7,DAY(F1936)&lt;=25)),
MOD(SUM((E1936-1901)*365,259),260),
MOD(SUM((E1936-1900)*365,259),260))</f>
        <v>69</v>
      </c>
      <c r="N1936" s="330">
        <f>IF(AND(MONTH(F1936)=7,DAY(F1936)&gt;25),1,
ROUNDDOWN((SUM(VLOOKUP(MONTH(F1936),D暦変換用数値,2,FALSE),DAY(F1936))/28)+1,0))</f>
        <v>6</v>
      </c>
      <c r="O1936" s="84">
        <f>IF(AND(MONTH(F1936)=7,DAY(F1936)&gt;25),DAY(F1936)-25,
MOD((SUM(VLOOKUP(MONTH(F1936),D暦変換用数値,2,FALSE),DAY(F1936))),28)+1)</f>
        <v>25</v>
      </c>
      <c r="P1936" s="405">
        <f>IF(OR(MONTH(F1936)&lt;7,AND(MONTH(F1936)=7,DAY(F1936)&lt;=25)),
MOD(SUM((E1936-1901)*365,(N1936-1)*28,O1936,258),260),
MOD(SUM((E1936-1900)*365,(N1936-1)*28,O1936,258),260))</f>
        <v>233</v>
      </c>
      <c r="Q1936" s="371" t="str">
        <f>VLOOKUP(MOD(P1936,4),色,2,FALSE)</f>
        <v>赤い</v>
      </c>
      <c r="R1936" s="289" t="str">
        <f>VLOOKUP(MOD(P1936,13),銀河の音,2,FALSE)</f>
        <v>水晶の</v>
      </c>
      <c r="S1936" s="382" t="str">
        <f>VLOOKUP(MOD(P1936,20),太陽の紋章,2,FALSE)</f>
        <v>空歩く者</v>
      </c>
      <c r="T1936" s="100" t="s">
        <v>3231</v>
      </c>
    </row>
    <row r="1937" spans="1:20" ht="13.5" customHeight="1">
      <c r="A1937" s="50" t="str">
        <f>VLOOKUP(MOD(E1937,10),十干,2,FALSE)</f>
        <v>辛</v>
      </c>
      <c r="B1937" s="199" t="str">
        <f>VLOOKUP(MOD(E1937,12),十二支,3,FALSE)</f>
        <v xml:space="preserve">06 聖 </v>
      </c>
      <c r="C1937" s="201" t="str">
        <f>VLOOKUP(F1937,星座,3,TRUE)</f>
        <v xml:space="preserve">05 土 </v>
      </c>
      <c r="D1937" s="531">
        <v>11325</v>
      </c>
      <c r="E1937" s="1">
        <f>IFERROR(YEAR(D1937),LEFT(D1937,4))</f>
        <v>1931</v>
      </c>
      <c r="F1937" s="1" t="str">
        <f>IF(ISTEXT(D1937),RIGHT(D1937,5),TEXT(D1937,"mm/dd"))</f>
        <v>01/02</v>
      </c>
      <c r="G1937" s="1">
        <f>SUM(MID(E1937,1,1),MID(E1937,2,1),MID(E1937,3,1),MID(E1937,4,1),MID(F1937,1,1),MID(F1937,2,1),MID(F1937,4,1),MID(F1937,5,1))</f>
        <v>17</v>
      </c>
      <c r="H1937" s="45">
        <f>IF(MOD(G1937,9)=0,9,MOD(G1937,9))</f>
        <v>8</v>
      </c>
      <c r="I1937" s="45" t="str">
        <f>IFERROR(MID("日月火水木金土",WEEKDAY(D1937),1),"")</f>
        <v>金</v>
      </c>
      <c r="J1937" s="304" t="s">
        <v>5121</v>
      </c>
      <c r="K1937" s="202" t="str">
        <f>VLOOKUP(F1937,石と花メイン,3,FALSE)</f>
        <v>●蛋白石</v>
      </c>
      <c r="L1937" s="297" t="str">
        <f>VLOOKUP(F1937,石と花メイン,4,FALSE)</f>
        <v>竹</v>
      </c>
      <c r="M1937" s="393">
        <f>IF(OR(MONTH(F1937)&lt;7,AND(MONTH(F1937)=7,DAY(F1937)&lt;=25)),
MOD(SUM((E1937-1901)*365,259),260),
MOD(SUM((E1937-1900)*365,259),260))</f>
        <v>29</v>
      </c>
      <c r="N1937" s="390">
        <f>IF(AND(MONTH(F1937)=7,DAY(F1937)&gt;25),1,
ROUNDDOWN((SUM(VLOOKUP(MONTH(F1937),D暦変換用数値,2,FALSE),DAY(F1937))/28)+1,0))</f>
        <v>6</v>
      </c>
      <c r="O1937" s="205">
        <f>IF(AND(MONTH(F1937)=7,DAY(F1937)&gt;25),DAY(F1937)-25,
MOD((SUM(VLOOKUP(MONTH(F1937),D暦変換用数値,2,FALSE),DAY(F1937))),28)+1)</f>
        <v>21</v>
      </c>
      <c r="P1937" s="406">
        <f>IF(OR(MONTH(F1937)&lt;7,AND(MONTH(F1937)=7,DAY(F1937)&lt;=25)),
MOD(SUM((E1937-1901)*365,(N1937-1)*28,O1937,258),260),
MOD(SUM((E1937-1900)*365,(N1937-1)*28,O1937,258),260))</f>
        <v>189</v>
      </c>
      <c r="Q1937" s="372" t="str">
        <f>VLOOKUP(MOD(P1937,4),色,2,FALSE)</f>
        <v>赤い</v>
      </c>
      <c r="R1937" s="290" t="str">
        <f>VLOOKUP(MOD(P1937,13),銀河の音,2,FALSE)</f>
        <v>共振の</v>
      </c>
      <c r="S1937" s="383" t="str">
        <f>VLOOKUP(MOD(P1937,20),太陽の紋章,2,FALSE)</f>
        <v>月</v>
      </c>
      <c r="T1937" s="99" t="s">
        <v>2069</v>
      </c>
    </row>
    <row r="1938" spans="1:20" ht="13.5" customHeight="1">
      <c r="A1938" s="50" t="str">
        <f>VLOOKUP(MOD(E1938,10),十干,2,FALSE)</f>
        <v>辛</v>
      </c>
      <c r="B1938" s="199" t="str">
        <f>VLOOKUP(MOD(E1938,12),十二支,3,FALSE)</f>
        <v xml:space="preserve">06 聖 </v>
      </c>
      <c r="C1938" s="201" t="str">
        <f>VLOOKUP(F1938,星座,3,TRUE)</f>
        <v xml:space="preserve">05 土 </v>
      </c>
      <c r="D1938" s="531">
        <v>11326</v>
      </c>
      <c r="E1938" s="1">
        <f>IFERROR(YEAR(D1938),LEFT(D1938,4))</f>
        <v>1931</v>
      </c>
      <c r="F1938" s="1" t="str">
        <f>IF(ISTEXT(D1938),RIGHT(D1938,5),TEXT(D1938,"mm/dd"))</f>
        <v>01/03</v>
      </c>
      <c r="G1938" s="1">
        <f>SUM(MID(E1938,1,1),MID(E1938,2,1),MID(E1938,3,1),MID(E1938,4,1),MID(F1938,1,1),MID(F1938,2,1),MID(F1938,4,1),MID(F1938,5,1))</f>
        <v>18</v>
      </c>
      <c r="H1938" s="45">
        <f>IF(MOD(G1938,9)=0,9,MOD(G1938,9))</f>
        <v>9</v>
      </c>
      <c r="I1938" s="45" t="str">
        <f>IFERROR(MID("日月火水木金土",WEEKDAY(D1938),1),"")</f>
        <v>土</v>
      </c>
      <c r="J1938" s="304" t="s">
        <v>5122</v>
      </c>
      <c r="K1938" s="202" t="str">
        <f>VLOOKUP(F1938,石と花メイン,3,FALSE)</f>
        <v>▲黄金</v>
      </c>
      <c r="L1938" s="297" t="str">
        <f>VLOOKUP(F1938,石と花メイン,4,FALSE)</f>
        <v>福寿草【元日草】</v>
      </c>
      <c r="M1938" s="393">
        <f>IF(OR(MONTH(F1938)&lt;7,AND(MONTH(F1938)=7,DAY(F1938)&lt;=25)),
MOD(SUM((E1938-1901)*365,259),260),
MOD(SUM((E1938-1900)*365,259),260))</f>
        <v>29</v>
      </c>
      <c r="N1938" s="390">
        <f>IF(AND(MONTH(F1938)=7,DAY(F1938)&gt;25),1,
ROUNDDOWN((SUM(VLOOKUP(MONTH(F1938),D暦変換用数値,2,FALSE),DAY(F1938))/28)+1,0))</f>
        <v>6</v>
      </c>
      <c r="O1938" s="205">
        <f>IF(AND(MONTH(F1938)=7,DAY(F1938)&gt;25),DAY(F1938)-25,
MOD((SUM(VLOOKUP(MONTH(F1938),D暦変換用数値,2,FALSE),DAY(F1938))),28)+1)</f>
        <v>22</v>
      </c>
      <c r="P1938" s="406">
        <f>IF(OR(MONTH(F1938)&lt;7,AND(MONTH(F1938)=7,DAY(F1938)&lt;=25)),
MOD(SUM((E1938-1901)*365,(N1938-1)*28,O1938,258),260),
MOD(SUM((E1938-1900)*365,(N1938-1)*28,O1938,258),260))</f>
        <v>190</v>
      </c>
      <c r="Q1938" s="375" t="str">
        <f>VLOOKUP(MOD(P1938,4),色,2,FALSE)</f>
        <v>白い</v>
      </c>
      <c r="R1938" s="293" t="str">
        <f>VLOOKUP(MOD(P1938,13),銀河の音,2,FALSE)</f>
        <v>銀河の</v>
      </c>
      <c r="S1938" s="386" t="str">
        <f>VLOOKUP(MOD(P1938,20),太陽の紋章,2,FALSE)</f>
        <v>犬</v>
      </c>
      <c r="T1938" s="97" t="s">
        <v>793</v>
      </c>
    </row>
    <row r="1939" spans="1:20" ht="13.5" customHeight="1">
      <c r="A1939" s="76" t="str">
        <f>VLOOKUP(MOD(E1939,10),十干,2,FALSE)</f>
        <v>辛</v>
      </c>
      <c r="B1939" s="199" t="str">
        <f>VLOOKUP(MOD(E1939,12),十二支,3,FALSE)</f>
        <v xml:space="preserve">06 聖 </v>
      </c>
      <c r="C1939" s="201" t="str">
        <f>VLOOKUP(F1939,星座,3,TRUE)</f>
        <v xml:space="preserve">05 土 </v>
      </c>
      <c r="D1939" s="534">
        <v>11329</v>
      </c>
      <c r="E1939" s="116">
        <f>IFERROR(YEAR(D1939),LEFT(D1939,4))</f>
        <v>1931</v>
      </c>
      <c r="F1939" s="116" t="str">
        <f>IF(ISTEXT(D1939),RIGHT(D1939,5),TEXT(D1939,"mm/dd"))</f>
        <v>01/06</v>
      </c>
      <c r="G1939" s="116">
        <f>SUM(MID(E1939,1,1),MID(E1939,2,1),MID(E1939,3,1),MID(E1939,4,1),MID(F1939,1,1),MID(F1939,2,1),MID(F1939,4,1),MID(F1939,5,1))</f>
        <v>21</v>
      </c>
      <c r="H1939" s="116">
        <f>IF(MOD(G1939,9)=0,9,MOD(G1939,9))</f>
        <v>3</v>
      </c>
      <c r="I1939" s="116" t="str">
        <f>IFERROR(MID("日月火水木金土",WEEKDAY(D1939),1),"")</f>
        <v>火</v>
      </c>
      <c r="J1939" s="306" t="s">
        <v>6910</v>
      </c>
      <c r="K1939" s="203" t="str">
        <f>VLOOKUP(F1939,石と花メイン,3,FALSE)</f>
        <v>○真珠</v>
      </c>
      <c r="L1939" s="299" t="str">
        <f>VLOOKUP(F1939,石と花メイン,4,FALSE)</f>
        <v>パンジー【三色菫】</v>
      </c>
      <c r="M1939" s="395">
        <f>IF(OR(MONTH(F1939)&lt;7,AND(MONTH(F1939)=7,DAY(F1939)&lt;=25)),
MOD(SUM((E1939-1901)*365,259),260),
MOD(SUM((E1939-1900)*365,259),260))</f>
        <v>29</v>
      </c>
      <c r="N1939" s="121">
        <f>IF(AND(MONTH(F1939)=7,DAY(F1939)&gt;25),1,
ROUNDDOWN((SUM(VLOOKUP(MONTH(F1939),D暦変換用数値,2,FALSE),DAY(F1939))/28)+1,0))</f>
        <v>6</v>
      </c>
      <c r="O1939" s="117">
        <f>IF(AND(MONTH(F1939)=7,DAY(F1939)&gt;25),DAY(F1939)-25,
MOD((SUM(VLOOKUP(MONTH(F1939),D暦変換用数値,2,FALSE),DAY(F1939))),28)+1)</f>
        <v>25</v>
      </c>
      <c r="P1939" s="408">
        <f>IF(OR(MONTH(F1939)&lt;7,AND(MONTH(F1939)=7,DAY(F1939)&lt;=25)),
MOD(SUM((E1939-1901)*365,(N1939-1)*28,O1939,258),260),
MOD(SUM((E1939-1900)*365,(N1939-1)*28,O1939,258),260))</f>
        <v>193</v>
      </c>
      <c r="Q1939" s="372" t="str">
        <f>VLOOKUP(MOD(P1939,4),色,2,FALSE)</f>
        <v>赤い</v>
      </c>
      <c r="R1939" s="290" t="str">
        <f>VLOOKUP(MOD(P1939,13),銀河の音,2,FALSE)</f>
        <v>スペクトルの</v>
      </c>
      <c r="S1939" s="383" t="str">
        <f>VLOOKUP(MOD(P1939,20),太陽の紋章,2,FALSE)</f>
        <v>空歩く者</v>
      </c>
      <c r="T1939" s="118"/>
    </row>
    <row r="1940" spans="1:20" ht="13.5" customHeight="1">
      <c r="A1940" s="334" t="str">
        <f>VLOOKUP(MOD(E1940,10),十干,2,FALSE)</f>
        <v>癸</v>
      </c>
      <c r="B1940" s="331" t="str">
        <f>VLOOKUP(MOD(E1940,12),十二支,3,FALSE)</f>
        <v xml:space="preserve">06 聖 </v>
      </c>
      <c r="C1940" s="336" t="str">
        <f>VLOOKUP(F1940,星座,3,TRUE)</f>
        <v xml:space="preserve">05 土 </v>
      </c>
      <c r="D1940" s="534">
        <v>15707</v>
      </c>
      <c r="E1940" s="131">
        <f>IFERROR(YEAR(D1940),LEFT(D1940,4))</f>
        <v>1943</v>
      </c>
      <c r="F1940" s="131" t="str">
        <f>IF(ISTEXT(D1940),RIGHT(D1940,5),TEXT(D1940,"mm/dd"))</f>
        <v>01/01</v>
      </c>
      <c r="G1940" s="131">
        <f>SUM(MID(E1940,1,1),MID(E1940,2,1),MID(E1940,3,1),MID(E1940,4,1),MID(F1940,1,1),MID(F1940,2,1),MID(F1940,4,1),MID(F1940,5,1))</f>
        <v>19</v>
      </c>
      <c r="H1940" s="131">
        <f>IF(MOD(G1940,9)=0,9,MOD(G1940,9))</f>
        <v>1</v>
      </c>
      <c r="I1940" s="131" t="str">
        <f>IFERROR(MID("日月火水木金土",WEEKDAY(D1940),1),"")</f>
        <v>金</v>
      </c>
      <c r="J1940" s="306" t="s">
        <v>8577</v>
      </c>
      <c r="K1940" s="335" t="str">
        <f>VLOOKUP(F1940,石と花メイン,3,FALSE)</f>
        <v>◆柘榴石</v>
      </c>
      <c r="L1940" s="302" t="str">
        <f>VLOOKUP(F1940,石と花メイン,4,FALSE)</f>
        <v>松【常磐草】</v>
      </c>
      <c r="M1940" s="396">
        <f>IF(OR(MONTH(F1940)&lt;7,AND(MONTH(F1940)=7,DAY(F1940)&lt;=25)),
MOD(SUM((E1940-1901)*365,259),260),
MOD(SUM((E1940-1900)*365,259),260))</f>
        <v>249</v>
      </c>
      <c r="N1940" s="335">
        <f>IF(AND(MONTH(F1940)=7,DAY(F1940)&gt;25),1,
ROUNDDOWN((SUM(VLOOKUP(MONTH(F1940),D暦変換用数値,2,FALSE),DAY(F1940))/28)+1,0))</f>
        <v>6</v>
      </c>
      <c r="O1940" s="132">
        <f>IF(AND(MONTH(F1940)=7,DAY(F1940)&gt;25),DAY(F1940)-25,
MOD((SUM(VLOOKUP(MONTH(F1940),D暦変換用数値,2,FALSE),DAY(F1940))),28)+1)</f>
        <v>20</v>
      </c>
      <c r="P1940" s="404">
        <f>IF(OR(MONTH(F1940)&lt;7,AND(MONTH(F1940)=7,DAY(F1940)&lt;=25)),
MOD(SUM((E1940-1901)*365,(N1940-1)*28,O1940,258),260),
MOD(SUM((E1940-1900)*365,(N1940-1)*28,O1940,258),260))</f>
        <v>148</v>
      </c>
      <c r="Q1940" s="376" t="str">
        <f>VLOOKUP(MOD(P1940,4),色,2,FALSE)</f>
        <v>黄色い</v>
      </c>
      <c r="R1940" s="333" t="str">
        <f>VLOOKUP(MOD(P1940,13),銀河の音,2,FALSE)</f>
        <v>倍音の</v>
      </c>
      <c r="S1940" s="387" t="str">
        <f>VLOOKUP(MOD(P1940,20),太陽の紋章,2,FALSE)</f>
        <v>星</v>
      </c>
      <c r="T1940" s="145"/>
    </row>
    <row r="1941" spans="1:20" ht="13.5" customHeight="1">
      <c r="A1941" s="282" t="str">
        <f>VLOOKUP(MOD(E1941,10),十干,2,FALSE)</f>
        <v>癸</v>
      </c>
      <c r="B1941" s="283" t="str">
        <f>VLOOKUP(MOD(E1941,12),十二支,3,FALSE)</f>
        <v xml:space="preserve">06 聖 </v>
      </c>
      <c r="C1941" s="287" t="str">
        <f>VLOOKUP(F1941,星座,3,TRUE)</f>
        <v xml:space="preserve">05 土 </v>
      </c>
      <c r="D1941" s="533">
        <v>15713</v>
      </c>
      <c r="E1941" s="83">
        <f>IFERROR(YEAR(D1941),LEFT(D1941,4))</f>
        <v>1943</v>
      </c>
      <c r="F1941" s="83" t="str">
        <f>IF(ISTEXT(D1941),RIGHT(D1941,5),TEXT(D1941,"mm/dd"))</f>
        <v>01/07</v>
      </c>
      <c r="G1941" s="83">
        <f>SUM(MID(E1941,1,1),MID(E1941,2,1),MID(E1941,3,1),MID(E1941,4,1),MID(F1941,1,1),MID(F1941,2,1),MID(F1941,4,1),MID(F1941,5,1))</f>
        <v>25</v>
      </c>
      <c r="H1941" s="83">
        <f>IF(MOD(G1941,9)=0,9,MOD(G1941,9))</f>
        <v>7</v>
      </c>
      <c r="I1941" s="83" t="str">
        <f>IFERROR(MID("日月火水木金土",WEEKDAY(D1941),1),"")</f>
        <v>木</v>
      </c>
      <c r="J1941" s="303" t="s">
        <v>2676</v>
      </c>
      <c r="K1941" s="87" t="str">
        <f>VLOOKUP(F1941,石と花メイン,3,FALSE)</f>
        <v>■紫水晶</v>
      </c>
      <c r="L1941" s="296" t="str">
        <f>VLOOKUP(F1941,石と花メイン,4,FALSE)</f>
        <v>スノードロップ【待雪草】</v>
      </c>
      <c r="M1941" s="392">
        <f>IF(OR(MONTH(F1941)&lt;7,AND(MONTH(F1941)=7,DAY(F1941)&lt;=25)),
MOD(SUM((E1941-1901)*365,259),260),
MOD(SUM((E1941-1900)*365,259),260))</f>
        <v>249</v>
      </c>
      <c r="N1941" s="330">
        <f>IF(AND(MONTH(F1941)=7,DAY(F1941)&gt;25),1,
ROUNDDOWN((SUM(VLOOKUP(MONTH(F1941),D暦変換用数値,2,FALSE),DAY(F1941))/28)+1,0))</f>
        <v>6</v>
      </c>
      <c r="O1941" s="84">
        <f>IF(AND(MONTH(F1941)=7,DAY(F1941)&gt;25),DAY(F1941)-25,
MOD((SUM(VLOOKUP(MONTH(F1941),D暦変換用数値,2,FALSE),DAY(F1941))),28)+1)</f>
        <v>26</v>
      </c>
      <c r="P1941" s="405">
        <f>IF(OR(MONTH(F1941)&lt;7,AND(MONTH(F1941)=7,DAY(F1941)&lt;=25)),
MOD(SUM((E1941-1901)*365,(N1941-1)*28,O1941,258),260),
MOD(SUM((E1941-1900)*365,(N1941-1)*28,O1941,258),260))</f>
        <v>154</v>
      </c>
      <c r="Q1941" s="371" t="str">
        <f>VLOOKUP(MOD(P1941,4),色,2,FALSE)</f>
        <v>白い</v>
      </c>
      <c r="R1941" s="289" t="str">
        <f>VLOOKUP(MOD(P1941,13),銀河の音,2,FALSE)</f>
        <v>スペクトルの</v>
      </c>
      <c r="S1941" s="382" t="str">
        <f>VLOOKUP(MOD(P1941,20),太陽の紋章,2,FALSE)</f>
        <v>魔法使い</v>
      </c>
      <c r="T1941" s="95" t="s">
        <v>4693</v>
      </c>
    </row>
    <row r="1942" spans="1:20" ht="13.5" customHeight="1">
      <c r="A1942" s="50" t="str">
        <f>VLOOKUP(MOD(E1942,10),十干,2,FALSE)</f>
        <v>癸</v>
      </c>
      <c r="B1942" s="199" t="str">
        <f>VLOOKUP(MOD(E1942,12),十二支,3,FALSE)</f>
        <v xml:space="preserve">06 聖 </v>
      </c>
      <c r="C1942" s="201" t="str">
        <f>VLOOKUP(F1942,星座,3,TRUE)</f>
        <v xml:space="preserve">05 土 </v>
      </c>
      <c r="D1942" s="531">
        <v>15721</v>
      </c>
      <c r="E1942" s="1">
        <f>IFERROR(YEAR(D1942),LEFT(D1942,4))</f>
        <v>1943</v>
      </c>
      <c r="F1942" s="1" t="str">
        <f>IF(ISTEXT(D1942),RIGHT(D1942,5),TEXT(D1942,"mm/dd"))</f>
        <v>01/15</v>
      </c>
      <c r="G1942" s="1">
        <f>SUM(MID(E1942,1,1),MID(E1942,2,1),MID(E1942,3,1),MID(E1942,4,1),MID(F1942,1,1),MID(F1942,2,1),MID(F1942,4,1),MID(F1942,5,1))</f>
        <v>24</v>
      </c>
      <c r="H1942" s="45">
        <f>IF(MOD(G1942,9)=0,9,MOD(G1942,9))</f>
        <v>6</v>
      </c>
      <c r="I1942" s="45" t="str">
        <f>IFERROR(MID("日月火水木金土",WEEKDAY(D1942),1),"")</f>
        <v>金</v>
      </c>
      <c r="J1942" s="304" t="s">
        <v>5123</v>
      </c>
      <c r="K1942" s="202" t="str">
        <f>VLOOKUP(F1942,石と花メイン,3,FALSE)</f>
        <v>■血碧玉</v>
      </c>
      <c r="L1942" s="297" t="str">
        <f>VLOOKUP(F1942,石と花メイン,4,FALSE)</f>
        <v>針金雀枝</v>
      </c>
      <c r="M1942" s="393">
        <f>IF(OR(MONTH(F1942)&lt;7,AND(MONTH(F1942)=7,DAY(F1942)&lt;=25)),
MOD(SUM((E1942-1901)*365,259),260),
MOD(SUM((E1942-1900)*365,259),260))</f>
        <v>249</v>
      </c>
      <c r="N1942" s="390">
        <f>IF(AND(MONTH(F1942)=7,DAY(F1942)&gt;25),1,
ROUNDDOWN((SUM(VLOOKUP(MONTH(F1942),D暦変換用数値,2,FALSE),DAY(F1942))/28)+1,0))</f>
        <v>7</v>
      </c>
      <c r="O1942" s="205">
        <f>IF(AND(MONTH(F1942)=7,DAY(F1942)&gt;25),DAY(F1942)-25,
MOD((SUM(VLOOKUP(MONTH(F1942),D暦変換用数値,2,FALSE),DAY(F1942))),28)+1)</f>
        <v>6</v>
      </c>
      <c r="P1942" s="406">
        <f>IF(OR(MONTH(F1942)&lt;7,AND(MONTH(F1942)=7,DAY(F1942)&lt;=25)),
MOD(SUM((E1942-1901)*365,(N1942-1)*28,O1942,258),260),
MOD(SUM((E1942-1900)*365,(N1942-1)*28,O1942,258),260))</f>
        <v>162</v>
      </c>
      <c r="Q1942" s="375" t="str">
        <f>VLOOKUP(MOD(P1942,4),色,2,FALSE)</f>
        <v>白い</v>
      </c>
      <c r="R1942" s="293" t="str">
        <f>VLOOKUP(MOD(P1942,13),銀河の音,2,FALSE)</f>
        <v>律動の</v>
      </c>
      <c r="S1942" s="386" t="str">
        <f>VLOOKUP(MOD(P1942,20),太陽の紋章,2,FALSE)</f>
        <v>風</v>
      </c>
      <c r="T1942" s="98" t="s">
        <v>3736</v>
      </c>
    </row>
    <row r="1943" spans="1:20" ht="13.5" customHeight="1">
      <c r="A1943" s="334" t="str">
        <f>VLOOKUP(MOD(E1943,10),十干,2,FALSE)</f>
        <v>癸</v>
      </c>
      <c r="B1943" s="331" t="str">
        <f>VLOOKUP(MOD(E1943,12),十二支,3,FALSE)</f>
        <v xml:space="preserve">06 聖 </v>
      </c>
      <c r="C1943" s="336" t="str">
        <f>VLOOKUP(F1943,星座,3,TRUE)</f>
        <v xml:space="preserve">05 土 </v>
      </c>
      <c r="D1943" s="540">
        <v>15725</v>
      </c>
      <c r="E1943" s="131">
        <f>IFERROR(YEAR(D1943),LEFT(D1943,4))</f>
        <v>1943</v>
      </c>
      <c r="F1943" s="538" t="str">
        <f>IF(ISTEXT(D1943),RIGHT(D1943,5),TEXT(D1943,"mm/dd"))</f>
        <v>01/19</v>
      </c>
      <c r="G1943" s="131">
        <f>SUM(MID(E1943,1,1),MID(E1943,2,1),MID(E1943,3,1),MID(E1943,4,1),MID(F1943,1,1),MID(F1943,2,1),MID(F1943,4,1),MID(F1943,5,1))</f>
        <v>28</v>
      </c>
      <c r="H1943" s="131">
        <f>IF(MOD(G1943,9)=0,9,MOD(G1943,9))</f>
        <v>1</v>
      </c>
      <c r="I1943" s="131" t="str">
        <f>IFERROR(MID("日月火水木金土",WEEKDAY(D1943),1),"")</f>
        <v>火</v>
      </c>
      <c r="J1943" s="306" t="s">
        <v>9130</v>
      </c>
      <c r="K1943" s="335" t="str">
        <f>VLOOKUP(F1943,石と花メイン,3,FALSE)</f>
        <v>●土耳古石</v>
      </c>
      <c r="L1943" s="302" t="str">
        <f>VLOOKUP(F1943,石と花メイン,4,FALSE)</f>
        <v>崑崙花【ハンカチの花】</v>
      </c>
      <c r="M1943" s="396">
        <f>IF(OR(MONTH(F1943)&lt;7,AND(MONTH(F1943)=7,DAY(F1943)&lt;=25)),
MOD(SUM((E1943-1901)*365,259),260),
MOD(SUM((E1943-1900)*365,259),260))</f>
        <v>249</v>
      </c>
      <c r="N1943" s="335">
        <f>IF(AND(MONTH(F1943)=7,DAY(F1943)&gt;25),1,
ROUNDDOWN((SUM(VLOOKUP(MONTH(F1943),D暦変換用数値,2,FALSE),DAY(F1943))/28)+1,0))</f>
        <v>7</v>
      </c>
      <c r="O1943" s="132">
        <f>IF(AND(MONTH(F1943)=7,DAY(F1943)&gt;25),DAY(F1943)-25,
MOD((SUM(VLOOKUP(MONTH(F1943),D暦変換用数値,2,FALSE),DAY(F1943))),28)+1)</f>
        <v>10</v>
      </c>
      <c r="P1943" s="404">
        <f>IF(OR(MONTH(F1943)&lt;7,AND(MONTH(F1943)=7,DAY(F1943)&lt;=25)),
MOD(SUM((E1943-1901)*365,(N1943-1)*28,O1943,258),260),
MOD(SUM((E1943-1900)*365,(N1943-1)*28,O1943,258),260))</f>
        <v>166</v>
      </c>
      <c r="Q1943" s="376" t="str">
        <f>VLOOKUP(MOD(P1943,4),色,2,FALSE)</f>
        <v>白い</v>
      </c>
      <c r="R1943" s="333" t="str">
        <f>VLOOKUP(MOD(P1943,13),銀河の音,2,FALSE)</f>
        <v>惑星の</v>
      </c>
      <c r="S1943" s="387" t="str">
        <f>VLOOKUP(MOD(P1943,20),太陽の紋章,2,FALSE)</f>
        <v>世界の橋渡し</v>
      </c>
      <c r="T1943" s="126" t="s">
        <v>9132</v>
      </c>
    </row>
    <row r="1944" spans="1:20" ht="13.5" customHeight="1">
      <c r="A1944" s="282" t="str">
        <f>VLOOKUP(MOD(E1944,10),十干,2,FALSE)</f>
        <v>癸</v>
      </c>
      <c r="B1944" s="283" t="str">
        <f>VLOOKUP(MOD(E1944,12),十二支,3,FALSE)</f>
        <v xml:space="preserve">06 聖 </v>
      </c>
      <c r="C1944" s="287" t="str">
        <f>VLOOKUP(F1944,星座,3,TRUE)</f>
        <v xml:space="preserve">05 土 </v>
      </c>
      <c r="D1944" s="533">
        <v>16062</v>
      </c>
      <c r="E1944" s="83">
        <f>IFERROR(YEAR(D1944),LEFT(D1944,4))</f>
        <v>1943</v>
      </c>
      <c r="F1944" s="83" t="str">
        <f>IF(ISTEXT(D1944),RIGHT(D1944,5),TEXT(D1944,"mm/dd"))</f>
        <v>12/22</v>
      </c>
      <c r="G1944" s="83">
        <f>SUM(MID(E1944,1,1),MID(E1944,2,1),MID(E1944,3,1),MID(E1944,4,1),MID(F1944,1,1),MID(F1944,2,1),MID(F1944,4,1),MID(F1944,5,1))</f>
        <v>24</v>
      </c>
      <c r="H1944" s="83">
        <f>IF(MOD(G1944,9)=0,9,MOD(G1944,9))</f>
        <v>6</v>
      </c>
      <c r="I1944" s="83" t="str">
        <f>IFERROR(MID("日月火水木金土",WEEKDAY(D1944),1),"")</f>
        <v>水</v>
      </c>
      <c r="J1944" s="303" t="s">
        <v>526</v>
      </c>
      <c r="K1944" s="87" t="str">
        <f>VLOOKUP(F1944,石と花メイン,3,FALSE)</f>
        <v>■赤縞瑪瑙</v>
      </c>
      <c r="L1944" s="296" t="str">
        <f>VLOOKUP(F1944,石と花メイン,4,FALSE)</f>
        <v>ポインセチア【猩々木】</v>
      </c>
      <c r="M1944" s="392">
        <f>IF(OR(MONTH(F1944)&lt;7,AND(MONTH(F1944)=7,DAY(F1944)&lt;=25)),
MOD(SUM((E1944-1901)*365,259),260),
MOD(SUM((E1944-1900)*365,259),260))</f>
        <v>94</v>
      </c>
      <c r="N1944" s="330">
        <f>IF(AND(MONTH(F1944)=7,DAY(F1944)&gt;25),1,
ROUNDDOWN((SUM(VLOOKUP(MONTH(F1944),D暦変換用数値,2,FALSE),DAY(F1944))/28)+1,0))</f>
        <v>6</v>
      </c>
      <c r="O1944" s="84">
        <f>IF(AND(MONTH(F1944)=7,DAY(F1944)&gt;25),DAY(F1944)-25,
MOD((SUM(VLOOKUP(MONTH(F1944),D暦変換用数値,2,FALSE),DAY(F1944))),28)+1)</f>
        <v>10</v>
      </c>
      <c r="P1944" s="405">
        <f>IF(OR(MONTH(F1944)&lt;7,AND(MONTH(F1944)=7,DAY(F1944)&lt;=25)),
MOD(SUM((E1944-1901)*365,(N1944-1)*28,O1944,258),260),
MOD(SUM((E1944-1900)*365,(N1944-1)*28,O1944,258),260))</f>
        <v>243</v>
      </c>
      <c r="Q1944" s="371" t="str">
        <f>VLOOKUP(MOD(P1944,4),色,2,FALSE)</f>
        <v>青い</v>
      </c>
      <c r="R1944" s="289" t="str">
        <f>VLOOKUP(MOD(P1944,13),銀河の音,2,FALSE)</f>
        <v>太陽の</v>
      </c>
      <c r="S1944" s="382" t="str">
        <f>VLOOKUP(MOD(P1944,20),太陽の紋章,2,FALSE)</f>
        <v>夜</v>
      </c>
      <c r="T1944" s="102" t="s">
        <v>6740</v>
      </c>
    </row>
    <row r="1945" spans="1:20" ht="13.5" customHeight="1">
      <c r="A1945" s="50" t="str">
        <f>VLOOKUP(MOD(E1945,10),十干,2,FALSE)</f>
        <v>癸</v>
      </c>
      <c r="B1945" s="199" t="str">
        <f>VLOOKUP(MOD(E1945,12),十二支,3,FALSE)</f>
        <v xml:space="preserve">06 聖 </v>
      </c>
      <c r="C1945" s="201" t="str">
        <f>VLOOKUP(F1945,星座,3,TRUE)</f>
        <v xml:space="preserve">05 土 </v>
      </c>
      <c r="D1945" s="531">
        <v>16067</v>
      </c>
      <c r="E1945" s="1">
        <f>IFERROR(YEAR(D1945),LEFT(D1945,4))</f>
        <v>1943</v>
      </c>
      <c r="F1945" s="1" t="str">
        <f>IF(ISTEXT(D1945),RIGHT(D1945,5),TEXT(D1945,"mm/dd"))</f>
        <v>12/27</v>
      </c>
      <c r="G1945" s="1">
        <f>SUM(MID(E1945,1,1),MID(E1945,2,1),MID(E1945,3,1),MID(E1945,4,1),MID(F1945,1,1),MID(F1945,2,1),MID(F1945,4,1),MID(F1945,5,1))</f>
        <v>29</v>
      </c>
      <c r="H1945" s="45">
        <f>IF(MOD(G1945,9)=0,9,MOD(G1945,9))</f>
        <v>2</v>
      </c>
      <c r="I1945" s="45" t="str">
        <f>IFERROR(MID("日月火水木金土",WEEKDAY(D1945),1),"")</f>
        <v>月</v>
      </c>
      <c r="J1945" s="304" t="s">
        <v>5124</v>
      </c>
      <c r="K1945" s="202" t="str">
        <f>VLOOKUP(F1945,石と花メイン,3,FALSE)</f>
        <v>■黒縞瑪瑙</v>
      </c>
      <c r="L1945" s="297" t="str">
        <f>VLOOKUP(F1945,石と花メイン,4,FALSE)</f>
        <v>梅【春告げ草】</v>
      </c>
      <c r="M1945" s="393">
        <f>IF(OR(MONTH(F1945)&lt;7,AND(MONTH(F1945)=7,DAY(F1945)&lt;=25)),
MOD(SUM((E1945-1901)*365,259),260),
MOD(SUM((E1945-1900)*365,259),260))</f>
        <v>94</v>
      </c>
      <c r="N1945" s="390">
        <f>IF(AND(MONTH(F1945)=7,DAY(F1945)&gt;25),1,
ROUNDDOWN((SUM(VLOOKUP(MONTH(F1945),D暦変換用数値,2,FALSE),DAY(F1945))/28)+1,0))</f>
        <v>6</v>
      </c>
      <c r="O1945" s="205">
        <f>IF(AND(MONTH(F1945)=7,DAY(F1945)&gt;25),DAY(F1945)-25,
MOD((SUM(VLOOKUP(MONTH(F1945),D暦変換用数値,2,FALSE),DAY(F1945))),28)+1)</f>
        <v>15</v>
      </c>
      <c r="P1945" s="406">
        <f>IF(OR(MONTH(F1945)&lt;7,AND(MONTH(F1945)=7,DAY(F1945)&lt;=25)),
MOD(SUM((E1945-1901)*365,(N1945-1)*28,O1945,258),260),
MOD(SUM((E1945-1900)*365,(N1945-1)*28,O1945,258),260))</f>
        <v>248</v>
      </c>
      <c r="Q1945" s="373" t="str">
        <f>VLOOKUP(MOD(P1945,4),色,2,FALSE)</f>
        <v>黄色い</v>
      </c>
      <c r="R1945" s="291" t="str">
        <f>VLOOKUP(MOD(P1945,13),銀河の音,2,FALSE)</f>
        <v>磁気の</v>
      </c>
      <c r="S1945" s="384" t="str">
        <f>VLOOKUP(MOD(P1945,20),太陽の紋章,2,FALSE)</f>
        <v>星</v>
      </c>
      <c r="T1945" s="98" t="s">
        <v>3736</v>
      </c>
    </row>
    <row r="1946" spans="1:20" ht="13.5" customHeight="1">
      <c r="A1946" s="50" t="str">
        <f>VLOOKUP(MOD(E1946,10),十干,2,FALSE)</f>
        <v>乙</v>
      </c>
      <c r="B1946" s="199" t="str">
        <f>VLOOKUP(MOD(E1946,12),十二支,3,FALSE)</f>
        <v xml:space="preserve">06 聖 </v>
      </c>
      <c r="C1946" s="201" t="str">
        <f>VLOOKUP(F1946,星座,3,TRUE)</f>
        <v xml:space="preserve">05 土 </v>
      </c>
      <c r="D1946" s="531">
        <v>20094</v>
      </c>
      <c r="E1946" s="1">
        <f>IFERROR(YEAR(D1946),LEFT(D1946,4))</f>
        <v>1955</v>
      </c>
      <c r="F1946" s="1" t="str">
        <f>IF(ISTEXT(D1946),RIGHT(D1946,5),TEXT(D1946,"mm/dd"))</f>
        <v>01/05</v>
      </c>
      <c r="G1946" s="1">
        <f>SUM(MID(E1946,1,1),MID(E1946,2,1),MID(E1946,3,1),MID(E1946,4,1),MID(F1946,1,1),MID(F1946,2,1),MID(F1946,4,1),MID(F1946,5,1))</f>
        <v>26</v>
      </c>
      <c r="H1946" s="45">
        <f>IF(MOD(G1946,9)=0,9,MOD(G1946,9))</f>
        <v>8</v>
      </c>
      <c r="I1946" s="45" t="str">
        <f>IFERROR(MID("日月火水木金土",WEEKDAY(D1946),1),"")</f>
        <v>水</v>
      </c>
      <c r="J1946" s="304" t="s">
        <v>5125</v>
      </c>
      <c r="K1946" s="202" t="str">
        <f>VLOOKUP(F1946,石と花メイン,3,FALSE)</f>
        <v>■赤縞瑪瑙</v>
      </c>
      <c r="L1946" s="297" t="str">
        <f>VLOOKUP(F1946,石と花メイン,4,FALSE)</f>
        <v>雪割草【三角草】</v>
      </c>
      <c r="M1946" s="393">
        <f>IF(OR(MONTH(F1946)&lt;7,AND(MONTH(F1946)=7,DAY(F1946)&lt;=25)),
MOD(SUM((E1946-1901)*365,259),260),
MOD(SUM((E1946-1900)*365,259),260))</f>
        <v>209</v>
      </c>
      <c r="N1946" s="390">
        <f>IF(AND(MONTH(F1946)=7,DAY(F1946)&gt;25),1,
ROUNDDOWN((SUM(VLOOKUP(MONTH(F1946),D暦変換用数値,2,FALSE),DAY(F1946))/28)+1,0))</f>
        <v>6</v>
      </c>
      <c r="O1946" s="205">
        <f>IF(AND(MONTH(F1946)=7,DAY(F1946)&gt;25),DAY(F1946)-25,
MOD((SUM(VLOOKUP(MONTH(F1946),D暦変換用数値,2,FALSE),DAY(F1946))),28)+1)</f>
        <v>24</v>
      </c>
      <c r="P1946" s="406">
        <f>IF(OR(MONTH(F1946)&lt;7,AND(MONTH(F1946)=7,DAY(F1946)&lt;=25)),
MOD(SUM((E1946-1901)*365,(N1946-1)*28,O1946,258),260),
MOD(SUM((E1946-1900)*365,(N1946-1)*28,O1946,258),260))</f>
        <v>112</v>
      </c>
      <c r="Q1946" s="373" t="str">
        <f>VLOOKUP(MOD(P1946,4),色,2,FALSE)</f>
        <v>黄色い</v>
      </c>
      <c r="R1946" s="291" t="str">
        <f>VLOOKUP(MOD(P1946,13),銀河の音,2,FALSE)</f>
        <v>銀河の</v>
      </c>
      <c r="S1946" s="384" t="str">
        <f>VLOOKUP(MOD(P1946,20),太陽の紋章,2,FALSE)</f>
        <v>人</v>
      </c>
      <c r="T1946" s="98" t="s">
        <v>3736</v>
      </c>
    </row>
    <row r="1947" spans="1:20" ht="13.5" customHeight="1">
      <c r="A1947" s="334" t="str">
        <f>VLOOKUP(MOD(E1947,10),十干,2,FALSE)</f>
        <v>乙</v>
      </c>
      <c r="B1947" s="331" t="str">
        <f>VLOOKUP(MOD(E1947,12),十二支,3,FALSE)</f>
        <v xml:space="preserve">06 聖 </v>
      </c>
      <c r="C1947" s="336" t="str">
        <f>VLOOKUP(F1947,星座,3,TRUE)</f>
        <v xml:space="preserve">05 土 </v>
      </c>
      <c r="D1947" s="534">
        <v>20095</v>
      </c>
      <c r="E1947" s="131">
        <f>IFERROR(YEAR(D1947),LEFT(D1947,4))</f>
        <v>1955</v>
      </c>
      <c r="F1947" s="131" t="str">
        <f>IF(ISTEXT(D1947),RIGHT(D1947,5),TEXT(D1947,"mm/dd"))</f>
        <v>01/06</v>
      </c>
      <c r="G1947" s="131">
        <f>SUM(MID(E1947,1,1),MID(E1947,2,1),MID(E1947,3,1),MID(E1947,4,1),MID(F1947,1,1),MID(F1947,2,1),MID(F1947,4,1),MID(F1947,5,1))</f>
        <v>27</v>
      </c>
      <c r="H1947" s="131">
        <f>IF(MOD(G1947,9)=0,9,MOD(G1947,9))</f>
        <v>9</v>
      </c>
      <c r="I1947" s="131" t="str">
        <f>IFERROR(MID("日月火水木金土",WEEKDAY(D1947),1),"")</f>
        <v>木</v>
      </c>
      <c r="J1947" s="306" t="s">
        <v>8586</v>
      </c>
      <c r="K1947" s="335" t="str">
        <f>VLOOKUP(F1947,石と花メイン,3,FALSE)</f>
        <v>○真珠</v>
      </c>
      <c r="L1947" s="302" t="str">
        <f>VLOOKUP(F1947,石と花メイン,4,FALSE)</f>
        <v>パンジー【三色菫】</v>
      </c>
      <c r="M1947" s="396">
        <f>IF(OR(MONTH(F1947)&lt;7,AND(MONTH(F1947)=7,DAY(F1947)&lt;=25)),
MOD(SUM((E1947-1901)*365,259),260),
MOD(SUM((E1947-1900)*365,259),260))</f>
        <v>209</v>
      </c>
      <c r="N1947" s="335">
        <f>IF(AND(MONTH(F1947)=7,DAY(F1947)&gt;25),1,
ROUNDDOWN((SUM(VLOOKUP(MONTH(F1947),D暦変換用数値,2,FALSE),DAY(F1947))/28)+1,0))</f>
        <v>6</v>
      </c>
      <c r="O1947" s="132">
        <f>IF(AND(MONTH(F1947)=7,DAY(F1947)&gt;25),DAY(F1947)-25,
MOD((SUM(VLOOKUP(MONTH(F1947),D暦変換用数値,2,FALSE),DAY(F1947))),28)+1)</f>
        <v>25</v>
      </c>
      <c r="P1947" s="404">
        <f>IF(OR(MONTH(F1947)&lt;7,AND(MONTH(F1947)=7,DAY(F1947)&lt;=25)),
MOD(SUM((E1947-1901)*365,(N1947-1)*28,O1947,258),260),
MOD(SUM((E1947-1900)*365,(N1947-1)*28,O1947,258),260))</f>
        <v>113</v>
      </c>
      <c r="Q1947" s="376" t="str">
        <f>VLOOKUP(MOD(P1947,4),色,2,FALSE)</f>
        <v>赤い</v>
      </c>
      <c r="R1947" s="333" t="str">
        <f>VLOOKUP(MOD(P1947,13),銀河の音,2,FALSE)</f>
        <v>太陽の</v>
      </c>
      <c r="S1947" s="387" t="str">
        <f>VLOOKUP(MOD(P1947,20),太陽の紋章,2,FALSE)</f>
        <v>空歩く者</v>
      </c>
      <c r="T1947" s="126" t="s">
        <v>8587</v>
      </c>
    </row>
    <row r="1948" spans="1:20" ht="13.5" customHeight="1">
      <c r="A1948" s="50" t="str">
        <f>VLOOKUP(MOD(E1948,10),十干,2,FALSE)</f>
        <v>乙</v>
      </c>
      <c r="B1948" s="199" t="str">
        <f>VLOOKUP(MOD(E1948,12),十二支,3,FALSE)</f>
        <v xml:space="preserve">06 聖 </v>
      </c>
      <c r="C1948" s="201" t="str">
        <f>VLOOKUP(F1948,星座,3,TRUE)</f>
        <v xml:space="preserve">05 土 </v>
      </c>
      <c r="D1948" s="531">
        <v>20102</v>
      </c>
      <c r="E1948" s="1">
        <f>IFERROR(YEAR(D1948),LEFT(D1948,4))</f>
        <v>1955</v>
      </c>
      <c r="F1948" s="1" t="str">
        <f>IF(ISTEXT(D1948),RIGHT(D1948,5),TEXT(D1948,"mm/dd"))</f>
        <v>01/13</v>
      </c>
      <c r="G1948" s="1">
        <f>SUM(MID(E1948,1,1),MID(E1948,2,1),MID(E1948,3,1),MID(E1948,4,1),MID(F1948,1,1),MID(F1948,2,1),MID(F1948,4,1),MID(F1948,5,1))</f>
        <v>25</v>
      </c>
      <c r="H1948" s="45">
        <f>IF(MOD(G1948,9)=0,9,MOD(G1948,9))</f>
        <v>7</v>
      </c>
      <c r="I1948" s="45" t="str">
        <f>IFERROR(MID("日月火水木金土",WEEKDAY(D1948),1),"")</f>
        <v>木</v>
      </c>
      <c r="J1948" s="304" t="s">
        <v>5126</v>
      </c>
      <c r="K1948" s="202" t="str">
        <f>VLOOKUP(F1948,石と花メイン,3,FALSE)</f>
        <v>◆猫目石</v>
      </c>
      <c r="L1948" s="297" t="str">
        <f>VLOOKUP(F1948,石と花メイン,4,FALSE)</f>
        <v>水仙【雪中花】</v>
      </c>
      <c r="M1948" s="393">
        <f>IF(OR(MONTH(F1948)&lt;7,AND(MONTH(F1948)=7,DAY(F1948)&lt;=25)),
MOD(SUM((E1948-1901)*365,259),260),
MOD(SUM((E1948-1900)*365,259),260))</f>
        <v>209</v>
      </c>
      <c r="N1948" s="390">
        <f>IF(AND(MONTH(F1948)=7,DAY(F1948)&gt;25),1,
ROUNDDOWN((SUM(VLOOKUP(MONTH(F1948),D暦変換用数値,2,FALSE),DAY(F1948))/28)+1,0))</f>
        <v>7</v>
      </c>
      <c r="O1948" s="205">
        <f>IF(AND(MONTH(F1948)=7,DAY(F1948)&gt;25),DAY(F1948)-25,
MOD((SUM(VLOOKUP(MONTH(F1948),D暦変換用数値,2,FALSE),DAY(F1948))),28)+1)</f>
        <v>4</v>
      </c>
      <c r="P1948" s="406">
        <f>IF(OR(MONTH(F1948)&lt;7,AND(MONTH(F1948)=7,DAY(F1948)&lt;=25)),
MOD(SUM((E1948-1901)*365,(N1948-1)*28,O1948,258),260),
MOD(SUM((E1948-1900)*365,(N1948-1)*28,O1948,258),260))</f>
        <v>120</v>
      </c>
      <c r="Q1948" s="373" t="str">
        <f>VLOOKUP(MOD(P1948,4),色,2,FALSE)</f>
        <v>黄色い</v>
      </c>
      <c r="R1948" s="291" t="str">
        <f>VLOOKUP(MOD(P1948,13),銀河の音,2,FALSE)</f>
        <v>電気の</v>
      </c>
      <c r="S1948" s="384" t="str">
        <f>VLOOKUP(MOD(P1948,20),太陽の紋章,2,FALSE)</f>
        <v>太陽</v>
      </c>
      <c r="T1948" s="111" t="s">
        <v>4867</v>
      </c>
    </row>
    <row r="1949" spans="1:20" ht="13.5" customHeight="1">
      <c r="A1949" s="50" t="str">
        <f>VLOOKUP(MOD(E1949,10),十干,2,FALSE)</f>
        <v>乙</v>
      </c>
      <c r="B1949" s="199" t="str">
        <f>VLOOKUP(MOD(E1949,12),十二支,3,FALSE)</f>
        <v xml:space="preserve">06 聖 </v>
      </c>
      <c r="C1949" s="201" t="str">
        <f>VLOOKUP(F1949,星座,3,TRUE)</f>
        <v xml:space="preserve">05 土 </v>
      </c>
      <c r="D1949" s="531">
        <v>20107</v>
      </c>
      <c r="E1949" s="1">
        <f>IFERROR(YEAR(D1949),LEFT(D1949,4))</f>
        <v>1955</v>
      </c>
      <c r="F1949" s="1" t="str">
        <f>IF(ISTEXT(D1949),RIGHT(D1949,5),TEXT(D1949,"mm/dd"))</f>
        <v>01/18</v>
      </c>
      <c r="G1949" s="1">
        <f>SUM(MID(E1949,1,1),MID(E1949,2,1),MID(E1949,3,1),MID(E1949,4,1),MID(F1949,1,1),MID(F1949,2,1),MID(F1949,4,1),MID(F1949,5,1))</f>
        <v>30</v>
      </c>
      <c r="H1949" s="45">
        <f>IF(MOD(G1949,9)=0,9,MOD(G1949,9))</f>
        <v>3</v>
      </c>
      <c r="I1949" s="45" t="str">
        <f>IFERROR(MID("日月火水木金土",WEEKDAY(D1949),1),"")</f>
        <v>火</v>
      </c>
      <c r="J1949" s="304" t="s">
        <v>5127</v>
      </c>
      <c r="K1949" s="202" t="str">
        <f>VLOOKUP(F1949,石と花メイン,3,FALSE)</f>
        <v>◇金剛石</v>
      </c>
      <c r="L1949" s="297" t="str">
        <f>VLOOKUP(F1949,石と花メイン,4,FALSE)</f>
        <v>プリムラ【西洋桜草】</v>
      </c>
      <c r="M1949" s="393">
        <f>IF(OR(MONTH(F1949)&lt;7,AND(MONTH(F1949)=7,DAY(F1949)&lt;=25)),
MOD(SUM((E1949-1901)*365,259),260),
MOD(SUM((E1949-1900)*365,259),260))</f>
        <v>209</v>
      </c>
      <c r="N1949" s="390">
        <f>IF(AND(MONTH(F1949)=7,DAY(F1949)&gt;25),1,
ROUNDDOWN((SUM(VLOOKUP(MONTH(F1949),D暦変換用数値,2,FALSE),DAY(F1949))/28)+1,0))</f>
        <v>7</v>
      </c>
      <c r="O1949" s="205">
        <f>IF(AND(MONTH(F1949)=7,DAY(F1949)&gt;25),DAY(F1949)-25,
MOD((SUM(VLOOKUP(MONTH(F1949),D暦変換用数値,2,FALSE),DAY(F1949))),28)+1)</f>
        <v>9</v>
      </c>
      <c r="P1949" s="406">
        <f>IF(OR(MONTH(F1949)&lt;7,AND(MONTH(F1949)=7,DAY(F1949)&lt;=25)),
MOD(SUM((E1949-1901)*365,(N1949-1)*28,O1949,258),260),
MOD(SUM((E1949-1900)*365,(N1949-1)*28,O1949,258),260))</f>
        <v>125</v>
      </c>
      <c r="Q1949" s="372" t="str">
        <f>VLOOKUP(MOD(P1949,4),色,2,FALSE)</f>
        <v>赤い</v>
      </c>
      <c r="R1949" s="290" t="str">
        <f>VLOOKUP(MOD(P1949,13),銀河の音,2,FALSE)</f>
        <v>銀河の</v>
      </c>
      <c r="S1949" s="383" t="str">
        <f>VLOOKUP(MOD(P1949,20),太陽の紋章,2,FALSE)</f>
        <v>蛇</v>
      </c>
      <c r="T1949" s="103" t="s">
        <v>4868</v>
      </c>
    </row>
    <row r="1950" spans="1:20" ht="13.5" customHeight="1">
      <c r="A1950" s="50" t="str">
        <f>VLOOKUP(MOD(E1950,10),十干,2,FALSE)</f>
        <v>乙</v>
      </c>
      <c r="B1950" s="199" t="str">
        <f>VLOOKUP(MOD(E1950,12),十二支,3,FALSE)</f>
        <v xml:space="preserve">06 聖 </v>
      </c>
      <c r="C1950" s="201" t="str">
        <f>VLOOKUP(F1950,星座,3,TRUE)</f>
        <v xml:space="preserve">05 土 </v>
      </c>
      <c r="D1950" s="531">
        <v>20447</v>
      </c>
      <c r="E1950" s="1">
        <f>IFERROR(YEAR(D1950),LEFT(D1950,4))</f>
        <v>1955</v>
      </c>
      <c r="F1950" s="1" t="str">
        <f>IF(ISTEXT(D1950),RIGHT(D1950,5),TEXT(D1950,"mm/dd"))</f>
        <v>12/24</v>
      </c>
      <c r="G1950" s="1">
        <f>SUM(MID(E1950,1,1),MID(E1950,2,1),MID(E1950,3,1),MID(E1950,4,1),MID(F1950,1,1),MID(F1950,2,1),MID(F1950,4,1),MID(F1950,5,1))</f>
        <v>29</v>
      </c>
      <c r="H1950" s="45">
        <f>IF(MOD(G1950,9)=0,9,MOD(G1950,9))</f>
        <v>2</v>
      </c>
      <c r="I1950" s="45" t="str">
        <f>IFERROR(MID("日月火水木金土",WEEKDAY(D1950),1),"")</f>
        <v>土</v>
      </c>
      <c r="J1950" s="304" t="s">
        <v>5128</v>
      </c>
      <c r="K1950" s="202" t="str">
        <f>VLOOKUP(F1950,石と花メイン,3,FALSE)</f>
        <v>◆紅玉</v>
      </c>
      <c r="L1950" s="297" t="str">
        <f>VLOOKUP(F1950,石と花メイン,4,FALSE)</f>
        <v>宿木/寄生木【寓生】</v>
      </c>
      <c r="M1950" s="393">
        <f>IF(OR(MONTH(F1950)&lt;7,AND(MONTH(F1950)=7,DAY(F1950)&lt;=25)),
MOD(SUM((E1950-1901)*365,259),260),
MOD(SUM((E1950-1900)*365,259),260))</f>
        <v>54</v>
      </c>
      <c r="N1950" s="390">
        <f>IF(AND(MONTH(F1950)=7,DAY(F1950)&gt;25),1,
ROUNDDOWN((SUM(VLOOKUP(MONTH(F1950),D暦変換用数値,2,FALSE),DAY(F1950))/28)+1,0))</f>
        <v>6</v>
      </c>
      <c r="O1950" s="205">
        <f>IF(AND(MONTH(F1950)=7,DAY(F1950)&gt;25),DAY(F1950)-25,
MOD((SUM(VLOOKUP(MONTH(F1950),D暦変換用数値,2,FALSE),DAY(F1950))),28)+1)</f>
        <v>12</v>
      </c>
      <c r="P1950" s="406">
        <f>IF(OR(MONTH(F1950)&lt;7,AND(MONTH(F1950)=7,DAY(F1950)&lt;=25)),
MOD(SUM((E1950-1901)*365,(N1950-1)*28,O1950,258),260),
MOD(SUM((E1950-1900)*365,(N1950-1)*28,O1950,258),260))</f>
        <v>205</v>
      </c>
      <c r="Q1950" s="372" t="str">
        <f>VLOOKUP(MOD(P1950,4),色,2,FALSE)</f>
        <v>赤い</v>
      </c>
      <c r="R1950" s="290" t="str">
        <f>VLOOKUP(MOD(P1950,13),銀河の音,2,FALSE)</f>
        <v>惑星の</v>
      </c>
      <c r="S1950" s="383" t="str">
        <f>VLOOKUP(MOD(P1950,20),太陽の紋章,2,FALSE)</f>
        <v>蛇</v>
      </c>
      <c r="T1950" s="99" t="s">
        <v>7358</v>
      </c>
    </row>
    <row r="1951" spans="1:20" ht="13.5" customHeight="1">
      <c r="A1951" s="282" t="str">
        <f>VLOOKUP(MOD(E1951,10),十干,2,FALSE)</f>
        <v>丁</v>
      </c>
      <c r="B1951" s="283" t="str">
        <f>VLOOKUP(MOD(E1951,12),十二支,3,FALSE)</f>
        <v xml:space="preserve">06 聖 </v>
      </c>
      <c r="C1951" s="287" t="str">
        <f>VLOOKUP(F1951,星座,3,TRUE)</f>
        <v xml:space="preserve">05 土 </v>
      </c>
      <c r="D1951" s="533">
        <v>24475</v>
      </c>
      <c r="E1951" s="83">
        <f>IFERROR(YEAR(D1951),LEFT(D1951,4))</f>
        <v>1967</v>
      </c>
      <c r="F1951" s="83" t="str">
        <f>IF(ISTEXT(D1951),RIGHT(D1951,5),TEXT(D1951,"mm/dd"))</f>
        <v>01/03</v>
      </c>
      <c r="G1951" s="83">
        <f>SUM(MID(E1951,1,1),MID(E1951,2,1),MID(E1951,3,1),MID(E1951,4,1),MID(F1951,1,1),MID(F1951,2,1),MID(F1951,4,1),MID(F1951,5,1))</f>
        <v>27</v>
      </c>
      <c r="H1951" s="83">
        <f>IF(MOD(G1951,9)=0,9,MOD(G1951,9))</f>
        <v>9</v>
      </c>
      <c r="I1951" s="83" t="str">
        <f>IFERROR(MID("日月火水木金土",WEEKDAY(D1951),1),"")</f>
        <v>火</v>
      </c>
      <c r="J1951" s="303" t="s">
        <v>2677</v>
      </c>
      <c r="K1951" s="87" t="str">
        <f>VLOOKUP(F1951,石と花メイン,3,FALSE)</f>
        <v>▲黄金</v>
      </c>
      <c r="L1951" s="296" t="str">
        <f>VLOOKUP(F1951,石と花メイン,4,FALSE)</f>
        <v>福寿草【元日草】</v>
      </c>
      <c r="M1951" s="392">
        <f>IF(OR(MONTH(F1951)&lt;7,AND(MONTH(F1951)=7,DAY(F1951)&lt;=25)),
MOD(SUM((E1951-1901)*365,259),260),
MOD(SUM((E1951-1900)*365,259),260))</f>
        <v>169</v>
      </c>
      <c r="N1951" s="330">
        <f>IF(AND(MONTH(F1951)=7,DAY(F1951)&gt;25),1,
ROUNDDOWN((SUM(VLOOKUP(MONTH(F1951),D暦変換用数値,2,FALSE),DAY(F1951))/28)+1,0))</f>
        <v>6</v>
      </c>
      <c r="O1951" s="84">
        <f>IF(AND(MONTH(F1951)=7,DAY(F1951)&gt;25),DAY(F1951)-25,
MOD((SUM(VLOOKUP(MONTH(F1951),D暦変換用数値,2,FALSE),DAY(F1951))),28)+1)</f>
        <v>22</v>
      </c>
      <c r="P1951" s="405">
        <f>IF(OR(MONTH(F1951)&lt;7,AND(MONTH(F1951)=7,DAY(F1951)&lt;=25)),
MOD(SUM((E1951-1901)*365,(N1951-1)*28,O1951,258),260),
MOD(SUM((E1951-1900)*365,(N1951-1)*28,O1951,258),260))</f>
        <v>70</v>
      </c>
      <c r="Q1951" s="371" t="str">
        <f>VLOOKUP(MOD(P1951,4),色,2,FALSE)</f>
        <v>白い</v>
      </c>
      <c r="R1951" s="289" t="str">
        <f>VLOOKUP(MOD(P1951,13),銀河の音,2,FALSE)</f>
        <v>倍音の</v>
      </c>
      <c r="S1951" s="382" t="str">
        <f>VLOOKUP(MOD(P1951,20),太陽の紋章,2,FALSE)</f>
        <v>犬</v>
      </c>
      <c r="T1951" s="92" t="s">
        <v>5738</v>
      </c>
    </row>
    <row r="1952" spans="1:20" ht="13.5" customHeight="1">
      <c r="A1952" s="334" t="str">
        <f>VLOOKUP(MOD(E1952,10),十干,2,FALSE)</f>
        <v>丁</v>
      </c>
      <c r="B1952" s="331" t="str">
        <f>VLOOKUP(MOD(E1952,12),十二支,3,FALSE)</f>
        <v xml:space="preserve">06 聖 </v>
      </c>
      <c r="C1952" s="336" t="str">
        <f>VLOOKUP(F1952,星座,3,TRUE)</f>
        <v xml:space="preserve">05 土 </v>
      </c>
      <c r="D1952" s="534">
        <v>24475</v>
      </c>
      <c r="E1952" s="131">
        <f>IFERROR(YEAR(D1952),LEFT(D1952,4))</f>
        <v>1967</v>
      </c>
      <c r="F1952" s="131" t="str">
        <f>IF(ISTEXT(D1952),RIGHT(D1952,5),TEXT(D1952,"mm/dd"))</f>
        <v>01/03</v>
      </c>
      <c r="G1952" s="131">
        <f>SUM(MID(E1952,1,1),MID(E1952,2,1),MID(E1952,3,1),MID(E1952,4,1),MID(F1952,1,1),MID(F1952,2,1),MID(F1952,4,1),MID(F1952,5,1))</f>
        <v>27</v>
      </c>
      <c r="H1952" s="131">
        <f>IF(MOD(G1952,9)=0,9,MOD(G1952,9))</f>
        <v>9</v>
      </c>
      <c r="I1952" s="131" t="str">
        <f>IFERROR(MID("日月火水木金土",WEEKDAY(D1952),1),"")</f>
        <v>火</v>
      </c>
      <c r="J1952" s="306" t="s">
        <v>8212</v>
      </c>
      <c r="K1952" s="335" t="str">
        <f>VLOOKUP(F1952,石と花メイン,3,FALSE)</f>
        <v>▲黄金</v>
      </c>
      <c r="L1952" s="302" t="str">
        <f>VLOOKUP(F1952,石と花メイン,4,FALSE)</f>
        <v>福寿草【元日草】</v>
      </c>
      <c r="M1952" s="396">
        <f>IF(OR(MONTH(F1952)&lt;7,AND(MONTH(F1952)=7,DAY(F1952)&lt;=25)),
MOD(SUM((E1952-1901)*365,259),260),
MOD(SUM((E1952-1900)*365,259),260))</f>
        <v>169</v>
      </c>
      <c r="N1952" s="335">
        <f>IF(AND(MONTH(F1952)=7,DAY(F1952)&gt;25),1,
ROUNDDOWN((SUM(VLOOKUP(MONTH(F1952),D暦変換用数値,2,FALSE),DAY(F1952))/28)+1,0))</f>
        <v>6</v>
      </c>
      <c r="O1952" s="132">
        <f>IF(AND(MONTH(F1952)=7,DAY(F1952)&gt;25),DAY(F1952)-25,
MOD((SUM(VLOOKUP(MONTH(F1952),D暦変換用数値,2,FALSE),DAY(F1952))),28)+1)</f>
        <v>22</v>
      </c>
      <c r="P1952" s="404">
        <f>IF(OR(MONTH(F1952)&lt;7,AND(MONTH(F1952)=7,DAY(F1952)&lt;=25)),
MOD(SUM((E1952-1901)*365,(N1952-1)*28,O1952,258),260),
MOD(SUM((E1952-1900)*365,(N1952-1)*28,O1952,258),260))</f>
        <v>70</v>
      </c>
      <c r="Q1952" s="376" t="str">
        <f>VLOOKUP(MOD(P1952,4),色,2,FALSE)</f>
        <v>白い</v>
      </c>
      <c r="R1952" s="333" t="str">
        <f>VLOOKUP(MOD(P1952,13),銀河の音,2,FALSE)</f>
        <v>倍音の</v>
      </c>
      <c r="S1952" s="387" t="str">
        <f>VLOOKUP(MOD(P1952,20),太陽の紋章,2,FALSE)</f>
        <v>犬</v>
      </c>
      <c r="T1952" s="119" t="s">
        <v>8250</v>
      </c>
    </row>
    <row r="1953" spans="1:20" ht="13.5" customHeight="1">
      <c r="A1953" s="50" t="str">
        <f>VLOOKUP(MOD(E1953,10),十干,2,FALSE)</f>
        <v>丁</v>
      </c>
      <c r="B1953" s="199" t="str">
        <f>VLOOKUP(MOD(E1953,12),十二支,3,FALSE)</f>
        <v xml:space="preserve">06 聖 </v>
      </c>
      <c r="C1953" s="201" t="str">
        <f>VLOOKUP(F1953,星座,3,TRUE)</f>
        <v xml:space="preserve">05 土 </v>
      </c>
      <c r="D1953" s="531">
        <v>24475</v>
      </c>
      <c r="E1953" s="1">
        <f>IFERROR(YEAR(D1953),LEFT(D1953,4))</f>
        <v>1967</v>
      </c>
      <c r="F1953" s="1" t="str">
        <f>IF(ISTEXT(D1953),RIGHT(D1953,5),TEXT(D1953,"mm/dd"))</f>
        <v>01/03</v>
      </c>
      <c r="G1953" s="1">
        <f>SUM(MID(E1953,1,1),MID(E1953,2,1),MID(E1953,3,1),MID(E1953,4,1),MID(F1953,1,1),MID(F1953,2,1),MID(F1953,4,1),MID(F1953,5,1))</f>
        <v>27</v>
      </c>
      <c r="H1953" s="45">
        <f>IF(MOD(G1953,9)=0,9,MOD(G1953,9))</f>
        <v>9</v>
      </c>
      <c r="I1953" s="45" t="str">
        <f>IFERROR(MID("日月火水木金土",WEEKDAY(D1953),1),"")</f>
        <v>火</v>
      </c>
      <c r="J1953" s="304" t="s">
        <v>5129</v>
      </c>
      <c r="K1953" s="202" t="str">
        <f>VLOOKUP(F1953,石と花メイン,3,FALSE)</f>
        <v>▲黄金</v>
      </c>
      <c r="L1953" s="297" t="str">
        <f>VLOOKUP(F1953,石と花メイン,4,FALSE)</f>
        <v>福寿草【元日草】</v>
      </c>
      <c r="M1953" s="393">
        <f>IF(OR(MONTH(F1953)&lt;7,AND(MONTH(F1953)=7,DAY(F1953)&lt;=25)),
MOD(SUM((E1953-1901)*365,259),260),
MOD(SUM((E1953-1900)*365,259),260))</f>
        <v>169</v>
      </c>
      <c r="N1953" s="390">
        <f>IF(AND(MONTH(F1953)=7,DAY(F1953)&gt;25),1,
ROUNDDOWN((SUM(VLOOKUP(MONTH(F1953),D暦変換用数値,2,FALSE),DAY(F1953))/28)+1,0))</f>
        <v>6</v>
      </c>
      <c r="O1953" s="205">
        <f>IF(AND(MONTH(F1953)=7,DAY(F1953)&gt;25),DAY(F1953)-25,
MOD((SUM(VLOOKUP(MONTH(F1953),D暦変換用数値,2,FALSE),DAY(F1953))),28)+1)</f>
        <v>22</v>
      </c>
      <c r="P1953" s="406">
        <f>IF(OR(MONTH(F1953)&lt;7,AND(MONTH(F1953)=7,DAY(F1953)&lt;=25)),
MOD(SUM((E1953-1901)*365,(N1953-1)*28,O1953,258),260),
MOD(SUM((E1953-1900)*365,(N1953-1)*28,O1953,258),260))</f>
        <v>70</v>
      </c>
      <c r="Q1953" s="375" t="str">
        <f>VLOOKUP(MOD(P1953,4),色,2,FALSE)</f>
        <v>白い</v>
      </c>
      <c r="R1953" s="293" t="str">
        <f>VLOOKUP(MOD(P1953,13),銀河の音,2,FALSE)</f>
        <v>倍音の</v>
      </c>
      <c r="S1953" s="386" t="str">
        <f>VLOOKUP(MOD(P1953,20),太陽の紋章,2,FALSE)</f>
        <v>犬</v>
      </c>
      <c r="T1953" s="98" t="s">
        <v>3736</v>
      </c>
    </row>
    <row r="1954" spans="1:20" ht="13.5" customHeight="1">
      <c r="A1954" s="50" t="str">
        <f>VLOOKUP(MOD(E1954,10),十干,2,FALSE)</f>
        <v>丁</v>
      </c>
      <c r="B1954" s="199" t="str">
        <f>VLOOKUP(MOD(E1954,12),十二支,3,FALSE)</f>
        <v xml:space="preserve">06 聖 </v>
      </c>
      <c r="C1954" s="201" t="str">
        <f>VLOOKUP(F1954,星座,3,TRUE)</f>
        <v xml:space="preserve">05 土 </v>
      </c>
      <c r="D1954" s="531">
        <v>24491</v>
      </c>
      <c r="E1954" s="1">
        <f>IFERROR(YEAR(D1954),LEFT(D1954,4))</f>
        <v>1967</v>
      </c>
      <c r="F1954" s="1" t="str">
        <f>IF(ISTEXT(D1954),RIGHT(D1954,5),TEXT(D1954,"mm/dd"))</f>
        <v>01/19</v>
      </c>
      <c r="G1954" s="1">
        <f>SUM(MID(E1954,1,1),MID(E1954,2,1),MID(E1954,3,1),MID(E1954,4,1),MID(F1954,1,1),MID(F1954,2,1),MID(F1954,4,1),MID(F1954,5,1))</f>
        <v>34</v>
      </c>
      <c r="H1954" s="45">
        <f>IF(MOD(G1954,9)=0,9,MOD(G1954,9))</f>
        <v>7</v>
      </c>
      <c r="I1954" s="45" t="str">
        <f>IFERROR(MID("日月火水木金土",WEEKDAY(D1954),1),"")</f>
        <v>木</v>
      </c>
      <c r="J1954" s="304" t="s">
        <v>5130</v>
      </c>
      <c r="K1954" s="202" t="str">
        <f>VLOOKUP(F1954,石と花メイン,3,FALSE)</f>
        <v>●土耳古石</v>
      </c>
      <c r="L1954" s="297" t="str">
        <f>VLOOKUP(F1954,石と花メイン,4,FALSE)</f>
        <v>崑崙花【ハンカチの花】</v>
      </c>
      <c r="M1954" s="393">
        <f>IF(OR(MONTH(F1954)&lt;7,AND(MONTH(F1954)=7,DAY(F1954)&lt;=25)),
MOD(SUM((E1954-1901)*365,259),260),
MOD(SUM((E1954-1900)*365,259),260))</f>
        <v>169</v>
      </c>
      <c r="N1954" s="390">
        <f>IF(AND(MONTH(F1954)=7,DAY(F1954)&gt;25),1,
ROUNDDOWN((SUM(VLOOKUP(MONTH(F1954),D暦変換用数値,2,FALSE),DAY(F1954))/28)+1,0))</f>
        <v>7</v>
      </c>
      <c r="O1954" s="205">
        <f>IF(AND(MONTH(F1954)=7,DAY(F1954)&gt;25),DAY(F1954)-25,
MOD((SUM(VLOOKUP(MONTH(F1954),D暦変換用数値,2,FALSE),DAY(F1954))),28)+1)</f>
        <v>10</v>
      </c>
      <c r="P1954" s="406">
        <f>IF(OR(MONTH(F1954)&lt;7,AND(MONTH(F1954)=7,DAY(F1954)&lt;=25)),
MOD(SUM((E1954-1901)*365,(N1954-1)*28,O1954,258),260),
MOD(SUM((E1954-1900)*365,(N1954-1)*28,O1954,258),260))</f>
        <v>86</v>
      </c>
      <c r="Q1954" s="375" t="str">
        <f>VLOOKUP(MOD(P1954,4),色,2,FALSE)</f>
        <v>白い</v>
      </c>
      <c r="R1954" s="293" t="str">
        <f>VLOOKUP(MOD(P1954,13),銀河の音,2,FALSE)</f>
        <v>銀河の</v>
      </c>
      <c r="S1954" s="386" t="str">
        <f>VLOOKUP(MOD(P1954,20),太陽の紋章,2,FALSE)</f>
        <v>世界の橋渡し</v>
      </c>
      <c r="T1954" s="97" t="s">
        <v>3106</v>
      </c>
    </row>
    <row r="1955" spans="1:20" ht="13.5" customHeight="1">
      <c r="A1955" s="50" t="str">
        <f>VLOOKUP(MOD(E1955,10),十干,2,FALSE)</f>
        <v>丁</v>
      </c>
      <c r="B1955" s="199" t="str">
        <f>VLOOKUP(MOD(E1955,12),十二支,3,FALSE)</f>
        <v xml:space="preserve">06 聖 </v>
      </c>
      <c r="C1955" s="201" t="str">
        <f>VLOOKUP(F1955,星座,3,TRUE)</f>
        <v xml:space="preserve">05 土 </v>
      </c>
      <c r="D1955" s="531">
        <v>24837</v>
      </c>
      <c r="E1955" s="1">
        <f>IFERROR(YEAR(D1955),LEFT(D1955,4))</f>
        <v>1967</v>
      </c>
      <c r="F1955" s="1" t="str">
        <f>IF(ISTEXT(D1955),RIGHT(D1955,5),TEXT(D1955,"mm/dd"))</f>
        <v>12/31</v>
      </c>
      <c r="G1955" s="1">
        <f>SUM(MID(E1955,1,1),MID(E1955,2,1),MID(E1955,3,1),MID(E1955,4,1),MID(F1955,1,1),MID(F1955,2,1),MID(F1955,4,1),MID(F1955,5,1))</f>
        <v>30</v>
      </c>
      <c r="H1955" s="45">
        <f>IF(MOD(G1955,9)=0,9,MOD(G1955,9))</f>
        <v>3</v>
      </c>
      <c r="I1955" s="45" t="str">
        <f>IFERROR(MID("日月火水木金土",WEEKDAY(D1955),1),"")</f>
        <v>日</v>
      </c>
      <c r="J1955" s="304" t="s">
        <v>5131</v>
      </c>
      <c r="K1955" s="202" t="str">
        <f>VLOOKUP(F1955,石と花メイン,3,FALSE)</f>
        <v>◆翠玉</v>
      </c>
      <c r="L1955" s="297" t="str">
        <f>VLOOKUP(F1955,石と花メイン,4,FALSE)</f>
        <v>千両/仙蓼【草珊瑚】</v>
      </c>
      <c r="M1955" s="393">
        <f>IF(OR(MONTH(F1955)&lt;7,AND(MONTH(F1955)=7,DAY(F1955)&lt;=25)),
MOD(SUM((E1955-1901)*365,259),260),
MOD(SUM((E1955-1900)*365,259),260))</f>
        <v>14</v>
      </c>
      <c r="N1955" s="390">
        <f>IF(AND(MONTH(F1955)=7,DAY(F1955)&gt;25),1,
ROUNDDOWN((SUM(VLOOKUP(MONTH(F1955),D暦変換用数値,2,FALSE),DAY(F1955))/28)+1,0))</f>
        <v>6</v>
      </c>
      <c r="O1955" s="205">
        <f>IF(AND(MONTH(F1955)=7,DAY(F1955)&gt;25),DAY(F1955)-25,
MOD((SUM(VLOOKUP(MONTH(F1955),D暦変換用数値,2,FALSE),DAY(F1955))),28)+1)</f>
        <v>19</v>
      </c>
      <c r="P1955" s="406">
        <f>IF(OR(MONTH(F1955)&lt;7,AND(MONTH(F1955)=7,DAY(F1955)&lt;=25)),
MOD(SUM((E1955-1901)*365,(N1955-1)*28,O1955,258),260),
MOD(SUM((E1955-1900)*365,(N1955-1)*28,O1955,258),260))</f>
        <v>172</v>
      </c>
      <c r="Q1955" s="373" t="str">
        <f>VLOOKUP(MOD(P1955,4),色,2,FALSE)</f>
        <v>黄色い</v>
      </c>
      <c r="R1955" s="291" t="str">
        <f>VLOOKUP(MOD(P1955,13),銀河の音,2,FALSE)</f>
        <v>電気の</v>
      </c>
      <c r="S1955" s="384" t="str">
        <f>VLOOKUP(MOD(P1955,20),太陽の紋章,2,FALSE)</f>
        <v>人</v>
      </c>
      <c r="T1955" s="98" t="s">
        <v>3736</v>
      </c>
    </row>
    <row r="1956" spans="1:20" ht="13.5" customHeight="1">
      <c r="A1956" s="50" t="str">
        <f>VLOOKUP(MOD(E1956,10),十干,2,FALSE)</f>
        <v>己</v>
      </c>
      <c r="B1956" s="199" t="str">
        <f>VLOOKUP(MOD(E1956,12),十二支,3,FALSE)</f>
        <v xml:space="preserve">06 聖 </v>
      </c>
      <c r="C1956" s="201" t="str">
        <f>VLOOKUP(F1956,星座,3,TRUE)</f>
        <v xml:space="preserve">05 土 </v>
      </c>
      <c r="D1956" s="531">
        <v>28856</v>
      </c>
      <c r="E1956" s="1">
        <f>IFERROR(YEAR(D1956),LEFT(D1956,4))</f>
        <v>1979</v>
      </c>
      <c r="F1956" s="1" t="str">
        <f>IF(ISTEXT(D1956),RIGHT(D1956,5),TEXT(D1956,"mm/dd"))</f>
        <v>01/01</v>
      </c>
      <c r="G1956" s="1">
        <f>SUM(MID(E1956,1,1),MID(E1956,2,1),MID(E1956,3,1),MID(E1956,4,1),MID(F1956,1,1),MID(F1956,2,1),MID(F1956,4,1),MID(F1956,5,1))</f>
        <v>28</v>
      </c>
      <c r="H1956" s="45">
        <f>IF(MOD(G1956,9)=0,9,MOD(G1956,9))</f>
        <v>1</v>
      </c>
      <c r="I1956" s="45" t="str">
        <f>IFERROR(MID("日月火水木金土",WEEKDAY(D1956),1),"")</f>
        <v>月</v>
      </c>
      <c r="J1956" s="304" t="s">
        <v>3333</v>
      </c>
      <c r="K1956" s="202" t="str">
        <f>VLOOKUP(F1956,石と花メイン,3,FALSE)</f>
        <v>◆柘榴石</v>
      </c>
      <c r="L1956" s="297" t="str">
        <f>VLOOKUP(F1956,石と花メイン,4,FALSE)</f>
        <v>松【常磐草】</v>
      </c>
      <c r="M1956" s="393">
        <f>IF(OR(MONTH(F1956)&lt;7,AND(MONTH(F1956)=7,DAY(F1956)&lt;=25)),
MOD(SUM((E1956-1901)*365,259),260),
MOD(SUM((E1956-1900)*365,259),260))</f>
        <v>129</v>
      </c>
      <c r="N1956" s="390">
        <f>IF(AND(MONTH(F1956)=7,DAY(F1956)&gt;25),1,
ROUNDDOWN((SUM(VLOOKUP(MONTH(F1956),D暦変換用数値,2,FALSE),DAY(F1956))/28)+1,0))</f>
        <v>6</v>
      </c>
      <c r="O1956" s="205">
        <f>IF(AND(MONTH(F1956)=7,DAY(F1956)&gt;25),DAY(F1956)-25,
MOD((SUM(VLOOKUP(MONTH(F1956),D暦変換用数値,2,FALSE),DAY(F1956))),28)+1)</f>
        <v>20</v>
      </c>
      <c r="P1956" s="406">
        <f>IF(OR(MONTH(F1956)&lt;7,AND(MONTH(F1956)=7,DAY(F1956)&lt;=25)),
MOD(SUM((E1956-1901)*365,(N1956-1)*28,O1956,258),260),
MOD(SUM((E1956-1900)*365,(N1956-1)*28,O1956,258),260))</f>
        <v>28</v>
      </c>
      <c r="Q1956" s="373" t="str">
        <f>VLOOKUP(MOD(P1956,4),色,2,FALSE)</f>
        <v>黄色い</v>
      </c>
      <c r="R1956" s="291" t="str">
        <f>VLOOKUP(MOD(P1956,13),銀河の音,2,FALSE)</f>
        <v>月の</v>
      </c>
      <c r="S1956" s="384" t="str">
        <f>VLOOKUP(MOD(P1956,20),太陽の紋章,2,FALSE)</f>
        <v>星</v>
      </c>
      <c r="T1956" s="111" t="s">
        <v>4869</v>
      </c>
    </row>
    <row r="1957" spans="1:20" ht="13.5" customHeight="1">
      <c r="A1957" s="50" t="str">
        <f>VLOOKUP(MOD(E1957,10),十干,2,FALSE)</f>
        <v>己</v>
      </c>
      <c r="B1957" s="199" t="str">
        <f>VLOOKUP(MOD(E1957,12),十二支,3,FALSE)</f>
        <v xml:space="preserve">06 聖 </v>
      </c>
      <c r="C1957" s="201" t="str">
        <f>VLOOKUP(F1957,星座,3,TRUE)</f>
        <v xml:space="preserve">05 土 </v>
      </c>
      <c r="D1957" s="531">
        <v>28860</v>
      </c>
      <c r="E1957" s="1">
        <f>IFERROR(YEAR(D1957),LEFT(D1957,4))</f>
        <v>1979</v>
      </c>
      <c r="F1957" s="1" t="str">
        <f>IF(ISTEXT(D1957),RIGHT(D1957,5),TEXT(D1957,"mm/dd"))</f>
        <v>01/05</v>
      </c>
      <c r="G1957" s="1">
        <f>SUM(MID(E1957,1,1),MID(E1957,2,1),MID(E1957,3,1),MID(E1957,4,1),MID(F1957,1,1),MID(F1957,2,1),MID(F1957,4,1),MID(F1957,5,1))</f>
        <v>32</v>
      </c>
      <c r="H1957" s="45">
        <f>IF(MOD(G1957,9)=0,9,MOD(G1957,9))</f>
        <v>5</v>
      </c>
      <c r="I1957" s="45" t="str">
        <f>IFERROR(MID("日月火水木金土",WEEKDAY(D1957),1),"")</f>
        <v>金</v>
      </c>
      <c r="J1957" s="304" t="s">
        <v>3334</v>
      </c>
      <c r="K1957" s="202" t="str">
        <f>VLOOKUP(F1957,石と花メイン,3,FALSE)</f>
        <v>■赤縞瑪瑙</v>
      </c>
      <c r="L1957" s="297" t="str">
        <f>VLOOKUP(F1957,石と花メイン,4,FALSE)</f>
        <v>雪割草【三角草】</v>
      </c>
      <c r="M1957" s="393">
        <f>IF(OR(MONTH(F1957)&lt;7,AND(MONTH(F1957)=7,DAY(F1957)&lt;=25)),
MOD(SUM((E1957-1901)*365,259),260),
MOD(SUM((E1957-1900)*365,259),260))</f>
        <v>129</v>
      </c>
      <c r="N1957" s="390">
        <f>IF(AND(MONTH(F1957)=7,DAY(F1957)&gt;25),1,
ROUNDDOWN((SUM(VLOOKUP(MONTH(F1957),D暦変換用数値,2,FALSE),DAY(F1957))/28)+1,0))</f>
        <v>6</v>
      </c>
      <c r="O1957" s="205">
        <f>IF(AND(MONTH(F1957)=7,DAY(F1957)&gt;25),DAY(F1957)-25,
MOD((SUM(VLOOKUP(MONTH(F1957),D暦変換用数値,2,FALSE),DAY(F1957))),28)+1)</f>
        <v>24</v>
      </c>
      <c r="P1957" s="406">
        <f>IF(OR(MONTH(F1957)&lt;7,AND(MONTH(F1957)=7,DAY(F1957)&lt;=25)),
MOD(SUM((E1957-1901)*365,(N1957-1)*28,O1957,258),260),
MOD(SUM((E1957-1900)*365,(N1957-1)*28,O1957,258),260))</f>
        <v>32</v>
      </c>
      <c r="Q1957" s="373" t="str">
        <f>VLOOKUP(MOD(P1957,4),色,2,FALSE)</f>
        <v>黄色い</v>
      </c>
      <c r="R1957" s="291" t="str">
        <f>VLOOKUP(MOD(P1957,13),銀河の音,2,FALSE)</f>
        <v>律動の</v>
      </c>
      <c r="S1957" s="384" t="str">
        <f>VLOOKUP(MOD(P1957,20),太陽の紋章,2,FALSE)</f>
        <v>人</v>
      </c>
      <c r="T1957" s="93" t="s">
        <v>5739</v>
      </c>
    </row>
    <row r="1958" spans="1:20" ht="13.5" customHeight="1">
      <c r="A1958" s="50" t="str">
        <f>VLOOKUP(MOD(E1958,10),十干,2,FALSE)</f>
        <v>己</v>
      </c>
      <c r="B1958" s="199" t="str">
        <f>VLOOKUP(MOD(E1958,12),十二支,3,FALSE)</f>
        <v xml:space="preserve">06 聖 </v>
      </c>
      <c r="C1958" s="201" t="str">
        <f>VLOOKUP(F1958,星座,3,TRUE)</f>
        <v xml:space="preserve">05 土 </v>
      </c>
      <c r="D1958" s="531">
        <v>28860</v>
      </c>
      <c r="E1958" s="1">
        <f>IFERROR(YEAR(D1958),LEFT(D1958,4))</f>
        <v>1979</v>
      </c>
      <c r="F1958" s="1" t="str">
        <f>IF(ISTEXT(D1958),RIGHT(D1958,5),TEXT(D1958,"mm/dd"))</f>
        <v>01/05</v>
      </c>
      <c r="G1958" s="1">
        <f>SUM(MID(E1958,1,1),MID(E1958,2,1),MID(E1958,3,1),MID(E1958,4,1),MID(F1958,1,1),MID(F1958,2,1),MID(F1958,4,1),MID(F1958,5,1))</f>
        <v>32</v>
      </c>
      <c r="H1958" s="45">
        <f>IF(MOD(G1958,9)=0,9,MOD(G1958,9))</f>
        <v>5</v>
      </c>
      <c r="I1958" s="45" t="str">
        <f>IFERROR(MID("日月火水木金土",WEEKDAY(D1958),1),"")</f>
        <v>金</v>
      </c>
      <c r="J1958" s="304" t="s">
        <v>3335</v>
      </c>
      <c r="K1958" s="202" t="str">
        <f>VLOOKUP(F1958,石と花メイン,3,FALSE)</f>
        <v>■赤縞瑪瑙</v>
      </c>
      <c r="L1958" s="297" t="str">
        <f>VLOOKUP(F1958,石と花メイン,4,FALSE)</f>
        <v>雪割草【三角草】</v>
      </c>
      <c r="M1958" s="393">
        <f>IF(OR(MONTH(F1958)&lt;7,AND(MONTH(F1958)=7,DAY(F1958)&lt;=25)),
MOD(SUM((E1958-1901)*365,259),260),
MOD(SUM((E1958-1900)*365,259),260))</f>
        <v>129</v>
      </c>
      <c r="N1958" s="390">
        <f>IF(AND(MONTH(F1958)=7,DAY(F1958)&gt;25),1,
ROUNDDOWN((SUM(VLOOKUP(MONTH(F1958),D暦変換用数値,2,FALSE),DAY(F1958))/28)+1,0))</f>
        <v>6</v>
      </c>
      <c r="O1958" s="205">
        <f>IF(AND(MONTH(F1958)=7,DAY(F1958)&gt;25),DAY(F1958)-25,
MOD((SUM(VLOOKUP(MONTH(F1958),D暦変換用数値,2,FALSE),DAY(F1958))),28)+1)</f>
        <v>24</v>
      </c>
      <c r="P1958" s="406">
        <f>IF(OR(MONTH(F1958)&lt;7,AND(MONTH(F1958)=7,DAY(F1958)&lt;=25)),
MOD(SUM((E1958-1901)*365,(N1958-1)*28,O1958,258),260),
MOD(SUM((E1958-1900)*365,(N1958-1)*28,O1958,258),260))</f>
        <v>32</v>
      </c>
      <c r="Q1958" s="373" t="str">
        <f>VLOOKUP(MOD(P1958,4),色,2,FALSE)</f>
        <v>黄色い</v>
      </c>
      <c r="R1958" s="291" t="str">
        <f>VLOOKUP(MOD(P1958,13),銀河の音,2,FALSE)</f>
        <v>律動の</v>
      </c>
      <c r="S1958" s="384" t="str">
        <f>VLOOKUP(MOD(P1958,20),太陽の紋章,2,FALSE)</f>
        <v>人</v>
      </c>
      <c r="T1958" s="98" t="s">
        <v>3736</v>
      </c>
    </row>
    <row r="1959" spans="1:20" ht="13.5" customHeight="1">
      <c r="A1959" s="50" t="str">
        <f>VLOOKUP(MOD(E1959,10),十干,2,FALSE)</f>
        <v>己</v>
      </c>
      <c r="B1959" s="199" t="str">
        <f>VLOOKUP(MOD(E1959,12),十二支,3,FALSE)</f>
        <v xml:space="preserve">06 聖 </v>
      </c>
      <c r="C1959" s="201" t="str">
        <f>VLOOKUP(F1959,星座,3,TRUE)</f>
        <v xml:space="preserve">05 土 </v>
      </c>
      <c r="D1959" s="535">
        <v>28872</v>
      </c>
      <c r="E1959" s="45">
        <f>IFERROR(YEAR(D1959),LEFT(D1959,4))</f>
        <v>1979</v>
      </c>
      <c r="F1959" s="45" t="str">
        <f>IF(ISTEXT(D1959),RIGHT(D1959,5),TEXT(D1959,"mm/dd"))</f>
        <v>01/17</v>
      </c>
      <c r="G1959" s="45">
        <f>SUM(MID(E1959,1,1),MID(E1959,2,1),MID(E1959,3,1),MID(E1959,4,1),MID(F1959,1,1),MID(F1959,2,1),MID(F1959,4,1),MID(F1959,5,1))</f>
        <v>35</v>
      </c>
      <c r="H1959" s="45">
        <f>IF(MOD(G1959,9)=0,9,MOD(G1959,9))</f>
        <v>8</v>
      </c>
      <c r="I1959" s="45" t="str">
        <f>IFERROR(MID("日月火水木金土",WEEKDAY(D1959),1),"")</f>
        <v>水</v>
      </c>
      <c r="J1959" s="305" t="s">
        <v>5561</v>
      </c>
      <c r="K1959" s="203" t="str">
        <f>VLOOKUP(F1959,石と花メイン,3,FALSE)</f>
        <v>◆翠玉</v>
      </c>
      <c r="L1959" s="298" t="str">
        <f>VLOOKUP(F1959,石と花メイン,4,FALSE)</f>
        <v>胡蝶蘭【ファレノプシス】</v>
      </c>
      <c r="M1959" s="394">
        <f>IF(OR(MONTH(F1959)&lt;7,AND(MONTH(F1959)=7,DAY(F1959)&lt;=25)),
MOD(SUM((E1959-1901)*365,259),260),
MOD(SUM((E1959-1900)*365,259),260))</f>
        <v>129</v>
      </c>
      <c r="N1959" s="391">
        <f>IF(AND(MONTH(F1959)=7,DAY(F1959)&gt;25),1,
ROUNDDOWN((SUM(VLOOKUP(MONTH(F1959),D暦変換用数値,2,FALSE),DAY(F1959))/28)+1,0))</f>
        <v>7</v>
      </c>
      <c r="O1959" s="46">
        <f>IF(AND(MONTH(F1959)=7,DAY(F1959)&gt;25),DAY(F1959)-25,
MOD((SUM(VLOOKUP(MONTH(F1959),D暦変換用数値,2,FALSE),DAY(F1959))),28)+1)</f>
        <v>8</v>
      </c>
      <c r="P1959" s="407">
        <f>IF(OR(MONTH(F1959)&lt;7,AND(MONTH(F1959)=7,DAY(F1959)&lt;=25)),
MOD(SUM((E1959-1901)*365,(N1959-1)*28,O1959,258),260),
MOD(SUM((E1959-1900)*365,(N1959-1)*28,O1959,258),260))</f>
        <v>44</v>
      </c>
      <c r="Q1959" s="373" t="str">
        <f>VLOOKUP(MOD(P1959,4),色,2,FALSE)</f>
        <v>黄色い</v>
      </c>
      <c r="R1959" s="291" t="str">
        <f>VLOOKUP(MOD(P1959,13),銀河の音,2,FALSE)</f>
        <v>倍音の</v>
      </c>
      <c r="S1959" s="384" t="str">
        <f>VLOOKUP(MOD(P1959,20),太陽の紋章,2,FALSE)</f>
        <v>種</v>
      </c>
      <c r="T1959" s="96" t="s">
        <v>5563</v>
      </c>
    </row>
    <row r="1960" spans="1:20" ht="13.5" customHeight="1">
      <c r="A1960" s="50" t="str">
        <f>VLOOKUP(MOD(E1960,10),十干,2,FALSE)</f>
        <v>己</v>
      </c>
      <c r="B1960" s="199" t="str">
        <f>VLOOKUP(MOD(E1960,12),十二支,3,FALSE)</f>
        <v xml:space="preserve">06 聖 </v>
      </c>
      <c r="C1960" s="201" t="str">
        <f>VLOOKUP(F1960,星座,3,TRUE)</f>
        <v xml:space="preserve">05 土 </v>
      </c>
      <c r="D1960" s="531">
        <v>29218</v>
      </c>
      <c r="E1960" s="1">
        <f>IFERROR(YEAR(D1960),LEFT(D1960,4))</f>
        <v>1979</v>
      </c>
      <c r="F1960" s="1" t="str">
        <f>IF(ISTEXT(D1960),RIGHT(D1960,5),TEXT(D1960,"mm/dd"))</f>
        <v>12/29</v>
      </c>
      <c r="G1960" s="1">
        <f>SUM(MID(E1960,1,1),MID(E1960,2,1),MID(E1960,3,1),MID(E1960,4,1),MID(F1960,1,1),MID(F1960,2,1),MID(F1960,4,1),MID(F1960,5,1))</f>
        <v>40</v>
      </c>
      <c r="H1960" s="45">
        <f>IF(MOD(G1960,9)=0,9,MOD(G1960,9))</f>
        <v>4</v>
      </c>
      <c r="I1960" s="45" t="str">
        <f>IFERROR(MID("日月火水木金土",WEEKDAY(D1960),1),"")</f>
        <v>土</v>
      </c>
      <c r="J1960" s="304" t="s">
        <v>3336</v>
      </c>
      <c r="K1960" s="202" t="str">
        <f>VLOOKUP(F1960,石と花メイン,3,FALSE)</f>
        <v>□水晶</v>
      </c>
      <c r="L1960" s="297" t="str">
        <f>VLOOKUP(F1960,石と花メイン,4,FALSE)</f>
        <v>南天</v>
      </c>
      <c r="M1960" s="393">
        <f>IF(OR(MONTH(F1960)&lt;7,AND(MONTH(F1960)=7,DAY(F1960)&lt;=25)),
MOD(SUM((E1960-1901)*365,259),260),
MOD(SUM((E1960-1900)*365,259),260))</f>
        <v>234</v>
      </c>
      <c r="N1960" s="390">
        <f>IF(AND(MONTH(F1960)=7,DAY(F1960)&gt;25),1,
ROUNDDOWN((SUM(VLOOKUP(MONTH(F1960),D暦変換用数値,2,FALSE),DAY(F1960))/28)+1,0))</f>
        <v>6</v>
      </c>
      <c r="O1960" s="205">
        <f>IF(AND(MONTH(F1960)=7,DAY(F1960)&gt;25),DAY(F1960)-25,
MOD((SUM(VLOOKUP(MONTH(F1960),D暦変換用数値,2,FALSE),DAY(F1960))),28)+1)</f>
        <v>17</v>
      </c>
      <c r="P1960" s="406">
        <f>IF(OR(MONTH(F1960)&lt;7,AND(MONTH(F1960)=7,DAY(F1960)&lt;=25)),
MOD(SUM((E1960-1901)*365,(N1960-1)*28,O1960,258),260),
MOD(SUM((E1960-1900)*365,(N1960-1)*28,O1960,258),260))</f>
        <v>130</v>
      </c>
      <c r="Q1960" s="375" t="str">
        <f>VLOOKUP(MOD(P1960,4),色,2,FALSE)</f>
        <v>白い</v>
      </c>
      <c r="R1960" s="293" t="str">
        <f>VLOOKUP(MOD(P1960,13),銀河の音,2,FALSE)</f>
        <v>宇宙の</v>
      </c>
      <c r="S1960" s="386" t="str">
        <f>VLOOKUP(MOD(P1960,20),太陽の紋章,2,FALSE)</f>
        <v>犬</v>
      </c>
      <c r="T1960" s="98" t="s">
        <v>3736</v>
      </c>
    </row>
    <row r="1961" spans="1:20" ht="13.5" customHeight="1">
      <c r="A1961" s="282" t="str">
        <f>VLOOKUP(MOD(E1961,10),十干,2,FALSE)</f>
        <v>己</v>
      </c>
      <c r="B1961" s="283" t="str">
        <f>VLOOKUP(MOD(E1961,12),十二支,3,FALSE)</f>
        <v xml:space="preserve">06 聖 </v>
      </c>
      <c r="C1961" s="287" t="str">
        <f>VLOOKUP(F1961,星座,3,TRUE)</f>
        <v xml:space="preserve">05 土 </v>
      </c>
      <c r="D1961" s="533">
        <v>29220</v>
      </c>
      <c r="E1961" s="83">
        <f>IFERROR(YEAR(D1961),LEFT(D1961,4))</f>
        <v>1979</v>
      </c>
      <c r="F1961" s="83" t="str">
        <f>IF(ISTEXT(D1961),RIGHT(D1961,5),TEXT(D1961,"mm/dd"))</f>
        <v>12/31</v>
      </c>
      <c r="G1961" s="83">
        <f>SUM(MID(E1961,1,1),MID(E1961,2,1),MID(E1961,3,1),MID(E1961,4,1),MID(F1961,1,1),MID(F1961,2,1),MID(F1961,4,1),MID(F1961,5,1))</f>
        <v>33</v>
      </c>
      <c r="H1961" s="83">
        <f>IF(MOD(G1961,9)=0,9,MOD(G1961,9))</f>
        <v>6</v>
      </c>
      <c r="I1961" s="83" t="str">
        <f>IFERROR(MID("日月火水木金土",WEEKDAY(D1961),1),"")</f>
        <v>月</v>
      </c>
      <c r="J1961" s="303" t="s">
        <v>2678</v>
      </c>
      <c r="K1961" s="87" t="str">
        <f>VLOOKUP(F1961,石と花メイン,3,FALSE)</f>
        <v>◆翠玉</v>
      </c>
      <c r="L1961" s="296" t="str">
        <f>VLOOKUP(F1961,石と花メイン,4,FALSE)</f>
        <v>千両/仙蓼【草珊瑚】</v>
      </c>
      <c r="M1961" s="392">
        <f>IF(OR(MONTH(F1961)&lt;7,AND(MONTH(F1961)=7,DAY(F1961)&lt;=25)),
MOD(SUM((E1961-1901)*365,259),260),
MOD(SUM((E1961-1900)*365,259),260))</f>
        <v>234</v>
      </c>
      <c r="N1961" s="330">
        <f>IF(AND(MONTH(F1961)=7,DAY(F1961)&gt;25),1,
ROUNDDOWN((SUM(VLOOKUP(MONTH(F1961),D暦変換用数値,2,FALSE),DAY(F1961))/28)+1,0))</f>
        <v>6</v>
      </c>
      <c r="O1961" s="84">
        <f>IF(AND(MONTH(F1961)=7,DAY(F1961)&gt;25),DAY(F1961)-25,
MOD((SUM(VLOOKUP(MONTH(F1961),D暦変換用数値,2,FALSE),DAY(F1961))),28)+1)</f>
        <v>19</v>
      </c>
      <c r="P1961" s="405">
        <f>IF(OR(MONTH(F1961)&lt;7,AND(MONTH(F1961)=7,DAY(F1961)&lt;=25)),
MOD(SUM((E1961-1901)*365,(N1961-1)*28,O1961,258),260),
MOD(SUM((E1961-1900)*365,(N1961-1)*28,O1961,258),260))</f>
        <v>132</v>
      </c>
      <c r="Q1961" s="371" t="str">
        <f>VLOOKUP(MOD(P1961,4),色,2,FALSE)</f>
        <v>黄色い</v>
      </c>
      <c r="R1961" s="289" t="str">
        <f>VLOOKUP(MOD(P1961,13),銀河の音,2,FALSE)</f>
        <v>月の</v>
      </c>
      <c r="S1961" s="382" t="str">
        <f>VLOOKUP(MOD(P1961,20),太陽の紋章,2,FALSE)</f>
        <v>人</v>
      </c>
      <c r="T1961" s="95" t="s">
        <v>5021</v>
      </c>
    </row>
    <row r="1962" spans="1:20" ht="13.5" customHeight="1">
      <c r="A1962" s="282" t="str">
        <f>VLOOKUP(MOD(E1962,10),十干,2,FALSE)</f>
        <v>辛</v>
      </c>
      <c r="B1962" s="283" t="str">
        <f>VLOOKUP(MOD(E1962,12),十二支,3,FALSE)</f>
        <v xml:space="preserve">06 聖 </v>
      </c>
      <c r="C1962" s="287" t="str">
        <f>VLOOKUP(F1962,星座,3,TRUE)</f>
        <v xml:space="preserve">05 土 </v>
      </c>
      <c r="D1962" s="533">
        <v>33597</v>
      </c>
      <c r="E1962" s="83">
        <f>IFERROR(YEAR(D1962),LEFT(D1962,4))</f>
        <v>1991</v>
      </c>
      <c r="F1962" s="83" t="str">
        <f>IF(ISTEXT(D1962),RIGHT(D1962,5),TEXT(D1962,"mm/dd"))</f>
        <v>12/25</v>
      </c>
      <c r="G1962" s="83">
        <f>SUM(MID(E1962,1,1),MID(E1962,2,1),MID(E1962,3,1),MID(E1962,4,1),MID(F1962,1,1),MID(F1962,2,1),MID(F1962,4,1),MID(F1962,5,1))</f>
        <v>30</v>
      </c>
      <c r="H1962" s="83">
        <f>IF(MOD(G1962,9)=0,9,MOD(G1962,9))</f>
        <v>3</v>
      </c>
      <c r="I1962" s="83" t="str">
        <f>IFERROR(MID("日月火水木金土",WEEKDAY(D1962),1),"")</f>
        <v>水</v>
      </c>
      <c r="J1962" s="303" t="s">
        <v>2679</v>
      </c>
      <c r="K1962" s="87" t="str">
        <f>VLOOKUP(F1962,石と花メイン,3,FALSE)</f>
        <v>■血碧玉</v>
      </c>
      <c r="L1962" s="296" t="str">
        <f>VLOOKUP(F1962,石と花メイン,4,FALSE)</f>
        <v>西洋柊【ホーリー】</v>
      </c>
      <c r="M1962" s="392">
        <f>IF(OR(MONTH(F1962)&lt;7,AND(MONTH(F1962)=7,DAY(F1962)&lt;=25)),
MOD(SUM((E1962-1901)*365,259),260),
MOD(SUM((E1962-1900)*365,259),260))</f>
        <v>194</v>
      </c>
      <c r="N1962" s="330">
        <f>IF(AND(MONTH(F1962)=7,DAY(F1962)&gt;25),1,
ROUNDDOWN((SUM(VLOOKUP(MONTH(F1962),D暦変換用数値,2,FALSE),DAY(F1962))/28)+1,0))</f>
        <v>6</v>
      </c>
      <c r="O1962" s="84">
        <f>IF(AND(MONTH(F1962)=7,DAY(F1962)&gt;25),DAY(F1962)-25,
MOD((SUM(VLOOKUP(MONTH(F1962),D暦変換用数値,2,FALSE),DAY(F1962))),28)+1)</f>
        <v>13</v>
      </c>
      <c r="P1962" s="405">
        <f>IF(OR(MONTH(F1962)&lt;7,AND(MONTH(F1962)=7,DAY(F1962)&lt;=25)),
MOD(SUM((E1962-1901)*365,(N1962-1)*28,O1962,258),260),
MOD(SUM((E1962-1900)*365,(N1962-1)*28,O1962,258),260))</f>
        <v>86</v>
      </c>
      <c r="Q1962" s="371" t="str">
        <f>VLOOKUP(MOD(P1962,4),色,2,FALSE)</f>
        <v>白い</v>
      </c>
      <c r="R1962" s="289" t="str">
        <f>VLOOKUP(MOD(P1962,13),銀河の音,2,FALSE)</f>
        <v>銀河の</v>
      </c>
      <c r="S1962" s="382" t="str">
        <f>VLOOKUP(MOD(P1962,20),太陽の紋章,2,FALSE)</f>
        <v>世界の橋渡し</v>
      </c>
      <c r="T1962" s="109" t="s">
        <v>3201</v>
      </c>
    </row>
    <row r="1963" spans="1:20" ht="13.5" customHeight="1">
      <c r="A1963" s="50" t="str">
        <f>VLOOKUP(MOD(E1963,10),十干,2,FALSE)</f>
        <v>癸</v>
      </c>
      <c r="B1963" s="199" t="str">
        <f>VLOOKUP(MOD(E1963,12),十二支,3,FALSE)</f>
        <v xml:space="preserve">06 聖 </v>
      </c>
      <c r="C1963" s="201" t="str">
        <f>VLOOKUP(F1963,星座,3,TRUE)</f>
        <v xml:space="preserve">05 土 </v>
      </c>
      <c r="D1963" s="531">
        <v>37638</v>
      </c>
      <c r="E1963" s="1">
        <f>IFERROR(YEAR(D1963),LEFT(D1963,4))</f>
        <v>2003</v>
      </c>
      <c r="F1963" s="1" t="str">
        <f>IF(ISTEXT(D1963),RIGHT(D1963,5),TEXT(D1963,"mm/dd"))</f>
        <v>01/17</v>
      </c>
      <c r="G1963" s="1">
        <f>SUM(MID(E1963,1,1),MID(E1963,2,1),MID(E1963,3,1),MID(E1963,4,1),MID(F1963,1,1),MID(F1963,2,1),MID(F1963,4,1),MID(F1963,5,1))</f>
        <v>14</v>
      </c>
      <c r="H1963" s="45">
        <f>IF(MOD(G1963,9)=0,9,MOD(G1963,9))</f>
        <v>5</v>
      </c>
      <c r="I1963" s="45" t="str">
        <f>IFERROR(MID("日月火水木金土",WEEKDAY(D1963),1),"")</f>
        <v>金</v>
      </c>
      <c r="J1963" s="304" t="s">
        <v>3337</v>
      </c>
      <c r="K1963" s="202" t="str">
        <f>VLOOKUP(F1963,石と花メイン,3,FALSE)</f>
        <v>◆翠玉</v>
      </c>
      <c r="L1963" s="297" t="str">
        <f>VLOOKUP(F1963,石と花メイン,4,FALSE)</f>
        <v>胡蝶蘭【ファレノプシス】</v>
      </c>
      <c r="M1963" s="393">
        <f>IF(OR(MONTH(F1963)&lt;7,AND(MONTH(F1963)=7,DAY(F1963)&lt;=25)),
MOD(SUM((E1963-1901)*365,259),260),
MOD(SUM((E1963-1900)*365,259),260))</f>
        <v>49</v>
      </c>
      <c r="N1963" s="390">
        <f>IF(AND(MONTH(F1963)=7,DAY(F1963)&gt;25),1,
ROUNDDOWN((SUM(VLOOKUP(MONTH(F1963),D暦変換用数値,2,FALSE),DAY(F1963))/28)+1,0))</f>
        <v>7</v>
      </c>
      <c r="O1963" s="205">
        <f>IF(AND(MONTH(F1963)=7,DAY(F1963)&gt;25),DAY(F1963)-25,
MOD((SUM(VLOOKUP(MONTH(F1963),D暦変換用数値,2,FALSE),DAY(F1963))),28)+1)</f>
        <v>8</v>
      </c>
      <c r="P1963" s="406">
        <f>IF(OR(MONTH(F1963)&lt;7,AND(MONTH(F1963)=7,DAY(F1963)&lt;=25)),
MOD(SUM((E1963-1901)*365,(N1963-1)*28,O1963,258),260),
MOD(SUM((E1963-1900)*365,(N1963-1)*28,O1963,258),260))</f>
        <v>224</v>
      </c>
      <c r="Q1963" s="373" t="str">
        <f>VLOOKUP(MOD(P1963,4),色,2,FALSE)</f>
        <v>黄色い</v>
      </c>
      <c r="R1963" s="291" t="str">
        <f>VLOOKUP(MOD(P1963,13),銀河の音,2,FALSE)</f>
        <v>電気の</v>
      </c>
      <c r="S1963" s="384" t="str">
        <f>VLOOKUP(MOD(P1963,20),太陽の紋章,2,FALSE)</f>
        <v>種</v>
      </c>
      <c r="T1963" s="97" t="s">
        <v>395</v>
      </c>
    </row>
    <row r="1964" spans="1:20" ht="13.5" customHeight="1">
      <c r="A1964" s="334" t="str">
        <f>VLOOKUP(MOD(E1964,10),十干,2,FALSE)</f>
        <v>辛</v>
      </c>
      <c r="B1964" s="331" t="str">
        <f>VLOOKUP(MOD(E1964,12),十二支,3,FALSE)</f>
        <v xml:space="preserve">06 聖 </v>
      </c>
      <c r="C1964" s="336" t="str">
        <f>VLOOKUP(F1964,星座,3,TRUE)</f>
        <v xml:space="preserve">05 土 </v>
      </c>
      <c r="D1964" s="534" t="s">
        <v>8746</v>
      </c>
      <c r="E1964" s="131" t="str">
        <f>IFERROR(YEAR(D1964),LEFT(D1964,4))</f>
        <v>1571</v>
      </c>
      <c r="F1964" s="131" t="str">
        <f>IF(ISTEXT(D1964),RIGHT(D1964,5),TEXT(D1964,"mm/dd"))</f>
        <v>12/27</v>
      </c>
      <c r="G1964" s="131">
        <f>SUM(MID(E1964,1,1),MID(E1964,2,1),MID(E1964,3,1),MID(E1964,4,1),MID(F1964,1,1),MID(F1964,2,1),MID(F1964,4,1),MID(F1964,5,1))</f>
        <v>26</v>
      </c>
      <c r="H1964" s="131">
        <f>IF(MOD(G1964,9)=0,9,MOD(G1964,9))</f>
        <v>8</v>
      </c>
      <c r="I1964" s="131" t="str">
        <f>IFERROR(MID("日月火水木金土",WEEKDAY(D1964),1),"")</f>
        <v/>
      </c>
      <c r="J1964" s="306" t="s">
        <v>8085</v>
      </c>
      <c r="K1964" s="335" t="str">
        <f>VLOOKUP(F1964,石と花メイン,3,FALSE)</f>
        <v>■黒縞瑪瑙</v>
      </c>
      <c r="L1964" s="302" t="str">
        <f>VLOOKUP(F1964,石と花メイン,4,FALSE)</f>
        <v>梅【春告げ草】</v>
      </c>
      <c r="M1964" s="396">
        <f>IF(OR(MONTH(F1964)&lt;7,AND(MONTH(F1964)=7,DAY(F1964)&lt;=25)),
MOD(SUM((E1964-1901)*365,259),260),
MOD(SUM((E1964-1900)*365,259),260))</f>
        <v>34</v>
      </c>
      <c r="N1964" s="335">
        <f>IF(AND(MONTH(F1964)=7,DAY(F1964)&gt;25),1,
ROUNDDOWN((SUM(VLOOKUP(MONTH(F1964),D暦変換用数値,2,FALSE),DAY(F1964))/28)+1,0))</f>
        <v>6</v>
      </c>
      <c r="O1964" s="132">
        <f>IF(AND(MONTH(F1964)=7,DAY(F1964)&gt;25),DAY(F1964)-25,
MOD((SUM(VLOOKUP(MONTH(F1964),D暦変換用数値,2,FALSE),DAY(F1964))),28)+1)</f>
        <v>15</v>
      </c>
      <c r="P1964" s="404">
        <f>IF(OR(MONTH(F1964)&lt;7,AND(MONTH(F1964)=7,DAY(F1964)&lt;=25)),
MOD(SUM((E1964-1901)*365,(N1964-1)*28,O1964,258),260),
MOD(SUM((E1964-1900)*365,(N1964-1)*28,O1964,258),260))</f>
        <v>188</v>
      </c>
      <c r="Q1964" s="376" t="str">
        <f>VLOOKUP(MOD(P1964,4),色,2,FALSE)</f>
        <v>黄色い</v>
      </c>
      <c r="R1964" s="333" t="str">
        <f>VLOOKUP(MOD(P1964,13),銀河の音,2,FALSE)</f>
        <v>律動の</v>
      </c>
      <c r="S1964" s="387" t="str">
        <f>VLOOKUP(MOD(P1964,20),太陽の紋章,2,FALSE)</f>
        <v>星</v>
      </c>
      <c r="T1964" s="126" t="s">
        <v>8083</v>
      </c>
    </row>
    <row r="1965" spans="1:20" ht="13.5" customHeight="1">
      <c r="A1965" s="50" t="str">
        <f>VLOOKUP(MOD(E1965,10),十干,2,FALSE)</f>
        <v>癸</v>
      </c>
      <c r="B1965" s="199" t="str">
        <f>VLOOKUP(MOD(E1965,12),十二支,3,FALSE)</f>
        <v xml:space="preserve">06 聖 </v>
      </c>
      <c r="C1965" s="201" t="str">
        <f>VLOOKUP(F1965,星座,3,TRUE)</f>
        <v xml:space="preserve">05 土 </v>
      </c>
      <c r="D1965" s="531" t="s">
        <v>8747</v>
      </c>
      <c r="E1965" s="1" t="str">
        <f>IFERROR(YEAR(D1965),LEFT(D1965,4))</f>
        <v>1643</v>
      </c>
      <c r="F1965" s="1" t="str">
        <f>IF(ISTEXT(D1965),RIGHT(D1965,5),TEXT(D1965,"mm/dd"))</f>
        <v>01/04</v>
      </c>
      <c r="G1965" s="1">
        <f>SUM(MID(E1965,1,1),MID(E1965,2,1),MID(E1965,3,1),MID(E1965,4,1),MID(F1965,1,1),MID(F1965,2,1),MID(F1965,4,1),MID(F1965,5,1))</f>
        <v>19</v>
      </c>
      <c r="H1965" s="45">
        <f>IF(MOD(G1965,9)=0,9,MOD(G1965,9))</f>
        <v>1</v>
      </c>
      <c r="I1965" s="45" t="str">
        <f>IFERROR(MID("日月火水木金土",WEEKDAY(D1965),1),"")</f>
        <v/>
      </c>
      <c r="J1965" s="304" t="s">
        <v>6129</v>
      </c>
      <c r="K1965" s="202" t="str">
        <f>VLOOKUP(F1965,石と花メイン,3,FALSE)</f>
        <v>□水晶</v>
      </c>
      <c r="L1965" s="297" t="str">
        <f>VLOOKUP(F1965,石と花メイン,4,FALSE)</f>
        <v>クロッカス【花サフラン】</v>
      </c>
      <c r="M1965" s="393">
        <f>IF(OR(MONTH(F1965)&lt;7,AND(MONTH(F1965)=7,DAY(F1965)&lt;=25)),
MOD(SUM((E1965-1901)*365,259),260),
MOD(SUM((E1965-1900)*365,259),260))</f>
        <v>209</v>
      </c>
      <c r="N1965" s="390">
        <f>IF(AND(MONTH(F1965)=7,DAY(F1965)&gt;25),1,
ROUNDDOWN((SUM(VLOOKUP(MONTH(F1965),D暦変換用数値,2,FALSE),DAY(F1965))/28)+1,0))</f>
        <v>6</v>
      </c>
      <c r="O1965" s="205">
        <f>IF(AND(MONTH(F1965)=7,DAY(F1965)&gt;25),DAY(F1965)-25,
MOD((SUM(VLOOKUP(MONTH(F1965),D暦変換用数値,2,FALSE),DAY(F1965))),28)+1)</f>
        <v>23</v>
      </c>
      <c r="P1965" s="406">
        <f>IF(OR(MONTH(F1965)&lt;7,AND(MONTH(F1965)=7,DAY(F1965)&lt;=25)),
MOD(SUM((E1965-1901)*365,(N1965-1)*28,O1965,258),260),
MOD(SUM((E1965-1900)*365,(N1965-1)*28,O1965,258),260))</f>
        <v>111</v>
      </c>
      <c r="Q1965" s="374" t="str">
        <f>VLOOKUP(MOD(P1965,4),色,2,FALSE)</f>
        <v>青い</v>
      </c>
      <c r="R1965" s="292" t="str">
        <f>VLOOKUP(MOD(P1965,13),銀河の音,2,FALSE)</f>
        <v>共振の</v>
      </c>
      <c r="S1965" s="385" t="str">
        <f>VLOOKUP(MOD(P1965,20),太陽の紋章,2,FALSE)</f>
        <v>猿</v>
      </c>
      <c r="T1965" s="97" t="s">
        <v>5472</v>
      </c>
    </row>
    <row r="1966" spans="1:20" ht="13.5" customHeight="1">
      <c r="A1966" s="50" t="str">
        <f>VLOOKUP(MOD(E1966,10),十干,2,FALSE)</f>
        <v>癸</v>
      </c>
      <c r="B1966" s="199" t="str">
        <f>VLOOKUP(MOD(E1966,12),十二支,3,FALSE)</f>
        <v xml:space="preserve">06 聖 </v>
      </c>
      <c r="C1966" s="201" t="str">
        <f>VLOOKUP(F1966,星座,3,TRUE)</f>
        <v xml:space="preserve">05 土 </v>
      </c>
      <c r="D1966" s="531" t="s">
        <v>5473</v>
      </c>
      <c r="E1966" s="1" t="str">
        <f>IFERROR(YEAR(D1966),LEFT(D1966,4))</f>
        <v>1823</v>
      </c>
      <c r="F1966" s="1" t="str">
        <f>IF(ISTEXT(D1966),RIGHT(D1966,5),TEXT(D1966,"mm/dd"))</f>
        <v>12/23</v>
      </c>
      <c r="G1966" s="1">
        <f>SUM(MID(E1966,1,1),MID(E1966,2,1),MID(E1966,3,1),MID(E1966,4,1),MID(F1966,1,1),MID(F1966,2,1),MID(F1966,4,1),MID(F1966,5,1))</f>
        <v>22</v>
      </c>
      <c r="H1966" s="45">
        <f>IF(MOD(G1966,9)=0,9,MOD(G1966,9))</f>
        <v>4</v>
      </c>
      <c r="I1966" s="45" t="str">
        <f>IFERROR(MID("日月火水木金土",WEEKDAY(D1966),1),"")</f>
        <v/>
      </c>
      <c r="J1966" s="304" t="s">
        <v>5117</v>
      </c>
      <c r="K1966" s="202" t="str">
        <f>VLOOKUP(F1966,石と花メイン,3,FALSE)</f>
        <v>◆柘榴石</v>
      </c>
      <c r="L1966" s="297" t="str">
        <f>VLOOKUP(F1966,石と花メイン,4,FALSE)</f>
        <v>カトレア</v>
      </c>
      <c r="M1966" s="393">
        <f>IF(OR(MONTH(F1966)&lt;7,AND(MONTH(F1966)=7,DAY(F1966)&lt;=25)),
MOD(SUM((E1966-1901)*365,259),260),
MOD(SUM((E1966-1900)*365,259),260))</f>
        <v>234</v>
      </c>
      <c r="N1966" s="390">
        <f>IF(AND(MONTH(F1966)=7,DAY(F1966)&gt;25),1,
ROUNDDOWN((SUM(VLOOKUP(MONTH(F1966),D暦変換用数値,2,FALSE),DAY(F1966))/28)+1,0))</f>
        <v>6</v>
      </c>
      <c r="O1966" s="205">
        <f>IF(AND(MONTH(F1966)=7,DAY(F1966)&gt;25),DAY(F1966)-25,
MOD((SUM(VLOOKUP(MONTH(F1966),D暦変換用数値,2,FALSE),DAY(F1966))),28)+1)</f>
        <v>11</v>
      </c>
      <c r="P1966" s="406">
        <f>IF(OR(MONTH(F1966)&lt;7,AND(MONTH(F1966)=7,DAY(F1966)&lt;=25)),
MOD(SUM((E1966-1901)*365,(N1966-1)*28,O1966,258),260),
MOD(SUM((E1966-1900)*365,(N1966-1)*28,O1966,258),260))</f>
        <v>124</v>
      </c>
      <c r="Q1966" s="373" t="str">
        <f>VLOOKUP(MOD(P1966,4),色,2,FALSE)</f>
        <v>黄色い</v>
      </c>
      <c r="R1966" s="291" t="str">
        <f>VLOOKUP(MOD(P1966,13),銀河の音,2,FALSE)</f>
        <v>共振の</v>
      </c>
      <c r="S1966" s="384" t="str">
        <f>VLOOKUP(MOD(P1966,20),太陽の紋章,2,FALSE)</f>
        <v>種</v>
      </c>
      <c r="T1966" s="97" t="s">
        <v>5474</v>
      </c>
    </row>
    <row r="1967" spans="1:20" ht="13.5" customHeight="1">
      <c r="A1967" s="50" t="str">
        <f>VLOOKUP(MOD(E1967,10),十干,2,FALSE)</f>
        <v>乙</v>
      </c>
      <c r="B1967" s="199" t="str">
        <f>VLOOKUP(MOD(E1967,12),十二支,3,FALSE)</f>
        <v xml:space="preserve">06 聖 </v>
      </c>
      <c r="C1967" s="201" t="str">
        <f>VLOOKUP(F1967,星座,3,TRUE)</f>
        <v xml:space="preserve">05 土 </v>
      </c>
      <c r="D1967" s="531" t="s">
        <v>5475</v>
      </c>
      <c r="E1967" s="1" t="str">
        <f>IFERROR(YEAR(D1967),LEFT(D1967,4))</f>
        <v>1835</v>
      </c>
      <c r="F1967" s="1" t="str">
        <f>IF(ISTEXT(D1967),RIGHT(D1967,5),TEXT(D1967,"mm/dd"))</f>
        <v>01/09</v>
      </c>
      <c r="G1967" s="1">
        <f>SUM(MID(E1967,1,1),MID(E1967,2,1),MID(E1967,3,1),MID(E1967,4,1),MID(F1967,1,1),MID(F1967,2,1),MID(F1967,4,1),MID(F1967,5,1))</f>
        <v>27</v>
      </c>
      <c r="H1967" s="45">
        <f>IF(MOD(G1967,9)=0,9,MOD(G1967,9))</f>
        <v>9</v>
      </c>
      <c r="I1967" s="45" t="str">
        <f>IFERROR(MID("日月火水木金土",WEEKDAY(D1967),1),"")</f>
        <v/>
      </c>
      <c r="J1967" s="304" t="s">
        <v>5118</v>
      </c>
      <c r="K1967" s="202" t="str">
        <f>VLOOKUP(F1967,石と花メイン,3,FALSE)</f>
        <v>◆菫青石</v>
      </c>
      <c r="L1967" s="297" t="str">
        <f>VLOOKUP(F1967,石と花メイン,4,FALSE)</f>
        <v>菫【一夜草】</v>
      </c>
      <c r="M1967" s="393">
        <f>IF(OR(MONTH(F1967)&lt;7,AND(MONTH(F1967)=7,DAY(F1967)&lt;=25)),
MOD(SUM((E1967-1901)*365,259),260),
MOD(SUM((E1967-1900)*365,259),260))</f>
        <v>89</v>
      </c>
      <c r="N1967" s="390">
        <f>IF(AND(MONTH(F1967)=7,DAY(F1967)&gt;25),1,
ROUNDDOWN((SUM(VLOOKUP(MONTH(F1967),D暦変換用数値,2,FALSE),DAY(F1967))/28)+1,0))</f>
        <v>6</v>
      </c>
      <c r="O1967" s="205">
        <f>IF(AND(MONTH(F1967)=7,DAY(F1967)&gt;25),DAY(F1967)-25,
MOD((SUM(VLOOKUP(MONTH(F1967),D暦変換用数値,2,FALSE),DAY(F1967))),28)+1)</f>
        <v>28</v>
      </c>
      <c r="P1967" s="406">
        <f>IF(OR(MONTH(F1967)&lt;7,AND(MONTH(F1967)=7,DAY(F1967)&lt;=25)),
MOD(SUM((E1967-1901)*365,(N1967-1)*28,O1967,258),260),
MOD(SUM((E1967-1900)*365,(N1967-1)*28,O1967,258),260))</f>
        <v>256</v>
      </c>
      <c r="Q1967" s="373" t="str">
        <f>VLOOKUP(MOD(P1967,4),色,2,FALSE)</f>
        <v>黄色い</v>
      </c>
      <c r="R1967" s="291" t="str">
        <f>VLOOKUP(MOD(P1967,13),銀河の音,2,FALSE)</f>
        <v>太陽の</v>
      </c>
      <c r="S1967" s="384" t="str">
        <f>VLOOKUP(MOD(P1967,20),太陽の紋章,2,FALSE)</f>
        <v>戦士</v>
      </c>
      <c r="T1967" s="97" t="s">
        <v>5476</v>
      </c>
    </row>
    <row r="1968" spans="1:20" ht="13.5" customHeight="1">
      <c r="A1968" s="50" t="str">
        <f>VLOOKUP(MOD(E1968,10),十干,2,FALSE)</f>
        <v>乙</v>
      </c>
      <c r="B1968" s="199" t="str">
        <f>VLOOKUP(MOD(E1968,12),十二支,3,FALSE)</f>
        <v xml:space="preserve">06 聖 </v>
      </c>
      <c r="C1968" s="201" t="str">
        <f>VLOOKUP(F1968,星座,3,TRUE)</f>
        <v xml:space="preserve">05 土 </v>
      </c>
      <c r="D1968" s="531" t="s">
        <v>5477</v>
      </c>
      <c r="E1968" s="1" t="str">
        <f>IFERROR(YEAR(D1968),LEFT(D1968,4))</f>
        <v>1835</v>
      </c>
      <c r="F1968" s="1" t="str">
        <f>IF(ISTEXT(D1968),RIGHT(D1968,5),TEXT(D1968,"mm/dd"))</f>
        <v>01/10</v>
      </c>
      <c r="G1968" s="1">
        <f>SUM(MID(E1968,1,1),MID(E1968,2,1),MID(E1968,3,1),MID(E1968,4,1),MID(F1968,1,1),MID(F1968,2,1),MID(F1968,4,1),MID(F1968,5,1))</f>
        <v>19</v>
      </c>
      <c r="H1968" s="45">
        <f>IF(MOD(G1968,9)=0,9,MOD(G1968,9))</f>
        <v>1</v>
      </c>
      <c r="I1968" s="45" t="str">
        <f>IFERROR(MID("日月火水木金土",WEEKDAY(D1968),1),"")</f>
        <v/>
      </c>
      <c r="J1968" s="304" t="s">
        <v>5119</v>
      </c>
      <c r="K1968" s="202" t="str">
        <f>VLOOKUP(F1968,石と花メイン,3,FALSE)</f>
        <v>◇金剛石</v>
      </c>
      <c r="L1968" s="297" t="str">
        <f>VLOOKUP(F1968,石と花メイン,4,FALSE)</f>
        <v>フリージア【浅黄水仙】</v>
      </c>
      <c r="M1968" s="393">
        <f>IF(OR(MONTH(F1968)&lt;7,AND(MONTH(F1968)=7,DAY(F1968)&lt;=25)),
MOD(SUM((E1968-1901)*365,259),260),
MOD(SUM((E1968-1900)*365,259),260))</f>
        <v>89</v>
      </c>
      <c r="N1968" s="390">
        <f>IF(AND(MONTH(F1968)=7,DAY(F1968)&gt;25),1,
ROUNDDOWN((SUM(VLOOKUP(MONTH(F1968),D暦変換用数値,2,FALSE),DAY(F1968))/28)+1,0))</f>
        <v>7</v>
      </c>
      <c r="O1968" s="205">
        <f>IF(AND(MONTH(F1968)=7,DAY(F1968)&gt;25),DAY(F1968)-25,
MOD((SUM(VLOOKUP(MONTH(F1968),D暦変換用数値,2,FALSE),DAY(F1968))),28)+1)</f>
        <v>1</v>
      </c>
      <c r="P1968" s="406">
        <f>IF(OR(MONTH(F1968)&lt;7,AND(MONTH(F1968)=7,DAY(F1968)&lt;=25)),
MOD(SUM((E1968-1901)*365,(N1968-1)*28,O1968,258),260),
MOD(SUM((E1968-1900)*365,(N1968-1)*28,O1968,258),260))</f>
        <v>257</v>
      </c>
      <c r="Q1968" s="372" t="str">
        <f>VLOOKUP(MOD(P1968,4),色,2,FALSE)</f>
        <v>赤い</v>
      </c>
      <c r="R1968" s="290" t="str">
        <f>VLOOKUP(MOD(P1968,13),銀河の音,2,FALSE)</f>
        <v>惑星の</v>
      </c>
      <c r="S1968" s="383" t="str">
        <f>VLOOKUP(MOD(P1968,20),太陽の紋章,2,FALSE)</f>
        <v>地球</v>
      </c>
      <c r="T1968" s="97" t="s">
        <v>2067</v>
      </c>
    </row>
    <row r="1969" spans="1:20" ht="13.5" customHeight="1">
      <c r="A1969" s="50" t="str">
        <f>VLOOKUP(MOD(E1969,10),十干,2,FALSE)</f>
        <v>癸</v>
      </c>
      <c r="B1969" s="199" t="str">
        <f>VLOOKUP(MOD(E1969,12),十二支,3,FALSE)</f>
        <v xml:space="preserve">06 聖 </v>
      </c>
      <c r="C1969" s="201" t="str">
        <f>VLOOKUP(F1969,星座,3,TRUE)</f>
        <v xml:space="preserve">05 土 </v>
      </c>
      <c r="D1969" s="531" t="s">
        <v>3154</v>
      </c>
      <c r="E1969" s="1" t="str">
        <f>IFERROR(YEAR(D1969),LEFT(D1969,4))</f>
        <v>1883</v>
      </c>
      <c r="F1969" s="1" t="str">
        <f>IF(ISTEXT(D1969),RIGHT(D1969,5),TEXT(D1969,"mm/dd"))</f>
        <v>01/01</v>
      </c>
      <c r="G1969" s="1">
        <f>SUM(MID(E1969,1,1),MID(E1969,2,1),MID(E1969,3,1),MID(E1969,4,1),MID(F1969,1,1),MID(F1969,2,1),MID(F1969,4,1),MID(F1969,5,1))</f>
        <v>22</v>
      </c>
      <c r="H1969" s="45">
        <f>IF(MOD(G1969,9)=0,9,MOD(G1969,9))</f>
        <v>4</v>
      </c>
      <c r="I1969" s="45" t="str">
        <f>IFERROR(MID("日月火水木金土",WEEKDAY(D1969),1),"")</f>
        <v/>
      </c>
      <c r="J1969" s="304" t="s">
        <v>5120</v>
      </c>
      <c r="K1969" s="202" t="str">
        <f>VLOOKUP(F1969,石と花メイン,3,FALSE)</f>
        <v>◆柘榴石</v>
      </c>
      <c r="L1969" s="297" t="str">
        <f>VLOOKUP(F1969,石と花メイン,4,FALSE)</f>
        <v>松【常磐草】</v>
      </c>
      <c r="M1969" s="393">
        <f>IF(OR(MONTH(F1969)&lt;7,AND(MONTH(F1969)=7,DAY(F1969)&lt;=25)),
MOD(SUM((E1969-1901)*365,259),260),
MOD(SUM((E1969-1900)*365,259),260))</f>
        <v>189</v>
      </c>
      <c r="N1969" s="390">
        <f>IF(AND(MONTH(F1969)=7,DAY(F1969)&gt;25),1,
ROUNDDOWN((SUM(VLOOKUP(MONTH(F1969),D暦変換用数値,2,FALSE),DAY(F1969))/28)+1,0))</f>
        <v>6</v>
      </c>
      <c r="O1969" s="205">
        <f>IF(AND(MONTH(F1969)=7,DAY(F1969)&gt;25),DAY(F1969)-25,
MOD((SUM(VLOOKUP(MONTH(F1969),D暦変換用数値,2,FALSE),DAY(F1969))),28)+1)</f>
        <v>20</v>
      </c>
      <c r="P1969" s="406">
        <f>IF(OR(MONTH(F1969)&lt;7,AND(MONTH(F1969)=7,DAY(F1969)&lt;=25)),
MOD(SUM((E1969-1901)*365,(N1969-1)*28,O1969,258),260),
MOD(SUM((E1969-1900)*365,(N1969-1)*28,O1969,258),260))</f>
        <v>88</v>
      </c>
      <c r="Q1969" s="373" t="str">
        <f>VLOOKUP(MOD(P1969,4),色,2,FALSE)</f>
        <v>黄色い</v>
      </c>
      <c r="R1969" s="291" t="str">
        <f>VLOOKUP(MOD(P1969,13),銀河の音,2,FALSE)</f>
        <v>惑星の</v>
      </c>
      <c r="S1969" s="384" t="str">
        <f>VLOOKUP(MOD(P1969,20),太陽の紋章,2,FALSE)</f>
        <v>星</v>
      </c>
      <c r="T1969" s="99" t="s">
        <v>2068</v>
      </c>
    </row>
    <row r="1970" spans="1:20" ht="13.5" customHeight="1">
      <c r="A1970" s="76" t="str">
        <f>VLOOKUP(MOD(E1970,10),十干,2,FALSE)</f>
        <v>癸</v>
      </c>
      <c r="B1970" s="199" t="str">
        <f>VLOOKUP(MOD(E1970,12),十二支,3,FALSE)</f>
        <v xml:space="preserve">06 聖 </v>
      </c>
      <c r="C1970" s="201" t="str">
        <f>VLOOKUP(F1970,星座,3,TRUE)</f>
        <v xml:space="preserve">05 土 </v>
      </c>
      <c r="D1970" s="534" t="s">
        <v>8748</v>
      </c>
      <c r="E1970" s="116" t="str">
        <f>IFERROR(YEAR(D1970),LEFT(D1970,4))</f>
        <v>1883</v>
      </c>
      <c r="F1970" s="116" t="str">
        <f>IF(ISTEXT(D1970),RIGHT(D1970,5),TEXT(D1970,"mm/dd"))</f>
        <v>01/14</v>
      </c>
      <c r="G1970" s="116">
        <f>SUM(MID(E1970,1,1),MID(E1970,2,1),MID(E1970,3,1),MID(E1970,4,1),MID(F1970,1,1),MID(F1970,2,1),MID(F1970,4,1),MID(F1970,5,1))</f>
        <v>26</v>
      </c>
      <c r="H1970" s="116">
        <f>IF(MOD(G1970,9)=0,9,MOD(G1970,9))</f>
        <v>8</v>
      </c>
      <c r="I1970" s="116" t="str">
        <f>IFERROR(MID("日月火水木金土",WEEKDAY(D1970),1),"")</f>
        <v/>
      </c>
      <c r="J1970" s="306" t="s">
        <v>7189</v>
      </c>
      <c r="K1970" s="203" t="str">
        <f>VLOOKUP(F1970,石と花メイン,3,FALSE)</f>
        <v>◆黄玉</v>
      </c>
      <c r="L1970" s="299" t="str">
        <f>VLOOKUP(F1970,石と花メイン,4,FALSE)</f>
        <v>シンビジウム【春蘭】</v>
      </c>
      <c r="M1970" s="395">
        <f>IF(OR(MONTH(F1970)&lt;7,AND(MONTH(F1970)=7,DAY(F1970)&lt;=25)),
MOD(SUM((E1970-1901)*365,259),260),
MOD(SUM((E1970-1900)*365,259),260))</f>
        <v>189</v>
      </c>
      <c r="N1970" s="121">
        <f>IF(AND(MONTH(F1970)=7,DAY(F1970)&gt;25),1,
ROUNDDOWN((SUM(VLOOKUP(MONTH(F1970),D暦変換用数値,2,FALSE),DAY(F1970))/28)+1,0))</f>
        <v>7</v>
      </c>
      <c r="O1970" s="117">
        <f>IF(AND(MONTH(F1970)=7,DAY(F1970)&gt;25),DAY(F1970)-25,
MOD((SUM(VLOOKUP(MONTH(F1970),D暦変換用数値,2,FALSE),DAY(F1970))),28)+1)</f>
        <v>5</v>
      </c>
      <c r="P1970" s="408">
        <f>IF(OR(MONTH(F1970)&lt;7,AND(MONTH(F1970)=7,DAY(F1970)&lt;=25)),
MOD(SUM((E1970-1901)*365,(N1970-1)*28,O1970,258),260),
MOD(SUM((E1970-1900)*365,(N1970-1)*28,O1970,258),260))</f>
        <v>101</v>
      </c>
      <c r="Q1970" s="372" t="str">
        <f>VLOOKUP(MOD(P1970,4),色,2,FALSE)</f>
        <v>赤い</v>
      </c>
      <c r="R1970" s="290" t="str">
        <f>VLOOKUP(MOD(P1970,13),銀河の音,2,FALSE)</f>
        <v>惑星の</v>
      </c>
      <c r="S1970" s="383" t="str">
        <f>VLOOKUP(MOD(P1970,20),太陽の紋章,2,FALSE)</f>
        <v>竜</v>
      </c>
      <c r="T1970" s="128" t="s">
        <v>7191</v>
      </c>
    </row>
    <row r="1971" spans="1:20" ht="13.5" customHeight="1">
      <c r="A1971" s="50" t="str">
        <f>VLOOKUP(MOD(E1971,10),十干,2,FALSE)</f>
        <v>丁</v>
      </c>
      <c r="B1971" s="199" t="str">
        <f>VLOOKUP(MOD(E1971,12),十二支,3,FALSE)</f>
        <v xml:space="preserve">06 聖 </v>
      </c>
      <c r="C1971" s="201" t="str">
        <f>VLOOKUP(F1971,星座,3,TRUE)</f>
        <v xml:space="preserve">06 聖 </v>
      </c>
      <c r="D1971" s="531">
        <v>2767</v>
      </c>
      <c r="E1971" s="1">
        <f>IFERROR(YEAR(D1971),LEFT(D1971,4))</f>
        <v>1907</v>
      </c>
      <c r="F1971" s="1" t="str">
        <f>IF(ISTEXT(D1971),RIGHT(D1971,5),TEXT(D1971,"mm/dd"))</f>
        <v>07/29</v>
      </c>
      <c r="G1971" s="1">
        <f>SUM(MID(E1971,1,1),MID(E1971,2,1),MID(E1971,3,1),MID(E1971,4,1),MID(F1971,1,1),MID(F1971,2,1),MID(F1971,4,1),MID(F1971,5,1))</f>
        <v>35</v>
      </c>
      <c r="H1971" s="45">
        <f>IF(MOD(G1971,9)=0,9,MOD(G1971,9))</f>
        <v>8</v>
      </c>
      <c r="I1971" s="45" t="str">
        <f>IFERROR(MID("日月火水木金土",WEEKDAY(D1971),1),"")</f>
        <v>月</v>
      </c>
      <c r="J1971" s="304" t="s">
        <v>5016</v>
      </c>
      <c r="K1971" s="202" t="str">
        <f>VLOOKUP(F1971,石と花メイン,3,FALSE)</f>
        <v>◆柘榴石</v>
      </c>
      <c r="L1971" s="297" t="str">
        <f>VLOOKUP(F1971,石と花メイン,4,FALSE)</f>
        <v>アンスリウム【大紅団扇】</v>
      </c>
      <c r="M1971" s="393">
        <f>IF(OR(MONTH(F1971)&lt;7,AND(MONTH(F1971)=7,DAY(F1971)&lt;=25)),
MOD(SUM((E1971-1901)*365,259),260),
MOD(SUM((E1971-1900)*365,259),260))</f>
        <v>214</v>
      </c>
      <c r="N1971" s="390">
        <f>IF(AND(MONTH(F1971)=7,DAY(F1971)&gt;25),1,
ROUNDDOWN((SUM(VLOOKUP(MONTH(F1971),D暦変換用数値,2,FALSE),DAY(F1971))/28)+1,0))</f>
        <v>1</v>
      </c>
      <c r="O1971" s="205">
        <f>IF(AND(MONTH(F1971)=7,DAY(F1971)&gt;25),DAY(F1971)-25,
MOD((SUM(VLOOKUP(MONTH(F1971),D暦変換用数値,2,FALSE),DAY(F1971))),28)+1)</f>
        <v>4</v>
      </c>
      <c r="P1971" s="406">
        <f>IF(OR(MONTH(F1971)&lt;7,AND(MONTH(F1971)=7,DAY(F1971)&lt;=25)),
MOD(SUM((E1971-1901)*365,(N1971-1)*28,O1971,258),260),
MOD(SUM((E1971-1900)*365,(N1971-1)*28,O1971,258),260))</f>
        <v>217</v>
      </c>
      <c r="Q1971" s="372" t="str">
        <f>VLOOKUP(MOD(P1971,4),色,2,FALSE)</f>
        <v>赤い</v>
      </c>
      <c r="R1971" s="290" t="str">
        <f>VLOOKUP(MOD(P1971,13),銀河の音,2,FALSE)</f>
        <v>太陽の</v>
      </c>
      <c r="S1971" s="383" t="str">
        <f>VLOOKUP(MOD(P1971,20),太陽の紋章,2,FALSE)</f>
        <v>地球</v>
      </c>
      <c r="T1971" s="99" t="s">
        <v>2071</v>
      </c>
    </row>
    <row r="1972" spans="1:20" ht="13.5" customHeight="1">
      <c r="A1972" s="50" t="str">
        <f>VLOOKUP(MOD(E1972,10),十干,2,FALSE)</f>
        <v>丁</v>
      </c>
      <c r="B1972" s="199" t="str">
        <f>VLOOKUP(MOD(E1972,12),十二支,3,FALSE)</f>
        <v xml:space="preserve">06 聖 </v>
      </c>
      <c r="C1972" s="201" t="str">
        <f>VLOOKUP(F1972,星座,3,TRUE)</f>
        <v xml:space="preserve">06 聖 </v>
      </c>
      <c r="D1972" s="531">
        <v>2769</v>
      </c>
      <c r="E1972" s="1">
        <f>IFERROR(YEAR(D1972),LEFT(D1972,4))</f>
        <v>1907</v>
      </c>
      <c r="F1972" s="1" t="str">
        <f>IF(ISTEXT(D1972),RIGHT(D1972,5),TEXT(D1972,"mm/dd"))</f>
        <v>07/31</v>
      </c>
      <c r="G1972" s="1">
        <f>SUM(MID(E1972,1,1),MID(E1972,2,1),MID(E1972,3,1),MID(E1972,4,1),MID(F1972,1,1),MID(F1972,2,1),MID(F1972,4,1),MID(F1972,5,1))</f>
        <v>28</v>
      </c>
      <c r="H1972" s="45">
        <f>IF(MOD(G1972,9)=0,9,MOD(G1972,9))</f>
        <v>1</v>
      </c>
      <c r="I1972" s="45" t="str">
        <f>IFERROR(MID("日月火水木金土",WEEKDAY(D1972),1),"")</f>
        <v>水</v>
      </c>
      <c r="J1972" s="304" t="s">
        <v>5017</v>
      </c>
      <c r="K1972" s="202" t="str">
        <f>VLOOKUP(F1972,石と花メイン,3,FALSE)</f>
        <v>◆翠玉</v>
      </c>
      <c r="L1972" s="297" t="str">
        <f>VLOOKUP(F1972,石と花メイン,4,FALSE)</f>
        <v>南瓜【唐茄子】</v>
      </c>
      <c r="M1972" s="393">
        <f>IF(OR(MONTH(F1972)&lt;7,AND(MONTH(F1972)=7,DAY(F1972)&lt;=25)),
MOD(SUM((E1972-1901)*365,259),260),
MOD(SUM((E1972-1900)*365,259),260))</f>
        <v>214</v>
      </c>
      <c r="N1972" s="390">
        <f>IF(AND(MONTH(F1972)=7,DAY(F1972)&gt;25),1,
ROUNDDOWN((SUM(VLOOKUP(MONTH(F1972),D暦変換用数値,2,FALSE),DAY(F1972))/28)+1,0))</f>
        <v>1</v>
      </c>
      <c r="O1972" s="205">
        <f>IF(AND(MONTH(F1972)=7,DAY(F1972)&gt;25),DAY(F1972)-25,
MOD((SUM(VLOOKUP(MONTH(F1972),D暦変換用数値,2,FALSE),DAY(F1972))),28)+1)</f>
        <v>6</v>
      </c>
      <c r="P1972" s="406">
        <f>IF(OR(MONTH(F1972)&lt;7,AND(MONTH(F1972)=7,DAY(F1972)&lt;=25)),
MOD(SUM((E1972-1901)*365,(N1972-1)*28,O1972,258),260),
MOD(SUM((E1972-1900)*365,(N1972-1)*28,O1972,258),260))</f>
        <v>219</v>
      </c>
      <c r="Q1972" s="374" t="str">
        <f>VLOOKUP(MOD(P1972,4),色,2,FALSE)</f>
        <v>青い</v>
      </c>
      <c r="R1972" s="292" t="str">
        <f>VLOOKUP(MOD(P1972,13),銀河の音,2,FALSE)</f>
        <v>スペクトルの</v>
      </c>
      <c r="S1972" s="385" t="str">
        <f>VLOOKUP(MOD(P1972,20),太陽の紋章,2,FALSE)</f>
        <v>嵐</v>
      </c>
      <c r="T1972" s="93" t="s">
        <v>401</v>
      </c>
    </row>
    <row r="1973" spans="1:20" ht="13.5" customHeight="1">
      <c r="A1973" s="50" t="str">
        <f>VLOOKUP(MOD(E1973,10),十干,2,FALSE)</f>
        <v>丁</v>
      </c>
      <c r="B1973" s="199" t="str">
        <f>VLOOKUP(MOD(E1973,12),十二支,3,FALSE)</f>
        <v xml:space="preserve">06 聖 </v>
      </c>
      <c r="C1973" s="201" t="str">
        <f>VLOOKUP(F1973,星座,3,TRUE)</f>
        <v xml:space="preserve">06 聖 </v>
      </c>
      <c r="D1973" s="531">
        <v>2781</v>
      </c>
      <c r="E1973" s="1">
        <f>IFERROR(YEAR(D1973),LEFT(D1973,4))</f>
        <v>1907</v>
      </c>
      <c r="F1973" s="1" t="str">
        <f>IF(ISTEXT(D1973),RIGHT(D1973,5),TEXT(D1973,"mm/dd"))</f>
        <v>08/12</v>
      </c>
      <c r="G1973" s="1">
        <f>SUM(MID(E1973,1,1),MID(E1973,2,1),MID(E1973,3,1),MID(E1973,4,1),MID(F1973,1,1),MID(F1973,2,1),MID(F1973,4,1),MID(F1973,5,1))</f>
        <v>28</v>
      </c>
      <c r="H1973" s="45">
        <f>IF(MOD(G1973,9)=0,9,MOD(G1973,9))</f>
        <v>1</v>
      </c>
      <c r="I1973" s="45" t="str">
        <f>IFERROR(MID("日月火水木金土",WEEKDAY(D1973),1),"")</f>
        <v>月</v>
      </c>
      <c r="J1973" s="304" t="s">
        <v>5018</v>
      </c>
      <c r="K1973" s="202" t="str">
        <f>VLOOKUP(F1973,石と花メイン,3,FALSE)</f>
        <v>■紫水晶</v>
      </c>
      <c r="L1973" s="297" t="str">
        <f>VLOOKUP(F1973,石と花メイン,4,FALSE)</f>
        <v>夾竹桃【半年紅】</v>
      </c>
      <c r="M1973" s="393">
        <f>IF(OR(MONTH(F1973)&lt;7,AND(MONTH(F1973)=7,DAY(F1973)&lt;=25)),
MOD(SUM((E1973-1901)*365,259),260),
MOD(SUM((E1973-1900)*365,259),260))</f>
        <v>214</v>
      </c>
      <c r="N1973" s="390">
        <f>IF(AND(MONTH(F1973)=7,DAY(F1973)&gt;25),1,
ROUNDDOWN((SUM(VLOOKUP(MONTH(F1973),D暦変換用数値,2,FALSE),DAY(F1973))/28)+1,0))</f>
        <v>1</v>
      </c>
      <c r="O1973" s="205">
        <f>IF(AND(MONTH(F1973)=7,DAY(F1973)&gt;25),DAY(F1973)-25,
MOD((SUM(VLOOKUP(MONTH(F1973),D暦変換用数値,2,FALSE),DAY(F1973))),28)+1)</f>
        <v>18</v>
      </c>
      <c r="P1973" s="406">
        <f>IF(OR(MONTH(F1973)&lt;7,AND(MONTH(F1973)=7,DAY(F1973)&lt;=25)),
MOD(SUM((E1973-1901)*365,(N1973-1)*28,O1973,258),260),
MOD(SUM((E1973-1900)*365,(N1973-1)*28,O1973,258),260))</f>
        <v>231</v>
      </c>
      <c r="Q1973" s="374" t="str">
        <f>VLOOKUP(MOD(P1973,4),色,2,FALSE)</f>
        <v>青い</v>
      </c>
      <c r="R1973" s="292" t="str">
        <f>VLOOKUP(MOD(P1973,13),銀河の音,2,FALSE)</f>
        <v>惑星の</v>
      </c>
      <c r="S1973" s="385" t="str">
        <f>VLOOKUP(MOD(P1973,20),太陽の紋章,2,FALSE)</f>
        <v>猿</v>
      </c>
      <c r="T1973" s="98" t="s">
        <v>3736</v>
      </c>
    </row>
    <row r="1974" spans="1:20" ht="13.5" customHeight="1">
      <c r="A1974" s="50" t="str">
        <f>VLOOKUP(MOD(E1974,10),十干,2,FALSE)</f>
        <v>癸</v>
      </c>
      <c r="B1974" s="199" t="str">
        <f>VLOOKUP(MOD(E1974,12),十二支,3,FALSE)</f>
        <v xml:space="preserve">06 聖 </v>
      </c>
      <c r="C1974" s="201" t="str">
        <f>VLOOKUP(F1974,星座,3,TRUE)</f>
        <v xml:space="preserve">06 聖 </v>
      </c>
      <c r="D1974" s="531">
        <v>15913</v>
      </c>
      <c r="E1974" s="1">
        <f>IFERROR(YEAR(D1974),LEFT(D1974,4))</f>
        <v>1943</v>
      </c>
      <c r="F1974" s="1" t="str">
        <f>IF(ISTEXT(D1974),RIGHT(D1974,5),TEXT(D1974,"mm/dd"))</f>
        <v>07/26</v>
      </c>
      <c r="G1974" s="1">
        <f>SUM(MID(E1974,1,1),MID(E1974,2,1),MID(E1974,3,1),MID(E1974,4,1),MID(F1974,1,1),MID(F1974,2,1),MID(F1974,4,1),MID(F1974,5,1))</f>
        <v>32</v>
      </c>
      <c r="H1974" s="45">
        <f>IF(MOD(G1974,9)=0,9,MOD(G1974,9))</f>
        <v>5</v>
      </c>
      <c r="I1974" s="45" t="str">
        <f>IFERROR(MID("日月火水木金土",WEEKDAY(D1974),1),"")</f>
        <v>月</v>
      </c>
      <c r="J1974" s="304" t="s">
        <v>5019</v>
      </c>
      <c r="K1974" s="202" t="str">
        <f>VLOOKUP(F1974,石と花メイン,3,FALSE)</f>
        <v>◆藍玉</v>
      </c>
      <c r="L1974" s="297" t="str">
        <f>VLOOKUP(F1974,石と花メイン,4,FALSE)</f>
        <v>苦蓬/苦艾</v>
      </c>
      <c r="M1974" s="393">
        <f>IF(OR(MONTH(F1974)&lt;7,AND(MONTH(F1974)=7,DAY(F1974)&lt;=25)),
MOD(SUM((E1974-1901)*365,259),260),
MOD(SUM((E1974-1900)*365,259),260))</f>
        <v>94</v>
      </c>
      <c r="N1974" s="390">
        <f>IF(AND(MONTH(F1974)=7,DAY(F1974)&gt;25),1,
ROUNDDOWN((SUM(VLOOKUP(MONTH(F1974),D暦変換用数値,2,FALSE),DAY(F1974))/28)+1,0))</f>
        <v>1</v>
      </c>
      <c r="O1974" s="205">
        <f>IF(AND(MONTH(F1974)=7,DAY(F1974)&gt;25),DAY(F1974)-25,
MOD((SUM(VLOOKUP(MONTH(F1974),D暦変換用数値,2,FALSE),DAY(F1974))),28)+1)</f>
        <v>1</v>
      </c>
      <c r="P1974" s="406">
        <f>IF(OR(MONTH(F1974)&lt;7,AND(MONTH(F1974)=7,DAY(F1974)&lt;=25)),
MOD(SUM((E1974-1901)*365,(N1974-1)*28,O1974,258),260),
MOD(SUM((E1974-1900)*365,(N1974-1)*28,O1974,258),260))</f>
        <v>94</v>
      </c>
      <c r="Q1974" s="375" t="str">
        <f>VLOOKUP(MOD(P1974,4),色,2,FALSE)</f>
        <v>白い</v>
      </c>
      <c r="R1974" s="293" t="str">
        <f>VLOOKUP(MOD(P1974,13),銀河の音,2,FALSE)</f>
        <v>電気の</v>
      </c>
      <c r="S1974" s="386" t="str">
        <f>VLOOKUP(MOD(P1974,20),太陽の紋章,2,FALSE)</f>
        <v>魔法使い</v>
      </c>
      <c r="T1974" s="111" t="s">
        <v>6790</v>
      </c>
    </row>
    <row r="1975" spans="1:20" ht="13.5" customHeight="1">
      <c r="A1975" s="50" t="str">
        <f>VLOOKUP(MOD(E1975,10),十干,2,FALSE)</f>
        <v>癸</v>
      </c>
      <c r="B1975" s="199" t="str">
        <f>VLOOKUP(MOD(E1975,12),十二支,3,FALSE)</f>
        <v xml:space="preserve">06 聖 </v>
      </c>
      <c r="C1975" s="201" t="str">
        <f>VLOOKUP(F1975,星座,3,TRUE)</f>
        <v xml:space="preserve">06 聖 </v>
      </c>
      <c r="D1975" s="531">
        <v>15919</v>
      </c>
      <c r="E1975" s="1">
        <f>IFERROR(YEAR(D1975),LEFT(D1975,4))</f>
        <v>1943</v>
      </c>
      <c r="F1975" s="1" t="str">
        <f>IF(ISTEXT(D1975),RIGHT(D1975,5),TEXT(D1975,"mm/dd"))</f>
        <v>08/01</v>
      </c>
      <c r="G1975" s="1">
        <f>SUM(MID(E1975,1,1),MID(E1975,2,1),MID(E1975,3,1),MID(E1975,4,1),MID(F1975,1,1),MID(F1975,2,1),MID(F1975,4,1),MID(F1975,5,1))</f>
        <v>26</v>
      </c>
      <c r="H1975" s="45">
        <f>IF(MOD(G1975,9)=0,9,MOD(G1975,9))</f>
        <v>8</v>
      </c>
      <c r="I1975" s="45" t="str">
        <f>IFERROR(MID("日月火水木金土",WEEKDAY(D1975),1),"")</f>
        <v>日</v>
      </c>
      <c r="J1975" s="304" t="s">
        <v>5020</v>
      </c>
      <c r="K1975" s="202" t="str">
        <f>VLOOKUP(F1975,石と花メイン,3,FALSE)</f>
        <v>■赤縞瑪瑙</v>
      </c>
      <c r="L1975" s="297" t="str">
        <f>VLOOKUP(F1975,石と花メイン,4,FALSE)</f>
        <v>鹿ノ子百合</v>
      </c>
      <c r="M1975" s="393">
        <f>IF(OR(MONTH(F1975)&lt;7,AND(MONTH(F1975)=7,DAY(F1975)&lt;=25)),
MOD(SUM((E1975-1901)*365,259),260),
MOD(SUM((E1975-1900)*365,259),260))</f>
        <v>94</v>
      </c>
      <c r="N1975" s="390">
        <f>IF(AND(MONTH(F1975)=7,DAY(F1975)&gt;25),1,
ROUNDDOWN((SUM(VLOOKUP(MONTH(F1975),D暦変換用数値,2,FALSE),DAY(F1975))/28)+1,0))</f>
        <v>1</v>
      </c>
      <c r="O1975" s="205">
        <f>IF(AND(MONTH(F1975)=7,DAY(F1975)&gt;25),DAY(F1975)-25,
MOD((SUM(VLOOKUP(MONTH(F1975),D暦変換用数値,2,FALSE),DAY(F1975))),28)+1)</f>
        <v>7</v>
      </c>
      <c r="P1975" s="406">
        <f>IF(OR(MONTH(F1975)&lt;7,AND(MONTH(F1975)=7,DAY(F1975)&lt;=25)),
MOD(SUM((E1975-1901)*365,(N1975-1)*28,O1975,258),260),
MOD(SUM((E1975-1900)*365,(N1975-1)*28,O1975,258),260))</f>
        <v>100</v>
      </c>
      <c r="Q1975" s="373" t="str">
        <f>VLOOKUP(MOD(P1975,4),色,2,FALSE)</f>
        <v>黄色い</v>
      </c>
      <c r="R1975" s="291" t="str">
        <f>VLOOKUP(MOD(P1975,13),銀河の音,2,FALSE)</f>
        <v>太陽の</v>
      </c>
      <c r="S1975" s="384" t="str">
        <f>VLOOKUP(MOD(P1975,20),太陽の紋章,2,FALSE)</f>
        <v>太陽</v>
      </c>
      <c r="T1975" s="98" t="s">
        <v>3736</v>
      </c>
    </row>
    <row r="1976" spans="1:20" ht="13.5" customHeight="1">
      <c r="A1976" s="50" t="str">
        <f>VLOOKUP(MOD(E1976,10),十干,2,FALSE)</f>
        <v>癸</v>
      </c>
      <c r="B1976" s="199" t="str">
        <f>VLOOKUP(MOD(E1976,12),十二支,3,FALSE)</f>
        <v xml:space="preserve">06 聖 </v>
      </c>
      <c r="C1976" s="201" t="str">
        <f>VLOOKUP(F1976,星座,3,TRUE)</f>
        <v xml:space="preserve">06 聖 </v>
      </c>
      <c r="D1976" s="531">
        <v>15935</v>
      </c>
      <c r="E1976" s="1">
        <f>IFERROR(YEAR(D1976),LEFT(D1976,4))</f>
        <v>1943</v>
      </c>
      <c r="F1976" s="1" t="str">
        <f>IF(ISTEXT(D1976),RIGHT(D1976,5),TEXT(D1976,"mm/dd"))</f>
        <v>08/17</v>
      </c>
      <c r="G1976" s="1">
        <f>SUM(MID(E1976,1,1),MID(E1976,2,1),MID(E1976,3,1),MID(E1976,4,1),MID(F1976,1,1),MID(F1976,2,1),MID(F1976,4,1),MID(F1976,5,1))</f>
        <v>33</v>
      </c>
      <c r="H1976" s="45">
        <f>IF(MOD(G1976,9)=0,9,MOD(G1976,9))</f>
        <v>6</v>
      </c>
      <c r="I1976" s="45" t="str">
        <f>IFERROR(MID("日月火水木金土",WEEKDAY(D1976),1),"")</f>
        <v>火</v>
      </c>
      <c r="J1976" s="304" t="s">
        <v>3358</v>
      </c>
      <c r="K1976" s="202" t="str">
        <f>VLOOKUP(F1976,石と花メイン,3,FALSE)</f>
        <v>◆青玉</v>
      </c>
      <c r="L1976" s="297" t="str">
        <f>VLOOKUP(F1976,石と花メイン,4,FALSE)</f>
        <v>合歓の木/棔</v>
      </c>
      <c r="M1976" s="393">
        <f>IF(OR(MONTH(F1976)&lt;7,AND(MONTH(F1976)=7,DAY(F1976)&lt;=25)),
MOD(SUM((E1976-1901)*365,259),260),
MOD(SUM((E1976-1900)*365,259),260))</f>
        <v>94</v>
      </c>
      <c r="N1976" s="390">
        <f>IF(AND(MONTH(F1976)=7,DAY(F1976)&gt;25),1,
ROUNDDOWN((SUM(VLOOKUP(MONTH(F1976),D暦変換用数値,2,FALSE),DAY(F1976))/28)+1,0))</f>
        <v>1</v>
      </c>
      <c r="O1976" s="205">
        <f>IF(AND(MONTH(F1976)=7,DAY(F1976)&gt;25),DAY(F1976)-25,
MOD((SUM(VLOOKUP(MONTH(F1976),D暦変換用数値,2,FALSE),DAY(F1976))),28)+1)</f>
        <v>23</v>
      </c>
      <c r="P1976" s="406">
        <f>IF(OR(MONTH(F1976)&lt;7,AND(MONTH(F1976)=7,DAY(F1976)&lt;=25)),
MOD(SUM((E1976-1901)*365,(N1976-1)*28,O1976,258),260),
MOD(SUM((E1976-1900)*365,(N1976-1)*28,O1976,258),260))</f>
        <v>116</v>
      </c>
      <c r="Q1976" s="373" t="str">
        <f>VLOOKUP(MOD(P1976,4),色,2,FALSE)</f>
        <v>黄色い</v>
      </c>
      <c r="R1976" s="291" t="str">
        <f>VLOOKUP(MOD(P1976,13),銀河の音,2,FALSE)</f>
        <v>水晶の</v>
      </c>
      <c r="S1976" s="384" t="str">
        <f>VLOOKUP(MOD(P1976,20),太陽の紋章,2,FALSE)</f>
        <v>戦士</v>
      </c>
      <c r="T1976" s="98" t="s">
        <v>3736</v>
      </c>
    </row>
    <row r="1977" spans="1:20" ht="13.5" customHeight="1">
      <c r="A1977" s="282" t="str">
        <f>VLOOKUP(MOD(E1977,10),十干,2,FALSE)</f>
        <v>癸</v>
      </c>
      <c r="B1977" s="283" t="str">
        <f>VLOOKUP(MOD(E1977,12),十二支,3,FALSE)</f>
        <v xml:space="preserve">06 聖 </v>
      </c>
      <c r="C1977" s="287" t="str">
        <f>VLOOKUP(F1977,星座,3,TRUE)</f>
        <v xml:space="preserve">06 聖 </v>
      </c>
      <c r="D1977" s="533">
        <v>15940</v>
      </c>
      <c r="E1977" s="83">
        <f>IFERROR(YEAR(D1977),LEFT(D1977,4))</f>
        <v>1943</v>
      </c>
      <c r="F1977" s="83" t="str">
        <f>IF(ISTEXT(D1977),RIGHT(D1977,5),TEXT(D1977,"mm/dd"))</f>
        <v>08/22</v>
      </c>
      <c r="G1977" s="83">
        <f>SUM(MID(E1977,1,1),MID(E1977,2,1),MID(E1977,3,1),MID(E1977,4,1),MID(F1977,1,1),MID(F1977,2,1),MID(F1977,4,1),MID(F1977,5,1))</f>
        <v>29</v>
      </c>
      <c r="H1977" s="83">
        <f>IF(MOD(G1977,9)=0,9,MOD(G1977,9))</f>
        <v>2</v>
      </c>
      <c r="I1977" s="83" t="str">
        <f>IFERROR(MID("日月火水木金土",WEEKDAY(D1977),1),"")</f>
        <v>日</v>
      </c>
      <c r="J1977" s="303" t="s">
        <v>2680</v>
      </c>
      <c r="K1977" s="87" t="str">
        <f>VLOOKUP(F1977,石と花メイン,3,FALSE)</f>
        <v>●琥珀</v>
      </c>
      <c r="L1977" s="296" t="str">
        <f>VLOOKUP(F1977,石と花メイン,4,FALSE)</f>
        <v>下野草【繍線花】</v>
      </c>
      <c r="M1977" s="392">
        <f>IF(OR(MONTH(F1977)&lt;7,AND(MONTH(F1977)=7,DAY(F1977)&lt;=25)),
MOD(SUM((E1977-1901)*365,259),260),
MOD(SUM((E1977-1900)*365,259),260))</f>
        <v>94</v>
      </c>
      <c r="N1977" s="330">
        <f>IF(AND(MONTH(F1977)=7,DAY(F1977)&gt;25),1,
ROUNDDOWN((SUM(VLOOKUP(MONTH(F1977),D暦変換用数値,2,FALSE),DAY(F1977))/28)+1,0))</f>
        <v>1</v>
      </c>
      <c r="O1977" s="84">
        <f>IF(AND(MONTH(F1977)=7,DAY(F1977)&gt;25),DAY(F1977)-25,
MOD((SUM(VLOOKUP(MONTH(F1977),D暦変換用数値,2,FALSE),DAY(F1977))),28)+1)</f>
        <v>28</v>
      </c>
      <c r="P1977" s="405">
        <f>IF(OR(MONTH(F1977)&lt;7,AND(MONTH(F1977)=7,DAY(F1977)&lt;=25)),
MOD(SUM((E1977-1901)*365,(N1977-1)*28,O1977,258),260),
MOD(SUM((E1977-1900)*365,(N1977-1)*28,O1977,258),260))</f>
        <v>121</v>
      </c>
      <c r="Q1977" s="371" t="str">
        <f>VLOOKUP(MOD(P1977,4),色,2,FALSE)</f>
        <v>赤い</v>
      </c>
      <c r="R1977" s="289" t="str">
        <f>VLOOKUP(MOD(P1977,13),銀河の音,2,FALSE)</f>
        <v>自己存在の</v>
      </c>
      <c r="S1977" s="382" t="str">
        <f>VLOOKUP(MOD(P1977,20),太陽の紋章,2,FALSE)</f>
        <v>竜</v>
      </c>
      <c r="T1977" s="91" t="s">
        <v>3736</v>
      </c>
    </row>
    <row r="1978" spans="1:20" ht="13.5" customHeight="1">
      <c r="A1978" s="50" t="str">
        <f>VLOOKUP(MOD(E1978,10),十干,2,FALSE)</f>
        <v>乙</v>
      </c>
      <c r="B1978" s="199" t="str">
        <f>VLOOKUP(MOD(E1978,12),十二支,3,FALSE)</f>
        <v xml:space="preserve">06 聖 </v>
      </c>
      <c r="C1978" s="201" t="str">
        <f>VLOOKUP(F1978,星座,3,TRUE)</f>
        <v xml:space="preserve">06 聖 </v>
      </c>
      <c r="D1978" s="531">
        <v>20310</v>
      </c>
      <c r="E1978" s="1">
        <f>IFERROR(YEAR(D1978),LEFT(D1978,4))</f>
        <v>1955</v>
      </c>
      <c r="F1978" s="1" t="str">
        <f>IF(ISTEXT(D1978),RIGHT(D1978,5),TEXT(D1978,"mm/dd"))</f>
        <v>08/09</v>
      </c>
      <c r="G1978" s="44">
        <f>SUM(MID(E1978,1,1),MID(E1978,2,1),MID(E1978,3,1),MID(E1978,4,1),MID(F1978,1,1),MID(F1978,2,1),MID(F1978,4,1),MID(F1978,5,1))</f>
        <v>37</v>
      </c>
      <c r="H1978" s="542">
        <f>IF(MOD(G1978,9)=0,9,MOD(G1978,9))</f>
        <v>1</v>
      </c>
      <c r="I1978" s="45" t="str">
        <f>IFERROR(MID("日月火水木金土",WEEKDAY(D1978),1),"")</f>
        <v>火</v>
      </c>
      <c r="J1978" s="304" t="s">
        <v>2681</v>
      </c>
      <c r="K1978" s="202" t="str">
        <f>VLOOKUP(F1978,石と花メイン,3,FALSE)</f>
        <v>◆猫目石</v>
      </c>
      <c r="L1978" s="297" t="str">
        <f>VLOOKUP(F1978,石と花メイン,4,FALSE)</f>
        <v>朝鮮朝顔【曼陀羅華】</v>
      </c>
      <c r="M1978" s="393">
        <f>IF(OR(MONTH(F1978)&lt;7,AND(MONTH(F1978)=7,DAY(F1978)&lt;=25)),
MOD(SUM((E1978-1901)*365,259),260),
MOD(SUM((E1978-1900)*365,259),260))</f>
        <v>54</v>
      </c>
      <c r="N1978" s="390">
        <f>IF(AND(MONTH(F1978)=7,DAY(F1978)&gt;25),1,
ROUNDDOWN((SUM(VLOOKUP(MONTH(F1978),D暦変換用数値,2,FALSE),DAY(F1978))/28)+1,0))</f>
        <v>1</v>
      </c>
      <c r="O1978" s="205">
        <f>IF(AND(MONTH(F1978)=7,DAY(F1978)&gt;25),DAY(F1978)-25,
MOD((SUM(VLOOKUP(MONTH(F1978),D暦変換用数値,2,FALSE),DAY(F1978))),28)+1)</f>
        <v>15</v>
      </c>
      <c r="P1978" s="406">
        <f>IF(OR(MONTH(F1978)&lt;7,AND(MONTH(F1978)=7,DAY(F1978)&lt;=25)),
MOD(SUM((E1978-1901)*365,(N1978-1)*28,O1978,258),260),
MOD(SUM((E1978-1900)*365,(N1978-1)*28,O1978,258),260))</f>
        <v>68</v>
      </c>
      <c r="Q1978" s="373" t="str">
        <f>VLOOKUP(MOD(P1978,4),色,2,FALSE)</f>
        <v>黄色い</v>
      </c>
      <c r="R1978" s="291" t="str">
        <f>VLOOKUP(MOD(P1978,13),銀河の音,2,FALSE)</f>
        <v>電気の</v>
      </c>
      <c r="S1978" s="384" t="str">
        <f>VLOOKUP(MOD(P1978,20),太陽の紋章,2,FALSE)</f>
        <v>星</v>
      </c>
      <c r="T1978" s="97" t="s">
        <v>6691</v>
      </c>
    </row>
    <row r="1979" spans="1:20" ht="13.5" customHeight="1">
      <c r="A1979" s="50" t="str">
        <f>VLOOKUP(MOD(E1979,10),十干,2,FALSE)</f>
        <v>乙</v>
      </c>
      <c r="B1979" s="199" t="str">
        <f>VLOOKUP(MOD(E1979,12),十二支,3,FALSE)</f>
        <v xml:space="preserve">06 聖 </v>
      </c>
      <c r="C1979" s="201" t="str">
        <f>VLOOKUP(F1979,星座,3,TRUE)</f>
        <v xml:space="preserve">06 聖 </v>
      </c>
      <c r="D1979" s="531">
        <v>20321</v>
      </c>
      <c r="E1979" s="1">
        <f>IFERROR(YEAR(D1979),LEFT(D1979,4))</f>
        <v>1955</v>
      </c>
      <c r="F1979" s="1" t="str">
        <f>IF(ISTEXT(D1979),RIGHT(D1979,5),TEXT(D1979,"mm/dd"))</f>
        <v>08/20</v>
      </c>
      <c r="G1979" s="1">
        <f>SUM(MID(E1979,1,1),MID(E1979,2,1),MID(E1979,3,1),MID(E1979,4,1),MID(F1979,1,1),MID(F1979,2,1),MID(F1979,4,1),MID(F1979,5,1))</f>
        <v>30</v>
      </c>
      <c r="H1979" s="45">
        <f>IF(MOD(G1979,9)=0,9,MOD(G1979,9))</f>
        <v>3</v>
      </c>
      <c r="I1979" s="45" t="str">
        <f>IFERROR(MID("日月火水木金土",WEEKDAY(D1979),1),"")</f>
        <v>土</v>
      </c>
      <c r="J1979" s="304" t="s">
        <v>3359</v>
      </c>
      <c r="K1979" s="202" t="str">
        <f>VLOOKUP(F1979,石と花メイン,3,FALSE)</f>
        <v>◆黄玉</v>
      </c>
      <c r="L1979" s="297" t="str">
        <f>VLOOKUP(F1979,石と花メイン,4,FALSE)</f>
        <v>アーティチョーク【朝鮮薊】</v>
      </c>
      <c r="M1979" s="393">
        <f>IF(OR(MONTH(F1979)&lt;7,AND(MONTH(F1979)=7,DAY(F1979)&lt;=25)),
MOD(SUM((E1979-1901)*365,259),260),
MOD(SUM((E1979-1900)*365,259),260))</f>
        <v>54</v>
      </c>
      <c r="N1979" s="390">
        <f>IF(AND(MONTH(F1979)=7,DAY(F1979)&gt;25),1,
ROUNDDOWN((SUM(VLOOKUP(MONTH(F1979),D暦変換用数値,2,FALSE),DAY(F1979))/28)+1,0))</f>
        <v>1</v>
      </c>
      <c r="O1979" s="205">
        <f>IF(AND(MONTH(F1979)=7,DAY(F1979)&gt;25),DAY(F1979)-25,
MOD((SUM(VLOOKUP(MONTH(F1979),D暦変換用数値,2,FALSE),DAY(F1979))),28)+1)</f>
        <v>26</v>
      </c>
      <c r="P1979" s="406">
        <f>IF(OR(MONTH(F1979)&lt;7,AND(MONTH(F1979)=7,DAY(F1979)&lt;=25)),
MOD(SUM((E1979-1901)*365,(N1979-1)*28,O1979,258),260),
MOD(SUM((E1979-1900)*365,(N1979-1)*28,O1979,258),260))</f>
        <v>79</v>
      </c>
      <c r="Q1979" s="374" t="str">
        <f>VLOOKUP(MOD(P1979,4),色,2,FALSE)</f>
        <v>青い</v>
      </c>
      <c r="R1979" s="292" t="str">
        <f>VLOOKUP(MOD(P1979,13),銀河の音,2,FALSE)</f>
        <v>磁気の</v>
      </c>
      <c r="S1979" s="385" t="str">
        <f>VLOOKUP(MOD(P1979,20),太陽の紋章,2,FALSE)</f>
        <v>嵐</v>
      </c>
      <c r="T1979" s="98" t="s">
        <v>3736</v>
      </c>
    </row>
    <row r="1980" spans="1:20" ht="13.5" customHeight="1">
      <c r="A1980" s="50" t="str">
        <f>VLOOKUP(MOD(E1980,10),十干,2,FALSE)</f>
        <v>丁</v>
      </c>
      <c r="B1980" s="199" t="str">
        <f>VLOOKUP(MOD(E1980,12),十二支,3,FALSE)</f>
        <v xml:space="preserve">06 聖 </v>
      </c>
      <c r="C1980" s="201" t="str">
        <f>VLOOKUP(F1980,星座,3,TRUE)</f>
        <v xml:space="preserve">06 聖 </v>
      </c>
      <c r="D1980" s="531">
        <v>24684</v>
      </c>
      <c r="E1980" s="1">
        <f>IFERROR(YEAR(D1980),LEFT(D1980,4))</f>
        <v>1967</v>
      </c>
      <c r="F1980" s="1" t="str">
        <f>IF(ISTEXT(D1980),RIGHT(D1980,5),TEXT(D1980,"mm/dd"))</f>
        <v>07/31</v>
      </c>
      <c r="G1980" s="1">
        <f>SUM(MID(E1980,1,1),MID(E1980,2,1),MID(E1980,3,1),MID(E1980,4,1),MID(F1980,1,1),MID(F1980,2,1),MID(F1980,4,1),MID(F1980,5,1))</f>
        <v>34</v>
      </c>
      <c r="H1980" s="45">
        <f>IF(MOD(G1980,9)=0,9,MOD(G1980,9))</f>
        <v>7</v>
      </c>
      <c r="I1980" s="45" t="str">
        <f>IFERROR(MID("日月火水木金土",WEEKDAY(D1980),1),"")</f>
        <v>月</v>
      </c>
      <c r="J1980" s="304" t="s">
        <v>3360</v>
      </c>
      <c r="K1980" s="202" t="str">
        <f>VLOOKUP(F1980,石と花メイン,3,FALSE)</f>
        <v>◆翠玉</v>
      </c>
      <c r="L1980" s="297" t="str">
        <f>VLOOKUP(F1980,石と花メイン,4,FALSE)</f>
        <v>南瓜【唐茄子】</v>
      </c>
      <c r="M1980" s="393">
        <f>IF(OR(MONTH(F1980)&lt;7,AND(MONTH(F1980)=7,DAY(F1980)&lt;=25)),
MOD(SUM((E1980-1901)*365,259),260),
MOD(SUM((E1980-1900)*365,259),260))</f>
        <v>14</v>
      </c>
      <c r="N1980" s="390">
        <f>IF(AND(MONTH(F1980)=7,DAY(F1980)&gt;25),1,
ROUNDDOWN((SUM(VLOOKUP(MONTH(F1980),D暦変換用数値,2,FALSE),DAY(F1980))/28)+1,0))</f>
        <v>1</v>
      </c>
      <c r="O1980" s="205">
        <f>IF(AND(MONTH(F1980)=7,DAY(F1980)&gt;25),DAY(F1980)-25,
MOD((SUM(VLOOKUP(MONTH(F1980),D暦変換用数値,2,FALSE),DAY(F1980))),28)+1)</f>
        <v>6</v>
      </c>
      <c r="P1980" s="406">
        <f>IF(OR(MONTH(F1980)&lt;7,AND(MONTH(F1980)=7,DAY(F1980)&lt;=25)),
MOD(SUM((E1980-1901)*365,(N1980-1)*28,O1980,258),260),
MOD(SUM((E1980-1900)*365,(N1980-1)*28,O1980,258),260))</f>
        <v>19</v>
      </c>
      <c r="Q1980" s="374" t="str">
        <f>VLOOKUP(MOD(P1980,4),色,2,FALSE)</f>
        <v>青い</v>
      </c>
      <c r="R1980" s="292" t="str">
        <f>VLOOKUP(MOD(P1980,13),銀河の音,2,FALSE)</f>
        <v>律動の</v>
      </c>
      <c r="S1980" s="385" t="str">
        <f>VLOOKUP(MOD(P1980,20),太陽の紋章,2,FALSE)</f>
        <v>嵐</v>
      </c>
      <c r="T1980" s="98" t="s">
        <v>3736</v>
      </c>
    </row>
    <row r="1981" spans="1:20" ht="13.5" customHeight="1">
      <c r="A1981" s="50" t="str">
        <f>VLOOKUP(MOD(E1981,10),十干,2,FALSE)</f>
        <v>丁</v>
      </c>
      <c r="B1981" s="199" t="str">
        <f>VLOOKUP(MOD(E1981,12),十二支,3,FALSE)</f>
        <v xml:space="preserve">06 聖 </v>
      </c>
      <c r="C1981" s="201" t="str">
        <f>VLOOKUP(F1981,星座,3,TRUE)</f>
        <v xml:space="preserve">06 聖 </v>
      </c>
      <c r="D1981" s="531">
        <v>24684</v>
      </c>
      <c r="E1981" s="1">
        <f>IFERROR(YEAR(D1981),LEFT(D1981,4))</f>
        <v>1967</v>
      </c>
      <c r="F1981" s="1" t="str">
        <f>IF(ISTEXT(D1981),RIGHT(D1981,5),TEXT(D1981,"mm/dd"))</f>
        <v>07/31</v>
      </c>
      <c r="G1981" s="1">
        <f>SUM(MID(E1981,1,1),MID(E1981,2,1),MID(E1981,3,1),MID(E1981,4,1),MID(F1981,1,1),MID(F1981,2,1),MID(F1981,4,1),MID(F1981,5,1))</f>
        <v>34</v>
      </c>
      <c r="H1981" s="45">
        <f>IF(MOD(G1981,9)=0,9,MOD(G1981,9))</f>
        <v>7</v>
      </c>
      <c r="I1981" s="45" t="str">
        <f>IFERROR(MID("日月火水木金土",WEEKDAY(D1981),1),"")</f>
        <v>月</v>
      </c>
      <c r="J1981" s="304" t="s">
        <v>3661</v>
      </c>
      <c r="K1981" s="202" t="str">
        <f>VLOOKUP(F1981,石と花メイン,3,FALSE)</f>
        <v>◆翠玉</v>
      </c>
      <c r="L1981" s="297" t="str">
        <f>VLOOKUP(F1981,石と花メイン,4,FALSE)</f>
        <v>南瓜【唐茄子】</v>
      </c>
      <c r="M1981" s="393">
        <f>IF(OR(MONTH(F1981)&lt;7,AND(MONTH(F1981)=7,DAY(F1981)&lt;=25)),
MOD(SUM((E1981-1901)*365,259),260),
MOD(SUM((E1981-1900)*365,259),260))</f>
        <v>14</v>
      </c>
      <c r="N1981" s="390">
        <f>IF(AND(MONTH(F1981)=7,DAY(F1981)&gt;25),1,
ROUNDDOWN((SUM(VLOOKUP(MONTH(F1981),D暦変換用数値,2,FALSE),DAY(F1981))/28)+1,0))</f>
        <v>1</v>
      </c>
      <c r="O1981" s="205">
        <f>IF(AND(MONTH(F1981)=7,DAY(F1981)&gt;25),DAY(F1981)-25,
MOD((SUM(VLOOKUP(MONTH(F1981),D暦変換用数値,2,FALSE),DAY(F1981))),28)+1)</f>
        <v>6</v>
      </c>
      <c r="P1981" s="406">
        <f>IF(OR(MONTH(F1981)&lt;7,AND(MONTH(F1981)=7,DAY(F1981)&lt;=25)),
MOD(SUM((E1981-1901)*365,(N1981-1)*28,O1981,258),260),
MOD(SUM((E1981-1900)*365,(N1981-1)*28,O1981,258),260))</f>
        <v>19</v>
      </c>
      <c r="Q1981" s="374" t="str">
        <f>VLOOKUP(MOD(P1981,4),色,2,FALSE)</f>
        <v>青い</v>
      </c>
      <c r="R1981" s="292" t="str">
        <f>VLOOKUP(MOD(P1981,13),銀河の音,2,FALSE)</f>
        <v>律動の</v>
      </c>
      <c r="S1981" s="385" t="str">
        <f>VLOOKUP(MOD(P1981,20),太陽の紋章,2,FALSE)</f>
        <v>嵐</v>
      </c>
      <c r="T1981" s="98" t="s">
        <v>3736</v>
      </c>
    </row>
    <row r="1982" spans="1:20" ht="13.5" customHeight="1">
      <c r="A1982" s="50" t="str">
        <f>VLOOKUP(MOD(E1982,10),十干,2,FALSE)</f>
        <v>丁</v>
      </c>
      <c r="B1982" s="199" t="str">
        <f>VLOOKUP(MOD(E1982,12),十二支,3,FALSE)</f>
        <v xml:space="preserve">06 聖 </v>
      </c>
      <c r="C1982" s="201" t="str">
        <f>VLOOKUP(F1982,星座,3,TRUE)</f>
        <v xml:space="preserve">06 聖 </v>
      </c>
      <c r="D1982" s="531">
        <v>24692</v>
      </c>
      <c r="E1982" s="1">
        <f>IFERROR(YEAR(D1982),LEFT(D1982,4))</f>
        <v>1967</v>
      </c>
      <c r="F1982" s="1" t="str">
        <f>IF(ISTEXT(D1982),RIGHT(D1982,5),TEXT(D1982,"mm/dd"))</f>
        <v>08/08</v>
      </c>
      <c r="G1982" s="1">
        <f>SUM(MID(E1982,1,1),MID(E1982,2,1),MID(E1982,3,1),MID(E1982,4,1),MID(F1982,1,1),MID(F1982,2,1),MID(F1982,4,1),MID(F1982,5,1))</f>
        <v>39</v>
      </c>
      <c r="H1982" s="45">
        <f>IF(MOD(G1982,9)=0,9,MOD(G1982,9))</f>
        <v>3</v>
      </c>
      <c r="I1982" s="45" t="str">
        <f>IFERROR(MID("日月火水木金土",WEEKDAY(D1982),1),"")</f>
        <v>火</v>
      </c>
      <c r="J1982" s="304" t="s">
        <v>3662</v>
      </c>
      <c r="K1982" s="202" t="str">
        <f>VLOOKUP(F1982,石と花メイン,3,FALSE)</f>
        <v>○真珠</v>
      </c>
      <c r="L1982" s="297" t="str">
        <f>VLOOKUP(F1982,石と花メイン,4,FALSE)</f>
        <v>クレオメ【西洋風蝶草】</v>
      </c>
      <c r="M1982" s="393">
        <f>IF(OR(MONTH(F1982)&lt;7,AND(MONTH(F1982)=7,DAY(F1982)&lt;=25)),
MOD(SUM((E1982-1901)*365,259),260),
MOD(SUM((E1982-1900)*365,259),260))</f>
        <v>14</v>
      </c>
      <c r="N1982" s="390">
        <f>IF(AND(MONTH(F1982)=7,DAY(F1982)&gt;25),1,
ROUNDDOWN((SUM(VLOOKUP(MONTH(F1982),D暦変換用数値,2,FALSE),DAY(F1982))/28)+1,0))</f>
        <v>1</v>
      </c>
      <c r="O1982" s="205">
        <f>IF(AND(MONTH(F1982)=7,DAY(F1982)&gt;25),DAY(F1982)-25,
MOD((SUM(VLOOKUP(MONTH(F1982),D暦変換用数値,2,FALSE),DAY(F1982))),28)+1)</f>
        <v>14</v>
      </c>
      <c r="P1982" s="406">
        <f>IF(OR(MONTH(F1982)&lt;7,AND(MONTH(F1982)=7,DAY(F1982)&lt;=25)),
MOD(SUM((E1982-1901)*365,(N1982-1)*28,O1982,258),260),
MOD(SUM((E1982-1900)*365,(N1982-1)*28,O1982,258),260))</f>
        <v>27</v>
      </c>
      <c r="Q1982" s="374" t="str">
        <f>VLOOKUP(MOD(P1982,4),色,2,FALSE)</f>
        <v>青い</v>
      </c>
      <c r="R1982" s="292" t="str">
        <f>VLOOKUP(MOD(P1982,13),銀河の音,2,FALSE)</f>
        <v>磁気の</v>
      </c>
      <c r="S1982" s="385" t="str">
        <f>VLOOKUP(MOD(P1982,20),太陽の紋章,2,FALSE)</f>
        <v>手</v>
      </c>
      <c r="T1982" s="111" t="s">
        <v>5453</v>
      </c>
    </row>
    <row r="1983" spans="1:20" ht="13.5" customHeight="1">
      <c r="A1983" s="50" t="str">
        <f>VLOOKUP(MOD(E1983,10),十干,2,FALSE)</f>
        <v>丁</v>
      </c>
      <c r="B1983" s="199" t="str">
        <f>VLOOKUP(MOD(E1983,12),十二支,3,FALSE)</f>
        <v xml:space="preserve">06 聖 </v>
      </c>
      <c r="C1983" s="201" t="str">
        <f>VLOOKUP(F1983,星座,3,TRUE)</f>
        <v xml:space="preserve">06 聖 </v>
      </c>
      <c r="D1983" s="531">
        <v>24692</v>
      </c>
      <c r="E1983" s="1">
        <f>IFERROR(YEAR(D1983),LEFT(D1983,4))</f>
        <v>1967</v>
      </c>
      <c r="F1983" s="1" t="str">
        <f>IF(ISTEXT(D1983),RIGHT(D1983,5),TEXT(D1983,"mm/dd"))</f>
        <v>08/08</v>
      </c>
      <c r="G1983" s="1">
        <f>SUM(MID(E1983,1,1),MID(E1983,2,1),MID(E1983,3,1),MID(E1983,4,1),MID(F1983,1,1),MID(F1983,2,1),MID(F1983,4,1),MID(F1983,5,1))</f>
        <v>39</v>
      </c>
      <c r="H1983" s="45">
        <f>IF(MOD(G1983,9)=0,9,MOD(G1983,9))</f>
        <v>3</v>
      </c>
      <c r="I1983" s="45" t="str">
        <f>IFERROR(MID("日月火水木金土",WEEKDAY(D1983),1),"")</f>
        <v>火</v>
      </c>
      <c r="J1983" s="304" t="s">
        <v>3663</v>
      </c>
      <c r="K1983" s="202" t="str">
        <f>VLOOKUP(F1983,石と花メイン,3,FALSE)</f>
        <v>○真珠</v>
      </c>
      <c r="L1983" s="297" t="str">
        <f>VLOOKUP(F1983,石と花メイン,4,FALSE)</f>
        <v>クレオメ【西洋風蝶草】</v>
      </c>
      <c r="M1983" s="393">
        <f>IF(OR(MONTH(F1983)&lt;7,AND(MONTH(F1983)=7,DAY(F1983)&lt;=25)),
MOD(SUM((E1983-1901)*365,259),260),
MOD(SUM((E1983-1900)*365,259),260))</f>
        <v>14</v>
      </c>
      <c r="N1983" s="390">
        <f>IF(AND(MONTH(F1983)=7,DAY(F1983)&gt;25),1,
ROUNDDOWN((SUM(VLOOKUP(MONTH(F1983),D暦変換用数値,2,FALSE),DAY(F1983))/28)+1,0))</f>
        <v>1</v>
      </c>
      <c r="O1983" s="205">
        <f>IF(AND(MONTH(F1983)=7,DAY(F1983)&gt;25),DAY(F1983)-25,
MOD((SUM(VLOOKUP(MONTH(F1983),D暦変換用数値,2,FALSE),DAY(F1983))),28)+1)</f>
        <v>14</v>
      </c>
      <c r="P1983" s="406">
        <f>IF(OR(MONTH(F1983)&lt;7,AND(MONTH(F1983)=7,DAY(F1983)&lt;=25)),
MOD(SUM((E1983-1901)*365,(N1983-1)*28,O1983,258),260),
MOD(SUM((E1983-1900)*365,(N1983-1)*28,O1983,258),260))</f>
        <v>27</v>
      </c>
      <c r="Q1983" s="374" t="str">
        <f>VLOOKUP(MOD(P1983,4),色,2,FALSE)</f>
        <v>青い</v>
      </c>
      <c r="R1983" s="292" t="str">
        <f>VLOOKUP(MOD(P1983,13),銀河の音,2,FALSE)</f>
        <v>磁気の</v>
      </c>
      <c r="S1983" s="385" t="str">
        <f>VLOOKUP(MOD(P1983,20),太陽の紋章,2,FALSE)</f>
        <v>手</v>
      </c>
      <c r="T1983" s="99" t="s">
        <v>2072</v>
      </c>
    </row>
    <row r="1984" spans="1:20" ht="13.5" customHeight="1">
      <c r="A1984" s="50" t="str">
        <f>VLOOKUP(MOD(E1984,10),十干,2,FALSE)</f>
        <v>丁</v>
      </c>
      <c r="B1984" s="199" t="str">
        <f>VLOOKUP(MOD(E1984,12),十二支,3,FALSE)</f>
        <v xml:space="preserve">06 聖 </v>
      </c>
      <c r="C1984" s="201" t="str">
        <f>VLOOKUP(F1984,星座,3,TRUE)</f>
        <v xml:space="preserve">06 聖 </v>
      </c>
      <c r="D1984" s="531">
        <v>24692</v>
      </c>
      <c r="E1984" s="1">
        <f>IFERROR(YEAR(D1984),LEFT(D1984,4))</f>
        <v>1967</v>
      </c>
      <c r="F1984" s="1" t="str">
        <f>IF(ISTEXT(D1984),RIGHT(D1984,5),TEXT(D1984,"mm/dd"))</f>
        <v>08/08</v>
      </c>
      <c r="G1984" s="1">
        <f>SUM(MID(E1984,1,1),MID(E1984,2,1),MID(E1984,3,1),MID(E1984,4,1),MID(F1984,1,1),MID(F1984,2,1),MID(F1984,4,1),MID(F1984,5,1))</f>
        <v>39</v>
      </c>
      <c r="H1984" s="45">
        <f>IF(MOD(G1984,9)=0,9,MOD(G1984,9))</f>
        <v>3</v>
      </c>
      <c r="I1984" s="45" t="str">
        <f>IFERROR(MID("日月火水木金土",WEEKDAY(D1984),1),"")</f>
        <v>火</v>
      </c>
      <c r="J1984" s="304" t="s">
        <v>5213</v>
      </c>
      <c r="K1984" s="202" t="str">
        <f>VLOOKUP(F1984,石と花メイン,3,FALSE)</f>
        <v>○真珠</v>
      </c>
      <c r="L1984" s="297" t="str">
        <f>VLOOKUP(F1984,石と花メイン,4,FALSE)</f>
        <v>クレオメ【西洋風蝶草】</v>
      </c>
      <c r="M1984" s="393">
        <f>IF(OR(MONTH(F1984)&lt;7,AND(MONTH(F1984)=7,DAY(F1984)&lt;=25)),
MOD(SUM((E1984-1901)*365,259),260),
MOD(SUM((E1984-1900)*365,259),260))</f>
        <v>14</v>
      </c>
      <c r="N1984" s="390">
        <f>IF(AND(MONTH(F1984)=7,DAY(F1984)&gt;25),1,
ROUNDDOWN((SUM(VLOOKUP(MONTH(F1984),D暦変換用数値,2,FALSE),DAY(F1984))/28)+1,0))</f>
        <v>1</v>
      </c>
      <c r="O1984" s="205">
        <f>IF(AND(MONTH(F1984)=7,DAY(F1984)&gt;25),DAY(F1984)-25,
MOD((SUM(VLOOKUP(MONTH(F1984),D暦変換用数値,2,FALSE),DAY(F1984))),28)+1)</f>
        <v>14</v>
      </c>
      <c r="P1984" s="406">
        <f>IF(OR(MONTH(F1984)&lt;7,AND(MONTH(F1984)=7,DAY(F1984)&lt;=25)),
MOD(SUM((E1984-1901)*365,(N1984-1)*28,O1984,258),260),
MOD(SUM((E1984-1900)*365,(N1984-1)*28,O1984,258),260))</f>
        <v>27</v>
      </c>
      <c r="Q1984" s="374" t="str">
        <f>VLOOKUP(MOD(P1984,4),色,2,FALSE)</f>
        <v>青い</v>
      </c>
      <c r="R1984" s="292" t="str">
        <f>VLOOKUP(MOD(P1984,13),銀河の音,2,FALSE)</f>
        <v>磁気の</v>
      </c>
      <c r="S1984" s="385" t="str">
        <f>VLOOKUP(MOD(P1984,20),太陽の紋章,2,FALSE)</f>
        <v>手</v>
      </c>
      <c r="T1984" s="98" t="s">
        <v>3736</v>
      </c>
    </row>
    <row r="1985" spans="1:20" ht="13.5" customHeight="1">
      <c r="A1985" s="50" t="str">
        <f>VLOOKUP(MOD(E1985,10),十干,2,FALSE)</f>
        <v>丁</v>
      </c>
      <c r="B1985" s="199" t="str">
        <f>VLOOKUP(MOD(E1985,12),十二支,3,FALSE)</f>
        <v xml:space="preserve">06 聖 </v>
      </c>
      <c r="C1985" s="201" t="str">
        <f>VLOOKUP(F1985,星座,3,TRUE)</f>
        <v xml:space="preserve">06 聖 </v>
      </c>
      <c r="D1985" s="531">
        <v>24695</v>
      </c>
      <c r="E1985" s="1">
        <f>IFERROR(YEAR(D1985),LEFT(D1985,4))</f>
        <v>1967</v>
      </c>
      <c r="F1985" s="1" t="str">
        <f>IF(ISTEXT(D1985),RIGHT(D1985,5),TEXT(D1985,"mm/dd"))</f>
        <v>08/11</v>
      </c>
      <c r="G1985" s="1">
        <f>SUM(MID(E1985,1,1),MID(E1985,2,1),MID(E1985,3,1),MID(E1985,4,1),MID(F1985,1,1),MID(F1985,2,1),MID(F1985,4,1),MID(F1985,5,1))</f>
        <v>33</v>
      </c>
      <c r="H1985" s="45">
        <f>IF(MOD(G1985,9)=0,9,MOD(G1985,9))</f>
        <v>6</v>
      </c>
      <c r="I1985" s="45" t="str">
        <f>IFERROR(MID("日月火水木金土",WEEKDAY(D1985),1),"")</f>
        <v>金</v>
      </c>
      <c r="J1985" s="304" t="s">
        <v>3664</v>
      </c>
      <c r="K1985" s="202" t="str">
        <f>VLOOKUP(F1985,石と花メイン,3,FALSE)</f>
        <v>●珊瑚</v>
      </c>
      <c r="L1985" s="297" t="str">
        <f>VLOOKUP(F1985,石と花メイン,4,FALSE)</f>
        <v>紅花【末摘花】</v>
      </c>
      <c r="M1985" s="393">
        <f>IF(OR(MONTH(F1985)&lt;7,AND(MONTH(F1985)=7,DAY(F1985)&lt;=25)),
MOD(SUM((E1985-1901)*365,259),260),
MOD(SUM((E1985-1900)*365,259),260))</f>
        <v>14</v>
      </c>
      <c r="N1985" s="170">
        <f>IF(AND(MONTH(F1985)=7,DAY(F1985)&gt;25),1,
ROUNDDOWN((SUM(VLOOKUP(MONTH(F1985),D暦変換用数値,2,FALSE),DAY(F1985))/28)+1,0))</f>
        <v>1</v>
      </c>
      <c r="O1985" s="634">
        <f>IF(AND(MONTH(F1985)=7,DAY(F1985)&gt;25),DAY(F1985)-25,
MOD((SUM(VLOOKUP(MONTH(F1985),D暦変換用数値,2,FALSE),DAY(F1985))),28)+1)</f>
        <v>17</v>
      </c>
      <c r="P1985" s="406">
        <f>IF(OR(MONTH(F1985)&lt;7,AND(MONTH(F1985)=7,DAY(F1985)&lt;=25)),
MOD(SUM((E1985-1901)*365,(N1985-1)*28,O1985,258),260),
MOD(SUM((E1985-1900)*365,(N1985-1)*28,O1985,258),260))</f>
        <v>30</v>
      </c>
      <c r="Q1985" s="375" t="str">
        <f>VLOOKUP(MOD(P1985,4),色,2,FALSE)</f>
        <v>白い</v>
      </c>
      <c r="R1985" s="293" t="str">
        <f>VLOOKUP(MOD(P1985,13),銀河の音,2,FALSE)</f>
        <v>自己存在の</v>
      </c>
      <c r="S1985" s="386" t="str">
        <f>VLOOKUP(MOD(P1985,20),太陽の紋章,2,FALSE)</f>
        <v>犬</v>
      </c>
      <c r="T1985" s="644" t="s">
        <v>5456</v>
      </c>
    </row>
    <row r="1986" spans="1:20" ht="13.5" customHeight="1">
      <c r="A1986" s="50" t="str">
        <f>VLOOKUP(MOD(E1986,10),十干,2,FALSE)</f>
        <v>丁</v>
      </c>
      <c r="B1986" s="199" t="str">
        <f>VLOOKUP(MOD(E1986,12),十二支,3,FALSE)</f>
        <v xml:space="preserve">06 聖 </v>
      </c>
      <c r="C1986" s="201" t="str">
        <f>VLOOKUP(F1986,星座,3,TRUE)</f>
        <v xml:space="preserve">06 聖 </v>
      </c>
      <c r="D1986" s="531">
        <v>24703</v>
      </c>
      <c r="E1986" s="1">
        <f>IFERROR(YEAR(D1986),LEFT(D1986,4))</f>
        <v>1967</v>
      </c>
      <c r="F1986" s="1" t="str">
        <f>IF(ISTEXT(D1986),RIGHT(D1986,5),TEXT(D1986,"mm/dd"))</f>
        <v>08/19</v>
      </c>
      <c r="G1986" s="1">
        <f>SUM(MID(E1986,1,1),MID(E1986,2,1),MID(E1986,3,1),MID(E1986,4,1),MID(F1986,1,1),MID(F1986,2,1),MID(F1986,4,1),MID(F1986,5,1))</f>
        <v>41</v>
      </c>
      <c r="H1986" s="45">
        <f>IF(MOD(G1986,9)=0,9,MOD(G1986,9))</f>
        <v>5</v>
      </c>
      <c r="I1986" s="45" t="str">
        <f>IFERROR(MID("日月火水木金土",WEEKDAY(D1986),1),"")</f>
        <v>土</v>
      </c>
      <c r="J1986" s="304" t="s">
        <v>2015</v>
      </c>
      <c r="K1986" s="202" t="str">
        <f>VLOOKUP(F1986,石と花メイン,3,FALSE)</f>
        <v>◆翠玉</v>
      </c>
      <c r="L1986" s="297" t="str">
        <f>VLOOKUP(F1986,石と花メイン,4,FALSE)</f>
        <v>凌霄花</v>
      </c>
      <c r="M1986" s="393">
        <f>IF(OR(MONTH(F1986)&lt;7,AND(MONTH(F1986)=7,DAY(F1986)&lt;=25)),
MOD(SUM((E1986-1901)*365,259),260),
MOD(SUM((E1986-1900)*365,259),260))</f>
        <v>14</v>
      </c>
      <c r="N1986" s="390">
        <f>IF(AND(MONTH(F1986)=7,DAY(F1986)&gt;25),1,
ROUNDDOWN((SUM(VLOOKUP(MONTH(F1986),D暦変換用数値,2,FALSE),DAY(F1986))/28)+1,0))</f>
        <v>1</v>
      </c>
      <c r="O1986" s="205">
        <f>IF(AND(MONTH(F1986)=7,DAY(F1986)&gt;25),DAY(F1986)-25,
MOD((SUM(VLOOKUP(MONTH(F1986),D暦変換用数値,2,FALSE),DAY(F1986))),28)+1)</f>
        <v>25</v>
      </c>
      <c r="P1986" s="406">
        <f>IF(OR(MONTH(F1986)&lt;7,AND(MONTH(F1986)=7,DAY(F1986)&lt;=25)),
MOD(SUM((E1986-1901)*365,(N1986-1)*28,O1986,258),260),
MOD(SUM((E1986-1900)*365,(N1986-1)*28,O1986,258),260))</f>
        <v>38</v>
      </c>
      <c r="Q1986" s="375" t="str">
        <f>VLOOKUP(MOD(P1986,4),色,2,FALSE)</f>
        <v>白い</v>
      </c>
      <c r="R1986" s="293" t="str">
        <f>VLOOKUP(MOD(P1986,13),銀河の音,2,FALSE)</f>
        <v>水晶の</v>
      </c>
      <c r="S1986" s="386" t="str">
        <f>VLOOKUP(MOD(P1986,20),太陽の紋章,2,FALSE)</f>
        <v>鏡</v>
      </c>
      <c r="T1986" s="638" t="s">
        <v>1036</v>
      </c>
    </row>
    <row r="1987" spans="1:20" ht="13.5" customHeight="1">
      <c r="A1987" s="50" t="str">
        <f>VLOOKUP(MOD(E1987,10),十干,2,FALSE)</f>
        <v>丁</v>
      </c>
      <c r="B1987" s="199" t="str">
        <f>VLOOKUP(MOD(E1987,12),十二支,3,FALSE)</f>
        <v xml:space="preserve">06 聖 </v>
      </c>
      <c r="C1987" s="201" t="str">
        <f>VLOOKUP(F1987,星座,3,TRUE)</f>
        <v xml:space="preserve">06 聖 </v>
      </c>
      <c r="D1987" s="531">
        <v>24705</v>
      </c>
      <c r="E1987" s="1">
        <f>IFERROR(YEAR(D1987),LEFT(D1987,4))</f>
        <v>1967</v>
      </c>
      <c r="F1987" s="1" t="str">
        <f>IF(ISTEXT(D1987),RIGHT(D1987,5),TEXT(D1987,"mm/dd"))</f>
        <v>08/21</v>
      </c>
      <c r="G1987" s="1">
        <f>SUM(MID(E1987,1,1),MID(E1987,2,1),MID(E1987,3,1),MID(E1987,4,1),MID(F1987,1,1),MID(F1987,2,1),MID(F1987,4,1),MID(F1987,5,1))</f>
        <v>34</v>
      </c>
      <c r="H1987" s="45">
        <f>IF(MOD(G1987,9)=0,9,MOD(G1987,9))</f>
        <v>7</v>
      </c>
      <c r="I1987" s="45" t="str">
        <f>IFERROR(MID("日月火水木金土",WEEKDAY(D1987),1),"")</f>
        <v>月</v>
      </c>
      <c r="J1987" s="304" t="s">
        <v>2016</v>
      </c>
      <c r="K1987" s="202" t="str">
        <f>VLOOKUP(F1987,石と花メイン,3,FALSE)</f>
        <v>◇金剛石</v>
      </c>
      <c r="L1987" s="297" t="str">
        <f>VLOOKUP(F1987,石と花メイン,4,FALSE)</f>
        <v>仙人掌/覇王樹</v>
      </c>
      <c r="M1987" s="393">
        <f>IF(OR(MONTH(F1987)&lt;7,AND(MONTH(F1987)=7,DAY(F1987)&lt;=25)),
MOD(SUM((E1987-1901)*365,259),260),
MOD(SUM((E1987-1900)*365,259),260))</f>
        <v>14</v>
      </c>
      <c r="N1987" s="390">
        <f>IF(AND(MONTH(F1987)=7,DAY(F1987)&gt;25),1,
ROUNDDOWN((SUM(VLOOKUP(MONTH(F1987),D暦変換用数値,2,FALSE),DAY(F1987))/28)+1,0))</f>
        <v>1</v>
      </c>
      <c r="O1987" s="205">
        <f>IF(AND(MONTH(F1987)=7,DAY(F1987)&gt;25),DAY(F1987)-25,
MOD((SUM(VLOOKUP(MONTH(F1987),D暦変換用数値,2,FALSE),DAY(F1987))),28)+1)</f>
        <v>27</v>
      </c>
      <c r="P1987" s="406">
        <f>IF(OR(MONTH(F1987)&lt;7,AND(MONTH(F1987)=7,DAY(F1987)&lt;=25)),
MOD(SUM((E1987-1901)*365,(N1987-1)*28,O1987,258),260),
MOD(SUM((E1987-1900)*365,(N1987-1)*28,O1987,258),260))</f>
        <v>40</v>
      </c>
      <c r="Q1987" s="373" t="str">
        <f>VLOOKUP(MOD(P1987,4),色,2,FALSE)</f>
        <v>黄色い</v>
      </c>
      <c r="R1987" s="291" t="str">
        <f>VLOOKUP(MOD(P1987,13),銀河の音,2,FALSE)</f>
        <v>磁気の</v>
      </c>
      <c r="S1987" s="384" t="str">
        <f>VLOOKUP(MOD(P1987,20),太陽の紋章,2,FALSE)</f>
        <v>太陽</v>
      </c>
      <c r="T1987" s="103" t="s">
        <v>2710</v>
      </c>
    </row>
    <row r="1988" spans="1:20" ht="13.5" customHeight="1">
      <c r="A1988" s="50" t="str">
        <f>VLOOKUP(MOD(E1988,10),十干,2,FALSE)</f>
        <v>丁</v>
      </c>
      <c r="B1988" s="199" t="str">
        <f>VLOOKUP(MOD(E1988,12),十二支,3,FALSE)</f>
        <v xml:space="preserve">06 聖 </v>
      </c>
      <c r="C1988" s="201" t="str">
        <f>VLOOKUP(F1988,星座,3,TRUE)</f>
        <v xml:space="preserve">06 聖 </v>
      </c>
      <c r="D1988" s="531">
        <v>24706</v>
      </c>
      <c r="E1988" s="1">
        <f>IFERROR(YEAR(D1988),LEFT(D1988,4))</f>
        <v>1967</v>
      </c>
      <c r="F1988" s="1" t="str">
        <f>IF(ISTEXT(D1988),RIGHT(D1988,5),TEXT(D1988,"mm/dd"))</f>
        <v>08/22</v>
      </c>
      <c r="G1988" s="1">
        <f>SUM(MID(E1988,1,1),MID(E1988,2,1),MID(E1988,3,1),MID(E1988,4,1),MID(F1988,1,1),MID(F1988,2,1),MID(F1988,4,1),MID(F1988,5,1))</f>
        <v>35</v>
      </c>
      <c r="H1988" s="45">
        <f>IF(MOD(G1988,9)=0,9,MOD(G1988,9))</f>
        <v>8</v>
      </c>
      <c r="I1988" s="45" t="str">
        <f>IFERROR(MID("日月火水木金土",WEEKDAY(D1988),1),"")</f>
        <v>火</v>
      </c>
      <c r="J1988" s="304" t="s">
        <v>2017</v>
      </c>
      <c r="K1988" s="202" t="str">
        <f>VLOOKUP(F1988,石と花メイン,3,FALSE)</f>
        <v>●琥珀</v>
      </c>
      <c r="L1988" s="297" t="str">
        <f>VLOOKUP(F1988,石と花メイン,4,FALSE)</f>
        <v>下野草【繍線花】</v>
      </c>
      <c r="M1988" s="393">
        <f>IF(OR(MONTH(F1988)&lt;7,AND(MONTH(F1988)=7,DAY(F1988)&lt;=25)),
MOD(SUM((E1988-1901)*365,259),260),
MOD(SUM((E1988-1900)*365,259),260))</f>
        <v>14</v>
      </c>
      <c r="N1988" s="390">
        <f>IF(AND(MONTH(F1988)=7,DAY(F1988)&gt;25),1,
ROUNDDOWN((SUM(VLOOKUP(MONTH(F1988),D暦変換用数値,2,FALSE),DAY(F1988))/28)+1,0))</f>
        <v>1</v>
      </c>
      <c r="O1988" s="205">
        <f>IF(AND(MONTH(F1988)=7,DAY(F1988)&gt;25),DAY(F1988)-25,
MOD((SUM(VLOOKUP(MONTH(F1988),D暦変換用数値,2,FALSE),DAY(F1988))),28)+1)</f>
        <v>28</v>
      </c>
      <c r="P1988" s="406">
        <f>IF(OR(MONTH(F1988)&lt;7,AND(MONTH(F1988)=7,DAY(F1988)&lt;=25)),
MOD(SUM((E1988-1901)*365,(N1988-1)*28,O1988,258),260),
MOD(SUM((E1988-1900)*365,(N1988-1)*28,O1988,258),260))</f>
        <v>41</v>
      </c>
      <c r="Q1988" s="372" t="str">
        <f>VLOOKUP(MOD(P1988,4),色,2,FALSE)</f>
        <v>赤い</v>
      </c>
      <c r="R1988" s="290" t="str">
        <f>VLOOKUP(MOD(P1988,13),銀河の音,2,FALSE)</f>
        <v>月の</v>
      </c>
      <c r="S1988" s="383" t="str">
        <f>VLOOKUP(MOD(P1988,20),太陽の紋章,2,FALSE)</f>
        <v>竜</v>
      </c>
      <c r="T1988" s="97" t="s">
        <v>1884</v>
      </c>
    </row>
    <row r="1989" spans="1:20" ht="13.5" customHeight="1">
      <c r="A1989" s="50" t="str">
        <f>VLOOKUP(MOD(E1989,10),十干,2,FALSE)</f>
        <v>己</v>
      </c>
      <c r="B1989" s="199" t="str">
        <f>VLOOKUP(MOD(E1989,12),十二支,3,FALSE)</f>
        <v xml:space="preserve">06 聖 </v>
      </c>
      <c r="C1989" s="201" t="str">
        <f>VLOOKUP(F1989,星座,3,TRUE)</f>
        <v xml:space="preserve">06 聖 </v>
      </c>
      <c r="D1989" s="531">
        <v>29073</v>
      </c>
      <c r="E1989" s="1">
        <f>IFERROR(YEAR(D1989),LEFT(D1989,4))</f>
        <v>1979</v>
      </c>
      <c r="F1989" s="1" t="str">
        <f>IF(ISTEXT(D1989),RIGHT(D1989,5),TEXT(D1989,"mm/dd"))</f>
        <v>08/06</v>
      </c>
      <c r="G1989" s="1">
        <f>SUM(MID(E1989,1,1),MID(E1989,2,1),MID(E1989,3,1),MID(E1989,4,1),MID(F1989,1,1),MID(F1989,2,1),MID(F1989,4,1),MID(F1989,5,1))</f>
        <v>40</v>
      </c>
      <c r="H1989" s="45">
        <f>IF(MOD(G1989,9)=0,9,MOD(G1989,9))</f>
        <v>4</v>
      </c>
      <c r="I1989" s="45" t="str">
        <f>IFERROR(MID("日月火水木金土",WEEKDAY(D1989),1),"")</f>
        <v>月</v>
      </c>
      <c r="J1989" s="304" t="s">
        <v>2018</v>
      </c>
      <c r="K1989" s="202" t="str">
        <f>VLOOKUP(F1989,石と花メイン,3,FALSE)</f>
        <v>●瑠璃</v>
      </c>
      <c r="L1989" s="297" t="str">
        <f>VLOOKUP(F1989,石と花メイン,4,FALSE)</f>
        <v>百日草【ジニア】</v>
      </c>
      <c r="M1989" s="393">
        <f>IF(OR(MONTH(F1989)&lt;7,AND(MONTH(F1989)=7,DAY(F1989)&lt;=25)),
MOD(SUM((E1989-1901)*365,259),260),
MOD(SUM((E1989-1900)*365,259),260))</f>
        <v>234</v>
      </c>
      <c r="N1989" s="390">
        <f>IF(AND(MONTH(F1989)=7,DAY(F1989)&gt;25),1,
ROUNDDOWN((SUM(VLOOKUP(MONTH(F1989),D暦変換用数値,2,FALSE),DAY(F1989))/28)+1,0))</f>
        <v>1</v>
      </c>
      <c r="O1989" s="205">
        <f>IF(AND(MONTH(F1989)=7,DAY(F1989)&gt;25),DAY(F1989)-25,
MOD((SUM(VLOOKUP(MONTH(F1989),D暦変換用数値,2,FALSE),DAY(F1989))),28)+1)</f>
        <v>12</v>
      </c>
      <c r="P1989" s="406">
        <f>IF(OR(MONTH(F1989)&lt;7,AND(MONTH(F1989)=7,DAY(F1989)&lt;=25)),
MOD(SUM((E1989-1901)*365,(N1989-1)*28,O1989,258),260),
MOD(SUM((E1989-1900)*365,(N1989-1)*28,O1989,258),260))</f>
        <v>245</v>
      </c>
      <c r="Q1989" s="372" t="str">
        <f>VLOOKUP(MOD(P1989,4),色,2,FALSE)</f>
        <v>赤い</v>
      </c>
      <c r="R1989" s="290" t="str">
        <f>VLOOKUP(MOD(P1989,13),銀河の音,2,FALSE)</f>
        <v>スペクトルの</v>
      </c>
      <c r="S1989" s="383" t="str">
        <f>VLOOKUP(MOD(P1989,20),太陽の紋章,2,FALSE)</f>
        <v>蛇</v>
      </c>
      <c r="T1989" s="98" t="s">
        <v>3736</v>
      </c>
    </row>
    <row r="1990" spans="1:20" ht="13.5" customHeight="1">
      <c r="A1990" s="76" t="str">
        <f>VLOOKUP(MOD(E1990,10),十干,2,FALSE)</f>
        <v>己</v>
      </c>
      <c r="B1990" s="199" t="str">
        <f>VLOOKUP(MOD(E1990,12),十二支,3,FALSE)</f>
        <v xml:space="preserve">06 聖 </v>
      </c>
      <c r="C1990" s="201" t="str">
        <f>VLOOKUP(F1990,星座,3,TRUE)</f>
        <v xml:space="preserve">06 聖 </v>
      </c>
      <c r="D1990" s="534">
        <v>29077</v>
      </c>
      <c r="E1990" s="116">
        <f>IFERROR(YEAR(D1990),LEFT(D1990,4))</f>
        <v>1979</v>
      </c>
      <c r="F1990" s="116" t="str">
        <f>IF(ISTEXT(D1990),RIGHT(D1990,5),TEXT(D1990,"mm/dd"))</f>
        <v>08/10</v>
      </c>
      <c r="G1990" s="116">
        <f>SUM(MID(E1990,1,1),MID(E1990,2,1),MID(E1990,3,1),MID(E1990,4,1),MID(F1990,1,1),MID(F1990,2,1),MID(F1990,4,1),MID(F1990,5,1))</f>
        <v>35</v>
      </c>
      <c r="H1990" s="116">
        <f>IF(MOD(G1990,9)=0,9,MOD(G1990,9))</f>
        <v>8</v>
      </c>
      <c r="I1990" s="116" t="str">
        <f>IFERROR(MID("日月火水木金土",WEEKDAY(D1990),1),"")</f>
        <v>金</v>
      </c>
      <c r="J1990" s="306" t="s">
        <v>7817</v>
      </c>
      <c r="K1990" s="203" t="str">
        <f>VLOOKUP(F1990,石と花メイン,3,FALSE)</f>
        <v>◆金緑石</v>
      </c>
      <c r="L1990" s="299" t="str">
        <f>VLOOKUP(F1990,石と花メイン,4,FALSE)</f>
        <v>縷紅草【南瓜朝顔】</v>
      </c>
      <c r="M1990" s="395">
        <f>IF(OR(MONTH(F1990)&lt;7,AND(MONTH(F1990)=7,DAY(F1990)&lt;=25)),
MOD(SUM((E1990-1901)*365,259),260),
MOD(SUM((E1990-1900)*365,259),260))</f>
        <v>234</v>
      </c>
      <c r="N1990" s="121">
        <f>IF(AND(MONTH(F1990)=7,DAY(F1990)&gt;25),1,
ROUNDDOWN((SUM(VLOOKUP(MONTH(F1990),D暦変換用数値,2,FALSE),DAY(F1990))/28)+1,0))</f>
        <v>1</v>
      </c>
      <c r="O1990" s="117">
        <f>IF(AND(MONTH(F1990)=7,DAY(F1990)&gt;25),DAY(F1990)-25,
MOD((SUM(VLOOKUP(MONTH(F1990),D暦変換用数値,2,FALSE),DAY(F1990))),28)+1)</f>
        <v>16</v>
      </c>
      <c r="P1990" s="408">
        <f>IF(OR(MONTH(F1990)&lt;7,AND(MONTH(F1990)=7,DAY(F1990)&lt;=25)),
MOD(SUM((E1990-1901)*365,(N1990-1)*28,O1990,258),260),
MOD(SUM((E1990-1900)*365,(N1990-1)*28,O1990,258),260))</f>
        <v>249</v>
      </c>
      <c r="Q1990" s="372" t="str">
        <f>VLOOKUP(MOD(P1990,4),色,2,FALSE)</f>
        <v>赤い</v>
      </c>
      <c r="R1990" s="290" t="str">
        <f>VLOOKUP(MOD(P1990,13),銀河の音,2,FALSE)</f>
        <v>月の</v>
      </c>
      <c r="S1990" s="383" t="str">
        <f>VLOOKUP(MOD(P1990,20),太陽の紋章,2,FALSE)</f>
        <v>月</v>
      </c>
      <c r="T1990" s="119" t="s">
        <v>7818</v>
      </c>
    </row>
    <row r="1991" spans="1:20" ht="13.5" customHeight="1">
      <c r="A1991" s="50" t="str">
        <f>VLOOKUP(MOD(E1991,10),十干,2,FALSE)</f>
        <v>己</v>
      </c>
      <c r="B1991" s="199" t="str">
        <f>VLOOKUP(MOD(E1991,12),十二支,3,FALSE)</f>
        <v xml:space="preserve">06 聖 </v>
      </c>
      <c r="C1991" s="201" t="str">
        <f>VLOOKUP(F1991,星座,3,TRUE)</f>
        <v xml:space="preserve">06 聖 </v>
      </c>
      <c r="D1991" s="531">
        <v>29078</v>
      </c>
      <c r="E1991" s="1">
        <f>IFERROR(YEAR(D1991),LEFT(D1991,4))</f>
        <v>1979</v>
      </c>
      <c r="F1991" s="1" t="str">
        <f>IF(ISTEXT(D1991),RIGHT(D1991,5),TEXT(D1991,"mm/dd"))</f>
        <v>08/11</v>
      </c>
      <c r="G1991" s="1">
        <f>SUM(MID(E1991,1,1),MID(E1991,2,1),MID(E1991,3,1),MID(E1991,4,1),MID(F1991,1,1),MID(F1991,2,1),MID(F1991,4,1),MID(F1991,5,1))</f>
        <v>36</v>
      </c>
      <c r="H1991" s="45">
        <f>IF(MOD(G1991,9)=0,9,MOD(G1991,9))</f>
        <v>9</v>
      </c>
      <c r="I1991" s="45" t="str">
        <f>IFERROR(MID("日月火水木金土",WEEKDAY(D1991),1),"")</f>
        <v>土</v>
      </c>
      <c r="J1991" s="304" t="s">
        <v>2019</v>
      </c>
      <c r="K1991" s="202" t="str">
        <f>VLOOKUP(F1991,石と花メイン,3,FALSE)</f>
        <v>●珊瑚</v>
      </c>
      <c r="L1991" s="297" t="str">
        <f>VLOOKUP(F1991,石と花メイン,4,FALSE)</f>
        <v>紅花【末摘花】</v>
      </c>
      <c r="M1991" s="393">
        <f>IF(OR(MONTH(F1991)&lt;7,AND(MONTH(F1991)=7,DAY(F1991)&lt;=25)),
MOD(SUM((E1991-1901)*365,259),260),
MOD(SUM((E1991-1900)*365,259),260))</f>
        <v>234</v>
      </c>
      <c r="N1991" s="390">
        <f>IF(AND(MONTH(F1991)=7,DAY(F1991)&gt;25),1,
ROUNDDOWN((SUM(VLOOKUP(MONTH(F1991),D暦変換用数値,2,FALSE),DAY(F1991))/28)+1,0))</f>
        <v>1</v>
      </c>
      <c r="O1991" s="205">
        <f>IF(AND(MONTH(F1991)=7,DAY(F1991)&gt;25),DAY(F1991)-25,
MOD((SUM(VLOOKUP(MONTH(F1991),D暦変換用数値,2,FALSE),DAY(F1991))),28)+1)</f>
        <v>17</v>
      </c>
      <c r="P1991" s="406">
        <f>IF(OR(MONTH(F1991)&lt;7,AND(MONTH(F1991)=7,DAY(F1991)&lt;=25)),
MOD(SUM((E1991-1901)*365,(N1991-1)*28,O1991,258),260),
MOD(SUM((E1991-1900)*365,(N1991-1)*28,O1991,258),260))</f>
        <v>250</v>
      </c>
      <c r="Q1991" s="375" t="str">
        <f>VLOOKUP(MOD(P1991,4),色,2,FALSE)</f>
        <v>白い</v>
      </c>
      <c r="R1991" s="293" t="str">
        <f>VLOOKUP(MOD(P1991,13),銀河の音,2,FALSE)</f>
        <v>電気の</v>
      </c>
      <c r="S1991" s="386" t="str">
        <f>VLOOKUP(MOD(P1991,20),太陽の紋章,2,FALSE)</f>
        <v>犬</v>
      </c>
      <c r="T1991" s="111" t="s">
        <v>2711</v>
      </c>
    </row>
    <row r="1992" spans="1:20" ht="13.5" customHeight="1">
      <c r="A1992" s="50" t="str">
        <f>VLOOKUP(MOD(E1992,10),十干,2,FALSE)</f>
        <v>己</v>
      </c>
      <c r="B1992" s="199" t="str">
        <f>VLOOKUP(MOD(E1992,12),十二支,3,FALSE)</f>
        <v xml:space="preserve">06 聖 </v>
      </c>
      <c r="C1992" s="201" t="str">
        <f>VLOOKUP(F1992,星座,3,TRUE)</f>
        <v xml:space="preserve">06 聖 </v>
      </c>
      <c r="D1992" s="531">
        <v>29080</v>
      </c>
      <c r="E1992" s="1">
        <f>IFERROR(YEAR(D1992),LEFT(D1992,4))</f>
        <v>1979</v>
      </c>
      <c r="F1992" s="1" t="str">
        <f>IF(ISTEXT(D1992),RIGHT(D1992,5),TEXT(D1992,"mm/dd"))</f>
        <v>08/13</v>
      </c>
      <c r="G1992" s="1">
        <f>SUM(MID(E1992,1,1),MID(E1992,2,1),MID(E1992,3,1),MID(E1992,4,1),MID(F1992,1,1),MID(F1992,2,1),MID(F1992,4,1),MID(F1992,5,1))</f>
        <v>38</v>
      </c>
      <c r="H1992" s="45">
        <f>IF(MOD(G1992,9)=0,9,MOD(G1992,9))</f>
        <v>2</v>
      </c>
      <c r="I1992" s="45" t="str">
        <f>IFERROR(MID("日月火水木金土",WEEKDAY(D1992),1),"")</f>
        <v>月</v>
      </c>
      <c r="J1992" s="304" t="s">
        <v>2020</v>
      </c>
      <c r="K1992" s="202" t="str">
        <f>VLOOKUP(F1992,石と花メイン,3,FALSE)</f>
        <v>◇金剛石</v>
      </c>
      <c r="L1992" s="297" t="str">
        <f>VLOOKUP(F1992,石と花メイン,4,FALSE)</f>
        <v>鷺草</v>
      </c>
      <c r="M1992" s="393">
        <f>IF(OR(MONTH(F1992)&lt;7,AND(MONTH(F1992)=7,DAY(F1992)&lt;=25)),
MOD(SUM((E1992-1901)*365,259),260),
MOD(SUM((E1992-1900)*365,259),260))</f>
        <v>234</v>
      </c>
      <c r="N1992" s="390">
        <f>IF(AND(MONTH(F1992)=7,DAY(F1992)&gt;25),1,
ROUNDDOWN((SUM(VLOOKUP(MONTH(F1992),D暦変換用数値,2,FALSE),DAY(F1992))/28)+1,0))</f>
        <v>1</v>
      </c>
      <c r="O1992" s="205">
        <f>IF(AND(MONTH(F1992)=7,DAY(F1992)&gt;25),DAY(F1992)-25,
MOD((SUM(VLOOKUP(MONTH(F1992),D暦変換用数値,2,FALSE),DAY(F1992))),28)+1)</f>
        <v>19</v>
      </c>
      <c r="P1992" s="406">
        <f>IF(OR(MONTH(F1992)&lt;7,AND(MONTH(F1992)=7,DAY(F1992)&lt;=25)),
MOD(SUM((E1992-1901)*365,(N1992-1)*28,O1992,258),260),
MOD(SUM((E1992-1900)*365,(N1992-1)*28,O1992,258),260))</f>
        <v>252</v>
      </c>
      <c r="Q1992" s="373" t="str">
        <f>VLOOKUP(MOD(P1992,4),色,2,FALSE)</f>
        <v>黄色い</v>
      </c>
      <c r="R1992" s="291" t="str">
        <f>VLOOKUP(MOD(P1992,13),銀河の音,2,FALSE)</f>
        <v>倍音の</v>
      </c>
      <c r="S1992" s="384" t="str">
        <f>VLOOKUP(MOD(P1992,20),太陽の紋章,2,FALSE)</f>
        <v>人</v>
      </c>
      <c r="T1992" s="99" t="s">
        <v>7415</v>
      </c>
    </row>
    <row r="1993" spans="1:20" ht="13.5" customHeight="1">
      <c r="A1993" s="334" t="str">
        <f>VLOOKUP(MOD(E1993,10),十干,2,FALSE)</f>
        <v>辛</v>
      </c>
      <c r="B1993" s="331" t="str">
        <f>VLOOKUP(MOD(E1993,12),十二支,3,FALSE)</f>
        <v xml:space="preserve">06 聖 </v>
      </c>
      <c r="C1993" s="336" t="str">
        <f>VLOOKUP(F1993,星座,3,TRUE)</f>
        <v xml:space="preserve">06 聖 </v>
      </c>
      <c r="D1993" s="534">
        <v>33446</v>
      </c>
      <c r="E1993" s="131">
        <f>IFERROR(YEAR(D1993),LEFT(D1993,4))</f>
        <v>1991</v>
      </c>
      <c r="F1993" s="131" t="str">
        <f>IF(ISTEXT(D1993),RIGHT(D1993,5),TEXT(D1993,"mm/dd"))</f>
        <v>07/27</v>
      </c>
      <c r="G1993" s="131">
        <f>SUM(MID(E1993,1,1),MID(E1993,2,1),MID(E1993,3,1),MID(E1993,4,1),MID(F1993,1,1),MID(F1993,2,1),MID(F1993,4,1),MID(F1993,5,1))</f>
        <v>36</v>
      </c>
      <c r="H1993" s="131">
        <f>IF(MOD(G1993,9)=0,9,MOD(G1993,9))</f>
        <v>9</v>
      </c>
      <c r="I1993" s="131" t="str">
        <f>IFERROR(MID("日月火水木金土",WEEKDAY(D1993),1),"")</f>
        <v>土</v>
      </c>
      <c r="J1993" s="306" t="s">
        <v>8132</v>
      </c>
      <c r="K1993" s="335" t="str">
        <f>VLOOKUP(F1993,石と花メイン,3,FALSE)</f>
        <v>■紫水晶</v>
      </c>
      <c r="L1993" s="302" t="str">
        <f>VLOOKUP(F1993,石と花メイン,4,FALSE)</f>
        <v>松葉牡丹【日照草】</v>
      </c>
      <c r="M1993" s="396">
        <f>IF(OR(MONTH(F1993)&lt;7,AND(MONTH(F1993)=7,DAY(F1993)&lt;=25)),
MOD(SUM((E1993-1901)*365,259),260),
MOD(SUM((E1993-1900)*365,259),260))</f>
        <v>194</v>
      </c>
      <c r="N1993" s="335">
        <f>IF(AND(MONTH(F1993)=7,DAY(F1993)&gt;25),1,
ROUNDDOWN((SUM(VLOOKUP(MONTH(F1993),D暦変換用数値,2,FALSE),DAY(F1993))/28)+1,0))</f>
        <v>1</v>
      </c>
      <c r="O1993" s="132">
        <f>IF(AND(MONTH(F1993)=7,DAY(F1993)&gt;25),DAY(F1993)-25,
MOD((SUM(VLOOKUP(MONTH(F1993),D暦変換用数値,2,FALSE),DAY(F1993))),28)+1)</f>
        <v>2</v>
      </c>
      <c r="P1993" s="404">
        <f>IF(OR(MONTH(F1993)&lt;7,AND(MONTH(F1993)=7,DAY(F1993)&lt;=25)),
MOD(SUM((E1993-1901)*365,(N1993-1)*28,O1993,258),260),
MOD(SUM((E1993-1900)*365,(N1993-1)*28,O1993,258),260))</f>
        <v>195</v>
      </c>
      <c r="Q1993" s="376" t="str">
        <f>VLOOKUP(MOD(P1993,4),色,2,FALSE)</f>
        <v>青い</v>
      </c>
      <c r="R1993" s="333" t="str">
        <f>VLOOKUP(MOD(P1993,13),銀河の音,2,FALSE)</f>
        <v>宇宙の</v>
      </c>
      <c r="S1993" s="387" t="str">
        <f>VLOOKUP(MOD(P1993,20),太陽の紋章,2,FALSE)</f>
        <v>鷲</v>
      </c>
      <c r="T1993" s="119" t="s">
        <v>8133</v>
      </c>
    </row>
    <row r="1994" spans="1:20" ht="13.5" customHeight="1">
      <c r="A1994" s="282" t="str">
        <f>VLOOKUP(MOD(E1994,10),十干,2,FALSE)</f>
        <v>辛</v>
      </c>
      <c r="B1994" s="283" t="str">
        <f>VLOOKUP(MOD(E1994,12),十二支,3,FALSE)</f>
        <v xml:space="preserve">06 聖 </v>
      </c>
      <c r="C1994" s="287" t="str">
        <f>VLOOKUP(F1994,星座,3,TRUE)</f>
        <v xml:space="preserve">06 聖 </v>
      </c>
      <c r="D1994" s="533">
        <v>33455</v>
      </c>
      <c r="E1994" s="83">
        <f>IFERROR(YEAR(D1994),LEFT(D1994,4))</f>
        <v>1991</v>
      </c>
      <c r="F1994" s="83" t="str">
        <f>IF(ISTEXT(D1994),RIGHT(D1994,5),TEXT(D1994,"mm/dd"))</f>
        <v>08/05</v>
      </c>
      <c r="G1994" s="83">
        <f>SUM(MID(E1994,1,1),MID(E1994,2,1),MID(E1994,3,1),MID(E1994,4,1),MID(F1994,1,1),MID(F1994,2,1),MID(F1994,4,1),MID(F1994,5,1))</f>
        <v>33</v>
      </c>
      <c r="H1994" s="83">
        <f>IF(MOD(G1994,9)=0,9,MOD(G1994,9))</f>
        <v>6</v>
      </c>
      <c r="I1994" s="83" t="str">
        <f>IFERROR(MID("日月火水木金土",WEEKDAY(D1994),1),"")</f>
        <v>月</v>
      </c>
      <c r="J1994" s="303" t="s">
        <v>2682</v>
      </c>
      <c r="K1994" s="87" t="str">
        <f>VLOOKUP(F1994,石と花メイン,3,FALSE)</f>
        <v>◆黄玉</v>
      </c>
      <c r="L1994" s="296" t="str">
        <f>VLOOKUP(F1994,石と花メイン,4,FALSE)</f>
        <v>百日紅/猿滑</v>
      </c>
      <c r="M1994" s="392">
        <f>IF(OR(MONTH(F1994)&lt;7,AND(MONTH(F1994)=7,DAY(F1994)&lt;=25)),
MOD(SUM((E1994-1901)*365,259),260),
MOD(SUM((E1994-1900)*365,259),260))</f>
        <v>194</v>
      </c>
      <c r="N1994" s="330">
        <f>IF(AND(MONTH(F1994)=7,DAY(F1994)&gt;25),1,
ROUNDDOWN((SUM(VLOOKUP(MONTH(F1994),D暦変換用数値,2,FALSE),DAY(F1994))/28)+1,0))</f>
        <v>1</v>
      </c>
      <c r="O1994" s="84">
        <f>IF(AND(MONTH(F1994)=7,DAY(F1994)&gt;25),DAY(F1994)-25,
MOD((SUM(VLOOKUP(MONTH(F1994),D暦変換用数値,2,FALSE),DAY(F1994))),28)+1)</f>
        <v>11</v>
      </c>
      <c r="P1994" s="405">
        <f>IF(OR(MONTH(F1994)&lt;7,AND(MONTH(F1994)=7,DAY(F1994)&lt;=25)),
MOD(SUM((E1994-1901)*365,(N1994-1)*28,O1994,258),260),
MOD(SUM((E1994-1900)*365,(N1994-1)*28,O1994,258),260))</f>
        <v>204</v>
      </c>
      <c r="Q1994" s="371" t="str">
        <f>VLOOKUP(MOD(P1994,4),色,2,FALSE)</f>
        <v>黄色い</v>
      </c>
      <c r="R1994" s="289" t="str">
        <f>VLOOKUP(MOD(P1994,13),銀河の音,2,FALSE)</f>
        <v>太陽の</v>
      </c>
      <c r="S1994" s="382" t="str">
        <f>VLOOKUP(MOD(P1994,20),太陽の紋章,2,FALSE)</f>
        <v>種</v>
      </c>
      <c r="T1994" s="95" t="s">
        <v>1499</v>
      </c>
    </row>
    <row r="1995" spans="1:20" ht="13.5" customHeight="1">
      <c r="A1995" s="286" t="str">
        <f>VLOOKUP(MOD(E1995,10),十干,2,FALSE)</f>
        <v>辛</v>
      </c>
      <c r="B1995" s="283" t="str">
        <f>VLOOKUP(MOD(E1995,12),十二支,3,FALSE)</f>
        <v xml:space="preserve">06 聖 </v>
      </c>
      <c r="C1995" s="287" t="str">
        <f>VLOOKUP(F1995,星座,3,TRUE)</f>
        <v xml:space="preserve">06 聖 </v>
      </c>
      <c r="D1995" s="530">
        <v>33461</v>
      </c>
      <c r="E1995" s="85">
        <f>IFERROR(YEAR(D1995),LEFT(D1995,4))</f>
        <v>1991</v>
      </c>
      <c r="F1995" s="85" t="str">
        <f>IF(ISTEXT(D1995),RIGHT(D1995,5),TEXT(D1995,"mm/dd"))</f>
        <v>08/11</v>
      </c>
      <c r="G1995" s="85">
        <f>SUM(MID(E1995,1,1),MID(E1995,2,1),MID(E1995,3,1),MID(E1995,4,1),MID(F1995,1,1),MID(F1995,2,1),MID(F1995,4,1),MID(F1995,5,1))</f>
        <v>30</v>
      </c>
      <c r="H1995" s="85">
        <f>IF(MOD(G1995,9)=0,9,MOD(G1995,9))</f>
        <v>3</v>
      </c>
      <c r="I1995" s="85" t="str">
        <f>IFERROR(MID("日月火水木金土",WEEKDAY(D1995),1),"")</f>
        <v>日</v>
      </c>
      <c r="J1995" s="308" t="s">
        <v>7795</v>
      </c>
      <c r="K1995" s="87" t="str">
        <f>VLOOKUP(F1995,石と花メイン,3,FALSE)</f>
        <v>●珊瑚</v>
      </c>
      <c r="L1995" s="300" t="str">
        <f>VLOOKUP(F1995,石と花メイン,4,FALSE)</f>
        <v>紅花【末摘花】</v>
      </c>
      <c r="M1995" s="397">
        <f>IF(OR(MONTH(F1995)&lt;7,AND(MONTH(F1995)=7,DAY(F1995)&lt;=25)),
MOD(SUM((E1995-1901)*365,259),260),
MOD(SUM((E1995-1900)*365,259),260))</f>
        <v>194</v>
      </c>
      <c r="N1995" s="87">
        <f>IF(AND(MONTH(F1995)=7,DAY(F1995)&gt;25),1,
ROUNDDOWN((SUM(VLOOKUP(MONTH(F1995),D暦変換用数値,2,FALSE),DAY(F1995))/28)+1,0))</f>
        <v>1</v>
      </c>
      <c r="O1995" s="82">
        <f>IF(AND(MONTH(F1995)=7,DAY(F1995)&gt;25),DAY(F1995)-25,
MOD((SUM(VLOOKUP(MONTH(F1995),D暦変換用数値,2,FALSE),DAY(F1995))),28)+1)</f>
        <v>17</v>
      </c>
      <c r="P1995" s="409">
        <f>IF(OR(MONTH(F1995)&lt;7,AND(MONTH(F1995)=7,DAY(F1995)&lt;=25)),
MOD(SUM((E1995-1901)*365,(N1995-1)*28,O1995,258),260),
MOD(SUM((E1995-1900)*365,(N1995-1)*28,O1995,258),260))</f>
        <v>210</v>
      </c>
      <c r="Q1995" s="371" t="str">
        <f>VLOOKUP(MOD(P1995,4),色,2,FALSE)</f>
        <v>白い</v>
      </c>
      <c r="R1995" s="289" t="str">
        <f>VLOOKUP(MOD(P1995,13),銀河の音,2,FALSE)</f>
        <v>月の</v>
      </c>
      <c r="S1995" s="382" t="str">
        <f>VLOOKUP(MOD(P1995,20),太陽の紋章,2,FALSE)</f>
        <v>犬</v>
      </c>
      <c r="T1995" s="95" t="s">
        <v>7796</v>
      </c>
    </row>
    <row r="1996" spans="1:20" ht="13.5" customHeight="1">
      <c r="A1996" s="285" t="str">
        <f>VLOOKUP(MOD(E1996,10),十干,2,FALSE)</f>
        <v>癸</v>
      </c>
      <c r="B1996" s="283" t="str">
        <f>VLOOKUP(MOD(E1996,12),十二支,3,FALSE)</f>
        <v xml:space="preserve">06 聖 </v>
      </c>
      <c r="C1996" s="287" t="str">
        <f>VLOOKUP(F1996,星座,3,TRUE)</f>
        <v xml:space="preserve">06 聖 </v>
      </c>
      <c r="D1996" s="530">
        <v>37851</v>
      </c>
      <c r="E1996" s="83">
        <f>IFERROR(YEAR(D1996),LEFT(D1996,4))</f>
        <v>2003</v>
      </c>
      <c r="F1996" s="83" t="str">
        <f>IF(ISTEXT(D1996),RIGHT(D1996,5),TEXT(D1996,"mm/dd"))</f>
        <v>08/18</v>
      </c>
      <c r="G1996" s="83">
        <f>SUM(MID(E1996,1,1),MID(E1996,2,1),MID(E1996,3,1),MID(E1996,4,1),MID(F1996,1,1),MID(F1996,2,1),MID(F1996,4,1),MID(F1996,5,1))</f>
        <v>22</v>
      </c>
      <c r="H1996" s="83">
        <f>IF(MOD(G1996,9)=0,9,MOD(G1996,9))</f>
        <v>4</v>
      </c>
      <c r="I1996" s="83" t="str">
        <f>IFERROR(MID("日月火水木金土",WEEKDAY(D1996),1),"")</f>
        <v>月</v>
      </c>
      <c r="J1996" s="308" t="s">
        <v>8425</v>
      </c>
      <c r="K1996" s="330" t="str">
        <f>VLOOKUP(F1996,石と花メイン,3,FALSE)</f>
        <v>◆藍玉</v>
      </c>
      <c r="L1996" s="296" t="str">
        <f>VLOOKUP(F1996,石と花メイン,4,FALSE)</f>
        <v>立葵【ホリーホック】</v>
      </c>
      <c r="M1996" s="392">
        <f>IF(OR(MONTH(F1996)&lt;7,AND(MONTH(F1996)=7,DAY(F1996)&lt;=25)),
MOD(SUM((E1996-1901)*365,259),260),
MOD(SUM((E1996-1900)*365,259),260))</f>
        <v>154</v>
      </c>
      <c r="N1996" s="330">
        <f>IF(AND(MONTH(F1996)=7,DAY(F1996)&gt;25),1,
ROUNDDOWN((SUM(VLOOKUP(MONTH(F1996),D暦変換用数値,2,FALSE),DAY(F1996))/28)+1,0))</f>
        <v>1</v>
      </c>
      <c r="O1996" s="84">
        <f>IF(AND(MONTH(F1996)=7,DAY(F1996)&gt;25),DAY(F1996)-25,
MOD((SUM(VLOOKUP(MONTH(F1996),D暦変換用数値,2,FALSE),DAY(F1996))),28)+1)</f>
        <v>24</v>
      </c>
      <c r="P1996" s="405">
        <f>IF(OR(MONTH(F1996)&lt;7,AND(MONTH(F1996)=7,DAY(F1996)&lt;=25)),
MOD(SUM((E1996-1901)*365,(N1996-1)*28,O1996,258),260),
MOD(SUM((E1996-1900)*365,(N1996-1)*28,O1996,258),260))</f>
        <v>177</v>
      </c>
      <c r="Q1996" s="371" t="str">
        <f>VLOOKUP(MOD(P1996,4),色,2,FALSE)</f>
        <v>赤い</v>
      </c>
      <c r="R1996" s="289" t="str">
        <f>VLOOKUP(MOD(P1996,13),銀河の音,2,FALSE)</f>
        <v>銀河の</v>
      </c>
      <c r="S1996" s="382" t="str">
        <f>VLOOKUP(MOD(P1996,20),太陽の紋章,2,FALSE)</f>
        <v>地球</v>
      </c>
      <c r="T1996" s="91" t="s">
        <v>8426</v>
      </c>
    </row>
    <row r="1997" spans="1:20" ht="13.5" customHeight="1">
      <c r="A1997" s="50" t="str">
        <f>VLOOKUP(MOD(E1997,10),十干,2,FALSE)</f>
        <v>辛</v>
      </c>
      <c r="B1997" s="199" t="str">
        <f>VLOOKUP(MOD(E1997,12),十二支,3,FALSE)</f>
        <v xml:space="preserve">06 聖 </v>
      </c>
      <c r="C1997" s="201" t="str">
        <f>VLOOKUP(F1997,星座,3,TRUE)</f>
        <v xml:space="preserve">06 聖 </v>
      </c>
      <c r="D1997" s="531" t="s">
        <v>396</v>
      </c>
      <c r="E1997" s="1" t="str">
        <f>IFERROR(YEAR(D1997),LEFT(D1997,4))</f>
        <v>1871</v>
      </c>
      <c r="F1997" s="1" t="str">
        <f>IF(ISTEXT(D1997),RIGHT(D1997,5),TEXT(D1997,"mm/dd"))</f>
        <v>07/23</v>
      </c>
      <c r="G1997" s="1">
        <f>SUM(MID(E1997,1,1),MID(E1997,2,1),MID(E1997,3,1),MID(E1997,4,1),MID(F1997,1,1),MID(F1997,2,1),MID(F1997,4,1),MID(F1997,5,1))</f>
        <v>29</v>
      </c>
      <c r="H1997" s="45">
        <f>IF(MOD(G1997,9)=0,9,MOD(G1997,9))</f>
        <v>2</v>
      </c>
      <c r="I1997" s="45" t="str">
        <f>IFERROR(MID("日月火水木金土",WEEKDAY(D1997),1),"")</f>
        <v/>
      </c>
      <c r="J1997" s="304" t="s">
        <v>3338</v>
      </c>
      <c r="K1997" s="202" t="str">
        <f>VLOOKUP(F1997,石と花メイン,3,FALSE)</f>
        <v>◆青玉</v>
      </c>
      <c r="L1997" s="297" t="str">
        <f>VLOOKUP(F1997,石と花メイン,4,FALSE)</f>
        <v>ジンジャー【花縮砂】</v>
      </c>
      <c r="M1997" s="393">
        <f>IF(OR(MONTH(F1997)&lt;7,AND(MONTH(F1997)=7,DAY(F1997)&lt;=25)),
MOD(SUM((E1997-1901)*365,259),260),
MOD(SUM((E1997-1900)*365,259),260))</f>
        <v>229</v>
      </c>
      <c r="N1997" s="390">
        <f>IF(AND(MONTH(F1997)=7,DAY(F1997)&gt;25),1,
ROUNDDOWN((SUM(VLOOKUP(MONTH(F1997),D暦変換用数値,2,FALSE),DAY(F1997))/28)+1,0))</f>
        <v>13</v>
      </c>
      <c r="O1997" s="205">
        <f>IF(AND(MONTH(F1997)=7,DAY(F1997)&gt;25),DAY(F1997)-25,
MOD((SUM(VLOOKUP(MONTH(F1997),D暦変換用数値,2,FALSE),DAY(F1997))),28)+1)</f>
        <v>27</v>
      </c>
      <c r="P1997" s="406">
        <f>IF(OR(MONTH(F1997)&lt;7,AND(MONTH(F1997)=7,DAY(F1997)&lt;=25)),
MOD(SUM((E1997-1901)*365,(N1997-1)*28,O1997,258),260),
MOD(SUM((E1997-1900)*365,(N1997-1)*28,O1997,258),260))</f>
        <v>71</v>
      </c>
      <c r="Q1997" s="374" t="str">
        <f>VLOOKUP(MOD(P1997,4),色,2,FALSE)</f>
        <v>青い</v>
      </c>
      <c r="R1997" s="292" t="str">
        <f>VLOOKUP(MOD(P1997,13),銀河の音,2,FALSE)</f>
        <v>律動の</v>
      </c>
      <c r="S1997" s="385" t="str">
        <f>VLOOKUP(MOD(P1997,20),太陽の紋章,2,FALSE)</f>
        <v>猿</v>
      </c>
      <c r="T1997" s="105" t="s">
        <v>3202</v>
      </c>
    </row>
    <row r="1998" spans="1:20" ht="13.5" customHeight="1">
      <c r="A1998" s="334" t="str">
        <f>VLOOKUP(MOD(E1998,10),十干,2,FALSE)</f>
        <v>辛</v>
      </c>
      <c r="B1998" s="331" t="str">
        <f>VLOOKUP(MOD(E1998,12),十二支,3,FALSE)</f>
        <v xml:space="preserve">06 聖 </v>
      </c>
      <c r="C1998" s="336" t="str">
        <f>VLOOKUP(F1998,星座,3,TRUE)</f>
        <v xml:space="preserve">06 聖 </v>
      </c>
      <c r="D1998" s="534" t="s">
        <v>8749</v>
      </c>
      <c r="E1998" s="131" t="str">
        <f>IFERROR(YEAR(D1998),LEFT(D1998,4))</f>
        <v>1871</v>
      </c>
      <c r="F1998" s="131" t="str">
        <f>IF(ISTEXT(D1998),RIGHT(D1998,5),TEXT(D1998,"mm/dd"))</f>
        <v>08/19</v>
      </c>
      <c r="G1998" s="131">
        <f>SUM(MID(E1998,1,1),MID(E1998,2,1),MID(E1998,3,1),MID(E1998,4,1),MID(F1998,1,1),MID(F1998,2,1),MID(F1998,4,1),MID(F1998,5,1))</f>
        <v>35</v>
      </c>
      <c r="H1998" s="131">
        <f>IF(MOD(G1998,9)=0,9,MOD(G1998,9))</f>
        <v>8</v>
      </c>
      <c r="I1998" s="131" t="str">
        <f>IFERROR(MID("日月火水木金土",WEEKDAY(D1998),1),"")</f>
        <v/>
      </c>
      <c r="J1998" s="306" t="s">
        <v>8570</v>
      </c>
      <c r="K1998" s="335" t="str">
        <f>VLOOKUP(F1998,石と花メイン,3,FALSE)</f>
        <v>◆翠玉</v>
      </c>
      <c r="L1998" s="302" t="str">
        <f>VLOOKUP(F1998,石と花メイン,4,FALSE)</f>
        <v>凌霄花</v>
      </c>
      <c r="M1998" s="396">
        <f>IF(OR(MONTH(F1998)&lt;7,AND(MONTH(F1998)=7,DAY(F1998)&lt;=25)),
MOD(SUM((E1998-1901)*365,259),260),
MOD(SUM((E1998-1900)*365,259),260))</f>
        <v>74</v>
      </c>
      <c r="N1998" s="335">
        <f>IF(AND(MONTH(F1998)=7,DAY(F1998)&gt;25),1,
ROUNDDOWN((SUM(VLOOKUP(MONTH(F1998),D暦変換用数値,2,FALSE),DAY(F1998))/28)+1,0))</f>
        <v>1</v>
      </c>
      <c r="O1998" s="132">
        <f>IF(AND(MONTH(F1998)=7,DAY(F1998)&gt;25),DAY(F1998)-25,
MOD((SUM(VLOOKUP(MONTH(F1998),D暦変換用数値,2,FALSE),DAY(F1998))),28)+1)</f>
        <v>25</v>
      </c>
      <c r="P1998" s="404">
        <f>IF(OR(MONTH(F1998)&lt;7,AND(MONTH(F1998)=7,DAY(F1998)&lt;=25)),
MOD(SUM((E1998-1901)*365,(N1998-1)*28,O1998,258),260),
MOD(SUM((E1998-1900)*365,(N1998-1)*28,O1998,258),260))</f>
        <v>98</v>
      </c>
      <c r="Q1998" s="376" t="str">
        <f>VLOOKUP(MOD(P1998,4),色,2,FALSE)</f>
        <v>白い</v>
      </c>
      <c r="R1998" s="333" t="str">
        <f>VLOOKUP(MOD(P1998,13),銀河の音,2,FALSE)</f>
        <v>共振の</v>
      </c>
      <c r="S1998" s="387" t="str">
        <f>VLOOKUP(MOD(P1998,20),太陽の紋章,2,FALSE)</f>
        <v>鏡</v>
      </c>
      <c r="T1998" s="126" t="s">
        <v>8572</v>
      </c>
    </row>
    <row r="1999" spans="1:20" ht="13.5" customHeight="1">
      <c r="A1999" s="50" t="str">
        <f>VLOOKUP(MOD(E1999,10),十干,2,FALSE)</f>
        <v>癸</v>
      </c>
      <c r="B1999" s="199" t="str">
        <f>VLOOKUP(MOD(E1999,12),十二支,3,FALSE)</f>
        <v xml:space="preserve">06 聖 </v>
      </c>
      <c r="C1999" s="201" t="str">
        <f>VLOOKUP(F1999,星座,3,TRUE)</f>
        <v xml:space="preserve">06 聖 </v>
      </c>
      <c r="D1999" s="531" t="s">
        <v>397</v>
      </c>
      <c r="E1999" s="1" t="str">
        <f>IFERROR(YEAR(D1999),LEFT(D1999,4))</f>
        <v>1883</v>
      </c>
      <c r="F1999" s="1" t="str">
        <f>IF(ISTEXT(D1999),RIGHT(D1999,5),TEXT(D1999,"mm/dd"))</f>
        <v>07/29</v>
      </c>
      <c r="G1999" s="1">
        <f>SUM(MID(E1999,1,1),MID(E1999,2,1),MID(E1999,3,1),MID(E1999,4,1),MID(F1999,1,1),MID(F1999,2,1),MID(F1999,4,1),MID(F1999,5,1))</f>
        <v>38</v>
      </c>
      <c r="H1999" s="45">
        <f>IF(MOD(G1999,9)=0,9,MOD(G1999,9))</f>
        <v>2</v>
      </c>
      <c r="I1999" s="45" t="str">
        <f>IFERROR(MID("日月火水木金土",WEEKDAY(D1999),1),"")</f>
        <v/>
      </c>
      <c r="J1999" s="304" t="s">
        <v>3339</v>
      </c>
      <c r="K1999" s="202" t="str">
        <f>VLOOKUP(F1999,石と花メイン,3,FALSE)</f>
        <v>◆柘榴石</v>
      </c>
      <c r="L1999" s="297" t="str">
        <f>VLOOKUP(F1999,石と花メイン,4,FALSE)</f>
        <v>アンスリウム【大紅団扇】</v>
      </c>
      <c r="M1999" s="393">
        <f>IF(OR(MONTH(F1999)&lt;7,AND(MONTH(F1999)=7,DAY(F1999)&lt;=25)),
MOD(SUM((E1999-1901)*365,259),260),
MOD(SUM((E1999-1900)*365,259),260))</f>
        <v>34</v>
      </c>
      <c r="N1999" s="390">
        <f>IF(AND(MONTH(F1999)=7,DAY(F1999)&gt;25),1,
ROUNDDOWN((SUM(VLOOKUP(MONTH(F1999),D暦変換用数値,2,FALSE),DAY(F1999))/28)+1,0))</f>
        <v>1</v>
      </c>
      <c r="O1999" s="205">
        <f>IF(AND(MONTH(F1999)=7,DAY(F1999)&gt;25),DAY(F1999)-25,
MOD((SUM(VLOOKUP(MONTH(F1999),D暦変換用数値,2,FALSE),DAY(F1999))),28)+1)</f>
        <v>4</v>
      </c>
      <c r="P1999" s="406">
        <f>IF(OR(MONTH(F1999)&lt;7,AND(MONTH(F1999)=7,DAY(F1999)&lt;=25)),
MOD(SUM((E1999-1901)*365,(N1999-1)*28,O1999,258),260),
MOD(SUM((E1999-1900)*365,(N1999-1)*28,O1999,258),260))</f>
        <v>37</v>
      </c>
      <c r="Q1999" s="372" t="str">
        <f>VLOOKUP(MOD(P1999,4),色,2,FALSE)</f>
        <v>赤い</v>
      </c>
      <c r="R1999" s="290" t="str">
        <f>VLOOKUP(MOD(P1999,13),銀河の音,2,FALSE)</f>
        <v>スペクトルの</v>
      </c>
      <c r="S1999" s="383" t="str">
        <f>VLOOKUP(MOD(P1999,20),太陽の紋章,2,FALSE)</f>
        <v>地球</v>
      </c>
      <c r="T1999" s="99" t="s">
        <v>398</v>
      </c>
    </row>
    <row r="2000" spans="1:20" ht="13.5" customHeight="1">
      <c r="A2000" s="50" t="str">
        <f>VLOOKUP(MOD(E2000,10),十干,2,FALSE)</f>
        <v>癸</v>
      </c>
      <c r="B2000" s="199" t="str">
        <f>VLOOKUP(MOD(E2000,12),十二支,3,FALSE)</f>
        <v xml:space="preserve">06 聖 </v>
      </c>
      <c r="C2000" s="201" t="str">
        <f>VLOOKUP(F2000,星座,3,TRUE)</f>
        <v xml:space="preserve">06 聖 </v>
      </c>
      <c r="D2000" s="531" t="s">
        <v>399</v>
      </c>
      <c r="E2000" s="1" t="str">
        <f>IFERROR(YEAR(D2000),LEFT(D2000,4))</f>
        <v>1883</v>
      </c>
      <c r="F2000" s="1" t="str">
        <f>IF(ISTEXT(D2000),RIGHT(D2000,5),TEXT(D2000,"mm/dd"))</f>
        <v>08/08</v>
      </c>
      <c r="G2000" s="1">
        <f>SUM(MID(E2000,1,1),MID(E2000,2,1),MID(E2000,3,1),MID(E2000,4,1),MID(F2000,1,1),MID(F2000,2,1),MID(F2000,4,1),MID(F2000,5,1))</f>
        <v>36</v>
      </c>
      <c r="H2000" s="45">
        <f>IF(MOD(G2000,9)=0,9,MOD(G2000,9))</f>
        <v>9</v>
      </c>
      <c r="I2000" s="45" t="str">
        <f>IFERROR(MID("日月火水木金土",WEEKDAY(D2000),1),"")</f>
        <v/>
      </c>
      <c r="J2000" s="304" t="s">
        <v>3340</v>
      </c>
      <c r="K2000" s="202" t="str">
        <f>VLOOKUP(F2000,石と花メイン,3,FALSE)</f>
        <v>○真珠</v>
      </c>
      <c r="L2000" s="297" t="str">
        <f>VLOOKUP(F2000,石と花メイン,4,FALSE)</f>
        <v>クレオメ【西洋風蝶草】</v>
      </c>
      <c r="M2000" s="393">
        <f>IF(OR(MONTH(F2000)&lt;7,AND(MONTH(F2000)=7,DAY(F2000)&lt;=25)),
MOD(SUM((E2000-1901)*365,259),260),
MOD(SUM((E2000-1900)*365,259),260))</f>
        <v>34</v>
      </c>
      <c r="N2000" s="390">
        <f>IF(AND(MONTH(F2000)=7,DAY(F2000)&gt;25),1,
ROUNDDOWN((SUM(VLOOKUP(MONTH(F2000),D暦変換用数値,2,FALSE),DAY(F2000))/28)+1,0))</f>
        <v>1</v>
      </c>
      <c r="O2000" s="205">
        <f>IF(AND(MONTH(F2000)=7,DAY(F2000)&gt;25),DAY(F2000)-25,
MOD((SUM(VLOOKUP(MONTH(F2000),D暦変換用数値,2,FALSE),DAY(F2000))),28)+1)</f>
        <v>14</v>
      </c>
      <c r="P2000" s="406">
        <f>IF(OR(MONTH(F2000)&lt;7,AND(MONTH(F2000)=7,DAY(F2000)&lt;=25)),
MOD(SUM((E2000-1901)*365,(N2000-1)*28,O2000,258),260),
MOD(SUM((E2000-1900)*365,(N2000-1)*28,O2000,258),260))</f>
        <v>47</v>
      </c>
      <c r="Q2000" s="374" t="str">
        <f>VLOOKUP(MOD(P2000,4),色,2,FALSE)</f>
        <v>青い</v>
      </c>
      <c r="R2000" s="292" t="str">
        <f>VLOOKUP(MOD(P2000,13),銀河の音,2,FALSE)</f>
        <v>銀河の</v>
      </c>
      <c r="S2000" s="385" t="str">
        <f>VLOOKUP(MOD(P2000,20),太陽の紋章,2,FALSE)</f>
        <v>手</v>
      </c>
      <c r="T2000" s="99" t="s">
        <v>2070</v>
      </c>
    </row>
    <row r="2001" spans="1:20" ht="13.5" customHeight="1">
      <c r="A2001" s="50" t="str">
        <f>VLOOKUP(MOD(E2001,10),十干,2,FALSE)</f>
        <v>癸</v>
      </c>
      <c r="B2001" s="199" t="str">
        <f>VLOOKUP(MOD(E2001,12),十二支,3,FALSE)</f>
        <v xml:space="preserve">06 聖 </v>
      </c>
      <c r="C2001" s="201" t="str">
        <f>VLOOKUP(F2001,星座,3,TRUE)</f>
        <v xml:space="preserve">06 聖 </v>
      </c>
      <c r="D2001" s="531" t="s">
        <v>400</v>
      </c>
      <c r="E2001" s="1" t="str">
        <f>IFERROR(YEAR(D2001),LEFT(D2001,4))</f>
        <v>1883</v>
      </c>
      <c r="F2001" s="1" t="str">
        <f>IF(ISTEXT(D2001),RIGHT(D2001,5),TEXT(D2001,"mm/dd"))</f>
        <v>08/19</v>
      </c>
      <c r="G2001" s="1">
        <f>SUM(MID(E2001,1,1),MID(E2001,2,1),MID(E2001,3,1),MID(E2001,4,1),MID(F2001,1,1),MID(F2001,2,1),MID(F2001,4,1),MID(F2001,5,1))</f>
        <v>38</v>
      </c>
      <c r="H2001" s="45">
        <f>IF(MOD(G2001,9)=0,9,MOD(G2001,9))</f>
        <v>2</v>
      </c>
      <c r="I2001" s="45" t="str">
        <f>IFERROR(MID("日月火水木金土",WEEKDAY(D2001),1),"")</f>
        <v/>
      </c>
      <c r="J2001" s="304" t="s">
        <v>5015</v>
      </c>
      <c r="K2001" s="202" t="str">
        <f>VLOOKUP(F2001,石と花メイン,3,FALSE)</f>
        <v>◆翠玉</v>
      </c>
      <c r="L2001" s="297" t="str">
        <f>VLOOKUP(F2001,石と花メイン,4,FALSE)</f>
        <v>凌霄花</v>
      </c>
      <c r="M2001" s="393">
        <f>IF(OR(MONTH(F2001)&lt;7,AND(MONTH(F2001)=7,DAY(F2001)&lt;=25)),
MOD(SUM((E2001-1901)*365,259),260),
MOD(SUM((E2001-1900)*365,259),260))</f>
        <v>34</v>
      </c>
      <c r="N2001" s="390">
        <f>IF(AND(MONTH(F2001)=7,DAY(F2001)&gt;25),1,
ROUNDDOWN((SUM(VLOOKUP(MONTH(F2001),D暦変換用数値,2,FALSE),DAY(F2001))/28)+1,0))</f>
        <v>1</v>
      </c>
      <c r="O2001" s="205">
        <f>IF(AND(MONTH(F2001)=7,DAY(F2001)&gt;25),DAY(F2001)-25,
MOD((SUM(VLOOKUP(MONTH(F2001),D暦変換用数値,2,FALSE),DAY(F2001))),28)+1)</f>
        <v>25</v>
      </c>
      <c r="P2001" s="406">
        <f>IF(OR(MONTH(F2001)&lt;7,AND(MONTH(F2001)=7,DAY(F2001)&lt;=25)),
MOD(SUM((E2001-1901)*365,(N2001-1)*28,O2001,258),260),
MOD(SUM((E2001-1900)*365,(N2001-1)*28,O2001,258),260))</f>
        <v>58</v>
      </c>
      <c r="Q2001" s="375" t="str">
        <f>VLOOKUP(MOD(P2001,4),色,2,FALSE)</f>
        <v>白い</v>
      </c>
      <c r="R2001" s="293" t="str">
        <f>VLOOKUP(MOD(P2001,13),銀河の音,2,FALSE)</f>
        <v>律動の</v>
      </c>
      <c r="S2001" s="386" t="str">
        <f>VLOOKUP(MOD(P2001,20),太陽の紋章,2,FALSE)</f>
        <v>鏡</v>
      </c>
      <c r="T2001" s="103" t="s">
        <v>7146</v>
      </c>
    </row>
    <row r="2002" spans="1:20" ht="13.5" customHeight="1">
      <c r="A2002" s="282" t="str">
        <f>VLOOKUP(MOD(E2002,10),十干,2,FALSE)</f>
        <v>乙</v>
      </c>
      <c r="B2002" s="283" t="str">
        <f>VLOOKUP(MOD(E2002,12),十二支,3,FALSE)</f>
        <v xml:space="preserve">06 聖 </v>
      </c>
      <c r="C2002" s="287" t="str">
        <f>VLOOKUP(F2002,星座,3,TRUE)</f>
        <v xml:space="preserve">06 聖 </v>
      </c>
      <c r="D2002" s="533" t="s">
        <v>8750</v>
      </c>
      <c r="E2002" s="83" t="str">
        <f>IFERROR(YEAR(D2002),LEFT(D2002,4))</f>
        <v>1895</v>
      </c>
      <c r="F2002" s="83" t="str">
        <f>IF(ISTEXT(D2002),RIGHT(D2002,5),TEXT(D2002,"mm/dd"))</f>
        <v>08/05</v>
      </c>
      <c r="G2002" s="83">
        <f>SUM(MID(E2002,1,1),MID(E2002,2,1),MID(E2002,3,1),MID(E2002,4,1),MID(F2002,1,1),MID(F2002,2,1),MID(F2002,4,1),MID(F2002,5,1))</f>
        <v>36</v>
      </c>
      <c r="H2002" s="83">
        <f>IF(MOD(G2002,9)=0,9,MOD(G2002,9))</f>
        <v>9</v>
      </c>
      <c r="I2002" s="83" t="str">
        <f>IFERROR(MID("日月火水木金土",WEEKDAY(D2002),1),"")</f>
        <v/>
      </c>
      <c r="J2002" s="303" t="s">
        <v>1957</v>
      </c>
      <c r="K2002" s="87" t="str">
        <f>VLOOKUP(F2002,石と花メイン,3,FALSE)</f>
        <v>◆黄玉</v>
      </c>
      <c r="L2002" s="296" t="str">
        <f>VLOOKUP(F2002,石と花メイン,4,FALSE)</f>
        <v>百日紅/猿滑</v>
      </c>
      <c r="M2002" s="392">
        <f>IF(OR(MONTH(F2002)&lt;7,AND(MONTH(F2002)=7,DAY(F2002)&lt;=25)),
MOD(SUM((E2002-1901)*365,259),260),
MOD(SUM((E2002-1900)*365,259),260))</f>
        <v>254</v>
      </c>
      <c r="N2002" s="330">
        <f>IF(AND(MONTH(F2002)=7,DAY(F2002)&gt;25),1,
ROUNDDOWN((SUM(VLOOKUP(MONTH(F2002),D暦変換用数値,2,FALSE),DAY(F2002))/28)+1,0))</f>
        <v>1</v>
      </c>
      <c r="O2002" s="84">
        <f>IF(AND(MONTH(F2002)=7,DAY(F2002)&gt;25),DAY(F2002)-25,
MOD((SUM(VLOOKUP(MONTH(F2002),D暦変換用数値,2,FALSE),DAY(F2002))),28)+1)</f>
        <v>11</v>
      </c>
      <c r="P2002" s="405">
        <f>IF(OR(MONTH(F2002)&lt;7,AND(MONTH(F2002)=7,DAY(F2002)&lt;=25)),
MOD(SUM((E2002-1901)*365,(N2002-1)*28,O2002,258),260),
MOD(SUM((E2002-1900)*365,(N2002-1)*28,O2002,258),260))</f>
        <v>4</v>
      </c>
      <c r="Q2002" s="371" t="str">
        <f>VLOOKUP(MOD(P2002,4),色,2,FALSE)</f>
        <v>黄色い</v>
      </c>
      <c r="R2002" s="289" t="str">
        <f>VLOOKUP(MOD(P2002,13),銀河の音,2,FALSE)</f>
        <v>自己存在の</v>
      </c>
      <c r="S2002" s="382" t="str">
        <f>VLOOKUP(MOD(P2002,20),太陽の紋章,2,FALSE)</f>
        <v>種</v>
      </c>
      <c r="T2002" s="95" t="s">
        <v>1958</v>
      </c>
    </row>
    <row r="2003" spans="1:20" ht="13.5" customHeight="1">
      <c r="A2003" s="50" t="str">
        <f>VLOOKUP(MOD(E2003,10),十干,2,FALSE)</f>
        <v>丁</v>
      </c>
      <c r="B2003" s="199" t="str">
        <f>VLOOKUP(MOD(E2003,12),十二支,3,FALSE)</f>
        <v xml:space="preserve">06 聖 </v>
      </c>
      <c r="C2003" s="201" t="str">
        <f>VLOOKUP(F2003,星座,3,TRUE)</f>
        <v xml:space="preserve">07 天 </v>
      </c>
      <c r="D2003" s="531">
        <v>2580</v>
      </c>
      <c r="E2003" s="1">
        <f>IFERROR(YEAR(D2003),LEFT(D2003,4))</f>
        <v>1907</v>
      </c>
      <c r="F2003" s="1" t="str">
        <f>IF(ISTEXT(D2003),RIGHT(D2003,5),TEXT(D2003,"mm/dd"))</f>
        <v>01/23</v>
      </c>
      <c r="G2003" s="1">
        <f>SUM(MID(E2003,1,1),MID(E2003,2,1),MID(E2003,3,1),MID(E2003,4,1),MID(F2003,1,1),MID(F2003,2,1),MID(F2003,4,1),MID(F2003,5,1))</f>
        <v>23</v>
      </c>
      <c r="H2003" s="45">
        <f>IF(MOD(G2003,9)=0,9,MOD(G2003,9))</f>
        <v>5</v>
      </c>
      <c r="I2003" s="45" t="str">
        <f>IFERROR(MID("日月火水木金土",WEEKDAY(D2003),1),"")</f>
        <v>水</v>
      </c>
      <c r="J2003" s="304" t="s">
        <v>2025</v>
      </c>
      <c r="K2003" s="202" t="str">
        <f>VLOOKUP(F2003,石と花メイン,3,FALSE)</f>
        <v>■紅玉髄</v>
      </c>
      <c r="L2003" s="297" t="str">
        <f>VLOOKUP(F2003,石と花メイン,4,FALSE)</f>
        <v>万両</v>
      </c>
      <c r="M2003" s="393">
        <f>IF(OR(MONTH(F2003)&lt;7,AND(MONTH(F2003)=7,DAY(F2003)&lt;=25)),
MOD(SUM((E2003-1901)*365,259),260),
MOD(SUM((E2003-1900)*365,259),260))</f>
        <v>109</v>
      </c>
      <c r="N2003" s="390">
        <f>IF(AND(MONTH(F2003)=7,DAY(F2003)&gt;25),1,
ROUNDDOWN((SUM(VLOOKUP(MONTH(F2003),D暦変換用数値,2,FALSE),DAY(F2003))/28)+1,0))</f>
        <v>7</v>
      </c>
      <c r="O2003" s="205">
        <f>IF(AND(MONTH(F2003)=7,DAY(F2003)&gt;25),DAY(F2003)-25,
MOD((SUM(VLOOKUP(MONTH(F2003),D暦変換用数値,2,FALSE),DAY(F2003))),28)+1)</f>
        <v>14</v>
      </c>
      <c r="P2003" s="406">
        <f>IF(OR(MONTH(F2003)&lt;7,AND(MONTH(F2003)=7,DAY(F2003)&lt;=25)),
MOD(SUM((E2003-1901)*365,(N2003-1)*28,O2003,258),260),
MOD(SUM((E2003-1900)*365,(N2003-1)*28,O2003,258),260))</f>
        <v>30</v>
      </c>
      <c r="Q2003" s="375" t="str">
        <f>VLOOKUP(MOD(P2003,4),色,2,FALSE)</f>
        <v>白い</v>
      </c>
      <c r="R2003" s="293" t="str">
        <f>VLOOKUP(MOD(P2003,13),銀河の音,2,FALSE)</f>
        <v>自己存在の</v>
      </c>
      <c r="S2003" s="386" t="str">
        <f>VLOOKUP(MOD(P2003,20),太陽の紋章,2,FALSE)</f>
        <v>犬</v>
      </c>
      <c r="T2003" s="97" t="s">
        <v>2074</v>
      </c>
    </row>
    <row r="2004" spans="1:20" ht="13.5" customHeight="1">
      <c r="A2004" s="50" t="str">
        <f>VLOOKUP(MOD(E2004,10),十干,2,FALSE)</f>
        <v>己</v>
      </c>
      <c r="B2004" s="199" t="str">
        <f>VLOOKUP(MOD(E2004,12),十二支,3,FALSE)</f>
        <v xml:space="preserve">06 聖 </v>
      </c>
      <c r="C2004" s="201" t="str">
        <f>VLOOKUP(F2004,星座,3,TRUE)</f>
        <v xml:space="preserve">07 天 </v>
      </c>
      <c r="D2004" s="531">
        <v>6977</v>
      </c>
      <c r="E2004" s="1">
        <f>IFERROR(YEAR(D2004),LEFT(D2004,4))</f>
        <v>1919</v>
      </c>
      <c r="F2004" s="1" t="str">
        <f>IF(ISTEXT(D2004),RIGHT(D2004,5),TEXT(D2004,"mm/dd"))</f>
        <v>02/06</v>
      </c>
      <c r="G2004" s="1">
        <f>SUM(MID(E2004,1,1),MID(E2004,2,1),MID(E2004,3,1),MID(E2004,4,1),MID(F2004,1,1),MID(F2004,2,1),MID(F2004,4,1),MID(F2004,5,1))</f>
        <v>28</v>
      </c>
      <c r="H2004" s="45">
        <f>IF(MOD(G2004,9)=0,9,MOD(G2004,9))</f>
        <v>1</v>
      </c>
      <c r="I2004" s="45" t="str">
        <f>IFERROR(MID("日月火水木金土",WEEKDAY(D2004),1),"")</f>
        <v>木</v>
      </c>
      <c r="J2004" s="304" t="s">
        <v>2026</v>
      </c>
      <c r="K2004" s="202" t="str">
        <f>VLOOKUP(F2004,石と花メイン,3,FALSE)</f>
        <v>◆黄玉</v>
      </c>
      <c r="L2004" s="297" t="str">
        <f>VLOOKUP(F2004,石と花メイン,4,FALSE)</f>
        <v>油菜【菜の花】</v>
      </c>
      <c r="M2004" s="393">
        <f>IF(OR(MONTH(F2004)&lt;7,AND(MONTH(F2004)=7,DAY(F2004)&lt;=25)),
MOD(SUM((E2004-1901)*365,259),260),
MOD(SUM((E2004-1900)*365,259),260))</f>
        <v>69</v>
      </c>
      <c r="N2004" s="390">
        <f>IF(AND(MONTH(F2004)=7,DAY(F2004)&gt;25),1,
ROUNDDOWN((SUM(VLOOKUP(MONTH(F2004),D暦変換用数値,2,FALSE),DAY(F2004))/28)+1,0))</f>
        <v>7</v>
      </c>
      <c r="O2004" s="205">
        <f>IF(AND(MONTH(F2004)=7,DAY(F2004)&gt;25),DAY(F2004)-25,
MOD((SUM(VLOOKUP(MONTH(F2004),D暦変換用数値,2,FALSE),DAY(F2004))),28)+1)</f>
        <v>28</v>
      </c>
      <c r="P2004" s="406">
        <f>IF(OR(MONTH(F2004)&lt;7,AND(MONTH(F2004)=7,DAY(F2004)&lt;=25)),
MOD(SUM((E2004-1901)*365,(N2004-1)*28,O2004,258),260),
MOD(SUM((E2004-1900)*365,(N2004-1)*28,O2004,258),260))</f>
        <v>4</v>
      </c>
      <c r="Q2004" s="373" t="str">
        <f>VLOOKUP(MOD(P2004,4),色,2,FALSE)</f>
        <v>黄色い</v>
      </c>
      <c r="R2004" s="291" t="str">
        <f>VLOOKUP(MOD(P2004,13),銀河の音,2,FALSE)</f>
        <v>自己存在の</v>
      </c>
      <c r="S2004" s="384" t="str">
        <f>VLOOKUP(MOD(P2004,20),太陽の紋章,2,FALSE)</f>
        <v>種</v>
      </c>
      <c r="T2004" s="103" t="s">
        <v>1564</v>
      </c>
    </row>
    <row r="2005" spans="1:20" ht="13.5" customHeight="1">
      <c r="A2005" s="50" t="str">
        <f>VLOOKUP(MOD(E2005,10),十干,2,FALSE)</f>
        <v>辛</v>
      </c>
      <c r="B2005" s="199" t="str">
        <f>VLOOKUP(MOD(E2005,12),十二支,3,FALSE)</f>
        <v xml:space="preserve">06 聖 </v>
      </c>
      <c r="C2005" s="201" t="str">
        <f>VLOOKUP(F2005,星座,3,TRUE)</f>
        <v xml:space="preserve">07 天 </v>
      </c>
      <c r="D2005" s="531">
        <v>11351</v>
      </c>
      <c r="E2005" s="1">
        <f>IFERROR(YEAR(D2005),LEFT(D2005,4))</f>
        <v>1931</v>
      </c>
      <c r="F2005" s="1" t="str">
        <f>IF(ISTEXT(D2005),RIGHT(D2005,5),TEXT(D2005,"mm/dd"))</f>
        <v>01/28</v>
      </c>
      <c r="G2005" s="1">
        <f>SUM(MID(E2005,1,1),MID(E2005,2,1),MID(E2005,3,1),MID(E2005,4,1),MID(F2005,1,1),MID(F2005,2,1),MID(F2005,4,1),MID(F2005,5,1))</f>
        <v>25</v>
      </c>
      <c r="H2005" s="45">
        <f>IF(MOD(G2005,9)=0,9,MOD(G2005,9))</f>
        <v>7</v>
      </c>
      <c r="I2005" s="45" t="str">
        <f>IFERROR(MID("日月火水木金土",WEEKDAY(D2005),1),"")</f>
        <v>水</v>
      </c>
      <c r="J2005" s="304" t="s">
        <v>2027</v>
      </c>
      <c r="K2005" s="202" t="str">
        <f>VLOOKUP(F2005,石と花メイン,3,FALSE)</f>
        <v>▲白金</v>
      </c>
      <c r="L2005" s="297" t="str">
        <f>VLOOKUP(F2005,石と花メイン,4,FALSE)</f>
        <v>片栗【堅香子】</v>
      </c>
      <c r="M2005" s="393">
        <f>IF(OR(MONTH(F2005)&lt;7,AND(MONTH(F2005)=7,DAY(F2005)&lt;=25)),
MOD(SUM((E2005-1901)*365,259),260),
MOD(SUM((E2005-1900)*365,259),260))</f>
        <v>29</v>
      </c>
      <c r="N2005" s="390">
        <f>IF(AND(MONTH(F2005)=7,DAY(F2005)&gt;25),1,
ROUNDDOWN((SUM(VLOOKUP(MONTH(F2005),D暦変換用数値,2,FALSE),DAY(F2005))/28)+1,0))</f>
        <v>7</v>
      </c>
      <c r="O2005" s="205">
        <f>IF(AND(MONTH(F2005)=7,DAY(F2005)&gt;25),DAY(F2005)-25,
MOD((SUM(VLOOKUP(MONTH(F2005),D暦変換用数値,2,FALSE),DAY(F2005))),28)+1)</f>
        <v>19</v>
      </c>
      <c r="P2005" s="406">
        <f>IF(OR(MONTH(F2005)&lt;7,AND(MONTH(F2005)=7,DAY(F2005)&lt;=25)),
MOD(SUM((E2005-1901)*365,(N2005-1)*28,O2005,258),260),
MOD(SUM((E2005-1900)*365,(N2005-1)*28,O2005,258),260))</f>
        <v>215</v>
      </c>
      <c r="Q2005" s="374" t="str">
        <f>VLOOKUP(MOD(P2005,4),色,2,FALSE)</f>
        <v>青い</v>
      </c>
      <c r="R2005" s="292" t="str">
        <f>VLOOKUP(MOD(P2005,13),銀河の音,2,FALSE)</f>
        <v>共振の</v>
      </c>
      <c r="S2005" s="385" t="str">
        <f>VLOOKUP(MOD(P2005,20),太陽の紋章,2,FALSE)</f>
        <v>鷲</v>
      </c>
      <c r="T2005" s="103" t="s">
        <v>1565</v>
      </c>
    </row>
    <row r="2006" spans="1:20" ht="13.5" customHeight="1">
      <c r="A2006" s="50" t="str">
        <f>VLOOKUP(MOD(E2006,10),十干,2,FALSE)</f>
        <v>辛</v>
      </c>
      <c r="B2006" s="199" t="str">
        <f>VLOOKUP(MOD(E2006,12),十二支,3,FALSE)</f>
        <v xml:space="preserve">06 聖 </v>
      </c>
      <c r="C2006" s="201" t="str">
        <f>VLOOKUP(F2006,星座,3,TRUE)</f>
        <v xml:space="preserve">07 天 </v>
      </c>
      <c r="D2006" s="531">
        <v>11355</v>
      </c>
      <c r="E2006" s="1">
        <f>IFERROR(YEAR(D2006),LEFT(D2006,4))</f>
        <v>1931</v>
      </c>
      <c r="F2006" s="1" t="str">
        <f>IF(ISTEXT(D2006),RIGHT(D2006,5),TEXT(D2006,"mm/dd"))</f>
        <v>02/01</v>
      </c>
      <c r="G2006" s="1">
        <f>SUM(MID(E2006,1,1),MID(E2006,2,1),MID(E2006,3,1),MID(E2006,4,1),MID(F2006,1,1),MID(F2006,2,1),MID(F2006,4,1),MID(F2006,5,1))</f>
        <v>17</v>
      </c>
      <c r="H2006" s="45">
        <f>IF(MOD(G2006,9)=0,9,MOD(G2006,9))</f>
        <v>8</v>
      </c>
      <c r="I2006" s="45" t="str">
        <f>IFERROR(MID("日月火水木金土",WEEKDAY(D2006),1),"")</f>
        <v>日</v>
      </c>
      <c r="J2006" s="304" t="s">
        <v>2028</v>
      </c>
      <c r="K2006" s="202" t="str">
        <f>VLOOKUP(F2006,石と花メイン,3,FALSE)</f>
        <v>■紫水晶</v>
      </c>
      <c r="L2006" s="297" t="str">
        <f>VLOOKUP(F2006,石と花メイン,4,FALSE)</f>
        <v>マーガレット【木春菊】</v>
      </c>
      <c r="M2006" s="393">
        <f>IF(OR(MONTH(F2006)&lt;7,AND(MONTH(F2006)=7,DAY(F2006)&lt;=25)),
MOD(SUM((E2006-1901)*365,259),260),
MOD(SUM((E2006-1900)*365,259),260))</f>
        <v>29</v>
      </c>
      <c r="N2006" s="390">
        <f>IF(AND(MONTH(F2006)=7,DAY(F2006)&gt;25),1,
ROUNDDOWN((SUM(VLOOKUP(MONTH(F2006),D暦変換用数値,2,FALSE),DAY(F2006))/28)+1,0))</f>
        <v>7</v>
      </c>
      <c r="O2006" s="205">
        <f>IF(AND(MONTH(F2006)=7,DAY(F2006)&gt;25),DAY(F2006)-25,
MOD((SUM(VLOOKUP(MONTH(F2006),D暦変換用数値,2,FALSE),DAY(F2006))),28)+1)</f>
        <v>23</v>
      </c>
      <c r="P2006" s="406">
        <f>IF(OR(MONTH(F2006)&lt;7,AND(MONTH(F2006)=7,DAY(F2006)&lt;=25)),
MOD(SUM((E2006-1901)*365,(N2006-1)*28,O2006,258),260),
MOD(SUM((E2006-1900)*365,(N2006-1)*28,O2006,258),260))</f>
        <v>219</v>
      </c>
      <c r="Q2006" s="374" t="str">
        <f>VLOOKUP(MOD(P2006,4),色,2,FALSE)</f>
        <v>青い</v>
      </c>
      <c r="R2006" s="292" t="str">
        <f>VLOOKUP(MOD(P2006,13),銀河の音,2,FALSE)</f>
        <v>スペクトルの</v>
      </c>
      <c r="S2006" s="385" t="str">
        <f>VLOOKUP(MOD(P2006,20),太陽の紋章,2,FALSE)</f>
        <v>嵐</v>
      </c>
      <c r="T2006" s="99" t="s">
        <v>1566</v>
      </c>
    </row>
    <row r="2007" spans="1:20" ht="13.5" customHeight="1">
      <c r="A2007" s="50" t="str">
        <f>VLOOKUP(MOD(E2007,10),十干,2,FALSE)</f>
        <v>辛</v>
      </c>
      <c r="B2007" s="199" t="str">
        <f>VLOOKUP(MOD(E2007,12),十二支,3,FALSE)</f>
        <v xml:space="preserve">06 聖 </v>
      </c>
      <c r="C2007" s="201" t="str">
        <f>VLOOKUP(F2007,星座,3,TRUE)</f>
        <v xml:space="preserve">07 天 </v>
      </c>
      <c r="D2007" s="531">
        <v>11362</v>
      </c>
      <c r="E2007" s="1">
        <f>IFERROR(YEAR(D2007),LEFT(D2007,4))</f>
        <v>1931</v>
      </c>
      <c r="F2007" s="1" t="str">
        <f>IF(ISTEXT(D2007),RIGHT(D2007,5),TEXT(D2007,"mm/dd"))</f>
        <v>02/08</v>
      </c>
      <c r="G2007" s="1">
        <f>SUM(MID(E2007,1,1),MID(E2007,2,1),MID(E2007,3,1),MID(E2007,4,1),MID(F2007,1,1),MID(F2007,2,1),MID(F2007,4,1),MID(F2007,5,1))</f>
        <v>24</v>
      </c>
      <c r="H2007" s="45">
        <f>IF(MOD(G2007,9)=0,9,MOD(G2007,9))</f>
        <v>6</v>
      </c>
      <c r="I2007" s="45" t="str">
        <f>IFERROR(MID("日月火水木金土",WEEKDAY(D2007),1),"")</f>
        <v>日</v>
      </c>
      <c r="J2007" s="304" t="s">
        <v>2029</v>
      </c>
      <c r="K2007" s="202" t="str">
        <f>VLOOKUP(F2007,石と花メイン,3,FALSE)</f>
        <v>□水晶</v>
      </c>
      <c r="L2007" s="297" t="str">
        <f>VLOOKUP(F2007,石と花メイン,4,FALSE)</f>
        <v>雪の下【虎耳草】</v>
      </c>
      <c r="M2007" s="393">
        <f>IF(OR(MONTH(F2007)&lt;7,AND(MONTH(F2007)=7,DAY(F2007)&lt;=25)),
MOD(SUM((E2007-1901)*365,259),260),
MOD(SUM((E2007-1900)*365,259),260))</f>
        <v>29</v>
      </c>
      <c r="N2007" s="390">
        <f>IF(AND(MONTH(F2007)=7,DAY(F2007)&gt;25),1,
ROUNDDOWN((SUM(VLOOKUP(MONTH(F2007),D暦変換用数値,2,FALSE),DAY(F2007))/28)+1,0))</f>
        <v>8</v>
      </c>
      <c r="O2007" s="205">
        <f>IF(AND(MONTH(F2007)=7,DAY(F2007)&gt;25),DAY(F2007)-25,
MOD((SUM(VLOOKUP(MONTH(F2007),D暦変換用数値,2,FALSE),DAY(F2007))),28)+1)</f>
        <v>2</v>
      </c>
      <c r="P2007" s="406">
        <f>IF(OR(MONTH(F2007)&lt;7,AND(MONTH(F2007)=7,DAY(F2007)&lt;=25)),
MOD(SUM((E2007-1901)*365,(N2007-1)*28,O2007,258),260),
MOD(SUM((E2007-1900)*365,(N2007-1)*28,O2007,258),260))</f>
        <v>226</v>
      </c>
      <c r="Q2007" s="375" t="str">
        <f>VLOOKUP(MOD(P2007,4),色,2,FALSE)</f>
        <v>白い</v>
      </c>
      <c r="R2007" s="293" t="str">
        <f>VLOOKUP(MOD(P2007,13),銀河の音,2,FALSE)</f>
        <v>倍音の</v>
      </c>
      <c r="S2007" s="386" t="str">
        <f>VLOOKUP(MOD(P2007,20),太陽の紋章,2,FALSE)</f>
        <v>世界の橋渡し</v>
      </c>
      <c r="T2007" s="103" t="s">
        <v>1567</v>
      </c>
    </row>
    <row r="2008" spans="1:20" ht="13.5" customHeight="1">
      <c r="A2008" s="50" t="str">
        <f>VLOOKUP(MOD(E2008,10),十干,2,FALSE)</f>
        <v>辛</v>
      </c>
      <c r="B2008" s="199" t="str">
        <f>VLOOKUP(MOD(E2008,12),十二支,3,FALSE)</f>
        <v xml:space="preserve">06 聖 </v>
      </c>
      <c r="C2008" s="201" t="str">
        <f>VLOOKUP(F2008,星座,3,TRUE)</f>
        <v xml:space="preserve">07 天 </v>
      </c>
      <c r="D2008" s="531">
        <v>11370</v>
      </c>
      <c r="E2008" s="1">
        <f>IFERROR(YEAR(D2008),LEFT(D2008,4))</f>
        <v>1931</v>
      </c>
      <c r="F2008" s="1" t="str">
        <f>IF(ISTEXT(D2008),RIGHT(D2008,5),TEXT(D2008,"mm/dd"))</f>
        <v>02/16</v>
      </c>
      <c r="G2008" s="1">
        <f>SUM(MID(E2008,1,1),MID(E2008,2,1),MID(E2008,3,1),MID(E2008,4,1),MID(F2008,1,1),MID(F2008,2,1),MID(F2008,4,1),MID(F2008,5,1))</f>
        <v>23</v>
      </c>
      <c r="H2008" s="45">
        <f>IF(MOD(G2008,9)=0,9,MOD(G2008,9))</f>
        <v>5</v>
      </c>
      <c r="I2008" s="45" t="str">
        <f>IFERROR(MID("日月火水木金土",WEEKDAY(D2008),1),"")</f>
        <v>月</v>
      </c>
      <c r="J2008" s="304" t="s">
        <v>2030</v>
      </c>
      <c r="K2008" s="202" t="str">
        <f>VLOOKUP(F2008,石と花メイン,3,FALSE)</f>
        <v>◆黄玉</v>
      </c>
      <c r="L2008" s="297" t="str">
        <f>VLOOKUP(F2008,石と花メイン,4,FALSE)</f>
        <v>蕗の薹</v>
      </c>
      <c r="M2008" s="393">
        <f>IF(OR(MONTH(F2008)&lt;7,AND(MONTH(F2008)=7,DAY(F2008)&lt;=25)),
MOD(SUM((E2008-1901)*365,259),260),
MOD(SUM((E2008-1900)*365,259),260))</f>
        <v>29</v>
      </c>
      <c r="N2008" s="390">
        <f>IF(AND(MONTH(F2008)=7,DAY(F2008)&gt;25),1,
ROUNDDOWN((SUM(VLOOKUP(MONTH(F2008),D暦変換用数値,2,FALSE),DAY(F2008))/28)+1,0))</f>
        <v>8</v>
      </c>
      <c r="O2008" s="205">
        <f>IF(AND(MONTH(F2008)=7,DAY(F2008)&gt;25),DAY(F2008)-25,
MOD((SUM(VLOOKUP(MONTH(F2008),D暦変換用数値,2,FALSE),DAY(F2008))),28)+1)</f>
        <v>10</v>
      </c>
      <c r="P2008" s="406">
        <f>IF(OR(MONTH(F2008)&lt;7,AND(MONTH(F2008)=7,DAY(F2008)&lt;=25)),
MOD(SUM((E2008-1901)*365,(N2008-1)*28,O2008,258),260),
MOD(SUM((E2008-1900)*365,(N2008-1)*28,O2008,258),260))</f>
        <v>234</v>
      </c>
      <c r="Q2008" s="375" t="str">
        <f>VLOOKUP(MOD(P2008,4),色,2,FALSE)</f>
        <v>白い</v>
      </c>
      <c r="R2008" s="293" t="str">
        <f>VLOOKUP(MOD(P2008,13),銀河の音,2,FALSE)</f>
        <v>宇宙の</v>
      </c>
      <c r="S2008" s="386" t="str">
        <f>VLOOKUP(MOD(P2008,20),太陽の紋章,2,FALSE)</f>
        <v>魔法使い</v>
      </c>
      <c r="T2008" s="98" t="s">
        <v>3736</v>
      </c>
    </row>
    <row r="2009" spans="1:20" ht="13.5" customHeight="1">
      <c r="A2009" s="50" t="str">
        <f>VLOOKUP(MOD(E2009,10),十干,2,FALSE)</f>
        <v>癸</v>
      </c>
      <c r="B2009" s="199" t="str">
        <f>VLOOKUP(MOD(E2009,12),十二支,3,FALSE)</f>
        <v xml:space="preserve">06 聖 </v>
      </c>
      <c r="C2009" s="201" t="str">
        <f>VLOOKUP(F2009,星座,3,TRUE)</f>
        <v xml:space="preserve">07 天 </v>
      </c>
      <c r="D2009" s="531">
        <v>15730</v>
      </c>
      <c r="E2009" s="1">
        <f>IFERROR(YEAR(D2009),LEFT(D2009,4))</f>
        <v>1943</v>
      </c>
      <c r="F2009" s="1" t="str">
        <f>IF(ISTEXT(D2009),RIGHT(D2009,5),TEXT(D2009,"mm/dd"))</f>
        <v>01/24</v>
      </c>
      <c r="G2009" s="1">
        <f>SUM(MID(E2009,1,1),MID(E2009,2,1),MID(E2009,3,1),MID(E2009,4,1),MID(F2009,1,1),MID(F2009,2,1),MID(F2009,4,1),MID(F2009,5,1))</f>
        <v>24</v>
      </c>
      <c r="H2009" s="45">
        <f>IF(MOD(G2009,9)=0,9,MOD(G2009,9))</f>
        <v>6</v>
      </c>
      <c r="I2009" s="45" t="str">
        <f>IFERROR(MID("日月火水木金土",WEEKDAY(D2009),1),"")</f>
        <v>日</v>
      </c>
      <c r="J2009" s="304" t="s">
        <v>2031</v>
      </c>
      <c r="K2009" s="202" t="str">
        <f>VLOOKUP(F2009,石と花メイン,3,FALSE)</f>
        <v>■砂金水晶</v>
      </c>
      <c r="L2009" s="297" t="str">
        <f>VLOOKUP(F2009,石と花メイン,4,FALSE)</f>
        <v>万年青【老母草】</v>
      </c>
      <c r="M2009" s="393">
        <f>IF(OR(MONTH(F2009)&lt;7,AND(MONTH(F2009)=7,DAY(F2009)&lt;=25)),
MOD(SUM((E2009-1901)*365,259),260),
MOD(SUM((E2009-1900)*365,259),260))</f>
        <v>249</v>
      </c>
      <c r="N2009" s="390">
        <f>IF(AND(MONTH(F2009)=7,DAY(F2009)&gt;25),1,
ROUNDDOWN((SUM(VLOOKUP(MONTH(F2009),D暦変換用数値,2,FALSE),DAY(F2009))/28)+1,0))</f>
        <v>7</v>
      </c>
      <c r="O2009" s="205">
        <f>IF(AND(MONTH(F2009)=7,DAY(F2009)&gt;25),DAY(F2009)-25,
MOD((SUM(VLOOKUP(MONTH(F2009),D暦変換用数値,2,FALSE),DAY(F2009))),28)+1)</f>
        <v>15</v>
      </c>
      <c r="P2009" s="406">
        <f>IF(OR(MONTH(F2009)&lt;7,AND(MONTH(F2009)=7,DAY(F2009)&lt;=25)),
MOD(SUM((E2009-1901)*365,(N2009-1)*28,O2009,258),260),
MOD(SUM((E2009-1900)*365,(N2009-1)*28,O2009,258),260))</f>
        <v>171</v>
      </c>
      <c r="Q2009" s="374" t="str">
        <f>VLOOKUP(MOD(P2009,4),色,2,FALSE)</f>
        <v>青い</v>
      </c>
      <c r="R2009" s="292" t="str">
        <f>VLOOKUP(MOD(P2009,13),銀河の音,2,FALSE)</f>
        <v>月の</v>
      </c>
      <c r="S2009" s="385" t="str">
        <f>VLOOKUP(MOD(P2009,20),太陽の紋章,2,FALSE)</f>
        <v>猿</v>
      </c>
      <c r="T2009" s="103" t="s">
        <v>1568</v>
      </c>
    </row>
    <row r="2010" spans="1:20" ht="13.5" customHeight="1">
      <c r="A2010" s="50" t="str">
        <f>VLOOKUP(MOD(E2010,10),十干,2,FALSE)</f>
        <v>癸</v>
      </c>
      <c r="B2010" s="199" t="str">
        <f>VLOOKUP(MOD(E2010,12),十二支,3,FALSE)</f>
        <v xml:space="preserve">06 聖 </v>
      </c>
      <c r="C2010" s="201" t="str">
        <f>VLOOKUP(F2010,星座,3,TRUE)</f>
        <v xml:space="preserve">07 天 </v>
      </c>
      <c r="D2010" s="531">
        <v>15738</v>
      </c>
      <c r="E2010" s="1">
        <f>IFERROR(YEAR(D2010),LEFT(D2010,4))</f>
        <v>1943</v>
      </c>
      <c r="F2010" s="1" t="str">
        <f>IF(ISTEXT(D2010),RIGHT(D2010,5),TEXT(D2010,"mm/dd"))</f>
        <v>02/01</v>
      </c>
      <c r="G2010" s="1">
        <f>SUM(MID(E2010,1,1),MID(E2010,2,1),MID(E2010,3,1),MID(E2010,4,1),MID(F2010,1,1),MID(F2010,2,1),MID(F2010,4,1),MID(F2010,5,1))</f>
        <v>20</v>
      </c>
      <c r="H2010" s="45">
        <f>IF(MOD(G2010,9)=0,9,MOD(G2010,9))</f>
        <v>2</v>
      </c>
      <c r="I2010" s="45" t="str">
        <f>IFERROR(MID("日月火水木金土",WEEKDAY(D2010),1),"")</f>
        <v>月</v>
      </c>
      <c r="J2010" s="304" t="s">
        <v>2032</v>
      </c>
      <c r="K2010" s="202" t="str">
        <f>VLOOKUP(F2010,石と花メイン,3,FALSE)</f>
        <v>■紫水晶</v>
      </c>
      <c r="L2010" s="297" t="str">
        <f>VLOOKUP(F2010,石と花メイン,4,FALSE)</f>
        <v>マーガレット【木春菊】</v>
      </c>
      <c r="M2010" s="393">
        <f>IF(OR(MONTH(F2010)&lt;7,AND(MONTH(F2010)=7,DAY(F2010)&lt;=25)),
MOD(SUM((E2010-1901)*365,259),260),
MOD(SUM((E2010-1900)*365,259),260))</f>
        <v>249</v>
      </c>
      <c r="N2010" s="390">
        <f>IF(AND(MONTH(F2010)=7,DAY(F2010)&gt;25),1,
ROUNDDOWN((SUM(VLOOKUP(MONTH(F2010),D暦変換用数値,2,FALSE),DAY(F2010))/28)+1,0))</f>
        <v>7</v>
      </c>
      <c r="O2010" s="205">
        <f>IF(AND(MONTH(F2010)=7,DAY(F2010)&gt;25),DAY(F2010)-25,
MOD((SUM(VLOOKUP(MONTH(F2010),D暦変換用数値,2,FALSE),DAY(F2010))),28)+1)</f>
        <v>23</v>
      </c>
      <c r="P2010" s="406">
        <f>IF(OR(MONTH(F2010)&lt;7,AND(MONTH(F2010)=7,DAY(F2010)&lt;=25)),
MOD(SUM((E2010-1901)*365,(N2010-1)*28,O2010,258),260),
MOD(SUM((E2010-1900)*365,(N2010-1)*28,O2010,258),260))</f>
        <v>179</v>
      </c>
      <c r="Q2010" s="374" t="str">
        <f>VLOOKUP(MOD(P2010,4),色,2,FALSE)</f>
        <v>青い</v>
      </c>
      <c r="R2010" s="292" t="str">
        <f>VLOOKUP(MOD(P2010,13),銀河の音,2,FALSE)</f>
        <v>惑星の</v>
      </c>
      <c r="S2010" s="385" t="str">
        <f>VLOOKUP(MOD(P2010,20),太陽の紋章,2,FALSE)</f>
        <v>嵐</v>
      </c>
      <c r="T2010" s="97" t="s">
        <v>1569</v>
      </c>
    </row>
    <row r="2011" spans="1:20" ht="13.5" customHeight="1">
      <c r="A2011" s="50" t="str">
        <f>VLOOKUP(MOD(E2011,10),十干,2,FALSE)</f>
        <v>癸</v>
      </c>
      <c r="B2011" s="199" t="str">
        <f>VLOOKUP(MOD(E2011,12),十二支,3,FALSE)</f>
        <v xml:space="preserve">06 聖 </v>
      </c>
      <c r="C2011" s="201" t="str">
        <f>VLOOKUP(F2011,星座,3,TRUE)</f>
        <v xml:space="preserve">07 天 </v>
      </c>
      <c r="D2011" s="531">
        <v>15744</v>
      </c>
      <c r="E2011" s="1">
        <f>IFERROR(YEAR(D2011),LEFT(D2011,4))</f>
        <v>1943</v>
      </c>
      <c r="F2011" s="1" t="str">
        <f>IF(ISTEXT(D2011),RIGHT(D2011,5),TEXT(D2011,"mm/dd"))</f>
        <v>02/07</v>
      </c>
      <c r="G2011" s="1">
        <f>SUM(MID(E2011,1,1),MID(E2011,2,1),MID(E2011,3,1),MID(E2011,4,1),MID(F2011,1,1),MID(F2011,2,1),MID(F2011,4,1),MID(F2011,5,1))</f>
        <v>26</v>
      </c>
      <c r="H2011" s="45">
        <f>IF(MOD(G2011,9)=0,9,MOD(G2011,9))</f>
        <v>8</v>
      </c>
      <c r="I2011" s="45" t="str">
        <f>IFERROR(MID("日月火水木金土",WEEKDAY(D2011),1),"")</f>
        <v>日</v>
      </c>
      <c r="J2011" s="304" t="s">
        <v>2033</v>
      </c>
      <c r="K2011" s="202" t="str">
        <f>VLOOKUP(F2011,石と花メイン,3,FALSE)</f>
        <v>■瑪瑙</v>
      </c>
      <c r="L2011" s="297" t="str">
        <f>VLOOKUP(F2011,石と花メイン,4,FALSE)</f>
        <v>ヒヤシンス【錦百合】</v>
      </c>
      <c r="M2011" s="393">
        <f>IF(OR(MONTH(F2011)&lt;7,AND(MONTH(F2011)=7,DAY(F2011)&lt;=25)),
MOD(SUM((E2011-1901)*365,259),260),
MOD(SUM((E2011-1900)*365,259),260))</f>
        <v>249</v>
      </c>
      <c r="N2011" s="390">
        <f>IF(AND(MONTH(F2011)=7,DAY(F2011)&gt;25),1,
ROUNDDOWN((SUM(VLOOKUP(MONTH(F2011),D暦変換用数値,2,FALSE),DAY(F2011))/28)+1,0))</f>
        <v>8</v>
      </c>
      <c r="O2011" s="205">
        <f>IF(AND(MONTH(F2011)=7,DAY(F2011)&gt;25),DAY(F2011)-25,
MOD((SUM(VLOOKUP(MONTH(F2011),D暦変換用数値,2,FALSE),DAY(F2011))),28)+1)</f>
        <v>1</v>
      </c>
      <c r="P2011" s="406">
        <f>IF(OR(MONTH(F2011)&lt;7,AND(MONTH(F2011)=7,DAY(F2011)&lt;=25)),
MOD(SUM((E2011-1901)*365,(N2011-1)*28,O2011,258),260),
MOD(SUM((E2011-1900)*365,(N2011-1)*28,O2011,258),260))</f>
        <v>185</v>
      </c>
      <c r="Q2011" s="372" t="str">
        <f>VLOOKUP(MOD(P2011,4),色,2,FALSE)</f>
        <v>赤い</v>
      </c>
      <c r="R2011" s="290" t="str">
        <f>VLOOKUP(MOD(P2011,13),銀河の音,2,FALSE)</f>
        <v>電気の</v>
      </c>
      <c r="S2011" s="383" t="str">
        <f>VLOOKUP(MOD(P2011,20),太陽の紋章,2,FALSE)</f>
        <v>蛇</v>
      </c>
      <c r="T2011" s="98" t="s">
        <v>3736</v>
      </c>
    </row>
    <row r="2012" spans="1:20" ht="13.5" customHeight="1">
      <c r="A2012" s="50" t="str">
        <f>VLOOKUP(MOD(E2012,10),十干,2,FALSE)</f>
        <v>癸</v>
      </c>
      <c r="B2012" s="199" t="str">
        <f>VLOOKUP(MOD(E2012,12),十二支,3,FALSE)</f>
        <v xml:space="preserve">06 聖 </v>
      </c>
      <c r="C2012" s="201" t="str">
        <f>VLOOKUP(F2012,星座,3,TRUE)</f>
        <v xml:space="preserve">07 天 </v>
      </c>
      <c r="D2012" s="531">
        <v>15750</v>
      </c>
      <c r="E2012" s="1">
        <f>IFERROR(YEAR(D2012),LEFT(D2012,4))</f>
        <v>1943</v>
      </c>
      <c r="F2012" s="1" t="str">
        <f>IF(ISTEXT(D2012),RIGHT(D2012,5),TEXT(D2012,"mm/dd"))</f>
        <v>02/13</v>
      </c>
      <c r="G2012" s="1">
        <f>SUM(MID(E2012,1,1),MID(E2012,2,1),MID(E2012,3,1),MID(E2012,4,1),MID(F2012,1,1),MID(F2012,2,1),MID(F2012,4,1),MID(F2012,5,1))</f>
        <v>23</v>
      </c>
      <c r="H2012" s="45">
        <f>IF(MOD(G2012,9)=0,9,MOD(G2012,9))</f>
        <v>5</v>
      </c>
      <c r="I2012" s="45" t="str">
        <f>IFERROR(MID("日月火水木金土",WEEKDAY(D2012),1),"")</f>
        <v>土</v>
      </c>
      <c r="J2012" s="304" t="s">
        <v>2034</v>
      </c>
      <c r="K2012" s="202" t="str">
        <f>VLOOKUP(F2012,石と花メイン,3,FALSE)</f>
        <v>◆橄欖石</v>
      </c>
      <c r="L2012" s="297" t="str">
        <f>VLOOKUP(F2012,石と花メイン,4,FALSE)</f>
        <v>柳【風見草】</v>
      </c>
      <c r="M2012" s="393">
        <f>IF(OR(MONTH(F2012)&lt;7,AND(MONTH(F2012)=7,DAY(F2012)&lt;=25)),
MOD(SUM((E2012-1901)*365,259),260),
MOD(SUM((E2012-1900)*365,259),260))</f>
        <v>249</v>
      </c>
      <c r="N2012" s="390">
        <f>IF(AND(MONTH(F2012)=7,DAY(F2012)&gt;25),1,
ROUNDDOWN((SUM(VLOOKUP(MONTH(F2012),D暦変換用数値,2,FALSE),DAY(F2012))/28)+1,0))</f>
        <v>8</v>
      </c>
      <c r="O2012" s="205">
        <f>IF(AND(MONTH(F2012)=7,DAY(F2012)&gt;25),DAY(F2012)-25,
MOD((SUM(VLOOKUP(MONTH(F2012),D暦変換用数値,2,FALSE),DAY(F2012))),28)+1)</f>
        <v>7</v>
      </c>
      <c r="P2012" s="406">
        <f>IF(OR(MONTH(F2012)&lt;7,AND(MONTH(F2012)=7,DAY(F2012)&lt;=25)),
MOD(SUM((E2012-1901)*365,(N2012-1)*28,O2012,258),260),
MOD(SUM((E2012-1900)*365,(N2012-1)*28,O2012,258),260))</f>
        <v>191</v>
      </c>
      <c r="Q2012" s="374" t="str">
        <f>VLOOKUP(MOD(P2012,4),色,2,FALSE)</f>
        <v>青い</v>
      </c>
      <c r="R2012" s="292" t="str">
        <f>VLOOKUP(MOD(P2012,13),銀河の音,2,FALSE)</f>
        <v>太陽の</v>
      </c>
      <c r="S2012" s="385" t="str">
        <f>VLOOKUP(MOD(P2012,20),太陽の紋章,2,FALSE)</f>
        <v>猿</v>
      </c>
      <c r="T2012" s="98" t="s">
        <v>3736</v>
      </c>
    </row>
    <row r="2013" spans="1:20" ht="13.5" customHeight="1">
      <c r="A2013" s="50" t="str">
        <f>VLOOKUP(MOD(E2013,10),十干,2,FALSE)</f>
        <v>乙</v>
      </c>
      <c r="B2013" s="199" t="str">
        <f>VLOOKUP(MOD(E2013,12),十二支,3,FALSE)</f>
        <v xml:space="preserve">06 聖 </v>
      </c>
      <c r="C2013" s="201" t="str">
        <f>VLOOKUP(F2013,星座,3,TRUE)</f>
        <v xml:space="preserve">07 天 </v>
      </c>
      <c r="D2013" s="531">
        <v>20109</v>
      </c>
      <c r="E2013" s="1">
        <f>IFERROR(YEAR(D2013),LEFT(D2013,4))</f>
        <v>1955</v>
      </c>
      <c r="F2013" s="1" t="str">
        <f>IF(ISTEXT(D2013),RIGHT(D2013,5),TEXT(D2013,"mm/dd"))</f>
        <v>01/20</v>
      </c>
      <c r="G2013" s="1">
        <f>SUM(MID(E2013,1,1),MID(E2013,2,1),MID(E2013,3,1),MID(E2013,4,1),MID(F2013,1,1),MID(F2013,2,1),MID(F2013,4,1),MID(F2013,5,1))</f>
        <v>23</v>
      </c>
      <c r="H2013" s="45">
        <f>IF(MOD(G2013,9)=0,9,MOD(G2013,9))</f>
        <v>5</v>
      </c>
      <c r="I2013" s="45" t="str">
        <f>IFERROR(MID("日月火水木金土",WEEKDAY(D2013),1),"")</f>
        <v>木</v>
      </c>
      <c r="J2013" s="304" t="s">
        <v>2035</v>
      </c>
      <c r="K2013" s="202" t="str">
        <f>VLOOKUP(F2013,石と花メイン,3,FALSE)</f>
        <v>◆紅玉</v>
      </c>
      <c r="L2013" s="297" t="str">
        <f>VLOOKUP(F2013,石と花メイン,4,FALSE)</f>
        <v>金鳳花【馬の足形】</v>
      </c>
      <c r="M2013" s="393">
        <f>IF(OR(MONTH(F2013)&lt;7,AND(MONTH(F2013)=7,DAY(F2013)&lt;=25)),
MOD(SUM((E2013-1901)*365,259),260),
MOD(SUM((E2013-1900)*365,259),260))</f>
        <v>209</v>
      </c>
      <c r="N2013" s="390">
        <f>IF(AND(MONTH(F2013)=7,DAY(F2013)&gt;25),1,
ROUNDDOWN((SUM(VLOOKUP(MONTH(F2013),D暦変換用数値,2,FALSE),DAY(F2013))/28)+1,0))</f>
        <v>7</v>
      </c>
      <c r="O2013" s="205">
        <f>IF(AND(MONTH(F2013)=7,DAY(F2013)&gt;25),DAY(F2013)-25,
MOD((SUM(VLOOKUP(MONTH(F2013),D暦変換用数値,2,FALSE),DAY(F2013))),28)+1)</f>
        <v>11</v>
      </c>
      <c r="P2013" s="406">
        <f>IF(OR(MONTH(F2013)&lt;7,AND(MONTH(F2013)=7,DAY(F2013)&lt;=25)),
MOD(SUM((E2013-1901)*365,(N2013-1)*28,O2013,258),260),
MOD(SUM((E2013-1900)*365,(N2013-1)*28,O2013,258),260))</f>
        <v>127</v>
      </c>
      <c r="Q2013" s="374" t="str">
        <f>VLOOKUP(MOD(P2013,4),色,2,FALSE)</f>
        <v>青い</v>
      </c>
      <c r="R2013" s="292" t="str">
        <f>VLOOKUP(MOD(P2013,13),銀河の音,2,FALSE)</f>
        <v>惑星の</v>
      </c>
      <c r="S2013" s="385" t="str">
        <f>VLOOKUP(MOD(P2013,20),太陽の紋章,2,FALSE)</f>
        <v>手</v>
      </c>
      <c r="T2013" s="111" t="s">
        <v>4559</v>
      </c>
    </row>
    <row r="2014" spans="1:20" ht="13.5" customHeight="1">
      <c r="A2014" s="50" t="str">
        <f>VLOOKUP(MOD(E2014,10),十干,2,FALSE)</f>
        <v>乙</v>
      </c>
      <c r="B2014" s="199" t="str">
        <f>VLOOKUP(MOD(E2014,12),十二支,3,FALSE)</f>
        <v xml:space="preserve">06 聖 </v>
      </c>
      <c r="C2014" s="201" t="str">
        <f>VLOOKUP(F2014,星座,3,TRUE)</f>
        <v xml:space="preserve">07 天 </v>
      </c>
      <c r="D2014" s="531">
        <v>20115</v>
      </c>
      <c r="E2014" s="1">
        <f>IFERROR(YEAR(D2014),LEFT(D2014,4))</f>
        <v>1955</v>
      </c>
      <c r="F2014" s="1" t="str">
        <f>IF(ISTEXT(D2014),RIGHT(D2014,5),TEXT(D2014,"mm/dd"))</f>
        <v>01/26</v>
      </c>
      <c r="G2014" s="1">
        <f>SUM(MID(E2014,1,1),MID(E2014,2,1),MID(E2014,3,1),MID(E2014,4,1),MID(F2014,1,1),MID(F2014,2,1),MID(F2014,4,1),MID(F2014,5,1))</f>
        <v>29</v>
      </c>
      <c r="H2014" s="45">
        <f>IF(MOD(G2014,9)=0,9,MOD(G2014,9))</f>
        <v>2</v>
      </c>
      <c r="I2014" s="45" t="str">
        <f>IFERROR(MID("日月火水木金土",WEEKDAY(D2014),1),"")</f>
        <v>水</v>
      </c>
      <c r="J2014" s="304" t="s">
        <v>2036</v>
      </c>
      <c r="K2014" s="202" t="str">
        <f>VLOOKUP(F2014,石と花メイン,3,FALSE)</f>
        <v>●薔薇色石</v>
      </c>
      <c r="L2014" s="297" t="str">
        <f>VLOOKUP(F2014,石と花メイン,4,FALSE)</f>
        <v>アマリリス【花水仙】</v>
      </c>
      <c r="M2014" s="393">
        <f>IF(OR(MONTH(F2014)&lt;7,AND(MONTH(F2014)=7,DAY(F2014)&lt;=25)),
MOD(SUM((E2014-1901)*365,259),260),
MOD(SUM((E2014-1900)*365,259),260))</f>
        <v>209</v>
      </c>
      <c r="N2014" s="390">
        <f>IF(AND(MONTH(F2014)=7,DAY(F2014)&gt;25),1,
ROUNDDOWN((SUM(VLOOKUP(MONTH(F2014),D暦変換用数値,2,FALSE),DAY(F2014))/28)+1,0))</f>
        <v>7</v>
      </c>
      <c r="O2014" s="205">
        <f>IF(AND(MONTH(F2014)=7,DAY(F2014)&gt;25),DAY(F2014)-25,
MOD((SUM(VLOOKUP(MONTH(F2014),D暦変換用数値,2,FALSE),DAY(F2014))),28)+1)</f>
        <v>17</v>
      </c>
      <c r="P2014" s="406">
        <f>IF(OR(MONTH(F2014)&lt;7,AND(MONTH(F2014)=7,DAY(F2014)&lt;=25)),
MOD(SUM((E2014-1901)*365,(N2014-1)*28,O2014,258),260),
MOD(SUM((E2014-1900)*365,(N2014-1)*28,O2014,258),260))</f>
        <v>133</v>
      </c>
      <c r="Q2014" s="372" t="str">
        <f>VLOOKUP(MOD(P2014,4),色,2,FALSE)</f>
        <v>赤い</v>
      </c>
      <c r="R2014" s="290" t="str">
        <f>VLOOKUP(MOD(P2014,13),銀河の音,2,FALSE)</f>
        <v>電気の</v>
      </c>
      <c r="S2014" s="383" t="str">
        <f>VLOOKUP(MOD(P2014,20),太陽の紋章,2,FALSE)</f>
        <v>空歩く者</v>
      </c>
      <c r="T2014" s="98" t="s">
        <v>3736</v>
      </c>
    </row>
    <row r="2015" spans="1:20" ht="13.5" customHeight="1">
      <c r="A2015" s="50" t="str">
        <f>VLOOKUP(MOD(E2015,10),十干,2,FALSE)</f>
        <v>乙</v>
      </c>
      <c r="B2015" s="199" t="str">
        <f>VLOOKUP(MOD(E2015,12),十二支,3,FALSE)</f>
        <v xml:space="preserve">06 聖 </v>
      </c>
      <c r="C2015" s="201" t="str">
        <f>VLOOKUP(F2015,星座,3,TRUE)</f>
        <v xml:space="preserve">07 天 </v>
      </c>
      <c r="D2015" s="531">
        <v>20117</v>
      </c>
      <c r="E2015" s="1">
        <f>IFERROR(YEAR(D2015),LEFT(D2015,4))</f>
        <v>1955</v>
      </c>
      <c r="F2015" s="1" t="str">
        <f>IF(ISTEXT(D2015),RIGHT(D2015,5),TEXT(D2015,"mm/dd"))</f>
        <v>01/28</v>
      </c>
      <c r="G2015" s="1">
        <f>SUM(MID(E2015,1,1),MID(E2015,2,1),MID(E2015,3,1),MID(E2015,4,1),MID(F2015,1,1),MID(F2015,2,1),MID(F2015,4,1),MID(F2015,5,1))</f>
        <v>31</v>
      </c>
      <c r="H2015" s="45">
        <f>IF(MOD(G2015,9)=0,9,MOD(G2015,9))</f>
        <v>4</v>
      </c>
      <c r="I2015" s="45" t="str">
        <f>IFERROR(MID("日月火水木金土",WEEKDAY(D2015),1),"")</f>
        <v>金</v>
      </c>
      <c r="J2015" s="304" t="s">
        <v>2037</v>
      </c>
      <c r="K2015" s="202" t="str">
        <f>VLOOKUP(F2015,石と花メイン,3,FALSE)</f>
        <v>▲白金</v>
      </c>
      <c r="L2015" s="297" t="str">
        <f>VLOOKUP(F2015,石と花メイン,4,FALSE)</f>
        <v>片栗【堅香子】</v>
      </c>
      <c r="M2015" s="393">
        <f>IF(OR(MONTH(F2015)&lt;7,AND(MONTH(F2015)=7,DAY(F2015)&lt;=25)),
MOD(SUM((E2015-1901)*365,259),260),
MOD(SUM((E2015-1900)*365,259),260))</f>
        <v>209</v>
      </c>
      <c r="N2015" s="390">
        <f>IF(AND(MONTH(F2015)=7,DAY(F2015)&gt;25),1,
ROUNDDOWN((SUM(VLOOKUP(MONTH(F2015),D暦変換用数値,2,FALSE),DAY(F2015))/28)+1,0))</f>
        <v>7</v>
      </c>
      <c r="O2015" s="205">
        <f>IF(AND(MONTH(F2015)=7,DAY(F2015)&gt;25),DAY(F2015)-25,
MOD((SUM(VLOOKUP(MONTH(F2015),D暦変換用数値,2,FALSE),DAY(F2015))),28)+1)</f>
        <v>19</v>
      </c>
      <c r="P2015" s="406">
        <f>IF(OR(MONTH(F2015)&lt;7,AND(MONTH(F2015)=7,DAY(F2015)&lt;=25)),
MOD(SUM((E2015-1901)*365,(N2015-1)*28,O2015,258),260),
MOD(SUM((E2015-1900)*365,(N2015-1)*28,O2015,258),260))</f>
        <v>135</v>
      </c>
      <c r="Q2015" s="374" t="str">
        <f>VLOOKUP(MOD(P2015,4),色,2,FALSE)</f>
        <v>青い</v>
      </c>
      <c r="R2015" s="292" t="str">
        <f>VLOOKUP(MOD(P2015,13),銀河の音,2,FALSE)</f>
        <v>倍音の</v>
      </c>
      <c r="S2015" s="385" t="str">
        <f>VLOOKUP(MOD(P2015,20),太陽の紋章,2,FALSE)</f>
        <v>鷲</v>
      </c>
      <c r="T2015" s="99" t="s">
        <v>327</v>
      </c>
    </row>
    <row r="2016" spans="1:20" ht="13.5" customHeight="1">
      <c r="A2016" s="50" t="str">
        <f>VLOOKUP(MOD(E2016,10),十干,2,FALSE)</f>
        <v>乙</v>
      </c>
      <c r="B2016" s="199" t="str">
        <f>VLOOKUP(MOD(E2016,12),十二支,3,FALSE)</f>
        <v xml:space="preserve">06 聖 </v>
      </c>
      <c r="C2016" s="201" t="str">
        <f>VLOOKUP(F2016,星座,3,TRUE)</f>
        <v xml:space="preserve">07 天 </v>
      </c>
      <c r="D2016" s="531">
        <v>20117</v>
      </c>
      <c r="E2016" s="1">
        <f>IFERROR(YEAR(D2016),LEFT(D2016,4))</f>
        <v>1955</v>
      </c>
      <c r="F2016" s="1" t="str">
        <f>IF(ISTEXT(D2016),RIGHT(D2016,5),TEXT(D2016,"mm/dd"))</f>
        <v>01/28</v>
      </c>
      <c r="G2016" s="1">
        <f>SUM(MID(E2016,1,1),MID(E2016,2,1),MID(E2016,3,1),MID(E2016,4,1),MID(F2016,1,1),MID(F2016,2,1),MID(F2016,4,1),MID(F2016,5,1))</f>
        <v>31</v>
      </c>
      <c r="H2016" s="45">
        <f>IF(MOD(G2016,9)=0,9,MOD(G2016,9))</f>
        <v>4</v>
      </c>
      <c r="I2016" s="45" t="str">
        <f>IFERROR(MID("日月火水木金土",WEEKDAY(D2016),1),"")</f>
        <v>金</v>
      </c>
      <c r="J2016" s="304" t="s">
        <v>2038</v>
      </c>
      <c r="K2016" s="202" t="str">
        <f>VLOOKUP(F2016,石と花メイン,3,FALSE)</f>
        <v>▲白金</v>
      </c>
      <c r="L2016" s="297" t="str">
        <f>VLOOKUP(F2016,石と花メイン,4,FALSE)</f>
        <v>片栗【堅香子】</v>
      </c>
      <c r="M2016" s="393">
        <f>IF(OR(MONTH(F2016)&lt;7,AND(MONTH(F2016)=7,DAY(F2016)&lt;=25)),
MOD(SUM((E2016-1901)*365,259),260),
MOD(SUM((E2016-1900)*365,259),260))</f>
        <v>209</v>
      </c>
      <c r="N2016" s="390">
        <f>IF(AND(MONTH(F2016)=7,DAY(F2016)&gt;25),1,
ROUNDDOWN((SUM(VLOOKUP(MONTH(F2016),D暦変換用数値,2,FALSE),DAY(F2016))/28)+1,0))</f>
        <v>7</v>
      </c>
      <c r="O2016" s="205">
        <f>IF(AND(MONTH(F2016)=7,DAY(F2016)&gt;25),DAY(F2016)-25,
MOD((SUM(VLOOKUP(MONTH(F2016),D暦変換用数値,2,FALSE),DAY(F2016))),28)+1)</f>
        <v>19</v>
      </c>
      <c r="P2016" s="406">
        <f>IF(OR(MONTH(F2016)&lt;7,AND(MONTH(F2016)=7,DAY(F2016)&lt;=25)),
MOD(SUM((E2016-1901)*365,(N2016-1)*28,O2016,258),260),
MOD(SUM((E2016-1900)*365,(N2016-1)*28,O2016,258),260))</f>
        <v>135</v>
      </c>
      <c r="Q2016" s="374" t="str">
        <f>VLOOKUP(MOD(P2016,4),色,2,FALSE)</f>
        <v>青い</v>
      </c>
      <c r="R2016" s="292" t="str">
        <f>VLOOKUP(MOD(P2016,13),銀河の音,2,FALSE)</f>
        <v>倍音の</v>
      </c>
      <c r="S2016" s="385" t="str">
        <f>VLOOKUP(MOD(P2016,20),太陽の紋章,2,FALSE)</f>
        <v>鷲</v>
      </c>
      <c r="T2016" s="97" t="s">
        <v>328</v>
      </c>
    </row>
    <row r="2017" spans="1:20" ht="13.5" customHeight="1">
      <c r="A2017" s="282" t="str">
        <f>VLOOKUP(MOD(E2017,10),十干,2,FALSE)</f>
        <v>乙</v>
      </c>
      <c r="B2017" s="283" t="str">
        <f>VLOOKUP(MOD(E2017,12),十二支,3,FALSE)</f>
        <v xml:space="preserve">06 聖 </v>
      </c>
      <c r="C2017" s="287" t="str">
        <f>VLOOKUP(F2017,星座,3,TRUE)</f>
        <v xml:space="preserve">07 天 </v>
      </c>
      <c r="D2017" s="533">
        <v>20130</v>
      </c>
      <c r="E2017" s="83">
        <f>IFERROR(YEAR(D2017),LEFT(D2017,4))</f>
        <v>1955</v>
      </c>
      <c r="F2017" s="83" t="str">
        <f>IF(ISTEXT(D2017),RIGHT(D2017,5),TEXT(D2017,"mm/dd"))</f>
        <v>02/10</v>
      </c>
      <c r="G2017" s="83">
        <f>SUM(MID(E2017,1,1),MID(E2017,2,1),MID(E2017,3,1),MID(E2017,4,1),MID(F2017,1,1),MID(F2017,2,1),MID(F2017,4,1),MID(F2017,5,1))</f>
        <v>23</v>
      </c>
      <c r="H2017" s="83">
        <f>IF(MOD(G2017,9)=0,9,MOD(G2017,9))</f>
        <v>5</v>
      </c>
      <c r="I2017" s="83" t="str">
        <f>IFERROR(MID("日月火水木金土",WEEKDAY(D2017),1),"")</f>
        <v>木</v>
      </c>
      <c r="J2017" s="303" t="s">
        <v>2687</v>
      </c>
      <c r="K2017" s="87" t="str">
        <f>VLOOKUP(F2017,石と花メイン,3,FALSE)</f>
        <v>◆風信子石</v>
      </c>
      <c r="L2017" s="296" t="str">
        <f>VLOOKUP(F2017,石と花メイン,4,FALSE)</f>
        <v>エリカ【ヒース】</v>
      </c>
      <c r="M2017" s="392">
        <f>IF(OR(MONTH(F2017)&lt;7,AND(MONTH(F2017)=7,DAY(F2017)&lt;=25)),
MOD(SUM((E2017-1901)*365,259),260),
MOD(SUM((E2017-1900)*365,259),260))</f>
        <v>209</v>
      </c>
      <c r="N2017" s="330">
        <f>IF(AND(MONTH(F2017)=7,DAY(F2017)&gt;25),1,
ROUNDDOWN((SUM(VLOOKUP(MONTH(F2017),D暦変換用数値,2,FALSE),DAY(F2017))/28)+1,0))</f>
        <v>8</v>
      </c>
      <c r="O2017" s="84">
        <f>IF(AND(MONTH(F2017)=7,DAY(F2017)&gt;25),DAY(F2017)-25,
MOD((SUM(VLOOKUP(MONTH(F2017),D暦変換用数値,2,FALSE),DAY(F2017))),28)+1)</f>
        <v>4</v>
      </c>
      <c r="P2017" s="405">
        <f>IF(OR(MONTH(F2017)&lt;7,AND(MONTH(F2017)=7,DAY(F2017)&lt;=25)),
MOD(SUM((E2017-1901)*365,(N2017-1)*28,O2017,258),260),
MOD(SUM((E2017-1900)*365,(N2017-1)*28,O2017,258),260))</f>
        <v>148</v>
      </c>
      <c r="Q2017" s="371" t="str">
        <f>VLOOKUP(MOD(P2017,4),色,2,FALSE)</f>
        <v>黄色い</v>
      </c>
      <c r="R2017" s="289" t="str">
        <f>VLOOKUP(MOD(P2017,13),銀河の音,2,FALSE)</f>
        <v>倍音の</v>
      </c>
      <c r="S2017" s="382" t="str">
        <f>VLOOKUP(MOD(P2017,20),太陽の紋章,2,FALSE)</f>
        <v>星</v>
      </c>
      <c r="T2017" s="109" t="s">
        <v>3357</v>
      </c>
    </row>
    <row r="2018" spans="1:20" ht="13.5" customHeight="1">
      <c r="A2018" s="50" t="str">
        <f>VLOOKUP(MOD(E2018,10),十干,2,FALSE)</f>
        <v>乙</v>
      </c>
      <c r="B2018" s="199" t="str">
        <f>VLOOKUP(MOD(E2018,12),十二支,3,FALSE)</f>
        <v xml:space="preserve">06 聖 </v>
      </c>
      <c r="C2018" s="201" t="str">
        <f>VLOOKUP(F2018,星座,3,TRUE)</f>
        <v xml:space="preserve">07 天 </v>
      </c>
      <c r="D2018" s="531">
        <v>20131</v>
      </c>
      <c r="E2018" s="1">
        <f>IFERROR(YEAR(D2018),LEFT(D2018,4))</f>
        <v>1955</v>
      </c>
      <c r="F2018" s="1" t="str">
        <f>IF(ISTEXT(D2018),RIGHT(D2018,5),TEXT(D2018,"mm/dd"))</f>
        <v>02/11</v>
      </c>
      <c r="G2018" s="1">
        <f>SUM(MID(E2018,1,1),MID(E2018,2,1),MID(E2018,3,1),MID(E2018,4,1),MID(F2018,1,1),MID(F2018,2,1),MID(F2018,4,1),MID(F2018,5,1))</f>
        <v>24</v>
      </c>
      <c r="H2018" s="45">
        <f>IF(MOD(G2018,9)=0,9,MOD(G2018,9))</f>
        <v>6</v>
      </c>
      <c r="I2018" s="45" t="str">
        <f>IFERROR(MID("日月火水木金土",WEEKDAY(D2018),1),"")</f>
        <v>金</v>
      </c>
      <c r="J2018" s="304" t="s">
        <v>2039</v>
      </c>
      <c r="K2018" s="202" t="str">
        <f>VLOOKUP(F2018,石と花メイン,3,FALSE)</f>
        <v>■赤縞瑪瑙</v>
      </c>
      <c r="L2018" s="297" t="str">
        <f>VLOOKUP(F2018,石と花メイン,4,FALSE)</f>
        <v>メリッサ【レモンバーム】</v>
      </c>
      <c r="M2018" s="393">
        <f>IF(OR(MONTH(F2018)&lt;7,AND(MONTH(F2018)=7,DAY(F2018)&lt;=25)),
MOD(SUM((E2018-1901)*365,259),260),
MOD(SUM((E2018-1900)*365,259),260))</f>
        <v>209</v>
      </c>
      <c r="N2018" s="390">
        <f>IF(AND(MONTH(F2018)=7,DAY(F2018)&gt;25),1,
ROUNDDOWN((SUM(VLOOKUP(MONTH(F2018),D暦変換用数値,2,FALSE),DAY(F2018))/28)+1,0))</f>
        <v>8</v>
      </c>
      <c r="O2018" s="205">
        <f>IF(AND(MONTH(F2018)=7,DAY(F2018)&gt;25),DAY(F2018)-25,
MOD((SUM(VLOOKUP(MONTH(F2018),D暦変換用数値,2,FALSE),DAY(F2018))),28)+1)</f>
        <v>5</v>
      </c>
      <c r="P2018" s="406">
        <f>IF(OR(MONTH(F2018)&lt;7,AND(MONTH(F2018)=7,DAY(F2018)&lt;=25)),
MOD(SUM((E2018-1901)*365,(N2018-1)*28,O2018,258),260),
MOD(SUM((E2018-1900)*365,(N2018-1)*28,O2018,258),260))</f>
        <v>149</v>
      </c>
      <c r="Q2018" s="372" t="str">
        <f>VLOOKUP(MOD(P2018,4),色,2,FALSE)</f>
        <v>赤い</v>
      </c>
      <c r="R2018" s="290" t="str">
        <f>VLOOKUP(MOD(P2018,13),銀河の音,2,FALSE)</f>
        <v>律動の</v>
      </c>
      <c r="S2018" s="383" t="str">
        <f>VLOOKUP(MOD(P2018,20),太陽の紋章,2,FALSE)</f>
        <v>月</v>
      </c>
      <c r="T2018" s="97" t="s">
        <v>4025</v>
      </c>
    </row>
    <row r="2019" spans="1:20" ht="13.5" customHeight="1">
      <c r="A2019" s="50" t="str">
        <f>VLOOKUP(MOD(E2019,10),十干,2,FALSE)</f>
        <v>乙</v>
      </c>
      <c r="B2019" s="199" t="str">
        <f>VLOOKUP(MOD(E2019,12),十二支,3,FALSE)</f>
        <v xml:space="preserve">06 聖 </v>
      </c>
      <c r="C2019" s="201" t="str">
        <f>VLOOKUP(F2019,星座,3,TRUE)</f>
        <v xml:space="preserve">07 天 </v>
      </c>
      <c r="D2019" s="531">
        <v>20133</v>
      </c>
      <c r="E2019" s="1">
        <f>IFERROR(YEAR(D2019),LEFT(D2019,4))</f>
        <v>1955</v>
      </c>
      <c r="F2019" s="1" t="str">
        <f>IF(ISTEXT(D2019),RIGHT(D2019,5),TEXT(D2019,"mm/dd"))</f>
        <v>02/13</v>
      </c>
      <c r="G2019" s="1">
        <f>SUM(MID(E2019,1,1),MID(E2019,2,1),MID(E2019,3,1),MID(E2019,4,1),MID(F2019,1,1),MID(F2019,2,1),MID(F2019,4,1),MID(F2019,5,1))</f>
        <v>26</v>
      </c>
      <c r="H2019" s="45">
        <f>IF(MOD(G2019,9)=0,9,MOD(G2019,9))</f>
        <v>8</v>
      </c>
      <c r="I2019" s="45" t="str">
        <f>IFERROR(MID("日月火水木金土",WEEKDAY(D2019),1),"")</f>
        <v>日</v>
      </c>
      <c r="J2019" s="304" t="s">
        <v>2040</v>
      </c>
      <c r="K2019" s="202" t="str">
        <f>VLOOKUP(F2019,石と花メイン,3,FALSE)</f>
        <v>◆橄欖石</v>
      </c>
      <c r="L2019" s="297" t="str">
        <f>VLOOKUP(F2019,石と花メイン,4,FALSE)</f>
        <v>柳【風見草】</v>
      </c>
      <c r="M2019" s="393">
        <f>IF(OR(MONTH(F2019)&lt;7,AND(MONTH(F2019)=7,DAY(F2019)&lt;=25)),
MOD(SUM((E2019-1901)*365,259),260),
MOD(SUM((E2019-1900)*365,259),260))</f>
        <v>209</v>
      </c>
      <c r="N2019" s="390">
        <f>IF(AND(MONTH(F2019)=7,DAY(F2019)&gt;25),1,
ROUNDDOWN((SUM(VLOOKUP(MONTH(F2019),D暦変換用数値,2,FALSE),DAY(F2019))/28)+1,0))</f>
        <v>8</v>
      </c>
      <c r="O2019" s="205">
        <f>IF(AND(MONTH(F2019)=7,DAY(F2019)&gt;25),DAY(F2019)-25,
MOD((SUM(VLOOKUP(MONTH(F2019),D暦変換用数値,2,FALSE),DAY(F2019))),28)+1)</f>
        <v>7</v>
      </c>
      <c r="P2019" s="406">
        <f>IF(OR(MONTH(F2019)&lt;7,AND(MONTH(F2019)=7,DAY(F2019)&lt;=25)),
MOD(SUM((E2019-1901)*365,(N2019-1)*28,O2019,258),260),
MOD(SUM((E2019-1900)*365,(N2019-1)*28,O2019,258),260))</f>
        <v>151</v>
      </c>
      <c r="Q2019" s="374" t="str">
        <f>VLOOKUP(MOD(P2019,4),色,2,FALSE)</f>
        <v>青い</v>
      </c>
      <c r="R2019" s="292" t="str">
        <f>VLOOKUP(MOD(P2019,13),銀河の音,2,FALSE)</f>
        <v>銀河の</v>
      </c>
      <c r="S2019" s="385" t="str">
        <f>VLOOKUP(MOD(P2019,20),太陽の紋章,2,FALSE)</f>
        <v>猿</v>
      </c>
      <c r="T2019" s="98" t="s">
        <v>3736</v>
      </c>
    </row>
    <row r="2020" spans="1:20" ht="13.5" customHeight="1">
      <c r="A2020" s="334" t="str">
        <f>VLOOKUP(MOD(E2020,10),十干,2,FALSE)</f>
        <v>乙</v>
      </c>
      <c r="B2020" s="331" t="str">
        <f>VLOOKUP(MOD(E2020,12),十二支,3,FALSE)</f>
        <v xml:space="preserve">06 聖 </v>
      </c>
      <c r="C2020" s="336" t="str">
        <f>VLOOKUP(F2020,星座,3,TRUE)</f>
        <v xml:space="preserve">07 天 </v>
      </c>
      <c r="D2020" s="540">
        <v>20134</v>
      </c>
      <c r="E2020" s="131">
        <f>IFERROR(YEAR(D2020),LEFT(D2020,4))</f>
        <v>1955</v>
      </c>
      <c r="F2020" s="538" t="str">
        <f>IF(ISTEXT(D2020),RIGHT(D2020,5),TEXT(D2020,"mm/dd"))</f>
        <v>02/14</v>
      </c>
      <c r="G2020" s="131">
        <f>SUM(MID(E2020,1,1),MID(E2020,2,1),MID(E2020,3,1),MID(E2020,4,1),MID(F2020,1,1),MID(F2020,2,1),MID(F2020,4,1),MID(F2020,5,1))</f>
        <v>27</v>
      </c>
      <c r="H2020" s="131">
        <f>IF(MOD(G2020,9)=0,9,MOD(G2020,9))</f>
        <v>9</v>
      </c>
      <c r="I2020" s="131" t="str">
        <f>IFERROR(MID("日月火水木金土",WEEKDAY(D2020),1),"")</f>
        <v>月</v>
      </c>
      <c r="J2020" s="306" t="s">
        <v>9374</v>
      </c>
      <c r="K2020" s="335" t="str">
        <f>VLOOKUP(F2020,石と花メイン,3,FALSE)</f>
        <v>◆紅玉</v>
      </c>
      <c r="L2020" s="302" t="str">
        <f>VLOOKUP(F2020,石と花メイン,4,FALSE)</f>
        <v>カモミール【かみつれ】</v>
      </c>
      <c r="M2020" s="396">
        <f>IF(OR(MONTH(F2020)&lt;7,AND(MONTH(F2020)=7,DAY(F2020)&lt;=25)),
MOD(SUM((E2020-1901)*365,259),260),
MOD(SUM((E2020-1900)*365,259),260))</f>
        <v>209</v>
      </c>
      <c r="N2020" s="335">
        <f>IF(AND(MONTH(F2020)=7,DAY(F2020)&gt;25),1,
ROUNDDOWN((SUM(VLOOKUP(MONTH(F2020),D暦変換用数値,2,FALSE),DAY(F2020))/28)+1,0))</f>
        <v>8</v>
      </c>
      <c r="O2020" s="132">
        <f>IF(AND(MONTH(F2020)=7,DAY(F2020)&gt;25),DAY(F2020)-25,
MOD((SUM(VLOOKUP(MONTH(F2020),D暦変換用数値,2,FALSE),DAY(F2020))),28)+1)</f>
        <v>8</v>
      </c>
      <c r="P2020" s="404">
        <f>IF(OR(MONTH(F2020)&lt;7,AND(MONTH(F2020)=7,DAY(F2020)&lt;=25)),
MOD(SUM((E2020-1901)*365,(N2020-1)*28,O2020,258),260),
MOD(SUM((E2020-1900)*365,(N2020-1)*28,O2020,258),260))</f>
        <v>152</v>
      </c>
      <c r="Q2020" s="376" t="str">
        <f>VLOOKUP(MOD(P2020,4),色,2,FALSE)</f>
        <v>黄色い</v>
      </c>
      <c r="R2020" s="333" t="str">
        <f>VLOOKUP(MOD(P2020,13),銀河の音,2,FALSE)</f>
        <v>太陽の</v>
      </c>
      <c r="S2020" s="387" t="str">
        <f>VLOOKUP(MOD(P2020,20),太陽の紋章,2,FALSE)</f>
        <v>人</v>
      </c>
      <c r="T2020" s="126" t="s">
        <v>9376</v>
      </c>
    </row>
    <row r="2021" spans="1:20" ht="13.5" customHeight="1">
      <c r="A2021" s="282" t="str">
        <f>VLOOKUP(MOD(E2021,10),十干,2,FALSE)</f>
        <v>乙</v>
      </c>
      <c r="B2021" s="283" t="str">
        <f>VLOOKUP(MOD(E2021,12),十二支,3,FALSE)</f>
        <v xml:space="preserve">06 聖 </v>
      </c>
      <c r="C2021" s="287" t="str">
        <f>VLOOKUP(F2021,星座,3,TRUE)</f>
        <v xml:space="preserve">07 天 </v>
      </c>
      <c r="D2021" s="533">
        <v>20137</v>
      </c>
      <c r="E2021" s="83">
        <f>IFERROR(YEAR(D2021),LEFT(D2021,4))</f>
        <v>1955</v>
      </c>
      <c r="F2021" s="83" t="str">
        <f>IF(ISTEXT(D2021),RIGHT(D2021,5),TEXT(D2021,"mm/dd"))</f>
        <v>02/17</v>
      </c>
      <c r="G2021" s="83">
        <f>SUM(MID(E2021,1,1),MID(E2021,2,1),MID(E2021,3,1),MID(E2021,4,1),MID(F2021,1,1),MID(F2021,2,1),MID(F2021,4,1),MID(F2021,5,1))</f>
        <v>30</v>
      </c>
      <c r="H2021" s="83">
        <f>IF(MOD(G2021,9)=0,9,MOD(G2021,9))</f>
        <v>3</v>
      </c>
      <c r="I2021" s="83" t="str">
        <f>IFERROR(MID("日月火水木金土",WEEKDAY(D2021),1),"")</f>
        <v>木</v>
      </c>
      <c r="J2021" s="303" t="s">
        <v>2688</v>
      </c>
      <c r="K2021" s="87" t="str">
        <f>VLOOKUP(F2021,石と花メイン,3,FALSE)</f>
        <v>■紫水晶</v>
      </c>
      <c r="L2021" s="296" t="str">
        <f>VLOOKUP(F2021,石と花メイン,4,FALSE)</f>
        <v>スノーフレーク【鈴蘭水仙】</v>
      </c>
      <c r="M2021" s="392">
        <f>IF(OR(MONTH(F2021)&lt;7,AND(MONTH(F2021)=7,DAY(F2021)&lt;=25)),
MOD(SUM((E2021-1901)*365,259),260),
MOD(SUM((E2021-1900)*365,259),260))</f>
        <v>209</v>
      </c>
      <c r="N2021" s="330">
        <f>IF(AND(MONTH(F2021)=7,DAY(F2021)&gt;25),1,
ROUNDDOWN((SUM(VLOOKUP(MONTH(F2021),D暦変換用数値,2,FALSE),DAY(F2021))/28)+1,0))</f>
        <v>8</v>
      </c>
      <c r="O2021" s="84">
        <f>IF(AND(MONTH(F2021)=7,DAY(F2021)&gt;25),DAY(F2021)-25,
MOD((SUM(VLOOKUP(MONTH(F2021),D暦変換用数値,2,FALSE),DAY(F2021))),28)+1)</f>
        <v>11</v>
      </c>
      <c r="P2021" s="405">
        <f>IF(OR(MONTH(F2021)&lt;7,AND(MONTH(F2021)=7,DAY(F2021)&lt;=25)),
MOD(SUM((E2021-1901)*365,(N2021-1)*28,O2021,258),260),
MOD(SUM((E2021-1900)*365,(N2021-1)*28,O2021,258),260))</f>
        <v>155</v>
      </c>
      <c r="Q2021" s="371" t="str">
        <f>VLOOKUP(MOD(P2021,4),色,2,FALSE)</f>
        <v>青い</v>
      </c>
      <c r="R2021" s="289" t="str">
        <f>VLOOKUP(MOD(P2021,13),銀河の音,2,FALSE)</f>
        <v>水晶の</v>
      </c>
      <c r="S2021" s="382" t="str">
        <f>VLOOKUP(MOD(P2021,20),太陽の紋章,2,FALSE)</f>
        <v>鷲</v>
      </c>
      <c r="T2021" s="102" t="s">
        <v>6454</v>
      </c>
    </row>
    <row r="2022" spans="1:20" ht="13.5" customHeight="1">
      <c r="A2022" s="50" t="str">
        <f>VLOOKUP(MOD(E2022,10),十干,2,FALSE)</f>
        <v>丁</v>
      </c>
      <c r="B2022" s="199" t="str">
        <f>VLOOKUP(MOD(E2022,12),十二支,3,FALSE)</f>
        <v xml:space="preserve">06 聖 </v>
      </c>
      <c r="C2022" s="201" t="str">
        <f>VLOOKUP(F2022,星座,3,TRUE)</f>
        <v xml:space="preserve">07 天 </v>
      </c>
      <c r="D2022" s="535">
        <v>24496</v>
      </c>
      <c r="E2022" s="45">
        <f>IFERROR(YEAR(D2022),LEFT(D2022,4))</f>
        <v>1967</v>
      </c>
      <c r="F2022" s="45" t="str">
        <f>IF(ISTEXT(D2022),RIGHT(D2022,5),TEXT(D2022,"mm/dd"))</f>
        <v>01/24</v>
      </c>
      <c r="G2022" s="45">
        <f>SUM(MID(E2022,1,1),MID(E2022,2,1),MID(E2022,3,1),MID(E2022,4,1),MID(F2022,1,1),MID(F2022,2,1),MID(F2022,4,1),MID(F2022,5,1))</f>
        <v>30</v>
      </c>
      <c r="H2022" s="45">
        <f>IF(MOD(G2022,9)=0,9,MOD(G2022,9))</f>
        <v>3</v>
      </c>
      <c r="I2022" s="45" t="str">
        <f>IFERROR(MID("日月火水木金土",WEEKDAY(D2022),1),"")</f>
        <v>火</v>
      </c>
      <c r="J2022" s="305" t="s">
        <v>4315</v>
      </c>
      <c r="K2022" s="203" t="str">
        <f>VLOOKUP(F2022,石と花メイン,3,FALSE)</f>
        <v>■砂金水晶</v>
      </c>
      <c r="L2022" s="298" t="str">
        <f>VLOOKUP(F2022,石と花メイン,4,FALSE)</f>
        <v>万年青【老母草】</v>
      </c>
      <c r="M2022" s="394">
        <f>IF(OR(MONTH(F2022)&lt;7,AND(MONTH(F2022)=7,DAY(F2022)&lt;=25)),
MOD(SUM((E2022-1901)*365,259),260),
MOD(SUM((E2022-1900)*365,259),260))</f>
        <v>169</v>
      </c>
      <c r="N2022" s="391">
        <f>IF(AND(MONTH(F2022)=7,DAY(F2022)&gt;25),1,
ROUNDDOWN((SUM(VLOOKUP(MONTH(F2022),D暦変換用数値,2,FALSE),DAY(F2022))/28)+1,0))</f>
        <v>7</v>
      </c>
      <c r="O2022" s="46">
        <f>IF(AND(MONTH(F2022)=7,DAY(F2022)&gt;25),DAY(F2022)-25,
MOD((SUM(VLOOKUP(MONTH(F2022),D暦変換用数値,2,FALSE),DAY(F2022))),28)+1)</f>
        <v>15</v>
      </c>
      <c r="P2022" s="407">
        <f>IF(OR(MONTH(F2022)&lt;7,AND(MONTH(F2022)=7,DAY(F2022)&lt;=25)),
MOD(SUM((E2022-1901)*365,(N2022-1)*28,O2022,258),260),
MOD(SUM((E2022-1900)*365,(N2022-1)*28,O2022,258),260))</f>
        <v>91</v>
      </c>
      <c r="Q2022" s="374" t="str">
        <f>VLOOKUP(MOD(P2022,4),色,2,FALSE)</f>
        <v>青い</v>
      </c>
      <c r="R2022" s="292" t="str">
        <f>VLOOKUP(MOD(P2022,13),銀河の音,2,FALSE)</f>
        <v>宇宙の</v>
      </c>
      <c r="S2022" s="385" t="str">
        <f>VLOOKUP(MOD(P2022,20),太陽の紋章,2,FALSE)</f>
        <v>猿</v>
      </c>
      <c r="T2022" s="110" t="s">
        <v>6763</v>
      </c>
    </row>
    <row r="2023" spans="1:20" ht="13.5" customHeight="1">
      <c r="A2023" s="76" t="str">
        <f>VLOOKUP(MOD(E2023,10),十干,2,FALSE)</f>
        <v>丁</v>
      </c>
      <c r="B2023" s="199" t="str">
        <f>VLOOKUP(MOD(E2023,12),十二支,3,FALSE)</f>
        <v xml:space="preserve">06 聖 </v>
      </c>
      <c r="C2023" s="201" t="str">
        <f>VLOOKUP(F2023,星座,3,TRUE)</f>
        <v xml:space="preserve">07 天 </v>
      </c>
      <c r="D2023" s="534">
        <v>24498</v>
      </c>
      <c r="E2023" s="116">
        <f>IFERROR(YEAR(D2023),LEFT(D2023,4))</f>
        <v>1967</v>
      </c>
      <c r="F2023" s="116" t="str">
        <f>IF(ISTEXT(D2023),RIGHT(D2023,5),TEXT(D2023,"mm/dd"))</f>
        <v>01/26</v>
      </c>
      <c r="G2023" s="116">
        <f>SUM(MID(E2023,1,1),MID(E2023,2,1),MID(E2023,3,1),MID(E2023,4,1),MID(F2023,1,1),MID(F2023,2,1),MID(F2023,4,1),MID(F2023,5,1))</f>
        <v>32</v>
      </c>
      <c r="H2023" s="116">
        <f>IF(MOD(G2023,9)=0,9,MOD(G2023,9))</f>
        <v>5</v>
      </c>
      <c r="I2023" s="116" t="str">
        <f>IFERROR(MID("日月火水木金土",WEEKDAY(D2023),1),"")</f>
        <v>木</v>
      </c>
      <c r="J2023" s="306" t="s">
        <v>7776</v>
      </c>
      <c r="K2023" s="203" t="str">
        <f>VLOOKUP(F2023,石と花メイン,3,FALSE)</f>
        <v>●薔薇色石</v>
      </c>
      <c r="L2023" s="299" t="str">
        <f>VLOOKUP(F2023,石と花メイン,4,FALSE)</f>
        <v>アマリリス【花水仙】</v>
      </c>
      <c r="M2023" s="395">
        <f>IF(OR(MONTH(F2023)&lt;7,AND(MONTH(F2023)=7,DAY(F2023)&lt;=25)),
MOD(SUM((E2023-1901)*365,259),260),
MOD(SUM((E2023-1900)*365,259),260))</f>
        <v>169</v>
      </c>
      <c r="N2023" s="121">
        <f>IF(AND(MONTH(F2023)=7,DAY(F2023)&gt;25),1,
ROUNDDOWN((SUM(VLOOKUP(MONTH(F2023),D暦変換用数値,2,FALSE),DAY(F2023))/28)+1,0))</f>
        <v>7</v>
      </c>
      <c r="O2023" s="117">
        <f>IF(AND(MONTH(F2023)=7,DAY(F2023)&gt;25),DAY(F2023)-25,
MOD((SUM(VLOOKUP(MONTH(F2023),D暦変換用数値,2,FALSE),DAY(F2023))),28)+1)</f>
        <v>17</v>
      </c>
      <c r="P2023" s="408">
        <f>IF(OR(MONTH(F2023)&lt;7,AND(MONTH(F2023)=7,DAY(F2023)&lt;=25)),
MOD(SUM((E2023-1901)*365,(N2023-1)*28,O2023,258),260),
MOD(SUM((E2023-1900)*365,(N2023-1)*28,O2023,258),260))</f>
        <v>93</v>
      </c>
      <c r="Q2023" s="372" t="str">
        <f>VLOOKUP(MOD(P2023,4),色,2,FALSE)</f>
        <v>赤い</v>
      </c>
      <c r="R2023" s="290" t="str">
        <f>VLOOKUP(MOD(P2023,13),銀河の音,2,FALSE)</f>
        <v>月の</v>
      </c>
      <c r="S2023" s="383" t="str">
        <f>VLOOKUP(MOD(P2023,20),太陽の紋章,2,FALSE)</f>
        <v>空歩く者</v>
      </c>
      <c r="T2023" s="119" t="s">
        <v>8193</v>
      </c>
    </row>
    <row r="2024" spans="1:20" ht="13.5" customHeight="1">
      <c r="A2024" s="334" t="str">
        <f>VLOOKUP(MOD(E2024,10),十干,2,FALSE)</f>
        <v>丁</v>
      </c>
      <c r="B2024" s="331" t="str">
        <f>VLOOKUP(MOD(E2024,12),十二支,3,FALSE)</f>
        <v xml:space="preserve">06 聖 </v>
      </c>
      <c r="C2024" s="336" t="str">
        <f>VLOOKUP(F2024,星座,3,TRUE)</f>
        <v xml:space="preserve">07 天 </v>
      </c>
      <c r="D2024" s="534">
        <v>24504</v>
      </c>
      <c r="E2024" s="131">
        <f>IFERROR(YEAR(D2024),LEFT(D2024,4))</f>
        <v>1967</v>
      </c>
      <c r="F2024" s="131" t="str">
        <f>IF(ISTEXT(D2024),RIGHT(D2024,5),TEXT(D2024,"mm/dd"))</f>
        <v>02/01</v>
      </c>
      <c r="G2024" s="131">
        <f>SUM(MID(E2024,1,1),MID(E2024,2,1),MID(E2024,3,1),MID(E2024,4,1),MID(F2024,1,1),MID(F2024,2,1),MID(F2024,4,1),MID(F2024,5,1))</f>
        <v>26</v>
      </c>
      <c r="H2024" s="131">
        <f>IF(MOD(G2024,9)=0,9,MOD(G2024,9))</f>
        <v>8</v>
      </c>
      <c r="I2024" s="131" t="str">
        <f>IFERROR(MID("日月火水木金土",WEEKDAY(D2024),1),"")</f>
        <v>水</v>
      </c>
      <c r="J2024" s="306" t="s">
        <v>8171</v>
      </c>
      <c r="K2024" s="335" t="str">
        <f>VLOOKUP(F2024,石と花メイン,3,FALSE)</f>
        <v>■紫水晶</v>
      </c>
      <c r="L2024" s="302" t="str">
        <f>VLOOKUP(F2024,石と花メイン,4,FALSE)</f>
        <v>マーガレット【木春菊】</v>
      </c>
      <c r="M2024" s="396">
        <f>IF(OR(MONTH(F2024)&lt;7,AND(MONTH(F2024)=7,DAY(F2024)&lt;=25)),
MOD(SUM((E2024-1901)*365,259),260),
MOD(SUM((E2024-1900)*365,259),260))</f>
        <v>169</v>
      </c>
      <c r="N2024" s="335">
        <f>IF(AND(MONTH(F2024)=7,DAY(F2024)&gt;25),1,
ROUNDDOWN((SUM(VLOOKUP(MONTH(F2024),D暦変換用数値,2,FALSE),DAY(F2024))/28)+1,0))</f>
        <v>7</v>
      </c>
      <c r="O2024" s="132">
        <f>IF(AND(MONTH(F2024)=7,DAY(F2024)&gt;25),DAY(F2024)-25,
MOD((SUM(VLOOKUP(MONTH(F2024),D暦変換用数値,2,FALSE),DAY(F2024))),28)+1)</f>
        <v>23</v>
      </c>
      <c r="P2024" s="404">
        <f>IF(OR(MONTH(F2024)&lt;7,AND(MONTH(F2024)=7,DAY(F2024)&lt;=25)),
MOD(SUM((E2024-1901)*365,(N2024-1)*28,O2024,258),260),
MOD(SUM((E2024-1900)*365,(N2024-1)*28,O2024,258),260))</f>
        <v>99</v>
      </c>
      <c r="Q2024" s="376" t="str">
        <f>VLOOKUP(MOD(P2024,4),色,2,FALSE)</f>
        <v>青い</v>
      </c>
      <c r="R2024" s="333" t="str">
        <f>VLOOKUP(MOD(P2024,13),銀河の音,2,FALSE)</f>
        <v>銀河の</v>
      </c>
      <c r="S2024" s="387" t="str">
        <f>VLOOKUP(MOD(P2024,20),太陽の紋章,2,FALSE)</f>
        <v>嵐</v>
      </c>
      <c r="T2024" s="145"/>
    </row>
    <row r="2025" spans="1:20" ht="13.5" customHeight="1">
      <c r="A2025" s="50" t="str">
        <f>VLOOKUP(MOD(E2025,10),十干,2,FALSE)</f>
        <v>丁</v>
      </c>
      <c r="B2025" s="199" t="str">
        <f>VLOOKUP(MOD(E2025,12),十二支,3,FALSE)</f>
        <v xml:space="preserve">06 聖 </v>
      </c>
      <c r="C2025" s="201" t="str">
        <f>VLOOKUP(F2025,星座,3,TRUE)</f>
        <v xml:space="preserve">07 天 </v>
      </c>
      <c r="D2025" s="531">
        <v>24508</v>
      </c>
      <c r="E2025" s="1">
        <f>IFERROR(YEAR(D2025),LEFT(D2025,4))</f>
        <v>1967</v>
      </c>
      <c r="F2025" s="1" t="str">
        <f>IF(ISTEXT(D2025),RIGHT(D2025,5),TEXT(D2025,"mm/dd"))</f>
        <v>02/05</v>
      </c>
      <c r="G2025" s="1">
        <f>SUM(MID(E2025,1,1),MID(E2025,2,1),MID(E2025,3,1),MID(E2025,4,1),MID(F2025,1,1),MID(F2025,2,1),MID(F2025,4,1),MID(F2025,5,1))</f>
        <v>30</v>
      </c>
      <c r="H2025" s="45">
        <f>IF(MOD(G2025,9)=0,9,MOD(G2025,9))</f>
        <v>3</v>
      </c>
      <c r="I2025" s="45" t="str">
        <f>IFERROR(MID("日月火水木金土",WEEKDAY(D2025),1),"")</f>
        <v>日</v>
      </c>
      <c r="J2025" s="304" t="s">
        <v>2041</v>
      </c>
      <c r="K2025" s="202" t="str">
        <f>VLOOKUP(F2025,石と花メイン,3,FALSE)</f>
        <v>●藍銅鉱</v>
      </c>
      <c r="L2025" s="297" t="str">
        <f>VLOOKUP(F2025,石と花メイン,4,FALSE)</f>
        <v>羊歯【忍ぶ草】</v>
      </c>
      <c r="M2025" s="393">
        <f>IF(OR(MONTH(F2025)&lt;7,AND(MONTH(F2025)=7,DAY(F2025)&lt;=25)),
MOD(SUM((E2025-1901)*365,259),260),
MOD(SUM((E2025-1900)*365,259),260))</f>
        <v>169</v>
      </c>
      <c r="N2025" s="390">
        <f>IF(AND(MONTH(F2025)=7,DAY(F2025)&gt;25),1,
ROUNDDOWN((SUM(VLOOKUP(MONTH(F2025),D暦変換用数値,2,FALSE),DAY(F2025))/28)+1,0))</f>
        <v>7</v>
      </c>
      <c r="O2025" s="205">
        <f>IF(AND(MONTH(F2025)=7,DAY(F2025)&gt;25),DAY(F2025)-25,
MOD((SUM(VLOOKUP(MONTH(F2025),D暦変換用数値,2,FALSE),DAY(F2025))),28)+1)</f>
        <v>27</v>
      </c>
      <c r="P2025" s="406">
        <f>IF(OR(MONTH(F2025)&lt;7,AND(MONTH(F2025)=7,DAY(F2025)&lt;=25)),
MOD(SUM((E2025-1901)*365,(N2025-1)*28,O2025,258),260),
MOD(SUM((E2025-1900)*365,(N2025-1)*28,O2025,258),260))</f>
        <v>103</v>
      </c>
      <c r="Q2025" s="374" t="str">
        <f>VLOOKUP(MOD(P2025,4),色,2,FALSE)</f>
        <v>青い</v>
      </c>
      <c r="R2025" s="292" t="str">
        <f>VLOOKUP(MOD(P2025,13),銀河の音,2,FALSE)</f>
        <v>水晶の</v>
      </c>
      <c r="S2025" s="385" t="str">
        <f>VLOOKUP(MOD(P2025,20),太陽の紋章,2,FALSE)</f>
        <v>夜</v>
      </c>
      <c r="T2025" s="99" t="s">
        <v>2075</v>
      </c>
    </row>
    <row r="2026" spans="1:20" ht="13.5" customHeight="1">
      <c r="A2026" s="50" t="str">
        <f>VLOOKUP(MOD(E2026,10),十干,2,FALSE)</f>
        <v>丁</v>
      </c>
      <c r="B2026" s="199" t="str">
        <f>VLOOKUP(MOD(E2026,12),十二支,3,FALSE)</f>
        <v xml:space="preserve">06 聖 </v>
      </c>
      <c r="C2026" s="201" t="str">
        <f>VLOOKUP(F2026,星座,3,TRUE)</f>
        <v xml:space="preserve">07 天 </v>
      </c>
      <c r="D2026" s="531">
        <v>24508</v>
      </c>
      <c r="E2026" s="1">
        <f>IFERROR(YEAR(D2026),LEFT(D2026,4))</f>
        <v>1967</v>
      </c>
      <c r="F2026" s="1" t="str">
        <f>IF(ISTEXT(D2026),RIGHT(D2026,5),TEXT(D2026,"mm/dd"))</f>
        <v>02/05</v>
      </c>
      <c r="G2026" s="1">
        <f>SUM(MID(E2026,1,1),MID(E2026,2,1),MID(E2026,3,1),MID(E2026,4,1),MID(F2026,1,1),MID(F2026,2,1),MID(F2026,4,1),MID(F2026,5,1))</f>
        <v>30</v>
      </c>
      <c r="H2026" s="45">
        <f>IF(MOD(G2026,9)=0,9,MOD(G2026,9))</f>
        <v>3</v>
      </c>
      <c r="I2026" s="45" t="str">
        <f>IFERROR(MID("日月火水木金土",WEEKDAY(D2026),1),"")</f>
        <v>日</v>
      </c>
      <c r="J2026" s="304" t="s">
        <v>6413</v>
      </c>
      <c r="K2026" s="202" t="str">
        <f>VLOOKUP(F2026,石と花メイン,3,FALSE)</f>
        <v>●藍銅鉱</v>
      </c>
      <c r="L2026" s="297" t="str">
        <f>VLOOKUP(F2026,石と花メイン,4,FALSE)</f>
        <v>羊歯【忍ぶ草】</v>
      </c>
      <c r="M2026" s="393">
        <f>IF(OR(MONTH(F2026)&lt;7,AND(MONTH(F2026)=7,DAY(F2026)&lt;=25)),
MOD(SUM((E2026-1901)*365,259),260),
MOD(SUM((E2026-1900)*365,259),260))</f>
        <v>169</v>
      </c>
      <c r="N2026" s="390">
        <f>IF(AND(MONTH(F2026)=7,DAY(F2026)&gt;25),1,
ROUNDDOWN((SUM(VLOOKUP(MONTH(F2026),D暦変換用数値,2,FALSE),DAY(F2026))/28)+1,0))</f>
        <v>7</v>
      </c>
      <c r="O2026" s="205">
        <f>IF(AND(MONTH(F2026)=7,DAY(F2026)&gt;25),DAY(F2026)-25,
MOD((SUM(VLOOKUP(MONTH(F2026),D暦変換用数値,2,FALSE),DAY(F2026))),28)+1)</f>
        <v>27</v>
      </c>
      <c r="P2026" s="406">
        <f>IF(OR(MONTH(F2026)&lt;7,AND(MONTH(F2026)=7,DAY(F2026)&lt;=25)),
MOD(SUM((E2026-1901)*365,(N2026-1)*28,O2026,258),260),
MOD(SUM((E2026-1900)*365,(N2026-1)*28,O2026,258),260))</f>
        <v>103</v>
      </c>
      <c r="Q2026" s="374" t="str">
        <f>VLOOKUP(MOD(P2026,4),色,2,FALSE)</f>
        <v>青い</v>
      </c>
      <c r="R2026" s="292" t="str">
        <f>VLOOKUP(MOD(P2026,13),銀河の音,2,FALSE)</f>
        <v>水晶の</v>
      </c>
      <c r="S2026" s="385" t="str">
        <f>VLOOKUP(MOD(P2026,20),太陽の紋章,2,FALSE)</f>
        <v>夜</v>
      </c>
      <c r="T2026" s="98" t="s">
        <v>3736</v>
      </c>
    </row>
    <row r="2027" spans="1:20" ht="13.5" customHeight="1">
      <c r="A2027" s="50" t="str">
        <f>VLOOKUP(MOD(E2027,10),十干,2,FALSE)</f>
        <v>丁</v>
      </c>
      <c r="B2027" s="199" t="str">
        <f>VLOOKUP(MOD(E2027,12),十二支,3,FALSE)</f>
        <v xml:space="preserve">06 聖 </v>
      </c>
      <c r="C2027" s="201" t="str">
        <f>VLOOKUP(F2027,星座,3,TRUE)</f>
        <v xml:space="preserve">07 天 </v>
      </c>
      <c r="D2027" s="531">
        <v>24509</v>
      </c>
      <c r="E2027" s="1">
        <f>IFERROR(YEAR(D2027),LEFT(D2027,4))</f>
        <v>1967</v>
      </c>
      <c r="F2027" s="1" t="str">
        <f>IF(ISTEXT(D2027),RIGHT(D2027,5),TEXT(D2027,"mm/dd"))</f>
        <v>02/06</v>
      </c>
      <c r="G2027" s="1">
        <f>SUM(MID(E2027,1,1),MID(E2027,2,1),MID(E2027,3,1),MID(E2027,4,1),MID(F2027,1,1),MID(F2027,2,1),MID(F2027,4,1),MID(F2027,5,1))</f>
        <v>31</v>
      </c>
      <c r="H2027" s="45">
        <f>IF(MOD(G2027,9)=0,9,MOD(G2027,9))</f>
        <v>4</v>
      </c>
      <c r="I2027" s="45" t="str">
        <f>IFERROR(MID("日月火水木金土",WEEKDAY(D2027),1),"")</f>
        <v>月</v>
      </c>
      <c r="J2027" s="304" t="s">
        <v>6414</v>
      </c>
      <c r="K2027" s="202" t="str">
        <f>VLOOKUP(F2027,石と花メイン,3,FALSE)</f>
        <v>◆黄玉</v>
      </c>
      <c r="L2027" s="297" t="str">
        <f>VLOOKUP(F2027,石と花メイン,4,FALSE)</f>
        <v>油菜【菜の花】</v>
      </c>
      <c r="M2027" s="393">
        <f>IF(OR(MONTH(F2027)&lt;7,AND(MONTH(F2027)=7,DAY(F2027)&lt;=25)),
MOD(SUM((E2027-1901)*365,259),260),
MOD(SUM((E2027-1900)*365,259),260))</f>
        <v>169</v>
      </c>
      <c r="N2027" s="390">
        <f>IF(AND(MONTH(F2027)=7,DAY(F2027)&gt;25),1,
ROUNDDOWN((SUM(VLOOKUP(MONTH(F2027),D暦変換用数値,2,FALSE),DAY(F2027))/28)+1,0))</f>
        <v>7</v>
      </c>
      <c r="O2027" s="205">
        <f>IF(AND(MONTH(F2027)=7,DAY(F2027)&gt;25),DAY(F2027)-25,
MOD((SUM(VLOOKUP(MONTH(F2027),D暦変換用数値,2,FALSE),DAY(F2027))),28)+1)</f>
        <v>28</v>
      </c>
      <c r="P2027" s="406">
        <f>IF(OR(MONTH(F2027)&lt;7,AND(MONTH(F2027)=7,DAY(F2027)&lt;=25)),
MOD(SUM((E2027-1901)*365,(N2027-1)*28,O2027,258),260),
MOD(SUM((E2027-1900)*365,(N2027-1)*28,O2027,258),260))</f>
        <v>104</v>
      </c>
      <c r="Q2027" s="373" t="str">
        <f>VLOOKUP(MOD(P2027,4),色,2,FALSE)</f>
        <v>黄色い</v>
      </c>
      <c r="R2027" s="291" t="str">
        <f>VLOOKUP(MOD(P2027,13),銀河の音,2,FALSE)</f>
        <v>宇宙の</v>
      </c>
      <c r="S2027" s="384" t="str">
        <f>VLOOKUP(MOD(P2027,20),太陽の紋章,2,FALSE)</f>
        <v>種</v>
      </c>
      <c r="T2027" s="111" t="s">
        <v>4026</v>
      </c>
    </row>
    <row r="2028" spans="1:20" ht="13.5" customHeight="1">
      <c r="A2028" s="282" t="str">
        <f>VLOOKUP(MOD(E2028,10),十干,2,FALSE)</f>
        <v>丁</v>
      </c>
      <c r="B2028" s="283" t="str">
        <f>VLOOKUP(MOD(E2028,12),十二支,3,FALSE)</f>
        <v xml:space="preserve">06 聖 </v>
      </c>
      <c r="C2028" s="287" t="str">
        <f>VLOOKUP(F2028,星座,3,TRUE)</f>
        <v xml:space="preserve">07 天 </v>
      </c>
      <c r="D2028" s="533">
        <v>24516</v>
      </c>
      <c r="E2028" s="83">
        <f>IFERROR(YEAR(D2028),LEFT(D2028,4))</f>
        <v>1967</v>
      </c>
      <c r="F2028" s="83" t="str">
        <f>IF(ISTEXT(D2028),RIGHT(D2028,5),TEXT(D2028,"mm/dd"))</f>
        <v>02/13</v>
      </c>
      <c r="G2028" s="83">
        <f>SUM(MID(E2028,1,1),MID(E2028,2,1),MID(E2028,3,1),MID(E2028,4,1),MID(F2028,1,1),MID(F2028,2,1),MID(F2028,4,1),MID(F2028,5,1))</f>
        <v>29</v>
      </c>
      <c r="H2028" s="83">
        <f>IF(MOD(G2028,9)=0,9,MOD(G2028,9))</f>
        <v>2</v>
      </c>
      <c r="I2028" s="83" t="str">
        <f>IFERROR(MID("日月火水木金土",WEEKDAY(D2028),1),"")</f>
        <v>月</v>
      </c>
      <c r="J2028" s="303" t="s">
        <v>2689</v>
      </c>
      <c r="K2028" s="87" t="str">
        <f>VLOOKUP(F2028,石と花メイン,3,FALSE)</f>
        <v>◆橄欖石</v>
      </c>
      <c r="L2028" s="296" t="str">
        <f>VLOOKUP(F2028,石と花メイン,4,FALSE)</f>
        <v>柳【風見草】</v>
      </c>
      <c r="M2028" s="392">
        <f>IF(OR(MONTH(F2028)&lt;7,AND(MONTH(F2028)=7,DAY(F2028)&lt;=25)),
MOD(SUM((E2028-1901)*365,259),260),
MOD(SUM((E2028-1900)*365,259),260))</f>
        <v>169</v>
      </c>
      <c r="N2028" s="330">
        <f>IF(AND(MONTH(F2028)=7,DAY(F2028)&gt;25),1,
ROUNDDOWN((SUM(VLOOKUP(MONTH(F2028),D暦変換用数値,2,FALSE),DAY(F2028))/28)+1,0))</f>
        <v>8</v>
      </c>
      <c r="O2028" s="84">
        <f>IF(AND(MONTH(F2028)=7,DAY(F2028)&gt;25),DAY(F2028)-25,
MOD((SUM(VLOOKUP(MONTH(F2028),D暦変換用数値,2,FALSE),DAY(F2028))),28)+1)</f>
        <v>7</v>
      </c>
      <c r="P2028" s="405">
        <f>IF(OR(MONTH(F2028)&lt;7,AND(MONTH(F2028)=7,DAY(F2028)&lt;=25)),
MOD(SUM((E2028-1901)*365,(N2028-1)*28,O2028,258),260),
MOD(SUM((E2028-1900)*365,(N2028-1)*28,O2028,258),260))</f>
        <v>111</v>
      </c>
      <c r="Q2028" s="371" t="str">
        <f>VLOOKUP(MOD(P2028,4),色,2,FALSE)</f>
        <v>青い</v>
      </c>
      <c r="R2028" s="289" t="str">
        <f>VLOOKUP(MOD(P2028,13),銀河の音,2,FALSE)</f>
        <v>共振の</v>
      </c>
      <c r="S2028" s="382" t="str">
        <f>VLOOKUP(MOD(P2028,20),太陽の紋章,2,FALSE)</f>
        <v>猿</v>
      </c>
      <c r="T2028" s="100" t="s">
        <v>115</v>
      </c>
    </row>
    <row r="2029" spans="1:20" ht="13.5" customHeight="1">
      <c r="A2029" s="50" t="str">
        <f>VLOOKUP(MOD(E2029,10),十干,2,FALSE)</f>
        <v>丁</v>
      </c>
      <c r="B2029" s="199" t="str">
        <f>VLOOKUP(MOD(E2029,12),十二支,3,FALSE)</f>
        <v xml:space="preserve">06 聖 </v>
      </c>
      <c r="C2029" s="201" t="str">
        <f>VLOOKUP(F2029,星座,3,TRUE)</f>
        <v xml:space="preserve">07 天 </v>
      </c>
      <c r="D2029" s="531">
        <v>24518</v>
      </c>
      <c r="E2029" s="1">
        <f>IFERROR(YEAR(D2029),LEFT(D2029,4))</f>
        <v>1967</v>
      </c>
      <c r="F2029" s="1" t="str">
        <f>IF(ISTEXT(D2029),RIGHT(D2029,5),TEXT(D2029,"mm/dd"))</f>
        <v>02/15</v>
      </c>
      <c r="G2029" s="1">
        <f>SUM(MID(E2029,1,1),MID(E2029,2,1),MID(E2029,3,1),MID(E2029,4,1),MID(F2029,1,1),MID(F2029,2,1),MID(F2029,4,1),MID(F2029,5,1))</f>
        <v>31</v>
      </c>
      <c r="H2029" s="45">
        <f>IF(MOD(G2029,9)=0,9,MOD(G2029,9))</f>
        <v>4</v>
      </c>
      <c r="I2029" s="45" t="str">
        <f>IFERROR(MID("日月火水木金土",WEEKDAY(D2029),1),"")</f>
        <v>水</v>
      </c>
      <c r="J2029" s="304" t="s">
        <v>6415</v>
      </c>
      <c r="K2029" s="202" t="str">
        <f>VLOOKUP(F2029,石と花メイン,3,FALSE)</f>
        <v>◇金剛石</v>
      </c>
      <c r="L2029" s="297" t="str">
        <f>VLOOKUP(F2029,石と花メイン,4,FALSE)</f>
        <v>三椏/三又</v>
      </c>
      <c r="M2029" s="393">
        <f>IF(OR(MONTH(F2029)&lt;7,AND(MONTH(F2029)=7,DAY(F2029)&lt;=25)),
MOD(SUM((E2029-1901)*365,259),260),
MOD(SUM((E2029-1900)*365,259),260))</f>
        <v>169</v>
      </c>
      <c r="N2029" s="390">
        <f>IF(AND(MONTH(F2029)=7,DAY(F2029)&gt;25),1,
ROUNDDOWN((SUM(VLOOKUP(MONTH(F2029),D暦変換用数値,2,FALSE),DAY(F2029))/28)+1,0))</f>
        <v>8</v>
      </c>
      <c r="O2029" s="205">
        <f>IF(AND(MONTH(F2029)=7,DAY(F2029)&gt;25),DAY(F2029)-25,
MOD((SUM(VLOOKUP(MONTH(F2029),D暦変換用数値,2,FALSE),DAY(F2029))),28)+1)</f>
        <v>9</v>
      </c>
      <c r="P2029" s="406">
        <f>IF(OR(MONTH(F2029)&lt;7,AND(MONTH(F2029)=7,DAY(F2029)&lt;=25)),
MOD(SUM((E2029-1901)*365,(N2029-1)*28,O2029,258),260),
MOD(SUM((E2029-1900)*365,(N2029-1)*28,O2029,258),260))</f>
        <v>113</v>
      </c>
      <c r="Q2029" s="372" t="str">
        <f>VLOOKUP(MOD(P2029,4),色,2,FALSE)</f>
        <v>赤い</v>
      </c>
      <c r="R2029" s="290" t="str">
        <f>VLOOKUP(MOD(P2029,13),銀河の音,2,FALSE)</f>
        <v>太陽の</v>
      </c>
      <c r="S2029" s="383" t="str">
        <f>VLOOKUP(MOD(P2029,20),太陽の紋章,2,FALSE)</f>
        <v>空歩く者</v>
      </c>
      <c r="T2029" s="98" t="s">
        <v>3736</v>
      </c>
    </row>
    <row r="2030" spans="1:20" ht="13.5" customHeight="1">
      <c r="A2030" s="76" t="str">
        <f>VLOOKUP(MOD(E2030,10),十干,2,FALSE)</f>
        <v>丁</v>
      </c>
      <c r="B2030" s="199" t="str">
        <f>VLOOKUP(MOD(E2030,12),十二支,3,FALSE)</f>
        <v xml:space="preserve">06 聖 </v>
      </c>
      <c r="C2030" s="201" t="str">
        <f>VLOOKUP(F2030,星座,3,TRUE)</f>
        <v xml:space="preserve">07 天 </v>
      </c>
      <c r="D2030" s="534">
        <v>24519</v>
      </c>
      <c r="E2030" s="116">
        <f>IFERROR(YEAR(D2030),LEFT(D2030,4))</f>
        <v>1967</v>
      </c>
      <c r="F2030" s="116" t="str">
        <f>IF(ISTEXT(D2030),RIGHT(D2030,5),TEXT(D2030,"mm/dd"))</f>
        <v>02/16</v>
      </c>
      <c r="G2030" s="116">
        <f>SUM(MID(E2030,1,1),MID(E2030,2,1),MID(E2030,3,1),MID(E2030,4,1),MID(F2030,1,1),MID(F2030,2,1),MID(F2030,4,1),MID(F2030,5,1))</f>
        <v>32</v>
      </c>
      <c r="H2030" s="116">
        <f>IF(MOD(G2030,9)=0,9,MOD(G2030,9))</f>
        <v>5</v>
      </c>
      <c r="I2030" s="116" t="str">
        <f>IFERROR(MID("日月火水木金土",WEEKDAY(D2030),1),"")</f>
        <v>木</v>
      </c>
      <c r="J2030" s="306" t="s">
        <v>7777</v>
      </c>
      <c r="K2030" s="203" t="str">
        <f>VLOOKUP(F2030,石と花メイン,3,FALSE)</f>
        <v>◆黄玉</v>
      </c>
      <c r="L2030" s="299" t="str">
        <f>VLOOKUP(F2030,石と花メイン,4,FALSE)</f>
        <v>蕗の薹</v>
      </c>
      <c r="M2030" s="395">
        <f>IF(OR(MONTH(F2030)&lt;7,AND(MONTH(F2030)=7,DAY(F2030)&lt;=25)),
MOD(SUM((E2030-1901)*365,259),260),
MOD(SUM((E2030-1900)*365,259),260))</f>
        <v>169</v>
      </c>
      <c r="N2030" s="121">
        <f>IF(AND(MONTH(F2030)=7,DAY(F2030)&gt;25),1,
ROUNDDOWN((SUM(VLOOKUP(MONTH(F2030),D暦変換用数値,2,FALSE),DAY(F2030))/28)+1,0))</f>
        <v>8</v>
      </c>
      <c r="O2030" s="117">
        <f>IF(AND(MONTH(F2030)=7,DAY(F2030)&gt;25),DAY(F2030)-25,
MOD((SUM(VLOOKUP(MONTH(F2030),D暦変換用数値,2,FALSE),DAY(F2030))),28)+1)</f>
        <v>10</v>
      </c>
      <c r="P2030" s="408">
        <f>IF(OR(MONTH(F2030)&lt;7,AND(MONTH(F2030)=7,DAY(F2030)&lt;=25)),
MOD(SUM((E2030-1901)*365,(N2030-1)*28,O2030,258),260),
MOD(SUM((E2030-1900)*365,(N2030-1)*28,O2030,258),260))</f>
        <v>114</v>
      </c>
      <c r="Q2030" s="375" t="str">
        <f>VLOOKUP(MOD(P2030,4),色,2,FALSE)</f>
        <v>白い</v>
      </c>
      <c r="R2030" s="293" t="str">
        <f>VLOOKUP(MOD(P2030,13),銀河の音,2,FALSE)</f>
        <v>惑星の</v>
      </c>
      <c r="S2030" s="386" t="str">
        <f>VLOOKUP(MOD(P2030,20),太陽の紋章,2,FALSE)</f>
        <v>魔法使い</v>
      </c>
      <c r="T2030" s="119" t="s">
        <v>8194</v>
      </c>
    </row>
    <row r="2031" spans="1:20" ht="13.5" customHeight="1">
      <c r="A2031" s="76" t="str">
        <f>VLOOKUP(MOD(E2031,10),十干,2,FALSE)</f>
        <v>丁</v>
      </c>
      <c r="B2031" s="199" t="str">
        <f>VLOOKUP(MOD(E2031,12),十二支,3,FALSE)</f>
        <v xml:space="preserve">06 聖 </v>
      </c>
      <c r="C2031" s="201" t="str">
        <f>VLOOKUP(F2031,星座,3,TRUE)</f>
        <v xml:space="preserve">07 天 </v>
      </c>
      <c r="D2031" s="534">
        <v>24520</v>
      </c>
      <c r="E2031" s="116">
        <f>IFERROR(YEAR(D2031),LEFT(D2031,4))</f>
        <v>1967</v>
      </c>
      <c r="F2031" s="116" t="str">
        <f>IF(ISTEXT(D2031),RIGHT(D2031,5),TEXT(D2031,"mm/dd"))</f>
        <v>02/17</v>
      </c>
      <c r="G2031" s="116">
        <f>SUM(MID(E2031,1,1),MID(E2031,2,1),MID(E2031,3,1),MID(E2031,4,1),MID(F2031,1,1),MID(F2031,2,1),MID(F2031,4,1),MID(F2031,5,1))</f>
        <v>33</v>
      </c>
      <c r="H2031" s="116">
        <f>IF(MOD(G2031,9)=0,9,MOD(G2031,9))</f>
        <v>6</v>
      </c>
      <c r="I2031" s="116" t="str">
        <f>IFERROR(MID("日月火水木金土",WEEKDAY(D2031),1),"")</f>
        <v>金</v>
      </c>
      <c r="J2031" s="306" t="s">
        <v>6838</v>
      </c>
      <c r="K2031" s="203" t="str">
        <f>VLOOKUP(F2031,石と花メイン,3,FALSE)</f>
        <v>■紫水晶</v>
      </c>
      <c r="L2031" s="299" t="str">
        <f>VLOOKUP(F2031,石と花メイン,4,FALSE)</f>
        <v>スノーフレーク【鈴蘭水仙】</v>
      </c>
      <c r="M2031" s="395">
        <f>IF(OR(MONTH(F2031)&lt;7,AND(MONTH(F2031)=7,DAY(F2031)&lt;=25)),
MOD(SUM((E2031-1901)*365,259),260),
MOD(SUM((E2031-1900)*365,259),260))</f>
        <v>169</v>
      </c>
      <c r="N2031" s="121">
        <f>IF(AND(MONTH(F2031)=7,DAY(F2031)&gt;25),1,
ROUNDDOWN((SUM(VLOOKUP(MONTH(F2031),D暦変換用数値,2,FALSE),DAY(F2031))/28)+1,0))</f>
        <v>8</v>
      </c>
      <c r="O2031" s="117">
        <f>IF(AND(MONTH(F2031)=7,DAY(F2031)&gt;25),DAY(F2031)-25,
MOD((SUM(VLOOKUP(MONTH(F2031),D暦変換用数値,2,FALSE),DAY(F2031))),28)+1)</f>
        <v>11</v>
      </c>
      <c r="P2031" s="408">
        <f>IF(OR(MONTH(F2031)&lt;7,AND(MONTH(F2031)=7,DAY(F2031)&lt;=25)),
MOD(SUM((E2031-1901)*365,(N2031-1)*28,O2031,258),260),
MOD(SUM((E2031-1900)*365,(N2031-1)*28,O2031,258),260))</f>
        <v>115</v>
      </c>
      <c r="Q2031" s="374" t="str">
        <f>VLOOKUP(MOD(P2031,4),色,2,FALSE)</f>
        <v>青い</v>
      </c>
      <c r="R2031" s="292" t="str">
        <f>VLOOKUP(MOD(P2031,13),銀河の音,2,FALSE)</f>
        <v>スペクトルの</v>
      </c>
      <c r="S2031" s="385" t="str">
        <f>VLOOKUP(MOD(P2031,20),太陽の紋章,2,FALSE)</f>
        <v>鷲</v>
      </c>
      <c r="T2031" s="119" t="s">
        <v>6843</v>
      </c>
    </row>
    <row r="2032" spans="1:20" ht="13.5" customHeight="1">
      <c r="A2032" s="282" t="str">
        <f>VLOOKUP(MOD(E2032,10),十干,2,FALSE)</f>
        <v>己</v>
      </c>
      <c r="B2032" s="283" t="str">
        <f>VLOOKUP(MOD(E2032,12),十二支,3,FALSE)</f>
        <v xml:space="preserve">06 聖 </v>
      </c>
      <c r="C2032" s="287" t="str">
        <f>VLOOKUP(F2032,星座,3,TRUE)</f>
        <v xml:space="preserve">07 天 </v>
      </c>
      <c r="D2032" s="533">
        <v>28881</v>
      </c>
      <c r="E2032" s="83">
        <f>IFERROR(YEAR(D2032),LEFT(D2032,4))</f>
        <v>1979</v>
      </c>
      <c r="F2032" s="83" t="str">
        <f>IF(ISTEXT(D2032),RIGHT(D2032,5),TEXT(D2032,"mm/dd"))</f>
        <v>01/26</v>
      </c>
      <c r="G2032" s="83">
        <f>SUM(MID(E2032,1,1),MID(E2032,2,1),MID(E2032,3,1),MID(E2032,4,1),MID(F2032,1,1),MID(F2032,2,1),MID(F2032,4,1),MID(F2032,5,1))</f>
        <v>35</v>
      </c>
      <c r="H2032" s="83">
        <f>IF(MOD(G2032,9)=0,9,MOD(G2032,9))</f>
        <v>8</v>
      </c>
      <c r="I2032" s="83" t="str">
        <f>IFERROR(MID("日月火水木金土",WEEKDAY(D2032),1),"")</f>
        <v>金</v>
      </c>
      <c r="J2032" s="303" t="s">
        <v>2690</v>
      </c>
      <c r="K2032" s="87" t="str">
        <f>VLOOKUP(F2032,石と花メイン,3,FALSE)</f>
        <v>●薔薇色石</v>
      </c>
      <c r="L2032" s="296" t="str">
        <f>VLOOKUP(F2032,石と花メイン,4,FALSE)</f>
        <v>アマリリス【花水仙】</v>
      </c>
      <c r="M2032" s="392">
        <f>IF(OR(MONTH(F2032)&lt;7,AND(MONTH(F2032)=7,DAY(F2032)&lt;=25)),
MOD(SUM((E2032-1901)*365,259),260),
MOD(SUM((E2032-1900)*365,259),260))</f>
        <v>129</v>
      </c>
      <c r="N2032" s="330">
        <f>IF(AND(MONTH(F2032)=7,DAY(F2032)&gt;25),1,
ROUNDDOWN((SUM(VLOOKUP(MONTH(F2032),D暦変換用数値,2,FALSE),DAY(F2032))/28)+1,0))</f>
        <v>7</v>
      </c>
      <c r="O2032" s="84">
        <f>IF(AND(MONTH(F2032)=7,DAY(F2032)&gt;25),DAY(F2032)-25,
MOD((SUM(VLOOKUP(MONTH(F2032),D暦変換用数値,2,FALSE),DAY(F2032))),28)+1)</f>
        <v>17</v>
      </c>
      <c r="P2032" s="405">
        <f>IF(OR(MONTH(F2032)&lt;7,AND(MONTH(F2032)=7,DAY(F2032)&lt;=25)),
MOD(SUM((E2032-1901)*365,(N2032-1)*28,O2032,258),260),
MOD(SUM((E2032-1900)*365,(N2032-1)*28,O2032,258),260))</f>
        <v>53</v>
      </c>
      <c r="Q2032" s="371" t="str">
        <f>VLOOKUP(MOD(P2032,4),色,2,FALSE)</f>
        <v>赤い</v>
      </c>
      <c r="R2032" s="289" t="str">
        <f>VLOOKUP(MOD(P2032,13),銀河の音,2,FALSE)</f>
        <v>磁気の</v>
      </c>
      <c r="S2032" s="382" t="str">
        <f>VLOOKUP(MOD(P2032,20),太陽の紋章,2,FALSE)</f>
        <v>空歩く者</v>
      </c>
      <c r="T2032" s="100" t="s">
        <v>4675</v>
      </c>
    </row>
    <row r="2033" spans="1:20" ht="13.5" customHeight="1">
      <c r="A2033" s="334" t="str">
        <f>VLOOKUP(MOD(E2033,10),十干,2,FALSE)</f>
        <v>己</v>
      </c>
      <c r="B2033" s="331" t="str">
        <f>VLOOKUP(MOD(E2033,12),十二支,3,FALSE)</f>
        <v xml:space="preserve">06 聖 </v>
      </c>
      <c r="C2033" s="336" t="str">
        <f>VLOOKUP(F2033,星座,3,TRUE)</f>
        <v xml:space="preserve">07 天 </v>
      </c>
      <c r="D2033" s="534">
        <v>28883</v>
      </c>
      <c r="E2033" s="131">
        <f>IFERROR(YEAR(D2033),LEFT(D2033,4))</f>
        <v>1979</v>
      </c>
      <c r="F2033" s="131" t="str">
        <f>IF(ISTEXT(D2033),RIGHT(D2033,5),TEXT(D2033,"mm/dd"))</f>
        <v>01/28</v>
      </c>
      <c r="G2033" s="131">
        <f>SUM(MID(E2033,1,1),MID(E2033,2,1),MID(E2033,3,1),MID(E2033,4,1),MID(F2033,1,1),MID(F2033,2,1),MID(F2033,4,1),MID(F2033,5,1))</f>
        <v>37</v>
      </c>
      <c r="H2033" s="131">
        <f>IF(MOD(G2033,9)=0,9,MOD(G2033,9))</f>
        <v>1</v>
      </c>
      <c r="I2033" s="131" t="str">
        <f>IFERROR(MID("日月火水木金土",WEEKDAY(D2033),1),"")</f>
        <v>日</v>
      </c>
      <c r="J2033" s="306" t="s">
        <v>8547</v>
      </c>
      <c r="K2033" s="335" t="str">
        <f>VLOOKUP(F2033,石と花メイン,3,FALSE)</f>
        <v>▲白金</v>
      </c>
      <c r="L2033" s="302" t="str">
        <f>VLOOKUP(F2033,石と花メイン,4,FALSE)</f>
        <v>片栗【堅香子】</v>
      </c>
      <c r="M2033" s="396">
        <f>IF(OR(MONTH(F2033)&lt;7,AND(MONTH(F2033)=7,DAY(F2033)&lt;=25)),
MOD(SUM((E2033-1901)*365,259),260),
MOD(SUM((E2033-1900)*365,259),260))</f>
        <v>129</v>
      </c>
      <c r="N2033" s="335">
        <f>IF(AND(MONTH(F2033)=7,DAY(F2033)&gt;25),1,
ROUNDDOWN((SUM(VLOOKUP(MONTH(F2033),D暦変換用数値,2,FALSE),DAY(F2033))/28)+1,0))</f>
        <v>7</v>
      </c>
      <c r="O2033" s="132">
        <f>IF(AND(MONTH(F2033)=7,DAY(F2033)&gt;25),DAY(F2033)-25,
MOD((SUM(VLOOKUP(MONTH(F2033),D暦変換用数値,2,FALSE),DAY(F2033))),28)+1)</f>
        <v>19</v>
      </c>
      <c r="P2033" s="404">
        <f>IF(OR(MONTH(F2033)&lt;7,AND(MONTH(F2033)=7,DAY(F2033)&lt;=25)),
MOD(SUM((E2033-1901)*365,(N2033-1)*28,O2033,258),260),
MOD(SUM((E2033-1900)*365,(N2033-1)*28,O2033,258),260))</f>
        <v>55</v>
      </c>
      <c r="Q2033" s="376" t="str">
        <f>VLOOKUP(MOD(P2033,4),色,2,FALSE)</f>
        <v>青い</v>
      </c>
      <c r="R2033" s="333" t="str">
        <f>VLOOKUP(MOD(P2033,13),銀河の音,2,FALSE)</f>
        <v>電気の</v>
      </c>
      <c r="S2033" s="387" t="str">
        <f>VLOOKUP(MOD(P2033,20),太陽の紋章,2,FALSE)</f>
        <v>鷲</v>
      </c>
      <c r="T2033" s="119" t="s">
        <v>8549</v>
      </c>
    </row>
    <row r="2034" spans="1:20" ht="13.5" customHeight="1">
      <c r="A2034" s="50" t="str">
        <f>VLOOKUP(MOD(E2034,10),十干,2,FALSE)</f>
        <v>己</v>
      </c>
      <c r="B2034" s="199" t="str">
        <f>VLOOKUP(MOD(E2034,12),十二支,3,FALSE)</f>
        <v xml:space="preserve">06 聖 </v>
      </c>
      <c r="C2034" s="201" t="str">
        <f>VLOOKUP(F2034,星座,3,TRUE)</f>
        <v xml:space="preserve">07 天 </v>
      </c>
      <c r="D2034" s="531">
        <v>28890</v>
      </c>
      <c r="E2034" s="1">
        <f>IFERROR(YEAR(D2034),LEFT(D2034,4))</f>
        <v>1979</v>
      </c>
      <c r="F2034" s="1" t="str">
        <f>IF(ISTEXT(D2034),RIGHT(D2034,5),TEXT(D2034,"mm/dd"))</f>
        <v>02/04</v>
      </c>
      <c r="G2034" s="1">
        <f>SUM(MID(E2034,1,1),MID(E2034,2,1),MID(E2034,3,1),MID(E2034,4,1),MID(F2034,1,1),MID(F2034,2,1),MID(F2034,4,1),MID(F2034,5,1))</f>
        <v>32</v>
      </c>
      <c r="H2034" s="45">
        <f>IF(MOD(G2034,9)=0,9,MOD(G2034,9))</f>
        <v>5</v>
      </c>
      <c r="I2034" s="45" t="str">
        <f>IFERROR(MID("日月火水木金土",WEEKDAY(D2034),1),"")</f>
        <v>日</v>
      </c>
      <c r="J2034" s="304" t="s">
        <v>41</v>
      </c>
      <c r="K2034" s="202" t="str">
        <f>VLOOKUP(F2034,石と花メイン,3,FALSE)</f>
        <v>○真珠</v>
      </c>
      <c r="L2034" s="297" t="str">
        <f>VLOOKUP(F2034,石と花メイン,4,FALSE)</f>
        <v>一人静【吉野静】</v>
      </c>
      <c r="M2034" s="393">
        <f>IF(OR(MONTH(F2034)&lt;7,AND(MONTH(F2034)=7,DAY(F2034)&lt;=25)),
MOD(SUM((E2034-1901)*365,259),260),
MOD(SUM((E2034-1900)*365,259),260))</f>
        <v>129</v>
      </c>
      <c r="N2034" s="390">
        <f>IF(AND(MONTH(F2034)=7,DAY(F2034)&gt;25),1,
ROUNDDOWN((SUM(VLOOKUP(MONTH(F2034),D暦変換用数値,2,FALSE),DAY(F2034))/28)+1,0))</f>
        <v>7</v>
      </c>
      <c r="O2034" s="205">
        <f>IF(AND(MONTH(F2034)=7,DAY(F2034)&gt;25),DAY(F2034)-25,
MOD((SUM(VLOOKUP(MONTH(F2034),D暦変換用数値,2,FALSE),DAY(F2034))),28)+1)</f>
        <v>26</v>
      </c>
      <c r="P2034" s="406">
        <f>IF(OR(MONTH(F2034)&lt;7,AND(MONTH(F2034)=7,DAY(F2034)&lt;=25)),
MOD(SUM((E2034-1901)*365,(N2034-1)*28,O2034,258),260),
MOD(SUM((E2034-1900)*365,(N2034-1)*28,O2034,258),260))</f>
        <v>62</v>
      </c>
      <c r="Q2034" s="375" t="str">
        <f>VLOOKUP(MOD(P2034,4),色,2,FALSE)</f>
        <v>白い</v>
      </c>
      <c r="R2034" s="293" t="str">
        <f>VLOOKUP(MOD(P2034,13),銀河の音,2,FALSE)</f>
        <v>惑星の</v>
      </c>
      <c r="S2034" s="386" t="str">
        <f>VLOOKUP(MOD(P2034,20),太陽の紋章,2,FALSE)</f>
        <v>風</v>
      </c>
      <c r="T2034" s="111" t="s">
        <v>5882</v>
      </c>
    </row>
    <row r="2035" spans="1:20" ht="13.5" customHeight="1">
      <c r="A2035" s="282" t="str">
        <f>VLOOKUP(MOD(E2035,10),十干,2,FALSE)</f>
        <v>己</v>
      </c>
      <c r="B2035" s="283" t="str">
        <f>VLOOKUP(MOD(E2035,12),十二支,3,FALSE)</f>
        <v xml:space="preserve">06 聖 </v>
      </c>
      <c r="C2035" s="287" t="str">
        <f>VLOOKUP(F2035,星座,3,TRUE)</f>
        <v xml:space="preserve">07 天 </v>
      </c>
      <c r="D2035" s="533">
        <v>28893</v>
      </c>
      <c r="E2035" s="83">
        <f>IFERROR(YEAR(D2035),LEFT(D2035,4))</f>
        <v>1979</v>
      </c>
      <c r="F2035" s="83" t="str">
        <f>IF(ISTEXT(D2035),RIGHT(D2035,5),TEXT(D2035,"mm/dd"))</f>
        <v>02/07</v>
      </c>
      <c r="G2035" s="83">
        <f>SUM(MID(E2035,1,1),MID(E2035,2,1),MID(E2035,3,1),MID(E2035,4,1),MID(F2035,1,1),MID(F2035,2,1),MID(F2035,4,1),MID(F2035,5,1))</f>
        <v>35</v>
      </c>
      <c r="H2035" s="83">
        <f>IF(MOD(G2035,9)=0,9,MOD(G2035,9))</f>
        <v>8</v>
      </c>
      <c r="I2035" s="83" t="str">
        <f>IFERROR(MID("日月火水木金土",WEEKDAY(D2035),1),"")</f>
        <v>水</v>
      </c>
      <c r="J2035" s="303" t="s">
        <v>2691</v>
      </c>
      <c r="K2035" s="87" t="str">
        <f>VLOOKUP(F2035,石と花メイン,3,FALSE)</f>
        <v>■瑪瑙</v>
      </c>
      <c r="L2035" s="296" t="str">
        <f>VLOOKUP(F2035,石と花メイン,4,FALSE)</f>
        <v>ヒヤシンス【錦百合】</v>
      </c>
      <c r="M2035" s="392">
        <f>IF(OR(MONTH(F2035)&lt;7,AND(MONTH(F2035)=7,DAY(F2035)&lt;=25)),
MOD(SUM((E2035-1901)*365,259),260),
MOD(SUM((E2035-1900)*365,259),260))</f>
        <v>129</v>
      </c>
      <c r="N2035" s="330">
        <f>IF(AND(MONTH(F2035)=7,DAY(F2035)&gt;25),1,
ROUNDDOWN((SUM(VLOOKUP(MONTH(F2035),D暦変換用数値,2,FALSE),DAY(F2035))/28)+1,0))</f>
        <v>8</v>
      </c>
      <c r="O2035" s="84">
        <f>IF(AND(MONTH(F2035)=7,DAY(F2035)&gt;25),DAY(F2035)-25,
MOD((SUM(VLOOKUP(MONTH(F2035),D暦変換用数値,2,FALSE),DAY(F2035))),28)+1)</f>
        <v>1</v>
      </c>
      <c r="P2035" s="405">
        <f>IF(OR(MONTH(F2035)&lt;7,AND(MONTH(F2035)=7,DAY(F2035)&lt;=25)),
MOD(SUM((E2035-1901)*365,(N2035-1)*28,O2035,258),260),
MOD(SUM((E2035-1900)*365,(N2035-1)*28,O2035,258),260))</f>
        <v>65</v>
      </c>
      <c r="Q2035" s="371" t="str">
        <f>VLOOKUP(MOD(P2035,4),色,2,FALSE)</f>
        <v>赤い</v>
      </c>
      <c r="R2035" s="289" t="str">
        <f>VLOOKUP(MOD(P2035,13),銀河の音,2,FALSE)</f>
        <v>宇宙の</v>
      </c>
      <c r="S2035" s="382" t="str">
        <f>VLOOKUP(MOD(P2035,20),太陽の紋章,2,FALSE)</f>
        <v>蛇</v>
      </c>
      <c r="T2035" s="95" t="s">
        <v>2005</v>
      </c>
    </row>
    <row r="2036" spans="1:20" ht="13.5" customHeight="1">
      <c r="A2036" s="50" t="str">
        <f>VLOOKUP(MOD(E2036,10),十干,2,FALSE)</f>
        <v>己</v>
      </c>
      <c r="B2036" s="199" t="str">
        <f>VLOOKUP(MOD(E2036,12),十二支,3,FALSE)</f>
        <v xml:space="preserve">06 聖 </v>
      </c>
      <c r="C2036" s="201" t="str">
        <f>VLOOKUP(F2036,星座,3,TRUE)</f>
        <v xml:space="preserve">07 天 </v>
      </c>
      <c r="D2036" s="531">
        <v>28895</v>
      </c>
      <c r="E2036" s="1">
        <f>IFERROR(YEAR(D2036),LEFT(D2036,4))</f>
        <v>1979</v>
      </c>
      <c r="F2036" s="1" t="str">
        <f>IF(ISTEXT(D2036),RIGHT(D2036,5),TEXT(D2036,"mm/dd"))</f>
        <v>02/09</v>
      </c>
      <c r="G2036" s="1">
        <f>SUM(MID(E2036,1,1),MID(E2036,2,1),MID(E2036,3,1),MID(E2036,4,1),MID(F2036,1,1),MID(F2036,2,1),MID(F2036,4,1),MID(F2036,5,1))</f>
        <v>37</v>
      </c>
      <c r="H2036" s="45">
        <f>IF(MOD(G2036,9)=0,9,MOD(G2036,9))</f>
        <v>1</v>
      </c>
      <c r="I2036" s="45" t="str">
        <f>IFERROR(MID("日月火水木金土",WEEKDAY(D2036),1),"")</f>
        <v>金</v>
      </c>
      <c r="J2036" s="304" t="s">
        <v>42</v>
      </c>
      <c r="K2036" s="202" t="str">
        <f>VLOOKUP(F2036,石と花メイン,3,FALSE)</f>
        <v>◆柘榴石</v>
      </c>
      <c r="L2036" s="297" t="str">
        <f>VLOOKUP(F2036,石と花メイン,4,FALSE)</f>
        <v>銀梅花【マートル】</v>
      </c>
      <c r="M2036" s="393">
        <f>IF(OR(MONTH(F2036)&lt;7,AND(MONTH(F2036)=7,DAY(F2036)&lt;=25)),
MOD(SUM((E2036-1901)*365,259),260),
MOD(SUM((E2036-1900)*365,259),260))</f>
        <v>129</v>
      </c>
      <c r="N2036" s="390">
        <f>IF(AND(MONTH(F2036)=7,DAY(F2036)&gt;25),1,
ROUNDDOWN((SUM(VLOOKUP(MONTH(F2036),D暦変換用数値,2,FALSE),DAY(F2036))/28)+1,0))</f>
        <v>8</v>
      </c>
      <c r="O2036" s="205">
        <f>IF(AND(MONTH(F2036)=7,DAY(F2036)&gt;25),DAY(F2036)-25,
MOD((SUM(VLOOKUP(MONTH(F2036),D暦変換用数値,2,FALSE),DAY(F2036))),28)+1)</f>
        <v>3</v>
      </c>
      <c r="P2036" s="406">
        <f>IF(OR(MONTH(F2036)&lt;7,AND(MONTH(F2036)=7,DAY(F2036)&lt;=25)),
MOD(SUM((E2036-1901)*365,(N2036-1)*28,O2036,258),260),
MOD(SUM((E2036-1900)*365,(N2036-1)*28,O2036,258),260))</f>
        <v>67</v>
      </c>
      <c r="Q2036" s="374" t="str">
        <f>VLOOKUP(MOD(P2036,4),色,2,FALSE)</f>
        <v>青い</v>
      </c>
      <c r="R2036" s="292" t="str">
        <f>VLOOKUP(MOD(P2036,13),銀河の音,2,FALSE)</f>
        <v>月の</v>
      </c>
      <c r="S2036" s="385" t="str">
        <f>VLOOKUP(MOD(P2036,20),太陽の紋章,2,FALSE)</f>
        <v>手</v>
      </c>
      <c r="T2036" s="98" t="s">
        <v>3736</v>
      </c>
    </row>
    <row r="2037" spans="1:20" ht="13.5" customHeight="1">
      <c r="A2037" s="76" t="str">
        <f>VLOOKUP(MOD(E2037,10),十干,2,FALSE)</f>
        <v>己</v>
      </c>
      <c r="B2037" s="199" t="str">
        <f>VLOOKUP(MOD(E2037,12),十二支,3,FALSE)</f>
        <v xml:space="preserve">06 聖 </v>
      </c>
      <c r="C2037" s="201" t="str">
        <f>VLOOKUP(F2037,星座,3,TRUE)</f>
        <v xml:space="preserve">07 天 </v>
      </c>
      <c r="D2037" s="534">
        <v>28895</v>
      </c>
      <c r="E2037" s="116">
        <f>IFERROR(YEAR(D2037),LEFT(D2037,4))</f>
        <v>1979</v>
      </c>
      <c r="F2037" s="116" t="str">
        <f>IF(ISTEXT(D2037),RIGHT(D2037,5),TEXT(D2037,"mm/dd"))</f>
        <v>02/09</v>
      </c>
      <c r="G2037" s="116">
        <f>SUM(MID(E2037,1,1),MID(E2037,2,1),MID(E2037,3,1),MID(E2037,4,1),MID(F2037,1,1),MID(F2037,2,1),MID(F2037,4,1),MID(F2037,5,1))</f>
        <v>37</v>
      </c>
      <c r="H2037" s="116">
        <f>IF(MOD(G2037,9)=0,9,MOD(G2037,9))</f>
        <v>1</v>
      </c>
      <c r="I2037" s="116" t="str">
        <f>IFERROR(MID("日月火水木金土",WEEKDAY(D2037),1),"")</f>
        <v>金</v>
      </c>
      <c r="J2037" s="306" t="s">
        <v>7200</v>
      </c>
      <c r="K2037" s="203" t="str">
        <f>VLOOKUP(F2037,石と花メイン,3,FALSE)</f>
        <v>◆柘榴石</v>
      </c>
      <c r="L2037" s="299" t="str">
        <f>VLOOKUP(F2037,石と花メイン,4,FALSE)</f>
        <v>銀梅花【マートル】</v>
      </c>
      <c r="M2037" s="395">
        <f>IF(OR(MONTH(F2037)&lt;7,AND(MONTH(F2037)=7,DAY(F2037)&lt;=25)),
MOD(SUM((E2037-1901)*365,259),260),
MOD(SUM((E2037-1900)*365,259),260))</f>
        <v>129</v>
      </c>
      <c r="N2037" s="121">
        <f>IF(AND(MONTH(F2037)=7,DAY(F2037)&gt;25),1,
ROUNDDOWN((SUM(VLOOKUP(MONTH(F2037),D暦変換用数値,2,FALSE),DAY(F2037))/28)+1,0))</f>
        <v>8</v>
      </c>
      <c r="O2037" s="117">
        <f>IF(AND(MONTH(F2037)=7,DAY(F2037)&gt;25),DAY(F2037)-25,
MOD((SUM(VLOOKUP(MONTH(F2037),D暦変換用数値,2,FALSE),DAY(F2037))),28)+1)</f>
        <v>3</v>
      </c>
      <c r="P2037" s="408">
        <f>IF(OR(MONTH(F2037)&lt;7,AND(MONTH(F2037)=7,DAY(F2037)&lt;=25)),
MOD(SUM((E2037-1901)*365,(N2037-1)*28,O2037,258),260),
MOD(SUM((E2037-1900)*365,(N2037-1)*28,O2037,258),260))</f>
        <v>67</v>
      </c>
      <c r="Q2037" s="374" t="str">
        <f>VLOOKUP(MOD(P2037,4),色,2,FALSE)</f>
        <v>青い</v>
      </c>
      <c r="R2037" s="292" t="str">
        <f>VLOOKUP(MOD(P2037,13),銀河の音,2,FALSE)</f>
        <v>月の</v>
      </c>
      <c r="S2037" s="385" t="str">
        <f>VLOOKUP(MOD(P2037,20),太陽の紋章,2,FALSE)</f>
        <v>手</v>
      </c>
      <c r="T2037" s="119" t="s">
        <v>7201</v>
      </c>
    </row>
    <row r="2038" spans="1:20" ht="13.5" customHeight="1">
      <c r="A2038" s="334" t="str">
        <f>VLOOKUP(MOD(E2038,10),十干,2,FALSE)</f>
        <v>己</v>
      </c>
      <c r="B2038" s="331" t="str">
        <f>VLOOKUP(MOD(E2038,12),十二支,3,FALSE)</f>
        <v xml:space="preserve">06 聖 </v>
      </c>
      <c r="C2038" s="336" t="str">
        <f>VLOOKUP(F2038,星座,3,TRUE)</f>
        <v xml:space="preserve">07 天 </v>
      </c>
      <c r="D2038" s="540">
        <v>28903</v>
      </c>
      <c r="E2038" s="131">
        <f>IFERROR(YEAR(D2038),LEFT(D2038,4))</f>
        <v>1979</v>
      </c>
      <c r="F2038" s="538" t="str">
        <f>IF(ISTEXT(D2038),RIGHT(D2038,5),TEXT(D2038,"mm/dd"))</f>
        <v>02/17</v>
      </c>
      <c r="G2038" s="131">
        <f>SUM(MID(E2038,1,1),MID(E2038,2,1),MID(E2038,3,1),MID(E2038,4,1),MID(F2038,1,1),MID(F2038,2,1),MID(F2038,4,1),MID(F2038,5,1))</f>
        <v>36</v>
      </c>
      <c r="H2038" s="131">
        <f>IF(MOD(G2038,9)=0,9,MOD(G2038,9))</f>
        <v>9</v>
      </c>
      <c r="I2038" s="131" t="str">
        <f>IFERROR(MID("日月火水木金土",WEEKDAY(D2038),1),"")</f>
        <v>土</v>
      </c>
      <c r="J2038" s="306" t="s">
        <v>9176</v>
      </c>
      <c r="K2038" s="335" t="str">
        <f>VLOOKUP(F2038,石と花メイン,3,FALSE)</f>
        <v>■紫水晶</v>
      </c>
      <c r="L2038" s="302" t="str">
        <f>VLOOKUP(F2038,石と花メイン,4,FALSE)</f>
        <v>スノーフレーク【鈴蘭水仙】</v>
      </c>
      <c r="M2038" s="396">
        <f>IF(OR(MONTH(F2038)&lt;7,AND(MONTH(F2038)=7,DAY(F2038)&lt;=25)),
MOD(SUM((E2038-1901)*365,259),260),
MOD(SUM((E2038-1900)*365,259),260))</f>
        <v>129</v>
      </c>
      <c r="N2038" s="335">
        <f>IF(AND(MONTH(F2038)=7,DAY(F2038)&gt;25),1,
ROUNDDOWN((SUM(VLOOKUP(MONTH(F2038),D暦変換用数値,2,FALSE),DAY(F2038))/28)+1,0))</f>
        <v>8</v>
      </c>
      <c r="O2038" s="132">
        <f>IF(AND(MONTH(F2038)=7,DAY(F2038)&gt;25),DAY(F2038)-25,
MOD((SUM(VLOOKUP(MONTH(F2038),D暦変換用数値,2,FALSE),DAY(F2038))),28)+1)</f>
        <v>11</v>
      </c>
      <c r="P2038" s="404">
        <f>IF(OR(MONTH(F2038)&lt;7,AND(MONTH(F2038)=7,DAY(F2038)&lt;=25)),
MOD(SUM((E2038-1901)*365,(N2038-1)*28,O2038,258),260),
MOD(SUM((E2038-1900)*365,(N2038-1)*28,O2038,258),260))</f>
        <v>75</v>
      </c>
      <c r="Q2038" s="376" t="str">
        <f>VLOOKUP(MOD(P2038,4),色,2,FALSE)</f>
        <v>青い</v>
      </c>
      <c r="R2038" s="333" t="str">
        <f>VLOOKUP(MOD(P2038,13),銀河の音,2,FALSE)</f>
        <v>惑星の</v>
      </c>
      <c r="S2038" s="387" t="str">
        <f>VLOOKUP(MOD(P2038,20),太陽の紋章,2,FALSE)</f>
        <v>鷲</v>
      </c>
      <c r="T2038" s="119" t="s">
        <v>9180</v>
      </c>
    </row>
    <row r="2039" spans="1:20" ht="13.5" customHeight="1">
      <c r="A2039" s="50" t="str">
        <f>VLOOKUP(MOD(E2039,10),十干,2,FALSE)</f>
        <v>己</v>
      </c>
      <c r="B2039" s="199" t="str">
        <f>VLOOKUP(MOD(E2039,12),十二支,3,FALSE)</f>
        <v xml:space="preserve">06 聖 </v>
      </c>
      <c r="C2039" s="201" t="str">
        <f>VLOOKUP(F2039,星座,3,TRUE)</f>
        <v xml:space="preserve">07 天 </v>
      </c>
      <c r="D2039" s="531">
        <v>28904</v>
      </c>
      <c r="E2039" s="1">
        <f>IFERROR(YEAR(D2039),LEFT(D2039,4))</f>
        <v>1979</v>
      </c>
      <c r="F2039" s="1" t="str">
        <f>IF(ISTEXT(D2039),RIGHT(D2039,5),TEXT(D2039,"mm/dd"))</f>
        <v>02/18</v>
      </c>
      <c r="G2039" s="1">
        <f>SUM(MID(E2039,1,1),MID(E2039,2,1),MID(E2039,3,1),MID(E2039,4,1),MID(F2039,1,1),MID(F2039,2,1),MID(F2039,4,1),MID(F2039,5,1))</f>
        <v>37</v>
      </c>
      <c r="H2039" s="45">
        <f>IF(MOD(G2039,9)=0,9,MOD(G2039,9))</f>
        <v>1</v>
      </c>
      <c r="I2039" s="45" t="str">
        <f>IFERROR(MID("日月火水木金土",WEEKDAY(D2039),1),"")</f>
        <v>日</v>
      </c>
      <c r="J2039" s="304" t="s">
        <v>43</v>
      </c>
      <c r="K2039" s="202" t="str">
        <f>VLOOKUP(F2039,石と花メイン,3,FALSE)</f>
        <v>●翡翠</v>
      </c>
      <c r="L2039" s="297" t="str">
        <f>VLOOKUP(F2039,石と花メイン,4,FALSE)</f>
        <v>立金花/流金花</v>
      </c>
      <c r="M2039" s="393">
        <f>IF(OR(MONTH(F2039)&lt;7,AND(MONTH(F2039)=7,DAY(F2039)&lt;=25)),
MOD(SUM((E2039-1901)*365,259),260),
MOD(SUM((E2039-1900)*365,259),260))</f>
        <v>129</v>
      </c>
      <c r="N2039" s="390">
        <f>IF(AND(MONTH(F2039)=7,DAY(F2039)&gt;25),1,
ROUNDDOWN((SUM(VLOOKUP(MONTH(F2039),D暦変換用数値,2,FALSE),DAY(F2039))/28)+1,0))</f>
        <v>8</v>
      </c>
      <c r="O2039" s="205">
        <f>IF(AND(MONTH(F2039)=7,DAY(F2039)&gt;25),DAY(F2039)-25,
MOD((SUM(VLOOKUP(MONTH(F2039),D暦変換用数値,2,FALSE),DAY(F2039))),28)+1)</f>
        <v>12</v>
      </c>
      <c r="P2039" s="406">
        <f>IF(OR(MONTH(F2039)&lt;7,AND(MONTH(F2039)=7,DAY(F2039)&lt;=25)),
MOD(SUM((E2039-1901)*365,(N2039-1)*28,O2039,258),260),
MOD(SUM((E2039-1900)*365,(N2039-1)*28,O2039,258),260))</f>
        <v>76</v>
      </c>
      <c r="Q2039" s="373" t="str">
        <f>VLOOKUP(MOD(P2039,4),色,2,FALSE)</f>
        <v>黄色い</v>
      </c>
      <c r="R2039" s="291" t="str">
        <f>VLOOKUP(MOD(P2039,13),銀河の音,2,FALSE)</f>
        <v>スペクトルの</v>
      </c>
      <c r="S2039" s="384" t="str">
        <f>VLOOKUP(MOD(P2039,20),太陽の紋章,2,FALSE)</f>
        <v>戦士</v>
      </c>
      <c r="T2039" s="98"/>
    </row>
    <row r="2040" spans="1:20" ht="13.5" customHeight="1">
      <c r="A2040" s="282" t="str">
        <f>VLOOKUP(MOD(E2040,10),十干,2,FALSE)</f>
        <v>辛</v>
      </c>
      <c r="B2040" s="283" t="str">
        <f>VLOOKUP(MOD(E2040,12),十二支,3,FALSE)</f>
        <v xml:space="preserve">06 聖 </v>
      </c>
      <c r="C2040" s="287" t="str">
        <f>VLOOKUP(F2040,星座,3,TRUE)</f>
        <v xml:space="preserve">07 天 </v>
      </c>
      <c r="D2040" s="533">
        <v>33267</v>
      </c>
      <c r="E2040" s="83">
        <f>IFERROR(YEAR(D2040),LEFT(D2040,4))</f>
        <v>1991</v>
      </c>
      <c r="F2040" s="83" t="str">
        <f>IF(ISTEXT(D2040),RIGHT(D2040,5),TEXT(D2040,"mm/dd"))</f>
        <v>01/29</v>
      </c>
      <c r="G2040" s="83">
        <f>SUM(MID(E2040,1,1),MID(E2040,2,1),MID(E2040,3,1),MID(E2040,4,1),MID(F2040,1,1),MID(F2040,2,1),MID(F2040,4,1),MID(F2040,5,1))</f>
        <v>32</v>
      </c>
      <c r="H2040" s="83">
        <f>IF(MOD(G2040,9)=0,9,MOD(G2040,9))</f>
        <v>5</v>
      </c>
      <c r="I2040" s="83" t="str">
        <f>IFERROR(MID("日月火水木金土",WEEKDAY(D2040),1),"")</f>
        <v>火</v>
      </c>
      <c r="J2040" s="303" t="s">
        <v>2692</v>
      </c>
      <c r="K2040" s="87" t="str">
        <f>VLOOKUP(F2040,石と花メイン,3,FALSE)</f>
        <v>◆電気石</v>
      </c>
      <c r="L2040" s="296" t="str">
        <f>VLOOKUP(F2040,石と花メイン,4,FALSE)</f>
        <v>ラナンキュラス【花金鳳花】</v>
      </c>
      <c r="M2040" s="392">
        <f>IF(OR(MONTH(F2040)&lt;7,AND(MONTH(F2040)=7,DAY(F2040)&lt;=25)),
MOD(SUM((E2040-1901)*365,259),260),
MOD(SUM((E2040-1900)*365,259),260))</f>
        <v>89</v>
      </c>
      <c r="N2040" s="330">
        <f>IF(AND(MONTH(F2040)=7,DAY(F2040)&gt;25),1,
ROUNDDOWN((SUM(VLOOKUP(MONTH(F2040),D暦変換用数値,2,FALSE),DAY(F2040))/28)+1,0))</f>
        <v>7</v>
      </c>
      <c r="O2040" s="84">
        <f>IF(AND(MONTH(F2040)=7,DAY(F2040)&gt;25),DAY(F2040)-25,
MOD((SUM(VLOOKUP(MONTH(F2040),D暦変換用数値,2,FALSE),DAY(F2040))),28)+1)</f>
        <v>20</v>
      </c>
      <c r="P2040" s="405">
        <f>IF(OR(MONTH(F2040)&lt;7,AND(MONTH(F2040)=7,DAY(F2040)&lt;=25)),
MOD(SUM((E2040-1901)*365,(N2040-1)*28,O2040,258),260),
MOD(SUM((E2040-1900)*365,(N2040-1)*28,O2040,258),260))</f>
        <v>16</v>
      </c>
      <c r="Q2040" s="371" t="str">
        <f>VLOOKUP(MOD(P2040,4),色,2,FALSE)</f>
        <v>黄色い</v>
      </c>
      <c r="R2040" s="289" t="str">
        <f>VLOOKUP(MOD(P2040,13),銀河の音,2,FALSE)</f>
        <v>電気の</v>
      </c>
      <c r="S2040" s="382" t="str">
        <f>VLOOKUP(MOD(P2040,20),太陽の紋章,2,FALSE)</f>
        <v>戦士</v>
      </c>
      <c r="T2040" s="91" t="s">
        <v>3736</v>
      </c>
    </row>
    <row r="2041" spans="1:20" ht="13.5" customHeight="1">
      <c r="A2041" s="282" t="str">
        <f>VLOOKUP(MOD(E2041,10),十干,2,FALSE)</f>
        <v>癸</v>
      </c>
      <c r="B2041" s="283" t="str">
        <f>VLOOKUP(MOD(E2041,12),十二支,3,FALSE)</f>
        <v xml:space="preserve">06 聖 </v>
      </c>
      <c r="C2041" s="287" t="str">
        <f>VLOOKUP(F2041,星座,3,TRUE)</f>
        <v xml:space="preserve">07 天 </v>
      </c>
      <c r="D2041" s="533" t="s">
        <v>8751</v>
      </c>
      <c r="E2041" s="83" t="str">
        <f>IFERROR(YEAR(D2041),LEFT(D2041,4))</f>
        <v>1703</v>
      </c>
      <c r="F2041" s="83" t="str">
        <f>IF(ISTEXT(D2041),RIGHT(D2041,5),TEXT(D2041,"mm/dd"))</f>
        <v>01/30</v>
      </c>
      <c r="G2041" s="83">
        <f>SUM(MID(E2041,1,1),MID(E2041,2,1),MID(E2041,3,1),MID(E2041,4,1),MID(F2041,1,1),MID(F2041,2,1),MID(F2041,4,1),MID(F2041,5,1))</f>
        <v>15</v>
      </c>
      <c r="H2041" s="83">
        <f>IF(MOD(G2041,9)=0,9,MOD(G2041,9))</f>
        <v>6</v>
      </c>
      <c r="I2041" s="83" t="str">
        <f>IFERROR(MID("日月火水木金土",WEEKDAY(D2041),1),"")</f>
        <v/>
      </c>
      <c r="J2041" s="303" t="s">
        <v>2683</v>
      </c>
      <c r="K2041" s="87" t="str">
        <f>VLOOKUP(F2041,石と花メイン,3,FALSE)</f>
        <v>■碧玉</v>
      </c>
      <c r="L2041" s="296" t="str">
        <f>VLOOKUP(F2041,石と花メイン,4,FALSE)</f>
        <v>繁縷【ひよこ草】</v>
      </c>
      <c r="M2041" s="392">
        <f>IF(OR(MONTH(F2041)&lt;7,AND(MONTH(F2041)=7,DAY(F2041)&lt;=25)),
MOD(SUM((E2041-1901)*365,259),260),
MOD(SUM((E2041-1900)*365,259),260))</f>
        <v>9</v>
      </c>
      <c r="N2041" s="330">
        <f>IF(AND(MONTH(F2041)=7,DAY(F2041)&gt;25),1,
ROUNDDOWN((SUM(VLOOKUP(MONTH(F2041),D暦変換用数値,2,FALSE),DAY(F2041))/28)+1,0))</f>
        <v>7</v>
      </c>
      <c r="O2041" s="84">
        <f>IF(AND(MONTH(F2041)=7,DAY(F2041)&gt;25),DAY(F2041)-25,
MOD((SUM(VLOOKUP(MONTH(F2041),D暦変換用数値,2,FALSE),DAY(F2041))),28)+1)</f>
        <v>21</v>
      </c>
      <c r="P2041" s="405">
        <f>IF(OR(MONTH(F2041)&lt;7,AND(MONTH(F2041)=7,DAY(F2041)&lt;=25)),
MOD(SUM((E2041-1901)*365,(N2041-1)*28,O2041,258),260),
MOD(SUM((E2041-1900)*365,(N2041-1)*28,O2041,258),260))</f>
        <v>197</v>
      </c>
      <c r="Q2041" s="371" t="str">
        <f>VLOOKUP(MOD(P2041,4),色,2,FALSE)</f>
        <v>赤い</v>
      </c>
      <c r="R2041" s="289" t="str">
        <f>VLOOKUP(MOD(P2041,13),銀河の音,2,FALSE)</f>
        <v>月の</v>
      </c>
      <c r="S2041" s="382" t="str">
        <f>VLOOKUP(MOD(P2041,20),太陽の紋章,2,FALSE)</f>
        <v>地球</v>
      </c>
      <c r="T2041" s="91"/>
    </row>
    <row r="2042" spans="1:20" ht="13.5" customHeight="1">
      <c r="A2042" s="282" t="str">
        <f>VLOOKUP(MOD(E2042,10),十干,2,FALSE)</f>
        <v>己</v>
      </c>
      <c r="B2042" s="283" t="str">
        <f>VLOOKUP(MOD(E2042,12),十二支,3,FALSE)</f>
        <v xml:space="preserve">06 聖 </v>
      </c>
      <c r="C2042" s="287" t="str">
        <f>VLOOKUP(F2042,星座,3,TRUE)</f>
        <v xml:space="preserve">07 天 </v>
      </c>
      <c r="D2042" s="533" t="s">
        <v>8752</v>
      </c>
      <c r="E2042" s="83" t="str">
        <f>IFERROR(YEAR(D2042),LEFT(D2042,4))</f>
        <v>1799</v>
      </c>
      <c r="F2042" s="83" t="str">
        <f>IF(ISTEXT(D2042),RIGHT(D2042,5),TEXT(D2042,"mm/dd"))</f>
        <v>02/14</v>
      </c>
      <c r="G2042" s="83">
        <f>SUM(MID(E2042,1,1),MID(E2042,2,1),MID(E2042,3,1),MID(E2042,4,1),MID(F2042,1,1),MID(F2042,2,1),MID(F2042,4,1),MID(F2042,5,1))</f>
        <v>33</v>
      </c>
      <c r="H2042" s="83">
        <f>IF(MOD(G2042,9)=0,9,MOD(G2042,9))</f>
        <v>6</v>
      </c>
      <c r="I2042" s="83" t="str">
        <f>IFERROR(MID("日月火水木金土",WEEKDAY(D2042),1),"")</f>
        <v/>
      </c>
      <c r="J2042" s="303" t="s">
        <v>2684</v>
      </c>
      <c r="K2042" s="87" t="str">
        <f>VLOOKUP(F2042,石と花メイン,3,FALSE)</f>
        <v>◆紅玉</v>
      </c>
      <c r="L2042" s="296" t="str">
        <f>VLOOKUP(F2042,石と花メイン,4,FALSE)</f>
        <v>カモミール【かみつれ】</v>
      </c>
      <c r="M2042" s="392">
        <f>IF(OR(MONTH(F2042)&lt;7,AND(MONTH(F2042)=7,DAY(F2042)&lt;=25)),
MOD(SUM((E2042-1901)*365,259),260),
MOD(SUM((E2042-1900)*365,259),260))</f>
        <v>209</v>
      </c>
      <c r="N2042" s="330">
        <f>IF(AND(MONTH(F2042)=7,DAY(F2042)&gt;25),1,
ROUNDDOWN((SUM(VLOOKUP(MONTH(F2042),D暦変換用数値,2,FALSE),DAY(F2042))/28)+1,0))</f>
        <v>8</v>
      </c>
      <c r="O2042" s="84">
        <f>IF(AND(MONTH(F2042)=7,DAY(F2042)&gt;25),DAY(F2042)-25,
MOD((SUM(VLOOKUP(MONTH(F2042),D暦変換用数値,2,FALSE),DAY(F2042))),28)+1)</f>
        <v>8</v>
      </c>
      <c r="P2042" s="405">
        <f>IF(OR(MONTH(F2042)&lt;7,AND(MONTH(F2042)=7,DAY(F2042)&lt;=25)),
MOD(SUM((E2042-1901)*365,(N2042-1)*28,O2042,258),260),
MOD(SUM((E2042-1900)*365,(N2042-1)*28,O2042,258),260))</f>
        <v>152</v>
      </c>
      <c r="Q2042" s="371" t="str">
        <f>VLOOKUP(MOD(P2042,4),色,2,FALSE)</f>
        <v>黄色い</v>
      </c>
      <c r="R2042" s="289" t="str">
        <f>VLOOKUP(MOD(P2042,13),銀河の音,2,FALSE)</f>
        <v>太陽の</v>
      </c>
      <c r="S2042" s="382" t="str">
        <f>VLOOKUP(MOD(P2042,20),太陽の紋章,2,FALSE)</f>
        <v>人</v>
      </c>
      <c r="T2042" s="100" t="s">
        <v>2887</v>
      </c>
    </row>
    <row r="2043" spans="1:20" ht="13.5" customHeight="1">
      <c r="A2043" s="282" t="str">
        <f>VLOOKUP(MOD(E2043,10),十干,2,FALSE)</f>
        <v>丁</v>
      </c>
      <c r="B2043" s="283" t="str">
        <f>VLOOKUP(MOD(E2043,12),十二支,3,FALSE)</f>
        <v xml:space="preserve">06 聖 </v>
      </c>
      <c r="C2043" s="287" t="str">
        <f>VLOOKUP(F2043,星座,3,TRUE)</f>
        <v xml:space="preserve">07 天 </v>
      </c>
      <c r="D2043" s="533" t="s">
        <v>8753</v>
      </c>
      <c r="E2043" s="83" t="str">
        <f>IFERROR(YEAR(D2043),LEFT(D2043,4))</f>
        <v>1847</v>
      </c>
      <c r="F2043" s="83" t="str">
        <f>IF(ISTEXT(D2043),RIGHT(D2043,5),TEXT(D2043,"mm/dd"))</f>
        <v>02/03</v>
      </c>
      <c r="G2043" s="83">
        <f>SUM(MID(E2043,1,1),MID(E2043,2,1),MID(E2043,3,1),MID(E2043,4,1),MID(F2043,1,1),MID(F2043,2,1),MID(F2043,4,1),MID(F2043,5,1))</f>
        <v>25</v>
      </c>
      <c r="H2043" s="83">
        <f>IF(MOD(G2043,9)=0,9,MOD(G2043,9))</f>
        <v>7</v>
      </c>
      <c r="I2043" s="83" t="str">
        <f>IFERROR(MID("日月火水木金土",WEEKDAY(D2043),1),"")</f>
        <v/>
      </c>
      <c r="J2043" s="303" t="s">
        <v>2685</v>
      </c>
      <c r="K2043" s="87" t="str">
        <f>VLOOKUP(F2043,石と花メイン,3,FALSE)</f>
        <v>●天河石</v>
      </c>
      <c r="L2043" s="296" t="str">
        <f>VLOOKUP(F2043,石と花メイン,4,FALSE)</f>
        <v>柊【鬼の目突き】</v>
      </c>
      <c r="M2043" s="392">
        <f>IF(OR(MONTH(F2043)&lt;7,AND(MONTH(F2043)=7,DAY(F2043)&lt;=25)),
MOD(SUM((E2043-1901)*365,259),260),
MOD(SUM((E2043-1900)*365,259),260))</f>
        <v>49</v>
      </c>
      <c r="N2043" s="330">
        <f>IF(AND(MONTH(F2043)=7,DAY(F2043)&gt;25),1,
ROUNDDOWN((SUM(VLOOKUP(MONTH(F2043),D暦変換用数値,2,FALSE),DAY(F2043))/28)+1,0))</f>
        <v>7</v>
      </c>
      <c r="O2043" s="84">
        <f>IF(AND(MONTH(F2043)=7,DAY(F2043)&gt;25),DAY(F2043)-25,
MOD((SUM(VLOOKUP(MONTH(F2043),D暦変換用数値,2,FALSE),DAY(F2043))),28)+1)</f>
        <v>25</v>
      </c>
      <c r="P2043" s="405">
        <f>IF(OR(MONTH(F2043)&lt;7,AND(MONTH(F2043)=7,DAY(F2043)&lt;=25)),
MOD(SUM((E2043-1901)*365,(N2043-1)*28,O2043,258),260),
MOD(SUM((E2043-1900)*365,(N2043-1)*28,O2043,258),260))</f>
        <v>241</v>
      </c>
      <c r="Q2043" s="371" t="str">
        <f>VLOOKUP(MOD(P2043,4),色,2,FALSE)</f>
        <v>赤い</v>
      </c>
      <c r="R2043" s="289" t="str">
        <f>VLOOKUP(MOD(P2043,13),銀河の音,2,FALSE)</f>
        <v>共振の</v>
      </c>
      <c r="S2043" s="382" t="str">
        <f>VLOOKUP(MOD(P2043,20),太陽の紋章,2,FALSE)</f>
        <v>竜</v>
      </c>
      <c r="T2043" s="95" t="s">
        <v>214</v>
      </c>
    </row>
    <row r="2044" spans="1:20" ht="13.5" customHeight="1">
      <c r="A2044" s="50" t="str">
        <f>VLOOKUP(MOD(E2044,10),十干,2,FALSE)</f>
        <v>丁</v>
      </c>
      <c r="B2044" s="199" t="str">
        <f>VLOOKUP(MOD(E2044,12),十二支,3,FALSE)</f>
        <v xml:space="preserve">06 聖 </v>
      </c>
      <c r="C2044" s="201" t="str">
        <f>VLOOKUP(F2044,星座,3,TRUE)</f>
        <v xml:space="preserve">07 天 </v>
      </c>
      <c r="D2044" s="531" t="s">
        <v>1558</v>
      </c>
      <c r="E2044" s="1" t="str">
        <f>IFERROR(YEAR(D2044),LEFT(D2044,4))</f>
        <v>1847</v>
      </c>
      <c r="F2044" s="1" t="str">
        <f>IF(ISTEXT(D2044),RIGHT(D2044,5),TEXT(D2044,"mm/dd"))</f>
        <v>02/11</v>
      </c>
      <c r="G2044" s="1">
        <f>SUM(MID(E2044,1,1),MID(E2044,2,1),MID(E2044,3,1),MID(E2044,4,1),MID(F2044,1,1),MID(F2044,2,1),MID(F2044,4,1),MID(F2044,5,1))</f>
        <v>24</v>
      </c>
      <c r="H2044" s="45">
        <f>IF(MOD(G2044,9)=0,9,MOD(G2044,9))</f>
        <v>6</v>
      </c>
      <c r="I2044" s="45" t="str">
        <f>IFERROR(MID("日月火水木金土",WEEKDAY(D2044),1),"")</f>
        <v/>
      </c>
      <c r="J2044" s="304" t="s">
        <v>2021</v>
      </c>
      <c r="K2044" s="202" t="str">
        <f>VLOOKUP(F2044,石と花メイン,3,FALSE)</f>
        <v>■赤縞瑪瑙</v>
      </c>
      <c r="L2044" s="297" t="str">
        <f>VLOOKUP(F2044,石と花メイン,4,FALSE)</f>
        <v>メリッサ【レモンバーム】</v>
      </c>
      <c r="M2044" s="393">
        <f>IF(OR(MONTH(F2044)&lt;7,AND(MONTH(F2044)=7,DAY(F2044)&lt;=25)),
MOD(SUM((E2044-1901)*365,259),260),
MOD(SUM((E2044-1900)*365,259),260))</f>
        <v>49</v>
      </c>
      <c r="N2044" s="390">
        <f>IF(AND(MONTH(F2044)=7,DAY(F2044)&gt;25),1,
ROUNDDOWN((SUM(VLOOKUP(MONTH(F2044),D暦変換用数値,2,FALSE),DAY(F2044))/28)+1,0))</f>
        <v>8</v>
      </c>
      <c r="O2044" s="205">
        <f>IF(AND(MONTH(F2044)=7,DAY(F2044)&gt;25),DAY(F2044)-25,
MOD((SUM(VLOOKUP(MONTH(F2044),D暦変換用数値,2,FALSE),DAY(F2044))),28)+1)</f>
        <v>5</v>
      </c>
      <c r="P2044" s="406">
        <f>IF(OR(MONTH(F2044)&lt;7,AND(MONTH(F2044)=7,DAY(F2044)&lt;=25)),
MOD(SUM((E2044-1901)*365,(N2044-1)*28,O2044,258),260),
MOD(SUM((E2044-1900)*365,(N2044-1)*28,O2044,258),260))</f>
        <v>249</v>
      </c>
      <c r="Q2044" s="372" t="str">
        <f>VLOOKUP(MOD(P2044,4),色,2,FALSE)</f>
        <v>赤い</v>
      </c>
      <c r="R2044" s="290" t="str">
        <f>VLOOKUP(MOD(P2044,13),銀河の音,2,FALSE)</f>
        <v>月の</v>
      </c>
      <c r="S2044" s="383" t="str">
        <f>VLOOKUP(MOD(P2044,20),太陽の紋章,2,FALSE)</f>
        <v>月</v>
      </c>
      <c r="T2044" s="97" t="s">
        <v>1559</v>
      </c>
    </row>
    <row r="2045" spans="1:20" ht="13.5" customHeight="1">
      <c r="A2045" s="50" t="str">
        <f>VLOOKUP(MOD(E2045,10),十干,2,FALSE)</f>
        <v>辛</v>
      </c>
      <c r="B2045" s="199" t="str">
        <f>VLOOKUP(MOD(E2045,12),十二支,3,FALSE)</f>
        <v xml:space="preserve">06 聖 </v>
      </c>
      <c r="C2045" s="201" t="str">
        <f>VLOOKUP(F2045,星座,3,TRUE)</f>
        <v xml:space="preserve">07 天 </v>
      </c>
      <c r="D2045" s="531" t="s">
        <v>1560</v>
      </c>
      <c r="E2045" s="1" t="str">
        <f>IFERROR(YEAR(D2045),LEFT(D2045,4))</f>
        <v>1871</v>
      </c>
      <c r="F2045" s="1" t="str">
        <f>IF(ISTEXT(D2045),RIGHT(D2045,5),TEXT(D2045,"mm/dd"))</f>
        <v>01/23</v>
      </c>
      <c r="G2045" s="1">
        <f>SUM(MID(E2045,1,1),MID(E2045,2,1),MID(E2045,3,1),MID(E2045,4,1),MID(F2045,1,1),MID(F2045,2,1),MID(F2045,4,1),MID(F2045,5,1))</f>
        <v>23</v>
      </c>
      <c r="H2045" s="45">
        <f>IF(MOD(G2045,9)=0,9,MOD(G2045,9))</f>
        <v>5</v>
      </c>
      <c r="I2045" s="45" t="str">
        <f>IFERROR(MID("日月火水木金土",WEEKDAY(D2045),1),"")</f>
        <v/>
      </c>
      <c r="J2045" s="304" t="s">
        <v>2022</v>
      </c>
      <c r="K2045" s="202" t="str">
        <f>VLOOKUP(F2045,石と花メイン,3,FALSE)</f>
        <v>■紅玉髄</v>
      </c>
      <c r="L2045" s="297" t="str">
        <f>VLOOKUP(F2045,石と花メイン,4,FALSE)</f>
        <v>万両</v>
      </c>
      <c r="M2045" s="393">
        <f>IF(OR(MONTH(F2045)&lt;7,AND(MONTH(F2045)=7,DAY(F2045)&lt;=25)),
MOD(SUM((E2045-1901)*365,259),260),
MOD(SUM((E2045-1900)*365,259),260))</f>
        <v>229</v>
      </c>
      <c r="N2045" s="390">
        <f>IF(AND(MONTH(F2045)=7,DAY(F2045)&gt;25),1,
ROUNDDOWN((SUM(VLOOKUP(MONTH(F2045),D暦変換用数値,2,FALSE),DAY(F2045))/28)+1,0))</f>
        <v>7</v>
      </c>
      <c r="O2045" s="205">
        <f>IF(AND(MONTH(F2045)=7,DAY(F2045)&gt;25),DAY(F2045)-25,
MOD((SUM(VLOOKUP(MONTH(F2045),D暦変換用数値,2,FALSE),DAY(F2045))),28)+1)</f>
        <v>14</v>
      </c>
      <c r="P2045" s="406">
        <f>IF(OR(MONTH(F2045)&lt;7,AND(MONTH(F2045)=7,DAY(F2045)&lt;=25)),
MOD(SUM((E2045-1901)*365,(N2045-1)*28,O2045,258),260),
MOD(SUM((E2045-1900)*365,(N2045-1)*28,O2045,258),260))</f>
        <v>150</v>
      </c>
      <c r="Q2045" s="375" t="str">
        <f>VLOOKUP(MOD(P2045,4),色,2,FALSE)</f>
        <v>白い</v>
      </c>
      <c r="R2045" s="293" t="str">
        <f>VLOOKUP(MOD(P2045,13),銀河の音,2,FALSE)</f>
        <v>共振の</v>
      </c>
      <c r="S2045" s="386" t="str">
        <f>VLOOKUP(MOD(P2045,20),太陽の紋章,2,FALSE)</f>
        <v>犬</v>
      </c>
      <c r="T2045" s="97" t="s">
        <v>1561</v>
      </c>
    </row>
    <row r="2046" spans="1:20" ht="13.5" customHeight="1">
      <c r="A2046" s="50" t="str">
        <f>VLOOKUP(MOD(E2046,10),十干,2,FALSE)</f>
        <v>辛</v>
      </c>
      <c r="B2046" s="199" t="str">
        <f>VLOOKUP(MOD(E2046,12),十二支,3,FALSE)</f>
        <v xml:space="preserve">06 聖 </v>
      </c>
      <c r="C2046" s="201" t="str">
        <f>VLOOKUP(F2046,星座,3,TRUE)</f>
        <v xml:space="preserve">07 天 </v>
      </c>
      <c r="D2046" s="531" t="s">
        <v>1562</v>
      </c>
      <c r="E2046" s="1" t="str">
        <f>IFERROR(YEAR(D2046),LEFT(D2046,4))</f>
        <v>1871</v>
      </c>
      <c r="F2046" s="1" t="str">
        <f>IF(ISTEXT(D2046),RIGHT(D2046,5),TEXT(D2046,"mm/dd"))</f>
        <v>02/05</v>
      </c>
      <c r="G2046" s="1">
        <f>SUM(MID(E2046,1,1),MID(E2046,2,1),MID(E2046,3,1),MID(E2046,4,1),MID(F2046,1,1),MID(F2046,2,1),MID(F2046,4,1),MID(F2046,5,1))</f>
        <v>24</v>
      </c>
      <c r="H2046" s="45">
        <f>IF(MOD(G2046,9)=0,9,MOD(G2046,9))</f>
        <v>6</v>
      </c>
      <c r="I2046" s="45" t="str">
        <f>IFERROR(MID("日月火水木金土",WEEKDAY(D2046),1),"")</f>
        <v/>
      </c>
      <c r="J2046" s="304" t="s">
        <v>2023</v>
      </c>
      <c r="K2046" s="202" t="str">
        <f>VLOOKUP(F2046,石と花メイン,3,FALSE)</f>
        <v>●藍銅鉱</v>
      </c>
      <c r="L2046" s="297" t="str">
        <f>VLOOKUP(F2046,石と花メイン,4,FALSE)</f>
        <v>羊歯【忍ぶ草】</v>
      </c>
      <c r="M2046" s="393">
        <f>IF(OR(MONTH(F2046)&lt;7,AND(MONTH(F2046)=7,DAY(F2046)&lt;=25)),
MOD(SUM((E2046-1901)*365,259),260),
MOD(SUM((E2046-1900)*365,259),260))</f>
        <v>229</v>
      </c>
      <c r="N2046" s="390">
        <f>IF(AND(MONTH(F2046)=7,DAY(F2046)&gt;25),1,
ROUNDDOWN((SUM(VLOOKUP(MONTH(F2046),D暦変換用数値,2,FALSE),DAY(F2046))/28)+1,0))</f>
        <v>7</v>
      </c>
      <c r="O2046" s="205">
        <f>IF(AND(MONTH(F2046)=7,DAY(F2046)&gt;25),DAY(F2046)-25,
MOD((SUM(VLOOKUP(MONTH(F2046),D暦変換用数値,2,FALSE),DAY(F2046))),28)+1)</f>
        <v>27</v>
      </c>
      <c r="P2046" s="406">
        <f>IF(OR(MONTH(F2046)&lt;7,AND(MONTH(F2046)=7,DAY(F2046)&lt;=25)),
MOD(SUM((E2046-1901)*365,(N2046-1)*28,O2046,258),260),
MOD(SUM((E2046-1900)*365,(N2046-1)*28,O2046,258),260))</f>
        <v>163</v>
      </c>
      <c r="Q2046" s="374" t="str">
        <f>VLOOKUP(MOD(P2046,4),色,2,FALSE)</f>
        <v>青い</v>
      </c>
      <c r="R2046" s="292" t="str">
        <f>VLOOKUP(MOD(P2046,13),銀河の音,2,FALSE)</f>
        <v>共振の</v>
      </c>
      <c r="S2046" s="385" t="str">
        <f>VLOOKUP(MOD(P2046,20),太陽の紋章,2,FALSE)</f>
        <v>夜</v>
      </c>
      <c r="T2046" s="97" t="s">
        <v>2073</v>
      </c>
    </row>
    <row r="2047" spans="1:20" ht="13.5" customHeight="1">
      <c r="A2047" s="50" t="str">
        <f>VLOOKUP(MOD(E2047,10),十干,2,FALSE)</f>
        <v>癸</v>
      </c>
      <c r="B2047" s="199" t="str">
        <f>VLOOKUP(MOD(E2047,12),十二支,3,FALSE)</f>
        <v xml:space="preserve">06 聖 </v>
      </c>
      <c r="C2047" s="201" t="str">
        <f>VLOOKUP(F2047,星座,3,TRUE)</f>
        <v xml:space="preserve">07 天 </v>
      </c>
      <c r="D2047" s="531" t="s">
        <v>1563</v>
      </c>
      <c r="E2047" s="1" t="str">
        <f>IFERROR(YEAR(D2047),LEFT(D2047,4))</f>
        <v>1883</v>
      </c>
      <c r="F2047" s="1" t="str">
        <f>IF(ISTEXT(D2047),RIGHT(D2047,5),TEXT(D2047,"mm/dd"))</f>
        <v>02/03</v>
      </c>
      <c r="G2047" s="1">
        <f>SUM(MID(E2047,1,1),MID(E2047,2,1),MID(E2047,3,1),MID(E2047,4,1),MID(F2047,1,1),MID(F2047,2,1),MID(F2047,4,1),MID(F2047,5,1))</f>
        <v>25</v>
      </c>
      <c r="H2047" s="45">
        <f>IF(MOD(G2047,9)=0,9,MOD(G2047,9))</f>
        <v>7</v>
      </c>
      <c r="I2047" s="45" t="str">
        <f>IFERROR(MID("日月火水木金土",WEEKDAY(D2047),1),"")</f>
        <v/>
      </c>
      <c r="J2047" s="304" t="s">
        <v>2024</v>
      </c>
      <c r="K2047" s="202" t="str">
        <f>VLOOKUP(F2047,石と花メイン,3,FALSE)</f>
        <v>●天河石</v>
      </c>
      <c r="L2047" s="297" t="str">
        <f>VLOOKUP(F2047,石と花メイン,4,FALSE)</f>
        <v>柊【鬼の目突き】</v>
      </c>
      <c r="M2047" s="393">
        <f>IF(OR(MONTH(F2047)&lt;7,AND(MONTH(F2047)=7,DAY(F2047)&lt;=25)),
MOD(SUM((E2047-1901)*365,259),260),
MOD(SUM((E2047-1900)*365,259),260))</f>
        <v>189</v>
      </c>
      <c r="N2047" s="390">
        <f>IF(AND(MONTH(F2047)=7,DAY(F2047)&gt;25),1,
ROUNDDOWN((SUM(VLOOKUP(MONTH(F2047),D暦変換用数値,2,FALSE),DAY(F2047))/28)+1,0))</f>
        <v>7</v>
      </c>
      <c r="O2047" s="205">
        <f>IF(AND(MONTH(F2047)=7,DAY(F2047)&gt;25),DAY(F2047)-25,
MOD((SUM(VLOOKUP(MONTH(F2047),D暦変換用数値,2,FALSE),DAY(F2047))),28)+1)</f>
        <v>25</v>
      </c>
      <c r="P2047" s="406">
        <f>IF(OR(MONTH(F2047)&lt;7,AND(MONTH(F2047)=7,DAY(F2047)&lt;=25)),
MOD(SUM((E2047-1901)*365,(N2047-1)*28,O2047,258),260),
MOD(SUM((E2047-1900)*365,(N2047-1)*28,O2047,258),260))</f>
        <v>121</v>
      </c>
      <c r="Q2047" s="372" t="str">
        <f>VLOOKUP(MOD(P2047,4),色,2,FALSE)</f>
        <v>赤い</v>
      </c>
      <c r="R2047" s="290" t="str">
        <f>VLOOKUP(MOD(P2047,13),銀河の音,2,FALSE)</f>
        <v>自己存在の</v>
      </c>
      <c r="S2047" s="383" t="str">
        <f>VLOOKUP(MOD(P2047,20),太陽の紋章,2,FALSE)</f>
        <v>竜</v>
      </c>
      <c r="T2047" s="105" t="s">
        <v>3347</v>
      </c>
    </row>
    <row r="2048" spans="1:20" ht="13.5" customHeight="1">
      <c r="A2048" s="282" t="str">
        <f>VLOOKUP(MOD(E2048,10),十干,2,FALSE)</f>
        <v>癸</v>
      </c>
      <c r="B2048" s="283" t="str">
        <f>VLOOKUP(MOD(E2048,12),十二支,3,FALSE)</f>
        <v xml:space="preserve">06 聖 </v>
      </c>
      <c r="C2048" s="287" t="str">
        <f>VLOOKUP(F2048,星座,3,TRUE)</f>
        <v xml:space="preserve">07 天 </v>
      </c>
      <c r="D2048" s="533" t="s">
        <v>8754</v>
      </c>
      <c r="E2048" s="83" t="str">
        <f>IFERROR(YEAR(D2048),LEFT(D2048,4))</f>
        <v>1883</v>
      </c>
      <c r="F2048" s="83" t="str">
        <f>IF(ISTEXT(D2048),RIGHT(D2048,5),TEXT(D2048,"mm/dd"))</f>
        <v>02/13</v>
      </c>
      <c r="G2048" s="83">
        <f>SUM(MID(E2048,1,1),MID(E2048,2,1),MID(E2048,3,1),MID(E2048,4,1),MID(F2048,1,1),MID(F2048,2,1),MID(F2048,4,1),MID(F2048,5,1))</f>
        <v>26</v>
      </c>
      <c r="H2048" s="83">
        <f>IF(MOD(G2048,9)=0,9,MOD(G2048,9))</f>
        <v>8</v>
      </c>
      <c r="I2048" s="83" t="str">
        <f>IFERROR(MID("日月火水木金土",WEEKDAY(D2048),1),"")</f>
        <v/>
      </c>
      <c r="J2048" s="303" t="s">
        <v>2686</v>
      </c>
      <c r="K2048" s="87" t="str">
        <f>VLOOKUP(F2048,石と花メイン,3,FALSE)</f>
        <v>◆橄欖石</v>
      </c>
      <c r="L2048" s="296" t="str">
        <f>VLOOKUP(F2048,石と花メイン,4,FALSE)</f>
        <v>柳【風見草】</v>
      </c>
      <c r="M2048" s="392">
        <f>IF(OR(MONTH(F2048)&lt;7,AND(MONTH(F2048)=7,DAY(F2048)&lt;=25)),
MOD(SUM((E2048-1901)*365,259),260),
MOD(SUM((E2048-1900)*365,259),260))</f>
        <v>189</v>
      </c>
      <c r="N2048" s="330">
        <f>IF(AND(MONTH(F2048)=7,DAY(F2048)&gt;25),1,
ROUNDDOWN((SUM(VLOOKUP(MONTH(F2048),D暦変換用数値,2,FALSE),DAY(F2048))/28)+1,0))</f>
        <v>8</v>
      </c>
      <c r="O2048" s="84">
        <f>IF(AND(MONTH(F2048)=7,DAY(F2048)&gt;25),DAY(F2048)-25,
MOD((SUM(VLOOKUP(MONTH(F2048),D暦変換用数値,2,FALSE),DAY(F2048))),28)+1)</f>
        <v>7</v>
      </c>
      <c r="P2048" s="405">
        <f>IF(OR(MONTH(F2048)&lt;7,AND(MONTH(F2048)=7,DAY(F2048)&lt;=25)),
MOD(SUM((E2048-1901)*365,(N2048-1)*28,O2048,258),260),
MOD(SUM((E2048-1900)*365,(N2048-1)*28,O2048,258),260))</f>
        <v>131</v>
      </c>
      <c r="Q2048" s="371" t="str">
        <f>VLOOKUP(MOD(P2048,4),色,2,FALSE)</f>
        <v>青い</v>
      </c>
      <c r="R2048" s="289" t="str">
        <f>VLOOKUP(MOD(P2048,13),銀河の音,2,FALSE)</f>
        <v>磁気の</v>
      </c>
      <c r="S2048" s="382" t="str">
        <f>VLOOKUP(MOD(P2048,20),太陽の紋章,2,FALSE)</f>
        <v>猿</v>
      </c>
      <c r="T2048" s="91" t="s">
        <v>3736</v>
      </c>
    </row>
    <row r="2049" spans="1:20" ht="13.5" customHeight="1">
      <c r="A2049" s="76" t="str">
        <f>VLOOKUP(MOD(E2049,10),十干,2,FALSE)</f>
        <v>乙</v>
      </c>
      <c r="B2049" s="199" t="str">
        <f>VLOOKUP(MOD(E2049,12),十二支,3,FALSE)</f>
        <v xml:space="preserve">06 聖 </v>
      </c>
      <c r="C2049" s="201" t="str">
        <f>VLOOKUP(F2049,星座,3,TRUE)</f>
        <v xml:space="preserve">07 天 </v>
      </c>
      <c r="D2049" s="534" t="s">
        <v>8755</v>
      </c>
      <c r="E2049" s="116" t="str">
        <f>IFERROR(YEAR(D2049),LEFT(D2049,4))</f>
        <v>1895</v>
      </c>
      <c r="F2049" s="116" t="str">
        <f>IF(ISTEXT(D2049),RIGHT(D2049,5),TEXT(D2049,"mm/dd"))</f>
        <v>01/21</v>
      </c>
      <c r="G2049" s="116">
        <f>SUM(MID(E2049,1,1),MID(E2049,2,1),MID(E2049,3,1),MID(E2049,4,1),MID(F2049,1,1),MID(F2049,2,1),MID(F2049,4,1),MID(F2049,5,1))</f>
        <v>27</v>
      </c>
      <c r="H2049" s="116">
        <f>IF(MOD(G2049,9)=0,9,MOD(G2049,9))</f>
        <v>9</v>
      </c>
      <c r="I2049" s="116" t="str">
        <f>IFERROR(MID("日月火水木金土",WEEKDAY(D2049),1),"")</f>
        <v/>
      </c>
      <c r="J2049" s="306" t="s">
        <v>7162</v>
      </c>
      <c r="K2049" s="203" t="str">
        <f>VLOOKUP(F2049,石と花メイン,3,FALSE)</f>
        <v>◆藍玉</v>
      </c>
      <c r="L2049" s="299" t="str">
        <f>VLOOKUP(F2049,石と花メイン,4,FALSE)</f>
        <v>ローズマリー【迷迭香/万年郎】</v>
      </c>
      <c r="M2049" s="395">
        <f>IF(OR(MONTH(F2049)&lt;7,AND(MONTH(F2049)=7,DAY(F2049)&lt;=25)),
MOD(SUM((E2049-1901)*365,259),260),
MOD(SUM((E2049-1900)*365,259),260))</f>
        <v>149</v>
      </c>
      <c r="N2049" s="121">
        <f>IF(AND(MONTH(F2049)=7,DAY(F2049)&gt;25),1,
ROUNDDOWN((SUM(VLOOKUP(MONTH(F2049),D暦変換用数値,2,FALSE),DAY(F2049))/28)+1,0))</f>
        <v>7</v>
      </c>
      <c r="O2049" s="117">
        <f>IF(AND(MONTH(F2049)=7,DAY(F2049)&gt;25),DAY(F2049)-25,
MOD((SUM(VLOOKUP(MONTH(F2049),D暦変換用数値,2,FALSE),DAY(F2049))),28)+1)</f>
        <v>12</v>
      </c>
      <c r="P2049" s="408">
        <f>IF(OR(MONTH(F2049)&lt;7,AND(MONTH(F2049)=7,DAY(F2049)&lt;=25)),
MOD(SUM((E2049-1901)*365,(N2049-1)*28,O2049,258),260),
MOD(SUM((E2049-1900)*365,(N2049-1)*28,O2049,258),260))</f>
        <v>68</v>
      </c>
      <c r="Q2049" s="373" t="str">
        <f>VLOOKUP(MOD(P2049,4),色,2,FALSE)</f>
        <v>黄色い</v>
      </c>
      <c r="R2049" s="291" t="str">
        <f>VLOOKUP(MOD(P2049,13),銀河の音,2,FALSE)</f>
        <v>電気の</v>
      </c>
      <c r="S2049" s="384" t="str">
        <f>VLOOKUP(MOD(P2049,20),太陽の紋章,2,FALSE)</f>
        <v>星</v>
      </c>
      <c r="T2049" s="128" t="s">
        <v>7163</v>
      </c>
    </row>
    <row r="2050" spans="1:20" ht="13.5" customHeight="1">
      <c r="A2050" s="50" t="str">
        <f>VLOOKUP(MOD(E2050,10),十干,2,FALSE)</f>
        <v>丁</v>
      </c>
      <c r="B2050" s="199" t="str">
        <f>VLOOKUP(MOD(E2050,12),十二支,3,FALSE)</f>
        <v xml:space="preserve">06 聖 </v>
      </c>
      <c r="C2050" s="201" t="str">
        <f>VLOOKUP(F2050,星座,3,TRUE)</f>
        <v xml:space="preserve">08 軍 </v>
      </c>
      <c r="D2050" s="531">
        <v>2823</v>
      </c>
      <c r="E2050" s="1">
        <f>IFERROR(YEAR(D2050),LEFT(D2050,4))</f>
        <v>1907</v>
      </c>
      <c r="F2050" s="1" t="str">
        <f>IF(ISTEXT(D2050),RIGHT(D2050,5),TEXT(D2050,"mm/dd"))</f>
        <v>09/23</v>
      </c>
      <c r="G2050" s="1">
        <f>SUM(MID(E2050,1,1),MID(E2050,2,1),MID(E2050,3,1),MID(E2050,4,1),MID(F2050,1,1),MID(F2050,2,1),MID(F2050,4,1),MID(F2050,5,1))</f>
        <v>31</v>
      </c>
      <c r="H2050" s="45">
        <f>IF(MOD(G2050,9)=0,9,MOD(G2050,9))</f>
        <v>4</v>
      </c>
      <c r="I2050" s="45" t="str">
        <f>IFERROR(MID("日月火水木金土",WEEKDAY(D2050),1),"")</f>
        <v>月</v>
      </c>
      <c r="J2050" s="304" t="s">
        <v>45</v>
      </c>
      <c r="K2050" s="202" t="str">
        <f>VLOOKUP(F2050,石と花メイン,3,FALSE)</f>
        <v>■赤縞瑪瑙</v>
      </c>
      <c r="L2050" s="297" t="str">
        <f>VLOOKUP(F2050,石と花メイン,4,FALSE)</f>
        <v>彼岸花【曼珠沙華】</v>
      </c>
      <c r="M2050" s="393">
        <f>IF(OR(MONTH(F2050)&lt;7,AND(MONTH(F2050)=7,DAY(F2050)&lt;=25)),
MOD(SUM((E2050-1901)*365,259),260),
MOD(SUM((E2050-1900)*365,259),260))</f>
        <v>214</v>
      </c>
      <c r="N2050" s="390">
        <f>IF(AND(MONTH(F2050)=7,DAY(F2050)&gt;25),1,
ROUNDDOWN((SUM(VLOOKUP(MONTH(F2050),D暦変換用数値,2,FALSE),DAY(F2050))/28)+1,0))</f>
        <v>3</v>
      </c>
      <c r="O2050" s="205">
        <f>IF(AND(MONTH(F2050)=7,DAY(F2050)&gt;25),DAY(F2050)-25,
MOD((SUM(VLOOKUP(MONTH(F2050),D暦変換用数値,2,FALSE),DAY(F2050))),28)+1)</f>
        <v>4</v>
      </c>
      <c r="P2050" s="406">
        <f>IF(OR(MONTH(F2050)&lt;7,AND(MONTH(F2050)=7,DAY(F2050)&lt;=25)),
MOD(SUM((E2050-1901)*365,(N2050-1)*28,O2050,258),260),
MOD(SUM((E2050-1900)*365,(N2050-1)*28,O2050,258),260))</f>
        <v>13</v>
      </c>
      <c r="Q2050" s="372" t="str">
        <f>VLOOKUP(MOD(P2050,4),色,2,FALSE)</f>
        <v>赤い</v>
      </c>
      <c r="R2050" s="290" t="str">
        <f>VLOOKUP(MOD(P2050,13),銀河の音,2,FALSE)</f>
        <v>宇宙の</v>
      </c>
      <c r="S2050" s="383" t="str">
        <f>VLOOKUP(MOD(P2050,20),太陽の紋章,2,FALSE)</f>
        <v>空歩く者</v>
      </c>
      <c r="T2050" s="103" t="s">
        <v>4029</v>
      </c>
    </row>
    <row r="2051" spans="1:20" ht="13.5" customHeight="1">
      <c r="A2051" s="282" t="str">
        <f>VLOOKUP(MOD(E2051,10),十干,2,FALSE)</f>
        <v>丁</v>
      </c>
      <c r="B2051" s="283" t="str">
        <f>VLOOKUP(MOD(E2051,12),十二支,3,FALSE)</f>
        <v xml:space="preserve">06 聖 </v>
      </c>
      <c r="C2051" s="287" t="str">
        <f>VLOOKUP(F2051,星座,3,TRUE)</f>
        <v xml:space="preserve">08 軍 </v>
      </c>
      <c r="D2051" s="533">
        <v>2835</v>
      </c>
      <c r="E2051" s="83">
        <f>IFERROR(YEAR(D2051),LEFT(D2051,4))</f>
        <v>1907</v>
      </c>
      <c r="F2051" s="83" t="str">
        <f>IF(ISTEXT(D2051),RIGHT(D2051,5),TEXT(D2051,"mm/dd"))</f>
        <v>10/05</v>
      </c>
      <c r="G2051" s="83">
        <f>SUM(MID(E2051,1,1),MID(E2051,2,1),MID(E2051,3,1),MID(E2051,4,1),MID(F2051,1,1),MID(F2051,2,1),MID(F2051,4,1),MID(F2051,5,1))</f>
        <v>23</v>
      </c>
      <c r="H2051" s="83">
        <f>IF(MOD(G2051,9)=0,9,MOD(G2051,9))</f>
        <v>5</v>
      </c>
      <c r="I2051" s="83" t="str">
        <f>IFERROR(MID("日月火水木金土",WEEKDAY(D2051),1),"")</f>
        <v>土</v>
      </c>
      <c r="J2051" s="303" t="s">
        <v>1299</v>
      </c>
      <c r="K2051" s="87" t="str">
        <f>VLOOKUP(F2051,石と花メイン,3,FALSE)</f>
        <v>◆藍玉</v>
      </c>
      <c r="L2051" s="296" t="str">
        <f>VLOOKUP(F2051,石と花メイン,4,FALSE)</f>
        <v>枸杞</v>
      </c>
      <c r="M2051" s="392">
        <f>IF(OR(MONTH(F2051)&lt;7,AND(MONTH(F2051)=7,DAY(F2051)&lt;=25)),
MOD(SUM((E2051-1901)*365,259),260),
MOD(SUM((E2051-1900)*365,259),260))</f>
        <v>214</v>
      </c>
      <c r="N2051" s="330">
        <f>IF(AND(MONTH(F2051)=7,DAY(F2051)&gt;25),1,
ROUNDDOWN((SUM(VLOOKUP(MONTH(F2051),D暦変換用数値,2,FALSE),DAY(F2051))/28)+1,0))</f>
        <v>3</v>
      </c>
      <c r="O2051" s="84">
        <f>IF(AND(MONTH(F2051)=7,DAY(F2051)&gt;25),DAY(F2051)-25,
MOD((SUM(VLOOKUP(MONTH(F2051),D暦変換用数値,2,FALSE),DAY(F2051))),28)+1)</f>
        <v>16</v>
      </c>
      <c r="P2051" s="405">
        <f>IF(OR(MONTH(F2051)&lt;7,AND(MONTH(F2051)=7,DAY(F2051)&lt;=25)),
MOD(SUM((E2051-1901)*365,(N2051-1)*28,O2051,258),260),
MOD(SUM((E2051-1900)*365,(N2051-1)*28,O2051,258),260))</f>
        <v>25</v>
      </c>
      <c r="Q2051" s="371" t="str">
        <f>VLOOKUP(MOD(P2051,4),色,2,FALSE)</f>
        <v>赤い</v>
      </c>
      <c r="R2051" s="289" t="str">
        <f>VLOOKUP(MOD(P2051,13),銀河の音,2,FALSE)</f>
        <v>水晶の</v>
      </c>
      <c r="S2051" s="382" t="str">
        <f>VLOOKUP(MOD(P2051,20),太陽の紋章,2,FALSE)</f>
        <v>蛇</v>
      </c>
      <c r="T2051" s="108" t="s">
        <v>3266</v>
      </c>
    </row>
    <row r="2052" spans="1:20" ht="13.5" customHeight="1">
      <c r="A2052" s="50" t="str">
        <f>VLOOKUP(MOD(E2052,10),十干,2,FALSE)</f>
        <v>己</v>
      </c>
      <c r="B2052" s="199" t="str">
        <f>VLOOKUP(MOD(E2052,12),十二支,3,FALSE)</f>
        <v xml:space="preserve">06 聖 </v>
      </c>
      <c r="C2052" s="201" t="str">
        <f>VLOOKUP(F2052,星座,3,TRUE)</f>
        <v xml:space="preserve">08 軍 </v>
      </c>
      <c r="D2052" s="531">
        <v>7221</v>
      </c>
      <c r="E2052" s="1">
        <f>IFERROR(YEAR(D2052),LEFT(D2052,4))</f>
        <v>1919</v>
      </c>
      <c r="F2052" s="1" t="str">
        <f>IF(ISTEXT(D2052),RIGHT(D2052,5),TEXT(D2052,"mm/dd"))</f>
        <v>10/08</v>
      </c>
      <c r="G2052" s="1">
        <f>SUM(MID(E2052,1,1),MID(E2052,2,1),MID(E2052,3,1),MID(E2052,4,1),MID(F2052,1,1),MID(F2052,2,1),MID(F2052,4,1),MID(F2052,5,1))</f>
        <v>29</v>
      </c>
      <c r="H2052" s="45">
        <f>IF(MOD(G2052,9)=0,9,MOD(G2052,9))</f>
        <v>2</v>
      </c>
      <c r="I2052" s="45" t="str">
        <f>IFERROR(MID("日月火水木金土",WEEKDAY(D2052),1),"")</f>
        <v>水</v>
      </c>
      <c r="J2052" s="304" t="s">
        <v>46</v>
      </c>
      <c r="K2052" s="202" t="str">
        <f>VLOOKUP(F2052,石と花メイン,3,FALSE)</f>
        <v>○真珠</v>
      </c>
      <c r="L2052" s="297" t="str">
        <f>VLOOKUP(F2052,石と花メイン,4,FALSE)</f>
        <v>野牡丹【スパイダーフラワー】</v>
      </c>
      <c r="M2052" s="393">
        <f>IF(OR(MONTH(F2052)&lt;7,AND(MONTH(F2052)=7,DAY(F2052)&lt;=25)),
MOD(SUM((E2052-1901)*365,259),260),
MOD(SUM((E2052-1900)*365,259),260))</f>
        <v>174</v>
      </c>
      <c r="N2052" s="390">
        <f>IF(AND(MONTH(F2052)=7,DAY(F2052)&gt;25),1,
ROUNDDOWN((SUM(VLOOKUP(MONTH(F2052),D暦変換用数値,2,FALSE),DAY(F2052))/28)+1,0))</f>
        <v>3</v>
      </c>
      <c r="O2052" s="205">
        <f>IF(AND(MONTH(F2052)=7,DAY(F2052)&gt;25),DAY(F2052)-25,
MOD((SUM(VLOOKUP(MONTH(F2052),D暦変換用数値,2,FALSE),DAY(F2052))),28)+1)</f>
        <v>19</v>
      </c>
      <c r="P2052" s="406">
        <f>IF(OR(MONTH(F2052)&lt;7,AND(MONTH(F2052)=7,DAY(F2052)&lt;=25)),
MOD(SUM((E2052-1901)*365,(N2052-1)*28,O2052,258),260),
MOD(SUM((E2052-1900)*365,(N2052-1)*28,O2052,258),260))</f>
        <v>248</v>
      </c>
      <c r="Q2052" s="373" t="str">
        <f>VLOOKUP(MOD(P2052,4),色,2,FALSE)</f>
        <v>黄色い</v>
      </c>
      <c r="R2052" s="291" t="str">
        <f>VLOOKUP(MOD(P2052,13),銀河の音,2,FALSE)</f>
        <v>磁気の</v>
      </c>
      <c r="S2052" s="384" t="str">
        <f>VLOOKUP(MOD(P2052,20),太陽の紋章,2,FALSE)</f>
        <v>星</v>
      </c>
      <c r="T2052" s="99" t="s">
        <v>2076</v>
      </c>
    </row>
    <row r="2053" spans="1:20" ht="13.5" customHeight="1">
      <c r="A2053" s="50" t="str">
        <f>VLOOKUP(MOD(E2053,10),十干,2,FALSE)</f>
        <v>己</v>
      </c>
      <c r="B2053" s="199" t="str">
        <f>VLOOKUP(MOD(E2053,12),十二支,3,FALSE)</f>
        <v xml:space="preserve">06 聖 </v>
      </c>
      <c r="C2053" s="201" t="str">
        <f>VLOOKUP(F2053,星座,3,TRUE)</f>
        <v xml:space="preserve">08 軍 </v>
      </c>
      <c r="D2053" s="531">
        <v>7236</v>
      </c>
      <c r="E2053" s="1">
        <f>IFERROR(YEAR(D2053),LEFT(D2053,4))</f>
        <v>1919</v>
      </c>
      <c r="F2053" s="1" t="str">
        <f>IF(ISTEXT(D2053),RIGHT(D2053,5),TEXT(D2053,"mm/dd"))</f>
        <v>10/23</v>
      </c>
      <c r="G2053" s="1">
        <f>SUM(MID(E2053,1,1),MID(E2053,2,1),MID(E2053,3,1),MID(E2053,4,1),MID(F2053,1,1),MID(F2053,2,1),MID(F2053,4,1),MID(F2053,5,1))</f>
        <v>26</v>
      </c>
      <c r="H2053" s="45">
        <f>IF(MOD(G2053,9)=0,9,MOD(G2053,9))</f>
        <v>8</v>
      </c>
      <c r="I2053" s="45" t="str">
        <f>IFERROR(MID("日月火水木金土",WEEKDAY(D2053),1),"")</f>
        <v>木</v>
      </c>
      <c r="J2053" s="304" t="s">
        <v>47</v>
      </c>
      <c r="K2053" s="202" t="str">
        <f>VLOOKUP(F2053,石と花メイン,3,FALSE)</f>
        <v>■紫水晶</v>
      </c>
      <c r="L2053" s="297" t="str">
        <f>VLOOKUP(F2053,石と花メイン,4,FALSE)</f>
        <v>ゼフィランサス【玉簾】</v>
      </c>
      <c r="M2053" s="393">
        <f>IF(OR(MONTH(F2053)&lt;7,AND(MONTH(F2053)=7,DAY(F2053)&lt;=25)),
MOD(SUM((E2053-1901)*365,259),260),
MOD(SUM((E2053-1900)*365,259),260))</f>
        <v>174</v>
      </c>
      <c r="N2053" s="390">
        <f>IF(AND(MONTH(F2053)=7,DAY(F2053)&gt;25),1,
ROUNDDOWN((SUM(VLOOKUP(MONTH(F2053),D暦変換用数値,2,FALSE),DAY(F2053))/28)+1,0))</f>
        <v>4</v>
      </c>
      <c r="O2053" s="205">
        <f>IF(AND(MONTH(F2053)=7,DAY(F2053)&gt;25),DAY(F2053)-25,
MOD((SUM(VLOOKUP(MONTH(F2053),D暦変換用数値,2,FALSE),DAY(F2053))),28)+1)</f>
        <v>6</v>
      </c>
      <c r="P2053" s="406">
        <f>IF(OR(MONTH(F2053)&lt;7,AND(MONTH(F2053)=7,DAY(F2053)&lt;=25)),
MOD(SUM((E2053-1901)*365,(N2053-1)*28,O2053,258),260),
MOD(SUM((E2053-1900)*365,(N2053-1)*28,O2053,258),260))</f>
        <v>3</v>
      </c>
      <c r="Q2053" s="374" t="str">
        <f>VLOOKUP(MOD(P2053,4),色,2,FALSE)</f>
        <v>青い</v>
      </c>
      <c r="R2053" s="292" t="str">
        <f>VLOOKUP(MOD(P2053,13),銀河の音,2,FALSE)</f>
        <v>電気の</v>
      </c>
      <c r="S2053" s="385" t="str">
        <f>VLOOKUP(MOD(P2053,20),太陽の紋章,2,FALSE)</f>
        <v>夜</v>
      </c>
      <c r="T2053" s="105" t="s">
        <v>3203</v>
      </c>
    </row>
    <row r="2054" spans="1:20" ht="13.5" customHeight="1">
      <c r="A2054" s="282" t="str">
        <f>VLOOKUP(MOD(E2054,10),十干,2,FALSE)</f>
        <v>辛</v>
      </c>
      <c r="B2054" s="283" t="str">
        <f>VLOOKUP(MOD(E2054,12),十二支,3,FALSE)</f>
        <v xml:space="preserve">06 聖 </v>
      </c>
      <c r="C2054" s="287" t="str">
        <f>VLOOKUP(F2054,星座,3,TRUE)</f>
        <v xml:space="preserve">08 軍 </v>
      </c>
      <c r="D2054" s="533">
        <v>11614</v>
      </c>
      <c r="E2054" s="83">
        <f>IFERROR(YEAR(D2054),LEFT(D2054,4))</f>
        <v>1931</v>
      </c>
      <c r="F2054" s="83" t="str">
        <f>IF(ISTEXT(D2054),RIGHT(D2054,5),TEXT(D2054,"mm/dd"))</f>
        <v>10/18</v>
      </c>
      <c r="G2054" s="83">
        <f>SUM(MID(E2054,1,1),MID(E2054,2,1),MID(E2054,3,1),MID(E2054,4,1),MID(F2054,1,1),MID(F2054,2,1),MID(F2054,4,1),MID(F2054,5,1))</f>
        <v>24</v>
      </c>
      <c r="H2054" s="83">
        <f>IF(MOD(G2054,9)=0,9,MOD(G2054,9))</f>
        <v>6</v>
      </c>
      <c r="I2054" s="83" t="str">
        <f>IFERROR(MID("日月火水木金土",WEEKDAY(D2054),1),"")</f>
        <v>日</v>
      </c>
      <c r="J2054" s="303" t="s">
        <v>1300</v>
      </c>
      <c r="K2054" s="87" t="str">
        <f>VLOOKUP(F2054,石と花メイン,3,FALSE)</f>
        <v>◆翠玉</v>
      </c>
      <c r="L2054" s="296" t="str">
        <f>VLOOKUP(F2054,石と花メイン,4,FALSE)</f>
        <v>紫式部【実紫】</v>
      </c>
      <c r="M2054" s="392">
        <f>IF(OR(MONTH(F2054)&lt;7,AND(MONTH(F2054)=7,DAY(F2054)&lt;=25)),
MOD(SUM((E2054-1901)*365,259),260),
MOD(SUM((E2054-1900)*365,259),260))</f>
        <v>134</v>
      </c>
      <c r="N2054" s="330">
        <f>IF(AND(MONTH(F2054)=7,DAY(F2054)&gt;25),1,
ROUNDDOWN((SUM(VLOOKUP(MONTH(F2054),D暦変換用数値,2,FALSE),DAY(F2054))/28)+1,0))</f>
        <v>4</v>
      </c>
      <c r="O2054" s="84">
        <f>IF(AND(MONTH(F2054)=7,DAY(F2054)&gt;25),DAY(F2054)-25,
MOD((SUM(VLOOKUP(MONTH(F2054),D暦変換用数値,2,FALSE),DAY(F2054))),28)+1)</f>
        <v>1</v>
      </c>
      <c r="P2054" s="405">
        <f>IF(OR(MONTH(F2054)&lt;7,AND(MONTH(F2054)=7,DAY(F2054)&lt;=25)),
MOD(SUM((E2054-1901)*365,(N2054-1)*28,O2054,258),260),
MOD(SUM((E2054-1900)*365,(N2054-1)*28,O2054,258),260))</f>
        <v>218</v>
      </c>
      <c r="Q2054" s="371" t="str">
        <f>VLOOKUP(MOD(P2054,4),色,2,FALSE)</f>
        <v>白い</v>
      </c>
      <c r="R2054" s="289" t="str">
        <f>VLOOKUP(MOD(P2054,13),銀河の音,2,FALSE)</f>
        <v>惑星の</v>
      </c>
      <c r="S2054" s="382" t="str">
        <f>VLOOKUP(MOD(P2054,20),太陽の紋章,2,FALSE)</f>
        <v>鏡</v>
      </c>
      <c r="T2054" s="95" t="s">
        <v>1559</v>
      </c>
    </row>
    <row r="2055" spans="1:20" ht="13.5" customHeight="1">
      <c r="A2055" s="50" t="str">
        <f>VLOOKUP(MOD(E2055,10),十干,2,FALSE)</f>
        <v>辛</v>
      </c>
      <c r="B2055" s="199" t="str">
        <f>VLOOKUP(MOD(E2055,12),十二支,3,FALSE)</f>
        <v xml:space="preserve">06 聖 </v>
      </c>
      <c r="C2055" s="201" t="str">
        <f>VLOOKUP(F2055,星座,3,TRUE)</f>
        <v xml:space="preserve">08 軍 </v>
      </c>
      <c r="D2055" s="531">
        <v>11619</v>
      </c>
      <c r="E2055" s="1">
        <f>IFERROR(YEAR(D2055),LEFT(D2055,4))</f>
        <v>1931</v>
      </c>
      <c r="F2055" s="1" t="str">
        <f>IF(ISTEXT(D2055),RIGHT(D2055,5),TEXT(D2055,"mm/dd"))</f>
        <v>10/23</v>
      </c>
      <c r="G2055" s="1">
        <f>SUM(MID(E2055,1,1),MID(E2055,2,1),MID(E2055,3,1),MID(E2055,4,1),MID(F2055,1,1),MID(F2055,2,1),MID(F2055,4,1),MID(F2055,5,1))</f>
        <v>20</v>
      </c>
      <c r="H2055" s="45">
        <f>IF(MOD(G2055,9)=0,9,MOD(G2055,9))</f>
        <v>2</v>
      </c>
      <c r="I2055" s="45" t="str">
        <f>IFERROR(MID("日月火水木金土",WEEKDAY(D2055),1),"")</f>
        <v>金</v>
      </c>
      <c r="J2055" s="304" t="s">
        <v>48</v>
      </c>
      <c r="K2055" s="202" t="str">
        <f>VLOOKUP(F2055,石と花メイン,3,FALSE)</f>
        <v>■紫水晶</v>
      </c>
      <c r="L2055" s="297" t="str">
        <f>VLOOKUP(F2055,石と花メイン,4,FALSE)</f>
        <v>ゼフィランサス【玉簾】</v>
      </c>
      <c r="M2055" s="393">
        <f>IF(OR(MONTH(F2055)&lt;7,AND(MONTH(F2055)=7,DAY(F2055)&lt;=25)),
MOD(SUM((E2055-1901)*365,259),260),
MOD(SUM((E2055-1900)*365,259),260))</f>
        <v>134</v>
      </c>
      <c r="N2055" s="390">
        <f>IF(AND(MONTH(F2055)=7,DAY(F2055)&gt;25),1,
ROUNDDOWN((SUM(VLOOKUP(MONTH(F2055),D暦変換用数値,2,FALSE),DAY(F2055))/28)+1,0))</f>
        <v>4</v>
      </c>
      <c r="O2055" s="205">
        <f>IF(AND(MONTH(F2055)=7,DAY(F2055)&gt;25),DAY(F2055)-25,
MOD((SUM(VLOOKUP(MONTH(F2055),D暦変換用数値,2,FALSE),DAY(F2055))),28)+1)</f>
        <v>6</v>
      </c>
      <c r="P2055" s="406">
        <f>IF(OR(MONTH(F2055)&lt;7,AND(MONTH(F2055)=7,DAY(F2055)&lt;=25)),
MOD(SUM((E2055-1901)*365,(N2055-1)*28,O2055,258),260),
MOD(SUM((E2055-1900)*365,(N2055-1)*28,O2055,258),260))</f>
        <v>223</v>
      </c>
      <c r="Q2055" s="374" t="str">
        <f>VLOOKUP(MOD(P2055,4),色,2,FALSE)</f>
        <v>青い</v>
      </c>
      <c r="R2055" s="292" t="str">
        <f>VLOOKUP(MOD(P2055,13),銀河の音,2,FALSE)</f>
        <v>月の</v>
      </c>
      <c r="S2055" s="385" t="str">
        <f>VLOOKUP(MOD(P2055,20),太陽の紋章,2,FALSE)</f>
        <v>夜</v>
      </c>
      <c r="T2055" s="98" t="s">
        <v>3736</v>
      </c>
    </row>
    <row r="2056" spans="1:20" ht="13.5" customHeight="1">
      <c r="A2056" s="50" t="str">
        <f>VLOOKUP(MOD(E2056,10),十干,2,FALSE)</f>
        <v>癸</v>
      </c>
      <c r="B2056" s="199" t="str">
        <f>VLOOKUP(MOD(E2056,12),十二支,3,FALSE)</f>
        <v xml:space="preserve">06 聖 </v>
      </c>
      <c r="C2056" s="201" t="str">
        <f>VLOOKUP(F2056,星座,3,TRUE)</f>
        <v xml:space="preserve">08 軍 </v>
      </c>
      <c r="D2056" s="531">
        <v>15980</v>
      </c>
      <c r="E2056" s="1">
        <f>IFERROR(YEAR(D2056),LEFT(D2056,4))</f>
        <v>1943</v>
      </c>
      <c r="F2056" s="1" t="str">
        <f>IF(ISTEXT(D2056),RIGHT(D2056,5),TEXT(D2056,"mm/dd"))</f>
        <v>10/01</v>
      </c>
      <c r="G2056" s="1">
        <f>SUM(MID(E2056,1,1),MID(E2056,2,1),MID(E2056,3,1),MID(E2056,4,1),MID(F2056,1,1),MID(F2056,2,1),MID(F2056,4,1),MID(F2056,5,1))</f>
        <v>19</v>
      </c>
      <c r="H2056" s="45">
        <f>IF(MOD(G2056,9)=0,9,MOD(G2056,9))</f>
        <v>1</v>
      </c>
      <c r="I2056" s="45" t="str">
        <f>IFERROR(MID("日月火水木金土",WEEKDAY(D2056),1),"")</f>
        <v>金</v>
      </c>
      <c r="J2056" s="304" t="s">
        <v>5773</v>
      </c>
      <c r="K2056" s="202" t="str">
        <f>VLOOKUP(F2056,石と花メイン,3,FALSE)</f>
        <v>●蛋白石</v>
      </c>
      <c r="L2056" s="297" t="str">
        <f>VLOOKUP(F2056,石と花メイン,4,FALSE)</f>
        <v>萩【鹿鳴草】</v>
      </c>
      <c r="M2056" s="393">
        <f>IF(OR(MONTH(F2056)&lt;7,AND(MONTH(F2056)=7,DAY(F2056)&lt;=25)),
MOD(SUM((E2056-1901)*365,259),260),
MOD(SUM((E2056-1900)*365,259),260))</f>
        <v>94</v>
      </c>
      <c r="N2056" s="390">
        <f>IF(AND(MONTH(F2056)=7,DAY(F2056)&gt;25),1,
ROUNDDOWN((SUM(VLOOKUP(MONTH(F2056),D暦変換用数値,2,FALSE),DAY(F2056))/28)+1,0))</f>
        <v>3</v>
      </c>
      <c r="O2056" s="205">
        <f>IF(AND(MONTH(F2056)=7,DAY(F2056)&gt;25),DAY(F2056)-25,
MOD((SUM(VLOOKUP(MONTH(F2056),D暦変換用数値,2,FALSE),DAY(F2056))),28)+1)</f>
        <v>12</v>
      </c>
      <c r="P2056" s="406">
        <f>IF(OR(MONTH(F2056)&lt;7,AND(MONTH(F2056)=7,DAY(F2056)&lt;=25)),
MOD(SUM((E2056-1901)*365,(N2056-1)*28,O2056,258),260),
MOD(SUM((E2056-1900)*365,(N2056-1)*28,O2056,258),260))</f>
        <v>161</v>
      </c>
      <c r="Q2056" s="372" t="str">
        <f>VLOOKUP(MOD(P2056,4),色,2,FALSE)</f>
        <v>赤い</v>
      </c>
      <c r="R2056" s="290" t="str">
        <f>VLOOKUP(MOD(P2056,13),銀河の音,2,FALSE)</f>
        <v>倍音の</v>
      </c>
      <c r="S2056" s="383" t="str">
        <f>VLOOKUP(MOD(P2056,20),太陽の紋章,2,FALSE)</f>
        <v>竜</v>
      </c>
      <c r="T2056" s="98" t="s">
        <v>3736</v>
      </c>
    </row>
    <row r="2057" spans="1:20" ht="13.5" customHeight="1">
      <c r="A2057" s="50" t="str">
        <f>VLOOKUP(MOD(E2057,10),十干,2,FALSE)</f>
        <v>癸</v>
      </c>
      <c r="B2057" s="199" t="str">
        <f>VLOOKUP(MOD(E2057,12),十二支,3,FALSE)</f>
        <v xml:space="preserve">06 聖 </v>
      </c>
      <c r="C2057" s="201" t="str">
        <f>VLOOKUP(F2057,星座,3,TRUE)</f>
        <v xml:space="preserve">08 軍 </v>
      </c>
      <c r="D2057" s="531">
        <v>15982</v>
      </c>
      <c r="E2057" s="1">
        <f>IFERROR(YEAR(D2057),LEFT(D2057,4))</f>
        <v>1943</v>
      </c>
      <c r="F2057" s="1" t="str">
        <f>IF(ISTEXT(D2057),RIGHT(D2057,5),TEXT(D2057,"mm/dd"))</f>
        <v>10/03</v>
      </c>
      <c r="G2057" s="1">
        <f>SUM(MID(E2057,1,1),MID(E2057,2,1),MID(E2057,3,1),MID(E2057,4,1),MID(F2057,1,1),MID(F2057,2,1),MID(F2057,4,1),MID(F2057,5,1))</f>
        <v>21</v>
      </c>
      <c r="H2057" s="45">
        <f>IF(MOD(G2057,9)=0,9,MOD(G2057,9))</f>
        <v>3</v>
      </c>
      <c r="I2057" s="45" t="str">
        <f>IFERROR(MID("日月火水木金土",WEEKDAY(D2057),1),"")</f>
        <v>日</v>
      </c>
      <c r="J2057" s="304" t="s">
        <v>5971</v>
      </c>
      <c r="K2057" s="202" t="str">
        <f>VLOOKUP(F2057,石と花メイン,3,FALSE)</f>
        <v>◇金剛石</v>
      </c>
      <c r="L2057" s="297" t="str">
        <f>VLOOKUP(F2057,石と花メイン,4,FALSE)</f>
        <v>紫苑【鬼の醜草】</v>
      </c>
      <c r="M2057" s="393">
        <f>IF(OR(MONTH(F2057)&lt;7,AND(MONTH(F2057)=7,DAY(F2057)&lt;=25)),
MOD(SUM((E2057-1901)*365,259),260),
MOD(SUM((E2057-1900)*365,259),260))</f>
        <v>94</v>
      </c>
      <c r="N2057" s="390">
        <f>IF(AND(MONTH(F2057)=7,DAY(F2057)&gt;25),1,
ROUNDDOWN((SUM(VLOOKUP(MONTH(F2057),D暦変換用数値,2,FALSE),DAY(F2057))/28)+1,0))</f>
        <v>3</v>
      </c>
      <c r="O2057" s="205">
        <f>IF(AND(MONTH(F2057)=7,DAY(F2057)&gt;25),DAY(F2057)-25,
MOD((SUM(VLOOKUP(MONTH(F2057),D暦変換用数値,2,FALSE),DAY(F2057))),28)+1)</f>
        <v>14</v>
      </c>
      <c r="P2057" s="406">
        <f>IF(OR(MONTH(F2057)&lt;7,AND(MONTH(F2057)=7,DAY(F2057)&lt;=25)),
MOD(SUM((E2057-1901)*365,(N2057-1)*28,O2057,258),260),
MOD(SUM((E2057-1900)*365,(N2057-1)*28,O2057,258),260))</f>
        <v>163</v>
      </c>
      <c r="Q2057" s="374" t="str">
        <f>VLOOKUP(MOD(P2057,4),色,2,FALSE)</f>
        <v>青い</v>
      </c>
      <c r="R2057" s="292" t="str">
        <f>VLOOKUP(MOD(P2057,13),銀河の音,2,FALSE)</f>
        <v>共振の</v>
      </c>
      <c r="S2057" s="385" t="str">
        <f>VLOOKUP(MOD(P2057,20),太陽の紋章,2,FALSE)</f>
        <v>夜</v>
      </c>
      <c r="T2057" s="99" t="s">
        <v>3737</v>
      </c>
    </row>
    <row r="2058" spans="1:20" ht="13.5" customHeight="1">
      <c r="A2058" s="50" t="str">
        <f>VLOOKUP(MOD(E2058,10),十干,2,FALSE)</f>
        <v>癸</v>
      </c>
      <c r="B2058" s="199" t="str">
        <f>VLOOKUP(MOD(E2058,12),十二支,3,FALSE)</f>
        <v xml:space="preserve">06 聖 </v>
      </c>
      <c r="C2058" s="201" t="str">
        <f>VLOOKUP(F2058,星座,3,TRUE)</f>
        <v xml:space="preserve">08 軍 </v>
      </c>
      <c r="D2058" s="531">
        <v>15982</v>
      </c>
      <c r="E2058" s="1">
        <f>IFERROR(YEAR(D2058),LEFT(D2058,4))</f>
        <v>1943</v>
      </c>
      <c r="F2058" s="1" t="str">
        <f>IF(ISTEXT(D2058),RIGHT(D2058,5),TEXT(D2058,"mm/dd"))</f>
        <v>10/03</v>
      </c>
      <c r="G2058" s="1">
        <f>SUM(MID(E2058,1,1),MID(E2058,2,1),MID(E2058,3,1),MID(E2058,4,1),MID(F2058,1,1),MID(F2058,2,1),MID(F2058,4,1),MID(F2058,5,1))</f>
        <v>21</v>
      </c>
      <c r="H2058" s="45">
        <f>IF(MOD(G2058,9)=0,9,MOD(G2058,9))</f>
        <v>3</v>
      </c>
      <c r="I2058" s="45" t="str">
        <f>IFERROR(MID("日月火水木金土",WEEKDAY(D2058),1),"")</f>
        <v>日</v>
      </c>
      <c r="J2058" s="304" t="s">
        <v>5972</v>
      </c>
      <c r="K2058" s="202" t="str">
        <f>VLOOKUP(F2058,石と花メイン,3,FALSE)</f>
        <v>◇金剛石</v>
      </c>
      <c r="L2058" s="297" t="str">
        <f>VLOOKUP(F2058,石と花メイン,4,FALSE)</f>
        <v>紫苑【鬼の醜草】</v>
      </c>
      <c r="M2058" s="393">
        <f>IF(OR(MONTH(F2058)&lt;7,AND(MONTH(F2058)=7,DAY(F2058)&lt;=25)),
MOD(SUM((E2058-1901)*365,259),260),
MOD(SUM((E2058-1900)*365,259),260))</f>
        <v>94</v>
      </c>
      <c r="N2058" s="390">
        <f>IF(AND(MONTH(F2058)=7,DAY(F2058)&gt;25),1,
ROUNDDOWN((SUM(VLOOKUP(MONTH(F2058),D暦変換用数値,2,FALSE),DAY(F2058))/28)+1,0))</f>
        <v>3</v>
      </c>
      <c r="O2058" s="205">
        <f>IF(AND(MONTH(F2058)=7,DAY(F2058)&gt;25),DAY(F2058)-25,
MOD((SUM(VLOOKUP(MONTH(F2058),D暦変換用数値,2,FALSE),DAY(F2058))),28)+1)</f>
        <v>14</v>
      </c>
      <c r="P2058" s="406">
        <f>IF(OR(MONTH(F2058)&lt;7,AND(MONTH(F2058)=7,DAY(F2058)&lt;=25)),
MOD(SUM((E2058-1901)*365,(N2058-1)*28,O2058,258),260),
MOD(SUM((E2058-1900)*365,(N2058-1)*28,O2058,258),260))</f>
        <v>163</v>
      </c>
      <c r="Q2058" s="374" t="str">
        <f>VLOOKUP(MOD(P2058,4),色,2,FALSE)</f>
        <v>青い</v>
      </c>
      <c r="R2058" s="292" t="str">
        <f>VLOOKUP(MOD(P2058,13),銀河の音,2,FALSE)</f>
        <v>共振の</v>
      </c>
      <c r="S2058" s="385" t="str">
        <f>VLOOKUP(MOD(P2058,20),太陽の紋章,2,FALSE)</f>
        <v>夜</v>
      </c>
      <c r="T2058" s="103" t="s">
        <v>7151</v>
      </c>
    </row>
    <row r="2059" spans="1:20" ht="13.5" customHeight="1">
      <c r="A2059" s="282" t="str">
        <f>VLOOKUP(MOD(E2059,10),十干,2,FALSE)</f>
        <v>癸</v>
      </c>
      <c r="B2059" s="283" t="str">
        <f>VLOOKUP(MOD(E2059,12),十二支,3,FALSE)</f>
        <v xml:space="preserve">06 聖 </v>
      </c>
      <c r="C2059" s="287" t="str">
        <f>VLOOKUP(F2059,星座,3,TRUE)</f>
        <v xml:space="preserve">08 軍 </v>
      </c>
      <c r="D2059" s="533">
        <v>15995</v>
      </c>
      <c r="E2059" s="83">
        <f>IFERROR(YEAR(D2059),LEFT(D2059,4))</f>
        <v>1943</v>
      </c>
      <c r="F2059" s="83" t="str">
        <f>IF(ISTEXT(D2059),RIGHT(D2059,5),TEXT(D2059,"mm/dd"))</f>
        <v>10/16</v>
      </c>
      <c r="G2059" s="83">
        <f>SUM(MID(E2059,1,1),MID(E2059,2,1),MID(E2059,3,1),MID(E2059,4,1),MID(F2059,1,1),MID(F2059,2,1),MID(F2059,4,1),MID(F2059,5,1))</f>
        <v>25</v>
      </c>
      <c r="H2059" s="83">
        <f>IF(MOD(G2059,9)=0,9,MOD(G2059,9))</f>
        <v>7</v>
      </c>
      <c r="I2059" s="83" t="str">
        <f>IFERROR(MID("日月火水木金土",WEEKDAY(D2059),1),"")</f>
        <v>土</v>
      </c>
      <c r="J2059" s="303" t="s">
        <v>1301</v>
      </c>
      <c r="K2059" s="87" t="str">
        <f>VLOOKUP(F2059,石と花メイン,3,FALSE)</f>
        <v>◇金剛石</v>
      </c>
      <c r="L2059" s="296" t="str">
        <f>VLOOKUP(F2059,石と花メイン,4,FALSE)</f>
        <v>錦木【剃刀の木】</v>
      </c>
      <c r="M2059" s="392">
        <f>IF(OR(MONTH(F2059)&lt;7,AND(MONTH(F2059)=7,DAY(F2059)&lt;=25)),
MOD(SUM((E2059-1901)*365,259),260),
MOD(SUM((E2059-1900)*365,259),260))</f>
        <v>94</v>
      </c>
      <c r="N2059" s="330">
        <f>IF(AND(MONTH(F2059)=7,DAY(F2059)&gt;25),1,
ROUNDDOWN((SUM(VLOOKUP(MONTH(F2059),D暦変換用数値,2,FALSE),DAY(F2059))/28)+1,0))</f>
        <v>3</v>
      </c>
      <c r="O2059" s="84">
        <f>IF(AND(MONTH(F2059)=7,DAY(F2059)&gt;25),DAY(F2059)-25,
MOD((SUM(VLOOKUP(MONTH(F2059),D暦変換用数値,2,FALSE),DAY(F2059))),28)+1)</f>
        <v>27</v>
      </c>
      <c r="P2059" s="405">
        <f>IF(OR(MONTH(F2059)&lt;7,AND(MONTH(F2059)=7,DAY(F2059)&lt;=25)),
MOD(SUM((E2059-1901)*365,(N2059-1)*28,O2059,258),260),
MOD(SUM((E2059-1900)*365,(N2059-1)*28,O2059,258),260))</f>
        <v>176</v>
      </c>
      <c r="Q2059" s="371" t="str">
        <f>VLOOKUP(MOD(P2059,4),色,2,FALSE)</f>
        <v>黄色い</v>
      </c>
      <c r="R2059" s="289" t="str">
        <f>VLOOKUP(MOD(P2059,13),銀河の音,2,FALSE)</f>
        <v>共振の</v>
      </c>
      <c r="S2059" s="382" t="str">
        <f>VLOOKUP(MOD(P2059,20),太陽の紋章,2,FALSE)</f>
        <v>戦士</v>
      </c>
      <c r="T2059" s="108" t="s">
        <v>3267</v>
      </c>
    </row>
    <row r="2060" spans="1:20" ht="13.5" customHeight="1">
      <c r="A2060" s="282" t="str">
        <f>VLOOKUP(MOD(E2060,10),十干,2,FALSE)</f>
        <v>乙</v>
      </c>
      <c r="B2060" s="283" t="str">
        <f>VLOOKUP(MOD(E2060,12),十二支,3,FALSE)</f>
        <v xml:space="preserve">06 聖 </v>
      </c>
      <c r="C2060" s="287" t="str">
        <f>VLOOKUP(F2060,星座,3,TRUE)</f>
        <v xml:space="preserve">08 軍 </v>
      </c>
      <c r="D2060" s="533">
        <v>20362</v>
      </c>
      <c r="E2060" s="83">
        <f>IFERROR(YEAR(D2060),LEFT(D2060,4))</f>
        <v>1955</v>
      </c>
      <c r="F2060" s="83" t="str">
        <f>IF(ISTEXT(D2060),RIGHT(D2060,5),TEXT(D2060,"mm/dd"))</f>
        <v>09/30</v>
      </c>
      <c r="G2060" s="83">
        <f>SUM(MID(E2060,1,1),MID(E2060,2,1),MID(E2060,3,1),MID(E2060,4,1),MID(F2060,1,1),MID(F2060,2,1),MID(F2060,4,1),MID(F2060,5,1))</f>
        <v>32</v>
      </c>
      <c r="H2060" s="83">
        <f>IF(MOD(G2060,9)=0,9,MOD(G2060,9))</f>
        <v>5</v>
      </c>
      <c r="I2060" s="83" t="str">
        <f>IFERROR(MID("日月火水木金土",WEEKDAY(D2060),1),"")</f>
        <v>金</v>
      </c>
      <c r="J2060" s="303" t="s">
        <v>1302</v>
      </c>
      <c r="K2060" s="87" t="str">
        <f>VLOOKUP(F2060,石と花メイン,3,FALSE)</f>
        <v>○真珠</v>
      </c>
      <c r="L2060" s="296" t="str">
        <f>VLOOKUP(F2060,石と花メイン,4,FALSE)</f>
        <v>白粉花【夕化粧】</v>
      </c>
      <c r="M2060" s="392">
        <f>IF(OR(MONTH(F2060)&lt;7,AND(MONTH(F2060)=7,DAY(F2060)&lt;=25)),
MOD(SUM((E2060-1901)*365,259),260),
MOD(SUM((E2060-1900)*365,259),260))</f>
        <v>54</v>
      </c>
      <c r="N2060" s="330">
        <f>IF(AND(MONTH(F2060)=7,DAY(F2060)&gt;25),1,
ROUNDDOWN((SUM(VLOOKUP(MONTH(F2060),D暦変換用数値,2,FALSE),DAY(F2060))/28)+1,0))</f>
        <v>3</v>
      </c>
      <c r="O2060" s="84">
        <f>IF(AND(MONTH(F2060)=7,DAY(F2060)&gt;25),DAY(F2060)-25,
MOD((SUM(VLOOKUP(MONTH(F2060),D暦変換用数値,2,FALSE),DAY(F2060))),28)+1)</f>
        <v>11</v>
      </c>
      <c r="P2060" s="405">
        <f>IF(OR(MONTH(F2060)&lt;7,AND(MONTH(F2060)=7,DAY(F2060)&lt;=25)),
MOD(SUM((E2060-1901)*365,(N2060-1)*28,O2060,258),260),
MOD(SUM((E2060-1900)*365,(N2060-1)*28,O2060,258),260))</f>
        <v>120</v>
      </c>
      <c r="Q2060" s="371" t="str">
        <f>VLOOKUP(MOD(P2060,4),色,2,FALSE)</f>
        <v>黄色い</v>
      </c>
      <c r="R2060" s="289" t="str">
        <f>VLOOKUP(MOD(P2060,13),銀河の音,2,FALSE)</f>
        <v>電気の</v>
      </c>
      <c r="S2060" s="382" t="str">
        <f>VLOOKUP(MOD(P2060,20),太陽の紋章,2,FALSE)</f>
        <v>太陽</v>
      </c>
      <c r="T2060" s="102" t="s">
        <v>1567</v>
      </c>
    </row>
    <row r="2061" spans="1:20" ht="13.5" customHeight="1">
      <c r="A2061" s="49" t="str">
        <f>VLOOKUP(MOD(E2061,10),十干,2,FALSE)</f>
        <v>乙</v>
      </c>
      <c r="B2061" s="199" t="str">
        <f>VLOOKUP(MOD(E2061,12),十二支,3,FALSE)</f>
        <v xml:space="preserve">06 聖 </v>
      </c>
      <c r="C2061" s="201" t="str">
        <f>VLOOKUP(F2061,星座,3,TRUE)</f>
        <v xml:space="preserve">08 軍 </v>
      </c>
      <c r="D2061" s="535">
        <v>20369</v>
      </c>
      <c r="E2061" s="45">
        <f>IFERROR(YEAR(D2061),LEFT(D2061,4))</f>
        <v>1955</v>
      </c>
      <c r="F2061" s="45" t="str">
        <f>IF(ISTEXT(D2061),RIGHT(D2061,5),TEXT(D2061,"mm/dd"))</f>
        <v>10/07</v>
      </c>
      <c r="G2061" s="45">
        <f>SUM(MID(E2061,1,1),MID(E2061,2,1),MID(E2061,3,1),MID(E2061,4,1),MID(F2061,1,1),MID(F2061,2,1),MID(F2061,4,1),MID(F2061,5,1))</f>
        <v>28</v>
      </c>
      <c r="H2061" s="45">
        <f>IF(MOD(G2061,9)=0,9,MOD(G2061,9))</f>
        <v>1</v>
      </c>
      <c r="I2061" s="45" t="str">
        <f>IFERROR(MID("日月火水木金土",WEEKDAY(D2061),1),"")</f>
        <v>金</v>
      </c>
      <c r="J2061" s="305" t="s">
        <v>6196</v>
      </c>
      <c r="K2061" s="203" t="str">
        <f>VLOOKUP(F2061,石と花メイン,3,FALSE)</f>
        <v>□水晶</v>
      </c>
      <c r="L2061" s="298" t="str">
        <f>VLOOKUP(F2061,石と花メイン,4,FALSE)</f>
        <v>金木犀【九里香】</v>
      </c>
      <c r="M2061" s="394">
        <f>IF(OR(MONTH(F2061)&lt;7,AND(MONTH(F2061)=7,DAY(F2061)&lt;=25)),
MOD(SUM((E2061-1901)*365,259),260),
MOD(SUM((E2061-1900)*365,259),260))</f>
        <v>54</v>
      </c>
      <c r="N2061" s="391">
        <f>IF(AND(MONTH(F2061)=7,DAY(F2061)&gt;25),1,
ROUNDDOWN((SUM(VLOOKUP(MONTH(F2061),D暦変換用数値,2,FALSE),DAY(F2061))/28)+1,0))</f>
        <v>3</v>
      </c>
      <c r="O2061" s="46">
        <f>IF(AND(MONTH(F2061)=7,DAY(F2061)&gt;25),DAY(F2061)-25,
MOD((SUM(VLOOKUP(MONTH(F2061),D暦変換用数値,2,FALSE),DAY(F2061))),28)+1)</f>
        <v>18</v>
      </c>
      <c r="P2061" s="407">
        <f>IF(OR(MONTH(F2061)&lt;7,AND(MONTH(F2061)=7,DAY(F2061)&lt;=25)),
MOD(SUM((E2061-1901)*365,(N2061-1)*28,O2061,258),260),
MOD(SUM((E2061-1900)*365,(N2061-1)*28,O2061,258),260))</f>
        <v>127</v>
      </c>
      <c r="Q2061" s="374" t="str">
        <f>VLOOKUP(MOD(P2061,4),色,2,FALSE)</f>
        <v>青い</v>
      </c>
      <c r="R2061" s="292" t="str">
        <f>VLOOKUP(MOD(P2061,13),銀河の音,2,FALSE)</f>
        <v>惑星の</v>
      </c>
      <c r="S2061" s="385" t="str">
        <f>VLOOKUP(MOD(P2061,20),太陽の紋章,2,FALSE)</f>
        <v>手</v>
      </c>
      <c r="T2061" s="101" t="s">
        <v>8944</v>
      </c>
    </row>
    <row r="2062" spans="1:20" ht="13.5" customHeight="1">
      <c r="A2062" s="50" t="str">
        <f>VLOOKUP(MOD(E2062,10),十干,2,FALSE)</f>
        <v>乙</v>
      </c>
      <c r="B2062" s="199" t="str">
        <f>VLOOKUP(MOD(E2062,12),十二支,3,FALSE)</f>
        <v xml:space="preserve">06 聖 </v>
      </c>
      <c r="C2062" s="201" t="str">
        <f>VLOOKUP(F2062,星座,3,TRUE)</f>
        <v xml:space="preserve">08 軍 </v>
      </c>
      <c r="D2062" s="535">
        <v>20373</v>
      </c>
      <c r="E2062" s="45">
        <f>IFERROR(YEAR(D2062),LEFT(D2062,4))</f>
        <v>1955</v>
      </c>
      <c r="F2062" s="45" t="str">
        <f>IF(ISTEXT(D2062),RIGHT(D2062,5),TEXT(D2062,"mm/dd"))</f>
        <v>10/11</v>
      </c>
      <c r="G2062" s="45">
        <f>SUM(MID(E2062,1,1),MID(E2062,2,1),MID(E2062,3,1),MID(E2062,4,1),MID(F2062,1,1),MID(F2062,2,1),MID(F2062,4,1),MID(F2062,5,1))</f>
        <v>23</v>
      </c>
      <c r="H2062" s="45">
        <f>IF(MOD(G2062,9)=0,9,MOD(G2062,9))</f>
        <v>5</v>
      </c>
      <c r="I2062" s="45" t="str">
        <f>IFERROR(MID("日月火水木金土",WEEKDAY(D2062),1),"")</f>
        <v>火</v>
      </c>
      <c r="J2062" s="305" t="s">
        <v>5576</v>
      </c>
      <c r="K2062" s="203" t="str">
        <f>VLOOKUP(F2062,石と花メイン,3,FALSE)</f>
        <v>◇金剛石</v>
      </c>
      <c r="L2062" s="298" t="str">
        <f>VLOOKUP(F2062,石と花メイン,4,FALSE)</f>
        <v>禊萩【盆花】</v>
      </c>
      <c r="M2062" s="394">
        <f>IF(OR(MONTH(F2062)&lt;7,AND(MONTH(F2062)=7,DAY(F2062)&lt;=25)),
MOD(SUM((E2062-1901)*365,259),260),
MOD(SUM((E2062-1900)*365,259),260))</f>
        <v>54</v>
      </c>
      <c r="N2062" s="391">
        <f>IF(AND(MONTH(F2062)=7,DAY(F2062)&gt;25),1,
ROUNDDOWN((SUM(VLOOKUP(MONTH(F2062),D暦変換用数値,2,FALSE),DAY(F2062))/28)+1,0))</f>
        <v>3</v>
      </c>
      <c r="O2062" s="46">
        <f>IF(AND(MONTH(F2062)=7,DAY(F2062)&gt;25),DAY(F2062)-25,
MOD((SUM(VLOOKUP(MONTH(F2062),D暦変換用数値,2,FALSE),DAY(F2062))),28)+1)</f>
        <v>22</v>
      </c>
      <c r="P2062" s="407">
        <f>IF(OR(MONTH(F2062)&lt;7,AND(MONTH(F2062)=7,DAY(F2062)&lt;=25)),
MOD(SUM((E2062-1901)*365,(N2062-1)*28,O2062,258),260),
MOD(SUM((E2062-1900)*365,(N2062-1)*28,O2062,258),260))</f>
        <v>131</v>
      </c>
      <c r="Q2062" s="374" t="str">
        <f>VLOOKUP(MOD(P2062,4),色,2,FALSE)</f>
        <v>青い</v>
      </c>
      <c r="R2062" s="292" t="str">
        <f>VLOOKUP(MOD(P2062,13),銀河の音,2,FALSE)</f>
        <v>磁気の</v>
      </c>
      <c r="S2062" s="385" t="str">
        <f>VLOOKUP(MOD(P2062,20),太陽の紋章,2,FALSE)</f>
        <v>猿</v>
      </c>
      <c r="T2062" s="79"/>
    </row>
    <row r="2063" spans="1:20" ht="13.5" customHeight="1">
      <c r="A2063" s="50" t="str">
        <f>VLOOKUP(MOD(E2063,10),十干,2,FALSE)</f>
        <v>乙</v>
      </c>
      <c r="B2063" s="199" t="str">
        <f>VLOOKUP(MOD(E2063,12),十二支,3,FALSE)</f>
        <v xml:space="preserve">06 聖 </v>
      </c>
      <c r="C2063" s="201" t="str">
        <f>VLOOKUP(F2063,星座,3,TRUE)</f>
        <v xml:space="preserve">08 軍 </v>
      </c>
      <c r="D2063" s="531">
        <v>20380</v>
      </c>
      <c r="E2063" s="1">
        <f>IFERROR(YEAR(D2063),LEFT(D2063,4))</f>
        <v>1955</v>
      </c>
      <c r="F2063" s="1" t="str">
        <f>IF(ISTEXT(D2063),RIGHT(D2063,5),TEXT(D2063,"mm/dd"))</f>
        <v>10/18</v>
      </c>
      <c r="G2063" s="1">
        <f>SUM(MID(E2063,1,1),MID(E2063,2,1),MID(E2063,3,1),MID(E2063,4,1),MID(F2063,1,1),MID(F2063,2,1),MID(F2063,4,1),MID(F2063,5,1))</f>
        <v>30</v>
      </c>
      <c r="H2063" s="45">
        <f>IF(MOD(G2063,9)=0,9,MOD(G2063,9))</f>
        <v>3</v>
      </c>
      <c r="I2063" s="45" t="str">
        <f>IFERROR(MID("日月火水木金土",WEEKDAY(D2063),1),"")</f>
        <v>火</v>
      </c>
      <c r="J2063" s="304" t="s">
        <v>5973</v>
      </c>
      <c r="K2063" s="202" t="str">
        <f>VLOOKUP(F2063,石と花メイン,3,FALSE)</f>
        <v>◆翠玉</v>
      </c>
      <c r="L2063" s="297" t="str">
        <f>VLOOKUP(F2063,石と花メイン,4,FALSE)</f>
        <v>紫式部【実紫】</v>
      </c>
      <c r="M2063" s="393">
        <f>IF(OR(MONTH(F2063)&lt;7,AND(MONTH(F2063)=7,DAY(F2063)&lt;=25)),
MOD(SUM((E2063-1901)*365,259),260),
MOD(SUM((E2063-1900)*365,259),260))</f>
        <v>54</v>
      </c>
      <c r="N2063" s="390">
        <f>IF(AND(MONTH(F2063)=7,DAY(F2063)&gt;25),1,
ROUNDDOWN((SUM(VLOOKUP(MONTH(F2063),D暦変換用数値,2,FALSE),DAY(F2063))/28)+1,0))</f>
        <v>4</v>
      </c>
      <c r="O2063" s="205">
        <f>IF(AND(MONTH(F2063)=7,DAY(F2063)&gt;25),DAY(F2063)-25,
MOD((SUM(VLOOKUP(MONTH(F2063),D暦変換用数値,2,FALSE),DAY(F2063))),28)+1)</f>
        <v>1</v>
      </c>
      <c r="P2063" s="406">
        <f>IF(OR(MONTH(F2063)&lt;7,AND(MONTH(F2063)=7,DAY(F2063)&lt;=25)),
MOD(SUM((E2063-1901)*365,(N2063-1)*28,O2063,258),260),
MOD(SUM((E2063-1900)*365,(N2063-1)*28,O2063,258),260))</f>
        <v>138</v>
      </c>
      <c r="Q2063" s="375" t="str">
        <f>VLOOKUP(MOD(P2063,4),色,2,FALSE)</f>
        <v>白い</v>
      </c>
      <c r="R2063" s="293" t="str">
        <f>VLOOKUP(MOD(P2063,13),銀河の音,2,FALSE)</f>
        <v>銀河の</v>
      </c>
      <c r="S2063" s="386" t="str">
        <f>VLOOKUP(MOD(P2063,20),太陽の紋章,2,FALSE)</f>
        <v>鏡</v>
      </c>
      <c r="T2063" s="98" t="s">
        <v>3736</v>
      </c>
    </row>
    <row r="2064" spans="1:20" ht="13.5" customHeight="1">
      <c r="A2064" s="50" t="str">
        <f>VLOOKUP(MOD(E2064,10),十干,2,FALSE)</f>
        <v>乙</v>
      </c>
      <c r="B2064" s="199" t="str">
        <f>VLOOKUP(MOD(E2064,12),十二支,3,FALSE)</f>
        <v xml:space="preserve">06 聖 </v>
      </c>
      <c r="C2064" s="201" t="str">
        <f>VLOOKUP(F2064,星座,3,TRUE)</f>
        <v xml:space="preserve">08 軍 </v>
      </c>
      <c r="D2064" s="531">
        <v>20381</v>
      </c>
      <c r="E2064" s="1">
        <f>IFERROR(YEAR(D2064),LEFT(D2064,4))</f>
        <v>1955</v>
      </c>
      <c r="F2064" s="1" t="str">
        <f>IF(ISTEXT(D2064),RIGHT(D2064,5),TEXT(D2064,"mm/dd"))</f>
        <v>10/19</v>
      </c>
      <c r="G2064" s="1">
        <f>SUM(MID(E2064,1,1),MID(E2064,2,1),MID(E2064,3,1),MID(E2064,4,1),MID(F2064,1,1),MID(F2064,2,1),MID(F2064,4,1),MID(F2064,5,1))</f>
        <v>31</v>
      </c>
      <c r="H2064" s="45">
        <f>IF(MOD(G2064,9)=0,9,MOD(G2064,9))</f>
        <v>4</v>
      </c>
      <c r="I2064" s="45" t="str">
        <f>IFERROR(MID("日月火水木金土",WEEKDAY(D2064),1),"")</f>
        <v>水</v>
      </c>
      <c r="J2064" s="304" t="s">
        <v>5974</v>
      </c>
      <c r="K2064" s="202" t="str">
        <f>VLOOKUP(F2064,石と花メイン,3,FALSE)</f>
        <v>◆青玉</v>
      </c>
      <c r="L2064" s="297" t="str">
        <f>VLOOKUP(F2064,石と花メイン,4,FALSE)</f>
        <v>秋の麒麟草【泡立草】</v>
      </c>
      <c r="M2064" s="393">
        <f>IF(OR(MONTH(F2064)&lt;7,AND(MONTH(F2064)=7,DAY(F2064)&lt;=25)),
MOD(SUM((E2064-1901)*365,259),260),
MOD(SUM((E2064-1900)*365,259),260))</f>
        <v>54</v>
      </c>
      <c r="N2064" s="390">
        <f>IF(AND(MONTH(F2064)=7,DAY(F2064)&gt;25),1,
ROUNDDOWN((SUM(VLOOKUP(MONTH(F2064),D暦変換用数値,2,FALSE),DAY(F2064))/28)+1,0))</f>
        <v>4</v>
      </c>
      <c r="O2064" s="205">
        <f>IF(AND(MONTH(F2064)=7,DAY(F2064)&gt;25),DAY(F2064)-25,
MOD((SUM(VLOOKUP(MONTH(F2064),D暦変換用数値,2,FALSE),DAY(F2064))),28)+1)</f>
        <v>2</v>
      </c>
      <c r="P2064" s="406">
        <f>IF(OR(MONTH(F2064)&lt;7,AND(MONTH(F2064)=7,DAY(F2064)&lt;=25)),
MOD(SUM((E2064-1901)*365,(N2064-1)*28,O2064,258),260),
MOD(SUM((E2064-1900)*365,(N2064-1)*28,O2064,258),260))</f>
        <v>139</v>
      </c>
      <c r="Q2064" s="374" t="str">
        <f>VLOOKUP(MOD(P2064,4),色,2,FALSE)</f>
        <v>青い</v>
      </c>
      <c r="R2064" s="292" t="str">
        <f>VLOOKUP(MOD(P2064,13),銀河の音,2,FALSE)</f>
        <v>太陽の</v>
      </c>
      <c r="S2064" s="385" t="str">
        <f>VLOOKUP(MOD(P2064,20),太陽の紋章,2,FALSE)</f>
        <v>嵐</v>
      </c>
      <c r="T2064" s="98" t="s">
        <v>3736</v>
      </c>
    </row>
    <row r="2065" spans="1:20" ht="13.5" customHeight="1">
      <c r="A2065" s="49" t="str">
        <f>VLOOKUP(MOD(E2065,10),十干,2,FALSE)</f>
        <v>乙</v>
      </c>
      <c r="B2065" s="199" t="str">
        <f>VLOOKUP(MOD(E2065,12),十二支,3,FALSE)</f>
        <v xml:space="preserve">06 聖 </v>
      </c>
      <c r="C2065" s="201" t="str">
        <f>VLOOKUP(F2065,星座,3,TRUE)</f>
        <v xml:space="preserve">08 軍 </v>
      </c>
      <c r="D2065" s="535">
        <v>20383</v>
      </c>
      <c r="E2065" s="45">
        <f>IFERROR(YEAR(D2065),LEFT(D2065,4))</f>
        <v>1955</v>
      </c>
      <c r="F2065" s="45" t="str">
        <f>IF(ISTEXT(D2065),RIGHT(D2065,5),TEXT(D2065,"mm/dd"))</f>
        <v>10/21</v>
      </c>
      <c r="G2065" s="45">
        <f>SUM(MID(E2065,1,1),MID(E2065,2,1),MID(E2065,3,1),MID(E2065,4,1),MID(F2065,1,1),MID(F2065,2,1),MID(F2065,4,1),MID(F2065,5,1))</f>
        <v>24</v>
      </c>
      <c r="H2065" s="45">
        <f>IF(MOD(G2065,9)=0,9,MOD(G2065,9))</f>
        <v>6</v>
      </c>
      <c r="I2065" s="45" t="str">
        <f>IFERROR(MID("日月火水木金土",WEEKDAY(D2065),1),"")</f>
        <v>金</v>
      </c>
      <c r="J2065" s="305" t="s">
        <v>3042</v>
      </c>
      <c r="K2065" s="203" t="str">
        <f>VLOOKUP(F2065,石と花メイン,3,FALSE)</f>
        <v>●月長石</v>
      </c>
      <c r="L2065" s="298" t="str">
        <f>VLOOKUP(F2065,石と花メイン,4,FALSE)</f>
        <v>綿【綿花】</v>
      </c>
      <c r="M2065" s="394">
        <f>IF(OR(MONTH(F2065)&lt;7,AND(MONTH(F2065)=7,DAY(F2065)&lt;=25)),
MOD(SUM((E2065-1901)*365,259),260),
MOD(SUM((E2065-1900)*365,259),260))</f>
        <v>54</v>
      </c>
      <c r="N2065" s="391">
        <f>IF(AND(MONTH(F2065)=7,DAY(F2065)&gt;25),1,
ROUNDDOWN((SUM(VLOOKUP(MONTH(F2065),D暦変換用数値,2,FALSE),DAY(F2065))/28)+1,0))</f>
        <v>4</v>
      </c>
      <c r="O2065" s="46">
        <f>IF(AND(MONTH(F2065)=7,DAY(F2065)&gt;25),DAY(F2065)-25,
MOD((SUM(VLOOKUP(MONTH(F2065),D暦変換用数値,2,FALSE),DAY(F2065))),28)+1)</f>
        <v>4</v>
      </c>
      <c r="P2065" s="407">
        <f>IF(OR(MONTH(F2065)&lt;7,AND(MONTH(F2065)=7,DAY(F2065)&lt;=25)),
MOD(SUM((E2065-1901)*365,(N2065-1)*28,O2065,258),260),
MOD(SUM((E2065-1900)*365,(N2065-1)*28,O2065,258),260))</f>
        <v>141</v>
      </c>
      <c r="Q2065" s="372" t="str">
        <f>VLOOKUP(MOD(P2065,4),色,2,FALSE)</f>
        <v>赤い</v>
      </c>
      <c r="R2065" s="290" t="str">
        <f>VLOOKUP(MOD(P2065,13),銀河の音,2,FALSE)</f>
        <v>スペクトルの</v>
      </c>
      <c r="S2065" s="383" t="str">
        <f>VLOOKUP(MOD(P2065,20),太陽の紋章,2,FALSE)</f>
        <v>竜</v>
      </c>
      <c r="T2065" s="101" t="s">
        <v>3498</v>
      </c>
    </row>
    <row r="2066" spans="1:20" ht="13.5" customHeight="1">
      <c r="A2066" s="50" t="str">
        <f>VLOOKUP(MOD(E2066,10),十干,2,FALSE)</f>
        <v>乙</v>
      </c>
      <c r="B2066" s="199" t="str">
        <f>VLOOKUP(MOD(E2066,12),十二支,3,FALSE)</f>
        <v xml:space="preserve">06 聖 </v>
      </c>
      <c r="C2066" s="201" t="str">
        <f>VLOOKUP(F2066,星座,3,TRUE)</f>
        <v xml:space="preserve">08 軍 </v>
      </c>
      <c r="D2066" s="531">
        <v>20385</v>
      </c>
      <c r="E2066" s="1">
        <f>IFERROR(YEAR(D2066),LEFT(D2066,4))</f>
        <v>1955</v>
      </c>
      <c r="F2066" s="1" t="str">
        <f>IF(ISTEXT(D2066),RIGHT(D2066,5),TEXT(D2066,"mm/dd"))</f>
        <v>10/23</v>
      </c>
      <c r="G2066" s="1">
        <f>SUM(MID(E2066,1,1),MID(E2066,2,1),MID(E2066,3,1),MID(E2066,4,1),MID(F2066,1,1),MID(F2066,2,1),MID(F2066,4,1),MID(F2066,5,1))</f>
        <v>26</v>
      </c>
      <c r="H2066" s="45">
        <f>IF(MOD(G2066,9)=0,9,MOD(G2066,9))</f>
        <v>8</v>
      </c>
      <c r="I2066" s="45" t="str">
        <f>IFERROR(MID("日月火水木金土",WEEKDAY(D2066),1),"")</f>
        <v>日</v>
      </c>
      <c r="J2066" s="304" t="s">
        <v>5975</v>
      </c>
      <c r="K2066" s="202" t="str">
        <f>VLOOKUP(F2066,石と花メイン,3,FALSE)</f>
        <v>■紫水晶</v>
      </c>
      <c r="L2066" s="297" t="str">
        <f>VLOOKUP(F2066,石と花メイン,4,FALSE)</f>
        <v>ゼフィランサス【玉簾】</v>
      </c>
      <c r="M2066" s="393">
        <f>IF(OR(MONTH(F2066)&lt;7,AND(MONTH(F2066)=7,DAY(F2066)&lt;=25)),
MOD(SUM((E2066-1901)*365,259),260),
MOD(SUM((E2066-1900)*365,259),260))</f>
        <v>54</v>
      </c>
      <c r="N2066" s="390">
        <f>IF(AND(MONTH(F2066)=7,DAY(F2066)&gt;25),1,
ROUNDDOWN((SUM(VLOOKUP(MONTH(F2066),D暦変換用数値,2,FALSE),DAY(F2066))/28)+1,0))</f>
        <v>4</v>
      </c>
      <c r="O2066" s="205">
        <f>IF(AND(MONTH(F2066)=7,DAY(F2066)&gt;25),DAY(F2066)-25,
MOD((SUM(VLOOKUP(MONTH(F2066),D暦変換用数値,2,FALSE),DAY(F2066))),28)+1)</f>
        <v>6</v>
      </c>
      <c r="P2066" s="406">
        <f>IF(OR(MONTH(F2066)&lt;7,AND(MONTH(F2066)=7,DAY(F2066)&lt;=25)),
MOD(SUM((E2066-1901)*365,(N2066-1)*28,O2066,258),260),
MOD(SUM((E2066-1900)*365,(N2066-1)*28,O2066,258),260))</f>
        <v>143</v>
      </c>
      <c r="Q2066" s="374" t="str">
        <f>VLOOKUP(MOD(P2066,4),色,2,FALSE)</f>
        <v>青い</v>
      </c>
      <c r="R2066" s="292" t="str">
        <f>VLOOKUP(MOD(P2066,13),銀河の音,2,FALSE)</f>
        <v>宇宙の</v>
      </c>
      <c r="S2066" s="385" t="str">
        <f>VLOOKUP(MOD(P2066,20),太陽の紋章,2,FALSE)</f>
        <v>夜</v>
      </c>
      <c r="T2066" s="98" t="s">
        <v>3736</v>
      </c>
    </row>
    <row r="2067" spans="1:20" ht="13.5" customHeight="1">
      <c r="A2067" s="50" t="str">
        <f>VLOOKUP(MOD(E2067,10),十干,2,FALSE)</f>
        <v>丁</v>
      </c>
      <c r="B2067" s="199" t="str">
        <f>VLOOKUP(MOD(E2067,12),十二支,3,FALSE)</f>
        <v xml:space="preserve">06 聖 </v>
      </c>
      <c r="C2067" s="201" t="str">
        <f>VLOOKUP(F2067,星座,3,TRUE)</f>
        <v xml:space="preserve">08 軍 </v>
      </c>
      <c r="D2067" s="531">
        <v>24738</v>
      </c>
      <c r="E2067" s="1">
        <f>IFERROR(YEAR(D2067),LEFT(D2067,4))</f>
        <v>1967</v>
      </c>
      <c r="F2067" s="1" t="str">
        <f>IF(ISTEXT(D2067),RIGHT(D2067,5),TEXT(D2067,"mm/dd"))</f>
        <v>09/23</v>
      </c>
      <c r="G2067" s="1">
        <f>SUM(MID(E2067,1,1),MID(E2067,2,1),MID(E2067,3,1),MID(E2067,4,1),MID(F2067,1,1),MID(F2067,2,1),MID(F2067,4,1),MID(F2067,5,1))</f>
        <v>37</v>
      </c>
      <c r="H2067" s="45">
        <f>IF(MOD(G2067,9)=0,9,MOD(G2067,9))</f>
        <v>1</v>
      </c>
      <c r="I2067" s="45" t="str">
        <f>IFERROR(MID("日月火水木金土",WEEKDAY(D2067),1),"")</f>
        <v>土</v>
      </c>
      <c r="J2067" s="304" t="s">
        <v>5976</v>
      </c>
      <c r="K2067" s="202" t="str">
        <f>VLOOKUP(F2067,石と花メイン,3,FALSE)</f>
        <v>■赤縞瑪瑙</v>
      </c>
      <c r="L2067" s="297" t="str">
        <f>VLOOKUP(F2067,石と花メイン,4,FALSE)</f>
        <v>彼岸花【曼珠沙華】</v>
      </c>
      <c r="M2067" s="393">
        <f>IF(OR(MONTH(F2067)&lt;7,AND(MONTH(F2067)=7,DAY(F2067)&lt;=25)),
MOD(SUM((E2067-1901)*365,259),260),
MOD(SUM((E2067-1900)*365,259),260))</f>
        <v>14</v>
      </c>
      <c r="N2067" s="390">
        <f>IF(AND(MONTH(F2067)=7,DAY(F2067)&gt;25),1,
ROUNDDOWN((SUM(VLOOKUP(MONTH(F2067),D暦変換用数値,2,FALSE),DAY(F2067))/28)+1,0))</f>
        <v>3</v>
      </c>
      <c r="O2067" s="205">
        <f>IF(AND(MONTH(F2067)=7,DAY(F2067)&gt;25),DAY(F2067)-25,
MOD((SUM(VLOOKUP(MONTH(F2067),D暦変換用数値,2,FALSE),DAY(F2067))),28)+1)</f>
        <v>4</v>
      </c>
      <c r="P2067" s="406">
        <f>IF(OR(MONTH(F2067)&lt;7,AND(MONTH(F2067)=7,DAY(F2067)&lt;=25)),
MOD(SUM((E2067-1901)*365,(N2067-1)*28,O2067,258),260),
MOD(SUM((E2067-1900)*365,(N2067-1)*28,O2067,258),260))</f>
        <v>73</v>
      </c>
      <c r="Q2067" s="372" t="str">
        <f>VLOOKUP(MOD(P2067,4),色,2,FALSE)</f>
        <v>赤い</v>
      </c>
      <c r="R2067" s="290" t="str">
        <f>VLOOKUP(MOD(P2067,13),銀河の音,2,FALSE)</f>
        <v>銀河の</v>
      </c>
      <c r="S2067" s="383" t="str">
        <f>VLOOKUP(MOD(P2067,20),太陽の紋章,2,FALSE)</f>
        <v>空歩く者</v>
      </c>
      <c r="T2067" s="111" t="s">
        <v>6474</v>
      </c>
    </row>
    <row r="2068" spans="1:20" ht="13.5" customHeight="1">
      <c r="A2068" s="49" t="str">
        <f>VLOOKUP(MOD(E2068,10),十干,2,FALSE)</f>
        <v>丁</v>
      </c>
      <c r="B2068" s="199" t="str">
        <f>VLOOKUP(MOD(E2068,12),十二支,3,FALSE)</f>
        <v xml:space="preserve">06 聖 </v>
      </c>
      <c r="C2068" s="201" t="str">
        <f>VLOOKUP(F2068,星座,3,TRUE)</f>
        <v xml:space="preserve">08 軍 </v>
      </c>
      <c r="D2068" s="535">
        <v>24738</v>
      </c>
      <c r="E2068" s="45">
        <f>IFERROR(YEAR(D2068),LEFT(D2068,4))</f>
        <v>1967</v>
      </c>
      <c r="F2068" s="45" t="str">
        <f>IF(ISTEXT(D2068),RIGHT(D2068,5),TEXT(D2068,"mm/dd"))</f>
        <v>09/23</v>
      </c>
      <c r="G2068" s="45">
        <f>SUM(MID(E2068,1,1),MID(E2068,2,1),MID(E2068,3,1),MID(E2068,4,1),MID(F2068,1,1),MID(F2068,2,1),MID(F2068,4,1),MID(F2068,5,1))</f>
        <v>37</v>
      </c>
      <c r="H2068" s="45">
        <f>IF(MOD(G2068,9)=0,9,MOD(G2068,9))</f>
        <v>1</v>
      </c>
      <c r="I2068" s="45" t="str">
        <f>IFERROR(MID("日月火水木金土",WEEKDAY(D2068),1),"")</f>
        <v>土</v>
      </c>
      <c r="J2068" s="305" t="s">
        <v>1880</v>
      </c>
      <c r="K2068" s="203" t="str">
        <f>VLOOKUP(F2068,石と花メイン,3,FALSE)</f>
        <v>■赤縞瑪瑙</v>
      </c>
      <c r="L2068" s="298" t="str">
        <f>VLOOKUP(F2068,石と花メイン,4,FALSE)</f>
        <v>彼岸花【曼珠沙華】</v>
      </c>
      <c r="M2068" s="394">
        <f>IF(OR(MONTH(F2068)&lt;7,AND(MONTH(F2068)=7,DAY(F2068)&lt;=25)),
MOD(SUM((E2068-1901)*365,259),260),
MOD(SUM((E2068-1900)*365,259),260))</f>
        <v>14</v>
      </c>
      <c r="N2068" s="391">
        <f>IF(AND(MONTH(F2068)=7,DAY(F2068)&gt;25),1,
ROUNDDOWN((SUM(VLOOKUP(MONTH(F2068),D暦変換用数値,2,FALSE),DAY(F2068))/28)+1,0))</f>
        <v>3</v>
      </c>
      <c r="O2068" s="46">
        <f>IF(AND(MONTH(F2068)=7,DAY(F2068)&gt;25),DAY(F2068)-25,
MOD((SUM(VLOOKUP(MONTH(F2068),D暦変換用数値,2,FALSE),DAY(F2068))),28)+1)</f>
        <v>4</v>
      </c>
      <c r="P2068" s="407">
        <f>IF(OR(MONTH(F2068)&lt;7,AND(MONTH(F2068)=7,DAY(F2068)&lt;=25)),
MOD(SUM((E2068-1901)*365,(N2068-1)*28,O2068,258),260),
MOD(SUM((E2068-1900)*365,(N2068-1)*28,O2068,258),260))</f>
        <v>73</v>
      </c>
      <c r="Q2068" s="372" t="str">
        <f>VLOOKUP(MOD(P2068,4),色,2,FALSE)</f>
        <v>赤い</v>
      </c>
      <c r="R2068" s="290" t="str">
        <f>VLOOKUP(MOD(P2068,13),銀河の音,2,FALSE)</f>
        <v>銀河の</v>
      </c>
      <c r="S2068" s="383" t="str">
        <f>VLOOKUP(MOD(P2068,20),太陽の紋章,2,FALSE)</f>
        <v>空歩く者</v>
      </c>
      <c r="T2068" s="96" t="s">
        <v>6692</v>
      </c>
    </row>
    <row r="2069" spans="1:20" ht="13.5" customHeight="1">
      <c r="A2069" s="334" t="str">
        <f>VLOOKUP(MOD(E2069,10),十干,2,FALSE)</f>
        <v>丁</v>
      </c>
      <c r="B2069" s="331" t="str">
        <f>VLOOKUP(MOD(E2069,12),十二支,3,FALSE)</f>
        <v xml:space="preserve">06 聖 </v>
      </c>
      <c r="C2069" s="336" t="str">
        <f>VLOOKUP(F2069,星座,3,TRUE)</f>
        <v xml:space="preserve">08 軍 </v>
      </c>
      <c r="D2069" s="534">
        <v>24740</v>
      </c>
      <c r="E2069" s="131">
        <f>IFERROR(YEAR(D2069),LEFT(D2069,4))</f>
        <v>1967</v>
      </c>
      <c r="F2069" s="131" t="str">
        <f>IF(ISTEXT(D2069),RIGHT(D2069,5),TEXT(D2069,"mm/dd"))</f>
        <v>09/25</v>
      </c>
      <c r="G2069" s="131">
        <f>SUM(MID(E2069,1,1),MID(E2069,2,1),MID(E2069,3,1),MID(E2069,4,1),MID(F2069,1,1),MID(F2069,2,1),MID(F2069,4,1),MID(F2069,5,1))</f>
        <v>39</v>
      </c>
      <c r="H2069" s="131">
        <f>IF(MOD(G2069,9)=0,9,MOD(G2069,9))</f>
        <v>3</v>
      </c>
      <c r="I2069" s="131" t="str">
        <f>IFERROR(MID("日月火水木金土",WEEKDAY(D2069),1),"")</f>
        <v>月</v>
      </c>
      <c r="J2069" s="306" t="s">
        <v>8208</v>
      </c>
      <c r="K2069" s="335" t="str">
        <f>VLOOKUP(F2069,石と花メイン,3,FALSE)</f>
        <v>◆青玉</v>
      </c>
      <c r="L2069" s="302" t="str">
        <f>VLOOKUP(F2069,石と花メイン,4,FALSE)</f>
        <v>瑠璃苦菜【カタナンケ】</v>
      </c>
      <c r="M2069" s="396">
        <f>IF(OR(MONTH(F2069)&lt;7,AND(MONTH(F2069)=7,DAY(F2069)&lt;=25)),
MOD(SUM((E2069-1901)*365,259),260),
MOD(SUM((E2069-1900)*365,259),260))</f>
        <v>14</v>
      </c>
      <c r="N2069" s="335">
        <f>IF(AND(MONTH(F2069)=7,DAY(F2069)&gt;25),1,
ROUNDDOWN((SUM(VLOOKUP(MONTH(F2069),D暦変換用数値,2,FALSE),DAY(F2069))/28)+1,0))</f>
        <v>3</v>
      </c>
      <c r="O2069" s="132">
        <f>IF(AND(MONTH(F2069)=7,DAY(F2069)&gt;25),DAY(F2069)-25,
MOD((SUM(VLOOKUP(MONTH(F2069),D暦変換用数値,2,FALSE),DAY(F2069))),28)+1)</f>
        <v>6</v>
      </c>
      <c r="P2069" s="404">
        <f>IF(OR(MONTH(F2069)&lt;7,AND(MONTH(F2069)=7,DAY(F2069)&lt;=25)),
MOD(SUM((E2069-1901)*365,(N2069-1)*28,O2069,258),260),
MOD(SUM((E2069-1900)*365,(N2069-1)*28,O2069,258),260))</f>
        <v>75</v>
      </c>
      <c r="Q2069" s="376" t="str">
        <f>VLOOKUP(MOD(P2069,4),色,2,FALSE)</f>
        <v>青い</v>
      </c>
      <c r="R2069" s="333" t="str">
        <f>VLOOKUP(MOD(P2069,13),銀河の音,2,FALSE)</f>
        <v>惑星の</v>
      </c>
      <c r="S2069" s="387" t="str">
        <f>VLOOKUP(MOD(P2069,20),太陽の紋章,2,FALSE)</f>
        <v>鷲</v>
      </c>
      <c r="T2069" s="119" t="s">
        <v>8253</v>
      </c>
    </row>
    <row r="2070" spans="1:20" ht="13.5" customHeight="1">
      <c r="A2070" s="76" t="str">
        <f>VLOOKUP(MOD(E2070,10),十干,2,FALSE)</f>
        <v>丁</v>
      </c>
      <c r="B2070" s="199" t="str">
        <f>VLOOKUP(MOD(E2070,12),十二支,3,FALSE)</f>
        <v xml:space="preserve">06 聖 </v>
      </c>
      <c r="C2070" s="201" t="str">
        <f>VLOOKUP(F2070,星座,3,TRUE)</f>
        <v xml:space="preserve">08 軍 </v>
      </c>
      <c r="D2070" s="534">
        <v>24741</v>
      </c>
      <c r="E2070" s="116">
        <f>IFERROR(YEAR(D2070),LEFT(D2070,4))</f>
        <v>1967</v>
      </c>
      <c r="F2070" s="116" t="str">
        <f>IF(ISTEXT(D2070),RIGHT(D2070,5),TEXT(D2070,"mm/dd"))</f>
        <v>09/26</v>
      </c>
      <c r="G2070" s="116">
        <f>SUM(MID(E2070,1,1),MID(E2070,2,1),MID(E2070,3,1),MID(E2070,4,1),MID(F2070,1,1),MID(F2070,2,1),MID(F2070,4,1),MID(F2070,5,1))</f>
        <v>40</v>
      </c>
      <c r="H2070" s="116">
        <f>IF(MOD(G2070,9)=0,9,MOD(G2070,9))</f>
        <v>4</v>
      </c>
      <c r="I2070" s="116" t="str">
        <f>IFERROR(MID("日月火水木金土",WEEKDAY(D2070),1),"")</f>
        <v>火</v>
      </c>
      <c r="J2070" s="306" t="s">
        <v>7785</v>
      </c>
      <c r="K2070" s="203" t="str">
        <f>VLOOKUP(F2070,石と花メイン,3,FALSE)</f>
        <v>○真珠</v>
      </c>
      <c r="L2070" s="299" t="str">
        <f>VLOOKUP(F2070,石と花メイン,4,FALSE)</f>
        <v>柿</v>
      </c>
      <c r="M2070" s="395">
        <f>IF(OR(MONTH(F2070)&lt;7,AND(MONTH(F2070)=7,DAY(F2070)&lt;=25)),
MOD(SUM((E2070-1901)*365,259),260),
MOD(SUM((E2070-1900)*365,259),260))</f>
        <v>14</v>
      </c>
      <c r="N2070" s="121">
        <f>IF(AND(MONTH(F2070)=7,DAY(F2070)&gt;25),1,
ROUNDDOWN((SUM(VLOOKUP(MONTH(F2070),D暦変換用数値,2,FALSE),DAY(F2070))/28)+1,0))</f>
        <v>3</v>
      </c>
      <c r="O2070" s="117">
        <f>IF(AND(MONTH(F2070)=7,DAY(F2070)&gt;25),DAY(F2070)-25,
MOD((SUM(VLOOKUP(MONTH(F2070),D暦変換用数値,2,FALSE),DAY(F2070))),28)+1)</f>
        <v>7</v>
      </c>
      <c r="P2070" s="408">
        <f>IF(OR(MONTH(F2070)&lt;7,AND(MONTH(F2070)=7,DAY(F2070)&lt;=25)),
MOD(SUM((E2070-1901)*365,(N2070-1)*28,O2070,258),260),
MOD(SUM((E2070-1900)*365,(N2070-1)*28,O2070,258),260))</f>
        <v>76</v>
      </c>
      <c r="Q2070" s="373" t="str">
        <f>VLOOKUP(MOD(P2070,4),色,2,FALSE)</f>
        <v>黄色い</v>
      </c>
      <c r="R2070" s="291" t="str">
        <f>VLOOKUP(MOD(P2070,13),銀河の音,2,FALSE)</f>
        <v>スペクトルの</v>
      </c>
      <c r="S2070" s="384" t="str">
        <f>VLOOKUP(MOD(P2070,20),太陽の紋章,2,FALSE)</f>
        <v>戦士</v>
      </c>
      <c r="T2070" s="119" t="s">
        <v>8195</v>
      </c>
    </row>
    <row r="2071" spans="1:20" ht="13.5" customHeight="1">
      <c r="A2071" s="76" t="str">
        <f>VLOOKUP(MOD(E2071,10),十干,2,FALSE)</f>
        <v>丁</v>
      </c>
      <c r="B2071" s="199" t="str">
        <f>VLOOKUP(MOD(E2071,12),十二支,3,FALSE)</f>
        <v xml:space="preserve">06 聖 </v>
      </c>
      <c r="C2071" s="201" t="str">
        <f>VLOOKUP(F2071,星座,3,TRUE)</f>
        <v xml:space="preserve">08 軍 </v>
      </c>
      <c r="D2071" s="534">
        <v>24746</v>
      </c>
      <c r="E2071" s="116">
        <f>IFERROR(YEAR(D2071),LEFT(D2071,4))</f>
        <v>1967</v>
      </c>
      <c r="F2071" s="116" t="str">
        <f>IF(ISTEXT(D2071),RIGHT(D2071,5),TEXT(D2071,"mm/dd"))</f>
        <v>10/01</v>
      </c>
      <c r="G2071" s="116">
        <f>SUM(MID(E2071,1,1),MID(E2071,2,1),MID(E2071,3,1),MID(E2071,4,1),MID(F2071,1,1),MID(F2071,2,1),MID(F2071,4,1),MID(F2071,5,1))</f>
        <v>25</v>
      </c>
      <c r="H2071" s="116">
        <f>IF(MOD(G2071,9)=0,9,MOD(G2071,9))</f>
        <v>7</v>
      </c>
      <c r="I2071" s="116" t="str">
        <f>IFERROR(MID("日月火水木金土",WEEKDAY(D2071),1),"")</f>
        <v>日</v>
      </c>
      <c r="J2071" s="306" t="s">
        <v>7778</v>
      </c>
      <c r="K2071" s="203" t="str">
        <f>VLOOKUP(F2071,石と花メイン,3,FALSE)</f>
        <v>●蛋白石</v>
      </c>
      <c r="L2071" s="299" t="str">
        <f>VLOOKUP(F2071,石と花メイン,4,FALSE)</f>
        <v>萩【鹿鳴草】</v>
      </c>
      <c r="M2071" s="395">
        <f>IF(OR(MONTH(F2071)&lt;7,AND(MONTH(F2071)=7,DAY(F2071)&lt;=25)),
MOD(SUM((E2071-1901)*365,259),260),
MOD(SUM((E2071-1900)*365,259),260))</f>
        <v>14</v>
      </c>
      <c r="N2071" s="121">
        <f>IF(AND(MONTH(F2071)=7,DAY(F2071)&gt;25),1,
ROUNDDOWN((SUM(VLOOKUP(MONTH(F2071),D暦変換用数値,2,FALSE),DAY(F2071))/28)+1,0))</f>
        <v>3</v>
      </c>
      <c r="O2071" s="117">
        <f>IF(AND(MONTH(F2071)=7,DAY(F2071)&gt;25),DAY(F2071)-25,
MOD((SUM(VLOOKUP(MONTH(F2071),D暦変換用数値,2,FALSE),DAY(F2071))),28)+1)</f>
        <v>12</v>
      </c>
      <c r="P2071" s="408">
        <f>IF(OR(MONTH(F2071)&lt;7,AND(MONTH(F2071)=7,DAY(F2071)&lt;=25)),
MOD(SUM((E2071-1901)*365,(N2071-1)*28,O2071,258),260),
MOD(SUM((E2071-1900)*365,(N2071-1)*28,O2071,258),260))</f>
        <v>81</v>
      </c>
      <c r="Q2071" s="372" t="str">
        <f>VLOOKUP(MOD(P2071,4),色,2,FALSE)</f>
        <v>赤い</v>
      </c>
      <c r="R2071" s="290" t="str">
        <f>VLOOKUP(MOD(P2071,13),銀河の音,2,FALSE)</f>
        <v>電気の</v>
      </c>
      <c r="S2071" s="383" t="str">
        <f>VLOOKUP(MOD(P2071,20),太陽の紋章,2,FALSE)</f>
        <v>竜</v>
      </c>
      <c r="T2071" s="119" t="s">
        <v>8257</v>
      </c>
    </row>
    <row r="2072" spans="1:20" ht="13.5" customHeight="1">
      <c r="A2072" s="50" t="str">
        <f>VLOOKUP(MOD(E2072,10),十干,2,FALSE)</f>
        <v>丁</v>
      </c>
      <c r="B2072" s="199" t="str">
        <f>VLOOKUP(MOD(E2072,12),十二支,3,FALSE)</f>
        <v xml:space="preserve">06 聖 </v>
      </c>
      <c r="C2072" s="201" t="str">
        <f>VLOOKUP(F2072,星座,3,TRUE)</f>
        <v xml:space="preserve">08 軍 </v>
      </c>
      <c r="D2072" s="531">
        <v>24752</v>
      </c>
      <c r="E2072" s="1">
        <f>IFERROR(YEAR(D2072),LEFT(D2072,4))</f>
        <v>1967</v>
      </c>
      <c r="F2072" s="1" t="str">
        <f>IF(ISTEXT(D2072),RIGHT(D2072,5),TEXT(D2072,"mm/dd"))</f>
        <v>10/07</v>
      </c>
      <c r="G2072" s="1">
        <f>SUM(MID(E2072,1,1),MID(E2072,2,1),MID(E2072,3,1),MID(E2072,4,1),MID(F2072,1,1),MID(F2072,2,1),MID(F2072,4,1),MID(F2072,5,1))</f>
        <v>31</v>
      </c>
      <c r="H2072" s="45">
        <f>IF(MOD(G2072,9)=0,9,MOD(G2072,9))</f>
        <v>4</v>
      </c>
      <c r="I2072" s="45" t="str">
        <f>IFERROR(MID("日月火水木金土",WEEKDAY(D2072),1),"")</f>
        <v>土</v>
      </c>
      <c r="J2072" s="304" t="s">
        <v>5977</v>
      </c>
      <c r="K2072" s="202" t="str">
        <f>VLOOKUP(F2072,石と花メイン,3,FALSE)</f>
        <v>□水晶</v>
      </c>
      <c r="L2072" s="297" t="str">
        <f>VLOOKUP(F2072,石と花メイン,4,FALSE)</f>
        <v>金木犀【九里香】</v>
      </c>
      <c r="M2072" s="393">
        <f>IF(OR(MONTH(F2072)&lt;7,AND(MONTH(F2072)=7,DAY(F2072)&lt;=25)),
MOD(SUM((E2072-1901)*365,259),260),
MOD(SUM((E2072-1900)*365,259),260))</f>
        <v>14</v>
      </c>
      <c r="N2072" s="390">
        <f>IF(AND(MONTH(F2072)=7,DAY(F2072)&gt;25),1,
ROUNDDOWN((SUM(VLOOKUP(MONTH(F2072),D暦変換用数値,2,FALSE),DAY(F2072))/28)+1,0))</f>
        <v>3</v>
      </c>
      <c r="O2072" s="205">
        <f>IF(AND(MONTH(F2072)=7,DAY(F2072)&gt;25),DAY(F2072)-25,
MOD((SUM(VLOOKUP(MONTH(F2072),D暦変換用数値,2,FALSE),DAY(F2072))),28)+1)</f>
        <v>18</v>
      </c>
      <c r="P2072" s="406">
        <f>IF(OR(MONTH(F2072)&lt;7,AND(MONTH(F2072)=7,DAY(F2072)&lt;=25)),
MOD(SUM((E2072-1901)*365,(N2072-1)*28,O2072,258),260),
MOD(SUM((E2072-1900)*365,(N2072-1)*28,O2072,258),260))</f>
        <v>87</v>
      </c>
      <c r="Q2072" s="374" t="str">
        <f>VLOOKUP(MOD(P2072,4),色,2,FALSE)</f>
        <v>青い</v>
      </c>
      <c r="R2072" s="292" t="str">
        <f>VLOOKUP(MOD(P2072,13),銀河の音,2,FALSE)</f>
        <v>太陽の</v>
      </c>
      <c r="S2072" s="385" t="str">
        <f>VLOOKUP(MOD(P2072,20),太陽の紋章,2,FALSE)</f>
        <v>手</v>
      </c>
      <c r="T2072" s="98" t="s">
        <v>3736</v>
      </c>
    </row>
    <row r="2073" spans="1:20" ht="13.5" customHeight="1">
      <c r="A2073" s="50" t="str">
        <f>VLOOKUP(MOD(E2073,10),十干,2,FALSE)</f>
        <v>丁</v>
      </c>
      <c r="B2073" s="199" t="str">
        <f>VLOOKUP(MOD(E2073,12),十二支,3,FALSE)</f>
        <v xml:space="preserve">06 聖 </v>
      </c>
      <c r="C2073" s="201" t="str">
        <f>VLOOKUP(F2073,星座,3,TRUE)</f>
        <v xml:space="preserve">08 軍 </v>
      </c>
      <c r="D2073" s="531">
        <v>24753</v>
      </c>
      <c r="E2073" s="1">
        <f>IFERROR(YEAR(D2073),LEFT(D2073,4))</f>
        <v>1967</v>
      </c>
      <c r="F2073" s="1" t="str">
        <f>IF(ISTEXT(D2073),RIGHT(D2073,5),TEXT(D2073,"mm/dd"))</f>
        <v>10/08</v>
      </c>
      <c r="G2073" s="1">
        <f>SUM(MID(E2073,1,1),MID(E2073,2,1),MID(E2073,3,1),MID(E2073,4,1),MID(F2073,1,1),MID(F2073,2,1),MID(F2073,4,1),MID(F2073,5,1))</f>
        <v>32</v>
      </c>
      <c r="H2073" s="45">
        <f>IF(MOD(G2073,9)=0,9,MOD(G2073,9))</f>
        <v>5</v>
      </c>
      <c r="I2073" s="45" t="str">
        <f>IFERROR(MID("日月火水木金土",WEEKDAY(D2073),1),"")</f>
        <v>日</v>
      </c>
      <c r="J2073" s="304" t="s">
        <v>5978</v>
      </c>
      <c r="K2073" s="202" t="str">
        <f>VLOOKUP(F2073,石と花メイン,3,FALSE)</f>
        <v>○真珠</v>
      </c>
      <c r="L2073" s="297" t="str">
        <f>VLOOKUP(F2073,石と花メイン,4,FALSE)</f>
        <v>野牡丹【スパイダーフラワー】</v>
      </c>
      <c r="M2073" s="393">
        <f>IF(OR(MONTH(F2073)&lt;7,AND(MONTH(F2073)=7,DAY(F2073)&lt;=25)),
MOD(SUM((E2073-1901)*365,259),260),
MOD(SUM((E2073-1900)*365,259),260))</f>
        <v>14</v>
      </c>
      <c r="N2073" s="390">
        <f>IF(AND(MONTH(F2073)=7,DAY(F2073)&gt;25),1,
ROUNDDOWN((SUM(VLOOKUP(MONTH(F2073),D暦変換用数値,2,FALSE),DAY(F2073))/28)+1,0))</f>
        <v>3</v>
      </c>
      <c r="O2073" s="205">
        <f>IF(AND(MONTH(F2073)=7,DAY(F2073)&gt;25),DAY(F2073)-25,
MOD((SUM(VLOOKUP(MONTH(F2073),D暦変換用数値,2,FALSE),DAY(F2073))),28)+1)</f>
        <v>19</v>
      </c>
      <c r="P2073" s="406">
        <f>IF(OR(MONTH(F2073)&lt;7,AND(MONTH(F2073)=7,DAY(F2073)&lt;=25)),
MOD(SUM((E2073-1901)*365,(N2073-1)*28,O2073,258),260),
MOD(SUM((E2073-1900)*365,(N2073-1)*28,O2073,258),260))</f>
        <v>88</v>
      </c>
      <c r="Q2073" s="373" t="str">
        <f>VLOOKUP(MOD(P2073,4),色,2,FALSE)</f>
        <v>黄色い</v>
      </c>
      <c r="R2073" s="291" t="str">
        <f>VLOOKUP(MOD(P2073,13),銀河の音,2,FALSE)</f>
        <v>惑星の</v>
      </c>
      <c r="S2073" s="384" t="str">
        <f>VLOOKUP(MOD(P2073,20),太陽の紋章,2,FALSE)</f>
        <v>星</v>
      </c>
      <c r="T2073" s="98" t="s">
        <v>3736</v>
      </c>
    </row>
    <row r="2074" spans="1:20" ht="13.5" customHeight="1">
      <c r="A2074" s="282" t="str">
        <f>VLOOKUP(MOD(E2074,10),十干,2,FALSE)</f>
        <v>丁</v>
      </c>
      <c r="B2074" s="283" t="str">
        <f>VLOOKUP(MOD(E2074,12),十二支,3,FALSE)</f>
        <v xml:space="preserve">06 聖 </v>
      </c>
      <c r="C2074" s="287" t="str">
        <f>VLOOKUP(F2074,星座,3,TRUE)</f>
        <v xml:space="preserve">08 軍 </v>
      </c>
      <c r="D2074" s="533">
        <v>24754</v>
      </c>
      <c r="E2074" s="83">
        <f>IFERROR(YEAR(D2074),LEFT(D2074,4))</f>
        <v>1967</v>
      </c>
      <c r="F2074" s="83" t="str">
        <f>IF(ISTEXT(D2074),RIGHT(D2074,5),TEXT(D2074,"mm/dd"))</f>
        <v>10/09</v>
      </c>
      <c r="G2074" s="83">
        <f>SUM(MID(E2074,1,1),MID(E2074,2,1),MID(E2074,3,1),MID(E2074,4,1),MID(F2074,1,1),MID(F2074,2,1),MID(F2074,4,1),MID(F2074,5,1))</f>
        <v>33</v>
      </c>
      <c r="H2074" s="83">
        <f>IF(MOD(G2074,9)=0,9,MOD(G2074,9))</f>
        <v>6</v>
      </c>
      <c r="I2074" s="83" t="str">
        <f>IFERROR(MID("日月火水木金土",WEEKDAY(D2074),1),"")</f>
        <v>月</v>
      </c>
      <c r="J2074" s="303" t="s">
        <v>1303</v>
      </c>
      <c r="K2074" s="87" t="str">
        <f>VLOOKUP(F2074,石と花メイン,3,FALSE)</f>
        <v>●珪孔雀石</v>
      </c>
      <c r="L2074" s="296" t="str">
        <f>VLOOKUP(F2074,石と花メイン,4,FALSE)</f>
        <v>フェンネル【茴香】</v>
      </c>
      <c r="M2074" s="392">
        <f>IF(OR(MONTH(F2074)&lt;7,AND(MONTH(F2074)=7,DAY(F2074)&lt;=25)),
MOD(SUM((E2074-1901)*365,259),260),
MOD(SUM((E2074-1900)*365,259),260))</f>
        <v>14</v>
      </c>
      <c r="N2074" s="330">
        <f>IF(AND(MONTH(F2074)=7,DAY(F2074)&gt;25),1,
ROUNDDOWN((SUM(VLOOKUP(MONTH(F2074),D暦変換用数値,2,FALSE),DAY(F2074))/28)+1,0))</f>
        <v>3</v>
      </c>
      <c r="O2074" s="84">
        <f>IF(AND(MONTH(F2074)=7,DAY(F2074)&gt;25),DAY(F2074)-25,
MOD((SUM(VLOOKUP(MONTH(F2074),D暦変換用数値,2,FALSE),DAY(F2074))),28)+1)</f>
        <v>20</v>
      </c>
      <c r="P2074" s="405">
        <f>IF(OR(MONTH(F2074)&lt;7,AND(MONTH(F2074)=7,DAY(F2074)&lt;=25)),
MOD(SUM((E2074-1901)*365,(N2074-1)*28,O2074,258),260),
MOD(SUM((E2074-1900)*365,(N2074-1)*28,O2074,258),260))</f>
        <v>89</v>
      </c>
      <c r="Q2074" s="371" t="str">
        <f>VLOOKUP(MOD(P2074,4),色,2,FALSE)</f>
        <v>赤い</v>
      </c>
      <c r="R2074" s="289" t="str">
        <f>VLOOKUP(MOD(P2074,13),銀河の音,2,FALSE)</f>
        <v>スペクトルの</v>
      </c>
      <c r="S2074" s="382" t="str">
        <f>VLOOKUP(MOD(P2074,20),太陽の紋章,2,FALSE)</f>
        <v>月</v>
      </c>
      <c r="T2074" s="100" t="s">
        <v>4567</v>
      </c>
    </row>
    <row r="2075" spans="1:20" ht="13.5" customHeight="1">
      <c r="A2075" s="282" t="str">
        <f>VLOOKUP(MOD(E2075,10),十干,2,FALSE)</f>
        <v>丁</v>
      </c>
      <c r="B2075" s="283" t="str">
        <f>VLOOKUP(MOD(E2075,12),十二支,3,FALSE)</f>
        <v xml:space="preserve">06 聖 </v>
      </c>
      <c r="C2075" s="287" t="str">
        <f>VLOOKUP(F2075,星座,3,TRUE)</f>
        <v xml:space="preserve">08 軍 </v>
      </c>
      <c r="D2075" s="533">
        <v>24765</v>
      </c>
      <c r="E2075" s="83">
        <f>IFERROR(YEAR(D2075),LEFT(D2075,4))</f>
        <v>1967</v>
      </c>
      <c r="F2075" s="83" t="str">
        <f>IF(ISTEXT(D2075),RIGHT(D2075,5),TEXT(D2075,"mm/dd"))</f>
        <v>10/20</v>
      </c>
      <c r="G2075" s="83">
        <f>SUM(MID(E2075,1,1),MID(E2075,2,1),MID(E2075,3,1),MID(E2075,4,1),MID(F2075,1,1),MID(F2075,2,1),MID(F2075,4,1),MID(F2075,5,1))</f>
        <v>26</v>
      </c>
      <c r="H2075" s="83">
        <f>IF(MOD(G2075,9)=0,9,MOD(G2075,9))</f>
        <v>8</v>
      </c>
      <c r="I2075" s="83" t="str">
        <f>IFERROR(MID("日月火水木金土",WEEKDAY(D2075),1),"")</f>
        <v>金</v>
      </c>
      <c r="J2075" s="303" t="s">
        <v>1304</v>
      </c>
      <c r="K2075" s="87" t="str">
        <f>VLOOKUP(F2075,石と花メイン,3,FALSE)</f>
        <v>●蛋白石</v>
      </c>
      <c r="L2075" s="296" t="str">
        <f>VLOOKUP(F2075,石と花メイン,4,FALSE)</f>
        <v>麻【大麻草】</v>
      </c>
      <c r="M2075" s="392">
        <f>IF(OR(MONTH(F2075)&lt;7,AND(MONTH(F2075)=7,DAY(F2075)&lt;=25)),
MOD(SUM((E2075-1901)*365,259),260),
MOD(SUM((E2075-1900)*365,259),260))</f>
        <v>14</v>
      </c>
      <c r="N2075" s="330">
        <f>IF(AND(MONTH(F2075)=7,DAY(F2075)&gt;25),1,
ROUNDDOWN((SUM(VLOOKUP(MONTH(F2075),D暦変換用数値,2,FALSE),DAY(F2075))/28)+1,0))</f>
        <v>4</v>
      </c>
      <c r="O2075" s="84">
        <f>IF(AND(MONTH(F2075)=7,DAY(F2075)&gt;25),DAY(F2075)-25,
MOD((SUM(VLOOKUP(MONTH(F2075),D暦変換用数値,2,FALSE),DAY(F2075))),28)+1)</f>
        <v>3</v>
      </c>
      <c r="P2075" s="405">
        <f>IF(OR(MONTH(F2075)&lt;7,AND(MONTH(F2075)=7,DAY(F2075)&lt;=25)),
MOD(SUM((E2075-1901)*365,(N2075-1)*28,O2075,258),260),
MOD(SUM((E2075-1900)*365,(N2075-1)*28,O2075,258),260))</f>
        <v>100</v>
      </c>
      <c r="Q2075" s="371" t="str">
        <f>VLOOKUP(MOD(P2075,4),色,2,FALSE)</f>
        <v>黄色い</v>
      </c>
      <c r="R2075" s="289" t="str">
        <f>VLOOKUP(MOD(P2075,13),銀河の音,2,FALSE)</f>
        <v>太陽の</v>
      </c>
      <c r="S2075" s="382" t="str">
        <f>VLOOKUP(MOD(P2075,20),太陽の紋章,2,FALSE)</f>
        <v>太陽</v>
      </c>
      <c r="T2075" s="100" t="s">
        <v>4522</v>
      </c>
    </row>
    <row r="2076" spans="1:20" ht="13.5" customHeight="1">
      <c r="A2076" s="50" t="str">
        <f>VLOOKUP(MOD(E2076,10),十干,2,FALSE)</f>
        <v>己</v>
      </c>
      <c r="B2076" s="199" t="str">
        <f>VLOOKUP(MOD(E2076,12),十二支,3,FALSE)</f>
        <v xml:space="preserve">06 聖 </v>
      </c>
      <c r="C2076" s="201" t="str">
        <f>VLOOKUP(F2076,星座,3,TRUE)</f>
        <v xml:space="preserve">08 軍 </v>
      </c>
      <c r="D2076" s="531">
        <v>29131</v>
      </c>
      <c r="E2076" s="1">
        <f>IFERROR(YEAR(D2076),LEFT(D2076,4))</f>
        <v>1979</v>
      </c>
      <c r="F2076" s="1" t="str">
        <f>IF(ISTEXT(D2076),RIGHT(D2076,5),TEXT(D2076,"mm/dd"))</f>
        <v>10/03</v>
      </c>
      <c r="G2076" s="1">
        <f>SUM(MID(E2076,1,1),MID(E2076,2,1),MID(E2076,3,1),MID(E2076,4,1),MID(F2076,1,1),MID(F2076,2,1),MID(F2076,4,1),MID(F2076,5,1))</f>
        <v>30</v>
      </c>
      <c r="H2076" s="45">
        <f>IF(MOD(G2076,9)=0,9,MOD(G2076,9))</f>
        <v>3</v>
      </c>
      <c r="I2076" s="45" t="str">
        <f>IFERROR(MID("日月火水木金土",WEEKDAY(D2076),1),"")</f>
        <v>水</v>
      </c>
      <c r="J2076" s="304" t="s">
        <v>5979</v>
      </c>
      <c r="K2076" s="202" t="str">
        <f>VLOOKUP(F2076,石と花メイン,3,FALSE)</f>
        <v>◇金剛石</v>
      </c>
      <c r="L2076" s="297" t="str">
        <f>VLOOKUP(F2076,石と花メイン,4,FALSE)</f>
        <v>紫苑【鬼の醜草】</v>
      </c>
      <c r="M2076" s="393">
        <f>IF(OR(MONTH(F2076)&lt;7,AND(MONTH(F2076)=7,DAY(F2076)&lt;=25)),
MOD(SUM((E2076-1901)*365,259),260),
MOD(SUM((E2076-1900)*365,259),260))</f>
        <v>234</v>
      </c>
      <c r="N2076" s="390">
        <f>IF(AND(MONTH(F2076)=7,DAY(F2076)&gt;25),1,
ROUNDDOWN((SUM(VLOOKUP(MONTH(F2076),D暦変換用数値,2,FALSE),DAY(F2076))/28)+1,0))</f>
        <v>3</v>
      </c>
      <c r="O2076" s="205">
        <f>IF(AND(MONTH(F2076)=7,DAY(F2076)&gt;25),DAY(F2076)-25,
MOD((SUM(VLOOKUP(MONTH(F2076),D暦変換用数値,2,FALSE),DAY(F2076))),28)+1)</f>
        <v>14</v>
      </c>
      <c r="P2076" s="406">
        <f>IF(OR(MONTH(F2076)&lt;7,AND(MONTH(F2076)=7,DAY(F2076)&lt;=25)),
MOD(SUM((E2076-1901)*365,(N2076-1)*28,O2076,258),260),
MOD(SUM((E2076-1900)*365,(N2076-1)*28,O2076,258),260))</f>
        <v>43</v>
      </c>
      <c r="Q2076" s="374" t="str">
        <f>VLOOKUP(MOD(P2076,4),色,2,FALSE)</f>
        <v>青い</v>
      </c>
      <c r="R2076" s="292" t="str">
        <f>VLOOKUP(MOD(P2076,13),銀河の音,2,FALSE)</f>
        <v>自己存在の</v>
      </c>
      <c r="S2076" s="385" t="str">
        <f>VLOOKUP(MOD(P2076,20),太陽の紋章,2,FALSE)</f>
        <v>夜</v>
      </c>
      <c r="T2076" s="97" t="s">
        <v>4030</v>
      </c>
    </row>
    <row r="2077" spans="1:20" ht="13.5" customHeight="1">
      <c r="A2077" s="76" t="str">
        <f>VLOOKUP(MOD(E2077,10),十干,2,FALSE)</f>
        <v>己</v>
      </c>
      <c r="B2077" s="199" t="str">
        <f>VLOOKUP(MOD(E2077,12),十二支,3,FALSE)</f>
        <v xml:space="preserve">06 聖 </v>
      </c>
      <c r="C2077" s="201" t="str">
        <f>VLOOKUP(F2077,星座,3,TRUE)</f>
        <v xml:space="preserve">08 軍 </v>
      </c>
      <c r="D2077" s="534">
        <v>29137</v>
      </c>
      <c r="E2077" s="116">
        <f>IFERROR(YEAR(D2077),LEFT(D2077,4))</f>
        <v>1979</v>
      </c>
      <c r="F2077" s="116" t="str">
        <f>IF(ISTEXT(D2077),RIGHT(D2077,5),TEXT(D2077,"mm/dd"))</f>
        <v>10/09</v>
      </c>
      <c r="G2077" s="116">
        <f>SUM(MID(E2077,1,1),MID(E2077,2,1),MID(E2077,3,1),MID(E2077,4,1),MID(F2077,1,1),MID(F2077,2,1),MID(F2077,4,1),MID(F2077,5,1))</f>
        <v>36</v>
      </c>
      <c r="H2077" s="116">
        <f>IF(MOD(G2077,9)=0,9,MOD(G2077,9))</f>
        <v>9</v>
      </c>
      <c r="I2077" s="116" t="str">
        <f>IFERROR(MID("日月火水木金土",WEEKDAY(D2077),1),"")</f>
        <v>火</v>
      </c>
      <c r="J2077" s="306" t="s">
        <v>7816</v>
      </c>
      <c r="K2077" s="203" t="str">
        <f>VLOOKUP(F2077,石と花メイン,3,FALSE)</f>
        <v>●珪孔雀石</v>
      </c>
      <c r="L2077" s="299" t="str">
        <f>VLOOKUP(F2077,石と花メイン,4,FALSE)</f>
        <v>フェンネル【茴香】</v>
      </c>
      <c r="M2077" s="395">
        <f>IF(OR(MONTH(F2077)&lt;7,AND(MONTH(F2077)=7,DAY(F2077)&lt;=25)),
MOD(SUM((E2077-1901)*365,259),260),
MOD(SUM((E2077-1900)*365,259),260))</f>
        <v>234</v>
      </c>
      <c r="N2077" s="121">
        <f>IF(AND(MONTH(F2077)=7,DAY(F2077)&gt;25),1,
ROUNDDOWN((SUM(VLOOKUP(MONTH(F2077),D暦変換用数値,2,FALSE),DAY(F2077))/28)+1,0))</f>
        <v>3</v>
      </c>
      <c r="O2077" s="117">
        <f>IF(AND(MONTH(F2077)=7,DAY(F2077)&gt;25),DAY(F2077)-25,
MOD((SUM(VLOOKUP(MONTH(F2077),D暦変換用数値,2,FALSE),DAY(F2077))),28)+1)</f>
        <v>20</v>
      </c>
      <c r="P2077" s="408">
        <f>IF(OR(MONTH(F2077)&lt;7,AND(MONTH(F2077)=7,DAY(F2077)&lt;=25)),
MOD(SUM((E2077-1901)*365,(N2077-1)*28,O2077,258),260),
MOD(SUM((E2077-1900)*365,(N2077-1)*28,O2077,258),260))</f>
        <v>49</v>
      </c>
      <c r="Q2077" s="372" t="str">
        <f>VLOOKUP(MOD(P2077,4),色,2,FALSE)</f>
        <v>赤い</v>
      </c>
      <c r="R2077" s="290" t="str">
        <f>VLOOKUP(MOD(P2077,13),銀河の音,2,FALSE)</f>
        <v>惑星の</v>
      </c>
      <c r="S2077" s="383" t="str">
        <f>VLOOKUP(MOD(P2077,20),太陽の紋章,2,FALSE)</f>
        <v>月</v>
      </c>
      <c r="T2077" s="119" t="s">
        <v>7818</v>
      </c>
    </row>
    <row r="2078" spans="1:20" ht="13.5" customHeight="1">
      <c r="A2078" s="50" t="str">
        <f>VLOOKUP(MOD(E2078,10),十干,2,FALSE)</f>
        <v>己</v>
      </c>
      <c r="B2078" s="199" t="str">
        <f>VLOOKUP(MOD(E2078,12),十二支,3,FALSE)</f>
        <v xml:space="preserve">06 聖 </v>
      </c>
      <c r="C2078" s="201" t="str">
        <f>VLOOKUP(F2078,星座,3,TRUE)</f>
        <v xml:space="preserve">08 軍 </v>
      </c>
      <c r="D2078" s="531">
        <v>29140</v>
      </c>
      <c r="E2078" s="1">
        <f>IFERROR(YEAR(D2078),LEFT(D2078,4))</f>
        <v>1979</v>
      </c>
      <c r="F2078" s="1" t="str">
        <f>IF(ISTEXT(D2078),RIGHT(D2078,5),TEXT(D2078,"mm/dd"))</f>
        <v>10/12</v>
      </c>
      <c r="G2078" s="1">
        <f>SUM(MID(E2078,1,1),MID(E2078,2,1),MID(E2078,3,1),MID(E2078,4,1),MID(F2078,1,1),MID(F2078,2,1),MID(F2078,4,1),MID(F2078,5,1))</f>
        <v>30</v>
      </c>
      <c r="H2078" s="45">
        <f>IF(MOD(G2078,9)=0,9,MOD(G2078,9))</f>
        <v>3</v>
      </c>
      <c r="I2078" s="45" t="str">
        <f>IFERROR(MID("日月火水木金土",WEEKDAY(D2078),1),"")</f>
        <v>金</v>
      </c>
      <c r="J2078" s="304" t="s">
        <v>6456</v>
      </c>
      <c r="K2078" s="202" t="str">
        <f>VLOOKUP(F2078,石と花メイン,3,FALSE)</f>
        <v>◆黄玉</v>
      </c>
      <c r="L2078" s="297" t="str">
        <f>VLOOKUP(F2078,石と花メイン,4,FALSE)</f>
        <v>苔桃</v>
      </c>
      <c r="M2078" s="393">
        <f>IF(OR(MONTH(F2078)&lt;7,AND(MONTH(F2078)=7,DAY(F2078)&lt;=25)),
MOD(SUM((E2078-1901)*365,259),260),
MOD(SUM((E2078-1900)*365,259),260))</f>
        <v>234</v>
      </c>
      <c r="N2078" s="390">
        <f>IF(AND(MONTH(F2078)=7,DAY(F2078)&gt;25),1,
ROUNDDOWN((SUM(VLOOKUP(MONTH(F2078),D暦変換用数値,2,FALSE),DAY(F2078))/28)+1,0))</f>
        <v>3</v>
      </c>
      <c r="O2078" s="205">
        <f>IF(AND(MONTH(F2078)=7,DAY(F2078)&gt;25),DAY(F2078)-25,
MOD((SUM(VLOOKUP(MONTH(F2078),D暦変換用数値,2,FALSE),DAY(F2078))),28)+1)</f>
        <v>23</v>
      </c>
      <c r="P2078" s="406">
        <f>IF(OR(MONTH(F2078)&lt;7,AND(MONTH(F2078)=7,DAY(F2078)&lt;=25)),
MOD(SUM((E2078-1901)*365,(N2078-1)*28,O2078,258),260),
MOD(SUM((E2078-1900)*365,(N2078-1)*28,O2078,258),260))</f>
        <v>52</v>
      </c>
      <c r="Q2078" s="373" t="str">
        <f>VLOOKUP(MOD(P2078,4),色,2,FALSE)</f>
        <v>黄色い</v>
      </c>
      <c r="R2078" s="291" t="str">
        <f>VLOOKUP(MOD(P2078,13),銀河の音,2,FALSE)</f>
        <v>宇宙の</v>
      </c>
      <c r="S2078" s="384" t="str">
        <f>VLOOKUP(MOD(P2078,20),太陽の紋章,2,FALSE)</f>
        <v>人</v>
      </c>
      <c r="T2078" s="98" t="s">
        <v>3736</v>
      </c>
    </row>
    <row r="2079" spans="1:20" ht="13.5" customHeight="1">
      <c r="A2079" s="282" t="str">
        <f>VLOOKUP(MOD(E2079,10),十干,2,FALSE)</f>
        <v>辛</v>
      </c>
      <c r="B2079" s="283" t="str">
        <f>VLOOKUP(MOD(E2079,12),十二支,3,FALSE)</f>
        <v xml:space="preserve">06 聖 </v>
      </c>
      <c r="C2079" s="287" t="str">
        <f>VLOOKUP(F2079,星座,3,TRUE)</f>
        <v xml:space="preserve">08 軍 </v>
      </c>
      <c r="D2079" s="533">
        <v>33528</v>
      </c>
      <c r="E2079" s="83">
        <f>IFERROR(YEAR(D2079),LEFT(D2079,4))</f>
        <v>1991</v>
      </c>
      <c r="F2079" s="83" t="str">
        <f>IF(ISTEXT(D2079),RIGHT(D2079,5),TEXT(D2079,"mm/dd"))</f>
        <v>10/17</v>
      </c>
      <c r="G2079" s="83">
        <f>SUM(MID(E2079,1,1),MID(E2079,2,1),MID(E2079,3,1),MID(E2079,4,1),MID(F2079,1,1),MID(F2079,2,1),MID(F2079,4,1),MID(F2079,5,1))</f>
        <v>29</v>
      </c>
      <c r="H2079" s="83">
        <f>IF(MOD(G2079,9)=0,9,MOD(G2079,9))</f>
        <v>2</v>
      </c>
      <c r="I2079" s="83" t="str">
        <f>IFERROR(MID("日月火水木金土",WEEKDAY(D2079),1),"")</f>
        <v>木</v>
      </c>
      <c r="J2079" s="303" t="s">
        <v>2324</v>
      </c>
      <c r="K2079" s="87" t="str">
        <f>VLOOKUP(F2079,石と花メイン,3,FALSE)</f>
        <v>■紅玉髄</v>
      </c>
      <c r="L2079" s="296" t="str">
        <f>VLOOKUP(F2079,石と花メイン,4,FALSE)</f>
        <v>葡萄</v>
      </c>
      <c r="M2079" s="392">
        <f>IF(OR(MONTH(F2079)&lt;7,AND(MONTH(F2079)=7,DAY(F2079)&lt;=25)),
MOD(SUM((E2079-1901)*365,259),260),
MOD(SUM((E2079-1900)*365,259),260))</f>
        <v>194</v>
      </c>
      <c r="N2079" s="330">
        <f>IF(AND(MONTH(F2079)=7,DAY(F2079)&gt;25),1,
ROUNDDOWN((SUM(VLOOKUP(MONTH(F2079),D暦変換用数値,2,FALSE),DAY(F2079))/28)+1,0))</f>
        <v>3</v>
      </c>
      <c r="O2079" s="84">
        <f>IF(AND(MONTH(F2079)=7,DAY(F2079)&gt;25),DAY(F2079)-25,
MOD((SUM(VLOOKUP(MONTH(F2079),D暦変換用数値,2,FALSE),DAY(F2079))),28)+1)</f>
        <v>28</v>
      </c>
      <c r="P2079" s="405">
        <f>IF(OR(MONTH(F2079)&lt;7,AND(MONTH(F2079)=7,DAY(F2079)&lt;=25)),
MOD(SUM((E2079-1901)*365,(N2079-1)*28,O2079,258),260),
MOD(SUM((E2079-1900)*365,(N2079-1)*28,O2079,258),260))</f>
        <v>17</v>
      </c>
      <c r="Q2079" s="371" t="str">
        <f>VLOOKUP(MOD(P2079,4),色,2,FALSE)</f>
        <v>赤い</v>
      </c>
      <c r="R2079" s="289" t="str">
        <f>VLOOKUP(MOD(P2079,13),銀河の音,2,FALSE)</f>
        <v>自己存在の</v>
      </c>
      <c r="S2079" s="382" t="str">
        <f>VLOOKUP(MOD(P2079,20),太陽の紋章,2,FALSE)</f>
        <v>地球</v>
      </c>
      <c r="T2079" s="95" t="s">
        <v>2260</v>
      </c>
    </row>
    <row r="2080" spans="1:20" ht="13.5" customHeight="1">
      <c r="A2080" s="50" t="str">
        <f>VLOOKUP(MOD(E2080,10),十干,2,FALSE)</f>
        <v>辛</v>
      </c>
      <c r="B2080" s="199" t="str">
        <f>VLOOKUP(MOD(E2080,12),十二支,3,FALSE)</f>
        <v xml:space="preserve">06 聖 </v>
      </c>
      <c r="C2080" s="201" t="str">
        <f>VLOOKUP(F2080,星座,3,TRUE)</f>
        <v xml:space="preserve">08 軍 </v>
      </c>
      <c r="D2080" s="531">
        <v>33534</v>
      </c>
      <c r="E2080" s="1">
        <f>IFERROR(YEAR(D2080),LEFT(D2080,4))</f>
        <v>1991</v>
      </c>
      <c r="F2080" s="1" t="str">
        <f>IF(ISTEXT(D2080),RIGHT(D2080,5),TEXT(D2080,"mm/dd"))</f>
        <v>10/23</v>
      </c>
      <c r="G2080" s="1">
        <f>SUM(MID(E2080,1,1),MID(E2080,2,1),MID(E2080,3,1),MID(E2080,4,1),MID(F2080,1,1),MID(F2080,2,1),MID(F2080,4,1),MID(F2080,5,1))</f>
        <v>26</v>
      </c>
      <c r="H2080" s="45">
        <f>IF(MOD(G2080,9)=0,9,MOD(G2080,9))</f>
        <v>8</v>
      </c>
      <c r="I2080" s="45" t="str">
        <f>IFERROR(MID("日月火水木金土",WEEKDAY(D2080),1),"")</f>
        <v>水</v>
      </c>
      <c r="J2080" s="304" t="s">
        <v>3596</v>
      </c>
      <c r="K2080" s="202" t="str">
        <f>VLOOKUP(F2080,石と花メイン,3,FALSE)</f>
        <v>■紫水晶</v>
      </c>
      <c r="L2080" s="297" t="str">
        <f>VLOOKUP(F2080,石と花メイン,4,FALSE)</f>
        <v>ゼフィランサス【玉簾】</v>
      </c>
      <c r="M2080" s="393">
        <f>IF(OR(MONTH(F2080)&lt;7,AND(MONTH(F2080)=7,DAY(F2080)&lt;=25)),
MOD(SUM((E2080-1901)*365,259),260),
MOD(SUM((E2080-1900)*365,259),260))</f>
        <v>194</v>
      </c>
      <c r="N2080" s="390">
        <f>IF(AND(MONTH(F2080)=7,DAY(F2080)&gt;25),1,
ROUNDDOWN((SUM(VLOOKUP(MONTH(F2080),D暦変換用数値,2,FALSE),DAY(F2080))/28)+1,0))</f>
        <v>4</v>
      </c>
      <c r="O2080" s="205">
        <f>IF(AND(MONTH(F2080)=7,DAY(F2080)&gt;25),DAY(F2080)-25,
MOD((SUM(VLOOKUP(MONTH(F2080),D暦変換用数値,2,FALSE),DAY(F2080))),28)+1)</f>
        <v>6</v>
      </c>
      <c r="P2080" s="406">
        <f>IF(OR(MONTH(F2080)&lt;7,AND(MONTH(F2080)=7,DAY(F2080)&lt;=25)),
MOD(SUM((E2080-1901)*365,(N2080-1)*28,O2080,258),260),
MOD(SUM((E2080-1900)*365,(N2080-1)*28,O2080,258),260))</f>
        <v>23</v>
      </c>
      <c r="Q2080" s="374" t="str">
        <f>VLOOKUP(MOD(P2080,4),色,2,FALSE)</f>
        <v>青い</v>
      </c>
      <c r="R2080" s="292" t="str">
        <f>VLOOKUP(MOD(P2080,13),銀河の音,2,FALSE)</f>
        <v>惑星の</v>
      </c>
      <c r="S2080" s="385" t="str">
        <f>VLOOKUP(MOD(P2080,20),太陽の紋章,2,FALSE)</f>
        <v>夜</v>
      </c>
      <c r="T2080" s="106" t="s">
        <v>6382</v>
      </c>
    </row>
    <row r="2081" spans="1:20" ht="13.5" customHeight="1">
      <c r="A2081" s="50" t="str">
        <f>VLOOKUP(MOD(E2081,10),十干,2,FALSE)</f>
        <v>丁</v>
      </c>
      <c r="B2081" s="199" t="str">
        <f>VLOOKUP(MOD(E2081,12),十二支,3,FALSE)</f>
        <v xml:space="preserve">06 聖 </v>
      </c>
      <c r="C2081" s="201" t="str">
        <f>VLOOKUP(F2081,星座,3,TRUE)</f>
        <v xml:space="preserve">08 軍 </v>
      </c>
      <c r="D2081" s="531" t="s">
        <v>4027</v>
      </c>
      <c r="E2081" s="1" t="str">
        <f>IFERROR(YEAR(D2081),LEFT(D2081,4))</f>
        <v>1547</v>
      </c>
      <c r="F2081" s="1" t="str">
        <f>IF(ISTEXT(D2081),RIGHT(D2081,5),TEXT(D2081,"mm/dd"))</f>
        <v>09/29</v>
      </c>
      <c r="G2081" s="1">
        <f>SUM(MID(E2081,1,1),MID(E2081,2,1),MID(E2081,3,1),MID(E2081,4,1),MID(F2081,1,1),MID(F2081,2,1),MID(F2081,4,1),MID(F2081,5,1))</f>
        <v>37</v>
      </c>
      <c r="H2081" s="45">
        <f>IF(MOD(G2081,9)=0,9,MOD(G2081,9))</f>
        <v>1</v>
      </c>
      <c r="I2081" s="45" t="str">
        <f>IFERROR(MID("日月火水木金土",WEEKDAY(D2081),1),"")</f>
        <v/>
      </c>
      <c r="J2081" s="304" t="s">
        <v>44</v>
      </c>
      <c r="K2081" s="202" t="str">
        <f>VLOOKUP(F2081,石と花メイン,3,FALSE)</f>
        <v>◆青玉</v>
      </c>
      <c r="L2081" s="297" t="str">
        <f>VLOOKUP(F2081,石と花メイン,4,FALSE)</f>
        <v>アスター【蝦夷菊】</v>
      </c>
      <c r="M2081" s="393">
        <f>IF(OR(MONTH(F2081)&lt;7,AND(MONTH(F2081)=7,DAY(F2081)&lt;=25)),
MOD(SUM((E2081-1901)*365,259),260),
MOD(SUM((E2081-1900)*365,259),260))</f>
        <v>114</v>
      </c>
      <c r="N2081" s="390">
        <f>IF(AND(MONTH(F2081)=7,DAY(F2081)&gt;25),1,
ROUNDDOWN((SUM(VLOOKUP(MONTH(F2081),D暦変換用数値,2,FALSE),DAY(F2081))/28)+1,0))</f>
        <v>3</v>
      </c>
      <c r="O2081" s="205">
        <f>IF(AND(MONTH(F2081)=7,DAY(F2081)&gt;25),DAY(F2081)-25,
MOD((SUM(VLOOKUP(MONTH(F2081),D暦変換用数値,2,FALSE),DAY(F2081))),28)+1)</f>
        <v>10</v>
      </c>
      <c r="P2081" s="406">
        <f>IF(OR(MONTH(F2081)&lt;7,AND(MONTH(F2081)=7,DAY(F2081)&lt;=25)),
MOD(SUM((E2081-1901)*365,(N2081-1)*28,O2081,258),260),
MOD(SUM((E2081-1900)*365,(N2081-1)*28,O2081,258),260))</f>
        <v>179</v>
      </c>
      <c r="Q2081" s="374" t="str">
        <f>VLOOKUP(MOD(P2081,4),色,2,FALSE)</f>
        <v>青い</v>
      </c>
      <c r="R2081" s="292" t="str">
        <f>VLOOKUP(MOD(P2081,13),銀河の音,2,FALSE)</f>
        <v>惑星の</v>
      </c>
      <c r="S2081" s="385" t="str">
        <f>VLOOKUP(MOD(P2081,20),太陽の紋章,2,FALSE)</f>
        <v>嵐</v>
      </c>
      <c r="T2081" s="103" t="s">
        <v>4028</v>
      </c>
    </row>
    <row r="2082" spans="1:20" ht="13.5" customHeight="1">
      <c r="A2082" s="50" t="str">
        <f>VLOOKUP(MOD(E2082,10),十干,2,FALSE)</f>
        <v>癸</v>
      </c>
      <c r="B2082" s="199" t="str">
        <f>VLOOKUP(MOD(E2082,12),十二支,3,FALSE)</f>
        <v xml:space="preserve">06 聖 </v>
      </c>
      <c r="C2082" s="201" t="str">
        <f>VLOOKUP(F2082,星座,3,TRUE)</f>
        <v xml:space="preserve">08 軍 </v>
      </c>
      <c r="D2082" s="535" t="s">
        <v>8756</v>
      </c>
      <c r="E2082" s="45" t="str">
        <f>IFERROR(YEAR(D2082),LEFT(D2082,4))</f>
        <v>1823</v>
      </c>
      <c r="F2082" s="45" t="str">
        <f>IF(ISTEXT(D2082),RIGHT(D2082,5),TEXT(D2082,"mm/dd"))</f>
        <v>09/28</v>
      </c>
      <c r="G2082" s="45">
        <f>SUM(MID(E2082,1,1),MID(E2082,2,1),MID(E2082,3,1),MID(E2082,4,1),MID(F2082,1,1),MID(F2082,2,1),MID(F2082,4,1),MID(F2082,5,1))</f>
        <v>33</v>
      </c>
      <c r="H2082" s="45">
        <f>IF(MOD(G2082,9)=0,9,MOD(G2082,9))</f>
        <v>6</v>
      </c>
      <c r="I2082" s="45" t="str">
        <f>IFERROR(MID("日月火水木金土",WEEKDAY(D2082),1),"")</f>
        <v/>
      </c>
      <c r="J2082" s="305" t="s">
        <v>2693</v>
      </c>
      <c r="K2082" s="203" t="str">
        <f>VLOOKUP(F2082,石と花メイン,3,FALSE)</f>
        <v>◆翠玉</v>
      </c>
      <c r="L2082" s="298" t="str">
        <f>VLOOKUP(F2082,石と花メイン,4,FALSE)</f>
        <v>葉鶏頭【雁来紅】</v>
      </c>
      <c r="M2082" s="394">
        <f>IF(OR(MONTH(F2082)&lt;7,AND(MONTH(F2082)=7,DAY(F2082)&lt;=25)),
MOD(SUM((E2082-1901)*365,259),260),
MOD(SUM((E2082-1900)*365,259),260))</f>
        <v>234</v>
      </c>
      <c r="N2082" s="391">
        <f>IF(AND(MONTH(F2082)=7,DAY(F2082)&gt;25),1,
ROUNDDOWN((SUM(VLOOKUP(MONTH(F2082),D暦変換用数値,2,FALSE),DAY(F2082))/28)+1,0))</f>
        <v>3</v>
      </c>
      <c r="O2082" s="46">
        <f>IF(AND(MONTH(F2082)=7,DAY(F2082)&gt;25),DAY(F2082)-25,
MOD((SUM(VLOOKUP(MONTH(F2082),D暦変換用数値,2,FALSE),DAY(F2082))),28)+1)</f>
        <v>9</v>
      </c>
      <c r="P2082" s="407">
        <f>IF(OR(MONTH(F2082)&lt;7,AND(MONTH(F2082)=7,DAY(F2082)&lt;=25)),
MOD(SUM((E2082-1901)*365,(N2082-1)*28,O2082,258),260),
MOD(SUM((E2082-1900)*365,(N2082-1)*28,O2082,258),260))</f>
        <v>38</v>
      </c>
      <c r="Q2082" s="375" t="str">
        <f>VLOOKUP(MOD(P2082,4),色,2,FALSE)</f>
        <v>白い</v>
      </c>
      <c r="R2082" s="293" t="str">
        <f>VLOOKUP(MOD(P2082,13),銀河の音,2,FALSE)</f>
        <v>水晶の</v>
      </c>
      <c r="S2082" s="386" t="str">
        <f>VLOOKUP(MOD(P2082,20),太陽の紋章,2,FALSE)</f>
        <v>鏡</v>
      </c>
      <c r="T2082" s="104" t="s">
        <v>3616</v>
      </c>
    </row>
    <row r="2083" spans="1:20" ht="13.5" customHeight="1">
      <c r="A2083" s="282" t="str">
        <f>VLOOKUP(MOD(E2083,10),十干,2,FALSE)</f>
        <v>乙</v>
      </c>
      <c r="B2083" s="283" t="str">
        <f>VLOOKUP(MOD(E2083,12),十二支,3,FALSE)</f>
        <v xml:space="preserve">06 聖 </v>
      </c>
      <c r="C2083" s="287" t="str">
        <f>VLOOKUP(F2083,星座,3,TRUE)</f>
        <v xml:space="preserve">08 軍 </v>
      </c>
      <c r="D2083" s="533" t="s">
        <v>8757</v>
      </c>
      <c r="E2083" s="83" t="str">
        <f>IFERROR(YEAR(D2083),LEFT(D2083,4))</f>
        <v>1895</v>
      </c>
      <c r="F2083" s="83" t="str">
        <f>IF(ISTEXT(D2083),RIGHT(D2083,5),TEXT(D2083,"mm/dd"))</f>
        <v>09/28</v>
      </c>
      <c r="G2083" s="83">
        <f>SUM(MID(E2083,1,1),MID(E2083,2,1),MID(E2083,3,1),MID(E2083,4,1),MID(F2083,1,1),MID(F2083,2,1),MID(F2083,4,1),MID(F2083,5,1))</f>
        <v>42</v>
      </c>
      <c r="H2083" s="83">
        <f>IF(MOD(G2083,9)=0,9,MOD(G2083,9))</f>
        <v>6</v>
      </c>
      <c r="I2083" s="83" t="str">
        <f>IFERROR(MID("日月火水木金土",WEEKDAY(D2083),1),"")</f>
        <v/>
      </c>
      <c r="J2083" s="303" t="s">
        <v>6584</v>
      </c>
      <c r="K2083" s="87" t="str">
        <f>VLOOKUP(F2083,石と花メイン,3,FALSE)</f>
        <v>◆翠玉</v>
      </c>
      <c r="L2083" s="296" t="str">
        <f>VLOOKUP(F2083,石と花メイン,4,FALSE)</f>
        <v>葉鶏頭【雁来紅】</v>
      </c>
      <c r="M2083" s="392">
        <f>IF(OR(MONTH(F2083)&lt;7,AND(MONTH(F2083)=7,DAY(F2083)&lt;=25)),
MOD(SUM((E2083-1901)*365,259),260),
MOD(SUM((E2083-1900)*365,259),260))</f>
        <v>254</v>
      </c>
      <c r="N2083" s="330">
        <f>IF(AND(MONTH(F2083)=7,DAY(F2083)&gt;25),1,
ROUNDDOWN((SUM(VLOOKUP(MONTH(F2083),D暦変換用数値,2,FALSE),DAY(F2083))/28)+1,0))</f>
        <v>3</v>
      </c>
      <c r="O2083" s="84">
        <f>IF(AND(MONTH(F2083)=7,DAY(F2083)&gt;25),DAY(F2083)-25,
MOD((SUM(VLOOKUP(MONTH(F2083),D暦変換用数値,2,FALSE),DAY(F2083))),28)+1)</f>
        <v>9</v>
      </c>
      <c r="P2083" s="405">
        <f>IF(OR(MONTH(F2083)&lt;7,AND(MONTH(F2083)=7,DAY(F2083)&lt;=25)),
MOD(SUM((E2083-1901)*365,(N2083-1)*28,O2083,258),260),
MOD(SUM((E2083-1900)*365,(N2083-1)*28,O2083,258),260))</f>
        <v>58</v>
      </c>
      <c r="Q2083" s="371" t="str">
        <f>VLOOKUP(MOD(P2083,4),色,2,FALSE)</f>
        <v>白い</v>
      </c>
      <c r="R2083" s="289" t="str">
        <f>VLOOKUP(MOD(P2083,13),銀河の音,2,FALSE)</f>
        <v>律動の</v>
      </c>
      <c r="S2083" s="382" t="str">
        <f>VLOOKUP(MOD(P2083,20),太陽の紋章,2,FALSE)</f>
        <v>鏡</v>
      </c>
      <c r="T2083" s="95" t="s">
        <v>608</v>
      </c>
    </row>
    <row r="2084" spans="1:20" ht="13.5" customHeight="1">
      <c r="A2084" s="282" t="str">
        <f>VLOOKUP(MOD(E2084,10),十干,2,FALSE)</f>
        <v>己</v>
      </c>
      <c r="B2084" s="283" t="str">
        <f>VLOOKUP(MOD(E2084,12),十二支,3,FALSE)</f>
        <v xml:space="preserve">06 聖 </v>
      </c>
      <c r="C2084" s="287" t="str">
        <f>VLOOKUP(F2084,星座,3,TRUE)</f>
        <v xml:space="preserve">09 火 </v>
      </c>
      <c r="D2084" s="533">
        <v>7043</v>
      </c>
      <c r="E2084" s="83">
        <f>IFERROR(YEAR(D2084),LEFT(D2084,4))</f>
        <v>1919</v>
      </c>
      <c r="F2084" s="83" t="str">
        <f>IF(ISTEXT(D2084),RIGHT(D2084,5),TEXT(D2084,"mm/dd"))</f>
        <v>04/13</v>
      </c>
      <c r="G2084" s="83">
        <f>SUM(MID(E2084,1,1),MID(E2084,2,1),MID(E2084,3,1),MID(E2084,4,1),MID(F2084,1,1),MID(F2084,2,1),MID(F2084,4,1),MID(F2084,5,1))</f>
        <v>28</v>
      </c>
      <c r="H2084" s="83">
        <f>IF(MOD(G2084,9)=0,9,MOD(G2084,9))</f>
        <v>1</v>
      </c>
      <c r="I2084" s="83" t="str">
        <f>IFERROR(MID("日月火水木金土",WEEKDAY(D2084),1),"")</f>
        <v>日</v>
      </c>
      <c r="J2084" s="303" t="s">
        <v>4629</v>
      </c>
      <c r="K2084" s="87" t="str">
        <f>VLOOKUP(F2084,石と花メイン,3,FALSE)</f>
        <v>◇金剛石</v>
      </c>
      <c r="L2084" s="296" t="str">
        <f>VLOOKUP(F2084,石と花メイン,4,FALSE)</f>
        <v>波斯菊【蛇の目草】</v>
      </c>
      <c r="M2084" s="392">
        <f>IF(OR(MONTH(F2084)&lt;7,AND(MONTH(F2084)=7,DAY(F2084)&lt;=25)),
MOD(SUM((E2084-1901)*365,259),260),
MOD(SUM((E2084-1900)*365,259),260))</f>
        <v>69</v>
      </c>
      <c r="N2084" s="330">
        <f>IF(AND(MONTH(F2084)=7,DAY(F2084)&gt;25),1,
ROUNDDOWN((SUM(VLOOKUP(MONTH(F2084),D暦変換用数値,2,FALSE),DAY(F2084))/28)+1,0))</f>
        <v>10</v>
      </c>
      <c r="O2084" s="84">
        <f>IF(AND(MONTH(F2084)=7,DAY(F2084)&gt;25),DAY(F2084)-25,
MOD((SUM(VLOOKUP(MONTH(F2084),D暦変換用数値,2,FALSE),DAY(F2084))),28)+1)</f>
        <v>10</v>
      </c>
      <c r="P2084" s="405">
        <f>IF(OR(MONTH(F2084)&lt;7,AND(MONTH(F2084)=7,DAY(F2084)&lt;=25)),
MOD(SUM((E2084-1901)*365,(N2084-1)*28,O2084,258),260),
MOD(SUM((E2084-1900)*365,(N2084-1)*28,O2084,258),260))</f>
        <v>70</v>
      </c>
      <c r="Q2084" s="371" t="str">
        <f>VLOOKUP(MOD(P2084,4),色,2,FALSE)</f>
        <v>白い</v>
      </c>
      <c r="R2084" s="289" t="str">
        <f>VLOOKUP(MOD(P2084,13),銀河の音,2,FALSE)</f>
        <v>倍音の</v>
      </c>
      <c r="S2084" s="382" t="str">
        <f>VLOOKUP(MOD(P2084,20),太陽の紋章,2,FALSE)</f>
        <v>犬</v>
      </c>
      <c r="T2084" s="91" t="s">
        <v>3736</v>
      </c>
    </row>
    <row r="2085" spans="1:20" ht="13.5" customHeight="1">
      <c r="A2085" s="49" t="str">
        <f>VLOOKUP(MOD(E2085,10),十干,2,FALSE)</f>
        <v>辛</v>
      </c>
      <c r="B2085" s="199" t="str">
        <f>VLOOKUP(MOD(E2085,12),十二支,3,FALSE)</f>
        <v xml:space="preserve">06 聖 </v>
      </c>
      <c r="C2085" s="201" t="str">
        <f>VLOOKUP(F2085,星座,3,TRUE)</f>
        <v xml:space="preserve">09 火 </v>
      </c>
      <c r="D2085" s="535">
        <v>11405</v>
      </c>
      <c r="E2085" s="45">
        <f>IFERROR(YEAR(D2085),LEFT(D2085,4))</f>
        <v>1931</v>
      </c>
      <c r="F2085" s="45" t="str">
        <f>IF(ISTEXT(D2085),RIGHT(D2085,5),TEXT(D2085,"mm/dd"))</f>
        <v>03/23</v>
      </c>
      <c r="G2085" s="45">
        <f>SUM(MID(E2085,1,1),MID(E2085,2,1),MID(E2085,3,1),MID(E2085,4,1),MID(F2085,1,1),MID(F2085,2,1),MID(F2085,4,1),MID(F2085,5,1))</f>
        <v>22</v>
      </c>
      <c r="H2085" s="45">
        <f>IF(MOD(G2085,9)=0,9,MOD(G2085,9))</f>
        <v>4</v>
      </c>
      <c r="I2085" s="45" t="str">
        <f>IFERROR(MID("日月火水木金土",WEEKDAY(D2085),1),"")</f>
        <v>月</v>
      </c>
      <c r="J2085" s="305" t="s">
        <v>2695</v>
      </c>
      <c r="K2085" s="203" t="str">
        <f>VLOOKUP(F2085,石と花メイン,3,FALSE)</f>
        <v>●薔薇色石</v>
      </c>
      <c r="L2085" s="298" t="str">
        <f>VLOOKUP(F2085,石と花メイン,4,FALSE)</f>
        <v>グラジオラス【唐菖蒲】</v>
      </c>
      <c r="M2085" s="394">
        <f>IF(OR(MONTH(F2085)&lt;7,AND(MONTH(F2085)=7,DAY(F2085)&lt;=25)),
MOD(SUM((E2085-1901)*365,259),260),
MOD(SUM((E2085-1900)*365,259),260))</f>
        <v>29</v>
      </c>
      <c r="N2085" s="391">
        <f>IF(AND(MONTH(F2085)=7,DAY(F2085)&gt;25),1,
ROUNDDOWN((SUM(VLOOKUP(MONTH(F2085),D暦変換用数値,2,FALSE),DAY(F2085))/28)+1,0))</f>
        <v>9</v>
      </c>
      <c r="O2085" s="46">
        <f>IF(AND(MONTH(F2085)=7,DAY(F2085)&gt;25),DAY(F2085)-25,
MOD((SUM(VLOOKUP(MONTH(F2085),D暦変換用数値,2,FALSE),DAY(F2085))),28)+1)</f>
        <v>17</v>
      </c>
      <c r="P2085" s="407">
        <f>IF(OR(MONTH(F2085)&lt;7,AND(MONTH(F2085)=7,DAY(F2085)&lt;=25)),
MOD(SUM((E2085-1901)*365,(N2085-1)*28,O2085,258),260),
MOD(SUM((E2085-1900)*365,(N2085-1)*28,O2085,258),260))</f>
        <v>9</v>
      </c>
      <c r="Q2085" s="372" t="str">
        <f>VLOOKUP(MOD(P2085,4),色,2,FALSE)</f>
        <v>赤い</v>
      </c>
      <c r="R2085" s="290" t="str">
        <f>VLOOKUP(MOD(P2085,13),銀河の音,2,FALSE)</f>
        <v>太陽の</v>
      </c>
      <c r="S2085" s="383" t="str">
        <f>VLOOKUP(MOD(P2085,20),太陽の紋章,2,FALSE)</f>
        <v>月</v>
      </c>
      <c r="T2085" s="96" t="s">
        <v>2697</v>
      </c>
    </row>
    <row r="2086" spans="1:20" ht="13.5" customHeight="1">
      <c r="A2086" s="49" t="str">
        <f>VLOOKUP(MOD(E2086,10),十干,2,FALSE)</f>
        <v>辛</v>
      </c>
      <c r="B2086" s="199" t="str">
        <f>VLOOKUP(MOD(E2086,12),十二支,3,FALSE)</f>
        <v xml:space="preserve">06 聖 </v>
      </c>
      <c r="C2086" s="201" t="str">
        <f>VLOOKUP(F2086,星座,3,TRUE)</f>
        <v xml:space="preserve">09 火 </v>
      </c>
      <c r="D2086" s="535">
        <v>11424</v>
      </c>
      <c r="E2086" s="45">
        <f>IFERROR(YEAR(D2086),LEFT(D2086,4))</f>
        <v>1931</v>
      </c>
      <c r="F2086" s="45" t="str">
        <f>IF(ISTEXT(D2086),RIGHT(D2086,5),TEXT(D2086,"mm/dd"))</f>
        <v>04/11</v>
      </c>
      <c r="G2086" s="45">
        <f>SUM(MID(E2086,1,1),MID(E2086,2,1),MID(E2086,3,1),MID(E2086,4,1),MID(F2086,1,1),MID(F2086,2,1),MID(F2086,4,1),MID(F2086,5,1))</f>
        <v>20</v>
      </c>
      <c r="H2086" s="45">
        <f>IF(MOD(G2086,9)=0,9,MOD(G2086,9))</f>
        <v>2</v>
      </c>
      <c r="I2086" s="45" t="str">
        <f>IFERROR(MID("日月火水木金土",WEEKDAY(D2086),1),"")</f>
        <v>土</v>
      </c>
      <c r="J2086" s="305" t="s">
        <v>2258</v>
      </c>
      <c r="K2086" s="203" t="str">
        <f>VLOOKUP(F2086,石と花メイン,3,FALSE)</f>
        <v>◆柘榴石</v>
      </c>
      <c r="L2086" s="298" t="str">
        <f>VLOOKUP(F2086,石と花メイン,4,FALSE)</f>
        <v>花忍</v>
      </c>
      <c r="M2086" s="394">
        <f>IF(OR(MONTH(F2086)&lt;7,AND(MONTH(F2086)=7,DAY(F2086)&lt;=25)),
MOD(SUM((E2086-1901)*365,259),260),
MOD(SUM((E2086-1900)*365,259),260))</f>
        <v>29</v>
      </c>
      <c r="N2086" s="391">
        <f>IF(AND(MONTH(F2086)=7,DAY(F2086)&gt;25),1,
ROUNDDOWN((SUM(VLOOKUP(MONTH(F2086),D暦変換用数値,2,FALSE),DAY(F2086))/28)+1,0))</f>
        <v>10</v>
      </c>
      <c r="O2086" s="46">
        <f>IF(AND(MONTH(F2086)=7,DAY(F2086)&gt;25),DAY(F2086)-25,
MOD((SUM(VLOOKUP(MONTH(F2086),D暦変換用数値,2,FALSE),DAY(F2086))),28)+1)</f>
        <v>8</v>
      </c>
      <c r="P2086" s="407">
        <f>IF(OR(MONTH(F2086)&lt;7,AND(MONTH(F2086)=7,DAY(F2086)&lt;=25)),
MOD(SUM((E2086-1901)*365,(N2086-1)*28,O2086,258),260),
MOD(SUM((E2086-1900)*365,(N2086-1)*28,O2086,258),260))</f>
        <v>28</v>
      </c>
      <c r="Q2086" s="373" t="str">
        <f>VLOOKUP(MOD(P2086,4),色,2,FALSE)</f>
        <v>黄色い</v>
      </c>
      <c r="R2086" s="291" t="str">
        <f>VLOOKUP(MOD(P2086,13),銀河の音,2,FALSE)</f>
        <v>月の</v>
      </c>
      <c r="S2086" s="384" t="str">
        <f>VLOOKUP(MOD(P2086,20),太陽の紋章,2,FALSE)</f>
        <v>星</v>
      </c>
      <c r="T2086" s="79"/>
    </row>
    <row r="2087" spans="1:20" ht="13.5" customHeight="1">
      <c r="A2087" s="76" t="str">
        <f>VLOOKUP(MOD(E2087,10),十干,2,FALSE)</f>
        <v>辛</v>
      </c>
      <c r="B2087" s="199" t="str">
        <f>VLOOKUP(MOD(E2087,12),十二支,3,FALSE)</f>
        <v xml:space="preserve">06 聖 </v>
      </c>
      <c r="C2087" s="201" t="str">
        <f>VLOOKUP(F2087,星座,3,TRUE)</f>
        <v xml:space="preserve">09 火 </v>
      </c>
      <c r="D2087" s="534">
        <v>11429</v>
      </c>
      <c r="E2087" s="116">
        <f>IFERROR(YEAR(D2087),LEFT(D2087,4))</f>
        <v>1931</v>
      </c>
      <c r="F2087" s="116" t="str">
        <f>IF(ISTEXT(D2087),RIGHT(D2087,5),TEXT(D2087,"mm/dd"))</f>
        <v>04/16</v>
      </c>
      <c r="G2087" s="116">
        <f>SUM(MID(E2087,1,1),MID(E2087,2,1),MID(E2087,3,1),MID(E2087,4,1),MID(F2087,1,1),MID(F2087,2,1),MID(F2087,4,1),MID(F2087,5,1))</f>
        <v>25</v>
      </c>
      <c r="H2087" s="116">
        <f>IF(MOD(G2087,9)=0,9,MOD(G2087,9))</f>
        <v>7</v>
      </c>
      <c r="I2087" s="116" t="str">
        <f>IFERROR(MID("日月火水木金土",WEEKDAY(D2087),1),"")</f>
        <v>木</v>
      </c>
      <c r="J2087" s="306" t="s">
        <v>7559</v>
      </c>
      <c r="K2087" s="203" t="str">
        <f>VLOOKUP(F2087,石と花メイン,3,FALSE)</f>
        <v>◆紅玉</v>
      </c>
      <c r="L2087" s="299" t="str">
        <f>VLOOKUP(F2087,石と花メイン,4,FALSE)</f>
        <v>蓮華躑躅【鬼躑躅】</v>
      </c>
      <c r="M2087" s="395">
        <f>IF(OR(MONTH(F2087)&lt;7,AND(MONTH(F2087)=7,DAY(F2087)&lt;=25)),
MOD(SUM((E2087-1901)*365,259),260),
MOD(SUM((E2087-1900)*365,259),260))</f>
        <v>29</v>
      </c>
      <c r="N2087" s="121">
        <f>IF(AND(MONTH(F2087)=7,DAY(F2087)&gt;25),1,
ROUNDDOWN((SUM(VLOOKUP(MONTH(F2087),D暦変換用数値,2,FALSE),DAY(F2087))/28)+1,0))</f>
        <v>10</v>
      </c>
      <c r="O2087" s="117">
        <f>IF(AND(MONTH(F2087)=7,DAY(F2087)&gt;25),DAY(F2087)-25,
MOD((SUM(VLOOKUP(MONTH(F2087),D暦変換用数値,2,FALSE),DAY(F2087))),28)+1)</f>
        <v>13</v>
      </c>
      <c r="P2087" s="408">
        <f>IF(OR(MONTH(F2087)&lt;7,AND(MONTH(F2087)=7,DAY(F2087)&lt;=25)),
MOD(SUM((E2087-1901)*365,(N2087-1)*28,O2087,258),260),
MOD(SUM((E2087-1900)*365,(N2087-1)*28,O2087,258),260))</f>
        <v>33</v>
      </c>
      <c r="Q2087" s="372" t="str">
        <f>VLOOKUP(MOD(P2087,4),色,2,FALSE)</f>
        <v>赤い</v>
      </c>
      <c r="R2087" s="290" t="str">
        <f>VLOOKUP(MOD(P2087,13),銀河の音,2,FALSE)</f>
        <v>共振の</v>
      </c>
      <c r="S2087" s="383" t="str">
        <f>VLOOKUP(MOD(P2087,20),太陽の紋章,2,FALSE)</f>
        <v>空歩く者</v>
      </c>
      <c r="T2087" s="118"/>
    </row>
    <row r="2088" spans="1:20" ht="13.5" customHeight="1">
      <c r="A2088" s="282" t="str">
        <f>VLOOKUP(MOD(E2088,10),十干,2,FALSE)</f>
        <v>癸</v>
      </c>
      <c r="B2088" s="283" t="str">
        <f>VLOOKUP(MOD(E2088,12),十二支,3,FALSE)</f>
        <v xml:space="preserve">06 聖 </v>
      </c>
      <c r="C2088" s="287" t="str">
        <f>VLOOKUP(F2088,星座,3,TRUE)</f>
        <v xml:space="preserve">09 火 </v>
      </c>
      <c r="D2088" s="533">
        <v>15787</v>
      </c>
      <c r="E2088" s="83">
        <f>IFERROR(YEAR(D2088),LEFT(D2088,4))</f>
        <v>1943</v>
      </c>
      <c r="F2088" s="83" t="str">
        <f>IF(ISTEXT(D2088),RIGHT(D2088,5),TEXT(D2088,"mm/dd"))</f>
        <v>03/22</v>
      </c>
      <c r="G2088" s="83">
        <f>SUM(MID(E2088,1,1),MID(E2088,2,1),MID(E2088,3,1),MID(E2088,4,1),MID(F2088,1,1),MID(F2088,2,1),MID(F2088,4,1),MID(F2088,5,1))</f>
        <v>24</v>
      </c>
      <c r="H2088" s="83">
        <f>IF(MOD(G2088,9)=0,9,MOD(G2088,9))</f>
        <v>6</v>
      </c>
      <c r="I2088" s="83" t="str">
        <f>IFERROR(MID("日月火水木金土",WEEKDAY(D2088),1),"")</f>
        <v>月</v>
      </c>
      <c r="J2088" s="303" t="s">
        <v>4630</v>
      </c>
      <c r="K2088" s="87" t="str">
        <f>VLOOKUP(F2088,石と花メイン,3,FALSE)</f>
        <v>○真珠</v>
      </c>
      <c r="L2088" s="296" t="str">
        <f>VLOOKUP(F2088,石と花メイン,4,FALSE)</f>
        <v>銭葵【ツリーマロウ】</v>
      </c>
      <c r="M2088" s="392">
        <f>IF(OR(MONTH(F2088)&lt;7,AND(MONTH(F2088)=7,DAY(F2088)&lt;=25)),
MOD(SUM((E2088-1901)*365,259),260),
MOD(SUM((E2088-1900)*365,259),260))</f>
        <v>249</v>
      </c>
      <c r="N2088" s="330">
        <f>IF(AND(MONTH(F2088)=7,DAY(F2088)&gt;25),1,
ROUNDDOWN((SUM(VLOOKUP(MONTH(F2088),D暦変換用数値,2,FALSE),DAY(F2088))/28)+1,0))</f>
        <v>9</v>
      </c>
      <c r="O2088" s="84">
        <f>IF(AND(MONTH(F2088)=7,DAY(F2088)&gt;25),DAY(F2088)-25,
MOD((SUM(VLOOKUP(MONTH(F2088),D暦変換用数値,2,FALSE),DAY(F2088))),28)+1)</f>
        <v>16</v>
      </c>
      <c r="P2088" s="405">
        <f>IF(OR(MONTH(F2088)&lt;7,AND(MONTH(F2088)=7,DAY(F2088)&lt;=25)),
MOD(SUM((E2088-1901)*365,(N2088-1)*28,O2088,258),260),
MOD(SUM((E2088-1900)*365,(N2088-1)*28,O2088,258),260))</f>
        <v>228</v>
      </c>
      <c r="Q2088" s="371" t="str">
        <f>VLOOKUP(MOD(P2088,4),色,2,FALSE)</f>
        <v>黄色い</v>
      </c>
      <c r="R2088" s="289" t="str">
        <f>VLOOKUP(MOD(P2088,13),銀河の音,2,FALSE)</f>
        <v>共振の</v>
      </c>
      <c r="S2088" s="382" t="str">
        <f>VLOOKUP(MOD(P2088,20),太陽の紋章,2,FALSE)</f>
        <v>星</v>
      </c>
      <c r="T2088" s="102" t="s">
        <v>950</v>
      </c>
    </row>
    <row r="2089" spans="1:20" ht="13.5" customHeight="1">
      <c r="A2089" s="50" t="str">
        <f>VLOOKUP(MOD(E2089,10),十干,2,FALSE)</f>
        <v>癸</v>
      </c>
      <c r="B2089" s="199" t="str">
        <f>VLOOKUP(MOD(E2089,12),十二支,3,FALSE)</f>
        <v xml:space="preserve">06 聖 </v>
      </c>
      <c r="C2089" s="201" t="str">
        <f>VLOOKUP(F2089,星座,3,TRUE)</f>
        <v xml:space="preserve">09 火 </v>
      </c>
      <c r="D2089" s="531">
        <v>15794</v>
      </c>
      <c r="E2089" s="1">
        <f>IFERROR(YEAR(D2089),LEFT(D2089,4))</f>
        <v>1943</v>
      </c>
      <c r="F2089" s="1" t="str">
        <f>IF(ISTEXT(D2089),RIGHT(D2089,5),TEXT(D2089,"mm/dd"))</f>
        <v>03/29</v>
      </c>
      <c r="G2089" s="1">
        <f>SUM(MID(E2089,1,1),MID(E2089,2,1),MID(E2089,3,1),MID(E2089,4,1),MID(F2089,1,1),MID(F2089,2,1),MID(F2089,4,1),MID(F2089,5,1))</f>
        <v>31</v>
      </c>
      <c r="H2089" s="45">
        <f>IF(MOD(G2089,9)=0,9,MOD(G2089,9))</f>
        <v>4</v>
      </c>
      <c r="I2089" s="45" t="str">
        <f>IFERROR(MID("日月火水木金土",WEEKDAY(D2089),1),"")</f>
        <v>月</v>
      </c>
      <c r="J2089" s="304" t="s">
        <v>6457</v>
      </c>
      <c r="K2089" s="202" t="str">
        <f>VLOOKUP(F2089,石と花メイン,3,FALSE)</f>
        <v>◆翠玉</v>
      </c>
      <c r="L2089" s="297" t="str">
        <f>VLOOKUP(F2089,石と花メイン,4,FALSE)</f>
        <v>貝母【編笠百合】</v>
      </c>
      <c r="M2089" s="393">
        <f>IF(OR(MONTH(F2089)&lt;7,AND(MONTH(F2089)=7,DAY(F2089)&lt;=25)),
MOD(SUM((E2089-1901)*365,259),260),
MOD(SUM((E2089-1900)*365,259),260))</f>
        <v>249</v>
      </c>
      <c r="N2089" s="390">
        <f>IF(AND(MONTH(F2089)=7,DAY(F2089)&gt;25),1,
ROUNDDOWN((SUM(VLOOKUP(MONTH(F2089),D暦変換用数値,2,FALSE),DAY(F2089))/28)+1,0))</f>
        <v>9</v>
      </c>
      <c r="O2089" s="205">
        <f>IF(AND(MONTH(F2089)=7,DAY(F2089)&gt;25),DAY(F2089)-25,
MOD((SUM(VLOOKUP(MONTH(F2089),D暦変換用数値,2,FALSE),DAY(F2089))),28)+1)</f>
        <v>23</v>
      </c>
      <c r="P2089" s="406">
        <f>IF(OR(MONTH(F2089)&lt;7,AND(MONTH(F2089)=7,DAY(F2089)&lt;=25)),
MOD(SUM((E2089-1901)*365,(N2089-1)*28,O2089,258),260),
MOD(SUM((E2089-1900)*365,(N2089-1)*28,O2089,258),260))</f>
        <v>235</v>
      </c>
      <c r="Q2089" s="374" t="str">
        <f>VLOOKUP(MOD(P2089,4),色,2,FALSE)</f>
        <v>青い</v>
      </c>
      <c r="R2089" s="292" t="str">
        <f>VLOOKUP(MOD(P2089,13),銀河の音,2,FALSE)</f>
        <v>磁気の</v>
      </c>
      <c r="S2089" s="385" t="str">
        <f>VLOOKUP(MOD(P2089,20),太陽の紋章,2,FALSE)</f>
        <v>鷲</v>
      </c>
      <c r="T2089" s="99" t="s">
        <v>4031</v>
      </c>
    </row>
    <row r="2090" spans="1:20" ht="13.5" customHeight="1">
      <c r="A2090" s="282" t="str">
        <f>VLOOKUP(MOD(E2090,10),十干,2,FALSE)</f>
        <v>癸</v>
      </c>
      <c r="B2090" s="283" t="str">
        <f>VLOOKUP(MOD(E2090,12),十二支,3,FALSE)</f>
        <v xml:space="preserve">06 聖 </v>
      </c>
      <c r="C2090" s="287" t="str">
        <f>VLOOKUP(F2090,星座,3,TRUE)</f>
        <v xml:space="preserve">09 火 </v>
      </c>
      <c r="D2090" s="533">
        <v>15814</v>
      </c>
      <c r="E2090" s="83">
        <f>IFERROR(YEAR(D2090),LEFT(D2090,4))</f>
        <v>1943</v>
      </c>
      <c r="F2090" s="83" t="str">
        <f>IF(ISTEXT(D2090),RIGHT(D2090,5),TEXT(D2090,"mm/dd"))</f>
        <v>04/18</v>
      </c>
      <c r="G2090" s="83">
        <f>SUM(MID(E2090,1,1),MID(E2090,2,1),MID(E2090,3,1),MID(E2090,4,1),MID(F2090,1,1),MID(F2090,2,1),MID(F2090,4,1),MID(F2090,5,1))</f>
        <v>30</v>
      </c>
      <c r="H2090" s="83">
        <f>IF(MOD(G2090,9)=0,9,MOD(G2090,9))</f>
        <v>3</v>
      </c>
      <c r="I2090" s="83" t="str">
        <f>IFERROR(MID("日月火水木金土",WEEKDAY(D2090),1),"")</f>
        <v>日</v>
      </c>
      <c r="J2090" s="303" t="s">
        <v>4631</v>
      </c>
      <c r="K2090" s="87" t="str">
        <f>VLOOKUP(F2090,石と花メイン,3,FALSE)</f>
        <v>◆黄玉</v>
      </c>
      <c r="L2090" s="296" t="str">
        <f>VLOOKUP(F2090,石と花メイン,4,FALSE)</f>
        <v>蓮華草【紫雲英】</v>
      </c>
      <c r="M2090" s="392">
        <f>IF(OR(MONTH(F2090)&lt;7,AND(MONTH(F2090)=7,DAY(F2090)&lt;=25)),
MOD(SUM((E2090-1901)*365,259),260),
MOD(SUM((E2090-1900)*365,259),260))</f>
        <v>249</v>
      </c>
      <c r="N2090" s="330">
        <f>IF(AND(MONTH(F2090)=7,DAY(F2090)&gt;25),1,
ROUNDDOWN((SUM(VLOOKUP(MONTH(F2090),D暦変換用数値,2,FALSE),DAY(F2090))/28)+1,0))</f>
        <v>10</v>
      </c>
      <c r="O2090" s="84">
        <f>IF(AND(MONTH(F2090)=7,DAY(F2090)&gt;25),DAY(F2090)-25,
MOD((SUM(VLOOKUP(MONTH(F2090),D暦変換用数値,2,FALSE),DAY(F2090))),28)+1)</f>
        <v>15</v>
      </c>
      <c r="P2090" s="405">
        <f>IF(OR(MONTH(F2090)&lt;7,AND(MONTH(F2090)=7,DAY(F2090)&lt;=25)),
MOD(SUM((E2090-1901)*365,(N2090-1)*28,O2090,258),260),
MOD(SUM((E2090-1900)*365,(N2090-1)*28,O2090,258),260))</f>
        <v>255</v>
      </c>
      <c r="Q2090" s="371" t="str">
        <f>VLOOKUP(MOD(P2090,4),色,2,FALSE)</f>
        <v>青い</v>
      </c>
      <c r="R2090" s="289" t="str">
        <f>VLOOKUP(MOD(P2090,13),銀河の音,2,FALSE)</f>
        <v>銀河の</v>
      </c>
      <c r="S2090" s="382" t="str">
        <f>VLOOKUP(MOD(P2090,20),太陽の紋章,2,FALSE)</f>
        <v>鷲</v>
      </c>
      <c r="T2090" s="100" t="s">
        <v>240</v>
      </c>
    </row>
    <row r="2091" spans="1:20" ht="13.5" customHeight="1">
      <c r="A2091" s="50" t="str">
        <f>VLOOKUP(MOD(E2091,10),十干,2,FALSE)</f>
        <v>乙</v>
      </c>
      <c r="B2091" s="199" t="str">
        <f>VLOOKUP(MOD(E2091,12),十二支,3,FALSE)</f>
        <v xml:space="preserve">06 聖 </v>
      </c>
      <c r="C2091" s="201" t="str">
        <f>VLOOKUP(F2091,星座,3,TRUE)</f>
        <v xml:space="preserve">09 火 </v>
      </c>
      <c r="D2091" s="531">
        <v>20184</v>
      </c>
      <c r="E2091" s="1">
        <f>IFERROR(YEAR(D2091),LEFT(D2091,4))</f>
        <v>1955</v>
      </c>
      <c r="F2091" s="1" t="str">
        <f>IF(ISTEXT(D2091),RIGHT(D2091,5),TEXT(D2091,"mm/dd"))</f>
        <v>04/05</v>
      </c>
      <c r="G2091" s="1">
        <f>SUM(MID(E2091,1,1),MID(E2091,2,1),MID(E2091,3,1),MID(E2091,4,1),MID(F2091,1,1),MID(F2091,2,1),MID(F2091,4,1),MID(F2091,5,1))</f>
        <v>29</v>
      </c>
      <c r="H2091" s="45">
        <f>IF(MOD(G2091,9)=0,9,MOD(G2091,9))</f>
        <v>2</v>
      </c>
      <c r="I2091" s="45" t="str">
        <f>IFERROR(MID("日月火水木金土",WEEKDAY(D2091),1),"")</f>
        <v>火</v>
      </c>
      <c r="J2091" s="304" t="s">
        <v>6458</v>
      </c>
      <c r="K2091" s="202" t="str">
        <f>VLOOKUP(F2091,石と花メイン,3,FALSE)</f>
        <v>◆翠玉</v>
      </c>
      <c r="L2091" s="297" t="str">
        <f>VLOOKUP(F2091,石と花メイン,4,FALSE)</f>
        <v>無花果【蓬莱柿】</v>
      </c>
      <c r="M2091" s="393">
        <f>IF(OR(MONTH(F2091)&lt;7,AND(MONTH(F2091)=7,DAY(F2091)&lt;=25)),
MOD(SUM((E2091-1901)*365,259),260),
MOD(SUM((E2091-1900)*365,259),260))</f>
        <v>209</v>
      </c>
      <c r="N2091" s="390">
        <f>IF(AND(MONTH(F2091)=7,DAY(F2091)&gt;25),1,
ROUNDDOWN((SUM(VLOOKUP(MONTH(F2091),D暦変換用数値,2,FALSE),DAY(F2091))/28)+1,0))</f>
        <v>10</v>
      </c>
      <c r="O2091" s="205">
        <f>IF(AND(MONTH(F2091)=7,DAY(F2091)&gt;25),DAY(F2091)-25,
MOD((SUM(VLOOKUP(MONTH(F2091),D暦変換用数値,2,FALSE),DAY(F2091))),28)+1)</f>
        <v>2</v>
      </c>
      <c r="P2091" s="406">
        <f>IF(OR(MONTH(F2091)&lt;7,AND(MONTH(F2091)=7,DAY(F2091)&lt;=25)),
MOD(SUM((E2091-1901)*365,(N2091-1)*28,O2091,258),260),
MOD(SUM((E2091-1900)*365,(N2091-1)*28,O2091,258),260))</f>
        <v>202</v>
      </c>
      <c r="Q2091" s="375" t="str">
        <f>VLOOKUP(MOD(P2091,4),色,2,FALSE)</f>
        <v>白い</v>
      </c>
      <c r="R2091" s="293" t="str">
        <f>VLOOKUP(MOD(P2091,13),銀河の音,2,FALSE)</f>
        <v>共振の</v>
      </c>
      <c r="S2091" s="386" t="str">
        <f>VLOOKUP(MOD(P2091,20),太陽の紋章,2,FALSE)</f>
        <v>風</v>
      </c>
      <c r="T2091" s="103" t="s">
        <v>4032</v>
      </c>
    </row>
    <row r="2092" spans="1:20" ht="13.5" customHeight="1">
      <c r="A2092" s="50" t="str">
        <f>VLOOKUP(MOD(E2092,10),十干,2,FALSE)</f>
        <v>乙</v>
      </c>
      <c r="B2092" s="199" t="str">
        <f>VLOOKUP(MOD(E2092,12),十二支,3,FALSE)</f>
        <v xml:space="preserve">06 聖 </v>
      </c>
      <c r="C2092" s="201" t="str">
        <f>VLOOKUP(F2092,星座,3,TRUE)</f>
        <v xml:space="preserve">09 火 </v>
      </c>
      <c r="D2092" s="531">
        <v>20188</v>
      </c>
      <c r="E2092" s="1">
        <f>IFERROR(YEAR(D2092),LEFT(D2092,4))</f>
        <v>1955</v>
      </c>
      <c r="F2092" s="1" t="str">
        <f>IF(ISTEXT(D2092),RIGHT(D2092,5),TEXT(D2092,"mm/dd"))</f>
        <v>04/09</v>
      </c>
      <c r="G2092" s="1">
        <f>SUM(MID(E2092,1,1),MID(E2092,2,1),MID(E2092,3,1),MID(E2092,4,1),MID(F2092,1,1),MID(F2092,2,1),MID(F2092,4,1),MID(F2092,5,1))</f>
        <v>33</v>
      </c>
      <c r="H2092" s="45">
        <f>IF(MOD(G2092,9)=0,9,MOD(G2092,9))</f>
        <v>6</v>
      </c>
      <c r="I2092" s="45" t="str">
        <f>IFERROR(MID("日月火水木金土",WEEKDAY(D2092),1),"")</f>
        <v>土</v>
      </c>
      <c r="J2092" s="304" t="s">
        <v>3587</v>
      </c>
      <c r="K2092" s="202" t="str">
        <f>VLOOKUP(F2092,石と花メイン,3,FALSE)</f>
        <v>■赤縞瑪瑙</v>
      </c>
      <c r="L2092" s="297" t="str">
        <f>VLOOKUP(F2092,石と花メイン,4,FALSE)</f>
        <v>アカシア【ミモザ】</v>
      </c>
      <c r="M2092" s="393">
        <f>IF(OR(MONTH(F2092)&lt;7,AND(MONTH(F2092)=7,DAY(F2092)&lt;=25)),
MOD(SUM((E2092-1901)*365,259),260),
MOD(SUM((E2092-1900)*365,259),260))</f>
        <v>209</v>
      </c>
      <c r="N2092" s="390">
        <f>IF(AND(MONTH(F2092)=7,DAY(F2092)&gt;25),1,
ROUNDDOWN((SUM(VLOOKUP(MONTH(F2092),D暦変換用数値,2,FALSE),DAY(F2092))/28)+1,0))</f>
        <v>10</v>
      </c>
      <c r="O2092" s="205">
        <f>IF(AND(MONTH(F2092)=7,DAY(F2092)&gt;25),DAY(F2092)-25,
MOD((SUM(VLOOKUP(MONTH(F2092),D暦変換用数値,2,FALSE),DAY(F2092))),28)+1)</f>
        <v>6</v>
      </c>
      <c r="P2092" s="406">
        <f>IF(OR(MONTH(F2092)&lt;7,AND(MONTH(F2092)=7,DAY(F2092)&lt;=25)),
MOD(SUM((E2092-1901)*365,(N2092-1)*28,O2092,258),260),
MOD(SUM((E2092-1900)*365,(N2092-1)*28,O2092,258),260))</f>
        <v>206</v>
      </c>
      <c r="Q2092" s="375" t="str">
        <f>VLOOKUP(MOD(P2092,4),色,2,FALSE)</f>
        <v>白い</v>
      </c>
      <c r="R2092" s="293" t="str">
        <f>VLOOKUP(MOD(P2092,13),銀河の音,2,FALSE)</f>
        <v>スペクトルの</v>
      </c>
      <c r="S2092" s="386" t="str">
        <f>VLOOKUP(MOD(P2092,20),太陽の紋章,2,FALSE)</f>
        <v>世界の橋渡し</v>
      </c>
      <c r="T2092" s="106" t="s">
        <v>6383</v>
      </c>
    </row>
    <row r="2093" spans="1:20" ht="13.5" customHeight="1">
      <c r="A2093" s="50" t="str">
        <f>VLOOKUP(MOD(E2093,10),十干,2,FALSE)</f>
        <v>乙</v>
      </c>
      <c r="B2093" s="199" t="str">
        <f>VLOOKUP(MOD(E2093,12),十二支,3,FALSE)</f>
        <v xml:space="preserve">06 聖 </v>
      </c>
      <c r="C2093" s="201" t="str">
        <f>VLOOKUP(F2093,星座,3,TRUE)</f>
        <v xml:space="preserve">09 火 </v>
      </c>
      <c r="D2093" s="531">
        <v>20192</v>
      </c>
      <c r="E2093" s="1">
        <f>IFERROR(YEAR(D2093),LEFT(D2093,4))</f>
        <v>1955</v>
      </c>
      <c r="F2093" s="1" t="str">
        <f>IF(ISTEXT(D2093),RIGHT(D2093,5),TEXT(D2093,"mm/dd"))</f>
        <v>04/13</v>
      </c>
      <c r="G2093" s="1">
        <f>SUM(MID(E2093,1,1),MID(E2093,2,1),MID(E2093,3,1),MID(E2093,4,1),MID(F2093,1,1),MID(F2093,2,1),MID(F2093,4,1),MID(F2093,5,1))</f>
        <v>28</v>
      </c>
      <c r="H2093" s="45">
        <f>IF(MOD(G2093,9)=0,9,MOD(G2093,9))</f>
        <v>1</v>
      </c>
      <c r="I2093" s="45" t="str">
        <f>IFERROR(MID("日月火水木金土",WEEKDAY(D2093),1),"")</f>
        <v>水</v>
      </c>
      <c r="J2093" s="304" t="s">
        <v>6459</v>
      </c>
      <c r="K2093" s="202" t="str">
        <f>VLOOKUP(F2093,石と花メイン,3,FALSE)</f>
        <v>◇金剛石</v>
      </c>
      <c r="L2093" s="297" t="str">
        <f>VLOOKUP(F2093,石と花メイン,4,FALSE)</f>
        <v>波斯菊【蛇の目草】</v>
      </c>
      <c r="M2093" s="393">
        <f>IF(OR(MONTH(F2093)&lt;7,AND(MONTH(F2093)=7,DAY(F2093)&lt;=25)),
MOD(SUM((E2093-1901)*365,259),260),
MOD(SUM((E2093-1900)*365,259),260))</f>
        <v>209</v>
      </c>
      <c r="N2093" s="390">
        <f>IF(AND(MONTH(F2093)=7,DAY(F2093)&gt;25),1,
ROUNDDOWN((SUM(VLOOKUP(MONTH(F2093),D暦変換用数値,2,FALSE),DAY(F2093))/28)+1,0))</f>
        <v>10</v>
      </c>
      <c r="O2093" s="205">
        <f>IF(AND(MONTH(F2093)=7,DAY(F2093)&gt;25),DAY(F2093)-25,
MOD((SUM(VLOOKUP(MONTH(F2093),D暦変換用数値,2,FALSE),DAY(F2093))),28)+1)</f>
        <v>10</v>
      </c>
      <c r="P2093" s="406">
        <f>IF(OR(MONTH(F2093)&lt;7,AND(MONTH(F2093)=7,DAY(F2093)&lt;=25)),
MOD(SUM((E2093-1901)*365,(N2093-1)*28,O2093,258),260),
MOD(SUM((E2093-1900)*365,(N2093-1)*28,O2093,258),260))</f>
        <v>210</v>
      </c>
      <c r="Q2093" s="375" t="str">
        <f>VLOOKUP(MOD(P2093,4),色,2,FALSE)</f>
        <v>白い</v>
      </c>
      <c r="R2093" s="293" t="str">
        <f>VLOOKUP(MOD(P2093,13),銀河の音,2,FALSE)</f>
        <v>月の</v>
      </c>
      <c r="S2093" s="386" t="str">
        <f>VLOOKUP(MOD(P2093,20),太陽の紋章,2,FALSE)</f>
        <v>犬</v>
      </c>
      <c r="T2093" s="98" t="s">
        <v>3736</v>
      </c>
    </row>
    <row r="2094" spans="1:20" ht="13.5" customHeight="1">
      <c r="A2094" s="50" t="str">
        <f>VLOOKUP(MOD(E2094,10),十干,2,FALSE)</f>
        <v>乙</v>
      </c>
      <c r="B2094" s="199" t="str">
        <f>VLOOKUP(MOD(E2094,12),十二支,3,FALSE)</f>
        <v xml:space="preserve">06 聖 </v>
      </c>
      <c r="C2094" s="201" t="str">
        <f>VLOOKUP(F2094,星座,3,TRUE)</f>
        <v xml:space="preserve">09 火 </v>
      </c>
      <c r="D2094" s="531">
        <v>20192</v>
      </c>
      <c r="E2094" s="1">
        <f>IFERROR(YEAR(D2094),LEFT(D2094,4))</f>
        <v>1955</v>
      </c>
      <c r="F2094" s="1" t="str">
        <f>IF(ISTEXT(D2094),RIGHT(D2094,5),TEXT(D2094,"mm/dd"))</f>
        <v>04/13</v>
      </c>
      <c r="G2094" s="1">
        <f>SUM(MID(E2094,1,1),MID(E2094,2,1),MID(E2094,3,1),MID(E2094,4,1),MID(F2094,1,1),MID(F2094,2,1),MID(F2094,4,1),MID(F2094,5,1))</f>
        <v>28</v>
      </c>
      <c r="H2094" s="45">
        <f>IF(MOD(G2094,9)=0,9,MOD(G2094,9))</f>
        <v>1</v>
      </c>
      <c r="I2094" s="45" t="str">
        <f>IFERROR(MID("日月火水木金土",WEEKDAY(D2094),1),"")</f>
        <v>水</v>
      </c>
      <c r="J2094" s="304" t="s">
        <v>6460</v>
      </c>
      <c r="K2094" s="202" t="str">
        <f>VLOOKUP(F2094,石と花メイン,3,FALSE)</f>
        <v>◇金剛石</v>
      </c>
      <c r="L2094" s="297" t="str">
        <f>VLOOKUP(F2094,石と花メイン,4,FALSE)</f>
        <v>波斯菊【蛇の目草】</v>
      </c>
      <c r="M2094" s="393">
        <f>IF(OR(MONTH(F2094)&lt;7,AND(MONTH(F2094)=7,DAY(F2094)&lt;=25)),
MOD(SUM((E2094-1901)*365,259),260),
MOD(SUM((E2094-1900)*365,259),260))</f>
        <v>209</v>
      </c>
      <c r="N2094" s="390">
        <f>IF(AND(MONTH(F2094)=7,DAY(F2094)&gt;25),1,
ROUNDDOWN((SUM(VLOOKUP(MONTH(F2094),D暦変換用数値,2,FALSE),DAY(F2094))/28)+1,0))</f>
        <v>10</v>
      </c>
      <c r="O2094" s="205">
        <f>IF(AND(MONTH(F2094)=7,DAY(F2094)&gt;25),DAY(F2094)-25,
MOD((SUM(VLOOKUP(MONTH(F2094),D暦変換用数値,2,FALSE),DAY(F2094))),28)+1)</f>
        <v>10</v>
      </c>
      <c r="P2094" s="406">
        <f>IF(OR(MONTH(F2094)&lt;7,AND(MONTH(F2094)=7,DAY(F2094)&lt;=25)),
MOD(SUM((E2094-1901)*365,(N2094-1)*28,O2094,258),260),
MOD(SUM((E2094-1900)*365,(N2094-1)*28,O2094,258),260))</f>
        <v>210</v>
      </c>
      <c r="Q2094" s="375" t="str">
        <f>VLOOKUP(MOD(P2094,4),色,2,FALSE)</f>
        <v>白い</v>
      </c>
      <c r="R2094" s="293" t="str">
        <f>VLOOKUP(MOD(P2094,13),銀河の音,2,FALSE)</f>
        <v>月の</v>
      </c>
      <c r="S2094" s="386" t="str">
        <f>VLOOKUP(MOD(P2094,20),太陽の紋章,2,FALSE)</f>
        <v>犬</v>
      </c>
      <c r="T2094" s="98" t="s">
        <v>3736</v>
      </c>
    </row>
    <row r="2095" spans="1:20" ht="13.5" customHeight="1">
      <c r="A2095" s="282" t="str">
        <f>VLOOKUP(MOD(E2095,10),十干,2,FALSE)</f>
        <v>乙</v>
      </c>
      <c r="B2095" s="283" t="str">
        <f>VLOOKUP(MOD(E2095,12),十二支,3,FALSE)</f>
        <v xml:space="preserve">06 聖 </v>
      </c>
      <c r="C2095" s="287" t="str">
        <f>VLOOKUP(F2095,星座,3,TRUE)</f>
        <v xml:space="preserve">09 火 </v>
      </c>
      <c r="D2095" s="533">
        <v>20197</v>
      </c>
      <c r="E2095" s="83">
        <f>IFERROR(YEAR(D2095),LEFT(D2095,4))</f>
        <v>1955</v>
      </c>
      <c r="F2095" s="83" t="str">
        <f>IF(ISTEXT(D2095),RIGHT(D2095,5),TEXT(D2095,"mm/dd"))</f>
        <v>04/18</v>
      </c>
      <c r="G2095" s="83">
        <f>SUM(MID(E2095,1,1),MID(E2095,2,1),MID(E2095,3,1),MID(E2095,4,1),MID(F2095,1,1),MID(F2095,2,1),MID(F2095,4,1),MID(F2095,5,1))</f>
        <v>33</v>
      </c>
      <c r="H2095" s="83">
        <f>IF(MOD(G2095,9)=0,9,MOD(G2095,9))</f>
        <v>6</v>
      </c>
      <c r="I2095" s="83" t="str">
        <f>IFERROR(MID("日月火水木金土",WEEKDAY(D2095),1),"")</f>
        <v>月</v>
      </c>
      <c r="J2095" s="303" t="s">
        <v>4632</v>
      </c>
      <c r="K2095" s="87" t="str">
        <f>VLOOKUP(F2095,石と花メイン,3,FALSE)</f>
        <v>◆黄玉</v>
      </c>
      <c r="L2095" s="296" t="str">
        <f>VLOOKUP(F2095,石と花メイン,4,FALSE)</f>
        <v>蓮華草【紫雲英】</v>
      </c>
      <c r="M2095" s="392">
        <f>IF(OR(MONTH(F2095)&lt;7,AND(MONTH(F2095)=7,DAY(F2095)&lt;=25)),
MOD(SUM((E2095-1901)*365,259),260),
MOD(SUM((E2095-1900)*365,259),260))</f>
        <v>209</v>
      </c>
      <c r="N2095" s="330">
        <f>IF(AND(MONTH(F2095)=7,DAY(F2095)&gt;25),1,
ROUNDDOWN((SUM(VLOOKUP(MONTH(F2095),D暦変換用数値,2,FALSE),DAY(F2095))/28)+1,0))</f>
        <v>10</v>
      </c>
      <c r="O2095" s="84">
        <f>IF(AND(MONTH(F2095)=7,DAY(F2095)&gt;25),DAY(F2095)-25,
MOD((SUM(VLOOKUP(MONTH(F2095),D暦変換用数値,2,FALSE),DAY(F2095))),28)+1)</f>
        <v>15</v>
      </c>
      <c r="P2095" s="405">
        <f>IF(OR(MONTH(F2095)&lt;7,AND(MONTH(F2095)=7,DAY(F2095)&lt;=25)),
MOD(SUM((E2095-1901)*365,(N2095-1)*28,O2095,258),260),
MOD(SUM((E2095-1900)*365,(N2095-1)*28,O2095,258),260))</f>
        <v>215</v>
      </c>
      <c r="Q2095" s="371" t="str">
        <f>VLOOKUP(MOD(P2095,4),色,2,FALSE)</f>
        <v>青い</v>
      </c>
      <c r="R2095" s="289" t="str">
        <f>VLOOKUP(MOD(P2095,13),銀河の音,2,FALSE)</f>
        <v>共振の</v>
      </c>
      <c r="S2095" s="382" t="str">
        <f>VLOOKUP(MOD(P2095,20),太陽の紋章,2,FALSE)</f>
        <v>鷲</v>
      </c>
      <c r="T2095" s="95" t="s">
        <v>2237</v>
      </c>
    </row>
    <row r="2096" spans="1:20" ht="13.5" customHeight="1">
      <c r="A2096" s="49" t="str">
        <f>VLOOKUP(MOD(E2096,10),十干,2,FALSE)</f>
        <v>乙</v>
      </c>
      <c r="B2096" s="199" t="str">
        <f>VLOOKUP(MOD(E2096,12),十二支,3,FALSE)</f>
        <v xml:space="preserve">06 聖 </v>
      </c>
      <c r="C2096" s="201" t="str">
        <f>VLOOKUP(F2096,星座,3,TRUE)</f>
        <v xml:space="preserve">09 火 </v>
      </c>
      <c r="D2096" s="535">
        <v>20198</v>
      </c>
      <c r="E2096" s="45">
        <f>IFERROR(YEAR(D2096),LEFT(D2096,4))</f>
        <v>1955</v>
      </c>
      <c r="F2096" s="45" t="str">
        <f>IF(ISTEXT(D2096),RIGHT(D2096,5),TEXT(D2096,"mm/dd"))</f>
        <v>04/19</v>
      </c>
      <c r="G2096" s="45">
        <f>SUM(MID(E2096,1,1),MID(E2096,2,1),MID(E2096,3,1),MID(E2096,4,1),MID(F2096,1,1),MID(F2096,2,1),MID(F2096,4,1),MID(F2096,5,1))</f>
        <v>34</v>
      </c>
      <c r="H2096" s="45">
        <f>IF(MOD(G2096,9)=0,9,MOD(G2096,9))</f>
        <v>7</v>
      </c>
      <c r="I2096" s="45" t="str">
        <f>IFERROR(MID("日月火水木金土",WEEKDAY(D2096),1),"")</f>
        <v>火</v>
      </c>
      <c r="J2096" s="305" t="s">
        <v>6500</v>
      </c>
      <c r="K2096" s="203" t="str">
        <f>VLOOKUP(F2096,石と花メイン,3,FALSE)</f>
        <v>◆青玉</v>
      </c>
      <c r="L2096" s="298" t="str">
        <f>VLOOKUP(F2096,石と花メイン,4,FALSE)</f>
        <v>ラークスパー【飛燕草】</v>
      </c>
      <c r="M2096" s="394">
        <f>IF(OR(MONTH(F2096)&lt;7,AND(MONTH(F2096)=7,DAY(F2096)&lt;=25)),
MOD(SUM((E2096-1901)*365,259),260),
MOD(SUM((E2096-1900)*365,259),260))</f>
        <v>209</v>
      </c>
      <c r="N2096" s="391">
        <f>IF(AND(MONTH(F2096)=7,DAY(F2096)&gt;25),1,
ROUNDDOWN((SUM(VLOOKUP(MONTH(F2096),D暦変換用数値,2,FALSE),DAY(F2096))/28)+1,0))</f>
        <v>10</v>
      </c>
      <c r="O2096" s="46">
        <f>IF(AND(MONTH(F2096)=7,DAY(F2096)&gt;25),DAY(F2096)-25,
MOD((SUM(VLOOKUP(MONTH(F2096),D暦変換用数値,2,FALSE),DAY(F2096))),28)+1)</f>
        <v>16</v>
      </c>
      <c r="P2096" s="407">
        <f>IF(OR(MONTH(F2096)&lt;7,AND(MONTH(F2096)=7,DAY(F2096)&lt;=25)),
MOD(SUM((E2096-1901)*365,(N2096-1)*28,O2096,258),260),
MOD(SUM((E2096-1900)*365,(N2096-1)*28,O2096,258),260))</f>
        <v>216</v>
      </c>
      <c r="Q2096" s="373" t="str">
        <f>VLOOKUP(MOD(P2096,4),色,2,FALSE)</f>
        <v>黄色い</v>
      </c>
      <c r="R2096" s="291" t="str">
        <f>VLOOKUP(MOD(P2096,13),銀河の音,2,FALSE)</f>
        <v>銀河の</v>
      </c>
      <c r="S2096" s="384" t="str">
        <f>VLOOKUP(MOD(P2096,20),太陽の紋章,2,FALSE)</f>
        <v>戦士</v>
      </c>
      <c r="T2096" s="110" t="s">
        <v>6766</v>
      </c>
    </row>
    <row r="2097" spans="1:20" ht="13.5" customHeight="1">
      <c r="A2097" s="50" t="str">
        <f>VLOOKUP(MOD(E2097,10),十干,2,FALSE)</f>
        <v>丁</v>
      </c>
      <c r="B2097" s="199" t="str">
        <f>VLOOKUP(MOD(E2097,12),十二支,3,FALSE)</f>
        <v xml:space="preserve">06 聖 </v>
      </c>
      <c r="C2097" s="201" t="str">
        <f>VLOOKUP(F2097,星座,3,TRUE)</f>
        <v xml:space="preserve">09 火 </v>
      </c>
      <c r="D2097" s="531">
        <v>24554</v>
      </c>
      <c r="E2097" s="1">
        <f>IFERROR(YEAR(D2097),LEFT(D2097,4))</f>
        <v>1967</v>
      </c>
      <c r="F2097" s="1" t="str">
        <f>IF(ISTEXT(D2097),RIGHT(D2097,5),TEXT(D2097,"mm/dd"))</f>
        <v>03/23</v>
      </c>
      <c r="G2097" s="1">
        <f>SUM(MID(E2097,1,1),MID(E2097,2,1),MID(E2097,3,1),MID(E2097,4,1),MID(F2097,1,1),MID(F2097,2,1),MID(F2097,4,1),MID(F2097,5,1))</f>
        <v>31</v>
      </c>
      <c r="H2097" s="45">
        <f>IF(MOD(G2097,9)=0,9,MOD(G2097,9))</f>
        <v>4</v>
      </c>
      <c r="I2097" s="45" t="str">
        <f>IFERROR(MID("日月火水木金土",WEEKDAY(D2097),1),"")</f>
        <v>木</v>
      </c>
      <c r="J2097" s="304" t="s">
        <v>6461</v>
      </c>
      <c r="K2097" s="202" t="str">
        <f>VLOOKUP(F2097,石と花メイン,3,FALSE)</f>
        <v>●薔薇色石</v>
      </c>
      <c r="L2097" s="297" t="str">
        <f>VLOOKUP(F2097,石と花メイン,4,FALSE)</f>
        <v>グラジオラス【唐菖蒲】</v>
      </c>
      <c r="M2097" s="393">
        <f>IF(OR(MONTH(F2097)&lt;7,AND(MONTH(F2097)=7,DAY(F2097)&lt;=25)),
MOD(SUM((E2097-1901)*365,259),260),
MOD(SUM((E2097-1900)*365,259),260))</f>
        <v>169</v>
      </c>
      <c r="N2097" s="390">
        <f>IF(AND(MONTH(F2097)=7,DAY(F2097)&gt;25),1,
ROUNDDOWN((SUM(VLOOKUP(MONTH(F2097),D暦変換用数値,2,FALSE),DAY(F2097))/28)+1,0))</f>
        <v>9</v>
      </c>
      <c r="O2097" s="205">
        <f>IF(AND(MONTH(F2097)=7,DAY(F2097)&gt;25),DAY(F2097)-25,
MOD((SUM(VLOOKUP(MONTH(F2097),D暦変換用数値,2,FALSE),DAY(F2097))),28)+1)</f>
        <v>17</v>
      </c>
      <c r="P2097" s="406">
        <f>IF(OR(MONTH(F2097)&lt;7,AND(MONTH(F2097)=7,DAY(F2097)&lt;=25)),
MOD(SUM((E2097-1901)*365,(N2097-1)*28,O2097,258),260),
MOD(SUM((E2097-1900)*365,(N2097-1)*28,O2097,258),260))</f>
        <v>149</v>
      </c>
      <c r="Q2097" s="372" t="str">
        <f>VLOOKUP(MOD(P2097,4),色,2,FALSE)</f>
        <v>赤い</v>
      </c>
      <c r="R2097" s="290" t="str">
        <f>VLOOKUP(MOD(P2097,13),銀河の音,2,FALSE)</f>
        <v>律動の</v>
      </c>
      <c r="S2097" s="383" t="str">
        <f>VLOOKUP(MOD(P2097,20),太陽の紋章,2,FALSE)</f>
        <v>月</v>
      </c>
      <c r="T2097" s="98" t="s">
        <v>3736</v>
      </c>
    </row>
    <row r="2098" spans="1:20" ht="13.5" customHeight="1">
      <c r="A2098" s="50" t="str">
        <f>VLOOKUP(MOD(E2098,10),十干,2,FALSE)</f>
        <v>丁</v>
      </c>
      <c r="B2098" s="199" t="str">
        <f>VLOOKUP(MOD(E2098,12),十二支,3,FALSE)</f>
        <v xml:space="preserve">06 聖 </v>
      </c>
      <c r="C2098" s="201" t="str">
        <f>VLOOKUP(F2098,星座,3,TRUE)</f>
        <v xml:space="preserve">09 火 </v>
      </c>
      <c r="D2098" s="535">
        <v>24561</v>
      </c>
      <c r="E2098" s="45">
        <f>IFERROR(YEAR(D2098),LEFT(D2098,4))</f>
        <v>1967</v>
      </c>
      <c r="F2098" s="45" t="str">
        <f>IF(ISTEXT(D2098),RIGHT(D2098,5),TEXT(D2098,"mm/dd"))</f>
        <v>03/30</v>
      </c>
      <c r="G2098" s="45">
        <f>SUM(MID(E2098,1,1),MID(E2098,2,1),MID(E2098,3,1),MID(E2098,4,1),MID(F2098,1,1),MID(F2098,2,1),MID(F2098,4,1),MID(F2098,5,1))</f>
        <v>29</v>
      </c>
      <c r="H2098" s="45">
        <f>IF(MOD(G2098,9)=0,9,MOD(G2098,9))</f>
        <v>2</v>
      </c>
      <c r="I2098" s="45" t="str">
        <f>IFERROR(MID("日月火水木金土",WEEKDAY(D2098),1),"")</f>
        <v>木</v>
      </c>
      <c r="J2098" s="305" t="s">
        <v>1209</v>
      </c>
      <c r="K2098" s="203" t="str">
        <f>VLOOKUP(F2098,石と花メイン,3,FALSE)</f>
        <v>○真珠</v>
      </c>
      <c r="L2098" s="298" t="str">
        <f>VLOOKUP(F2098,石と花メイン,4,FALSE)</f>
        <v>アルメリア【浜簪】</v>
      </c>
      <c r="M2098" s="394">
        <f>IF(OR(MONTH(F2098)&lt;7,AND(MONTH(F2098)=7,DAY(F2098)&lt;=25)),
MOD(SUM((E2098-1901)*365,259),260),
MOD(SUM((E2098-1900)*365,259),260))</f>
        <v>169</v>
      </c>
      <c r="N2098" s="391">
        <f>IF(AND(MONTH(F2098)=7,DAY(F2098)&gt;25),1,
ROUNDDOWN((SUM(VLOOKUP(MONTH(F2098),D暦変換用数値,2,FALSE),DAY(F2098))/28)+1,0))</f>
        <v>9</v>
      </c>
      <c r="O2098" s="46">
        <f>IF(AND(MONTH(F2098)=7,DAY(F2098)&gt;25),DAY(F2098)-25,
MOD((SUM(VLOOKUP(MONTH(F2098),D暦変換用数値,2,FALSE),DAY(F2098))),28)+1)</f>
        <v>24</v>
      </c>
      <c r="P2098" s="407">
        <f>IF(OR(MONTH(F2098)&lt;7,AND(MONTH(F2098)=7,DAY(F2098)&lt;=25)),
MOD(SUM((E2098-1901)*365,(N2098-1)*28,O2098,258),260),
MOD(SUM((E2098-1900)*365,(N2098-1)*28,O2098,258),260))</f>
        <v>156</v>
      </c>
      <c r="Q2098" s="373" t="str">
        <f>VLOOKUP(MOD(P2098,4),色,2,FALSE)</f>
        <v>黄色い</v>
      </c>
      <c r="R2098" s="291" t="str">
        <f>VLOOKUP(MOD(P2098,13),銀河の音,2,FALSE)</f>
        <v>宇宙の</v>
      </c>
      <c r="S2098" s="384" t="str">
        <f>VLOOKUP(MOD(P2098,20),太陽の紋章,2,FALSE)</f>
        <v>戦士</v>
      </c>
      <c r="T2098" s="79"/>
    </row>
    <row r="2099" spans="1:20" ht="13.5" customHeight="1">
      <c r="A2099" s="76" t="str">
        <f>VLOOKUP(MOD(E2099,10),十干,2,FALSE)</f>
        <v>丁</v>
      </c>
      <c r="B2099" s="199" t="str">
        <f>VLOOKUP(MOD(E2099,12),十二支,3,FALSE)</f>
        <v xml:space="preserve">06 聖 </v>
      </c>
      <c r="C2099" s="201" t="str">
        <f>VLOOKUP(F2099,星座,3,TRUE)</f>
        <v xml:space="preserve">09 火 </v>
      </c>
      <c r="D2099" s="534">
        <v>24563</v>
      </c>
      <c r="E2099" s="116">
        <f>IFERROR(YEAR(D2099),LEFT(D2099,4))</f>
        <v>1967</v>
      </c>
      <c r="F2099" s="116" t="str">
        <f>IF(ISTEXT(D2099),RIGHT(D2099,5),TEXT(D2099,"mm/dd"))</f>
        <v>04/01</v>
      </c>
      <c r="G2099" s="116">
        <f>SUM(MID(E2099,1,1),MID(E2099,2,1),MID(E2099,3,1),MID(E2099,4,1),MID(F2099,1,1),MID(F2099,2,1),MID(F2099,4,1),MID(F2099,5,1))</f>
        <v>28</v>
      </c>
      <c r="H2099" s="116">
        <f>IF(MOD(G2099,9)=0,9,MOD(G2099,9))</f>
        <v>1</v>
      </c>
      <c r="I2099" s="116" t="str">
        <f>IFERROR(MID("日月火水木金土",WEEKDAY(D2099),1),"")</f>
        <v>土</v>
      </c>
      <c r="J2099" s="306" t="s">
        <v>8609</v>
      </c>
      <c r="K2099" s="203" t="str">
        <f>VLOOKUP(F2099,石と花メイン,3,FALSE)</f>
        <v>◇金剛石</v>
      </c>
      <c r="L2099" s="299" t="str">
        <f>VLOOKUP(F2099,石と花メイン,4,FALSE)</f>
        <v>桜</v>
      </c>
      <c r="M2099" s="395">
        <f>IF(OR(MONTH(F2099)&lt;7,AND(MONTH(F2099)=7,DAY(F2099)&lt;=25)),
MOD(SUM((E2099-1901)*365,259),260),
MOD(SUM((E2099-1900)*365,259),260))</f>
        <v>169</v>
      </c>
      <c r="N2099" s="121">
        <f>IF(AND(MONTH(F2099)=7,DAY(F2099)&gt;25),1,
ROUNDDOWN((SUM(VLOOKUP(MONTH(F2099),D暦変換用数値,2,FALSE),DAY(F2099))/28)+1,0))</f>
        <v>9</v>
      </c>
      <c r="O2099" s="117">
        <f>IF(AND(MONTH(F2099)=7,DAY(F2099)&gt;25),DAY(F2099)-25,
MOD((SUM(VLOOKUP(MONTH(F2099),D暦変換用数値,2,FALSE),DAY(F2099))),28)+1)</f>
        <v>26</v>
      </c>
      <c r="P2099" s="408">
        <f>IF(OR(MONTH(F2099)&lt;7,AND(MONTH(F2099)=7,DAY(F2099)&lt;=25)),
MOD(SUM((E2099-1901)*365,(N2099-1)*28,O2099,258),260),
MOD(SUM((E2099-1900)*365,(N2099-1)*28,O2099,258),260))</f>
        <v>158</v>
      </c>
      <c r="Q2099" s="372" t="str">
        <f>VLOOKUP(MOD(P2099,4),色,2,FALSE)</f>
        <v>白い</v>
      </c>
      <c r="R2099" s="290" t="str">
        <f>VLOOKUP(MOD(P2099,13),銀河の音,2,FALSE)</f>
        <v>月の</v>
      </c>
      <c r="S2099" s="383" t="str">
        <f>VLOOKUP(MOD(P2099,20),太陽の紋章,2,FALSE)</f>
        <v>鏡</v>
      </c>
      <c r="T2099" s="119"/>
    </row>
    <row r="2100" spans="1:20" ht="13.5" customHeight="1">
      <c r="A2100" s="50" t="str">
        <f>VLOOKUP(MOD(E2100,10),十干,2,FALSE)</f>
        <v>丁</v>
      </c>
      <c r="B2100" s="199" t="str">
        <f>VLOOKUP(MOD(E2100,12),十二支,3,FALSE)</f>
        <v xml:space="preserve">06 聖 </v>
      </c>
      <c r="C2100" s="201" t="str">
        <f>VLOOKUP(F2100,星座,3,TRUE)</f>
        <v xml:space="preserve">09 火 </v>
      </c>
      <c r="D2100" s="531">
        <v>24563</v>
      </c>
      <c r="E2100" s="1">
        <f>IFERROR(YEAR(D2100),LEFT(D2100,4))</f>
        <v>1967</v>
      </c>
      <c r="F2100" s="1" t="str">
        <f>IF(ISTEXT(D2100),RIGHT(D2100,5),TEXT(D2100,"mm/dd"))</f>
        <v>04/01</v>
      </c>
      <c r="G2100" s="1">
        <f>SUM(MID(E2100,1,1),MID(E2100,2,1),MID(E2100,3,1),MID(E2100,4,1),MID(F2100,1,1),MID(F2100,2,1),MID(F2100,4,1),MID(F2100,5,1))</f>
        <v>28</v>
      </c>
      <c r="H2100" s="45">
        <f>IF(MOD(G2100,9)=0,9,MOD(G2100,9))</f>
        <v>1</v>
      </c>
      <c r="I2100" s="45" t="str">
        <f>IFERROR(MID("日月火水木金土",WEEKDAY(D2100),1),"")</f>
        <v>土</v>
      </c>
      <c r="J2100" s="304" t="s">
        <v>4547</v>
      </c>
      <c r="K2100" s="202" t="str">
        <f>VLOOKUP(F2100,石と花メイン,3,FALSE)</f>
        <v>◇金剛石</v>
      </c>
      <c r="L2100" s="297" t="str">
        <f>VLOOKUP(F2100,石と花メイン,4,FALSE)</f>
        <v>桜</v>
      </c>
      <c r="M2100" s="393">
        <f>IF(OR(MONTH(F2100)&lt;7,AND(MONTH(F2100)=7,DAY(F2100)&lt;=25)),
MOD(SUM((E2100-1901)*365,259),260),
MOD(SUM((E2100-1900)*365,259),260))</f>
        <v>169</v>
      </c>
      <c r="N2100" s="390">
        <f>IF(AND(MONTH(F2100)=7,DAY(F2100)&gt;25),1,
ROUNDDOWN((SUM(VLOOKUP(MONTH(F2100),D暦変換用数値,2,FALSE),DAY(F2100))/28)+1,0))</f>
        <v>9</v>
      </c>
      <c r="O2100" s="205">
        <f>IF(AND(MONTH(F2100)=7,DAY(F2100)&gt;25),DAY(F2100)-25,
MOD((SUM(VLOOKUP(MONTH(F2100),D暦変換用数値,2,FALSE),DAY(F2100))),28)+1)</f>
        <v>26</v>
      </c>
      <c r="P2100" s="406">
        <f>IF(OR(MONTH(F2100)&lt;7,AND(MONTH(F2100)=7,DAY(F2100)&lt;=25)),
MOD(SUM((E2100-1901)*365,(N2100-1)*28,O2100,258),260),
MOD(SUM((E2100-1900)*365,(N2100-1)*28,O2100,258),260))</f>
        <v>158</v>
      </c>
      <c r="Q2100" s="375" t="str">
        <f>VLOOKUP(MOD(P2100,4),色,2,FALSE)</f>
        <v>白い</v>
      </c>
      <c r="R2100" s="293" t="str">
        <f>VLOOKUP(MOD(P2100,13),銀河の音,2,FALSE)</f>
        <v>月の</v>
      </c>
      <c r="S2100" s="386" t="str">
        <f>VLOOKUP(MOD(P2100,20),太陽の紋章,2,FALSE)</f>
        <v>鏡</v>
      </c>
      <c r="T2100" s="98" t="s">
        <v>3736</v>
      </c>
    </row>
    <row r="2101" spans="1:20" ht="13.5" customHeight="1">
      <c r="A2101" s="334" t="str">
        <f>VLOOKUP(MOD(E2101,10),十干,2,FALSE)</f>
        <v>丁</v>
      </c>
      <c r="B2101" s="331" t="str">
        <f>VLOOKUP(MOD(E2101,12),十二支,3,FALSE)</f>
        <v xml:space="preserve">06 聖 </v>
      </c>
      <c r="C2101" s="336" t="str">
        <f>VLOOKUP(F2101,星座,3,TRUE)</f>
        <v xml:space="preserve">09 火 </v>
      </c>
      <c r="D2101" s="534">
        <v>24565</v>
      </c>
      <c r="E2101" s="131">
        <f>IFERROR(YEAR(D2101),LEFT(D2101,4))</f>
        <v>1967</v>
      </c>
      <c r="F2101" s="131" t="str">
        <f>IF(ISTEXT(D2101),RIGHT(D2101,5),TEXT(D2101,"mm/dd"))</f>
        <v>04/03</v>
      </c>
      <c r="G2101" s="131">
        <f>SUM(MID(E2101,1,1),MID(E2101,2,1),MID(E2101,3,1),MID(E2101,4,1),MID(F2101,1,1),MID(F2101,2,1),MID(F2101,4,1),MID(F2101,5,1))</f>
        <v>30</v>
      </c>
      <c r="H2101" s="131">
        <f>IF(MOD(G2101,9)=0,9,MOD(G2101,9))</f>
        <v>3</v>
      </c>
      <c r="I2101" s="131" t="str">
        <f>IFERROR(MID("日月火水木金土",WEEKDAY(D2101),1),"")</f>
        <v>月</v>
      </c>
      <c r="J2101" s="306" t="s">
        <v>8206</v>
      </c>
      <c r="K2101" s="335" t="str">
        <f>VLOOKUP(F2101,石と花メイン,3,FALSE)</f>
        <v>◆青玉</v>
      </c>
      <c r="L2101" s="302" t="str">
        <f>VLOOKUP(F2101,石と花メイン,4,FALSE)</f>
        <v>喇叭水仙【雪中花】</v>
      </c>
      <c r="M2101" s="396">
        <f>IF(OR(MONTH(F2101)&lt;7,AND(MONTH(F2101)=7,DAY(F2101)&lt;=25)),
MOD(SUM((E2101-1901)*365,259),260),
MOD(SUM((E2101-1900)*365,259),260))</f>
        <v>169</v>
      </c>
      <c r="N2101" s="335">
        <f>IF(AND(MONTH(F2101)=7,DAY(F2101)&gt;25),1,
ROUNDDOWN((SUM(VLOOKUP(MONTH(F2101),D暦変換用数値,2,FALSE),DAY(F2101))/28)+1,0))</f>
        <v>9</v>
      </c>
      <c r="O2101" s="132">
        <f>IF(AND(MONTH(F2101)=7,DAY(F2101)&gt;25),DAY(F2101)-25,
MOD((SUM(VLOOKUP(MONTH(F2101),D暦変換用数値,2,FALSE),DAY(F2101))),28)+1)</f>
        <v>28</v>
      </c>
      <c r="P2101" s="404">
        <f>IF(OR(MONTH(F2101)&lt;7,AND(MONTH(F2101)=7,DAY(F2101)&lt;=25)),
MOD(SUM((E2101-1901)*365,(N2101-1)*28,O2101,258),260),
MOD(SUM((E2101-1900)*365,(N2101-1)*28,O2101,258),260))</f>
        <v>160</v>
      </c>
      <c r="Q2101" s="376" t="str">
        <f>VLOOKUP(MOD(P2101,4),色,2,FALSE)</f>
        <v>黄色い</v>
      </c>
      <c r="R2101" s="333" t="str">
        <f>VLOOKUP(MOD(P2101,13),銀河の音,2,FALSE)</f>
        <v>自己存在の</v>
      </c>
      <c r="S2101" s="387" t="str">
        <f>VLOOKUP(MOD(P2101,20),太陽の紋章,2,FALSE)</f>
        <v>太陽</v>
      </c>
      <c r="T2101" s="119" t="s">
        <v>8256</v>
      </c>
    </row>
    <row r="2102" spans="1:20" ht="13.5" customHeight="1">
      <c r="A2102" s="50" t="str">
        <f>VLOOKUP(MOD(E2102,10),十干,2,FALSE)</f>
        <v>己</v>
      </c>
      <c r="B2102" s="199" t="str">
        <f>VLOOKUP(MOD(E2102,12),十二支,3,FALSE)</f>
        <v xml:space="preserve">06 聖 </v>
      </c>
      <c r="C2102" s="201" t="str">
        <f>VLOOKUP(F2102,星座,3,TRUE)</f>
        <v xml:space="preserve">09 火 </v>
      </c>
      <c r="D2102" s="531">
        <v>28942</v>
      </c>
      <c r="E2102" s="1">
        <f>IFERROR(YEAR(D2102),LEFT(D2102,4))</f>
        <v>1979</v>
      </c>
      <c r="F2102" s="1" t="str">
        <f>IF(ISTEXT(D2102),RIGHT(D2102,5),TEXT(D2102,"mm/dd"))</f>
        <v>03/28</v>
      </c>
      <c r="G2102" s="1">
        <f>SUM(MID(E2102,1,1),MID(E2102,2,1),MID(E2102,3,1),MID(E2102,4,1),MID(F2102,1,1),MID(F2102,2,1),MID(F2102,4,1),MID(F2102,5,1))</f>
        <v>39</v>
      </c>
      <c r="H2102" s="45">
        <f>IF(MOD(G2102,9)=0,9,MOD(G2102,9))</f>
        <v>3</v>
      </c>
      <c r="I2102" s="45" t="str">
        <f>IFERROR(MID("日月火水木金土",WEEKDAY(D2102),1),"")</f>
        <v>水</v>
      </c>
      <c r="J2102" s="304" t="s">
        <v>4548</v>
      </c>
      <c r="K2102" s="202" t="str">
        <f>VLOOKUP(F2102,石と花メイン,3,FALSE)</f>
        <v>▲黄金</v>
      </c>
      <c r="L2102" s="297" t="str">
        <f>VLOOKUP(F2102,石と花メイン,4,FALSE)</f>
        <v>山吹【面影草】</v>
      </c>
      <c r="M2102" s="393">
        <f>IF(OR(MONTH(F2102)&lt;7,AND(MONTH(F2102)=7,DAY(F2102)&lt;=25)),
MOD(SUM((E2102-1901)*365,259),260),
MOD(SUM((E2102-1900)*365,259),260))</f>
        <v>129</v>
      </c>
      <c r="N2102" s="390">
        <f>IF(AND(MONTH(F2102)=7,DAY(F2102)&gt;25),1,
ROUNDDOWN((SUM(VLOOKUP(MONTH(F2102),D暦変換用数値,2,FALSE),DAY(F2102))/28)+1,0))</f>
        <v>9</v>
      </c>
      <c r="O2102" s="205">
        <f>IF(AND(MONTH(F2102)=7,DAY(F2102)&gt;25),DAY(F2102)-25,
MOD((SUM(VLOOKUP(MONTH(F2102),D暦変換用数値,2,FALSE),DAY(F2102))),28)+1)</f>
        <v>22</v>
      </c>
      <c r="P2102" s="406">
        <f>IF(OR(MONTH(F2102)&lt;7,AND(MONTH(F2102)=7,DAY(F2102)&lt;=25)),
MOD(SUM((E2102-1901)*365,(N2102-1)*28,O2102,258),260),
MOD(SUM((E2102-1900)*365,(N2102-1)*28,O2102,258),260))</f>
        <v>114</v>
      </c>
      <c r="Q2102" s="375" t="str">
        <f>VLOOKUP(MOD(P2102,4),色,2,FALSE)</f>
        <v>白い</v>
      </c>
      <c r="R2102" s="293" t="str">
        <f>VLOOKUP(MOD(P2102,13),銀河の音,2,FALSE)</f>
        <v>惑星の</v>
      </c>
      <c r="S2102" s="386" t="str">
        <f>VLOOKUP(MOD(P2102,20),太陽の紋章,2,FALSE)</f>
        <v>魔法使い</v>
      </c>
      <c r="T2102" s="111" t="s">
        <v>5884</v>
      </c>
    </row>
    <row r="2103" spans="1:20" ht="13.5" customHeight="1">
      <c r="A2103" s="50" t="str">
        <f>VLOOKUP(MOD(E2103,10),十干,2,FALSE)</f>
        <v>己</v>
      </c>
      <c r="B2103" s="199" t="str">
        <f>VLOOKUP(MOD(E2103,12),十二支,3,FALSE)</f>
        <v xml:space="preserve">06 聖 </v>
      </c>
      <c r="C2103" s="201" t="str">
        <f>VLOOKUP(F2103,星座,3,TRUE)</f>
        <v xml:space="preserve">09 火 </v>
      </c>
      <c r="D2103" s="531">
        <v>28943</v>
      </c>
      <c r="E2103" s="1">
        <f>IFERROR(YEAR(D2103),LEFT(D2103,4))</f>
        <v>1979</v>
      </c>
      <c r="F2103" s="1" t="str">
        <f>IF(ISTEXT(D2103),RIGHT(D2103,5),TEXT(D2103,"mm/dd"))</f>
        <v>03/29</v>
      </c>
      <c r="G2103" s="1">
        <f>SUM(MID(E2103,1,1),MID(E2103,2,1),MID(E2103,3,1),MID(E2103,4,1),MID(F2103,1,1),MID(F2103,2,1),MID(F2103,4,1),MID(F2103,5,1))</f>
        <v>40</v>
      </c>
      <c r="H2103" s="45">
        <f>IF(MOD(G2103,9)=0,9,MOD(G2103,9))</f>
        <v>4</v>
      </c>
      <c r="I2103" s="45" t="str">
        <f>IFERROR(MID("日月火水木金土",WEEKDAY(D2103),1),"")</f>
        <v>木</v>
      </c>
      <c r="J2103" s="304" t="s">
        <v>4549</v>
      </c>
      <c r="K2103" s="202" t="str">
        <f>VLOOKUP(F2103,石と花メイン,3,FALSE)</f>
        <v>◆翠玉</v>
      </c>
      <c r="L2103" s="297" t="str">
        <f>VLOOKUP(F2103,石と花メイン,4,FALSE)</f>
        <v>貝母【編笠百合】</v>
      </c>
      <c r="M2103" s="393">
        <f>IF(OR(MONTH(F2103)&lt;7,AND(MONTH(F2103)=7,DAY(F2103)&lt;=25)),
MOD(SUM((E2103-1901)*365,259),260),
MOD(SUM((E2103-1900)*365,259),260))</f>
        <v>129</v>
      </c>
      <c r="N2103" s="390">
        <f>IF(AND(MONTH(F2103)=7,DAY(F2103)&gt;25),1,
ROUNDDOWN((SUM(VLOOKUP(MONTH(F2103),D暦変換用数値,2,FALSE),DAY(F2103))/28)+1,0))</f>
        <v>9</v>
      </c>
      <c r="O2103" s="205">
        <f>IF(AND(MONTH(F2103)=7,DAY(F2103)&gt;25),DAY(F2103)-25,
MOD((SUM(VLOOKUP(MONTH(F2103),D暦変換用数値,2,FALSE),DAY(F2103))),28)+1)</f>
        <v>23</v>
      </c>
      <c r="P2103" s="406">
        <f>IF(OR(MONTH(F2103)&lt;7,AND(MONTH(F2103)=7,DAY(F2103)&lt;=25)),
MOD(SUM((E2103-1901)*365,(N2103-1)*28,O2103,258),260),
MOD(SUM((E2103-1900)*365,(N2103-1)*28,O2103,258),260))</f>
        <v>115</v>
      </c>
      <c r="Q2103" s="374" t="str">
        <f>VLOOKUP(MOD(P2103,4),色,2,FALSE)</f>
        <v>青い</v>
      </c>
      <c r="R2103" s="292" t="str">
        <f>VLOOKUP(MOD(P2103,13),銀河の音,2,FALSE)</f>
        <v>スペクトルの</v>
      </c>
      <c r="S2103" s="385" t="str">
        <f>VLOOKUP(MOD(P2103,20),太陽の紋章,2,FALSE)</f>
        <v>鷲</v>
      </c>
      <c r="T2103" s="98" t="s">
        <v>3736</v>
      </c>
    </row>
    <row r="2104" spans="1:20" ht="13.5" customHeight="1">
      <c r="A2104" s="50" t="str">
        <f>VLOOKUP(MOD(E2104,10),十干,2,FALSE)</f>
        <v>己</v>
      </c>
      <c r="B2104" s="199" t="str">
        <f>VLOOKUP(MOD(E2104,12),十二支,3,FALSE)</f>
        <v xml:space="preserve">06 聖 </v>
      </c>
      <c r="C2104" s="201" t="str">
        <f>VLOOKUP(F2104,星座,3,TRUE)</f>
        <v xml:space="preserve">09 火 </v>
      </c>
      <c r="D2104" s="531">
        <v>28955</v>
      </c>
      <c r="E2104" s="1">
        <f>IFERROR(YEAR(D2104),LEFT(D2104,4))</f>
        <v>1979</v>
      </c>
      <c r="F2104" s="1" t="str">
        <f>IF(ISTEXT(D2104),RIGHT(D2104,5),TEXT(D2104,"mm/dd"))</f>
        <v>04/10</v>
      </c>
      <c r="G2104" s="1">
        <f>SUM(MID(E2104,1,1),MID(E2104,2,1),MID(E2104,3,1),MID(E2104,4,1),MID(F2104,1,1),MID(F2104,2,1),MID(F2104,4,1),MID(F2104,5,1))</f>
        <v>31</v>
      </c>
      <c r="H2104" s="45">
        <f>IF(MOD(G2104,9)=0,9,MOD(G2104,9))</f>
        <v>4</v>
      </c>
      <c r="I2104" s="45" t="str">
        <f>IFERROR(MID("日月火水木金土",WEEKDAY(D2104),1),"")</f>
        <v>火</v>
      </c>
      <c r="J2104" s="304" t="s">
        <v>4550</v>
      </c>
      <c r="K2104" s="202" t="str">
        <f>VLOOKUP(F2104,石と花メイン,3,FALSE)</f>
        <v>□水晶</v>
      </c>
      <c r="L2104" s="297" t="str">
        <f>VLOOKUP(F2104,石と花メイン,4,FALSE)</f>
        <v>九輪草【七階草】</v>
      </c>
      <c r="M2104" s="393">
        <f>IF(OR(MONTH(F2104)&lt;7,AND(MONTH(F2104)=7,DAY(F2104)&lt;=25)),
MOD(SUM((E2104-1901)*365,259),260),
MOD(SUM((E2104-1900)*365,259),260))</f>
        <v>129</v>
      </c>
      <c r="N2104" s="390">
        <f>IF(AND(MONTH(F2104)=7,DAY(F2104)&gt;25),1,
ROUNDDOWN((SUM(VLOOKUP(MONTH(F2104),D暦変換用数値,2,FALSE),DAY(F2104))/28)+1,0))</f>
        <v>10</v>
      </c>
      <c r="O2104" s="205">
        <f>IF(AND(MONTH(F2104)=7,DAY(F2104)&gt;25),DAY(F2104)-25,
MOD((SUM(VLOOKUP(MONTH(F2104),D暦変換用数値,2,FALSE),DAY(F2104))),28)+1)</f>
        <v>7</v>
      </c>
      <c r="P2104" s="406">
        <f>IF(OR(MONTH(F2104)&lt;7,AND(MONTH(F2104)=7,DAY(F2104)&lt;=25)),
MOD(SUM((E2104-1901)*365,(N2104-1)*28,O2104,258),260),
MOD(SUM((E2104-1900)*365,(N2104-1)*28,O2104,258),260))</f>
        <v>127</v>
      </c>
      <c r="Q2104" s="374" t="str">
        <f>VLOOKUP(MOD(P2104,4),色,2,FALSE)</f>
        <v>青い</v>
      </c>
      <c r="R2104" s="292" t="str">
        <f>VLOOKUP(MOD(P2104,13),銀河の音,2,FALSE)</f>
        <v>惑星の</v>
      </c>
      <c r="S2104" s="385" t="str">
        <f>VLOOKUP(MOD(P2104,20),太陽の紋章,2,FALSE)</f>
        <v>手</v>
      </c>
      <c r="T2104" s="111" t="s">
        <v>4869</v>
      </c>
    </row>
    <row r="2105" spans="1:20" ht="13.5" customHeight="1">
      <c r="A2105" s="76" t="str">
        <f>VLOOKUP(MOD(E2105,10),十干,2,FALSE)</f>
        <v>己</v>
      </c>
      <c r="B2105" s="199" t="str">
        <f>VLOOKUP(MOD(E2105,12),十二支,3,FALSE)</f>
        <v xml:space="preserve">06 聖 </v>
      </c>
      <c r="C2105" s="201" t="str">
        <f>VLOOKUP(F2105,星座,3,TRUE)</f>
        <v xml:space="preserve">09 火 </v>
      </c>
      <c r="D2105" s="534">
        <v>28957</v>
      </c>
      <c r="E2105" s="116">
        <f>IFERROR(YEAR(D2105),LEFT(D2105,4))</f>
        <v>1979</v>
      </c>
      <c r="F2105" s="116" t="str">
        <f>IF(ISTEXT(D2105),RIGHT(D2105,5),TEXT(D2105,"mm/dd"))</f>
        <v>04/12</v>
      </c>
      <c r="G2105" s="116">
        <f>SUM(MID(E2105,1,1),MID(E2105,2,1),MID(E2105,3,1),MID(E2105,4,1),MID(F2105,1,1),MID(F2105,2,1),MID(F2105,4,1),MID(F2105,5,1))</f>
        <v>33</v>
      </c>
      <c r="H2105" s="116">
        <f>IF(MOD(G2105,9)=0,9,MOD(G2105,9))</f>
        <v>6</v>
      </c>
      <c r="I2105" s="116" t="str">
        <f>IFERROR(MID("日月火水木金土",WEEKDAY(D2105),1),"")</f>
        <v>木</v>
      </c>
      <c r="J2105" s="306" t="s">
        <v>7814</v>
      </c>
      <c r="K2105" s="203" t="str">
        <f>VLOOKUP(F2105,石と花メイン,3,FALSE)</f>
        <v>◆青玉</v>
      </c>
      <c r="L2105" s="299" t="str">
        <f>VLOOKUP(F2105,石と花メイン,4,FALSE)</f>
        <v>露草【月草】</v>
      </c>
      <c r="M2105" s="395">
        <f>IF(OR(MONTH(F2105)&lt;7,AND(MONTH(F2105)=7,DAY(F2105)&lt;=25)),
MOD(SUM((E2105-1901)*365,259),260),
MOD(SUM((E2105-1900)*365,259),260))</f>
        <v>129</v>
      </c>
      <c r="N2105" s="121">
        <f>IF(AND(MONTH(F2105)=7,DAY(F2105)&gt;25),1,
ROUNDDOWN((SUM(VLOOKUP(MONTH(F2105),D暦変換用数値,2,FALSE),DAY(F2105))/28)+1,0))</f>
        <v>10</v>
      </c>
      <c r="O2105" s="117">
        <f>IF(AND(MONTH(F2105)=7,DAY(F2105)&gt;25),DAY(F2105)-25,
MOD((SUM(VLOOKUP(MONTH(F2105),D暦変換用数値,2,FALSE),DAY(F2105))),28)+1)</f>
        <v>9</v>
      </c>
      <c r="P2105" s="408">
        <f>IF(OR(MONTH(F2105)&lt;7,AND(MONTH(F2105)=7,DAY(F2105)&lt;=25)),
MOD(SUM((E2105-1901)*365,(N2105-1)*28,O2105,258),260),
MOD(SUM((E2105-1900)*365,(N2105-1)*28,O2105,258),260))</f>
        <v>129</v>
      </c>
      <c r="Q2105" s="372" t="str">
        <f>VLOOKUP(MOD(P2105,4),色,2,FALSE)</f>
        <v>赤い</v>
      </c>
      <c r="R2105" s="290" t="str">
        <f>VLOOKUP(MOD(P2105,13),銀河の音,2,FALSE)</f>
        <v>水晶の</v>
      </c>
      <c r="S2105" s="383" t="str">
        <f>VLOOKUP(MOD(P2105,20),太陽の紋章,2,FALSE)</f>
        <v>月</v>
      </c>
      <c r="T2105" s="119" t="s">
        <v>7818</v>
      </c>
    </row>
    <row r="2106" spans="1:20" ht="13.5" customHeight="1">
      <c r="A2106" s="49" t="str">
        <f>VLOOKUP(MOD(E2106,10),十干,2,FALSE)</f>
        <v>己</v>
      </c>
      <c r="B2106" s="199" t="str">
        <f>VLOOKUP(MOD(E2106,12),十二支,3,FALSE)</f>
        <v xml:space="preserve">06 聖 </v>
      </c>
      <c r="C2106" s="201" t="str">
        <f>VLOOKUP(F2106,星座,3,TRUE)</f>
        <v xml:space="preserve">09 火 </v>
      </c>
      <c r="D2106" s="535">
        <v>28963</v>
      </c>
      <c r="E2106" s="45">
        <f>IFERROR(YEAR(D2106),LEFT(D2106,4))</f>
        <v>1979</v>
      </c>
      <c r="F2106" s="45" t="str">
        <f>IF(ISTEXT(D2106),RIGHT(D2106,5),TEXT(D2106,"mm/dd"))</f>
        <v>04/18</v>
      </c>
      <c r="G2106" s="45">
        <f>SUM(MID(E2106,1,1),MID(E2106,2,1),MID(E2106,3,1),MID(E2106,4,1),MID(F2106,1,1),MID(F2106,2,1),MID(F2106,4,1),MID(F2106,5,1))</f>
        <v>39</v>
      </c>
      <c r="H2106" s="45">
        <f>IF(MOD(G2106,9)=0,9,MOD(G2106,9))</f>
        <v>3</v>
      </c>
      <c r="I2106" s="45" t="str">
        <f>IFERROR(MID("日月火水木金土",WEEKDAY(D2106),1),"")</f>
        <v>水</v>
      </c>
      <c r="J2106" s="305" t="s">
        <v>3048</v>
      </c>
      <c r="K2106" s="203" t="str">
        <f>VLOOKUP(F2106,石と花メイン,3,FALSE)</f>
        <v>◆黄玉</v>
      </c>
      <c r="L2106" s="298" t="str">
        <f>VLOOKUP(F2106,石と花メイン,4,FALSE)</f>
        <v>蓮華草【紫雲英】</v>
      </c>
      <c r="M2106" s="394">
        <f>IF(OR(MONTH(F2106)&lt;7,AND(MONTH(F2106)=7,DAY(F2106)&lt;=25)),
MOD(SUM((E2106-1901)*365,259),260),
MOD(SUM((E2106-1900)*365,259),260))</f>
        <v>129</v>
      </c>
      <c r="N2106" s="391">
        <f>IF(AND(MONTH(F2106)=7,DAY(F2106)&gt;25),1,
ROUNDDOWN((SUM(VLOOKUP(MONTH(F2106),D暦変換用数値,2,FALSE),DAY(F2106))/28)+1,0))</f>
        <v>10</v>
      </c>
      <c r="O2106" s="46">
        <f>IF(AND(MONTH(F2106)=7,DAY(F2106)&gt;25),DAY(F2106)-25,
MOD((SUM(VLOOKUP(MONTH(F2106),D暦変換用数値,2,FALSE),DAY(F2106))),28)+1)</f>
        <v>15</v>
      </c>
      <c r="P2106" s="407">
        <f>IF(OR(MONTH(F2106)&lt;7,AND(MONTH(F2106)=7,DAY(F2106)&lt;=25)),
MOD(SUM((E2106-1901)*365,(N2106-1)*28,O2106,258),260),
MOD(SUM((E2106-1900)*365,(N2106-1)*28,O2106,258),260))</f>
        <v>135</v>
      </c>
      <c r="Q2106" s="374" t="str">
        <f>VLOOKUP(MOD(P2106,4),色,2,FALSE)</f>
        <v>青い</v>
      </c>
      <c r="R2106" s="292" t="str">
        <f>VLOOKUP(MOD(P2106,13),銀河の音,2,FALSE)</f>
        <v>倍音の</v>
      </c>
      <c r="S2106" s="385" t="str">
        <f>VLOOKUP(MOD(P2106,20),太陽の紋章,2,FALSE)</f>
        <v>鷲</v>
      </c>
      <c r="T2106" s="110" t="s">
        <v>3051</v>
      </c>
    </row>
    <row r="2107" spans="1:20" ht="13.5" customHeight="1">
      <c r="A2107" s="334" t="str">
        <f>VLOOKUP(MOD(E2107,10),十干,2,FALSE)</f>
        <v>辛</v>
      </c>
      <c r="B2107" s="331" t="str">
        <f>VLOOKUP(MOD(E2107,12),十二支,3,FALSE)</f>
        <v xml:space="preserve">06 聖 </v>
      </c>
      <c r="C2107" s="336" t="str">
        <f>VLOOKUP(F2107,星座,3,TRUE)</f>
        <v xml:space="preserve">09 火 </v>
      </c>
      <c r="D2107" s="534">
        <v>33336</v>
      </c>
      <c r="E2107" s="131">
        <f>IFERROR(YEAR(D2107),LEFT(D2107,4))</f>
        <v>1991</v>
      </c>
      <c r="F2107" s="131" t="str">
        <f>IF(ISTEXT(D2107),RIGHT(D2107,5),TEXT(D2107,"mm/dd"))</f>
        <v>04/08</v>
      </c>
      <c r="G2107" s="131">
        <f>SUM(MID(E2107,1,1),MID(E2107,2,1),MID(E2107,3,1),MID(E2107,4,1),MID(F2107,1,1),MID(F2107,2,1),MID(F2107,4,1),MID(F2107,5,1))</f>
        <v>32</v>
      </c>
      <c r="H2107" s="131">
        <f>IF(MOD(G2107,9)=0,9,MOD(G2107,9))</f>
        <v>5</v>
      </c>
      <c r="I2107" s="131" t="str">
        <f>IFERROR(MID("日月火水木金土",WEEKDAY(D2107),1),"")</f>
        <v>月</v>
      </c>
      <c r="J2107" s="306" t="s">
        <v>8284</v>
      </c>
      <c r="K2107" s="335" t="str">
        <f>VLOOKUP(F2107,石と花メイン,3,FALSE)</f>
        <v>◆紅玉</v>
      </c>
      <c r="L2107" s="302" t="str">
        <f>VLOOKUP(F2107,石と花メイン,4,FALSE)</f>
        <v>錨草/碇草【三枝九葉草】</v>
      </c>
      <c r="M2107" s="396">
        <f>IF(OR(MONTH(F2107)&lt;7,AND(MONTH(F2107)=7,DAY(F2107)&lt;=25)),
MOD(SUM((E2107-1901)*365,259),260),
MOD(SUM((E2107-1900)*365,259),260))</f>
        <v>89</v>
      </c>
      <c r="N2107" s="335">
        <f>IF(AND(MONTH(F2107)=7,DAY(F2107)&gt;25),1,
ROUNDDOWN((SUM(VLOOKUP(MONTH(F2107),D暦変換用数値,2,FALSE),DAY(F2107))/28)+1,0))</f>
        <v>10</v>
      </c>
      <c r="O2107" s="132">
        <f>IF(AND(MONTH(F2107)=7,DAY(F2107)&gt;25),DAY(F2107)-25,
MOD((SUM(VLOOKUP(MONTH(F2107),D暦変換用数値,2,FALSE),DAY(F2107))),28)+1)</f>
        <v>5</v>
      </c>
      <c r="P2107" s="404">
        <f>IF(OR(MONTH(F2107)&lt;7,AND(MONTH(F2107)=7,DAY(F2107)&lt;=25)),
MOD(SUM((E2107-1901)*365,(N2107-1)*28,O2107,258),260),
MOD(SUM((E2107-1900)*365,(N2107-1)*28,O2107,258),260))</f>
        <v>85</v>
      </c>
      <c r="Q2107" s="376" t="str">
        <f>VLOOKUP(MOD(P2107,4),色,2,FALSE)</f>
        <v>赤い</v>
      </c>
      <c r="R2107" s="333" t="str">
        <f>VLOOKUP(MOD(P2107,13),銀河の音,2,FALSE)</f>
        <v>共振の</v>
      </c>
      <c r="S2107" s="387" t="str">
        <f>VLOOKUP(MOD(P2107,20),太陽の紋章,2,FALSE)</f>
        <v>蛇</v>
      </c>
      <c r="T2107" s="119" t="s">
        <v>8285</v>
      </c>
    </row>
    <row r="2108" spans="1:20" ht="13.5" customHeight="1">
      <c r="A2108" s="282" t="str">
        <f>VLOOKUP(MOD(E2108,10),十干,2,FALSE)</f>
        <v>癸</v>
      </c>
      <c r="B2108" s="283" t="str">
        <f>VLOOKUP(MOD(E2108,12),十二支,3,FALSE)</f>
        <v xml:space="preserve">06 聖 </v>
      </c>
      <c r="C2108" s="287" t="str">
        <f>VLOOKUP(F2108,星座,3,TRUE)</f>
        <v xml:space="preserve">09 火 </v>
      </c>
      <c r="D2108" s="533">
        <v>37703</v>
      </c>
      <c r="E2108" s="83">
        <f>IFERROR(YEAR(D2108),LEFT(D2108,4))</f>
        <v>2003</v>
      </c>
      <c r="F2108" s="83" t="str">
        <f>IF(ISTEXT(D2108),RIGHT(D2108,5),TEXT(D2108,"mm/dd"))</f>
        <v>03/23</v>
      </c>
      <c r="G2108" s="83">
        <f>SUM(MID(E2108,1,1),MID(E2108,2,1),MID(E2108,3,1),MID(E2108,4,1),MID(F2108,1,1),MID(F2108,2,1),MID(F2108,4,1),MID(F2108,5,1))</f>
        <v>13</v>
      </c>
      <c r="H2108" s="83">
        <f>IF(MOD(G2108,9)=0,9,MOD(G2108,9))</f>
        <v>4</v>
      </c>
      <c r="I2108" s="83" t="str">
        <f>IFERROR(MID("日月火水木金土",WEEKDAY(D2108),1),"")</f>
        <v>日</v>
      </c>
      <c r="J2108" s="303" t="s">
        <v>4633</v>
      </c>
      <c r="K2108" s="87" t="str">
        <f>VLOOKUP(F2108,石と花メイン,3,FALSE)</f>
        <v>●薔薇色石</v>
      </c>
      <c r="L2108" s="296" t="str">
        <f>VLOOKUP(F2108,石と花メイン,4,FALSE)</f>
        <v>グラジオラス【唐菖蒲】</v>
      </c>
      <c r="M2108" s="392">
        <f>IF(OR(MONTH(F2108)&lt;7,AND(MONTH(F2108)=7,DAY(F2108)&lt;=25)),
MOD(SUM((E2108-1901)*365,259),260),
MOD(SUM((E2108-1900)*365,259),260))</f>
        <v>49</v>
      </c>
      <c r="N2108" s="330">
        <f>IF(AND(MONTH(F2108)=7,DAY(F2108)&gt;25),1,
ROUNDDOWN((SUM(VLOOKUP(MONTH(F2108),D暦変換用数値,2,FALSE),DAY(F2108))/28)+1,0))</f>
        <v>9</v>
      </c>
      <c r="O2108" s="84">
        <f>IF(AND(MONTH(F2108)=7,DAY(F2108)&gt;25),DAY(F2108)-25,
MOD((SUM(VLOOKUP(MONTH(F2108),D暦変換用数値,2,FALSE),DAY(F2108))),28)+1)</f>
        <v>17</v>
      </c>
      <c r="P2108" s="405">
        <f>IF(OR(MONTH(F2108)&lt;7,AND(MONTH(F2108)=7,DAY(F2108)&lt;=25)),
MOD(SUM((E2108-1901)*365,(N2108-1)*28,O2108,258),260),
MOD(SUM((E2108-1900)*365,(N2108-1)*28,O2108,258),260))</f>
        <v>29</v>
      </c>
      <c r="Q2108" s="371" t="str">
        <f>VLOOKUP(MOD(P2108,4),色,2,FALSE)</f>
        <v>赤い</v>
      </c>
      <c r="R2108" s="289" t="str">
        <f>VLOOKUP(MOD(P2108,13),銀河の音,2,FALSE)</f>
        <v>電気の</v>
      </c>
      <c r="S2108" s="382" t="str">
        <f>VLOOKUP(MOD(P2108,20),太陽の紋章,2,FALSE)</f>
        <v>月</v>
      </c>
      <c r="T2108" s="91" t="s">
        <v>3736</v>
      </c>
    </row>
    <row r="2109" spans="1:20" ht="13.5" customHeight="1">
      <c r="A2109" s="282" t="str">
        <f>VLOOKUP(MOD(E2109,10),十干,2,FALSE)</f>
        <v>癸</v>
      </c>
      <c r="B2109" s="283" t="str">
        <f>VLOOKUP(MOD(E2109,12),十二支,3,FALSE)</f>
        <v xml:space="preserve">06 聖 </v>
      </c>
      <c r="C2109" s="287" t="str">
        <f>VLOOKUP(F2109,星座,3,TRUE)</f>
        <v xml:space="preserve">09 火 </v>
      </c>
      <c r="D2109" s="533">
        <v>37705</v>
      </c>
      <c r="E2109" s="83">
        <f>IFERROR(YEAR(D2109),LEFT(D2109,4))</f>
        <v>2003</v>
      </c>
      <c r="F2109" s="83" t="str">
        <f>IF(ISTEXT(D2109),RIGHT(D2109,5),TEXT(D2109,"mm/dd"))</f>
        <v>03/25</v>
      </c>
      <c r="G2109" s="83">
        <f>SUM(MID(E2109,1,1),MID(E2109,2,1),MID(E2109,3,1),MID(E2109,4,1),MID(F2109,1,1),MID(F2109,2,1),MID(F2109,4,1),MID(F2109,5,1))</f>
        <v>15</v>
      </c>
      <c r="H2109" s="83">
        <f>IF(MOD(G2109,9)=0,9,MOD(G2109,9))</f>
        <v>6</v>
      </c>
      <c r="I2109" s="83" t="str">
        <f>IFERROR(MID("日月火水木金土",WEEKDAY(D2109),1),"")</f>
        <v>火</v>
      </c>
      <c r="J2109" s="303" t="s">
        <v>4634</v>
      </c>
      <c r="K2109" s="87" t="str">
        <f>VLOOKUP(F2109,石と花メイン,3,FALSE)</f>
        <v>◆紅玉</v>
      </c>
      <c r="L2109" s="296" t="str">
        <f>VLOOKUP(F2109,石と花メイン,4,FALSE)</f>
        <v>蛇結茨【河原藤】</v>
      </c>
      <c r="M2109" s="392">
        <f>IF(OR(MONTH(F2109)&lt;7,AND(MONTH(F2109)=7,DAY(F2109)&lt;=25)),
MOD(SUM((E2109-1901)*365,259),260),
MOD(SUM((E2109-1900)*365,259),260))</f>
        <v>49</v>
      </c>
      <c r="N2109" s="330">
        <f>IF(AND(MONTH(F2109)=7,DAY(F2109)&gt;25),1,
ROUNDDOWN((SUM(VLOOKUP(MONTH(F2109),D暦変換用数値,2,FALSE),DAY(F2109))/28)+1,0))</f>
        <v>9</v>
      </c>
      <c r="O2109" s="84">
        <f>IF(AND(MONTH(F2109)=7,DAY(F2109)&gt;25),DAY(F2109)-25,
MOD((SUM(VLOOKUP(MONTH(F2109),D暦変換用数値,2,FALSE),DAY(F2109))),28)+1)</f>
        <v>19</v>
      </c>
      <c r="P2109" s="405">
        <f>IF(OR(MONTH(F2109)&lt;7,AND(MONTH(F2109)=7,DAY(F2109)&lt;=25)),
MOD(SUM((E2109-1901)*365,(N2109-1)*28,O2109,258),260),
MOD(SUM((E2109-1900)*365,(N2109-1)*28,O2109,258),260))</f>
        <v>31</v>
      </c>
      <c r="Q2109" s="371" t="str">
        <f>VLOOKUP(MOD(P2109,4),色,2,FALSE)</f>
        <v>青い</v>
      </c>
      <c r="R2109" s="289" t="str">
        <f>VLOOKUP(MOD(P2109,13),銀河の音,2,FALSE)</f>
        <v>倍音の</v>
      </c>
      <c r="S2109" s="382" t="str">
        <f>VLOOKUP(MOD(P2109,20),太陽の紋章,2,FALSE)</f>
        <v>猿</v>
      </c>
      <c r="T2109" s="95" t="s">
        <v>6693</v>
      </c>
    </row>
    <row r="2110" spans="1:20" ht="13.5" customHeight="1">
      <c r="A2110" s="50" t="str">
        <f>VLOOKUP(MOD(E2110,10),十干,2,FALSE)</f>
        <v>癸</v>
      </c>
      <c r="B2110" s="199" t="str">
        <f>VLOOKUP(MOD(E2110,12),十二支,3,FALSE)</f>
        <v xml:space="preserve">06 聖 </v>
      </c>
      <c r="C2110" s="201" t="str">
        <f>VLOOKUP(F2110,星座,3,TRUE)</f>
        <v xml:space="preserve">09 火 </v>
      </c>
      <c r="D2110" s="531">
        <v>37718</v>
      </c>
      <c r="E2110" s="1">
        <f>IFERROR(YEAR(D2110),LEFT(D2110,4))</f>
        <v>2003</v>
      </c>
      <c r="F2110" s="1" t="str">
        <f>IF(ISTEXT(D2110),RIGHT(D2110,5),TEXT(D2110,"mm/dd"))</f>
        <v>04/07</v>
      </c>
      <c r="G2110" s="1">
        <f>SUM(MID(E2110,1,1),MID(E2110,2,1),MID(E2110,3,1),MID(E2110,4,1),MID(F2110,1,1),MID(F2110,2,1),MID(F2110,4,1),MID(F2110,5,1))</f>
        <v>16</v>
      </c>
      <c r="H2110" s="45">
        <f>IF(MOD(G2110,9)=0,9,MOD(G2110,9))</f>
        <v>7</v>
      </c>
      <c r="I2110" s="45" t="str">
        <f>IFERROR(MID("日月火水木金土",WEEKDAY(D2110),1),"")</f>
        <v>月</v>
      </c>
      <c r="J2110" s="304" t="s">
        <v>4551</v>
      </c>
      <c r="K2110" s="202" t="str">
        <f>VLOOKUP(F2110,石と花メイン,3,FALSE)</f>
        <v>◇金剛石</v>
      </c>
      <c r="L2110" s="297" t="str">
        <f>VLOOKUP(F2110,石と花メイン,4,FALSE)</f>
        <v>ディモルフォセカ【アフリカ金盞花】</v>
      </c>
      <c r="M2110" s="393">
        <f>IF(OR(MONTH(F2110)&lt;7,AND(MONTH(F2110)=7,DAY(F2110)&lt;=25)),
MOD(SUM((E2110-1901)*365,259),260),
MOD(SUM((E2110-1900)*365,259),260))</f>
        <v>49</v>
      </c>
      <c r="N2110" s="390">
        <f>IF(AND(MONTH(F2110)=7,DAY(F2110)&gt;25),1,
ROUNDDOWN((SUM(VLOOKUP(MONTH(F2110),D暦変換用数値,2,FALSE),DAY(F2110))/28)+1,0))</f>
        <v>10</v>
      </c>
      <c r="O2110" s="205">
        <f>IF(AND(MONTH(F2110)=7,DAY(F2110)&gt;25),DAY(F2110)-25,
MOD((SUM(VLOOKUP(MONTH(F2110),D暦変換用数値,2,FALSE),DAY(F2110))),28)+1)</f>
        <v>4</v>
      </c>
      <c r="P2110" s="406">
        <f>IF(OR(MONTH(F2110)&lt;7,AND(MONTH(F2110)=7,DAY(F2110)&lt;=25)),
MOD(SUM((E2110-1901)*365,(N2110-1)*28,O2110,258),260),
MOD(SUM((E2110-1900)*365,(N2110-1)*28,O2110,258),260))</f>
        <v>44</v>
      </c>
      <c r="Q2110" s="373" t="str">
        <f>VLOOKUP(MOD(P2110,4),色,2,FALSE)</f>
        <v>黄色い</v>
      </c>
      <c r="R2110" s="291" t="str">
        <f>VLOOKUP(MOD(P2110,13),銀河の音,2,FALSE)</f>
        <v>倍音の</v>
      </c>
      <c r="S2110" s="384" t="str">
        <f>VLOOKUP(MOD(P2110,20),太陽の紋章,2,FALSE)</f>
        <v>種</v>
      </c>
      <c r="T2110" s="113" t="s">
        <v>4033</v>
      </c>
    </row>
    <row r="2111" spans="1:20" ht="13.5" customHeight="1">
      <c r="A2111" s="50" t="str">
        <f>VLOOKUP(MOD(E2111,10),十干,2,FALSE)</f>
        <v>癸</v>
      </c>
      <c r="B2111" s="199" t="str">
        <f>VLOOKUP(MOD(E2111,12),十二支,3,FALSE)</f>
        <v xml:space="preserve">06 聖 </v>
      </c>
      <c r="C2111" s="201" t="str">
        <f>VLOOKUP(F2111,星座,3,TRUE)</f>
        <v xml:space="preserve">09 火 </v>
      </c>
      <c r="D2111" s="531">
        <v>37718</v>
      </c>
      <c r="E2111" s="1">
        <f>IFERROR(YEAR(D2111),LEFT(D2111,4))</f>
        <v>2003</v>
      </c>
      <c r="F2111" s="1" t="str">
        <f>IF(ISTEXT(D2111),RIGHT(D2111,5),TEXT(D2111,"mm/dd"))</f>
        <v>04/07</v>
      </c>
      <c r="G2111" s="1">
        <f>SUM(MID(E2111,1,1),MID(E2111,2,1),MID(E2111,3,1),MID(E2111,4,1),MID(F2111,1,1),MID(F2111,2,1),MID(F2111,4,1),MID(F2111,5,1))</f>
        <v>16</v>
      </c>
      <c r="H2111" s="45">
        <f>IF(MOD(G2111,9)=0,9,MOD(G2111,9))</f>
        <v>7</v>
      </c>
      <c r="I2111" s="45" t="str">
        <f>IFERROR(MID("日月火水木金土",WEEKDAY(D2111),1),"")</f>
        <v>月</v>
      </c>
      <c r="J2111" s="304" t="s">
        <v>4552</v>
      </c>
      <c r="K2111" s="202" t="str">
        <f>VLOOKUP(F2111,石と花メイン,3,FALSE)</f>
        <v>◇金剛石</v>
      </c>
      <c r="L2111" s="297" t="str">
        <f>VLOOKUP(F2111,石と花メイン,4,FALSE)</f>
        <v>ディモルフォセカ【アフリカ金盞花】</v>
      </c>
      <c r="M2111" s="393">
        <f>IF(OR(MONTH(F2111)&lt;7,AND(MONTH(F2111)=7,DAY(F2111)&lt;=25)),
MOD(SUM((E2111-1901)*365,259),260),
MOD(SUM((E2111-1900)*365,259),260))</f>
        <v>49</v>
      </c>
      <c r="N2111" s="390">
        <f>IF(AND(MONTH(F2111)=7,DAY(F2111)&gt;25),1,
ROUNDDOWN((SUM(VLOOKUP(MONTH(F2111),D暦変換用数値,2,FALSE),DAY(F2111))/28)+1,0))</f>
        <v>10</v>
      </c>
      <c r="O2111" s="205">
        <f>IF(AND(MONTH(F2111)=7,DAY(F2111)&gt;25),DAY(F2111)-25,
MOD((SUM(VLOOKUP(MONTH(F2111),D暦変換用数値,2,FALSE),DAY(F2111))),28)+1)</f>
        <v>4</v>
      </c>
      <c r="P2111" s="406">
        <f>IF(OR(MONTH(F2111)&lt;7,AND(MONTH(F2111)=7,DAY(F2111)&lt;=25)),
MOD(SUM((E2111-1901)*365,(N2111-1)*28,O2111,258),260),
MOD(SUM((E2111-1900)*365,(N2111-1)*28,O2111,258),260))</f>
        <v>44</v>
      </c>
      <c r="Q2111" s="373" t="str">
        <f>VLOOKUP(MOD(P2111,4),色,2,FALSE)</f>
        <v>黄色い</v>
      </c>
      <c r="R2111" s="291" t="str">
        <f>VLOOKUP(MOD(P2111,13),銀河の音,2,FALSE)</f>
        <v>倍音の</v>
      </c>
      <c r="S2111" s="384" t="str">
        <f>VLOOKUP(MOD(P2111,20),太陽の紋章,2,FALSE)</f>
        <v>種</v>
      </c>
      <c r="T2111" s="98" t="s">
        <v>3736</v>
      </c>
    </row>
    <row r="2112" spans="1:20" ht="13.5" customHeight="1">
      <c r="A2112" s="285" t="str">
        <f>VLOOKUP(MOD(E2112,10),十干,2,FALSE)</f>
        <v>乙</v>
      </c>
      <c r="B2112" s="283" t="str">
        <f>VLOOKUP(MOD(E2112,12),十二支,3,FALSE)</f>
        <v xml:space="preserve">06 聖 </v>
      </c>
      <c r="C2112" s="287" t="str">
        <f>VLOOKUP(F2112,星座,3,TRUE)</f>
        <v xml:space="preserve">09 火 </v>
      </c>
      <c r="D2112" s="533">
        <v>42109</v>
      </c>
      <c r="E2112" s="83">
        <f>IFERROR(YEAR(D2112),LEFT(D2112,4))</f>
        <v>2015</v>
      </c>
      <c r="F2112" s="539" t="str">
        <f>IF(ISTEXT(D2112),RIGHT(D2112,5),TEXT(D2112,"mm/dd"))</f>
        <v>04/15</v>
      </c>
      <c r="G2112" s="83">
        <f>SUM(MID(E2112,1,1),MID(E2112,2,1),MID(E2112,3,1),MID(E2112,4,1),MID(F2112,1,1),MID(F2112,2,1),MID(F2112,4,1),MID(F2112,5,1))</f>
        <v>18</v>
      </c>
      <c r="H2112" s="83">
        <f>IF(MOD(G2112,9)=0,9,MOD(G2112,9))</f>
        <v>9</v>
      </c>
      <c r="I2112" s="83" t="str">
        <f>IFERROR(MID("日月火水木金土",WEEKDAY(D2112),1),"")</f>
        <v>水</v>
      </c>
      <c r="J2112" s="308" t="s">
        <v>9386</v>
      </c>
      <c r="K2112" s="330" t="str">
        <f>VLOOKUP(F2112,石と花メイン,3,FALSE)</f>
        <v>○真珠</v>
      </c>
      <c r="L2112" s="296" t="str">
        <f>VLOOKUP(F2112,石と花メイン,4,FALSE)</f>
        <v>含羞草/御辞儀草【眠り草】</v>
      </c>
      <c r="M2112" s="392">
        <f>IF(OR(MONTH(F2112)&lt;7,AND(MONTH(F2112)=7,DAY(F2112)&lt;=25)),
MOD(SUM((E2112-1901)*365,259),260),
MOD(SUM((E2112-1900)*365,259),260))</f>
        <v>9</v>
      </c>
      <c r="N2112" s="330">
        <f>IF(AND(MONTH(F2112)=7,DAY(F2112)&gt;25),1,
ROUNDDOWN((SUM(VLOOKUP(MONTH(F2112),D暦変換用数値,2,FALSE),DAY(F2112))/28)+1,0))</f>
        <v>10</v>
      </c>
      <c r="O2112" s="84">
        <f>IF(AND(MONTH(F2112)=7,DAY(F2112)&gt;25),DAY(F2112)-25,
MOD((SUM(VLOOKUP(MONTH(F2112),D暦変換用数値,2,FALSE),DAY(F2112))),28)+1)</f>
        <v>12</v>
      </c>
      <c r="P2112" s="405">
        <f>IF(OR(MONTH(F2112)&lt;7,AND(MONTH(F2112)=7,DAY(F2112)&lt;=25)),
MOD(SUM((E2112-1901)*365,(N2112-1)*28,O2112,258),260),
MOD(SUM((E2112-1900)*365,(N2112-1)*28,O2112,258),260))</f>
        <v>12</v>
      </c>
      <c r="Q2112" s="371" t="str">
        <f>VLOOKUP(MOD(P2112,4),色,2,FALSE)</f>
        <v>黄色い</v>
      </c>
      <c r="R2112" s="289" t="str">
        <f>VLOOKUP(MOD(P2112,13),銀河の音,2,FALSE)</f>
        <v>水晶の</v>
      </c>
      <c r="S2112" s="382" t="str">
        <f>VLOOKUP(MOD(P2112,20),太陽の紋章,2,FALSE)</f>
        <v>人</v>
      </c>
      <c r="T2112" s="338"/>
    </row>
    <row r="2113" spans="1:20" ht="13.5" customHeight="1">
      <c r="A2113" s="285" t="str">
        <f>VLOOKUP(MOD(E2113,10),十干,2,FALSE)</f>
        <v>己</v>
      </c>
      <c r="B2113" s="283" t="str">
        <f>VLOOKUP(MOD(E2113,12),十二支,3,FALSE)</f>
        <v xml:space="preserve">06 聖 </v>
      </c>
      <c r="C2113" s="287" t="str">
        <f>VLOOKUP(F2113,星座,3,TRUE)</f>
        <v xml:space="preserve">09 火 </v>
      </c>
      <c r="D2113" s="533" t="s">
        <v>8758</v>
      </c>
      <c r="E2113" s="83" t="str">
        <f>IFERROR(YEAR(D2113),LEFT(D2113,4))</f>
        <v>1199</v>
      </c>
      <c r="F2113" s="83" t="str">
        <f>IF(ISTEXT(D2113),RIGHT(D2113,5),TEXT(D2113,"mm/dd"))</f>
        <v>04/06</v>
      </c>
      <c r="G2113" s="83">
        <f>SUM(MID(E2113,1,1),MID(E2113,2,1),MID(E2113,3,1),MID(E2113,4,1),MID(F2113,1,1),MID(F2113,2,1),MID(F2113,4,1),MID(F2113,5,1))</f>
        <v>30</v>
      </c>
      <c r="H2113" s="83">
        <f>IF(MOD(G2113,9)=0,9,MOD(G2113,9))</f>
        <v>3</v>
      </c>
      <c r="I2113" s="83" t="str">
        <f>IFERROR(MID("日月火水木金土",WEEKDAY(D2113),1),"")</f>
        <v/>
      </c>
      <c r="J2113" s="303" t="s">
        <v>4609</v>
      </c>
      <c r="K2113" s="87" t="str">
        <f>VLOOKUP(F2113,石と花メイン,3,FALSE)</f>
        <v>■血碧玉</v>
      </c>
      <c r="L2113" s="296" t="str">
        <f>VLOOKUP(F2113,石と花メイン,4,FALSE)</f>
        <v>アネモネ【牡丹一華】</v>
      </c>
      <c r="M2113" s="392">
        <f>IF(OR(MONTH(F2113)&lt;7,AND(MONTH(F2113)=7,DAY(F2113)&lt;=25)),
MOD(SUM((E2113-1901)*365,259),260),
MOD(SUM((E2113-1900)*365,259),260))</f>
        <v>129</v>
      </c>
      <c r="N2113" s="330">
        <f>IF(AND(MONTH(F2113)=7,DAY(F2113)&gt;25),1,
ROUNDDOWN((SUM(VLOOKUP(MONTH(F2113),D暦変換用数値,2,FALSE),DAY(F2113))/28)+1,0))</f>
        <v>10</v>
      </c>
      <c r="O2113" s="84">
        <f>IF(AND(MONTH(F2113)=7,DAY(F2113)&gt;25),DAY(F2113)-25,
MOD((SUM(VLOOKUP(MONTH(F2113),D暦変換用数値,2,FALSE),DAY(F2113))),28)+1)</f>
        <v>3</v>
      </c>
      <c r="P2113" s="405">
        <f>IF(OR(MONTH(F2113)&lt;7,AND(MONTH(F2113)=7,DAY(F2113)&lt;=25)),
MOD(SUM((E2113-1901)*365,(N2113-1)*28,O2113,258),260),
MOD(SUM((E2113-1900)*365,(N2113-1)*28,O2113,258),260))</f>
        <v>123</v>
      </c>
      <c r="Q2113" s="371" t="str">
        <f>VLOOKUP(MOD(P2113,4),色,2,FALSE)</f>
        <v>青い</v>
      </c>
      <c r="R2113" s="289" t="str">
        <f>VLOOKUP(MOD(P2113,13),銀河の音,2,FALSE)</f>
        <v>律動の</v>
      </c>
      <c r="S2113" s="382" t="str">
        <f>VLOOKUP(MOD(P2113,20),太陽の紋章,2,FALSE)</f>
        <v>夜</v>
      </c>
      <c r="T2113" s="100" t="s">
        <v>4608</v>
      </c>
    </row>
    <row r="2114" spans="1:20" ht="13.5" customHeight="1">
      <c r="A2114" s="282" t="str">
        <f>VLOOKUP(MOD(E2114,10),十干,2,FALSE)</f>
        <v>丁</v>
      </c>
      <c r="B2114" s="283" t="str">
        <f>VLOOKUP(MOD(E2114,12),十二支,3,FALSE)</f>
        <v xml:space="preserve">06 聖 </v>
      </c>
      <c r="C2114" s="287" t="str">
        <f>VLOOKUP(F2114,星座,3,TRUE)</f>
        <v xml:space="preserve">09 火 </v>
      </c>
      <c r="D2114" s="533" t="s">
        <v>8759</v>
      </c>
      <c r="E2114" s="83" t="str">
        <f>IFERROR(YEAR(D2114),LEFT(D2114,4))</f>
        <v>1727</v>
      </c>
      <c r="F2114" s="83" t="str">
        <f>IF(ISTEXT(D2114),RIGHT(D2114,5),TEXT(D2114,"mm/dd"))</f>
        <v>03/31</v>
      </c>
      <c r="G2114" s="83">
        <f>SUM(MID(E2114,1,1),MID(E2114,2,1),MID(E2114,3,1),MID(E2114,4,1),MID(F2114,1,1),MID(F2114,2,1),MID(F2114,4,1),MID(F2114,5,1))</f>
        <v>24</v>
      </c>
      <c r="H2114" s="83">
        <f>IF(MOD(G2114,9)=0,9,MOD(G2114,9))</f>
        <v>6</v>
      </c>
      <c r="I2114" s="83" t="str">
        <f>IFERROR(MID("日月火水木金土",WEEKDAY(D2114),1),"")</f>
        <v/>
      </c>
      <c r="J2114" s="303" t="s">
        <v>4628</v>
      </c>
      <c r="K2114" s="87" t="str">
        <f>VLOOKUP(F2114,石と花メイン,3,FALSE)</f>
        <v>□水晶</v>
      </c>
      <c r="L2114" s="296" t="str">
        <f>VLOOKUP(F2114,石と花メイン,4,FALSE)</f>
        <v>苺【和蘭苺】</v>
      </c>
      <c r="M2114" s="392">
        <f>IF(OR(MONTH(F2114)&lt;7,AND(MONTH(F2114)=7,DAY(F2114)&lt;=25)),
MOD(SUM((E2114-1901)*365,259),260),
MOD(SUM((E2114-1900)*365,259),260))</f>
        <v>189</v>
      </c>
      <c r="N2114" s="330">
        <f>IF(AND(MONTH(F2114)=7,DAY(F2114)&gt;25),1,
ROUNDDOWN((SUM(VLOOKUP(MONTH(F2114),D暦変換用数値,2,FALSE),DAY(F2114))/28)+1,0))</f>
        <v>9</v>
      </c>
      <c r="O2114" s="84">
        <f>IF(AND(MONTH(F2114)=7,DAY(F2114)&gt;25),DAY(F2114)-25,
MOD((SUM(VLOOKUP(MONTH(F2114),D暦変換用数値,2,FALSE),DAY(F2114))),28)+1)</f>
        <v>25</v>
      </c>
      <c r="P2114" s="405">
        <f>IF(OR(MONTH(F2114)&lt;7,AND(MONTH(F2114)=7,DAY(F2114)&lt;=25)),
MOD(SUM((E2114-1901)*365,(N2114-1)*28,O2114,258),260),
MOD(SUM((E2114-1900)*365,(N2114-1)*28,O2114,258),260))</f>
        <v>177</v>
      </c>
      <c r="Q2114" s="371" t="str">
        <f>VLOOKUP(MOD(P2114,4),色,2,FALSE)</f>
        <v>赤い</v>
      </c>
      <c r="R2114" s="289" t="str">
        <f>VLOOKUP(MOD(P2114,13),銀河の音,2,FALSE)</f>
        <v>銀河の</v>
      </c>
      <c r="S2114" s="382" t="str">
        <f>VLOOKUP(MOD(P2114,20),太陽の紋章,2,FALSE)</f>
        <v>地球</v>
      </c>
      <c r="T2114" s="95" t="s">
        <v>5472</v>
      </c>
    </row>
    <row r="2115" spans="1:20" ht="13.5" customHeight="1">
      <c r="A2115" s="50" t="str">
        <f>VLOOKUP(MOD(E2115,10),十干,2,FALSE)</f>
        <v>己</v>
      </c>
      <c r="B2115" s="199" t="str">
        <f>VLOOKUP(MOD(E2115,12),十二支,3,FALSE)</f>
        <v xml:space="preserve">06 聖 </v>
      </c>
      <c r="C2115" s="201" t="str">
        <f>VLOOKUP(F2115,星座,3,TRUE)</f>
        <v xml:space="preserve">10 龍 </v>
      </c>
      <c r="D2115" s="531">
        <v>7116</v>
      </c>
      <c r="E2115" s="1">
        <f>IFERROR(YEAR(D2115),LEFT(D2115,4))</f>
        <v>1919</v>
      </c>
      <c r="F2115" s="1" t="str">
        <f>IF(ISTEXT(D2115),RIGHT(D2115,5),TEXT(D2115,"mm/dd"))</f>
        <v>06/25</v>
      </c>
      <c r="G2115" s="1">
        <f>SUM(MID(E2115,1,1),MID(E2115,2,1),MID(E2115,3,1),MID(E2115,4,1),MID(F2115,1,1),MID(F2115,2,1),MID(F2115,4,1),MID(F2115,5,1))</f>
        <v>33</v>
      </c>
      <c r="H2115" s="45">
        <f>IF(MOD(G2115,9)=0,9,MOD(G2115,9))</f>
        <v>6</v>
      </c>
      <c r="I2115" s="45" t="str">
        <f>IFERROR(MID("日月火水木金土",WEEKDAY(D2115),1),"")</f>
        <v>水</v>
      </c>
      <c r="J2115" s="304" t="s">
        <v>5512</v>
      </c>
      <c r="K2115" s="202" t="str">
        <f>VLOOKUP(F2115,石と花メイン,3,FALSE)</f>
        <v>◆翠玉</v>
      </c>
      <c r="L2115" s="297" t="str">
        <f>VLOOKUP(F2115,石と花メイン,4,FALSE)</f>
        <v>透かし百合【岩百合】</v>
      </c>
      <c r="M2115" s="393">
        <f>IF(OR(MONTH(F2115)&lt;7,AND(MONTH(F2115)=7,DAY(F2115)&lt;=25)),
MOD(SUM((E2115-1901)*365,259),260),
MOD(SUM((E2115-1900)*365,259),260))</f>
        <v>69</v>
      </c>
      <c r="N2115" s="390">
        <f>IF(AND(MONTH(F2115)=7,DAY(F2115)&gt;25),1,
ROUNDDOWN((SUM(VLOOKUP(MONTH(F2115),D暦変換用数値,2,FALSE),DAY(F2115))/28)+1,0))</f>
        <v>12</v>
      </c>
      <c r="O2115" s="205">
        <f>IF(AND(MONTH(F2115)=7,DAY(F2115)&gt;25),DAY(F2115)-25,
MOD((SUM(VLOOKUP(MONTH(F2115),D暦変換用数値,2,FALSE),DAY(F2115))),28)+1)</f>
        <v>27</v>
      </c>
      <c r="P2115" s="406">
        <f>IF(OR(MONTH(F2115)&lt;7,AND(MONTH(F2115)=7,DAY(F2115)&lt;=25)),
MOD(SUM((E2115-1901)*365,(N2115-1)*28,O2115,258),260),
MOD(SUM((E2115-1900)*365,(N2115-1)*28,O2115,258),260))</f>
        <v>143</v>
      </c>
      <c r="Q2115" s="374" t="str">
        <f>VLOOKUP(MOD(P2115,4),色,2,FALSE)</f>
        <v>青い</v>
      </c>
      <c r="R2115" s="292" t="str">
        <f>VLOOKUP(MOD(P2115,13),銀河の音,2,FALSE)</f>
        <v>宇宙の</v>
      </c>
      <c r="S2115" s="385" t="str">
        <f>VLOOKUP(MOD(P2115,20),太陽の紋章,2,FALSE)</f>
        <v>夜</v>
      </c>
      <c r="T2115" s="97" t="s">
        <v>4037</v>
      </c>
    </row>
    <row r="2116" spans="1:20" ht="13.5" customHeight="1">
      <c r="A2116" s="50" t="str">
        <f>VLOOKUP(MOD(E2116,10),十干,2,FALSE)</f>
        <v>己</v>
      </c>
      <c r="B2116" s="199" t="str">
        <f>VLOOKUP(MOD(E2116,12),十二支,3,FALSE)</f>
        <v xml:space="preserve">06 聖 </v>
      </c>
      <c r="C2116" s="201" t="str">
        <f>VLOOKUP(F2116,星座,3,TRUE)</f>
        <v xml:space="preserve">10 龍 </v>
      </c>
      <c r="D2116" s="531">
        <v>7118</v>
      </c>
      <c r="E2116" s="1">
        <f>IFERROR(YEAR(D2116),LEFT(D2116,4))</f>
        <v>1919</v>
      </c>
      <c r="F2116" s="1" t="str">
        <f>IF(ISTEXT(D2116),RIGHT(D2116,5),TEXT(D2116,"mm/dd"))</f>
        <v>06/27</v>
      </c>
      <c r="G2116" s="1">
        <f>SUM(MID(E2116,1,1),MID(E2116,2,1),MID(E2116,3,1),MID(E2116,4,1),MID(F2116,1,1),MID(F2116,2,1),MID(F2116,4,1),MID(F2116,5,1))</f>
        <v>35</v>
      </c>
      <c r="H2116" s="45">
        <f>IF(MOD(G2116,9)=0,9,MOD(G2116,9))</f>
        <v>8</v>
      </c>
      <c r="I2116" s="45" t="str">
        <f>IFERROR(MID("日月火水木金土",WEEKDAY(D2116),1),"")</f>
        <v>金</v>
      </c>
      <c r="J2116" s="304" t="s">
        <v>5513</v>
      </c>
      <c r="K2116" s="202" t="str">
        <f>VLOOKUP(F2116,石と花メイン,3,FALSE)</f>
        <v>■紫水晶</v>
      </c>
      <c r="L2116" s="297" t="str">
        <f>VLOOKUP(F2116,石と花メイン,4,FALSE)</f>
        <v>時計草【パッションフラワー】</v>
      </c>
      <c r="M2116" s="393">
        <f>IF(OR(MONTH(F2116)&lt;7,AND(MONTH(F2116)=7,DAY(F2116)&lt;=25)),
MOD(SUM((E2116-1901)*365,259),260),
MOD(SUM((E2116-1900)*365,259),260))</f>
        <v>69</v>
      </c>
      <c r="N2116" s="390">
        <f>IF(AND(MONTH(F2116)=7,DAY(F2116)&gt;25),1,
ROUNDDOWN((SUM(VLOOKUP(MONTH(F2116),D暦変換用数値,2,FALSE),DAY(F2116))/28)+1,0))</f>
        <v>13</v>
      </c>
      <c r="O2116" s="205">
        <f>IF(AND(MONTH(F2116)=7,DAY(F2116)&gt;25),DAY(F2116)-25,
MOD((SUM(VLOOKUP(MONTH(F2116),D暦変換用数値,2,FALSE),DAY(F2116))),28)+1)</f>
        <v>1</v>
      </c>
      <c r="P2116" s="406">
        <f>IF(OR(MONTH(F2116)&lt;7,AND(MONTH(F2116)=7,DAY(F2116)&lt;=25)),
MOD(SUM((E2116-1901)*365,(N2116-1)*28,O2116,258),260),
MOD(SUM((E2116-1900)*365,(N2116-1)*28,O2116,258),260))</f>
        <v>145</v>
      </c>
      <c r="Q2116" s="372" t="str">
        <f>VLOOKUP(MOD(P2116,4),色,2,FALSE)</f>
        <v>赤い</v>
      </c>
      <c r="R2116" s="290" t="str">
        <f>VLOOKUP(MOD(P2116,13),銀河の音,2,FALSE)</f>
        <v>月の</v>
      </c>
      <c r="S2116" s="383" t="str">
        <f>VLOOKUP(MOD(P2116,20),太陽の紋章,2,FALSE)</f>
        <v>蛇</v>
      </c>
      <c r="T2116" s="97" t="s">
        <v>4038</v>
      </c>
    </row>
    <row r="2117" spans="1:20" ht="13.5" customHeight="1">
      <c r="A2117" s="282" t="str">
        <f>VLOOKUP(MOD(E2117,10),十干,2,FALSE)</f>
        <v>己</v>
      </c>
      <c r="B2117" s="283" t="str">
        <f>VLOOKUP(MOD(E2117,12),十二支,3,FALSE)</f>
        <v xml:space="preserve">06 聖 </v>
      </c>
      <c r="C2117" s="287" t="str">
        <f>VLOOKUP(F2117,星座,3,TRUE)</f>
        <v xml:space="preserve">10 龍 </v>
      </c>
      <c r="D2117" s="533">
        <v>7137</v>
      </c>
      <c r="E2117" s="83">
        <f>IFERROR(YEAR(D2117),LEFT(D2117,4))</f>
        <v>1919</v>
      </c>
      <c r="F2117" s="83" t="str">
        <f>IF(ISTEXT(D2117),RIGHT(D2117,5),TEXT(D2117,"mm/dd"))</f>
        <v>07/16</v>
      </c>
      <c r="G2117" s="83">
        <f>SUM(MID(E2117,1,1),MID(E2117,2,1),MID(E2117,3,1),MID(E2117,4,1),MID(F2117,1,1),MID(F2117,2,1),MID(F2117,4,1),MID(F2117,5,1))</f>
        <v>34</v>
      </c>
      <c r="H2117" s="83">
        <f>IF(MOD(G2117,9)=0,9,MOD(G2117,9))</f>
        <v>7</v>
      </c>
      <c r="I2117" s="83" t="str">
        <f>IFERROR(MID("日月火水木金土",WEEKDAY(D2117),1),"")</f>
        <v>水</v>
      </c>
      <c r="J2117" s="303" t="s">
        <v>1632</v>
      </c>
      <c r="K2117" s="87" t="str">
        <f>VLOOKUP(F2117,石と花メイン,3,FALSE)</f>
        <v>◆柘榴石</v>
      </c>
      <c r="L2117" s="296" t="str">
        <f>VLOOKUP(F2117,石と花メイン,4,FALSE)</f>
        <v>昼顔【雨降り花】</v>
      </c>
      <c r="M2117" s="392">
        <f>IF(OR(MONTH(F2117)&lt;7,AND(MONTH(F2117)=7,DAY(F2117)&lt;=25)),
MOD(SUM((E2117-1901)*365,259),260),
MOD(SUM((E2117-1900)*365,259),260))</f>
        <v>69</v>
      </c>
      <c r="N2117" s="330">
        <f>IF(AND(MONTH(F2117)=7,DAY(F2117)&gt;25),1,
ROUNDDOWN((SUM(VLOOKUP(MONTH(F2117),D暦変換用数値,2,FALSE),DAY(F2117))/28)+1,0))</f>
        <v>13</v>
      </c>
      <c r="O2117" s="84">
        <f>IF(AND(MONTH(F2117)=7,DAY(F2117)&gt;25),DAY(F2117)-25,
MOD((SUM(VLOOKUP(MONTH(F2117),D暦変換用数値,2,FALSE),DAY(F2117))),28)+1)</f>
        <v>20</v>
      </c>
      <c r="P2117" s="405">
        <f>IF(OR(MONTH(F2117)&lt;7,AND(MONTH(F2117)=7,DAY(F2117)&lt;=25)),
MOD(SUM((E2117-1901)*365,(N2117-1)*28,O2117,258),260),
MOD(SUM((E2117-1900)*365,(N2117-1)*28,O2117,258),260))</f>
        <v>164</v>
      </c>
      <c r="Q2117" s="371" t="str">
        <f>VLOOKUP(MOD(P2117,4),色,2,FALSE)</f>
        <v>黄色い</v>
      </c>
      <c r="R2117" s="289" t="str">
        <f>VLOOKUP(MOD(P2117,13),銀河の音,2,FALSE)</f>
        <v>銀河の</v>
      </c>
      <c r="S2117" s="382" t="str">
        <f>VLOOKUP(MOD(P2117,20),太陽の紋章,2,FALSE)</f>
        <v>種</v>
      </c>
      <c r="T2117" s="100" t="s">
        <v>6533</v>
      </c>
    </row>
    <row r="2118" spans="1:20" ht="13.5" customHeight="1">
      <c r="A2118" s="50" t="str">
        <f>VLOOKUP(MOD(E2118,10),十干,2,FALSE)</f>
        <v>辛</v>
      </c>
      <c r="B2118" s="199" t="str">
        <f>VLOOKUP(MOD(E2118,12),十二支,3,FALSE)</f>
        <v xml:space="preserve">06 聖 </v>
      </c>
      <c r="C2118" s="201" t="str">
        <f>VLOOKUP(F2118,星座,3,TRUE)</f>
        <v xml:space="preserve">10 龍 </v>
      </c>
      <c r="D2118" s="531">
        <v>11523</v>
      </c>
      <c r="E2118" s="1">
        <f>IFERROR(YEAR(D2118),LEFT(D2118,4))</f>
        <v>1931</v>
      </c>
      <c r="F2118" s="1" t="str">
        <f>IF(ISTEXT(D2118),RIGHT(D2118,5),TEXT(D2118,"mm/dd"))</f>
        <v>07/19</v>
      </c>
      <c r="G2118" s="1">
        <f>SUM(MID(E2118,1,1),MID(E2118,2,1),MID(E2118,3,1),MID(E2118,4,1),MID(F2118,1,1),MID(F2118,2,1),MID(F2118,4,1),MID(F2118,5,1))</f>
        <v>31</v>
      </c>
      <c r="H2118" s="45">
        <f>IF(MOD(G2118,9)=0,9,MOD(G2118,9))</f>
        <v>4</v>
      </c>
      <c r="I2118" s="45" t="str">
        <f>IFERROR(MID("日月火水木金土",WEEKDAY(D2118),1),"")</f>
        <v>日</v>
      </c>
      <c r="J2118" s="304" t="s">
        <v>5514</v>
      </c>
      <c r="K2118" s="202" t="str">
        <f>VLOOKUP(F2118,石と花メイン,3,FALSE)</f>
        <v>●蛋白石</v>
      </c>
      <c r="L2118" s="297" t="str">
        <f>VLOOKUP(F2118,石と花メイン,4,FALSE)</f>
        <v>鳥兜【附子】</v>
      </c>
      <c r="M2118" s="393">
        <f>IF(OR(MONTH(F2118)&lt;7,AND(MONTH(F2118)=7,DAY(F2118)&lt;=25)),
MOD(SUM((E2118-1901)*365,259),260),
MOD(SUM((E2118-1900)*365,259),260))</f>
        <v>29</v>
      </c>
      <c r="N2118" s="390">
        <f>IF(AND(MONTH(F2118)=7,DAY(F2118)&gt;25),1,
ROUNDDOWN((SUM(VLOOKUP(MONTH(F2118),D暦変換用数値,2,FALSE),DAY(F2118))/28)+1,0))</f>
        <v>13</v>
      </c>
      <c r="O2118" s="205">
        <f>IF(AND(MONTH(F2118)=7,DAY(F2118)&gt;25),DAY(F2118)-25,
MOD((SUM(VLOOKUP(MONTH(F2118),D暦変換用数値,2,FALSE),DAY(F2118))),28)+1)</f>
        <v>23</v>
      </c>
      <c r="P2118" s="406">
        <f>IF(OR(MONTH(F2118)&lt;7,AND(MONTH(F2118)=7,DAY(F2118)&lt;=25)),
MOD(SUM((E2118-1901)*365,(N2118-1)*28,O2118,258),260),
MOD(SUM((E2118-1900)*365,(N2118-1)*28,O2118,258),260))</f>
        <v>127</v>
      </c>
      <c r="Q2118" s="374" t="str">
        <f>VLOOKUP(MOD(P2118,4),色,2,FALSE)</f>
        <v>青い</v>
      </c>
      <c r="R2118" s="292" t="str">
        <f>VLOOKUP(MOD(P2118,13),銀河の音,2,FALSE)</f>
        <v>惑星の</v>
      </c>
      <c r="S2118" s="385" t="str">
        <f>VLOOKUP(MOD(P2118,20),太陽の紋章,2,FALSE)</f>
        <v>手</v>
      </c>
      <c r="T2118" s="98" t="s">
        <v>3736</v>
      </c>
    </row>
    <row r="2119" spans="1:20" ht="13.5" customHeight="1">
      <c r="A2119" s="334" t="str">
        <f>VLOOKUP(MOD(E2119,10),十干,2,FALSE)</f>
        <v>辛</v>
      </c>
      <c r="B2119" s="331" t="str">
        <f>VLOOKUP(MOD(E2119,12),十二支,3,FALSE)</f>
        <v xml:space="preserve">06 聖 </v>
      </c>
      <c r="C2119" s="336" t="str">
        <f>VLOOKUP(F2119,星座,3,TRUE)</f>
        <v xml:space="preserve">10 龍 </v>
      </c>
      <c r="D2119" s="534">
        <v>11524</v>
      </c>
      <c r="E2119" s="131">
        <f>IFERROR(YEAR(D2119),LEFT(D2119,4))</f>
        <v>1931</v>
      </c>
      <c r="F2119" s="131" t="str">
        <f>IF(ISTEXT(D2119),RIGHT(D2119,5),TEXT(D2119,"mm/dd"))</f>
        <v>07/20</v>
      </c>
      <c r="G2119" s="131">
        <f>SUM(MID(E2119,1,1),MID(E2119,2,1),MID(E2119,3,1),MID(E2119,4,1),MID(F2119,1,1),MID(F2119,2,1),MID(F2119,4,1),MID(F2119,5,1))</f>
        <v>23</v>
      </c>
      <c r="H2119" s="131">
        <f>IF(MOD(G2119,9)=0,9,MOD(G2119,9))</f>
        <v>5</v>
      </c>
      <c r="I2119" s="131" t="str">
        <f>IFERROR(MID("日月火水木金土",WEEKDAY(D2119),1),"")</f>
        <v>月</v>
      </c>
      <c r="J2119" s="306" t="s">
        <v>8427</v>
      </c>
      <c r="K2119" s="335" t="str">
        <f>VLOOKUP(F2119,石と花メイン,3,FALSE)</f>
        <v>●月長石</v>
      </c>
      <c r="L2119" s="302" t="str">
        <f>VLOOKUP(F2119,石と花メイン,4,FALSE)</f>
        <v>花虎の尾【フィソステギア】</v>
      </c>
      <c r="M2119" s="396">
        <f>IF(OR(MONTH(F2119)&lt;7,AND(MONTH(F2119)=7,DAY(F2119)&lt;=25)),
MOD(SUM((E2119-1901)*365,259),260),
MOD(SUM((E2119-1900)*365,259),260))</f>
        <v>29</v>
      </c>
      <c r="N2119" s="335">
        <f>IF(AND(MONTH(F2119)=7,DAY(F2119)&gt;25),1,
ROUNDDOWN((SUM(VLOOKUP(MONTH(F2119),D暦変換用数値,2,FALSE),DAY(F2119))/28)+1,0))</f>
        <v>13</v>
      </c>
      <c r="O2119" s="132">
        <f>IF(AND(MONTH(F2119)=7,DAY(F2119)&gt;25),DAY(F2119)-25,
MOD((SUM(VLOOKUP(MONTH(F2119),D暦変換用数値,2,FALSE),DAY(F2119))),28)+1)</f>
        <v>24</v>
      </c>
      <c r="P2119" s="404">
        <f>IF(OR(MONTH(F2119)&lt;7,AND(MONTH(F2119)=7,DAY(F2119)&lt;=25)),
MOD(SUM((E2119-1901)*365,(N2119-1)*28,O2119,258),260),
MOD(SUM((E2119-1900)*365,(N2119-1)*28,O2119,258),260))</f>
        <v>128</v>
      </c>
      <c r="Q2119" s="376" t="str">
        <f>VLOOKUP(MOD(P2119,4),色,2,FALSE)</f>
        <v>黄色い</v>
      </c>
      <c r="R2119" s="333" t="str">
        <f>VLOOKUP(MOD(P2119,13),銀河の音,2,FALSE)</f>
        <v>スペクトルの</v>
      </c>
      <c r="S2119" s="387" t="str">
        <f>VLOOKUP(MOD(P2119,20),太陽の紋章,2,FALSE)</f>
        <v>星</v>
      </c>
      <c r="T2119" s="118" t="s">
        <v>8426</v>
      </c>
    </row>
    <row r="2120" spans="1:20" ht="13.5" customHeight="1">
      <c r="A2120" s="50" t="str">
        <f>VLOOKUP(MOD(E2120,10),十干,2,FALSE)</f>
        <v>癸</v>
      </c>
      <c r="B2120" s="199" t="str">
        <f>VLOOKUP(MOD(E2120,12),十二支,3,FALSE)</f>
        <v xml:space="preserve">06 聖 </v>
      </c>
      <c r="C2120" s="201" t="str">
        <f>VLOOKUP(F2120,星座,3,TRUE)</f>
        <v xml:space="preserve">10 龍 </v>
      </c>
      <c r="D2120" s="531">
        <v>15885</v>
      </c>
      <c r="E2120" s="1">
        <f>IFERROR(YEAR(D2120),LEFT(D2120,4))</f>
        <v>1943</v>
      </c>
      <c r="F2120" s="1" t="str">
        <f>IF(ISTEXT(D2120),RIGHT(D2120,5),TEXT(D2120,"mm/dd"))</f>
        <v>06/28</v>
      </c>
      <c r="G2120" s="1">
        <f>SUM(MID(E2120,1,1),MID(E2120,2,1),MID(E2120,3,1),MID(E2120,4,1),MID(F2120,1,1),MID(F2120,2,1),MID(F2120,4,1),MID(F2120,5,1))</f>
        <v>33</v>
      </c>
      <c r="H2120" s="45">
        <f>IF(MOD(G2120,9)=0,9,MOD(G2120,9))</f>
        <v>6</v>
      </c>
      <c r="I2120" s="45" t="str">
        <f>IFERROR(MID("日月火水木金土",WEEKDAY(D2120),1),"")</f>
        <v>月</v>
      </c>
      <c r="J2120" s="304" t="s">
        <v>5515</v>
      </c>
      <c r="K2120" s="202" t="str">
        <f>VLOOKUP(F2120,石と花メイン,3,FALSE)</f>
        <v>◇金剛石</v>
      </c>
      <c r="L2120" s="297" t="str">
        <f>VLOOKUP(F2120,石と花メイン,4,FALSE)</f>
        <v>エノテラ【昼咲月見草】</v>
      </c>
      <c r="M2120" s="393">
        <f>IF(OR(MONTH(F2120)&lt;7,AND(MONTH(F2120)=7,DAY(F2120)&lt;=25)),
MOD(SUM((E2120-1901)*365,259),260),
MOD(SUM((E2120-1900)*365,259),260))</f>
        <v>249</v>
      </c>
      <c r="N2120" s="390">
        <f>IF(AND(MONTH(F2120)=7,DAY(F2120)&gt;25),1,
ROUNDDOWN((SUM(VLOOKUP(MONTH(F2120),D暦変換用数値,2,FALSE),DAY(F2120))/28)+1,0))</f>
        <v>13</v>
      </c>
      <c r="O2120" s="205">
        <f>IF(AND(MONTH(F2120)=7,DAY(F2120)&gt;25),DAY(F2120)-25,
MOD((SUM(VLOOKUP(MONTH(F2120),D暦変換用数値,2,FALSE),DAY(F2120))),28)+1)</f>
        <v>2</v>
      </c>
      <c r="P2120" s="406">
        <f>IF(OR(MONTH(F2120)&lt;7,AND(MONTH(F2120)=7,DAY(F2120)&lt;=25)),
MOD(SUM((E2120-1901)*365,(N2120-1)*28,O2120,258),260),
MOD(SUM((E2120-1900)*365,(N2120-1)*28,O2120,258),260))</f>
        <v>66</v>
      </c>
      <c r="Q2120" s="375" t="str">
        <f>VLOOKUP(MOD(P2120,4),色,2,FALSE)</f>
        <v>白い</v>
      </c>
      <c r="R2120" s="293" t="str">
        <f>VLOOKUP(MOD(P2120,13),銀河の音,2,FALSE)</f>
        <v>磁気の</v>
      </c>
      <c r="S2120" s="386" t="str">
        <f>VLOOKUP(MOD(P2120,20),太陽の紋章,2,FALSE)</f>
        <v>世界の橋渡し</v>
      </c>
      <c r="T2120" s="97" t="s">
        <v>2077</v>
      </c>
    </row>
    <row r="2121" spans="1:20" ht="13.5" customHeight="1">
      <c r="A2121" s="50" t="str">
        <f>VLOOKUP(MOD(E2121,10),十干,2,FALSE)</f>
        <v>癸</v>
      </c>
      <c r="B2121" s="199" t="str">
        <f>VLOOKUP(MOD(E2121,12),十二支,3,FALSE)</f>
        <v xml:space="preserve">06 聖 </v>
      </c>
      <c r="C2121" s="201" t="str">
        <f>VLOOKUP(F2121,星座,3,TRUE)</f>
        <v xml:space="preserve">10 龍 </v>
      </c>
      <c r="D2121" s="531">
        <v>15890</v>
      </c>
      <c r="E2121" s="1">
        <f>IFERROR(YEAR(D2121),LEFT(D2121,4))</f>
        <v>1943</v>
      </c>
      <c r="F2121" s="1" t="str">
        <f>IF(ISTEXT(D2121),RIGHT(D2121,5),TEXT(D2121,"mm/dd"))</f>
        <v>07/03</v>
      </c>
      <c r="G2121" s="1">
        <f>SUM(MID(E2121,1,1),MID(E2121,2,1),MID(E2121,3,1),MID(E2121,4,1),MID(F2121,1,1),MID(F2121,2,1),MID(F2121,4,1),MID(F2121,5,1))</f>
        <v>27</v>
      </c>
      <c r="H2121" s="45">
        <f>IF(MOD(G2121,9)=0,9,MOD(G2121,9))</f>
        <v>9</v>
      </c>
      <c r="I2121" s="45" t="str">
        <f>IFERROR(MID("日月火水木金土",WEEKDAY(D2121),1),"")</f>
        <v>土</v>
      </c>
      <c r="J2121" s="304" t="s">
        <v>5517</v>
      </c>
      <c r="K2121" s="202" t="str">
        <f>VLOOKUP(F2121,石と花メイン,3,FALSE)</f>
        <v>◆翠玉</v>
      </c>
      <c r="L2121" s="297" t="str">
        <f>VLOOKUP(F2121,石と花メイン,4,FALSE)</f>
        <v>立浪草</v>
      </c>
      <c r="M2121" s="393">
        <f>IF(OR(MONTH(F2121)&lt;7,AND(MONTH(F2121)=7,DAY(F2121)&lt;=25)),
MOD(SUM((E2121-1901)*365,259),260),
MOD(SUM((E2121-1900)*365,259),260))</f>
        <v>249</v>
      </c>
      <c r="N2121" s="390">
        <f>IF(AND(MONTH(F2121)=7,DAY(F2121)&gt;25),1,
ROUNDDOWN((SUM(VLOOKUP(MONTH(F2121),D暦変換用数値,2,FALSE),DAY(F2121))/28)+1,0))</f>
        <v>13</v>
      </c>
      <c r="O2121" s="205">
        <f>IF(AND(MONTH(F2121)=7,DAY(F2121)&gt;25),DAY(F2121)-25,
MOD((SUM(VLOOKUP(MONTH(F2121),D暦変換用数値,2,FALSE),DAY(F2121))),28)+1)</f>
        <v>7</v>
      </c>
      <c r="P2121" s="406">
        <f>IF(OR(MONTH(F2121)&lt;7,AND(MONTH(F2121)=7,DAY(F2121)&lt;=25)),
MOD(SUM((E2121-1901)*365,(N2121-1)*28,O2121,258),260),
MOD(SUM((E2121-1900)*365,(N2121-1)*28,O2121,258),260))</f>
        <v>71</v>
      </c>
      <c r="Q2121" s="374" t="str">
        <f>VLOOKUP(MOD(P2121,4),色,2,FALSE)</f>
        <v>青い</v>
      </c>
      <c r="R2121" s="292" t="str">
        <f>VLOOKUP(MOD(P2121,13),銀河の音,2,FALSE)</f>
        <v>律動の</v>
      </c>
      <c r="S2121" s="385" t="str">
        <f>VLOOKUP(MOD(P2121,20),太陽の紋章,2,FALSE)</f>
        <v>猿</v>
      </c>
      <c r="T2121" s="98" t="s">
        <v>3736</v>
      </c>
    </row>
    <row r="2122" spans="1:20" ht="13.5" customHeight="1">
      <c r="A2122" s="50" t="str">
        <f>VLOOKUP(MOD(E2122,10),十干,2,FALSE)</f>
        <v>癸</v>
      </c>
      <c r="B2122" s="199" t="str">
        <f>VLOOKUP(MOD(E2122,12),十二支,3,FALSE)</f>
        <v xml:space="preserve">06 聖 </v>
      </c>
      <c r="C2122" s="201" t="str">
        <f>VLOOKUP(F2122,星座,3,TRUE)</f>
        <v xml:space="preserve">10 龍 </v>
      </c>
      <c r="D2122" s="531">
        <v>15900</v>
      </c>
      <c r="E2122" s="1">
        <f>IFERROR(YEAR(D2122),LEFT(D2122,4))</f>
        <v>1943</v>
      </c>
      <c r="F2122" s="1" t="str">
        <f>IF(ISTEXT(D2122),RIGHT(D2122,5),TEXT(D2122,"mm/dd"))</f>
        <v>07/13</v>
      </c>
      <c r="G2122" s="1">
        <f>SUM(MID(E2122,1,1),MID(E2122,2,1),MID(E2122,3,1),MID(E2122,4,1),MID(F2122,1,1),MID(F2122,2,1),MID(F2122,4,1),MID(F2122,5,1))</f>
        <v>28</v>
      </c>
      <c r="H2122" s="45">
        <f>IF(MOD(G2122,9)=0,9,MOD(G2122,9))</f>
        <v>1</v>
      </c>
      <c r="I2122" s="45" t="str">
        <f>IFERROR(MID("日月火水木金土",WEEKDAY(D2122),1),"")</f>
        <v>火</v>
      </c>
      <c r="J2122" s="304" t="s">
        <v>5518</v>
      </c>
      <c r="K2122" s="202" t="str">
        <f>VLOOKUP(F2122,石と花メイン,3,FALSE)</f>
        <v>◆黄玉</v>
      </c>
      <c r="L2122" s="297" t="str">
        <f>VLOOKUP(F2122,石と花メイン,4,FALSE)</f>
        <v>鉄砲百合【琉球百合】</v>
      </c>
      <c r="M2122" s="393">
        <f>IF(OR(MONTH(F2122)&lt;7,AND(MONTH(F2122)=7,DAY(F2122)&lt;=25)),
MOD(SUM((E2122-1901)*365,259),260),
MOD(SUM((E2122-1900)*365,259),260))</f>
        <v>249</v>
      </c>
      <c r="N2122" s="390">
        <f>IF(AND(MONTH(F2122)=7,DAY(F2122)&gt;25),1,
ROUNDDOWN((SUM(VLOOKUP(MONTH(F2122),D暦変換用数値,2,FALSE),DAY(F2122))/28)+1,0))</f>
        <v>13</v>
      </c>
      <c r="O2122" s="205">
        <f>IF(AND(MONTH(F2122)=7,DAY(F2122)&gt;25),DAY(F2122)-25,
MOD((SUM(VLOOKUP(MONTH(F2122),D暦変換用数値,2,FALSE),DAY(F2122))),28)+1)</f>
        <v>17</v>
      </c>
      <c r="P2122" s="406">
        <f>IF(OR(MONTH(F2122)&lt;7,AND(MONTH(F2122)=7,DAY(F2122)&lt;=25)),
MOD(SUM((E2122-1901)*365,(N2122-1)*28,O2122,258),260),
MOD(SUM((E2122-1900)*365,(N2122-1)*28,O2122,258),260))</f>
        <v>81</v>
      </c>
      <c r="Q2122" s="372" t="str">
        <f>VLOOKUP(MOD(P2122,4),色,2,FALSE)</f>
        <v>赤い</v>
      </c>
      <c r="R2122" s="290" t="str">
        <f>VLOOKUP(MOD(P2122,13),銀河の音,2,FALSE)</f>
        <v>電気の</v>
      </c>
      <c r="S2122" s="383" t="str">
        <f>VLOOKUP(MOD(P2122,20),太陽の紋章,2,FALSE)</f>
        <v>竜</v>
      </c>
      <c r="T2122" s="98" t="s">
        <v>3736</v>
      </c>
    </row>
    <row r="2123" spans="1:20" ht="13.5" customHeight="1">
      <c r="A2123" s="50" t="str">
        <f>VLOOKUP(MOD(E2123,10),十干,2,FALSE)</f>
        <v>癸</v>
      </c>
      <c r="B2123" s="199" t="str">
        <f>VLOOKUP(MOD(E2123,12),十二支,3,FALSE)</f>
        <v xml:space="preserve">06 聖 </v>
      </c>
      <c r="C2123" s="201" t="str">
        <f>VLOOKUP(F2123,星座,3,TRUE)</f>
        <v xml:space="preserve">10 龍 </v>
      </c>
      <c r="D2123" s="531">
        <v>15902</v>
      </c>
      <c r="E2123" s="1">
        <f>IFERROR(YEAR(D2123),LEFT(D2123,4))</f>
        <v>1943</v>
      </c>
      <c r="F2123" s="1" t="str">
        <f>IF(ISTEXT(D2123),RIGHT(D2123,5),TEXT(D2123,"mm/dd"))</f>
        <v>07/15</v>
      </c>
      <c r="G2123" s="1">
        <f>SUM(MID(E2123,1,1),MID(E2123,2,1),MID(E2123,3,1),MID(E2123,4,1),MID(F2123,1,1),MID(F2123,2,1),MID(F2123,4,1),MID(F2123,5,1))</f>
        <v>30</v>
      </c>
      <c r="H2123" s="45">
        <f>IF(MOD(G2123,9)=0,9,MOD(G2123,9))</f>
        <v>3</v>
      </c>
      <c r="I2123" s="45" t="str">
        <f>IFERROR(MID("日月火水木金土",WEEKDAY(D2123),1),"")</f>
        <v>木</v>
      </c>
      <c r="J2123" s="304" t="s">
        <v>5519</v>
      </c>
      <c r="K2123" s="202" t="str">
        <f>VLOOKUP(F2123,石と花メイン,3,FALSE)</f>
        <v>◇金剛石</v>
      </c>
      <c r="L2123" s="297" t="str">
        <f>VLOOKUP(F2123,石と花メイン,4,FALSE)</f>
        <v>薔薇</v>
      </c>
      <c r="M2123" s="393">
        <f>IF(OR(MONTH(F2123)&lt;7,AND(MONTH(F2123)=7,DAY(F2123)&lt;=25)),
MOD(SUM((E2123-1901)*365,259),260),
MOD(SUM((E2123-1900)*365,259),260))</f>
        <v>249</v>
      </c>
      <c r="N2123" s="390">
        <f>IF(AND(MONTH(F2123)=7,DAY(F2123)&gt;25),1,
ROUNDDOWN((SUM(VLOOKUP(MONTH(F2123),D暦変換用数値,2,FALSE),DAY(F2123))/28)+1,0))</f>
        <v>13</v>
      </c>
      <c r="O2123" s="205">
        <f>IF(AND(MONTH(F2123)=7,DAY(F2123)&gt;25),DAY(F2123)-25,
MOD((SUM(VLOOKUP(MONTH(F2123),D暦変換用数値,2,FALSE),DAY(F2123))),28)+1)</f>
        <v>19</v>
      </c>
      <c r="P2123" s="406">
        <f>IF(OR(MONTH(F2123)&lt;7,AND(MONTH(F2123)=7,DAY(F2123)&lt;=25)),
MOD(SUM((E2123-1901)*365,(N2123-1)*28,O2123,258),260),
MOD(SUM((E2123-1900)*365,(N2123-1)*28,O2123,258),260))</f>
        <v>83</v>
      </c>
      <c r="Q2123" s="374" t="str">
        <f>VLOOKUP(MOD(P2123,4),色,2,FALSE)</f>
        <v>青い</v>
      </c>
      <c r="R2123" s="292" t="str">
        <f>VLOOKUP(MOD(P2123,13),銀河の音,2,FALSE)</f>
        <v>倍音の</v>
      </c>
      <c r="S2123" s="385" t="str">
        <f>VLOOKUP(MOD(P2123,20),太陽の紋章,2,FALSE)</f>
        <v>夜</v>
      </c>
      <c r="T2123" s="99" t="s">
        <v>8946</v>
      </c>
    </row>
    <row r="2124" spans="1:20" ht="13.5" customHeight="1">
      <c r="A2124" s="50" t="str">
        <f>VLOOKUP(MOD(E2124,10),十干,2,FALSE)</f>
        <v>癸</v>
      </c>
      <c r="B2124" s="199" t="str">
        <f>VLOOKUP(MOD(E2124,12),十二支,3,FALSE)</f>
        <v xml:space="preserve">06 聖 </v>
      </c>
      <c r="C2124" s="201" t="str">
        <f>VLOOKUP(F2124,星座,3,TRUE)</f>
        <v xml:space="preserve">10 龍 </v>
      </c>
      <c r="D2124" s="531">
        <v>15903</v>
      </c>
      <c r="E2124" s="1">
        <f>IFERROR(YEAR(D2124),LEFT(D2124,4))</f>
        <v>1943</v>
      </c>
      <c r="F2124" s="1" t="str">
        <f>IF(ISTEXT(D2124),RIGHT(D2124,5),TEXT(D2124,"mm/dd"))</f>
        <v>07/16</v>
      </c>
      <c r="G2124" s="1">
        <f>SUM(MID(E2124,1,1),MID(E2124,2,1),MID(E2124,3,1),MID(E2124,4,1),MID(F2124,1,1),MID(F2124,2,1),MID(F2124,4,1),MID(F2124,5,1))</f>
        <v>31</v>
      </c>
      <c r="H2124" s="45">
        <f>IF(MOD(G2124,9)=0,9,MOD(G2124,9))</f>
        <v>4</v>
      </c>
      <c r="I2124" s="45" t="str">
        <f>IFERROR(MID("日月火水木金土",WEEKDAY(D2124),1),"")</f>
        <v>金</v>
      </c>
      <c r="J2124" s="304" t="s">
        <v>5520</v>
      </c>
      <c r="K2124" s="202" t="str">
        <f>VLOOKUP(F2124,石と花メイン,3,FALSE)</f>
        <v>◆柘榴石</v>
      </c>
      <c r="L2124" s="297" t="str">
        <f>VLOOKUP(F2124,石と花メイン,4,FALSE)</f>
        <v>昼顔【雨降り花】</v>
      </c>
      <c r="M2124" s="393">
        <f>IF(OR(MONTH(F2124)&lt;7,AND(MONTH(F2124)=7,DAY(F2124)&lt;=25)),
MOD(SUM((E2124-1901)*365,259),260),
MOD(SUM((E2124-1900)*365,259),260))</f>
        <v>249</v>
      </c>
      <c r="N2124" s="390">
        <f>IF(AND(MONTH(F2124)=7,DAY(F2124)&gt;25),1,
ROUNDDOWN((SUM(VLOOKUP(MONTH(F2124),D暦変換用数値,2,FALSE),DAY(F2124))/28)+1,0))</f>
        <v>13</v>
      </c>
      <c r="O2124" s="205">
        <f>IF(AND(MONTH(F2124)=7,DAY(F2124)&gt;25),DAY(F2124)-25,
MOD((SUM(VLOOKUP(MONTH(F2124),D暦変換用数値,2,FALSE),DAY(F2124))),28)+1)</f>
        <v>20</v>
      </c>
      <c r="P2124" s="406">
        <f>IF(OR(MONTH(F2124)&lt;7,AND(MONTH(F2124)=7,DAY(F2124)&lt;=25)),
MOD(SUM((E2124-1901)*365,(N2124-1)*28,O2124,258),260),
MOD(SUM((E2124-1900)*365,(N2124-1)*28,O2124,258),260))</f>
        <v>84</v>
      </c>
      <c r="Q2124" s="373" t="str">
        <f>VLOOKUP(MOD(P2124,4),色,2,FALSE)</f>
        <v>黄色い</v>
      </c>
      <c r="R2124" s="291" t="str">
        <f>VLOOKUP(MOD(P2124,13),銀河の音,2,FALSE)</f>
        <v>律動の</v>
      </c>
      <c r="S2124" s="384" t="str">
        <f>VLOOKUP(MOD(P2124,20),太陽の紋章,2,FALSE)</f>
        <v>種</v>
      </c>
      <c r="T2124" s="98" t="s">
        <v>3736</v>
      </c>
    </row>
    <row r="2125" spans="1:20" ht="13.5" customHeight="1">
      <c r="A2125" s="50" t="str">
        <f>VLOOKUP(MOD(E2125,10),十干,2,FALSE)</f>
        <v>癸</v>
      </c>
      <c r="B2125" s="199" t="str">
        <f>VLOOKUP(MOD(E2125,12),十二支,3,FALSE)</f>
        <v xml:space="preserve">06 聖 </v>
      </c>
      <c r="C2125" s="201" t="str">
        <f>VLOOKUP(F2125,星座,3,TRUE)</f>
        <v xml:space="preserve">10 龍 </v>
      </c>
      <c r="D2125" s="531">
        <v>15904</v>
      </c>
      <c r="E2125" s="1">
        <f>IFERROR(YEAR(D2125),LEFT(D2125,4))</f>
        <v>1943</v>
      </c>
      <c r="F2125" s="1" t="str">
        <f>IF(ISTEXT(D2125),RIGHT(D2125,5),TEXT(D2125,"mm/dd"))</f>
        <v>07/17</v>
      </c>
      <c r="G2125" s="1">
        <f>SUM(MID(E2125,1,1),MID(E2125,2,1),MID(E2125,3,1),MID(E2125,4,1),MID(F2125,1,1),MID(F2125,2,1),MID(F2125,4,1),MID(F2125,5,1))</f>
        <v>32</v>
      </c>
      <c r="H2125" s="45">
        <f>IF(MOD(G2125,9)=0,9,MOD(G2125,9))</f>
        <v>5</v>
      </c>
      <c r="I2125" s="45" t="str">
        <f>IFERROR(MID("日月火水木金土",WEEKDAY(D2125),1),"")</f>
        <v>土</v>
      </c>
      <c r="J2125" s="304" t="s">
        <v>5521</v>
      </c>
      <c r="K2125" s="202" t="str">
        <f>VLOOKUP(F2125,石と花メイン,3,FALSE)</f>
        <v>●孔雀石</v>
      </c>
      <c r="L2125" s="297" t="str">
        <f>VLOOKUP(F2125,石と花メイン,4,FALSE)</f>
        <v>擬宝珠【ホスタ】</v>
      </c>
      <c r="M2125" s="393">
        <f>IF(OR(MONTH(F2125)&lt;7,AND(MONTH(F2125)=7,DAY(F2125)&lt;=25)),
MOD(SUM((E2125-1901)*365,259),260),
MOD(SUM((E2125-1900)*365,259),260))</f>
        <v>249</v>
      </c>
      <c r="N2125" s="390">
        <f>IF(AND(MONTH(F2125)=7,DAY(F2125)&gt;25),1,
ROUNDDOWN((SUM(VLOOKUP(MONTH(F2125),D暦変換用数値,2,FALSE),DAY(F2125))/28)+1,0))</f>
        <v>13</v>
      </c>
      <c r="O2125" s="205">
        <f>IF(AND(MONTH(F2125)=7,DAY(F2125)&gt;25),DAY(F2125)-25,
MOD((SUM(VLOOKUP(MONTH(F2125),D暦変換用数値,2,FALSE),DAY(F2125))),28)+1)</f>
        <v>21</v>
      </c>
      <c r="P2125" s="406">
        <f>IF(OR(MONTH(F2125)&lt;7,AND(MONTH(F2125)=7,DAY(F2125)&lt;=25)),
MOD(SUM((E2125-1901)*365,(N2125-1)*28,O2125,258),260),
MOD(SUM((E2125-1900)*365,(N2125-1)*28,O2125,258),260))</f>
        <v>85</v>
      </c>
      <c r="Q2125" s="372" t="str">
        <f>VLOOKUP(MOD(P2125,4),色,2,FALSE)</f>
        <v>赤い</v>
      </c>
      <c r="R2125" s="290" t="str">
        <f>VLOOKUP(MOD(P2125,13),銀河の音,2,FALSE)</f>
        <v>共振の</v>
      </c>
      <c r="S2125" s="383" t="str">
        <f>VLOOKUP(MOD(P2125,20),太陽の紋章,2,FALSE)</f>
        <v>蛇</v>
      </c>
      <c r="T2125" s="98" t="s">
        <v>3736</v>
      </c>
    </row>
    <row r="2126" spans="1:20" ht="13.5" customHeight="1">
      <c r="A2126" s="50" t="str">
        <f>VLOOKUP(MOD(E2126,10),十干,2,FALSE)</f>
        <v>乙</v>
      </c>
      <c r="B2126" s="199" t="str">
        <f>VLOOKUP(MOD(E2126,12),十二支,3,FALSE)</f>
        <v xml:space="preserve">06 聖 </v>
      </c>
      <c r="C2126" s="201" t="str">
        <f>VLOOKUP(F2126,星座,3,TRUE)</f>
        <v xml:space="preserve">10 龍 </v>
      </c>
      <c r="D2126" s="531">
        <v>20271</v>
      </c>
      <c r="E2126" s="1">
        <f>IFERROR(YEAR(D2126),LEFT(D2126,4))</f>
        <v>1955</v>
      </c>
      <c r="F2126" s="1" t="str">
        <f>IF(ISTEXT(D2126),RIGHT(D2126,5),TEXT(D2126,"mm/dd"))</f>
        <v>07/01</v>
      </c>
      <c r="G2126" s="1">
        <f>SUM(MID(E2126,1,1),MID(E2126,2,1),MID(E2126,3,1),MID(E2126,4,1),MID(F2126,1,1),MID(F2126,2,1),MID(F2126,4,1),MID(F2126,5,1))</f>
        <v>28</v>
      </c>
      <c r="H2126" s="45">
        <f>IF(MOD(G2126,9)=0,9,MOD(G2126,9))</f>
        <v>1</v>
      </c>
      <c r="I2126" s="45" t="str">
        <f>IFERROR(MID("日月火水木金土",WEEKDAY(D2126),1),"")</f>
        <v>金</v>
      </c>
      <c r="J2126" s="304" t="s">
        <v>5522</v>
      </c>
      <c r="K2126" s="202" t="str">
        <f>VLOOKUP(F2126,石と花メイン,3,FALSE)</f>
        <v>◆紅玉</v>
      </c>
      <c r="L2126" s="297" t="str">
        <f>VLOOKUP(F2126,石と花メイン,4,FALSE)</f>
        <v>松葉菊【仙人掌菊】</v>
      </c>
      <c r="M2126" s="393">
        <f>IF(OR(MONTH(F2126)&lt;7,AND(MONTH(F2126)=7,DAY(F2126)&lt;=25)),
MOD(SUM((E2126-1901)*365,259),260),
MOD(SUM((E2126-1900)*365,259),260))</f>
        <v>209</v>
      </c>
      <c r="N2126" s="390">
        <f>IF(AND(MONTH(F2126)=7,DAY(F2126)&gt;25),1,
ROUNDDOWN((SUM(VLOOKUP(MONTH(F2126),D暦変換用数値,2,FALSE),DAY(F2126))/28)+1,0))</f>
        <v>13</v>
      </c>
      <c r="O2126" s="205">
        <f>IF(AND(MONTH(F2126)=7,DAY(F2126)&gt;25),DAY(F2126)-25,
MOD((SUM(VLOOKUP(MONTH(F2126),D暦変換用数値,2,FALSE),DAY(F2126))),28)+1)</f>
        <v>5</v>
      </c>
      <c r="P2126" s="406">
        <f>IF(OR(MONTH(F2126)&lt;7,AND(MONTH(F2126)=7,DAY(F2126)&lt;=25)),
MOD(SUM((E2126-1901)*365,(N2126-1)*28,O2126,258),260),
MOD(SUM((E2126-1900)*365,(N2126-1)*28,O2126,258),260))</f>
        <v>29</v>
      </c>
      <c r="Q2126" s="372" t="str">
        <f>VLOOKUP(MOD(P2126,4),色,2,FALSE)</f>
        <v>赤い</v>
      </c>
      <c r="R2126" s="290" t="str">
        <f>VLOOKUP(MOD(P2126,13),銀河の音,2,FALSE)</f>
        <v>電気の</v>
      </c>
      <c r="S2126" s="383" t="str">
        <f>VLOOKUP(MOD(P2126,20),太陽の紋章,2,FALSE)</f>
        <v>月</v>
      </c>
      <c r="T2126" s="98" t="s">
        <v>3736</v>
      </c>
    </row>
    <row r="2127" spans="1:20" ht="13.5" customHeight="1">
      <c r="A2127" s="50" t="str">
        <f>VLOOKUP(MOD(E2127,10),十干,2,FALSE)</f>
        <v>丁</v>
      </c>
      <c r="B2127" s="199" t="str">
        <f>VLOOKUP(MOD(E2127,12),十二支,3,FALSE)</f>
        <v xml:space="preserve">06 聖 </v>
      </c>
      <c r="C2127" s="201" t="str">
        <f>VLOOKUP(F2127,星座,3,TRUE)</f>
        <v xml:space="preserve">10 龍 </v>
      </c>
      <c r="D2127" s="531">
        <v>24645</v>
      </c>
      <c r="E2127" s="1">
        <f>IFERROR(YEAR(D2127),LEFT(D2127,4))</f>
        <v>1967</v>
      </c>
      <c r="F2127" s="1" t="str">
        <f>IF(ISTEXT(D2127),RIGHT(D2127,5),TEXT(D2127,"mm/dd"))</f>
        <v>06/22</v>
      </c>
      <c r="G2127" s="44">
        <f>SUM(MID(E2127,1,1),MID(E2127,2,1),MID(E2127,3,1),MID(E2127,4,1),MID(F2127,1,1),MID(F2127,2,1),MID(F2127,4,1),MID(F2127,5,1))</f>
        <v>33</v>
      </c>
      <c r="H2127" s="45">
        <f>IF(MOD(G2127,9)=0,9,MOD(G2127,9))</f>
        <v>6</v>
      </c>
      <c r="I2127" s="45" t="str">
        <f>IFERROR(MID("日月火水木金土",WEEKDAY(D2127),1),"")</f>
        <v>木</v>
      </c>
      <c r="J2127" s="304" t="s">
        <v>1633</v>
      </c>
      <c r="K2127" s="202" t="str">
        <f>VLOOKUP(F2127,石と花メイン,3,FALSE)</f>
        <v>◆紅玉</v>
      </c>
      <c r="L2127" s="297" t="str">
        <f>VLOOKUP(F2127,石と花メイン,4,FALSE)</f>
        <v>忍冬/吸葛【ハニーサックル】</v>
      </c>
      <c r="M2127" s="393">
        <f>IF(OR(MONTH(F2127)&lt;7,AND(MONTH(F2127)=7,DAY(F2127)&lt;=25)),
MOD(SUM((E2127-1901)*365,259),260),
MOD(SUM((E2127-1900)*365,259),260))</f>
        <v>169</v>
      </c>
      <c r="N2127" s="390">
        <f>IF(AND(MONTH(F2127)=7,DAY(F2127)&gt;25),1,
ROUNDDOWN((SUM(VLOOKUP(MONTH(F2127),D暦変換用数値,2,FALSE),DAY(F2127))/28)+1,0))</f>
        <v>12</v>
      </c>
      <c r="O2127" s="205">
        <f>IF(AND(MONTH(F2127)=7,DAY(F2127)&gt;25),DAY(F2127)-25,
MOD((SUM(VLOOKUP(MONTH(F2127),D暦変換用数値,2,FALSE),DAY(F2127))),28)+1)</f>
        <v>24</v>
      </c>
      <c r="P2127" s="406">
        <f>IF(OR(MONTH(F2127)&lt;7,AND(MONTH(F2127)=7,DAY(F2127)&lt;=25)),
MOD(SUM((E2127-1901)*365,(N2127-1)*28,O2127,258),260),
MOD(SUM((E2127-1900)*365,(N2127-1)*28,O2127,258),260))</f>
        <v>240</v>
      </c>
      <c r="Q2127" s="373" t="str">
        <f>VLOOKUP(MOD(P2127,4),色,2,FALSE)</f>
        <v>黄色い</v>
      </c>
      <c r="R2127" s="291" t="str">
        <f>VLOOKUP(MOD(P2127,13),銀河の音,2,FALSE)</f>
        <v>律動の</v>
      </c>
      <c r="S2127" s="384" t="str">
        <f>VLOOKUP(MOD(P2127,20),太陽の紋章,2,FALSE)</f>
        <v>太陽</v>
      </c>
      <c r="T2127" s="111" t="s">
        <v>8442</v>
      </c>
    </row>
    <row r="2128" spans="1:20" ht="13.5" customHeight="1">
      <c r="A2128" s="76" t="str">
        <f>VLOOKUP(MOD(E2128,10),十干,2,FALSE)</f>
        <v>丁</v>
      </c>
      <c r="B2128" s="199" t="str">
        <f>VLOOKUP(MOD(E2128,12),十二支,3,FALSE)</f>
        <v xml:space="preserve">06 聖 </v>
      </c>
      <c r="C2128" s="201" t="str">
        <f>VLOOKUP(F2128,星座,3,TRUE)</f>
        <v xml:space="preserve">10 龍 </v>
      </c>
      <c r="D2128" s="534">
        <v>24646</v>
      </c>
      <c r="E2128" s="116">
        <f>IFERROR(YEAR(D2128),LEFT(D2128,4))</f>
        <v>1967</v>
      </c>
      <c r="F2128" s="116" t="str">
        <f>IF(ISTEXT(D2128),RIGHT(D2128,5),TEXT(D2128,"mm/dd"))</f>
        <v>06/23</v>
      </c>
      <c r="G2128" s="116">
        <f>SUM(MID(E2128,1,1),MID(E2128,2,1),MID(E2128,3,1),MID(E2128,4,1),MID(F2128,1,1),MID(F2128,2,1),MID(F2128,4,1),MID(F2128,5,1))</f>
        <v>34</v>
      </c>
      <c r="H2128" s="116">
        <f>IF(MOD(G2128,9)=0,9,MOD(G2128,9))</f>
        <v>7</v>
      </c>
      <c r="I2128" s="116" t="str">
        <f>IFERROR(MID("日月火水木金土",WEEKDAY(D2128),1),"")</f>
        <v>金</v>
      </c>
      <c r="J2128" s="306" t="s">
        <v>7783</v>
      </c>
      <c r="K2128" s="203" t="str">
        <f>VLOOKUP(F2128,石と花メイン,3,FALSE)</f>
        <v>○真珠</v>
      </c>
      <c r="L2128" s="299" t="str">
        <f>VLOOKUP(F2128,石と花メイン,4,FALSE)</f>
        <v>紫露草</v>
      </c>
      <c r="M2128" s="395">
        <f>IF(OR(MONTH(F2128)&lt;7,AND(MONTH(F2128)=7,DAY(F2128)&lt;=25)),
MOD(SUM((E2128-1901)*365,259),260),
MOD(SUM((E2128-1900)*365,259),260))</f>
        <v>169</v>
      </c>
      <c r="N2128" s="121">
        <f>IF(AND(MONTH(F2128)=7,DAY(F2128)&gt;25),1,
ROUNDDOWN((SUM(VLOOKUP(MONTH(F2128),D暦変換用数値,2,FALSE),DAY(F2128))/28)+1,0))</f>
        <v>12</v>
      </c>
      <c r="O2128" s="117">
        <f>IF(AND(MONTH(F2128)=7,DAY(F2128)&gt;25),DAY(F2128)-25,
MOD((SUM(VLOOKUP(MONTH(F2128),D暦変換用数値,2,FALSE),DAY(F2128))),28)+1)</f>
        <v>25</v>
      </c>
      <c r="P2128" s="408">
        <f>IF(OR(MONTH(F2128)&lt;7,AND(MONTH(F2128)=7,DAY(F2128)&lt;=25)),
MOD(SUM((E2128-1901)*365,(N2128-1)*28,O2128,258),260),
MOD(SUM((E2128-1900)*365,(N2128-1)*28,O2128,258),260))</f>
        <v>241</v>
      </c>
      <c r="Q2128" s="372" t="str">
        <f>VLOOKUP(MOD(P2128,4),色,2,FALSE)</f>
        <v>赤い</v>
      </c>
      <c r="R2128" s="290" t="str">
        <f>VLOOKUP(MOD(P2128,13),銀河の音,2,FALSE)</f>
        <v>共振の</v>
      </c>
      <c r="S2128" s="383" t="str">
        <f>VLOOKUP(MOD(P2128,20),太陽の紋章,2,FALSE)</f>
        <v>竜</v>
      </c>
      <c r="T2128" s="119" t="s">
        <v>8196</v>
      </c>
    </row>
    <row r="2129" spans="1:20" ht="13.5" customHeight="1">
      <c r="A2129" s="50" t="str">
        <f>VLOOKUP(MOD(E2129,10),十干,2,FALSE)</f>
        <v>丁</v>
      </c>
      <c r="B2129" s="199" t="str">
        <f>VLOOKUP(MOD(E2129,12),十二支,3,FALSE)</f>
        <v xml:space="preserve">06 聖 </v>
      </c>
      <c r="C2129" s="201" t="str">
        <f>VLOOKUP(F2129,星座,3,TRUE)</f>
        <v xml:space="preserve">10 龍 </v>
      </c>
      <c r="D2129" s="531">
        <v>24646</v>
      </c>
      <c r="E2129" s="1">
        <f>IFERROR(YEAR(D2129),LEFT(D2129,4))</f>
        <v>1967</v>
      </c>
      <c r="F2129" s="1" t="str">
        <f>IF(ISTEXT(D2129),RIGHT(D2129,5),TEXT(D2129,"mm/dd"))</f>
        <v>06/23</v>
      </c>
      <c r="G2129" s="1">
        <f>SUM(MID(E2129,1,1),MID(E2129,2,1),MID(E2129,3,1),MID(E2129,4,1),MID(F2129,1,1),MID(F2129,2,1),MID(F2129,4,1),MID(F2129,5,1))</f>
        <v>34</v>
      </c>
      <c r="H2129" s="45">
        <f>IF(MOD(G2129,9)=0,9,MOD(G2129,9))</f>
        <v>7</v>
      </c>
      <c r="I2129" s="45" t="str">
        <f>IFERROR(MID("日月火水木金土",WEEKDAY(D2129),1),"")</f>
        <v>金</v>
      </c>
      <c r="J2129" s="304" t="s">
        <v>5523</v>
      </c>
      <c r="K2129" s="202" t="str">
        <f>VLOOKUP(F2129,石と花メイン,3,FALSE)</f>
        <v>○真珠</v>
      </c>
      <c r="L2129" s="297" t="str">
        <f>VLOOKUP(F2129,石と花メイン,4,FALSE)</f>
        <v>紫露草</v>
      </c>
      <c r="M2129" s="393">
        <f>IF(OR(MONTH(F2129)&lt;7,AND(MONTH(F2129)=7,DAY(F2129)&lt;=25)),
MOD(SUM((E2129-1901)*365,259),260),
MOD(SUM((E2129-1900)*365,259),260))</f>
        <v>169</v>
      </c>
      <c r="N2129" s="390">
        <f>IF(AND(MONTH(F2129)=7,DAY(F2129)&gt;25),1,
ROUNDDOWN((SUM(VLOOKUP(MONTH(F2129),D暦変換用数値,2,FALSE),DAY(F2129))/28)+1,0))</f>
        <v>12</v>
      </c>
      <c r="O2129" s="205">
        <f>IF(AND(MONTH(F2129)=7,DAY(F2129)&gt;25),DAY(F2129)-25,
MOD((SUM(VLOOKUP(MONTH(F2129),D暦変換用数値,2,FALSE),DAY(F2129))),28)+1)</f>
        <v>25</v>
      </c>
      <c r="P2129" s="406">
        <f>IF(OR(MONTH(F2129)&lt;7,AND(MONTH(F2129)=7,DAY(F2129)&lt;=25)),
MOD(SUM((E2129-1901)*365,(N2129-1)*28,O2129,258),260),
MOD(SUM((E2129-1900)*365,(N2129-1)*28,O2129,258),260))</f>
        <v>241</v>
      </c>
      <c r="Q2129" s="372" t="str">
        <f>VLOOKUP(MOD(P2129,4),色,2,FALSE)</f>
        <v>赤い</v>
      </c>
      <c r="R2129" s="290" t="str">
        <f>VLOOKUP(MOD(P2129,13),銀河の音,2,FALSE)</f>
        <v>共振の</v>
      </c>
      <c r="S2129" s="383" t="str">
        <f>VLOOKUP(MOD(P2129,20),太陽の紋章,2,FALSE)</f>
        <v>竜</v>
      </c>
      <c r="T2129" s="98" t="s">
        <v>3736</v>
      </c>
    </row>
    <row r="2130" spans="1:20" ht="13.5" customHeight="1">
      <c r="A2130" s="50" t="str">
        <f>VLOOKUP(MOD(E2130,10),十干,2,FALSE)</f>
        <v>丁</v>
      </c>
      <c r="B2130" s="199" t="str">
        <f>VLOOKUP(MOD(E2130,12),十二支,3,FALSE)</f>
        <v xml:space="preserve">06 聖 </v>
      </c>
      <c r="C2130" s="201" t="str">
        <f>VLOOKUP(F2130,星座,3,TRUE)</f>
        <v xml:space="preserve">10 龍 </v>
      </c>
      <c r="D2130" s="531">
        <v>24648</v>
      </c>
      <c r="E2130" s="1">
        <f>IFERROR(YEAR(D2130),LEFT(D2130,4))</f>
        <v>1967</v>
      </c>
      <c r="F2130" s="1" t="str">
        <f>IF(ISTEXT(D2130),RIGHT(D2130,5),TEXT(D2130,"mm/dd"))</f>
        <v>06/25</v>
      </c>
      <c r="G2130" s="1">
        <f>SUM(MID(E2130,1,1),MID(E2130,2,1),MID(E2130,3,1),MID(E2130,4,1),MID(F2130,1,1),MID(F2130,2,1),MID(F2130,4,1),MID(F2130,5,1))</f>
        <v>36</v>
      </c>
      <c r="H2130" s="45">
        <f>IF(MOD(G2130,9)=0,9,MOD(G2130,9))</f>
        <v>9</v>
      </c>
      <c r="I2130" s="45" t="str">
        <f>IFERROR(MID("日月火水木金土",WEEKDAY(D2130),1),"")</f>
        <v>日</v>
      </c>
      <c r="J2130" s="304" t="s">
        <v>5524</v>
      </c>
      <c r="K2130" s="202" t="str">
        <f>VLOOKUP(F2130,石と花メイン,3,FALSE)</f>
        <v>◆翠玉</v>
      </c>
      <c r="L2130" s="297" t="str">
        <f>VLOOKUP(F2130,石と花メイン,4,FALSE)</f>
        <v>透かし百合【岩百合】</v>
      </c>
      <c r="M2130" s="393">
        <f>IF(OR(MONTH(F2130)&lt;7,AND(MONTH(F2130)=7,DAY(F2130)&lt;=25)),
MOD(SUM((E2130-1901)*365,259),260),
MOD(SUM((E2130-1900)*365,259),260))</f>
        <v>169</v>
      </c>
      <c r="N2130" s="390">
        <f>IF(AND(MONTH(F2130)=7,DAY(F2130)&gt;25),1,
ROUNDDOWN((SUM(VLOOKUP(MONTH(F2130),D暦変換用数値,2,FALSE),DAY(F2130))/28)+1,0))</f>
        <v>12</v>
      </c>
      <c r="O2130" s="205">
        <f>IF(AND(MONTH(F2130)=7,DAY(F2130)&gt;25),DAY(F2130)-25,
MOD((SUM(VLOOKUP(MONTH(F2130),D暦変換用数値,2,FALSE),DAY(F2130))),28)+1)</f>
        <v>27</v>
      </c>
      <c r="P2130" s="406">
        <f>IF(OR(MONTH(F2130)&lt;7,AND(MONTH(F2130)=7,DAY(F2130)&lt;=25)),
MOD(SUM((E2130-1901)*365,(N2130-1)*28,O2130,258),260),
MOD(SUM((E2130-1900)*365,(N2130-1)*28,O2130,258),260))</f>
        <v>243</v>
      </c>
      <c r="Q2130" s="374" t="str">
        <f>VLOOKUP(MOD(P2130,4),色,2,FALSE)</f>
        <v>青い</v>
      </c>
      <c r="R2130" s="292" t="str">
        <f>VLOOKUP(MOD(P2130,13),銀河の音,2,FALSE)</f>
        <v>太陽の</v>
      </c>
      <c r="S2130" s="385" t="str">
        <f>VLOOKUP(MOD(P2130,20),太陽の紋章,2,FALSE)</f>
        <v>夜</v>
      </c>
      <c r="T2130" s="97" t="s">
        <v>4040</v>
      </c>
    </row>
    <row r="2131" spans="1:20" ht="13.5" customHeight="1">
      <c r="A2131" s="50" t="str">
        <f>VLOOKUP(MOD(E2131,10),十干,2,FALSE)</f>
        <v>丁</v>
      </c>
      <c r="B2131" s="199" t="str">
        <f>VLOOKUP(MOD(E2131,12),十二支,3,FALSE)</f>
        <v xml:space="preserve">06 聖 </v>
      </c>
      <c r="C2131" s="201" t="str">
        <f>VLOOKUP(F2131,星座,3,TRUE)</f>
        <v xml:space="preserve">10 龍 </v>
      </c>
      <c r="D2131" s="531">
        <v>24650</v>
      </c>
      <c r="E2131" s="1">
        <f>IFERROR(YEAR(D2131),LEFT(D2131,4))</f>
        <v>1967</v>
      </c>
      <c r="F2131" s="1" t="str">
        <f>IF(ISTEXT(D2131),RIGHT(D2131,5),TEXT(D2131,"mm/dd"))</f>
        <v>06/27</v>
      </c>
      <c r="G2131" s="1">
        <f>SUM(MID(E2131,1,1),MID(E2131,2,1),MID(E2131,3,1),MID(E2131,4,1),MID(F2131,1,1),MID(F2131,2,1),MID(F2131,4,1),MID(F2131,5,1))</f>
        <v>38</v>
      </c>
      <c r="H2131" s="45">
        <f>IF(MOD(G2131,9)=0,9,MOD(G2131,9))</f>
        <v>2</v>
      </c>
      <c r="I2131" s="45" t="str">
        <f>IFERROR(MID("日月火水木金土",WEEKDAY(D2131),1),"")</f>
        <v>火</v>
      </c>
      <c r="J2131" s="304" t="s">
        <v>5525</v>
      </c>
      <c r="K2131" s="202" t="str">
        <f>VLOOKUP(F2131,石と花メイン,3,FALSE)</f>
        <v>■紫水晶</v>
      </c>
      <c r="L2131" s="297" t="str">
        <f>VLOOKUP(F2131,石と花メイン,4,FALSE)</f>
        <v>時計草【パッションフラワー】</v>
      </c>
      <c r="M2131" s="393">
        <f>IF(OR(MONTH(F2131)&lt;7,AND(MONTH(F2131)=7,DAY(F2131)&lt;=25)),
MOD(SUM((E2131-1901)*365,259),260),
MOD(SUM((E2131-1900)*365,259),260))</f>
        <v>169</v>
      </c>
      <c r="N2131" s="390">
        <f>IF(AND(MONTH(F2131)=7,DAY(F2131)&gt;25),1,
ROUNDDOWN((SUM(VLOOKUP(MONTH(F2131),D暦変換用数値,2,FALSE),DAY(F2131))/28)+1,0))</f>
        <v>13</v>
      </c>
      <c r="O2131" s="205">
        <f>IF(AND(MONTH(F2131)=7,DAY(F2131)&gt;25),DAY(F2131)-25,
MOD((SUM(VLOOKUP(MONTH(F2131),D暦変換用数値,2,FALSE),DAY(F2131))),28)+1)</f>
        <v>1</v>
      </c>
      <c r="P2131" s="406">
        <f>IF(OR(MONTH(F2131)&lt;7,AND(MONTH(F2131)=7,DAY(F2131)&lt;=25)),
MOD(SUM((E2131-1901)*365,(N2131-1)*28,O2131,258),260),
MOD(SUM((E2131-1900)*365,(N2131-1)*28,O2131,258),260))</f>
        <v>245</v>
      </c>
      <c r="Q2131" s="372" t="str">
        <f>VLOOKUP(MOD(P2131,4),色,2,FALSE)</f>
        <v>赤い</v>
      </c>
      <c r="R2131" s="290" t="str">
        <f>VLOOKUP(MOD(P2131,13),銀河の音,2,FALSE)</f>
        <v>スペクトルの</v>
      </c>
      <c r="S2131" s="383" t="str">
        <f>VLOOKUP(MOD(P2131,20),太陽の紋章,2,FALSE)</f>
        <v>蛇</v>
      </c>
      <c r="T2131" s="97" t="s">
        <v>1114</v>
      </c>
    </row>
    <row r="2132" spans="1:20" ht="13.5" customHeight="1">
      <c r="A2132" s="50" t="str">
        <f>VLOOKUP(MOD(E2132,10),十干,2,FALSE)</f>
        <v>丁</v>
      </c>
      <c r="B2132" s="199" t="str">
        <f>VLOOKUP(MOD(E2132,12),十二支,3,FALSE)</f>
        <v xml:space="preserve">06 聖 </v>
      </c>
      <c r="C2132" s="201" t="str">
        <f>VLOOKUP(F2132,星座,3,TRUE)</f>
        <v xml:space="preserve">10 龍 </v>
      </c>
      <c r="D2132" s="531">
        <v>24659</v>
      </c>
      <c r="E2132" s="1">
        <f>IFERROR(YEAR(D2132),LEFT(D2132,4))</f>
        <v>1967</v>
      </c>
      <c r="F2132" s="1" t="str">
        <f>IF(ISTEXT(D2132),RIGHT(D2132,5),TEXT(D2132,"mm/dd"))</f>
        <v>07/06</v>
      </c>
      <c r="G2132" s="1">
        <f>SUM(MID(E2132,1,1),MID(E2132,2,1),MID(E2132,3,1),MID(E2132,4,1),MID(F2132,1,1),MID(F2132,2,1),MID(F2132,4,1),MID(F2132,5,1))</f>
        <v>36</v>
      </c>
      <c r="H2132" s="45">
        <f>IF(MOD(G2132,9)=0,9,MOD(G2132,9))</f>
        <v>9</v>
      </c>
      <c r="I2132" s="45" t="str">
        <f>IFERROR(MID("日月火水木金土",WEEKDAY(D2132),1),"")</f>
        <v>木</v>
      </c>
      <c r="J2132" s="304" t="s">
        <v>5526</v>
      </c>
      <c r="K2132" s="202" t="str">
        <f>VLOOKUP(F2132,石と花メイン,3,FALSE)</f>
        <v>◆紅玉</v>
      </c>
      <c r="L2132" s="297" t="str">
        <f>VLOOKUP(F2132,石と花メイン,4,FALSE)</f>
        <v>朝顔【牽牛花】</v>
      </c>
      <c r="M2132" s="393">
        <f>IF(OR(MONTH(F2132)&lt;7,AND(MONTH(F2132)=7,DAY(F2132)&lt;=25)),
MOD(SUM((E2132-1901)*365,259),260),
MOD(SUM((E2132-1900)*365,259),260))</f>
        <v>169</v>
      </c>
      <c r="N2132" s="390">
        <f>IF(AND(MONTH(F2132)=7,DAY(F2132)&gt;25),1,
ROUNDDOWN((SUM(VLOOKUP(MONTH(F2132),D暦変換用数値,2,FALSE),DAY(F2132))/28)+1,0))</f>
        <v>13</v>
      </c>
      <c r="O2132" s="205">
        <f>IF(AND(MONTH(F2132)=7,DAY(F2132)&gt;25),DAY(F2132)-25,
MOD((SUM(VLOOKUP(MONTH(F2132),D暦変換用数値,2,FALSE),DAY(F2132))),28)+1)</f>
        <v>10</v>
      </c>
      <c r="P2132" s="406">
        <f>IF(OR(MONTH(F2132)&lt;7,AND(MONTH(F2132)=7,DAY(F2132)&lt;=25)),
MOD(SUM((E2132-1901)*365,(N2132-1)*28,O2132,258),260),
MOD(SUM((E2132-1900)*365,(N2132-1)*28,O2132,258),260))</f>
        <v>254</v>
      </c>
      <c r="Q2132" s="375" t="str">
        <f>VLOOKUP(MOD(P2132,4),色,2,FALSE)</f>
        <v>白い</v>
      </c>
      <c r="R2132" s="293" t="str">
        <f>VLOOKUP(MOD(P2132,13),銀河の音,2,FALSE)</f>
        <v>共振の</v>
      </c>
      <c r="S2132" s="386" t="str">
        <f>VLOOKUP(MOD(P2132,20),太陽の紋章,2,FALSE)</f>
        <v>魔法使い</v>
      </c>
      <c r="T2132" s="98" t="s">
        <v>3736</v>
      </c>
    </row>
    <row r="2133" spans="1:20" ht="13.5" customHeight="1">
      <c r="A2133" s="282" t="str">
        <f>VLOOKUP(MOD(E2133,10),十干,2,FALSE)</f>
        <v>丁</v>
      </c>
      <c r="B2133" s="283" t="str">
        <f>VLOOKUP(MOD(E2133,12),十二支,3,FALSE)</f>
        <v xml:space="preserve">06 聖 </v>
      </c>
      <c r="C2133" s="287" t="str">
        <f>VLOOKUP(F2133,星座,3,TRUE)</f>
        <v xml:space="preserve">10 龍 </v>
      </c>
      <c r="D2133" s="533">
        <v>24661</v>
      </c>
      <c r="E2133" s="83">
        <f>IFERROR(YEAR(D2133),LEFT(D2133,4))</f>
        <v>1967</v>
      </c>
      <c r="F2133" s="83" t="str">
        <f>IF(ISTEXT(D2133),RIGHT(D2133,5),TEXT(D2133,"mm/dd"))</f>
        <v>07/08</v>
      </c>
      <c r="G2133" s="83">
        <f>SUM(MID(E2133,1,1),MID(E2133,2,1),MID(E2133,3,1),MID(E2133,4,1),MID(F2133,1,1),MID(F2133,2,1),MID(F2133,4,1),MID(F2133,5,1))</f>
        <v>38</v>
      </c>
      <c r="H2133" s="83">
        <f>IF(MOD(G2133,9)=0,9,MOD(G2133,9))</f>
        <v>2</v>
      </c>
      <c r="I2133" s="83" t="str">
        <f>IFERROR(MID("日月火水木金土",WEEKDAY(D2133),1),"")</f>
        <v>土</v>
      </c>
      <c r="J2133" s="303" t="s">
        <v>6636</v>
      </c>
      <c r="K2133" s="87" t="str">
        <f>VLOOKUP(F2133,石と花メイン,3,FALSE)</f>
        <v>○真珠</v>
      </c>
      <c r="L2133" s="296" t="str">
        <f>VLOOKUP(F2133,石と花メイン,4,FALSE)</f>
        <v>蓮</v>
      </c>
      <c r="M2133" s="392">
        <f>IF(OR(MONTH(F2133)&lt;7,AND(MONTH(F2133)=7,DAY(F2133)&lt;=25)),
MOD(SUM((E2133-1901)*365,259),260),
MOD(SUM((E2133-1900)*365,259),260))</f>
        <v>169</v>
      </c>
      <c r="N2133" s="330">
        <f>IF(AND(MONTH(F2133)=7,DAY(F2133)&gt;25),1,
ROUNDDOWN((SUM(VLOOKUP(MONTH(F2133),D暦変換用数値,2,FALSE),DAY(F2133))/28)+1,0))</f>
        <v>13</v>
      </c>
      <c r="O2133" s="84">
        <f>IF(AND(MONTH(F2133)=7,DAY(F2133)&gt;25),DAY(F2133)-25,
MOD((SUM(VLOOKUP(MONTH(F2133),D暦変換用数値,2,FALSE),DAY(F2133))),28)+1)</f>
        <v>12</v>
      </c>
      <c r="P2133" s="405">
        <f>IF(OR(MONTH(F2133)&lt;7,AND(MONTH(F2133)=7,DAY(F2133)&lt;=25)),
MOD(SUM((E2133-1901)*365,(N2133-1)*28,O2133,258),260),
MOD(SUM((E2133-1900)*365,(N2133-1)*28,O2133,258),260))</f>
        <v>256</v>
      </c>
      <c r="Q2133" s="371" t="str">
        <f>VLOOKUP(MOD(P2133,4),色,2,FALSE)</f>
        <v>黄色い</v>
      </c>
      <c r="R2133" s="289" t="str">
        <f>VLOOKUP(MOD(P2133,13),銀河の音,2,FALSE)</f>
        <v>太陽の</v>
      </c>
      <c r="S2133" s="382" t="str">
        <f>VLOOKUP(MOD(P2133,20),太陽の紋章,2,FALSE)</f>
        <v>戦士</v>
      </c>
      <c r="T2133" s="102" t="s">
        <v>3127</v>
      </c>
    </row>
    <row r="2134" spans="1:20" ht="13.5" customHeight="1">
      <c r="A2134" s="334" t="str">
        <f>VLOOKUP(MOD(E2134,10),十干,2,FALSE)</f>
        <v>丁</v>
      </c>
      <c r="B2134" s="331" t="str">
        <f>VLOOKUP(MOD(E2134,12),十二支,3,FALSE)</f>
        <v xml:space="preserve">06 聖 </v>
      </c>
      <c r="C2134" s="336" t="str">
        <f>VLOOKUP(F2134,星座,3,TRUE)</f>
        <v xml:space="preserve">10 龍 </v>
      </c>
      <c r="D2134" s="534">
        <v>24667</v>
      </c>
      <c r="E2134" s="131">
        <f>IFERROR(YEAR(D2134),LEFT(D2134,4))</f>
        <v>1967</v>
      </c>
      <c r="F2134" s="131" t="str">
        <f>IF(ISTEXT(D2134),RIGHT(D2134,5),TEXT(D2134,"mm/dd"))</f>
        <v>07/14</v>
      </c>
      <c r="G2134" s="131">
        <f>SUM(MID(E2134,1,1),MID(E2134,2,1),MID(E2134,3,1),MID(E2134,4,1),MID(F2134,1,1),MID(F2134,2,1),MID(F2134,4,1),MID(F2134,5,1))</f>
        <v>35</v>
      </c>
      <c r="H2134" s="131">
        <f>IF(MOD(G2134,9)=0,9,MOD(G2134,9))</f>
        <v>8</v>
      </c>
      <c r="I2134" s="131" t="str">
        <f>IFERROR(MID("日月火水木金土",WEEKDAY(D2134),1),"")</f>
        <v>金</v>
      </c>
      <c r="J2134" s="306" t="s">
        <v>8579</v>
      </c>
      <c r="K2134" s="335" t="str">
        <f>VLOOKUP(F2134,石と花メイン,3,FALSE)</f>
        <v>●土耳古石</v>
      </c>
      <c r="L2134" s="302" t="str">
        <f>VLOOKUP(F2134,石と花メイン,4,FALSE)</f>
        <v>ブッドレア【房藤空木】</v>
      </c>
      <c r="M2134" s="396">
        <f>IF(OR(MONTH(F2134)&lt;7,AND(MONTH(F2134)=7,DAY(F2134)&lt;=25)),
MOD(SUM((E2134-1901)*365,259),260),
MOD(SUM((E2134-1900)*365,259),260))</f>
        <v>169</v>
      </c>
      <c r="N2134" s="335">
        <f>IF(AND(MONTH(F2134)=7,DAY(F2134)&gt;25),1,
ROUNDDOWN((SUM(VLOOKUP(MONTH(F2134),D暦変換用数値,2,FALSE),DAY(F2134))/28)+1,0))</f>
        <v>13</v>
      </c>
      <c r="O2134" s="132">
        <f>IF(AND(MONTH(F2134)=7,DAY(F2134)&gt;25),DAY(F2134)-25,
MOD((SUM(VLOOKUP(MONTH(F2134),D暦変換用数値,2,FALSE),DAY(F2134))),28)+1)</f>
        <v>18</v>
      </c>
      <c r="P2134" s="404">
        <f>IF(OR(MONTH(F2134)&lt;7,AND(MONTH(F2134)=7,DAY(F2134)&lt;=25)),
MOD(SUM((E2134-1901)*365,(N2134-1)*28,O2134,258),260),
MOD(SUM((E2134-1900)*365,(N2134-1)*28,O2134,258),260))</f>
        <v>2</v>
      </c>
      <c r="Q2134" s="376" t="str">
        <f>VLOOKUP(MOD(P2134,4),色,2,FALSE)</f>
        <v>白い</v>
      </c>
      <c r="R2134" s="333" t="str">
        <f>VLOOKUP(MOD(P2134,13),銀河の音,2,FALSE)</f>
        <v>月の</v>
      </c>
      <c r="S2134" s="387" t="str">
        <f>VLOOKUP(MOD(P2134,20),太陽の紋章,2,FALSE)</f>
        <v>風</v>
      </c>
      <c r="T2134" s="119" t="s">
        <v>8542</v>
      </c>
    </row>
    <row r="2135" spans="1:20" ht="13.5" customHeight="1">
      <c r="A2135" s="50" t="str">
        <f>VLOOKUP(MOD(E2135,10),十干,2,FALSE)</f>
        <v>己</v>
      </c>
      <c r="B2135" s="199" t="str">
        <f>VLOOKUP(MOD(E2135,12),十二支,3,FALSE)</f>
        <v xml:space="preserve">06 聖 </v>
      </c>
      <c r="C2135" s="201" t="str">
        <f>VLOOKUP(F2135,星座,3,TRUE)</f>
        <v xml:space="preserve">10 龍 </v>
      </c>
      <c r="D2135" s="531">
        <v>29038</v>
      </c>
      <c r="E2135" s="1">
        <f>IFERROR(YEAR(D2135),LEFT(D2135,4))</f>
        <v>1979</v>
      </c>
      <c r="F2135" s="1" t="str">
        <f>IF(ISTEXT(D2135),RIGHT(D2135,5),TEXT(D2135,"mm/dd"))</f>
        <v>07/02</v>
      </c>
      <c r="G2135" s="1">
        <f>SUM(MID(E2135,1,1),MID(E2135,2,1),MID(E2135,3,1),MID(E2135,4,1),MID(F2135,1,1),MID(F2135,2,1),MID(F2135,4,1),MID(F2135,5,1))</f>
        <v>35</v>
      </c>
      <c r="H2135" s="45">
        <f>IF(MOD(G2135,9)=0,9,MOD(G2135,9))</f>
        <v>8</v>
      </c>
      <c r="I2135" s="45" t="str">
        <f>IFERROR(MID("日月火水木金土",WEEKDAY(D2135),1),"")</f>
        <v>月</v>
      </c>
      <c r="J2135" s="304" t="s">
        <v>6215</v>
      </c>
      <c r="K2135" s="202" t="str">
        <f>VLOOKUP(F2135,石と花メイン,3,FALSE)</f>
        <v>◇金剛石</v>
      </c>
      <c r="L2135" s="297" t="str">
        <f>VLOOKUP(F2135,石と花メイン,4,FALSE)</f>
        <v>クレマチス【鉄線】</v>
      </c>
      <c r="M2135" s="393">
        <f>IF(OR(MONTH(F2135)&lt;7,AND(MONTH(F2135)=7,DAY(F2135)&lt;=25)),
MOD(SUM((E2135-1901)*365,259),260),
MOD(SUM((E2135-1900)*365,259),260))</f>
        <v>129</v>
      </c>
      <c r="N2135" s="390">
        <f>IF(AND(MONTH(F2135)=7,DAY(F2135)&gt;25),1,
ROUNDDOWN((SUM(VLOOKUP(MONTH(F2135),D暦変換用数値,2,FALSE),DAY(F2135))/28)+1,0))</f>
        <v>13</v>
      </c>
      <c r="O2135" s="205">
        <f>IF(AND(MONTH(F2135)=7,DAY(F2135)&gt;25),DAY(F2135)-25,
MOD((SUM(VLOOKUP(MONTH(F2135),D暦変換用数値,2,FALSE),DAY(F2135))),28)+1)</f>
        <v>6</v>
      </c>
      <c r="P2135" s="406">
        <f>IF(OR(MONTH(F2135)&lt;7,AND(MONTH(F2135)=7,DAY(F2135)&lt;=25)),
MOD(SUM((E2135-1901)*365,(N2135-1)*28,O2135,258),260),
MOD(SUM((E2135-1900)*365,(N2135-1)*28,O2135,258),260))</f>
        <v>210</v>
      </c>
      <c r="Q2135" s="375" t="str">
        <f>VLOOKUP(MOD(P2135,4),色,2,FALSE)</f>
        <v>白い</v>
      </c>
      <c r="R2135" s="293" t="str">
        <f>VLOOKUP(MOD(P2135,13),銀河の音,2,FALSE)</f>
        <v>月の</v>
      </c>
      <c r="S2135" s="386" t="str">
        <f>VLOOKUP(MOD(P2135,20),太陽の紋章,2,FALSE)</f>
        <v>犬</v>
      </c>
      <c r="T2135" s="111" t="s">
        <v>1614</v>
      </c>
    </row>
    <row r="2136" spans="1:20" ht="13.5" customHeight="1">
      <c r="A2136" s="282" t="str">
        <f>VLOOKUP(MOD(E2136,10),十干,2,FALSE)</f>
        <v>己</v>
      </c>
      <c r="B2136" s="283" t="str">
        <f>VLOOKUP(MOD(E2136,12),十二支,3,FALSE)</f>
        <v xml:space="preserve">06 聖 </v>
      </c>
      <c r="C2136" s="287" t="str">
        <f>VLOOKUP(F2136,星座,3,TRUE)</f>
        <v xml:space="preserve">10 龍 </v>
      </c>
      <c r="D2136" s="533">
        <v>29044</v>
      </c>
      <c r="E2136" s="83">
        <f>IFERROR(YEAR(D2136),LEFT(D2136,4))</f>
        <v>1979</v>
      </c>
      <c r="F2136" s="83" t="str">
        <f>IF(ISTEXT(D2136),RIGHT(D2136,5),TEXT(D2136,"mm/dd"))</f>
        <v>07/08</v>
      </c>
      <c r="G2136" s="83">
        <f>SUM(MID(E2136,1,1),MID(E2136,2,1),MID(E2136,3,1),MID(E2136,4,1),MID(F2136,1,1),MID(F2136,2,1),MID(F2136,4,1),MID(F2136,5,1))</f>
        <v>41</v>
      </c>
      <c r="H2136" s="83">
        <f>IF(MOD(G2136,9)=0,9,MOD(G2136,9))</f>
        <v>5</v>
      </c>
      <c r="I2136" s="83" t="str">
        <f>IFERROR(MID("日月火水木金土",WEEKDAY(D2136),1),"")</f>
        <v>日</v>
      </c>
      <c r="J2136" s="303" t="s">
        <v>1634</v>
      </c>
      <c r="K2136" s="87" t="str">
        <f>VLOOKUP(F2136,石と花メイン,3,FALSE)</f>
        <v>○真珠</v>
      </c>
      <c r="L2136" s="296" t="str">
        <f>VLOOKUP(F2136,石と花メイン,4,FALSE)</f>
        <v>蓮</v>
      </c>
      <c r="M2136" s="392">
        <f>IF(OR(MONTH(F2136)&lt;7,AND(MONTH(F2136)=7,DAY(F2136)&lt;=25)),
MOD(SUM((E2136-1901)*365,259),260),
MOD(SUM((E2136-1900)*365,259),260))</f>
        <v>129</v>
      </c>
      <c r="N2136" s="330">
        <f>IF(AND(MONTH(F2136)=7,DAY(F2136)&gt;25),1,
ROUNDDOWN((SUM(VLOOKUP(MONTH(F2136),D暦変換用数値,2,FALSE),DAY(F2136))/28)+1,0))</f>
        <v>13</v>
      </c>
      <c r="O2136" s="84">
        <f>IF(AND(MONTH(F2136)=7,DAY(F2136)&gt;25),DAY(F2136)-25,
MOD((SUM(VLOOKUP(MONTH(F2136),D暦変換用数値,2,FALSE),DAY(F2136))),28)+1)</f>
        <v>12</v>
      </c>
      <c r="P2136" s="405">
        <f>IF(OR(MONTH(F2136)&lt;7,AND(MONTH(F2136)=7,DAY(F2136)&lt;=25)),
MOD(SUM((E2136-1901)*365,(N2136-1)*28,O2136,258),260),
MOD(SUM((E2136-1900)*365,(N2136-1)*28,O2136,258),260))</f>
        <v>216</v>
      </c>
      <c r="Q2136" s="371" t="str">
        <f>VLOOKUP(MOD(P2136,4),色,2,FALSE)</f>
        <v>黄色い</v>
      </c>
      <c r="R2136" s="289" t="str">
        <f>VLOOKUP(MOD(P2136,13),銀河の音,2,FALSE)</f>
        <v>銀河の</v>
      </c>
      <c r="S2136" s="382" t="str">
        <f>VLOOKUP(MOD(P2136,20),太陽の紋章,2,FALSE)</f>
        <v>戦士</v>
      </c>
      <c r="T2136" s="95" t="s">
        <v>2058</v>
      </c>
    </row>
    <row r="2137" spans="1:20" ht="13.5" customHeight="1">
      <c r="A2137" s="50" t="str">
        <f>VLOOKUP(MOD(E2137,10),十干,2,FALSE)</f>
        <v>己</v>
      </c>
      <c r="B2137" s="199" t="str">
        <f>VLOOKUP(MOD(E2137,12),十二支,3,FALSE)</f>
        <v xml:space="preserve">06 聖 </v>
      </c>
      <c r="C2137" s="201" t="str">
        <f>VLOOKUP(F2137,星座,3,TRUE)</f>
        <v xml:space="preserve">10 龍 </v>
      </c>
      <c r="D2137" s="535">
        <v>29048</v>
      </c>
      <c r="E2137" s="45">
        <f>IFERROR(YEAR(D2137),LEFT(D2137,4))</f>
        <v>1979</v>
      </c>
      <c r="F2137" s="45" t="str">
        <f>IF(ISTEXT(D2137),RIGHT(D2137,5),TEXT(D2137,"mm/dd"))</f>
        <v>07/12</v>
      </c>
      <c r="G2137" s="41">
        <f>SUM(MID(E2137,1,1),MID(E2137,2,1),MID(E2137,3,1),MID(E2137,4,1),MID(F2137,1,1),MID(F2137,2,1),MID(F2137,4,1),MID(F2137,5,1))</f>
        <v>36</v>
      </c>
      <c r="H2137" s="41">
        <f>IF(MOD(G2137,9)=0,9,MOD(G2137,9))</f>
        <v>9</v>
      </c>
      <c r="I2137" s="45" t="str">
        <f>IFERROR(MID("日月火水木金土",WEEKDAY(D2137),1),"")</f>
        <v>木</v>
      </c>
      <c r="J2137" s="305" t="s">
        <v>5565</v>
      </c>
      <c r="K2137" s="203" t="str">
        <f>VLOOKUP(F2137,石と花メイン,3,FALSE)</f>
        <v>□水晶</v>
      </c>
      <c r="L2137" s="298" t="str">
        <f>VLOOKUP(F2137,石と花メイン,4,FALSE)</f>
        <v>ユーストマ【トルコ桔梗】</v>
      </c>
      <c r="M2137" s="394">
        <f>IF(OR(MONTH(F2137)&lt;7,AND(MONTH(F2137)=7,DAY(F2137)&lt;=25)),
MOD(SUM((E2137-1901)*365,259),260),
MOD(SUM((E2137-1900)*365,259),260))</f>
        <v>129</v>
      </c>
      <c r="N2137" s="391">
        <f>IF(AND(MONTH(F2137)=7,DAY(F2137)&gt;25),1,
ROUNDDOWN((SUM(VLOOKUP(MONTH(F2137),D暦変換用数値,2,FALSE),DAY(F2137))/28)+1,0))</f>
        <v>13</v>
      </c>
      <c r="O2137" s="46">
        <f>IF(AND(MONTH(F2137)=7,DAY(F2137)&gt;25),DAY(F2137)-25,
MOD((SUM(VLOOKUP(MONTH(F2137),D暦変換用数値,2,FALSE),DAY(F2137))),28)+1)</f>
        <v>16</v>
      </c>
      <c r="P2137" s="407">
        <f>IF(OR(MONTH(F2137)&lt;7,AND(MONTH(F2137)=7,DAY(F2137)&lt;=25)),
MOD(SUM((E2137-1901)*365,(N2137-1)*28,O2137,258),260),
MOD(SUM((E2137-1900)*365,(N2137-1)*28,O2137,258),260))</f>
        <v>220</v>
      </c>
      <c r="Q2137" s="373" t="str">
        <f>VLOOKUP(MOD(P2137,4),色,2,FALSE)</f>
        <v>黄色い</v>
      </c>
      <c r="R2137" s="291" t="str">
        <f>VLOOKUP(MOD(P2137,13),銀河の音,2,FALSE)</f>
        <v>水晶の</v>
      </c>
      <c r="S2137" s="384" t="str">
        <f>VLOOKUP(MOD(P2137,20),太陽の紋章,2,FALSE)</f>
        <v>太陽</v>
      </c>
      <c r="T2137" s="628" t="s">
        <v>6694</v>
      </c>
    </row>
    <row r="2138" spans="1:20" ht="13.5" customHeight="1">
      <c r="A2138" s="285" t="str">
        <f>VLOOKUP(MOD(E2138,10),十干,2,FALSE)</f>
        <v>己</v>
      </c>
      <c r="B2138" s="283" t="str">
        <f>VLOOKUP(MOD(E2138,12),十二支,3,FALSE)</f>
        <v xml:space="preserve">06 聖 </v>
      </c>
      <c r="C2138" s="287" t="str">
        <f>VLOOKUP(F2138,星座,3,TRUE)</f>
        <v xml:space="preserve">10 龍 </v>
      </c>
      <c r="D2138" s="533">
        <v>29048</v>
      </c>
      <c r="E2138" s="83">
        <f>IFERROR(YEAR(D2138),LEFT(D2138,4))</f>
        <v>1979</v>
      </c>
      <c r="F2138" s="83" t="str">
        <f>IF(ISTEXT(D2138),RIGHT(D2138,5),TEXT(D2138,"mm/dd"))</f>
        <v>07/12</v>
      </c>
      <c r="G2138" s="88">
        <f>SUM(MID(E2138,1,1),MID(E2138,2,1),MID(E2138,3,1),MID(E2138,4,1),MID(F2138,1,1),MID(F2138,2,1),MID(F2138,4,1),MID(F2138,5,1))</f>
        <v>36</v>
      </c>
      <c r="H2138" s="88">
        <f>IF(MOD(G2138,9)=0,9,MOD(G2138,9))</f>
        <v>9</v>
      </c>
      <c r="I2138" s="83" t="str">
        <f>IFERROR(MID("日月火水木金土",WEEKDAY(D2138),1),"")</f>
        <v>木</v>
      </c>
      <c r="J2138" s="303" t="s">
        <v>458</v>
      </c>
      <c r="K2138" s="87" t="str">
        <f>VLOOKUP(F2138,石と花メイン,3,FALSE)</f>
        <v>□水晶</v>
      </c>
      <c r="L2138" s="296" t="str">
        <f>VLOOKUP(F2138,石と花メイン,4,FALSE)</f>
        <v>ユーストマ【トルコ桔梗】</v>
      </c>
      <c r="M2138" s="392">
        <f>IF(OR(MONTH(F2138)&lt;7,AND(MONTH(F2138)=7,DAY(F2138)&lt;=25)),
MOD(SUM((E2138-1901)*365,259),260),
MOD(SUM((E2138-1900)*365,259),260))</f>
        <v>129</v>
      </c>
      <c r="N2138" s="330">
        <f>IF(AND(MONTH(F2138)=7,DAY(F2138)&gt;25),1,
ROUNDDOWN((SUM(VLOOKUP(MONTH(F2138),D暦変換用数値,2,FALSE),DAY(F2138))/28)+1,0))</f>
        <v>13</v>
      </c>
      <c r="O2138" s="84">
        <f>IF(AND(MONTH(F2138)=7,DAY(F2138)&gt;25),DAY(F2138)-25,
MOD((SUM(VLOOKUP(MONTH(F2138),D暦変換用数値,2,FALSE),DAY(F2138))),28)+1)</f>
        <v>16</v>
      </c>
      <c r="P2138" s="405">
        <f>IF(OR(MONTH(F2138)&lt;7,AND(MONTH(F2138)=7,DAY(F2138)&lt;=25)),
MOD(SUM((E2138-1901)*365,(N2138-1)*28,O2138,258),260),
MOD(SUM((E2138-1900)*365,(N2138-1)*28,O2138,258),260))</f>
        <v>220</v>
      </c>
      <c r="Q2138" s="371" t="str">
        <f>VLOOKUP(MOD(P2138,4),色,2,FALSE)</f>
        <v>黄色い</v>
      </c>
      <c r="R2138" s="289" t="str">
        <f>VLOOKUP(MOD(P2138,13),銀河の音,2,FALSE)</f>
        <v>水晶の</v>
      </c>
      <c r="S2138" s="382" t="str">
        <f>VLOOKUP(MOD(P2138,20),太陽の紋章,2,FALSE)</f>
        <v>太陽</v>
      </c>
      <c r="T2138" s="635"/>
    </row>
    <row r="2139" spans="1:20" ht="13.5" customHeight="1">
      <c r="A2139" s="50" t="str">
        <f>VLOOKUP(MOD(E2139,10),十干,2,FALSE)</f>
        <v>辛</v>
      </c>
      <c r="B2139" s="199" t="str">
        <f>VLOOKUP(MOD(E2139,12),十二支,3,FALSE)</f>
        <v xml:space="preserve">06 聖 </v>
      </c>
      <c r="C2139" s="201" t="str">
        <f>VLOOKUP(F2139,星座,3,TRUE)</f>
        <v xml:space="preserve">10 龍 </v>
      </c>
      <c r="D2139" s="531">
        <v>33419</v>
      </c>
      <c r="E2139" s="1">
        <f>IFERROR(YEAR(D2139),LEFT(D2139,4))</f>
        <v>1991</v>
      </c>
      <c r="F2139" s="1" t="str">
        <f>IF(ISTEXT(D2139),RIGHT(D2139,5),TEXT(D2139,"mm/dd"))</f>
        <v>06/30</v>
      </c>
      <c r="G2139" s="39">
        <f>SUM(MID(E2139,1,1),MID(E2139,2,1),MID(E2139,3,1),MID(E2139,4,1),MID(F2139,1,1),MID(F2139,2,1),MID(F2139,4,1),MID(F2139,5,1))</f>
        <v>29</v>
      </c>
      <c r="H2139" s="41">
        <f>IF(MOD(G2139,9)=0,9,MOD(G2139,9))</f>
        <v>2</v>
      </c>
      <c r="I2139" s="45" t="str">
        <f>IFERROR(MID("日月火水木金土",WEEKDAY(D2139),1),"")</f>
        <v>日</v>
      </c>
      <c r="J2139" s="304" t="s">
        <v>6216</v>
      </c>
      <c r="K2139" s="202" t="str">
        <f>VLOOKUP(F2139,石と花メイン,3,FALSE)</f>
        <v>●月長石</v>
      </c>
      <c r="L2139" s="297" t="str">
        <f>VLOOKUP(F2139,石と花メイン,4,FALSE)</f>
        <v>金糸梅【ヒペリカム】</v>
      </c>
      <c r="M2139" s="393">
        <f>IF(OR(MONTH(F2139)&lt;7,AND(MONTH(F2139)=7,DAY(F2139)&lt;=25)),
MOD(SUM((E2139-1901)*365,259),260),
MOD(SUM((E2139-1900)*365,259),260))</f>
        <v>89</v>
      </c>
      <c r="N2139" s="390">
        <f>IF(AND(MONTH(F2139)=7,DAY(F2139)&gt;25),1,
ROUNDDOWN((SUM(VLOOKUP(MONTH(F2139),D暦変換用数値,2,FALSE),DAY(F2139))/28)+1,0))</f>
        <v>13</v>
      </c>
      <c r="O2139" s="205">
        <f>IF(AND(MONTH(F2139)=7,DAY(F2139)&gt;25),DAY(F2139)-25,
MOD((SUM(VLOOKUP(MONTH(F2139),D暦変換用数値,2,FALSE),DAY(F2139))),28)+1)</f>
        <v>4</v>
      </c>
      <c r="P2139" s="406">
        <f>IF(OR(MONTH(F2139)&lt;7,AND(MONTH(F2139)=7,DAY(F2139)&lt;=25)),
MOD(SUM((E2139-1901)*365,(N2139-1)*28,O2139,258),260),
MOD(SUM((E2139-1900)*365,(N2139-1)*28,O2139,258),260))</f>
        <v>168</v>
      </c>
      <c r="Q2139" s="373" t="str">
        <f>VLOOKUP(MOD(P2139,4),色,2,FALSE)</f>
        <v>黄色い</v>
      </c>
      <c r="R2139" s="291" t="str">
        <f>VLOOKUP(MOD(P2139,13),銀河の音,2,FALSE)</f>
        <v>水晶の</v>
      </c>
      <c r="S2139" s="384" t="str">
        <f>VLOOKUP(MOD(P2139,20),太陽の紋章,2,FALSE)</f>
        <v>星</v>
      </c>
      <c r="T2139" s="115" t="s">
        <v>3736</v>
      </c>
    </row>
    <row r="2140" spans="1:20" ht="13.5" customHeight="1">
      <c r="A2140" s="334" t="str">
        <f>VLOOKUP(MOD(E2140,10),十干,2,FALSE)</f>
        <v>辛</v>
      </c>
      <c r="B2140" s="331" t="str">
        <f>VLOOKUP(MOD(E2140,12),十二支,3,FALSE)</f>
        <v xml:space="preserve">06 聖 </v>
      </c>
      <c r="C2140" s="336" t="str">
        <f>VLOOKUP(F2140,星座,3,TRUE)</f>
        <v xml:space="preserve">10 龍 </v>
      </c>
      <c r="D2140" s="534">
        <v>33422</v>
      </c>
      <c r="E2140" s="131">
        <f>IFERROR(YEAR(D2140),LEFT(D2140,4))</f>
        <v>1991</v>
      </c>
      <c r="F2140" s="131" t="str">
        <f>IF(ISTEXT(D2140),RIGHT(D2140,5),TEXT(D2140,"mm/dd"))</f>
        <v>07/03</v>
      </c>
      <c r="G2140" s="133">
        <f>SUM(MID(E2140,1,1),MID(E2140,2,1),MID(E2140,3,1),MID(E2140,4,1),MID(F2140,1,1),MID(F2140,2,1),MID(F2140,4,1),MID(F2140,5,1))</f>
        <v>30</v>
      </c>
      <c r="H2140" s="133">
        <f>IF(MOD(G2140,9)=0,9,MOD(G2140,9))</f>
        <v>3</v>
      </c>
      <c r="I2140" s="131" t="str">
        <f>IFERROR(MID("日月火水木金土",WEEKDAY(D2140),1),"")</f>
        <v>水</v>
      </c>
      <c r="J2140" s="306" t="s">
        <v>8182</v>
      </c>
      <c r="K2140" s="335" t="str">
        <f>VLOOKUP(F2140,石と花メイン,3,FALSE)</f>
        <v>◆翠玉</v>
      </c>
      <c r="L2140" s="302" t="str">
        <f>VLOOKUP(F2140,石と花メイン,4,FALSE)</f>
        <v>立浪草</v>
      </c>
      <c r="M2140" s="396">
        <f>IF(OR(MONTH(F2140)&lt;7,AND(MONTH(F2140)=7,DAY(F2140)&lt;=25)),
MOD(SUM((E2140-1901)*365,259),260),
MOD(SUM((E2140-1900)*365,259),260))</f>
        <v>89</v>
      </c>
      <c r="N2140" s="335">
        <f>IF(AND(MONTH(F2140)=7,DAY(F2140)&gt;25),1,
ROUNDDOWN((SUM(VLOOKUP(MONTH(F2140),D暦変換用数値,2,FALSE),DAY(F2140))/28)+1,0))</f>
        <v>13</v>
      </c>
      <c r="O2140" s="132">
        <f>IF(AND(MONTH(F2140)=7,DAY(F2140)&gt;25),DAY(F2140)-25,
MOD((SUM(VLOOKUP(MONTH(F2140),D暦変換用数値,2,FALSE),DAY(F2140))),28)+1)</f>
        <v>7</v>
      </c>
      <c r="P2140" s="404">
        <f>IF(OR(MONTH(F2140)&lt;7,AND(MONTH(F2140)=7,DAY(F2140)&lt;=25)),
MOD(SUM((E2140-1901)*365,(N2140-1)*28,O2140,258),260),
MOD(SUM((E2140-1900)*365,(N2140-1)*28,O2140,258),260))</f>
        <v>171</v>
      </c>
      <c r="Q2140" s="376" t="str">
        <f>VLOOKUP(MOD(P2140,4),色,2,FALSE)</f>
        <v>青い</v>
      </c>
      <c r="R2140" s="333" t="str">
        <f>VLOOKUP(MOD(P2140,13),銀河の音,2,FALSE)</f>
        <v>月の</v>
      </c>
      <c r="S2140" s="387" t="str">
        <f>VLOOKUP(MOD(P2140,20),太陽の紋章,2,FALSE)</f>
        <v>猿</v>
      </c>
      <c r="T2140" s="627" t="s">
        <v>8181</v>
      </c>
    </row>
    <row r="2141" spans="1:20" ht="13.5" customHeight="1">
      <c r="A2141" s="76" t="str">
        <f>VLOOKUP(MOD(E2141,10),十干,2,FALSE)</f>
        <v>辛</v>
      </c>
      <c r="B2141" s="199" t="str">
        <f>VLOOKUP(MOD(E2141,12),十二支,3,FALSE)</f>
        <v xml:space="preserve">06 聖 </v>
      </c>
      <c r="C2141" s="201" t="str">
        <f>VLOOKUP(F2141,星座,3,TRUE)</f>
        <v xml:space="preserve">10 龍 </v>
      </c>
      <c r="D2141" s="534">
        <v>33429</v>
      </c>
      <c r="E2141" s="116">
        <f>IFERROR(YEAR(D2141),LEFT(D2141,4))</f>
        <v>1991</v>
      </c>
      <c r="F2141" s="116" t="str">
        <f>IF(ISTEXT(D2141),RIGHT(D2141,5),TEXT(D2141,"mm/dd"))</f>
        <v>07/10</v>
      </c>
      <c r="G2141" s="120">
        <f>SUM(MID(E2141,1,1),MID(E2141,2,1),MID(E2141,3,1),MID(E2141,4,1),MID(F2141,1,1),MID(F2141,2,1),MID(F2141,4,1),MID(F2141,5,1))</f>
        <v>28</v>
      </c>
      <c r="H2141" s="120">
        <f>IF(MOD(G2141,9)=0,9,MOD(G2141,9))</f>
        <v>1</v>
      </c>
      <c r="I2141" s="116" t="str">
        <f>IFERROR(MID("日月火水木金土",WEEKDAY(D2141),1),"")</f>
        <v>水</v>
      </c>
      <c r="J2141" s="306" t="s">
        <v>7790</v>
      </c>
      <c r="K2141" s="203" t="str">
        <f>VLOOKUP(F2141,石と花メイン,3,FALSE)</f>
        <v>■血碧玉</v>
      </c>
      <c r="L2141" s="299" t="str">
        <f>VLOOKUP(F2141,石と花メイン,4,FALSE)</f>
        <v>グロキシニア【大岩桐草】</v>
      </c>
      <c r="M2141" s="395">
        <f>IF(OR(MONTH(F2141)&lt;7,AND(MONTH(F2141)=7,DAY(F2141)&lt;=25)),
MOD(SUM((E2141-1901)*365,259),260),
MOD(SUM((E2141-1900)*365,259),260))</f>
        <v>89</v>
      </c>
      <c r="N2141" s="121">
        <f>IF(AND(MONTH(F2141)=7,DAY(F2141)&gt;25),1,
ROUNDDOWN((SUM(VLOOKUP(MONTH(F2141),D暦変換用数値,2,FALSE),DAY(F2141))/28)+1,0))</f>
        <v>13</v>
      </c>
      <c r="O2141" s="117">
        <f>IF(AND(MONTH(F2141)=7,DAY(F2141)&gt;25),DAY(F2141)-25,
MOD((SUM(VLOOKUP(MONTH(F2141),D暦変換用数値,2,FALSE),DAY(F2141))),28)+1)</f>
        <v>14</v>
      </c>
      <c r="P2141" s="408">
        <f>IF(OR(MONTH(F2141)&lt;7,AND(MONTH(F2141)=7,DAY(F2141)&lt;=25)),
MOD(SUM((E2141-1901)*365,(N2141-1)*28,O2141,258),260),
MOD(SUM((E2141-1900)*365,(N2141-1)*28,O2141,258),260))</f>
        <v>178</v>
      </c>
      <c r="Q2141" s="375" t="str">
        <f>VLOOKUP(MOD(P2141,4),色,2,FALSE)</f>
        <v>白い</v>
      </c>
      <c r="R2141" s="293" t="str">
        <f>VLOOKUP(MOD(P2141,13),銀河の音,2,FALSE)</f>
        <v>太陽の</v>
      </c>
      <c r="S2141" s="386" t="str">
        <f>VLOOKUP(MOD(P2141,20),太陽の紋章,2,FALSE)</f>
        <v>鏡</v>
      </c>
      <c r="T2141" s="627" t="s">
        <v>7791</v>
      </c>
    </row>
    <row r="2142" spans="1:20" ht="13.5" customHeight="1">
      <c r="A2142" s="50" t="str">
        <f>VLOOKUP(MOD(E2142,10),十干,2,FALSE)</f>
        <v>辛</v>
      </c>
      <c r="B2142" s="199" t="str">
        <f>VLOOKUP(MOD(E2142,12),十二支,3,FALSE)</f>
        <v xml:space="preserve">06 聖 </v>
      </c>
      <c r="C2142" s="201" t="str">
        <f>VLOOKUP(F2142,星座,3,TRUE)</f>
        <v xml:space="preserve">10 龍 </v>
      </c>
      <c r="D2142" s="531">
        <v>33431</v>
      </c>
      <c r="E2142" s="1">
        <f>IFERROR(YEAR(D2142),LEFT(D2142,4))</f>
        <v>1991</v>
      </c>
      <c r="F2142" s="1" t="str">
        <f>IF(ISTEXT(D2142),RIGHT(D2142,5),TEXT(D2142,"mm/dd"))</f>
        <v>07/12</v>
      </c>
      <c r="G2142" s="39">
        <f>SUM(MID(E2142,1,1),MID(E2142,2,1),MID(E2142,3,1),MID(E2142,4,1),MID(F2142,1,1),MID(F2142,2,1),MID(F2142,4,1),MID(F2142,5,1))</f>
        <v>30</v>
      </c>
      <c r="H2142" s="41">
        <f>IF(MOD(G2142,9)=0,9,MOD(G2142,9))</f>
        <v>3</v>
      </c>
      <c r="I2142" s="45" t="str">
        <f>IFERROR(MID("日月火水木金土",WEEKDAY(D2142),1),"")</f>
        <v>金</v>
      </c>
      <c r="J2142" s="304" t="s">
        <v>6217</v>
      </c>
      <c r="K2142" s="202" t="str">
        <f>VLOOKUP(F2142,石と花メイン,3,FALSE)</f>
        <v>□水晶</v>
      </c>
      <c r="L2142" s="297" t="str">
        <f>VLOOKUP(F2142,石と花メイン,4,FALSE)</f>
        <v>ユーストマ【トルコ桔梗】</v>
      </c>
      <c r="M2142" s="393">
        <f>IF(OR(MONTH(F2142)&lt;7,AND(MONTH(F2142)=7,DAY(F2142)&lt;=25)),
MOD(SUM((E2142-1901)*365,259),260),
MOD(SUM((E2142-1900)*365,259),260))</f>
        <v>89</v>
      </c>
      <c r="N2142" s="390">
        <f>IF(AND(MONTH(F2142)=7,DAY(F2142)&gt;25),1,
ROUNDDOWN((SUM(VLOOKUP(MONTH(F2142),D暦変換用数値,2,FALSE),DAY(F2142))/28)+1,0))</f>
        <v>13</v>
      </c>
      <c r="O2142" s="205">
        <f>IF(AND(MONTH(F2142)=7,DAY(F2142)&gt;25),DAY(F2142)-25,
MOD((SUM(VLOOKUP(MONTH(F2142),D暦変換用数値,2,FALSE),DAY(F2142))),28)+1)</f>
        <v>16</v>
      </c>
      <c r="P2142" s="406">
        <f>IF(OR(MONTH(F2142)&lt;7,AND(MONTH(F2142)=7,DAY(F2142)&lt;=25)),
MOD(SUM((E2142-1901)*365,(N2142-1)*28,O2142,258),260),
MOD(SUM((E2142-1900)*365,(N2142-1)*28,O2142,258),260))</f>
        <v>180</v>
      </c>
      <c r="Q2142" s="373" t="str">
        <f>VLOOKUP(MOD(P2142,4),色,2,FALSE)</f>
        <v>黄色い</v>
      </c>
      <c r="R2142" s="291" t="str">
        <f>VLOOKUP(MOD(P2142,13),銀河の音,2,FALSE)</f>
        <v>スペクトルの</v>
      </c>
      <c r="S2142" s="384" t="str">
        <f>VLOOKUP(MOD(P2142,20),太陽の紋章,2,FALSE)</f>
        <v>太陽</v>
      </c>
      <c r="T2142" s="614" t="s">
        <v>3508</v>
      </c>
    </row>
    <row r="2143" spans="1:20" ht="13.5" customHeight="1">
      <c r="A2143" s="334" t="str">
        <f>VLOOKUP(MOD(E2143,10),十干,2,FALSE)</f>
        <v>辛</v>
      </c>
      <c r="B2143" s="331" t="str">
        <f>VLOOKUP(MOD(E2143,12),十二支,3,FALSE)</f>
        <v xml:space="preserve">06 聖 </v>
      </c>
      <c r="C2143" s="336" t="str">
        <f>VLOOKUP(F2143,星座,3,TRUE)</f>
        <v xml:space="preserve">10 龍 </v>
      </c>
      <c r="D2143" s="534">
        <v>33434</v>
      </c>
      <c r="E2143" s="131">
        <f>IFERROR(YEAR(D2143),LEFT(D2143,4))</f>
        <v>1991</v>
      </c>
      <c r="F2143" s="131" t="str">
        <f>IF(ISTEXT(D2143),RIGHT(D2143,5),TEXT(D2143,"mm/dd"))</f>
        <v>07/15</v>
      </c>
      <c r="G2143" s="133">
        <f>SUM(MID(E2143,1,1),MID(E2143,2,1),MID(E2143,3,1),MID(E2143,4,1),MID(F2143,1,1),MID(F2143,2,1),MID(F2143,4,1),MID(F2143,5,1))</f>
        <v>33</v>
      </c>
      <c r="H2143" s="133">
        <f>IF(MOD(G2143,9)=0,9,MOD(G2143,9))</f>
        <v>6</v>
      </c>
      <c r="I2143" s="131" t="str">
        <f>IFERROR(MID("日月火水木金土",WEEKDAY(D2143),1),"")</f>
        <v>月</v>
      </c>
      <c r="J2143" s="306" t="s">
        <v>8180</v>
      </c>
      <c r="K2143" s="335" t="str">
        <f>VLOOKUP(F2143,石と花メイン,3,FALSE)</f>
        <v>◇金剛石</v>
      </c>
      <c r="L2143" s="302" t="str">
        <f>VLOOKUP(F2143,石と花メイン,4,FALSE)</f>
        <v>薔薇</v>
      </c>
      <c r="M2143" s="396">
        <f>IF(OR(MONTH(F2143)&lt;7,AND(MONTH(F2143)=7,DAY(F2143)&lt;=25)),
MOD(SUM((E2143-1901)*365,259),260),
MOD(SUM((E2143-1900)*365,259),260))</f>
        <v>89</v>
      </c>
      <c r="N2143" s="335">
        <f>IF(AND(MONTH(F2143)=7,DAY(F2143)&gt;25),1,
ROUNDDOWN((SUM(VLOOKUP(MONTH(F2143),D暦変換用数値,2,FALSE),DAY(F2143))/28)+1,0))</f>
        <v>13</v>
      </c>
      <c r="O2143" s="132">
        <f>IF(AND(MONTH(F2143)=7,DAY(F2143)&gt;25),DAY(F2143)-25,
MOD((SUM(VLOOKUP(MONTH(F2143),D暦変換用数値,2,FALSE),DAY(F2143))),28)+1)</f>
        <v>19</v>
      </c>
      <c r="P2143" s="404">
        <f>IF(OR(MONTH(F2143)&lt;7,AND(MONTH(F2143)=7,DAY(F2143)&lt;=25)),
MOD(SUM((E2143-1901)*365,(N2143-1)*28,O2143,258),260),
MOD(SUM((E2143-1900)*365,(N2143-1)*28,O2143,258),260))</f>
        <v>183</v>
      </c>
      <c r="Q2143" s="376" t="str">
        <f>VLOOKUP(MOD(P2143,4),色,2,FALSE)</f>
        <v>青い</v>
      </c>
      <c r="R2143" s="333" t="str">
        <f>VLOOKUP(MOD(P2143,13),銀河の音,2,FALSE)</f>
        <v>磁気の</v>
      </c>
      <c r="S2143" s="387" t="str">
        <f>VLOOKUP(MOD(P2143,20),太陽の紋章,2,FALSE)</f>
        <v>夜</v>
      </c>
      <c r="T2143" s="627" t="s">
        <v>8181</v>
      </c>
    </row>
    <row r="2144" spans="1:20" ht="13.5" customHeight="1">
      <c r="A2144" s="334" t="str">
        <f>VLOOKUP(MOD(E2144,10),十干,2,FALSE)</f>
        <v>辛</v>
      </c>
      <c r="B2144" s="331" t="str">
        <f>VLOOKUP(MOD(E2144,12),十二支,3,FALSE)</f>
        <v xml:space="preserve">06 聖 </v>
      </c>
      <c r="C2144" s="336" t="str">
        <f>VLOOKUP(F2144,星座,3,TRUE)</f>
        <v xml:space="preserve">10 龍 </v>
      </c>
      <c r="D2144" s="534">
        <v>33437</v>
      </c>
      <c r="E2144" s="131">
        <f>IFERROR(YEAR(D2144),LEFT(D2144,4))</f>
        <v>1991</v>
      </c>
      <c r="F2144" s="131" t="str">
        <f>IF(ISTEXT(D2144),RIGHT(D2144,5),TEXT(D2144,"mm/dd"))</f>
        <v>07/18</v>
      </c>
      <c r="G2144" s="133">
        <f>SUM(MID(E2144,1,1),MID(E2144,2,1),MID(E2144,3,1),MID(E2144,4,1),MID(F2144,1,1),MID(F2144,2,1),MID(F2144,4,1),MID(F2144,5,1))</f>
        <v>36</v>
      </c>
      <c r="H2144" s="133">
        <f>IF(MOD(G2144,9)=0,9,MOD(G2144,9))</f>
        <v>9</v>
      </c>
      <c r="I2144" s="131" t="str">
        <f>IFERROR(MID("日月火水木金土",WEEKDAY(D2144),1),"")</f>
        <v>木</v>
      </c>
      <c r="J2144" s="306" t="s">
        <v>8381</v>
      </c>
      <c r="K2144" s="335" t="str">
        <f>VLOOKUP(F2144,石と花メイン,3,FALSE)</f>
        <v>□水晶</v>
      </c>
      <c r="L2144" s="302" t="str">
        <f>VLOOKUP(F2144,石と花メイン,4,FALSE)</f>
        <v>バーベナ【美女桜】</v>
      </c>
      <c r="M2144" s="396">
        <f>IF(OR(MONTH(F2144)&lt;7,AND(MONTH(F2144)=7,DAY(F2144)&lt;=25)),
MOD(SUM((E2144-1901)*365,259),260),
MOD(SUM((E2144-1900)*365,259),260))</f>
        <v>89</v>
      </c>
      <c r="N2144" s="335">
        <f>IF(AND(MONTH(F2144)=7,DAY(F2144)&gt;25),1,
ROUNDDOWN((SUM(VLOOKUP(MONTH(F2144),D暦変換用数値,2,FALSE),DAY(F2144))/28)+1,0))</f>
        <v>13</v>
      </c>
      <c r="O2144" s="132">
        <f>IF(AND(MONTH(F2144)=7,DAY(F2144)&gt;25),DAY(F2144)-25,
MOD((SUM(VLOOKUP(MONTH(F2144),D暦変換用数値,2,FALSE),DAY(F2144))),28)+1)</f>
        <v>22</v>
      </c>
      <c r="P2144" s="404">
        <f>IF(OR(MONTH(F2144)&lt;7,AND(MONTH(F2144)=7,DAY(F2144)&lt;=25)),
MOD(SUM((E2144-1901)*365,(N2144-1)*28,O2144,258),260),
MOD(SUM((E2144-1900)*365,(N2144-1)*28,O2144,258),260))</f>
        <v>186</v>
      </c>
      <c r="Q2144" s="376" t="str">
        <f>VLOOKUP(MOD(P2144,4),色,2,FALSE)</f>
        <v>白い</v>
      </c>
      <c r="R2144" s="333" t="str">
        <f>VLOOKUP(MOD(P2144,13),銀河の音,2,FALSE)</f>
        <v>自己存在の</v>
      </c>
      <c r="S2144" s="387" t="str">
        <f>VLOOKUP(MOD(P2144,20),太陽の紋章,2,FALSE)</f>
        <v>世界の橋渡し</v>
      </c>
      <c r="T2144" s="643"/>
    </row>
    <row r="2145" spans="1:20" ht="13.5" customHeight="1">
      <c r="A2145" s="282" t="str">
        <f>VLOOKUP(MOD(E2145,10),十干,2,FALSE)</f>
        <v>癸</v>
      </c>
      <c r="B2145" s="283" t="str">
        <f>VLOOKUP(MOD(E2145,12),十二支,3,FALSE)</f>
        <v xml:space="preserve">06 聖 </v>
      </c>
      <c r="C2145" s="287" t="str">
        <f>VLOOKUP(F2145,星座,3,TRUE)</f>
        <v xml:space="preserve">10 龍 </v>
      </c>
      <c r="D2145" s="533">
        <v>37796</v>
      </c>
      <c r="E2145" s="83">
        <f>IFERROR(YEAR(D2145),LEFT(D2145,4))</f>
        <v>2003</v>
      </c>
      <c r="F2145" s="83" t="str">
        <f>IF(ISTEXT(D2145),RIGHT(D2145,5),TEXT(D2145,"mm/dd"))</f>
        <v>06/24</v>
      </c>
      <c r="G2145" s="88">
        <f>SUM(MID(E2145,1,1),MID(E2145,2,1),MID(E2145,3,1),MID(E2145,4,1),MID(F2145,1,1),MID(F2145,2,1),MID(F2145,4,1),MID(F2145,5,1))</f>
        <v>17</v>
      </c>
      <c r="H2145" s="88">
        <f>IF(MOD(G2145,9)=0,9,MOD(G2145,9))</f>
        <v>8</v>
      </c>
      <c r="I2145" s="83" t="str">
        <f>IFERROR(MID("日月火水木金土",WEEKDAY(D2145),1),"")</f>
        <v>火</v>
      </c>
      <c r="J2145" s="303" t="s">
        <v>1635</v>
      </c>
      <c r="K2145" s="87" t="str">
        <f>VLOOKUP(F2145,石と花メイン,3,FALSE)</f>
        <v>◆藍玉</v>
      </c>
      <c r="L2145" s="296" t="str">
        <f>VLOOKUP(F2145,石と花メイン,4,FALSE)</f>
        <v>弟切草【セントジョーンズワート】</v>
      </c>
      <c r="M2145" s="392">
        <f>IF(OR(MONTH(F2145)&lt;7,AND(MONTH(F2145)=7,DAY(F2145)&lt;=25)),
MOD(SUM((E2145-1901)*365,259),260),
MOD(SUM((E2145-1900)*365,259),260))</f>
        <v>49</v>
      </c>
      <c r="N2145" s="330">
        <f>IF(AND(MONTH(F2145)=7,DAY(F2145)&gt;25),1,
ROUNDDOWN((SUM(VLOOKUP(MONTH(F2145),D暦変換用数値,2,FALSE),DAY(F2145))/28)+1,0))</f>
        <v>12</v>
      </c>
      <c r="O2145" s="84">
        <f>IF(AND(MONTH(F2145)=7,DAY(F2145)&gt;25),DAY(F2145)-25,
MOD((SUM(VLOOKUP(MONTH(F2145),D暦変換用数値,2,FALSE),DAY(F2145))),28)+1)</f>
        <v>26</v>
      </c>
      <c r="P2145" s="405">
        <f>IF(OR(MONTH(F2145)&lt;7,AND(MONTH(F2145)=7,DAY(F2145)&lt;=25)),
MOD(SUM((E2145-1901)*365,(N2145-1)*28,O2145,258),260),
MOD(SUM((E2145-1900)*365,(N2145-1)*28,O2145,258),260))</f>
        <v>122</v>
      </c>
      <c r="Q2145" s="371" t="str">
        <f>VLOOKUP(MOD(P2145,4),色,2,FALSE)</f>
        <v>白い</v>
      </c>
      <c r="R2145" s="289" t="str">
        <f>VLOOKUP(MOD(P2145,13),銀河の音,2,FALSE)</f>
        <v>倍音の</v>
      </c>
      <c r="S2145" s="382" t="str">
        <f>VLOOKUP(MOD(P2145,20),太陽の紋章,2,FALSE)</f>
        <v>風</v>
      </c>
      <c r="T2145" s="635" t="s">
        <v>3736</v>
      </c>
    </row>
    <row r="2146" spans="1:20" ht="13.5" customHeight="1">
      <c r="A2146" s="282" t="str">
        <f>VLOOKUP(MOD(E2146,10),十干,2,FALSE)</f>
        <v>辛</v>
      </c>
      <c r="B2146" s="283" t="str">
        <f>VLOOKUP(MOD(E2146,12),十二支,3,FALSE)</f>
        <v xml:space="preserve">06 聖 </v>
      </c>
      <c r="C2146" s="287" t="str">
        <f>VLOOKUP(F2146,星座,3,TRUE)</f>
        <v xml:space="preserve">10 龍 </v>
      </c>
      <c r="D2146" s="533" t="s">
        <v>8760</v>
      </c>
      <c r="E2146" s="83" t="str">
        <f>IFERROR(YEAR(D2146),LEFT(D2146,4))</f>
        <v>1751</v>
      </c>
      <c r="F2146" s="83" t="str">
        <f>IF(ISTEXT(D2146),RIGHT(D2146,5),TEXT(D2146,"mm/dd"))</f>
        <v>07/12</v>
      </c>
      <c r="G2146" s="88">
        <f>SUM(MID(E2146,1,1),MID(E2146,2,1),MID(E2146,3,1),MID(E2146,4,1),MID(F2146,1,1),MID(F2146,2,1),MID(F2146,4,1),MID(F2146,5,1))</f>
        <v>24</v>
      </c>
      <c r="H2146" s="88">
        <f>IF(MOD(G2146,9)=0,9,MOD(G2146,9))</f>
        <v>6</v>
      </c>
      <c r="I2146" s="83" t="str">
        <f>IFERROR(MID("日月火水木金土",WEEKDAY(D2146),1),"")</f>
        <v/>
      </c>
      <c r="J2146" s="303" t="s">
        <v>4635</v>
      </c>
      <c r="K2146" s="87" t="str">
        <f>VLOOKUP(F2146,石と花メイン,3,FALSE)</f>
        <v>□水晶</v>
      </c>
      <c r="L2146" s="296" t="str">
        <f>VLOOKUP(F2146,石と花メイン,4,FALSE)</f>
        <v>ユーストマ【トルコ桔梗】</v>
      </c>
      <c r="M2146" s="392">
        <f>IF(OR(MONTH(F2146)&lt;7,AND(MONTH(F2146)=7,DAY(F2146)&lt;=25)),
MOD(SUM((E2146-1901)*365,259),260),
MOD(SUM((E2146-1900)*365,259),260))</f>
        <v>109</v>
      </c>
      <c r="N2146" s="330">
        <f>IF(AND(MONTH(F2146)=7,DAY(F2146)&gt;25),1,
ROUNDDOWN((SUM(VLOOKUP(MONTH(F2146),D暦変換用数値,2,FALSE),DAY(F2146))/28)+1,0))</f>
        <v>13</v>
      </c>
      <c r="O2146" s="84">
        <f>IF(AND(MONTH(F2146)=7,DAY(F2146)&gt;25),DAY(F2146)-25,
MOD((SUM(VLOOKUP(MONTH(F2146),D暦変換用数値,2,FALSE),DAY(F2146))),28)+1)</f>
        <v>16</v>
      </c>
      <c r="P2146" s="405">
        <f>IF(OR(MONTH(F2146)&lt;7,AND(MONTH(F2146)=7,DAY(F2146)&lt;=25)),
MOD(SUM((E2146-1901)*365,(N2146-1)*28,O2146,258),260),
MOD(SUM((E2146-1900)*365,(N2146-1)*28,O2146,258),260))</f>
        <v>200</v>
      </c>
      <c r="Q2146" s="371" t="str">
        <f>VLOOKUP(MOD(P2146,4),色,2,FALSE)</f>
        <v>黄色い</v>
      </c>
      <c r="R2146" s="289" t="str">
        <f>VLOOKUP(MOD(P2146,13),銀河の音,2,FALSE)</f>
        <v>倍音の</v>
      </c>
      <c r="S2146" s="382" t="str">
        <f>VLOOKUP(MOD(P2146,20),太陽の紋章,2,FALSE)</f>
        <v>太陽</v>
      </c>
      <c r="T2146" s="566" t="s">
        <v>3152</v>
      </c>
    </row>
    <row r="2147" spans="1:20" ht="13.5" customHeight="1">
      <c r="A2147" s="50" t="str">
        <f>VLOOKUP(MOD(E2147,10),十干,2,FALSE)</f>
        <v>己</v>
      </c>
      <c r="B2147" s="199" t="str">
        <f>VLOOKUP(MOD(E2147,12),十二支,3,FALSE)</f>
        <v xml:space="preserve">06 聖 </v>
      </c>
      <c r="C2147" s="201" t="str">
        <f>VLOOKUP(F2147,星座,3,TRUE)</f>
        <v xml:space="preserve">10 龍 </v>
      </c>
      <c r="D2147" s="531" t="s">
        <v>4034</v>
      </c>
      <c r="E2147" s="1" t="str">
        <f>IFERROR(YEAR(D2147),LEFT(D2147,4))</f>
        <v>1859</v>
      </c>
      <c r="F2147" s="1" t="str">
        <f>IF(ISTEXT(D2147),RIGHT(D2147,5),TEXT(D2147,"mm/dd"))</f>
        <v>06/26</v>
      </c>
      <c r="G2147" s="39">
        <f>SUM(MID(E2147,1,1),MID(E2147,2,1),MID(E2147,3,1),MID(E2147,4,1),MID(F2147,1,1),MID(F2147,2,1),MID(F2147,4,1),MID(F2147,5,1))</f>
        <v>37</v>
      </c>
      <c r="H2147" s="41">
        <f>IF(MOD(G2147,9)=0,9,MOD(G2147,9))</f>
        <v>1</v>
      </c>
      <c r="I2147" s="45" t="str">
        <f>IFERROR(MID("日月火水木金土",WEEKDAY(D2147),1),"")</f>
        <v/>
      </c>
      <c r="J2147" s="304" t="s">
        <v>4392</v>
      </c>
      <c r="K2147" s="202" t="str">
        <f>VLOOKUP(F2147,石と花メイン,3,FALSE)</f>
        <v>◆青玉</v>
      </c>
      <c r="L2147" s="297" t="str">
        <f>VLOOKUP(F2147,石と花メイン,4,FALSE)</f>
        <v>ジギタリス【狐の手袋】</v>
      </c>
      <c r="M2147" s="393">
        <f>IF(OR(MONTH(F2147)&lt;7,AND(MONTH(F2147)=7,DAY(F2147)&lt;=25)),
MOD(SUM((E2147-1901)*365,259),260),
MOD(SUM((E2147-1900)*365,259),260))</f>
        <v>9</v>
      </c>
      <c r="N2147" s="390">
        <f>IF(AND(MONTH(F2147)=7,DAY(F2147)&gt;25),1,
ROUNDDOWN((SUM(VLOOKUP(MONTH(F2147),D暦変換用数値,2,FALSE),DAY(F2147))/28)+1,0))</f>
        <v>12</v>
      </c>
      <c r="O2147" s="205">
        <f>IF(AND(MONTH(F2147)=7,DAY(F2147)&gt;25),DAY(F2147)-25,
MOD((SUM(VLOOKUP(MONTH(F2147),D暦変換用数値,2,FALSE),DAY(F2147))),28)+1)</f>
        <v>28</v>
      </c>
      <c r="P2147" s="406">
        <f>IF(OR(MONTH(F2147)&lt;7,AND(MONTH(F2147)=7,DAY(F2147)&lt;=25)),
MOD(SUM((E2147-1901)*365,(N2147-1)*28,O2147,258),260),
MOD(SUM((E2147-1900)*365,(N2147-1)*28,O2147,258),260))</f>
        <v>84</v>
      </c>
      <c r="Q2147" s="373" t="str">
        <f>VLOOKUP(MOD(P2147,4),色,2,FALSE)</f>
        <v>黄色い</v>
      </c>
      <c r="R2147" s="291" t="str">
        <f>VLOOKUP(MOD(P2147,13),銀河の音,2,FALSE)</f>
        <v>律動の</v>
      </c>
      <c r="S2147" s="384" t="str">
        <f>VLOOKUP(MOD(P2147,20),太陽の紋章,2,FALSE)</f>
        <v>種</v>
      </c>
      <c r="T2147" s="662" t="s">
        <v>3267</v>
      </c>
    </row>
    <row r="2148" spans="1:20" ht="13.5" customHeight="1">
      <c r="A2148" s="50" t="str">
        <f>VLOOKUP(MOD(E2148,10),十干,2,FALSE)</f>
        <v>癸</v>
      </c>
      <c r="B2148" s="199" t="str">
        <f>VLOOKUP(MOD(E2148,12),十二支,3,FALSE)</f>
        <v xml:space="preserve">06 聖 </v>
      </c>
      <c r="C2148" s="201" t="str">
        <f>VLOOKUP(F2148,星座,3,TRUE)</f>
        <v xml:space="preserve">10 龍 </v>
      </c>
      <c r="D2148" s="531" t="s">
        <v>4035</v>
      </c>
      <c r="E2148" s="1" t="str">
        <f>IFERROR(YEAR(D2148),LEFT(D2148,4))</f>
        <v>1883</v>
      </c>
      <c r="F2148" s="1" t="str">
        <f>IF(ISTEXT(D2148),RIGHT(D2148,5),TEXT(D2148,"mm/dd"))</f>
        <v>07/03</v>
      </c>
      <c r="G2148" s="39">
        <f>SUM(MID(E2148,1,1),MID(E2148,2,1),MID(E2148,3,1),MID(E2148,4,1),MID(F2148,1,1),MID(F2148,2,1),MID(F2148,4,1),MID(F2148,5,1))</f>
        <v>30</v>
      </c>
      <c r="H2148" s="41">
        <f>IF(MOD(G2148,9)=0,9,MOD(G2148,9))</f>
        <v>3</v>
      </c>
      <c r="I2148" s="45" t="str">
        <f>IFERROR(MID("日月火水木金土",WEEKDAY(D2148),1),"")</f>
        <v/>
      </c>
      <c r="J2148" s="304" t="s">
        <v>4553</v>
      </c>
      <c r="K2148" s="202" t="str">
        <f>VLOOKUP(F2148,石と花メイン,3,FALSE)</f>
        <v>◆翠玉</v>
      </c>
      <c r="L2148" s="297" t="str">
        <f>VLOOKUP(F2148,石と花メイン,4,FALSE)</f>
        <v>立浪草</v>
      </c>
      <c r="M2148" s="393">
        <f>IF(OR(MONTH(F2148)&lt;7,AND(MONTH(F2148)=7,DAY(F2148)&lt;=25)),
MOD(SUM((E2148-1901)*365,259),260),
MOD(SUM((E2148-1900)*365,259),260))</f>
        <v>189</v>
      </c>
      <c r="N2148" s="390">
        <f>IF(AND(MONTH(F2148)=7,DAY(F2148)&gt;25),1,
ROUNDDOWN((SUM(VLOOKUP(MONTH(F2148),D暦変換用数値,2,FALSE),DAY(F2148))/28)+1,0))</f>
        <v>13</v>
      </c>
      <c r="O2148" s="205">
        <f>IF(AND(MONTH(F2148)=7,DAY(F2148)&gt;25),DAY(F2148)-25,
MOD((SUM(VLOOKUP(MONTH(F2148),D暦変換用数値,2,FALSE),DAY(F2148))),28)+1)</f>
        <v>7</v>
      </c>
      <c r="P2148" s="406">
        <f>IF(OR(MONTH(F2148)&lt;7,AND(MONTH(F2148)=7,DAY(F2148)&lt;=25)),
MOD(SUM((E2148-1901)*365,(N2148-1)*28,O2148,258),260),
MOD(SUM((E2148-1900)*365,(N2148-1)*28,O2148,258),260))</f>
        <v>11</v>
      </c>
      <c r="Q2148" s="374" t="str">
        <f>VLOOKUP(MOD(P2148,4),色,2,FALSE)</f>
        <v>青い</v>
      </c>
      <c r="R2148" s="292" t="str">
        <f>VLOOKUP(MOD(P2148,13),銀河の音,2,FALSE)</f>
        <v>スペクトルの</v>
      </c>
      <c r="S2148" s="385" t="str">
        <f>VLOOKUP(MOD(P2148,20),太陽の紋章,2,FALSE)</f>
        <v>猿</v>
      </c>
      <c r="T2148" s="649" t="s">
        <v>4036</v>
      </c>
    </row>
    <row r="2149" spans="1:20" ht="13.5" customHeight="1">
      <c r="A2149" s="282" t="str">
        <f>VLOOKUP(MOD(E2149,10),十干,2,FALSE)</f>
        <v>癸</v>
      </c>
      <c r="B2149" s="283" t="str">
        <f>VLOOKUP(MOD(E2149,12),十二支,3,FALSE)</f>
        <v xml:space="preserve">06 聖 </v>
      </c>
      <c r="C2149" s="287" t="str">
        <f>VLOOKUP(F2149,星座,3,TRUE)</f>
        <v xml:space="preserve">10 龍 </v>
      </c>
      <c r="D2149" s="533" t="s">
        <v>8761</v>
      </c>
      <c r="E2149" s="83" t="str">
        <f>IFERROR(YEAR(D2149),LEFT(D2149,4))</f>
        <v>1883</v>
      </c>
      <c r="F2149" s="83" t="str">
        <f>IF(ISTEXT(D2149),RIGHT(D2149,5),TEXT(D2149,"mm/dd"))</f>
        <v>07/20</v>
      </c>
      <c r="G2149" s="88">
        <f>SUM(MID(E2149,1,1),MID(E2149,2,1),MID(E2149,3,1),MID(E2149,4,1),MID(F2149,1,1),MID(F2149,2,1),MID(F2149,4,1),MID(F2149,5,1))</f>
        <v>29</v>
      </c>
      <c r="H2149" s="88">
        <f>IF(MOD(G2149,9)=0,9,MOD(G2149,9))</f>
        <v>2</v>
      </c>
      <c r="I2149" s="83" t="str">
        <f>IFERROR(MID("日月火水木金土",WEEKDAY(D2149),1),"")</f>
        <v/>
      </c>
      <c r="J2149" s="303" t="s">
        <v>4636</v>
      </c>
      <c r="K2149" s="87" t="str">
        <f>VLOOKUP(F2149,石と花メイン,3,FALSE)</f>
        <v>●月長石</v>
      </c>
      <c r="L2149" s="296" t="str">
        <f>VLOOKUP(F2149,石と花メイン,4,FALSE)</f>
        <v>花虎の尾【フィソステギア】</v>
      </c>
      <c r="M2149" s="392">
        <f>IF(OR(MONTH(F2149)&lt;7,AND(MONTH(F2149)=7,DAY(F2149)&lt;=25)),
MOD(SUM((E2149-1901)*365,259),260),
MOD(SUM((E2149-1900)*365,259),260))</f>
        <v>189</v>
      </c>
      <c r="N2149" s="330">
        <f>IF(AND(MONTH(F2149)=7,DAY(F2149)&gt;25),1,
ROUNDDOWN((SUM(VLOOKUP(MONTH(F2149),D暦変換用数値,2,FALSE),DAY(F2149))/28)+1,0))</f>
        <v>13</v>
      </c>
      <c r="O2149" s="84">
        <f>IF(AND(MONTH(F2149)=7,DAY(F2149)&gt;25),DAY(F2149)-25,
MOD((SUM(VLOOKUP(MONTH(F2149),D暦変換用数値,2,FALSE),DAY(F2149))),28)+1)</f>
        <v>24</v>
      </c>
      <c r="P2149" s="405">
        <f>IF(OR(MONTH(F2149)&lt;7,AND(MONTH(F2149)=7,DAY(F2149)&lt;=25)),
MOD(SUM((E2149-1901)*365,(N2149-1)*28,O2149,258),260),
MOD(SUM((E2149-1900)*365,(N2149-1)*28,O2149,258),260))</f>
        <v>28</v>
      </c>
      <c r="Q2149" s="371" t="str">
        <f>VLOOKUP(MOD(P2149,4),色,2,FALSE)</f>
        <v>黄色い</v>
      </c>
      <c r="R2149" s="289" t="str">
        <f>VLOOKUP(MOD(P2149,13),銀河の音,2,FALSE)</f>
        <v>月の</v>
      </c>
      <c r="S2149" s="382" t="str">
        <f>VLOOKUP(MOD(P2149,20),太陽の紋章,2,FALSE)</f>
        <v>星</v>
      </c>
      <c r="T2149" s="619" t="s">
        <v>961</v>
      </c>
    </row>
    <row r="2150" spans="1:20" ht="13.5" customHeight="1">
      <c r="A2150" s="76" t="str">
        <f>VLOOKUP(MOD(E2150,10),十干,2,FALSE)</f>
        <v>乙</v>
      </c>
      <c r="B2150" s="199" t="str">
        <f>VLOOKUP(MOD(E2150,12),十二支,3,FALSE)</f>
        <v xml:space="preserve">06 聖 </v>
      </c>
      <c r="C2150" s="201" t="str">
        <f>VLOOKUP(F2150,星座,3,TRUE)</f>
        <v xml:space="preserve">10 龍 </v>
      </c>
      <c r="D2150" s="534" t="s">
        <v>8762</v>
      </c>
      <c r="E2150" s="116" t="str">
        <f>IFERROR(YEAR(D2150),LEFT(D2150,4))</f>
        <v>1895</v>
      </c>
      <c r="F2150" s="116" t="str">
        <f>IF(ISTEXT(D2150),RIGHT(D2150,5),TEXT(D2150,"mm/dd"))</f>
        <v>06/28</v>
      </c>
      <c r="G2150" s="120">
        <f>SUM(MID(E2150,1,1),MID(E2150,2,1),MID(E2150,3,1),MID(E2150,4,1),MID(F2150,1,1),MID(F2150,2,1),MID(F2150,4,1),MID(F2150,5,1))</f>
        <v>39</v>
      </c>
      <c r="H2150" s="120">
        <f>IF(MOD(G2150,9)=0,9,MOD(G2150,9))</f>
        <v>3</v>
      </c>
      <c r="I2150" s="116" t="str">
        <f>IFERROR(MID("日月火水木金土",WEEKDAY(D2150),1),"")</f>
        <v/>
      </c>
      <c r="J2150" s="306" t="s">
        <v>7257</v>
      </c>
      <c r="K2150" s="203" t="str">
        <f>VLOOKUP(F2150,石と花メイン,3,FALSE)</f>
        <v>◇金剛石</v>
      </c>
      <c r="L2150" s="299" t="str">
        <f>VLOOKUP(F2150,石と花メイン,4,FALSE)</f>
        <v>エノテラ【昼咲月見草】</v>
      </c>
      <c r="M2150" s="395">
        <f>IF(OR(MONTH(F2150)&lt;7,AND(MONTH(F2150)=7,DAY(F2150)&lt;=25)),
MOD(SUM((E2150-1901)*365,259),260),
MOD(SUM((E2150-1900)*365,259),260))</f>
        <v>149</v>
      </c>
      <c r="N2150" s="121">
        <f>IF(AND(MONTH(F2150)=7,DAY(F2150)&gt;25),1,
ROUNDDOWN((SUM(VLOOKUP(MONTH(F2150),D暦変換用数値,2,FALSE),DAY(F2150))/28)+1,0))</f>
        <v>13</v>
      </c>
      <c r="O2150" s="117">
        <f>IF(AND(MONTH(F2150)=7,DAY(F2150)&gt;25),DAY(F2150)-25,
MOD((SUM(VLOOKUP(MONTH(F2150),D暦変換用数値,2,FALSE),DAY(F2150))),28)+1)</f>
        <v>2</v>
      </c>
      <c r="P2150" s="408">
        <f>IF(OR(MONTH(F2150)&lt;7,AND(MONTH(F2150)=7,DAY(F2150)&lt;=25)),
MOD(SUM((E2150-1901)*365,(N2150-1)*28,O2150,258),260),
MOD(SUM((E2150-1900)*365,(N2150-1)*28,O2150,258),260))</f>
        <v>226</v>
      </c>
      <c r="Q2150" s="375" t="str">
        <f>VLOOKUP(MOD(P2150,4),色,2,FALSE)</f>
        <v>白い</v>
      </c>
      <c r="R2150" s="293" t="str">
        <f>VLOOKUP(MOD(P2150,13),銀河の音,2,FALSE)</f>
        <v>倍音の</v>
      </c>
      <c r="S2150" s="386" t="str">
        <f>VLOOKUP(MOD(P2150,20),太陽の紋章,2,FALSE)</f>
        <v>世界の橋渡し</v>
      </c>
      <c r="T2150" s="639" t="s">
        <v>7259</v>
      </c>
    </row>
    <row r="2151" spans="1:20" ht="13.5" customHeight="1">
      <c r="A2151" s="50" t="str">
        <f>VLOOKUP(MOD(E2151,10),十干,2,FALSE)</f>
        <v>癸</v>
      </c>
      <c r="B2151" s="199" t="str">
        <f>VLOOKUP(MOD(E2151,12),十二支,3,FALSE)</f>
        <v xml:space="preserve">06 聖 </v>
      </c>
      <c r="C2151" s="201" t="str">
        <f>VLOOKUP(F2151,星座,3,TRUE)</f>
        <v xml:space="preserve">10 龍 </v>
      </c>
      <c r="D2151" s="531" t="s">
        <v>4039</v>
      </c>
      <c r="E2151" s="1" t="str">
        <f>IFERROR(YEAR(D2151),LEFT(D2151,4))</f>
        <v>1943</v>
      </c>
      <c r="F2151" s="1" t="str">
        <f>IF(ISTEXT(D2151),RIGHT(D2151,5),TEXT(D2151,"mm/dd"))</f>
        <v>07/**</v>
      </c>
      <c r="G2151" s="39"/>
      <c r="H2151" s="41"/>
      <c r="I2151" s="45" t="str">
        <f>IFERROR(MID("日月火水木金土",WEEKDAY(D2151),1),"")</f>
        <v/>
      </c>
      <c r="J2151" s="304" t="s">
        <v>5516</v>
      </c>
      <c r="K2151" s="202"/>
      <c r="L2151" s="297"/>
      <c r="M2151" s="393"/>
      <c r="N2151" s="390"/>
      <c r="O2151" s="205"/>
      <c r="P2151" s="406"/>
      <c r="Q2151" s="377"/>
      <c r="R2151" s="294"/>
      <c r="S2151" s="388"/>
      <c r="T2151" s="648" t="s">
        <v>3204</v>
      </c>
    </row>
    <row r="2152" spans="1:20" ht="13.5" customHeight="1">
      <c r="A2152" s="282" t="str">
        <f>VLOOKUP(MOD(E2152,10),十干,2,FALSE)</f>
        <v>己</v>
      </c>
      <c r="B2152" s="283" t="str">
        <f>VLOOKUP(MOD(E2152,12),十二支,3,FALSE)</f>
        <v xml:space="preserve">06 聖 </v>
      </c>
      <c r="C2152" s="287" t="str">
        <f>VLOOKUP(F2152,星座,3,TRUE)</f>
        <v xml:space="preserve">11 木 </v>
      </c>
      <c r="D2152" s="533">
        <v>7277</v>
      </c>
      <c r="E2152" s="83">
        <f>IFERROR(YEAR(D2152),LEFT(D2152,4))</f>
        <v>1919</v>
      </c>
      <c r="F2152" s="83" t="str">
        <f>IF(ISTEXT(D2152),RIGHT(D2152,5),TEXT(D2152,"mm/dd"))</f>
        <v>12/03</v>
      </c>
      <c r="G2152" s="88">
        <f>SUM(MID(E2152,1,1),MID(E2152,2,1),MID(E2152,3,1),MID(E2152,4,1),MID(F2152,1,1),MID(F2152,2,1),MID(F2152,4,1),MID(F2152,5,1))</f>
        <v>26</v>
      </c>
      <c r="H2152" s="88">
        <f>IF(MOD(G2152,9)=0,9,MOD(G2152,9))</f>
        <v>8</v>
      </c>
      <c r="I2152" s="83" t="str">
        <f>IFERROR(MID("日月火水木金土",WEEKDAY(D2152),1),"")</f>
        <v>水</v>
      </c>
      <c r="J2152" s="303" t="s">
        <v>3278</v>
      </c>
      <c r="K2152" s="87" t="str">
        <f>VLOOKUP(F2152,石と花メイン,3,FALSE)</f>
        <v>◆紅玉</v>
      </c>
      <c r="L2152" s="296" t="str">
        <f>VLOOKUP(F2152,石と花メイン,4,FALSE)</f>
        <v>ピラカンサ【常盤山査子】</v>
      </c>
      <c r="M2152" s="392">
        <f>IF(OR(MONTH(F2152)&lt;7,AND(MONTH(F2152)=7,DAY(F2152)&lt;=25)),
MOD(SUM((E2152-1901)*365,259),260),
MOD(SUM((E2152-1900)*365,259),260))</f>
        <v>174</v>
      </c>
      <c r="N2152" s="330">
        <f>IF(AND(MONTH(F2152)=7,DAY(F2152)&gt;25),1,
ROUNDDOWN((SUM(VLOOKUP(MONTH(F2152),D暦変換用数値,2,FALSE),DAY(F2152))/28)+1,0))</f>
        <v>5</v>
      </c>
      <c r="O2152" s="84">
        <f>IF(AND(MONTH(F2152)=7,DAY(F2152)&gt;25),DAY(F2152)-25,
MOD((SUM(VLOOKUP(MONTH(F2152),D暦変換用数値,2,FALSE),DAY(F2152))),28)+1)</f>
        <v>19</v>
      </c>
      <c r="P2152" s="405">
        <f>IF(OR(MONTH(F2152)&lt;7,AND(MONTH(F2152)=7,DAY(F2152)&lt;=25)),
MOD(SUM((E2152-1901)*365,(N2152-1)*28,O2152,258),260),
MOD(SUM((E2152-1900)*365,(N2152-1)*28,O2152,258),260))</f>
        <v>44</v>
      </c>
      <c r="Q2152" s="371" t="str">
        <f>VLOOKUP(MOD(P2152,4),色,2,FALSE)</f>
        <v>黄色い</v>
      </c>
      <c r="R2152" s="289" t="str">
        <f>VLOOKUP(MOD(P2152,13),銀河の音,2,FALSE)</f>
        <v>倍音の</v>
      </c>
      <c r="S2152" s="382" t="str">
        <f>VLOOKUP(MOD(P2152,20),太陽の紋章,2,FALSE)</f>
        <v>種</v>
      </c>
      <c r="T2152" s="95" t="s">
        <v>3894</v>
      </c>
    </row>
    <row r="2153" spans="1:20" ht="13.5" customHeight="1">
      <c r="A2153" s="50" t="str">
        <f>VLOOKUP(MOD(E2153,10),十干,2,FALSE)</f>
        <v>辛</v>
      </c>
      <c r="B2153" s="199" t="str">
        <f>VLOOKUP(MOD(E2153,12),十二支,3,FALSE)</f>
        <v xml:space="preserve">06 聖 </v>
      </c>
      <c r="C2153" s="201" t="str">
        <f>VLOOKUP(F2153,星座,3,TRUE)</f>
        <v xml:space="preserve">11 木 </v>
      </c>
      <c r="D2153" s="531">
        <v>11656</v>
      </c>
      <c r="E2153" s="1">
        <f>IFERROR(YEAR(D2153),LEFT(D2153,4))</f>
        <v>1931</v>
      </c>
      <c r="F2153" s="1" t="str">
        <f>IF(ISTEXT(D2153),RIGHT(D2153,5),TEXT(D2153,"mm/dd"))</f>
        <v>11/29</v>
      </c>
      <c r="G2153" s="39">
        <f>SUM(MID(E2153,1,1),MID(E2153,2,1),MID(E2153,3,1),MID(E2153,4,1),MID(F2153,1,1),MID(F2153,2,1),MID(F2153,4,1),MID(F2153,5,1))</f>
        <v>27</v>
      </c>
      <c r="H2153" s="41">
        <f>IF(MOD(G2153,9)=0,9,MOD(G2153,9))</f>
        <v>9</v>
      </c>
      <c r="I2153" s="45" t="str">
        <f>IFERROR(MID("日月火水木金土",WEEKDAY(D2153),1),"")</f>
        <v>日</v>
      </c>
      <c r="J2153" s="304" t="s">
        <v>6220</v>
      </c>
      <c r="K2153" s="202" t="str">
        <f>VLOOKUP(F2153,石と花メイン,3,FALSE)</f>
        <v>◆青玉</v>
      </c>
      <c r="L2153" s="297" t="str">
        <f>VLOOKUP(F2153,石と花メイン,4,FALSE)</f>
        <v>茶【茶の木】</v>
      </c>
      <c r="M2153" s="393">
        <f>IF(OR(MONTH(F2153)&lt;7,AND(MONTH(F2153)=7,DAY(F2153)&lt;=25)),
MOD(SUM((E2153-1901)*365,259),260),
MOD(SUM((E2153-1900)*365,259),260))</f>
        <v>134</v>
      </c>
      <c r="N2153" s="390">
        <f>IF(AND(MONTH(F2153)=7,DAY(F2153)&gt;25),1,
ROUNDDOWN((SUM(VLOOKUP(MONTH(F2153),D暦変換用数値,2,FALSE),DAY(F2153))/28)+1,0))</f>
        <v>5</v>
      </c>
      <c r="O2153" s="205">
        <f>IF(AND(MONTH(F2153)=7,DAY(F2153)&gt;25),DAY(F2153)-25,
MOD((SUM(VLOOKUP(MONTH(F2153),D暦変換用数値,2,FALSE),DAY(F2153))),28)+1)</f>
        <v>15</v>
      </c>
      <c r="P2153" s="406">
        <f>IF(OR(MONTH(F2153)&lt;7,AND(MONTH(F2153)=7,DAY(F2153)&lt;=25)),
MOD(SUM((E2153-1901)*365,(N2153-1)*28,O2153,258),260),
MOD(SUM((E2153-1900)*365,(N2153-1)*28,O2153,258),260))</f>
        <v>0</v>
      </c>
      <c r="Q2153" s="373" t="str">
        <f>VLOOKUP(MOD(P2153,4),色,2,FALSE)</f>
        <v>黄色い</v>
      </c>
      <c r="R2153" s="291" t="str">
        <f>VLOOKUP(MOD(P2153,13),銀河の音,2,FALSE)</f>
        <v>宇宙の</v>
      </c>
      <c r="S2153" s="384" t="str">
        <f>VLOOKUP(MOD(P2153,20),太陽の紋章,2,FALSE)</f>
        <v>太陽</v>
      </c>
      <c r="T2153" s="98" t="s">
        <v>3736</v>
      </c>
    </row>
    <row r="2154" spans="1:20" ht="13.5" customHeight="1">
      <c r="A2154" s="50" t="str">
        <f>VLOOKUP(MOD(E2154,10),十干,2,FALSE)</f>
        <v>辛</v>
      </c>
      <c r="B2154" s="199" t="str">
        <f>VLOOKUP(MOD(E2154,12),十二支,3,FALSE)</f>
        <v xml:space="preserve">06 聖 </v>
      </c>
      <c r="C2154" s="201" t="str">
        <f>VLOOKUP(F2154,星座,3,TRUE)</f>
        <v xml:space="preserve">11 木 </v>
      </c>
      <c r="D2154" s="531">
        <v>11672</v>
      </c>
      <c r="E2154" s="1">
        <f>IFERROR(YEAR(D2154),LEFT(D2154,4))</f>
        <v>1931</v>
      </c>
      <c r="F2154" s="1" t="str">
        <f>IF(ISTEXT(D2154),RIGHT(D2154,5),TEXT(D2154,"mm/dd"))</f>
        <v>12/15</v>
      </c>
      <c r="G2154" s="39">
        <f>SUM(MID(E2154,1,1),MID(E2154,2,1),MID(E2154,3,1),MID(E2154,4,1),MID(F2154,1,1),MID(F2154,2,1),MID(F2154,4,1),MID(F2154,5,1))</f>
        <v>23</v>
      </c>
      <c r="H2154" s="41">
        <f>IF(MOD(G2154,9)=0,9,MOD(G2154,9))</f>
        <v>5</v>
      </c>
      <c r="I2154" s="45" t="str">
        <f>IFERROR(MID("日月火水木金土",WEEKDAY(D2154),1),"")</f>
        <v>火</v>
      </c>
      <c r="J2154" s="304" t="s">
        <v>6221</v>
      </c>
      <c r="K2154" s="202" t="str">
        <f>VLOOKUP(F2154,石と花メイン,3,FALSE)</f>
        <v>●翡翠</v>
      </c>
      <c r="L2154" s="297" t="str">
        <f>VLOOKUP(F2154,石と花メイン,4,FALSE)</f>
        <v>沈丁花【瑞香】</v>
      </c>
      <c r="M2154" s="393">
        <f>IF(OR(MONTH(F2154)&lt;7,AND(MONTH(F2154)=7,DAY(F2154)&lt;=25)),
MOD(SUM((E2154-1901)*365,259),260),
MOD(SUM((E2154-1900)*365,259),260))</f>
        <v>134</v>
      </c>
      <c r="N2154" s="390">
        <f>IF(AND(MONTH(F2154)=7,DAY(F2154)&gt;25),1,
ROUNDDOWN((SUM(VLOOKUP(MONTH(F2154),D暦変換用数値,2,FALSE),DAY(F2154))/28)+1,0))</f>
        <v>6</v>
      </c>
      <c r="O2154" s="205">
        <f>IF(AND(MONTH(F2154)=7,DAY(F2154)&gt;25),DAY(F2154)-25,
MOD((SUM(VLOOKUP(MONTH(F2154),D暦変換用数値,2,FALSE),DAY(F2154))),28)+1)</f>
        <v>3</v>
      </c>
      <c r="P2154" s="406">
        <f>IF(OR(MONTH(F2154)&lt;7,AND(MONTH(F2154)=7,DAY(F2154)&lt;=25)),
MOD(SUM((E2154-1901)*365,(N2154-1)*28,O2154,258),260),
MOD(SUM((E2154-1900)*365,(N2154-1)*28,O2154,258),260))</f>
        <v>16</v>
      </c>
      <c r="Q2154" s="373" t="str">
        <f>VLOOKUP(MOD(P2154,4),色,2,FALSE)</f>
        <v>黄色い</v>
      </c>
      <c r="R2154" s="291" t="str">
        <f>VLOOKUP(MOD(P2154,13),銀河の音,2,FALSE)</f>
        <v>電気の</v>
      </c>
      <c r="S2154" s="384" t="str">
        <f>VLOOKUP(MOD(P2154,20),太陽の紋章,2,FALSE)</f>
        <v>戦士</v>
      </c>
      <c r="T2154" s="98" t="s">
        <v>3736</v>
      </c>
    </row>
    <row r="2155" spans="1:20" ht="13.5" customHeight="1">
      <c r="A2155" s="50" t="str">
        <f>VLOOKUP(MOD(E2155,10),十干,2,FALSE)</f>
        <v>癸</v>
      </c>
      <c r="B2155" s="199" t="str">
        <f>VLOOKUP(MOD(E2155,12),十二支,3,FALSE)</f>
        <v xml:space="preserve">06 聖 </v>
      </c>
      <c r="C2155" s="201" t="str">
        <f>VLOOKUP(F2155,星座,3,TRUE)</f>
        <v xml:space="preserve">11 木 </v>
      </c>
      <c r="D2155" s="531">
        <v>16046</v>
      </c>
      <c r="E2155" s="1">
        <f>IFERROR(YEAR(D2155),LEFT(D2155,4))</f>
        <v>1943</v>
      </c>
      <c r="F2155" s="1" t="str">
        <f>IF(ISTEXT(D2155),RIGHT(D2155,5),TEXT(D2155,"mm/dd"))</f>
        <v>12/06</v>
      </c>
      <c r="G2155" s="39">
        <f>SUM(MID(E2155,1,1),MID(E2155,2,1),MID(E2155,3,1),MID(E2155,4,1),MID(F2155,1,1),MID(F2155,2,1),MID(F2155,4,1),MID(F2155,5,1))</f>
        <v>26</v>
      </c>
      <c r="H2155" s="41">
        <f>IF(MOD(G2155,9)=0,9,MOD(G2155,9))</f>
        <v>8</v>
      </c>
      <c r="I2155" s="45" t="str">
        <f>IFERROR(MID("日月火水木金土",WEEKDAY(D2155),1),"")</f>
        <v>月</v>
      </c>
      <c r="J2155" s="304" t="s">
        <v>5859</v>
      </c>
      <c r="K2155" s="202" t="str">
        <f>VLOOKUP(F2155,石と花メイン,3,FALSE)</f>
        <v>○真珠</v>
      </c>
      <c r="L2155" s="297" t="str">
        <f>VLOOKUP(F2155,石と花メイン,4,FALSE)</f>
        <v>ユーチャリス【擬宝珠水仙】</v>
      </c>
      <c r="M2155" s="393">
        <f>IF(OR(MONTH(F2155)&lt;7,AND(MONTH(F2155)=7,DAY(F2155)&lt;=25)),
MOD(SUM((E2155-1901)*365,259),260),
MOD(SUM((E2155-1900)*365,259),260))</f>
        <v>94</v>
      </c>
      <c r="N2155" s="390">
        <f>IF(AND(MONTH(F2155)=7,DAY(F2155)&gt;25),1,
ROUNDDOWN((SUM(VLOOKUP(MONTH(F2155),D暦変換用数値,2,FALSE),DAY(F2155))/28)+1,0))</f>
        <v>5</v>
      </c>
      <c r="O2155" s="205">
        <f>IF(AND(MONTH(F2155)=7,DAY(F2155)&gt;25),DAY(F2155)-25,
MOD((SUM(VLOOKUP(MONTH(F2155),D暦変換用数値,2,FALSE),DAY(F2155))),28)+1)</f>
        <v>22</v>
      </c>
      <c r="P2155" s="406">
        <f>IF(OR(MONTH(F2155)&lt;7,AND(MONTH(F2155)=7,DAY(F2155)&lt;=25)),
MOD(SUM((E2155-1901)*365,(N2155-1)*28,O2155,258),260),
MOD(SUM((E2155-1900)*365,(N2155-1)*28,O2155,258),260))</f>
        <v>227</v>
      </c>
      <c r="Q2155" s="374" t="str">
        <f>VLOOKUP(MOD(P2155,4),色,2,FALSE)</f>
        <v>青い</v>
      </c>
      <c r="R2155" s="292" t="str">
        <f>VLOOKUP(MOD(P2155,13),銀河の音,2,FALSE)</f>
        <v>律動の</v>
      </c>
      <c r="S2155" s="385" t="str">
        <f>VLOOKUP(MOD(P2155,20),太陽の紋章,2,FALSE)</f>
        <v>手</v>
      </c>
      <c r="T2155" s="97" t="s">
        <v>3790</v>
      </c>
    </row>
    <row r="2156" spans="1:20" ht="13.5" customHeight="1">
      <c r="A2156" s="50" t="str">
        <f>VLOOKUP(MOD(E2156,10),十干,2,FALSE)</f>
        <v>癸</v>
      </c>
      <c r="B2156" s="199" t="str">
        <f>VLOOKUP(MOD(E2156,12),十二支,3,FALSE)</f>
        <v xml:space="preserve">06 聖 </v>
      </c>
      <c r="C2156" s="201" t="str">
        <f>VLOOKUP(F2156,星座,3,TRUE)</f>
        <v xml:space="preserve">11 木 </v>
      </c>
      <c r="D2156" s="531">
        <v>16047</v>
      </c>
      <c r="E2156" s="1">
        <f>IFERROR(YEAR(D2156),LEFT(D2156,4))</f>
        <v>1943</v>
      </c>
      <c r="F2156" s="1" t="str">
        <f>IF(ISTEXT(D2156),RIGHT(D2156,5),TEXT(D2156,"mm/dd"))</f>
        <v>12/07</v>
      </c>
      <c r="G2156" s="39">
        <f>SUM(MID(E2156,1,1),MID(E2156,2,1),MID(E2156,3,1),MID(E2156,4,1),MID(F2156,1,1),MID(F2156,2,1),MID(F2156,4,1),MID(F2156,5,1))</f>
        <v>27</v>
      </c>
      <c r="H2156" s="41">
        <f>IF(MOD(G2156,9)=0,9,MOD(G2156,9))</f>
        <v>9</v>
      </c>
      <c r="I2156" s="45" t="str">
        <f>IFERROR(MID("日月火水木金土",WEEKDAY(D2156),1),"")</f>
        <v>火</v>
      </c>
      <c r="J2156" s="304" t="s">
        <v>5860</v>
      </c>
      <c r="K2156" s="202" t="str">
        <f>VLOOKUP(F2156,石と花メイン,3,FALSE)</f>
        <v>□水晶</v>
      </c>
      <c r="L2156" s="297" t="str">
        <f>VLOOKUP(F2156,石と花メイン,4,FALSE)</f>
        <v>シクラメン【篝火花】</v>
      </c>
      <c r="M2156" s="393">
        <f>IF(OR(MONTH(F2156)&lt;7,AND(MONTH(F2156)=7,DAY(F2156)&lt;=25)),
MOD(SUM((E2156-1901)*365,259),260),
MOD(SUM((E2156-1900)*365,259),260))</f>
        <v>94</v>
      </c>
      <c r="N2156" s="390">
        <f>IF(AND(MONTH(F2156)=7,DAY(F2156)&gt;25),1,
ROUNDDOWN((SUM(VLOOKUP(MONTH(F2156),D暦変換用数値,2,FALSE),DAY(F2156))/28)+1,0))</f>
        <v>5</v>
      </c>
      <c r="O2156" s="205">
        <f>IF(AND(MONTH(F2156)=7,DAY(F2156)&gt;25),DAY(F2156)-25,
MOD((SUM(VLOOKUP(MONTH(F2156),D暦変換用数値,2,FALSE),DAY(F2156))),28)+1)</f>
        <v>23</v>
      </c>
      <c r="P2156" s="406">
        <f>IF(OR(MONTH(F2156)&lt;7,AND(MONTH(F2156)=7,DAY(F2156)&lt;=25)),
MOD(SUM((E2156-1901)*365,(N2156-1)*28,O2156,258),260),
MOD(SUM((E2156-1900)*365,(N2156-1)*28,O2156,258),260))</f>
        <v>228</v>
      </c>
      <c r="Q2156" s="373" t="str">
        <f>VLOOKUP(MOD(P2156,4),色,2,FALSE)</f>
        <v>黄色い</v>
      </c>
      <c r="R2156" s="291" t="str">
        <f>VLOOKUP(MOD(P2156,13),銀河の音,2,FALSE)</f>
        <v>共振の</v>
      </c>
      <c r="S2156" s="384" t="str">
        <f>VLOOKUP(MOD(P2156,20),太陽の紋章,2,FALSE)</f>
        <v>星</v>
      </c>
      <c r="T2156" s="93" t="s">
        <v>3512</v>
      </c>
    </row>
    <row r="2157" spans="1:20" ht="13.5" customHeight="1">
      <c r="A2157" s="50" t="str">
        <f>VLOOKUP(MOD(E2157,10),十干,2,FALSE)</f>
        <v>癸</v>
      </c>
      <c r="B2157" s="199" t="str">
        <f>VLOOKUP(MOD(E2157,12),十二支,3,FALSE)</f>
        <v xml:space="preserve">06 聖 </v>
      </c>
      <c r="C2157" s="201" t="str">
        <f>VLOOKUP(F2157,星座,3,TRUE)</f>
        <v xml:space="preserve">11 木 </v>
      </c>
      <c r="D2157" s="531">
        <v>16048</v>
      </c>
      <c r="E2157" s="1">
        <f>IFERROR(YEAR(D2157),LEFT(D2157,4))</f>
        <v>1943</v>
      </c>
      <c r="F2157" s="1" t="str">
        <f>IF(ISTEXT(D2157),RIGHT(D2157,5),TEXT(D2157,"mm/dd"))</f>
        <v>12/08</v>
      </c>
      <c r="G2157" s="39">
        <f>SUM(MID(E2157,1,1),MID(E2157,2,1),MID(E2157,3,1),MID(E2157,4,1),MID(F2157,1,1),MID(F2157,2,1),MID(F2157,4,1),MID(F2157,5,1))</f>
        <v>28</v>
      </c>
      <c r="H2157" s="41">
        <f>IF(MOD(G2157,9)=0,9,MOD(G2157,9))</f>
        <v>1</v>
      </c>
      <c r="I2157" s="45" t="str">
        <f>IFERROR(MID("日月火水木金土",WEEKDAY(D2157),1),"")</f>
        <v>水</v>
      </c>
      <c r="J2157" s="304" t="s">
        <v>9128</v>
      </c>
      <c r="K2157" s="202" t="str">
        <f>VLOOKUP(F2157,石と花メイン,3,FALSE)</f>
        <v>◇金剛石</v>
      </c>
      <c r="L2157" s="297" t="str">
        <f>VLOOKUP(F2157,石と花メイン,4,FALSE)</f>
        <v>葦</v>
      </c>
      <c r="M2157" s="393">
        <f>IF(OR(MONTH(F2157)&lt;7,AND(MONTH(F2157)=7,DAY(F2157)&lt;=25)),
MOD(SUM((E2157-1901)*365,259),260),
MOD(SUM((E2157-1900)*365,259),260))</f>
        <v>94</v>
      </c>
      <c r="N2157" s="390">
        <f>IF(AND(MONTH(F2157)=7,DAY(F2157)&gt;25),1,
ROUNDDOWN((SUM(VLOOKUP(MONTH(F2157),D暦変換用数値,2,FALSE),DAY(F2157))/28)+1,0))</f>
        <v>5</v>
      </c>
      <c r="O2157" s="205">
        <f>IF(AND(MONTH(F2157)=7,DAY(F2157)&gt;25),DAY(F2157)-25,
MOD((SUM(VLOOKUP(MONTH(F2157),D暦変換用数値,2,FALSE),DAY(F2157))),28)+1)</f>
        <v>24</v>
      </c>
      <c r="P2157" s="406">
        <f>IF(OR(MONTH(F2157)&lt;7,AND(MONTH(F2157)=7,DAY(F2157)&lt;=25)),
MOD(SUM((E2157-1901)*365,(N2157-1)*28,O2157,258),260),
MOD(SUM((E2157-1900)*365,(N2157-1)*28,O2157,258),260))</f>
        <v>229</v>
      </c>
      <c r="Q2157" s="372" t="str">
        <f>VLOOKUP(MOD(P2157,4),色,2,FALSE)</f>
        <v>赤い</v>
      </c>
      <c r="R2157" s="290" t="str">
        <f>VLOOKUP(MOD(P2157,13),銀河の音,2,FALSE)</f>
        <v>銀河の</v>
      </c>
      <c r="S2157" s="383" t="str">
        <f>VLOOKUP(MOD(P2157,20),太陽の紋章,2,FALSE)</f>
        <v>月</v>
      </c>
      <c r="T2157" s="97" t="s">
        <v>1116</v>
      </c>
    </row>
    <row r="2158" spans="1:20" ht="13.5" customHeight="1">
      <c r="A2158" s="50" t="str">
        <f>VLOOKUP(MOD(E2158,10),十干,2,FALSE)</f>
        <v>癸</v>
      </c>
      <c r="B2158" s="199" t="str">
        <f>VLOOKUP(MOD(E2158,12),十二支,3,FALSE)</f>
        <v xml:space="preserve">06 聖 </v>
      </c>
      <c r="C2158" s="201" t="str">
        <f>VLOOKUP(F2158,星座,3,TRUE)</f>
        <v xml:space="preserve">11 木 </v>
      </c>
      <c r="D2158" s="531">
        <v>16051</v>
      </c>
      <c r="E2158" s="1">
        <f>IFERROR(YEAR(D2158),LEFT(D2158,4))</f>
        <v>1943</v>
      </c>
      <c r="F2158" s="1" t="str">
        <f>IF(ISTEXT(D2158),RIGHT(D2158,5),TEXT(D2158,"mm/dd"))</f>
        <v>12/11</v>
      </c>
      <c r="G2158" s="39">
        <f>SUM(MID(E2158,1,1),MID(E2158,2,1),MID(E2158,3,1),MID(E2158,4,1),MID(F2158,1,1),MID(F2158,2,1),MID(F2158,4,1),MID(F2158,5,1))</f>
        <v>22</v>
      </c>
      <c r="H2158" s="41">
        <f>IF(MOD(G2158,9)=0,9,MOD(G2158,9))</f>
        <v>4</v>
      </c>
      <c r="I2158" s="45" t="str">
        <f>IFERROR(MID("日月火水木金土",WEEKDAY(D2158),1),"")</f>
        <v>土</v>
      </c>
      <c r="J2158" s="304" t="s">
        <v>5861</v>
      </c>
      <c r="K2158" s="202" t="str">
        <f>VLOOKUP(F2158,石と花メイン,3,FALSE)</f>
        <v>◆翠玉</v>
      </c>
      <c r="L2158" s="297" t="str">
        <f>VLOOKUP(F2158,石と花メイン,4,FALSE)</f>
        <v>ホーリーバジル【神目箒】</v>
      </c>
      <c r="M2158" s="393">
        <f>IF(OR(MONTH(F2158)&lt;7,AND(MONTH(F2158)=7,DAY(F2158)&lt;=25)),
MOD(SUM((E2158-1901)*365,259),260),
MOD(SUM((E2158-1900)*365,259),260))</f>
        <v>94</v>
      </c>
      <c r="N2158" s="390">
        <f>IF(AND(MONTH(F2158)=7,DAY(F2158)&gt;25),1,
ROUNDDOWN((SUM(VLOOKUP(MONTH(F2158),D暦変換用数値,2,FALSE),DAY(F2158))/28)+1,0))</f>
        <v>5</v>
      </c>
      <c r="O2158" s="205">
        <f>IF(AND(MONTH(F2158)=7,DAY(F2158)&gt;25),DAY(F2158)-25,
MOD((SUM(VLOOKUP(MONTH(F2158),D暦変換用数値,2,FALSE),DAY(F2158))),28)+1)</f>
        <v>27</v>
      </c>
      <c r="P2158" s="406">
        <f>IF(OR(MONTH(F2158)&lt;7,AND(MONTH(F2158)=7,DAY(F2158)&lt;=25)),
MOD(SUM((E2158-1901)*365,(N2158-1)*28,O2158,258),260),
MOD(SUM((E2158-1900)*365,(N2158-1)*28,O2158,258),260))</f>
        <v>232</v>
      </c>
      <c r="Q2158" s="373" t="str">
        <f>VLOOKUP(MOD(P2158,4),色,2,FALSE)</f>
        <v>黄色い</v>
      </c>
      <c r="R2158" s="291" t="str">
        <f>VLOOKUP(MOD(P2158,13),銀河の音,2,FALSE)</f>
        <v>スペクトルの</v>
      </c>
      <c r="S2158" s="384" t="str">
        <f>VLOOKUP(MOD(P2158,20),太陽の紋章,2,FALSE)</f>
        <v>人</v>
      </c>
      <c r="T2158" s="98" t="s">
        <v>3736</v>
      </c>
    </row>
    <row r="2159" spans="1:20" ht="13.5" customHeight="1">
      <c r="A2159" s="76" t="str">
        <f>VLOOKUP(MOD(E2159,10),十干,2,FALSE)</f>
        <v>癸</v>
      </c>
      <c r="B2159" s="199" t="str">
        <f>VLOOKUP(MOD(E2159,12),十二支,3,FALSE)</f>
        <v xml:space="preserve">06 聖 </v>
      </c>
      <c r="C2159" s="201" t="str">
        <f>VLOOKUP(F2159,星座,3,TRUE)</f>
        <v xml:space="preserve">11 木 </v>
      </c>
      <c r="D2159" s="534">
        <v>16058</v>
      </c>
      <c r="E2159" s="116">
        <f>IFERROR(YEAR(D2159),LEFT(D2159,4))</f>
        <v>1943</v>
      </c>
      <c r="F2159" s="116" t="str">
        <f>IF(ISTEXT(D2159),RIGHT(D2159,5),TEXT(D2159,"mm/dd"))</f>
        <v>12/18</v>
      </c>
      <c r="G2159" s="120">
        <f>SUM(MID(E2159,1,1),MID(E2159,2,1),MID(E2159,3,1),MID(E2159,4,1),MID(F2159,1,1),MID(F2159,2,1),MID(F2159,4,1),MID(F2159,5,1))</f>
        <v>29</v>
      </c>
      <c r="H2159" s="120">
        <f>IF(MOD(G2159,9)=0,9,MOD(G2159,9))</f>
        <v>2</v>
      </c>
      <c r="I2159" s="116" t="str">
        <f>IFERROR(MID("日月火水木金土",WEEKDAY(D2159),1),"")</f>
        <v>土</v>
      </c>
      <c r="J2159" s="306" t="s">
        <v>6794</v>
      </c>
      <c r="K2159" s="121" t="str">
        <f>VLOOKUP(F2159,石と花メイン,3,FALSE)</f>
        <v>□水晶</v>
      </c>
      <c r="L2159" s="299" t="str">
        <f>VLOOKUP(F2159,石と花メイン,4,FALSE)</f>
        <v>セージ【薬用サルビア】</v>
      </c>
      <c r="M2159" s="395">
        <f>IF(OR(MONTH(F2159)&lt;7,AND(MONTH(F2159)=7,DAY(F2159)&lt;=25)),
MOD(SUM((E2159-1901)*365,259),260),
MOD(SUM((E2159-1900)*365,259),260))</f>
        <v>94</v>
      </c>
      <c r="N2159" s="121">
        <f>IF(AND(MONTH(F2159)=7,DAY(F2159)&gt;25),1,
ROUNDDOWN((SUM(VLOOKUP(MONTH(F2159),D暦変換用数値,2,FALSE),DAY(F2159))/28)+1,0))</f>
        <v>6</v>
      </c>
      <c r="O2159" s="117">
        <f>IF(AND(MONTH(F2159)=7,DAY(F2159)&gt;25),DAY(F2159)-25,
MOD((SUM(VLOOKUP(MONTH(F2159),D暦変換用数値,2,FALSE),DAY(F2159))),28)+1)</f>
        <v>6</v>
      </c>
      <c r="P2159" s="408">
        <f>IF(OR(MONTH(F2159)&lt;7,AND(MONTH(F2159)=7,DAY(F2159)&lt;=25)),
MOD(SUM((E2159-1901)*365,(N2159-1)*28,O2159,258),260),
MOD(SUM((E2159-1900)*365,(N2159-1)*28,O2159,258),260))</f>
        <v>239</v>
      </c>
      <c r="Q2159" s="374" t="str">
        <f>VLOOKUP(MOD(P2159,4),色,2,FALSE)</f>
        <v>青い</v>
      </c>
      <c r="R2159" s="292" t="str">
        <f>VLOOKUP(MOD(P2159,13),銀河の音,2,FALSE)</f>
        <v>倍音の</v>
      </c>
      <c r="S2159" s="385" t="str">
        <f>VLOOKUP(MOD(P2159,20),太陽の紋章,2,FALSE)</f>
        <v>嵐</v>
      </c>
      <c r="T2159" s="119" t="s">
        <v>6793</v>
      </c>
    </row>
    <row r="2160" spans="1:20" ht="13.5" customHeight="1">
      <c r="A2160" s="50" t="str">
        <f>VLOOKUP(MOD(E2160,10),十干,2,FALSE)</f>
        <v>乙</v>
      </c>
      <c r="B2160" s="199" t="str">
        <f>VLOOKUP(MOD(E2160,12),十二支,3,FALSE)</f>
        <v xml:space="preserve">06 聖 </v>
      </c>
      <c r="C2160" s="201" t="str">
        <f>VLOOKUP(F2160,星座,3,TRUE)</f>
        <v xml:space="preserve">11 木 </v>
      </c>
      <c r="D2160" s="531">
        <v>20422</v>
      </c>
      <c r="E2160" s="1">
        <f>IFERROR(YEAR(D2160),LEFT(D2160,4))</f>
        <v>1955</v>
      </c>
      <c r="F2160" s="1" t="str">
        <f>IF(ISTEXT(D2160),RIGHT(D2160,5),TEXT(D2160,"mm/dd"))</f>
        <v>11/29</v>
      </c>
      <c r="G2160" s="39">
        <f>SUM(MID(E2160,1,1),MID(E2160,2,1),MID(E2160,3,1),MID(E2160,4,1),MID(F2160,1,1),MID(F2160,2,1),MID(F2160,4,1),MID(F2160,5,1))</f>
        <v>33</v>
      </c>
      <c r="H2160" s="41">
        <f>IF(MOD(G2160,9)=0,9,MOD(G2160,9))</f>
        <v>6</v>
      </c>
      <c r="I2160" s="45" t="str">
        <f>IFERROR(MID("日月火水木金土",WEEKDAY(D2160),1),"")</f>
        <v>火</v>
      </c>
      <c r="J2160" s="304" t="s">
        <v>5862</v>
      </c>
      <c r="K2160" s="202" t="str">
        <f>VLOOKUP(F2160,石と花メイン,3,FALSE)</f>
        <v>◆青玉</v>
      </c>
      <c r="L2160" s="297" t="str">
        <f>VLOOKUP(F2160,石と花メイン,4,FALSE)</f>
        <v>茶【茶の木】</v>
      </c>
      <c r="M2160" s="393">
        <f>IF(OR(MONTH(F2160)&lt;7,AND(MONTH(F2160)=7,DAY(F2160)&lt;=25)),
MOD(SUM((E2160-1901)*365,259),260),
MOD(SUM((E2160-1900)*365,259),260))</f>
        <v>54</v>
      </c>
      <c r="N2160" s="390">
        <f>IF(AND(MONTH(F2160)=7,DAY(F2160)&gt;25),1,
ROUNDDOWN((SUM(VLOOKUP(MONTH(F2160),D暦変換用数値,2,FALSE),DAY(F2160))/28)+1,0))</f>
        <v>5</v>
      </c>
      <c r="O2160" s="205">
        <f>IF(AND(MONTH(F2160)=7,DAY(F2160)&gt;25),DAY(F2160)-25,
MOD((SUM(VLOOKUP(MONTH(F2160),D暦変換用数値,2,FALSE),DAY(F2160))),28)+1)</f>
        <v>15</v>
      </c>
      <c r="P2160" s="406">
        <f>IF(OR(MONTH(F2160)&lt;7,AND(MONTH(F2160)=7,DAY(F2160)&lt;=25)),
MOD(SUM((E2160-1901)*365,(N2160-1)*28,O2160,258),260),
MOD(SUM((E2160-1900)*365,(N2160-1)*28,O2160,258),260))</f>
        <v>180</v>
      </c>
      <c r="Q2160" s="373" t="str">
        <f>VLOOKUP(MOD(P2160,4),色,2,FALSE)</f>
        <v>黄色い</v>
      </c>
      <c r="R2160" s="291" t="str">
        <f>VLOOKUP(MOD(P2160,13),銀河の音,2,FALSE)</f>
        <v>スペクトルの</v>
      </c>
      <c r="S2160" s="384" t="str">
        <f>VLOOKUP(MOD(P2160,20),太陽の紋章,2,FALSE)</f>
        <v>太陽</v>
      </c>
      <c r="T2160" s="99" t="s">
        <v>3173</v>
      </c>
    </row>
    <row r="2161" spans="1:20" ht="13.5" customHeight="1">
      <c r="A2161" s="50" t="str">
        <f>VLOOKUP(MOD(E2161,10),十干,2,FALSE)</f>
        <v>乙</v>
      </c>
      <c r="B2161" s="199" t="str">
        <f>VLOOKUP(MOD(E2161,12),十二支,3,FALSE)</f>
        <v xml:space="preserve">06 聖 </v>
      </c>
      <c r="C2161" s="201" t="str">
        <f>VLOOKUP(F2161,星座,3,TRUE)</f>
        <v xml:space="preserve">11 木 </v>
      </c>
      <c r="D2161" s="531">
        <v>20432</v>
      </c>
      <c r="E2161" s="1">
        <f>IFERROR(YEAR(D2161),LEFT(D2161,4))</f>
        <v>1955</v>
      </c>
      <c r="F2161" s="1" t="str">
        <f>IF(ISTEXT(D2161),RIGHT(D2161,5),TEXT(D2161,"mm/dd"))</f>
        <v>12/09</v>
      </c>
      <c r="G2161" s="39">
        <f>SUM(MID(E2161,1,1),MID(E2161,2,1),MID(E2161,3,1),MID(E2161,4,1),MID(F2161,1,1),MID(F2161,2,1),MID(F2161,4,1),MID(F2161,5,1))</f>
        <v>32</v>
      </c>
      <c r="H2161" s="41">
        <f>IF(MOD(G2161,9)=0,9,MOD(G2161,9))</f>
        <v>5</v>
      </c>
      <c r="I2161" s="45" t="str">
        <f>IFERROR(MID("日月火水木金土",WEEKDAY(D2161),1),"")</f>
        <v>金</v>
      </c>
      <c r="J2161" s="304" t="s">
        <v>5863</v>
      </c>
      <c r="K2161" s="202" t="str">
        <f>VLOOKUP(F2161,石と花メイン,3,FALSE)</f>
        <v>◆青玉</v>
      </c>
      <c r="L2161" s="297" t="str">
        <f>VLOOKUP(F2161,石と花メイン,4,FALSE)</f>
        <v>月桂樹【ローリエ】</v>
      </c>
      <c r="M2161" s="393">
        <f>IF(OR(MONTH(F2161)&lt;7,AND(MONTH(F2161)=7,DAY(F2161)&lt;=25)),
MOD(SUM((E2161-1901)*365,259),260),
MOD(SUM((E2161-1900)*365,259),260))</f>
        <v>54</v>
      </c>
      <c r="N2161" s="390">
        <f>IF(AND(MONTH(F2161)=7,DAY(F2161)&gt;25),1,
ROUNDDOWN((SUM(VLOOKUP(MONTH(F2161),D暦変換用数値,2,FALSE),DAY(F2161))/28)+1,0))</f>
        <v>5</v>
      </c>
      <c r="O2161" s="205">
        <f>IF(AND(MONTH(F2161)=7,DAY(F2161)&gt;25),DAY(F2161)-25,
MOD((SUM(VLOOKUP(MONTH(F2161),D暦変換用数値,2,FALSE),DAY(F2161))),28)+1)</f>
        <v>25</v>
      </c>
      <c r="P2161" s="406">
        <f>IF(OR(MONTH(F2161)&lt;7,AND(MONTH(F2161)=7,DAY(F2161)&lt;=25)),
MOD(SUM((E2161-1901)*365,(N2161-1)*28,O2161,258),260),
MOD(SUM((E2161-1900)*365,(N2161-1)*28,O2161,258),260))</f>
        <v>190</v>
      </c>
      <c r="Q2161" s="375" t="str">
        <f>VLOOKUP(MOD(P2161,4),色,2,FALSE)</f>
        <v>白い</v>
      </c>
      <c r="R2161" s="293" t="str">
        <f>VLOOKUP(MOD(P2161,13),銀河の音,2,FALSE)</f>
        <v>銀河の</v>
      </c>
      <c r="S2161" s="386" t="str">
        <f>VLOOKUP(MOD(P2161,20),太陽の紋章,2,FALSE)</f>
        <v>犬</v>
      </c>
      <c r="T2161" s="97" t="s">
        <v>3513</v>
      </c>
    </row>
    <row r="2162" spans="1:20" ht="13.5" customHeight="1">
      <c r="A2162" s="282" t="str">
        <f>VLOOKUP(MOD(E2162,10),十干,2,FALSE)</f>
        <v>乙</v>
      </c>
      <c r="B2162" s="283" t="str">
        <f>VLOOKUP(MOD(E2162,12),十二支,3,FALSE)</f>
        <v xml:space="preserve">06 聖 </v>
      </c>
      <c r="C2162" s="287" t="str">
        <f>VLOOKUP(F2162,星座,3,TRUE)</f>
        <v xml:space="preserve">11 木 </v>
      </c>
      <c r="D2162" s="533">
        <v>20436</v>
      </c>
      <c r="E2162" s="83">
        <f>IFERROR(YEAR(D2162),LEFT(D2162,4))</f>
        <v>1955</v>
      </c>
      <c r="F2162" s="83" t="str">
        <f>IF(ISTEXT(D2162),RIGHT(D2162,5),TEXT(D2162,"mm/dd"))</f>
        <v>12/13</v>
      </c>
      <c r="G2162" s="88">
        <f>SUM(MID(E2162,1,1),MID(E2162,2,1),MID(E2162,3,1),MID(E2162,4,1),MID(F2162,1,1),MID(F2162,2,1),MID(F2162,4,1),MID(F2162,5,1))</f>
        <v>27</v>
      </c>
      <c r="H2162" s="88">
        <f>IF(MOD(G2162,9)=0,9,MOD(G2162,9))</f>
        <v>9</v>
      </c>
      <c r="I2162" s="83" t="str">
        <f>IFERROR(MID("日月火水木金土",WEEKDAY(D2162),1),"")</f>
        <v>火</v>
      </c>
      <c r="J2162" s="303" t="s">
        <v>3279</v>
      </c>
      <c r="K2162" s="87" t="str">
        <f>VLOOKUP(F2162,石と花メイン,3,FALSE)</f>
        <v>◆風信子石</v>
      </c>
      <c r="L2162" s="296" t="str">
        <f>VLOOKUP(F2162,石と花メイン,4,FALSE)</f>
        <v>デンドロビウム【石斛】</v>
      </c>
      <c r="M2162" s="392">
        <f>IF(OR(MONTH(F2162)&lt;7,AND(MONTH(F2162)=7,DAY(F2162)&lt;=25)),
MOD(SUM((E2162-1901)*365,259),260),
MOD(SUM((E2162-1900)*365,259),260))</f>
        <v>54</v>
      </c>
      <c r="N2162" s="330">
        <f>IF(AND(MONTH(F2162)=7,DAY(F2162)&gt;25),1,
ROUNDDOWN((SUM(VLOOKUP(MONTH(F2162),D暦変換用数値,2,FALSE),DAY(F2162))/28)+1,0))</f>
        <v>6</v>
      </c>
      <c r="O2162" s="84">
        <f>IF(AND(MONTH(F2162)=7,DAY(F2162)&gt;25),DAY(F2162)-25,
MOD((SUM(VLOOKUP(MONTH(F2162),D暦変換用数値,2,FALSE),DAY(F2162))),28)+1)</f>
        <v>1</v>
      </c>
      <c r="P2162" s="405">
        <f>IF(OR(MONTH(F2162)&lt;7,AND(MONTH(F2162)=7,DAY(F2162)&lt;=25)),
MOD(SUM((E2162-1901)*365,(N2162-1)*28,O2162,258),260),
MOD(SUM((E2162-1900)*365,(N2162-1)*28,O2162,258),260))</f>
        <v>194</v>
      </c>
      <c r="Q2162" s="371" t="str">
        <f>VLOOKUP(MOD(P2162,4),色,2,FALSE)</f>
        <v>白い</v>
      </c>
      <c r="R2162" s="289" t="str">
        <f>VLOOKUP(MOD(P2162,13),銀河の音,2,FALSE)</f>
        <v>水晶の</v>
      </c>
      <c r="S2162" s="382" t="str">
        <f>VLOOKUP(MOD(P2162,20),太陽の紋章,2,FALSE)</f>
        <v>魔法使い</v>
      </c>
      <c r="T2162" s="95" t="s">
        <v>4408</v>
      </c>
    </row>
    <row r="2163" spans="1:20" ht="13.5" customHeight="1">
      <c r="A2163" s="50" t="str">
        <f>VLOOKUP(MOD(E2163,10),十干,2,FALSE)</f>
        <v>乙</v>
      </c>
      <c r="B2163" s="199" t="str">
        <f>VLOOKUP(MOD(E2163,12),十二支,3,FALSE)</f>
        <v xml:space="preserve">06 聖 </v>
      </c>
      <c r="C2163" s="201" t="str">
        <f>VLOOKUP(F2163,星座,3,TRUE)</f>
        <v xml:space="preserve">11 木 </v>
      </c>
      <c r="D2163" s="531">
        <v>20437</v>
      </c>
      <c r="E2163" s="1">
        <f>IFERROR(YEAR(D2163),LEFT(D2163,4))</f>
        <v>1955</v>
      </c>
      <c r="F2163" s="1" t="str">
        <f>IF(ISTEXT(D2163),RIGHT(D2163,5),TEXT(D2163,"mm/dd"))</f>
        <v>12/14</v>
      </c>
      <c r="G2163" s="39">
        <f>SUM(MID(E2163,1,1),MID(E2163,2,1),MID(E2163,3,1),MID(E2163,4,1),MID(F2163,1,1),MID(F2163,2,1),MID(F2163,4,1),MID(F2163,5,1))</f>
        <v>28</v>
      </c>
      <c r="H2163" s="41">
        <f>IF(MOD(G2163,9)=0,9,MOD(G2163,9))</f>
        <v>1</v>
      </c>
      <c r="I2163" s="45" t="str">
        <f>IFERROR(MID("日月火水木金土",WEEKDAY(D2163),1),"")</f>
        <v>水</v>
      </c>
      <c r="J2163" s="304" t="s">
        <v>5864</v>
      </c>
      <c r="K2163" s="202" t="str">
        <f>VLOOKUP(F2163,石と花メイン,3,FALSE)</f>
        <v>◆黄玉</v>
      </c>
      <c r="L2163" s="297" t="str">
        <f>VLOOKUP(F2163,石と花メイン,4,FALSE)</f>
        <v>蔓梅擬【蔓擬】</v>
      </c>
      <c r="M2163" s="393">
        <f>IF(OR(MONTH(F2163)&lt;7,AND(MONTH(F2163)=7,DAY(F2163)&lt;=25)),
MOD(SUM((E2163-1901)*365,259),260),
MOD(SUM((E2163-1900)*365,259),260))</f>
        <v>54</v>
      </c>
      <c r="N2163" s="390">
        <f>IF(AND(MONTH(F2163)=7,DAY(F2163)&gt;25),1,
ROUNDDOWN((SUM(VLOOKUP(MONTH(F2163),D暦変換用数値,2,FALSE),DAY(F2163))/28)+1,0))</f>
        <v>6</v>
      </c>
      <c r="O2163" s="205">
        <f>IF(AND(MONTH(F2163)=7,DAY(F2163)&gt;25),DAY(F2163)-25,
MOD((SUM(VLOOKUP(MONTH(F2163),D暦変換用数値,2,FALSE),DAY(F2163))),28)+1)</f>
        <v>2</v>
      </c>
      <c r="P2163" s="406">
        <f>IF(OR(MONTH(F2163)&lt;7,AND(MONTH(F2163)=7,DAY(F2163)&lt;=25)),
MOD(SUM((E2163-1901)*365,(N2163-1)*28,O2163,258),260),
MOD(SUM((E2163-1900)*365,(N2163-1)*28,O2163,258),260))</f>
        <v>195</v>
      </c>
      <c r="Q2163" s="374" t="str">
        <f>VLOOKUP(MOD(P2163,4),色,2,FALSE)</f>
        <v>青い</v>
      </c>
      <c r="R2163" s="292" t="str">
        <f>VLOOKUP(MOD(P2163,13),銀河の音,2,FALSE)</f>
        <v>宇宙の</v>
      </c>
      <c r="S2163" s="385" t="str">
        <f>VLOOKUP(MOD(P2163,20),太陽の紋章,2,FALSE)</f>
        <v>鷲</v>
      </c>
      <c r="T2163" s="98" t="s">
        <v>3736</v>
      </c>
    </row>
    <row r="2164" spans="1:20" ht="13.5" customHeight="1">
      <c r="A2164" s="50" t="str">
        <f>VLOOKUP(MOD(E2164,10),十干,2,FALSE)</f>
        <v>乙</v>
      </c>
      <c r="B2164" s="199" t="str">
        <f>VLOOKUP(MOD(E2164,12),十二支,3,FALSE)</f>
        <v xml:space="preserve">06 聖 </v>
      </c>
      <c r="C2164" s="201" t="str">
        <f>VLOOKUP(F2164,星座,3,TRUE)</f>
        <v xml:space="preserve">11 木 </v>
      </c>
      <c r="D2164" s="531">
        <v>20439</v>
      </c>
      <c r="E2164" s="1">
        <f>IFERROR(YEAR(D2164),LEFT(D2164,4))</f>
        <v>1955</v>
      </c>
      <c r="F2164" s="1" t="str">
        <f>IF(ISTEXT(D2164),RIGHT(D2164,5),TEXT(D2164,"mm/dd"))</f>
        <v>12/16</v>
      </c>
      <c r="G2164" s="39">
        <f>SUM(MID(E2164,1,1),MID(E2164,2,1),MID(E2164,3,1),MID(E2164,4,1),MID(F2164,1,1),MID(F2164,2,1),MID(F2164,4,1),MID(F2164,5,1))</f>
        <v>30</v>
      </c>
      <c r="H2164" s="41">
        <f>IF(MOD(G2164,9)=0,9,MOD(G2164,9))</f>
        <v>3</v>
      </c>
      <c r="I2164" s="45" t="str">
        <f>IFERROR(MID("日月火水木金土",WEEKDAY(D2164),1),"")</f>
        <v>金</v>
      </c>
      <c r="J2164" s="304" t="s">
        <v>5865</v>
      </c>
      <c r="K2164" s="202" t="str">
        <f>VLOOKUP(F2164,石と花メイン,3,FALSE)</f>
        <v>●珪孔雀石</v>
      </c>
      <c r="L2164" s="297" t="str">
        <f>VLOOKUP(F2164,石と花メイン,4,FALSE)</f>
        <v>胡桃</v>
      </c>
      <c r="M2164" s="393">
        <f>IF(OR(MONTH(F2164)&lt;7,AND(MONTH(F2164)=7,DAY(F2164)&lt;=25)),
MOD(SUM((E2164-1901)*365,259),260),
MOD(SUM((E2164-1900)*365,259),260))</f>
        <v>54</v>
      </c>
      <c r="N2164" s="390">
        <f>IF(AND(MONTH(F2164)=7,DAY(F2164)&gt;25),1,
ROUNDDOWN((SUM(VLOOKUP(MONTH(F2164),D暦変換用数値,2,FALSE),DAY(F2164))/28)+1,0))</f>
        <v>6</v>
      </c>
      <c r="O2164" s="205">
        <f>IF(AND(MONTH(F2164)=7,DAY(F2164)&gt;25),DAY(F2164)-25,
MOD((SUM(VLOOKUP(MONTH(F2164),D暦変換用数値,2,FALSE),DAY(F2164))),28)+1)</f>
        <v>4</v>
      </c>
      <c r="P2164" s="406">
        <f>IF(OR(MONTH(F2164)&lt;7,AND(MONTH(F2164)=7,DAY(F2164)&lt;=25)),
MOD(SUM((E2164-1901)*365,(N2164-1)*28,O2164,258),260),
MOD(SUM((E2164-1900)*365,(N2164-1)*28,O2164,258),260))</f>
        <v>197</v>
      </c>
      <c r="Q2164" s="372" t="str">
        <f>VLOOKUP(MOD(P2164,4),色,2,FALSE)</f>
        <v>赤い</v>
      </c>
      <c r="R2164" s="290" t="str">
        <f>VLOOKUP(MOD(P2164,13),銀河の音,2,FALSE)</f>
        <v>月の</v>
      </c>
      <c r="S2164" s="383" t="str">
        <f>VLOOKUP(MOD(P2164,20),太陽の紋章,2,FALSE)</f>
        <v>地球</v>
      </c>
      <c r="T2164" s="98" t="s">
        <v>3736</v>
      </c>
    </row>
    <row r="2165" spans="1:20" ht="13.5" customHeight="1">
      <c r="A2165" s="76" t="str">
        <f>VLOOKUP(MOD(E2165,10),十干,2,FALSE)</f>
        <v>乙</v>
      </c>
      <c r="B2165" s="199" t="str">
        <f>VLOOKUP(MOD(E2165,12),十二支,3,FALSE)</f>
        <v xml:space="preserve">06 聖 </v>
      </c>
      <c r="C2165" s="201" t="str">
        <f>VLOOKUP(F2165,星座,3,TRUE)</f>
        <v xml:space="preserve">11 木 </v>
      </c>
      <c r="D2165" s="534">
        <v>20444</v>
      </c>
      <c r="E2165" s="116">
        <f>IFERROR(YEAR(D2165),LEFT(D2165,4))</f>
        <v>1955</v>
      </c>
      <c r="F2165" s="116" t="str">
        <f>IF(ISTEXT(D2165),RIGHT(D2165,5),TEXT(D2165,"mm/dd"))</f>
        <v>12/21</v>
      </c>
      <c r="G2165" s="120">
        <f>SUM(MID(E2165,1,1),MID(E2165,2,1),MID(E2165,3,1),MID(E2165,4,1),MID(F2165,1,1),MID(F2165,2,1),MID(F2165,4,1),MID(F2165,5,1))</f>
        <v>26</v>
      </c>
      <c r="H2165" s="120">
        <f>IF(MOD(G2165,9)=0,9,MOD(G2165,9))</f>
        <v>8</v>
      </c>
      <c r="I2165" s="116" t="str">
        <f>IFERROR(MID("日月火水木金土",WEEKDAY(D2165),1),"")</f>
        <v>水</v>
      </c>
      <c r="J2165" s="306" t="s">
        <v>6845</v>
      </c>
      <c r="K2165" s="203" t="str">
        <f>VLOOKUP(F2165,石と花メイン,3,FALSE)</f>
        <v>◆藍玉</v>
      </c>
      <c r="L2165" s="299" t="str">
        <f>VLOOKUP(F2165,石と花メイン,4,FALSE)</f>
        <v>プロテア</v>
      </c>
      <c r="M2165" s="395">
        <f>IF(OR(MONTH(F2165)&lt;7,AND(MONTH(F2165)=7,DAY(F2165)&lt;=25)),
MOD(SUM((E2165-1901)*365,259),260),
MOD(SUM((E2165-1900)*365,259),260))</f>
        <v>54</v>
      </c>
      <c r="N2165" s="121">
        <f>IF(AND(MONTH(F2165)=7,DAY(F2165)&gt;25),1,
ROUNDDOWN((SUM(VLOOKUP(MONTH(F2165),D暦変換用数値,2,FALSE),DAY(F2165))/28)+1,0))</f>
        <v>6</v>
      </c>
      <c r="O2165" s="117">
        <f>IF(AND(MONTH(F2165)=7,DAY(F2165)&gt;25),DAY(F2165)-25,
MOD((SUM(VLOOKUP(MONTH(F2165),D暦変換用数値,2,FALSE),DAY(F2165))),28)+1)</f>
        <v>9</v>
      </c>
      <c r="P2165" s="408">
        <f>IF(OR(MONTH(F2165)&lt;7,AND(MONTH(F2165)=7,DAY(F2165)&lt;=25)),
MOD(SUM((E2165-1901)*365,(N2165-1)*28,O2165,258),260),
MOD(SUM((E2165-1900)*365,(N2165-1)*28,O2165,258),260))</f>
        <v>202</v>
      </c>
      <c r="Q2165" s="375" t="str">
        <f>VLOOKUP(MOD(P2165,4),色,2,FALSE)</f>
        <v>白い</v>
      </c>
      <c r="R2165" s="293" t="str">
        <f>VLOOKUP(MOD(P2165,13),銀河の音,2,FALSE)</f>
        <v>共振の</v>
      </c>
      <c r="S2165" s="386" t="str">
        <f>VLOOKUP(MOD(P2165,20),太陽の紋章,2,FALSE)</f>
        <v>風</v>
      </c>
      <c r="T2165" s="119" t="s">
        <v>6848</v>
      </c>
    </row>
    <row r="2166" spans="1:20" ht="13.5" customHeight="1">
      <c r="A2166" s="50" t="str">
        <f>VLOOKUP(MOD(E2166,10),十干,2,FALSE)</f>
        <v>丁</v>
      </c>
      <c r="B2166" s="199" t="str">
        <f>VLOOKUP(MOD(E2166,12),十二支,3,FALSE)</f>
        <v xml:space="preserve">06 聖 </v>
      </c>
      <c r="C2166" s="201" t="str">
        <f>VLOOKUP(F2166,星座,3,TRUE)</f>
        <v xml:space="preserve">11 木 </v>
      </c>
      <c r="D2166" s="531">
        <v>24804</v>
      </c>
      <c r="E2166" s="1">
        <f>IFERROR(YEAR(D2166),LEFT(D2166,4))</f>
        <v>1967</v>
      </c>
      <c r="F2166" s="1" t="str">
        <f>IF(ISTEXT(D2166),RIGHT(D2166,5),TEXT(D2166,"mm/dd"))</f>
        <v>11/28</v>
      </c>
      <c r="G2166" s="39">
        <f>SUM(MID(E2166,1,1),MID(E2166,2,1),MID(E2166,3,1),MID(E2166,4,1),MID(F2166,1,1),MID(F2166,2,1),MID(F2166,4,1),MID(F2166,5,1))</f>
        <v>35</v>
      </c>
      <c r="H2166" s="41">
        <f>IF(MOD(G2166,9)=0,9,MOD(G2166,9))</f>
        <v>8</v>
      </c>
      <c r="I2166" s="45" t="str">
        <f>IFERROR(MID("日月火水木金土",WEEKDAY(D2166),1),"")</f>
        <v>火</v>
      </c>
      <c r="J2166" s="304" t="s">
        <v>5866</v>
      </c>
      <c r="K2166" s="202" t="str">
        <f>VLOOKUP(F2166,石と花メイン,3,FALSE)</f>
        <v>◆翠玉</v>
      </c>
      <c r="L2166" s="297" t="str">
        <f>VLOOKUP(F2166,石と花メイン,4,FALSE)</f>
        <v>サンダーソニア【提灯百合】</v>
      </c>
      <c r="M2166" s="393">
        <f>IF(OR(MONTH(F2166)&lt;7,AND(MONTH(F2166)=7,DAY(F2166)&lt;=25)),
MOD(SUM((E2166-1901)*365,259),260),
MOD(SUM((E2166-1900)*365,259),260))</f>
        <v>14</v>
      </c>
      <c r="N2166" s="390">
        <f>IF(AND(MONTH(F2166)=7,DAY(F2166)&gt;25),1,
ROUNDDOWN((SUM(VLOOKUP(MONTH(F2166),D暦変換用数値,2,FALSE),DAY(F2166))/28)+1,0))</f>
        <v>5</v>
      </c>
      <c r="O2166" s="205">
        <f>IF(AND(MONTH(F2166)=7,DAY(F2166)&gt;25),DAY(F2166)-25,
MOD((SUM(VLOOKUP(MONTH(F2166),D暦変換用数値,2,FALSE),DAY(F2166))),28)+1)</f>
        <v>14</v>
      </c>
      <c r="P2166" s="406">
        <f>IF(OR(MONTH(F2166)&lt;7,AND(MONTH(F2166)=7,DAY(F2166)&lt;=25)),
MOD(SUM((E2166-1901)*365,(N2166-1)*28,O2166,258),260),
MOD(SUM((E2166-1900)*365,(N2166-1)*28,O2166,258),260))</f>
        <v>139</v>
      </c>
      <c r="Q2166" s="374" t="str">
        <f>VLOOKUP(MOD(P2166,4),色,2,FALSE)</f>
        <v>青い</v>
      </c>
      <c r="R2166" s="292" t="str">
        <f>VLOOKUP(MOD(P2166,13),銀河の音,2,FALSE)</f>
        <v>太陽の</v>
      </c>
      <c r="S2166" s="385" t="str">
        <f>VLOOKUP(MOD(P2166,20),太陽の紋章,2,FALSE)</f>
        <v>嵐</v>
      </c>
      <c r="T2166" s="98" t="s">
        <v>3736</v>
      </c>
    </row>
    <row r="2167" spans="1:20" ht="13.5" customHeight="1">
      <c r="A2167" s="50" t="str">
        <f>VLOOKUP(MOD(E2167,10),十干,2,FALSE)</f>
        <v>丁</v>
      </c>
      <c r="B2167" s="199" t="str">
        <f>VLOOKUP(MOD(E2167,12),十二支,3,FALSE)</f>
        <v xml:space="preserve">06 聖 </v>
      </c>
      <c r="C2167" s="201" t="str">
        <f>VLOOKUP(F2167,星座,3,TRUE)</f>
        <v xml:space="preserve">11 木 </v>
      </c>
      <c r="D2167" s="531">
        <v>24804</v>
      </c>
      <c r="E2167" s="1">
        <f>IFERROR(YEAR(D2167),LEFT(D2167,4))</f>
        <v>1967</v>
      </c>
      <c r="F2167" s="1" t="str">
        <f>IF(ISTEXT(D2167),RIGHT(D2167,5),TEXT(D2167,"mm/dd"))</f>
        <v>11/28</v>
      </c>
      <c r="G2167" s="39">
        <f>SUM(MID(E2167,1,1),MID(E2167,2,1),MID(E2167,3,1),MID(E2167,4,1),MID(F2167,1,1),MID(F2167,2,1),MID(F2167,4,1),MID(F2167,5,1))</f>
        <v>35</v>
      </c>
      <c r="H2167" s="41">
        <f>IF(MOD(G2167,9)=0,9,MOD(G2167,9))</f>
        <v>8</v>
      </c>
      <c r="I2167" s="45" t="str">
        <f>IFERROR(MID("日月火水木金土",WEEKDAY(D2167),1),"")</f>
        <v>火</v>
      </c>
      <c r="J2167" s="304" t="s">
        <v>7362</v>
      </c>
      <c r="K2167" s="202" t="str">
        <f>VLOOKUP(F2167,石と花メイン,3,FALSE)</f>
        <v>◆翠玉</v>
      </c>
      <c r="L2167" s="297" t="str">
        <f>VLOOKUP(F2167,石と花メイン,4,FALSE)</f>
        <v>サンダーソニア【提灯百合】</v>
      </c>
      <c r="M2167" s="393">
        <f>IF(OR(MONTH(F2167)&lt;7,AND(MONTH(F2167)=7,DAY(F2167)&lt;=25)),
MOD(SUM((E2167-1901)*365,259),260),
MOD(SUM((E2167-1900)*365,259),260))</f>
        <v>14</v>
      </c>
      <c r="N2167" s="390">
        <f>IF(AND(MONTH(F2167)=7,DAY(F2167)&gt;25),1,
ROUNDDOWN((SUM(VLOOKUP(MONTH(F2167),D暦変換用数値,2,FALSE),DAY(F2167))/28)+1,0))</f>
        <v>5</v>
      </c>
      <c r="O2167" s="205">
        <f>IF(AND(MONTH(F2167)=7,DAY(F2167)&gt;25),DAY(F2167)-25,
MOD((SUM(VLOOKUP(MONTH(F2167),D暦変換用数値,2,FALSE),DAY(F2167))),28)+1)</f>
        <v>14</v>
      </c>
      <c r="P2167" s="406">
        <f>IF(OR(MONTH(F2167)&lt;7,AND(MONTH(F2167)=7,DAY(F2167)&lt;=25)),
MOD(SUM((E2167-1901)*365,(N2167-1)*28,O2167,258),260),
MOD(SUM((E2167-1900)*365,(N2167-1)*28,O2167,258),260))</f>
        <v>139</v>
      </c>
      <c r="Q2167" s="374" t="str">
        <f>VLOOKUP(MOD(P2167,4),色,2,FALSE)</f>
        <v>青い</v>
      </c>
      <c r="R2167" s="292" t="str">
        <f>VLOOKUP(MOD(P2167,13),銀河の音,2,FALSE)</f>
        <v>太陽の</v>
      </c>
      <c r="S2167" s="385" t="str">
        <f>VLOOKUP(MOD(P2167,20),太陽の紋章,2,FALSE)</f>
        <v>嵐</v>
      </c>
      <c r="T2167" s="99" t="s">
        <v>8930</v>
      </c>
    </row>
    <row r="2168" spans="1:20" ht="13.5" customHeight="1">
      <c r="A2168" s="334" t="str">
        <f>VLOOKUP(MOD(E2168,10),十干,2,FALSE)</f>
        <v>丁</v>
      </c>
      <c r="B2168" s="331" t="str">
        <f>VLOOKUP(MOD(E2168,12),十二支,3,FALSE)</f>
        <v xml:space="preserve">06 聖 </v>
      </c>
      <c r="C2168" s="336" t="str">
        <f>VLOOKUP(F2168,星座,3,TRUE)</f>
        <v xml:space="preserve">11 木 </v>
      </c>
      <c r="D2168" s="534">
        <v>24814</v>
      </c>
      <c r="E2168" s="131">
        <f>IFERROR(YEAR(D2168),LEFT(D2168,4))</f>
        <v>1967</v>
      </c>
      <c r="F2168" s="131" t="str">
        <f>IF(ISTEXT(D2168),RIGHT(D2168,5),TEXT(D2168,"mm/dd"))</f>
        <v>12/08</v>
      </c>
      <c r="G2168" s="133">
        <f>SUM(MID(E2168,1,1),MID(E2168,2,1),MID(E2168,3,1),MID(E2168,4,1),MID(F2168,1,1),MID(F2168,2,1),MID(F2168,4,1),MID(F2168,5,1))</f>
        <v>34</v>
      </c>
      <c r="H2168" s="133">
        <f>IF(MOD(G2168,9)=0,9,MOD(G2168,9))</f>
        <v>7</v>
      </c>
      <c r="I2168" s="131" t="str">
        <f>IFERROR(MID("日月火水木金土",WEEKDAY(D2168),1),"")</f>
        <v>金</v>
      </c>
      <c r="J2168" s="306" t="s">
        <v>8443</v>
      </c>
      <c r="K2168" s="335" t="str">
        <f>VLOOKUP(F2168,石と花メイン,3,FALSE)</f>
        <v>◇金剛石</v>
      </c>
      <c r="L2168" s="302" t="str">
        <f>VLOOKUP(F2168,石と花メイン,4,FALSE)</f>
        <v>葦</v>
      </c>
      <c r="M2168" s="396">
        <f>IF(OR(MONTH(F2168)&lt;7,AND(MONTH(F2168)=7,DAY(F2168)&lt;=25)),
MOD(SUM((E2168-1901)*365,259),260),
MOD(SUM((E2168-1900)*365,259),260))</f>
        <v>14</v>
      </c>
      <c r="N2168" s="335">
        <f>IF(AND(MONTH(F2168)=7,DAY(F2168)&gt;25),1,
ROUNDDOWN((SUM(VLOOKUP(MONTH(F2168),D暦変換用数値,2,FALSE),DAY(F2168))/28)+1,0))</f>
        <v>5</v>
      </c>
      <c r="O2168" s="132">
        <f>IF(AND(MONTH(F2168)=7,DAY(F2168)&gt;25),DAY(F2168)-25,
MOD((SUM(VLOOKUP(MONTH(F2168),D暦変換用数値,2,FALSE),DAY(F2168))),28)+1)</f>
        <v>24</v>
      </c>
      <c r="P2168" s="404">
        <f>IF(OR(MONTH(F2168)&lt;7,AND(MONTH(F2168)=7,DAY(F2168)&lt;=25)),
MOD(SUM((E2168-1901)*365,(N2168-1)*28,O2168,258),260),
MOD(SUM((E2168-1900)*365,(N2168-1)*28,O2168,258),260))</f>
        <v>149</v>
      </c>
      <c r="Q2168" s="376" t="str">
        <f>VLOOKUP(MOD(P2168,4),色,2,FALSE)</f>
        <v>赤い</v>
      </c>
      <c r="R2168" s="333" t="str">
        <f>VLOOKUP(MOD(P2168,13),銀河の音,2,FALSE)</f>
        <v>律動の</v>
      </c>
      <c r="S2168" s="387" t="str">
        <f>VLOOKUP(MOD(P2168,20),太陽の紋章,2,FALSE)</f>
        <v>月</v>
      </c>
      <c r="T2168" s="119" t="s">
        <v>8445</v>
      </c>
    </row>
    <row r="2169" spans="1:20" ht="13.5" customHeight="1">
      <c r="A2169" s="50" t="str">
        <f>VLOOKUP(MOD(E2169,10),十干,2,FALSE)</f>
        <v>丁</v>
      </c>
      <c r="B2169" s="199" t="str">
        <f>VLOOKUP(MOD(E2169,12),十二支,3,FALSE)</f>
        <v xml:space="preserve">06 聖 </v>
      </c>
      <c r="C2169" s="201" t="str">
        <f>VLOOKUP(F2169,星座,3,TRUE)</f>
        <v xml:space="preserve">11 木 </v>
      </c>
      <c r="D2169" s="531">
        <v>24816</v>
      </c>
      <c r="E2169" s="1">
        <f>IFERROR(YEAR(D2169),LEFT(D2169,4))</f>
        <v>1967</v>
      </c>
      <c r="F2169" s="1" t="str">
        <f>IF(ISTEXT(D2169),RIGHT(D2169,5),TEXT(D2169,"mm/dd"))</f>
        <v>12/10</v>
      </c>
      <c r="G2169" s="39">
        <f>SUM(MID(E2169,1,1),MID(E2169,2,1),MID(E2169,3,1),MID(E2169,4,1),MID(F2169,1,1),MID(F2169,2,1),MID(F2169,4,1),MID(F2169,5,1))</f>
        <v>27</v>
      </c>
      <c r="H2169" s="41">
        <f>IF(MOD(G2169,9)=0,9,MOD(G2169,9))</f>
        <v>9</v>
      </c>
      <c r="I2169" s="45" t="str">
        <f>IFERROR(MID("日月火水木金土",WEEKDAY(D2169),1),"")</f>
        <v>日</v>
      </c>
      <c r="J2169" s="304" t="s">
        <v>4073</v>
      </c>
      <c r="K2169" s="202" t="str">
        <f>VLOOKUP(F2169,石と花メイン,3,FALSE)</f>
        <v>●珊瑚</v>
      </c>
      <c r="L2169" s="297" t="str">
        <f>VLOOKUP(F2169,石と花メイン,4,FALSE)</f>
        <v>椿</v>
      </c>
      <c r="M2169" s="393">
        <f>IF(OR(MONTH(F2169)&lt;7,AND(MONTH(F2169)=7,DAY(F2169)&lt;=25)),
MOD(SUM((E2169-1901)*365,259),260),
MOD(SUM((E2169-1900)*365,259),260))</f>
        <v>14</v>
      </c>
      <c r="N2169" s="390">
        <f>IF(AND(MONTH(F2169)=7,DAY(F2169)&gt;25),1,
ROUNDDOWN((SUM(VLOOKUP(MONTH(F2169),D暦変換用数値,2,FALSE),DAY(F2169))/28)+1,0))</f>
        <v>5</v>
      </c>
      <c r="O2169" s="205">
        <f>IF(AND(MONTH(F2169)=7,DAY(F2169)&gt;25),DAY(F2169)-25,
MOD((SUM(VLOOKUP(MONTH(F2169),D暦変換用数値,2,FALSE),DAY(F2169))),28)+1)</f>
        <v>26</v>
      </c>
      <c r="P2169" s="406">
        <f>IF(OR(MONTH(F2169)&lt;7,AND(MONTH(F2169)=7,DAY(F2169)&lt;=25)),
MOD(SUM((E2169-1901)*365,(N2169-1)*28,O2169,258),260),
MOD(SUM((E2169-1900)*365,(N2169-1)*28,O2169,258),260))</f>
        <v>151</v>
      </c>
      <c r="Q2169" s="374" t="str">
        <f>VLOOKUP(MOD(P2169,4),色,2,FALSE)</f>
        <v>青い</v>
      </c>
      <c r="R2169" s="292" t="str">
        <f>VLOOKUP(MOD(P2169,13),銀河の音,2,FALSE)</f>
        <v>銀河の</v>
      </c>
      <c r="S2169" s="385" t="str">
        <f>VLOOKUP(MOD(P2169,20),太陽の紋章,2,FALSE)</f>
        <v>猿</v>
      </c>
      <c r="T2169" s="98" t="s">
        <v>3736</v>
      </c>
    </row>
    <row r="2170" spans="1:20" ht="13.5" customHeight="1">
      <c r="A2170" s="50" t="str">
        <f>VLOOKUP(MOD(E2170,10),十干,2,FALSE)</f>
        <v>丁</v>
      </c>
      <c r="B2170" s="199" t="str">
        <f>VLOOKUP(MOD(E2170,12),十二支,3,FALSE)</f>
        <v xml:space="preserve">06 聖 </v>
      </c>
      <c r="C2170" s="201" t="str">
        <f>VLOOKUP(F2170,星座,3,TRUE)</f>
        <v xml:space="preserve">11 木 </v>
      </c>
      <c r="D2170" s="531">
        <v>24819</v>
      </c>
      <c r="E2170" s="1">
        <f>IFERROR(YEAR(D2170),LEFT(D2170,4))</f>
        <v>1967</v>
      </c>
      <c r="F2170" s="1" t="str">
        <f>IF(ISTEXT(D2170),RIGHT(D2170,5),TEXT(D2170,"mm/dd"))</f>
        <v>12/13</v>
      </c>
      <c r="G2170" s="39">
        <f>SUM(MID(E2170,1,1),MID(E2170,2,1),MID(E2170,3,1),MID(E2170,4,1),MID(F2170,1,1),MID(F2170,2,1),MID(F2170,4,1),MID(F2170,5,1))</f>
        <v>30</v>
      </c>
      <c r="H2170" s="41">
        <f>IF(MOD(G2170,9)=0,9,MOD(G2170,9))</f>
        <v>3</v>
      </c>
      <c r="I2170" s="45" t="str">
        <f>IFERROR(MID("日月火水木金土",WEEKDAY(D2170),1),"")</f>
        <v>水</v>
      </c>
      <c r="J2170" s="304" t="s">
        <v>4074</v>
      </c>
      <c r="K2170" s="202" t="str">
        <f>VLOOKUP(F2170,石と花メイン,3,FALSE)</f>
        <v>◆風信子石</v>
      </c>
      <c r="L2170" s="297" t="str">
        <f>VLOOKUP(F2170,石と花メイン,4,FALSE)</f>
        <v>デンドロビウム【石斛】</v>
      </c>
      <c r="M2170" s="393">
        <f>IF(OR(MONTH(F2170)&lt;7,AND(MONTH(F2170)=7,DAY(F2170)&lt;=25)),
MOD(SUM((E2170-1901)*365,259),260),
MOD(SUM((E2170-1900)*365,259),260))</f>
        <v>14</v>
      </c>
      <c r="N2170" s="390">
        <f>IF(AND(MONTH(F2170)=7,DAY(F2170)&gt;25),1,
ROUNDDOWN((SUM(VLOOKUP(MONTH(F2170),D暦変換用数値,2,FALSE),DAY(F2170))/28)+1,0))</f>
        <v>6</v>
      </c>
      <c r="O2170" s="205">
        <f>IF(AND(MONTH(F2170)=7,DAY(F2170)&gt;25),DAY(F2170)-25,
MOD((SUM(VLOOKUP(MONTH(F2170),D暦変換用数値,2,FALSE),DAY(F2170))),28)+1)</f>
        <v>1</v>
      </c>
      <c r="P2170" s="406">
        <f>IF(OR(MONTH(F2170)&lt;7,AND(MONTH(F2170)=7,DAY(F2170)&lt;=25)),
MOD(SUM((E2170-1901)*365,(N2170-1)*28,O2170,258),260),
MOD(SUM((E2170-1900)*365,(N2170-1)*28,O2170,258),260))</f>
        <v>154</v>
      </c>
      <c r="Q2170" s="375" t="str">
        <f>VLOOKUP(MOD(P2170,4),色,2,FALSE)</f>
        <v>白い</v>
      </c>
      <c r="R2170" s="293" t="str">
        <f>VLOOKUP(MOD(P2170,13),銀河の音,2,FALSE)</f>
        <v>スペクトルの</v>
      </c>
      <c r="S2170" s="386" t="str">
        <f>VLOOKUP(MOD(P2170,20),太陽の紋章,2,FALSE)</f>
        <v>魔法使い</v>
      </c>
      <c r="T2170" s="98" t="s">
        <v>3736</v>
      </c>
    </row>
    <row r="2171" spans="1:20" ht="13.5" customHeight="1">
      <c r="A2171" s="334" t="str">
        <f>VLOOKUP(MOD(E2171,10),十干,2,FALSE)</f>
        <v>丁</v>
      </c>
      <c r="B2171" s="331" t="str">
        <f>VLOOKUP(MOD(E2171,12),十二支,3,FALSE)</f>
        <v xml:space="preserve">06 聖 </v>
      </c>
      <c r="C2171" s="336" t="str">
        <f>VLOOKUP(F2171,星座,3,TRUE)</f>
        <v xml:space="preserve">11 木 </v>
      </c>
      <c r="D2171" s="534">
        <v>24822</v>
      </c>
      <c r="E2171" s="131">
        <f>IFERROR(YEAR(D2171),LEFT(D2171,4))</f>
        <v>1967</v>
      </c>
      <c r="F2171" s="131" t="str">
        <f>IF(ISTEXT(D2171),RIGHT(D2171,5),TEXT(D2171,"mm/dd"))</f>
        <v>12/16</v>
      </c>
      <c r="G2171" s="133">
        <f>SUM(MID(E2171,1,1),MID(E2171,2,1),MID(E2171,3,1),MID(E2171,4,1),MID(F2171,1,1),MID(F2171,2,1),MID(F2171,4,1),MID(F2171,5,1))</f>
        <v>33</v>
      </c>
      <c r="H2171" s="133">
        <f>IF(MOD(G2171,9)=0,9,MOD(G2171,9))</f>
        <v>6</v>
      </c>
      <c r="I2171" s="131" t="str">
        <f>IFERROR(MID("日月火水木金土",WEEKDAY(D2171),1),"")</f>
        <v>土</v>
      </c>
      <c r="J2171" s="306" t="s">
        <v>8424</v>
      </c>
      <c r="K2171" s="335" t="str">
        <f>VLOOKUP(F2171,石と花メイン,3,FALSE)</f>
        <v>●珪孔雀石</v>
      </c>
      <c r="L2171" s="302" t="str">
        <f>VLOOKUP(F2171,石と花メイン,4,FALSE)</f>
        <v>胡桃</v>
      </c>
      <c r="M2171" s="396">
        <f>IF(OR(MONTH(F2171)&lt;7,AND(MONTH(F2171)=7,DAY(F2171)&lt;=25)),
MOD(SUM((E2171-1901)*365,259),260),
MOD(SUM((E2171-1900)*365,259),260))</f>
        <v>14</v>
      </c>
      <c r="N2171" s="335">
        <f>IF(AND(MONTH(F2171)=7,DAY(F2171)&gt;25),1,
ROUNDDOWN((SUM(VLOOKUP(MONTH(F2171),D暦変換用数値,2,FALSE),DAY(F2171))/28)+1,0))</f>
        <v>6</v>
      </c>
      <c r="O2171" s="132">
        <f>IF(AND(MONTH(F2171)=7,DAY(F2171)&gt;25),DAY(F2171)-25,
MOD((SUM(VLOOKUP(MONTH(F2171),D暦変換用数値,2,FALSE),DAY(F2171))),28)+1)</f>
        <v>4</v>
      </c>
      <c r="P2171" s="404">
        <f>IF(OR(MONTH(F2171)&lt;7,AND(MONTH(F2171)=7,DAY(F2171)&lt;=25)),
MOD(SUM((E2171-1901)*365,(N2171-1)*28,O2171,258),260),
MOD(SUM((E2171-1900)*365,(N2171-1)*28,O2171,258),260))</f>
        <v>157</v>
      </c>
      <c r="Q2171" s="376" t="str">
        <f>VLOOKUP(MOD(P2171,4),色,2,FALSE)</f>
        <v>赤い</v>
      </c>
      <c r="R2171" s="333" t="str">
        <f>VLOOKUP(MOD(P2171,13),銀河の音,2,FALSE)</f>
        <v>磁気の</v>
      </c>
      <c r="S2171" s="387" t="str">
        <f>VLOOKUP(MOD(P2171,20),太陽の紋章,2,FALSE)</f>
        <v>地球</v>
      </c>
      <c r="T2171" s="118" t="s">
        <v>8426</v>
      </c>
    </row>
    <row r="2172" spans="1:20" ht="13.5" customHeight="1">
      <c r="A2172" s="50" t="str">
        <f>VLOOKUP(MOD(E2172,10),十干,2,FALSE)</f>
        <v>丁</v>
      </c>
      <c r="B2172" s="199" t="str">
        <f>VLOOKUP(MOD(E2172,12),十二支,3,FALSE)</f>
        <v xml:space="preserve">06 聖 </v>
      </c>
      <c r="C2172" s="201" t="str">
        <f>VLOOKUP(F2172,星座,3,TRUE)</f>
        <v xml:space="preserve">11 木 </v>
      </c>
      <c r="D2172" s="531">
        <v>24827</v>
      </c>
      <c r="E2172" s="1">
        <f>IFERROR(YEAR(D2172),LEFT(D2172,4))</f>
        <v>1967</v>
      </c>
      <c r="F2172" s="1" t="str">
        <f>IF(ISTEXT(D2172),RIGHT(D2172,5),TEXT(D2172,"mm/dd"))</f>
        <v>12/21</v>
      </c>
      <c r="G2172" s="39">
        <f>SUM(MID(E2172,1,1),MID(E2172,2,1),MID(E2172,3,1),MID(E2172,4,1),MID(F2172,1,1),MID(F2172,2,1),MID(F2172,4,1),MID(F2172,5,1))</f>
        <v>29</v>
      </c>
      <c r="H2172" s="41">
        <f>IF(MOD(G2172,9)=0,9,MOD(G2172,9))</f>
        <v>2</v>
      </c>
      <c r="I2172" s="45" t="str">
        <f>IFERROR(MID("日月火水木金土",WEEKDAY(D2172),1),"")</f>
        <v>木</v>
      </c>
      <c r="J2172" s="304" t="s">
        <v>4075</v>
      </c>
      <c r="K2172" s="202" t="str">
        <f>VLOOKUP(F2172,石と花メイン,3,FALSE)</f>
        <v>◆藍玉</v>
      </c>
      <c r="L2172" s="297" t="str">
        <f>VLOOKUP(F2172,石と花メイン,4,FALSE)</f>
        <v>プロテア</v>
      </c>
      <c r="M2172" s="393">
        <f>IF(OR(MONTH(F2172)&lt;7,AND(MONTH(F2172)=7,DAY(F2172)&lt;=25)),
MOD(SUM((E2172-1901)*365,259),260),
MOD(SUM((E2172-1900)*365,259),260))</f>
        <v>14</v>
      </c>
      <c r="N2172" s="390">
        <f>IF(AND(MONTH(F2172)=7,DAY(F2172)&gt;25),1,
ROUNDDOWN((SUM(VLOOKUP(MONTH(F2172),D暦変換用数値,2,FALSE),DAY(F2172))/28)+1,0))</f>
        <v>6</v>
      </c>
      <c r="O2172" s="205">
        <f>IF(AND(MONTH(F2172)=7,DAY(F2172)&gt;25),DAY(F2172)-25,
MOD((SUM(VLOOKUP(MONTH(F2172),D暦変換用数値,2,FALSE),DAY(F2172))),28)+1)</f>
        <v>9</v>
      </c>
      <c r="P2172" s="406">
        <f>IF(OR(MONTH(F2172)&lt;7,AND(MONTH(F2172)=7,DAY(F2172)&lt;=25)),
MOD(SUM((E2172-1901)*365,(N2172-1)*28,O2172,258),260),
MOD(SUM((E2172-1900)*365,(N2172-1)*28,O2172,258),260))</f>
        <v>162</v>
      </c>
      <c r="Q2172" s="375" t="str">
        <f>VLOOKUP(MOD(P2172,4),色,2,FALSE)</f>
        <v>白い</v>
      </c>
      <c r="R2172" s="293" t="str">
        <f>VLOOKUP(MOD(P2172,13),銀河の音,2,FALSE)</f>
        <v>律動の</v>
      </c>
      <c r="S2172" s="386" t="str">
        <f>VLOOKUP(MOD(P2172,20),太陽の紋章,2,FALSE)</f>
        <v>風</v>
      </c>
      <c r="T2172" s="111" t="s">
        <v>5454</v>
      </c>
    </row>
    <row r="2173" spans="1:20" ht="13.5" customHeight="1">
      <c r="A2173" s="334" t="str">
        <f>VLOOKUP(MOD(E2173,10),十干,2,FALSE)</f>
        <v>己</v>
      </c>
      <c r="B2173" s="331" t="str">
        <f>VLOOKUP(MOD(E2173,12),十二支,3,FALSE)</f>
        <v xml:space="preserve">06 聖 </v>
      </c>
      <c r="C2173" s="336" t="str">
        <f>VLOOKUP(F2173,星座,3,TRUE)</f>
        <v xml:space="preserve">11 木 </v>
      </c>
      <c r="D2173" s="540">
        <v>29181</v>
      </c>
      <c r="E2173" s="131">
        <f>IFERROR(YEAR(D2173),LEFT(D2173,4))</f>
        <v>1979</v>
      </c>
      <c r="F2173" s="538" t="str">
        <f>IF(ISTEXT(D2173),RIGHT(D2173,5),TEXT(D2173,"mm/dd"))</f>
        <v>11/22</v>
      </c>
      <c r="G2173" s="133">
        <f>SUM(MID(E2173,1,1),MID(E2173,2,1),MID(E2173,3,1),MID(E2173,4,1),MID(F2173,1,1),MID(F2173,2,1),MID(F2173,4,1),MID(F2173,5,1))</f>
        <v>32</v>
      </c>
      <c r="H2173" s="133">
        <f>IF(MOD(G2173,9)=0,9,MOD(G2173,9))</f>
        <v>5</v>
      </c>
      <c r="I2173" s="131" t="str">
        <f>IFERROR(MID("日月火水木金土",WEEKDAY(D2173),1),"")</f>
        <v>木</v>
      </c>
      <c r="J2173" s="306" t="s">
        <v>9253</v>
      </c>
      <c r="K2173" s="335" t="str">
        <f>VLOOKUP(F2173,石と花メイン,3,FALSE)</f>
        <v>◆柘榴石</v>
      </c>
      <c r="L2173" s="302" t="str">
        <f>VLOOKUP(F2173,石と花メイン,4,FALSE)</f>
        <v>アロエ【蘆薈】</v>
      </c>
      <c r="M2173" s="396">
        <f>IF(OR(MONTH(F2173)&lt;7,AND(MONTH(F2173)=7,DAY(F2173)&lt;=25)),
MOD(SUM((E2173-1901)*365,259),260),
MOD(SUM((E2173-1900)*365,259),260))</f>
        <v>234</v>
      </c>
      <c r="N2173" s="335">
        <f>IF(AND(MONTH(F2173)=7,DAY(F2173)&gt;25),1,
ROUNDDOWN((SUM(VLOOKUP(MONTH(F2173),D暦変換用数値,2,FALSE),DAY(F2173))/28)+1,0))</f>
        <v>5</v>
      </c>
      <c r="O2173" s="132">
        <f>IF(AND(MONTH(F2173)=7,DAY(F2173)&gt;25),DAY(F2173)-25,
MOD((SUM(VLOOKUP(MONTH(F2173),D暦変換用数値,2,FALSE),DAY(F2173))),28)+1)</f>
        <v>8</v>
      </c>
      <c r="P2173" s="404">
        <f>IF(OR(MONTH(F2173)&lt;7,AND(MONTH(F2173)=7,DAY(F2173)&lt;=25)),
MOD(SUM((E2173-1901)*365,(N2173-1)*28,O2173,258),260),
MOD(SUM((E2173-1900)*365,(N2173-1)*28,O2173,258),260))</f>
        <v>93</v>
      </c>
      <c r="Q2173" s="376" t="str">
        <f>VLOOKUP(MOD(P2173,4),色,2,FALSE)</f>
        <v>赤い</v>
      </c>
      <c r="R2173" s="333" t="str">
        <f>VLOOKUP(MOD(P2173,13),銀河の音,2,FALSE)</f>
        <v>月の</v>
      </c>
      <c r="S2173" s="387" t="str">
        <f>VLOOKUP(MOD(P2173,20),太陽の紋章,2,FALSE)</f>
        <v>空歩く者</v>
      </c>
      <c r="T2173" s="145"/>
    </row>
    <row r="2174" spans="1:20" ht="13.5" customHeight="1">
      <c r="A2174" s="50" t="str">
        <f>VLOOKUP(MOD(E2174,10),十干,2,FALSE)</f>
        <v>己</v>
      </c>
      <c r="B2174" s="199" t="str">
        <f>VLOOKUP(MOD(E2174,12),十二支,3,FALSE)</f>
        <v xml:space="preserve">06 聖 </v>
      </c>
      <c r="C2174" s="201" t="str">
        <f>VLOOKUP(F2174,星座,3,TRUE)</f>
        <v xml:space="preserve">11 木 </v>
      </c>
      <c r="D2174" s="531">
        <v>29188</v>
      </c>
      <c r="E2174" s="1">
        <f>IFERROR(YEAR(D2174),LEFT(D2174,4))</f>
        <v>1979</v>
      </c>
      <c r="F2174" s="1" t="str">
        <f>IF(ISTEXT(D2174),RIGHT(D2174,5),TEXT(D2174,"mm/dd"))</f>
        <v>11/29</v>
      </c>
      <c r="G2174" s="39">
        <f>SUM(MID(E2174,1,1),MID(E2174,2,1),MID(E2174,3,1),MID(E2174,4,1),MID(F2174,1,1),MID(F2174,2,1),MID(F2174,4,1),MID(F2174,5,1))</f>
        <v>39</v>
      </c>
      <c r="H2174" s="41">
        <f>IF(MOD(G2174,9)=0,9,MOD(G2174,9))</f>
        <v>3</v>
      </c>
      <c r="I2174" s="45" t="str">
        <f>IFERROR(MID("日月火水木金土",WEEKDAY(D2174),1),"")</f>
        <v>木</v>
      </c>
      <c r="J2174" s="304" t="s">
        <v>4076</v>
      </c>
      <c r="K2174" s="202" t="str">
        <f>VLOOKUP(F2174,石と花メイン,3,FALSE)</f>
        <v>◆青玉</v>
      </c>
      <c r="L2174" s="297" t="str">
        <f>VLOOKUP(F2174,石と花メイン,4,FALSE)</f>
        <v>茶【茶の木】</v>
      </c>
      <c r="M2174" s="393">
        <f>IF(OR(MONTH(F2174)&lt;7,AND(MONTH(F2174)=7,DAY(F2174)&lt;=25)),
MOD(SUM((E2174-1901)*365,259),260),
MOD(SUM((E2174-1900)*365,259),260))</f>
        <v>234</v>
      </c>
      <c r="N2174" s="390">
        <f>IF(AND(MONTH(F2174)=7,DAY(F2174)&gt;25),1,
ROUNDDOWN((SUM(VLOOKUP(MONTH(F2174),D暦変換用数値,2,FALSE),DAY(F2174))/28)+1,0))</f>
        <v>5</v>
      </c>
      <c r="O2174" s="205">
        <f>IF(AND(MONTH(F2174)=7,DAY(F2174)&gt;25),DAY(F2174)-25,
MOD((SUM(VLOOKUP(MONTH(F2174),D暦変換用数値,2,FALSE),DAY(F2174))),28)+1)</f>
        <v>15</v>
      </c>
      <c r="P2174" s="406">
        <f>IF(OR(MONTH(F2174)&lt;7,AND(MONTH(F2174)=7,DAY(F2174)&lt;=25)),
MOD(SUM((E2174-1901)*365,(N2174-1)*28,O2174,258),260),
MOD(SUM((E2174-1900)*365,(N2174-1)*28,O2174,258),260))</f>
        <v>100</v>
      </c>
      <c r="Q2174" s="373" t="str">
        <f>VLOOKUP(MOD(P2174,4),色,2,FALSE)</f>
        <v>黄色い</v>
      </c>
      <c r="R2174" s="291" t="str">
        <f>VLOOKUP(MOD(P2174,13),銀河の音,2,FALSE)</f>
        <v>太陽の</v>
      </c>
      <c r="S2174" s="384" t="str">
        <f>VLOOKUP(MOD(P2174,20),太陽の紋章,2,FALSE)</f>
        <v>太陽</v>
      </c>
      <c r="T2174" s="93" t="s">
        <v>3514</v>
      </c>
    </row>
    <row r="2175" spans="1:20" ht="13.5" customHeight="1">
      <c r="A2175" s="334" t="str">
        <f>VLOOKUP(MOD(E2175,10),十干,2,FALSE)</f>
        <v>己</v>
      </c>
      <c r="B2175" s="331" t="str">
        <f>VLOOKUP(MOD(E2175,12),十二支,3,FALSE)</f>
        <v xml:space="preserve">06 聖 </v>
      </c>
      <c r="C2175" s="336" t="str">
        <f>VLOOKUP(F2175,星座,3,TRUE)</f>
        <v xml:space="preserve">11 木 </v>
      </c>
      <c r="D2175" s="540">
        <v>29193</v>
      </c>
      <c r="E2175" s="131">
        <f>IFERROR(YEAR(D2175),LEFT(D2175,4))</f>
        <v>1979</v>
      </c>
      <c r="F2175" s="538" t="str">
        <f>IF(ISTEXT(D2175),RIGHT(D2175,5),TEXT(D2175,"mm/dd"))</f>
        <v>12/04</v>
      </c>
      <c r="G2175" s="133">
        <f>SUM(MID(E2175,1,1),MID(E2175,2,1),MID(E2175,3,1),MID(E2175,4,1),MID(F2175,1,1),MID(F2175,2,1),MID(F2175,4,1),MID(F2175,5,1))</f>
        <v>33</v>
      </c>
      <c r="H2175" s="133">
        <f>IF(MOD(G2175,9)=0,9,MOD(G2175,9))</f>
        <v>6</v>
      </c>
      <c r="I2175" s="131" t="str">
        <f>IFERROR(MID("日月火水木金土",WEEKDAY(D2175),1),"")</f>
        <v>火</v>
      </c>
      <c r="J2175" s="306" t="s">
        <v>9027</v>
      </c>
      <c r="K2175" s="335" t="str">
        <f>VLOOKUP(F2175,石と花メイン,3,FALSE)</f>
        <v>●杉石</v>
      </c>
      <c r="L2175" s="302" t="str">
        <f>VLOOKUP(F2175,石と花メイン,4,FALSE)</f>
        <v>葉牡丹【花キャベツ】</v>
      </c>
      <c r="M2175" s="396">
        <f>IF(OR(MONTH(F2175)&lt;7,AND(MONTH(F2175)=7,DAY(F2175)&lt;=25)),
MOD(SUM((E2175-1901)*365,259),260),
MOD(SUM((E2175-1900)*365,259),260))</f>
        <v>234</v>
      </c>
      <c r="N2175" s="335">
        <f>IF(AND(MONTH(F2175)=7,DAY(F2175)&gt;25),1,
ROUNDDOWN((SUM(VLOOKUP(MONTH(F2175),D暦変換用数値,2,FALSE),DAY(F2175))/28)+1,0))</f>
        <v>5</v>
      </c>
      <c r="O2175" s="132">
        <f>IF(AND(MONTH(F2175)=7,DAY(F2175)&gt;25),DAY(F2175)-25,
MOD((SUM(VLOOKUP(MONTH(F2175),D暦変換用数値,2,FALSE),DAY(F2175))),28)+1)</f>
        <v>20</v>
      </c>
      <c r="P2175" s="404">
        <f>IF(OR(MONTH(F2175)&lt;7,AND(MONTH(F2175)=7,DAY(F2175)&lt;=25)),
MOD(SUM((E2175-1901)*365,(N2175-1)*28,O2175,258),260),
MOD(SUM((E2175-1900)*365,(N2175-1)*28,O2175,258),260))</f>
        <v>105</v>
      </c>
      <c r="Q2175" s="376" t="str">
        <f>VLOOKUP(MOD(P2175,4),色,2,FALSE)</f>
        <v>赤い</v>
      </c>
      <c r="R2175" s="333" t="str">
        <f>VLOOKUP(MOD(P2175,13),銀河の音,2,FALSE)</f>
        <v>磁気の</v>
      </c>
      <c r="S2175" s="387" t="str">
        <f>VLOOKUP(MOD(P2175,20),太陽の紋章,2,FALSE)</f>
        <v>蛇</v>
      </c>
      <c r="T2175" s="126" t="s">
        <v>9028</v>
      </c>
    </row>
    <row r="2176" spans="1:20" ht="13.5" customHeight="1">
      <c r="A2176" s="50" t="str">
        <f>VLOOKUP(MOD(E2176,10),十干,2,FALSE)</f>
        <v>己</v>
      </c>
      <c r="B2176" s="199" t="str">
        <f>VLOOKUP(MOD(E2176,12),十二支,3,FALSE)</f>
        <v xml:space="preserve">06 聖 </v>
      </c>
      <c r="C2176" s="201" t="str">
        <f>VLOOKUP(F2176,星座,3,TRUE)</f>
        <v xml:space="preserve">11 木 </v>
      </c>
      <c r="D2176" s="531">
        <v>29198</v>
      </c>
      <c r="E2176" s="1">
        <f>IFERROR(YEAR(D2176),LEFT(D2176,4))</f>
        <v>1979</v>
      </c>
      <c r="F2176" s="1" t="str">
        <f>IF(ISTEXT(D2176),RIGHT(D2176,5),TEXT(D2176,"mm/dd"))</f>
        <v>12/09</v>
      </c>
      <c r="G2176" s="39">
        <f>SUM(MID(E2176,1,1),MID(E2176,2,1),MID(E2176,3,1),MID(E2176,4,1),MID(F2176,1,1),MID(F2176,2,1),MID(F2176,4,1),MID(F2176,5,1))</f>
        <v>38</v>
      </c>
      <c r="H2176" s="41">
        <f>IF(MOD(G2176,9)=0,9,MOD(G2176,9))</f>
        <v>2</v>
      </c>
      <c r="I2176" s="45" t="str">
        <f>IFERROR(MID("日月火水木金土",WEEKDAY(D2176),1),"")</f>
        <v>日</v>
      </c>
      <c r="J2176" s="304" t="s">
        <v>4077</v>
      </c>
      <c r="K2176" s="202" t="str">
        <f>VLOOKUP(F2176,石と花メイン,3,FALSE)</f>
        <v>◆青玉</v>
      </c>
      <c r="L2176" s="297" t="str">
        <f>VLOOKUP(F2176,石と花メイン,4,FALSE)</f>
        <v>月桂樹【ローリエ】</v>
      </c>
      <c r="M2176" s="393">
        <f>IF(OR(MONTH(F2176)&lt;7,AND(MONTH(F2176)=7,DAY(F2176)&lt;=25)),
MOD(SUM((E2176-1901)*365,259),260),
MOD(SUM((E2176-1900)*365,259),260))</f>
        <v>234</v>
      </c>
      <c r="N2176" s="390">
        <f>IF(AND(MONTH(F2176)=7,DAY(F2176)&gt;25),1,
ROUNDDOWN((SUM(VLOOKUP(MONTH(F2176),D暦変換用数値,2,FALSE),DAY(F2176))/28)+1,0))</f>
        <v>5</v>
      </c>
      <c r="O2176" s="205">
        <f>IF(AND(MONTH(F2176)=7,DAY(F2176)&gt;25),DAY(F2176)-25,
MOD((SUM(VLOOKUP(MONTH(F2176),D暦変換用数値,2,FALSE),DAY(F2176))),28)+1)</f>
        <v>25</v>
      </c>
      <c r="P2176" s="406">
        <f>IF(OR(MONTH(F2176)&lt;7,AND(MONTH(F2176)=7,DAY(F2176)&lt;=25)),
MOD(SUM((E2176-1901)*365,(N2176-1)*28,O2176,258),260),
MOD(SUM((E2176-1900)*365,(N2176-1)*28,O2176,258),260))</f>
        <v>110</v>
      </c>
      <c r="Q2176" s="375" t="str">
        <f>VLOOKUP(MOD(P2176,4),色,2,FALSE)</f>
        <v>白い</v>
      </c>
      <c r="R2176" s="293" t="str">
        <f>VLOOKUP(MOD(P2176,13),銀河の音,2,FALSE)</f>
        <v>律動の</v>
      </c>
      <c r="S2176" s="386" t="str">
        <f>VLOOKUP(MOD(P2176,20),太陽の紋章,2,FALSE)</f>
        <v>犬</v>
      </c>
      <c r="T2176" s="97" t="s">
        <v>3515</v>
      </c>
    </row>
    <row r="2177" spans="1:20" ht="13.5" customHeight="1">
      <c r="A2177" s="76" t="str">
        <f>VLOOKUP(MOD(E2177,10),十干,2,FALSE)</f>
        <v>己</v>
      </c>
      <c r="B2177" s="199" t="str">
        <f>VLOOKUP(MOD(E2177,12),十二支,3,FALSE)</f>
        <v xml:space="preserve">06 聖 </v>
      </c>
      <c r="C2177" s="201" t="str">
        <f>VLOOKUP(F2177,星座,3,TRUE)</f>
        <v xml:space="preserve">11 木 </v>
      </c>
      <c r="D2177" s="534">
        <v>29209</v>
      </c>
      <c r="E2177" s="116">
        <f>IFERROR(YEAR(D2177),LEFT(D2177,4))</f>
        <v>1979</v>
      </c>
      <c r="F2177" s="116" t="str">
        <f>IF(ISTEXT(D2177),RIGHT(D2177,5),TEXT(D2177,"mm/dd"))</f>
        <v>12/20</v>
      </c>
      <c r="G2177" s="120">
        <f>SUM(MID(E2177,1,1),MID(E2177,2,1),MID(E2177,3,1),MID(E2177,4,1),MID(F2177,1,1),MID(F2177,2,1),MID(F2177,4,1),MID(F2177,5,1))</f>
        <v>31</v>
      </c>
      <c r="H2177" s="120">
        <f>IF(MOD(G2177,9)=0,9,MOD(G2177,9))</f>
        <v>4</v>
      </c>
      <c r="I2177" s="116" t="str">
        <f>IFERROR(MID("日月火水木金土",WEEKDAY(D2177),1),"")</f>
        <v>木</v>
      </c>
      <c r="J2177" s="306" t="s">
        <v>7815</v>
      </c>
      <c r="K2177" s="203" t="str">
        <f>VLOOKUP(F2177,石と花メイン,3,FALSE)</f>
        <v>●蛋白石</v>
      </c>
      <c r="L2177" s="299" t="str">
        <f>VLOOKUP(F2177,石と花メイン,4,FALSE)</f>
        <v>パイナップル【鳳梨】</v>
      </c>
      <c r="M2177" s="395">
        <f>IF(OR(MONTH(F2177)&lt;7,AND(MONTH(F2177)=7,DAY(F2177)&lt;=25)),
MOD(SUM((E2177-1901)*365,259),260),
MOD(SUM((E2177-1900)*365,259),260))</f>
        <v>234</v>
      </c>
      <c r="N2177" s="121">
        <f>IF(AND(MONTH(F2177)=7,DAY(F2177)&gt;25),1,
ROUNDDOWN((SUM(VLOOKUP(MONTH(F2177),D暦変換用数値,2,FALSE),DAY(F2177))/28)+1,0))</f>
        <v>6</v>
      </c>
      <c r="O2177" s="117">
        <f>IF(AND(MONTH(F2177)=7,DAY(F2177)&gt;25),DAY(F2177)-25,
MOD((SUM(VLOOKUP(MONTH(F2177),D暦変換用数値,2,FALSE),DAY(F2177))),28)+1)</f>
        <v>8</v>
      </c>
      <c r="P2177" s="408">
        <f>IF(OR(MONTH(F2177)&lt;7,AND(MONTH(F2177)=7,DAY(F2177)&lt;=25)),
MOD(SUM((E2177-1901)*365,(N2177-1)*28,O2177,258),260),
MOD(SUM((E2177-1900)*365,(N2177-1)*28,O2177,258),260))</f>
        <v>121</v>
      </c>
      <c r="Q2177" s="372" t="str">
        <f>VLOOKUP(MOD(P2177,4),色,2,FALSE)</f>
        <v>赤い</v>
      </c>
      <c r="R2177" s="290" t="str">
        <f>VLOOKUP(MOD(P2177,13),銀河の音,2,FALSE)</f>
        <v>自己存在の</v>
      </c>
      <c r="S2177" s="383" t="str">
        <f>VLOOKUP(MOD(P2177,20),太陽の紋章,2,FALSE)</f>
        <v>竜</v>
      </c>
      <c r="T2177" s="119" t="s">
        <v>7818</v>
      </c>
    </row>
    <row r="2178" spans="1:20" ht="13.5" customHeight="1">
      <c r="A2178" s="50" t="str">
        <f>VLOOKUP(MOD(E2178,10),十干,2,FALSE)</f>
        <v>己</v>
      </c>
      <c r="B2178" s="199" t="str">
        <f>VLOOKUP(MOD(E2178,12),十二支,3,FALSE)</f>
        <v xml:space="preserve">06 聖 </v>
      </c>
      <c r="C2178" s="201" t="str">
        <f>VLOOKUP(F2178,星座,3,TRUE)</f>
        <v xml:space="preserve">11 木 </v>
      </c>
      <c r="D2178" s="531">
        <v>29210</v>
      </c>
      <c r="E2178" s="1">
        <f>IFERROR(YEAR(D2178),LEFT(D2178,4))</f>
        <v>1979</v>
      </c>
      <c r="F2178" s="1" t="str">
        <f>IF(ISTEXT(D2178),RIGHT(D2178,5),TEXT(D2178,"mm/dd"))</f>
        <v>12/21</v>
      </c>
      <c r="G2178" s="39">
        <f>SUM(MID(E2178,1,1),MID(E2178,2,1),MID(E2178,3,1),MID(E2178,4,1),MID(F2178,1,1),MID(F2178,2,1),MID(F2178,4,1),MID(F2178,5,1))</f>
        <v>32</v>
      </c>
      <c r="H2178" s="41">
        <f>IF(MOD(G2178,9)=0,9,MOD(G2178,9))</f>
        <v>5</v>
      </c>
      <c r="I2178" s="45" t="str">
        <f>IFERROR(MID("日月火水木金土",WEEKDAY(D2178),1),"")</f>
        <v>金</v>
      </c>
      <c r="J2178" s="304" t="s">
        <v>4078</v>
      </c>
      <c r="K2178" s="202" t="str">
        <f>VLOOKUP(F2178,石と花メイン,3,FALSE)</f>
        <v>◆藍玉</v>
      </c>
      <c r="L2178" s="297" t="str">
        <f>VLOOKUP(F2178,石と花メイン,4,FALSE)</f>
        <v>プロテア</v>
      </c>
      <c r="M2178" s="393">
        <f>IF(OR(MONTH(F2178)&lt;7,AND(MONTH(F2178)=7,DAY(F2178)&lt;=25)),
MOD(SUM((E2178-1901)*365,259),260),
MOD(SUM((E2178-1900)*365,259),260))</f>
        <v>234</v>
      </c>
      <c r="N2178" s="390">
        <f>IF(AND(MONTH(F2178)=7,DAY(F2178)&gt;25),1,
ROUNDDOWN((SUM(VLOOKUP(MONTH(F2178),D暦変換用数値,2,FALSE),DAY(F2178))/28)+1,0))</f>
        <v>6</v>
      </c>
      <c r="O2178" s="205">
        <f>IF(AND(MONTH(F2178)=7,DAY(F2178)&gt;25),DAY(F2178)-25,
MOD((SUM(VLOOKUP(MONTH(F2178),D暦変換用数値,2,FALSE),DAY(F2178))),28)+1)</f>
        <v>9</v>
      </c>
      <c r="P2178" s="406">
        <f>IF(OR(MONTH(F2178)&lt;7,AND(MONTH(F2178)=7,DAY(F2178)&lt;=25)),
MOD(SUM((E2178-1901)*365,(N2178-1)*28,O2178,258),260),
MOD(SUM((E2178-1900)*365,(N2178-1)*28,O2178,258),260))</f>
        <v>122</v>
      </c>
      <c r="Q2178" s="375" t="str">
        <f>VLOOKUP(MOD(P2178,4),色,2,FALSE)</f>
        <v>白い</v>
      </c>
      <c r="R2178" s="293" t="str">
        <f>VLOOKUP(MOD(P2178,13),銀河の音,2,FALSE)</f>
        <v>倍音の</v>
      </c>
      <c r="S2178" s="386" t="str">
        <f>VLOOKUP(MOD(P2178,20),太陽の紋章,2,FALSE)</f>
        <v>風</v>
      </c>
      <c r="T2178" s="98" t="s">
        <v>3736</v>
      </c>
    </row>
    <row r="2179" spans="1:20" ht="13.5" customHeight="1">
      <c r="A2179" s="285" t="str">
        <f>VLOOKUP(MOD(E2179,10),十干,2,FALSE)</f>
        <v>辛</v>
      </c>
      <c r="B2179" s="283" t="str">
        <f>VLOOKUP(MOD(E2179,12),十二支,3,FALSE)</f>
        <v xml:space="preserve">06 聖 </v>
      </c>
      <c r="C2179" s="287" t="str">
        <f>VLOOKUP(F2179,星座,3,TRUE)</f>
        <v xml:space="preserve">11 木 </v>
      </c>
      <c r="D2179" s="533">
        <v>33566</v>
      </c>
      <c r="E2179" s="83">
        <f>IFERROR(YEAR(D2179),LEFT(D2179,4))</f>
        <v>1991</v>
      </c>
      <c r="F2179" s="539" t="str">
        <f>IF(ISTEXT(D2179),RIGHT(D2179,5),TEXT(D2179,"mm/dd"))</f>
        <v>11/24</v>
      </c>
      <c r="G2179" s="88">
        <f>SUM(MID(E2179,1,1),MID(E2179,2,1),MID(E2179,3,1),MID(E2179,4,1),MID(F2179,1,1),MID(F2179,2,1),MID(F2179,4,1),MID(F2179,5,1))</f>
        <v>28</v>
      </c>
      <c r="H2179" s="88">
        <f>IF(MOD(G2179,9)=0,9,MOD(G2179,9))</f>
        <v>1</v>
      </c>
      <c r="I2179" s="83" t="str">
        <f>IFERROR(MID("日月火水木金土",WEEKDAY(D2179),1),"")</f>
        <v>日</v>
      </c>
      <c r="J2179" s="308" t="s">
        <v>9088</v>
      </c>
      <c r="K2179" s="330" t="str">
        <f>VLOOKUP(F2179,石と花メイン,3,FALSE)</f>
        <v>○真珠</v>
      </c>
      <c r="L2179" s="296" t="str">
        <f>VLOOKUP(F2179,石と花メイン,4,FALSE)</f>
        <v>莢迷</v>
      </c>
      <c r="M2179" s="392">
        <f>IF(OR(MONTH(F2179)&lt;7,AND(MONTH(F2179)=7,DAY(F2179)&lt;=25)),
MOD(SUM((E2179-1901)*365,259),260),
MOD(SUM((E2179-1900)*365,259),260))</f>
        <v>194</v>
      </c>
      <c r="N2179" s="330">
        <f>IF(AND(MONTH(F2179)=7,DAY(F2179)&gt;25),1,
ROUNDDOWN((SUM(VLOOKUP(MONTH(F2179),D暦変換用数値,2,FALSE),DAY(F2179))/28)+1,0))</f>
        <v>5</v>
      </c>
      <c r="O2179" s="84">
        <f>IF(AND(MONTH(F2179)=7,DAY(F2179)&gt;25),DAY(F2179)-25,
MOD((SUM(VLOOKUP(MONTH(F2179),D暦変換用数値,2,FALSE),DAY(F2179))),28)+1)</f>
        <v>10</v>
      </c>
      <c r="P2179" s="405">
        <f>IF(OR(MONTH(F2179)&lt;7,AND(MONTH(F2179)=7,DAY(F2179)&lt;=25)),
MOD(SUM((E2179-1901)*365,(N2179-1)*28,O2179,258),260),
MOD(SUM((E2179-1900)*365,(N2179-1)*28,O2179,258),260))</f>
        <v>55</v>
      </c>
      <c r="Q2179" s="371" t="str">
        <f>VLOOKUP(MOD(P2179,4),色,2,FALSE)</f>
        <v>青い</v>
      </c>
      <c r="R2179" s="289" t="str">
        <f>VLOOKUP(MOD(P2179,13),銀河の音,2,FALSE)</f>
        <v>電気の</v>
      </c>
      <c r="S2179" s="382" t="str">
        <f>VLOOKUP(MOD(P2179,20),太陽の紋章,2,FALSE)</f>
        <v>鷲</v>
      </c>
      <c r="T2179" s="112" t="s">
        <v>9092</v>
      </c>
    </row>
    <row r="2180" spans="1:20" ht="13.5" customHeight="1">
      <c r="A2180" s="282" t="str">
        <f>VLOOKUP(MOD(E2180,10),十干,2,FALSE)</f>
        <v>辛</v>
      </c>
      <c r="B2180" s="283" t="str">
        <f>VLOOKUP(MOD(E2180,12),十二支,3,FALSE)</f>
        <v xml:space="preserve">06 聖 </v>
      </c>
      <c r="C2180" s="287" t="str">
        <f>VLOOKUP(F2180,星座,3,TRUE)</f>
        <v xml:space="preserve">11 木 </v>
      </c>
      <c r="D2180" s="533">
        <v>33577</v>
      </c>
      <c r="E2180" s="83">
        <f>IFERROR(YEAR(D2180),LEFT(D2180,4))</f>
        <v>1991</v>
      </c>
      <c r="F2180" s="83" t="str">
        <f>IF(ISTEXT(D2180),RIGHT(D2180,5),TEXT(D2180,"mm/dd"))</f>
        <v>12/05</v>
      </c>
      <c r="G2180" s="88">
        <f>SUM(MID(E2180,1,1),MID(E2180,2,1),MID(E2180,3,1),MID(E2180,4,1),MID(F2180,1,1),MID(F2180,2,1),MID(F2180,4,1),MID(F2180,5,1))</f>
        <v>28</v>
      </c>
      <c r="H2180" s="88">
        <f>IF(MOD(G2180,9)=0,9,MOD(G2180,9))</f>
        <v>1</v>
      </c>
      <c r="I2180" s="83" t="str">
        <f>IFERROR(MID("日月火水木金土",WEEKDAY(D2180),1),"")</f>
        <v>木</v>
      </c>
      <c r="J2180" s="303" t="s">
        <v>3280</v>
      </c>
      <c r="K2180" s="87" t="str">
        <f>VLOOKUP(F2180,石と花メイン,3,FALSE)</f>
        <v>■瑪瑙</v>
      </c>
      <c r="L2180" s="296" t="str">
        <f>VLOOKUP(F2180,石と花メイン,4,FALSE)</f>
        <v>ドラセナ【竜血樹】</v>
      </c>
      <c r="M2180" s="392">
        <f>IF(OR(MONTH(F2180)&lt;7,AND(MONTH(F2180)=7,DAY(F2180)&lt;=25)),
MOD(SUM((E2180-1901)*365,259),260),
MOD(SUM((E2180-1900)*365,259),260))</f>
        <v>194</v>
      </c>
      <c r="N2180" s="330">
        <f>IF(AND(MONTH(F2180)=7,DAY(F2180)&gt;25),1,
ROUNDDOWN((SUM(VLOOKUP(MONTH(F2180),D暦変換用数値,2,FALSE),DAY(F2180))/28)+1,0))</f>
        <v>5</v>
      </c>
      <c r="O2180" s="84">
        <f>IF(AND(MONTH(F2180)=7,DAY(F2180)&gt;25),DAY(F2180)-25,
MOD((SUM(VLOOKUP(MONTH(F2180),D暦変換用数値,2,FALSE),DAY(F2180))),28)+1)</f>
        <v>21</v>
      </c>
      <c r="P2180" s="405">
        <f>IF(OR(MONTH(F2180)&lt;7,AND(MONTH(F2180)=7,DAY(F2180)&lt;=25)),
MOD(SUM((E2180-1901)*365,(N2180-1)*28,O2180,258),260),
MOD(SUM((E2180-1900)*365,(N2180-1)*28,O2180,258),260))</f>
        <v>66</v>
      </c>
      <c r="Q2180" s="371" t="str">
        <f>VLOOKUP(MOD(P2180,4),色,2,FALSE)</f>
        <v>白い</v>
      </c>
      <c r="R2180" s="289" t="str">
        <f>VLOOKUP(MOD(P2180,13),銀河の音,2,FALSE)</f>
        <v>磁気の</v>
      </c>
      <c r="S2180" s="382" t="str">
        <f>VLOOKUP(MOD(P2180,20),太陽の紋章,2,FALSE)</f>
        <v>世界の橋渡し</v>
      </c>
      <c r="T2180" s="92" t="s">
        <v>5726</v>
      </c>
    </row>
    <row r="2181" spans="1:20" ht="13.5" customHeight="1">
      <c r="A2181" s="285" t="str">
        <f>VLOOKUP(MOD(E2181,10),十干,2,FALSE)</f>
        <v>癸</v>
      </c>
      <c r="B2181" s="283" t="str">
        <f>VLOOKUP(MOD(E2181,12),十二支,3,FALSE)</f>
        <v xml:space="preserve">06 聖 </v>
      </c>
      <c r="C2181" s="287" t="str">
        <f>VLOOKUP(F2181,星座,3,TRUE)</f>
        <v xml:space="preserve">11 木 </v>
      </c>
      <c r="D2181" s="533">
        <v>37951</v>
      </c>
      <c r="E2181" s="83">
        <f>IFERROR(YEAR(D2181),LEFT(D2181,4))</f>
        <v>2003</v>
      </c>
      <c r="F2181" s="83" t="str">
        <f>IF(ISTEXT(D2181),RIGHT(D2181,5),TEXT(D2181,"mm/dd"))</f>
        <v>11/26</v>
      </c>
      <c r="G2181" s="88">
        <f>SUM(MID(E2181,1,1),MID(E2181,2,1),MID(E2181,3,1),MID(E2181,4,1),MID(F2181,1,1),MID(F2181,2,1),MID(F2181,4,1),MID(F2181,5,1))</f>
        <v>15</v>
      </c>
      <c r="H2181" s="88">
        <f>IF(MOD(G2181,9)=0,9,MOD(G2181,9))</f>
        <v>6</v>
      </c>
      <c r="I2181" s="83" t="str">
        <f>IFERROR(MID("日月火水木金土",WEEKDAY(D2181),1),"")</f>
        <v>水</v>
      </c>
      <c r="J2181" s="303" t="s">
        <v>6289</v>
      </c>
      <c r="K2181" s="87" t="str">
        <f>VLOOKUP(F2181,石と花メイン,3,FALSE)</f>
        <v>■赤縞瑪瑙</v>
      </c>
      <c r="L2181" s="296" t="str">
        <f>VLOOKUP(F2181,石と花メイン,4,FALSE)</f>
        <v>鋸草【アキレア】</v>
      </c>
      <c r="M2181" s="392">
        <f>IF(OR(MONTH(F2181)&lt;7,AND(MONTH(F2181)=7,DAY(F2181)&lt;=25)),
MOD(SUM((E2181-1901)*365,259),260),
MOD(SUM((E2181-1900)*365,259),260))</f>
        <v>154</v>
      </c>
      <c r="N2181" s="330">
        <f>IF(AND(MONTH(F2181)=7,DAY(F2181)&gt;25),1,
ROUNDDOWN((SUM(VLOOKUP(MONTH(F2181),D暦変換用数値,2,FALSE),DAY(F2181))/28)+1,0))</f>
        <v>5</v>
      </c>
      <c r="O2181" s="84">
        <f>IF(AND(MONTH(F2181)=7,DAY(F2181)&gt;25),DAY(F2181)-25,
MOD((SUM(VLOOKUP(MONTH(F2181),D暦変換用数値,2,FALSE),DAY(F2181))),28)+1)</f>
        <v>12</v>
      </c>
      <c r="P2181" s="405">
        <f>IF(OR(MONTH(F2181)&lt;7,AND(MONTH(F2181)=7,DAY(F2181)&lt;=25)),
MOD(SUM((E2181-1901)*365,(N2181-1)*28,O2181,258),260),
MOD(SUM((E2181-1900)*365,(N2181-1)*28,O2181,258),260))</f>
        <v>17</v>
      </c>
      <c r="Q2181" s="371" t="str">
        <f>VLOOKUP(MOD(P2181,4),色,2,FALSE)</f>
        <v>赤い</v>
      </c>
      <c r="R2181" s="289" t="str">
        <f>VLOOKUP(MOD(P2181,13),銀河の音,2,FALSE)</f>
        <v>自己存在の</v>
      </c>
      <c r="S2181" s="382" t="str">
        <f>VLOOKUP(MOD(P2181,20),太陽の紋章,2,FALSE)</f>
        <v>地球</v>
      </c>
      <c r="T2181" s="91"/>
    </row>
    <row r="2182" spans="1:20" ht="13.5" customHeight="1">
      <c r="A2182" s="50" t="str">
        <f>VLOOKUP(MOD(E2182,10),十干,2,FALSE)</f>
        <v>乙</v>
      </c>
      <c r="B2182" s="199" t="str">
        <f>VLOOKUP(MOD(E2182,12),十二支,3,FALSE)</f>
        <v xml:space="preserve">06 聖 </v>
      </c>
      <c r="C2182" s="201" t="str">
        <f>VLOOKUP(F2182,星座,3,TRUE)</f>
        <v xml:space="preserve">11 木 </v>
      </c>
      <c r="D2182" s="531" t="s">
        <v>3509</v>
      </c>
      <c r="E2182" s="1" t="str">
        <f>IFERROR(YEAR(D2182),LEFT(D2182,4))</f>
        <v>1835</v>
      </c>
      <c r="F2182" s="1" t="str">
        <f>IF(ISTEXT(D2182),RIGHT(D2182,5),TEXT(D2182,"mm/dd"))</f>
        <v>11/29</v>
      </c>
      <c r="G2182" s="39">
        <f>SUM(MID(E2182,1,1),MID(E2182,2,1),MID(E2182,3,1),MID(E2182,4,1),MID(F2182,1,1),MID(F2182,2,1),MID(F2182,4,1),MID(F2182,5,1))</f>
        <v>30</v>
      </c>
      <c r="H2182" s="41">
        <f>IF(MOD(G2182,9)=0,9,MOD(G2182,9))</f>
        <v>3</v>
      </c>
      <c r="I2182" s="45" t="str">
        <f>IFERROR(MID("日月火水木金土",WEEKDAY(D2182),1),"")</f>
        <v/>
      </c>
      <c r="J2182" s="304" t="s">
        <v>6218</v>
      </c>
      <c r="K2182" s="202" t="str">
        <f>VLOOKUP(F2182,石と花メイン,3,FALSE)</f>
        <v>◆青玉</v>
      </c>
      <c r="L2182" s="297" t="str">
        <f>VLOOKUP(F2182,石と花メイン,4,FALSE)</f>
        <v>茶【茶の木】</v>
      </c>
      <c r="M2182" s="393">
        <f>IF(OR(MONTH(F2182)&lt;7,AND(MONTH(F2182)=7,DAY(F2182)&lt;=25)),
MOD(SUM((E2182-1901)*365,259),260),
MOD(SUM((E2182-1900)*365,259),260))</f>
        <v>194</v>
      </c>
      <c r="N2182" s="390">
        <f>IF(AND(MONTH(F2182)=7,DAY(F2182)&gt;25),1,
ROUNDDOWN((SUM(VLOOKUP(MONTH(F2182),D暦変換用数値,2,FALSE),DAY(F2182))/28)+1,0))</f>
        <v>5</v>
      </c>
      <c r="O2182" s="205">
        <f>IF(AND(MONTH(F2182)=7,DAY(F2182)&gt;25),DAY(F2182)-25,
MOD((SUM(VLOOKUP(MONTH(F2182),D暦変換用数値,2,FALSE),DAY(F2182))),28)+1)</f>
        <v>15</v>
      </c>
      <c r="P2182" s="406">
        <f>IF(OR(MONTH(F2182)&lt;7,AND(MONTH(F2182)=7,DAY(F2182)&lt;=25)),
MOD(SUM((E2182-1901)*365,(N2182-1)*28,O2182,258),260),
MOD(SUM((E2182-1900)*365,(N2182-1)*28,O2182,258),260))</f>
        <v>60</v>
      </c>
      <c r="Q2182" s="373" t="str">
        <f>VLOOKUP(MOD(P2182,4),色,2,FALSE)</f>
        <v>黄色い</v>
      </c>
      <c r="R2182" s="291" t="str">
        <f>VLOOKUP(MOD(P2182,13),銀河の音,2,FALSE)</f>
        <v>銀河の</v>
      </c>
      <c r="S2182" s="384" t="str">
        <f>VLOOKUP(MOD(P2182,20),太陽の紋章,2,FALSE)</f>
        <v>太陽</v>
      </c>
      <c r="T2182" s="98" t="s">
        <v>3736</v>
      </c>
    </row>
    <row r="2183" spans="1:20" ht="13.5" customHeight="1">
      <c r="A2183" s="50" t="str">
        <f>VLOOKUP(MOD(E2183,10),十干,2,FALSE)</f>
        <v>乙</v>
      </c>
      <c r="B2183" s="199" t="str">
        <f>VLOOKUP(MOD(E2183,12),十二支,3,FALSE)</f>
        <v xml:space="preserve">06 聖 </v>
      </c>
      <c r="C2183" s="201" t="str">
        <f>VLOOKUP(F2183,星座,3,TRUE)</f>
        <v xml:space="preserve">11 木 </v>
      </c>
      <c r="D2183" s="531" t="s">
        <v>3510</v>
      </c>
      <c r="E2183" s="1" t="str">
        <f>IFERROR(YEAR(D2183),LEFT(D2183,4))</f>
        <v>1835</v>
      </c>
      <c r="F2183" s="1" t="str">
        <f>IF(ISTEXT(D2183),RIGHT(D2183,5),TEXT(D2183,"mm/dd"))</f>
        <v>11/30</v>
      </c>
      <c r="G2183" s="39">
        <f>SUM(MID(E2183,1,1),MID(E2183,2,1),MID(E2183,3,1),MID(E2183,4,1),MID(F2183,1,1),MID(F2183,2,1),MID(F2183,4,1),MID(F2183,5,1))</f>
        <v>22</v>
      </c>
      <c r="H2183" s="41">
        <f>IF(MOD(G2183,9)=0,9,MOD(G2183,9))</f>
        <v>4</v>
      </c>
      <c r="I2183" s="45" t="str">
        <f>IFERROR(MID("日月火水木金土",WEEKDAY(D2183),1),"")</f>
        <v/>
      </c>
      <c r="J2183" s="304" t="s">
        <v>6219</v>
      </c>
      <c r="K2183" s="202" t="str">
        <f>VLOOKUP(F2183,石と花メイン,3,FALSE)</f>
        <v>◇金剛石</v>
      </c>
      <c r="L2183" s="297" t="str">
        <f>VLOOKUP(F2183,石と花メイン,4,FALSE)</f>
        <v>敦盛草</v>
      </c>
      <c r="M2183" s="393">
        <f>IF(OR(MONTH(F2183)&lt;7,AND(MONTH(F2183)=7,DAY(F2183)&lt;=25)),
MOD(SUM((E2183-1901)*365,259),260),
MOD(SUM((E2183-1900)*365,259),260))</f>
        <v>194</v>
      </c>
      <c r="N2183" s="390">
        <f>IF(AND(MONTH(F2183)=7,DAY(F2183)&gt;25),1,
ROUNDDOWN((SUM(VLOOKUP(MONTH(F2183),D暦変換用数値,2,FALSE),DAY(F2183))/28)+1,0))</f>
        <v>5</v>
      </c>
      <c r="O2183" s="205">
        <f>IF(AND(MONTH(F2183)=7,DAY(F2183)&gt;25),DAY(F2183)-25,
MOD((SUM(VLOOKUP(MONTH(F2183),D暦変換用数値,2,FALSE),DAY(F2183))),28)+1)</f>
        <v>16</v>
      </c>
      <c r="P2183" s="406">
        <f>IF(OR(MONTH(F2183)&lt;7,AND(MONTH(F2183)=7,DAY(F2183)&lt;=25)),
MOD(SUM((E2183-1901)*365,(N2183-1)*28,O2183,258),260),
MOD(SUM((E2183-1900)*365,(N2183-1)*28,O2183,258),260))</f>
        <v>61</v>
      </c>
      <c r="Q2183" s="372" t="str">
        <f>VLOOKUP(MOD(P2183,4),色,2,FALSE)</f>
        <v>赤い</v>
      </c>
      <c r="R2183" s="290" t="str">
        <f>VLOOKUP(MOD(P2183,13),銀河の音,2,FALSE)</f>
        <v>太陽の</v>
      </c>
      <c r="S2183" s="383" t="str">
        <f>VLOOKUP(MOD(P2183,20),太陽の紋章,2,FALSE)</f>
        <v>竜</v>
      </c>
      <c r="T2183" s="103" t="s">
        <v>3511</v>
      </c>
    </row>
    <row r="2184" spans="1:20" ht="13.5" customHeight="1">
      <c r="A2184" s="282" t="str">
        <f>VLOOKUP(MOD(E2184,10),十干,2,FALSE)</f>
        <v>己</v>
      </c>
      <c r="B2184" s="283" t="str">
        <f>VLOOKUP(MOD(E2184,12),十二支,3,FALSE)</f>
        <v xml:space="preserve">06 聖 </v>
      </c>
      <c r="C2184" s="287" t="str">
        <f>VLOOKUP(F2184,星座,3,TRUE)</f>
        <v xml:space="preserve">11 木 </v>
      </c>
      <c r="D2184" s="533" t="s">
        <v>8763</v>
      </c>
      <c r="E2184" s="83" t="str">
        <f>IFERROR(YEAR(D2184),LEFT(D2184,4))</f>
        <v>1859</v>
      </c>
      <c r="F2184" s="83" t="str">
        <f>IF(ISTEXT(D2184),RIGHT(D2184,5),TEXT(D2184,"mm/dd"))</f>
        <v>12/16</v>
      </c>
      <c r="G2184" s="88">
        <f>SUM(MID(E2184,1,1),MID(E2184,2,1),MID(E2184,3,1),MID(E2184,4,1),MID(F2184,1,1),MID(F2184,2,1),MID(F2184,4,1),MID(F2184,5,1))</f>
        <v>33</v>
      </c>
      <c r="H2184" s="88">
        <f>IF(MOD(G2184,9)=0,9,MOD(G2184,9))</f>
        <v>6</v>
      </c>
      <c r="I2184" s="83" t="str">
        <f>IFERROR(MID("日月火水木金土",WEEKDAY(D2184),1),"")</f>
        <v/>
      </c>
      <c r="J2184" s="303" t="s">
        <v>3277</v>
      </c>
      <c r="K2184" s="87" t="str">
        <f>VLOOKUP(F2184,石と花メイン,3,FALSE)</f>
        <v>●珪孔雀石</v>
      </c>
      <c r="L2184" s="296" t="str">
        <f>VLOOKUP(F2184,石と花メイン,4,FALSE)</f>
        <v>胡桃</v>
      </c>
      <c r="M2184" s="392">
        <f>IF(OR(MONTH(F2184)&lt;7,AND(MONTH(F2184)=7,DAY(F2184)&lt;=25)),
MOD(SUM((E2184-1901)*365,259),260),
MOD(SUM((E2184-1900)*365,259),260))</f>
        <v>114</v>
      </c>
      <c r="N2184" s="330">
        <f>IF(AND(MONTH(F2184)=7,DAY(F2184)&gt;25),1,
ROUNDDOWN((SUM(VLOOKUP(MONTH(F2184),D暦変換用数値,2,FALSE),DAY(F2184))/28)+1,0))</f>
        <v>6</v>
      </c>
      <c r="O2184" s="84">
        <f>IF(AND(MONTH(F2184)=7,DAY(F2184)&gt;25),DAY(F2184)-25,
MOD((SUM(VLOOKUP(MONTH(F2184),D暦変換用数値,2,FALSE),DAY(F2184))),28)+1)</f>
        <v>4</v>
      </c>
      <c r="P2184" s="405">
        <f>IF(OR(MONTH(F2184)&lt;7,AND(MONTH(F2184)=7,DAY(F2184)&lt;=25)),
MOD(SUM((E2184-1901)*365,(N2184-1)*28,O2184,258),260),
MOD(SUM((E2184-1900)*365,(N2184-1)*28,O2184,258),260))</f>
        <v>257</v>
      </c>
      <c r="Q2184" s="371" t="str">
        <f>VLOOKUP(MOD(P2184,4),色,2,FALSE)</f>
        <v>赤い</v>
      </c>
      <c r="R2184" s="289" t="str">
        <f>VLOOKUP(MOD(P2184,13),銀河の音,2,FALSE)</f>
        <v>惑星の</v>
      </c>
      <c r="S2184" s="382" t="str">
        <f>VLOOKUP(MOD(P2184,20),太陽の紋章,2,FALSE)</f>
        <v>地球</v>
      </c>
      <c r="T2184" s="102" t="s">
        <v>5877</v>
      </c>
    </row>
    <row r="2185" spans="1:20" ht="13.5" customHeight="1">
      <c r="A2185" s="50" t="str">
        <f>VLOOKUP(MOD(E2185,10),十干,2,FALSE)</f>
        <v>丁</v>
      </c>
      <c r="B2185" s="199" t="str">
        <f>VLOOKUP(MOD(E2185,12),十二支,3,FALSE)</f>
        <v xml:space="preserve">06 聖 </v>
      </c>
      <c r="C2185" s="201" t="str">
        <f>VLOOKUP(F2185,星座,3,TRUE)</f>
        <v xml:space="preserve">12 海 </v>
      </c>
      <c r="D2185" s="531">
        <v>2613</v>
      </c>
      <c r="E2185" s="1">
        <f>IFERROR(YEAR(D2185),LEFT(D2185,4))</f>
        <v>1907</v>
      </c>
      <c r="F2185" s="1" t="str">
        <f>IF(ISTEXT(D2185),RIGHT(D2185,5),TEXT(D2185,"mm/dd"))</f>
        <v>02/25</v>
      </c>
      <c r="G2185" s="39">
        <f>SUM(MID(E2185,1,1),MID(E2185,2,1),MID(E2185,3,1),MID(E2185,4,1),MID(F2185,1,1),MID(F2185,2,1),MID(F2185,4,1),MID(F2185,5,1))</f>
        <v>26</v>
      </c>
      <c r="H2185" s="41">
        <f>IF(MOD(G2185,9)=0,9,MOD(G2185,9))</f>
        <v>8</v>
      </c>
      <c r="I2185" s="45" t="str">
        <f>IFERROR(MID("日月火水木金土",WEEKDAY(D2185),1),"")</f>
        <v>月</v>
      </c>
      <c r="J2185" s="304" t="s">
        <v>4082</v>
      </c>
      <c r="K2185" s="202" t="str">
        <f>VLOOKUP(F2185,石と花メイン,3,FALSE)</f>
        <v>●翡翠</v>
      </c>
      <c r="L2185" s="297" t="str">
        <f>VLOOKUP(F2185,石と花メイン,4,FALSE)</f>
        <v>カランコエ【紅弁慶】</v>
      </c>
      <c r="M2185" s="393">
        <f>IF(OR(MONTH(F2185)&lt;7,AND(MONTH(F2185)=7,DAY(F2185)&lt;=25)),
MOD(SUM((E2185-1901)*365,259),260),
MOD(SUM((E2185-1900)*365,259),260))</f>
        <v>109</v>
      </c>
      <c r="N2185" s="390">
        <f>IF(AND(MONTH(F2185)=7,DAY(F2185)&gt;25),1,
ROUNDDOWN((SUM(VLOOKUP(MONTH(F2185),D暦変換用数値,2,FALSE),DAY(F2185))/28)+1,0))</f>
        <v>8</v>
      </c>
      <c r="O2185" s="205">
        <f>IF(AND(MONTH(F2185)=7,DAY(F2185)&gt;25),DAY(F2185)-25,
MOD((SUM(VLOOKUP(MONTH(F2185),D暦変換用数値,2,FALSE),DAY(F2185))),28)+1)</f>
        <v>19</v>
      </c>
      <c r="P2185" s="406">
        <f>IF(OR(MONTH(F2185)&lt;7,AND(MONTH(F2185)=7,DAY(F2185)&lt;=25)),
MOD(SUM((E2185-1901)*365,(N2185-1)*28,O2185,258),260),
MOD(SUM((E2185-1900)*365,(N2185-1)*28,O2185,258),260))</f>
        <v>63</v>
      </c>
      <c r="Q2185" s="374" t="str">
        <f>VLOOKUP(MOD(P2185,4),色,2,FALSE)</f>
        <v>青い</v>
      </c>
      <c r="R2185" s="292" t="str">
        <f>VLOOKUP(MOD(P2185,13),銀河の音,2,FALSE)</f>
        <v>スペクトルの</v>
      </c>
      <c r="S2185" s="385" t="str">
        <f>VLOOKUP(MOD(P2185,20),太陽の紋章,2,FALSE)</f>
        <v>夜</v>
      </c>
      <c r="T2185" s="98" t="s">
        <v>3736</v>
      </c>
    </row>
    <row r="2186" spans="1:20" ht="13.5" customHeight="1">
      <c r="A2186" s="50" t="str">
        <f>VLOOKUP(MOD(E2186,10),十干,2,FALSE)</f>
        <v>丁</v>
      </c>
      <c r="B2186" s="199" t="str">
        <f>VLOOKUP(MOD(E2186,12),十二支,3,FALSE)</f>
        <v xml:space="preserve">06 聖 </v>
      </c>
      <c r="C2186" s="201" t="str">
        <f>VLOOKUP(F2186,星座,3,TRUE)</f>
        <v xml:space="preserve">12 海 </v>
      </c>
      <c r="D2186" s="531">
        <v>2633</v>
      </c>
      <c r="E2186" s="1">
        <f>IFERROR(YEAR(D2186),LEFT(D2186,4))</f>
        <v>1907</v>
      </c>
      <c r="F2186" s="1" t="str">
        <f>IF(ISTEXT(D2186),RIGHT(D2186,5),TEXT(D2186,"mm/dd"))</f>
        <v>03/17</v>
      </c>
      <c r="G2186" s="39">
        <f>SUM(MID(E2186,1,1),MID(E2186,2,1),MID(E2186,3,1),MID(E2186,4,1),MID(F2186,1,1),MID(F2186,2,1),MID(F2186,4,1),MID(F2186,5,1))</f>
        <v>28</v>
      </c>
      <c r="H2186" s="41">
        <f>IF(MOD(G2186,9)=0,9,MOD(G2186,9))</f>
        <v>1</v>
      </c>
      <c r="I2186" s="45" t="str">
        <f>IFERROR(MID("日月火水木金土",WEEKDAY(D2186),1),"")</f>
        <v>日</v>
      </c>
      <c r="J2186" s="304" t="s">
        <v>4083</v>
      </c>
      <c r="K2186" s="202" t="str">
        <f>VLOOKUP(F2186,石と花メイン,3,FALSE)</f>
        <v>◆翠玉</v>
      </c>
      <c r="L2186" s="297" t="str">
        <f>VLOOKUP(F2186,石と花メイン,4,FALSE)</f>
        <v>豌豆</v>
      </c>
      <c r="M2186" s="393">
        <f>IF(OR(MONTH(F2186)&lt;7,AND(MONTH(F2186)=7,DAY(F2186)&lt;=25)),
MOD(SUM((E2186-1901)*365,259),260),
MOD(SUM((E2186-1900)*365,259),260))</f>
        <v>109</v>
      </c>
      <c r="N2186" s="390">
        <f>IF(AND(MONTH(F2186)=7,DAY(F2186)&gt;25),1,
ROUNDDOWN((SUM(VLOOKUP(MONTH(F2186),D暦変換用数値,2,FALSE),DAY(F2186))/28)+1,0))</f>
        <v>9</v>
      </c>
      <c r="O2186" s="205">
        <f>IF(AND(MONTH(F2186)=7,DAY(F2186)&gt;25),DAY(F2186)-25,
MOD((SUM(VLOOKUP(MONTH(F2186),D暦変換用数値,2,FALSE),DAY(F2186))),28)+1)</f>
        <v>11</v>
      </c>
      <c r="P2186" s="406">
        <f>IF(OR(MONTH(F2186)&lt;7,AND(MONTH(F2186)=7,DAY(F2186)&lt;=25)),
MOD(SUM((E2186-1901)*365,(N2186-1)*28,O2186,258),260),
MOD(SUM((E2186-1900)*365,(N2186-1)*28,O2186,258),260))</f>
        <v>83</v>
      </c>
      <c r="Q2186" s="374" t="str">
        <f>VLOOKUP(MOD(P2186,4),色,2,FALSE)</f>
        <v>青い</v>
      </c>
      <c r="R2186" s="292" t="str">
        <f>VLOOKUP(MOD(P2186,13),銀河の音,2,FALSE)</f>
        <v>倍音の</v>
      </c>
      <c r="S2186" s="385" t="str">
        <f>VLOOKUP(MOD(P2186,20),太陽の紋章,2,FALSE)</f>
        <v>夜</v>
      </c>
      <c r="T2186" s="99" t="s">
        <v>2342</v>
      </c>
    </row>
    <row r="2187" spans="1:20" ht="13.5" customHeight="1">
      <c r="A2187" s="50" t="str">
        <f>VLOOKUP(MOD(E2187,10),十干,2,FALSE)</f>
        <v>辛</v>
      </c>
      <c r="B2187" s="199" t="str">
        <f>VLOOKUP(MOD(E2187,12),十二支,3,FALSE)</f>
        <v xml:space="preserve">06 聖 </v>
      </c>
      <c r="C2187" s="201" t="str">
        <f>VLOOKUP(F2187,星座,3,TRUE)</f>
        <v xml:space="preserve">12 海 </v>
      </c>
      <c r="D2187" s="531">
        <v>11374</v>
      </c>
      <c r="E2187" s="1">
        <f>IFERROR(YEAR(D2187),LEFT(D2187,4))</f>
        <v>1931</v>
      </c>
      <c r="F2187" s="1" t="str">
        <f>IF(ISTEXT(D2187),RIGHT(D2187,5),TEXT(D2187,"mm/dd"))</f>
        <v>02/20</v>
      </c>
      <c r="G2187" s="39">
        <f>SUM(MID(E2187,1,1),MID(E2187,2,1),MID(E2187,3,1),MID(E2187,4,1),MID(F2187,1,1),MID(F2187,2,1),MID(F2187,4,1),MID(F2187,5,1))</f>
        <v>18</v>
      </c>
      <c r="H2187" s="41">
        <f>IF(MOD(G2187,9)=0,9,MOD(G2187,9))</f>
        <v>9</v>
      </c>
      <c r="I2187" s="45" t="str">
        <f>IFERROR(MID("日月火水木金土",WEEKDAY(D2187),1),"")</f>
        <v>金</v>
      </c>
      <c r="J2187" s="304" t="s">
        <v>4084</v>
      </c>
      <c r="K2187" s="202" t="str">
        <f>VLOOKUP(F2187,石と花メイン,3,FALSE)</f>
        <v>◆翠玉</v>
      </c>
      <c r="L2187" s="297" t="str">
        <f>VLOOKUP(F2187,石と花メイン,4,FALSE)</f>
        <v>カルミア【アメリカ石楠花】</v>
      </c>
      <c r="M2187" s="393">
        <f>IF(OR(MONTH(F2187)&lt;7,AND(MONTH(F2187)=7,DAY(F2187)&lt;=25)),
MOD(SUM((E2187-1901)*365,259),260),
MOD(SUM((E2187-1900)*365,259),260))</f>
        <v>29</v>
      </c>
      <c r="N2187" s="390">
        <f>IF(AND(MONTH(F2187)=7,DAY(F2187)&gt;25),1,
ROUNDDOWN((SUM(VLOOKUP(MONTH(F2187),D暦変換用数値,2,FALSE),DAY(F2187))/28)+1,0))</f>
        <v>8</v>
      </c>
      <c r="O2187" s="205">
        <f>IF(AND(MONTH(F2187)=7,DAY(F2187)&gt;25),DAY(F2187)-25,
MOD((SUM(VLOOKUP(MONTH(F2187),D暦変換用数値,2,FALSE),DAY(F2187))),28)+1)</f>
        <v>14</v>
      </c>
      <c r="P2187" s="406">
        <f>IF(OR(MONTH(F2187)&lt;7,AND(MONTH(F2187)=7,DAY(F2187)&lt;=25)),
MOD(SUM((E2187-1901)*365,(N2187-1)*28,O2187,258),260),
MOD(SUM((E2187-1900)*365,(N2187-1)*28,O2187,258),260))</f>
        <v>238</v>
      </c>
      <c r="Q2187" s="375" t="str">
        <f>VLOOKUP(MOD(P2187,4),色,2,FALSE)</f>
        <v>白い</v>
      </c>
      <c r="R2187" s="293" t="str">
        <f>VLOOKUP(MOD(P2187,13),銀河の音,2,FALSE)</f>
        <v>自己存在の</v>
      </c>
      <c r="S2187" s="386" t="str">
        <f>VLOOKUP(MOD(P2187,20),太陽の紋章,2,FALSE)</f>
        <v>鏡</v>
      </c>
      <c r="T2187" s="98" t="s">
        <v>3736</v>
      </c>
    </row>
    <row r="2188" spans="1:20" ht="13.5" customHeight="1">
      <c r="A2188" s="50" t="str">
        <f>VLOOKUP(MOD(E2188,10),十干,2,FALSE)</f>
        <v>辛</v>
      </c>
      <c r="B2188" s="199" t="str">
        <f>VLOOKUP(MOD(E2188,12),十二支,3,FALSE)</f>
        <v xml:space="preserve">06 聖 </v>
      </c>
      <c r="C2188" s="201" t="str">
        <f>VLOOKUP(F2188,星座,3,TRUE)</f>
        <v xml:space="preserve">12 海 </v>
      </c>
      <c r="D2188" s="531">
        <v>11384</v>
      </c>
      <c r="E2188" s="1">
        <f>IFERROR(YEAR(D2188),LEFT(D2188,4))</f>
        <v>1931</v>
      </c>
      <c r="F2188" s="1" t="str">
        <f>IF(ISTEXT(D2188),RIGHT(D2188,5),TEXT(D2188,"mm/dd"))</f>
        <v>03/02</v>
      </c>
      <c r="G2188" s="39">
        <f>SUM(MID(E2188,1,1),MID(E2188,2,1),MID(E2188,3,1),MID(E2188,4,1),MID(F2188,1,1),MID(F2188,2,1),MID(F2188,4,1),MID(F2188,5,1))</f>
        <v>19</v>
      </c>
      <c r="H2188" s="41">
        <f>IF(MOD(G2188,9)=0,9,MOD(G2188,9))</f>
        <v>1</v>
      </c>
      <c r="I2188" s="45" t="str">
        <f>IFERROR(MID("日月火水木金土",WEEKDAY(D2188),1),"")</f>
        <v>月</v>
      </c>
      <c r="J2188" s="304" t="s">
        <v>4085</v>
      </c>
      <c r="K2188" s="202" t="str">
        <f>VLOOKUP(F2188,石と花メイン,3,FALSE)</f>
        <v>◆翠玉</v>
      </c>
      <c r="L2188" s="297" t="str">
        <f>VLOOKUP(F2188,石と花メイン,4,FALSE)</f>
        <v>紫花菜【大紫羅欄花】</v>
      </c>
      <c r="M2188" s="393">
        <f>IF(OR(MONTH(F2188)&lt;7,AND(MONTH(F2188)=7,DAY(F2188)&lt;=25)),
MOD(SUM((E2188-1901)*365,259),260),
MOD(SUM((E2188-1900)*365,259),260))</f>
        <v>29</v>
      </c>
      <c r="N2188" s="390">
        <f>IF(AND(MONTH(F2188)=7,DAY(F2188)&gt;25),1,
ROUNDDOWN((SUM(VLOOKUP(MONTH(F2188),D暦変換用数値,2,FALSE),DAY(F2188))/28)+1,0))</f>
        <v>8</v>
      </c>
      <c r="O2188" s="205">
        <f>IF(AND(MONTH(F2188)=7,DAY(F2188)&gt;25),DAY(F2188)-25,
MOD((SUM(VLOOKUP(MONTH(F2188),D暦変換用数値,2,FALSE),DAY(F2188))),28)+1)</f>
        <v>24</v>
      </c>
      <c r="P2188" s="406">
        <f>IF(OR(MONTH(F2188)&lt;7,AND(MONTH(F2188)=7,DAY(F2188)&lt;=25)),
MOD(SUM((E2188-1901)*365,(N2188-1)*28,O2188,258),260),
MOD(SUM((E2188-1900)*365,(N2188-1)*28,O2188,258),260))</f>
        <v>248</v>
      </c>
      <c r="Q2188" s="373" t="str">
        <f>VLOOKUP(MOD(P2188,4),色,2,FALSE)</f>
        <v>黄色い</v>
      </c>
      <c r="R2188" s="291" t="str">
        <f>VLOOKUP(MOD(P2188,13),銀河の音,2,FALSE)</f>
        <v>磁気の</v>
      </c>
      <c r="S2188" s="384" t="str">
        <f>VLOOKUP(MOD(P2188,20),太陽の紋章,2,FALSE)</f>
        <v>星</v>
      </c>
      <c r="T2188" s="99" t="s">
        <v>742</v>
      </c>
    </row>
    <row r="2189" spans="1:20" ht="13.5" customHeight="1">
      <c r="A2189" s="50" t="str">
        <f>VLOOKUP(MOD(E2189,10),十干,2,FALSE)</f>
        <v>癸</v>
      </c>
      <c r="B2189" s="199" t="str">
        <f>VLOOKUP(MOD(E2189,12),十二支,3,FALSE)</f>
        <v xml:space="preserve">06 聖 </v>
      </c>
      <c r="C2189" s="201" t="str">
        <f>VLOOKUP(F2189,星座,3,TRUE)</f>
        <v xml:space="preserve">12 海 </v>
      </c>
      <c r="D2189" s="531">
        <v>15757</v>
      </c>
      <c r="E2189" s="1">
        <f>IFERROR(YEAR(D2189),LEFT(D2189,4))</f>
        <v>1943</v>
      </c>
      <c r="F2189" s="1" t="str">
        <f>IF(ISTEXT(D2189),RIGHT(D2189,5),TEXT(D2189,"mm/dd"))</f>
        <v>02/20</v>
      </c>
      <c r="G2189" s="39">
        <f>SUM(MID(E2189,1,1),MID(E2189,2,1),MID(E2189,3,1),MID(E2189,4,1),MID(F2189,1,1),MID(F2189,2,1),MID(F2189,4,1),MID(F2189,5,1))</f>
        <v>21</v>
      </c>
      <c r="H2189" s="41">
        <f>IF(MOD(G2189,9)=0,9,MOD(G2189,9))</f>
        <v>3</v>
      </c>
      <c r="I2189" s="45" t="str">
        <f>IFERROR(MID("日月火水木金土",WEEKDAY(D2189),1),"")</f>
        <v>土</v>
      </c>
      <c r="J2189" s="304" t="s">
        <v>4086</v>
      </c>
      <c r="K2189" s="202" t="str">
        <f>VLOOKUP(F2189,石と花メイン,3,FALSE)</f>
        <v>◆翠玉</v>
      </c>
      <c r="L2189" s="297" t="str">
        <f>VLOOKUP(F2189,石と花メイン,4,FALSE)</f>
        <v>カルミア【アメリカ石楠花】</v>
      </c>
      <c r="M2189" s="393">
        <f>IF(OR(MONTH(F2189)&lt;7,AND(MONTH(F2189)=7,DAY(F2189)&lt;=25)),
MOD(SUM((E2189-1901)*365,259),260),
MOD(SUM((E2189-1900)*365,259),260))</f>
        <v>249</v>
      </c>
      <c r="N2189" s="390">
        <f>IF(AND(MONTH(F2189)=7,DAY(F2189)&gt;25),1,
ROUNDDOWN((SUM(VLOOKUP(MONTH(F2189),D暦変換用数値,2,FALSE),DAY(F2189))/28)+1,0))</f>
        <v>8</v>
      </c>
      <c r="O2189" s="205">
        <f>IF(AND(MONTH(F2189)=7,DAY(F2189)&gt;25),DAY(F2189)-25,
MOD((SUM(VLOOKUP(MONTH(F2189),D暦変換用数値,2,FALSE),DAY(F2189))),28)+1)</f>
        <v>14</v>
      </c>
      <c r="P2189" s="406">
        <f>IF(OR(MONTH(F2189)&lt;7,AND(MONTH(F2189)=7,DAY(F2189)&lt;=25)),
MOD(SUM((E2189-1901)*365,(N2189-1)*28,O2189,258),260),
MOD(SUM((E2189-1900)*365,(N2189-1)*28,O2189,258),260))</f>
        <v>198</v>
      </c>
      <c r="Q2189" s="375" t="str">
        <f>VLOOKUP(MOD(P2189,4),色,2,FALSE)</f>
        <v>白い</v>
      </c>
      <c r="R2189" s="293" t="str">
        <f>VLOOKUP(MOD(P2189,13),銀河の音,2,FALSE)</f>
        <v>電気の</v>
      </c>
      <c r="S2189" s="386" t="str">
        <f>VLOOKUP(MOD(P2189,20),太陽の紋章,2,FALSE)</f>
        <v>鏡</v>
      </c>
      <c r="T2189" s="98" t="s">
        <v>3736</v>
      </c>
    </row>
    <row r="2190" spans="1:20" ht="13.5" customHeight="1">
      <c r="A2190" s="76" t="str">
        <f>VLOOKUP(MOD(E2190,10),十干,2,FALSE)</f>
        <v>癸</v>
      </c>
      <c r="B2190" s="199" t="str">
        <f>VLOOKUP(MOD(E2190,12),十二支,3,FALSE)</f>
        <v xml:space="preserve">06 聖 </v>
      </c>
      <c r="C2190" s="201" t="str">
        <f>VLOOKUP(F2190,星座,3,TRUE)</f>
        <v xml:space="preserve">12 海 </v>
      </c>
      <c r="D2190" s="534">
        <v>15759</v>
      </c>
      <c r="E2190" s="116">
        <f>IFERROR(YEAR(D2190),LEFT(D2190,4))</f>
        <v>1943</v>
      </c>
      <c r="F2190" s="116" t="str">
        <f>IF(ISTEXT(D2190),RIGHT(D2190,5),TEXT(D2190,"mm/dd"))</f>
        <v>02/22</v>
      </c>
      <c r="G2190" s="120">
        <f>SUM(MID(E2190,1,1),MID(E2190,2,1),MID(E2190,3,1),MID(E2190,4,1),MID(F2190,1,1),MID(F2190,2,1),MID(F2190,4,1),MID(F2190,5,1))</f>
        <v>23</v>
      </c>
      <c r="H2190" s="120">
        <f>IF(MOD(G2190,9)=0,9,MOD(G2190,9))</f>
        <v>5</v>
      </c>
      <c r="I2190" s="116" t="str">
        <f>IFERROR(MID("日月火水木金土",WEEKDAY(D2190),1),"")</f>
        <v>月</v>
      </c>
      <c r="J2190" s="306" t="s">
        <v>6918</v>
      </c>
      <c r="K2190" s="203" t="str">
        <f>VLOOKUP(F2190,石と花メイン,3,FALSE)</f>
        <v>◆青玉</v>
      </c>
      <c r="L2190" s="299" t="str">
        <f>VLOOKUP(F2190,石と花メイン,4,FALSE)</f>
        <v>ローダンセ【広葉の花簪】</v>
      </c>
      <c r="M2190" s="395">
        <f>IF(OR(MONTH(F2190)&lt;7,AND(MONTH(F2190)=7,DAY(F2190)&lt;=25)),
MOD(SUM((E2190-1901)*365,259),260),
MOD(SUM((E2190-1900)*365,259),260))</f>
        <v>249</v>
      </c>
      <c r="N2190" s="121">
        <f>IF(AND(MONTH(F2190)=7,DAY(F2190)&gt;25),1,
ROUNDDOWN((SUM(VLOOKUP(MONTH(F2190),D暦変換用数値,2,FALSE),DAY(F2190))/28)+1,0))</f>
        <v>8</v>
      </c>
      <c r="O2190" s="117">
        <f>IF(AND(MONTH(F2190)=7,DAY(F2190)&gt;25),DAY(F2190)-25,
MOD((SUM(VLOOKUP(MONTH(F2190),D暦変換用数値,2,FALSE),DAY(F2190))),28)+1)</f>
        <v>16</v>
      </c>
      <c r="P2190" s="408">
        <f>IF(OR(MONTH(F2190)&lt;7,AND(MONTH(F2190)=7,DAY(F2190)&lt;=25)),
MOD(SUM((E2190-1901)*365,(N2190-1)*28,O2190,258),260),
MOD(SUM((E2190-1900)*365,(N2190-1)*28,O2190,258),260))</f>
        <v>200</v>
      </c>
      <c r="Q2190" s="373" t="str">
        <f>VLOOKUP(MOD(P2190,4),色,2,FALSE)</f>
        <v>黄色い</v>
      </c>
      <c r="R2190" s="291" t="str">
        <f>VLOOKUP(MOD(P2190,13),銀河の音,2,FALSE)</f>
        <v>倍音の</v>
      </c>
      <c r="S2190" s="384" t="str">
        <f>VLOOKUP(MOD(P2190,20),太陽の紋章,2,FALSE)</f>
        <v>太陽</v>
      </c>
      <c r="T2190" s="127" t="s">
        <v>6921</v>
      </c>
    </row>
    <row r="2191" spans="1:20" ht="13.5" customHeight="1">
      <c r="A2191" s="50" t="str">
        <f>VLOOKUP(MOD(E2191,10),十干,2,FALSE)</f>
        <v>癸</v>
      </c>
      <c r="B2191" s="199" t="str">
        <f>VLOOKUP(MOD(E2191,12),十二支,3,FALSE)</f>
        <v xml:space="preserve">06 聖 </v>
      </c>
      <c r="C2191" s="201" t="str">
        <f>VLOOKUP(F2191,星座,3,TRUE)</f>
        <v xml:space="preserve">12 海 </v>
      </c>
      <c r="D2191" s="531">
        <v>15761</v>
      </c>
      <c r="E2191" s="1">
        <f>IFERROR(YEAR(D2191),LEFT(D2191,4))</f>
        <v>1943</v>
      </c>
      <c r="F2191" s="1" t="str">
        <f>IF(ISTEXT(D2191),RIGHT(D2191,5),TEXT(D2191,"mm/dd"))</f>
        <v>02/24</v>
      </c>
      <c r="G2191" s="39">
        <f>SUM(MID(E2191,1,1),MID(E2191,2,1),MID(E2191,3,1),MID(E2191,4,1),MID(F2191,1,1),MID(F2191,2,1),MID(F2191,4,1),MID(F2191,5,1))</f>
        <v>25</v>
      </c>
      <c r="H2191" s="41">
        <f>IF(MOD(G2191,9)=0,9,MOD(G2191,9))</f>
        <v>7</v>
      </c>
      <c r="I2191" s="45" t="str">
        <f>IFERROR(MID("日月火水木金土",WEEKDAY(D2191),1),"")</f>
        <v>水</v>
      </c>
      <c r="J2191" s="304" t="s">
        <v>4087</v>
      </c>
      <c r="K2191" s="202" t="str">
        <f>VLOOKUP(F2191,石と花メイン,3,FALSE)</f>
        <v>◇金剛石</v>
      </c>
      <c r="L2191" s="297" t="str">
        <f>VLOOKUP(F2191,石と花メイン,4,FALSE)</f>
        <v>蔓日日草【蔓桔梗】</v>
      </c>
      <c r="M2191" s="393">
        <f>IF(OR(MONTH(F2191)&lt;7,AND(MONTH(F2191)=7,DAY(F2191)&lt;=25)),
MOD(SUM((E2191-1901)*365,259),260),
MOD(SUM((E2191-1900)*365,259),260))</f>
        <v>249</v>
      </c>
      <c r="N2191" s="390">
        <f>IF(AND(MONTH(F2191)=7,DAY(F2191)&gt;25),1,
ROUNDDOWN((SUM(VLOOKUP(MONTH(F2191),D暦変換用数値,2,FALSE),DAY(F2191))/28)+1,0))</f>
        <v>8</v>
      </c>
      <c r="O2191" s="205">
        <f>IF(AND(MONTH(F2191)=7,DAY(F2191)&gt;25),DAY(F2191)-25,
MOD((SUM(VLOOKUP(MONTH(F2191),D暦変換用数値,2,FALSE),DAY(F2191))),28)+1)</f>
        <v>18</v>
      </c>
      <c r="P2191" s="406">
        <f>IF(OR(MONTH(F2191)&lt;7,AND(MONTH(F2191)=7,DAY(F2191)&lt;=25)),
MOD(SUM((E2191-1901)*365,(N2191-1)*28,O2191,258),260),
MOD(SUM((E2191-1900)*365,(N2191-1)*28,O2191,258),260))</f>
        <v>202</v>
      </c>
      <c r="Q2191" s="375" t="str">
        <f>VLOOKUP(MOD(P2191,4),色,2,FALSE)</f>
        <v>白い</v>
      </c>
      <c r="R2191" s="293" t="str">
        <f>VLOOKUP(MOD(P2191,13),銀河の音,2,FALSE)</f>
        <v>共振の</v>
      </c>
      <c r="S2191" s="386" t="str">
        <f>VLOOKUP(MOD(P2191,20),太陽の紋章,2,FALSE)</f>
        <v>風</v>
      </c>
      <c r="T2191" s="111" t="s">
        <v>2871</v>
      </c>
    </row>
    <row r="2192" spans="1:20" ht="13.5" customHeight="1">
      <c r="A2192" s="50" t="str">
        <f>VLOOKUP(MOD(E2192,10),十干,2,FALSE)</f>
        <v>癸</v>
      </c>
      <c r="B2192" s="199" t="str">
        <f>VLOOKUP(MOD(E2192,12),十二支,3,FALSE)</f>
        <v xml:space="preserve">06 聖 </v>
      </c>
      <c r="C2192" s="201" t="str">
        <f>VLOOKUP(F2192,星座,3,TRUE)</f>
        <v xml:space="preserve">12 海 </v>
      </c>
      <c r="D2192" s="531">
        <v>15766</v>
      </c>
      <c r="E2192" s="1">
        <f>IFERROR(YEAR(D2192),LEFT(D2192,4))</f>
        <v>1943</v>
      </c>
      <c r="F2192" s="1" t="str">
        <f>IF(ISTEXT(D2192),RIGHT(D2192,5),TEXT(D2192,"mm/dd"))</f>
        <v>03/01</v>
      </c>
      <c r="G2192" s="39">
        <f>SUM(MID(E2192,1,1),MID(E2192,2,1),MID(E2192,3,1),MID(E2192,4,1),MID(F2192,1,1),MID(F2192,2,1),MID(F2192,4,1),MID(F2192,5,1))</f>
        <v>21</v>
      </c>
      <c r="H2192" s="41">
        <f>IF(MOD(G2192,9)=0,9,MOD(G2192,9))</f>
        <v>3</v>
      </c>
      <c r="I2192" s="45" t="str">
        <f>IFERROR(MID("日月火水木金土",WEEKDAY(D2192),1),"")</f>
        <v>月</v>
      </c>
      <c r="J2192" s="304" t="s">
        <v>4088</v>
      </c>
      <c r="K2192" s="202" t="str">
        <f>VLOOKUP(F2192,石と花メイン,3,FALSE)</f>
        <v>■血碧玉</v>
      </c>
      <c r="L2192" s="297" t="str">
        <f>VLOOKUP(F2192,石と花メイン,4,FALSE)</f>
        <v>杏【唐桃】</v>
      </c>
      <c r="M2192" s="393">
        <f>IF(OR(MONTH(F2192)&lt;7,AND(MONTH(F2192)=7,DAY(F2192)&lt;=25)),
MOD(SUM((E2192-1901)*365,259),260),
MOD(SUM((E2192-1900)*365,259),260))</f>
        <v>249</v>
      </c>
      <c r="N2192" s="390">
        <f>IF(AND(MONTH(F2192)=7,DAY(F2192)&gt;25),1,
ROUNDDOWN((SUM(VLOOKUP(MONTH(F2192),D暦変換用数値,2,FALSE),DAY(F2192))/28)+1,0))</f>
        <v>8</v>
      </c>
      <c r="O2192" s="205">
        <f>IF(AND(MONTH(F2192)=7,DAY(F2192)&gt;25),DAY(F2192)-25,
MOD((SUM(VLOOKUP(MONTH(F2192),D暦変換用数値,2,FALSE),DAY(F2192))),28)+1)</f>
        <v>23</v>
      </c>
      <c r="P2192" s="406">
        <f>IF(OR(MONTH(F2192)&lt;7,AND(MONTH(F2192)=7,DAY(F2192)&lt;=25)),
MOD(SUM((E2192-1901)*365,(N2192-1)*28,O2192,258),260),
MOD(SUM((E2192-1900)*365,(N2192-1)*28,O2192,258),260))</f>
        <v>207</v>
      </c>
      <c r="Q2192" s="374" t="str">
        <f>VLOOKUP(MOD(P2192,4),色,2,FALSE)</f>
        <v>青い</v>
      </c>
      <c r="R2192" s="292" t="str">
        <f>VLOOKUP(MOD(P2192,13),銀河の音,2,FALSE)</f>
        <v>水晶の</v>
      </c>
      <c r="S2192" s="385" t="str">
        <f>VLOOKUP(MOD(P2192,20),太陽の紋章,2,FALSE)</f>
        <v>手</v>
      </c>
      <c r="T2192" s="98" t="s">
        <v>3736</v>
      </c>
    </row>
    <row r="2193" spans="1:20" ht="13.5" customHeight="1">
      <c r="A2193" s="50" t="str">
        <f>VLOOKUP(MOD(E2193,10),十干,2,FALSE)</f>
        <v>癸</v>
      </c>
      <c r="B2193" s="199" t="str">
        <f>VLOOKUP(MOD(E2193,12),十二支,3,FALSE)</f>
        <v xml:space="preserve">06 聖 </v>
      </c>
      <c r="C2193" s="201" t="str">
        <f>VLOOKUP(F2193,星座,3,TRUE)</f>
        <v xml:space="preserve">12 海 </v>
      </c>
      <c r="D2193" s="531">
        <v>15773</v>
      </c>
      <c r="E2193" s="1">
        <f>IFERROR(YEAR(D2193),LEFT(D2193,4))</f>
        <v>1943</v>
      </c>
      <c r="F2193" s="1" t="str">
        <f>IF(ISTEXT(D2193),RIGHT(D2193,5),TEXT(D2193,"mm/dd"))</f>
        <v>03/08</v>
      </c>
      <c r="G2193" s="39">
        <f>SUM(MID(E2193,1,1),MID(E2193,2,1),MID(E2193,3,1),MID(E2193,4,1),MID(F2193,1,1),MID(F2193,2,1),MID(F2193,4,1),MID(F2193,5,1))</f>
        <v>28</v>
      </c>
      <c r="H2193" s="41">
        <f>IF(MOD(G2193,9)=0,9,MOD(G2193,9))</f>
        <v>1</v>
      </c>
      <c r="I2193" s="45" t="str">
        <f>IFERROR(MID("日月火水木金土",WEEKDAY(D2193),1),"")</f>
        <v>月</v>
      </c>
      <c r="J2193" s="304" t="s">
        <v>5036</v>
      </c>
      <c r="K2193" s="202" t="str">
        <f>VLOOKUP(F2193,石と花メイン,3,FALSE)</f>
        <v>○真珠</v>
      </c>
      <c r="L2193" s="297" t="str">
        <f>VLOOKUP(F2193,石と花メイン,4,FALSE)</f>
        <v>栗</v>
      </c>
      <c r="M2193" s="393">
        <f>IF(OR(MONTH(F2193)&lt;7,AND(MONTH(F2193)=7,DAY(F2193)&lt;=25)),
MOD(SUM((E2193-1901)*365,259),260),
MOD(SUM((E2193-1900)*365,259),260))</f>
        <v>249</v>
      </c>
      <c r="N2193" s="390">
        <f>IF(AND(MONTH(F2193)=7,DAY(F2193)&gt;25),1,
ROUNDDOWN((SUM(VLOOKUP(MONTH(F2193),D暦変換用数値,2,FALSE),DAY(F2193))/28)+1,0))</f>
        <v>9</v>
      </c>
      <c r="O2193" s="205">
        <f>IF(AND(MONTH(F2193)=7,DAY(F2193)&gt;25),DAY(F2193)-25,
MOD((SUM(VLOOKUP(MONTH(F2193),D暦変換用数値,2,FALSE),DAY(F2193))),28)+1)</f>
        <v>2</v>
      </c>
      <c r="P2193" s="406">
        <f>IF(OR(MONTH(F2193)&lt;7,AND(MONTH(F2193)=7,DAY(F2193)&lt;=25)),
MOD(SUM((E2193-1901)*365,(N2193-1)*28,O2193,258),260),
MOD(SUM((E2193-1900)*365,(N2193-1)*28,O2193,258),260))</f>
        <v>214</v>
      </c>
      <c r="Q2193" s="375" t="str">
        <f>VLOOKUP(MOD(P2193,4),色,2,FALSE)</f>
        <v>白い</v>
      </c>
      <c r="R2193" s="293" t="str">
        <f>VLOOKUP(MOD(P2193,13),銀河の音,2,FALSE)</f>
        <v>律動の</v>
      </c>
      <c r="S2193" s="386" t="str">
        <f>VLOOKUP(MOD(P2193,20),太陽の紋章,2,FALSE)</f>
        <v>魔法使い</v>
      </c>
      <c r="T2193" s="98" t="s">
        <v>3736</v>
      </c>
    </row>
    <row r="2194" spans="1:20" ht="13.5" customHeight="1">
      <c r="A2194" s="50" t="str">
        <f>VLOOKUP(MOD(E2194,10),十干,2,FALSE)</f>
        <v>癸</v>
      </c>
      <c r="B2194" s="199" t="str">
        <f>VLOOKUP(MOD(E2194,12),十二支,3,FALSE)</f>
        <v xml:space="preserve">06 聖 </v>
      </c>
      <c r="C2194" s="201" t="str">
        <f>VLOOKUP(F2194,星座,3,TRUE)</f>
        <v xml:space="preserve">12 海 </v>
      </c>
      <c r="D2194" s="531">
        <v>15776</v>
      </c>
      <c r="E2194" s="1">
        <f>IFERROR(YEAR(D2194),LEFT(D2194,4))</f>
        <v>1943</v>
      </c>
      <c r="F2194" s="1" t="str">
        <f>IF(ISTEXT(D2194),RIGHT(D2194,5),TEXT(D2194,"mm/dd"))</f>
        <v>03/11</v>
      </c>
      <c r="G2194" s="39">
        <f>SUM(MID(E2194,1,1),MID(E2194,2,1),MID(E2194,3,1),MID(E2194,4,1),MID(F2194,1,1),MID(F2194,2,1),MID(F2194,4,1),MID(F2194,5,1))</f>
        <v>22</v>
      </c>
      <c r="H2194" s="41">
        <f>IF(MOD(G2194,9)=0,9,MOD(G2194,9))</f>
        <v>4</v>
      </c>
      <c r="I2194" s="45" t="str">
        <f>IFERROR(MID("日月火水木金土",WEEKDAY(D2194),1),"")</f>
        <v>木</v>
      </c>
      <c r="J2194" s="304" t="s">
        <v>4089</v>
      </c>
      <c r="K2194" s="202" t="str">
        <f>VLOOKUP(F2194,石と花メイン,3,FALSE)</f>
        <v>◆紅玉</v>
      </c>
      <c r="L2194" s="297" t="str">
        <f>VLOOKUP(F2194,石と花メイン,4,FALSE)</f>
        <v>菊苦菜【チコリー】</v>
      </c>
      <c r="M2194" s="393">
        <f>IF(OR(MONTH(F2194)&lt;7,AND(MONTH(F2194)=7,DAY(F2194)&lt;=25)),
MOD(SUM((E2194-1901)*365,259),260),
MOD(SUM((E2194-1900)*365,259),260))</f>
        <v>249</v>
      </c>
      <c r="N2194" s="390">
        <f>IF(AND(MONTH(F2194)=7,DAY(F2194)&gt;25),1,
ROUNDDOWN((SUM(VLOOKUP(MONTH(F2194),D暦変換用数値,2,FALSE),DAY(F2194))/28)+1,0))</f>
        <v>9</v>
      </c>
      <c r="O2194" s="205">
        <f>IF(AND(MONTH(F2194)=7,DAY(F2194)&gt;25),DAY(F2194)-25,
MOD((SUM(VLOOKUP(MONTH(F2194),D暦変換用数値,2,FALSE),DAY(F2194))),28)+1)</f>
        <v>5</v>
      </c>
      <c r="P2194" s="406">
        <f>IF(OR(MONTH(F2194)&lt;7,AND(MONTH(F2194)=7,DAY(F2194)&lt;=25)),
MOD(SUM((E2194-1901)*365,(N2194-1)*28,O2194,258),260),
MOD(SUM((E2194-1900)*365,(N2194-1)*28,O2194,258),260))</f>
        <v>217</v>
      </c>
      <c r="Q2194" s="372" t="str">
        <f>VLOOKUP(MOD(P2194,4),色,2,FALSE)</f>
        <v>赤い</v>
      </c>
      <c r="R2194" s="290" t="str">
        <f>VLOOKUP(MOD(P2194,13),銀河の音,2,FALSE)</f>
        <v>太陽の</v>
      </c>
      <c r="S2194" s="383" t="str">
        <f>VLOOKUP(MOD(P2194,20),太陽の紋章,2,FALSE)</f>
        <v>地球</v>
      </c>
      <c r="T2194" s="97" t="s">
        <v>3520</v>
      </c>
    </row>
    <row r="2195" spans="1:20" ht="13.5" customHeight="1">
      <c r="A2195" s="50" t="str">
        <f>VLOOKUP(MOD(E2195,10),十干,2,FALSE)</f>
        <v>乙</v>
      </c>
      <c r="B2195" s="199" t="str">
        <f>VLOOKUP(MOD(E2195,12),十二支,3,FALSE)</f>
        <v xml:space="preserve">06 聖 </v>
      </c>
      <c r="C2195" s="201" t="str">
        <f>VLOOKUP(F2195,星座,3,TRUE)</f>
        <v xml:space="preserve">12 海 </v>
      </c>
      <c r="D2195" s="531">
        <v>20144</v>
      </c>
      <c r="E2195" s="1">
        <f>IFERROR(YEAR(D2195),LEFT(D2195,4))</f>
        <v>1955</v>
      </c>
      <c r="F2195" s="1" t="str">
        <f>IF(ISTEXT(D2195),RIGHT(D2195,5),TEXT(D2195,"mm/dd"))</f>
        <v>02/24</v>
      </c>
      <c r="G2195" s="39">
        <f>SUM(MID(E2195,1,1),MID(E2195,2,1),MID(E2195,3,1),MID(E2195,4,1),MID(F2195,1,1),MID(F2195,2,1),MID(F2195,4,1),MID(F2195,5,1))</f>
        <v>28</v>
      </c>
      <c r="H2195" s="41">
        <f>IF(MOD(G2195,9)=0,9,MOD(G2195,9))</f>
        <v>1</v>
      </c>
      <c r="I2195" s="45" t="str">
        <f>IFERROR(MID("日月火水木金土",WEEKDAY(D2195),1),"")</f>
        <v>木</v>
      </c>
      <c r="J2195" s="304" t="s">
        <v>4090</v>
      </c>
      <c r="K2195" s="202" t="str">
        <f>VLOOKUP(F2195,石と花メイン,3,FALSE)</f>
        <v>◇金剛石</v>
      </c>
      <c r="L2195" s="297" t="str">
        <f>VLOOKUP(F2195,石と花メイン,4,FALSE)</f>
        <v>蔓日日草【蔓桔梗】</v>
      </c>
      <c r="M2195" s="393">
        <f>IF(OR(MONTH(F2195)&lt;7,AND(MONTH(F2195)=7,DAY(F2195)&lt;=25)),
MOD(SUM((E2195-1901)*365,259),260),
MOD(SUM((E2195-1900)*365,259),260))</f>
        <v>209</v>
      </c>
      <c r="N2195" s="390">
        <f>IF(AND(MONTH(F2195)=7,DAY(F2195)&gt;25),1,
ROUNDDOWN((SUM(VLOOKUP(MONTH(F2195),D暦変換用数値,2,FALSE),DAY(F2195))/28)+1,0))</f>
        <v>8</v>
      </c>
      <c r="O2195" s="205">
        <f>IF(AND(MONTH(F2195)=7,DAY(F2195)&gt;25),DAY(F2195)-25,
MOD((SUM(VLOOKUP(MONTH(F2195),D暦変換用数値,2,FALSE),DAY(F2195))),28)+1)</f>
        <v>18</v>
      </c>
      <c r="P2195" s="406">
        <f>IF(OR(MONTH(F2195)&lt;7,AND(MONTH(F2195)=7,DAY(F2195)&lt;=25)),
MOD(SUM((E2195-1901)*365,(N2195-1)*28,O2195,258),260),
MOD(SUM((E2195-1900)*365,(N2195-1)*28,O2195,258),260))</f>
        <v>162</v>
      </c>
      <c r="Q2195" s="375" t="str">
        <f>VLOOKUP(MOD(P2195,4),色,2,FALSE)</f>
        <v>白い</v>
      </c>
      <c r="R2195" s="293" t="str">
        <f>VLOOKUP(MOD(P2195,13),銀河の音,2,FALSE)</f>
        <v>律動の</v>
      </c>
      <c r="S2195" s="386" t="str">
        <f>VLOOKUP(MOD(P2195,20),太陽の紋章,2,FALSE)</f>
        <v>風</v>
      </c>
      <c r="T2195" s="93" t="s">
        <v>5740</v>
      </c>
    </row>
    <row r="2196" spans="1:20" ht="13.5" customHeight="1">
      <c r="A2196" s="76" t="str">
        <f>VLOOKUP(MOD(E2196,10),十干,2,FALSE)</f>
        <v>乙</v>
      </c>
      <c r="B2196" s="199" t="str">
        <f>VLOOKUP(MOD(E2196,12),十二支,3,FALSE)</f>
        <v xml:space="preserve">06 聖 </v>
      </c>
      <c r="C2196" s="201" t="str">
        <f>VLOOKUP(F2196,星座,3,TRUE)</f>
        <v xml:space="preserve">12 海 </v>
      </c>
      <c r="D2196" s="534">
        <v>20144</v>
      </c>
      <c r="E2196" s="116">
        <f>IFERROR(YEAR(D2196),LEFT(D2196,4))</f>
        <v>1955</v>
      </c>
      <c r="F2196" s="116" t="str">
        <f>IF(ISTEXT(D2196),RIGHT(D2196,5),TEXT(D2196,"mm/dd"))</f>
        <v>02/24</v>
      </c>
      <c r="G2196" s="120">
        <f>SUM(MID(E2196,1,1),MID(E2196,2,1),MID(E2196,3,1),MID(E2196,4,1),MID(F2196,1,1),MID(F2196,2,1),MID(F2196,4,1),MID(F2196,5,1))</f>
        <v>28</v>
      </c>
      <c r="H2196" s="120">
        <f>IF(MOD(G2196,9)=0,9,MOD(G2196,9))</f>
        <v>1</v>
      </c>
      <c r="I2196" s="116" t="str">
        <f>IFERROR(MID("日月火水木金土",WEEKDAY(D2196),1),"")</f>
        <v>木</v>
      </c>
      <c r="J2196" s="306" t="s">
        <v>7509</v>
      </c>
      <c r="K2196" s="203" t="str">
        <f>VLOOKUP(F2196,石と花メイン,3,FALSE)</f>
        <v>◇金剛石</v>
      </c>
      <c r="L2196" s="299" t="str">
        <f>VLOOKUP(F2196,石と花メイン,4,FALSE)</f>
        <v>蔓日日草【蔓桔梗】</v>
      </c>
      <c r="M2196" s="395">
        <f>IF(OR(MONTH(F2196)&lt;7,AND(MONTH(F2196)=7,DAY(F2196)&lt;=25)),
MOD(SUM((E2196-1901)*365,259),260),
MOD(SUM((E2196-1900)*365,259),260))</f>
        <v>209</v>
      </c>
      <c r="N2196" s="121">
        <f>IF(AND(MONTH(F2196)=7,DAY(F2196)&gt;25),1,
ROUNDDOWN((SUM(VLOOKUP(MONTH(F2196),D暦変換用数値,2,FALSE),DAY(F2196))/28)+1,0))</f>
        <v>8</v>
      </c>
      <c r="O2196" s="117">
        <f>IF(AND(MONTH(F2196)=7,DAY(F2196)&gt;25),DAY(F2196)-25,
MOD((SUM(VLOOKUP(MONTH(F2196),D暦変換用数値,2,FALSE),DAY(F2196))),28)+1)</f>
        <v>18</v>
      </c>
      <c r="P2196" s="408">
        <f>IF(OR(MONTH(F2196)&lt;7,AND(MONTH(F2196)=7,DAY(F2196)&lt;=25)),
MOD(SUM((E2196-1901)*365,(N2196-1)*28,O2196,258),260),
MOD(SUM((E2196-1900)*365,(N2196-1)*28,O2196,258),260))</f>
        <v>162</v>
      </c>
      <c r="Q2196" s="375" t="str">
        <f>VLOOKUP(MOD(P2196,4),色,2,FALSE)</f>
        <v>白い</v>
      </c>
      <c r="R2196" s="293" t="str">
        <f>VLOOKUP(MOD(P2196,13),銀河の音,2,FALSE)</f>
        <v>律動の</v>
      </c>
      <c r="S2196" s="386" t="str">
        <f>VLOOKUP(MOD(P2196,20),太陽の紋章,2,FALSE)</f>
        <v>風</v>
      </c>
      <c r="T2196" s="126" t="s">
        <v>7510</v>
      </c>
    </row>
    <row r="2197" spans="1:20" ht="13.5" customHeight="1">
      <c r="A2197" s="50" t="str">
        <f>VLOOKUP(MOD(E2197,10),十干,2,FALSE)</f>
        <v>乙</v>
      </c>
      <c r="B2197" s="199" t="str">
        <f>VLOOKUP(MOD(E2197,12),十二支,3,FALSE)</f>
        <v xml:space="preserve">06 聖 </v>
      </c>
      <c r="C2197" s="201" t="str">
        <f>VLOOKUP(F2197,星座,3,TRUE)</f>
        <v xml:space="preserve">12 海 </v>
      </c>
      <c r="D2197" s="531">
        <v>20150</v>
      </c>
      <c r="E2197" s="1">
        <f>IFERROR(YEAR(D2197),LEFT(D2197,4))</f>
        <v>1955</v>
      </c>
      <c r="F2197" s="1" t="str">
        <f>IF(ISTEXT(D2197),RIGHT(D2197,5),TEXT(D2197,"mm/dd"))</f>
        <v>03/02</v>
      </c>
      <c r="G2197" s="39">
        <f>SUM(MID(E2197,1,1),MID(E2197,2,1),MID(E2197,3,1),MID(E2197,4,1),MID(F2197,1,1),MID(F2197,2,1),MID(F2197,4,1),MID(F2197,5,1))</f>
        <v>25</v>
      </c>
      <c r="H2197" s="41">
        <f>IF(MOD(G2197,9)=0,9,MOD(G2197,9))</f>
        <v>7</v>
      </c>
      <c r="I2197" s="45" t="str">
        <f>IFERROR(MID("日月火水木金土",WEEKDAY(D2197),1),"")</f>
        <v>水</v>
      </c>
      <c r="J2197" s="304" t="s">
        <v>4091</v>
      </c>
      <c r="K2197" s="202" t="str">
        <f>VLOOKUP(F2197,石と花メイン,3,FALSE)</f>
        <v>◆翠玉</v>
      </c>
      <c r="L2197" s="297" t="str">
        <f>VLOOKUP(F2197,石と花メイン,4,FALSE)</f>
        <v>紫花菜【大紫羅欄花】</v>
      </c>
      <c r="M2197" s="393">
        <f>IF(OR(MONTH(F2197)&lt;7,AND(MONTH(F2197)=7,DAY(F2197)&lt;=25)),
MOD(SUM((E2197-1901)*365,259),260),
MOD(SUM((E2197-1900)*365,259),260))</f>
        <v>209</v>
      </c>
      <c r="N2197" s="390">
        <f>IF(AND(MONTH(F2197)=7,DAY(F2197)&gt;25),1,
ROUNDDOWN((SUM(VLOOKUP(MONTH(F2197),D暦変換用数値,2,FALSE),DAY(F2197))/28)+1,0))</f>
        <v>8</v>
      </c>
      <c r="O2197" s="205">
        <f>IF(AND(MONTH(F2197)=7,DAY(F2197)&gt;25),DAY(F2197)-25,
MOD((SUM(VLOOKUP(MONTH(F2197),D暦変換用数値,2,FALSE),DAY(F2197))),28)+1)</f>
        <v>24</v>
      </c>
      <c r="P2197" s="406">
        <f>IF(OR(MONTH(F2197)&lt;7,AND(MONTH(F2197)=7,DAY(F2197)&lt;=25)),
MOD(SUM((E2197-1901)*365,(N2197-1)*28,O2197,258),260),
MOD(SUM((E2197-1900)*365,(N2197-1)*28,O2197,258),260))</f>
        <v>168</v>
      </c>
      <c r="Q2197" s="373" t="str">
        <f>VLOOKUP(MOD(P2197,4),色,2,FALSE)</f>
        <v>黄色い</v>
      </c>
      <c r="R2197" s="291" t="str">
        <f>VLOOKUP(MOD(P2197,13),銀河の音,2,FALSE)</f>
        <v>水晶の</v>
      </c>
      <c r="S2197" s="384" t="str">
        <f>VLOOKUP(MOD(P2197,20),太陽の紋章,2,FALSE)</f>
        <v>星</v>
      </c>
      <c r="T2197" s="105" t="s">
        <v>3205</v>
      </c>
    </row>
    <row r="2198" spans="1:20" ht="13.5" customHeight="1">
      <c r="A2198" s="50" t="str">
        <f>VLOOKUP(MOD(E2198,10),十干,2,FALSE)</f>
        <v>乙</v>
      </c>
      <c r="B2198" s="199" t="str">
        <f>VLOOKUP(MOD(E2198,12),十二支,3,FALSE)</f>
        <v xml:space="preserve">06 聖 </v>
      </c>
      <c r="C2198" s="201" t="str">
        <f>VLOOKUP(F2198,星座,3,TRUE)</f>
        <v xml:space="preserve">12 海 </v>
      </c>
      <c r="D2198" s="531">
        <v>20151</v>
      </c>
      <c r="E2198" s="1">
        <f>IFERROR(YEAR(D2198),LEFT(D2198,4))</f>
        <v>1955</v>
      </c>
      <c r="F2198" s="1" t="str">
        <f>IF(ISTEXT(D2198),RIGHT(D2198,5),TEXT(D2198,"mm/dd"))</f>
        <v>03/03</v>
      </c>
      <c r="G2198" s="39">
        <f>SUM(MID(E2198,1,1),MID(E2198,2,1),MID(E2198,3,1),MID(E2198,4,1),MID(F2198,1,1),MID(F2198,2,1),MID(F2198,4,1),MID(F2198,5,1))</f>
        <v>26</v>
      </c>
      <c r="H2198" s="41">
        <f>IF(MOD(G2198,9)=0,9,MOD(G2198,9))</f>
        <v>8</v>
      </c>
      <c r="I2198" s="45" t="str">
        <f>IFERROR(MID("日月火水木金土",WEEKDAY(D2198),1),"")</f>
        <v>木</v>
      </c>
      <c r="J2198" s="304" t="s">
        <v>4092</v>
      </c>
      <c r="K2198" s="202" t="str">
        <f>VLOOKUP(F2198,石と花メイン,3,FALSE)</f>
        <v>■紫水晶</v>
      </c>
      <c r="L2198" s="297" t="str">
        <f>VLOOKUP(F2198,石と花メイン,4,FALSE)</f>
        <v>桃</v>
      </c>
      <c r="M2198" s="393">
        <f>IF(OR(MONTH(F2198)&lt;7,AND(MONTH(F2198)=7,DAY(F2198)&lt;=25)),
MOD(SUM((E2198-1901)*365,259),260),
MOD(SUM((E2198-1900)*365,259),260))</f>
        <v>209</v>
      </c>
      <c r="N2198" s="390">
        <f>IF(AND(MONTH(F2198)=7,DAY(F2198)&gt;25),1,
ROUNDDOWN((SUM(VLOOKUP(MONTH(F2198),D暦変換用数値,2,FALSE),DAY(F2198))/28)+1,0))</f>
        <v>8</v>
      </c>
      <c r="O2198" s="205">
        <f>IF(AND(MONTH(F2198)=7,DAY(F2198)&gt;25),DAY(F2198)-25,
MOD((SUM(VLOOKUP(MONTH(F2198),D暦変換用数値,2,FALSE),DAY(F2198))),28)+1)</f>
        <v>25</v>
      </c>
      <c r="P2198" s="406">
        <f>IF(OR(MONTH(F2198)&lt;7,AND(MONTH(F2198)=7,DAY(F2198)&lt;=25)),
MOD(SUM((E2198-1901)*365,(N2198-1)*28,O2198,258),260),
MOD(SUM((E2198-1900)*365,(N2198-1)*28,O2198,258),260))</f>
        <v>169</v>
      </c>
      <c r="Q2198" s="372" t="str">
        <f>VLOOKUP(MOD(P2198,4),色,2,FALSE)</f>
        <v>赤い</v>
      </c>
      <c r="R2198" s="290" t="str">
        <f>VLOOKUP(MOD(P2198,13),銀河の音,2,FALSE)</f>
        <v>宇宙の</v>
      </c>
      <c r="S2198" s="383" t="str">
        <f>VLOOKUP(MOD(P2198,20),太陽の紋章,2,FALSE)</f>
        <v>月</v>
      </c>
      <c r="T2198" s="98" t="s">
        <v>3736</v>
      </c>
    </row>
    <row r="2199" spans="1:20" ht="13.5" customHeight="1">
      <c r="A2199" s="50" t="str">
        <f>VLOOKUP(MOD(E2199,10),十干,2,FALSE)</f>
        <v>乙</v>
      </c>
      <c r="B2199" s="199" t="str">
        <f>VLOOKUP(MOD(E2199,12),十二支,3,FALSE)</f>
        <v xml:space="preserve">06 聖 </v>
      </c>
      <c r="C2199" s="201" t="str">
        <f>VLOOKUP(F2199,星座,3,TRUE)</f>
        <v xml:space="preserve">12 海 </v>
      </c>
      <c r="D2199" s="531">
        <v>20152</v>
      </c>
      <c r="E2199" s="1">
        <f>IFERROR(YEAR(D2199),LEFT(D2199,4))</f>
        <v>1955</v>
      </c>
      <c r="F2199" s="1" t="str">
        <f>IF(ISTEXT(D2199),RIGHT(D2199,5),TEXT(D2199,"mm/dd"))</f>
        <v>03/04</v>
      </c>
      <c r="G2199" s="39">
        <f>SUM(MID(E2199,1,1),MID(E2199,2,1),MID(E2199,3,1),MID(E2199,4,1),MID(F2199,1,1),MID(F2199,2,1),MID(F2199,4,1),MID(F2199,5,1))</f>
        <v>27</v>
      </c>
      <c r="H2199" s="41">
        <f>IF(MOD(G2199,9)=0,9,MOD(G2199,9))</f>
        <v>9</v>
      </c>
      <c r="I2199" s="45" t="str">
        <f>IFERROR(MID("日月火水木金土",WEEKDAY(D2199),1),"")</f>
        <v>金</v>
      </c>
      <c r="J2199" s="304" t="s">
        <v>4093</v>
      </c>
      <c r="K2199" s="202" t="str">
        <f>VLOOKUP(F2199,石と花メイン,3,FALSE)</f>
        <v>◆黄玉</v>
      </c>
      <c r="L2199" s="297" t="str">
        <f>VLOOKUP(F2199,石と花メイン,4,FALSE)</f>
        <v>木苺【野苺】</v>
      </c>
      <c r="M2199" s="393">
        <f>IF(OR(MONTH(F2199)&lt;7,AND(MONTH(F2199)=7,DAY(F2199)&lt;=25)),
MOD(SUM((E2199-1901)*365,259),260),
MOD(SUM((E2199-1900)*365,259),260))</f>
        <v>209</v>
      </c>
      <c r="N2199" s="390">
        <f>IF(AND(MONTH(F2199)=7,DAY(F2199)&gt;25),1,
ROUNDDOWN((SUM(VLOOKUP(MONTH(F2199),D暦変換用数値,2,FALSE),DAY(F2199))/28)+1,0))</f>
        <v>8</v>
      </c>
      <c r="O2199" s="205">
        <f>IF(AND(MONTH(F2199)=7,DAY(F2199)&gt;25),DAY(F2199)-25,
MOD((SUM(VLOOKUP(MONTH(F2199),D暦変換用数値,2,FALSE),DAY(F2199))),28)+1)</f>
        <v>26</v>
      </c>
      <c r="P2199" s="406">
        <f>IF(OR(MONTH(F2199)&lt;7,AND(MONTH(F2199)=7,DAY(F2199)&lt;=25)),
MOD(SUM((E2199-1901)*365,(N2199-1)*28,O2199,258),260),
MOD(SUM((E2199-1900)*365,(N2199-1)*28,O2199,258),260))</f>
        <v>170</v>
      </c>
      <c r="Q2199" s="375" t="str">
        <f>VLOOKUP(MOD(P2199,4),色,2,FALSE)</f>
        <v>白い</v>
      </c>
      <c r="R2199" s="293" t="str">
        <f>VLOOKUP(MOD(P2199,13),銀河の音,2,FALSE)</f>
        <v>磁気の</v>
      </c>
      <c r="S2199" s="386" t="str">
        <f>VLOOKUP(MOD(P2199,20),太陽の紋章,2,FALSE)</f>
        <v>犬</v>
      </c>
      <c r="T2199" s="98" t="s">
        <v>3736</v>
      </c>
    </row>
    <row r="2200" spans="1:20" ht="13.5" customHeight="1">
      <c r="A2200" s="49" t="str">
        <f>VLOOKUP(MOD(E2200,10),十干,2,FALSE)</f>
        <v>乙</v>
      </c>
      <c r="B2200" s="199" t="str">
        <f>VLOOKUP(MOD(E2200,12),十二支,3,FALSE)</f>
        <v xml:space="preserve">06 聖 </v>
      </c>
      <c r="C2200" s="201" t="str">
        <f>VLOOKUP(F2200,星座,3,TRUE)</f>
        <v xml:space="preserve">12 海 </v>
      </c>
      <c r="D2200" s="535">
        <v>20152</v>
      </c>
      <c r="E2200" s="45">
        <f>IFERROR(YEAR(D2200),LEFT(D2200,4))</f>
        <v>1955</v>
      </c>
      <c r="F2200" s="45" t="str">
        <f>IF(ISTEXT(D2200),RIGHT(D2200,5),TEXT(D2200,"mm/dd"))</f>
        <v>03/04</v>
      </c>
      <c r="G2200" s="41">
        <f>SUM(MID(E2200,1,1),MID(E2200,2,1),MID(E2200,3,1),MID(E2200,4,1),MID(F2200,1,1),MID(F2200,2,1),MID(F2200,4,1),MID(F2200,5,1))</f>
        <v>27</v>
      </c>
      <c r="H2200" s="41">
        <f>IF(MOD(G2200,9)=0,9,MOD(G2200,9))</f>
        <v>9</v>
      </c>
      <c r="I2200" s="45" t="str">
        <f>IFERROR(MID("日月火水木金土",WEEKDAY(D2200),1),"")</f>
        <v>金</v>
      </c>
      <c r="J2200" s="305" t="s">
        <v>197</v>
      </c>
      <c r="K2200" s="203" t="str">
        <f>VLOOKUP(F2200,石と花メイン,3,FALSE)</f>
        <v>◆黄玉</v>
      </c>
      <c r="L2200" s="298" t="str">
        <f>VLOOKUP(F2200,石と花メイン,4,FALSE)</f>
        <v>木苺【野苺】</v>
      </c>
      <c r="M2200" s="394">
        <f>IF(OR(MONTH(F2200)&lt;7,AND(MONTH(F2200)=7,DAY(F2200)&lt;=25)),
MOD(SUM((E2200-1901)*365,259),260),
MOD(SUM((E2200-1900)*365,259),260))</f>
        <v>209</v>
      </c>
      <c r="N2200" s="391">
        <f>IF(AND(MONTH(F2200)=7,DAY(F2200)&gt;25),1,
ROUNDDOWN((SUM(VLOOKUP(MONTH(F2200),D暦変換用数値,2,FALSE),DAY(F2200))/28)+1,0))</f>
        <v>8</v>
      </c>
      <c r="O2200" s="46">
        <f>IF(AND(MONTH(F2200)=7,DAY(F2200)&gt;25),DAY(F2200)-25,
MOD((SUM(VLOOKUP(MONTH(F2200),D暦変換用数値,2,FALSE),DAY(F2200))),28)+1)</f>
        <v>26</v>
      </c>
      <c r="P2200" s="407">
        <f>IF(OR(MONTH(F2200)&lt;7,AND(MONTH(F2200)=7,DAY(F2200)&lt;=25)),
MOD(SUM((E2200-1901)*365,(N2200-1)*28,O2200,258),260),
MOD(SUM((E2200-1900)*365,(N2200-1)*28,O2200,258),260))</f>
        <v>170</v>
      </c>
      <c r="Q2200" s="375" t="str">
        <f>VLOOKUP(MOD(P2200,4),色,2,FALSE)</f>
        <v>白い</v>
      </c>
      <c r="R2200" s="293" t="str">
        <f>VLOOKUP(MOD(P2200,13),銀河の音,2,FALSE)</f>
        <v>磁気の</v>
      </c>
      <c r="S2200" s="386" t="str">
        <f>VLOOKUP(MOD(P2200,20),太陽の紋章,2,FALSE)</f>
        <v>犬</v>
      </c>
      <c r="T2200" s="79"/>
    </row>
    <row r="2201" spans="1:20" ht="13.5" customHeight="1">
      <c r="A2201" s="50" t="str">
        <f>VLOOKUP(MOD(E2201,10),十干,2,FALSE)</f>
        <v>乙</v>
      </c>
      <c r="B2201" s="199" t="str">
        <f>VLOOKUP(MOD(E2201,12),十二支,3,FALSE)</f>
        <v xml:space="preserve">06 聖 </v>
      </c>
      <c r="C2201" s="201" t="str">
        <f>VLOOKUP(F2201,星座,3,TRUE)</f>
        <v xml:space="preserve">12 海 </v>
      </c>
      <c r="D2201" s="531">
        <v>20166</v>
      </c>
      <c r="E2201" s="1">
        <f>IFERROR(YEAR(D2201),LEFT(D2201,4))</f>
        <v>1955</v>
      </c>
      <c r="F2201" s="1" t="str">
        <f>IF(ISTEXT(D2201),RIGHT(D2201,5),TEXT(D2201,"mm/dd"))</f>
        <v>03/18</v>
      </c>
      <c r="G2201" s="39">
        <f>SUM(MID(E2201,1,1),MID(E2201,2,1),MID(E2201,3,1),MID(E2201,4,1),MID(F2201,1,1),MID(F2201,2,1),MID(F2201,4,1),MID(F2201,5,1))</f>
        <v>32</v>
      </c>
      <c r="H2201" s="41">
        <f>IF(MOD(G2201,9)=0,9,MOD(G2201,9))</f>
        <v>5</v>
      </c>
      <c r="I2201" s="45" t="str">
        <f>IFERROR(MID("日月火水木金土",WEEKDAY(D2201),1),"")</f>
        <v>金</v>
      </c>
      <c r="J2201" s="304" t="s">
        <v>5010</v>
      </c>
      <c r="K2201" s="202" t="str">
        <f>VLOOKUP(F2201,石と花メイン,3,FALSE)</f>
        <v>◆金緑石</v>
      </c>
      <c r="L2201" s="297" t="str">
        <f>VLOOKUP(F2201,石と花メイン,4,FALSE)</f>
        <v>花水木【アメリカ山法師】</v>
      </c>
      <c r="M2201" s="393">
        <f>IF(OR(MONTH(F2201)&lt;7,AND(MONTH(F2201)=7,DAY(F2201)&lt;=25)),
MOD(SUM((E2201-1901)*365,259),260),
MOD(SUM((E2201-1900)*365,259),260))</f>
        <v>209</v>
      </c>
      <c r="N2201" s="390">
        <f>IF(AND(MONTH(F2201)=7,DAY(F2201)&gt;25),1,
ROUNDDOWN((SUM(VLOOKUP(MONTH(F2201),D暦変換用数値,2,FALSE),DAY(F2201))/28)+1,0))</f>
        <v>9</v>
      </c>
      <c r="O2201" s="205">
        <f>IF(AND(MONTH(F2201)=7,DAY(F2201)&gt;25),DAY(F2201)-25,
MOD((SUM(VLOOKUP(MONTH(F2201),D暦変換用数値,2,FALSE),DAY(F2201))),28)+1)</f>
        <v>12</v>
      </c>
      <c r="P2201" s="406">
        <f>IF(OR(MONTH(F2201)&lt;7,AND(MONTH(F2201)=7,DAY(F2201)&lt;=25)),
MOD(SUM((E2201-1901)*365,(N2201-1)*28,O2201,258),260),
MOD(SUM((E2201-1900)*365,(N2201-1)*28,O2201,258),260))</f>
        <v>184</v>
      </c>
      <c r="Q2201" s="373" t="str">
        <f>VLOOKUP(MOD(P2201,4),色,2,FALSE)</f>
        <v>黄色い</v>
      </c>
      <c r="R2201" s="291" t="str">
        <f>VLOOKUP(MOD(P2201,13),銀河の音,2,FALSE)</f>
        <v>月の</v>
      </c>
      <c r="S2201" s="384" t="str">
        <f>VLOOKUP(MOD(P2201,20),太陽の紋章,2,FALSE)</f>
        <v>種</v>
      </c>
      <c r="T2201" s="98" t="s">
        <v>3736</v>
      </c>
    </row>
    <row r="2202" spans="1:20" ht="13.5" customHeight="1">
      <c r="A2202" s="50" t="str">
        <f>VLOOKUP(MOD(E2202,10),十干,2,FALSE)</f>
        <v>乙</v>
      </c>
      <c r="B2202" s="199" t="str">
        <f>VLOOKUP(MOD(E2202,12),十二支,3,FALSE)</f>
        <v xml:space="preserve">06 聖 </v>
      </c>
      <c r="C2202" s="201" t="str">
        <f>VLOOKUP(F2202,星座,3,TRUE)</f>
        <v xml:space="preserve">12 海 </v>
      </c>
      <c r="D2202" s="531">
        <v>20167</v>
      </c>
      <c r="E2202" s="1">
        <f>IFERROR(YEAR(D2202),LEFT(D2202,4))</f>
        <v>1955</v>
      </c>
      <c r="F2202" s="1" t="str">
        <f>IF(ISTEXT(D2202),RIGHT(D2202,5),TEXT(D2202,"mm/dd"))</f>
        <v>03/19</v>
      </c>
      <c r="G2202" s="39">
        <f>SUM(MID(E2202,1,1),MID(E2202,2,1),MID(E2202,3,1),MID(E2202,4,1),MID(F2202,1,1),MID(F2202,2,1),MID(F2202,4,1),MID(F2202,5,1))</f>
        <v>33</v>
      </c>
      <c r="H2202" s="41">
        <f>IF(MOD(G2202,9)=0,9,MOD(G2202,9))</f>
        <v>6</v>
      </c>
      <c r="I2202" s="45" t="str">
        <f>IFERROR(MID("日月火水木金土",WEEKDAY(D2202),1),"")</f>
        <v>土</v>
      </c>
      <c r="J2202" s="304" t="s">
        <v>5011</v>
      </c>
      <c r="K2202" s="202" t="str">
        <f>VLOOKUP(F2202,石と花メイン,3,FALSE)</f>
        <v>○真珠</v>
      </c>
      <c r="L2202" s="297" t="str">
        <f>VLOOKUP(F2202,石と花メイン,4,FALSE)</f>
        <v>雛芥子/雛罌粟【ポピー】</v>
      </c>
      <c r="M2202" s="393">
        <f>IF(OR(MONTH(F2202)&lt;7,AND(MONTH(F2202)=7,DAY(F2202)&lt;=25)),
MOD(SUM((E2202-1901)*365,259),260),
MOD(SUM((E2202-1900)*365,259),260))</f>
        <v>209</v>
      </c>
      <c r="N2202" s="390">
        <f>IF(AND(MONTH(F2202)=7,DAY(F2202)&gt;25),1,
ROUNDDOWN((SUM(VLOOKUP(MONTH(F2202),D暦変換用数値,2,FALSE),DAY(F2202))/28)+1,0))</f>
        <v>9</v>
      </c>
      <c r="O2202" s="205">
        <f>IF(AND(MONTH(F2202)=7,DAY(F2202)&gt;25),DAY(F2202)-25,
MOD((SUM(VLOOKUP(MONTH(F2202),D暦変換用数値,2,FALSE),DAY(F2202))),28)+1)</f>
        <v>13</v>
      </c>
      <c r="P2202" s="406">
        <f>IF(OR(MONTH(F2202)&lt;7,AND(MONTH(F2202)=7,DAY(F2202)&lt;=25)),
MOD(SUM((E2202-1901)*365,(N2202-1)*28,O2202,258),260),
MOD(SUM((E2202-1900)*365,(N2202-1)*28,O2202,258),260))</f>
        <v>185</v>
      </c>
      <c r="Q2202" s="372" t="str">
        <f>VLOOKUP(MOD(P2202,4),色,2,FALSE)</f>
        <v>赤い</v>
      </c>
      <c r="R2202" s="290" t="str">
        <f>VLOOKUP(MOD(P2202,13),銀河の音,2,FALSE)</f>
        <v>電気の</v>
      </c>
      <c r="S2202" s="383" t="str">
        <f>VLOOKUP(MOD(P2202,20),太陽の紋章,2,FALSE)</f>
        <v>蛇</v>
      </c>
      <c r="T2202" s="103" t="s">
        <v>3521</v>
      </c>
    </row>
    <row r="2203" spans="1:20" ht="13.5" customHeight="1">
      <c r="A2203" s="50" t="str">
        <f>VLOOKUP(MOD(E2203,10),十干,2,FALSE)</f>
        <v>乙</v>
      </c>
      <c r="B2203" s="199" t="str">
        <f>VLOOKUP(MOD(E2203,12),十二支,3,FALSE)</f>
        <v xml:space="preserve">06 聖 </v>
      </c>
      <c r="C2203" s="201" t="str">
        <f>VLOOKUP(F2203,星座,3,TRUE)</f>
        <v xml:space="preserve">12 海 </v>
      </c>
      <c r="D2203" s="531">
        <v>20168</v>
      </c>
      <c r="E2203" s="1">
        <f>IFERROR(YEAR(D2203),LEFT(D2203,4))</f>
        <v>1955</v>
      </c>
      <c r="F2203" s="1" t="str">
        <f>IF(ISTEXT(D2203),RIGHT(D2203,5),TEXT(D2203,"mm/dd"))</f>
        <v>03/20</v>
      </c>
      <c r="G2203" s="39">
        <f>SUM(MID(E2203,1,1),MID(E2203,2,1),MID(E2203,3,1),MID(E2203,4,1),MID(F2203,1,1),MID(F2203,2,1),MID(F2203,4,1),MID(F2203,5,1))</f>
        <v>25</v>
      </c>
      <c r="H2203" s="41">
        <f>IF(MOD(G2203,9)=0,9,MOD(G2203,9))</f>
        <v>7</v>
      </c>
      <c r="I2203" s="45" t="str">
        <f>IFERROR(MID("日月火水木金土",WEEKDAY(D2203),1),"")</f>
        <v>日</v>
      </c>
      <c r="J2203" s="304" t="s">
        <v>3103</v>
      </c>
      <c r="K2203" s="202" t="str">
        <f>VLOOKUP(F2203,石と花メイン,3,FALSE)</f>
        <v>◆猫目石</v>
      </c>
      <c r="L2203" s="297" t="str">
        <f>VLOOKUP(F2203,石と花メイン,4,FALSE)</f>
        <v>チューリップ【鬱金香】</v>
      </c>
      <c r="M2203" s="393">
        <f>IF(OR(MONTH(F2203)&lt;7,AND(MONTH(F2203)=7,DAY(F2203)&lt;=25)),
MOD(SUM((E2203-1901)*365,259),260),
MOD(SUM((E2203-1900)*365,259),260))</f>
        <v>209</v>
      </c>
      <c r="N2203" s="390">
        <f>IF(AND(MONTH(F2203)=7,DAY(F2203)&gt;25),1,
ROUNDDOWN((SUM(VLOOKUP(MONTH(F2203),D暦変換用数値,2,FALSE),DAY(F2203))/28)+1,0))</f>
        <v>9</v>
      </c>
      <c r="O2203" s="205">
        <f>IF(AND(MONTH(F2203)=7,DAY(F2203)&gt;25),DAY(F2203)-25,
MOD((SUM(VLOOKUP(MONTH(F2203),D暦変換用数値,2,FALSE),DAY(F2203))),28)+1)</f>
        <v>14</v>
      </c>
      <c r="P2203" s="406">
        <f>IF(OR(MONTH(F2203)&lt;7,AND(MONTH(F2203)=7,DAY(F2203)&lt;=25)),
MOD(SUM((E2203-1901)*365,(N2203-1)*28,O2203,258),260),
MOD(SUM((E2203-1900)*365,(N2203-1)*28,O2203,258),260))</f>
        <v>186</v>
      </c>
      <c r="Q2203" s="375" t="str">
        <f>VLOOKUP(MOD(P2203,4),色,2,FALSE)</f>
        <v>白い</v>
      </c>
      <c r="R2203" s="293" t="str">
        <f>VLOOKUP(MOD(P2203,13),銀河の音,2,FALSE)</f>
        <v>自己存在の</v>
      </c>
      <c r="S2203" s="386" t="str">
        <f>VLOOKUP(MOD(P2203,20),太陽の紋章,2,FALSE)</f>
        <v>世界の橋渡し</v>
      </c>
      <c r="T2203" s="98" t="s">
        <v>3736</v>
      </c>
    </row>
    <row r="2204" spans="1:20" ht="13.5" customHeight="1">
      <c r="A2204" s="76" t="str">
        <f>VLOOKUP(MOD(E2204,10),十干,2,FALSE)</f>
        <v>丁</v>
      </c>
      <c r="B2204" s="199" t="str">
        <f>VLOOKUP(MOD(E2204,12),十二支,3,FALSE)</f>
        <v xml:space="preserve">06 聖 </v>
      </c>
      <c r="C2204" s="201" t="str">
        <f>VLOOKUP(F2204,星座,3,TRUE)</f>
        <v xml:space="preserve">12 海 </v>
      </c>
      <c r="D2204" s="534">
        <v>24523</v>
      </c>
      <c r="E2204" s="116">
        <f>IFERROR(YEAR(D2204),LEFT(D2204,4))</f>
        <v>1967</v>
      </c>
      <c r="F2204" s="116" t="str">
        <f>IF(ISTEXT(D2204),RIGHT(D2204,5),TEXT(D2204,"mm/dd"))</f>
        <v>02/20</v>
      </c>
      <c r="G2204" s="120">
        <f>SUM(MID(E2204,1,1),MID(E2204,2,1),MID(E2204,3,1),MID(E2204,4,1),MID(F2204,1,1),MID(F2204,2,1),MID(F2204,4,1),MID(F2204,5,1))</f>
        <v>27</v>
      </c>
      <c r="H2204" s="120">
        <f>IF(MOD(G2204,9)=0,9,MOD(G2204,9))</f>
        <v>9</v>
      </c>
      <c r="I2204" s="116" t="str">
        <f>IFERROR(MID("日月火水木金土",WEEKDAY(D2204),1),"")</f>
        <v>月</v>
      </c>
      <c r="J2204" s="306" t="s">
        <v>6781</v>
      </c>
      <c r="K2204" s="203" t="str">
        <f>VLOOKUP(F2204,石と花メイン,3,FALSE)</f>
        <v>◆翠玉</v>
      </c>
      <c r="L2204" s="299" t="str">
        <f>VLOOKUP(F2204,石と花メイン,4,FALSE)</f>
        <v>カルミア【アメリカ石楠花】</v>
      </c>
      <c r="M2204" s="395">
        <f>IF(OR(MONTH(F2204)&lt;7,AND(MONTH(F2204)=7,DAY(F2204)&lt;=25)),
MOD(SUM((E2204-1901)*365,259),260),
MOD(SUM((E2204-1900)*365,259),260))</f>
        <v>169</v>
      </c>
      <c r="N2204" s="121">
        <f>IF(AND(MONTH(F2204)=7,DAY(F2204)&gt;25),1,
ROUNDDOWN((SUM(VLOOKUP(MONTH(F2204),D暦変換用数値,2,FALSE),DAY(F2204))/28)+1,0))</f>
        <v>8</v>
      </c>
      <c r="O2204" s="117">
        <f>IF(AND(MONTH(F2204)=7,DAY(F2204)&gt;25),DAY(F2204)-25,
MOD((SUM(VLOOKUP(MONTH(F2204),D暦変換用数値,2,FALSE),DAY(F2204))),28)+1)</f>
        <v>14</v>
      </c>
      <c r="P2204" s="408">
        <f>IF(OR(MONTH(F2204)&lt;7,AND(MONTH(F2204)=7,DAY(F2204)&lt;=25)),
MOD(SUM((E2204-1901)*365,(N2204-1)*28,O2204,258),260),
MOD(SUM((E2204-1900)*365,(N2204-1)*28,O2204,258),260))</f>
        <v>118</v>
      </c>
      <c r="Q2204" s="375" t="str">
        <f>VLOOKUP(MOD(P2204,4),色,2,FALSE)</f>
        <v>白い</v>
      </c>
      <c r="R2204" s="293" t="str">
        <f>VLOOKUP(MOD(P2204,13),銀河の音,2,FALSE)</f>
        <v>磁気の</v>
      </c>
      <c r="S2204" s="386" t="str">
        <f>VLOOKUP(MOD(P2204,20),太陽の紋章,2,FALSE)</f>
        <v>鏡</v>
      </c>
      <c r="T2204" s="119" t="s">
        <v>6783</v>
      </c>
    </row>
    <row r="2205" spans="1:20" ht="13.5" customHeight="1">
      <c r="A2205" s="50" t="str">
        <f>VLOOKUP(MOD(E2205,10),十干,2,FALSE)</f>
        <v>丁</v>
      </c>
      <c r="B2205" s="199" t="str">
        <f>VLOOKUP(MOD(E2205,12),十二支,3,FALSE)</f>
        <v xml:space="preserve">06 聖 </v>
      </c>
      <c r="C2205" s="201" t="str">
        <f>VLOOKUP(F2205,星座,3,TRUE)</f>
        <v xml:space="preserve">12 海 </v>
      </c>
      <c r="D2205" s="531">
        <v>24524</v>
      </c>
      <c r="E2205" s="1">
        <f>IFERROR(YEAR(D2205),LEFT(D2205,4))</f>
        <v>1967</v>
      </c>
      <c r="F2205" s="1" t="str">
        <f>IF(ISTEXT(D2205),RIGHT(D2205,5),TEXT(D2205,"mm/dd"))</f>
        <v>02/21</v>
      </c>
      <c r="G2205" s="39">
        <f>SUM(MID(E2205,1,1),MID(E2205,2,1),MID(E2205,3,1),MID(E2205,4,1),MID(F2205,1,1),MID(F2205,2,1),MID(F2205,4,1),MID(F2205,5,1))</f>
        <v>28</v>
      </c>
      <c r="H2205" s="41">
        <f>IF(MOD(G2205,9)=0,9,MOD(G2205,9))</f>
        <v>1</v>
      </c>
      <c r="I2205" s="45" t="str">
        <f>IFERROR(MID("日月火水木金土",WEEKDAY(D2205),1),"")</f>
        <v>火</v>
      </c>
      <c r="J2205" s="304" t="s">
        <v>3104</v>
      </c>
      <c r="K2205" s="202" t="str">
        <f>VLOOKUP(F2205,石と花メイン,3,FALSE)</f>
        <v>◇金剛石</v>
      </c>
      <c r="L2205" s="297" t="str">
        <f>VLOOKUP(F2205,石と花メイン,4,FALSE)</f>
        <v>ネモフィラ【瑠璃唐草】</v>
      </c>
      <c r="M2205" s="393">
        <f>IF(OR(MONTH(F2205)&lt;7,AND(MONTH(F2205)=7,DAY(F2205)&lt;=25)),
MOD(SUM((E2205-1901)*365,259),260),
MOD(SUM((E2205-1900)*365,259),260))</f>
        <v>169</v>
      </c>
      <c r="N2205" s="390">
        <f>IF(AND(MONTH(F2205)=7,DAY(F2205)&gt;25),1,
ROUNDDOWN((SUM(VLOOKUP(MONTH(F2205),D暦変換用数値,2,FALSE),DAY(F2205))/28)+1,0))</f>
        <v>8</v>
      </c>
      <c r="O2205" s="205">
        <f>IF(AND(MONTH(F2205)=7,DAY(F2205)&gt;25),DAY(F2205)-25,
MOD((SUM(VLOOKUP(MONTH(F2205),D暦変換用数値,2,FALSE),DAY(F2205))),28)+1)</f>
        <v>15</v>
      </c>
      <c r="P2205" s="406">
        <f>IF(OR(MONTH(F2205)&lt;7,AND(MONTH(F2205)=7,DAY(F2205)&lt;=25)),
MOD(SUM((E2205-1901)*365,(N2205-1)*28,O2205,258),260),
MOD(SUM((E2205-1900)*365,(N2205-1)*28,O2205,258),260))</f>
        <v>119</v>
      </c>
      <c r="Q2205" s="374" t="str">
        <f>VLOOKUP(MOD(P2205,4),色,2,FALSE)</f>
        <v>青い</v>
      </c>
      <c r="R2205" s="292" t="str">
        <f>VLOOKUP(MOD(P2205,13),銀河の音,2,FALSE)</f>
        <v>月の</v>
      </c>
      <c r="S2205" s="385" t="str">
        <f>VLOOKUP(MOD(P2205,20),太陽の紋章,2,FALSE)</f>
        <v>嵐</v>
      </c>
      <c r="T2205" s="97" t="s">
        <v>3522</v>
      </c>
    </row>
    <row r="2206" spans="1:20" ht="13.5" customHeight="1">
      <c r="A2206" s="50" t="str">
        <f>VLOOKUP(MOD(E2206,10),十干,2,FALSE)</f>
        <v>丁</v>
      </c>
      <c r="B2206" s="199" t="str">
        <f>VLOOKUP(MOD(E2206,12),十二支,3,FALSE)</f>
        <v xml:space="preserve">06 聖 </v>
      </c>
      <c r="C2206" s="201" t="str">
        <f>VLOOKUP(F2206,星座,3,TRUE)</f>
        <v xml:space="preserve">12 海 </v>
      </c>
      <c r="D2206" s="531">
        <v>24529</v>
      </c>
      <c r="E2206" s="1">
        <f>IFERROR(YEAR(D2206),LEFT(D2206,4))</f>
        <v>1967</v>
      </c>
      <c r="F2206" s="1" t="str">
        <f>IF(ISTEXT(D2206),RIGHT(D2206,5),TEXT(D2206,"mm/dd"))</f>
        <v>02/26</v>
      </c>
      <c r="G2206" s="39">
        <f>SUM(MID(E2206,1,1),MID(E2206,2,1),MID(E2206,3,1),MID(E2206,4,1),MID(F2206,1,1),MID(F2206,2,1),MID(F2206,4,1),MID(F2206,5,1))</f>
        <v>33</v>
      </c>
      <c r="H2206" s="41">
        <f>IF(MOD(G2206,9)=0,9,MOD(G2206,9))</f>
        <v>6</v>
      </c>
      <c r="I2206" s="45" t="str">
        <f>IFERROR(MID("日月火水木金土",WEEKDAY(D2206),1),"")</f>
        <v>日</v>
      </c>
      <c r="J2206" s="304" t="s">
        <v>1373</v>
      </c>
      <c r="K2206" s="202" t="str">
        <f>VLOOKUP(F2206,石と花メイン,3,FALSE)</f>
        <v>◆青玉</v>
      </c>
      <c r="L2206" s="297" t="str">
        <f>VLOOKUP(F2206,石と花メイン,4,FALSE)</f>
        <v>アドニス【夏咲福寿草】</v>
      </c>
      <c r="M2206" s="393">
        <f>IF(OR(MONTH(F2206)&lt;7,AND(MONTH(F2206)=7,DAY(F2206)&lt;=25)),
MOD(SUM((E2206-1901)*365,259),260),
MOD(SUM((E2206-1900)*365,259),260))</f>
        <v>169</v>
      </c>
      <c r="N2206" s="390">
        <f>IF(AND(MONTH(F2206)=7,DAY(F2206)&gt;25),1,
ROUNDDOWN((SUM(VLOOKUP(MONTH(F2206),D暦変換用数値,2,FALSE),DAY(F2206))/28)+1,0))</f>
        <v>8</v>
      </c>
      <c r="O2206" s="205">
        <f>IF(AND(MONTH(F2206)=7,DAY(F2206)&gt;25),DAY(F2206)-25,
MOD((SUM(VLOOKUP(MONTH(F2206),D暦変換用数値,2,FALSE),DAY(F2206))),28)+1)</f>
        <v>20</v>
      </c>
      <c r="P2206" s="406">
        <f>IF(OR(MONTH(F2206)&lt;7,AND(MONTH(F2206)=7,DAY(F2206)&lt;=25)),
MOD(SUM((E2206-1901)*365,(N2206-1)*28,O2206,258),260),
MOD(SUM((E2206-1900)*365,(N2206-1)*28,O2206,258),260))</f>
        <v>124</v>
      </c>
      <c r="Q2206" s="373" t="str">
        <f>VLOOKUP(MOD(P2206,4),色,2,FALSE)</f>
        <v>黄色い</v>
      </c>
      <c r="R2206" s="291" t="str">
        <f>VLOOKUP(MOD(P2206,13),銀河の音,2,FALSE)</f>
        <v>共振の</v>
      </c>
      <c r="S2206" s="384" t="str">
        <f>VLOOKUP(MOD(P2206,20),太陽の紋章,2,FALSE)</f>
        <v>種</v>
      </c>
      <c r="T2206" s="97" t="s">
        <v>2256</v>
      </c>
    </row>
    <row r="2207" spans="1:20" ht="13.5" customHeight="1">
      <c r="A2207" s="334" t="str">
        <f>VLOOKUP(MOD(E2207,10),十干,2,FALSE)</f>
        <v>丁</v>
      </c>
      <c r="B2207" s="331" t="str">
        <f>VLOOKUP(MOD(E2207,12),十二支,3,FALSE)</f>
        <v xml:space="preserve">06 聖 </v>
      </c>
      <c r="C2207" s="336" t="str">
        <f>VLOOKUP(F2207,星座,3,TRUE)</f>
        <v xml:space="preserve">12 海 </v>
      </c>
      <c r="D2207" s="534">
        <v>24531</v>
      </c>
      <c r="E2207" s="131">
        <f>IFERROR(YEAR(D2207),LEFT(D2207,4))</f>
        <v>1967</v>
      </c>
      <c r="F2207" s="131" t="str">
        <f>IF(ISTEXT(D2207),RIGHT(D2207,5),TEXT(D2207,"mm/dd"))</f>
        <v>02/28</v>
      </c>
      <c r="G2207" s="133">
        <f>SUM(MID(E2207,1,1),MID(E2207,2,1),MID(E2207,3,1),MID(E2207,4,1),MID(F2207,1,1),MID(F2207,2,1),MID(F2207,4,1),MID(F2207,5,1))</f>
        <v>35</v>
      </c>
      <c r="H2207" s="133">
        <f>IF(MOD(G2207,9)=0,9,MOD(G2207,9))</f>
        <v>8</v>
      </c>
      <c r="I2207" s="131" t="str">
        <f>IFERROR(MID("日月火水木金土",WEEKDAY(D2207),1),"")</f>
        <v>火</v>
      </c>
      <c r="J2207" s="306" t="s">
        <v>8404</v>
      </c>
      <c r="K2207" s="335" t="str">
        <f>VLOOKUP(F2207,石と花メイン,3,FALSE)</f>
        <v>◆翠玉</v>
      </c>
      <c r="L2207" s="302" t="str">
        <f>VLOOKUP(F2207,石と花メイン,4,FALSE)</f>
        <v>麦藁菊【帝王貝細工】</v>
      </c>
      <c r="M2207" s="396">
        <f>IF(OR(MONTH(F2207)&lt;7,AND(MONTH(F2207)=7,DAY(F2207)&lt;=25)),
MOD(SUM((E2207-1901)*365,259),260),
MOD(SUM((E2207-1900)*365,259),260))</f>
        <v>169</v>
      </c>
      <c r="N2207" s="335">
        <f>IF(AND(MONTH(F2207)=7,DAY(F2207)&gt;25),1,
ROUNDDOWN((SUM(VLOOKUP(MONTH(F2207),D暦変換用数値,2,FALSE),DAY(F2207))/28)+1,0))</f>
        <v>8</v>
      </c>
      <c r="O2207" s="132">
        <f>IF(AND(MONTH(F2207)=7,DAY(F2207)&gt;25),DAY(F2207)-25,
MOD((SUM(VLOOKUP(MONTH(F2207),D暦変換用数値,2,FALSE),DAY(F2207))),28)+1)</f>
        <v>22</v>
      </c>
      <c r="P2207" s="404">
        <f>IF(OR(MONTH(F2207)&lt;7,AND(MONTH(F2207)=7,DAY(F2207)&lt;=25)),
MOD(SUM((E2207-1901)*365,(N2207-1)*28,O2207,258),260),
MOD(SUM((E2207-1900)*365,(N2207-1)*28,O2207,258),260))</f>
        <v>126</v>
      </c>
      <c r="Q2207" s="376" t="str">
        <f>VLOOKUP(MOD(P2207,4),色,2,FALSE)</f>
        <v>白い</v>
      </c>
      <c r="R2207" s="333" t="str">
        <f>VLOOKUP(MOD(P2207,13),銀河の音,2,FALSE)</f>
        <v>太陽の</v>
      </c>
      <c r="S2207" s="387" t="str">
        <f>VLOOKUP(MOD(P2207,20),太陽の紋章,2,FALSE)</f>
        <v>世界の橋渡し</v>
      </c>
      <c r="T2207" s="145"/>
    </row>
    <row r="2208" spans="1:20" ht="13.5" customHeight="1">
      <c r="A2208" s="49" t="str">
        <f>VLOOKUP(MOD(E2208,10),十干,2,FALSE)</f>
        <v>丁</v>
      </c>
      <c r="B2208" s="199" t="str">
        <f>VLOOKUP(MOD(E2208,12),十二支,3,FALSE)</f>
        <v xml:space="preserve">06 聖 </v>
      </c>
      <c r="C2208" s="201" t="str">
        <f>VLOOKUP(F2208,星座,3,TRUE)</f>
        <v xml:space="preserve">12 海 </v>
      </c>
      <c r="D2208" s="535">
        <v>24533</v>
      </c>
      <c r="E2208" s="45">
        <f>IFERROR(YEAR(D2208),LEFT(D2208,4))</f>
        <v>1967</v>
      </c>
      <c r="F2208" s="45" t="str">
        <f>IF(ISTEXT(D2208),RIGHT(D2208,5),TEXT(D2208,"mm/dd"))</f>
        <v>03/02</v>
      </c>
      <c r="G2208" s="41">
        <f>SUM(MID(E2208,1,1),MID(E2208,2,1),MID(E2208,3,1),MID(E2208,4,1),MID(F2208,1,1),MID(F2208,2,1),MID(F2208,4,1),MID(F2208,5,1))</f>
        <v>28</v>
      </c>
      <c r="H2208" s="41">
        <f>IF(MOD(G2208,9)=0,9,MOD(G2208,9))</f>
        <v>1</v>
      </c>
      <c r="I2208" s="45" t="str">
        <f>IFERROR(MID("日月火水木金土",WEEKDAY(D2208),1),"")</f>
        <v>木</v>
      </c>
      <c r="J2208" s="305" t="s">
        <v>2694</v>
      </c>
      <c r="K2208" s="203" t="str">
        <f>VLOOKUP(F2208,石と花メイン,3,FALSE)</f>
        <v>◆翠玉</v>
      </c>
      <c r="L2208" s="298" t="str">
        <f>VLOOKUP(F2208,石と花メイン,4,FALSE)</f>
        <v>紫花菜【大紫羅欄花】</v>
      </c>
      <c r="M2208" s="394">
        <f>IF(OR(MONTH(F2208)&lt;7,AND(MONTH(F2208)=7,DAY(F2208)&lt;=25)),
MOD(SUM((E2208-1901)*365,259),260),
MOD(SUM((E2208-1900)*365,259),260))</f>
        <v>169</v>
      </c>
      <c r="N2208" s="391">
        <f>IF(AND(MONTH(F2208)=7,DAY(F2208)&gt;25),1,
ROUNDDOWN((SUM(VLOOKUP(MONTH(F2208),D暦変換用数値,2,FALSE),DAY(F2208))/28)+1,0))</f>
        <v>8</v>
      </c>
      <c r="O2208" s="46">
        <f>IF(AND(MONTH(F2208)=7,DAY(F2208)&gt;25),DAY(F2208)-25,
MOD((SUM(VLOOKUP(MONTH(F2208),D暦変換用数値,2,FALSE),DAY(F2208))),28)+1)</f>
        <v>24</v>
      </c>
      <c r="P2208" s="407">
        <f>IF(OR(MONTH(F2208)&lt;7,AND(MONTH(F2208)=7,DAY(F2208)&lt;=25)),
MOD(SUM((E2208-1901)*365,(N2208-1)*28,O2208,258),260),
MOD(SUM((E2208-1900)*365,(N2208-1)*28,O2208,258),260))</f>
        <v>128</v>
      </c>
      <c r="Q2208" s="373" t="str">
        <f>VLOOKUP(MOD(P2208,4),色,2,FALSE)</f>
        <v>黄色い</v>
      </c>
      <c r="R2208" s="291" t="str">
        <f>VLOOKUP(MOD(P2208,13),銀河の音,2,FALSE)</f>
        <v>スペクトルの</v>
      </c>
      <c r="S2208" s="384" t="str">
        <f>VLOOKUP(MOD(P2208,20),太陽の紋章,2,FALSE)</f>
        <v>星</v>
      </c>
      <c r="T2208" s="79"/>
    </row>
    <row r="2209" spans="1:20" ht="13.5" customHeight="1">
      <c r="A2209" s="76" t="str">
        <f>VLOOKUP(MOD(E2209,10),十干,2,FALSE)</f>
        <v>丁</v>
      </c>
      <c r="B2209" s="199" t="str">
        <f>VLOOKUP(MOD(E2209,12),十二支,3,FALSE)</f>
        <v xml:space="preserve">06 聖 </v>
      </c>
      <c r="C2209" s="201" t="str">
        <f>VLOOKUP(F2209,星座,3,TRUE)</f>
        <v xml:space="preserve">12 海 </v>
      </c>
      <c r="D2209" s="534">
        <v>24538</v>
      </c>
      <c r="E2209" s="116">
        <f>IFERROR(YEAR(D2209),LEFT(D2209,4))</f>
        <v>1967</v>
      </c>
      <c r="F2209" s="116" t="str">
        <f>IF(ISTEXT(D2209),RIGHT(D2209,5),TEXT(D2209,"mm/dd"))</f>
        <v>03/07</v>
      </c>
      <c r="G2209" s="120">
        <f>SUM(MID(E2209,1,1),MID(E2209,2,1),MID(E2209,3,1),MID(E2209,4,1),MID(F2209,1,1),MID(F2209,2,1),MID(F2209,4,1),MID(F2209,5,1))</f>
        <v>33</v>
      </c>
      <c r="H2209" s="120">
        <f>IF(MOD(G2209,9)=0,9,MOD(G2209,9))</f>
        <v>6</v>
      </c>
      <c r="I2209" s="116" t="str">
        <f>IFERROR(MID("日月火水木金土",WEEKDAY(D2209),1),"")</f>
        <v>火</v>
      </c>
      <c r="J2209" s="306" t="s">
        <v>7572</v>
      </c>
      <c r="K2209" s="203" t="str">
        <f>VLOOKUP(F2209,石と花メイン,3,FALSE)</f>
        <v>■瑪瑙</v>
      </c>
      <c r="L2209" s="299" t="str">
        <f>VLOOKUP(F2209,石と花メイン,4,FALSE)</f>
        <v>薺【ぺんぺん草】</v>
      </c>
      <c r="M2209" s="395">
        <f>IF(OR(MONTH(F2209)&lt;7,AND(MONTH(F2209)=7,DAY(F2209)&lt;=25)),
MOD(SUM((E2209-1901)*365,259),260),
MOD(SUM((E2209-1900)*365,259),260))</f>
        <v>169</v>
      </c>
      <c r="N2209" s="121">
        <f>IF(AND(MONTH(F2209)=7,DAY(F2209)&gt;25),1,
ROUNDDOWN((SUM(VLOOKUP(MONTH(F2209),D暦変換用数値,2,FALSE),DAY(F2209))/28)+1,0))</f>
        <v>9</v>
      </c>
      <c r="O2209" s="117">
        <f>IF(AND(MONTH(F2209)=7,DAY(F2209)&gt;25),DAY(F2209)-25,
MOD((SUM(VLOOKUP(MONTH(F2209),D暦変換用数値,2,FALSE),DAY(F2209))),28)+1)</f>
        <v>1</v>
      </c>
      <c r="P2209" s="408">
        <f>IF(OR(MONTH(F2209)&lt;7,AND(MONTH(F2209)=7,DAY(F2209)&lt;=25)),
MOD(SUM((E2209-1901)*365,(N2209-1)*28,O2209,258),260),
MOD(SUM((E2209-1900)*365,(N2209-1)*28,O2209,258),260))</f>
        <v>133</v>
      </c>
      <c r="Q2209" s="372" t="str">
        <f>VLOOKUP(MOD(P2209,4),色,2,FALSE)</f>
        <v>赤い</v>
      </c>
      <c r="R2209" s="290" t="str">
        <f>VLOOKUP(MOD(P2209,13),銀河の音,2,FALSE)</f>
        <v>電気の</v>
      </c>
      <c r="S2209" s="383" t="str">
        <f>VLOOKUP(MOD(P2209,20),太陽の紋章,2,FALSE)</f>
        <v>空歩く者</v>
      </c>
      <c r="T2209" s="126" t="s">
        <v>7571</v>
      </c>
    </row>
    <row r="2210" spans="1:20" ht="13.5" customHeight="1">
      <c r="A2210" s="50" t="str">
        <f>VLOOKUP(MOD(E2210,10),十干,2,FALSE)</f>
        <v>丁</v>
      </c>
      <c r="B2210" s="199" t="str">
        <f>VLOOKUP(MOD(E2210,12),十二支,3,FALSE)</f>
        <v xml:space="preserve">06 聖 </v>
      </c>
      <c r="C2210" s="201" t="str">
        <f>VLOOKUP(F2210,星座,3,TRUE)</f>
        <v xml:space="preserve">12 海 </v>
      </c>
      <c r="D2210" s="531">
        <v>24548</v>
      </c>
      <c r="E2210" s="1">
        <f>IFERROR(YEAR(D2210),LEFT(D2210,4))</f>
        <v>1967</v>
      </c>
      <c r="F2210" s="1" t="str">
        <f>IF(ISTEXT(D2210),RIGHT(D2210,5),TEXT(D2210,"mm/dd"))</f>
        <v>03/17</v>
      </c>
      <c r="G2210" s="39">
        <f>SUM(MID(E2210,1,1),MID(E2210,2,1),MID(E2210,3,1),MID(E2210,4,1),MID(F2210,1,1),MID(F2210,2,1),MID(F2210,4,1),MID(F2210,5,1))</f>
        <v>34</v>
      </c>
      <c r="H2210" s="41">
        <f>IF(MOD(G2210,9)=0,9,MOD(G2210,9))</f>
        <v>7</v>
      </c>
      <c r="I2210" s="45" t="str">
        <f>IFERROR(MID("日月火水木金土",WEEKDAY(D2210),1),"")</f>
        <v>金</v>
      </c>
      <c r="J2210" s="304" t="s">
        <v>1374</v>
      </c>
      <c r="K2210" s="202" t="str">
        <f>VLOOKUP(F2210,石と花メイン,3,FALSE)</f>
        <v>◆翠玉</v>
      </c>
      <c r="L2210" s="297" t="str">
        <f>VLOOKUP(F2210,石と花メイン,4,FALSE)</f>
        <v>豌豆</v>
      </c>
      <c r="M2210" s="393">
        <f>IF(OR(MONTH(F2210)&lt;7,AND(MONTH(F2210)=7,DAY(F2210)&lt;=25)),
MOD(SUM((E2210-1901)*365,259),260),
MOD(SUM((E2210-1900)*365,259),260))</f>
        <v>169</v>
      </c>
      <c r="N2210" s="390">
        <f>IF(AND(MONTH(F2210)=7,DAY(F2210)&gt;25),1,
ROUNDDOWN((SUM(VLOOKUP(MONTH(F2210),D暦変換用数値,2,FALSE),DAY(F2210))/28)+1,0))</f>
        <v>9</v>
      </c>
      <c r="O2210" s="205">
        <f>IF(AND(MONTH(F2210)=7,DAY(F2210)&gt;25),DAY(F2210)-25,
MOD((SUM(VLOOKUP(MONTH(F2210),D暦変換用数値,2,FALSE),DAY(F2210))),28)+1)</f>
        <v>11</v>
      </c>
      <c r="P2210" s="406">
        <f>IF(OR(MONTH(F2210)&lt;7,AND(MONTH(F2210)=7,DAY(F2210)&lt;=25)),
MOD(SUM((E2210-1901)*365,(N2210-1)*28,O2210,258),260),
MOD(SUM((E2210-1900)*365,(N2210-1)*28,O2210,258),260))</f>
        <v>143</v>
      </c>
      <c r="Q2210" s="374" t="str">
        <f>VLOOKUP(MOD(P2210,4),色,2,FALSE)</f>
        <v>青い</v>
      </c>
      <c r="R2210" s="292" t="str">
        <f>VLOOKUP(MOD(P2210,13),銀河の音,2,FALSE)</f>
        <v>宇宙の</v>
      </c>
      <c r="S2210" s="385" t="str">
        <f>VLOOKUP(MOD(P2210,20),太陽の紋章,2,FALSE)</f>
        <v>夜</v>
      </c>
      <c r="T2210" s="93" t="s">
        <v>3523</v>
      </c>
    </row>
    <row r="2211" spans="1:20" ht="13.5" customHeight="1">
      <c r="A2211" s="76" t="str">
        <f>VLOOKUP(MOD(E2211,10),十干,2,FALSE)</f>
        <v>己</v>
      </c>
      <c r="B2211" s="199" t="str">
        <f>VLOOKUP(MOD(E2211,12),十二支,3,FALSE)</f>
        <v xml:space="preserve">06 聖 </v>
      </c>
      <c r="C2211" s="201" t="str">
        <f>VLOOKUP(F2211,星座,3,TRUE)</f>
        <v xml:space="preserve">12 海 </v>
      </c>
      <c r="D2211" s="534">
        <v>28905</v>
      </c>
      <c r="E2211" s="116">
        <f>IFERROR(YEAR(D2211),LEFT(D2211,4))</f>
        <v>1979</v>
      </c>
      <c r="F2211" s="116" t="str">
        <f>IF(ISTEXT(D2211),RIGHT(D2211,5),TEXT(D2211,"mm/dd"))</f>
        <v>02/19</v>
      </c>
      <c r="G2211" s="120">
        <f>SUM(MID(E2211,1,1),MID(E2211,2,1),MID(E2211,3,1),MID(E2211,4,1),MID(F2211,1,1),MID(F2211,2,1),MID(F2211,4,1),MID(F2211,5,1))</f>
        <v>38</v>
      </c>
      <c r="H2211" s="120">
        <f>IF(MOD(G2211,9)=0,9,MOD(G2211,9))</f>
        <v>2</v>
      </c>
      <c r="I2211" s="116" t="str">
        <f>IFERROR(MID("日月火水木金土",WEEKDAY(D2211),1),"")</f>
        <v>月</v>
      </c>
      <c r="J2211" s="306" t="s">
        <v>7461</v>
      </c>
      <c r="K2211" s="203" t="str">
        <f>VLOOKUP(F2211,石と花メイン,3,FALSE)</f>
        <v>◆柘榴石</v>
      </c>
      <c r="L2211" s="299" t="str">
        <f>VLOOKUP(F2211,石と花メイン,4,FALSE)</f>
        <v>木蓮【マグノリア】</v>
      </c>
      <c r="M2211" s="395">
        <f>IF(OR(MONTH(F2211)&lt;7,AND(MONTH(F2211)=7,DAY(F2211)&lt;=25)),
MOD(SUM((E2211-1901)*365,259),260),
MOD(SUM((E2211-1900)*365,259),260))</f>
        <v>129</v>
      </c>
      <c r="N2211" s="121">
        <f>IF(AND(MONTH(F2211)=7,DAY(F2211)&gt;25),1,
ROUNDDOWN((SUM(VLOOKUP(MONTH(F2211),D暦変換用数値,2,FALSE),DAY(F2211))/28)+1,0))</f>
        <v>8</v>
      </c>
      <c r="O2211" s="117">
        <f>IF(AND(MONTH(F2211)=7,DAY(F2211)&gt;25),DAY(F2211)-25,
MOD((SUM(VLOOKUP(MONTH(F2211),D暦変換用数値,2,FALSE),DAY(F2211))),28)+1)</f>
        <v>13</v>
      </c>
      <c r="P2211" s="408">
        <f>IF(OR(MONTH(F2211)&lt;7,AND(MONTH(F2211)=7,DAY(F2211)&lt;=25)),
MOD(SUM((E2211-1901)*365,(N2211-1)*28,O2211,258),260),
MOD(SUM((E2211-1900)*365,(N2211-1)*28,O2211,258),260))</f>
        <v>77</v>
      </c>
      <c r="Q2211" s="372" t="str">
        <f>VLOOKUP(MOD(P2211,4),色,2,FALSE)</f>
        <v>赤い</v>
      </c>
      <c r="R2211" s="290" t="str">
        <f>VLOOKUP(MOD(P2211,13),銀河の音,2,FALSE)</f>
        <v>水晶の</v>
      </c>
      <c r="S2211" s="383" t="str">
        <f>VLOOKUP(MOD(P2211,20),太陽の紋章,2,FALSE)</f>
        <v>地球</v>
      </c>
      <c r="T2211" s="118"/>
    </row>
    <row r="2212" spans="1:20" ht="13.5" customHeight="1">
      <c r="A2212" s="50" t="str">
        <f>VLOOKUP(MOD(E2212,10),十干,2,FALSE)</f>
        <v>己</v>
      </c>
      <c r="B2212" s="199" t="str">
        <f>VLOOKUP(MOD(E2212,12),十二支,3,FALSE)</f>
        <v xml:space="preserve">06 聖 </v>
      </c>
      <c r="C2212" s="201" t="str">
        <f>VLOOKUP(F2212,星座,3,TRUE)</f>
        <v xml:space="preserve">12 海 </v>
      </c>
      <c r="D2212" s="531">
        <v>28906</v>
      </c>
      <c r="E2212" s="1">
        <f>IFERROR(YEAR(D2212),LEFT(D2212,4))</f>
        <v>1979</v>
      </c>
      <c r="F2212" s="1" t="str">
        <f>IF(ISTEXT(D2212),RIGHT(D2212,5),TEXT(D2212,"mm/dd"))</f>
        <v>02/20</v>
      </c>
      <c r="G2212" s="39">
        <f>SUM(MID(E2212,1,1),MID(E2212,2,1),MID(E2212,3,1),MID(E2212,4,1),MID(F2212,1,1),MID(F2212,2,1),MID(F2212,4,1),MID(F2212,5,1))</f>
        <v>30</v>
      </c>
      <c r="H2212" s="41">
        <f>IF(MOD(G2212,9)=0,9,MOD(G2212,9))</f>
        <v>3</v>
      </c>
      <c r="I2212" s="45" t="str">
        <f>IFERROR(MID("日月火水木金土",WEEKDAY(D2212),1),"")</f>
        <v>火</v>
      </c>
      <c r="J2212" s="304" t="s">
        <v>1375</v>
      </c>
      <c r="K2212" s="202" t="str">
        <f>VLOOKUP(F2212,石と花メイン,3,FALSE)</f>
        <v>◆翠玉</v>
      </c>
      <c r="L2212" s="297" t="str">
        <f>VLOOKUP(F2212,石と花メイン,4,FALSE)</f>
        <v>カルミア【アメリカ石楠花】</v>
      </c>
      <c r="M2212" s="393">
        <f>IF(OR(MONTH(F2212)&lt;7,AND(MONTH(F2212)=7,DAY(F2212)&lt;=25)),
MOD(SUM((E2212-1901)*365,259),260),
MOD(SUM((E2212-1900)*365,259),260))</f>
        <v>129</v>
      </c>
      <c r="N2212" s="390">
        <f>IF(AND(MONTH(F2212)=7,DAY(F2212)&gt;25),1,
ROUNDDOWN((SUM(VLOOKUP(MONTH(F2212),D暦変換用数値,2,FALSE),DAY(F2212))/28)+1,0))</f>
        <v>8</v>
      </c>
      <c r="O2212" s="205">
        <f>IF(AND(MONTH(F2212)=7,DAY(F2212)&gt;25),DAY(F2212)-25,
MOD((SUM(VLOOKUP(MONTH(F2212),D暦変換用数値,2,FALSE),DAY(F2212))),28)+1)</f>
        <v>14</v>
      </c>
      <c r="P2212" s="406">
        <f>IF(OR(MONTH(F2212)&lt;7,AND(MONTH(F2212)=7,DAY(F2212)&lt;=25)),
MOD(SUM((E2212-1901)*365,(N2212-1)*28,O2212,258),260),
MOD(SUM((E2212-1900)*365,(N2212-1)*28,O2212,258),260))</f>
        <v>78</v>
      </c>
      <c r="Q2212" s="375" t="str">
        <f>VLOOKUP(MOD(P2212,4),色,2,FALSE)</f>
        <v>白い</v>
      </c>
      <c r="R2212" s="293" t="str">
        <f>VLOOKUP(MOD(P2212,13),銀河の音,2,FALSE)</f>
        <v>宇宙の</v>
      </c>
      <c r="S2212" s="386" t="str">
        <f>VLOOKUP(MOD(P2212,20),太陽の紋章,2,FALSE)</f>
        <v>鏡</v>
      </c>
      <c r="T2212" s="111" t="s">
        <v>1614</v>
      </c>
    </row>
    <row r="2213" spans="1:20" ht="13.5" customHeight="1">
      <c r="A2213" s="282" t="str">
        <f>VLOOKUP(MOD(E2213,10),十干,2,FALSE)</f>
        <v>己</v>
      </c>
      <c r="B2213" s="283" t="str">
        <f>VLOOKUP(MOD(E2213,12),十二支,3,FALSE)</f>
        <v xml:space="preserve">06 聖 </v>
      </c>
      <c r="C2213" s="287" t="str">
        <f>VLOOKUP(F2213,星座,3,TRUE)</f>
        <v xml:space="preserve">12 海 </v>
      </c>
      <c r="D2213" s="533">
        <v>28910</v>
      </c>
      <c r="E2213" s="83">
        <f>IFERROR(YEAR(D2213),LEFT(D2213,4))</f>
        <v>1979</v>
      </c>
      <c r="F2213" s="83" t="str">
        <f>IF(ISTEXT(D2213),RIGHT(D2213,5),TEXT(D2213,"mm/dd"))</f>
        <v>02/24</v>
      </c>
      <c r="G2213" s="88">
        <f>SUM(MID(E2213,1,1),MID(E2213,2,1),MID(E2213,3,1),MID(E2213,4,1),MID(F2213,1,1),MID(F2213,2,1),MID(F2213,4,1),MID(F2213,5,1))</f>
        <v>34</v>
      </c>
      <c r="H2213" s="88">
        <f>IF(MOD(G2213,9)=0,9,MOD(G2213,9))</f>
        <v>7</v>
      </c>
      <c r="I2213" s="83" t="str">
        <f>IFERROR(MID("日月火水木金土",WEEKDAY(D2213),1),"")</f>
        <v>土</v>
      </c>
      <c r="J2213" s="303" t="s">
        <v>6521</v>
      </c>
      <c r="K2213" s="87" t="str">
        <f>VLOOKUP(F2213,石と花メイン,3,FALSE)</f>
        <v>◇金剛石</v>
      </c>
      <c r="L2213" s="296" t="str">
        <f>VLOOKUP(F2213,石と花メイン,4,FALSE)</f>
        <v>蔓日日草【蔓桔梗】</v>
      </c>
      <c r="M2213" s="392">
        <f>IF(OR(MONTH(F2213)&lt;7,AND(MONTH(F2213)=7,DAY(F2213)&lt;=25)),
MOD(SUM((E2213-1901)*365,259),260),
MOD(SUM((E2213-1900)*365,259),260))</f>
        <v>129</v>
      </c>
      <c r="N2213" s="330">
        <f>IF(AND(MONTH(F2213)=7,DAY(F2213)&gt;25),1,
ROUNDDOWN((SUM(VLOOKUP(MONTH(F2213),D暦変換用数値,2,FALSE),DAY(F2213))/28)+1,0))</f>
        <v>8</v>
      </c>
      <c r="O2213" s="84">
        <f>IF(AND(MONTH(F2213)=7,DAY(F2213)&gt;25),DAY(F2213)-25,
MOD((SUM(VLOOKUP(MONTH(F2213),D暦変換用数値,2,FALSE),DAY(F2213))),28)+1)</f>
        <v>18</v>
      </c>
      <c r="P2213" s="405">
        <f>IF(OR(MONTH(F2213)&lt;7,AND(MONTH(F2213)=7,DAY(F2213)&lt;=25)),
MOD(SUM((E2213-1901)*365,(N2213-1)*28,O2213,258),260),
MOD(SUM((E2213-1900)*365,(N2213-1)*28,O2213,258),260))</f>
        <v>82</v>
      </c>
      <c r="Q2213" s="371" t="str">
        <f>VLOOKUP(MOD(P2213,4),色,2,FALSE)</f>
        <v>白い</v>
      </c>
      <c r="R2213" s="289" t="str">
        <f>VLOOKUP(MOD(P2213,13),銀河の音,2,FALSE)</f>
        <v>自己存在の</v>
      </c>
      <c r="S2213" s="382" t="str">
        <f>VLOOKUP(MOD(P2213,20),太陽の紋章,2,FALSE)</f>
        <v>風</v>
      </c>
      <c r="T2213" s="92" t="s">
        <v>401</v>
      </c>
    </row>
    <row r="2214" spans="1:20" ht="13.5" customHeight="1">
      <c r="A2214" s="334" t="str">
        <f>VLOOKUP(MOD(E2214,10),十干,2,FALSE)</f>
        <v>己</v>
      </c>
      <c r="B2214" s="331" t="str">
        <f>VLOOKUP(MOD(E2214,12),十二支,3,FALSE)</f>
        <v xml:space="preserve">06 聖 </v>
      </c>
      <c r="C2214" s="336" t="str">
        <f>VLOOKUP(F2214,星座,3,TRUE)</f>
        <v xml:space="preserve">12 海 </v>
      </c>
      <c r="D2214" s="540">
        <v>28929</v>
      </c>
      <c r="E2214" s="131">
        <f>IFERROR(YEAR(D2214),LEFT(D2214,4))</f>
        <v>1979</v>
      </c>
      <c r="F2214" s="538" t="str">
        <f>IF(ISTEXT(D2214),RIGHT(D2214,5),TEXT(D2214,"mm/dd"))</f>
        <v>03/15</v>
      </c>
      <c r="G2214" s="133">
        <f>SUM(MID(E2214,1,1),MID(E2214,2,1),MID(E2214,3,1),MID(E2214,4,1),MID(F2214,1,1),MID(F2214,2,1),MID(F2214,4,1),MID(F2214,5,1))</f>
        <v>35</v>
      </c>
      <c r="H2214" s="133">
        <f>IF(MOD(G2214,9)=0,9,MOD(G2214,9))</f>
        <v>8</v>
      </c>
      <c r="I2214" s="131" t="str">
        <f>IFERROR(MID("日月火水木金土",WEEKDAY(D2214),1),"")</f>
        <v>木</v>
      </c>
      <c r="J2214" s="306" t="s">
        <v>9124</v>
      </c>
      <c r="K2214" s="335" t="str">
        <f>VLOOKUP(F2214,石と花メイン,3,FALSE)</f>
        <v>◇金剛石</v>
      </c>
      <c r="L2214" s="302" t="str">
        <f>VLOOKUP(F2214,石と花メイン,4,FALSE)</f>
        <v>山丹花【イクソラ】</v>
      </c>
      <c r="M2214" s="396">
        <f>IF(OR(MONTH(F2214)&lt;7,AND(MONTH(F2214)=7,DAY(F2214)&lt;=25)),
MOD(SUM((E2214-1901)*365,259),260),
MOD(SUM((E2214-1900)*365,259),260))</f>
        <v>129</v>
      </c>
      <c r="N2214" s="335">
        <f>IF(AND(MONTH(F2214)=7,DAY(F2214)&gt;25),1,
ROUNDDOWN((SUM(VLOOKUP(MONTH(F2214),D暦変換用数値,2,FALSE),DAY(F2214))/28)+1,0))</f>
        <v>9</v>
      </c>
      <c r="O2214" s="132">
        <f>IF(AND(MONTH(F2214)=7,DAY(F2214)&gt;25),DAY(F2214)-25,
MOD((SUM(VLOOKUP(MONTH(F2214),D暦変換用数値,2,FALSE),DAY(F2214))),28)+1)</f>
        <v>9</v>
      </c>
      <c r="P2214" s="404">
        <f>IF(OR(MONTH(F2214)&lt;7,AND(MONTH(F2214)=7,DAY(F2214)&lt;=25)),
MOD(SUM((E2214-1901)*365,(N2214-1)*28,O2214,258),260),
MOD(SUM((E2214-1900)*365,(N2214-1)*28,O2214,258),260))</f>
        <v>101</v>
      </c>
      <c r="Q2214" s="376" t="str">
        <f>VLOOKUP(MOD(P2214,4),色,2,FALSE)</f>
        <v>赤い</v>
      </c>
      <c r="R2214" s="333" t="str">
        <f>VLOOKUP(MOD(P2214,13),銀河の音,2,FALSE)</f>
        <v>惑星の</v>
      </c>
      <c r="S2214" s="387" t="str">
        <f>VLOOKUP(MOD(P2214,20),太陽の紋章,2,FALSE)</f>
        <v>竜</v>
      </c>
      <c r="T2214" s="145"/>
    </row>
    <row r="2215" spans="1:20" ht="13.5" customHeight="1">
      <c r="A2215" s="334" t="str">
        <f>VLOOKUP(MOD(E2215,10),十干,2,FALSE)</f>
        <v>己</v>
      </c>
      <c r="B2215" s="331" t="str">
        <f>VLOOKUP(MOD(E2215,12),十二支,3,FALSE)</f>
        <v xml:space="preserve">06 聖 </v>
      </c>
      <c r="C2215" s="336" t="str">
        <f>VLOOKUP(F2215,星座,3,TRUE)</f>
        <v xml:space="preserve">12 海 </v>
      </c>
      <c r="D2215" s="540">
        <v>28930</v>
      </c>
      <c r="E2215" s="131">
        <f>IFERROR(YEAR(D2215),LEFT(D2215,4))</f>
        <v>1979</v>
      </c>
      <c r="F2215" s="538" t="str">
        <f>IF(ISTEXT(D2215),RIGHT(D2215,5),TEXT(D2215,"mm/dd"))</f>
        <v>03/16</v>
      </c>
      <c r="G2215" s="133">
        <f>SUM(MID(E2215,1,1),MID(E2215,2,1),MID(E2215,3,1),MID(E2215,4,1),MID(F2215,1,1),MID(F2215,2,1),MID(F2215,4,1),MID(F2215,5,1))</f>
        <v>36</v>
      </c>
      <c r="H2215" s="133">
        <f>IF(MOD(G2215,9)=0,9,MOD(G2215,9))</f>
        <v>9</v>
      </c>
      <c r="I2215" s="131" t="str">
        <f>IFERROR(MID("日月火水木金土",WEEKDAY(D2215),1),"")</f>
        <v>金</v>
      </c>
      <c r="J2215" s="306" t="s">
        <v>9029</v>
      </c>
      <c r="K2215" s="335" t="str">
        <f>VLOOKUP(F2215,石と花メイン,3,FALSE)</f>
        <v>◆藍玉</v>
      </c>
      <c r="L2215" s="302" t="str">
        <f>VLOOKUP(F2215,石と花メイン,4,FALSE)</f>
        <v>薄荷【ミント】</v>
      </c>
      <c r="M2215" s="396">
        <f>IF(OR(MONTH(F2215)&lt;7,AND(MONTH(F2215)=7,DAY(F2215)&lt;=25)),
MOD(SUM((E2215-1901)*365,259),260),
MOD(SUM((E2215-1900)*365,259),260))</f>
        <v>129</v>
      </c>
      <c r="N2215" s="335">
        <f>IF(AND(MONTH(F2215)=7,DAY(F2215)&gt;25),1,
ROUNDDOWN((SUM(VLOOKUP(MONTH(F2215),D暦変換用数値,2,FALSE),DAY(F2215))/28)+1,0))</f>
        <v>9</v>
      </c>
      <c r="O2215" s="132">
        <f>IF(AND(MONTH(F2215)=7,DAY(F2215)&gt;25),DAY(F2215)-25,
MOD((SUM(VLOOKUP(MONTH(F2215),D暦変換用数値,2,FALSE),DAY(F2215))),28)+1)</f>
        <v>10</v>
      </c>
      <c r="P2215" s="404">
        <f>IF(OR(MONTH(F2215)&lt;7,AND(MONTH(F2215)=7,DAY(F2215)&lt;=25)),
MOD(SUM((E2215-1901)*365,(N2215-1)*28,O2215,258),260),
MOD(SUM((E2215-1900)*365,(N2215-1)*28,O2215,258),260))</f>
        <v>102</v>
      </c>
      <c r="Q2215" s="376" t="str">
        <f>VLOOKUP(MOD(P2215,4),色,2,FALSE)</f>
        <v>白い</v>
      </c>
      <c r="R2215" s="333" t="str">
        <f>VLOOKUP(MOD(P2215,13),銀河の音,2,FALSE)</f>
        <v>スペクトルの</v>
      </c>
      <c r="S2215" s="387" t="str">
        <f>VLOOKUP(MOD(P2215,20),太陽の紋章,2,FALSE)</f>
        <v>風</v>
      </c>
      <c r="T2215" s="127" t="s">
        <v>9030</v>
      </c>
    </row>
    <row r="2216" spans="1:20" ht="13.5" customHeight="1">
      <c r="A2216" s="76" t="str">
        <f>VLOOKUP(MOD(E2216,10),十干,2,FALSE)</f>
        <v>辛</v>
      </c>
      <c r="B2216" s="199" t="str">
        <f>VLOOKUP(MOD(E2216,12),十二支,3,FALSE)</f>
        <v xml:space="preserve">06 聖 </v>
      </c>
      <c r="C2216" s="201" t="str">
        <f>VLOOKUP(F2216,星座,3,TRUE)</f>
        <v xml:space="preserve">12 海 </v>
      </c>
      <c r="D2216" s="534">
        <v>33288</v>
      </c>
      <c r="E2216" s="116">
        <f>IFERROR(YEAR(D2216),LEFT(D2216,4))</f>
        <v>1991</v>
      </c>
      <c r="F2216" s="116" t="str">
        <f>IF(ISTEXT(D2216),RIGHT(D2216,5),TEXT(D2216,"mm/dd"))</f>
        <v>02/19</v>
      </c>
      <c r="G2216" s="120">
        <f>SUM(MID(E2216,1,1),MID(E2216,2,1),MID(E2216,3,1),MID(E2216,4,1),MID(F2216,1,1),MID(F2216,2,1),MID(F2216,4,1),MID(F2216,5,1))</f>
        <v>32</v>
      </c>
      <c r="H2216" s="120">
        <f>IF(MOD(G2216,9)=0,9,MOD(G2216,9))</f>
        <v>5</v>
      </c>
      <c r="I2216" s="116" t="str">
        <f>IFERROR(MID("日月火水木金土",WEEKDAY(D2216),1),"")</f>
        <v>火</v>
      </c>
      <c r="J2216" s="306" t="s">
        <v>7583</v>
      </c>
      <c r="K2216" s="203" t="str">
        <f>VLOOKUP(F2216,石と花メイン,3,FALSE)</f>
        <v>◆柘榴石</v>
      </c>
      <c r="L2216" s="299" t="str">
        <f>VLOOKUP(F2216,石と花メイン,4,FALSE)</f>
        <v>木蓮【マグノリア】</v>
      </c>
      <c r="M2216" s="395">
        <f>IF(OR(MONTH(F2216)&lt;7,AND(MONTH(F2216)=7,DAY(F2216)&lt;=25)),
MOD(SUM((E2216-1901)*365,259),260),
MOD(SUM((E2216-1900)*365,259),260))</f>
        <v>89</v>
      </c>
      <c r="N2216" s="121">
        <f>IF(AND(MONTH(F2216)=7,DAY(F2216)&gt;25),1,
ROUNDDOWN((SUM(VLOOKUP(MONTH(F2216),D暦変換用数値,2,FALSE),DAY(F2216))/28)+1,0))</f>
        <v>8</v>
      </c>
      <c r="O2216" s="117">
        <f>IF(AND(MONTH(F2216)=7,DAY(F2216)&gt;25),DAY(F2216)-25,
MOD((SUM(VLOOKUP(MONTH(F2216),D暦変換用数値,2,FALSE),DAY(F2216))),28)+1)</f>
        <v>13</v>
      </c>
      <c r="P2216" s="408">
        <f>IF(OR(MONTH(F2216)&lt;7,AND(MONTH(F2216)=7,DAY(F2216)&lt;=25)),
MOD(SUM((E2216-1901)*365,(N2216-1)*28,O2216,258),260),
MOD(SUM((E2216-1900)*365,(N2216-1)*28,O2216,258),260))</f>
        <v>37</v>
      </c>
      <c r="Q2216" s="372" t="str">
        <f>VLOOKUP(MOD(P2216,4),色,2,FALSE)</f>
        <v>赤い</v>
      </c>
      <c r="R2216" s="290" t="str">
        <f>VLOOKUP(MOD(P2216,13),銀河の音,2,FALSE)</f>
        <v>スペクトルの</v>
      </c>
      <c r="S2216" s="383" t="str">
        <f>VLOOKUP(MOD(P2216,20),太陽の紋章,2,FALSE)</f>
        <v>地球</v>
      </c>
      <c r="T2216" s="119" t="s">
        <v>9171</v>
      </c>
    </row>
    <row r="2217" spans="1:20" ht="13.5" customHeight="1">
      <c r="A2217" s="334" t="str">
        <f>VLOOKUP(MOD(E2217,10),十干,2,FALSE)</f>
        <v>辛</v>
      </c>
      <c r="B2217" s="331" t="str">
        <f>VLOOKUP(MOD(E2217,12),十二支,3,FALSE)</f>
        <v xml:space="preserve">06 聖 </v>
      </c>
      <c r="C2217" s="336" t="str">
        <f>VLOOKUP(F2217,星座,3,TRUE)</f>
        <v xml:space="preserve">12 海 </v>
      </c>
      <c r="D2217" s="534">
        <v>33298</v>
      </c>
      <c r="E2217" s="131">
        <f>IFERROR(YEAR(D2217),LEFT(D2217,4))</f>
        <v>1991</v>
      </c>
      <c r="F2217" s="131" t="str">
        <f>IF(ISTEXT(D2217),RIGHT(D2217,5),TEXT(D2217,"mm/dd"))</f>
        <v>03/01</v>
      </c>
      <c r="G2217" s="133">
        <f>SUM(MID(E2217,1,1),MID(E2217,2,1),MID(E2217,3,1),MID(E2217,4,1),MID(F2217,1,1),MID(F2217,2,1),MID(F2217,4,1),MID(F2217,5,1))</f>
        <v>24</v>
      </c>
      <c r="H2217" s="133">
        <f>IF(MOD(G2217,9)=0,9,MOD(G2217,9))</f>
        <v>6</v>
      </c>
      <c r="I2217" s="131" t="str">
        <f>IFERROR(MID("日月火水木金土",WEEKDAY(D2217),1),"")</f>
        <v>金</v>
      </c>
      <c r="J2217" s="306" t="s">
        <v>8514</v>
      </c>
      <c r="K2217" s="335" t="str">
        <f>VLOOKUP(F2217,石と花メイン,3,FALSE)</f>
        <v>■血碧玉</v>
      </c>
      <c r="L2217" s="302" t="str">
        <f>VLOOKUP(F2217,石と花メイン,4,FALSE)</f>
        <v>杏【唐桃】</v>
      </c>
      <c r="M2217" s="396">
        <f>IF(OR(MONTH(F2217)&lt;7,AND(MONTH(F2217)=7,DAY(F2217)&lt;=25)),
MOD(SUM((E2217-1901)*365,259),260),
MOD(SUM((E2217-1900)*365,259),260))</f>
        <v>89</v>
      </c>
      <c r="N2217" s="335">
        <f>IF(AND(MONTH(F2217)=7,DAY(F2217)&gt;25),1,
ROUNDDOWN((SUM(VLOOKUP(MONTH(F2217),D暦変換用数値,2,FALSE),DAY(F2217))/28)+1,0))</f>
        <v>8</v>
      </c>
      <c r="O2217" s="132">
        <f>IF(AND(MONTH(F2217)=7,DAY(F2217)&gt;25),DAY(F2217)-25,
MOD((SUM(VLOOKUP(MONTH(F2217),D暦変換用数値,2,FALSE),DAY(F2217))),28)+1)</f>
        <v>23</v>
      </c>
      <c r="P2217" s="404">
        <f>IF(OR(MONTH(F2217)&lt;7,AND(MONTH(F2217)=7,DAY(F2217)&lt;=25)),
MOD(SUM((E2217-1901)*365,(N2217-1)*28,O2217,258),260),
MOD(SUM((E2217-1900)*365,(N2217-1)*28,O2217,258),260))</f>
        <v>47</v>
      </c>
      <c r="Q2217" s="376" t="str">
        <f>VLOOKUP(MOD(P2217,4),色,2,FALSE)</f>
        <v>青い</v>
      </c>
      <c r="R2217" s="333" t="str">
        <f>VLOOKUP(MOD(P2217,13),銀河の音,2,FALSE)</f>
        <v>銀河の</v>
      </c>
      <c r="S2217" s="387" t="str">
        <f>VLOOKUP(MOD(P2217,20),太陽の紋章,2,FALSE)</f>
        <v>手</v>
      </c>
      <c r="T2217" s="119" t="s">
        <v>8515</v>
      </c>
    </row>
    <row r="2218" spans="1:20" ht="13.5" customHeight="1">
      <c r="A2218" s="282" t="str">
        <f>VLOOKUP(MOD(E2218,10),十干,2,FALSE)</f>
        <v>辛</v>
      </c>
      <c r="B2218" s="283" t="str">
        <f>VLOOKUP(MOD(E2218,12),十二支,3,FALSE)</f>
        <v xml:space="preserve">06 聖 </v>
      </c>
      <c r="C2218" s="287" t="str">
        <f>VLOOKUP(F2218,星座,3,TRUE)</f>
        <v xml:space="preserve">12 海 </v>
      </c>
      <c r="D2218" s="533">
        <v>33299</v>
      </c>
      <c r="E2218" s="83">
        <f>IFERROR(YEAR(D2218),LEFT(D2218,4))</f>
        <v>1991</v>
      </c>
      <c r="F2218" s="83" t="str">
        <f>IF(ISTEXT(D2218),RIGHT(D2218,5),TEXT(D2218,"mm/dd"))</f>
        <v>03/02</v>
      </c>
      <c r="G2218" s="88">
        <f>SUM(MID(E2218,1,1),MID(E2218,2,1),MID(E2218,3,1),MID(E2218,4,1),MID(F2218,1,1),MID(F2218,2,1),MID(F2218,4,1),MID(F2218,5,1))</f>
        <v>25</v>
      </c>
      <c r="H2218" s="88">
        <f>IF(MOD(G2218,9)=0,9,MOD(G2218,9))</f>
        <v>7</v>
      </c>
      <c r="I2218" s="83" t="str">
        <f>IFERROR(MID("日月火水木金土",WEEKDAY(D2218),1),"")</f>
        <v>土</v>
      </c>
      <c r="J2218" s="303" t="s">
        <v>6522</v>
      </c>
      <c r="K2218" s="87" t="str">
        <f>VLOOKUP(F2218,石と花メイン,3,FALSE)</f>
        <v>◆翠玉</v>
      </c>
      <c r="L2218" s="296" t="str">
        <f>VLOOKUP(F2218,石と花メイン,4,FALSE)</f>
        <v>紫花菜【大紫羅欄花】</v>
      </c>
      <c r="M2218" s="392">
        <f>IF(OR(MONTH(F2218)&lt;7,AND(MONTH(F2218)=7,DAY(F2218)&lt;=25)),
MOD(SUM((E2218-1901)*365,259),260),
MOD(SUM((E2218-1900)*365,259),260))</f>
        <v>89</v>
      </c>
      <c r="N2218" s="330">
        <f>IF(AND(MONTH(F2218)=7,DAY(F2218)&gt;25),1,
ROUNDDOWN((SUM(VLOOKUP(MONTH(F2218),D暦変換用数値,2,FALSE),DAY(F2218))/28)+1,0))</f>
        <v>8</v>
      </c>
      <c r="O2218" s="84">
        <f>IF(AND(MONTH(F2218)=7,DAY(F2218)&gt;25),DAY(F2218)-25,
MOD((SUM(VLOOKUP(MONTH(F2218),D暦変換用数値,2,FALSE),DAY(F2218))),28)+1)</f>
        <v>24</v>
      </c>
      <c r="P2218" s="405">
        <f>IF(OR(MONTH(F2218)&lt;7,AND(MONTH(F2218)=7,DAY(F2218)&lt;=25)),
MOD(SUM((E2218-1901)*365,(N2218-1)*28,O2218,258),260),
MOD(SUM((E2218-1900)*365,(N2218-1)*28,O2218,258),260))</f>
        <v>48</v>
      </c>
      <c r="Q2218" s="371" t="str">
        <f>VLOOKUP(MOD(P2218,4),色,2,FALSE)</f>
        <v>黄色い</v>
      </c>
      <c r="R2218" s="289" t="str">
        <f>VLOOKUP(MOD(P2218,13),銀河の音,2,FALSE)</f>
        <v>太陽の</v>
      </c>
      <c r="S2218" s="382" t="str">
        <f>VLOOKUP(MOD(P2218,20),太陽の紋章,2,FALSE)</f>
        <v>星</v>
      </c>
      <c r="T2218" s="95" t="s">
        <v>5987</v>
      </c>
    </row>
    <row r="2219" spans="1:20" ht="13.5" customHeight="1">
      <c r="A2219" s="50" t="str">
        <f>VLOOKUP(MOD(E2219,10),十干,2,FALSE)</f>
        <v>辛</v>
      </c>
      <c r="B2219" s="199" t="str">
        <f>VLOOKUP(MOD(E2219,12),十二支,3,FALSE)</f>
        <v xml:space="preserve">06 聖 </v>
      </c>
      <c r="C2219" s="201" t="str">
        <f>VLOOKUP(F2219,星座,3,TRUE)</f>
        <v xml:space="preserve">12 海 </v>
      </c>
      <c r="D2219" s="531">
        <v>33303</v>
      </c>
      <c r="E2219" s="1">
        <f>IFERROR(YEAR(D2219),LEFT(D2219,4))</f>
        <v>1991</v>
      </c>
      <c r="F2219" s="1" t="str">
        <f>IF(ISTEXT(D2219),RIGHT(D2219,5),TEXT(D2219,"mm/dd"))</f>
        <v>03/06</v>
      </c>
      <c r="G2219" s="39">
        <f>SUM(MID(E2219,1,1),MID(E2219,2,1),MID(E2219,3,1),MID(E2219,4,1),MID(F2219,1,1),MID(F2219,2,1),MID(F2219,4,1),MID(F2219,5,1))</f>
        <v>29</v>
      </c>
      <c r="H2219" s="41">
        <f>IF(MOD(G2219,9)=0,9,MOD(G2219,9))</f>
        <v>2</v>
      </c>
      <c r="I2219" s="45" t="str">
        <f>IFERROR(MID("日月火水木金土",WEEKDAY(D2219),1),"")</f>
        <v>水</v>
      </c>
      <c r="J2219" s="304" t="s">
        <v>1376</v>
      </c>
      <c r="K2219" s="202" t="str">
        <f>VLOOKUP(F2219,石と花メイン,3,FALSE)</f>
        <v>●瑠璃</v>
      </c>
      <c r="L2219" s="297" t="str">
        <f>VLOOKUP(F2219,石と花メイン,4,FALSE)</f>
        <v>雛菊【デイジー】</v>
      </c>
      <c r="M2219" s="393">
        <f>IF(OR(MONTH(F2219)&lt;7,AND(MONTH(F2219)=7,DAY(F2219)&lt;=25)),
MOD(SUM((E2219-1901)*365,259),260),
MOD(SUM((E2219-1900)*365,259),260))</f>
        <v>89</v>
      </c>
      <c r="N2219" s="390">
        <f>IF(AND(MONTH(F2219)=7,DAY(F2219)&gt;25),1,
ROUNDDOWN((SUM(VLOOKUP(MONTH(F2219),D暦変換用数値,2,FALSE),DAY(F2219))/28)+1,0))</f>
        <v>8</v>
      </c>
      <c r="O2219" s="205">
        <f>IF(AND(MONTH(F2219)=7,DAY(F2219)&gt;25),DAY(F2219)-25,
MOD((SUM(VLOOKUP(MONTH(F2219),D暦変換用数値,2,FALSE),DAY(F2219))),28)+1)</f>
        <v>28</v>
      </c>
      <c r="P2219" s="406">
        <f>IF(OR(MONTH(F2219)&lt;7,AND(MONTH(F2219)=7,DAY(F2219)&lt;=25)),
MOD(SUM((E2219-1901)*365,(N2219-1)*28,O2219,258),260),
MOD(SUM((E2219-1900)*365,(N2219-1)*28,O2219,258),260))</f>
        <v>52</v>
      </c>
      <c r="Q2219" s="373" t="str">
        <f>VLOOKUP(MOD(P2219,4),色,2,FALSE)</f>
        <v>黄色い</v>
      </c>
      <c r="R2219" s="291" t="str">
        <f>VLOOKUP(MOD(P2219,13),銀河の音,2,FALSE)</f>
        <v>宇宙の</v>
      </c>
      <c r="S2219" s="384" t="str">
        <f>VLOOKUP(MOD(P2219,20),太陽の紋章,2,FALSE)</f>
        <v>人</v>
      </c>
      <c r="T2219" s="97" t="s">
        <v>2837</v>
      </c>
    </row>
    <row r="2220" spans="1:20" ht="13.5" customHeight="1">
      <c r="A2220" s="76" t="str">
        <f>VLOOKUP(MOD(E2220,10),十干,2,FALSE)</f>
        <v>辛</v>
      </c>
      <c r="B2220" s="199" t="str">
        <f>VLOOKUP(MOD(E2220,12),十二支,3,FALSE)</f>
        <v xml:space="preserve">06 聖 </v>
      </c>
      <c r="C2220" s="201" t="str">
        <f>VLOOKUP(F2220,星座,3,TRUE)</f>
        <v xml:space="preserve">12 海 </v>
      </c>
      <c r="D2220" s="534">
        <v>33312</v>
      </c>
      <c r="E2220" s="116">
        <f>IFERROR(YEAR(D2220),LEFT(D2220,4))</f>
        <v>1991</v>
      </c>
      <c r="F2220" s="116" t="str">
        <f>IF(ISTEXT(D2220),RIGHT(D2220,5),TEXT(D2220,"mm/dd"))</f>
        <v>03/15</v>
      </c>
      <c r="G2220" s="120">
        <f>SUM(MID(E2220,1,1),MID(E2220,2,1),MID(E2220,3,1),MID(E2220,4,1),MID(F2220,1,1),MID(F2220,2,1),MID(F2220,4,1),MID(F2220,5,1))</f>
        <v>29</v>
      </c>
      <c r="H2220" s="120">
        <f>IF(MOD(G2220,9)=0,9,MOD(G2220,9))</f>
        <v>2</v>
      </c>
      <c r="I2220" s="116" t="str">
        <f>IFERROR(MID("日月火水木金土",WEEKDAY(D2220),1),"")</f>
        <v>金</v>
      </c>
      <c r="J2220" s="306" t="s">
        <v>7403</v>
      </c>
      <c r="K2220" s="203" t="str">
        <f>VLOOKUP(F2220,石と花メイン,3,FALSE)</f>
        <v>◇金剛石</v>
      </c>
      <c r="L2220" s="299" t="str">
        <f>VLOOKUP(F2220,石と花メイン,4,FALSE)</f>
        <v>山丹花【イクソラ】</v>
      </c>
      <c r="M2220" s="395">
        <f>IF(OR(MONTH(F2220)&lt;7,AND(MONTH(F2220)=7,DAY(F2220)&lt;=25)),
MOD(SUM((E2220-1901)*365,259),260),
MOD(SUM((E2220-1900)*365,259),260))</f>
        <v>89</v>
      </c>
      <c r="N2220" s="121">
        <f>IF(AND(MONTH(F2220)=7,DAY(F2220)&gt;25),1,
ROUNDDOWN((SUM(VLOOKUP(MONTH(F2220),D暦変換用数値,2,FALSE),DAY(F2220))/28)+1,0))</f>
        <v>9</v>
      </c>
      <c r="O2220" s="117">
        <f>IF(AND(MONTH(F2220)=7,DAY(F2220)&gt;25),DAY(F2220)-25,
MOD((SUM(VLOOKUP(MONTH(F2220),D暦変換用数値,2,FALSE),DAY(F2220))),28)+1)</f>
        <v>9</v>
      </c>
      <c r="P2220" s="408">
        <f>IF(OR(MONTH(F2220)&lt;7,AND(MONTH(F2220)=7,DAY(F2220)&lt;=25)),
MOD(SUM((E2220-1901)*365,(N2220-1)*28,O2220,258),260),
MOD(SUM((E2220-1900)*365,(N2220-1)*28,O2220,258),260))</f>
        <v>61</v>
      </c>
      <c r="Q2220" s="372" t="str">
        <f>VLOOKUP(MOD(P2220,4),色,2,FALSE)</f>
        <v>赤い</v>
      </c>
      <c r="R2220" s="290" t="str">
        <f>VLOOKUP(MOD(P2220,13),銀河の音,2,FALSE)</f>
        <v>太陽の</v>
      </c>
      <c r="S2220" s="383" t="str">
        <f>VLOOKUP(MOD(P2220,20),太陽の紋章,2,FALSE)</f>
        <v>竜</v>
      </c>
      <c r="T2220" s="118"/>
    </row>
    <row r="2221" spans="1:20" ht="13.5" customHeight="1">
      <c r="A2221" s="285" t="str">
        <f>VLOOKUP(MOD(E2221,10),十干,2,FALSE)</f>
        <v>乙</v>
      </c>
      <c r="B2221" s="283" t="str">
        <f>VLOOKUP(MOD(E2221,12),十二支,3,FALSE)</f>
        <v xml:space="preserve">06 聖 </v>
      </c>
      <c r="C2221" s="287" t="str">
        <f>VLOOKUP(F2221,星座,3,TRUE)</f>
        <v xml:space="preserve">12 海 </v>
      </c>
      <c r="D2221" s="533">
        <v>42054</v>
      </c>
      <c r="E2221" s="83">
        <f>IFERROR(YEAR(D2221),LEFT(D2221,4))</f>
        <v>2015</v>
      </c>
      <c r="F2221" s="539" t="str">
        <f>IF(ISTEXT(D2221),RIGHT(D2221,5),TEXT(D2221,"mm/dd"))</f>
        <v>02/19</v>
      </c>
      <c r="G2221" s="88">
        <f>SUM(MID(E2221,1,1),MID(E2221,2,1),MID(E2221,3,1),MID(E2221,4,1),MID(F2221,1,1),MID(F2221,2,1),MID(F2221,4,1),MID(F2221,5,1))</f>
        <v>20</v>
      </c>
      <c r="H2221" s="88">
        <f>IF(MOD(G2221,9)=0,9,MOD(G2221,9))</f>
        <v>2</v>
      </c>
      <c r="I2221" s="83" t="str">
        <f>IFERROR(MID("日月火水木金土",WEEKDAY(D2221),1),"")</f>
        <v>木</v>
      </c>
      <c r="J2221" s="308" t="s">
        <v>9393</v>
      </c>
      <c r="K2221" s="330" t="str">
        <f>VLOOKUP(F2221,石と花メイン,3,FALSE)</f>
        <v>◆柘榴石</v>
      </c>
      <c r="L2221" s="296" t="str">
        <f>VLOOKUP(F2221,石と花メイン,4,FALSE)</f>
        <v>木蓮【マグノリア】</v>
      </c>
      <c r="M2221" s="392">
        <f>IF(OR(MONTH(F2221)&lt;7,AND(MONTH(F2221)=7,DAY(F2221)&lt;=25)),
MOD(SUM((E2221-1901)*365,259),260),
MOD(SUM((E2221-1900)*365,259),260))</f>
        <v>9</v>
      </c>
      <c r="N2221" s="330">
        <f>IF(AND(MONTH(F2221)=7,DAY(F2221)&gt;25),1,
ROUNDDOWN((SUM(VLOOKUP(MONTH(F2221),D暦変換用数値,2,FALSE),DAY(F2221))/28)+1,0))</f>
        <v>8</v>
      </c>
      <c r="O2221" s="84">
        <f>IF(AND(MONTH(F2221)=7,DAY(F2221)&gt;25),DAY(F2221)-25,
MOD((SUM(VLOOKUP(MONTH(F2221),D暦変換用数値,2,FALSE),DAY(F2221))),28)+1)</f>
        <v>13</v>
      </c>
      <c r="P2221" s="405">
        <f>IF(OR(MONTH(F2221)&lt;7,AND(MONTH(F2221)=7,DAY(F2221)&lt;=25)),
MOD(SUM((E2221-1901)*365,(N2221-1)*28,O2221,258),260),
MOD(SUM((E2221-1900)*365,(N2221-1)*28,O2221,258),260))</f>
        <v>217</v>
      </c>
      <c r="Q2221" s="371" t="str">
        <f>VLOOKUP(MOD(P2221,4),色,2,FALSE)</f>
        <v>赤い</v>
      </c>
      <c r="R2221" s="289" t="str">
        <f>VLOOKUP(MOD(P2221,13),銀河の音,2,FALSE)</f>
        <v>太陽の</v>
      </c>
      <c r="S2221" s="382" t="str">
        <f>VLOOKUP(MOD(P2221,20),太陽の紋章,2,FALSE)</f>
        <v>地球</v>
      </c>
      <c r="T2221" s="95" t="s">
        <v>9394</v>
      </c>
    </row>
    <row r="2222" spans="1:20" ht="13.5" customHeight="1">
      <c r="A2222" s="285" t="str">
        <f>VLOOKUP(MOD(E2222,10),十干,2,FALSE)</f>
        <v>乙</v>
      </c>
      <c r="B2222" s="283" t="str">
        <f>VLOOKUP(MOD(E2222,12),十二支,3,FALSE)</f>
        <v xml:space="preserve">06 聖 </v>
      </c>
      <c r="C2222" s="287" t="str">
        <f>VLOOKUP(F2222,星座,3,TRUE)</f>
        <v xml:space="preserve">12 海 </v>
      </c>
      <c r="D2222" s="533">
        <v>42063</v>
      </c>
      <c r="E2222" s="83">
        <f>IFERROR(YEAR(D2222),LEFT(D2222,4))</f>
        <v>2015</v>
      </c>
      <c r="F2222" s="539" t="str">
        <f>IF(ISTEXT(D2222),RIGHT(D2222,5),TEXT(D2222,"mm/dd"))</f>
        <v>02/28</v>
      </c>
      <c r="G2222" s="88">
        <f>SUM(MID(E2222,1,1),MID(E2222,2,1),MID(E2222,3,1),MID(E2222,4,1),MID(F2222,1,1),MID(F2222,2,1),MID(F2222,4,1),MID(F2222,5,1))</f>
        <v>20</v>
      </c>
      <c r="H2222" s="88">
        <f>IF(MOD(G2222,9)=0,9,MOD(G2222,9))</f>
        <v>2</v>
      </c>
      <c r="I2222" s="83" t="str">
        <f>IFERROR(MID("日月火水木金土",WEEKDAY(D2222),1),"")</f>
        <v>土</v>
      </c>
      <c r="J2222" s="308" t="s">
        <v>9385</v>
      </c>
      <c r="K2222" s="330" t="str">
        <f>VLOOKUP(F2222,石と花メイン,3,FALSE)</f>
        <v>◆翠玉</v>
      </c>
      <c r="L2222" s="296" t="str">
        <f>VLOOKUP(F2222,石と花メイン,4,FALSE)</f>
        <v>麦藁菊【帝王貝細工】</v>
      </c>
      <c r="M2222" s="392">
        <f>IF(OR(MONTH(F2222)&lt;7,AND(MONTH(F2222)=7,DAY(F2222)&lt;=25)),
MOD(SUM((E2222-1901)*365,259),260),
MOD(SUM((E2222-1900)*365,259),260))</f>
        <v>9</v>
      </c>
      <c r="N2222" s="330">
        <f>IF(AND(MONTH(F2222)=7,DAY(F2222)&gt;25),1,
ROUNDDOWN((SUM(VLOOKUP(MONTH(F2222),D暦変換用数値,2,FALSE),DAY(F2222))/28)+1,0))</f>
        <v>8</v>
      </c>
      <c r="O2222" s="84">
        <f>IF(AND(MONTH(F2222)=7,DAY(F2222)&gt;25),DAY(F2222)-25,
MOD((SUM(VLOOKUP(MONTH(F2222),D暦変換用数値,2,FALSE),DAY(F2222))),28)+1)</f>
        <v>22</v>
      </c>
      <c r="P2222" s="405">
        <f>IF(OR(MONTH(F2222)&lt;7,AND(MONTH(F2222)=7,DAY(F2222)&lt;=25)),
MOD(SUM((E2222-1901)*365,(N2222-1)*28,O2222,258),260),
MOD(SUM((E2222-1900)*365,(N2222-1)*28,O2222,258),260))</f>
        <v>226</v>
      </c>
      <c r="Q2222" s="371" t="str">
        <f>VLOOKUP(MOD(P2222,4),色,2,FALSE)</f>
        <v>白い</v>
      </c>
      <c r="R2222" s="289" t="str">
        <f>VLOOKUP(MOD(P2222,13),銀河の音,2,FALSE)</f>
        <v>倍音の</v>
      </c>
      <c r="S2222" s="382" t="str">
        <f>VLOOKUP(MOD(P2222,20),太陽の紋章,2,FALSE)</f>
        <v>世界の橋渡し</v>
      </c>
      <c r="T2222" s="338"/>
    </row>
    <row r="2223" spans="1:20" ht="13.5" customHeight="1">
      <c r="A2223" s="50" t="str">
        <f>VLOOKUP(MOD(E2223,10),十干,2,FALSE)</f>
        <v>乙</v>
      </c>
      <c r="B2223" s="199" t="str">
        <f>VLOOKUP(MOD(E2223,12),十二支,3,FALSE)</f>
        <v xml:space="preserve">06 聖 </v>
      </c>
      <c r="C2223" s="201" t="str">
        <f>VLOOKUP(F2223,星座,3,TRUE)</f>
        <v xml:space="preserve">12 海 </v>
      </c>
      <c r="D2223" s="531" t="s">
        <v>3516</v>
      </c>
      <c r="E2223" s="1" t="str">
        <f>IFERROR(YEAR(D2223),LEFT(D2223,4))</f>
        <v>1475</v>
      </c>
      <c r="F2223" s="1" t="str">
        <f>IF(ISTEXT(D2223),RIGHT(D2223,5),TEXT(D2223,"mm/dd"))</f>
        <v>03/06</v>
      </c>
      <c r="G2223" s="39">
        <f>SUM(MID(E2223,1,1),MID(E2223,2,1),MID(E2223,3,1),MID(E2223,4,1),MID(F2223,1,1),MID(F2223,2,1),MID(F2223,4,1),MID(F2223,5,1))</f>
        <v>26</v>
      </c>
      <c r="H2223" s="41">
        <f>IF(MOD(G2223,9)=0,9,MOD(G2223,9))</f>
        <v>8</v>
      </c>
      <c r="I2223" s="45" t="str">
        <f>IFERROR(MID("日月火水木金土",WEEKDAY(D2223),1),"")</f>
        <v/>
      </c>
      <c r="J2223" s="304" t="s">
        <v>4079</v>
      </c>
      <c r="K2223" s="202" t="str">
        <f>VLOOKUP(F2223,石と花メイン,3,FALSE)</f>
        <v>●瑠璃</v>
      </c>
      <c r="L2223" s="297" t="str">
        <f>VLOOKUP(F2223,石と花メイン,4,FALSE)</f>
        <v>雛菊【デイジー】</v>
      </c>
      <c r="M2223" s="393">
        <f>IF(OR(MONTH(F2223)&lt;7,AND(MONTH(F2223)=7,DAY(F2223)&lt;=25)),
MOD(SUM((E2223-1901)*365,259),260),
MOD(SUM((E2223-1900)*365,259),260))</f>
        <v>249</v>
      </c>
      <c r="N2223" s="390">
        <f>IF(AND(MONTH(F2223)=7,DAY(F2223)&gt;25),1,
ROUNDDOWN((SUM(VLOOKUP(MONTH(F2223),D暦変換用数値,2,FALSE),DAY(F2223))/28)+1,0))</f>
        <v>8</v>
      </c>
      <c r="O2223" s="205">
        <f>IF(AND(MONTH(F2223)=7,DAY(F2223)&gt;25),DAY(F2223)-25,
MOD((SUM(VLOOKUP(MONTH(F2223),D暦変換用数値,2,FALSE),DAY(F2223))),28)+1)</f>
        <v>28</v>
      </c>
      <c r="P2223" s="406">
        <f>IF(OR(MONTH(F2223)&lt;7,AND(MONTH(F2223)=7,DAY(F2223)&lt;=25)),
MOD(SUM((E2223-1901)*365,(N2223-1)*28,O2223,258),260),
MOD(SUM((E2223-1900)*365,(N2223-1)*28,O2223,258),260))</f>
        <v>212</v>
      </c>
      <c r="Q2223" s="373" t="str">
        <f>VLOOKUP(MOD(P2223,4),色,2,FALSE)</f>
        <v>黄色い</v>
      </c>
      <c r="R2223" s="291" t="str">
        <f>VLOOKUP(MOD(P2223,13),銀河の音,2,FALSE)</f>
        <v>自己存在の</v>
      </c>
      <c r="S2223" s="384" t="str">
        <f>VLOOKUP(MOD(P2223,20),太陽の紋章,2,FALSE)</f>
        <v>人</v>
      </c>
      <c r="T2223" s="98" t="s">
        <v>3736</v>
      </c>
    </row>
    <row r="2224" spans="1:20" ht="13.5" customHeight="1">
      <c r="A2224" s="50" t="str">
        <f>VLOOKUP(MOD(E2224,10),十干,2,FALSE)</f>
        <v>辛</v>
      </c>
      <c r="B2224" s="199" t="str">
        <f>VLOOKUP(MOD(E2224,12),十二支,3,FALSE)</f>
        <v xml:space="preserve">06 聖 </v>
      </c>
      <c r="C2224" s="201" t="str">
        <f>VLOOKUP(F2224,星座,3,TRUE)</f>
        <v xml:space="preserve">12 海 </v>
      </c>
      <c r="D2224" s="535" t="s">
        <v>8764</v>
      </c>
      <c r="E2224" s="45" t="str">
        <f>IFERROR(YEAR(D2224),LEFT(D2224,4))</f>
        <v>1811</v>
      </c>
      <c r="F2224" s="45" t="str">
        <f>IF(ISTEXT(D2224),RIGHT(D2224,5),TEXT(D2224,"mm/dd"))</f>
        <v>03/11</v>
      </c>
      <c r="G2224" s="41">
        <f>SUM(MID(E2224,1,1),MID(E2224,2,1),MID(E2224,3,1),MID(E2224,4,1),MID(F2224,1,1),MID(F2224,2,1),MID(F2224,4,1),MID(F2224,5,1))</f>
        <v>16</v>
      </c>
      <c r="H2224" s="41">
        <f>IF(MOD(G2224,9)=0,9,MOD(G2224,9))</f>
        <v>7</v>
      </c>
      <c r="I2224" s="45" t="str">
        <f>IFERROR(MID("日月火水木金土",WEEKDAY(D2224),1),"")</f>
        <v/>
      </c>
      <c r="J2224" s="305" t="s">
        <v>5037</v>
      </c>
      <c r="K2224" s="203" t="str">
        <f>VLOOKUP(F2224,石と花メイン,3,FALSE)</f>
        <v>◆紅玉</v>
      </c>
      <c r="L2224" s="298" t="str">
        <f>VLOOKUP(F2224,石と花メイン,4,FALSE)</f>
        <v>菊苦菜【チコリー】</v>
      </c>
      <c r="M2224" s="394">
        <f>IF(OR(MONTH(F2224)&lt;7,AND(MONTH(F2224)=7,DAY(F2224)&lt;=25)),
MOD(SUM((E2224-1901)*365,259),260),
MOD(SUM((E2224-1900)*365,259),260))</f>
        <v>169</v>
      </c>
      <c r="N2224" s="391">
        <f>IF(AND(MONTH(F2224)=7,DAY(F2224)&gt;25),1,
ROUNDDOWN((SUM(VLOOKUP(MONTH(F2224),D暦変換用数値,2,FALSE),DAY(F2224))/28)+1,0))</f>
        <v>9</v>
      </c>
      <c r="O2224" s="46">
        <f>IF(AND(MONTH(F2224)=7,DAY(F2224)&gt;25),DAY(F2224)-25,
MOD((SUM(VLOOKUP(MONTH(F2224),D暦変換用数値,2,FALSE),DAY(F2224))),28)+1)</f>
        <v>5</v>
      </c>
      <c r="P2224" s="407">
        <f>IF(OR(MONTH(F2224)&lt;7,AND(MONTH(F2224)=7,DAY(F2224)&lt;=25)),
MOD(SUM((E2224-1901)*365,(N2224-1)*28,O2224,258),260),
MOD(SUM((E2224-1900)*365,(N2224-1)*28,O2224,258),260))</f>
        <v>137</v>
      </c>
      <c r="Q2224" s="372" t="str">
        <f>VLOOKUP(MOD(P2224,4),色,2,FALSE)</f>
        <v>赤い</v>
      </c>
      <c r="R2224" s="290" t="str">
        <f>VLOOKUP(MOD(P2224,13),銀河の音,2,FALSE)</f>
        <v>共振の</v>
      </c>
      <c r="S2224" s="383" t="str">
        <f>VLOOKUP(MOD(P2224,20),太陽の紋章,2,FALSE)</f>
        <v>地球</v>
      </c>
      <c r="T2224" s="96" t="s">
        <v>3788</v>
      </c>
    </row>
    <row r="2225" spans="1:20" ht="13.5" customHeight="1">
      <c r="A2225" s="50" t="str">
        <f>VLOOKUP(MOD(E2225,10),十干,2,FALSE)</f>
        <v>丁</v>
      </c>
      <c r="B2225" s="199" t="str">
        <f>VLOOKUP(MOD(E2225,12),十二支,3,FALSE)</f>
        <v xml:space="preserve">06 聖 </v>
      </c>
      <c r="C2225" s="201" t="str">
        <f>VLOOKUP(F2225,星座,3,TRUE)</f>
        <v xml:space="preserve">12 海 </v>
      </c>
      <c r="D2225" s="531" t="s">
        <v>3517</v>
      </c>
      <c r="E2225" s="1" t="str">
        <f>IFERROR(YEAR(D2225),LEFT(D2225,4))</f>
        <v>1847</v>
      </c>
      <c r="F2225" s="1" t="str">
        <f>IF(ISTEXT(D2225),RIGHT(D2225,5),TEXT(D2225,"mm/dd"))</f>
        <v>03/03</v>
      </c>
      <c r="G2225" s="39">
        <f>SUM(MID(E2225,1,1),MID(E2225,2,1),MID(E2225,3,1),MID(E2225,4,1),MID(F2225,1,1),MID(F2225,2,1),MID(F2225,4,1),MID(F2225,5,1))</f>
        <v>26</v>
      </c>
      <c r="H2225" s="41">
        <f>IF(MOD(G2225,9)=0,9,MOD(G2225,9))</f>
        <v>8</v>
      </c>
      <c r="I2225" s="45" t="str">
        <f>IFERROR(MID("日月火水木金土",WEEKDAY(D2225),1),"")</f>
        <v/>
      </c>
      <c r="J2225" s="304" t="s">
        <v>4080</v>
      </c>
      <c r="K2225" s="202" t="str">
        <f>VLOOKUP(F2225,石と花メイン,3,FALSE)</f>
        <v>■紫水晶</v>
      </c>
      <c r="L2225" s="297" t="str">
        <f>VLOOKUP(F2225,石と花メイン,4,FALSE)</f>
        <v>桃</v>
      </c>
      <c r="M2225" s="393">
        <f>IF(OR(MONTH(F2225)&lt;7,AND(MONTH(F2225)=7,DAY(F2225)&lt;=25)),
MOD(SUM((E2225-1901)*365,259),260),
MOD(SUM((E2225-1900)*365,259),260))</f>
        <v>49</v>
      </c>
      <c r="N2225" s="390">
        <f>IF(AND(MONTH(F2225)=7,DAY(F2225)&gt;25),1,
ROUNDDOWN((SUM(VLOOKUP(MONTH(F2225),D暦変換用数値,2,FALSE),DAY(F2225))/28)+1,0))</f>
        <v>8</v>
      </c>
      <c r="O2225" s="205">
        <f>IF(AND(MONTH(F2225)=7,DAY(F2225)&gt;25),DAY(F2225)-25,
MOD((SUM(VLOOKUP(MONTH(F2225),D暦変換用数値,2,FALSE),DAY(F2225))),28)+1)</f>
        <v>25</v>
      </c>
      <c r="P2225" s="406">
        <f>IF(OR(MONTH(F2225)&lt;7,AND(MONTH(F2225)=7,DAY(F2225)&lt;=25)),
MOD(SUM((E2225-1901)*365,(N2225-1)*28,O2225,258),260),
MOD(SUM((E2225-1900)*365,(N2225-1)*28,O2225,258),260))</f>
        <v>9</v>
      </c>
      <c r="Q2225" s="372" t="str">
        <f>VLOOKUP(MOD(P2225,4),色,2,FALSE)</f>
        <v>赤い</v>
      </c>
      <c r="R2225" s="290" t="str">
        <f>VLOOKUP(MOD(P2225,13),銀河の音,2,FALSE)</f>
        <v>太陽の</v>
      </c>
      <c r="S2225" s="383" t="str">
        <f>VLOOKUP(MOD(P2225,20),太陽の紋章,2,FALSE)</f>
        <v>月</v>
      </c>
      <c r="T2225" s="97" t="s">
        <v>3518</v>
      </c>
    </row>
    <row r="2226" spans="1:20" ht="13.5" customHeight="1">
      <c r="A2226" s="50" t="str">
        <f>VLOOKUP(MOD(E2226,10),十干,2,FALSE)</f>
        <v>癸</v>
      </c>
      <c r="B2226" s="199" t="str">
        <f>VLOOKUP(MOD(E2226,12),十二支,3,FALSE)</f>
        <v xml:space="preserve">06 聖 </v>
      </c>
      <c r="C2226" s="201" t="str">
        <f>VLOOKUP(F2226,星座,3,TRUE)</f>
        <v xml:space="preserve">12 海 </v>
      </c>
      <c r="D2226" s="531" t="s">
        <v>3519</v>
      </c>
      <c r="E2226" s="1" t="str">
        <f>IFERROR(YEAR(D2226),LEFT(D2226,4))</f>
        <v>1883</v>
      </c>
      <c r="F2226" s="1" t="str">
        <f>IF(ISTEXT(D2226),RIGHT(D2226,5),TEXT(D2226,"mm/dd"))</f>
        <v>02/20</v>
      </c>
      <c r="G2226" s="39">
        <f>SUM(MID(E2226,1,1),MID(E2226,2,1),MID(E2226,3,1),MID(E2226,4,1),MID(F2226,1,1),MID(F2226,2,1),MID(F2226,4,1),MID(F2226,5,1))</f>
        <v>24</v>
      </c>
      <c r="H2226" s="41">
        <f>IF(MOD(G2226,9)=0,9,MOD(G2226,9))</f>
        <v>6</v>
      </c>
      <c r="I2226" s="45" t="str">
        <f>IFERROR(MID("日月火水木金土",WEEKDAY(D2226),1),"")</f>
        <v/>
      </c>
      <c r="J2226" s="304" t="s">
        <v>4081</v>
      </c>
      <c r="K2226" s="202" t="str">
        <f>VLOOKUP(F2226,石と花メイン,3,FALSE)</f>
        <v>◆翠玉</v>
      </c>
      <c r="L2226" s="297" t="str">
        <f>VLOOKUP(F2226,石と花メイン,4,FALSE)</f>
        <v>カルミア【アメリカ石楠花】</v>
      </c>
      <c r="M2226" s="393">
        <f>IF(OR(MONTH(F2226)&lt;7,AND(MONTH(F2226)=7,DAY(F2226)&lt;=25)),
MOD(SUM((E2226-1901)*365,259),260),
MOD(SUM((E2226-1900)*365,259),260))</f>
        <v>189</v>
      </c>
      <c r="N2226" s="390">
        <f>IF(AND(MONTH(F2226)=7,DAY(F2226)&gt;25),1,
ROUNDDOWN((SUM(VLOOKUP(MONTH(F2226),D暦変換用数値,2,FALSE),DAY(F2226))/28)+1,0))</f>
        <v>8</v>
      </c>
      <c r="O2226" s="205">
        <f>IF(AND(MONTH(F2226)=7,DAY(F2226)&gt;25),DAY(F2226)-25,
MOD((SUM(VLOOKUP(MONTH(F2226),D暦変換用数値,2,FALSE),DAY(F2226))),28)+1)</f>
        <v>14</v>
      </c>
      <c r="P2226" s="406">
        <f>IF(OR(MONTH(F2226)&lt;7,AND(MONTH(F2226)=7,DAY(F2226)&lt;=25)),
MOD(SUM((E2226-1901)*365,(N2226-1)*28,O2226,258),260),
MOD(SUM((E2226-1900)*365,(N2226-1)*28,O2226,258),260))</f>
        <v>138</v>
      </c>
      <c r="Q2226" s="375" t="str">
        <f>VLOOKUP(MOD(P2226,4),色,2,FALSE)</f>
        <v>白い</v>
      </c>
      <c r="R2226" s="293" t="str">
        <f>VLOOKUP(MOD(P2226,13),銀河の音,2,FALSE)</f>
        <v>銀河の</v>
      </c>
      <c r="S2226" s="386" t="str">
        <f>VLOOKUP(MOD(P2226,20),太陽の紋章,2,FALSE)</f>
        <v>鏡</v>
      </c>
      <c r="T2226" s="98" t="s">
        <v>3736</v>
      </c>
    </row>
    <row r="2227" spans="1:20" ht="13.5" customHeight="1">
      <c r="A2227" s="76" t="str">
        <f>VLOOKUP(MOD(E2227,10),十干,2,FALSE)</f>
        <v>癸</v>
      </c>
      <c r="B2227" s="199" t="str">
        <f>VLOOKUP(MOD(E2227,12),十二支,3,FALSE)</f>
        <v xml:space="preserve">06 聖 </v>
      </c>
      <c r="C2227" s="201" t="str">
        <f>VLOOKUP(F2227,星座,3,TRUE)</f>
        <v xml:space="preserve">12 海 </v>
      </c>
      <c r="D2227" s="534" t="s">
        <v>8765</v>
      </c>
      <c r="E2227" s="116" t="str">
        <f>IFERROR(YEAR(D2227),LEFT(D2227,4))</f>
        <v>1883</v>
      </c>
      <c r="F2227" s="116" t="str">
        <f>IF(ISTEXT(D2227),RIGHT(D2227,5),TEXT(D2227,"mm/dd"))</f>
        <v>03/13</v>
      </c>
      <c r="G2227" s="120">
        <f>SUM(MID(E2227,1,1),MID(E2227,2,1),MID(E2227,3,1),MID(E2227,4,1),MID(F2227,1,1),MID(F2227,2,1),MID(F2227,4,1),MID(F2227,5,1))</f>
        <v>27</v>
      </c>
      <c r="H2227" s="120">
        <f>IF(MOD(G2227,9)=0,9,MOD(G2227,9))</f>
        <v>9</v>
      </c>
      <c r="I2227" s="116" t="str">
        <f>IFERROR(MID("日月火水木金土",WEEKDAY(D2227),1),"")</f>
        <v/>
      </c>
      <c r="J2227" s="306" t="s">
        <v>7514</v>
      </c>
      <c r="K2227" s="203" t="str">
        <f>VLOOKUP(F2227,石と花メイン,3,FALSE)</f>
        <v>■赤縞瑪瑙</v>
      </c>
      <c r="L2227" s="299" t="str">
        <f>VLOOKUP(F2227,石と花メイン,4,FALSE)</f>
        <v>ヘメロカリス【忘れ草】</v>
      </c>
      <c r="M2227" s="395">
        <f>IF(OR(MONTH(F2227)&lt;7,AND(MONTH(F2227)=7,DAY(F2227)&lt;=25)),
MOD(SUM((E2227-1901)*365,259),260),
MOD(SUM((E2227-1900)*365,259),260))</f>
        <v>189</v>
      </c>
      <c r="N2227" s="121">
        <f>IF(AND(MONTH(F2227)=7,DAY(F2227)&gt;25),1,
ROUNDDOWN((SUM(VLOOKUP(MONTH(F2227),D暦変換用数値,2,FALSE),DAY(F2227))/28)+1,0))</f>
        <v>9</v>
      </c>
      <c r="O2227" s="117">
        <f>IF(AND(MONTH(F2227)=7,DAY(F2227)&gt;25),DAY(F2227)-25,
MOD((SUM(VLOOKUP(MONTH(F2227),D暦変換用数値,2,FALSE),DAY(F2227))),28)+1)</f>
        <v>7</v>
      </c>
      <c r="P2227" s="408">
        <f>IF(OR(MONTH(F2227)&lt;7,AND(MONTH(F2227)=7,DAY(F2227)&lt;=25)),
MOD(SUM((E2227-1901)*365,(N2227-1)*28,O2227,258),260),
MOD(SUM((E2227-1900)*365,(N2227-1)*28,O2227,258),260))</f>
        <v>159</v>
      </c>
      <c r="Q2227" s="374" t="str">
        <f>VLOOKUP(MOD(P2227,4),色,2,FALSE)</f>
        <v>青い</v>
      </c>
      <c r="R2227" s="292" t="str">
        <f>VLOOKUP(MOD(P2227,13),銀河の音,2,FALSE)</f>
        <v>電気の</v>
      </c>
      <c r="S2227" s="385" t="str">
        <f>VLOOKUP(MOD(P2227,20),太陽の紋章,2,FALSE)</f>
        <v>嵐</v>
      </c>
      <c r="T2227" s="128" t="s">
        <v>7516</v>
      </c>
    </row>
    <row r="2228" spans="1:20" ht="13.5" customHeight="1">
      <c r="A2228" s="282" t="str">
        <f>VLOOKUP(MOD(E2228,10),十干,2,FALSE)</f>
        <v>癸</v>
      </c>
      <c r="B2228" s="283" t="str">
        <f>VLOOKUP(MOD(E2228,12),十二支,3,FALSE)</f>
        <v xml:space="preserve">06 聖 </v>
      </c>
      <c r="C2228" s="287" t="str">
        <f>VLOOKUP(F2228,星座,3,TRUE)</f>
        <v xml:space="preserve">12 海 </v>
      </c>
      <c r="D2228" s="533" t="s">
        <v>8766</v>
      </c>
      <c r="E2228" s="83" t="str">
        <f>IFERROR(YEAR(D2228),LEFT(D2228,4))</f>
        <v>1883</v>
      </c>
      <c r="F2228" s="83" t="str">
        <f>IF(ISTEXT(D2228),RIGHT(D2228,5),TEXT(D2228,"mm/dd"))</f>
        <v>03/14</v>
      </c>
      <c r="G2228" s="88">
        <f>SUM(MID(E2228,1,1),MID(E2228,2,1),MID(E2228,3,1),MID(E2228,4,1),MID(F2228,1,1),MID(F2228,2,1),MID(F2228,4,1),MID(F2228,5,1))</f>
        <v>28</v>
      </c>
      <c r="H2228" s="88">
        <f>IF(MOD(G2228,9)=0,9,MOD(G2228,9))</f>
        <v>1</v>
      </c>
      <c r="I2228" s="83" t="str">
        <f>IFERROR(MID("日月火水木金土",WEEKDAY(D2228),1),"")</f>
        <v/>
      </c>
      <c r="J2228" s="303" t="s">
        <v>5038</v>
      </c>
      <c r="K2228" s="87" t="str">
        <f>VLOOKUP(F2228,石と花メイン,3,FALSE)</f>
        <v>□水晶</v>
      </c>
      <c r="L2228" s="296" t="str">
        <f>VLOOKUP(F2228,石と花メイン,4,FALSE)</f>
        <v>アーモンド【扁桃】</v>
      </c>
      <c r="M2228" s="392">
        <f>IF(OR(MONTH(F2228)&lt;7,AND(MONTH(F2228)=7,DAY(F2228)&lt;=25)),
MOD(SUM((E2228-1901)*365,259),260),
MOD(SUM((E2228-1900)*365,259),260))</f>
        <v>189</v>
      </c>
      <c r="N2228" s="330">
        <f>IF(AND(MONTH(F2228)=7,DAY(F2228)&gt;25),1,
ROUNDDOWN((SUM(VLOOKUP(MONTH(F2228),D暦変換用数値,2,FALSE),DAY(F2228))/28)+1,0))</f>
        <v>9</v>
      </c>
      <c r="O2228" s="84">
        <f>IF(AND(MONTH(F2228)=7,DAY(F2228)&gt;25),DAY(F2228)-25,
MOD((SUM(VLOOKUP(MONTH(F2228),D暦変換用数値,2,FALSE),DAY(F2228))),28)+1)</f>
        <v>8</v>
      </c>
      <c r="P2228" s="405">
        <f>IF(OR(MONTH(F2228)&lt;7,AND(MONTH(F2228)=7,DAY(F2228)&lt;=25)),
MOD(SUM((E2228-1901)*365,(N2228-1)*28,O2228,258),260),
MOD(SUM((E2228-1900)*365,(N2228-1)*28,O2228,258),260))</f>
        <v>160</v>
      </c>
      <c r="Q2228" s="371" t="str">
        <f>VLOOKUP(MOD(P2228,4),色,2,FALSE)</f>
        <v>黄色い</v>
      </c>
      <c r="R2228" s="289" t="str">
        <f>VLOOKUP(MOD(P2228,13),銀河の音,2,FALSE)</f>
        <v>自己存在の</v>
      </c>
      <c r="S2228" s="382" t="str">
        <f>VLOOKUP(MOD(P2228,20),太陽の紋章,2,FALSE)</f>
        <v>太陽</v>
      </c>
      <c r="T2228" s="95" t="s">
        <v>4155</v>
      </c>
    </row>
    <row r="2229" spans="1:20" ht="13.5" customHeight="1">
      <c r="A2229" s="282" t="str">
        <f>VLOOKUP(MOD(E2229,10),十干,2,FALSE)</f>
        <v>乙</v>
      </c>
      <c r="B2229" s="283" t="str">
        <f>VLOOKUP(MOD(E2229,12),十二支,3,FALSE)</f>
        <v xml:space="preserve">06 聖 </v>
      </c>
      <c r="C2229" s="287" t="str">
        <f>VLOOKUP(F2229,星座,3,TRUE)</f>
        <v xml:space="preserve">12 海 </v>
      </c>
      <c r="D2229" s="533" t="s">
        <v>8767</v>
      </c>
      <c r="E2229" s="83" t="str">
        <f>IFERROR(YEAR(D2229),LEFT(D2229,4))</f>
        <v>1895</v>
      </c>
      <c r="F2229" s="83" t="str">
        <f>IF(ISTEXT(D2229),RIGHT(D2229,5),TEXT(D2229,"mm/dd"))</f>
        <v>03/09</v>
      </c>
      <c r="G2229" s="88">
        <f>SUM(MID(E2229,1,1),MID(E2229,2,1),MID(E2229,3,1),MID(E2229,4,1),MID(F2229,1,1),MID(F2229,2,1),MID(F2229,4,1),MID(F2229,5,1))</f>
        <v>35</v>
      </c>
      <c r="H2229" s="88">
        <f>IF(MOD(G2229,9)=0,9,MOD(G2229,9))</f>
        <v>8</v>
      </c>
      <c r="I2229" s="83" t="str">
        <f>IFERROR(MID("日月火水木金土",WEEKDAY(D2229),1),"")</f>
        <v/>
      </c>
      <c r="J2229" s="303" t="s">
        <v>5035</v>
      </c>
      <c r="K2229" s="87" t="str">
        <f>VLOOKUP(F2229,石と花メイン,3,FALSE)</f>
        <v>◆猫目石</v>
      </c>
      <c r="L2229" s="296" t="str">
        <f>VLOOKUP(F2229,石と花メイン,4,FALSE)</f>
        <v>馬酔木</v>
      </c>
      <c r="M2229" s="392">
        <f>IF(OR(MONTH(F2229)&lt;7,AND(MONTH(F2229)=7,DAY(F2229)&lt;=25)),
MOD(SUM((E2229-1901)*365,259),260),
MOD(SUM((E2229-1900)*365,259),260))</f>
        <v>149</v>
      </c>
      <c r="N2229" s="330">
        <f>IF(AND(MONTH(F2229)=7,DAY(F2229)&gt;25),1,
ROUNDDOWN((SUM(VLOOKUP(MONTH(F2229),D暦変換用数値,2,FALSE),DAY(F2229))/28)+1,0))</f>
        <v>9</v>
      </c>
      <c r="O2229" s="84">
        <f>IF(AND(MONTH(F2229)=7,DAY(F2229)&gt;25),DAY(F2229)-25,
MOD((SUM(VLOOKUP(MONTH(F2229),D暦変換用数値,2,FALSE),DAY(F2229))),28)+1)</f>
        <v>3</v>
      </c>
      <c r="P2229" s="405">
        <f>IF(OR(MONTH(F2229)&lt;7,AND(MONTH(F2229)=7,DAY(F2229)&lt;=25)),
MOD(SUM((E2229-1901)*365,(N2229-1)*28,O2229,258),260),
MOD(SUM((E2229-1900)*365,(N2229-1)*28,O2229,258),260))</f>
        <v>115</v>
      </c>
      <c r="Q2229" s="371" t="str">
        <f>VLOOKUP(MOD(P2229,4),色,2,FALSE)</f>
        <v>青い</v>
      </c>
      <c r="R2229" s="289" t="str">
        <f>VLOOKUP(MOD(P2229,13),銀河の音,2,FALSE)</f>
        <v>スペクトルの</v>
      </c>
      <c r="S2229" s="382" t="str">
        <f>VLOOKUP(MOD(P2229,20),太陽の紋章,2,FALSE)</f>
        <v>鷲</v>
      </c>
      <c r="T2229" s="102" t="s">
        <v>238</v>
      </c>
    </row>
    <row r="2230" spans="1:20" ht="13.5" customHeight="1">
      <c r="A2230" s="50" t="str">
        <f>VLOOKUP(MOD(E2230,10),十干,2,FALSE)</f>
        <v>丁</v>
      </c>
      <c r="B2230" s="199" t="str">
        <f>VLOOKUP(MOD(E2230,12),十二支,3,FALSE)</f>
        <v xml:space="preserve">06 聖 </v>
      </c>
      <c r="C2230" s="201" t="str">
        <f>VLOOKUP(F2230,星座,3,TRUE)</f>
        <v xml:space="preserve">13 金 </v>
      </c>
      <c r="D2230" s="531">
        <v>2676</v>
      </c>
      <c r="E2230" s="1">
        <f>IFERROR(YEAR(D2230),LEFT(D2230,4))</f>
        <v>1907</v>
      </c>
      <c r="F2230" s="1" t="str">
        <f>IF(ISTEXT(D2230),RIGHT(D2230,5),TEXT(D2230,"mm/dd"))</f>
        <v>04/29</v>
      </c>
      <c r="G2230" s="39">
        <f>SUM(MID(E2230,1,1),MID(E2230,2,1),MID(E2230,3,1),MID(E2230,4,1),MID(F2230,1,1),MID(F2230,2,1),MID(F2230,4,1),MID(F2230,5,1))</f>
        <v>32</v>
      </c>
      <c r="H2230" s="41">
        <f>IF(MOD(G2230,9)=0,9,MOD(G2230,9))</f>
        <v>5</v>
      </c>
      <c r="I2230" s="45" t="str">
        <f>IFERROR(MID("日月火水木金土",WEEKDAY(D2230),1),"")</f>
        <v>月</v>
      </c>
      <c r="J2230" s="304" t="s">
        <v>1378</v>
      </c>
      <c r="K2230" s="202" t="str">
        <f>VLOOKUP(F2230,石と花メイン,3,FALSE)</f>
        <v>○真珠</v>
      </c>
      <c r="L2230" s="297" t="str">
        <f>VLOOKUP(F2230,石と花メイン,4,FALSE)</f>
        <v>乙女椿</v>
      </c>
      <c r="M2230" s="393">
        <f>IF(OR(MONTH(F2230)&lt;7,AND(MONTH(F2230)=7,DAY(F2230)&lt;=25)),
MOD(SUM((E2230-1901)*365,259),260),
MOD(SUM((E2230-1900)*365,259),260))</f>
        <v>109</v>
      </c>
      <c r="N2230" s="390">
        <f>IF(AND(MONTH(F2230)=7,DAY(F2230)&gt;25),1,
ROUNDDOWN((SUM(VLOOKUP(MONTH(F2230),D暦変換用数値,2,FALSE),DAY(F2230))/28)+1,0))</f>
        <v>10</v>
      </c>
      <c r="O2230" s="205">
        <f>IF(AND(MONTH(F2230)=7,DAY(F2230)&gt;25),DAY(F2230)-25,
MOD((SUM(VLOOKUP(MONTH(F2230),D暦変換用数値,2,FALSE),DAY(F2230))),28)+1)</f>
        <v>26</v>
      </c>
      <c r="P2230" s="406">
        <f>IF(OR(MONTH(F2230)&lt;7,AND(MONTH(F2230)=7,DAY(F2230)&lt;=25)),
MOD(SUM((E2230-1901)*365,(N2230-1)*28,O2230,258),260),
MOD(SUM((E2230-1900)*365,(N2230-1)*28,O2230,258),260))</f>
        <v>126</v>
      </c>
      <c r="Q2230" s="375" t="str">
        <f>VLOOKUP(MOD(P2230,4),色,2,FALSE)</f>
        <v>白い</v>
      </c>
      <c r="R2230" s="293" t="str">
        <f>VLOOKUP(MOD(P2230,13),銀河の音,2,FALSE)</f>
        <v>太陽の</v>
      </c>
      <c r="S2230" s="386" t="str">
        <f>VLOOKUP(MOD(P2230,20),太陽の紋章,2,FALSE)</f>
        <v>世界の橋渡し</v>
      </c>
      <c r="T2230" s="98" t="s">
        <v>3736</v>
      </c>
    </row>
    <row r="2231" spans="1:20" ht="13.5" customHeight="1">
      <c r="A2231" s="50" t="str">
        <f>VLOOKUP(MOD(E2231,10),十干,2,FALSE)</f>
        <v>丁</v>
      </c>
      <c r="B2231" s="199" t="str">
        <f>VLOOKUP(MOD(E2231,12),十二支,3,FALSE)</f>
        <v xml:space="preserve">06 聖 </v>
      </c>
      <c r="C2231" s="201" t="str">
        <f>VLOOKUP(F2231,星座,3,TRUE)</f>
        <v xml:space="preserve">13 金 </v>
      </c>
      <c r="D2231" s="531">
        <v>2683</v>
      </c>
      <c r="E2231" s="1">
        <f>IFERROR(YEAR(D2231),LEFT(D2231,4))</f>
        <v>1907</v>
      </c>
      <c r="F2231" s="1" t="str">
        <f>IF(ISTEXT(D2231),RIGHT(D2231,5),TEXT(D2231,"mm/dd"))</f>
        <v>05/06</v>
      </c>
      <c r="G2231" s="39">
        <f>SUM(MID(E2231,1,1),MID(E2231,2,1),MID(E2231,3,1),MID(E2231,4,1),MID(F2231,1,1),MID(F2231,2,1),MID(F2231,4,1),MID(F2231,5,1))</f>
        <v>28</v>
      </c>
      <c r="H2231" s="41">
        <f>IF(MOD(G2231,9)=0,9,MOD(G2231,9))</f>
        <v>1</v>
      </c>
      <c r="I2231" s="45" t="str">
        <f>IFERROR(MID("日月火水木金土",WEEKDAY(D2231),1),"")</f>
        <v>月</v>
      </c>
      <c r="J2231" s="304" t="s">
        <v>1379</v>
      </c>
      <c r="K2231" s="202" t="str">
        <f>VLOOKUP(F2231,石と花メイン,3,FALSE)</f>
        <v>■紅水晶</v>
      </c>
      <c r="L2231" s="297" t="str">
        <f>VLOOKUP(F2231,石と花メイン,4,FALSE)</f>
        <v>著莪【胡蝶花】</v>
      </c>
      <c r="M2231" s="393">
        <f>IF(OR(MONTH(F2231)&lt;7,AND(MONTH(F2231)=7,DAY(F2231)&lt;=25)),
MOD(SUM((E2231-1901)*365,259),260),
MOD(SUM((E2231-1900)*365,259),260))</f>
        <v>109</v>
      </c>
      <c r="N2231" s="390">
        <f>IF(AND(MONTH(F2231)=7,DAY(F2231)&gt;25),1,
ROUNDDOWN((SUM(VLOOKUP(MONTH(F2231),D暦変換用数値,2,FALSE),DAY(F2231))/28)+1,0))</f>
        <v>11</v>
      </c>
      <c r="O2231" s="205">
        <f>IF(AND(MONTH(F2231)=7,DAY(F2231)&gt;25),DAY(F2231)-25,
MOD((SUM(VLOOKUP(MONTH(F2231),D暦変換用数値,2,FALSE),DAY(F2231))),28)+1)</f>
        <v>5</v>
      </c>
      <c r="P2231" s="406">
        <f>IF(OR(MONTH(F2231)&lt;7,AND(MONTH(F2231)=7,DAY(F2231)&lt;=25)),
MOD(SUM((E2231-1901)*365,(N2231-1)*28,O2231,258),260),
MOD(SUM((E2231-1900)*365,(N2231-1)*28,O2231,258),260))</f>
        <v>133</v>
      </c>
      <c r="Q2231" s="372" t="str">
        <f>VLOOKUP(MOD(P2231,4),色,2,FALSE)</f>
        <v>赤い</v>
      </c>
      <c r="R2231" s="290" t="str">
        <f>VLOOKUP(MOD(P2231,13),銀河の音,2,FALSE)</f>
        <v>電気の</v>
      </c>
      <c r="S2231" s="383" t="str">
        <f>VLOOKUP(MOD(P2231,20),太陽の紋章,2,FALSE)</f>
        <v>空歩く者</v>
      </c>
      <c r="T2231" s="98" t="s">
        <v>3736</v>
      </c>
    </row>
    <row r="2232" spans="1:20" ht="13.5" customHeight="1">
      <c r="A2232" s="286" t="str">
        <f>VLOOKUP(MOD(E2232,10),十干,2,FALSE)</f>
        <v>己</v>
      </c>
      <c r="B2232" s="283" t="str">
        <f>VLOOKUP(MOD(E2232,12),十二支,3,FALSE)</f>
        <v xml:space="preserve">06 聖 </v>
      </c>
      <c r="C2232" s="287" t="str">
        <f>VLOOKUP(F2232,星座,3,TRUE)</f>
        <v xml:space="preserve">13 金 </v>
      </c>
      <c r="D2232" s="530">
        <v>7066</v>
      </c>
      <c r="E2232" s="85">
        <f>IFERROR(YEAR(D2232),LEFT(D2232,4))</f>
        <v>1919</v>
      </c>
      <c r="F2232" s="85" t="str">
        <f>IF(ISTEXT(D2232),RIGHT(D2232,5),TEXT(D2232,"mm/dd"))</f>
        <v>05/06</v>
      </c>
      <c r="G2232" s="89">
        <f>SUM(MID(E2232,1,1),MID(E2232,2,1),MID(E2232,3,1),MID(E2232,4,1),MID(F2232,1,1),MID(F2232,2,1),MID(F2232,4,1),MID(F2232,5,1))</f>
        <v>31</v>
      </c>
      <c r="H2232" s="89">
        <f>IF(MOD(G2232,9)=0,9,MOD(G2232,9))</f>
        <v>4</v>
      </c>
      <c r="I2232" s="85" t="str">
        <f>IFERROR(MID("日月火水木金土",WEEKDAY(D2232),1),"")</f>
        <v>火</v>
      </c>
      <c r="J2232" s="308" t="s">
        <v>6814</v>
      </c>
      <c r="K2232" s="87" t="str">
        <f>VLOOKUP(F2232,石と花メイン,3,FALSE)</f>
        <v>■紅水晶</v>
      </c>
      <c r="L2232" s="300" t="str">
        <f>VLOOKUP(F2232,石と花メイン,4,FALSE)</f>
        <v>著莪【胡蝶花】</v>
      </c>
      <c r="M2232" s="397">
        <f>IF(OR(MONTH(F2232)&lt;7,AND(MONTH(F2232)=7,DAY(F2232)&lt;=25)),
MOD(SUM((E2232-1901)*365,259),260),
MOD(SUM((E2232-1900)*365,259),260))</f>
        <v>69</v>
      </c>
      <c r="N2232" s="87">
        <f>IF(AND(MONTH(F2232)=7,DAY(F2232)&gt;25),1,
ROUNDDOWN((SUM(VLOOKUP(MONTH(F2232),D暦変換用数値,2,FALSE),DAY(F2232))/28)+1,0))</f>
        <v>11</v>
      </c>
      <c r="O2232" s="82">
        <f>IF(AND(MONTH(F2232)=7,DAY(F2232)&gt;25),DAY(F2232)-25,
MOD((SUM(VLOOKUP(MONTH(F2232),D暦変換用数値,2,FALSE),DAY(F2232))),28)+1)</f>
        <v>5</v>
      </c>
      <c r="P2232" s="409">
        <f>IF(OR(MONTH(F2232)&lt;7,AND(MONTH(F2232)=7,DAY(F2232)&lt;=25)),
MOD(SUM((E2232-1901)*365,(N2232-1)*28,O2232,258),260),
MOD(SUM((E2232-1900)*365,(N2232-1)*28,O2232,258),260))</f>
        <v>93</v>
      </c>
      <c r="Q2232" s="371" t="str">
        <f>VLOOKUP(MOD(P2232,4),色,2,FALSE)</f>
        <v>赤い</v>
      </c>
      <c r="R2232" s="289" t="str">
        <f>VLOOKUP(MOD(P2232,13),銀河の音,2,FALSE)</f>
        <v>月の</v>
      </c>
      <c r="S2232" s="382" t="str">
        <f>VLOOKUP(MOD(P2232,20),太陽の紋章,2,FALSE)</f>
        <v>空歩く者</v>
      </c>
      <c r="T2232" s="102" t="s">
        <v>6815</v>
      </c>
    </row>
    <row r="2233" spans="1:20" ht="13.5" customHeight="1">
      <c r="A2233" s="50" t="str">
        <f>VLOOKUP(MOD(E2233,10),十干,2,FALSE)</f>
        <v>辛</v>
      </c>
      <c r="B2233" s="199" t="str">
        <f>VLOOKUP(MOD(E2233,12),十二支,3,FALSE)</f>
        <v xml:space="preserve">06 聖 </v>
      </c>
      <c r="C2233" s="201" t="str">
        <f>VLOOKUP(F2233,星座,3,TRUE)</f>
        <v xml:space="preserve">13 金 </v>
      </c>
      <c r="D2233" s="531">
        <v>11456</v>
      </c>
      <c r="E2233" s="1">
        <f>IFERROR(YEAR(D2233),LEFT(D2233,4))</f>
        <v>1931</v>
      </c>
      <c r="F2233" s="1" t="str">
        <f>IF(ISTEXT(D2233),RIGHT(D2233,5),TEXT(D2233,"mm/dd"))</f>
        <v>05/13</v>
      </c>
      <c r="G2233" s="39">
        <f>SUM(MID(E2233,1,1),MID(E2233,2,1),MID(E2233,3,1),MID(E2233,4,1),MID(F2233,1,1),MID(F2233,2,1),MID(F2233,4,1),MID(F2233,5,1))</f>
        <v>23</v>
      </c>
      <c r="H2233" s="41">
        <f>IF(MOD(G2233,9)=0,9,MOD(G2233,9))</f>
        <v>5</v>
      </c>
      <c r="I2233" s="45" t="str">
        <f>IFERROR(MID("日月火水木金土",WEEKDAY(D2233),1),"")</f>
        <v>水</v>
      </c>
      <c r="J2233" s="304" t="s">
        <v>1380</v>
      </c>
      <c r="K2233" s="202" t="str">
        <f>VLOOKUP(F2233,石と花メイン,3,FALSE)</f>
        <v>◆黄玉</v>
      </c>
      <c r="L2233" s="297" t="str">
        <f>VLOOKUP(F2233,石と花メイン,4,FALSE)</f>
        <v>山査子【メイフラワー】</v>
      </c>
      <c r="M2233" s="393">
        <f>IF(OR(MONTH(F2233)&lt;7,AND(MONTH(F2233)=7,DAY(F2233)&lt;=25)),
MOD(SUM((E2233-1901)*365,259),260),
MOD(SUM((E2233-1900)*365,259),260))</f>
        <v>29</v>
      </c>
      <c r="N2233" s="390">
        <f>IF(AND(MONTH(F2233)=7,DAY(F2233)&gt;25),1,
ROUNDDOWN((SUM(VLOOKUP(MONTH(F2233),D暦変換用数値,2,FALSE),DAY(F2233))/28)+1,0))</f>
        <v>11</v>
      </c>
      <c r="O2233" s="205">
        <f>IF(AND(MONTH(F2233)=7,DAY(F2233)&gt;25),DAY(F2233)-25,
MOD((SUM(VLOOKUP(MONTH(F2233),D暦変換用数値,2,FALSE),DAY(F2233))),28)+1)</f>
        <v>12</v>
      </c>
      <c r="P2233" s="406">
        <f>IF(OR(MONTH(F2233)&lt;7,AND(MONTH(F2233)=7,DAY(F2233)&lt;=25)),
MOD(SUM((E2233-1901)*365,(N2233-1)*28,O2233,258),260),
MOD(SUM((E2233-1900)*365,(N2233-1)*28,O2233,258),260))</f>
        <v>60</v>
      </c>
      <c r="Q2233" s="373" t="str">
        <f>VLOOKUP(MOD(P2233,4),色,2,FALSE)</f>
        <v>黄色い</v>
      </c>
      <c r="R2233" s="291" t="str">
        <f>VLOOKUP(MOD(P2233,13),銀河の音,2,FALSE)</f>
        <v>銀河の</v>
      </c>
      <c r="S2233" s="384" t="str">
        <f>VLOOKUP(MOD(P2233,20),太陽の紋章,2,FALSE)</f>
        <v>太陽</v>
      </c>
      <c r="T2233" s="105" t="s">
        <v>3355</v>
      </c>
    </row>
    <row r="2234" spans="1:20" ht="13.5" customHeight="1">
      <c r="A2234" s="50" t="str">
        <f>VLOOKUP(MOD(E2234,10),十干,2,FALSE)</f>
        <v>癸</v>
      </c>
      <c r="B2234" s="199" t="str">
        <f>VLOOKUP(MOD(E2234,12),十二支,3,FALSE)</f>
        <v xml:space="preserve">06 聖 </v>
      </c>
      <c r="C2234" s="201" t="str">
        <f>VLOOKUP(F2234,星座,3,TRUE)</f>
        <v xml:space="preserve">13 金 </v>
      </c>
      <c r="D2234" s="531">
        <v>15817</v>
      </c>
      <c r="E2234" s="1">
        <f>IFERROR(YEAR(D2234),LEFT(D2234,4))</f>
        <v>1943</v>
      </c>
      <c r="F2234" s="1" t="str">
        <f>IF(ISTEXT(D2234),RIGHT(D2234,5),TEXT(D2234,"mm/dd"))</f>
        <v>04/21</v>
      </c>
      <c r="G2234" s="39">
        <f>SUM(MID(E2234,1,1),MID(E2234,2,1),MID(E2234,3,1),MID(E2234,4,1),MID(F2234,1,1),MID(F2234,2,1),MID(F2234,4,1),MID(F2234,5,1))</f>
        <v>24</v>
      </c>
      <c r="H2234" s="41">
        <f>IF(MOD(G2234,9)=0,9,MOD(G2234,9))</f>
        <v>6</v>
      </c>
      <c r="I2234" s="45" t="str">
        <f>IFERROR(MID("日月火水木金土",WEEKDAY(D2234),1),"")</f>
        <v>水</v>
      </c>
      <c r="J2234" s="304" t="s">
        <v>1381</v>
      </c>
      <c r="K2234" s="202" t="str">
        <f>VLOOKUP(F2234,石と花メイン,3,FALSE)</f>
        <v>□水晶</v>
      </c>
      <c r="L2234" s="297" t="str">
        <f>VLOOKUP(F2234,石と花メイン,4,FALSE)</f>
        <v>ニゲラ【黒種草】</v>
      </c>
      <c r="M2234" s="393">
        <f>IF(OR(MONTH(F2234)&lt;7,AND(MONTH(F2234)=7,DAY(F2234)&lt;=25)),
MOD(SUM((E2234-1901)*365,259),260),
MOD(SUM((E2234-1900)*365,259),260))</f>
        <v>249</v>
      </c>
      <c r="N2234" s="390">
        <f>IF(AND(MONTH(F2234)=7,DAY(F2234)&gt;25),1,
ROUNDDOWN((SUM(VLOOKUP(MONTH(F2234),D暦変換用数値,2,FALSE),DAY(F2234))/28)+1,0))</f>
        <v>10</v>
      </c>
      <c r="O2234" s="205">
        <f>IF(AND(MONTH(F2234)=7,DAY(F2234)&gt;25),DAY(F2234)-25,
MOD((SUM(VLOOKUP(MONTH(F2234),D暦変換用数値,2,FALSE),DAY(F2234))),28)+1)</f>
        <v>18</v>
      </c>
      <c r="P2234" s="406">
        <f>IF(OR(MONTH(F2234)&lt;7,AND(MONTH(F2234)=7,DAY(F2234)&lt;=25)),
MOD(SUM((E2234-1901)*365,(N2234-1)*28,O2234,258),260),
MOD(SUM((E2234-1900)*365,(N2234-1)*28,O2234,258),260))</f>
        <v>258</v>
      </c>
      <c r="Q2234" s="375" t="str">
        <f>VLOOKUP(MOD(P2234,4),色,2,FALSE)</f>
        <v>白い</v>
      </c>
      <c r="R2234" s="293" t="str">
        <f>VLOOKUP(MOD(P2234,13),銀河の音,2,FALSE)</f>
        <v>スペクトルの</v>
      </c>
      <c r="S2234" s="386" t="str">
        <f>VLOOKUP(MOD(P2234,20),太陽の紋章,2,FALSE)</f>
        <v>鏡</v>
      </c>
      <c r="T2234" s="97" t="s">
        <v>2840</v>
      </c>
    </row>
    <row r="2235" spans="1:20" ht="13.5" customHeight="1">
      <c r="A2235" s="76" t="str">
        <f>VLOOKUP(MOD(E2235,10),十干,2,FALSE)</f>
        <v>癸</v>
      </c>
      <c r="B2235" s="199" t="str">
        <f>VLOOKUP(MOD(E2235,12),十二支,3,FALSE)</f>
        <v xml:space="preserve">06 聖 </v>
      </c>
      <c r="C2235" s="201" t="str">
        <f>VLOOKUP(F2235,星座,3,TRUE)</f>
        <v xml:space="preserve">13 金 </v>
      </c>
      <c r="D2235" s="534">
        <v>15821</v>
      </c>
      <c r="E2235" s="116">
        <f>IFERROR(YEAR(D2235),LEFT(D2235,4))</f>
        <v>1943</v>
      </c>
      <c r="F2235" s="116" t="str">
        <f>IF(ISTEXT(D2235),RIGHT(D2235,5),TEXT(D2235,"mm/dd"))</f>
        <v>04/25</v>
      </c>
      <c r="G2235" s="120">
        <f>SUM(MID(E2235,1,1),MID(E2235,2,1),MID(E2235,3,1),MID(E2235,4,1),MID(F2235,1,1),MID(F2235,2,1),MID(F2235,4,1),MID(F2235,5,1))</f>
        <v>28</v>
      </c>
      <c r="H2235" s="120">
        <f>IF(MOD(G2235,9)=0,9,MOD(G2235,9))</f>
        <v>1</v>
      </c>
      <c r="I2235" s="116" t="str">
        <f>IFERROR(MID("日月火水木金土",WEEKDAY(D2235),1),"")</f>
        <v>日</v>
      </c>
      <c r="J2235" s="306" t="s">
        <v>7365</v>
      </c>
      <c r="K2235" s="203" t="str">
        <f>VLOOKUP(F2235,石と花メイン,3,FALSE)</f>
        <v>■赤縞瑪瑙</v>
      </c>
      <c r="L2235" s="299" t="str">
        <f>VLOOKUP(F2235,石と花メイン,4,FALSE)</f>
        <v>芝桜【花詰草】</v>
      </c>
      <c r="M2235" s="395">
        <f>IF(OR(MONTH(F2235)&lt;7,AND(MONTH(F2235)=7,DAY(F2235)&lt;=25)),
MOD(SUM((E2235-1901)*365,259),260),
MOD(SUM((E2235-1900)*365,259),260))</f>
        <v>249</v>
      </c>
      <c r="N2235" s="121">
        <f>IF(AND(MONTH(F2235)=7,DAY(F2235)&gt;25),1,
ROUNDDOWN((SUM(VLOOKUP(MONTH(F2235),D暦変換用数値,2,FALSE),DAY(F2235))/28)+1,0))</f>
        <v>10</v>
      </c>
      <c r="O2235" s="117">
        <f>IF(AND(MONTH(F2235)=7,DAY(F2235)&gt;25),DAY(F2235)-25,
MOD((SUM(VLOOKUP(MONTH(F2235),D暦変換用数値,2,FALSE),DAY(F2235))),28)+1)</f>
        <v>22</v>
      </c>
      <c r="P2235" s="408">
        <f>IF(OR(MONTH(F2235)&lt;7,AND(MONTH(F2235)=7,DAY(F2235)&lt;=25)),
MOD(SUM((E2235-1901)*365,(N2235-1)*28,O2235,258),260),
MOD(SUM((E2235-1900)*365,(N2235-1)*28,O2235,258),260))</f>
        <v>2</v>
      </c>
      <c r="Q2235" s="375" t="str">
        <f>VLOOKUP(MOD(P2235,4),色,2,FALSE)</f>
        <v>白い</v>
      </c>
      <c r="R2235" s="293" t="str">
        <f>VLOOKUP(MOD(P2235,13),銀河の音,2,FALSE)</f>
        <v>月の</v>
      </c>
      <c r="S2235" s="386" t="str">
        <f>VLOOKUP(MOD(P2235,20),太陽の紋章,2,FALSE)</f>
        <v>風</v>
      </c>
      <c r="T2235" s="129" t="s">
        <v>7294</v>
      </c>
    </row>
    <row r="2236" spans="1:20" ht="13.5" customHeight="1">
      <c r="A2236" s="50" t="str">
        <f>VLOOKUP(MOD(E2236,10),十干,2,FALSE)</f>
        <v>乙</v>
      </c>
      <c r="B2236" s="199" t="str">
        <f>VLOOKUP(MOD(E2236,12),十二支,3,FALSE)</f>
        <v xml:space="preserve">06 聖 </v>
      </c>
      <c r="C2236" s="201" t="str">
        <f>VLOOKUP(F2236,星座,3,TRUE)</f>
        <v xml:space="preserve">13 金 </v>
      </c>
      <c r="D2236" s="531">
        <v>20208</v>
      </c>
      <c r="E2236" s="1">
        <f>IFERROR(YEAR(D2236),LEFT(D2236,4))</f>
        <v>1955</v>
      </c>
      <c r="F2236" s="1" t="str">
        <f>IF(ISTEXT(D2236),RIGHT(D2236,5),TEXT(D2236,"mm/dd"))</f>
        <v>04/29</v>
      </c>
      <c r="G2236" s="39">
        <f>SUM(MID(E2236,1,1),MID(E2236,2,1),MID(E2236,3,1),MID(E2236,4,1),MID(F2236,1,1),MID(F2236,2,1),MID(F2236,4,1),MID(F2236,5,1))</f>
        <v>35</v>
      </c>
      <c r="H2236" s="41">
        <f>IF(MOD(G2236,9)=0,9,MOD(G2236,9))</f>
        <v>8</v>
      </c>
      <c r="I2236" s="45" t="str">
        <f>IFERROR(MID("日月火水木金土",WEEKDAY(D2236),1),"")</f>
        <v>金</v>
      </c>
      <c r="J2236" s="304" t="s">
        <v>1382</v>
      </c>
      <c r="K2236" s="202" t="str">
        <f>VLOOKUP(F2236,石と花メイン,3,FALSE)</f>
        <v>○真珠</v>
      </c>
      <c r="L2236" s="297" t="str">
        <f>VLOOKUP(F2236,石と花メイン,4,FALSE)</f>
        <v>乙女椿</v>
      </c>
      <c r="M2236" s="393">
        <f>IF(OR(MONTH(F2236)&lt;7,AND(MONTH(F2236)=7,DAY(F2236)&lt;=25)),
MOD(SUM((E2236-1901)*365,259),260),
MOD(SUM((E2236-1900)*365,259),260))</f>
        <v>209</v>
      </c>
      <c r="N2236" s="390">
        <f>IF(AND(MONTH(F2236)=7,DAY(F2236)&gt;25),1,
ROUNDDOWN((SUM(VLOOKUP(MONTH(F2236),D暦変換用数値,2,FALSE),DAY(F2236))/28)+1,0))</f>
        <v>10</v>
      </c>
      <c r="O2236" s="205">
        <f>IF(AND(MONTH(F2236)=7,DAY(F2236)&gt;25),DAY(F2236)-25,
MOD((SUM(VLOOKUP(MONTH(F2236),D暦変換用数値,2,FALSE),DAY(F2236))),28)+1)</f>
        <v>26</v>
      </c>
      <c r="P2236" s="406">
        <f>IF(OR(MONTH(F2236)&lt;7,AND(MONTH(F2236)=7,DAY(F2236)&lt;=25)),
MOD(SUM((E2236-1901)*365,(N2236-1)*28,O2236,258),260),
MOD(SUM((E2236-1900)*365,(N2236-1)*28,O2236,258),260))</f>
        <v>226</v>
      </c>
      <c r="Q2236" s="375" t="str">
        <f>VLOOKUP(MOD(P2236,4),色,2,FALSE)</f>
        <v>白い</v>
      </c>
      <c r="R2236" s="293" t="str">
        <f>VLOOKUP(MOD(P2236,13),銀河の音,2,FALSE)</f>
        <v>倍音の</v>
      </c>
      <c r="S2236" s="386" t="str">
        <f>VLOOKUP(MOD(P2236,20),太陽の紋章,2,FALSE)</f>
        <v>世界の橋渡し</v>
      </c>
      <c r="T2236" s="98" t="s">
        <v>3736</v>
      </c>
    </row>
    <row r="2237" spans="1:20" ht="13.5" customHeight="1">
      <c r="A2237" s="50" t="str">
        <f>VLOOKUP(MOD(E2237,10),十干,2,FALSE)</f>
        <v>乙</v>
      </c>
      <c r="B2237" s="199" t="str">
        <f>VLOOKUP(MOD(E2237,12),十二支,3,FALSE)</f>
        <v xml:space="preserve">06 聖 </v>
      </c>
      <c r="C2237" s="201" t="str">
        <f>VLOOKUP(F2237,星座,3,TRUE)</f>
        <v xml:space="preserve">13 金 </v>
      </c>
      <c r="D2237" s="531">
        <v>20214</v>
      </c>
      <c r="E2237" s="1">
        <f>IFERROR(YEAR(D2237),LEFT(D2237,4))</f>
        <v>1955</v>
      </c>
      <c r="F2237" s="1" t="str">
        <f>IF(ISTEXT(D2237),RIGHT(D2237,5),TEXT(D2237,"mm/dd"))</f>
        <v>05/05</v>
      </c>
      <c r="G2237" s="39">
        <f>SUM(MID(E2237,1,1),MID(E2237,2,1),MID(E2237,3,1),MID(E2237,4,1),MID(F2237,1,1),MID(F2237,2,1),MID(F2237,4,1),MID(F2237,5,1))</f>
        <v>30</v>
      </c>
      <c r="H2237" s="41">
        <f>IF(MOD(G2237,9)=0,9,MOD(G2237,9))</f>
        <v>3</v>
      </c>
      <c r="I2237" s="45" t="str">
        <f>IFERROR(MID("日月火水木金土",WEEKDAY(D2237),1),"")</f>
        <v>木</v>
      </c>
      <c r="J2237" s="304" t="s">
        <v>1383</v>
      </c>
      <c r="K2237" s="202" t="str">
        <f>VLOOKUP(F2237,石と花メイン,3,FALSE)</f>
        <v>●孔雀石</v>
      </c>
      <c r="L2237" s="297" t="str">
        <f>VLOOKUP(F2237,石と花メイン,4,FALSE)</f>
        <v>鈴蘭【君影草】</v>
      </c>
      <c r="M2237" s="393">
        <f>IF(OR(MONTH(F2237)&lt;7,AND(MONTH(F2237)=7,DAY(F2237)&lt;=25)),
MOD(SUM((E2237-1901)*365,259),260),
MOD(SUM((E2237-1900)*365,259),260))</f>
        <v>209</v>
      </c>
      <c r="N2237" s="390">
        <f>IF(AND(MONTH(F2237)=7,DAY(F2237)&gt;25),1,
ROUNDDOWN((SUM(VLOOKUP(MONTH(F2237),D暦変換用数値,2,FALSE),DAY(F2237))/28)+1,0))</f>
        <v>11</v>
      </c>
      <c r="O2237" s="205">
        <f>IF(AND(MONTH(F2237)=7,DAY(F2237)&gt;25),DAY(F2237)-25,
MOD((SUM(VLOOKUP(MONTH(F2237),D暦変換用数値,2,FALSE),DAY(F2237))),28)+1)</f>
        <v>4</v>
      </c>
      <c r="P2237" s="406">
        <f>IF(OR(MONTH(F2237)&lt;7,AND(MONTH(F2237)=7,DAY(F2237)&lt;=25)),
MOD(SUM((E2237-1901)*365,(N2237-1)*28,O2237,258),260),
MOD(SUM((E2237-1900)*365,(N2237-1)*28,O2237,258),260))</f>
        <v>232</v>
      </c>
      <c r="Q2237" s="373" t="str">
        <f>VLOOKUP(MOD(P2237,4),色,2,FALSE)</f>
        <v>黄色い</v>
      </c>
      <c r="R2237" s="291" t="str">
        <f>VLOOKUP(MOD(P2237,13),銀河の音,2,FALSE)</f>
        <v>スペクトルの</v>
      </c>
      <c r="S2237" s="384" t="str">
        <f>VLOOKUP(MOD(P2237,20),太陽の紋章,2,FALSE)</f>
        <v>人</v>
      </c>
      <c r="T2237" s="93" t="s">
        <v>5741</v>
      </c>
    </row>
    <row r="2238" spans="1:20" ht="13.5" customHeight="1">
      <c r="A2238" s="50" t="str">
        <f>VLOOKUP(MOD(E2238,10),十干,2,FALSE)</f>
        <v>乙</v>
      </c>
      <c r="B2238" s="199" t="str">
        <f>VLOOKUP(MOD(E2238,12),十二支,3,FALSE)</f>
        <v xml:space="preserve">06 聖 </v>
      </c>
      <c r="C2238" s="201" t="str">
        <f>VLOOKUP(F2238,星座,3,TRUE)</f>
        <v xml:space="preserve">13 金 </v>
      </c>
      <c r="D2238" s="531">
        <v>20219</v>
      </c>
      <c r="E2238" s="1">
        <f>IFERROR(YEAR(D2238),LEFT(D2238,4))</f>
        <v>1955</v>
      </c>
      <c r="F2238" s="1" t="str">
        <f>IF(ISTEXT(D2238),RIGHT(D2238,5),TEXT(D2238,"mm/dd"))</f>
        <v>05/10</v>
      </c>
      <c r="G2238" s="39">
        <f>SUM(MID(E2238,1,1),MID(E2238,2,1),MID(E2238,3,1),MID(E2238,4,1),MID(F2238,1,1),MID(F2238,2,1),MID(F2238,4,1),MID(F2238,5,1))</f>
        <v>26</v>
      </c>
      <c r="H2238" s="41">
        <f>IF(MOD(G2238,9)=0,9,MOD(G2238,9))</f>
        <v>8</v>
      </c>
      <c r="I2238" s="45" t="str">
        <f>IFERROR(MID("日月火水木金土",WEEKDAY(D2238),1),"")</f>
        <v>火</v>
      </c>
      <c r="J2238" s="304" t="s">
        <v>1384</v>
      </c>
      <c r="K2238" s="202" t="str">
        <f>VLOOKUP(F2238,石と花メイン,3,FALSE)</f>
        <v>●薔薇色石</v>
      </c>
      <c r="L2238" s="297" t="str">
        <f>VLOOKUP(F2238,石と花メイン,4,FALSE)</f>
        <v>石楠花</v>
      </c>
      <c r="M2238" s="393">
        <f>IF(OR(MONTH(F2238)&lt;7,AND(MONTH(F2238)=7,DAY(F2238)&lt;=25)),
MOD(SUM((E2238-1901)*365,259),260),
MOD(SUM((E2238-1900)*365,259),260))</f>
        <v>209</v>
      </c>
      <c r="N2238" s="390">
        <f>IF(AND(MONTH(F2238)=7,DAY(F2238)&gt;25),1,
ROUNDDOWN((SUM(VLOOKUP(MONTH(F2238),D暦変換用数値,2,FALSE),DAY(F2238))/28)+1,0))</f>
        <v>11</v>
      </c>
      <c r="O2238" s="205">
        <f>IF(AND(MONTH(F2238)=7,DAY(F2238)&gt;25),DAY(F2238)-25,
MOD((SUM(VLOOKUP(MONTH(F2238),D暦変換用数値,2,FALSE),DAY(F2238))),28)+1)</f>
        <v>9</v>
      </c>
      <c r="P2238" s="406">
        <f>IF(OR(MONTH(F2238)&lt;7,AND(MONTH(F2238)=7,DAY(F2238)&lt;=25)),
MOD(SUM((E2238-1901)*365,(N2238-1)*28,O2238,258),260),
MOD(SUM((E2238-1900)*365,(N2238-1)*28,O2238,258),260))</f>
        <v>237</v>
      </c>
      <c r="Q2238" s="372" t="str">
        <f>VLOOKUP(MOD(P2238,4),色,2,FALSE)</f>
        <v>赤い</v>
      </c>
      <c r="R2238" s="290" t="str">
        <f>VLOOKUP(MOD(P2238,13),銀河の音,2,FALSE)</f>
        <v>電気の</v>
      </c>
      <c r="S2238" s="383" t="str">
        <f>VLOOKUP(MOD(P2238,20),太陽の紋章,2,FALSE)</f>
        <v>地球</v>
      </c>
      <c r="T2238" s="93" t="s">
        <v>5742</v>
      </c>
    </row>
    <row r="2239" spans="1:20" ht="13.5" customHeight="1">
      <c r="A2239" s="334" t="str">
        <f>VLOOKUP(MOD(E2239,10),十干,2,FALSE)</f>
        <v>乙</v>
      </c>
      <c r="B2239" s="331" t="str">
        <f>VLOOKUP(MOD(E2239,12),十二支,3,FALSE)</f>
        <v xml:space="preserve">06 聖 </v>
      </c>
      <c r="C2239" s="336" t="str">
        <f>VLOOKUP(F2239,星座,3,TRUE)</f>
        <v xml:space="preserve">13 金 </v>
      </c>
      <c r="D2239" s="540">
        <v>20223</v>
      </c>
      <c r="E2239" s="131">
        <f>IFERROR(YEAR(D2239),LEFT(D2239,4))</f>
        <v>1955</v>
      </c>
      <c r="F2239" s="538" t="str">
        <f>IF(ISTEXT(D2239),RIGHT(D2239,5),TEXT(D2239,"mm/dd"))</f>
        <v>05/14</v>
      </c>
      <c r="G2239" s="133">
        <f>SUM(MID(E2239,1,1),MID(E2239,2,1),MID(E2239,3,1),MID(E2239,4,1),MID(F2239,1,1),MID(F2239,2,1),MID(F2239,4,1),MID(F2239,5,1))</f>
        <v>30</v>
      </c>
      <c r="H2239" s="133">
        <f>IF(MOD(G2239,9)=0,9,MOD(G2239,9))</f>
        <v>3</v>
      </c>
      <c r="I2239" s="131" t="str">
        <f>IFERROR(MID("日月火水木金土",WEEKDAY(D2239),1),"")</f>
        <v>土</v>
      </c>
      <c r="J2239" s="306" t="s">
        <v>9199</v>
      </c>
      <c r="K2239" s="335" t="str">
        <f>VLOOKUP(F2239,石と花メイン,3,FALSE)</f>
        <v>●珊瑚</v>
      </c>
      <c r="L2239" s="302" t="str">
        <f>VLOOKUP(F2239,石と花メイン,4,FALSE)</f>
        <v>ペチュニア【衝羽根朝顔】</v>
      </c>
      <c r="M2239" s="396">
        <f>IF(OR(MONTH(F2239)&lt;7,AND(MONTH(F2239)=7,DAY(F2239)&lt;=25)),
MOD(SUM((E2239-1901)*365,259),260),
MOD(SUM((E2239-1900)*365,259),260))</f>
        <v>209</v>
      </c>
      <c r="N2239" s="335">
        <f>IF(AND(MONTH(F2239)=7,DAY(F2239)&gt;25),1,
ROUNDDOWN((SUM(VLOOKUP(MONTH(F2239),D暦変換用数値,2,FALSE),DAY(F2239))/28)+1,0))</f>
        <v>11</v>
      </c>
      <c r="O2239" s="132">
        <f>IF(AND(MONTH(F2239)=7,DAY(F2239)&gt;25),DAY(F2239)-25,
MOD((SUM(VLOOKUP(MONTH(F2239),D暦変換用数値,2,FALSE),DAY(F2239))),28)+1)</f>
        <v>13</v>
      </c>
      <c r="P2239" s="404">
        <f>IF(OR(MONTH(F2239)&lt;7,AND(MONTH(F2239)=7,DAY(F2239)&lt;=25)),
MOD(SUM((E2239-1901)*365,(N2239-1)*28,O2239,258),260),
MOD(SUM((E2239-1900)*365,(N2239-1)*28,O2239,258),260))</f>
        <v>241</v>
      </c>
      <c r="Q2239" s="376" t="str">
        <f>VLOOKUP(MOD(P2239,4),色,2,FALSE)</f>
        <v>赤い</v>
      </c>
      <c r="R2239" s="333" t="str">
        <f>VLOOKUP(MOD(P2239,13),銀河の音,2,FALSE)</f>
        <v>共振の</v>
      </c>
      <c r="S2239" s="387" t="str">
        <f>VLOOKUP(MOD(P2239,20),太陽の紋章,2,FALSE)</f>
        <v>竜</v>
      </c>
      <c r="T2239" s="128" t="s">
        <v>9200</v>
      </c>
    </row>
    <row r="2240" spans="1:20" ht="13.5" customHeight="1">
      <c r="A2240" s="50" t="str">
        <f>VLOOKUP(MOD(E2240,10),十干,2,FALSE)</f>
        <v>丁</v>
      </c>
      <c r="B2240" s="199" t="str">
        <f>VLOOKUP(MOD(E2240,12),十二支,3,FALSE)</f>
        <v xml:space="preserve">06 聖 </v>
      </c>
      <c r="C2240" s="201" t="str">
        <f>VLOOKUP(F2240,星座,3,TRUE)</f>
        <v xml:space="preserve">13 金 </v>
      </c>
      <c r="D2240" s="535">
        <v>24582</v>
      </c>
      <c r="E2240" s="45">
        <f>IFERROR(YEAR(D2240),LEFT(D2240,4))</f>
        <v>1967</v>
      </c>
      <c r="F2240" s="45" t="str">
        <f>IF(ISTEXT(D2240),RIGHT(D2240,5),TEXT(D2240,"mm/dd"))</f>
        <v>04/20</v>
      </c>
      <c r="G2240" s="41">
        <f>SUM(MID(E2240,1,1),MID(E2240,2,1),MID(E2240,3,1),MID(E2240,4,1),MID(F2240,1,1),MID(F2240,2,1),MID(F2240,4,1),MID(F2240,5,1))</f>
        <v>29</v>
      </c>
      <c r="H2240" s="41">
        <f>IF(MOD(G2240,9)=0,9,MOD(G2240,9))</f>
        <v>2</v>
      </c>
      <c r="I2240" s="45" t="str">
        <f>IFERROR(MID("日月火水木金土",WEEKDAY(D2240),1),"")</f>
        <v>木</v>
      </c>
      <c r="J2240" s="305" t="s">
        <v>6556</v>
      </c>
      <c r="K2240" s="203" t="str">
        <f>VLOOKUP(F2240,石と花メイン,3,FALSE)</f>
        <v>●薔薇色石</v>
      </c>
      <c r="L2240" s="298" t="str">
        <f>VLOOKUP(F2240,石と花メイン,4,FALSE)</f>
        <v>梨</v>
      </c>
      <c r="M2240" s="394">
        <f>IF(OR(MONTH(F2240)&lt;7,AND(MONTH(F2240)=7,DAY(F2240)&lt;=25)),
MOD(SUM((E2240-1901)*365,259),260),
MOD(SUM((E2240-1900)*365,259),260))</f>
        <v>169</v>
      </c>
      <c r="N2240" s="391">
        <f>IF(AND(MONTH(F2240)=7,DAY(F2240)&gt;25),1,
ROUNDDOWN((SUM(VLOOKUP(MONTH(F2240),D暦変換用数値,2,FALSE),DAY(F2240))/28)+1,0))</f>
        <v>10</v>
      </c>
      <c r="O2240" s="46">
        <f>IF(AND(MONTH(F2240)=7,DAY(F2240)&gt;25),DAY(F2240)-25,
MOD((SUM(VLOOKUP(MONTH(F2240),D暦変換用数値,2,FALSE),DAY(F2240))),28)+1)</f>
        <v>17</v>
      </c>
      <c r="P2240" s="407">
        <f>IF(OR(MONTH(F2240)&lt;7,AND(MONTH(F2240)=7,DAY(F2240)&lt;=25)),
MOD(SUM((E2240-1901)*365,(N2240-1)*28,O2240,258),260),
MOD(SUM((E2240-1900)*365,(N2240-1)*28,O2240,258),260))</f>
        <v>177</v>
      </c>
      <c r="Q2240" s="372" t="str">
        <f>VLOOKUP(MOD(P2240,4),色,2,FALSE)</f>
        <v>赤い</v>
      </c>
      <c r="R2240" s="290" t="str">
        <f>VLOOKUP(MOD(P2240,13),銀河の音,2,FALSE)</f>
        <v>銀河の</v>
      </c>
      <c r="S2240" s="383" t="str">
        <f>VLOOKUP(MOD(P2240,20),太陽の紋章,2,FALSE)</f>
        <v>地球</v>
      </c>
      <c r="T2240" s="110" t="s">
        <v>6767</v>
      </c>
    </row>
    <row r="2241" spans="1:20" ht="13.5" customHeight="1">
      <c r="A2241" s="49" t="str">
        <f>VLOOKUP(MOD(E2241,10),十干,2,FALSE)</f>
        <v>丁</v>
      </c>
      <c r="B2241" s="199" t="str">
        <f>VLOOKUP(MOD(E2241,12),十二支,3,FALSE)</f>
        <v xml:space="preserve">06 聖 </v>
      </c>
      <c r="C2241" s="201" t="str">
        <f>VLOOKUP(F2241,星座,3,TRUE)</f>
        <v xml:space="preserve">13 金 </v>
      </c>
      <c r="D2241" s="535">
        <v>24587</v>
      </c>
      <c r="E2241" s="45">
        <f>IFERROR(YEAR(D2241),LEFT(D2241,4))</f>
        <v>1967</v>
      </c>
      <c r="F2241" s="45" t="str">
        <f>IF(ISTEXT(D2241),RIGHT(D2241,5),TEXT(D2241,"mm/dd"))</f>
        <v>04/25</v>
      </c>
      <c r="G2241" s="41">
        <f>SUM(MID(E2241,1,1),MID(E2241,2,1),MID(E2241,3,1),MID(E2241,4,1),MID(F2241,1,1),MID(F2241,2,1),MID(F2241,4,1),MID(F2241,5,1))</f>
        <v>34</v>
      </c>
      <c r="H2241" s="41">
        <f>IF(MOD(G2241,9)=0,9,MOD(G2241,9))</f>
        <v>7</v>
      </c>
      <c r="I2241" s="45" t="str">
        <f>IFERROR(MID("日月火水木金土",WEEKDAY(D2241),1),"")</f>
        <v>火</v>
      </c>
      <c r="J2241" s="305" t="s">
        <v>4794</v>
      </c>
      <c r="K2241" s="203" t="str">
        <f>VLOOKUP(F2241,石と花メイン,3,FALSE)</f>
        <v>■赤縞瑪瑙</v>
      </c>
      <c r="L2241" s="298" t="str">
        <f>VLOOKUP(F2241,石と花メイン,4,FALSE)</f>
        <v>芝桜【花詰草】</v>
      </c>
      <c r="M2241" s="394">
        <f>IF(OR(MONTH(F2241)&lt;7,AND(MONTH(F2241)=7,DAY(F2241)&lt;=25)),
MOD(SUM((E2241-1901)*365,259),260),
MOD(SUM((E2241-1900)*365,259),260))</f>
        <v>169</v>
      </c>
      <c r="N2241" s="391">
        <f>IF(AND(MONTH(F2241)=7,DAY(F2241)&gt;25),1,
ROUNDDOWN((SUM(VLOOKUP(MONTH(F2241),D暦変換用数値,2,FALSE),DAY(F2241))/28)+1,0))</f>
        <v>10</v>
      </c>
      <c r="O2241" s="46">
        <f>IF(AND(MONTH(F2241)=7,DAY(F2241)&gt;25),DAY(F2241)-25,
MOD((SUM(VLOOKUP(MONTH(F2241),D暦変換用数値,2,FALSE),DAY(F2241))),28)+1)</f>
        <v>22</v>
      </c>
      <c r="P2241" s="407">
        <f>IF(OR(MONTH(F2241)&lt;7,AND(MONTH(F2241)=7,DAY(F2241)&lt;=25)),
MOD(SUM((E2241-1901)*365,(N2241-1)*28,O2241,258),260),
MOD(SUM((E2241-1900)*365,(N2241-1)*28,O2241,258),260))</f>
        <v>182</v>
      </c>
      <c r="Q2241" s="375" t="str">
        <f>VLOOKUP(MOD(P2241,4),色,2,FALSE)</f>
        <v>白い</v>
      </c>
      <c r="R2241" s="293" t="str">
        <f>VLOOKUP(MOD(P2241,13),銀河の音,2,FALSE)</f>
        <v>宇宙の</v>
      </c>
      <c r="S2241" s="386" t="str">
        <f>VLOOKUP(MOD(P2241,20),太陽の紋章,2,FALSE)</f>
        <v>風</v>
      </c>
      <c r="T2241" s="104" t="s">
        <v>6741</v>
      </c>
    </row>
    <row r="2242" spans="1:20" ht="13.5" customHeight="1">
      <c r="A2242" s="50" t="str">
        <f>VLOOKUP(MOD(E2242,10),十干,2,FALSE)</f>
        <v>丁</v>
      </c>
      <c r="B2242" s="199" t="str">
        <f>VLOOKUP(MOD(E2242,12),十二支,3,FALSE)</f>
        <v xml:space="preserve">06 聖 </v>
      </c>
      <c r="C2242" s="201" t="str">
        <f>VLOOKUP(F2242,星座,3,TRUE)</f>
        <v xml:space="preserve">13 金 </v>
      </c>
      <c r="D2242" s="531">
        <v>24595</v>
      </c>
      <c r="E2242" s="1">
        <f>IFERROR(YEAR(D2242),LEFT(D2242,4))</f>
        <v>1967</v>
      </c>
      <c r="F2242" s="1" t="str">
        <f>IF(ISTEXT(D2242),RIGHT(D2242,5),TEXT(D2242,"mm/dd"))</f>
        <v>05/03</v>
      </c>
      <c r="G2242" s="39">
        <f>SUM(MID(E2242,1,1),MID(E2242,2,1),MID(E2242,3,1),MID(E2242,4,1),MID(F2242,1,1),MID(F2242,2,1),MID(F2242,4,1),MID(F2242,5,1))</f>
        <v>31</v>
      </c>
      <c r="H2242" s="41">
        <f>IF(MOD(G2242,9)=0,9,MOD(G2242,9))</f>
        <v>4</v>
      </c>
      <c r="I2242" s="45" t="str">
        <f>IFERROR(MID("日月火水木金土",WEEKDAY(D2242),1),"")</f>
        <v>水</v>
      </c>
      <c r="J2242" s="304" t="s">
        <v>6344</v>
      </c>
      <c r="K2242" s="202" t="str">
        <f>VLOOKUP(F2242,石と花メイン,3,FALSE)</f>
        <v>■緑玉髄</v>
      </c>
      <c r="L2242" s="297" t="str">
        <f>VLOOKUP(F2242,石と花メイン,4,FALSE)</f>
        <v>蒲公英【鼓草】</v>
      </c>
      <c r="M2242" s="393">
        <f>IF(OR(MONTH(F2242)&lt;7,AND(MONTH(F2242)=7,DAY(F2242)&lt;=25)),
MOD(SUM((E2242-1901)*365,259),260),
MOD(SUM((E2242-1900)*365,259),260))</f>
        <v>169</v>
      </c>
      <c r="N2242" s="390">
        <f>IF(AND(MONTH(F2242)=7,DAY(F2242)&gt;25),1,
ROUNDDOWN((SUM(VLOOKUP(MONTH(F2242),D暦変換用数値,2,FALSE),DAY(F2242))/28)+1,0))</f>
        <v>11</v>
      </c>
      <c r="O2242" s="205">
        <f>IF(AND(MONTH(F2242)=7,DAY(F2242)&gt;25),DAY(F2242)-25,
MOD((SUM(VLOOKUP(MONTH(F2242),D暦変換用数値,2,FALSE),DAY(F2242))),28)+1)</f>
        <v>2</v>
      </c>
      <c r="P2242" s="406">
        <f>IF(OR(MONTH(F2242)&lt;7,AND(MONTH(F2242)=7,DAY(F2242)&lt;=25)),
MOD(SUM((E2242-1901)*365,(N2242-1)*28,O2242,258),260),
MOD(SUM((E2242-1900)*365,(N2242-1)*28,O2242,258),260))</f>
        <v>190</v>
      </c>
      <c r="Q2242" s="375" t="str">
        <f>VLOOKUP(MOD(P2242,4),色,2,FALSE)</f>
        <v>白い</v>
      </c>
      <c r="R2242" s="293" t="str">
        <f>VLOOKUP(MOD(P2242,13),銀河の音,2,FALSE)</f>
        <v>銀河の</v>
      </c>
      <c r="S2242" s="386" t="str">
        <f>VLOOKUP(MOD(P2242,20),太陽の紋章,2,FALSE)</f>
        <v>犬</v>
      </c>
      <c r="T2242" s="97" t="s">
        <v>2841</v>
      </c>
    </row>
    <row r="2243" spans="1:20" ht="13.5" customHeight="1">
      <c r="A2243" s="334" t="str">
        <f>VLOOKUP(MOD(E2243,10),十干,2,FALSE)</f>
        <v>丁</v>
      </c>
      <c r="B2243" s="331" t="str">
        <f>VLOOKUP(MOD(E2243,12),十二支,3,FALSE)</f>
        <v xml:space="preserve">06 聖 </v>
      </c>
      <c r="C2243" s="336" t="str">
        <f>VLOOKUP(F2243,星座,3,TRUE)</f>
        <v xml:space="preserve">13 金 </v>
      </c>
      <c r="D2243" s="534">
        <v>24596</v>
      </c>
      <c r="E2243" s="131">
        <f>IFERROR(YEAR(D2243),LEFT(D2243,4))</f>
        <v>1967</v>
      </c>
      <c r="F2243" s="131" t="str">
        <f>IF(ISTEXT(D2243),RIGHT(D2243,5),TEXT(D2243,"mm/dd"))</f>
        <v>05/04</v>
      </c>
      <c r="G2243" s="133">
        <f>SUM(MID(E2243,1,1),MID(E2243,2,1),MID(E2243,3,1),MID(E2243,4,1),MID(F2243,1,1),MID(F2243,2,1),MID(F2243,4,1),MID(F2243,5,1))</f>
        <v>32</v>
      </c>
      <c r="H2243" s="133">
        <f>IF(MOD(G2243,9)=0,9,MOD(G2243,9))</f>
        <v>5</v>
      </c>
      <c r="I2243" s="131" t="str">
        <f>IFERROR(MID("日月火水木金土",WEEKDAY(D2243),1),"")</f>
        <v>木</v>
      </c>
      <c r="J2243" s="306" t="s">
        <v>8205</v>
      </c>
      <c r="K2243" s="335" t="str">
        <f>VLOOKUP(F2243,石と花メイン,3,FALSE)</f>
        <v>◇金剛石</v>
      </c>
      <c r="L2243" s="302" t="str">
        <f>VLOOKUP(F2243,石と花メイン,4,FALSE)</f>
        <v>スターチス【花浜匙】</v>
      </c>
      <c r="M2243" s="396">
        <f>IF(OR(MONTH(F2243)&lt;7,AND(MONTH(F2243)=7,DAY(F2243)&lt;=25)),
MOD(SUM((E2243-1901)*365,259),260),
MOD(SUM((E2243-1900)*365,259),260))</f>
        <v>169</v>
      </c>
      <c r="N2243" s="335">
        <f>IF(AND(MONTH(F2243)=7,DAY(F2243)&gt;25),1,
ROUNDDOWN((SUM(VLOOKUP(MONTH(F2243),D暦変換用数値,2,FALSE),DAY(F2243))/28)+1,0))</f>
        <v>11</v>
      </c>
      <c r="O2243" s="132">
        <f>IF(AND(MONTH(F2243)=7,DAY(F2243)&gt;25),DAY(F2243)-25,
MOD((SUM(VLOOKUP(MONTH(F2243),D暦変換用数値,2,FALSE),DAY(F2243))),28)+1)</f>
        <v>3</v>
      </c>
      <c r="P2243" s="404">
        <f>IF(OR(MONTH(F2243)&lt;7,AND(MONTH(F2243)=7,DAY(F2243)&lt;=25)),
MOD(SUM((E2243-1901)*365,(N2243-1)*28,O2243,258),260),
MOD(SUM((E2243-1900)*365,(N2243-1)*28,O2243,258),260))</f>
        <v>191</v>
      </c>
      <c r="Q2243" s="376" t="str">
        <f>VLOOKUP(MOD(P2243,4),色,2,FALSE)</f>
        <v>青い</v>
      </c>
      <c r="R2243" s="333" t="str">
        <f>VLOOKUP(MOD(P2243,13),銀河の音,2,FALSE)</f>
        <v>太陽の</v>
      </c>
      <c r="S2243" s="387" t="str">
        <f>VLOOKUP(MOD(P2243,20),太陽の紋章,2,FALSE)</f>
        <v>猿</v>
      </c>
      <c r="T2243" s="119" t="s">
        <v>8255</v>
      </c>
    </row>
    <row r="2244" spans="1:20" ht="13.5" customHeight="1">
      <c r="A2244" s="50" t="str">
        <f>VLOOKUP(MOD(E2244,10),十干,2,FALSE)</f>
        <v>丁</v>
      </c>
      <c r="B2244" s="199" t="str">
        <f>VLOOKUP(MOD(E2244,12),十二支,3,FALSE)</f>
        <v xml:space="preserve">06 聖 </v>
      </c>
      <c r="C2244" s="201" t="str">
        <f>VLOOKUP(F2244,星座,3,TRUE)</f>
        <v xml:space="preserve">13 金 </v>
      </c>
      <c r="D2244" s="531">
        <v>24609</v>
      </c>
      <c r="E2244" s="1">
        <f>IFERROR(YEAR(D2244),LEFT(D2244,4))</f>
        <v>1967</v>
      </c>
      <c r="F2244" s="1" t="str">
        <f>IF(ISTEXT(D2244),RIGHT(D2244,5),TEXT(D2244,"mm/dd"))</f>
        <v>05/17</v>
      </c>
      <c r="G2244" s="39">
        <f>SUM(MID(E2244,1,1),MID(E2244,2,1),MID(E2244,3,1),MID(E2244,4,1),MID(F2244,1,1),MID(F2244,2,1),MID(F2244,4,1),MID(F2244,5,1))</f>
        <v>36</v>
      </c>
      <c r="H2244" s="41">
        <f>IF(MOD(G2244,9)=0,9,MOD(G2244,9))</f>
        <v>9</v>
      </c>
      <c r="I2244" s="45" t="str">
        <f>IFERROR(MID("日月火水木金土",WEEKDAY(D2244),1),"")</f>
        <v>水</v>
      </c>
      <c r="J2244" s="304" t="s">
        <v>6345</v>
      </c>
      <c r="K2244" s="202" t="str">
        <f>VLOOKUP(F2244,石と花メイン,3,FALSE)</f>
        <v>◆翠玉</v>
      </c>
      <c r="L2244" s="297" t="str">
        <f>VLOOKUP(F2244,石と花メイン,4,FALSE)</f>
        <v>紫蘭【紅蘭】</v>
      </c>
      <c r="M2244" s="393">
        <f>IF(OR(MONTH(F2244)&lt;7,AND(MONTH(F2244)=7,DAY(F2244)&lt;=25)),
MOD(SUM((E2244-1901)*365,259),260),
MOD(SUM((E2244-1900)*365,259),260))</f>
        <v>169</v>
      </c>
      <c r="N2244" s="390">
        <f>IF(AND(MONTH(F2244)=7,DAY(F2244)&gt;25),1,
ROUNDDOWN((SUM(VLOOKUP(MONTH(F2244),D暦変換用数値,2,FALSE),DAY(F2244))/28)+1,0))</f>
        <v>11</v>
      </c>
      <c r="O2244" s="205">
        <f>IF(AND(MONTH(F2244)=7,DAY(F2244)&gt;25),DAY(F2244)-25,
MOD((SUM(VLOOKUP(MONTH(F2244),D暦変換用数値,2,FALSE),DAY(F2244))),28)+1)</f>
        <v>16</v>
      </c>
      <c r="P2244" s="406">
        <f>IF(OR(MONTH(F2244)&lt;7,AND(MONTH(F2244)=7,DAY(F2244)&lt;=25)),
MOD(SUM((E2244-1901)*365,(N2244-1)*28,O2244,258),260),
MOD(SUM((E2244-1900)*365,(N2244-1)*28,O2244,258),260))</f>
        <v>204</v>
      </c>
      <c r="Q2244" s="373" t="str">
        <f>VLOOKUP(MOD(P2244,4),色,2,FALSE)</f>
        <v>黄色い</v>
      </c>
      <c r="R2244" s="291" t="str">
        <f>VLOOKUP(MOD(P2244,13),銀河の音,2,FALSE)</f>
        <v>太陽の</v>
      </c>
      <c r="S2244" s="384" t="str">
        <f>VLOOKUP(MOD(P2244,20),太陽の紋章,2,FALSE)</f>
        <v>種</v>
      </c>
      <c r="T2244" s="111" t="s">
        <v>5454</v>
      </c>
    </row>
    <row r="2245" spans="1:20" ht="13.5" customHeight="1">
      <c r="A2245" s="50" t="str">
        <f>VLOOKUP(MOD(E2245,10),十干,2,FALSE)</f>
        <v>己</v>
      </c>
      <c r="B2245" s="199" t="str">
        <f>VLOOKUP(MOD(E2245,12),十二支,3,FALSE)</f>
        <v xml:space="preserve">06 聖 </v>
      </c>
      <c r="C2245" s="201" t="str">
        <f>VLOOKUP(F2245,星座,3,TRUE)</f>
        <v xml:space="preserve">13 金 </v>
      </c>
      <c r="D2245" s="531">
        <v>28982</v>
      </c>
      <c r="E2245" s="1">
        <f>IFERROR(YEAR(D2245),LEFT(D2245,4))</f>
        <v>1979</v>
      </c>
      <c r="F2245" s="1" t="str">
        <f>IF(ISTEXT(D2245),RIGHT(D2245,5),TEXT(D2245,"mm/dd"))</f>
        <v>05/07</v>
      </c>
      <c r="G2245" s="39">
        <f>SUM(MID(E2245,1,1),MID(E2245,2,1),MID(E2245,3,1),MID(E2245,4,1),MID(F2245,1,1),MID(F2245,2,1),MID(F2245,4,1),MID(F2245,5,1))</f>
        <v>38</v>
      </c>
      <c r="H2245" s="41">
        <f>IF(MOD(G2245,9)=0,9,MOD(G2245,9))</f>
        <v>2</v>
      </c>
      <c r="I2245" s="45" t="str">
        <f>IFERROR(MID("日月火水木金土",WEEKDAY(D2245),1),"")</f>
        <v>月</v>
      </c>
      <c r="J2245" s="304" t="s">
        <v>6346</v>
      </c>
      <c r="K2245" s="202" t="str">
        <f>VLOOKUP(F2245,石と花メイン,3,FALSE)</f>
        <v>■紫水晶</v>
      </c>
      <c r="L2245" s="297" t="str">
        <f>VLOOKUP(F2245,石と花メイン,4,FALSE)</f>
        <v>牡丹【富貴草】</v>
      </c>
      <c r="M2245" s="393">
        <f>IF(OR(MONTH(F2245)&lt;7,AND(MONTH(F2245)=7,DAY(F2245)&lt;=25)),
MOD(SUM((E2245-1901)*365,259),260),
MOD(SUM((E2245-1900)*365,259),260))</f>
        <v>129</v>
      </c>
      <c r="N2245" s="390">
        <f>IF(AND(MONTH(F2245)=7,DAY(F2245)&gt;25),1,
ROUNDDOWN((SUM(VLOOKUP(MONTH(F2245),D暦変換用数値,2,FALSE),DAY(F2245))/28)+1,0))</f>
        <v>11</v>
      </c>
      <c r="O2245" s="205">
        <f>IF(AND(MONTH(F2245)=7,DAY(F2245)&gt;25),DAY(F2245)-25,
MOD((SUM(VLOOKUP(MONTH(F2245),D暦変換用数値,2,FALSE),DAY(F2245))),28)+1)</f>
        <v>6</v>
      </c>
      <c r="P2245" s="406">
        <f>IF(OR(MONTH(F2245)&lt;7,AND(MONTH(F2245)=7,DAY(F2245)&lt;=25)),
MOD(SUM((E2245-1901)*365,(N2245-1)*28,O2245,258),260),
MOD(SUM((E2245-1900)*365,(N2245-1)*28,O2245,258),260))</f>
        <v>154</v>
      </c>
      <c r="Q2245" s="375" t="str">
        <f>VLOOKUP(MOD(P2245,4),色,2,FALSE)</f>
        <v>白い</v>
      </c>
      <c r="R2245" s="293" t="str">
        <f>VLOOKUP(MOD(P2245,13),銀河の音,2,FALSE)</f>
        <v>スペクトルの</v>
      </c>
      <c r="S2245" s="386" t="str">
        <f>VLOOKUP(MOD(P2245,20),太陽の紋章,2,FALSE)</f>
        <v>魔法使い</v>
      </c>
      <c r="T2245" s="98" t="s">
        <v>3736</v>
      </c>
    </row>
    <row r="2246" spans="1:20" ht="13.5" customHeight="1">
      <c r="A2246" s="50" t="str">
        <f>VLOOKUP(MOD(E2246,10),十干,2,FALSE)</f>
        <v>己</v>
      </c>
      <c r="B2246" s="199" t="str">
        <f>VLOOKUP(MOD(E2246,12),十二支,3,FALSE)</f>
        <v xml:space="preserve">06 聖 </v>
      </c>
      <c r="C2246" s="201" t="str">
        <f>VLOOKUP(F2246,星座,3,TRUE)</f>
        <v xml:space="preserve">13 金 </v>
      </c>
      <c r="D2246" s="531">
        <v>28991</v>
      </c>
      <c r="E2246" s="1">
        <f>IFERROR(YEAR(D2246),LEFT(D2246,4))</f>
        <v>1979</v>
      </c>
      <c r="F2246" s="1" t="str">
        <f>IF(ISTEXT(D2246),RIGHT(D2246,5),TEXT(D2246,"mm/dd"))</f>
        <v>05/16</v>
      </c>
      <c r="G2246" s="39">
        <f>SUM(MID(E2246,1,1),MID(E2246,2,1),MID(E2246,3,1),MID(E2246,4,1),MID(F2246,1,1),MID(F2246,2,1),MID(F2246,4,1),MID(F2246,5,1))</f>
        <v>38</v>
      </c>
      <c r="H2246" s="41">
        <f>IF(MOD(G2246,9)=0,9,MOD(G2246,9))</f>
        <v>2</v>
      </c>
      <c r="I2246" s="45" t="str">
        <f>IFERROR(MID("日月火水木金土",WEEKDAY(D2246),1),"")</f>
        <v>水</v>
      </c>
      <c r="J2246" s="304" t="s">
        <v>6347</v>
      </c>
      <c r="K2246" s="202" t="str">
        <f>VLOOKUP(F2246,石と花メイン,3,FALSE)</f>
        <v>○真珠</v>
      </c>
      <c r="L2246" s="297" t="str">
        <f>VLOOKUP(F2246,石と花メイン,4,FALSE)</f>
        <v>アリウム【花葱】</v>
      </c>
      <c r="M2246" s="393">
        <f>IF(OR(MONTH(F2246)&lt;7,AND(MONTH(F2246)=7,DAY(F2246)&lt;=25)),
MOD(SUM((E2246-1901)*365,259),260),
MOD(SUM((E2246-1900)*365,259),260))</f>
        <v>129</v>
      </c>
      <c r="N2246" s="390">
        <f>IF(AND(MONTH(F2246)=7,DAY(F2246)&gt;25),1,
ROUNDDOWN((SUM(VLOOKUP(MONTH(F2246),D暦変換用数値,2,FALSE),DAY(F2246))/28)+1,0))</f>
        <v>11</v>
      </c>
      <c r="O2246" s="205">
        <f>IF(AND(MONTH(F2246)=7,DAY(F2246)&gt;25),DAY(F2246)-25,
MOD((SUM(VLOOKUP(MONTH(F2246),D暦変換用数値,2,FALSE),DAY(F2246))),28)+1)</f>
        <v>15</v>
      </c>
      <c r="P2246" s="406">
        <f>IF(OR(MONTH(F2246)&lt;7,AND(MONTH(F2246)=7,DAY(F2246)&lt;=25)),
MOD(SUM((E2246-1901)*365,(N2246-1)*28,O2246,258),260),
MOD(SUM((E2246-1900)*365,(N2246-1)*28,O2246,258),260))</f>
        <v>163</v>
      </c>
      <c r="Q2246" s="374" t="str">
        <f>VLOOKUP(MOD(P2246,4),色,2,FALSE)</f>
        <v>青い</v>
      </c>
      <c r="R2246" s="292" t="str">
        <f>VLOOKUP(MOD(P2246,13),銀河の音,2,FALSE)</f>
        <v>共振の</v>
      </c>
      <c r="S2246" s="385" t="str">
        <f>VLOOKUP(MOD(P2246,20),太陽の紋章,2,FALSE)</f>
        <v>夜</v>
      </c>
      <c r="T2246" s="111" t="s">
        <v>2711</v>
      </c>
    </row>
    <row r="2247" spans="1:20" ht="13.5" customHeight="1">
      <c r="A2247" s="282" t="str">
        <f>VLOOKUP(MOD(E2247,10),十干,2,FALSE)</f>
        <v>辛</v>
      </c>
      <c r="B2247" s="283" t="str">
        <f>VLOOKUP(MOD(E2247,12),十二支,3,FALSE)</f>
        <v xml:space="preserve">06 聖 </v>
      </c>
      <c r="C2247" s="287" t="str">
        <f>VLOOKUP(F2247,星座,3,TRUE)</f>
        <v xml:space="preserve">13 金 </v>
      </c>
      <c r="D2247" s="533">
        <v>33373</v>
      </c>
      <c r="E2247" s="83">
        <f>IFERROR(YEAR(D2247),LEFT(D2247,4))</f>
        <v>1991</v>
      </c>
      <c r="F2247" s="83" t="str">
        <f>IF(ISTEXT(D2247),RIGHT(D2247,5),TEXT(D2247,"mm/dd"))</f>
        <v>05/15</v>
      </c>
      <c r="G2247" s="88">
        <f>SUM(MID(E2247,1,1),MID(E2247,2,1),MID(E2247,3,1),MID(E2247,4,1),MID(F2247,1,1),MID(F2247,2,1),MID(F2247,4,1),MID(F2247,5,1))</f>
        <v>31</v>
      </c>
      <c r="H2247" s="88">
        <f>IF(MOD(G2247,9)=0,9,MOD(G2247,9))</f>
        <v>4</v>
      </c>
      <c r="I2247" s="83" t="str">
        <f>IFERROR(MID("日月火水木金土",WEEKDAY(D2247),1),"")</f>
        <v>水</v>
      </c>
      <c r="J2247" s="303" t="s">
        <v>6525</v>
      </c>
      <c r="K2247" s="87" t="str">
        <f>VLOOKUP(F2247,石と花メイン,3,FALSE)</f>
        <v>●蛋白石</v>
      </c>
      <c r="L2247" s="296" t="str">
        <f>VLOOKUP(F2247,石と花メイン,4,FALSE)</f>
        <v>皐月/五月</v>
      </c>
      <c r="M2247" s="392">
        <f>IF(OR(MONTH(F2247)&lt;7,AND(MONTH(F2247)=7,DAY(F2247)&lt;=25)),
MOD(SUM((E2247-1901)*365,259),260),
MOD(SUM((E2247-1900)*365,259),260))</f>
        <v>89</v>
      </c>
      <c r="N2247" s="330">
        <f>IF(AND(MONTH(F2247)=7,DAY(F2247)&gt;25),1,
ROUNDDOWN((SUM(VLOOKUP(MONTH(F2247),D暦変換用数値,2,FALSE),DAY(F2247))/28)+1,0))</f>
        <v>11</v>
      </c>
      <c r="O2247" s="84">
        <f>IF(AND(MONTH(F2247)=7,DAY(F2247)&gt;25),DAY(F2247)-25,
MOD((SUM(VLOOKUP(MONTH(F2247),D暦変換用数値,2,FALSE),DAY(F2247))),28)+1)</f>
        <v>14</v>
      </c>
      <c r="P2247" s="405">
        <f>IF(OR(MONTH(F2247)&lt;7,AND(MONTH(F2247)=7,DAY(F2247)&lt;=25)),
MOD(SUM((E2247-1901)*365,(N2247-1)*28,O2247,258),260),
MOD(SUM((E2247-1900)*365,(N2247-1)*28,O2247,258),260))</f>
        <v>122</v>
      </c>
      <c r="Q2247" s="371" t="str">
        <f>VLOOKUP(MOD(P2247,4),色,2,FALSE)</f>
        <v>白い</v>
      </c>
      <c r="R2247" s="289" t="str">
        <f>VLOOKUP(MOD(P2247,13),銀河の音,2,FALSE)</f>
        <v>倍音の</v>
      </c>
      <c r="S2247" s="382" t="str">
        <f>VLOOKUP(MOD(P2247,20),太陽の紋章,2,FALSE)</f>
        <v>風</v>
      </c>
      <c r="T2247" s="100" t="s">
        <v>466</v>
      </c>
    </row>
    <row r="2248" spans="1:20" ht="13.5" customHeight="1">
      <c r="A2248" s="282" t="str">
        <f>VLOOKUP(MOD(E2248,10),十干,2,FALSE)</f>
        <v>辛</v>
      </c>
      <c r="B2248" s="283" t="str">
        <f>VLOOKUP(MOD(E2248,12),十二支,3,FALSE)</f>
        <v xml:space="preserve">06 聖 </v>
      </c>
      <c r="C2248" s="287" t="str">
        <f>VLOOKUP(F2248,星座,3,TRUE)</f>
        <v xml:space="preserve">13 金 </v>
      </c>
      <c r="D2248" s="533">
        <v>33375</v>
      </c>
      <c r="E2248" s="83">
        <f>IFERROR(YEAR(D2248),LEFT(D2248,4))</f>
        <v>1991</v>
      </c>
      <c r="F2248" s="83" t="str">
        <f>IF(ISTEXT(D2248),RIGHT(D2248,5),TEXT(D2248,"mm/dd"))</f>
        <v>05/17</v>
      </c>
      <c r="G2248" s="88">
        <f>SUM(MID(E2248,1,1),MID(E2248,2,1),MID(E2248,3,1),MID(E2248,4,1),MID(F2248,1,1),MID(F2248,2,1),MID(F2248,4,1),MID(F2248,5,1))</f>
        <v>33</v>
      </c>
      <c r="H2248" s="88">
        <f>IF(MOD(G2248,9)=0,9,MOD(G2248,9))</f>
        <v>6</v>
      </c>
      <c r="I2248" s="83" t="str">
        <f>IFERROR(MID("日月火水木金土",WEEKDAY(D2248),1),"")</f>
        <v>金</v>
      </c>
      <c r="J2248" s="303" t="s">
        <v>6526</v>
      </c>
      <c r="K2248" s="87" t="str">
        <f>VLOOKUP(F2248,石と花メイン,3,FALSE)</f>
        <v>◆翠玉</v>
      </c>
      <c r="L2248" s="296" t="str">
        <f>VLOOKUP(F2248,石と花メイン,4,FALSE)</f>
        <v>紫蘭【紅蘭】</v>
      </c>
      <c r="M2248" s="392">
        <f>IF(OR(MONTH(F2248)&lt;7,AND(MONTH(F2248)=7,DAY(F2248)&lt;=25)),
MOD(SUM((E2248-1901)*365,259),260),
MOD(SUM((E2248-1900)*365,259),260))</f>
        <v>89</v>
      </c>
      <c r="N2248" s="330">
        <f>IF(AND(MONTH(F2248)=7,DAY(F2248)&gt;25),1,
ROUNDDOWN((SUM(VLOOKUP(MONTH(F2248),D暦変換用数値,2,FALSE),DAY(F2248))/28)+1,0))</f>
        <v>11</v>
      </c>
      <c r="O2248" s="84">
        <f>IF(AND(MONTH(F2248)=7,DAY(F2248)&gt;25),DAY(F2248)-25,
MOD((SUM(VLOOKUP(MONTH(F2248),D暦変換用数値,2,FALSE),DAY(F2248))),28)+1)</f>
        <v>16</v>
      </c>
      <c r="P2248" s="405">
        <f>IF(OR(MONTH(F2248)&lt;7,AND(MONTH(F2248)=7,DAY(F2248)&lt;=25)),
MOD(SUM((E2248-1901)*365,(N2248-1)*28,O2248,258),260),
MOD(SUM((E2248-1900)*365,(N2248-1)*28,O2248,258),260))</f>
        <v>124</v>
      </c>
      <c r="Q2248" s="371" t="str">
        <f>VLOOKUP(MOD(P2248,4),色,2,FALSE)</f>
        <v>黄色い</v>
      </c>
      <c r="R2248" s="289" t="str">
        <f>VLOOKUP(MOD(P2248,13),銀河の音,2,FALSE)</f>
        <v>共振の</v>
      </c>
      <c r="S2248" s="382" t="str">
        <f>VLOOKUP(MOD(P2248,20),太陽の紋章,2,FALSE)</f>
        <v>種</v>
      </c>
      <c r="T2248" s="100" t="s">
        <v>6022</v>
      </c>
    </row>
    <row r="2249" spans="1:20" ht="13.5" customHeight="1">
      <c r="A2249" s="282" t="str">
        <f>VLOOKUP(MOD(E2249,10),十干,2,FALSE)</f>
        <v>癸</v>
      </c>
      <c r="B2249" s="283" t="str">
        <f>VLOOKUP(MOD(E2249,12),十二支,3,FALSE)</f>
        <v xml:space="preserve">06 聖 </v>
      </c>
      <c r="C2249" s="287" t="str">
        <f>VLOOKUP(F2249,星座,3,TRUE)</f>
        <v xml:space="preserve">13 金 </v>
      </c>
      <c r="D2249" s="533">
        <v>37747</v>
      </c>
      <c r="E2249" s="83">
        <f>IFERROR(YEAR(D2249),LEFT(D2249,4))</f>
        <v>2003</v>
      </c>
      <c r="F2249" s="83" t="str">
        <f>IF(ISTEXT(D2249),RIGHT(D2249,5),TEXT(D2249,"mm/dd"))</f>
        <v>05/06</v>
      </c>
      <c r="G2249" s="88">
        <f>SUM(MID(E2249,1,1),MID(E2249,2,1),MID(E2249,3,1),MID(E2249,4,1),MID(F2249,1,1),MID(F2249,2,1),MID(F2249,4,1),MID(F2249,5,1))</f>
        <v>16</v>
      </c>
      <c r="H2249" s="88">
        <f>IF(MOD(G2249,9)=0,9,MOD(G2249,9))</f>
        <v>7</v>
      </c>
      <c r="I2249" s="83" t="str">
        <f>IFERROR(MID("日月火水木金土",WEEKDAY(D2249),1),"")</f>
        <v>火</v>
      </c>
      <c r="J2249" s="303" t="s">
        <v>6527</v>
      </c>
      <c r="K2249" s="87" t="str">
        <f>VLOOKUP(F2249,石と花メイン,3,FALSE)</f>
        <v>■紅水晶</v>
      </c>
      <c r="L2249" s="296" t="str">
        <f>VLOOKUP(F2249,石と花メイン,4,FALSE)</f>
        <v>著莪【胡蝶花】</v>
      </c>
      <c r="M2249" s="392">
        <f>IF(OR(MONTH(F2249)&lt;7,AND(MONTH(F2249)=7,DAY(F2249)&lt;=25)),
MOD(SUM((E2249-1901)*365,259),260),
MOD(SUM((E2249-1900)*365,259),260))</f>
        <v>49</v>
      </c>
      <c r="N2249" s="330">
        <f>IF(AND(MONTH(F2249)=7,DAY(F2249)&gt;25),1,
ROUNDDOWN((SUM(VLOOKUP(MONTH(F2249),D暦変換用数値,2,FALSE),DAY(F2249))/28)+1,0))</f>
        <v>11</v>
      </c>
      <c r="O2249" s="84">
        <f>IF(AND(MONTH(F2249)=7,DAY(F2249)&gt;25),DAY(F2249)-25,
MOD((SUM(VLOOKUP(MONTH(F2249),D暦変換用数値,2,FALSE),DAY(F2249))),28)+1)</f>
        <v>5</v>
      </c>
      <c r="P2249" s="405">
        <f>IF(OR(MONTH(F2249)&lt;7,AND(MONTH(F2249)=7,DAY(F2249)&lt;=25)),
MOD(SUM((E2249-1901)*365,(N2249-1)*28,O2249,258),260),
MOD(SUM((E2249-1900)*365,(N2249-1)*28,O2249,258),260))</f>
        <v>73</v>
      </c>
      <c r="Q2249" s="371" t="str">
        <f>VLOOKUP(MOD(P2249,4),色,2,FALSE)</f>
        <v>赤い</v>
      </c>
      <c r="R2249" s="289" t="str">
        <f>VLOOKUP(MOD(P2249,13),銀河の音,2,FALSE)</f>
        <v>銀河の</v>
      </c>
      <c r="S2249" s="382" t="str">
        <f>VLOOKUP(MOD(P2249,20),太陽の紋章,2,FALSE)</f>
        <v>空歩く者</v>
      </c>
      <c r="T2249" s="91" t="s">
        <v>3736</v>
      </c>
    </row>
    <row r="2250" spans="1:20" ht="13.5" customHeight="1">
      <c r="A2250" s="285" t="str">
        <f>VLOOKUP(MOD(E2250,10),十干,2,FALSE)</f>
        <v>乙</v>
      </c>
      <c r="B2250" s="283" t="str">
        <f>VLOOKUP(MOD(E2250,12),十二支,3,FALSE)</f>
        <v xml:space="preserve">06 聖 </v>
      </c>
      <c r="C2250" s="287" t="str">
        <f>VLOOKUP(F2250,星座,3,TRUE)</f>
        <v xml:space="preserve">13 金 </v>
      </c>
      <c r="D2250" s="533">
        <v>42116</v>
      </c>
      <c r="E2250" s="83">
        <f>IFERROR(YEAR(D2250),LEFT(D2250,4))</f>
        <v>2015</v>
      </c>
      <c r="F2250" s="539" t="str">
        <f>IF(ISTEXT(D2250),RIGHT(D2250,5),TEXT(D2250,"mm/dd"))</f>
        <v>04/22</v>
      </c>
      <c r="G2250" s="88">
        <f>SUM(MID(E2250,1,1),MID(E2250,2,1),MID(E2250,3,1),MID(E2250,4,1),MID(F2250,1,1),MID(F2250,2,1),MID(F2250,4,1),MID(F2250,5,1))</f>
        <v>16</v>
      </c>
      <c r="H2250" s="88">
        <f>IF(MOD(G2250,9)=0,9,MOD(G2250,9))</f>
        <v>7</v>
      </c>
      <c r="I2250" s="83" t="str">
        <f>IFERROR(MID("日月火水木金土",WEEKDAY(D2250),1),"")</f>
        <v>水</v>
      </c>
      <c r="J2250" s="308" t="s">
        <v>9377</v>
      </c>
      <c r="K2250" s="330" t="str">
        <f>VLOOKUP(F2250,石と花メイン,3,FALSE)</f>
        <v>◇金剛石</v>
      </c>
      <c r="L2250" s="296" t="str">
        <f>VLOOKUP(F2250,石と花メイン,4,FALSE)</f>
        <v>ムスカリ【グレープヒヤシンス】</v>
      </c>
      <c r="M2250" s="392">
        <f>IF(OR(MONTH(F2250)&lt;7,AND(MONTH(F2250)=7,DAY(F2250)&lt;=25)),
MOD(SUM((E2250-1901)*365,259),260),
MOD(SUM((E2250-1900)*365,259),260))</f>
        <v>9</v>
      </c>
      <c r="N2250" s="330">
        <f>IF(AND(MONTH(F2250)=7,DAY(F2250)&gt;25),1,
ROUNDDOWN((SUM(VLOOKUP(MONTH(F2250),D暦変換用数値,2,FALSE),DAY(F2250))/28)+1,0))</f>
        <v>10</v>
      </c>
      <c r="O2250" s="84">
        <f>IF(AND(MONTH(F2250)=7,DAY(F2250)&gt;25),DAY(F2250)-25,
MOD((SUM(VLOOKUP(MONTH(F2250),D暦変換用数値,2,FALSE),DAY(F2250))),28)+1)</f>
        <v>19</v>
      </c>
      <c r="P2250" s="405">
        <f>IF(OR(MONTH(F2250)&lt;7,AND(MONTH(F2250)=7,DAY(F2250)&lt;=25)),
MOD(SUM((E2250-1901)*365,(N2250-1)*28,O2250,258),260),
MOD(SUM((E2250-1900)*365,(N2250-1)*28,O2250,258),260))</f>
        <v>19</v>
      </c>
      <c r="Q2250" s="371" t="str">
        <f>VLOOKUP(MOD(P2250,4),色,2,FALSE)</f>
        <v>青い</v>
      </c>
      <c r="R2250" s="289" t="str">
        <f>VLOOKUP(MOD(P2250,13),銀河の音,2,FALSE)</f>
        <v>律動の</v>
      </c>
      <c r="S2250" s="382" t="str">
        <f>VLOOKUP(MOD(P2250,20),太陽の紋章,2,FALSE)</f>
        <v>嵐</v>
      </c>
      <c r="T2250" s="338"/>
    </row>
    <row r="2251" spans="1:20" ht="13.5" customHeight="1">
      <c r="A2251" s="285" t="str">
        <f>VLOOKUP(MOD(E2251,10),十干,2,FALSE)</f>
        <v>乙</v>
      </c>
      <c r="B2251" s="283" t="str">
        <f>VLOOKUP(MOD(E2251,12),十二支,3,FALSE)</f>
        <v xml:space="preserve">06 聖 </v>
      </c>
      <c r="C2251" s="287" t="str">
        <f>VLOOKUP(F2251,星座,3,TRUE)</f>
        <v xml:space="preserve">13 金 </v>
      </c>
      <c r="D2251" s="533">
        <v>42138</v>
      </c>
      <c r="E2251" s="83">
        <f>IFERROR(YEAR(D2251),LEFT(D2251,4))</f>
        <v>2015</v>
      </c>
      <c r="F2251" s="539" t="str">
        <f>IF(ISTEXT(D2251),RIGHT(D2251,5),TEXT(D2251,"mm/dd"))</f>
        <v>05/14</v>
      </c>
      <c r="G2251" s="88">
        <f>SUM(MID(E2251,1,1),MID(E2251,2,1),MID(E2251,3,1),MID(E2251,4,1),MID(F2251,1,1),MID(F2251,2,1),MID(F2251,4,1),MID(F2251,5,1))</f>
        <v>18</v>
      </c>
      <c r="H2251" s="88">
        <f>IF(MOD(G2251,9)=0,9,MOD(G2251,9))</f>
        <v>9</v>
      </c>
      <c r="I2251" s="83" t="str">
        <f>IFERROR(MID("日月火水木金土",WEEKDAY(D2251),1),"")</f>
        <v>木</v>
      </c>
      <c r="J2251" s="308" t="s">
        <v>9388</v>
      </c>
      <c r="K2251" s="330" t="str">
        <f>VLOOKUP(F2251,石と花メイン,3,FALSE)</f>
        <v>●珊瑚</v>
      </c>
      <c r="L2251" s="296" t="str">
        <f>VLOOKUP(F2251,石と花メイン,4,FALSE)</f>
        <v>ペチュニア【衝羽根朝顔】</v>
      </c>
      <c r="M2251" s="392">
        <f>IF(OR(MONTH(F2251)&lt;7,AND(MONTH(F2251)=7,DAY(F2251)&lt;=25)),
MOD(SUM((E2251-1901)*365,259),260),
MOD(SUM((E2251-1900)*365,259),260))</f>
        <v>9</v>
      </c>
      <c r="N2251" s="330">
        <f>IF(AND(MONTH(F2251)=7,DAY(F2251)&gt;25),1,
ROUNDDOWN((SUM(VLOOKUP(MONTH(F2251),D暦変換用数値,2,FALSE),DAY(F2251))/28)+1,0))</f>
        <v>11</v>
      </c>
      <c r="O2251" s="84">
        <f>IF(AND(MONTH(F2251)=7,DAY(F2251)&gt;25),DAY(F2251)-25,
MOD((SUM(VLOOKUP(MONTH(F2251),D暦変換用数値,2,FALSE),DAY(F2251))),28)+1)</f>
        <v>13</v>
      </c>
      <c r="P2251" s="405">
        <f>IF(OR(MONTH(F2251)&lt;7,AND(MONTH(F2251)=7,DAY(F2251)&lt;=25)),
MOD(SUM((E2251-1901)*365,(N2251-1)*28,O2251,258),260),
MOD(SUM((E2251-1900)*365,(N2251-1)*28,O2251,258),260))</f>
        <v>41</v>
      </c>
      <c r="Q2251" s="371" t="str">
        <f>VLOOKUP(MOD(P2251,4),色,2,FALSE)</f>
        <v>赤い</v>
      </c>
      <c r="R2251" s="289" t="str">
        <f>VLOOKUP(MOD(P2251,13),銀河の音,2,FALSE)</f>
        <v>月の</v>
      </c>
      <c r="S2251" s="382" t="str">
        <f>VLOOKUP(MOD(P2251,20),太陽の紋章,2,FALSE)</f>
        <v>竜</v>
      </c>
      <c r="T2251" s="338"/>
    </row>
    <row r="2252" spans="1:20" ht="13.5" customHeight="1">
      <c r="A2252" s="282" t="str">
        <f>VLOOKUP(MOD(E2252,10),十干,2,FALSE)</f>
        <v>癸</v>
      </c>
      <c r="B2252" s="283" t="str">
        <f>VLOOKUP(MOD(E2252,12),十二支,3,FALSE)</f>
        <v xml:space="preserve">06 聖 </v>
      </c>
      <c r="C2252" s="287" t="str">
        <f>VLOOKUP(F2252,星座,3,TRUE)</f>
        <v xml:space="preserve">13 金 </v>
      </c>
      <c r="D2252" s="533" t="s">
        <v>8768</v>
      </c>
      <c r="E2252" s="83" t="str">
        <f>IFERROR(YEAR(D2252),LEFT(D2252,4))</f>
        <v>1703</v>
      </c>
      <c r="F2252" s="83" t="str">
        <f>IF(ISTEXT(D2252),RIGHT(D2252,5),TEXT(D2252,"mm/dd"))</f>
        <v>05/16</v>
      </c>
      <c r="G2252" s="88">
        <f>SUM(MID(E2252,1,1),MID(E2252,2,1),MID(E2252,3,1),MID(E2252,4,1),MID(F2252,1,1),MID(F2252,2,1),MID(F2252,4,1),MID(F2252,5,1))</f>
        <v>23</v>
      </c>
      <c r="H2252" s="88">
        <f>IF(MOD(G2252,9)=0,9,MOD(G2252,9))</f>
        <v>5</v>
      </c>
      <c r="I2252" s="83" t="str">
        <f>IFERROR(MID("日月火水木金土",WEEKDAY(D2252),1),"")</f>
        <v/>
      </c>
      <c r="J2252" s="303" t="s">
        <v>6523</v>
      </c>
      <c r="K2252" s="87" t="str">
        <f>VLOOKUP(F2252,石と花メイン,3,FALSE)</f>
        <v>○真珠</v>
      </c>
      <c r="L2252" s="296" t="str">
        <f>VLOOKUP(F2252,石と花メイン,4,FALSE)</f>
        <v>アリウム【花葱】</v>
      </c>
      <c r="M2252" s="392">
        <f>IF(OR(MONTH(F2252)&lt;7,AND(MONTH(F2252)=7,DAY(F2252)&lt;=25)),
MOD(SUM((E2252-1901)*365,259),260),
MOD(SUM((E2252-1900)*365,259),260))</f>
        <v>9</v>
      </c>
      <c r="N2252" s="330">
        <f>IF(AND(MONTH(F2252)=7,DAY(F2252)&gt;25),1,
ROUNDDOWN((SUM(VLOOKUP(MONTH(F2252),D暦変換用数値,2,FALSE),DAY(F2252))/28)+1,0))</f>
        <v>11</v>
      </c>
      <c r="O2252" s="84">
        <f>IF(AND(MONTH(F2252)=7,DAY(F2252)&gt;25),DAY(F2252)-25,
MOD((SUM(VLOOKUP(MONTH(F2252),D暦変換用数値,2,FALSE),DAY(F2252))),28)+1)</f>
        <v>15</v>
      </c>
      <c r="P2252" s="405">
        <f>IF(OR(MONTH(F2252)&lt;7,AND(MONTH(F2252)=7,DAY(F2252)&lt;=25)),
MOD(SUM((E2252-1901)*365,(N2252-1)*28,O2252,258),260),
MOD(SUM((E2252-1900)*365,(N2252-1)*28,O2252,258),260))</f>
        <v>43</v>
      </c>
      <c r="Q2252" s="371" t="str">
        <f>VLOOKUP(MOD(P2252,4),色,2,FALSE)</f>
        <v>青い</v>
      </c>
      <c r="R2252" s="289" t="str">
        <f>VLOOKUP(MOD(P2252,13),銀河の音,2,FALSE)</f>
        <v>自己存在の</v>
      </c>
      <c r="S2252" s="382" t="str">
        <f>VLOOKUP(MOD(P2252,20),太陽の紋章,2,FALSE)</f>
        <v>夜</v>
      </c>
      <c r="T2252" s="102" t="s">
        <v>5531</v>
      </c>
    </row>
    <row r="2253" spans="1:20" ht="13.5" customHeight="1">
      <c r="A2253" s="282" t="str">
        <f>VLOOKUP(MOD(E2253,10),十干,2,FALSE)</f>
        <v>癸</v>
      </c>
      <c r="B2253" s="283" t="str">
        <f>VLOOKUP(MOD(E2253,12),十二支,3,FALSE)</f>
        <v xml:space="preserve">06 聖 </v>
      </c>
      <c r="C2253" s="287" t="str">
        <f>VLOOKUP(F2253,星座,3,TRUE)</f>
        <v xml:space="preserve">13 金 </v>
      </c>
      <c r="D2253" s="533" t="s">
        <v>8769</v>
      </c>
      <c r="E2253" s="83" t="str">
        <f>IFERROR(YEAR(D2253),LEFT(D2253,4))</f>
        <v>1883</v>
      </c>
      <c r="F2253" s="83" t="str">
        <f>IF(ISTEXT(D2253),RIGHT(D2253,5),TEXT(D2253,"mm/dd"))</f>
        <v>04/30</v>
      </c>
      <c r="G2253" s="88">
        <f>SUM(MID(E2253,1,1),MID(E2253,2,1),MID(E2253,3,1),MID(E2253,4,1),MID(F2253,1,1),MID(F2253,2,1),MID(F2253,4,1),MID(F2253,5,1))</f>
        <v>27</v>
      </c>
      <c r="H2253" s="88">
        <f>IF(MOD(G2253,9)=0,9,MOD(G2253,9))</f>
        <v>9</v>
      </c>
      <c r="I2253" s="83" t="str">
        <f>IFERROR(MID("日月火水木金土",WEEKDAY(D2253),1),"")</f>
        <v/>
      </c>
      <c r="J2253" s="303" t="s">
        <v>6524</v>
      </c>
      <c r="K2253" s="87" t="str">
        <f>VLOOKUP(F2253,石と花メイン,3,FALSE)</f>
        <v>◇金剛石</v>
      </c>
      <c r="L2253" s="296" t="str">
        <f>VLOOKUP(F2253,石と花メイン,4,FALSE)</f>
        <v>金鎖【黄花藤】</v>
      </c>
      <c r="M2253" s="392">
        <f>IF(OR(MONTH(F2253)&lt;7,AND(MONTH(F2253)=7,DAY(F2253)&lt;=25)),
MOD(SUM((E2253-1901)*365,259),260),
MOD(SUM((E2253-1900)*365,259),260))</f>
        <v>189</v>
      </c>
      <c r="N2253" s="330">
        <f>IF(AND(MONTH(F2253)=7,DAY(F2253)&gt;25),1,
ROUNDDOWN((SUM(VLOOKUP(MONTH(F2253),D暦変換用数値,2,FALSE),DAY(F2253))/28)+1,0))</f>
        <v>10</v>
      </c>
      <c r="O2253" s="84">
        <f>IF(AND(MONTH(F2253)=7,DAY(F2253)&gt;25),DAY(F2253)-25,
MOD((SUM(VLOOKUP(MONTH(F2253),D暦変換用数値,2,FALSE),DAY(F2253))),28)+1)</f>
        <v>27</v>
      </c>
      <c r="P2253" s="405">
        <f>IF(OR(MONTH(F2253)&lt;7,AND(MONTH(F2253)=7,DAY(F2253)&lt;=25)),
MOD(SUM((E2253-1901)*365,(N2253-1)*28,O2253,258),260),
MOD(SUM((E2253-1900)*365,(N2253-1)*28,O2253,258),260))</f>
        <v>207</v>
      </c>
      <c r="Q2253" s="371" t="str">
        <f>VLOOKUP(MOD(P2253,4),色,2,FALSE)</f>
        <v>青い</v>
      </c>
      <c r="R2253" s="289" t="str">
        <f>VLOOKUP(MOD(P2253,13),銀河の音,2,FALSE)</f>
        <v>水晶の</v>
      </c>
      <c r="S2253" s="382" t="str">
        <f>VLOOKUP(MOD(P2253,20),太陽の紋章,2,FALSE)</f>
        <v>手</v>
      </c>
      <c r="T2253" s="91" t="s">
        <v>3736</v>
      </c>
    </row>
    <row r="2254" spans="1:20" ht="13.5" customHeight="1">
      <c r="A2254" s="50" t="str">
        <f>VLOOKUP(MOD(E2254,10),十干,2,FALSE)</f>
        <v>乙</v>
      </c>
      <c r="B2254" s="199" t="str">
        <f>VLOOKUP(MOD(E2254,12),十二支,3,FALSE)</f>
        <v xml:space="preserve">06 聖 </v>
      </c>
      <c r="C2254" s="201" t="str">
        <f>VLOOKUP(F2254,星座,3,TRUE)</f>
        <v xml:space="preserve">13 金 </v>
      </c>
      <c r="D2254" s="531" t="s">
        <v>2838</v>
      </c>
      <c r="E2254" s="1" t="str">
        <f>IFERROR(YEAR(D2254),LEFT(D2254,4))</f>
        <v>1895</v>
      </c>
      <c r="F2254" s="1" t="str">
        <f>IF(ISTEXT(D2254),RIGHT(D2254,5),TEXT(D2254,"mm/dd"))</f>
        <v>05/11</v>
      </c>
      <c r="G2254" s="39">
        <f>SUM(MID(E2254,1,1),MID(E2254,2,1),MID(E2254,3,1),MID(E2254,4,1),MID(F2254,1,1),MID(F2254,2,1),MID(F2254,4,1),MID(F2254,5,1))</f>
        <v>30</v>
      </c>
      <c r="H2254" s="41">
        <f>IF(MOD(G2254,9)=0,9,MOD(G2254,9))</f>
        <v>3</v>
      </c>
      <c r="I2254" s="45" t="str">
        <f>IFERROR(MID("日月火水木金土",WEEKDAY(D2254),1),"")</f>
        <v/>
      </c>
      <c r="J2254" s="304" t="s">
        <v>1377</v>
      </c>
      <c r="K2254" s="202" t="str">
        <f>VLOOKUP(F2254,石と花メイン,3,FALSE)</f>
        <v>□水晶</v>
      </c>
      <c r="L2254" s="297" t="str">
        <f>VLOOKUP(F2254,石と花メイン,4,FALSE)</f>
        <v>林檎</v>
      </c>
      <c r="M2254" s="393">
        <f>IF(OR(MONTH(F2254)&lt;7,AND(MONTH(F2254)=7,DAY(F2254)&lt;=25)),
MOD(SUM((E2254-1901)*365,259),260),
MOD(SUM((E2254-1900)*365,259),260))</f>
        <v>149</v>
      </c>
      <c r="N2254" s="390">
        <f>IF(AND(MONTH(F2254)=7,DAY(F2254)&gt;25),1,
ROUNDDOWN((SUM(VLOOKUP(MONTH(F2254),D暦変換用数値,2,FALSE),DAY(F2254))/28)+1,0))</f>
        <v>11</v>
      </c>
      <c r="O2254" s="205">
        <f>IF(AND(MONTH(F2254)=7,DAY(F2254)&gt;25),DAY(F2254)-25,
MOD((SUM(VLOOKUP(MONTH(F2254),D暦変換用数値,2,FALSE),DAY(F2254))),28)+1)</f>
        <v>10</v>
      </c>
      <c r="P2254" s="406">
        <f>IF(OR(MONTH(F2254)&lt;7,AND(MONTH(F2254)=7,DAY(F2254)&lt;=25)),
MOD(SUM((E2254-1901)*365,(N2254-1)*28,O2254,258),260),
MOD(SUM((E2254-1900)*365,(N2254-1)*28,O2254,258),260))</f>
        <v>178</v>
      </c>
      <c r="Q2254" s="375" t="str">
        <f>VLOOKUP(MOD(P2254,4),色,2,FALSE)</f>
        <v>白い</v>
      </c>
      <c r="R2254" s="293" t="str">
        <f>VLOOKUP(MOD(P2254,13),銀河の音,2,FALSE)</f>
        <v>太陽の</v>
      </c>
      <c r="S2254" s="386" t="str">
        <f>VLOOKUP(MOD(P2254,20),太陽の紋章,2,FALSE)</f>
        <v>鏡</v>
      </c>
      <c r="T2254" s="97" t="s">
        <v>2839</v>
      </c>
    </row>
    <row r="2255" spans="1:20" ht="13.5" customHeight="1">
      <c r="A2255" s="50" t="str">
        <f>VLOOKUP(MOD(E2255,10),十干,2,FALSE)</f>
        <v>辛</v>
      </c>
      <c r="B2255" s="199" t="str">
        <f>VLOOKUP(MOD(E2255,12),十二支,3,FALSE)</f>
        <v xml:space="preserve">06 聖 </v>
      </c>
      <c r="C2255" s="201"/>
      <c r="D2255" s="531" t="s">
        <v>2842</v>
      </c>
      <c r="E2255" s="1" t="str">
        <f>IFERROR(YEAR(D2255),LEFT(D2255,4))</f>
        <v>1451</v>
      </c>
      <c r="F2255" s="1" t="str">
        <f>IF(ISTEXT(D2255),RIGHT(D2255,5),TEXT(D2255,"mm/dd"))</f>
        <v>**/**</v>
      </c>
      <c r="G2255" s="39"/>
      <c r="H2255" s="41"/>
      <c r="I2255" s="45" t="str">
        <f>IFERROR(MID("日月火水木金土",WEEKDAY(D2255),1),"")</f>
        <v/>
      </c>
      <c r="J2255" s="304" t="s">
        <v>629</v>
      </c>
      <c r="K2255" s="202"/>
      <c r="L2255" s="297"/>
      <c r="M2255" s="393"/>
      <c r="N2255" s="390"/>
      <c r="O2255" s="205"/>
      <c r="P2255" s="406"/>
      <c r="Q2255" s="377"/>
      <c r="R2255" s="294"/>
      <c r="S2255" s="388"/>
      <c r="T2255" s="97" t="s">
        <v>2843</v>
      </c>
    </row>
    <row r="2256" spans="1:20" ht="13.5" customHeight="1">
      <c r="A2256" s="282" t="str">
        <f>VLOOKUP(MOD(E2256,10),十干,2,FALSE)</f>
        <v>癸</v>
      </c>
      <c r="B2256" s="283" t="str">
        <f>VLOOKUP(MOD(E2256,12),十二支,3,FALSE)</f>
        <v xml:space="preserve">06 聖 </v>
      </c>
      <c r="C2256" s="287"/>
      <c r="D2256" s="533" t="s">
        <v>8770</v>
      </c>
      <c r="E2256" s="83" t="str">
        <f>IFERROR(YEAR(D2256),LEFT(D2256,4))</f>
        <v>1883</v>
      </c>
      <c r="F2256" s="83" t="str">
        <f>IF(ISTEXT(D2256),RIGHT(D2256,5),TEXT(D2256,"mm/dd"))</f>
        <v>**/**</v>
      </c>
      <c r="G2256" s="88"/>
      <c r="H2256" s="88"/>
      <c r="I2256" s="83" t="str">
        <f>IFERROR(MID("日月火水木金土",WEEKDAY(D2256),1),"")</f>
        <v/>
      </c>
      <c r="J2256" s="303" t="s">
        <v>630</v>
      </c>
      <c r="K2256" s="87"/>
      <c r="L2256" s="296"/>
      <c r="M2256" s="392"/>
      <c r="N2256" s="330"/>
      <c r="O2256" s="84"/>
      <c r="P2256" s="405"/>
      <c r="Q2256" s="371"/>
      <c r="R2256" s="289"/>
      <c r="S2256" s="382"/>
      <c r="T2256" s="102" t="s">
        <v>6742</v>
      </c>
    </row>
    <row r="2257" spans="1:20" ht="13.5" customHeight="1">
      <c r="A2257" s="50" t="str">
        <f>VLOOKUP(MOD(E2257,10),十干,2,FALSE)</f>
        <v>癸</v>
      </c>
      <c r="B2257" s="199" t="str">
        <f>VLOOKUP(MOD(E2257,12),十二支,3,FALSE)</f>
        <v xml:space="preserve">06 聖 </v>
      </c>
      <c r="C2257" s="201"/>
      <c r="D2257" s="531" t="s">
        <v>2844</v>
      </c>
      <c r="E2257" s="1" t="str">
        <f>IFERROR(YEAR(D2257),LEFT(D2257,4))</f>
        <v>1943</v>
      </c>
      <c r="F2257" s="1" t="str">
        <f>IF(ISTEXT(D2257),RIGHT(D2257,5),TEXT(D2257,"mm/dd"))</f>
        <v>**/**</v>
      </c>
      <c r="G2257" s="39"/>
      <c r="H2257" s="41"/>
      <c r="I2257" s="45" t="str">
        <f>IFERROR(MID("日月火水木金土",WEEKDAY(D2257),1),"")</f>
        <v/>
      </c>
      <c r="J2257" s="304" t="s">
        <v>6348</v>
      </c>
      <c r="K2257" s="202"/>
      <c r="L2257" s="297"/>
      <c r="M2257" s="393"/>
      <c r="N2257" s="390"/>
      <c r="O2257" s="205"/>
      <c r="P2257" s="406"/>
      <c r="Q2257" s="377"/>
      <c r="R2257" s="294"/>
      <c r="S2257" s="388"/>
      <c r="T2257" s="93" t="s">
        <v>2845</v>
      </c>
    </row>
    <row r="2258" spans="1:20" ht="13.5" customHeight="1">
      <c r="A2258" s="282" t="str">
        <f>VLOOKUP(MOD(E2258,10),十干,2,FALSE)</f>
        <v>戊</v>
      </c>
      <c r="B2258" s="283" t="str">
        <f>VLOOKUP(MOD(E2258,12),十二支,3,FALSE)</f>
        <v xml:space="preserve">07 天 </v>
      </c>
      <c r="C2258" s="287" t="str">
        <f>VLOOKUP(F2258,星座,3,TRUE)</f>
        <v xml:space="preserve">01 冥 </v>
      </c>
      <c r="D2258" s="533">
        <v>3242</v>
      </c>
      <c r="E2258" s="83">
        <f>IFERROR(YEAR(D2258),LEFT(D2258,4))</f>
        <v>1908</v>
      </c>
      <c r="F2258" s="83" t="str">
        <f>IF(ISTEXT(D2258),RIGHT(D2258,5),TEXT(D2258,"mm/dd"))</f>
        <v>11/15</v>
      </c>
      <c r="G2258" s="88">
        <f>SUM(MID(E2258,1,1),MID(E2258,2,1),MID(E2258,3,1),MID(E2258,4,1),MID(F2258,1,1),MID(F2258,2,1),MID(F2258,4,1),MID(F2258,5,1))</f>
        <v>26</v>
      </c>
      <c r="H2258" s="88">
        <f>IF(MOD(G2258,9)=0,9,MOD(G2258,9))</f>
        <v>8</v>
      </c>
      <c r="I2258" s="83" t="str">
        <f>IFERROR(MID("日月火水木金土",WEEKDAY(D2258),1),"")</f>
        <v>日</v>
      </c>
      <c r="J2258" s="303" t="s">
        <v>633</v>
      </c>
      <c r="K2258" s="87" t="str">
        <f>VLOOKUP(F2258,石と花メイン,3,FALSE)</f>
        <v>◆青玉</v>
      </c>
      <c r="L2258" s="296" t="str">
        <f>VLOOKUP(F2258,石と花メイン,4,FALSE)</f>
        <v>オレガノ【花薄荷】</v>
      </c>
      <c r="M2258" s="392">
        <f>IF(OR(MONTH(F2258)&lt;7,AND(MONTH(F2258)=7,DAY(F2258)&lt;=25)),
MOD(SUM((E2258-1901)*365,259),260),
MOD(SUM((E2258-1900)*365,259),260))</f>
        <v>59</v>
      </c>
      <c r="N2258" s="330">
        <f>IF(AND(MONTH(F2258)=7,DAY(F2258)&gt;25),1,
ROUNDDOWN((SUM(VLOOKUP(MONTH(F2258),D暦変換用数値,2,FALSE),DAY(F2258))/28)+1,0))</f>
        <v>5</v>
      </c>
      <c r="O2258" s="84">
        <f>IF(AND(MONTH(F2258)=7,DAY(F2258)&gt;25),DAY(F2258)-25,
MOD((SUM(VLOOKUP(MONTH(F2258),D暦変換用数値,2,FALSE),DAY(F2258))),28)+1)</f>
        <v>1</v>
      </c>
      <c r="P2258" s="405">
        <f>IF(OR(MONTH(F2258)&lt;7,AND(MONTH(F2258)=7,DAY(F2258)&lt;=25)),
MOD(SUM((E2258-1901)*365,(N2258-1)*28,O2258,258),260),
MOD(SUM((E2258-1900)*365,(N2258-1)*28,O2258,258),260))</f>
        <v>171</v>
      </c>
      <c r="Q2258" s="371" t="str">
        <f>VLOOKUP(MOD(P2258,4),色,2,FALSE)</f>
        <v>青い</v>
      </c>
      <c r="R2258" s="289" t="str">
        <f>VLOOKUP(MOD(P2258,13),銀河の音,2,FALSE)</f>
        <v>月の</v>
      </c>
      <c r="S2258" s="382" t="str">
        <f>VLOOKUP(MOD(P2258,20),太陽の紋章,2,FALSE)</f>
        <v>猿</v>
      </c>
      <c r="T2258" s="91" t="s">
        <v>3736</v>
      </c>
    </row>
    <row r="2259" spans="1:20" ht="13.5" customHeight="1">
      <c r="A2259" s="50" t="str">
        <f>VLOOKUP(MOD(E2259,10),十干,2,FALSE)</f>
        <v>庚</v>
      </c>
      <c r="B2259" s="199" t="str">
        <f>VLOOKUP(MOD(E2259,12),十二支,3,FALSE)</f>
        <v xml:space="preserve">07 天 </v>
      </c>
      <c r="C2259" s="201" t="str">
        <f>VLOOKUP(F2259,星座,3,TRUE)</f>
        <v xml:space="preserve">01 冥 </v>
      </c>
      <c r="D2259" s="531">
        <v>7606</v>
      </c>
      <c r="E2259" s="1">
        <f>IFERROR(YEAR(D2259),LEFT(D2259,4))</f>
        <v>1920</v>
      </c>
      <c r="F2259" s="1" t="str">
        <f>IF(ISTEXT(D2259),RIGHT(D2259,5),TEXT(D2259,"mm/dd"))</f>
        <v>10/27</v>
      </c>
      <c r="G2259" s="39">
        <f>SUM(MID(E2259,1,1),MID(E2259,2,1),MID(E2259,3,1),MID(E2259,4,1),MID(F2259,1,1),MID(F2259,2,1),MID(F2259,4,1),MID(F2259,5,1))</f>
        <v>22</v>
      </c>
      <c r="H2259" s="41">
        <f>IF(MOD(G2259,9)=0,9,MOD(G2259,9))</f>
        <v>4</v>
      </c>
      <c r="I2259" s="45" t="str">
        <f>IFERROR(MID("日月火水木金土",WEEKDAY(D2259),1),"")</f>
        <v>水</v>
      </c>
      <c r="J2259" s="304" t="s">
        <v>6350</v>
      </c>
      <c r="K2259" s="202" t="str">
        <f>VLOOKUP(F2259,石と花メイン,3,FALSE)</f>
        <v>◆黄玉</v>
      </c>
      <c r="L2259" s="297" t="str">
        <f>VLOOKUP(F2259,石と花メイン,4,FALSE)</f>
        <v>野茨【野薔薇】</v>
      </c>
      <c r="M2259" s="393">
        <f>IF(OR(MONTH(F2259)&lt;7,AND(MONTH(F2259)=7,DAY(F2259)&lt;=25)),
MOD(SUM((E2259-1901)*365,259),260),
MOD(SUM((E2259-1900)*365,259),260))</f>
        <v>19</v>
      </c>
      <c r="N2259" s="390">
        <f>IF(AND(MONTH(F2259)=7,DAY(F2259)&gt;25),1,
ROUNDDOWN((SUM(VLOOKUP(MONTH(F2259),D暦変換用数値,2,FALSE),DAY(F2259))/28)+1,0))</f>
        <v>4</v>
      </c>
      <c r="O2259" s="205">
        <f>IF(AND(MONTH(F2259)=7,DAY(F2259)&gt;25),DAY(F2259)-25,
MOD((SUM(VLOOKUP(MONTH(F2259),D暦変換用数値,2,FALSE),DAY(F2259))),28)+1)</f>
        <v>10</v>
      </c>
      <c r="P2259" s="406">
        <f>IF(OR(MONTH(F2259)&lt;7,AND(MONTH(F2259)=7,DAY(F2259)&lt;=25)),
MOD(SUM((E2259-1901)*365,(N2259-1)*28,O2259,258),260),
MOD(SUM((E2259-1900)*365,(N2259-1)*28,O2259,258),260))</f>
        <v>112</v>
      </c>
      <c r="Q2259" s="373" t="str">
        <f>VLOOKUP(MOD(P2259,4),色,2,FALSE)</f>
        <v>黄色い</v>
      </c>
      <c r="R2259" s="291" t="str">
        <f>VLOOKUP(MOD(P2259,13),銀河の音,2,FALSE)</f>
        <v>銀河の</v>
      </c>
      <c r="S2259" s="384" t="str">
        <f>VLOOKUP(MOD(P2259,20),太陽の紋章,2,FALSE)</f>
        <v>人</v>
      </c>
      <c r="T2259" s="98" t="s">
        <v>3736</v>
      </c>
    </row>
    <row r="2260" spans="1:20" ht="13.5" customHeight="1">
      <c r="A2260" s="50" t="str">
        <f>VLOOKUP(MOD(E2260,10),十干,2,FALSE)</f>
        <v>甲</v>
      </c>
      <c r="B2260" s="199" t="str">
        <f>VLOOKUP(MOD(E2260,12),十二支,3,FALSE)</f>
        <v xml:space="preserve">07 天 </v>
      </c>
      <c r="C2260" s="201" t="str">
        <f>VLOOKUP(F2260,星座,3,TRUE)</f>
        <v xml:space="preserve">01 冥 </v>
      </c>
      <c r="D2260" s="531">
        <v>16373</v>
      </c>
      <c r="E2260" s="1">
        <f>IFERROR(YEAR(D2260),LEFT(D2260,4))</f>
        <v>1944</v>
      </c>
      <c r="F2260" s="1" t="str">
        <f>IF(ISTEXT(D2260),RIGHT(D2260,5),TEXT(D2260,"mm/dd"))</f>
        <v>10/28</v>
      </c>
      <c r="G2260" s="39">
        <f>SUM(MID(E2260,1,1),MID(E2260,2,1),MID(E2260,3,1),MID(E2260,4,1),MID(F2260,1,1),MID(F2260,2,1),MID(F2260,4,1),MID(F2260,5,1))</f>
        <v>29</v>
      </c>
      <c r="H2260" s="41">
        <f>IF(MOD(G2260,9)=0,9,MOD(G2260,9))</f>
        <v>2</v>
      </c>
      <c r="I2260" s="45" t="str">
        <f>IFERROR(MID("日月火水木金土",WEEKDAY(D2260),1),"")</f>
        <v>土</v>
      </c>
      <c r="J2260" s="304" t="s">
        <v>3281</v>
      </c>
      <c r="K2260" s="202" t="str">
        <f>VLOOKUP(F2260,石と花メイン,3,FALSE)</f>
        <v>◆翠玉</v>
      </c>
      <c r="L2260" s="297" t="str">
        <f>VLOOKUP(F2260,石と花メイン,4,FALSE)</f>
        <v>ホップ【西洋唐花草】</v>
      </c>
      <c r="M2260" s="393">
        <f>IF(OR(MONTH(F2260)&lt;7,AND(MONTH(F2260)=7,DAY(F2260)&lt;=25)),
MOD(SUM((E2260-1901)*365,259),260),
MOD(SUM((E2260-1900)*365,259),260))</f>
        <v>199</v>
      </c>
      <c r="N2260" s="390">
        <f>IF(AND(MONTH(F2260)=7,DAY(F2260)&gt;25),1,
ROUNDDOWN((SUM(VLOOKUP(MONTH(F2260),D暦変換用数値,2,FALSE),DAY(F2260))/28)+1,0))</f>
        <v>4</v>
      </c>
      <c r="O2260" s="205">
        <f>IF(AND(MONTH(F2260)=7,DAY(F2260)&gt;25),DAY(F2260)-25,
MOD((SUM(VLOOKUP(MONTH(F2260),D暦変換用数値,2,FALSE),DAY(F2260))),28)+1)</f>
        <v>11</v>
      </c>
      <c r="P2260" s="406">
        <f>IF(OR(MONTH(F2260)&lt;7,AND(MONTH(F2260)=7,DAY(F2260)&lt;=25)),
MOD(SUM((E2260-1901)*365,(N2260-1)*28,O2260,258),260),
MOD(SUM((E2260-1900)*365,(N2260-1)*28,O2260,258),260))</f>
        <v>33</v>
      </c>
      <c r="Q2260" s="372" t="str">
        <f>VLOOKUP(MOD(P2260,4),色,2,FALSE)</f>
        <v>赤い</v>
      </c>
      <c r="R2260" s="290" t="str">
        <f>VLOOKUP(MOD(P2260,13),銀河の音,2,FALSE)</f>
        <v>共振の</v>
      </c>
      <c r="S2260" s="383" t="str">
        <f>VLOOKUP(MOD(P2260,20),太陽の紋章,2,FALSE)</f>
        <v>空歩く者</v>
      </c>
      <c r="T2260" s="98" t="s">
        <v>3736</v>
      </c>
    </row>
    <row r="2261" spans="1:20" ht="13.5" customHeight="1">
      <c r="A2261" s="282" t="str">
        <f>VLOOKUP(MOD(E2261,10),十干,2,FALSE)</f>
        <v>甲</v>
      </c>
      <c r="B2261" s="283" t="str">
        <f>VLOOKUP(MOD(E2261,12),十二支,3,FALSE)</f>
        <v xml:space="preserve">07 天 </v>
      </c>
      <c r="C2261" s="287" t="str">
        <f>VLOOKUP(F2261,星座,3,TRUE)</f>
        <v xml:space="preserve">01 冥 </v>
      </c>
      <c r="D2261" s="533">
        <v>16394</v>
      </c>
      <c r="E2261" s="83">
        <f>IFERROR(YEAR(D2261),LEFT(D2261,4))</f>
        <v>1944</v>
      </c>
      <c r="F2261" s="83" t="str">
        <f>IF(ISTEXT(D2261),RIGHT(D2261,5),TEXT(D2261,"mm/dd"))</f>
        <v>11/18</v>
      </c>
      <c r="G2261" s="88">
        <f>SUM(MID(E2261,1,1),MID(E2261,2,1),MID(E2261,3,1),MID(E2261,4,1),MID(F2261,1,1),MID(F2261,2,1),MID(F2261,4,1),MID(F2261,5,1))</f>
        <v>29</v>
      </c>
      <c r="H2261" s="88">
        <f>IF(MOD(G2261,9)=0,9,MOD(G2261,9))</f>
        <v>2</v>
      </c>
      <c r="I2261" s="83" t="str">
        <f>IFERROR(MID("日月火水木金土",WEEKDAY(D2261),1),"")</f>
        <v>土</v>
      </c>
      <c r="J2261" s="303" t="s">
        <v>634</v>
      </c>
      <c r="K2261" s="87" t="str">
        <f>VLOOKUP(F2261,石と花メイン,3,FALSE)</f>
        <v>○真珠</v>
      </c>
      <c r="L2261" s="296" t="str">
        <f>VLOOKUP(F2261,石と花メイン,4,FALSE)</f>
        <v>山百合【オリエンタルリリー】</v>
      </c>
      <c r="M2261" s="392">
        <f>IF(OR(MONTH(F2261)&lt;7,AND(MONTH(F2261)=7,DAY(F2261)&lt;=25)),
MOD(SUM((E2261-1901)*365,259),260),
MOD(SUM((E2261-1900)*365,259),260))</f>
        <v>199</v>
      </c>
      <c r="N2261" s="330">
        <f>IF(AND(MONTH(F2261)=7,DAY(F2261)&gt;25),1,
ROUNDDOWN((SUM(VLOOKUP(MONTH(F2261),D暦変換用数値,2,FALSE),DAY(F2261))/28)+1,0))</f>
        <v>5</v>
      </c>
      <c r="O2261" s="84">
        <f>IF(AND(MONTH(F2261)=7,DAY(F2261)&gt;25),DAY(F2261)-25,
MOD((SUM(VLOOKUP(MONTH(F2261),D暦変換用数値,2,FALSE),DAY(F2261))),28)+1)</f>
        <v>4</v>
      </c>
      <c r="P2261" s="405">
        <f>IF(OR(MONTH(F2261)&lt;7,AND(MONTH(F2261)=7,DAY(F2261)&lt;=25)),
MOD(SUM((E2261-1901)*365,(N2261-1)*28,O2261,258),260),
MOD(SUM((E2261-1900)*365,(N2261-1)*28,O2261,258),260))</f>
        <v>54</v>
      </c>
      <c r="Q2261" s="371" t="str">
        <f>VLOOKUP(MOD(P2261,4),色,2,FALSE)</f>
        <v>白い</v>
      </c>
      <c r="R2261" s="289" t="str">
        <f>VLOOKUP(MOD(P2261,13),銀河の音,2,FALSE)</f>
        <v>月の</v>
      </c>
      <c r="S2261" s="382" t="str">
        <f>VLOOKUP(MOD(P2261,20),太陽の紋章,2,FALSE)</f>
        <v>魔法使い</v>
      </c>
      <c r="T2261" s="109" t="s">
        <v>3345</v>
      </c>
    </row>
    <row r="2262" spans="1:20" ht="13.5" customHeight="1">
      <c r="A2262" s="282" t="str">
        <f>VLOOKUP(MOD(E2262,10),十干,2,FALSE)</f>
        <v>甲</v>
      </c>
      <c r="B2262" s="283" t="str">
        <f>VLOOKUP(MOD(E2262,12),十二支,3,FALSE)</f>
        <v xml:space="preserve">07 天 </v>
      </c>
      <c r="C2262" s="287" t="str">
        <f>VLOOKUP(F2262,星座,3,TRUE)</f>
        <v xml:space="preserve">01 冥 </v>
      </c>
      <c r="D2262" s="533">
        <v>16394</v>
      </c>
      <c r="E2262" s="83">
        <f>IFERROR(YEAR(D2262),LEFT(D2262,4))</f>
        <v>1944</v>
      </c>
      <c r="F2262" s="83" t="str">
        <f>IF(ISTEXT(D2262),RIGHT(D2262,5),TEXT(D2262,"mm/dd"))</f>
        <v>11/18</v>
      </c>
      <c r="G2262" s="88">
        <f>SUM(MID(E2262,1,1),MID(E2262,2,1),MID(E2262,3,1),MID(E2262,4,1),MID(F2262,1,1),MID(F2262,2,1),MID(F2262,4,1),MID(F2262,5,1))</f>
        <v>29</v>
      </c>
      <c r="H2262" s="88">
        <f>IF(MOD(G2262,9)=0,9,MOD(G2262,9))</f>
        <v>2</v>
      </c>
      <c r="I2262" s="83" t="str">
        <f>IFERROR(MID("日月火水木金土",WEEKDAY(D2262),1),"")</f>
        <v>土</v>
      </c>
      <c r="J2262" s="303" t="s">
        <v>635</v>
      </c>
      <c r="K2262" s="87" t="str">
        <f>VLOOKUP(F2262,石と花メイン,3,FALSE)</f>
        <v>○真珠</v>
      </c>
      <c r="L2262" s="296" t="str">
        <f>VLOOKUP(F2262,石と花メイン,4,FALSE)</f>
        <v>山百合【オリエンタルリリー】</v>
      </c>
      <c r="M2262" s="392">
        <f>IF(OR(MONTH(F2262)&lt;7,AND(MONTH(F2262)=7,DAY(F2262)&lt;=25)),
MOD(SUM((E2262-1901)*365,259),260),
MOD(SUM((E2262-1900)*365,259),260))</f>
        <v>199</v>
      </c>
      <c r="N2262" s="330">
        <f>IF(AND(MONTH(F2262)=7,DAY(F2262)&gt;25),1,
ROUNDDOWN((SUM(VLOOKUP(MONTH(F2262),D暦変換用数値,2,FALSE),DAY(F2262))/28)+1,0))</f>
        <v>5</v>
      </c>
      <c r="O2262" s="84">
        <f>IF(AND(MONTH(F2262)=7,DAY(F2262)&gt;25),DAY(F2262)-25,
MOD((SUM(VLOOKUP(MONTH(F2262),D暦変換用数値,2,FALSE),DAY(F2262))),28)+1)</f>
        <v>4</v>
      </c>
      <c r="P2262" s="405">
        <f>IF(OR(MONTH(F2262)&lt;7,AND(MONTH(F2262)=7,DAY(F2262)&lt;=25)),
MOD(SUM((E2262-1901)*365,(N2262-1)*28,O2262,258),260),
MOD(SUM((E2262-1900)*365,(N2262-1)*28,O2262,258),260))</f>
        <v>54</v>
      </c>
      <c r="Q2262" s="371" t="str">
        <f>VLOOKUP(MOD(P2262,4),色,2,FALSE)</f>
        <v>白い</v>
      </c>
      <c r="R2262" s="289" t="str">
        <f>VLOOKUP(MOD(P2262,13),銀河の音,2,FALSE)</f>
        <v>月の</v>
      </c>
      <c r="S2262" s="382" t="str">
        <f>VLOOKUP(MOD(P2262,20),太陽の紋章,2,FALSE)</f>
        <v>魔法使い</v>
      </c>
      <c r="T2262" s="109" t="s">
        <v>3202</v>
      </c>
    </row>
    <row r="2263" spans="1:20" ht="13.5" customHeight="1">
      <c r="A2263" s="50" t="str">
        <f>VLOOKUP(MOD(E2263,10),十干,2,FALSE)</f>
        <v>丙</v>
      </c>
      <c r="B2263" s="199" t="str">
        <f>VLOOKUP(MOD(E2263,12),十二支,3,FALSE)</f>
        <v xml:space="preserve">07 天 </v>
      </c>
      <c r="C2263" s="201" t="str">
        <f>VLOOKUP(F2263,星座,3,TRUE)</f>
        <v xml:space="preserve">01 冥 </v>
      </c>
      <c r="D2263" s="531">
        <v>20766</v>
      </c>
      <c r="E2263" s="1">
        <f>IFERROR(YEAR(D2263),LEFT(D2263,4))</f>
        <v>1956</v>
      </c>
      <c r="F2263" s="1" t="str">
        <f>IF(ISTEXT(D2263),RIGHT(D2263,5),TEXT(D2263,"mm/dd"))</f>
        <v>11/07</v>
      </c>
      <c r="G2263" s="39">
        <f>SUM(MID(E2263,1,1),MID(E2263,2,1),MID(E2263,3,1),MID(E2263,4,1),MID(F2263,1,1),MID(F2263,2,1),MID(F2263,4,1),MID(F2263,5,1))</f>
        <v>30</v>
      </c>
      <c r="H2263" s="41">
        <f>IF(MOD(G2263,9)=0,9,MOD(G2263,9))</f>
        <v>3</v>
      </c>
      <c r="I2263" s="45" t="str">
        <f>IFERROR(MID("日月火水木金土",WEEKDAY(D2263),1),"")</f>
        <v>水</v>
      </c>
      <c r="J2263" s="304" t="s">
        <v>3282</v>
      </c>
      <c r="K2263" s="202" t="str">
        <f>VLOOKUP(F2263,石と花メイン,3,FALSE)</f>
        <v>●珊瑚</v>
      </c>
      <c r="L2263" s="297" t="str">
        <f>VLOOKUP(F2263,石と花メイン,4,FALSE)</f>
        <v>吾亦紅/吾木香</v>
      </c>
      <c r="M2263" s="393">
        <f>IF(OR(MONTH(F2263)&lt;7,AND(MONTH(F2263)=7,DAY(F2263)&lt;=25)),
MOD(SUM((E2263-1901)*365,259),260),
MOD(SUM((E2263-1900)*365,259),260))</f>
        <v>159</v>
      </c>
      <c r="N2263" s="390">
        <f>IF(AND(MONTH(F2263)=7,DAY(F2263)&gt;25),1,
ROUNDDOWN((SUM(VLOOKUP(MONTH(F2263),D暦変換用数値,2,FALSE),DAY(F2263))/28)+1,0))</f>
        <v>4</v>
      </c>
      <c r="O2263" s="205">
        <f>IF(AND(MONTH(F2263)=7,DAY(F2263)&gt;25),DAY(F2263)-25,
MOD((SUM(VLOOKUP(MONTH(F2263),D暦変換用数値,2,FALSE),DAY(F2263))),28)+1)</f>
        <v>21</v>
      </c>
      <c r="P2263" s="406">
        <f>IF(OR(MONTH(F2263)&lt;7,AND(MONTH(F2263)=7,DAY(F2263)&lt;=25)),
MOD(SUM((E2263-1901)*365,(N2263-1)*28,O2263,258),260),
MOD(SUM((E2263-1900)*365,(N2263-1)*28,O2263,258),260))</f>
        <v>3</v>
      </c>
      <c r="Q2263" s="374" t="str">
        <f>VLOOKUP(MOD(P2263,4),色,2,FALSE)</f>
        <v>青い</v>
      </c>
      <c r="R2263" s="292" t="str">
        <f>VLOOKUP(MOD(P2263,13),銀河の音,2,FALSE)</f>
        <v>電気の</v>
      </c>
      <c r="S2263" s="385" t="str">
        <f>VLOOKUP(MOD(P2263,20),太陽の紋章,2,FALSE)</f>
        <v>夜</v>
      </c>
      <c r="T2263" s="98" t="s">
        <v>3736</v>
      </c>
    </row>
    <row r="2264" spans="1:20" ht="13.5" customHeight="1">
      <c r="A2264" s="76" t="str">
        <f>VLOOKUP(MOD(E2264,10),十干,2,FALSE)</f>
        <v>丙</v>
      </c>
      <c r="B2264" s="199" t="str">
        <f>VLOOKUP(MOD(E2264,12),十二支,3,FALSE)</f>
        <v xml:space="preserve">07 天 </v>
      </c>
      <c r="C2264" s="201" t="str">
        <f>VLOOKUP(F2264,星座,3,TRUE)</f>
        <v xml:space="preserve">01 冥 </v>
      </c>
      <c r="D2264" s="534">
        <v>20777</v>
      </c>
      <c r="E2264" s="116">
        <f>IFERROR(YEAR(D2264),LEFT(D2264,4))</f>
        <v>1956</v>
      </c>
      <c r="F2264" s="116" t="str">
        <f>IF(ISTEXT(D2264),RIGHT(D2264,5),TEXT(D2264,"mm/dd"))</f>
        <v>11/18</v>
      </c>
      <c r="G2264" s="120">
        <f>SUM(MID(E2264,1,1),MID(E2264,2,1),MID(E2264,3,1),MID(E2264,4,1),MID(F2264,1,1),MID(F2264,2,1),MID(F2264,4,1),MID(F2264,5,1))</f>
        <v>32</v>
      </c>
      <c r="H2264" s="120">
        <f>IF(MOD(G2264,9)=0,9,MOD(G2264,9))</f>
        <v>5</v>
      </c>
      <c r="I2264" s="116" t="str">
        <f>IFERROR(MID("日月火水木金土",WEEKDAY(D2264),1),"")</f>
        <v>日</v>
      </c>
      <c r="J2264" s="306" t="s">
        <v>7483</v>
      </c>
      <c r="K2264" s="203" t="str">
        <f>VLOOKUP(F2264,石と花メイン,3,FALSE)</f>
        <v>○真珠</v>
      </c>
      <c r="L2264" s="299" t="str">
        <f>VLOOKUP(F2264,石と花メイン,4,FALSE)</f>
        <v>山百合【オリエンタルリリー】</v>
      </c>
      <c r="M2264" s="395">
        <f>IF(OR(MONTH(F2264)&lt;7,AND(MONTH(F2264)=7,DAY(F2264)&lt;=25)),
MOD(SUM((E2264-1901)*365,259),260),
MOD(SUM((E2264-1900)*365,259),260))</f>
        <v>159</v>
      </c>
      <c r="N2264" s="121">
        <f>IF(AND(MONTH(F2264)=7,DAY(F2264)&gt;25),1,
ROUNDDOWN((SUM(VLOOKUP(MONTH(F2264),D暦変換用数値,2,FALSE),DAY(F2264))/28)+1,0))</f>
        <v>5</v>
      </c>
      <c r="O2264" s="117">
        <f>IF(AND(MONTH(F2264)=7,DAY(F2264)&gt;25),DAY(F2264)-25,
MOD((SUM(VLOOKUP(MONTH(F2264),D暦変換用数値,2,FALSE),DAY(F2264))),28)+1)</f>
        <v>4</v>
      </c>
      <c r="P2264" s="408">
        <f>IF(OR(MONTH(F2264)&lt;7,AND(MONTH(F2264)=7,DAY(F2264)&lt;=25)),
MOD(SUM((E2264-1901)*365,(N2264-1)*28,O2264,258),260),
MOD(SUM((E2264-1900)*365,(N2264-1)*28,O2264,258),260))</f>
        <v>14</v>
      </c>
      <c r="Q2264" s="375" t="str">
        <f>VLOOKUP(MOD(P2264,4),色,2,FALSE)</f>
        <v>白い</v>
      </c>
      <c r="R2264" s="293" t="str">
        <f>VLOOKUP(MOD(P2264,13),銀河の音,2,FALSE)</f>
        <v>磁気の</v>
      </c>
      <c r="S2264" s="386" t="str">
        <f>VLOOKUP(MOD(P2264,20),太陽の紋章,2,FALSE)</f>
        <v>魔法使い</v>
      </c>
      <c r="T2264" s="126" t="s">
        <v>7484</v>
      </c>
    </row>
    <row r="2265" spans="1:20" ht="13.5" customHeight="1">
      <c r="A2265" s="76" t="str">
        <f>VLOOKUP(MOD(E2265,10),十干,2,FALSE)</f>
        <v>戊</v>
      </c>
      <c r="B2265" s="199" t="str">
        <f>VLOOKUP(MOD(E2265,12),十二支,3,FALSE)</f>
        <v xml:space="preserve">07 天 </v>
      </c>
      <c r="C2265" s="201" t="str">
        <f>VLOOKUP(F2265,星座,3,TRUE)</f>
        <v xml:space="preserve">01 冥 </v>
      </c>
      <c r="D2265" s="534">
        <v>25135</v>
      </c>
      <c r="E2265" s="116">
        <f>IFERROR(YEAR(D2265),LEFT(D2265,4))</f>
        <v>1968</v>
      </c>
      <c r="F2265" s="116" t="str">
        <f>IF(ISTEXT(D2265),RIGHT(D2265,5),TEXT(D2265,"mm/dd"))</f>
        <v>10/24</v>
      </c>
      <c r="G2265" s="120">
        <f>SUM(MID(E2265,1,1),MID(E2265,2,1),MID(E2265,3,1),MID(E2265,4,1),MID(F2265,1,1),MID(F2265,2,1),MID(F2265,4,1),MID(F2265,5,1))</f>
        <v>31</v>
      </c>
      <c r="H2265" s="120">
        <f>IF(MOD(G2265,9)=0,9,MOD(G2265,9))</f>
        <v>4</v>
      </c>
      <c r="I2265" s="116" t="str">
        <f>IFERROR(MID("日月火水木金土",WEEKDAY(D2265),1),"")</f>
        <v>木</v>
      </c>
      <c r="J2265" s="306" t="s">
        <v>6927</v>
      </c>
      <c r="K2265" s="203" t="str">
        <f>VLOOKUP(F2265,石と花メイン,3,FALSE)</f>
        <v>●蛋白石</v>
      </c>
      <c r="L2265" s="299" t="str">
        <f>VLOOKUP(F2265,石と花メイン,4,FALSE)</f>
        <v>ガーベラ【大千本槍】</v>
      </c>
      <c r="M2265" s="395">
        <f>IF(OR(MONTH(F2265)&lt;7,AND(MONTH(F2265)=7,DAY(F2265)&lt;=25)),
MOD(SUM((E2265-1901)*365,259),260),
MOD(SUM((E2265-1900)*365,259),260))</f>
        <v>119</v>
      </c>
      <c r="N2265" s="121">
        <f>IF(AND(MONTH(F2265)=7,DAY(F2265)&gt;25),1,
ROUNDDOWN((SUM(VLOOKUP(MONTH(F2265),D暦変換用数値,2,FALSE),DAY(F2265))/28)+1,0))</f>
        <v>4</v>
      </c>
      <c r="O2265" s="117">
        <f>IF(AND(MONTH(F2265)=7,DAY(F2265)&gt;25),DAY(F2265)-25,
MOD((SUM(VLOOKUP(MONTH(F2265),D暦変換用数値,2,FALSE),DAY(F2265))),28)+1)</f>
        <v>7</v>
      </c>
      <c r="P2265" s="408">
        <f>IF(OR(MONTH(F2265)&lt;7,AND(MONTH(F2265)=7,DAY(F2265)&lt;=25)),
MOD(SUM((E2265-1901)*365,(N2265-1)*28,O2265,258),260),
MOD(SUM((E2265-1900)*365,(N2265-1)*28,O2265,258),260))</f>
        <v>209</v>
      </c>
      <c r="Q2265" s="372" t="str">
        <f>VLOOKUP(MOD(P2265,4),色,2,FALSE)</f>
        <v>赤い</v>
      </c>
      <c r="R2265" s="290" t="str">
        <f>VLOOKUP(MOD(P2265,13),銀河の音,2,FALSE)</f>
        <v>磁気の</v>
      </c>
      <c r="S2265" s="383" t="str">
        <f>VLOOKUP(MOD(P2265,20),太陽の紋章,2,FALSE)</f>
        <v>月</v>
      </c>
      <c r="T2265" s="119" t="s">
        <v>6932</v>
      </c>
    </row>
    <row r="2266" spans="1:20" ht="13.5" customHeight="1">
      <c r="A2266" s="50" t="str">
        <f>VLOOKUP(MOD(E2266,10),十干,2,FALSE)</f>
        <v>戊</v>
      </c>
      <c r="B2266" s="199" t="str">
        <f>VLOOKUP(MOD(E2266,12),十二支,3,FALSE)</f>
        <v xml:space="preserve">07 天 </v>
      </c>
      <c r="C2266" s="201" t="str">
        <f>VLOOKUP(F2266,星座,3,TRUE)</f>
        <v xml:space="preserve">01 冥 </v>
      </c>
      <c r="D2266" s="531">
        <v>25137</v>
      </c>
      <c r="E2266" s="1">
        <f>IFERROR(YEAR(D2266),LEFT(D2266,4))</f>
        <v>1968</v>
      </c>
      <c r="F2266" s="1" t="str">
        <f>IF(ISTEXT(D2266),RIGHT(D2266,5),TEXT(D2266,"mm/dd"))</f>
        <v>10/26</v>
      </c>
      <c r="G2266" s="39">
        <f>SUM(MID(E2266,1,1),MID(E2266,2,1),MID(E2266,3,1),MID(E2266,4,1),MID(F2266,1,1),MID(F2266,2,1),MID(F2266,4,1),MID(F2266,5,1))</f>
        <v>33</v>
      </c>
      <c r="H2266" s="41">
        <f>IF(MOD(G2266,9)=0,9,MOD(G2266,9))</f>
        <v>6</v>
      </c>
      <c r="I2266" s="45" t="str">
        <f>IFERROR(MID("日月火水木金土",WEEKDAY(D2266),1),"")</f>
        <v>土</v>
      </c>
      <c r="J2266" s="304" t="s">
        <v>3283</v>
      </c>
      <c r="K2266" s="202" t="str">
        <f>VLOOKUP(F2266,石と花メイン,3,FALSE)</f>
        <v>■赤縞瑪瑙</v>
      </c>
      <c r="L2266" s="297" t="str">
        <f>VLOOKUP(F2266,石と花メイン,4,FALSE)</f>
        <v>臭木【山空木】</v>
      </c>
      <c r="M2266" s="393">
        <f>IF(OR(MONTH(F2266)&lt;7,AND(MONTH(F2266)=7,DAY(F2266)&lt;=25)),
MOD(SUM((E2266-1901)*365,259),260),
MOD(SUM((E2266-1900)*365,259),260))</f>
        <v>119</v>
      </c>
      <c r="N2266" s="390">
        <f>IF(AND(MONTH(F2266)=7,DAY(F2266)&gt;25),1,
ROUNDDOWN((SUM(VLOOKUP(MONTH(F2266),D暦変換用数値,2,FALSE),DAY(F2266))/28)+1,0))</f>
        <v>4</v>
      </c>
      <c r="O2266" s="205">
        <f>IF(AND(MONTH(F2266)=7,DAY(F2266)&gt;25),DAY(F2266)-25,
MOD((SUM(VLOOKUP(MONTH(F2266),D暦変換用数値,2,FALSE),DAY(F2266))),28)+1)</f>
        <v>9</v>
      </c>
      <c r="P2266" s="406">
        <f>IF(OR(MONTH(F2266)&lt;7,AND(MONTH(F2266)=7,DAY(F2266)&lt;=25)),
MOD(SUM((E2266-1901)*365,(N2266-1)*28,O2266,258),260),
MOD(SUM((E2266-1900)*365,(N2266-1)*28,O2266,258),260))</f>
        <v>211</v>
      </c>
      <c r="Q2266" s="374" t="str">
        <f>VLOOKUP(MOD(P2266,4),色,2,FALSE)</f>
        <v>青い</v>
      </c>
      <c r="R2266" s="292" t="str">
        <f>VLOOKUP(MOD(P2266,13),銀河の音,2,FALSE)</f>
        <v>電気の</v>
      </c>
      <c r="S2266" s="385" t="str">
        <f>VLOOKUP(MOD(P2266,20),太陽の紋章,2,FALSE)</f>
        <v>猿</v>
      </c>
      <c r="T2266" s="98" t="s">
        <v>3736</v>
      </c>
    </row>
    <row r="2267" spans="1:20" ht="13.5" customHeight="1">
      <c r="A2267" s="50" t="str">
        <f>VLOOKUP(MOD(E2267,10),十干,2,FALSE)</f>
        <v>戊</v>
      </c>
      <c r="B2267" s="199" t="str">
        <f>VLOOKUP(MOD(E2267,12),十二支,3,FALSE)</f>
        <v xml:space="preserve">07 天 </v>
      </c>
      <c r="C2267" s="201" t="str">
        <f>VLOOKUP(F2267,星座,3,TRUE)</f>
        <v xml:space="preserve">01 冥 </v>
      </c>
      <c r="D2267" s="531">
        <v>25140</v>
      </c>
      <c r="E2267" s="1">
        <f>IFERROR(YEAR(D2267),LEFT(D2267,4))</f>
        <v>1968</v>
      </c>
      <c r="F2267" s="1" t="str">
        <f>IF(ISTEXT(D2267),RIGHT(D2267,5),TEXT(D2267,"mm/dd"))</f>
        <v>10/29</v>
      </c>
      <c r="G2267" s="39">
        <f>SUM(MID(E2267,1,1),MID(E2267,2,1),MID(E2267,3,1),MID(E2267,4,1),MID(F2267,1,1),MID(F2267,2,1),MID(F2267,4,1),MID(F2267,5,1))</f>
        <v>36</v>
      </c>
      <c r="H2267" s="41">
        <f>IF(MOD(G2267,9)=0,9,MOD(G2267,9))</f>
        <v>9</v>
      </c>
      <c r="I2267" s="45" t="str">
        <f>IFERROR(MID("日月火水木金土",WEEKDAY(D2267),1),"")</f>
        <v>火</v>
      </c>
      <c r="J2267" s="304" t="s">
        <v>3284</v>
      </c>
      <c r="K2267" s="202" t="str">
        <f>VLOOKUP(F2267,石と花メイン,3,FALSE)</f>
        <v>◆猫目石</v>
      </c>
      <c r="L2267" s="297" t="str">
        <f>VLOOKUP(F2267,石と花メイン,4,FALSE)</f>
        <v>グロリオサ【狐百合】</v>
      </c>
      <c r="M2267" s="393">
        <f>IF(OR(MONTH(F2267)&lt;7,AND(MONTH(F2267)=7,DAY(F2267)&lt;=25)),
MOD(SUM((E2267-1901)*365,259),260),
MOD(SUM((E2267-1900)*365,259),260))</f>
        <v>119</v>
      </c>
      <c r="N2267" s="390">
        <f>IF(AND(MONTH(F2267)=7,DAY(F2267)&gt;25),1,
ROUNDDOWN((SUM(VLOOKUP(MONTH(F2267),D暦変換用数値,2,FALSE),DAY(F2267))/28)+1,0))</f>
        <v>4</v>
      </c>
      <c r="O2267" s="205">
        <f>IF(AND(MONTH(F2267)=7,DAY(F2267)&gt;25),DAY(F2267)-25,
MOD((SUM(VLOOKUP(MONTH(F2267),D暦変換用数値,2,FALSE),DAY(F2267))),28)+1)</f>
        <v>12</v>
      </c>
      <c r="P2267" s="406">
        <f>IF(OR(MONTH(F2267)&lt;7,AND(MONTH(F2267)=7,DAY(F2267)&lt;=25)),
MOD(SUM((E2267-1901)*365,(N2267-1)*28,O2267,258),260),
MOD(SUM((E2267-1900)*365,(N2267-1)*28,O2267,258),260))</f>
        <v>214</v>
      </c>
      <c r="Q2267" s="375" t="str">
        <f>VLOOKUP(MOD(P2267,4),色,2,FALSE)</f>
        <v>白い</v>
      </c>
      <c r="R2267" s="293" t="str">
        <f>VLOOKUP(MOD(P2267,13),銀河の音,2,FALSE)</f>
        <v>律動の</v>
      </c>
      <c r="S2267" s="386" t="str">
        <f>VLOOKUP(MOD(P2267,20),太陽の紋章,2,FALSE)</f>
        <v>魔法使い</v>
      </c>
      <c r="T2267" s="111" t="s">
        <v>9317</v>
      </c>
    </row>
    <row r="2268" spans="1:20" ht="13.5" customHeight="1">
      <c r="A2268" s="334" t="str">
        <f>VLOOKUP(MOD(E2268,10),十干,2,FALSE)</f>
        <v>戊</v>
      </c>
      <c r="B2268" s="331" t="str">
        <f>VLOOKUP(MOD(E2268,12),十二支,3,FALSE)</f>
        <v xml:space="preserve">07 天 </v>
      </c>
      <c r="C2268" s="336" t="str">
        <f>VLOOKUP(F2268,星座,3,TRUE)</f>
        <v xml:space="preserve">01 冥 </v>
      </c>
      <c r="D2268" s="540">
        <v>25141</v>
      </c>
      <c r="E2268" s="131">
        <f>IFERROR(YEAR(D2268),LEFT(D2268,4))</f>
        <v>1968</v>
      </c>
      <c r="F2268" s="538" t="str">
        <f>IF(ISTEXT(D2268),RIGHT(D2268,5),TEXT(D2268,"mm/dd"))</f>
        <v>10/30</v>
      </c>
      <c r="G2268" s="133">
        <f>SUM(MID(E2268,1,1),MID(E2268,2,1),MID(E2268,3,1),MID(E2268,4,1),MID(F2268,1,1),MID(F2268,2,1),MID(F2268,4,1),MID(F2268,5,1))</f>
        <v>28</v>
      </c>
      <c r="H2268" s="133">
        <f>IF(MOD(G2268,9)=0,9,MOD(G2268,9))</f>
        <v>1</v>
      </c>
      <c r="I2268" s="131" t="str">
        <f>IFERROR(MID("日月火水木金土",WEEKDAY(D2268),1),"")</f>
        <v>水</v>
      </c>
      <c r="J2268" s="306" t="s">
        <v>9003</v>
      </c>
      <c r="K2268" s="335" t="str">
        <f>VLOOKUP(F2268,石と花メイン,3,FALSE)</f>
        <v>◆翠玉</v>
      </c>
      <c r="L2268" s="302" t="str">
        <f>VLOOKUP(F2268,石と花メイン,4,FALSE)</f>
        <v>ロベリア【瑠璃蝶々】</v>
      </c>
      <c r="M2268" s="396">
        <f>IF(OR(MONTH(F2268)&lt;7,AND(MONTH(F2268)=7,DAY(F2268)&lt;=25)),
MOD(SUM((E2268-1901)*365,259),260),
MOD(SUM((E2268-1900)*365,259),260))</f>
        <v>119</v>
      </c>
      <c r="N2268" s="335">
        <f>IF(AND(MONTH(F2268)=7,DAY(F2268)&gt;25),1,
ROUNDDOWN((SUM(VLOOKUP(MONTH(F2268),D暦変換用数値,2,FALSE),DAY(F2268))/28)+1,0))</f>
        <v>4</v>
      </c>
      <c r="O2268" s="132">
        <f>IF(AND(MONTH(F2268)=7,DAY(F2268)&gt;25),DAY(F2268)-25,
MOD((SUM(VLOOKUP(MONTH(F2268),D暦変換用数値,2,FALSE),DAY(F2268))),28)+1)</f>
        <v>13</v>
      </c>
      <c r="P2268" s="404">
        <f>IF(OR(MONTH(F2268)&lt;7,AND(MONTH(F2268)=7,DAY(F2268)&lt;=25)),
MOD(SUM((E2268-1901)*365,(N2268-1)*28,O2268,258),260),
MOD(SUM((E2268-1900)*365,(N2268-1)*28,O2268,258),260))</f>
        <v>215</v>
      </c>
      <c r="Q2268" s="376" t="str">
        <f>VLOOKUP(MOD(P2268,4),色,2,FALSE)</f>
        <v>青い</v>
      </c>
      <c r="R2268" s="333" t="str">
        <f>VLOOKUP(MOD(P2268,13),銀河の音,2,FALSE)</f>
        <v>共振の</v>
      </c>
      <c r="S2268" s="387" t="str">
        <f>VLOOKUP(MOD(P2268,20),太陽の紋章,2,FALSE)</f>
        <v>鷲</v>
      </c>
      <c r="T2268" s="119" t="s">
        <v>9002</v>
      </c>
    </row>
    <row r="2269" spans="1:20" ht="13.5" customHeight="1">
      <c r="A2269" s="50" t="str">
        <f>VLOOKUP(MOD(E2269,10),十干,2,FALSE)</f>
        <v>戊</v>
      </c>
      <c r="B2269" s="199" t="str">
        <f>VLOOKUP(MOD(E2269,12),十二支,3,FALSE)</f>
        <v xml:space="preserve">07 天 </v>
      </c>
      <c r="C2269" s="201" t="str">
        <f>VLOOKUP(F2269,星座,3,TRUE)</f>
        <v xml:space="preserve">01 冥 </v>
      </c>
      <c r="D2269" s="531">
        <v>25146</v>
      </c>
      <c r="E2269" s="1">
        <f>IFERROR(YEAR(D2269),LEFT(D2269,4))</f>
        <v>1968</v>
      </c>
      <c r="F2269" s="1" t="str">
        <f>IF(ISTEXT(D2269),RIGHT(D2269,5),TEXT(D2269,"mm/dd"))</f>
        <v>11/04</v>
      </c>
      <c r="G2269" s="39">
        <f>SUM(MID(E2269,1,1),MID(E2269,2,1),MID(E2269,3,1),MID(E2269,4,1),MID(F2269,1,1),MID(F2269,2,1),MID(F2269,4,1),MID(F2269,5,1))</f>
        <v>30</v>
      </c>
      <c r="H2269" s="41">
        <f>IF(MOD(G2269,9)=0,9,MOD(G2269,9))</f>
        <v>3</v>
      </c>
      <c r="I2269" s="45" t="str">
        <f>IFERROR(MID("日月火水木金土",WEEKDAY(D2269),1),"")</f>
        <v>月</v>
      </c>
      <c r="J2269" s="304" t="s">
        <v>3285</v>
      </c>
      <c r="K2269" s="202" t="str">
        <f>VLOOKUP(F2269,石と花メイン,3,FALSE)</f>
        <v>◆翠玉</v>
      </c>
      <c r="L2269" s="297" t="str">
        <f>VLOOKUP(F2269,石と花メイン,4,FALSE)</f>
        <v>サフラン【番紅花】</v>
      </c>
      <c r="M2269" s="393">
        <f>IF(OR(MONTH(F2269)&lt;7,AND(MONTH(F2269)=7,DAY(F2269)&lt;=25)),
MOD(SUM((E2269-1901)*365,259),260),
MOD(SUM((E2269-1900)*365,259),260))</f>
        <v>119</v>
      </c>
      <c r="N2269" s="390">
        <f>IF(AND(MONTH(F2269)=7,DAY(F2269)&gt;25),1,
ROUNDDOWN((SUM(VLOOKUP(MONTH(F2269),D暦変換用数値,2,FALSE),DAY(F2269))/28)+1,0))</f>
        <v>4</v>
      </c>
      <c r="O2269" s="205">
        <f>IF(AND(MONTH(F2269)=7,DAY(F2269)&gt;25),DAY(F2269)-25,
MOD((SUM(VLOOKUP(MONTH(F2269),D暦変換用数値,2,FALSE),DAY(F2269))),28)+1)</f>
        <v>18</v>
      </c>
      <c r="P2269" s="406">
        <f>IF(OR(MONTH(F2269)&lt;7,AND(MONTH(F2269)=7,DAY(F2269)&lt;=25)),
MOD(SUM((E2269-1901)*365,(N2269-1)*28,O2269,258),260),
MOD(SUM((E2269-1900)*365,(N2269-1)*28,O2269,258),260))</f>
        <v>220</v>
      </c>
      <c r="Q2269" s="373" t="str">
        <f>VLOOKUP(MOD(P2269,4),色,2,FALSE)</f>
        <v>黄色い</v>
      </c>
      <c r="R2269" s="291" t="str">
        <f>VLOOKUP(MOD(P2269,13),銀河の音,2,FALSE)</f>
        <v>水晶の</v>
      </c>
      <c r="S2269" s="384" t="str">
        <f>VLOOKUP(MOD(P2269,20),太陽の紋章,2,FALSE)</f>
        <v>太陽</v>
      </c>
      <c r="T2269" s="111" t="s">
        <v>2847</v>
      </c>
    </row>
    <row r="2270" spans="1:20" ht="13.5" customHeight="1">
      <c r="A2270" s="334" t="str">
        <f>VLOOKUP(MOD(E2270,10),十干,2,FALSE)</f>
        <v>戊</v>
      </c>
      <c r="B2270" s="331" t="str">
        <f>VLOOKUP(MOD(E2270,12),十二支,3,FALSE)</f>
        <v xml:space="preserve">07 天 </v>
      </c>
      <c r="C2270" s="336" t="str">
        <f>VLOOKUP(F2270,星座,3,TRUE)</f>
        <v xml:space="preserve">01 冥 </v>
      </c>
      <c r="D2270" s="534">
        <v>25148</v>
      </c>
      <c r="E2270" s="131">
        <f>IFERROR(YEAR(D2270),LEFT(D2270,4))</f>
        <v>1968</v>
      </c>
      <c r="F2270" s="131" t="str">
        <f>IF(ISTEXT(D2270),RIGHT(D2270,5),TEXT(D2270,"mm/dd"))</f>
        <v>11/06</v>
      </c>
      <c r="G2270" s="133">
        <f>SUM(MID(E2270,1,1),MID(E2270,2,1),MID(E2270,3,1),MID(E2270,4,1),MID(F2270,1,1),MID(F2270,2,1),MID(F2270,4,1),MID(F2270,5,1))</f>
        <v>32</v>
      </c>
      <c r="H2270" s="133">
        <f>IF(MOD(G2270,9)=0,9,MOD(G2270,9))</f>
        <v>5</v>
      </c>
      <c r="I2270" s="131" t="str">
        <f>IFERROR(MID("日月火水木金土",WEEKDAY(D2270),1),"")</f>
        <v>水</v>
      </c>
      <c r="J2270" s="306" t="s">
        <v>8396</v>
      </c>
      <c r="K2270" s="335" t="str">
        <f>VLOOKUP(F2270,石と花メイン,3,FALSE)</f>
        <v>●土耳古石</v>
      </c>
      <c r="L2270" s="302" t="str">
        <f>VLOOKUP(F2270,石と花メイン,4,FALSE)</f>
        <v>藤袴【蘭草】</v>
      </c>
      <c r="M2270" s="396">
        <f>IF(OR(MONTH(F2270)&lt;7,AND(MONTH(F2270)=7,DAY(F2270)&lt;=25)),
MOD(SUM((E2270-1901)*365,259),260),
MOD(SUM((E2270-1900)*365,259),260))</f>
        <v>119</v>
      </c>
      <c r="N2270" s="335">
        <f>IF(AND(MONTH(F2270)=7,DAY(F2270)&gt;25),1,
ROUNDDOWN((SUM(VLOOKUP(MONTH(F2270),D暦変換用数値,2,FALSE),DAY(F2270))/28)+1,0))</f>
        <v>4</v>
      </c>
      <c r="O2270" s="132">
        <f>IF(AND(MONTH(F2270)=7,DAY(F2270)&gt;25),DAY(F2270)-25,
MOD((SUM(VLOOKUP(MONTH(F2270),D暦変換用数値,2,FALSE),DAY(F2270))),28)+1)</f>
        <v>20</v>
      </c>
      <c r="P2270" s="404">
        <f>IF(OR(MONTH(F2270)&lt;7,AND(MONTH(F2270)=7,DAY(F2270)&lt;=25)),
MOD(SUM((E2270-1901)*365,(N2270-1)*28,O2270,258),260),
MOD(SUM((E2270-1900)*365,(N2270-1)*28,O2270,258),260))</f>
        <v>222</v>
      </c>
      <c r="Q2270" s="376" t="str">
        <f>VLOOKUP(MOD(P2270,4),色,2,FALSE)</f>
        <v>白い</v>
      </c>
      <c r="R2270" s="333" t="str">
        <f>VLOOKUP(MOD(P2270,13),銀河の音,2,FALSE)</f>
        <v>磁気の</v>
      </c>
      <c r="S2270" s="387" t="str">
        <f>VLOOKUP(MOD(P2270,20),太陽の紋章,2,FALSE)</f>
        <v>風</v>
      </c>
      <c r="T2270" s="126" t="s">
        <v>8400</v>
      </c>
    </row>
    <row r="2271" spans="1:20" ht="13.5" customHeight="1">
      <c r="A2271" s="50" t="str">
        <f>VLOOKUP(MOD(E2271,10),十干,2,FALSE)</f>
        <v>庚</v>
      </c>
      <c r="B2271" s="199" t="str">
        <f>VLOOKUP(MOD(E2271,12),十二支,3,FALSE)</f>
        <v xml:space="preserve">07 天 </v>
      </c>
      <c r="C2271" s="201" t="str">
        <f>VLOOKUP(F2271,星座,3,TRUE)</f>
        <v xml:space="preserve">01 冥 </v>
      </c>
      <c r="D2271" s="531">
        <v>29522</v>
      </c>
      <c r="E2271" s="1">
        <f>IFERROR(YEAR(D2271),LEFT(D2271,4))</f>
        <v>1980</v>
      </c>
      <c r="F2271" s="1" t="str">
        <f>IF(ISTEXT(D2271),RIGHT(D2271,5),TEXT(D2271,"mm/dd"))</f>
        <v>10/28</v>
      </c>
      <c r="G2271" s="39">
        <f>SUM(MID(E2271,1,1),MID(E2271,2,1),MID(E2271,3,1),MID(E2271,4,1),MID(F2271,1,1),MID(F2271,2,1),MID(F2271,4,1),MID(F2271,5,1))</f>
        <v>29</v>
      </c>
      <c r="H2271" s="41">
        <f>IF(MOD(G2271,9)=0,9,MOD(G2271,9))</f>
        <v>2</v>
      </c>
      <c r="I2271" s="45" t="str">
        <f>IFERROR(MID("日月火水木金土",WEEKDAY(D2271),1),"")</f>
        <v>火</v>
      </c>
      <c r="J2271" s="304" t="s">
        <v>3286</v>
      </c>
      <c r="K2271" s="202" t="str">
        <f>VLOOKUP(F2271,石と花メイン,3,FALSE)</f>
        <v>◆翠玉</v>
      </c>
      <c r="L2271" s="297" t="str">
        <f>VLOOKUP(F2271,石と花メイン,4,FALSE)</f>
        <v>ホップ【西洋唐花草】</v>
      </c>
      <c r="M2271" s="393">
        <f>IF(OR(MONTH(F2271)&lt;7,AND(MONTH(F2271)=7,DAY(F2271)&lt;=25)),
MOD(SUM((E2271-1901)*365,259),260),
MOD(SUM((E2271-1900)*365,259),260))</f>
        <v>79</v>
      </c>
      <c r="N2271" s="390">
        <f>IF(AND(MONTH(F2271)=7,DAY(F2271)&gt;25),1,
ROUNDDOWN((SUM(VLOOKUP(MONTH(F2271),D暦変換用数値,2,FALSE),DAY(F2271))/28)+1,0))</f>
        <v>4</v>
      </c>
      <c r="O2271" s="205">
        <f>IF(AND(MONTH(F2271)=7,DAY(F2271)&gt;25),DAY(F2271)-25,
MOD((SUM(VLOOKUP(MONTH(F2271),D暦変換用数値,2,FALSE),DAY(F2271))),28)+1)</f>
        <v>11</v>
      </c>
      <c r="P2271" s="406">
        <f>IF(OR(MONTH(F2271)&lt;7,AND(MONTH(F2271)=7,DAY(F2271)&lt;=25)),
MOD(SUM((E2271-1901)*365,(N2271-1)*28,O2271,258),260),
MOD(SUM((E2271-1900)*365,(N2271-1)*28,O2271,258),260))</f>
        <v>173</v>
      </c>
      <c r="Q2271" s="372" t="str">
        <f>VLOOKUP(MOD(P2271,4),色,2,FALSE)</f>
        <v>赤い</v>
      </c>
      <c r="R2271" s="290" t="str">
        <f>VLOOKUP(MOD(P2271,13),銀河の音,2,FALSE)</f>
        <v>自己存在の</v>
      </c>
      <c r="S2271" s="383" t="str">
        <f>VLOOKUP(MOD(P2271,20),太陽の紋章,2,FALSE)</f>
        <v>空歩く者</v>
      </c>
      <c r="T2271" s="93" t="s">
        <v>2848</v>
      </c>
    </row>
    <row r="2272" spans="1:20" ht="13.5" customHeight="1">
      <c r="A2272" s="50" t="str">
        <f>VLOOKUP(MOD(E2272,10),十干,2,FALSE)</f>
        <v>庚</v>
      </c>
      <c r="B2272" s="199" t="str">
        <f>VLOOKUP(MOD(E2272,12),十二支,3,FALSE)</f>
        <v xml:space="preserve">07 天 </v>
      </c>
      <c r="C2272" s="201" t="str">
        <f>VLOOKUP(F2272,星座,3,TRUE)</f>
        <v xml:space="preserve">01 冥 </v>
      </c>
      <c r="D2272" s="531">
        <v>29524</v>
      </c>
      <c r="E2272" s="1">
        <f>IFERROR(YEAR(D2272),LEFT(D2272,4))</f>
        <v>1980</v>
      </c>
      <c r="F2272" s="1" t="str">
        <f>IF(ISTEXT(D2272),RIGHT(D2272,5),TEXT(D2272,"mm/dd"))</f>
        <v>10/30</v>
      </c>
      <c r="G2272" s="39">
        <f>SUM(MID(E2272,1,1),MID(E2272,2,1),MID(E2272,3,1),MID(E2272,4,1),MID(F2272,1,1),MID(F2272,2,1),MID(F2272,4,1),MID(F2272,5,1))</f>
        <v>22</v>
      </c>
      <c r="H2272" s="41">
        <f>IF(MOD(G2272,9)=0,9,MOD(G2272,9))</f>
        <v>4</v>
      </c>
      <c r="I2272" s="45" t="str">
        <f>IFERROR(MID("日月火水木金土",WEEKDAY(D2272),1),"")</f>
        <v>木</v>
      </c>
      <c r="J2272" s="304" t="s">
        <v>3287</v>
      </c>
      <c r="K2272" s="202" t="str">
        <f>VLOOKUP(F2272,石と花メイン,3,FALSE)</f>
        <v>◆翠玉</v>
      </c>
      <c r="L2272" s="297" t="str">
        <f>VLOOKUP(F2272,石と花メイン,4,FALSE)</f>
        <v>ロベリア【瑠璃蝶々】</v>
      </c>
      <c r="M2272" s="393">
        <f>IF(OR(MONTH(F2272)&lt;7,AND(MONTH(F2272)=7,DAY(F2272)&lt;=25)),
MOD(SUM((E2272-1901)*365,259),260),
MOD(SUM((E2272-1900)*365,259),260))</f>
        <v>79</v>
      </c>
      <c r="N2272" s="390">
        <f>IF(AND(MONTH(F2272)=7,DAY(F2272)&gt;25),1,
ROUNDDOWN((SUM(VLOOKUP(MONTH(F2272),D暦変換用数値,2,FALSE),DAY(F2272))/28)+1,0))</f>
        <v>4</v>
      </c>
      <c r="O2272" s="205">
        <f>IF(AND(MONTH(F2272)=7,DAY(F2272)&gt;25),DAY(F2272)-25,
MOD((SUM(VLOOKUP(MONTH(F2272),D暦変換用数値,2,FALSE),DAY(F2272))),28)+1)</f>
        <v>13</v>
      </c>
      <c r="P2272" s="406">
        <f>IF(OR(MONTH(F2272)&lt;7,AND(MONTH(F2272)=7,DAY(F2272)&lt;=25)),
MOD(SUM((E2272-1901)*365,(N2272-1)*28,O2272,258),260),
MOD(SUM((E2272-1900)*365,(N2272-1)*28,O2272,258),260))</f>
        <v>175</v>
      </c>
      <c r="Q2272" s="374" t="str">
        <f>VLOOKUP(MOD(P2272,4),色,2,FALSE)</f>
        <v>青い</v>
      </c>
      <c r="R2272" s="292" t="str">
        <f>VLOOKUP(MOD(P2272,13),銀河の音,2,FALSE)</f>
        <v>律動の</v>
      </c>
      <c r="S2272" s="385" t="str">
        <f>VLOOKUP(MOD(P2272,20),太陽の紋章,2,FALSE)</f>
        <v>鷲</v>
      </c>
      <c r="T2272" s="98" t="s">
        <v>3736</v>
      </c>
    </row>
    <row r="2273" spans="1:20" ht="13.5" customHeight="1">
      <c r="A2273" s="76" t="str">
        <f>VLOOKUP(MOD(E2273,10),十干,2,FALSE)</f>
        <v>庚</v>
      </c>
      <c r="B2273" s="199" t="str">
        <f>VLOOKUP(MOD(E2273,12),十二支,3,FALSE)</f>
        <v xml:space="preserve">07 天 </v>
      </c>
      <c r="C2273" s="201" t="str">
        <f>VLOOKUP(F2273,星座,3,TRUE)</f>
        <v xml:space="preserve">01 冥 </v>
      </c>
      <c r="D2273" s="534">
        <v>29524</v>
      </c>
      <c r="E2273" s="116">
        <f>IFERROR(YEAR(D2273),LEFT(D2273,4))</f>
        <v>1980</v>
      </c>
      <c r="F2273" s="116" t="str">
        <f>IF(ISTEXT(D2273),RIGHT(D2273,5),TEXT(D2273,"mm/dd"))</f>
        <v>10/30</v>
      </c>
      <c r="G2273" s="120">
        <f>SUM(MID(E2273,1,1),MID(E2273,2,1),MID(E2273,3,1),MID(E2273,4,1),MID(F2273,1,1),MID(F2273,2,1),MID(F2273,4,1),MID(F2273,5,1))</f>
        <v>22</v>
      </c>
      <c r="H2273" s="120">
        <f>IF(MOD(G2273,9)=0,9,MOD(G2273,9))</f>
        <v>4</v>
      </c>
      <c r="I2273" s="116" t="str">
        <f>IFERROR(MID("日月火水木金土",WEEKDAY(D2273),1),"")</f>
        <v>木</v>
      </c>
      <c r="J2273" s="306" t="s">
        <v>7297</v>
      </c>
      <c r="K2273" s="203" t="str">
        <f>VLOOKUP(F2273,石と花メイン,3,FALSE)</f>
        <v>◆翠玉</v>
      </c>
      <c r="L2273" s="299" t="str">
        <f>VLOOKUP(F2273,石と花メイン,4,FALSE)</f>
        <v>ロベリア【瑠璃蝶々】</v>
      </c>
      <c r="M2273" s="395">
        <f>IF(OR(MONTH(F2273)&lt;7,AND(MONTH(F2273)=7,DAY(F2273)&lt;=25)),
MOD(SUM((E2273-1901)*365,259),260),
MOD(SUM((E2273-1900)*365,259),260))</f>
        <v>79</v>
      </c>
      <c r="N2273" s="121">
        <f>IF(AND(MONTH(F2273)=7,DAY(F2273)&gt;25),1,
ROUNDDOWN((SUM(VLOOKUP(MONTH(F2273),D暦変換用数値,2,FALSE),DAY(F2273))/28)+1,0))</f>
        <v>4</v>
      </c>
      <c r="O2273" s="117">
        <f>IF(AND(MONTH(F2273)=7,DAY(F2273)&gt;25),DAY(F2273)-25,
MOD((SUM(VLOOKUP(MONTH(F2273),D暦変換用数値,2,FALSE),DAY(F2273))),28)+1)</f>
        <v>13</v>
      </c>
      <c r="P2273" s="408">
        <f>IF(OR(MONTH(F2273)&lt;7,AND(MONTH(F2273)=7,DAY(F2273)&lt;=25)),
MOD(SUM((E2273-1901)*365,(N2273-1)*28,O2273,258),260),
MOD(SUM((E2273-1900)*365,(N2273-1)*28,O2273,258),260))</f>
        <v>175</v>
      </c>
      <c r="Q2273" s="374" t="str">
        <f>VLOOKUP(MOD(P2273,4),色,2,FALSE)</f>
        <v>青い</v>
      </c>
      <c r="R2273" s="292" t="str">
        <f>VLOOKUP(MOD(P2273,13),銀河の音,2,FALSE)</f>
        <v>律動の</v>
      </c>
      <c r="S2273" s="385" t="str">
        <f>VLOOKUP(MOD(P2273,20),太陽の紋章,2,FALSE)</f>
        <v>鷲</v>
      </c>
      <c r="T2273" s="129" t="s">
        <v>7296</v>
      </c>
    </row>
    <row r="2274" spans="1:20" ht="13.5" customHeight="1">
      <c r="A2274" s="50" t="str">
        <f>VLOOKUP(MOD(E2274,10),十干,2,FALSE)</f>
        <v>庚</v>
      </c>
      <c r="B2274" s="199" t="str">
        <f>VLOOKUP(MOD(E2274,12),十二支,3,FALSE)</f>
        <v xml:space="preserve">07 天 </v>
      </c>
      <c r="C2274" s="201" t="str">
        <f>VLOOKUP(F2274,星座,3,TRUE)</f>
        <v xml:space="preserve">01 冥 </v>
      </c>
      <c r="D2274" s="531">
        <v>29543</v>
      </c>
      <c r="E2274" s="1">
        <f>IFERROR(YEAR(D2274),LEFT(D2274,4))</f>
        <v>1980</v>
      </c>
      <c r="F2274" s="1" t="str">
        <f>IF(ISTEXT(D2274),RIGHT(D2274,5),TEXT(D2274,"mm/dd"))</f>
        <v>11/18</v>
      </c>
      <c r="G2274" s="39">
        <f>SUM(MID(E2274,1,1),MID(E2274,2,1),MID(E2274,3,1),MID(E2274,4,1),MID(F2274,1,1),MID(F2274,2,1),MID(F2274,4,1),MID(F2274,5,1))</f>
        <v>29</v>
      </c>
      <c r="H2274" s="41">
        <f>IF(MOD(G2274,9)=0,9,MOD(G2274,9))</f>
        <v>2</v>
      </c>
      <c r="I2274" s="45" t="str">
        <f>IFERROR(MID("日月火水木金土",WEEKDAY(D2274),1),"")</f>
        <v>火</v>
      </c>
      <c r="J2274" s="304" t="s">
        <v>3288</v>
      </c>
      <c r="K2274" s="202" t="str">
        <f>VLOOKUP(F2274,石と花メイン,3,FALSE)</f>
        <v>○真珠</v>
      </c>
      <c r="L2274" s="297" t="str">
        <f>VLOOKUP(F2274,石と花メイン,4,FALSE)</f>
        <v>山百合【オリエンタルリリー】</v>
      </c>
      <c r="M2274" s="393">
        <f>IF(OR(MONTH(F2274)&lt;7,AND(MONTH(F2274)=7,DAY(F2274)&lt;=25)),
MOD(SUM((E2274-1901)*365,259),260),
MOD(SUM((E2274-1900)*365,259),260))</f>
        <v>79</v>
      </c>
      <c r="N2274" s="390">
        <f>IF(AND(MONTH(F2274)=7,DAY(F2274)&gt;25),1,
ROUNDDOWN((SUM(VLOOKUP(MONTH(F2274),D暦変換用数値,2,FALSE),DAY(F2274))/28)+1,0))</f>
        <v>5</v>
      </c>
      <c r="O2274" s="205">
        <f>IF(AND(MONTH(F2274)=7,DAY(F2274)&gt;25),DAY(F2274)-25,
MOD((SUM(VLOOKUP(MONTH(F2274),D暦変換用数値,2,FALSE),DAY(F2274))),28)+1)</f>
        <v>4</v>
      </c>
      <c r="P2274" s="406">
        <f>IF(OR(MONTH(F2274)&lt;7,AND(MONTH(F2274)=7,DAY(F2274)&lt;=25)),
MOD(SUM((E2274-1901)*365,(N2274-1)*28,O2274,258),260),
MOD(SUM((E2274-1900)*365,(N2274-1)*28,O2274,258),260))</f>
        <v>194</v>
      </c>
      <c r="Q2274" s="375" t="str">
        <f>VLOOKUP(MOD(P2274,4),色,2,FALSE)</f>
        <v>白い</v>
      </c>
      <c r="R2274" s="293" t="str">
        <f>VLOOKUP(MOD(P2274,13),銀河の音,2,FALSE)</f>
        <v>水晶の</v>
      </c>
      <c r="S2274" s="386" t="str">
        <f>VLOOKUP(MOD(P2274,20),太陽の紋章,2,FALSE)</f>
        <v>魔法使い</v>
      </c>
      <c r="T2274" s="111" t="s">
        <v>1614</v>
      </c>
    </row>
    <row r="2275" spans="1:20" ht="13.5" customHeight="1">
      <c r="A2275" s="334" t="str">
        <f>VLOOKUP(MOD(E2275,10),十干,2,FALSE)</f>
        <v>壬</v>
      </c>
      <c r="B2275" s="331" t="str">
        <f>VLOOKUP(MOD(E2275,12),十二支,3,FALSE)</f>
        <v xml:space="preserve">07 天 </v>
      </c>
      <c r="C2275" s="336" t="str">
        <f>VLOOKUP(F2275,星座,3,TRUE)</f>
        <v xml:space="preserve">01 冥 </v>
      </c>
      <c r="D2275" s="534">
        <v>33923</v>
      </c>
      <c r="E2275" s="131">
        <f>IFERROR(YEAR(D2275),LEFT(D2275,4))</f>
        <v>1992</v>
      </c>
      <c r="F2275" s="131" t="str">
        <f>IF(ISTEXT(D2275),RIGHT(D2275,5),TEXT(D2275,"mm/dd"))</f>
        <v>11/15</v>
      </c>
      <c r="G2275" s="133">
        <f>SUM(MID(E2275,1,1),MID(E2275,2,1),MID(E2275,3,1),MID(E2275,4,1),MID(F2275,1,1),MID(F2275,2,1),MID(F2275,4,1),MID(F2275,5,1))</f>
        <v>29</v>
      </c>
      <c r="H2275" s="133">
        <f>IF(MOD(G2275,9)=0,9,MOD(G2275,9))</f>
        <v>2</v>
      </c>
      <c r="I2275" s="131" t="str">
        <f>IFERROR(MID("日月火水木金土",WEEKDAY(D2275),1),"")</f>
        <v>日</v>
      </c>
      <c r="J2275" s="306" t="s">
        <v>8383</v>
      </c>
      <c r="K2275" s="335" t="str">
        <f>VLOOKUP(F2275,石と花メイン,3,FALSE)</f>
        <v>◆青玉</v>
      </c>
      <c r="L2275" s="302" t="str">
        <f>VLOOKUP(F2275,石と花メイン,4,FALSE)</f>
        <v>オレガノ【花薄荷】</v>
      </c>
      <c r="M2275" s="396">
        <f>IF(OR(MONTH(F2275)&lt;7,AND(MONTH(F2275)=7,DAY(F2275)&lt;=25)),
MOD(SUM((E2275-1901)*365,259),260),
MOD(SUM((E2275-1900)*365,259),260))</f>
        <v>39</v>
      </c>
      <c r="N2275" s="335">
        <f>IF(AND(MONTH(F2275)=7,DAY(F2275)&gt;25),1,
ROUNDDOWN((SUM(VLOOKUP(MONTH(F2275),D暦変換用数値,2,FALSE),DAY(F2275))/28)+1,0))</f>
        <v>5</v>
      </c>
      <c r="O2275" s="132">
        <f>IF(AND(MONTH(F2275)=7,DAY(F2275)&gt;25),DAY(F2275)-25,
MOD((SUM(VLOOKUP(MONTH(F2275),D暦変換用数値,2,FALSE),DAY(F2275))),28)+1)</f>
        <v>1</v>
      </c>
      <c r="P2275" s="404">
        <f>IF(OR(MONTH(F2275)&lt;7,AND(MONTH(F2275)=7,DAY(F2275)&lt;=25)),
MOD(SUM((E2275-1901)*365,(N2275-1)*28,O2275,258),260),
MOD(SUM((E2275-1900)*365,(N2275-1)*28,O2275,258),260))</f>
        <v>151</v>
      </c>
      <c r="Q2275" s="376" t="str">
        <f>VLOOKUP(MOD(P2275,4),色,2,FALSE)</f>
        <v>青い</v>
      </c>
      <c r="R2275" s="333" t="str">
        <f>VLOOKUP(MOD(P2275,13),銀河の音,2,FALSE)</f>
        <v>銀河の</v>
      </c>
      <c r="S2275" s="387" t="str">
        <f>VLOOKUP(MOD(P2275,20),太陽の紋章,2,FALSE)</f>
        <v>猿</v>
      </c>
      <c r="T2275" s="119" t="s">
        <v>8384</v>
      </c>
    </row>
    <row r="2276" spans="1:20" ht="13.5" customHeight="1">
      <c r="A2276" s="334" t="str">
        <f>VLOOKUP(MOD(E2276,10),十干,2,FALSE)</f>
        <v>壬</v>
      </c>
      <c r="B2276" s="331" t="str">
        <f>VLOOKUP(MOD(E2276,12),十二支,3,FALSE)</f>
        <v xml:space="preserve">07 天 </v>
      </c>
      <c r="C2276" s="336" t="str">
        <f>VLOOKUP(F2276,星座,3,TRUE)</f>
        <v xml:space="preserve">01 冥 </v>
      </c>
      <c r="D2276" s="534">
        <v>33929</v>
      </c>
      <c r="E2276" s="131">
        <f>IFERROR(YEAR(D2276),LEFT(D2276,4))</f>
        <v>1992</v>
      </c>
      <c r="F2276" s="131" t="str">
        <f>IF(ISTEXT(D2276),RIGHT(D2276,5),TEXT(D2276,"mm/dd"))</f>
        <v>11/21</v>
      </c>
      <c r="G2276" s="133">
        <f>SUM(MID(E2276,1,1),MID(E2276,2,1),MID(E2276,3,1),MID(E2276,4,1),MID(F2276,1,1),MID(F2276,2,1),MID(F2276,4,1),MID(F2276,5,1))</f>
        <v>26</v>
      </c>
      <c r="H2276" s="133">
        <f>IF(MOD(G2276,9)=0,9,MOD(G2276,9))</f>
        <v>8</v>
      </c>
      <c r="I2276" s="131" t="str">
        <f>IFERROR(MID("日月火水木金土",WEEKDAY(D2276),1),"")</f>
        <v>土</v>
      </c>
      <c r="J2276" s="306" t="s">
        <v>8286</v>
      </c>
      <c r="K2276" s="335" t="str">
        <f>VLOOKUP(F2276,石と花メイン,3,FALSE)</f>
        <v>◆橄欖石</v>
      </c>
      <c r="L2276" s="302" t="str">
        <f>VLOOKUP(F2276,石と花メイン,4,FALSE)</f>
        <v>銀杏/公孫樹</v>
      </c>
      <c r="M2276" s="396">
        <f>IF(OR(MONTH(F2276)&lt;7,AND(MONTH(F2276)=7,DAY(F2276)&lt;=25)),
MOD(SUM((E2276-1901)*365,259),260),
MOD(SUM((E2276-1900)*365,259),260))</f>
        <v>39</v>
      </c>
      <c r="N2276" s="335">
        <f>IF(AND(MONTH(F2276)=7,DAY(F2276)&gt;25),1,
ROUNDDOWN((SUM(VLOOKUP(MONTH(F2276),D暦変換用数値,2,FALSE),DAY(F2276))/28)+1,0))</f>
        <v>5</v>
      </c>
      <c r="O2276" s="132">
        <f>IF(AND(MONTH(F2276)=7,DAY(F2276)&gt;25),DAY(F2276)-25,
MOD((SUM(VLOOKUP(MONTH(F2276),D暦変換用数値,2,FALSE),DAY(F2276))),28)+1)</f>
        <v>7</v>
      </c>
      <c r="P2276" s="404">
        <f>IF(OR(MONTH(F2276)&lt;7,AND(MONTH(F2276)=7,DAY(F2276)&lt;=25)),
MOD(SUM((E2276-1901)*365,(N2276-1)*28,O2276,258),260),
MOD(SUM((E2276-1900)*365,(N2276-1)*28,O2276,258),260))</f>
        <v>157</v>
      </c>
      <c r="Q2276" s="376" t="str">
        <f>VLOOKUP(MOD(P2276,4),色,2,FALSE)</f>
        <v>赤い</v>
      </c>
      <c r="R2276" s="333" t="str">
        <f>VLOOKUP(MOD(P2276,13),銀河の音,2,FALSE)</f>
        <v>磁気の</v>
      </c>
      <c r="S2276" s="387" t="str">
        <f>VLOOKUP(MOD(P2276,20),太陽の紋章,2,FALSE)</f>
        <v>地球</v>
      </c>
      <c r="T2276" s="119" t="s">
        <v>7568</v>
      </c>
    </row>
    <row r="2277" spans="1:20" ht="13.5" customHeight="1">
      <c r="A2277" s="50" t="str">
        <f>VLOOKUP(MOD(E2277,10),十干,2,FALSE)</f>
        <v>壬</v>
      </c>
      <c r="B2277" s="199" t="str">
        <f>VLOOKUP(MOD(E2277,12),十二支,3,FALSE)</f>
        <v xml:space="preserve">07 天 </v>
      </c>
      <c r="C2277" s="201" t="str">
        <f>VLOOKUP(F2277,星座,3,TRUE)</f>
        <v xml:space="preserve">01 冥 </v>
      </c>
      <c r="D2277" s="531">
        <v>33929</v>
      </c>
      <c r="E2277" s="1">
        <f>IFERROR(YEAR(D2277),LEFT(D2277,4))</f>
        <v>1992</v>
      </c>
      <c r="F2277" s="1" t="str">
        <f>IF(ISTEXT(D2277),RIGHT(D2277,5),TEXT(D2277,"mm/dd"))</f>
        <v>11/21</v>
      </c>
      <c r="G2277" s="39">
        <f>SUM(MID(E2277,1,1),MID(E2277,2,1),MID(E2277,3,1),MID(E2277,4,1),MID(F2277,1,1),MID(F2277,2,1),MID(F2277,4,1),MID(F2277,5,1))</f>
        <v>26</v>
      </c>
      <c r="H2277" s="41">
        <f>IF(MOD(G2277,9)=0,9,MOD(G2277,9))</f>
        <v>8</v>
      </c>
      <c r="I2277" s="45" t="str">
        <f>IFERROR(MID("日月火水木金土",WEEKDAY(D2277),1),"")</f>
        <v>土</v>
      </c>
      <c r="J2277" s="304" t="s">
        <v>3289</v>
      </c>
      <c r="K2277" s="202" t="str">
        <f>VLOOKUP(F2277,石と花メイン,3,FALSE)</f>
        <v>◆橄欖石</v>
      </c>
      <c r="L2277" s="297" t="str">
        <f>VLOOKUP(F2277,石と花メイン,4,FALSE)</f>
        <v>銀杏/公孫樹</v>
      </c>
      <c r="M2277" s="393">
        <f>IF(OR(MONTH(F2277)&lt;7,AND(MONTH(F2277)=7,DAY(F2277)&lt;=25)),
MOD(SUM((E2277-1901)*365,259),260),
MOD(SUM((E2277-1900)*365,259),260))</f>
        <v>39</v>
      </c>
      <c r="N2277" s="390">
        <f>IF(AND(MONTH(F2277)=7,DAY(F2277)&gt;25),1,
ROUNDDOWN((SUM(VLOOKUP(MONTH(F2277),D暦変換用数値,2,FALSE),DAY(F2277))/28)+1,0))</f>
        <v>5</v>
      </c>
      <c r="O2277" s="205">
        <f>IF(AND(MONTH(F2277)=7,DAY(F2277)&gt;25),DAY(F2277)-25,
MOD((SUM(VLOOKUP(MONTH(F2277),D暦変換用数値,2,FALSE),DAY(F2277))),28)+1)</f>
        <v>7</v>
      </c>
      <c r="P2277" s="406">
        <f>IF(OR(MONTH(F2277)&lt;7,AND(MONTH(F2277)=7,DAY(F2277)&lt;=25)),
MOD(SUM((E2277-1901)*365,(N2277-1)*28,O2277,258),260),
MOD(SUM((E2277-1900)*365,(N2277-1)*28,O2277,258),260))</f>
        <v>157</v>
      </c>
      <c r="Q2277" s="372" t="str">
        <f>VLOOKUP(MOD(P2277,4),色,2,FALSE)</f>
        <v>赤い</v>
      </c>
      <c r="R2277" s="290" t="str">
        <f>VLOOKUP(MOD(P2277,13),銀河の音,2,FALSE)</f>
        <v>磁気の</v>
      </c>
      <c r="S2277" s="383" t="str">
        <f>VLOOKUP(MOD(P2277,20),太陽の紋章,2,FALSE)</f>
        <v>地球</v>
      </c>
      <c r="T2277" s="93" t="s">
        <v>5743</v>
      </c>
    </row>
    <row r="2278" spans="1:20" ht="13.5" customHeight="1">
      <c r="A2278" s="282" t="str">
        <f>VLOOKUP(MOD(E2278,10),十干,2,FALSE)</f>
        <v>甲</v>
      </c>
      <c r="B2278" s="283" t="str">
        <f>VLOOKUP(MOD(E2278,12),十二支,3,FALSE)</f>
        <v xml:space="preserve">07 天 </v>
      </c>
      <c r="C2278" s="287" t="str">
        <f>VLOOKUP(F2278,星座,3,TRUE)</f>
        <v xml:space="preserve">01 冥 </v>
      </c>
      <c r="D2278" s="533">
        <v>38291</v>
      </c>
      <c r="E2278" s="83">
        <f>IFERROR(YEAR(D2278),LEFT(D2278,4))</f>
        <v>2004</v>
      </c>
      <c r="F2278" s="83" t="str">
        <f>IF(ISTEXT(D2278),RIGHT(D2278,5),TEXT(D2278,"mm/dd"))</f>
        <v>10/31</v>
      </c>
      <c r="G2278" s="88">
        <f>SUM(MID(E2278,1,1),MID(E2278,2,1),MID(E2278,3,1),MID(E2278,4,1),MID(F2278,1,1),MID(F2278,2,1),MID(F2278,4,1),MID(F2278,5,1))</f>
        <v>11</v>
      </c>
      <c r="H2278" s="88">
        <f>IF(MOD(G2278,9)=0,9,MOD(G2278,9))</f>
        <v>2</v>
      </c>
      <c r="I2278" s="83" t="str">
        <f>IFERROR(MID("日月火水木金土",WEEKDAY(D2278),1),"")</f>
        <v>日</v>
      </c>
      <c r="J2278" s="303" t="s">
        <v>1324</v>
      </c>
      <c r="K2278" s="87" t="str">
        <f>VLOOKUP(F2278,石と花メイン,3,FALSE)</f>
        <v>◆星条紅玉</v>
      </c>
      <c r="L2278" s="296" t="str">
        <f>VLOOKUP(F2278,石と花メイン,4,FALSE)</f>
        <v>紅葉</v>
      </c>
      <c r="M2278" s="392">
        <f>IF(OR(MONTH(F2278)&lt;7,AND(MONTH(F2278)=7,DAY(F2278)&lt;=25)),
MOD(SUM((E2278-1901)*365,259),260),
MOD(SUM((E2278-1900)*365,259),260))</f>
        <v>259</v>
      </c>
      <c r="N2278" s="330">
        <f>IF(AND(MONTH(F2278)=7,DAY(F2278)&gt;25),1,
ROUNDDOWN((SUM(VLOOKUP(MONTH(F2278),D暦変換用数値,2,FALSE),DAY(F2278))/28)+1,0))</f>
        <v>4</v>
      </c>
      <c r="O2278" s="84">
        <f>IF(AND(MONTH(F2278)=7,DAY(F2278)&gt;25),DAY(F2278)-25,
MOD((SUM(VLOOKUP(MONTH(F2278),D暦変換用数値,2,FALSE),DAY(F2278))),28)+1)</f>
        <v>14</v>
      </c>
      <c r="P2278" s="405">
        <f>IF(OR(MONTH(F2278)&lt;7,AND(MONTH(F2278)=7,DAY(F2278)&lt;=25)),
MOD(SUM((E2278-1901)*365,(N2278-1)*28,O2278,258),260),
MOD(SUM((E2278-1900)*365,(N2278-1)*28,O2278,258),260))</f>
        <v>96</v>
      </c>
      <c r="Q2278" s="371" t="str">
        <f>VLOOKUP(MOD(P2278,4),色,2,FALSE)</f>
        <v>黄色い</v>
      </c>
      <c r="R2278" s="289" t="str">
        <f>VLOOKUP(MOD(P2278,13),銀河の音,2,FALSE)</f>
        <v>倍音の</v>
      </c>
      <c r="S2278" s="382" t="str">
        <f>VLOOKUP(MOD(P2278,20),太陽の紋章,2,FALSE)</f>
        <v>戦士</v>
      </c>
      <c r="T2278" s="92" t="s">
        <v>3514</v>
      </c>
    </row>
    <row r="2279" spans="1:20" ht="13.5" customHeight="1">
      <c r="A2279" s="282" t="str">
        <f>VLOOKUP(MOD(E2279,10),十干,2,FALSE)</f>
        <v>甲</v>
      </c>
      <c r="B2279" s="283" t="str">
        <f>VLOOKUP(MOD(E2279,12),十二支,3,FALSE)</f>
        <v xml:space="preserve">07 天 </v>
      </c>
      <c r="C2279" s="287" t="str">
        <f>VLOOKUP(F2279,星座,3,TRUE)</f>
        <v xml:space="preserve">01 冥 </v>
      </c>
      <c r="D2279" s="530">
        <v>38300</v>
      </c>
      <c r="E2279" s="85">
        <f>IFERROR(YEAR(D2279),LEFT(D2279,4))</f>
        <v>2004</v>
      </c>
      <c r="F2279" s="85" t="str">
        <f>IF(ISTEXT(D2279),RIGHT(D2279,5),TEXT(D2279,"mm/dd"))</f>
        <v>11/09</v>
      </c>
      <c r="G2279" s="89">
        <f>SUM(MID(E2279,1,1),MID(E2279,2,1),MID(E2279,3,1),MID(E2279,4,1),MID(F2279,1,1),MID(F2279,2,1),MID(F2279,4,1),MID(F2279,5,1))</f>
        <v>17</v>
      </c>
      <c r="H2279" s="88">
        <f>IF(MOD(G2279,9)=0,9,MOD(G2279,9))</f>
        <v>8</v>
      </c>
      <c r="I2279" s="83" t="str">
        <f>IFERROR(MID("日月火水木金土",WEEKDAY(D2279),1),"")</f>
        <v>火</v>
      </c>
      <c r="J2279" s="308" t="s">
        <v>3079</v>
      </c>
      <c r="K2279" s="87" t="str">
        <f>VLOOKUP(F2279,石と花メイン,3,FALSE)</f>
        <v>●琥珀</v>
      </c>
      <c r="L2279" s="300" t="str">
        <f>VLOOKUP(F2279,石と花メイン,4,FALSE)</f>
        <v>竜脳菊</v>
      </c>
      <c r="M2279" s="397">
        <f>IF(OR(MONTH(F2279)&lt;7,AND(MONTH(F2279)=7,DAY(F2279)&lt;=25)),
MOD(SUM((E2279-1901)*365,259),260),
MOD(SUM((E2279-1900)*365,259),260))</f>
        <v>259</v>
      </c>
      <c r="N2279" s="87">
        <f>IF(AND(MONTH(F2279)=7,DAY(F2279)&gt;25),1,
ROUNDDOWN((SUM(VLOOKUP(MONTH(F2279),D暦変換用数値,2,FALSE),DAY(F2279))/28)+1,0))</f>
        <v>4</v>
      </c>
      <c r="O2279" s="82">
        <f>IF(AND(MONTH(F2279)=7,DAY(F2279)&gt;25),DAY(F2279)-25,
MOD((SUM(VLOOKUP(MONTH(F2279),D暦変換用数値,2,FALSE),DAY(F2279))),28)+1)</f>
        <v>23</v>
      </c>
      <c r="P2279" s="409">
        <f>IF(OR(MONTH(F2279)&lt;7,AND(MONTH(F2279)=7,DAY(F2279)&lt;=25)),
MOD(SUM((E2279-1901)*365,(N2279-1)*28,O2279,258),260),
MOD(SUM((E2279-1900)*365,(N2279-1)*28,O2279,258),260))</f>
        <v>105</v>
      </c>
      <c r="Q2279" s="371" t="str">
        <f>VLOOKUP(MOD(P2279,4),色,2,FALSE)</f>
        <v>赤い</v>
      </c>
      <c r="R2279" s="289" t="str">
        <f>VLOOKUP(MOD(P2279,13),銀河の音,2,FALSE)</f>
        <v>磁気の</v>
      </c>
      <c r="S2279" s="382" t="str">
        <f>VLOOKUP(MOD(P2279,20),太陽の紋章,2,FALSE)</f>
        <v>蛇</v>
      </c>
      <c r="T2279" s="95" t="s">
        <v>3172</v>
      </c>
    </row>
    <row r="2280" spans="1:20" ht="13.5" customHeight="1">
      <c r="A2280" s="282" t="str">
        <f>VLOOKUP(MOD(E2280,10),十干,2,FALSE)</f>
        <v>甲</v>
      </c>
      <c r="B2280" s="283" t="str">
        <f>VLOOKUP(MOD(E2280,12),十二支,3,FALSE)</f>
        <v xml:space="preserve">07 天 </v>
      </c>
      <c r="C2280" s="287" t="str">
        <f>VLOOKUP(F2280,星座,3,TRUE)</f>
        <v xml:space="preserve">01 冥 </v>
      </c>
      <c r="D2280" s="533">
        <v>38302</v>
      </c>
      <c r="E2280" s="83">
        <f>IFERROR(YEAR(D2280),LEFT(D2280,4))</f>
        <v>2004</v>
      </c>
      <c r="F2280" s="83" t="str">
        <f>IF(ISTEXT(D2280),RIGHT(D2280,5),TEXT(D2280,"mm/dd"))</f>
        <v>11/11</v>
      </c>
      <c r="G2280" s="88">
        <f>SUM(MID(E2280,1,1),MID(E2280,2,1),MID(E2280,3,1),MID(E2280,4,1),MID(F2280,1,1),MID(F2280,2,1),MID(F2280,4,1),MID(F2280,5,1))</f>
        <v>10</v>
      </c>
      <c r="H2280" s="88">
        <f>IF(MOD(G2280,9)=0,9,MOD(G2280,9))</f>
        <v>1</v>
      </c>
      <c r="I2280" s="83" t="str">
        <f>IFERROR(MID("日月火水木金土",WEEKDAY(D2280),1),"")</f>
        <v>木</v>
      </c>
      <c r="J2280" s="303" t="s">
        <v>1325</v>
      </c>
      <c r="K2280" s="87" t="str">
        <f>VLOOKUP(F2280,石と花メイン,3,FALSE)</f>
        <v>●翡翠</v>
      </c>
      <c r="L2280" s="296" t="str">
        <f>VLOOKUP(F2280,石と花メイン,4,FALSE)</f>
        <v>烏瓜【玉章】</v>
      </c>
      <c r="M2280" s="392">
        <f>IF(OR(MONTH(F2280)&lt;7,AND(MONTH(F2280)=7,DAY(F2280)&lt;=25)),
MOD(SUM((E2280-1901)*365,259),260),
MOD(SUM((E2280-1900)*365,259),260))</f>
        <v>259</v>
      </c>
      <c r="N2280" s="330">
        <f>IF(AND(MONTH(F2280)=7,DAY(F2280)&gt;25),1,
ROUNDDOWN((SUM(VLOOKUP(MONTH(F2280),D暦変換用数値,2,FALSE),DAY(F2280))/28)+1,0))</f>
        <v>4</v>
      </c>
      <c r="O2280" s="84">
        <f>IF(AND(MONTH(F2280)=7,DAY(F2280)&gt;25),DAY(F2280)-25,
MOD((SUM(VLOOKUP(MONTH(F2280),D暦変換用数値,2,FALSE),DAY(F2280))),28)+1)</f>
        <v>25</v>
      </c>
      <c r="P2280" s="405">
        <f>IF(OR(MONTH(F2280)&lt;7,AND(MONTH(F2280)=7,DAY(F2280)&lt;=25)),
MOD(SUM((E2280-1901)*365,(N2280-1)*28,O2280,258),260),
MOD(SUM((E2280-1900)*365,(N2280-1)*28,O2280,258),260))</f>
        <v>107</v>
      </c>
      <c r="Q2280" s="371" t="str">
        <f>VLOOKUP(MOD(P2280,4),色,2,FALSE)</f>
        <v>青い</v>
      </c>
      <c r="R2280" s="289" t="str">
        <f>VLOOKUP(MOD(P2280,13),銀河の音,2,FALSE)</f>
        <v>電気の</v>
      </c>
      <c r="S2280" s="382" t="str">
        <f>VLOOKUP(MOD(P2280,20),太陽の紋章,2,FALSE)</f>
        <v>手</v>
      </c>
      <c r="T2280" s="100" t="s">
        <v>1072</v>
      </c>
    </row>
    <row r="2281" spans="1:20" ht="13.5" customHeight="1">
      <c r="A2281" s="49" t="str">
        <f>VLOOKUP(MOD(E2281,10),十干,2,FALSE)</f>
        <v>壬</v>
      </c>
      <c r="B2281" s="199" t="str">
        <f>VLOOKUP(MOD(E2281,12),十二支,3,FALSE)</f>
        <v xml:space="preserve">07 天 </v>
      </c>
      <c r="C2281" s="201" t="str">
        <f>VLOOKUP(F2281,星座,3,TRUE)</f>
        <v xml:space="preserve">01 冥 </v>
      </c>
      <c r="D2281" s="535" t="s">
        <v>8771</v>
      </c>
      <c r="E2281" s="45" t="str">
        <f>IFERROR(YEAR(D2281),LEFT(D2281,4))</f>
        <v>1632</v>
      </c>
      <c r="F2281" s="45" t="str">
        <f>IF(ISTEXT(D2281),RIGHT(D2281,5),TEXT(D2281,"mm/dd"))</f>
        <v>10/31</v>
      </c>
      <c r="G2281" s="41">
        <f>SUM(MID(E2281,1,1),MID(E2281,2,1),MID(E2281,3,1),MID(E2281,4,1),MID(F2281,1,1),MID(F2281,2,1),MID(F2281,4,1),MID(F2281,5,1))</f>
        <v>17</v>
      </c>
      <c r="H2281" s="41">
        <f>IF(MOD(G2281,9)=0,9,MOD(G2281,9))</f>
        <v>8</v>
      </c>
      <c r="I2281" s="45" t="str">
        <f>IFERROR(MID("日月火水木金土",WEEKDAY(D2281),1),"")</f>
        <v/>
      </c>
      <c r="J2281" s="305" t="s">
        <v>6187</v>
      </c>
      <c r="K2281" s="203" t="str">
        <f>VLOOKUP(F2281,石と花メイン,3,FALSE)</f>
        <v>◆星条紅玉</v>
      </c>
      <c r="L2281" s="298" t="str">
        <f>VLOOKUP(F2281,石と花メイン,4,FALSE)</f>
        <v>紅葉</v>
      </c>
      <c r="M2281" s="394">
        <f>IF(OR(MONTH(F2281)&lt;7,AND(MONTH(F2281)=7,DAY(F2281)&lt;=25)),
MOD(SUM((E2281-1901)*365,259),260),
MOD(SUM((E2281-1900)*365,259),260))</f>
        <v>199</v>
      </c>
      <c r="N2281" s="391">
        <f>IF(AND(MONTH(F2281)=7,DAY(F2281)&gt;25),1,
ROUNDDOWN((SUM(VLOOKUP(MONTH(F2281),D暦変換用数値,2,FALSE),DAY(F2281))/28)+1,0))</f>
        <v>4</v>
      </c>
      <c r="O2281" s="46">
        <f>IF(AND(MONTH(F2281)=7,DAY(F2281)&gt;25),DAY(F2281)-25,
MOD((SUM(VLOOKUP(MONTH(F2281),D暦変換用数値,2,FALSE),DAY(F2281))),28)+1)</f>
        <v>14</v>
      </c>
      <c r="P2281" s="407">
        <f>IF(OR(MONTH(F2281)&lt;7,AND(MONTH(F2281)=7,DAY(F2281)&lt;=25)),
MOD(SUM((E2281-1901)*365,(N2281-1)*28,O2281,258),260),
MOD(SUM((E2281-1900)*365,(N2281-1)*28,O2281,258),260))</f>
        <v>36</v>
      </c>
      <c r="Q2281" s="373" t="str">
        <f>VLOOKUP(MOD(P2281,4),色,2,FALSE)</f>
        <v>黄色い</v>
      </c>
      <c r="R2281" s="291" t="str">
        <f>VLOOKUP(MOD(P2281,13),銀河の音,2,FALSE)</f>
        <v>惑星の</v>
      </c>
      <c r="S2281" s="384" t="str">
        <f>VLOOKUP(MOD(P2281,20),太陽の紋章,2,FALSE)</f>
        <v>戦士</v>
      </c>
      <c r="T2281" s="79"/>
    </row>
    <row r="2282" spans="1:20" ht="13.5" customHeight="1">
      <c r="A2282" s="282" t="str">
        <f>VLOOKUP(MOD(E2282,10),十干,2,FALSE)</f>
        <v>丙</v>
      </c>
      <c r="B2282" s="283" t="str">
        <f>VLOOKUP(MOD(E2282,12),十二支,3,FALSE)</f>
        <v xml:space="preserve">07 天 </v>
      </c>
      <c r="C2282" s="287" t="str">
        <f>VLOOKUP(F2282,星座,3,TRUE)</f>
        <v xml:space="preserve">01 冥 </v>
      </c>
      <c r="D2282" s="533" t="s">
        <v>8772</v>
      </c>
      <c r="E2282" s="83" t="str">
        <f>IFERROR(YEAR(D2282),LEFT(D2282,4))</f>
        <v>1716</v>
      </c>
      <c r="F2282" s="83" t="str">
        <f>IF(ISTEXT(D2282),RIGHT(D2282,5),TEXT(D2282,"mm/dd"))</f>
        <v>11/14</v>
      </c>
      <c r="G2282" s="88">
        <f>SUM(MID(E2282,1,1),MID(E2282,2,1),MID(E2282,3,1),MID(E2282,4,1),MID(F2282,1,1),MID(F2282,2,1),MID(F2282,4,1),MID(F2282,5,1))</f>
        <v>22</v>
      </c>
      <c r="H2282" s="88">
        <f>IF(MOD(G2282,9)=0,9,MOD(G2282,9))</f>
        <v>4</v>
      </c>
      <c r="I2282" s="83" t="str">
        <f>IFERROR(MID("日月火水木金土",WEEKDAY(D2282),1),"")</f>
        <v/>
      </c>
      <c r="J2282" s="303" t="s">
        <v>631</v>
      </c>
      <c r="K2282" s="87" t="str">
        <f>VLOOKUP(F2282,石と花メイン,3,FALSE)</f>
        <v>□水晶</v>
      </c>
      <c r="L2282" s="296" t="str">
        <f>VLOOKUP(F2282,石と花メイン,4,FALSE)</f>
        <v>アルストロメリア【百合水仙】</v>
      </c>
      <c r="M2282" s="392">
        <f>IF(OR(MONTH(F2282)&lt;7,AND(MONTH(F2282)=7,DAY(F2282)&lt;=25)),
MOD(SUM((E2282-1901)*365,259),260),
MOD(SUM((E2282-1900)*365,259),260))</f>
        <v>179</v>
      </c>
      <c r="N2282" s="330">
        <f>IF(AND(MONTH(F2282)=7,DAY(F2282)&gt;25),1,
ROUNDDOWN((SUM(VLOOKUP(MONTH(F2282),D暦変換用数値,2,FALSE),DAY(F2282))/28)+1,0))</f>
        <v>4</v>
      </c>
      <c r="O2282" s="84">
        <f>IF(AND(MONTH(F2282)=7,DAY(F2282)&gt;25),DAY(F2282)-25,
MOD((SUM(VLOOKUP(MONTH(F2282),D暦変換用数値,2,FALSE),DAY(F2282))),28)+1)</f>
        <v>28</v>
      </c>
      <c r="P2282" s="405">
        <f>IF(OR(MONTH(F2282)&lt;7,AND(MONTH(F2282)=7,DAY(F2282)&lt;=25)),
MOD(SUM((E2282-1901)*365,(N2282-1)*28,O2282,258),260),
MOD(SUM((E2282-1900)*365,(N2282-1)*28,O2282,258),260))</f>
        <v>30</v>
      </c>
      <c r="Q2282" s="371" t="str">
        <f>VLOOKUP(MOD(P2282,4),色,2,FALSE)</f>
        <v>白い</v>
      </c>
      <c r="R2282" s="289" t="str">
        <f>VLOOKUP(MOD(P2282,13),銀河の音,2,FALSE)</f>
        <v>自己存在の</v>
      </c>
      <c r="S2282" s="382" t="str">
        <f>VLOOKUP(MOD(P2282,20),太陽の紋章,2,FALSE)</f>
        <v>犬</v>
      </c>
      <c r="T2282" s="95" t="s">
        <v>4620</v>
      </c>
    </row>
    <row r="2283" spans="1:20" ht="13.5" customHeight="1">
      <c r="A2283" s="282" t="str">
        <f>VLOOKUP(MOD(E2283,10),十干,2,FALSE)</f>
        <v>丙</v>
      </c>
      <c r="B2283" s="283" t="str">
        <f>VLOOKUP(MOD(E2283,12),十二支,3,FALSE)</f>
        <v xml:space="preserve">07 天 </v>
      </c>
      <c r="C2283" s="287" t="str">
        <f>VLOOKUP(F2283,星座,3,TRUE)</f>
        <v xml:space="preserve">01 冥 </v>
      </c>
      <c r="D2283" s="533" t="s">
        <v>8773</v>
      </c>
      <c r="E2283" s="83" t="str">
        <f>IFERROR(YEAR(D2283),LEFT(D2283,4))</f>
        <v>1836</v>
      </c>
      <c r="F2283" s="83" t="str">
        <f>IF(ISTEXT(D2283),RIGHT(D2283,5),TEXT(D2283,"mm/dd"))</f>
        <v>11/06</v>
      </c>
      <c r="G2283" s="88">
        <f>SUM(MID(E2283,1,1),MID(E2283,2,1),MID(E2283,3,1),MID(E2283,4,1),MID(F2283,1,1),MID(F2283,2,1),MID(F2283,4,1),MID(F2283,5,1))</f>
        <v>26</v>
      </c>
      <c r="H2283" s="88">
        <f>IF(MOD(G2283,9)=0,9,MOD(G2283,9))</f>
        <v>8</v>
      </c>
      <c r="I2283" s="83" t="str">
        <f>IFERROR(MID("日月火水木金土",WEEKDAY(D2283),1),"")</f>
        <v/>
      </c>
      <c r="J2283" s="303" t="s">
        <v>632</v>
      </c>
      <c r="K2283" s="87" t="str">
        <f>VLOOKUP(F2283,石と花メイン,3,FALSE)</f>
        <v>●土耳古石</v>
      </c>
      <c r="L2283" s="296" t="str">
        <f>VLOOKUP(F2283,石と花メイン,4,FALSE)</f>
        <v>藤袴【蘭草】</v>
      </c>
      <c r="M2283" s="392">
        <f>IF(OR(MONTH(F2283)&lt;7,AND(MONTH(F2283)=7,DAY(F2283)&lt;=25)),
MOD(SUM((E2283-1901)*365,259),260),
MOD(SUM((E2283-1900)*365,259),260))</f>
        <v>39</v>
      </c>
      <c r="N2283" s="330">
        <f>IF(AND(MONTH(F2283)=7,DAY(F2283)&gt;25),1,
ROUNDDOWN((SUM(VLOOKUP(MONTH(F2283),D暦変換用数値,2,FALSE),DAY(F2283))/28)+1,0))</f>
        <v>4</v>
      </c>
      <c r="O2283" s="84">
        <f>IF(AND(MONTH(F2283)=7,DAY(F2283)&gt;25),DAY(F2283)-25,
MOD((SUM(VLOOKUP(MONTH(F2283),D暦変換用数値,2,FALSE),DAY(F2283))),28)+1)</f>
        <v>20</v>
      </c>
      <c r="P2283" s="405">
        <f>IF(OR(MONTH(F2283)&lt;7,AND(MONTH(F2283)=7,DAY(F2283)&lt;=25)),
MOD(SUM((E2283-1901)*365,(N2283-1)*28,O2283,258),260),
MOD(SUM((E2283-1900)*365,(N2283-1)*28,O2283,258),260))</f>
        <v>142</v>
      </c>
      <c r="Q2283" s="371" t="str">
        <f>VLOOKUP(MOD(P2283,4),色,2,FALSE)</f>
        <v>白い</v>
      </c>
      <c r="R2283" s="289" t="str">
        <f>VLOOKUP(MOD(P2283,13),銀河の音,2,FALSE)</f>
        <v>水晶の</v>
      </c>
      <c r="S2283" s="382" t="str">
        <f>VLOOKUP(MOD(P2283,20),太陽の紋章,2,FALSE)</f>
        <v>風</v>
      </c>
      <c r="T2283" s="108" t="s">
        <v>3262</v>
      </c>
    </row>
    <row r="2284" spans="1:20" ht="13.5" customHeight="1">
      <c r="A2284" s="50" t="str">
        <f>VLOOKUP(MOD(E2284,10),十干,2,FALSE)</f>
        <v>丙</v>
      </c>
      <c r="B2284" s="199" t="str">
        <f>VLOOKUP(MOD(E2284,12),十二支,3,FALSE)</f>
        <v xml:space="preserve">07 天 </v>
      </c>
      <c r="C2284" s="201" t="str">
        <f>VLOOKUP(F2284,星座,3,TRUE)</f>
        <v xml:space="preserve">01 冥 </v>
      </c>
      <c r="D2284" s="531" t="s">
        <v>2846</v>
      </c>
      <c r="E2284" s="1" t="str">
        <f>IFERROR(YEAR(D2284),LEFT(D2284,4))</f>
        <v>1896</v>
      </c>
      <c r="F2284" s="1" t="str">
        <f>IF(ISTEXT(D2284),RIGHT(D2284,5),TEXT(D2284,"mm/dd"))</f>
        <v>11/13</v>
      </c>
      <c r="G2284" s="39">
        <f>SUM(MID(E2284,1,1),MID(E2284,2,1),MID(E2284,3,1),MID(E2284,4,1),MID(F2284,1,1),MID(F2284,2,1),MID(F2284,4,1),MID(F2284,5,1))</f>
        <v>30</v>
      </c>
      <c r="H2284" s="41">
        <f>IF(MOD(G2284,9)=0,9,MOD(G2284,9))</f>
        <v>3</v>
      </c>
      <c r="I2284" s="45" t="str">
        <f>IFERROR(MID("日月火水木金土",WEEKDAY(D2284),1),"")</f>
        <v/>
      </c>
      <c r="J2284" s="304" t="s">
        <v>6349</v>
      </c>
      <c r="K2284" s="202" t="str">
        <f>VLOOKUP(F2284,石と花メイン,3,FALSE)</f>
        <v>◇金剛石</v>
      </c>
      <c r="L2284" s="297" t="str">
        <f>VLOOKUP(F2284,石と花メイン,4,FALSE)</f>
        <v>ランタナ【七変化】</v>
      </c>
      <c r="M2284" s="393">
        <f>IF(OR(MONTH(F2284)&lt;7,AND(MONTH(F2284)=7,DAY(F2284)&lt;=25)),
MOD(SUM((E2284-1901)*365,259),260),
MOD(SUM((E2284-1900)*365,259),260))</f>
        <v>99</v>
      </c>
      <c r="N2284" s="390">
        <f>IF(AND(MONTH(F2284)=7,DAY(F2284)&gt;25),1,
ROUNDDOWN((SUM(VLOOKUP(MONTH(F2284),D暦変換用数値,2,FALSE),DAY(F2284))/28)+1,0))</f>
        <v>4</v>
      </c>
      <c r="O2284" s="205">
        <f>IF(AND(MONTH(F2284)=7,DAY(F2284)&gt;25),DAY(F2284)-25,
MOD((SUM(VLOOKUP(MONTH(F2284),D暦変換用数値,2,FALSE),DAY(F2284))),28)+1)</f>
        <v>27</v>
      </c>
      <c r="P2284" s="406">
        <f>IF(OR(MONTH(F2284)&lt;7,AND(MONTH(F2284)=7,DAY(F2284)&lt;=25)),
MOD(SUM((E2284-1901)*365,(N2284-1)*28,O2284,258),260),
MOD(SUM((E2284-1900)*365,(N2284-1)*28,O2284,258),260))</f>
        <v>209</v>
      </c>
      <c r="Q2284" s="372" t="str">
        <f>VLOOKUP(MOD(P2284,4),色,2,FALSE)</f>
        <v>赤い</v>
      </c>
      <c r="R2284" s="290" t="str">
        <f>VLOOKUP(MOD(P2284,13),銀河の音,2,FALSE)</f>
        <v>磁気の</v>
      </c>
      <c r="S2284" s="383" t="str">
        <f>VLOOKUP(MOD(P2284,20),太陽の紋章,2,FALSE)</f>
        <v>月</v>
      </c>
      <c r="T2284" s="99" t="s">
        <v>818</v>
      </c>
    </row>
    <row r="2285" spans="1:20" ht="13.5" customHeight="1">
      <c r="A2285" s="50" t="str">
        <f>VLOOKUP(MOD(E2285,10),十干,2,FALSE)</f>
        <v>戊</v>
      </c>
      <c r="B2285" s="199" t="str">
        <f>VLOOKUP(MOD(E2285,12),十二支,3,FALSE)</f>
        <v xml:space="preserve">07 天 </v>
      </c>
      <c r="C2285" s="201" t="str">
        <f>VLOOKUP(F2285,星座,3,TRUE)</f>
        <v xml:space="preserve">01 冥 </v>
      </c>
      <c r="D2285" s="535" t="s">
        <v>8774</v>
      </c>
      <c r="E2285" s="45" t="str">
        <f>IFERROR(YEAR(D2285),LEFT(D2285,4))</f>
        <v>1968</v>
      </c>
      <c r="F2285" s="45" t="str">
        <f>IF(ISTEXT(D2285),RIGHT(D2285,5),TEXT(D2285,"mm/dd"))</f>
        <v>11/**</v>
      </c>
      <c r="G2285" s="41"/>
      <c r="H2285" s="41"/>
      <c r="I2285" s="45" t="str">
        <f>IFERROR(MID("日月火水木金土",WEEKDAY(D2285),1),"")</f>
        <v/>
      </c>
      <c r="J2285" s="305" t="s">
        <v>5192</v>
      </c>
      <c r="K2285" s="203"/>
      <c r="L2285" s="298"/>
      <c r="M2285" s="394"/>
      <c r="N2285" s="391"/>
      <c r="O2285" s="46"/>
      <c r="P2285" s="407"/>
      <c r="Q2285" s="377"/>
      <c r="R2285" s="294"/>
      <c r="S2285" s="388"/>
      <c r="T2285" s="96" t="s">
        <v>5191</v>
      </c>
    </row>
    <row r="2286" spans="1:20" ht="13.5" customHeight="1">
      <c r="A2286" s="50" t="str">
        <f>VLOOKUP(MOD(E2286,10),十干,2,FALSE)</f>
        <v>壬</v>
      </c>
      <c r="B2286" s="199" t="str">
        <f>VLOOKUP(MOD(E2286,12),十二支,3,FALSE)</f>
        <v xml:space="preserve">07 天 </v>
      </c>
      <c r="C2286" s="201" t="str">
        <f>VLOOKUP(F2286,星座,3,TRUE)</f>
        <v xml:space="preserve">02 零 </v>
      </c>
      <c r="D2286" s="531">
        <v>11924</v>
      </c>
      <c r="E2286" s="1">
        <f>IFERROR(YEAR(D2286),LEFT(D2286,4))</f>
        <v>1932</v>
      </c>
      <c r="F2286" s="1" t="str">
        <f>IF(ISTEXT(D2286),RIGHT(D2286,5),TEXT(D2286,"mm/dd"))</f>
        <v>08/23</v>
      </c>
      <c r="G2286" s="39">
        <f>SUM(MID(E2286,1,1),MID(E2286,2,1),MID(E2286,3,1),MID(E2286,4,1),MID(F2286,1,1),MID(F2286,2,1),MID(F2286,4,1),MID(F2286,5,1))</f>
        <v>28</v>
      </c>
      <c r="H2286" s="41">
        <f>IF(MOD(G2286,9)=0,9,MOD(G2286,9))</f>
        <v>1</v>
      </c>
      <c r="I2286" s="45" t="str">
        <f>IFERROR(MID("日月火水木金土",WEEKDAY(D2286),1),"")</f>
        <v>火</v>
      </c>
      <c r="J2286" s="304" t="s">
        <v>252</v>
      </c>
      <c r="K2286" s="202" t="str">
        <f>VLOOKUP(F2286,石と花メイン,3,FALSE)</f>
        <v>●月長石</v>
      </c>
      <c r="L2286" s="297" t="str">
        <f>VLOOKUP(F2286,石と花メイン,4,FALSE)</f>
        <v>月下美人【月来香】</v>
      </c>
      <c r="M2286" s="393">
        <f>IF(OR(MONTH(F2286)&lt;7,AND(MONTH(F2286)=7,DAY(F2286)&lt;=25)),
MOD(SUM((E2286-1901)*365,259),260),
MOD(SUM((E2286-1900)*365,259),260))</f>
        <v>239</v>
      </c>
      <c r="N2286" s="390">
        <f>IF(AND(MONTH(F2286)=7,DAY(F2286)&gt;25),1,
ROUNDDOWN((SUM(VLOOKUP(MONTH(F2286),D暦変換用数値,2,FALSE),DAY(F2286))/28)+1,0))</f>
        <v>2</v>
      </c>
      <c r="O2286" s="205">
        <f>IF(AND(MONTH(F2286)=7,DAY(F2286)&gt;25),DAY(F2286)-25,
MOD((SUM(VLOOKUP(MONTH(F2286),D暦変換用数値,2,FALSE),DAY(F2286))),28)+1)</f>
        <v>1</v>
      </c>
      <c r="P2286" s="406">
        <f>IF(OR(MONTH(F2286)&lt;7,AND(MONTH(F2286)=7,DAY(F2286)&lt;=25)),
MOD(SUM((E2286-1901)*365,(N2286-1)*28,O2286,258),260),
MOD(SUM((E2286-1900)*365,(N2286-1)*28,O2286,258),260))</f>
        <v>7</v>
      </c>
      <c r="Q2286" s="374" t="str">
        <f>VLOOKUP(MOD(P2286,4),色,2,FALSE)</f>
        <v>青い</v>
      </c>
      <c r="R2286" s="292" t="str">
        <f>VLOOKUP(MOD(P2286,13),銀河の音,2,FALSE)</f>
        <v>共振の</v>
      </c>
      <c r="S2286" s="385" t="str">
        <f>VLOOKUP(MOD(P2286,20),太陽の紋章,2,FALSE)</f>
        <v>手</v>
      </c>
      <c r="T2286" s="97" t="s">
        <v>202</v>
      </c>
    </row>
    <row r="2287" spans="1:20" ht="13.5" customHeight="1">
      <c r="A2287" s="50" t="str">
        <f>VLOOKUP(MOD(E2287,10),十干,2,FALSE)</f>
        <v>壬</v>
      </c>
      <c r="B2287" s="199" t="str">
        <f>VLOOKUP(MOD(E2287,12),十二支,3,FALSE)</f>
        <v xml:space="preserve">07 天 </v>
      </c>
      <c r="C2287" s="201" t="str">
        <f>VLOOKUP(F2287,星座,3,TRUE)</f>
        <v xml:space="preserve">02 零 </v>
      </c>
      <c r="D2287" s="531">
        <v>11950</v>
      </c>
      <c r="E2287" s="1">
        <f>IFERROR(YEAR(D2287),LEFT(D2287,4))</f>
        <v>1932</v>
      </c>
      <c r="F2287" s="1" t="str">
        <f>IF(ISTEXT(D2287),RIGHT(D2287,5),TEXT(D2287,"mm/dd"))</f>
        <v>09/18</v>
      </c>
      <c r="G2287" s="39">
        <f>SUM(MID(E2287,1,1),MID(E2287,2,1),MID(E2287,3,1),MID(E2287,4,1),MID(F2287,1,1),MID(F2287,2,1),MID(F2287,4,1),MID(F2287,5,1))</f>
        <v>33</v>
      </c>
      <c r="H2287" s="41">
        <f>IF(MOD(G2287,9)=0,9,MOD(G2287,9))</f>
        <v>6</v>
      </c>
      <c r="I2287" s="45" t="str">
        <f>IFERROR(MID("日月火水木金土",WEEKDAY(D2287),1),"")</f>
        <v>日</v>
      </c>
      <c r="J2287" s="304" t="s">
        <v>4410</v>
      </c>
      <c r="K2287" s="202" t="str">
        <f>VLOOKUP(F2287,石と花メイン,3,FALSE)</f>
        <v>○真珠</v>
      </c>
      <c r="L2287" s="297" t="str">
        <f>VLOOKUP(F2287,石と花メイン,4,FALSE)</f>
        <v>鳳仙花【爪紅】</v>
      </c>
      <c r="M2287" s="393">
        <f>IF(OR(MONTH(F2287)&lt;7,AND(MONTH(F2287)=7,DAY(F2287)&lt;=25)),
MOD(SUM((E2287-1901)*365,259),260),
MOD(SUM((E2287-1900)*365,259),260))</f>
        <v>239</v>
      </c>
      <c r="N2287" s="390">
        <f>IF(AND(MONTH(F2287)=7,DAY(F2287)&gt;25),1,
ROUNDDOWN((SUM(VLOOKUP(MONTH(F2287),D暦変換用数値,2,FALSE),DAY(F2287))/28)+1,0))</f>
        <v>2</v>
      </c>
      <c r="O2287" s="205">
        <f>IF(AND(MONTH(F2287)=7,DAY(F2287)&gt;25),DAY(F2287)-25,
MOD((SUM(VLOOKUP(MONTH(F2287),D暦変換用数値,2,FALSE),DAY(F2287))),28)+1)</f>
        <v>27</v>
      </c>
      <c r="P2287" s="406">
        <f>IF(OR(MONTH(F2287)&lt;7,AND(MONTH(F2287)=7,DAY(F2287)&lt;=25)),
MOD(SUM((E2287-1901)*365,(N2287-1)*28,O2287,258),260),
MOD(SUM((E2287-1900)*365,(N2287-1)*28,O2287,258),260))</f>
        <v>33</v>
      </c>
      <c r="Q2287" s="372" t="str">
        <f>VLOOKUP(MOD(P2287,4),色,2,FALSE)</f>
        <v>赤い</v>
      </c>
      <c r="R2287" s="290" t="str">
        <f>VLOOKUP(MOD(P2287,13),銀河の音,2,FALSE)</f>
        <v>共振の</v>
      </c>
      <c r="S2287" s="383" t="str">
        <f>VLOOKUP(MOD(P2287,20),太陽の紋章,2,FALSE)</f>
        <v>空歩く者</v>
      </c>
      <c r="T2287" s="97" t="s">
        <v>819</v>
      </c>
    </row>
    <row r="2288" spans="1:20" ht="13.5" customHeight="1">
      <c r="A2288" s="50" t="str">
        <f>VLOOKUP(MOD(E2288,10),十干,2,FALSE)</f>
        <v>甲</v>
      </c>
      <c r="B2288" s="199" t="str">
        <f>VLOOKUP(MOD(E2288,12),十二支,3,FALSE)</f>
        <v xml:space="preserve">07 天 </v>
      </c>
      <c r="C2288" s="201" t="str">
        <f>VLOOKUP(F2288,星座,3,TRUE)</f>
        <v xml:space="preserve">02 零 </v>
      </c>
      <c r="D2288" s="531">
        <v>16333</v>
      </c>
      <c r="E2288" s="1">
        <f>IFERROR(YEAR(D2288),LEFT(D2288,4))</f>
        <v>1944</v>
      </c>
      <c r="F2288" s="1" t="str">
        <f>IF(ISTEXT(D2288),RIGHT(D2288,5),TEXT(D2288,"mm/dd"))</f>
        <v>09/18</v>
      </c>
      <c r="G2288" s="39">
        <f>SUM(MID(E2288,1,1),MID(E2288,2,1),MID(E2288,3,1),MID(E2288,4,1),MID(F2288,1,1),MID(F2288,2,1),MID(F2288,4,1),MID(F2288,5,1))</f>
        <v>36</v>
      </c>
      <c r="H2288" s="41">
        <f>IF(MOD(G2288,9)=0,9,MOD(G2288,9))</f>
        <v>9</v>
      </c>
      <c r="I2288" s="45" t="str">
        <f>IFERROR(MID("日月火水木金土",WEEKDAY(D2288),1),"")</f>
        <v>月</v>
      </c>
      <c r="J2288" s="304" t="s">
        <v>253</v>
      </c>
      <c r="K2288" s="202" t="str">
        <f>VLOOKUP(F2288,石と花メイン,3,FALSE)</f>
        <v>○真珠</v>
      </c>
      <c r="L2288" s="297" t="str">
        <f>VLOOKUP(F2288,石と花メイン,4,FALSE)</f>
        <v>鳳仙花【爪紅】</v>
      </c>
      <c r="M2288" s="393">
        <f>IF(OR(MONTH(F2288)&lt;7,AND(MONTH(F2288)=7,DAY(F2288)&lt;=25)),
MOD(SUM((E2288-1901)*365,259),260),
MOD(SUM((E2288-1900)*365,259),260))</f>
        <v>199</v>
      </c>
      <c r="N2288" s="390">
        <f>IF(AND(MONTH(F2288)=7,DAY(F2288)&gt;25),1,
ROUNDDOWN((SUM(VLOOKUP(MONTH(F2288),D暦変換用数値,2,FALSE),DAY(F2288))/28)+1,0))</f>
        <v>2</v>
      </c>
      <c r="O2288" s="205">
        <f>IF(AND(MONTH(F2288)=7,DAY(F2288)&gt;25),DAY(F2288)-25,
MOD((SUM(VLOOKUP(MONTH(F2288),D暦変換用数値,2,FALSE),DAY(F2288))),28)+1)</f>
        <v>27</v>
      </c>
      <c r="P2288" s="406">
        <f>IF(OR(MONTH(F2288)&lt;7,AND(MONTH(F2288)=7,DAY(F2288)&lt;=25)),
MOD(SUM((E2288-1901)*365,(N2288-1)*28,O2288,258),260),
MOD(SUM((E2288-1900)*365,(N2288-1)*28,O2288,258),260))</f>
        <v>253</v>
      </c>
      <c r="Q2288" s="372" t="str">
        <f>VLOOKUP(MOD(P2288,4),色,2,FALSE)</f>
        <v>赤い</v>
      </c>
      <c r="R2288" s="290" t="str">
        <f>VLOOKUP(MOD(P2288,13),銀河の音,2,FALSE)</f>
        <v>律動の</v>
      </c>
      <c r="S2288" s="383" t="str">
        <f>VLOOKUP(MOD(P2288,20),太陽の紋章,2,FALSE)</f>
        <v>空歩く者</v>
      </c>
      <c r="T2288" s="98" t="s">
        <v>3736</v>
      </c>
    </row>
    <row r="2289" spans="1:20" ht="13.5" customHeight="1">
      <c r="A2289" s="50" t="str">
        <f>VLOOKUP(MOD(E2289,10),十干,2,FALSE)</f>
        <v>丙</v>
      </c>
      <c r="B2289" s="199" t="str">
        <f>VLOOKUP(MOD(E2289,12),十二支,3,FALSE)</f>
        <v xml:space="preserve">07 天 </v>
      </c>
      <c r="C2289" s="201" t="str">
        <f>VLOOKUP(F2289,星座,3,TRUE)</f>
        <v xml:space="preserve">02 零 </v>
      </c>
      <c r="D2289" s="531">
        <v>20690</v>
      </c>
      <c r="E2289" s="1">
        <f>IFERROR(YEAR(D2289),LEFT(D2289,4))</f>
        <v>1956</v>
      </c>
      <c r="F2289" s="1" t="str">
        <f>IF(ISTEXT(D2289),RIGHT(D2289,5),TEXT(D2289,"mm/dd"))</f>
        <v>08/23</v>
      </c>
      <c r="G2289" s="39">
        <f>SUM(MID(E2289,1,1),MID(E2289,2,1),MID(E2289,3,1),MID(E2289,4,1),MID(F2289,1,1),MID(F2289,2,1),MID(F2289,4,1),MID(F2289,5,1))</f>
        <v>34</v>
      </c>
      <c r="H2289" s="41">
        <f>IF(MOD(G2289,9)=0,9,MOD(G2289,9))</f>
        <v>7</v>
      </c>
      <c r="I2289" s="45" t="str">
        <f>IFERROR(MID("日月火水木金土",WEEKDAY(D2289),1),"")</f>
        <v>木</v>
      </c>
      <c r="J2289" s="304" t="s">
        <v>254</v>
      </c>
      <c r="K2289" s="202" t="str">
        <f>VLOOKUP(F2289,石と花メイン,3,FALSE)</f>
        <v>●月長石</v>
      </c>
      <c r="L2289" s="297" t="str">
        <f>VLOOKUP(F2289,石と花メイン,4,FALSE)</f>
        <v>月下美人【月来香】</v>
      </c>
      <c r="M2289" s="393">
        <f>IF(OR(MONTH(F2289)&lt;7,AND(MONTH(F2289)=7,DAY(F2289)&lt;=25)),
MOD(SUM((E2289-1901)*365,259),260),
MOD(SUM((E2289-1900)*365,259),260))</f>
        <v>159</v>
      </c>
      <c r="N2289" s="390">
        <f>IF(AND(MONTH(F2289)=7,DAY(F2289)&gt;25),1,
ROUNDDOWN((SUM(VLOOKUP(MONTH(F2289),D暦変換用数値,2,FALSE),DAY(F2289))/28)+1,0))</f>
        <v>2</v>
      </c>
      <c r="O2289" s="205">
        <f>IF(AND(MONTH(F2289)=7,DAY(F2289)&gt;25),DAY(F2289)-25,
MOD((SUM(VLOOKUP(MONTH(F2289),D暦変換用数値,2,FALSE),DAY(F2289))),28)+1)</f>
        <v>1</v>
      </c>
      <c r="P2289" s="406">
        <f>IF(OR(MONTH(F2289)&lt;7,AND(MONTH(F2289)=7,DAY(F2289)&lt;=25)),
MOD(SUM((E2289-1901)*365,(N2289-1)*28,O2289,258),260),
MOD(SUM((E2289-1900)*365,(N2289-1)*28,O2289,258),260))</f>
        <v>187</v>
      </c>
      <c r="Q2289" s="374" t="str">
        <f>VLOOKUP(MOD(P2289,4),色,2,FALSE)</f>
        <v>青い</v>
      </c>
      <c r="R2289" s="292" t="str">
        <f>VLOOKUP(MOD(P2289,13),銀河の音,2,FALSE)</f>
        <v>倍音の</v>
      </c>
      <c r="S2289" s="385" t="str">
        <f>VLOOKUP(MOD(P2289,20),太陽の紋章,2,FALSE)</f>
        <v>手</v>
      </c>
      <c r="T2289" s="98" t="s">
        <v>3736</v>
      </c>
    </row>
    <row r="2290" spans="1:20" ht="13.5" customHeight="1">
      <c r="A2290" s="285" t="str">
        <f>VLOOKUP(MOD(E2290,10),十干,2,FALSE)</f>
        <v>丙</v>
      </c>
      <c r="B2290" s="283" t="str">
        <f>VLOOKUP(MOD(E2290,12),十二支,3,FALSE)</f>
        <v xml:space="preserve">07 天 </v>
      </c>
      <c r="C2290" s="287" t="str">
        <f>VLOOKUP(F2290,星座,3,TRUE)</f>
        <v xml:space="preserve">02 零 </v>
      </c>
      <c r="D2290" s="530">
        <v>20691</v>
      </c>
      <c r="E2290" s="83">
        <f>IFERROR(YEAR(D2290),LEFT(D2290,4))</f>
        <v>1956</v>
      </c>
      <c r="F2290" s="83" t="str">
        <f>IF(ISTEXT(D2290),RIGHT(D2290,5),TEXT(D2290,"mm/dd"))</f>
        <v>08/24</v>
      </c>
      <c r="G2290" s="88">
        <f>SUM(MID(E2290,1,1),MID(E2290,2,1),MID(E2290,3,1),MID(E2290,4,1),MID(F2290,1,1),MID(F2290,2,1),MID(F2290,4,1),MID(F2290,5,1))</f>
        <v>35</v>
      </c>
      <c r="H2290" s="88">
        <f>IF(MOD(G2290,9)=0,9,MOD(G2290,9))</f>
        <v>8</v>
      </c>
      <c r="I2290" s="83" t="str">
        <f>IFERROR(MID("日月火水木金土",WEEKDAY(D2290),1),"")</f>
        <v>金</v>
      </c>
      <c r="J2290" s="308" t="s">
        <v>8502</v>
      </c>
      <c r="K2290" s="330" t="str">
        <f>VLOOKUP(F2290,石と花メイン,3,FALSE)</f>
        <v>◇金剛石</v>
      </c>
      <c r="L2290" s="296" t="str">
        <f>VLOOKUP(F2290,石と花メイン,4,FALSE)</f>
        <v>金盞花【カレンデュラ】</v>
      </c>
      <c r="M2290" s="392">
        <f>IF(OR(MONTH(F2290)&lt;7,AND(MONTH(F2290)=7,DAY(F2290)&lt;=25)),
MOD(SUM((E2290-1901)*365,259),260),
MOD(SUM((E2290-1900)*365,259),260))</f>
        <v>159</v>
      </c>
      <c r="N2290" s="330">
        <f>IF(AND(MONTH(F2290)=7,DAY(F2290)&gt;25),1,
ROUNDDOWN((SUM(VLOOKUP(MONTH(F2290),D暦変換用数値,2,FALSE),DAY(F2290))/28)+1,0))</f>
        <v>2</v>
      </c>
      <c r="O2290" s="84">
        <f>IF(AND(MONTH(F2290)=7,DAY(F2290)&gt;25),DAY(F2290)-25,
MOD((SUM(VLOOKUP(MONTH(F2290),D暦変換用数値,2,FALSE),DAY(F2290))),28)+1)</f>
        <v>2</v>
      </c>
      <c r="P2290" s="405">
        <f>IF(OR(MONTH(F2290)&lt;7,AND(MONTH(F2290)=7,DAY(F2290)&lt;=25)),
MOD(SUM((E2290-1901)*365,(N2290-1)*28,O2290,258),260),
MOD(SUM((E2290-1900)*365,(N2290-1)*28,O2290,258),260))</f>
        <v>188</v>
      </c>
      <c r="Q2290" s="371" t="str">
        <f>VLOOKUP(MOD(P2290,4),色,2,FALSE)</f>
        <v>黄色い</v>
      </c>
      <c r="R2290" s="289" t="str">
        <f>VLOOKUP(MOD(P2290,13),銀河の音,2,FALSE)</f>
        <v>律動の</v>
      </c>
      <c r="S2290" s="382" t="str">
        <f>VLOOKUP(MOD(P2290,20),太陽の紋章,2,FALSE)</f>
        <v>星</v>
      </c>
      <c r="T2290" s="102" t="s">
        <v>8505</v>
      </c>
    </row>
    <row r="2291" spans="1:20" ht="13.5" customHeight="1">
      <c r="A2291" s="50" t="str">
        <f>VLOOKUP(MOD(E2291,10),十干,2,FALSE)</f>
        <v>丙</v>
      </c>
      <c r="B2291" s="199" t="str">
        <f>VLOOKUP(MOD(E2291,12),十二支,3,FALSE)</f>
        <v xml:space="preserve">07 天 </v>
      </c>
      <c r="C2291" s="201" t="str">
        <f>VLOOKUP(F2291,星座,3,TRUE)</f>
        <v xml:space="preserve">02 零 </v>
      </c>
      <c r="D2291" s="531">
        <v>20696</v>
      </c>
      <c r="E2291" s="1">
        <f>IFERROR(YEAR(D2291),LEFT(D2291,4))</f>
        <v>1956</v>
      </c>
      <c r="F2291" s="1" t="str">
        <f>IF(ISTEXT(D2291),RIGHT(D2291,5),TEXT(D2291,"mm/dd"))</f>
        <v>08/29</v>
      </c>
      <c r="G2291" s="39">
        <f>SUM(MID(E2291,1,1),MID(E2291,2,1),MID(E2291,3,1),MID(E2291,4,1),MID(F2291,1,1),MID(F2291,2,1),MID(F2291,4,1),MID(F2291,5,1))</f>
        <v>40</v>
      </c>
      <c r="H2291" s="41">
        <f>IF(MOD(G2291,9)=0,9,MOD(G2291,9))</f>
        <v>4</v>
      </c>
      <c r="I2291" s="45" t="str">
        <f>IFERROR(MID("日月火水木金土",WEEKDAY(D2291),1),"")</f>
        <v>水</v>
      </c>
      <c r="J2291" s="304" t="s">
        <v>255</v>
      </c>
      <c r="K2291" s="202" t="str">
        <f>VLOOKUP(F2291,石と花メイン,3,FALSE)</f>
        <v>●蛋白石</v>
      </c>
      <c r="L2291" s="297" t="str">
        <f>VLOOKUP(F2291,石と花メイン,4,FALSE)</f>
        <v>煙草【ニコチアナ】</v>
      </c>
      <c r="M2291" s="393">
        <f>IF(OR(MONTH(F2291)&lt;7,AND(MONTH(F2291)=7,DAY(F2291)&lt;=25)),
MOD(SUM((E2291-1901)*365,259),260),
MOD(SUM((E2291-1900)*365,259),260))</f>
        <v>159</v>
      </c>
      <c r="N2291" s="390">
        <f>IF(AND(MONTH(F2291)=7,DAY(F2291)&gt;25),1,
ROUNDDOWN((SUM(VLOOKUP(MONTH(F2291),D暦変換用数値,2,FALSE),DAY(F2291))/28)+1,0))</f>
        <v>2</v>
      </c>
      <c r="O2291" s="205">
        <f>IF(AND(MONTH(F2291)=7,DAY(F2291)&gt;25),DAY(F2291)-25,
MOD((SUM(VLOOKUP(MONTH(F2291),D暦変換用数値,2,FALSE),DAY(F2291))),28)+1)</f>
        <v>7</v>
      </c>
      <c r="P2291" s="406">
        <f>IF(OR(MONTH(F2291)&lt;7,AND(MONTH(F2291)=7,DAY(F2291)&lt;=25)),
MOD(SUM((E2291-1901)*365,(N2291-1)*28,O2291,258),260),
MOD(SUM((E2291-1900)*365,(N2291-1)*28,O2291,258),260))</f>
        <v>193</v>
      </c>
      <c r="Q2291" s="372" t="str">
        <f>VLOOKUP(MOD(P2291,4),色,2,FALSE)</f>
        <v>赤い</v>
      </c>
      <c r="R2291" s="290" t="str">
        <f>VLOOKUP(MOD(P2291,13),銀河の音,2,FALSE)</f>
        <v>スペクトルの</v>
      </c>
      <c r="S2291" s="383" t="str">
        <f>VLOOKUP(MOD(P2291,20),太陽の紋章,2,FALSE)</f>
        <v>空歩く者</v>
      </c>
      <c r="T2291" s="103" t="s">
        <v>203</v>
      </c>
    </row>
    <row r="2292" spans="1:20" ht="13.5" customHeight="1">
      <c r="A2292" s="50" t="str">
        <f>VLOOKUP(MOD(E2292,10),十干,2,FALSE)</f>
        <v>丙</v>
      </c>
      <c r="B2292" s="199" t="str">
        <f>VLOOKUP(MOD(E2292,12),十二支,3,FALSE)</f>
        <v xml:space="preserve">07 天 </v>
      </c>
      <c r="C2292" s="201" t="str">
        <f>VLOOKUP(F2292,星座,3,TRUE)</f>
        <v xml:space="preserve">02 零 </v>
      </c>
      <c r="D2292" s="531">
        <v>20698</v>
      </c>
      <c r="E2292" s="1">
        <f>IFERROR(YEAR(D2292),LEFT(D2292,4))</f>
        <v>1956</v>
      </c>
      <c r="F2292" s="1" t="str">
        <f>IF(ISTEXT(D2292),RIGHT(D2292,5),TEXT(D2292,"mm/dd"))</f>
        <v>08/31</v>
      </c>
      <c r="G2292" s="39">
        <f>SUM(MID(E2292,1,1),MID(E2292,2,1),MID(E2292,3,1),MID(E2292,4,1),MID(F2292,1,1),MID(F2292,2,1),MID(F2292,4,1),MID(F2292,5,1))</f>
        <v>33</v>
      </c>
      <c r="H2292" s="41">
        <f>IF(MOD(G2292,9)=0,9,MOD(G2292,9))</f>
        <v>6</v>
      </c>
      <c r="I2292" s="45" t="str">
        <f>IFERROR(MID("日月火水木金土",WEEKDAY(D2292),1),"")</f>
        <v>金</v>
      </c>
      <c r="J2292" s="304" t="s">
        <v>256</v>
      </c>
      <c r="K2292" s="202" t="str">
        <f>VLOOKUP(F2292,石と花メイン,3,FALSE)</f>
        <v>□水晶</v>
      </c>
      <c r="L2292" s="297" t="str">
        <f>VLOOKUP(F2292,石と花メイン,4,FALSE)</f>
        <v>ハイビスカス【仏桑華】</v>
      </c>
      <c r="M2292" s="393">
        <f>IF(OR(MONTH(F2292)&lt;7,AND(MONTH(F2292)=7,DAY(F2292)&lt;=25)),
MOD(SUM((E2292-1901)*365,259),260),
MOD(SUM((E2292-1900)*365,259),260))</f>
        <v>159</v>
      </c>
      <c r="N2292" s="390">
        <f>IF(AND(MONTH(F2292)=7,DAY(F2292)&gt;25),1,
ROUNDDOWN((SUM(VLOOKUP(MONTH(F2292),D暦変換用数値,2,FALSE),DAY(F2292))/28)+1,0))</f>
        <v>2</v>
      </c>
      <c r="O2292" s="205">
        <f>IF(AND(MONTH(F2292)=7,DAY(F2292)&gt;25),DAY(F2292)-25,
MOD((SUM(VLOOKUP(MONTH(F2292),D暦変換用数値,2,FALSE),DAY(F2292))),28)+1)</f>
        <v>9</v>
      </c>
      <c r="P2292" s="406">
        <f>IF(OR(MONTH(F2292)&lt;7,AND(MONTH(F2292)=7,DAY(F2292)&lt;=25)),
MOD(SUM((E2292-1901)*365,(N2292-1)*28,O2292,258),260),
MOD(SUM((E2292-1900)*365,(N2292-1)*28,O2292,258),260))</f>
        <v>195</v>
      </c>
      <c r="Q2292" s="374" t="str">
        <f>VLOOKUP(MOD(P2292,4),色,2,FALSE)</f>
        <v>青い</v>
      </c>
      <c r="R2292" s="292" t="str">
        <f>VLOOKUP(MOD(P2292,13),銀河の音,2,FALSE)</f>
        <v>宇宙の</v>
      </c>
      <c r="S2292" s="385" t="str">
        <f>VLOOKUP(MOD(P2292,20),太陽の紋章,2,FALSE)</f>
        <v>鷲</v>
      </c>
      <c r="T2292" s="111" t="s">
        <v>8530</v>
      </c>
    </row>
    <row r="2293" spans="1:20" ht="13.5" customHeight="1">
      <c r="A2293" s="50" t="str">
        <f>VLOOKUP(MOD(E2293,10),十干,2,FALSE)</f>
        <v>丙</v>
      </c>
      <c r="B2293" s="199" t="str">
        <f>VLOOKUP(MOD(E2293,12),十二支,3,FALSE)</f>
        <v xml:space="preserve">07 天 </v>
      </c>
      <c r="C2293" s="201" t="str">
        <f>VLOOKUP(F2293,星座,3,TRUE)</f>
        <v xml:space="preserve">02 零 </v>
      </c>
      <c r="D2293" s="531">
        <v>20705</v>
      </c>
      <c r="E2293" s="1">
        <f>IFERROR(YEAR(D2293),LEFT(D2293,4))</f>
        <v>1956</v>
      </c>
      <c r="F2293" s="1" t="str">
        <f>IF(ISTEXT(D2293),RIGHT(D2293,5),TEXT(D2293,"mm/dd"))</f>
        <v>09/07</v>
      </c>
      <c r="G2293" s="39">
        <f>SUM(MID(E2293,1,1),MID(E2293,2,1),MID(E2293,3,1),MID(E2293,4,1),MID(F2293,1,1),MID(F2293,2,1),MID(F2293,4,1),MID(F2293,5,1))</f>
        <v>37</v>
      </c>
      <c r="H2293" s="41">
        <f>IF(MOD(G2293,9)=0,9,MOD(G2293,9))</f>
        <v>1</v>
      </c>
      <c r="I2293" s="45" t="str">
        <f>IFERROR(MID("日月火水木金土",WEEKDAY(D2293),1),"")</f>
        <v>金</v>
      </c>
      <c r="J2293" s="304" t="s">
        <v>257</v>
      </c>
      <c r="K2293" s="202" t="str">
        <f>VLOOKUP(F2293,石と花メイン,3,FALSE)</f>
        <v>▲黄金</v>
      </c>
      <c r="L2293" s="297" t="str">
        <f>VLOOKUP(F2293,石と花メイン,4,FALSE)</f>
        <v>オレンジ【甘橙】</v>
      </c>
      <c r="M2293" s="393">
        <f>IF(OR(MONTH(F2293)&lt;7,AND(MONTH(F2293)=7,DAY(F2293)&lt;=25)),
MOD(SUM((E2293-1901)*365,259),260),
MOD(SUM((E2293-1900)*365,259),260))</f>
        <v>159</v>
      </c>
      <c r="N2293" s="390">
        <f>IF(AND(MONTH(F2293)=7,DAY(F2293)&gt;25),1,
ROUNDDOWN((SUM(VLOOKUP(MONTH(F2293),D暦変換用数値,2,FALSE),DAY(F2293))/28)+1,0))</f>
        <v>2</v>
      </c>
      <c r="O2293" s="205">
        <f>IF(AND(MONTH(F2293)=7,DAY(F2293)&gt;25),DAY(F2293)-25,
MOD((SUM(VLOOKUP(MONTH(F2293),D暦変換用数値,2,FALSE),DAY(F2293))),28)+1)</f>
        <v>16</v>
      </c>
      <c r="P2293" s="406">
        <f>IF(OR(MONTH(F2293)&lt;7,AND(MONTH(F2293)=7,DAY(F2293)&lt;=25)),
MOD(SUM((E2293-1901)*365,(N2293-1)*28,O2293,258),260),
MOD(SUM((E2293-1900)*365,(N2293-1)*28,O2293,258),260))</f>
        <v>202</v>
      </c>
      <c r="Q2293" s="375" t="str">
        <f>VLOOKUP(MOD(P2293,4),色,2,FALSE)</f>
        <v>白い</v>
      </c>
      <c r="R2293" s="293" t="str">
        <f>VLOOKUP(MOD(P2293,13),銀河の音,2,FALSE)</f>
        <v>共振の</v>
      </c>
      <c r="S2293" s="386" t="str">
        <f>VLOOKUP(MOD(P2293,20),太陽の紋章,2,FALSE)</f>
        <v>風</v>
      </c>
      <c r="T2293" s="103" t="s">
        <v>204</v>
      </c>
    </row>
    <row r="2294" spans="1:20" ht="13.5" customHeight="1">
      <c r="A2294" s="50" t="str">
        <f>VLOOKUP(MOD(E2294,10),十干,2,FALSE)</f>
        <v>丙</v>
      </c>
      <c r="B2294" s="199" t="str">
        <f>VLOOKUP(MOD(E2294,12),十二支,3,FALSE)</f>
        <v xml:space="preserve">07 天 </v>
      </c>
      <c r="C2294" s="201" t="str">
        <f>VLOOKUP(F2294,星座,3,TRUE)</f>
        <v xml:space="preserve">02 零 </v>
      </c>
      <c r="D2294" s="531">
        <v>20714</v>
      </c>
      <c r="E2294" s="1">
        <f>IFERROR(YEAR(D2294),LEFT(D2294,4))</f>
        <v>1956</v>
      </c>
      <c r="F2294" s="1" t="str">
        <f>IF(ISTEXT(D2294),RIGHT(D2294,5),TEXT(D2294,"mm/dd"))</f>
        <v>09/16</v>
      </c>
      <c r="G2294" s="39">
        <f>SUM(MID(E2294,1,1),MID(E2294,2,1),MID(E2294,3,1),MID(E2294,4,1),MID(F2294,1,1),MID(F2294,2,1),MID(F2294,4,1),MID(F2294,5,1))</f>
        <v>37</v>
      </c>
      <c r="H2294" s="41">
        <f>IF(MOD(G2294,9)=0,9,MOD(G2294,9))</f>
        <v>1</v>
      </c>
      <c r="I2294" s="45" t="str">
        <f>IFERROR(MID("日月火水木金土",WEEKDAY(D2294),1),"")</f>
        <v>日</v>
      </c>
      <c r="J2294" s="304" t="s">
        <v>3648</v>
      </c>
      <c r="K2294" s="202" t="str">
        <f>VLOOKUP(F2294,石と花メイン,3,FALSE)</f>
        <v>■紫水晶</v>
      </c>
      <c r="L2294" s="297" t="str">
        <f>VLOOKUP(F2294,石と花メイン,4,FALSE)</f>
        <v>竜胆【胃病草】</v>
      </c>
      <c r="M2294" s="393">
        <f>IF(OR(MONTH(F2294)&lt;7,AND(MONTH(F2294)=7,DAY(F2294)&lt;=25)),
MOD(SUM((E2294-1901)*365,259),260),
MOD(SUM((E2294-1900)*365,259),260))</f>
        <v>159</v>
      </c>
      <c r="N2294" s="390">
        <f>IF(AND(MONTH(F2294)=7,DAY(F2294)&gt;25),1,
ROUNDDOWN((SUM(VLOOKUP(MONTH(F2294),D暦変換用数値,2,FALSE),DAY(F2294))/28)+1,0))</f>
        <v>2</v>
      </c>
      <c r="O2294" s="205">
        <f>IF(AND(MONTH(F2294)=7,DAY(F2294)&gt;25),DAY(F2294)-25,
MOD((SUM(VLOOKUP(MONTH(F2294),D暦変換用数値,2,FALSE),DAY(F2294))),28)+1)</f>
        <v>25</v>
      </c>
      <c r="P2294" s="406">
        <f>IF(OR(MONTH(F2294)&lt;7,AND(MONTH(F2294)=7,DAY(F2294)&lt;=25)),
MOD(SUM((E2294-1901)*365,(N2294-1)*28,O2294,258),260),
MOD(SUM((E2294-1900)*365,(N2294-1)*28,O2294,258),260))</f>
        <v>211</v>
      </c>
      <c r="Q2294" s="374" t="str">
        <f>VLOOKUP(MOD(P2294,4),色,2,FALSE)</f>
        <v>青い</v>
      </c>
      <c r="R2294" s="292" t="str">
        <f>VLOOKUP(MOD(P2294,13),銀河の音,2,FALSE)</f>
        <v>電気の</v>
      </c>
      <c r="S2294" s="385" t="str">
        <f>VLOOKUP(MOD(P2294,20),太陽の紋章,2,FALSE)</f>
        <v>猿</v>
      </c>
      <c r="T2294" s="98" t="s">
        <v>3736</v>
      </c>
    </row>
    <row r="2295" spans="1:20" ht="13.5" customHeight="1">
      <c r="A2295" s="50" t="str">
        <f>VLOOKUP(MOD(E2295,10),十干,2,FALSE)</f>
        <v>丙</v>
      </c>
      <c r="B2295" s="199" t="str">
        <f>VLOOKUP(MOD(E2295,12),十二支,3,FALSE)</f>
        <v xml:space="preserve">07 天 </v>
      </c>
      <c r="C2295" s="201" t="str">
        <f>VLOOKUP(F2295,星座,3,TRUE)</f>
        <v xml:space="preserve">02 零 </v>
      </c>
      <c r="D2295" s="531">
        <v>20720</v>
      </c>
      <c r="E2295" s="1">
        <f>IFERROR(YEAR(D2295),LEFT(D2295,4))</f>
        <v>1956</v>
      </c>
      <c r="F2295" s="1" t="str">
        <f>IF(ISTEXT(D2295),RIGHT(D2295,5),TEXT(D2295,"mm/dd"))</f>
        <v>09/22</v>
      </c>
      <c r="G2295" s="39">
        <f>SUM(MID(E2295,1,1),MID(E2295,2,1),MID(E2295,3,1),MID(E2295,4,1),MID(F2295,1,1),MID(F2295,2,1),MID(F2295,4,1),MID(F2295,5,1))</f>
        <v>34</v>
      </c>
      <c r="H2295" s="41">
        <f>IF(MOD(G2295,9)=0,9,MOD(G2295,9))</f>
        <v>7</v>
      </c>
      <c r="I2295" s="45" t="str">
        <f>IFERROR(MID("日月火水木金土",WEEKDAY(D2295),1),"")</f>
        <v>土</v>
      </c>
      <c r="J2295" s="304" t="s">
        <v>3649</v>
      </c>
      <c r="K2295" s="202" t="str">
        <f>VLOOKUP(F2295,石と花メイン,3,FALSE)</f>
        <v>◇金剛石</v>
      </c>
      <c r="L2295" s="297" t="str">
        <f>VLOOKUP(F2295,石と花メイン,4,FALSE)</f>
        <v>千日紅【千日草】</v>
      </c>
      <c r="M2295" s="393">
        <f>IF(OR(MONTH(F2295)&lt;7,AND(MONTH(F2295)=7,DAY(F2295)&lt;=25)),
MOD(SUM((E2295-1901)*365,259),260),
MOD(SUM((E2295-1900)*365,259),260))</f>
        <v>159</v>
      </c>
      <c r="N2295" s="390">
        <f>IF(AND(MONTH(F2295)=7,DAY(F2295)&gt;25),1,
ROUNDDOWN((SUM(VLOOKUP(MONTH(F2295),D暦変換用数値,2,FALSE),DAY(F2295))/28)+1,0))</f>
        <v>3</v>
      </c>
      <c r="O2295" s="205">
        <f>IF(AND(MONTH(F2295)=7,DAY(F2295)&gt;25),DAY(F2295)-25,
MOD((SUM(VLOOKUP(MONTH(F2295),D暦変換用数値,2,FALSE),DAY(F2295))),28)+1)</f>
        <v>3</v>
      </c>
      <c r="P2295" s="406">
        <f>IF(OR(MONTH(F2295)&lt;7,AND(MONTH(F2295)=7,DAY(F2295)&lt;=25)),
MOD(SUM((E2295-1901)*365,(N2295-1)*28,O2295,258),260),
MOD(SUM((E2295-1900)*365,(N2295-1)*28,O2295,258),260))</f>
        <v>217</v>
      </c>
      <c r="Q2295" s="372" t="str">
        <f>VLOOKUP(MOD(P2295,4),色,2,FALSE)</f>
        <v>赤い</v>
      </c>
      <c r="R2295" s="290" t="str">
        <f>VLOOKUP(MOD(P2295,13),銀河の音,2,FALSE)</f>
        <v>太陽の</v>
      </c>
      <c r="S2295" s="383" t="str">
        <f>VLOOKUP(MOD(P2295,20),太陽の紋章,2,FALSE)</f>
        <v>地球</v>
      </c>
      <c r="T2295" s="111" t="s">
        <v>8529</v>
      </c>
    </row>
    <row r="2296" spans="1:20" ht="13.5" customHeight="1">
      <c r="A2296" s="76" t="str">
        <f>VLOOKUP(MOD(E2296,10),十干,2,FALSE)</f>
        <v>戊</v>
      </c>
      <c r="B2296" s="199" t="str">
        <f>VLOOKUP(MOD(E2296,12),十二支,3,FALSE)</f>
        <v xml:space="preserve">07 天 </v>
      </c>
      <c r="C2296" s="201" t="str">
        <f>VLOOKUP(F2296,星座,3,TRUE)</f>
        <v xml:space="preserve">02 零 </v>
      </c>
      <c r="D2296" s="534">
        <v>25080</v>
      </c>
      <c r="E2296" s="116">
        <f>IFERROR(YEAR(D2296),LEFT(D2296,4))</f>
        <v>1968</v>
      </c>
      <c r="F2296" s="116" t="str">
        <f>IF(ISTEXT(D2296),RIGHT(D2296,5),TEXT(D2296,"mm/dd"))</f>
        <v>08/30</v>
      </c>
      <c r="G2296" s="120">
        <f>SUM(MID(E2296,1,1),MID(E2296,2,1),MID(E2296,3,1),MID(E2296,4,1),MID(F2296,1,1),MID(F2296,2,1),MID(F2296,4,1),MID(F2296,5,1))</f>
        <v>35</v>
      </c>
      <c r="H2296" s="120">
        <f>IF(MOD(G2296,9)=0,9,MOD(G2296,9))</f>
        <v>8</v>
      </c>
      <c r="I2296" s="116" t="str">
        <f>IFERROR(MID("日月火水木金土",WEEKDAY(D2296),1),"")</f>
        <v>金</v>
      </c>
      <c r="J2296" s="306" t="s">
        <v>7787</v>
      </c>
      <c r="K2296" s="203" t="str">
        <f>VLOOKUP(F2296,石と花メイン,3,FALSE)</f>
        <v>●土耳古石</v>
      </c>
      <c r="L2296" s="299" t="str">
        <f>VLOOKUP(F2296,石と花メイン,4,FALSE)</f>
        <v>洞庭藍【秋咲きベロニカ】</v>
      </c>
      <c r="M2296" s="395">
        <f>IF(OR(MONTH(F2296)&lt;7,AND(MONTH(F2296)=7,DAY(F2296)&lt;=25)),
MOD(SUM((E2296-1901)*365,259),260),
MOD(SUM((E2296-1900)*365,259),260))</f>
        <v>119</v>
      </c>
      <c r="N2296" s="121">
        <f>IF(AND(MONTH(F2296)=7,DAY(F2296)&gt;25),1,
ROUNDDOWN((SUM(VLOOKUP(MONTH(F2296),D暦変換用数値,2,FALSE),DAY(F2296))/28)+1,0))</f>
        <v>2</v>
      </c>
      <c r="O2296" s="117">
        <f>IF(AND(MONTH(F2296)=7,DAY(F2296)&gt;25),DAY(F2296)-25,
MOD((SUM(VLOOKUP(MONTH(F2296),D暦変換用数値,2,FALSE),DAY(F2296))),28)+1)</f>
        <v>8</v>
      </c>
      <c r="P2296" s="408">
        <f>IF(OR(MONTH(F2296)&lt;7,AND(MONTH(F2296)=7,DAY(F2296)&lt;=25)),
MOD(SUM((E2296-1901)*365,(N2296-1)*28,O2296,258),260),
MOD(SUM((E2296-1900)*365,(N2296-1)*28,O2296,258),260))</f>
        <v>154</v>
      </c>
      <c r="Q2296" s="375" t="str">
        <f>VLOOKUP(MOD(P2296,4),色,2,FALSE)</f>
        <v>白い</v>
      </c>
      <c r="R2296" s="293" t="str">
        <f>VLOOKUP(MOD(P2296,13),銀河の音,2,FALSE)</f>
        <v>スペクトルの</v>
      </c>
      <c r="S2296" s="386" t="str">
        <f>VLOOKUP(MOD(P2296,20),太陽の紋章,2,FALSE)</f>
        <v>魔法使い</v>
      </c>
      <c r="T2296" s="119" t="s">
        <v>8197</v>
      </c>
    </row>
    <row r="2297" spans="1:20" ht="13.5" customHeight="1">
      <c r="A2297" s="50" t="str">
        <f>VLOOKUP(MOD(E2297,10),十干,2,FALSE)</f>
        <v>戊</v>
      </c>
      <c r="B2297" s="199" t="str">
        <f>VLOOKUP(MOD(E2297,12),十二支,3,FALSE)</f>
        <v xml:space="preserve">07 天 </v>
      </c>
      <c r="C2297" s="201" t="str">
        <f>VLOOKUP(F2297,星座,3,TRUE)</f>
        <v xml:space="preserve">02 零 </v>
      </c>
      <c r="D2297" s="531">
        <v>25081</v>
      </c>
      <c r="E2297" s="1">
        <f>IFERROR(YEAR(D2297),LEFT(D2297,4))</f>
        <v>1968</v>
      </c>
      <c r="F2297" s="1" t="str">
        <f>IF(ISTEXT(D2297),RIGHT(D2297,5),TEXT(D2297,"mm/dd"))</f>
        <v>08/31</v>
      </c>
      <c r="G2297" s="39">
        <f>SUM(MID(E2297,1,1),MID(E2297,2,1),MID(E2297,3,1),MID(E2297,4,1),MID(F2297,1,1),MID(F2297,2,1),MID(F2297,4,1),MID(F2297,5,1))</f>
        <v>36</v>
      </c>
      <c r="H2297" s="41">
        <f>IF(MOD(G2297,9)=0,9,MOD(G2297,9))</f>
        <v>9</v>
      </c>
      <c r="I2297" s="45" t="str">
        <f>IFERROR(MID("日月火水木金土",WEEKDAY(D2297),1),"")</f>
        <v>土</v>
      </c>
      <c r="J2297" s="304" t="s">
        <v>3650</v>
      </c>
      <c r="K2297" s="202" t="str">
        <f>VLOOKUP(F2297,石と花メイン,3,FALSE)</f>
        <v>□水晶</v>
      </c>
      <c r="L2297" s="297" t="str">
        <f>VLOOKUP(F2297,石と花メイン,4,FALSE)</f>
        <v>ハイビスカス【仏桑華】</v>
      </c>
      <c r="M2297" s="393">
        <f>IF(OR(MONTH(F2297)&lt;7,AND(MONTH(F2297)=7,DAY(F2297)&lt;=25)),
MOD(SUM((E2297-1901)*365,259),260),
MOD(SUM((E2297-1900)*365,259),260))</f>
        <v>119</v>
      </c>
      <c r="N2297" s="390">
        <f>IF(AND(MONTH(F2297)=7,DAY(F2297)&gt;25),1,
ROUNDDOWN((SUM(VLOOKUP(MONTH(F2297),D暦変換用数値,2,FALSE),DAY(F2297))/28)+1,0))</f>
        <v>2</v>
      </c>
      <c r="O2297" s="205">
        <f>IF(AND(MONTH(F2297)=7,DAY(F2297)&gt;25),DAY(F2297)-25,
MOD((SUM(VLOOKUP(MONTH(F2297),D暦変換用数値,2,FALSE),DAY(F2297))),28)+1)</f>
        <v>9</v>
      </c>
      <c r="P2297" s="406">
        <f>IF(OR(MONTH(F2297)&lt;7,AND(MONTH(F2297)=7,DAY(F2297)&lt;=25)),
MOD(SUM((E2297-1901)*365,(N2297-1)*28,O2297,258),260),
MOD(SUM((E2297-1900)*365,(N2297-1)*28,O2297,258),260))</f>
        <v>155</v>
      </c>
      <c r="Q2297" s="374" t="str">
        <f>VLOOKUP(MOD(P2297,4),色,2,FALSE)</f>
        <v>青い</v>
      </c>
      <c r="R2297" s="292" t="str">
        <f>VLOOKUP(MOD(P2297,13),銀河の音,2,FALSE)</f>
        <v>水晶の</v>
      </c>
      <c r="S2297" s="385" t="str">
        <f>VLOOKUP(MOD(P2297,20),太陽の紋章,2,FALSE)</f>
        <v>鷲</v>
      </c>
      <c r="T2297" s="97" t="s">
        <v>205</v>
      </c>
    </row>
    <row r="2298" spans="1:20" ht="13.5" customHeight="1">
      <c r="A2298" s="50" t="str">
        <f>VLOOKUP(MOD(E2298,10),十干,2,FALSE)</f>
        <v>戊</v>
      </c>
      <c r="B2298" s="199" t="str">
        <f>VLOOKUP(MOD(E2298,12),十二支,3,FALSE)</f>
        <v xml:space="preserve">07 天 </v>
      </c>
      <c r="C2298" s="201" t="str">
        <f>VLOOKUP(F2298,星座,3,TRUE)</f>
        <v xml:space="preserve">02 零 </v>
      </c>
      <c r="D2298" s="531">
        <v>25100</v>
      </c>
      <c r="E2298" s="1">
        <f>IFERROR(YEAR(D2298),LEFT(D2298,4))</f>
        <v>1968</v>
      </c>
      <c r="F2298" s="1" t="str">
        <f>IF(ISTEXT(D2298),RIGHT(D2298,5),TEXT(D2298,"mm/dd"))</f>
        <v>09/19</v>
      </c>
      <c r="G2298" s="39">
        <f>SUM(MID(E2298,1,1),MID(E2298,2,1),MID(E2298,3,1),MID(E2298,4,1),MID(F2298,1,1),MID(F2298,2,1),MID(F2298,4,1),MID(F2298,5,1))</f>
        <v>43</v>
      </c>
      <c r="H2298" s="41">
        <f>IF(MOD(G2298,9)=0,9,MOD(G2298,9))</f>
        <v>7</v>
      </c>
      <c r="I2298" s="45" t="str">
        <f>IFERROR(MID("日月火水木金土",WEEKDAY(D2298),1),"")</f>
        <v>木</v>
      </c>
      <c r="J2298" s="304" t="s">
        <v>3651</v>
      </c>
      <c r="K2298" s="202" t="str">
        <f>VLOOKUP(F2298,石と花メイン,3,FALSE)</f>
        <v>■緑玉髄</v>
      </c>
      <c r="L2298" s="297" t="str">
        <f>VLOOKUP(F2298,石と花メイン,4,FALSE)</f>
        <v>釣船草</v>
      </c>
      <c r="M2298" s="393">
        <f>IF(OR(MONTH(F2298)&lt;7,AND(MONTH(F2298)=7,DAY(F2298)&lt;=25)),
MOD(SUM((E2298-1901)*365,259),260),
MOD(SUM((E2298-1900)*365,259),260))</f>
        <v>119</v>
      </c>
      <c r="N2298" s="390">
        <f>IF(AND(MONTH(F2298)=7,DAY(F2298)&gt;25),1,
ROUNDDOWN((SUM(VLOOKUP(MONTH(F2298),D暦変換用数値,2,FALSE),DAY(F2298))/28)+1,0))</f>
        <v>2</v>
      </c>
      <c r="O2298" s="205">
        <f>IF(AND(MONTH(F2298)=7,DAY(F2298)&gt;25),DAY(F2298)-25,
MOD((SUM(VLOOKUP(MONTH(F2298),D暦変換用数値,2,FALSE),DAY(F2298))),28)+1)</f>
        <v>28</v>
      </c>
      <c r="P2298" s="406">
        <f>IF(OR(MONTH(F2298)&lt;7,AND(MONTH(F2298)=7,DAY(F2298)&lt;=25)),
MOD(SUM((E2298-1901)*365,(N2298-1)*28,O2298,258),260),
MOD(SUM((E2298-1900)*365,(N2298-1)*28,O2298,258),260))</f>
        <v>174</v>
      </c>
      <c r="Q2298" s="375" t="str">
        <f>VLOOKUP(MOD(P2298,4),色,2,FALSE)</f>
        <v>白い</v>
      </c>
      <c r="R2298" s="293" t="str">
        <f>VLOOKUP(MOD(P2298,13),銀河の音,2,FALSE)</f>
        <v>倍音の</v>
      </c>
      <c r="S2298" s="386" t="str">
        <f>VLOOKUP(MOD(P2298,20),太陽の紋章,2,FALSE)</f>
        <v>魔法使い</v>
      </c>
      <c r="T2298" s="111" t="s">
        <v>206</v>
      </c>
    </row>
    <row r="2299" spans="1:20" ht="13.5" customHeight="1">
      <c r="A2299" s="50" t="str">
        <f>VLOOKUP(MOD(E2299,10),十干,2,FALSE)</f>
        <v>庚</v>
      </c>
      <c r="B2299" s="199" t="str">
        <f>VLOOKUP(MOD(E2299,12),十二支,3,FALSE)</f>
        <v xml:space="preserve">07 天 </v>
      </c>
      <c r="C2299" s="201" t="str">
        <f>VLOOKUP(F2299,星座,3,TRUE)</f>
        <v xml:space="preserve">02 零 </v>
      </c>
      <c r="D2299" s="531">
        <v>29473</v>
      </c>
      <c r="E2299" s="1">
        <f>IFERROR(YEAR(D2299),LEFT(D2299,4))</f>
        <v>1980</v>
      </c>
      <c r="F2299" s="1" t="str">
        <f>IF(ISTEXT(D2299),RIGHT(D2299,5),TEXT(D2299,"mm/dd"))</f>
        <v>09/09</v>
      </c>
      <c r="G2299" s="39">
        <f>SUM(MID(E2299,1,1),MID(E2299,2,1),MID(E2299,3,1),MID(E2299,4,1),MID(F2299,1,1),MID(F2299,2,1),MID(F2299,4,1),MID(F2299,5,1))</f>
        <v>36</v>
      </c>
      <c r="H2299" s="41">
        <f>IF(MOD(G2299,9)=0,9,MOD(G2299,9))</f>
        <v>9</v>
      </c>
      <c r="I2299" s="45" t="str">
        <f>IFERROR(MID("日月火水木金土",WEEKDAY(D2299),1),"")</f>
        <v>火</v>
      </c>
      <c r="J2299" s="304" t="s">
        <v>3652</v>
      </c>
      <c r="K2299" s="202" t="str">
        <f>VLOOKUP(F2299,石と花メイン,3,FALSE)</f>
        <v>◇金剛石</v>
      </c>
      <c r="L2299" s="297" t="str">
        <f>VLOOKUP(F2299,石と花メイン,4,FALSE)</f>
        <v>女郎花【粟花】</v>
      </c>
      <c r="M2299" s="393">
        <f>IF(OR(MONTH(F2299)&lt;7,AND(MONTH(F2299)=7,DAY(F2299)&lt;=25)),
MOD(SUM((E2299-1901)*365,259),260),
MOD(SUM((E2299-1900)*365,259),260))</f>
        <v>79</v>
      </c>
      <c r="N2299" s="390">
        <f>IF(AND(MONTH(F2299)=7,DAY(F2299)&gt;25),1,
ROUNDDOWN((SUM(VLOOKUP(MONTH(F2299),D暦変換用数値,2,FALSE),DAY(F2299))/28)+1,0))</f>
        <v>2</v>
      </c>
      <c r="O2299" s="205">
        <f>IF(AND(MONTH(F2299)=7,DAY(F2299)&gt;25),DAY(F2299)-25,
MOD((SUM(VLOOKUP(MONTH(F2299),D暦変換用数値,2,FALSE),DAY(F2299))),28)+1)</f>
        <v>18</v>
      </c>
      <c r="P2299" s="406">
        <f>IF(OR(MONTH(F2299)&lt;7,AND(MONTH(F2299)=7,DAY(F2299)&lt;=25)),
MOD(SUM((E2299-1901)*365,(N2299-1)*28,O2299,258),260),
MOD(SUM((E2299-1900)*365,(N2299-1)*28,O2299,258),260))</f>
        <v>124</v>
      </c>
      <c r="Q2299" s="373" t="str">
        <f>VLOOKUP(MOD(P2299,4),色,2,FALSE)</f>
        <v>黄色い</v>
      </c>
      <c r="R2299" s="291" t="str">
        <f>VLOOKUP(MOD(P2299,13),銀河の音,2,FALSE)</f>
        <v>共振の</v>
      </c>
      <c r="S2299" s="384" t="str">
        <f>VLOOKUP(MOD(P2299,20),太陽の紋章,2,FALSE)</f>
        <v>種</v>
      </c>
      <c r="T2299" s="98" t="s">
        <v>3736</v>
      </c>
    </row>
    <row r="2300" spans="1:20" ht="13.5" customHeight="1">
      <c r="A2300" s="285" t="str">
        <f>VLOOKUP(MOD(E2300,10),十干,2,FALSE)</f>
        <v>庚</v>
      </c>
      <c r="B2300" s="283" t="str">
        <f>VLOOKUP(MOD(E2300,12),十二支,3,FALSE)</f>
        <v xml:space="preserve">07 天 </v>
      </c>
      <c r="C2300" s="287" t="str">
        <f>VLOOKUP(F2300,星座,3,TRUE)</f>
        <v xml:space="preserve">02 零 </v>
      </c>
      <c r="D2300" s="533">
        <v>29480</v>
      </c>
      <c r="E2300" s="83">
        <f>IFERROR(YEAR(D2300),LEFT(D2300,4))</f>
        <v>1980</v>
      </c>
      <c r="F2300" s="83" t="str">
        <f>IF(ISTEXT(D2300),RIGHT(D2300,5),TEXT(D2300,"mm/dd"))</f>
        <v>09/16</v>
      </c>
      <c r="G2300" s="88">
        <f>SUM(MID(E2300,1,1),MID(E2300,2,1),MID(E2300,3,1),MID(E2300,4,1),MID(F2300,1,1),MID(F2300,2,1),MID(F2300,4,1),MID(F2300,5,1))</f>
        <v>34</v>
      </c>
      <c r="H2300" s="88">
        <f>IF(MOD(G2300,9)=0,9,MOD(G2300,9))</f>
        <v>7</v>
      </c>
      <c r="I2300" s="83" t="str">
        <f>IFERROR(MID("日月火水木金土",WEEKDAY(D2300),1),"")</f>
        <v>火</v>
      </c>
      <c r="J2300" s="303" t="s">
        <v>1042</v>
      </c>
      <c r="K2300" s="87" t="str">
        <f>VLOOKUP(F2300,石と花メイン,3,FALSE)</f>
        <v>■紫水晶</v>
      </c>
      <c r="L2300" s="296" t="str">
        <f>VLOOKUP(F2300,石と花メイン,4,FALSE)</f>
        <v>竜胆【胃病草】</v>
      </c>
      <c r="M2300" s="392">
        <f>IF(OR(MONTH(F2300)&lt;7,AND(MONTH(F2300)=7,DAY(F2300)&lt;=25)),
MOD(SUM((E2300-1901)*365,259),260),
MOD(SUM((E2300-1900)*365,259),260))</f>
        <v>79</v>
      </c>
      <c r="N2300" s="330">
        <f>IF(AND(MONTH(F2300)=7,DAY(F2300)&gt;25),1,
ROUNDDOWN((SUM(VLOOKUP(MONTH(F2300),D暦変換用数値,2,FALSE),DAY(F2300))/28)+1,0))</f>
        <v>2</v>
      </c>
      <c r="O2300" s="84">
        <f>IF(AND(MONTH(F2300)=7,DAY(F2300)&gt;25),DAY(F2300)-25,
MOD((SUM(VLOOKUP(MONTH(F2300),D暦変換用数値,2,FALSE),DAY(F2300))),28)+1)</f>
        <v>25</v>
      </c>
      <c r="P2300" s="405">
        <f>IF(OR(MONTH(F2300)&lt;7,AND(MONTH(F2300)=7,DAY(F2300)&lt;=25)),
MOD(SUM((E2300-1901)*365,(N2300-1)*28,O2300,258),260),
MOD(SUM((E2300-1900)*365,(N2300-1)*28,O2300,258),260))</f>
        <v>131</v>
      </c>
      <c r="Q2300" s="371" t="str">
        <f>VLOOKUP(MOD(P2300,4),色,2,FALSE)</f>
        <v>青い</v>
      </c>
      <c r="R2300" s="289" t="str">
        <f>VLOOKUP(MOD(P2300,13),銀河の音,2,FALSE)</f>
        <v>磁気の</v>
      </c>
      <c r="S2300" s="382" t="str">
        <f>VLOOKUP(MOD(P2300,20),太陽の紋章,2,FALSE)</f>
        <v>猿</v>
      </c>
      <c r="T2300" s="95" t="s">
        <v>1043</v>
      </c>
    </row>
    <row r="2301" spans="1:20" ht="13.5" customHeight="1">
      <c r="A2301" s="334" t="str">
        <f>VLOOKUP(MOD(E2301,10),十干,2,FALSE)</f>
        <v>壬</v>
      </c>
      <c r="B2301" s="331" t="str">
        <f>VLOOKUP(MOD(E2301,12),十二支,3,FALSE)</f>
        <v xml:space="preserve">07 天 </v>
      </c>
      <c r="C2301" s="336" t="str">
        <f>VLOOKUP(F2301,星座,3,TRUE)</f>
        <v xml:space="preserve">02 零 </v>
      </c>
      <c r="D2301" s="534">
        <v>33843</v>
      </c>
      <c r="E2301" s="131">
        <f>IFERROR(YEAR(D2301),LEFT(D2301,4))</f>
        <v>1992</v>
      </c>
      <c r="F2301" s="131" t="str">
        <f>IF(ISTEXT(D2301),RIGHT(D2301,5),TEXT(D2301,"mm/dd"))</f>
        <v>08/27</v>
      </c>
      <c r="G2301" s="133">
        <f>SUM(MID(E2301,1,1),MID(E2301,2,1),MID(E2301,3,1),MID(E2301,4,1),MID(F2301,1,1),MID(F2301,2,1),MID(F2301,4,1),MID(F2301,5,1))</f>
        <v>38</v>
      </c>
      <c r="H2301" s="133">
        <f>IF(MOD(G2301,9)=0,9,MOD(G2301,9))</f>
        <v>2</v>
      </c>
      <c r="I2301" s="131" t="str">
        <f>IFERROR(MID("日月火水木金土",WEEKDAY(D2301),1),"")</f>
        <v>木</v>
      </c>
      <c r="J2301" s="306" t="s">
        <v>8517</v>
      </c>
      <c r="K2301" s="335" t="str">
        <f>VLOOKUP(F2301,石と花メイン,3,FALSE)</f>
        <v>■紫水晶</v>
      </c>
      <c r="L2301" s="302" t="str">
        <f>VLOOKUP(F2301,石と花メイン,4,FALSE)</f>
        <v>芙蓉</v>
      </c>
      <c r="M2301" s="396">
        <f>IF(OR(MONTH(F2301)&lt;7,AND(MONTH(F2301)=7,DAY(F2301)&lt;=25)),
MOD(SUM((E2301-1901)*365,259),260),
MOD(SUM((E2301-1900)*365,259),260))</f>
        <v>39</v>
      </c>
      <c r="N2301" s="335">
        <f>IF(AND(MONTH(F2301)=7,DAY(F2301)&gt;25),1,
ROUNDDOWN((SUM(VLOOKUP(MONTH(F2301),D暦変換用数値,2,FALSE),DAY(F2301))/28)+1,0))</f>
        <v>2</v>
      </c>
      <c r="O2301" s="132">
        <f>IF(AND(MONTH(F2301)=7,DAY(F2301)&gt;25),DAY(F2301)-25,
MOD((SUM(VLOOKUP(MONTH(F2301),D暦変換用数値,2,FALSE),DAY(F2301))),28)+1)</f>
        <v>5</v>
      </c>
      <c r="P2301" s="404">
        <f>IF(OR(MONTH(F2301)&lt;7,AND(MONTH(F2301)=7,DAY(F2301)&lt;=25)),
MOD(SUM((E2301-1901)*365,(N2301-1)*28,O2301,258),260),
MOD(SUM((E2301-1900)*365,(N2301-1)*28,O2301,258),260))</f>
        <v>71</v>
      </c>
      <c r="Q2301" s="376" t="str">
        <f>VLOOKUP(MOD(P2301,4),色,2,FALSE)</f>
        <v>青い</v>
      </c>
      <c r="R2301" s="333" t="str">
        <f>VLOOKUP(MOD(P2301,13),銀河の音,2,FALSE)</f>
        <v>律動の</v>
      </c>
      <c r="S2301" s="387" t="str">
        <f>VLOOKUP(MOD(P2301,20),太陽の紋章,2,FALSE)</f>
        <v>猿</v>
      </c>
      <c r="T2301" s="145"/>
    </row>
    <row r="2302" spans="1:20" ht="13.5" customHeight="1">
      <c r="A2302" s="50" t="str">
        <f>VLOOKUP(MOD(E2302,10),十干,2,FALSE)</f>
        <v>壬</v>
      </c>
      <c r="B2302" s="199" t="str">
        <f>VLOOKUP(MOD(E2302,12),十二支,3,FALSE)</f>
        <v xml:space="preserve">07 天 </v>
      </c>
      <c r="C2302" s="201" t="str">
        <f>VLOOKUP(F2302,星座,3,TRUE)</f>
        <v xml:space="preserve">02 零 </v>
      </c>
      <c r="D2302" s="531">
        <v>33866</v>
      </c>
      <c r="E2302" s="1">
        <f>IFERROR(YEAR(D2302),LEFT(D2302,4))</f>
        <v>1992</v>
      </c>
      <c r="F2302" s="1" t="str">
        <f>IF(ISTEXT(D2302),RIGHT(D2302,5),TEXT(D2302,"mm/dd"))</f>
        <v>09/19</v>
      </c>
      <c r="G2302" s="39">
        <f>SUM(MID(E2302,1,1),MID(E2302,2,1),MID(E2302,3,1),MID(E2302,4,1),MID(F2302,1,1),MID(F2302,2,1),MID(F2302,4,1),MID(F2302,5,1))</f>
        <v>40</v>
      </c>
      <c r="H2302" s="41">
        <f>IF(MOD(G2302,9)=0,9,MOD(G2302,9))</f>
        <v>4</v>
      </c>
      <c r="I2302" s="45" t="str">
        <f>IFERROR(MID("日月火水木金土",WEEKDAY(D2302),1),"")</f>
        <v>土</v>
      </c>
      <c r="J2302" s="304" t="s">
        <v>3653</v>
      </c>
      <c r="K2302" s="202" t="str">
        <f>VLOOKUP(F2302,石と花メイン,3,FALSE)</f>
        <v>■緑玉髄</v>
      </c>
      <c r="L2302" s="297" t="str">
        <f>VLOOKUP(F2302,石と花メイン,4,FALSE)</f>
        <v>釣船草</v>
      </c>
      <c r="M2302" s="393">
        <f>IF(OR(MONTH(F2302)&lt;7,AND(MONTH(F2302)=7,DAY(F2302)&lt;=25)),
MOD(SUM((E2302-1901)*365,259),260),
MOD(SUM((E2302-1900)*365,259),260))</f>
        <v>39</v>
      </c>
      <c r="N2302" s="390">
        <f>IF(AND(MONTH(F2302)=7,DAY(F2302)&gt;25),1,
ROUNDDOWN((SUM(VLOOKUP(MONTH(F2302),D暦変換用数値,2,FALSE),DAY(F2302))/28)+1,0))</f>
        <v>2</v>
      </c>
      <c r="O2302" s="205">
        <f>IF(AND(MONTH(F2302)=7,DAY(F2302)&gt;25),DAY(F2302)-25,
MOD((SUM(VLOOKUP(MONTH(F2302),D暦変換用数値,2,FALSE),DAY(F2302))),28)+1)</f>
        <v>28</v>
      </c>
      <c r="P2302" s="406">
        <f>IF(OR(MONTH(F2302)&lt;7,AND(MONTH(F2302)=7,DAY(F2302)&lt;=25)),
MOD(SUM((E2302-1901)*365,(N2302-1)*28,O2302,258),260),
MOD(SUM((E2302-1900)*365,(N2302-1)*28,O2302,258),260))</f>
        <v>94</v>
      </c>
      <c r="Q2302" s="375" t="str">
        <f>VLOOKUP(MOD(P2302,4),色,2,FALSE)</f>
        <v>白い</v>
      </c>
      <c r="R2302" s="293" t="str">
        <f>VLOOKUP(MOD(P2302,13),銀河の音,2,FALSE)</f>
        <v>電気の</v>
      </c>
      <c r="S2302" s="386" t="str">
        <f>VLOOKUP(MOD(P2302,20),太陽の紋章,2,FALSE)</f>
        <v>魔法使い</v>
      </c>
      <c r="T2302" s="98" t="s">
        <v>3736</v>
      </c>
    </row>
    <row r="2303" spans="1:20" ht="13.5" customHeight="1">
      <c r="A2303" s="282" t="str">
        <f>VLOOKUP(MOD(E2303,10),十干,2,FALSE)</f>
        <v>甲</v>
      </c>
      <c r="B2303" s="283" t="str">
        <f>VLOOKUP(MOD(E2303,12),十二支,3,FALSE)</f>
        <v xml:space="preserve">07 天 </v>
      </c>
      <c r="C2303" s="287" t="str">
        <f>VLOOKUP(F2303,星座,3,TRUE)</f>
        <v xml:space="preserve">02 零 </v>
      </c>
      <c r="D2303" s="533">
        <v>38244</v>
      </c>
      <c r="E2303" s="83">
        <f>IFERROR(YEAR(D2303),LEFT(D2303,4))</f>
        <v>2004</v>
      </c>
      <c r="F2303" s="83" t="str">
        <f>IF(ISTEXT(D2303),RIGHT(D2303,5),TEXT(D2303,"mm/dd"))</f>
        <v>09/14</v>
      </c>
      <c r="G2303" s="88">
        <f>SUM(MID(E2303,1,1),MID(E2303,2,1),MID(E2303,3,1),MID(E2303,4,1),MID(F2303,1,1),MID(F2303,2,1),MID(F2303,4,1),MID(F2303,5,1))</f>
        <v>20</v>
      </c>
      <c r="H2303" s="88">
        <f>IF(MOD(G2303,9)=0,9,MOD(G2303,9))</f>
        <v>2</v>
      </c>
      <c r="I2303" s="83" t="str">
        <f>IFERROR(MID("日月火水木金土",WEEKDAY(D2303),1),"")</f>
        <v>火</v>
      </c>
      <c r="J2303" s="303" t="s">
        <v>1328</v>
      </c>
      <c r="K2303" s="87" t="str">
        <f>VLOOKUP(F2303,石と花メイン,3,FALSE)</f>
        <v>○真珠</v>
      </c>
      <c r="L2303" s="296" t="str">
        <f>VLOOKUP(F2303,石と花メイン,4,FALSE)</f>
        <v>マルメロ【西洋花梨】</v>
      </c>
      <c r="M2303" s="392">
        <f>IF(OR(MONTH(F2303)&lt;7,AND(MONTH(F2303)=7,DAY(F2303)&lt;=25)),
MOD(SUM((E2303-1901)*365,259),260),
MOD(SUM((E2303-1900)*365,259),260))</f>
        <v>259</v>
      </c>
      <c r="N2303" s="330">
        <f>IF(AND(MONTH(F2303)=7,DAY(F2303)&gt;25),1,
ROUNDDOWN((SUM(VLOOKUP(MONTH(F2303),D暦変換用数値,2,FALSE),DAY(F2303))/28)+1,0))</f>
        <v>2</v>
      </c>
      <c r="O2303" s="84">
        <f>IF(AND(MONTH(F2303)=7,DAY(F2303)&gt;25),DAY(F2303)-25,
MOD((SUM(VLOOKUP(MONTH(F2303),D暦変換用数値,2,FALSE),DAY(F2303))),28)+1)</f>
        <v>23</v>
      </c>
      <c r="P2303" s="405">
        <f>IF(OR(MONTH(F2303)&lt;7,AND(MONTH(F2303)=7,DAY(F2303)&lt;=25)),
MOD(SUM((E2303-1901)*365,(N2303-1)*28,O2303,258),260),
MOD(SUM((E2303-1900)*365,(N2303-1)*28,O2303,258),260))</f>
        <v>49</v>
      </c>
      <c r="Q2303" s="371" t="str">
        <f>VLOOKUP(MOD(P2303,4),色,2,FALSE)</f>
        <v>赤い</v>
      </c>
      <c r="R2303" s="289" t="str">
        <f>VLOOKUP(MOD(P2303,13),銀河の音,2,FALSE)</f>
        <v>惑星の</v>
      </c>
      <c r="S2303" s="382" t="str">
        <f>VLOOKUP(MOD(P2303,20),太陽の紋章,2,FALSE)</f>
        <v>月</v>
      </c>
      <c r="T2303" s="92" t="s">
        <v>5004</v>
      </c>
    </row>
    <row r="2304" spans="1:20" ht="13.5" customHeight="1">
      <c r="A2304" s="50" t="str">
        <f>VLOOKUP(MOD(E2304,10),十干,2,FALSE)</f>
        <v>壬</v>
      </c>
      <c r="B2304" s="199" t="str">
        <f>VLOOKUP(MOD(E2304,12),十二支,3,FALSE)</f>
        <v xml:space="preserve">07 天 </v>
      </c>
      <c r="C2304" s="201" t="str">
        <f>VLOOKUP(F2304,星座,3,TRUE)</f>
        <v xml:space="preserve">02 零 </v>
      </c>
      <c r="D2304" s="531">
        <v>77679</v>
      </c>
      <c r="E2304" s="1">
        <f>IFERROR(YEAR(D2304),LEFT(D2304,4))</f>
        <v>2112</v>
      </c>
      <c r="F2304" s="1" t="str">
        <f>IF(ISTEXT(D2304),RIGHT(D2304,5),TEXT(D2304,"mm/dd"))</f>
        <v>09/03</v>
      </c>
      <c r="G2304" s="39">
        <f>SUM(MID(E2304,1,1),MID(E2304,2,1),MID(E2304,3,1),MID(E2304,4,1),MID(F2304,1,1),MID(F2304,2,1),MID(F2304,4,1),MID(F2304,5,1))</f>
        <v>18</v>
      </c>
      <c r="H2304" s="41">
        <f>IF(MOD(G2304,9)=0,9,MOD(G2304,9))</f>
        <v>9</v>
      </c>
      <c r="I2304" s="45" t="str">
        <f>IFERROR(MID("日月火水木金土",WEEKDAY(D2304),1),"")</f>
        <v>土</v>
      </c>
      <c r="J2304" s="304" t="s">
        <v>2183</v>
      </c>
      <c r="K2304" s="202" t="str">
        <f>VLOOKUP(F2304,石と花メイン,3,FALSE)</f>
        <v>◆翠玉</v>
      </c>
      <c r="L2304" s="297" t="str">
        <f>VLOOKUP(F2304,石と花メイン,4,FALSE)</f>
        <v>瓢箪</v>
      </c>
      <c r="M2304" s="393">
        <f>IF(OR(MONTH(F2304)&lt;7,AND(MONTH(F2304)=7,DAY(F2304)&lt;=25)),
MOD(SUM((E2304-1901)*365,259),260),
MOD(SUM((E2304-1900)*365,259),260))</f>
        <v>159</v>
      </c>
      <c r="N2304" s="390">
        <f>IF(AND(MONTH(F2304)=7,DAY(F2304)&gt;25),1,
ROUNDDOWN((SUM(VLOOKUP(MONTH(F2304),D暦変換用数値,2,FALSE),DAY(F2304))/28)+1,0))</f>
        <v>2</v>
      </c>
      <c r="O2304" s="205">
        <f>IF(AND(MONTH(F2304)=7,DAY(F2304)&gt;25),DAY(F2304)-25,
MOD((SUM(VLOOKUP(MONTH(F2304),D暦変換用数値,2,FALSE),DAY(F2304))),28)+1)</f>
        <v>12</v>
      </c>
      <c r="P2304" s="406">
        <f>IF(OR(MONTH(F2304)&lt;7,AND(MONTH(F2304)=7,DAY(F2304)&lt;=25)),
MOD(SUM((E2304-1901)*365,(N2304-1)*28,O2304,258),260),
MOD(SUM((E2304-1900)*365,(N2304-1)*28,O2304,258),260))</f>
        <v>198</v>
      </c>
      <c r="Q2304" s="375" t="str">
        <f>VLOOKUP(MOD(P2304,4),色,2,FALSE)</f>
        <v>白い</v>
      </c>
      <c r="R2304" s="293" t="str">
        <f>VLOOKUP(MOD(P2304,13),銀河の音,2,FALSE)</f>
        <v>電気の</v>
      </c>
      <c r="S2304" s="386" t="str">
        <f>VLOOKUP(MOD(P2304,20),太陽の紋章,2,FALSE)</f>
        <v>鏡</v>
      </c>
      <c r="T2304" s="98" t="s">
        <v>3736</v>
      </c>
    </row>
    <row r="2305" spans="1:20" ht="13.5" customHeight="1">
      <c r="A2305" s="282" t="str">
        <f>VLOOKUP(MOD(E2305,10),十干,2,FALSE)</f>
        <v>壬</v>
      </c>
      <c r="B2305" s="283" t="str">
        <f>VLOOKUP(MOD(E2305,12),十二支,3,FALSE)</f>
        <v xml:space="preserve">07 天 </v>
      </c>
      <c r="C2305" s="287" t="str">
        <f>VLOOKUP(F2305,星座,3,TRUE)</f>
        <v xml:space="preserve">02 零 </v>
      </c>
      <c r="D2305" s="533" t="s">
        <v>8775</v>
      </c>
      <c r="E2305" s="83" t="str">
        <f>IFERROR(YEAR(D2305),LEFT(D2305,4))</f>
        <v>1812</v>
      </c>
      <c r="F2305" s="83" t="str">
        <f>IF(ISTEXT(D2305),RIGHT(D2305,5),TEXT(D2305,"mm/dd"))</f>
        <v>09/19</v>
      </c>
      <c r="G2305" s="88">
        <f>SUM(MID(E2305,1,1),MID(E2305,2,1),MID(E2305,3,1),MID(E2305,4,1),MID(F2305,1,1),MID(F2305,2,1),MID(F2305,4,1),MID(F2305,5,1))</f>
        <v>31</v>
      </c>
      <c r="H2305" s="88">
        <f>IF(MOD(G2305,9)=0,9,MOD(G2305,9))</f>
        <v>4</v>
      </c>
      <c r="I2305" s="83" t="str">
        <f>IFERROR(MID("日月火水木金土",WEEKDAY(D2305),1),"")</f>
        <v/>
      </c>
      <c r="J2305" s="303" t="s">
        <v>1326</v>
      </c>
      <c r="K2305" s="87" t="str">
        <f>VLOOKUP(F2305,石と花メイン,3,FALSE)</f>
        <v>■緑玉髄</v>
      </c>
      <c r="L2305" s="296" t="str">
        <f>VLOOKUP(F2305,石と花メイン,4,FALSE)</f>
        <v>釣船草</v>
      </c>
      <c r="M2305" s="392">
        <f>IF(OR(MONTH(F2305)&lt;7,AND(MONTH(F2305)=7,DAY(F2305)&lt;=25)),
MOD(SUM((E2305-1901)*365,259),260),
MOD(SUM((E2305-1900)*365,259),260))</f>
        <v>119</v>
      </c>
      <c r="N2305" s="330">
        <f>IF(AND(MONTH(F2305)=7,DAY(F2305)&gt;25),1,
ROUNDDOWN((SUM(VLOOKUP(MONTH(F2305),D暦変換用数値,2,FALSE),DAY(F2305))/28)+1,0))</f>
        <v>2</v>
      </c>
      <c r="O2305" s="84">
        <f>IF(AND(MONTH(F2305)=7,DAY(F2305)&gt;25),DAY(F2305)-25,
MOD((SUM(VLOOKUP(MONTH(F2305),D暦変換用数値,2,FALSE),DAY(F2305))),28)+1)</f>
        <v>28</v>
      </c>
      <c r="P2305" s="405">
        <f>IF(OR(MONTH(F2305)&lt;7,AND(MONTH(F2305)=7,DAY(F2305)&lt;=25)),
MOD(SUM((E2305-1901)*365,(N2305-1)*28,O2305,258),260),
MOD(SUM((E2305-1900)*365,(N2305-1)*28,O2305,258),260))</f>
        <v>174</v>
      </c>
      <c r="Q2305" s="371" t="str">
        <f>VLOOKUP(MOD(P2305,4),色,2,FALSE)</f>
        <v>白い</v>
      </c>
      <c r="R2305" s="289" t="str">
        <f>VLOOKUP(MOD(P2305,13),銀河の音,2,FALSE)</f>
        <v>倍音の</v>
      </c>
      <c r="S2305" s="382" t="str">
        <f>VLOOKUP(MOD(P2305,20),太陽の紋章,2,FALSE)</f>
        <v>魔法使い</v>
      </c>
      <c r="T2305" s="95" t="s">
        <v>2889</v>
      </c>
    </row>
    <row r="2306" spans="1:20" ht="13.5" customHeight="1">
      <c r="A2306" s="282" t="str">
        <f>VLOOKUP(MOD(E2306,10),十干,2,FALSE)</f>
        <v>甲</v>
      </c>
      <c r="B2306" s="283" t="str">
        <f>VLOOKUP(MOD(E2306,12),十二支,3,FALSE)</f>
        <v xml:space="preserve">07 天 </v>
      </c>
      <c r="C2306" s="287" t="str">
        <f>VLOOKUP(F2306,星座,3,TRUE)</f>
        <v xml:space="preserve">02 零 </v>
      </c>
      <c r="D2306" s="533" t="s">
        <v>8776</v>
      </c>
      <c r="E2306" s="83" t="str">
        <f>IFERROR(YEAR(D2306),LEFT(D2306,4))</f>
        <v>1824</v>
      </c>
      <c r="F2306" s="83" t="str">
        <f>IF(ISTEXT(D2306),RIGHT(D2306,5),TEXT(D2306,"mm/dd"))</f>
        <v>09/16</v>
      </c>
      <c r="G2306" s="88">
        <f>SUM(MID(E2306,1,1),MID(E2306,2,1),MID(E2306,3,1),MID(E2306,4,1),MID(F2306,1,1),MID(F2306,2,1),MID(F2306,4,1),MID(F2306,5,1))</f>
        <v>31</v>
      </c>
      <c r="H2306" s="88">
        <f>IF(MOD(G2306,9)=0,9,MOD(G2306,9))</f>
        <v>4</v>
      </c>
      <c r="I2306" s="83" t="str">
        <f>IFERROR(MID("日月火水木金土",WEEKDAY(D2306),1),"")</f>
        <v/>
      </c>
      <c r="J2306" s="303" t="s">
        <v>1327</v>
      </c>
      <c r="K2306" s="87" t="str">
        <f>VLOOKUP(F2306,石と花メイン,3,FALSE)</f>
        <v>■紫水晶</v>
      </c>
      <c r="L2306" s="296" t="str">
        <f>VLOOKUP(F2306,石と花メイン,4,FALSE)</f>
        <v>竜胆【胃病草】</v>
      </c>
      <c r="M2306" s="392">
        <f>IF(OR(MONTH(F2306)&lt;7,AND(MONTH(F2306)=7,DAY(F2306)&lt;=25)),
MOD(SUM((E2306-1901)*365,259),260),
MOD(SUM((E2306-1900)*365,259),260))</f>
        <v>79</v>
      </c>
      <c r="N2306" s="330">
        <f>IF(AND(MONTH(F2306)=7,DAY(F2306)&gt;25),1,
ROUNDDOWN((SUM(VLOOKUP(MONTH(F2306),D暦変換用数値,2,FALSE),DAY(F2306))/28)+1,0))</f>
        <v>2</v>
      </c>
      <c r="O2306" s="84">
        <f>IF(AND(MONTH(F2306)=7,DAY(F2306)&gt;25),DAY(F2306)-25,
MOD((SUM(VLOOKUP(MONTH(F2306),D暦変換用数値,2,FALSE),DAY(F2306))),28)+1)</f>
        <v>25</v>
      </c>
      <c r="P2306" s="405">
        <f>IF(OR(MONTH(F2306)&lt;7,AND(MONTH(F2306)=7,DAY(F2306)&lt;=25)),
MOD(SUM((E2306-1901)*365,(N2306-1)*28,O2306,258),260),
MOD(SUM((E2306-1900)*365,(N2306-1)*28,O2306,258),260))</f>
        <v>131</v>
      </c>
      <c r="Q2306" s="371" t="str">
        <f>VLOOKUP(MOD(P2306,4),色,2,FALSE)</f>
        <v>青い</v>
      </c>
      <c r="R2306" s="289" t="str">
        <f>VLOOKUP(MOD(P2306,13),銀河の音,2,FALSE)</f>
        <v>磁気の</v>
      </c>
      <c r="S2306" s="382" t="str">
        <f>VLOOKUP(MOD(P2306,20),太陽の紋章,2,FALSE)</f>
        <v>猿</v>
      </c>
      <c r="T2306" s="108" t="s">
        <v>3262</v>
      </c>
    </row>
    <row r="2307" spans="1:20" ht="13.5" customHeight="1">
      <c r="A2307" s="50" t="str">
        <f>VLOOKUP(MOD(E2307,10),十干,2,FALSE)</f>
        <v>甲</v>
      </c>
      <c r="B2307" s="199" t="str">
        <f>VLOOKUP(MOD(E2307,12),十二支,3,FALSE)</f>
        <v xml:space="preserve">07 天 </v>
      </c>
      <c r="C2307" s="201" t="str">
        <f>VLOOKUP(F2307,星座,3,TRUE)</f>
        <v xml:space="preserve">02 零 </v>
      </c>
      <c r="D2307" s="531" t="s">
        <v>199</v>
      </c>
      <c r="E2307" s="1" t="str">
        <f>IFERROR(YEAR(D2307),LEFT(D2307,4))</f>
        <v>1884</v>
      </c>
      <c r="F2307" s="1" t="str">
        <f>IF(ISTEXT(D2307),RIGHT(D2307,5),TEXT(D2307,"mm/dd"))</f>
        <v>09/16</v>
      </c>
      <c r="G2307" s="39">
        <f>SUM(MID(E2307,1,1),MID(E2307,2,1),MID(E2307,3,1),MID(E2307,4,1),MID(F2307,1,1),MID(F2307,2,1),MID(F2307,4,1),MID(F2307,5,1))</f>
        <v>37</v>
      </c>
      <c r="H2307" s="41">
        <f>IF(MOD(G2307,9)=0,9,MOD(G2307,9))</f>
        <v>1</v>
      </c>
      <c r="I2307" s="45" t="str">
        <f>IFERROR(MID("日月火水木金土",WEEKDAY(D2307),1),"")</f>
        <v/>
      </c>
      <c r="J2307" s="304" t="s">
        <v>3290</v>
      </c>
      <c r="K2307" s="202" t="str">
        <f>VLOOKUP(F2307,石と花メイン,3,FALSE)</f>
        <v>■紫水晶</v>
      </c>
      <c r="L2307" s="297" t="str">
        <f>VLOOKUP(F2307,石と花メイン,4,FALSE)</f>
        <v>竜胆【胃病草】</v>
      </c>
      <c r="M2307" s="393">
        <f>IF(OR(MONTH(F2307)&lt;7,AND(MONTH(F2307)=7,DAY(F2307)&lt;=25)),
MOD(SUM((E2307-1901)*365,259),260),
MOD(SUM((E2307-1900)*365,259),260))</f>
        <v>139</v>
      </c>
      <c r="N2307" s="390">
        <f>IF(AND(MONTH(F2307)=7,DAY(F2307)&gt;25),1,
ROUNDDOWN((SUM(VLOOKUP(MONTH(F2307),D暦変換用数値,2,FALSE),DAY(F2307))/28)+1,0))</f>
        <v>2</v>
      </c>
      <c r="O2307" s="205">
        <f>IF(AND(MONTH(F2307)=7,DAY(F2307)&gt;25),DAY(F2307)-25,
MOD((SUM(VLOOKUP(MONTH(F2307),D暦変換用数値,2,FALSE),DAY(F2307))),28)+1)</f>
        <v>25</v>
      </c>
      <c r="P2307" s="406">
        <f>IF(OR(MONTH(F2307)&lt;7,AND(MONTH(F2307)=7,DAY(F2307)&lt;=25)),
MOD(SUM((E2307-1901)*365,(N2307-1)*28,O2307,258),260),
MOD(SUM((E2307-1900)*365,(N2307-1)*28,O2307,258),260))</f>
        <v>191</v>
      </c>
      <c r="Q2307" s="374" t="str">
        <f>VLOOKUP(MOD(P2307,4),色,2,FALSE)</f>
        <v>青い</v>
      </c>
      <c r="R2307" s="292" t="str">
        <f>VLOOKUP(MOD(P2307,13),銀河の音,2,FALSE)</f>
        <v>太陽の</v>
      </c>
      <c r="S2307" s="385" t="str">
        <f>VLOOKUP(MOD(P2307,20),太陽の紋章,2,FALSE)</f>
        <v>猿</v>
      </c>
      <c r="T2307" s="98" t="s">
        <v>3736</v>
      </c>
    </row>
    <row r="2308" spans="1:20" ht="13.5" customHeight="1">
      <c r="A2308" s="50" t="str">
        <f>VLOOKUP(MOD(E2308,10),十干,2,FALSE)</f>
        <v>丙</v>
      </c>
      <c r="B2308" s="199" t="str">
        <f>VLOOKUP(MOD(E2308,12),十二支,3,FALSE)</f>
        <v xml:space="preserve">07 天 </v>
      </c>
      <c r="C2308" s="201" t="str">
        <f>VLOOKUP(F2308,星座,3,TRUE)</f>
        <v xml:space="preserve">02 零 </v>
      </c>
      <c r="D2308" s="531" t="s">
        <v>200</v>
      </c>
      <c r="E2308" s="1" t="str">
        <f>IFERROR(YEAR(D2308),LEFT(D2308,4))</f>
        <v>1896</v>
      </c>
      <c r="F2308" s="1" t="str">
        <f>IF(ISTEXT(D2308),RIGHT(D2308,5),TEXT(D2308,"mm/dd"))</f>
        <v>08/27</v>
      </c>
      <c r="G2308" s="39">
        <f>SUM(MID(E2308,1,1),MID(E2308,2,1),MID(E2308,3,1),MID(E2308,4,1),MID(F2308,1,1),MID(F2308,2,1),MID(F2308,4,1),MID(F2308,5,1))</f>
        <v>41</v>
      </c>
      <c r="H2308" s="41">
        <f>IF(MOD(G2308,9)=0,9,MOD(G2308,9))</f>
        <v>5</v>
      </c>
      <c r="I2308" s="45" t="str">
        <f>IFERROR(MID("日月火水木金土",WEEKDAY(D2308),1),"")</f>
        <v/>
      </c>
      <c r="J2308" s="304" t="s">
        <v>680</v>
      </c>
      <c r="K2308" s="202" t="str">
        <f>VLOOKUP(F2308,石と花メイン,3,FALSE)</f>
        <v>■紫水晶</v>
      </c>
      <c r="L2308" s="297" t="str">
        <f>VLOOKUP(F2308,石と花メイン,4,FALSE)</f>
        <v>芙蓉</v>
      </c>
      <c r="M2308" s="393">
        <f>IF(OR(MONTH(F2308)&lt;7,AND(MONTH(F2308)=7,DAY(F2308)&lt;=25)),
MOD(SUM((E2308-1901)*365,259),260),
MOD(SUM((E2308-1900)*365,259),260))</f>
        <v>99</v>
      </c>
      <c r="N2308" s="390">
        <f>IF(AND(MONTH(F2308)=7,DAY(F2308)&gt;25),1,
ROUNDDOWN((SUM(VLOOKUP(MONTH(F2308),D暦変換用数値,2,FALSE),DAY(F2308))/28)+1,0))</f>
        <v>2</v>
      </c>
      <c r="O2308" s="205">
        <f>IF(AND(MONTH(F2308)=7,DAY(F2308)&gt;25),DAY(F2308)-25,
MOD((SUM(VLOOKUP(MONTH(F2308),D暦変換用数値,2,FALSE),DAY(F2308))),28)+1)</f>
        <v>5</v>
      </c>
      <c r="P2308" s="406">
        <f>IF(OR(MONTH(F2308)&lt;7,AND(MONTH(F2308)=7,DAY(F2308)&lt;=25)),
MOD(SUM((E2308-1901)*365,(N2308-1)*28,O2308,258),260),
MOD(SUM((E2308-1900)*365,(N2308-1)*28,O2308,258),260))</f>
        <v>131</v>
      </c>
      <c r="Q2308" s="374" t="str">
        <f>VLOOKUP(MOD(P2308,4),色,2,FALSE)</f>
        <v>青い</v>
      </c>
      <c r="R2308" s="292" t="str">
        <f>VLOOKUP(MOD(P2308,13),銀河の音,2,FALSE)</f>
        <v>磁気の</v>
      </c>
      <c r="S2308" s="385" t="str">
        <f>VLOOKUP(MOD(P2308,20),太陽の紋章,2,FALSE)</f>
        <v>猿</v>
      </c>
      <c r="T2308" s="103" t="s">
        <v>201</v>
      </c>
    </row>
    <row r="2309" spans="1:20" ht="13.5" customHeight="1">
      <c r="A2309" s="50" t="str">
        <f>VLOOKUP(MOD(E2309,10),十干,2,FALSE)</f>
        <v>壬</v>
      </c>
      <c r="B2309" s="199" t="str">
        <f>VLOOKUP(MOD(E2309,12),十二支,3,FALSE)</f>
        <v xml:space="preserve">07 天 </v>
      </c>
      <c r="C2309" s="201" t="str">
        <f>VLOOKUP(F2309,星座,3,TRUE)</f>
        <v xml:space="preserve">03 水 </v>
      </c>
      <c r="D2309" s="531">
        <v>11833</v>
      </c>
      <c r="E2309" s="1">
        <f>IFERROR(YEAR(D2309),LEFT(D2309,4))</f>
        <v>1932</v>
      </c>
      <c r="F2309" s="1" t="str">
        <f>IF(ISTEXT(D2309),RIGHT(D2309,5),TEXT(D2309,"mm/dd"))</f>
        <v>05/24</v>
      </c>
      <c r="G2309" s="39">
        <f>SUM(MID(E2309,1,1),MID(E2309,2,1),MID(E2309,3,1),MID(E2309,4,1),MID(F2309,1,1),MID(F2309,2,1),MID(F2309,4,1),MID(F2309,5,1))</f>
        <v>26</v>
      </c>
      <c r="H2309" s="41">
        <f>IF(MOD(G2309,9)=0,9,MOD(G2309,9))</f>
        <v>8</v>
      </c>
      <c r="I2309" s="45" t="str">
        <f>IFERROR(MID("日月火水木金土",WEEKDAY(D2309),1),"")</f>
        <v>火</v>
      </c>
      <c r="J2309" s="304" t="s">
        <v>2186</v>
      </c>
      <c r="K2309" s="202" t="str">
        <f>VLOOKUP(F2309,石と花メイン,3,FALSE)</f>
        <v>◆青玉</v>
      </c>
      <c r="L2309" s="297" t="str">
        <f>VLOOKUP(F2309,石と花メイン,4,FALSE)</f>
        <v>ヘリオトロープ【木立瑠璃草】</v>
      </c>
      <c r="M2309" s="393">
        <f>IF(OR(MONTH(F2309)&lt;7,AND(MONTH(F2309)=7,DAY(F2309)&lt;=25)),
MOD(SUM((E2309-1901)*365,259),260),
MOD(SUM((E2309-1900)*365,259),260))</f>
        <v>134</v>
      </c>
      <c r="N2309" s="390">
        <f>IF(AND(MONTH(F2309)=7,DAY(F2309)&gt;25),1,
ROUNDDOWN((SUM(VLOOKUP(MONTH(F2309),D暦変換用数値,2,FALSE),DAY(F2309))/28)+1,0))</f>
        <v>11</v>
      </c>
      <c r="O2309" s="205">
        <f>IF(AND(MONTH(F2309)=7,DAY(F2309)&gt;25),DAY(F2309)-25,
MOD((SUM(VLOOKUP(MONTH(F2309),D暦変換用数値,2,FALSE),DAY(F2309))),28)+1)</f>
        <v>23</v>
      </c>
      <c r="P2309" s="406">
        <f>IF(OR(MONTH(F2309)&lt;7,AND(MONTH(F2309)=7,DAY(F2309)&lt;=25)),
MOD(SUM((E2309-1901)*365,(N2309-1)*28,O2309,258),260),
MOD(SUM((E2309-1900)*365,(N2309-1)*28,O2309,258),260))</f>
        <v>176</v>
      </c>
      <c r="Q2309" s="373" t="str">
        <f>VLOOKUP(MOD(P2309,4),色,2,FALSE)</f>
        <v>黄色い</v>
      </c>
      <c r="R2309" s="291" t="str">
        <f>VLOOKUP(MOD(P2309,13),銀河の音,2,FALSE)</f>
        <v>共振の</v>
      </c>
      <c r="S2309" s="384" t="str">
        <f>VLOOKUP(MOD(P2309,20),太陽の紋章,2,FALSE)</f>
        <v>戦士</v>
      </c>
      <c r="T2309" s="99" t="s">
        <v>820</v>
      </c>
    </row>
    <row r="2310" spans="1:20" ht="13.5" customHeight="1">
      <c r="A2310" s="50" t="str">
        <f>VLOOKUP(MOD(E2310,10),十干,2,FALSE)</f>
        <v>壬</v>
      </c>
      <c r="B2310" s="199" t="str">
        <f>VLOOKUP(MOD(E2310,12),十二支,3,FALSE)</f>
        <v xml:space="preserve">07 天 </v>
      </c>
      <c r="C2310" s="201" t="str">
        <f>VLOOKUP(F2310,星座,3,TRUE)</f>
        <v xml:space="preserve">03 水 </v>
      </c>
      <c r="D2310" s="531">
        <v>11842</v>
      </c>
      <c r="E2310" s="1">
        <f>IFERROR(YEAR(D2310),LEFT(D2310,4))</f>
        <v>1932</v>
      </c>
      <c r="F2310" s="1" t="str">
        <f>IF(ISTEXT(D2310),RIGHT(D2310,5),TEXT(D2310,"mm/dd"))</f>
        <v>06/02</v>
      </c>
      <c r="G2310" s="39">
        <f>SUM(MID(E2310,1,1),MID(E2310,2,1),MID(E2310,3,1),MID(E2310,4,1),MID(F2310,1,1),MID(F2310,2,1),MID(F2310,4,1),MID(F2310,5,1))</f>
        <v>23</v>
      </c>
      <c r="H2310" s="41">
        <f>IF(MOD(G2310,9)=0,9,MOD(G2310,9))</f>
        <v>5</v>
      </c>
      <c r="I2310" s="45" t="str">
        <f>IFERROR(MID("日月火水木金土",WEEKDAY(D2310),1),"")</f>
        <v>木</v>
      </c>
      <c r="J2310" s="304" t="s">
        <v>2187</v>
      </c>
      <c r="K2310" s="202" t="str">
        <f>VLOOKUP(F2310,石と花メイン,3,FALSE)</f>
        <v>□水晶</v>
      </c>
      <c r="L2310" s="297" t="str">
        <f>VLOOKUP(F2310,石と花メイン,4,FALSE)</f>
        <v>乙女百合【姫小百合】</v>
      </c>
      <c r="M2310" s="393">
        <f>IF(OR(MONTH(F2310)&lt;7,AND(MONTH(F2310)=7,DAY(F2310)&lt;=25)),
MOD(SUM((E2310-1901)*365,259),260),
MOD(SUM((E2310-1900)*365,259),260))</f>
        <v>134</v>
      </c>
      <c r="N2310" s="390">
        <f>IF(AND(MONTH(F2310)=7,DAY(F2310)&gt;25),1,
ROUNDDOWN((SUM(VLOOKUP(MONTH(F2310),D暦変換用数値,2,FALSE),DAY(F2310))/28)+1,0))</f>
        <v>12</v>
      </c>
      <c r="O2310" s="205">
        <f>IF(AND(MONTH(F2310)=7,DAY(F2310)&gt;25),DAY(F2310)-25,
MOD((SUM(VLOOKUP(MONTH(F2310),D暦変換用数値,2,FALSE),DAY(F2310))),28)+1)</f>
        <v>4</v>
      </c>
      <c r="P2310" s="406">
        <f>IF(OR(MONTH(F2310)&lt;7,AND(MONTH(F2310)=7,DAY(F2310)&lt;=25)),
MOD(SUM((E2310-1901)*365,(N2310-1)*28,O2310,258),260),
MOD(SUM((E2310-1900)*365,(N2310-1)*28,O2310,258),260))</f>
        <v>185</v>
      </c>
      <c r="Q2310" s="372" t="str">
        <f>VLOOKUP(MOD(P2310,4),色,2,FALSE)</f>
        <v>赤い</v>
      </c>
      <c r="R2310" s="290" t="str">
        <f>VLOOKUP(MOD(P2310,13),銀河の音,2,FALSE)</f>
        <v>電気の</v>
      </c>
      <c r="S2310" s="383" t="str">
        <f>VLOOKUP(MOD(P2310,20),太陽の紋章,2,FALSE)</f>
        <v>蛇</v>
      </c>
      <c r="T2310" s="97" t="s">
        <v>821</v>
      </c>
    </row>
    <row r="2311" spans="1:20" ht="13.5" customHeight="1">
      <c r="A2311" s="50" t="str">
        <f>VLOOKUP(MOD(E2311,10),十干,2,FALSE)</f>
        <v>甲</v>
      </c>
      <c r="B2311" s="199" t="str">
        <f>VLOOKUP(MOD(E2311,12),十二支,3,FALSE)</f>
        <v xml:space="preserve">07 天 </v>
      </c>
      <c r="C2311" s="201" t="str">
        <f>VLOOKUP(F2311,星座,3,TRUE)</f>
        <v xml:space="preserve">03 水 </v>
      </c>
      <c r="D2311" s="535">
        <v>16220</v>
      </c>
      <c r="E2311" s="45">
        <f>IFERROR(YEAR(D2311),LEFT(D2311,4))</f>
        <v>1944</v>
      </c>
      <c r="F2311" s="45" t="str">
        <f>IF(ISTEXT(D2311),RIGHT(D2311,5),TEXT(D2311,"mm/dd"))</f>
        <v>05/28</v>
      </c>
      <c r="G2311" s="41">
        <f>SUM(MID(E2311,1,1),MID(E2311,2,1),MID(E2311,3,1),MID(E2311,4,1),MID(F2311,1,1),MID(F2311,2,1),MID(F2311,4,1),MID(F2311,5,1))</f>
        <v>33</v>
      </c>
      <c r="H2311" s="41">
        <f>IF(MOD(G2311,9)=0,9,MOD(G2311,9))</f>
        <v>6</v>
      </c>
      <c r="I2311" s="45" t="str">
        <f>IFERROR(MID("日月火水木金土",WEEKDAY(D2311),1),"")</f>
        <v>日</v>
      </c>
      <c r="J2311" s="305" t="s">
        <v>6629</v>
      </c>
      <c r="K2311" s="203" t="str">
        <f>VLOOKUP(F2311,石と花メイン,3,FALSE)</f>
        <v>◆紅玉</v>
      </c>
      <c r="L2311" s="298" t="str">
        <f>VLOOKUP(F2311,石と花メイン,4,FALSE)</f>
        <v>延齢草</v>
      </c>
      <c r="M2311" s="394">
        <f>IF(OR(MONTH(F2311)&lt;7,AND(MONTH(F2311)=7,DAY(F2311)&lt;=25)),
MOD(SUM((E2311-1901)*365,259),260),
MOD(SUM((E2311-1900)*365,259),260))</f>
        <v>94</v>
      </c>
      <c r="N2311" s="391">
        <f>IF(AND(MONTH(F2311)=7,DAY(F2311)&gt;25),1,
ROUNDDOWN((SUM(VLOOKUP(MONTH(F2311),D暦変換用数値,2,FALSE),DAY(F2311))/28)+1,0))</f>
        <v>11</v>
      </c>
      <c r="O2311" s="46">
        <f>IF(AND(MONTH(F2311)=7,DAY(F2311)&gt;25),DAY(F2311)-25,
MOD((SUM(VLOOKUP(MONTH(F2311),D暦変換用数値,2,FALSE),DAY(F2311))),28)+1)</f>
        <v>27</v>
      </c>
      <c r="P2311" s="407">
        <f>IF(OR(MONTH(F2311)&lt;7,AND(MONTH(F2311)=7,DAY(F2311)&lt;=25)),
MOD(SUM((E2311-1901)*365,(N2311-1)*28,O2311,258),260),
MOD(SUM((E2311-1900)*365,(N2311-1)*28,O2311,258),260))</f>
        <v>140</v>
      </c>
      <c r="Q2311" s="373" t="str">
        <f>VLOOKUP(MOD(P2311,4),色,2,FALSE)</f>
        <v>黄色い</v>
      </c>
      <c r="R2311" s="291" t="str">
        <f>VLOOKUP(MOD(P2311,13),銀河の音,2,FALSE)</f>
        <v>惑星の</v>
      </c>
      <c r="S2311" s="384" t="str">
        <f>VLOOKUP(MOD(P2311,20),太陽の紋章,2,FALSE)</f>
        <v>太陽</v>
      </c>
      <c r="T2311" s="101" t="s">
        <v>6630</v>
      </c>
    </row>
    <row r="2312" spans="1:20" ht="13.5" customHeight="1">
      <c r="A2312" s="50" t="str">
        <f>VLOOKUP(MOD(E2312,10),十干,2,FALSE)</f>
        <v>甲</v>
      </c>
      <c r="B2312" s="199" t="str">
        <f>VLOOKUP(MOD(E2312,12),十二支,3,FALSE)</f>
        <v xml:space="preserve">07 天 </v>
      </c>
      <c r="C2312" s="201" t="str">
        <f>VLOOKUP(F2312,星座,3,TRUE)</f>
        <v xml:space="preserve">03 水 </v>
      </c>
      <c r="D2312" s="531">
        <v>16237</v>
      </c>
      <c r="E2312" s="1">
        <f>IFERROR(YEAR(D2312),LEFT(D2312,4))</f>
        <v>1944</v>
      </c>
      <c r="F2312" s="1" t="str">
        <f>IF(ISTEXT(D2312),RIGHT(D2312,5),TEXT(D2312,"mm/dd"))</f>
        <v>06/14</v>
      </c>
      <c r="G2312" s="39">
        <f>SUM(MID(E2312,1,1),MID(E2312,2,1),MID(E2312,3,1),MID(E2312,4,1),MID(F2312,1,1),MID(F2312,2,1),MID(F2312,4,1),MID(F2312,5,1))</f>
        <v>29</v>
      </c>
      <c r="H2312" s="41">
        <f>IF(MOD(G2312,9)=0,9,MOD(G2312,9))</f>
        <v>2</v>
      </c>
      <c r="I2312" s="45" t="str">
        <f>IFERROR(MID("日月火水木金土",WEEKDAY(D2312),1),"")</f>
        <v>水</v>
      </c>
      <c r="J2312" s="304" t="s">
        <v>2188</v>
      </c>
      <c r="K2312" s="202" t="str">
        <f>VLOOKUP(F2312,石と花メイン,3,FALSE)</f>
        <v>○真珠</v>
      </c>
      <c r="L2312" s="297" t="str">
        <f>VLOOKUP(F2312,石と花メイン,4,FALSE)</f>
        <v>瑠璃繁縷【アナガリス】</v>
      </c>
      <c r="M2312" s="393">
        <f>IF(OR(MONTH(F2312)&lt;7,AND(MONTH(F2312)=7,DAY(F2312)&lt;=25)),
MOD(SUM((E2312-1901)*365,259),260),
MOD(SUM((E2312-1900)*365,259),260))</f>
        <v>94</v>
      </c>
      <c r="N2312" s="390">
        <f>IF(AND(MONTH(F2312)=7,DAY(F2312)&gt;25),1,
ROUNDDOWN((SUM(VLOOKUP(MONTH(F2312),D暦変換用数値,2,FALSE),DAY(F2312))/28)+1,0))</f>
        <v>12</v>
      </c>
      <c r="O2312" s="205">
        <f>IF(AND(MONTH(F2312)=7,DAY(F2312)&gt;25),DAY(F2312)-25,
MOD((SUM(VLOOKUP(MONTH(F2312),D暦変換用数値,2,FALSE),DAY(F2312))),28)+1)</f>
        <v>16</v>
      </c>
      <c r="P2312" s="406">
        <f>IF(OR(MONTH(F2312)&lt;7,AND(MONTH(F2312)=7,DAY(F2312)&lt;=25)),
MOD(SUM((E2312-1901)*365,(N2312-1)*28,O2312,258),260),
MOD(SUM((E2312-1900)*365,(N2312-1)*28,O2312,258),260))</f>
        <v>157</v>
      </c>
      <c r="Q2312" s="372" t="str">
        <f>VLOOKUP(MOD(P2312,4),色,2,FALSE)</f>
        <v>赤い</v>
      </c>
      <c r="R2312" s="290" t="str">
        <f>VLOOKUP(MOD(P2312,13),銀河の音,2,FALSE)</f>
        <v>磁気の</v>
      </c>
      <c r="S2312" s="383" t="str">
        <f>VLOOKUP(MOD(P2312,20),太陽の紋章,2,FALSE)</f>
        <v>地球</v>
      </c>
      <c r="T2312" s="98" t="s">
        <v>3736</v>
      </c>
    </row>
    <row r="2313" spans="1:20" ht="13.5" customHeight="1">
      <c r="A2313" s="50" t="str">
        <f>VLOOKUP(MOD(E2313,10),十干,2,FALSE)</f>
        <v>甲</v>
      </c>
      <c r="B2313" s="199" t="str">
        <f>VLOOKUP(MOD(E2313,12),十二支,3,FALSE)</f>
        <v xml:space="preserve">07 天 </v>
      </c>
      <c r="C2313" s="201" t="str">
        <f>VLOOKUP(F2313,星座,3,TRUE)</f>
        <v xml:space="preserve">03 水 </v>
      </c>
      <c r="D2313" s="531">
        <v>16239</v>
      </c>
      <c r="E2313" s="1">
        <f>IFERROR(YEAR(D2313),LEFT(D2313,4))</f>
        <v>1944</v>
      </c>
      <c r="F2313" s="1" t="str">
        <f>IF(ISTEXT(D2313),RIGHT(D2313,5),TEXT(D2313,"mm/dd"))</f>
        <v>06/16</v>
      </c>
      <c r="G2313" s="43">
        <f>SUM(MID(E2313,1,1),MID(E2313,2,1),MID(E2313,3,1),MID(E2313,4,1),MID(F2313,1,1),MID(F2313,2,1),MID(F2313,4,1),MID(F2313,5,1))</f>
        <v>31</v>
      </c>
      <c r="H2313" s="41">
        <f>IF(MOD(G2313,9)=0,9,MOD(G2313,9))</f>
        <v>4</v>
      </c>
      <c r="I2313" s="45" t="str">
        <f>IFERROR(MID("日月火水木金土",WEEKDAY(D2313),1),"")</f>
        <v>金</v>
      </c>
      <c r="J2313" s="304" t="s">
        <v>1329</v>
      </c>
      <c r="K2313" s="202" t="str">
        <f>VLOOKUP(F2313,石と花メイン,3,FALSE)</f>
        <v>◆翠玉</v>
      </c>
      <c r="L2313" s="297" t="str">
        <f>VLOOKUP(F2313,石と花メイン,4,FALSE)</f>
        <v>チュベローズ【月下香】</v>
      </c>
      <c r="M2313" s="393">
        <f>IF(OR(MONTH(F2313)&lt;7,AND(MONTH(F2313)=7,DAY(F2313)&lt;=25)),
MOD(SUM((E2313-1901)*365,259),260),
MOD(SUM((E2313-1900)*365,259),260))</f>
        <v>94</v>
      </c>
      <c r="N2313" s="390">
        <f>IF(AND(MONTH(F2313)=7,DAY(F2313)&gt;25),1,
ROUNDDOWN((SUM(VLOOKUP(MONTH(F2313),D暦変換用数値,2,FALSE),DAY(F2313))/28)+1,0))</f>
        <v>12</v>
      </c>
      <c r="O2313" s="205">
        <f>IF(AND(MONTH(F2313)=7,DAY(F2313)&gt;25),DAY(F2313)-25,
MOD((SUM(VLOOKUP(MONTH(F2313),D暦変換用数値,2,FALSE),DAY(F2313))),28)+1)</f>
        <v>18</v>
      </c>
      <c r="P2313" s="406">
        <f>IF(OR(MONTH(F2313)&lt;7,AND(MONTH(F2313)=7,DAY(F2313)&lt;=25)),
MOD(SUM((E2313-1901)*365,(N2313-1)*28,O2313,258),260),
MOD(SUM((E2313-1900)*365,(N2313-1)*28,O2313,258),260))</f>
        <v>159</v>
      </c>
      <c r="Q2313" s="374" t="str">
        <f>VLOOKUP(MOD(P2313,4),色,2,FALSE)</f>
        <v>青い</v>
      </c>
      <c r="R2313" s="292" t="str">
        <f>VLOOKUP(MOD(P2313,13),銀河の音,2,FALSE)</f>
        <v>電気の</v>
      </c>
      <c r="S2313" s="385" t="str">
        <f>VLOOKUP(MOD(P2313,20),太陽の紋章,2,FALSE)</f>
        <v>嵐</v>
      </c>
      <c r="T2313" s="97" t="s">
        <v>2648</v>
      </c>
    </row>
    <row r="2314" spans="1:20" ht="13.5" customHeight="1">
      <c r="A2314" s="50" t="str">
        <f>VLOOKUP(MOD(E2314,10),十干,2,FALSE)</f>
        <v>丙</v>
      </c>
      <c r="B2314" s="199" t="str">
        <f>VLOOKUP(MOD(E2314,12),十二支,3,FALSE)</f>
        <v xml:space="preserve">07 天 </v>
      </c>
      <c r="C2314" s="201" t="str">
        <f>VLOOKUP(F2314,星座,3,TRUE)</f>
        <v xml:space="preserve">03 水 </v>
      </c>
      <c r="D2314" s="531">
        <v>20611</v>
      </c>
      <c r="E2314" s="1">
        <f>IFERROR(YEAR(D2314),LEFT(D2314,4))</f>
        <v>1956</v>
      </c>
      <c r="F2314" s="1" t="str">
        <f>IF(ISTEXT(D2314),RIGHT(D2314,5),TEXT(D2314,"mm/dd"))</f>
        <v>06/05</v>
      </c>
      <c r="G2314" s="39">
        <f>SUM(MID(E2314,1,1),MID(E2314,2,1),MID(E2314,3,1),MID(E2314,4,1),MID(F2314,1,1),MID(F2314,2,1),MID(F2314,4,1),MID(F2314,5,1))</f>
        <v>32</v>
      </c>
      <c r="H2314" s="41">
        <f>IF(MOD(G2314,9)=0,9,MOD(G2314,9))</f>
        <v>5</v>
      </c>
      <c r="I2314" s="45" t="str">
        <f>IFERROR(MID("日月火水木金土",WEEKDAY(D2314),1),"")</f>
        <v>火</v>
      </c>
      <c r="J2314" s="304" t="s">
        <v>2189</v>
      </c>
      <c r="K2314" s="202" t="str">
        <f>VLOOKUP(F2314,石と花メイン,3,FALSE)</f>
        <v>◆紅玉</v>
      </c>
      <c r="L2314" s="297" t="str">
        <f>VLOOKUP(F2314,石と花メイン,4,FALSE)</f>
        <v>面高【花慈茹】</v>
      </c>
      <c r="M2314" s="393">
        <f>IF(OR(MONTH(F2314)&lt;7,AND(MONTH(F2314)=7,DAY(F2314)&lt;=25)),
MOD(SUM((E2314-1901)*365,259),260),
MOD(SUM((E2314-1900)*365,259),260))</f>
        <v>54</v>
      </c>
      <c r="N2314" s="390">
        <f>IF(AND(MONTH(F2314)=7,DAY(F2314)&gt;25),1,
ROUNDDOWN((SUM(VLOOKUP(MONTH(F2314),D暦変換用数値,2,FALSE),DAY(F2314))/28)+1,0))</f>
        <v>12</v>
      </c>
      <c r="O2314" s="205">
        <f>IF(AND(MONTH(F2314)=7,DAY(F2314)&gt;25),DAY(F2314)-25,
MOD((SUM(VLOOKUP(MONTH(F2314),D暦変換用数値,2,FALSE),DAY(F2314))),28)+1)</f>
        <v>7</v>
      </c>
      <c r="P2314" s="406">
        <f>IF(OR(MONTH(F2314)&lt;7,AND(MONTH(F2314)=7,DAY(F2314)&lt;=25)),
MOD(SUM((E2314-1901)*365,(N2314-1)*28,O2314,258),260),
MOD(SUM((E2314-1900)*365,(N2314-1)*28,O2314,258),260))</f>
        <v>108</v>
      </c>
      <c r="Q2314" s="373" t="str">
        <f>VLOOKUP(MOD(P2314,4),色,2,FALSE)</f>
        <v>黄色い</v>
      </c>
      <c r="R2314" s="291" t="str">
        <f>VLOOKUP(MOD(P2314,13),銀河の音,2,FALSE)</f>
        <v>自己存在の</v>
      </c>
      <c r="S2314" s="384" t="str">
        <f>VLOOKUP(MOD(P2314,20),太陽の紋章,2,FALSE)</f>
        <v>星</v>
      </c>
      <c r="T2314" s="98" t="s">
        <v>3736</v>
      </c>
    </row>
    <row r="2315" spans="1:20" ht="13.5" customHeight="1">
      <c r="A2315" s="50" t="str">
        <f>VLOOKUP(MOD(E2315,10),十干,2,FALSE)</f>
        <v>戊</v>
      </c>
      <c r="B2315" s="199" t="str">
        <f>VLOOKUP(MOD(E2315,12),十二支,3,FALSE)</f>
        <v xml:space="preserve">07 天 </v>
      </c>
      <c r="C2315" s="201" t="str">
        <f>VLOOKUP(F2315,星座,3,TRUE)</f>
        <v xml:space="preserve">03 水 </v>
      </c>
      <c r="D2315" s="531">
        <v>24984</v>
      </c>
      <c r="E2315" s="1">
        <f>IFERROR(YEAR(D2315),LEFT(D2315,4))</f>
        <v>1968</v>
      </c>
      <c r="F2315" s="1" t="str">
        <f>IF(ISTEXT(D2315),RIGHT(D2315,5),TEXT(D2315,"mm/dd"))</f>
        <v>05/26</v>
      </c>
      <c r="G2315" s="39">
        <f>SUM(MID(E2315,1,1),MID(E2315,2,1),MID(E2315,3,1),MID(E2315,4,1),MID(F2315,1,1),MID(F2315,2,1),MID(F2315,4,1),MID(F2315,5,1))</f>
        <v>37</v>
      </c>
      <c r="H2315" s="41">
        <f>IF(MOD(G2315,9)=0,9,MOD(G2315,9))</f>
        <v>1</v>
      </c>
      <c r="I2315" s="45" t="str">
        <f>IFERROR(MID("日月火水木金土",WEEKDAY(D2315),1),"")</f>
        <v>日</v>
      </c>
      <c r="J2315" s="304" t="s">
        <v>2190</v>
      </c>
      <c r="K2315" s="202" t="str">
        <f>VLOOKUP(F2315,石と花メイン,3,FALSE)</f>
        <v>●翡翠</v>
      </c>
      <c r="L2315" s="297" t="str">
        <f>VLOOKUP(F2315,石と花メイン,4,FALSE)</f>
        <v>オリーブ【橄欖】</v>
      </c>
      <c r="M2315" s="393">
        <f>IF(OR(MONTH(F2315)&lt;7,AND(MONTH(F2315)=7,DAY(F2315)&lt;=25)),
MOD(SUM((E2315-1901)*365,259),260),
MOD(SUM((E2315-1900)*365,259),260))</f>
        <v>14</v>
      </c>
      <c r="N2315" s="390">
        <f>IF(AND(MONTH(F2315)=7,DAY(F2315)&gt;25),1,
ROUNDDOWN((SUM(VLOOKUP(MONTH(F2315),D暦変換用数値,2,FALSE),DAY(F2315))/28)+1,0))</f>
        <v>11</v>
      </c>
      <c r="O2315" s="205">
        <f>IF(AND(MONTH(F2315)=7,DAY(F2315)&gt;25),DAY(F2315)-25,
MOD((SUM(VLOOKUP(MONTH(F2315),D暦変換用数値,2,FALSE),DAY(F2315))),28)+1)</f>
        <v>25</v>
      </c>
      <c r="P2315" s="406">
        <f>IF(OR(MONTH(F2315)&lt;7,AND(MONTH(F2315)=7,DAY(F2315)&lt;=25)),
MOD(SUM((E2315-1901)*365,(N2315-1)*28,O2315,258),260),
MOD(SUM((E2315-1900)*365,(N2315-1)*28,O2315,258),260))</f>
        <v>58</v>
      </c>
      <c r="Q2315" s="375" t="str">
        <f>VLOOKUP(MOD(P2315,4),色,2,FALSE)</f>
        <v>白い</v>
      </c>
      <c r="R2315" s="293" t="str">
        <f>VLOOKUP(MOD(P2315,13),銀河の音,2,FALSE)</f>
        <v>律動の</v>
      </c>
      <c r="S2315" s="386" t="str">
        <f>VLOOKUP(MOD(P2315,20),太陽の紋章,2,FALSE)</f>
        <v>鏡</v>
      </c>
      <c r="T2315" s="111" t="s">
        <v>8266</v>
      </c>
    </row>
    <row r="2316" spans="1:20" ht="13.5" customHeight="1">
      <c r="A2316" s="50" t="str">
        <f>VLOOKUP(MOD(E2316,10),十干,2,FALSE)</f>
        <v>戊</v>
      </c>
      <c r="B2316" s="199" t="str">
        <f>VLOOKUP(MOD(E2316,12),十二支,3,FALSE)</f>
        <v xml:space="preserve">07 天 </v>
      </c>
      <c r="C2316" s="201" t="str">
        <f>VLOOKUP(F2316,星座,3,TRUE)</f>
        <v xml:space="preserve">03 水 </v>
      </c>
      <c r="D2316" s="531">
        <v>24989</v>
      </c>
      <c r="E2316" s="1">
        <f>IFERROR(YEAR(D2316),LEFT(D2316,4))</f>
        <v>1968</v>
      </c>
      <c r="F2316" s="1" t="str">
        <f>IF(ISTEXT(D2316),RIGHT(D2316,5),TEXT(D2316,"mm/dd"))</f>
        <v>05/31</v>
      </c>
      <c r="G2316" s="39">
        <f>SUM(MID(E2316,1,1),MID(E2316,2,1),MID(E2316,3,1),MID(E2316,4,1),MID(F2316,1,1),MID(F2316,2,1),MID(F2316,4,1),MID(F2316,5,1))</f>
        <v>33</v>
      </c>
      <c r="H2316" s="41">
        <f>IF(MOD(G2316,9)=0,9,MOD(G2316,9))</f>
        <v>6</v>
      </c>
      <c r="I2316" s="45" t="str">
        <f>IFERROR(MID("日月火水木金土",WEEKDAY(D2316),1),"")</f>
        <v>金</v>
      </c>
      <c r="J2316" s="304" t="s">
        <v>2191</v>
      </c>
      <c r="K2316" s="202" t="str">
        <f>VLOOKUP(F2316,石と花メイン,3,FALSE)</f>
        <v>◆翠玉</v>
      </c>
      <c r="L2316" s="297" t="str">
        <f>VLOOKUP(F2316,石と花メイン,4,FALSE)</f>
        <v>シラー【大蔓穂】</v>
      </c>
      <c r="M2316" s="393">
        <f>IF(OR(MONTH(F2316)&lt;7,AND(MONTH(F2316)=7,DAY(F2316)&lt;=25)),
MOD(SUM((E2316-1901)*365,259),260),
MOD(SUM((E2316-1900)*365,259),260))</f>
        <v>14</v>
      </c>
      <c r="N2316" s="390">
        <f>IF(AND(MONTH(F2316)=7,DAY(F2316)&gt;25),1,
ROUNDDOWN((SUM(VLOOKUP(MONTH(F2316),D暦変換用数値,2,FALSE),DAY(F2316))/28)+1,0))</f>
        <v>12</v>
      </c>
      <c r="O2316" s="205">
        <f>IF(AND(MONTH(F2316)=7,DAY(F2316)&gt;25),DAY(F2316)-25,
MOD((SUM(VLOOKUP(MONTH(F2316),D暦変換用数値,2,FALSE),DAY(F2316))),28)+1)</f>
        <v>2</v>
      </c>
      <c r="P2316" s="406">
        <f>IF(OR(MONTH(F2316)&lt;7,AND(MONTH(F2316)=7,DAY(F2316)&lt;=25)),
MOD(SUM((E2316-1901)*365,(N2316-1)*28,O2316,258),260),
MOD(SUM((E2316-1900)*365,(N2316-1)*28,O2316,258),260))</f>
        <v>63</v>
      </c>
      <c r="Q2316" s="374" t="str">
        <f>VLOOKUP(MOD(P2316,4),色,2,FALSE)</f>
        <v>青い</v>
      </c>
      <c r="R2316" s="292" t="str">
        <f>VLOOKUP(MOD(P2316,13),銀河の音,2,FALSE)</f>
        <v>スペクトルの</v>
      </c>
      <c r="S2316" s="385" t="str">
        <f>VLOOKUP(MOD(P2316,20),太陽の紋章,2,FALSE)</f>
        <v>夜</v>
      </c>
      <c r="T2316" s="98" t="s">
        <v>3736</v>
      </c>
    </row>
    <row r="2317" spans="1:20" ht="13.5" customHeight="1">
      <c r="A2317" s="282" t="str">
        <f>VLOOKUP(MOD(E2317,10),十干,2,FALSE)</f>
        <v>戊</v>
      </c>
      <c r="B2317" s="283" t="str">
        <f>VLOOKUP(MOD(E2317,12),十二支,3,FALSE)</f>
        <v xml:space="preserve">07 天 </v>
      </c>
      <c r="C2317" s="287" t="str">
        <f>VLOOKUP(F2317,星座,3,TRUE)</f>
        <v xml:space="preserve">03 水 </v>
      </c>
      <c r="D2317" s="533">
        <v>24990</v>
      </c>
      <c r="E2317" s="83">
        <f>IFERROR(YEAR(D2317),LEFT(D2317,4))</f>
        <v>1968</v>
      </c>
      <c r="F2317" s="83" t="str">
        <f>IF(ISTEXT(D2317),RIGHT(D2317,5),TEXT(D2317,"mm/dd"))</f>
        <v>06/01</v>
      </c>
      <c r="G2317" s="88">
        <f>SUM(MID(E2317,1,1),MID(E2317,2,1),MID(E2317,3,1),MID(E2317,4,1),MID(F2317,1,1),MID(F2317,2,1),MID(F2317,4,1),MID(F2317,5,1))</f>
        <v>31</v>
      </c>
      <c r="H2317" s="88">
        <f>IF(MOD(G2317,9)=0,9,MOD(G2317,9))</f>
        <v>4</v>
      </c>
      <c r="I2317" s="83" t="str">
        <f>IFERROR(MID("日月火水木金土",WEEKDAY(D2317),1),"")</f>
        <v>土</v>
      </c>
      <c r="J2317" s="303" t="s">
        <v>1330</v>
      </c>
      <c r="K2317" s="87" t="str">
        <f>VLOOKUP(F2317,石と花メイン,3,FALSE)</f>
        <v>○真珠</v>
      </c>
      <c r="L2317" s="296" t="str">
        <f>VLOOKUP(F2317,石と花メイン,4,FALSE)</f>
        <v>紫陽花【七変化】</v>
      </c>
      <c r="M2317" s="392">
        <f>IF(OR(MONTH(F2317)&lt;7,AND(MONTH(F2317)=7,DAY(F2317)&lt;=25)),
MOD(SUM((E2317-1901)*365,259),260),
MOD(SUM((E2317-1900)*365,259),260))</f>
        <v>14</v>
      </c>
      <c r="N2317" s="330">
        <f>IF(AND(MONTH(F2317)=7,DAY(F2317)&gt;25),1,
ROUNDDOWN((SUM(VLOOKUP(MONTH(F2317),D暦変換用数値,2,FALSE),DAY(F2317))/28)+1,0))</f>
        <v>12</v>
      </c>
      <c r="O2317" s="84">
        <f>IF(AND(MONTH(F2317)=7,DAY(F2317)&gt;25),DAY(F2317)-25,
MOD((SUM(VLOOKUP(MONTH(F2317),D暦変換用数値,2,FALSE),DAY(F2317))),28)+1)</f>
        <v>3</v>
      </c>
      <c r="P2317" s="405">
        <f>IF(OR(MONTH(F2317)&lt;7,AND(MONTH(F2317)=7,DAY(F2317)&lt;=25)),
MOD(SUM((E2317-1901)*365,(N2317-1)*28,O2317,258),260),
MOD(SUM((E2317-1900)*365,(N2317-1)*28,O2317,258),260))</f>
        <v>64</v>
      </c>
      <c r="Q2317" s="371" t="str">
        <f>VLOOKUP(MOD(P2317,4),色,2,FALSE)</f>
        <v>黄色い</v>
      </c>
      <c r="R2317" s="289" t="str">
        <f>VLOOKUP(MOD(P2317,13),銀河の音,2,FALSE)</f>
        <v>水晶の</v>
      </c>
      <c r="S2317" s="382" t="str">
        <f>VLOOKUP(MOD(P2317,20),太陽の紋章,2,FALSE)</f>
        <v>種</v>
      </c>
      <c r="T2317" s="95" t="s">
        <v>2877</v>
      </c>
    </row>
    <row r="2318" spans="1:20" ht="13.5" customHeight="1">
      <c r="A2318" s="50" t="str">
        <f>VLOOKUP(MOD(E2318,10),十干,2,FALSE)</f>
        <v>戊</v>
      </c>
      <c r="B2318" s="199" t="str">
        <f>VLOOKUP(MOD(E2318,12),十二支,3,FALSE)</f>
        <v xml:space="preserve">07 天 </v>
      </c>
      <c r="C2318" s="201" t="str">
        <f>VLOOKUP(F2318,星座,3,TRUE)</f>
        <v xml:space="preserve">03 水 </v>
      </c>
      <c r="D2318" s="531">
        <v>24993</v>
      </c>
      <c r="E2318" s="1">
        <f>IFERROR(YEAR(D2318),LEFT(D2318,4))</f>
        <v>1968</v>
      </c>
      <c r="F2318" s="1" t="str">
        <f>IF(ISTEXT(D2318),RIGHT(D2318,5),TEXT(D2318,"mm/dd"))</f>
        <v>06/04</v>
      </c>
      <c r="G2318" s="39">
        <f>SUM(MID(E2318,1,1),MID(E2318,2,1),MID(E2318,3,1),MID(E2318,4,1),MID(F2318,1,1),MID(F2318,2,1),MID(F2318,4,1),MID(F2318,5,1))</f>
        <v>34</v>
      </c>
      <c r="H2318" s="41">
        <f>IF(MOD(G2318,9)=0,9,MOD(G2318,9))</f>
        <v>7</v>
      </c>
      <c r="I2318" s="45" t="str">
        <f>IFERROR(MID("日月火水木金土",WEEKDAY(D2318),1),"")</f>
        <v>火</v>
      </c>
      <c r="J2318" s="304" t="s">
        <v>2192</v>
      </c>
      <c r="K2318" s="202" t="str">
        <f>VLOOKUP(F2318,石と花メイン,3,FALSE)</f>
        <v>◆柘榴石</v>
      </c>
      <c r="L2318" s="297" t="str">
        <f>VLOOKUP(F2318,石と花メイン,4,FALSE)</f>
        <v>空木【卯の花】</v>
      </c>
      <c r="M2318" s="393">
        <f>IF(OR(MONTH(F2318)&lt;7,AND(MONTH(F2318)=7,DAY(F2318)&lt;=25)),
MOD(SUM((E2318-1901)*365,259),260),
MOD(SUM((E2318-1900)*365,259),260))</f>
        <v>14</v>
      </c>
      <c r="N2318" s="390">
        <f>IF(AND(MONTH(F2318)=7,DAY(F2318)&gt;25),1,
ROUNDDOWN((SUM(VLOOKUP(MONTH(F2318),D暦変換用数値,2,FALSE),DAY(F2318))/28)+1,0))</f>
        <v>12</v>
      </c>
      <c r="O2318" s="205">
        <f>IF(AND(MONTH(F2318)=7,DAY(F2318)&gt;25),DAY(F2318)-25,
MOD((SUM(VLOOKUP(MONTH(F2318),D暦変換用数値,2,FALSE),DAY(F2318))),28)+1)</f>
        <v>6</v>
      </c>
      <c r="P2318" s="406">
        <f>IF(OR(MONTH(F2318)&lt;7,AND(MONTH(F2318)=7,DAY(F2318)&lt;=25)),
MOD(SUM((E2318-1901)*365,(N2318-1)*28,O2318,258),260),
MOD(SUM((E2318-1900)*365,(N2318-1)*28,O2318,258),260))</f>
        <v>67</v>
      </c>
      <c r="Q2318" s="374" t="str">
        <f>VLOOKUP(MOD(P2318,4),色,2,FALSE)</f>
        <v>青い</v>
      </c>
      <c r="R2318" s="292" t="str">
        <f>VLOOKUP(MOD(P2318,13),銀河の音,2,FALSE)</f>
        <v>月の</v>
      </c>
      <c r="S2318" s="385" t="str">
        <f>VLOOKUP(MOD(P2318,20),太陽の紋章,2,FALSE)</f>
        <v>手</v>
      </c>
      <c r="T2318" s="113" t="s">
        <v>211</v>
      </c>
    </row>
    <row r="2319" spans="1:20" ht="13.5" customHeight="1">
      <c r="A2319" s="334" t="str">
        <f>VLOOKUP(MOD(E2319,10),十干,2,FALSE)</f>
        <v>戊</v>
      </c>
      <c r="B2319" s="331" t="str">
        <f>VLOOKUP(MOD(E2319,12),十二支,3,FALSE)</f>
        <v xml:space="preserve">07 天 </v>
      </c>
      <c r="C2319" s="336" t="str">
        <f>VLOOKUP(F2319,星座,3,TRUE)</f>
        <v xml:space="preserve">03 水 </v>
      </c>
      <c r="D2319" s="534">
        <v>24995</v>
      </c>
      <c r="E2319" s="131">
        <f>IFERROR(YEAR(D2319),LEFT(D2319,4))</f>
        <v>1968</v>
      </c>
      <c r="F2319" s="131" t="str">
        <f>IF(ISTEXT(D2319),RIGHT(D2319,5),TEXT(D2319,"mm/dd"))</f>
        <v>06/06</v>
      </c>
      <c r="G2319" s="133">
        <f>SUM(MID(E2319,1,1),MID(E2319,2,1),MID(E2319,3,1),MID(E2319,4,1),MID(F2319,1,1),MID(F2319,2,1),MID(F2319,4,1),MID(F2319,5,1))</f>
        <v>36</v>
      </c>
      <c r="H2319" s="133">
        <f>IF(MOD(G2319,9)=0,9,MOD(G2319,9))</f>
        <v>9</v>
      </c>
      <c r="I2319" s="131" t="str">
        <f>IFERROR(MID("日月火水木金土",WEEKDAY(D2319),1),"")</f>
        <v>木</v>
      </c>
      <c r="J2319" s="306" t="s">
        <v>8541</v>
      </c>
      <c r="K2319" s="335" t="str">
        <f>VLOOKUP(F2319,石と花メイン,3,FALSE)</f>
        <v>■瑪瑙</v>
      </c>
      <c r="L2319" s="302" t="str">
        <f>VLOOKUP(F2319,石と花メイン,4,FALSE)</f>
        <v>文目/菖蒲【アイリス】</v>
      </c>
      <c r="M2319" s="396">
        <f>IF(OR(MONTH(F2319)&lt;7,AND(MONTH(F2319)=7,DAY(F2319)&lt;=25)),
MOD(SUM((E2319-1901)*365,259),260),
MOD(SUM((E2319-1900)*365,259),260))</f>
        <v>14</v>
      </c>
      <c r="N2319" s="335">
        <f>IF(AND(MONTH(F2319)=7,DAY(F2319)&gt;25),1,
ROUNDDOWN((SUM(VLOOKUP(MONTH(F2319),D暦変換用数値,2,FALSE),DAY(F2319))/28)+1,0))</f>
        <v>12</v>
      </c>
      <c r="O2319" s="132">
        <f>IF(AND(MONTH(F2319)=7,DAY(F2319)&gt;25),DAY(F2319)-25,
MOD((SUM(VLOOKUP(MONTH(F2319),D暦変換用数値,2,FALSE),DAY(F2319))),28)+1)</f>
        <v>8</v>
      </c>
      <c r="P2319" s="404">
        <f>IF(OR(MONTH(F2319)&lt;7,AND(MONTH(F2319)=7,DAY(F2319)&lt;=25)),
MOD(SUM((E2319-1901)*365,(N2319-1)*28,O2319,258),260),
MOD(SUM((E2319-1900)*365,(N2319-1)*28,O2319,258),260))</f>
        <v>69</v>
      </c>
      <c r="Q2319" s="376" t="str">
        <f>VLOOKUP(MOD(P2319,4),色,2,FALSE)</f>
        <v>赤い</v>
      </c>
      <c r="R2319" s="333" t="str">
        <f>VLOOKUP(MOD(P2319,13),銀河の音,2,FALSE)</f>
        <v>自己存在の</v>
      </c>
      <c r="S2319" s="387" t="str">
        <f>VLOOKUP(MOD(P2319,20),太陽の紋章,2,FALSE)</f>
        <v>月</v>
      </c>
      <c r="T2319" s="119" t="s">
        <v>8542</v>
      </c>
    </row>
    <row r="2320" spans="1:20" ht="13.5" customHeight="1">
      <c r="A2320" s="282" t="str">
        <f>VLOOKUP(MOD(E2320,10),十干,2,FALSE)</f>
        <v>戊</v>
      </c>
      <c r="B2320" s="283" t="str">
        <f>VLOOKUP(MOD(E2320,12),十二支,3,FALSE)</f>
        <v xml:space="preserve">07 天 </v>
      </c>
      <c r="C2320" s="287" t="str">
        <f>VLOOKUP(F2320,星座,3,TRUE)</f>
        <v xml:space="preserve">03 水 </v>
      </c>
      <c r="D2320" s="533">
        <v>24995</v>
      </c>
      <c r="E2320" s="83">
        <f>IFERROR(YEAR(D2320),LEFT(D2320,4))</f>
        <v>1968</v>
      </c>
      <c r="F2320" s="83" t="str">
        <f>IF(ISTEXT(D2320),RIGHT(D2320,5),TEXT(D2320,"mm/dd"))</f>
        <v>06/06</v>
      </c>
      <c r="G2320" s="88">
        <f>SUM(MID(E2320,1,1),MID(E2320,2,1),MID(E2320,3,1),MID(E2320,4,1),MID(F2320,1,1),MID(F2320,2,1),MID(F2320,4,1),MID(F2320,5,1))</f>
        <v>36</v>
      </c>
      <c r="H2320" s="88">
        <f>IF(MOD(G2320,9)=0,9,MOD(G2320,9))</f>
        <v>9</v>
      </c>
      <c r="I2320" s="83" t="str">
        <f>IFERROR(MID("日月火水木金土",WEEKDAY(D2320),1),"")</f>
        <v>木</v>
      </c>
      <c r="J2320" s="303" t="s">
        <v>1331</v>
      </c>
      <c r="K2320" s="87" t="str">
        <f>VLOOKUP(F2320,石と花メイン,3,FALSE)</f>
        <v>■瑪瑙</v>
      </c>
      <c r="L2320" s="296" t="str">
        <f>VLOOKUP(F2320,石と花メイン,4,FALSE)</f>
        <v>文目/菖蒲【アイリス】</v>
      </c>
      <c r="M2320" s="392">
        <f>IF(OR(MONTH(F2320)&lt;7,AND(MONTH(F2320)=7,DAY(F2320)&lt;=25)),
MOD(SUM((E2320-1901)*365,259),260),
MOD(SUM((E2320-1900)*365,259),260))</f>
        <v>14</v>
      </c>
      <c r="N2320" s="330">
        <f>IF(AND(MONTH(F2320)=7,DAY(F2320)&gt;25),1,
ROUNDDOWN((SUM(VLOOKUP(MONTH(F2320),D暦変換用数値,2,FALSE),DAY(F2320))/28)+1,0))</f>
        <v>12</v>
      </c>
      <c r="O2320" s="84">
        <f>IF(AND(MONTH(F2320)=7,DAY(F2320)&gt;25),DAY(F2320)-25,
MOD((SUM(VLOOKUP(MONTH(F2320),D暦変換用数値,2,FALSE),DAY(F2320))),28)+1)</f>
        <v>8</v>
      </c>
      <c r="P2320" s="405">
        <f>IF(OR(MONTH(F2320)&lt;7,AND(MONTH(F2320)=7,DAY(F2320)&lt;=25)),
MOD(SUM((E2320-1901)*365,(N2320-1)*28,O2320,258),260),
MOD(SUM((E2320-1900)*365,(N2320-1)*28,O2320,258),260))</f>
        <v>69</v>
      </c>
      <c r="Q2320" s="371" t="str">
        <f>VLOOKUP(MOD(P2320,4),色,2,FALSE)</f>
        <v>赤い</v>
      </c>
      <c r="R2320" s="289" t="str">
        <f>VLOOKUP(MOD(P2320,13),銀河の音,2,FALSE)</f>
        <v>自己存在の</v>
      </c>
      <c r="S2320" s="382" t="str">
        <f>VLOOKUP(MOD(P2320,20),太陽の紋章,2,FALSE)</f>
        <v>月</v>
      </c>
      <c r="T2320" s="100" t="s">
        <v>962</v>
      </c>
    </row>
    <row r="2321" spans="1:20" ht="13.5" customHeight="1">
      <c r="A2321" s="50" t="str">
        <f>VLOOKUP(MOD(E2321,10),十干,2,FALSE)</f>
        <v>戊</v>
      </c>
      <c r="B2321" s="199" t="str">
        <f>VLOOKUP(MOD(E2321,12),十二支,3,FALSE)</f>
        <v xml:space="preserve">07 天 </v>
      </c>
      <c r="C2321" s="201" t="str">
        <f>VLOOKUP(F2321,星座,3,TRUE)</f>
        <v xml:space="preserve">03 水 </v>
      </c>
      <c r="D2321" s="531">
        <v>25002</v>
      </c>
      <c r="E2321" s="1">
        <f>IFERROR(YEAR(D2321),LEFT(D2321,4))</f>
        <v>1968</v>
      </c>
      <c r="F2321" s="1" t="str">
        <f>IF(ISTEXT(D2321),RIGHT(D2321,5),TEXT(D2321,"mm/dd"))</f>
        <v>06/13</v>
      </c>
      <c r="G2321" s="39">
        <f>SUM(MID(E2321,1,1),MID(E2321,2,1),MID(E2321,3,1),MID(E2321,4,1),MID(F2321,1,1),MID(F2321,2,1),MID(F2321,4,1),MID(F2321,5,1))</f>
        <v>34</v>
      </c>
      <c r="H2321" s="41">
        <f>IF(MOD(G2321,9)=0,9,MOD(G2321,9))</f>
        <v>7</v>
      </c>
      <c r="I2321" s="45" t="str">
        <f>IFERROR(MID("日月火水木金土",WEEKDAY(D2321),1),"")</f>
        <v>木</v>
      </c>
      <c r="J2321" s="304" t="s">
        <v>2193</v>
      </c>
      <c r="K2321" s="202" t="str">
        <f>VLOOKUP(F2321,石と花メイン,3,FALSE)</f>
        <v>◆星条青玉</v>
      </c>
      <c r="L2321" s="297" t="str">
        <f>VLOOKUP(F2321,石と花メイン,4,FALSE)</f>
        <v>桔梗</v>
      </c>
      <c r="M2321" s="393">
        <f>IF(OR(MONTH(F2321)&lt;7,AND(MONTH(F2321)=7,DAY(F2321)&lt;=25)),
MOD(SUM((E2321-1901)*365,259),260),
MOD(SUM((E2321-1900)*365,259),260))</f>
        <v>14</v>
      </c>
      <c r="N2321" s="390">
        <f>IF(AND(MONTH(F2321)=7,DAY(F2321)&gt;25),1,
ROUNDDOWN((SUM(VLOOKUP(MONTH(F2321),D暦変換用数値,2,FALSE),DAY(F2321))/28)+1,0))</f>
        <v>12</v>
      </c>
      <c r="O2321" s="205">
        <f>IF(AND(MONTH(F2321)=7,DAY(F2321)&gt;25),DAY(F2321)-25,
MOD((SUM(VLOOKUP(MONTH(F2321),D暦変換用数値,2,FALSE),DAY(F2321))),28)+1)</f>
        <v>15</v>
      </c>
      <c r="P2321" s="406">
        <f>IF(OR(MONTH(F2321)&lt;7,AND(MONTH(F2321)=7,DAY(F2321)&lt;=25)),
MOD(SUM((E2321-1901)*365,(N2321-1)*28,O2321,258),260),
MOD(SUM((E2321-1900)*365,(N2321-1)*28,O2321,258),260))</f>
        <v>76</v>
      </c>
      <c r="Q2321" s="373" t="str">
        <f>VLOOKUP(MOD(P2321,4),色,2,FALSE)</f>
        <v>黄色い</v>
      </c>
      <c r="R2321" s="291" t="str">
        <f>VLOOKUP(MOD(P2321,13),銀河の音,2,FALSE)</f>
        <v>スペクトルの</v>
      </c>
      <c r="S2321" s="384" t="str">
        <f>VLOOKUP(MOD(P2321,20),太陽の紋章,2,FALSE)</f>
        <v>戦士</v>
      </c>
      <c r="T2321" s="97" t="s">
        <v>212</v>
      </c>
    </row>
    <row r="2322" spans="1:20" ht="13.5" customHeight="1">
      <c r="A2322" s="50" t="str">
        <f>VLOOKUP(MOD(E2322,10),十干,2,FALSE)</f>
        <v>戊</v>
      </c>
      <c r="B2322" s="199" t="str">
        <f>VLOOKUP(MOD(E2322,12),十二支,3,FALSE)</f>
        <v xml:space="preserve">07 天 </v>
      </c>
      <c r="C2322" s="201" t="str">
        <f>VLOOKUP(F2322,星座,3,TRUE)</f>
        <v xml:space="preserve">03 水 </v>
      </c>
      <c r="D2322" s="531">
        <v>25002</v>
      </c>
      <c r="E2322" s="1">
        <f>IFERROR(YEAR(D2322),LEFT(D2322,4))</f>
        <v>1968</v>
      </c>
      <c r="F2322" s="1" t="str">
        <f>IF(ISTEXT(D2322),RIGHT(D2322,5),TEXT(D2322,"mm/dd"))</f>
        <v>06/13</v>
      </c>
      <c r="G2322" s="39">
        <f>SUM(MID(E2322,1,1),MID(E2322,2,1),MID(E2322,3,1),MID(E2322,4,1),MID(F2322,1,1),MID(F2322,2,1),MID(F2322,4,1),MID(F2322,5,1))</f>
        <v>34</v>
      </c>
      <c r="H2322" s="41">
        <f>IF(MOD(G2322,9)=0,9,MOD(G2322,9))</f>
        <v>7</v>
      </c>
      <c r="I2322" s="45" t="str">
        <f>IFERROR(MID("日月火水木金土",WEEKDAY(D2322),1),"")</f>
        <v>木</v>
      </c>
      <c r="J2322" s="304" t="s">
        <v>2194</v>
      </c>
      <c r="K2322" s="202" t="str">
        <f>VLOOKUP(F2322,石と花メイン,3,FALSE)</f>
        <v>◆星条青玉</v>
      </c>
      <c r="L2322" s="297" t="str">
        <f>VLOOKUP(F2322,石と花メイン,4,FALSE)</f>
        <v>桔梗</v>
      </c>
      <c r="M2322" s="393">
        <f>IF(OR(MONTH(F2322)&lt;7,AND(MONTH(F2322)=7,DAY(F2322)&lt;=25)),
MOD(SUM((E2322-1901)*365,259),260),
MOD(SUM((E2322-1900)*365,259),260))</f>
        <v>14</v>
      </c>
      <c r="N2322" s="390">
        <f>IF(AND(MONTH(F2322)=7,DAY(F2322)&gt;25),1,
ROUNDDOWN((SUM(VLOOKUP(MONTH(F2322),D暦変換用数値,2,FALSE),DAY(F2322))/28)+1,0))</f>
        <v>12</v>
      </c>
      <c r="O2322" s="205">
        <f>IF(AND(MONTH(F2322)=7,DAY(F2322)&gt;25),DAY(F2322)-25,
MOD((SUM(VLOOKUP(MONTH(F2322),D暦変換用数値,2,FALSE),DAY(F2322))),28)+1)</f>
        <v>15</v>
      </c>
      <c r="P2322" s="406">
        <f>IF(OR(MONTH(F2322)&lt;7,AND(MONTH(F2322)=7,DAY(F2322)&lt;=25)),
MOD(SUM((E2322-1901)*365,(N2322-1)*28,O2322,258),260),
MOD(SUM((E2322-1900)*365,(N2322-1)*28,O2322,258),260))</f>
        <v>76</v>
      </c>
      <c r="Q2322" s="373" t="str">
        <f>VLOOKUP(MOD(P2322,4),色,2,FALSE)</f>
        <v>黄色い</v>
      </c>
      <c r="R2322" s="291" t="str">
        <f>VLOOKUP(MOD(P2322,13),銀河の音,2,FALSE)</f>
        <v>スペクトルの</v>
      </c>
      <c r="S2322" s="384" t="str">
        <f>VLOOKUP(MOD(P2322,20),太陽の紋章,2,FALSE)</f>
        <v>戦士</v>
      </c>
      <c r="T2322" s="98" t="s">
        <v>3736</v>
      </c>
    </row>
    <row r="2323" spans="1:20" ht="13.5" customHeight="1">
      <c r="A2323" s="50" t="str">
        <f>VLOOKUP(MOD(E2323,10),十干,2,FALSE)</f>
        <v>戊</v>
      </c>
      <c r="B2323" s="199" t="str">
        <f>VLOOKUP(MOD(E2323,12),十二支,3,FALSE)</f>
        <v xml:space="preserve">07 天 </v>
      </c>
      <c r="C2323" s="201" t="str">
        <f>VLOOKUP(F2323,星座,3,TRUE)</f>
        <v xml:space="preserve">03 水 </v>
      </c>
      <c r="D2323" s="531">
        <v>25003</v>
      </c>
      <c r="E2323" s="1">
        <f>IFERROR(YEAR(D2323),LEFT(D2323,4))</f>
        <v>1968</v>
      </c>
      <c r="F2323" s="1" t="str">
        <f>IF(ISTEXT(D2323),RIGHT(D2323,5),TEXT(D2323,"mm/dd"))</f>
        <v>06/14</v>
      </c>
      <c r="G2323" s="39">
        <f>SUM(MID(E2323,1,1),MID(E2323,2,1),MID(E2323,3,1),MID(E2323,4,1),MID(F2323,1,1),MID(F2323,2,1),MID(F2323,4,1),MID(F2323,5,1))</f>
        <v>35</v>
      </c>
      <c r="H2323" s="41">
        <f>IF(MOD(G2323,9)=0,9,MOD(G2323,9))</f>
        <v>8</v>
      </c>
      <c r="I2323" s="45" t="str">
        <f>IFERROR(MID("日月火水木金土",WEEKDAY(D2323),1),"")</f>
        <v>金</v>
      </c>
      <c r="J2323" s="304" t="s">
        <v>2195</v>
      </c>
      <c r="K2323" s="202" t="str">
        <f>VLOOKUP(F2323,石と花メイン,3,FALSE)</f>
        <v>○真珠</v>
      </c>
      <c r="L2323" s="297" t="str">
        <f>VLOOKUP(F2323,石と花メイン,4,FALSE)</f>
        <v>瑠璃繁縷【アナガリス】</v>
      </c>
      <c r="M2323" s="393">
        <f>IF(OR(MONTH(F2323)&lt;7,AND(MONTH(F2323)=7,DAY(F2323)&lt;=25)),
MOD(SUM((E2323-1901)*365,259),260),
MOD(SUM((E2323-1900)*365,259),260))</f>
        <v>14</v>
      </c>
      <c r="N2323" s="390">
        <f>IF(AND(MONTH(F2323)=7,DAY(F2323)&gt;25),1,
ROUNDDOWN((SUM(VLOOKUP(MONTH(F2323),D暦変換用数値,2,FALSE),DAY(F2323))/28)+1,0))</f>
        <v>12</v>
      </c>
      <c r="O2323" s="205">
        <f>IF(AND(MONTH(F2323)=7,DAY(F2323)&gt;25),DAY(F2323)-25,
MOD((SUM(VLOOKUP(MONTH(F2323),D暦変換用数値,2,FALSE),DAY(F2323))),28)+1)</f>
        <v>16</v>
      </c>
      <c r="P2323" s="406">
        <f>IF(OR(MONTH(F2323)&lt;7,AND(MONTH(F2323)=7,DAY(F2323)&lt;=25)),
MOD(SUM((E2323-1901)*365,(N2323-1)*28,O2323,258),260),
MOD(SUM((E2323-1900)*365,(N2323-1)*28,O2323,258),260))</f>
        <v>77</v>
      </c>
      <c r="Q2323" s="372" t="str">
        <f>VLOOKUP(MOD(P2323,4),色,2,FALSE)</f>
        <v>赤い</v>
      </c>
      <c r="R2323" s="290" t="str">
        <f>VLOOKUP(MOD(P2323,13),銀河の音,2,FALSE)</f>
        <v>水晶の</v>
      </c>
      <c r="S2323" s="383" t="str">
        <f>VLOOKUP(MOD(P2323,20),太陽の紋章,2,FALSE)</f>
        <v>地球</v>
      </c>
      <c r="T2323" s="98" t="s">
        <v>3736</v>
      </c>
    </row>
    <row r="2324" spans="1:20" ht="13.5" customHeight="1">
      <c r="A2324" s="50" t="str">
        <f>VLOOKUP(MOD(E2324,10),十干,2,FALSE)</f>
        <v>庚</v>
      </c>
      <c r="B2324" s="199" t="str">
        <f>VLOOKUP(MOD(E2324,12),十二支,3,FALSE)</f>
        <v xml:space="preserve">07 天 </v>
      </c>
      <c r="C2324" s="201" t="str">
        <f>VLOOKUP(F2324,星座,3,TRUE)</f>
        <v xml:space="preserve">03 水 </v>
      </c>
      <c r="D2324" s="531">
        <v>29363</v>
      </c>
      <c r="E2324" s="1">
        <f>IFERROR(YEAR(D2324),LEFT(D2324,4))</f>
        <v>1980</v>
      </c>
      <c r="F2324" s="1" t="str">
        <f>IF(ISTEXT(D2324),RIGHT(D2324,5),TEXT(D2324,"mm/dd"))</f>
        <v>05/22</v>
      </c>
      <c r="G2324" s="39">
        <f>SUM(MID(E2324,1,1),MID(E2324,2,1),MID(E2324,3,1),MID(E2324,4,1),MID(F2324,1,1),MID(F2324,2,1),MID(F2324,4,1),MID(F2324,5,1))</f>
        <v>27</v>
      </c>
      <c r="H2324" s="41">
        <f>IF(MOD(G2324,9)=0,9,MOD(G2324,9))</f>
        <v>9</v>
      </c>
      <c r="I2324" s="45" t="str">
        <f>IFERROR(MID("日月火水木金土",WEEKDAY(D2324),1),"")</f>
        <v>木</v>
      </c>
      <c r="J2324" s="304" t="s">
        <v>2196</v>
      </c>
      <c r="K2324" s="202" t="str">
        <f>VLOOKUP(F2324,石と花メイン,3,FALSE)</f>
        <v>◆翠玉</v>
      </c>
      <c r="L2324" s="297" t="str">
        <f>VLOOKUP(F2324,石と花メイン,4,FALSE)</f>
        <v>フクシア【釣浮草】</v>
      </c>
      <c r="M2324" s="393">
        <f>IF(OR(MONTH(F2324)&lt;7,AND(MONTH(F2324)=7,DAY(F2324)&lt;=25)),
MOD(SUM((E2324-1901)*365,259),260),
MOD(SUM((E2324-1900)*365,259),260))</f>
        <v>234</v>
      </c>
      <c r="N2324" s="390">
        <f>IF(AND(MONTH(F2324)=7,DAY(F2324)&gt;25),1,
ROUNDDOWN((SUM(VLOOKUP(MONTH(F2324),D暦変換用数値,2,FALSE),DAY(F2324))/28)+1,0))</f>
        <v>11</v>
      </c>
      <c r="O2324" s="205">
        <f>IF(AND(MONTH(F2324)=7,DAY(F2324)&gt;25),DAY(F2324)-25,
MOD((SUM(VLOOKUP(MONTH(F2324),D暦変換用数値,2,FALSE),DAY(F2324))),28)+1)</f>
        <v>21</v>
      </c>
      <c r="P2324" s="406">
        <f>IF(OR(MONTH(F2324)&lt;7,AND(MONTH(F2324)=7,DAY(F2324)&lt;=25)),
MOD(SUM((E2324-1901)*365,(N2324-1)*28,O2324,258),260),
MOD(SUM((E2324-1900)*365,(N2324-1)*28,O2324,258),260))</f>
        <v>14</v>
      </c>
      <c r="Q2324" s="375" t="str">
        <f>VLOOKUP(MOD(P2324,4),色,2,FALSE)</f>
        <v>白い</v>
      </c>
      <c r="R2324" s="293" t="str">
        <f>VLOOKUP(MOD(P2324,13),銀河の音,2,FALSE)</f>
        <v>磁気の</v>
      </c>
      <c r="S2324" s="386" t="str">
        <f>VLOOKUP(MOD(P2324,20),太陽の紋章,2,FALSE)</f>
        <v>魔法使い</v>
      </c>
      <c r="T2324" s="98" t="s">
        <v>3736</v>
      </c>
    </row>
    <row r="2325" spans="1:20" ht="13.5" customHeight="1">
      <c r="A2325" s="76" t="str">
        <f>VLOOKUP(MOD(E2325,10),十干,2,FALSE)</f>
        <v>庚</v>
      </c>
      <c r="B2325" s="199" t="str">
        <f>VLOOKUP(MOD(E2325,12),十二支,3,FALSE)</f>
        <v xml:space="preserve">07 天 </v>
      </c>
      <c r="C2325" s="201" t="str">
        <f>VLOOKUP(F2325,星座,3,TRUE)</f>
        <v xml:space="preserve">03 水 </v>
      </c>
      <c r="D2325" s="534">
        <v>29363</v>
      </c>
      <c r="E2325" s="116">
        <f>IFERROR(YEAR(D2325),LEFT(D2325,4))</f>
        <v>1980</v>
      </c>
      <c r="F2325" s="116" t="str">
        <f>IF(ISTEXT(D2325),RIGHT(D2325,5),TEXT(D2325,"mm/dd"))</f>
        <v>05/22</v>
      </c>
      <c r="G2325" s="120">
        <f>SUM(MID(E2325,1,1),MID(E2325,2,1),MID(E2325,3,1),MID(E2325,4,1),MID(F2325,1,1),MID(F2325,2,1),MID(F2325,4,1),MID(F2325,5,1))</f>
        <v>27</v>
      </c>
      <c r="H2325" s="120">
        <f>IF(MOD(G2325,9)=0,9,MOD(G2325,9))</f>
        <v>9</v>
      </c>
      <c r="I2325" s="116" t="str">
        <f>IFERROR(MID("日月火水木金土",WEEKDAY(D2325),1),"")</f>
        <v>木</v>
      </c>
      <c r="J2325" s="306" t="s">
        <v>6800</v>
      </c>
      <c r="K2325" s="203" t="str">
        <f>VLOOKUP(F2325,石と花メイン,3,FALSE)</f>
        <v>◆翠玉</v>
      </c>
      <c r="L2325" s="299" t="str">
        <f>VLOOKUP(F2325,石と花メイン,4,FALSE)</f>
        <v>フクシア【釣浮草】</v>
      </c>
      <c r="M2325" s="395">
        <f>IF(OR(MONTH(F2325)&lt;7,AND(MONTH(F2325)=7,DAY(F2325)&lt;=25)),
MOD(SUM((E2325-1901)*365,259),260),
MOD(SUM((E2325-1900)*365,259),260))</f>
        <v>234</v>
      </c>
      <c r="N2325" s="121">
        <f>IF(AND(MONTH(F2325)=7,DAY(F2325)&gt;25),1,
ROUNDDOWN((SUM(VLOOKUP(MONTH(F2325),D暦変換用数値,2,FALSE),DAY(F2325))/28)+1,0))</f>
        <v>11</v>
      </c>
      <c r="O2325" s="117">
        <f>IF(AND(MONTH(F2325)=7,DAY(F2325)&gt;25),DAY(F2325)-25,
MOD((SUM(VLOOKUP(MONTH(F2325),D暦変換用数値,2,FALSE),DAY(F2325))),28)+1)</f>
        <v>21</v>
      </c>
      <c r="P2325" s="408">
        <f>IF(OR(MONTH(F2325)&lt;7,AND(MONTH(F2325)=7,DAY(F2325)&lt;=25)),
MOD(SUM((E2325-1901)*365,(N2325-1)*28,O2325,258),260),
MOD(SUM((E2325-1900)*365,(N2325-1)*28,O2325,258),260))</f>
        <v>14</v>
      </c>
      <c r="Q2325" s="375" t="str">
        <f>VLOOKUP(MOD(P2325,4),色,2,FALSE)</f>
        <v>白い</v>
      </c>
      <c r="R2325" s="293" t="str">
        <f>VLOOKUP(MOD(P2325,13),銀河の音,2,FALSE)</f>
        <v>磁気の</v>
      </c>
      <c r="S2325" s="386" t="str">
        <f>VLOOKUP(MOD(P2325,20),太陽の紋章,2,FALSE)</f>
        <v>魔法使い</v>
      </c>
      <c r="T2325" s="126" t="s">
        <v>6802</v>
      </c>
    </row>
    <row r="2326" spans="1:20" ht="13.5" customHeight="1">
      <c r="A2326" s="50" t="str">
        <f>VLOOKUP(MOD(E2326,10),十干,2,FALSE)</f>
        <v>庚</v>
      </c>
      <c r="B2326" s="199" t="str">
        <f>VLOOKUP(MOD(E2326,12),十二支,3,FALSE)</f>
        <v xml:space="preserve">07 天 </v>
      </c>
      <c r="C2326" s="201" t="str">
        <f>VLOOKUP(F2326,星座,3,TRUE)</f>
        <v xml:space="preserve">03 水 </v>
      </c>
      <c r="D2326" s="535">
        <v>29370</v>
      </c>
      <c r="E2326" s="45">
        <f>IFERROR(YEAR(D2326),LEFT(D2326,4))</f>
        <v>1980</v>
      </c>
      <c r="F2326" s="45" t="str">
        <f>IF(ISTEXT(D2326),RIGHT(D2326,5),TEXT(D2326,"mm/dd"))</f>
        <v>05/29</v>
      </c>
      <c r="G2326" s="41">
        <f>SUM(MID(E2326,1,1),MID(E2326,2,1),MID(E2326,3,1),MID(E2326,4,1),MID(F2326,1,1),MID(F2326,2,1),MID(F2326,4,1),MID(F2326,5,1))</f>
        <v>34</v>
      </c>
      <c r="H2326" s="41">
        <f>IF(MOD(G2326,9)=0,9,MOD(G2326,9))</f>
        <v>7</v>
      </c>
      <c r="I2326" s="45" t="str">
        <f>IFERROR(MID("日月火水木金土",WEEKDAY(D2326),1),"")</f>
        <v>木</v>
      </c>
      <c r="J2326" s="305" t="s">
        <v>5575</v>
      </c>
      <c r="K2326" s="203" t="str">
        <f>VLOOKUP(F2326,石と花メイン,3,FALSE)</f>
        <v>◇金剛石</v>
      </c>
      <c r="L2326" s="298" t="str">
        <f>VLOOKUP(F2326,石と花メイン,4,FALSE)</f>
        <v>赤詰草【紫詰草】</v>
      </c>
      <c r="M2326" s="394">
        <f>IF(OR(MONTH(F2326)&lt;7,AND(MONTH(F2326)=7,DAY(F2326)&lt;=25)),
MOD(SUM((E2326-1901)*365,259),260),
MOD(SUM((E2326-1900)*365,259),260))</f>
        <v>234</v>
      </c>
      <c r="N2326" s="391">
        <f>IF(AND(MONTH(F2326)=7,DAY(F2326)&gt;25),1,
ROUNDDOWN((SUM(VLOOKUP(MONTH(F2326),D暦変換用数値,2,FALSE),DAY(F2326))/28)+1,0))</f>
        <v>11</v>
      </c>
      <c r="O2326" s="46">
        <f>IF(AND(MONTH(F2326)=7,DAY(F2326)&gt;25),DAY(F2326)-25,
MOD((SUM(VLOOKUP(MONTH(F2326),D暦変換用数値,2,FALSE),DAY(F2326))),28)+1)</f>
        <v>28</v>
      </c>
      <c r="P2326" s="407">
        <f>IF(OR(MONTH(F2326)&lt;7,AND(MONTH(F2326)=7,DAY(F2326)&lt;=25)),
MOD(SUM((E2326-1901)*365,(N2326-1)*28,O2326,258),260),
MOD(SUM((E2326-1900)*365,(N2326-1)*28,O2326,258),260))</f>
        <v>21</v>
      </c>
      <c r="Q2326" s="372" t="str">
        <f>VLOOKUP(MOD(P2326,4),色,2,FALSE)</f>
        <v>赤い</v>
      </c>
      <c r="R2326" s="290" t="str">
        <f>VLOOKUP(MOD(P2326,13),銀河の音,2,FALSE)</f>
        <v>銀河の</v>
      </c>
      <c r="S2326" s="383" t="str">
        <f>VLOOKUP(MOD(P2326,20),太陽の紋章,2,FALSE)</f>
        <v>竜</v>
      </c>
      <c r="T2326" s="96" t="s">
        <v>6695</v>
      </c>
    </row>
    <row r="2327" spans="1:20" ht="13.5" customHeight="1">
      <c r="A2327" s="282" t="str">
        <f>VLOOKUP(MOD(E2327,10),十干,2,FALSE)</f>
        <v>庚</v>
      </c>
      <c r="B2327" s="283" t="str">
        <f>VLOOKUP(MOD(E2327,12),十二支,3,FALSE)</f>
        <v xml:space="preserve">07 天 </v>
      </c>
      <c r="C2327" s="287" t="str">
        <f>VLOOKUP(F2327,星座,3,TRUE)</f>
        <v xml:space="preserve">03 水 </v>
      </c>
      <c r="D2327" s="533">
        <v>29384</v>
      </c>
      <c r="E2327" s="83">
        <f>IFERROR(YEAR(D2327),LEFT(D2327,4))</f>
        <v>1980</v>
      </c>
      <c r="F2327" s="83" t="str">
        <f>IF(ISTEXT(D2327),RIGHT(D2327,5),TEXT(D2327,"mm/dd"))</f>
        <v>06/12</v>
      </c>
      <c r="G2327" s="88">
        <f>SUM(MID(E2327,1,1),MID(E2327,2,1),MID(E2327,3,1),MID(E2327,4,1),MID(F2327,1,1),MID(F2327,2,1),MID(F2327,4,1),MID(F2327,5,1))</f>
        <v>27</v>
      </c>
      <c r="H2327" s="88">
        <f>IF(MOD(G2327,9)=0,9,MOD(G2327,9))</f>
        <v>9</v>
      </c>
      <c r="I2327" s="83" t="str">
        <f>IFERROR(MID("日月火水木金土",WEEKDAY(D2327),1),"")</f>
        <v>木</v>
      </c>
      <c r="J2327" s="303" t="s">
        <v>1332</v>
      </c>
      <c r="K2327" s="87" t="str">
        <f>VLOOKUP(F2327,石と花メイン,3,FALSE)</f>
        <v>●珊瑚</v>
      </c>
      <c r="L2327" s="296" t="str">
        <f>VLOOKUP(F2327,石と花メイン,4,FALSE)</f>
        <v>ユッカ【君が代蘭】</v>
      </c>
      <c r="M2327" s="392">
        <f>IF(OR(MONTH(F2327)&lt;7,AND(MONTH(F2327)=7,DAY(F2327)&lt;=25)),
MOD(SUM((E2327-1901)*365,259),260),
MOD(SUM((E2327-1900)*365,259),260))</f>
        <v>234</v>
      </c>
      <c r="N2327" s="330">
        <f>IF(AND(MONTH(F2327)=7,DAY(F2327)&gt;25),1,
ROUNDDOWN((SUM(VLOOKUP(MONTH(F2327),D暦変換用数値,2,FALSE),DAY(F2327))/28)+1,0))</f>
        <v>12</v>
      </c>
      <c r="O2327" s="84">
        <f>IF(AND(MONTH(F2327)=7,DAY(F2327)&gt;25),DAY(F2327)-25,
MOD((SUM(VLOOKUP(MONTH(F2327),D暦変換用数値,2,FALSE),DAY(F2327))),28)+1)</f>
        <v>14</v>
      </c>
      <c r="P2327" s="405">
        <f>IF(OR(MONTH(F2327)&lt;7,AND(MONTH(F2327)=7,DAY(F2327)&lt;=25)),
MOD(SUM((E2327-1901)*365,(N2327-1)*28,O2327,258),260),
MOD(SUM((E2327-1900)*365,(N2327-1)*28,O2327,258),260))</f>
        <v>35</v>
      </c>
      <c r="Q2327" s="371" t="str">
        <f>VLOOKUP(MOD(P2327,4),色,2,FALSE)</f>
        <v>青い</v>
      </c>
      <c r="R2327" s="289" t="str">
        <f>VLOOKUP(MOD(P2327,13),銀河の音,2,FALSE)</f>
        <v>太陽の</v>
      </c>
      <c r="S2327" s="382" t="str">
        <f>VLOOKUP(MOD(P2327,20),太陽の紋章,2,FALSE)</f>
        <v>鷲</v>
      </c>
      <c r="T2327" s="100" t="s">
        <v>5891</v>
      </c>
    </row>
    <row r="2328" spans="1:20" ht="13.5" customHeight="1">
      <c r="A2328" s="282" t="str">
        <f>VLOOKUP(MOD(E2328,10),十干,2,FALSE)</f>
        <v>壬</v>
      </c>
      <c r="B2328" s="283" t="str">
        <f>VLOOKUP(MOD(E2328,12),十二支,3,FALSE)</f>
        <v xml:space="preserve">07 天 </v>
      </c>
      <c r="C2328" s="287" t="str">
        <f>VLOOKUP(F2328,星座,3,TRUE)</f>
        <v xml:space="preserve">03 水 </v>
      </c>
      <c r="D2328" s="533">
        <v>33748</v>
      </c>
      <c r="E2328" s="83">
        <f>IFERROR(YEAR(D2328),LEFT(D2328,4))</f>
        <v>1992</v>
      </c>
      <c r="F2328" s="83" t="str">
        <f>IF(ISTEXT(D2328),RIGHT(D2328,5),TEXT(D2328,"mm/dd"))</f>
        <v>05/24</v>
      </c>
      <c r="G2328" s="88">
        <f>SUM(MID(E2328,1,1),MID(E2328,2,1),MID(E2328,3,1),MID(E2328,4,1),MID(F2328,1,1),MID(F2328,2,1),MID(F2328,4,1),MID(F2328,5,1))</f>
        <v>32</v>
      </c>
      <c r="H2328" s="88">
        <f>IF(MOD(G2328,9)=0,9,MOD(G2328,9))</f>
        <v>5</v>
      </c>
      <c r="I2328" s="83" t="str">
        <f>IFERROR(MID("日月火水木金土",WEEKDAY(D2328),1),"")</f>
        <v>日</v>
      </c>
      <c r="J2328" s="303" t="s">
        <v>3017</v>
      </c>
      <c r="K2328" s="87" t="str">
        <f>VLOOKUP(F2328,石と花メイン,3,FALSE)</f>
        <v>◆青玉</v>
      </c>
      <c r="L2328" s="296" t="str">
        <f>VLOOKUP(F2328,石と花メイン,4,FALSE)</f>
        <v>ヘリオトロープ【木立瑠璃草】</v>
      </c>
      <c r="M2328" s="392">
        <f>IF(OR(MONTH(F2328)&lt;7,AND(MONTH(F2328)=7,DAY(F2328)&lt;=25)),
MOD(SUM((E2328-1901)*365,259),260),
MOD(SUM((E2328-1900)*365,259),260))</f>
        <v>194</v>
      </c>
      <c r="N2328" s="330">
        <f>IF(AND(MONTH(F2328)=7,DAY(F2328)&gt;25),1,
ROUNDDOWN((SUM(VLOOKUP(MONTH(F2328),D暦変換用数値,2,FALSE),DAY(F2328))/28)+1,0))</f>
        <v>11</v>
      </c>
      <c r="O2328" s="84">
        <f>IF(AND(MONTH(F2328)=7,DAY(F2328)&gt;25),DAY(F2328)-25,
MOD((SUM(VLOOKUP(MONTH(F2328),D暦変換用数値,2,FALSE),DAY(F2328))),28)+1)</f>
        <v>23</v>
      </c>
      <c r="P2328" s="405">
        <f>IF(OR(MONTH(F2328)&lt;7,AND(MONTH(F2328)=7,DAY(F2328)&lt;=25)),
MOD(SUM((E2328-1901)*365,(N2328-1)*28,O2328,258),260),
MOD(SUM((E2328-1900)*365,(N2328-1)*28,O2328,258),260))</f>
        <v>236</v>
      </c>
      <c r="Q2328" s="371" t="str">
        <f>VLOOKUP(MOD(P2328,4),色,2,FALSE)</f>
        <v>黄色い</v>
      </c>
      <c r="R2328" s="289" t="str">
        <f>VLOOKUP(MOD(P2328,13),銀河の音,2,FALSE)</f>
        <v>月の</v>
      </c>
      <c r="S2328" s="382" t="str">
        <f>VLOOKUP(MOD(P2328,20),太陽の紋章,2,FALSE)</f>
        <v>戦士</v>
      </c>
      <c r="T2328" s="95" t="s">
        <v>3106</v>
      </c>
    </row>
    <row r="2329" spans="1:20" ht="13.5" customHeight="1">
      <c r="A2329" s="285" t="str">
        <f>VLOOKUP(MOD(E2329,10),十干,2,FALSE)</f>
        <v>壬</v>
      </c>
      <c r="B2329" s="283" t="str">
        <f>VLOOKUP(MOD(E2329,12),十二支,3,FALSE)</f>
        <v xml:space="preserve">07 天 </v>
      </c>
      <c r="C2329" s="287" t="str">
        <f>VLOOKUP(F2329,星座,3,TRUE)</f>
        <v xml:space="preserve">03 水 </v>
      </c>
      <c r="D2329" s="533">
        <v>33765</v>
      </c>
      <c r="E2329" s="83">
        <f>IFERROR(YEAR(D2329),LEFT(D2329,4))</f>
        <v>1992</v>
      </c>
      <c r="F2329" s="83" t="str">
        <f>IF(ISTEXT(D2329),RIGHT(D2329,5),TEXT(D2329,"mm/dd"))</f>
        <v>06/10</v>
      </c>
      <c r="G2329" s="88">
        <f>SUM(MID(E2329,1,1),MID(E2329,2,1),MID(E2329,3,1),MID(E2329,4,1),MID(F2329,1,1),MID(F2329,2,1),MID(F2329,4,1),MID(F2329,5,1))</f>
        <v>28</v>
      </c>
      <c r="H2329" s="88">
        <f>IF(MOD(G2329,9)=0,9,MOD(G2329,9))</f>
        <v>1</v>
      </c>
      <c r="I2329" s="83" t="str">
        <f>IFERROR(MID("日月火水木金土",WEEKDAY(D2329),1),"")</f>
        <v>水</v>
      </c>
      <c r="J2329" s="303" t="s">
        <v>4095</v>
      </c>
      <c r="K2329" s="87" t="str">
        <f>VLOOKUP(F2329,石と花メイン,3,FALSE)</f>
        <v>◆黄玉</v>
      </c>
      <c r="L2329" s="296" t="str">
        <f>VLOOKUP(F2329,石と花メイン,4,FALSE)</f>
        <v>美女撫子【アメリカ撫子】</v>
      </c>
      <c r="M2329" s="392">
        <f>IF(OR(MONTH(F2329)&lt;7,AND(MONTH(F2329)=7,DAY(F2329)&lt;=25)),
MOD(SUM((E2329-1901)*365,259),260),
MOD(SUM((E2329-1900)*365,259),260))</f>
        <v>194</v>
      </c>
      <c r="N2329" s="330">
        <f>IF(AND(MONTH(F2329)=7,DAY(F2329)&gt;25),1,
ROUNDDOWN((SUM(VLOOKUP(MONTH(F2329),D暦変換用数値,2,FALSE),DAY(F2329))/28)+1,0))</f>
        <v>12</v>
      </c>
      <c r="O2329" s="84">
        <f>IF(AND(MONTH(F2329)=7,DAY(F2329)&gt;25),DAY(F2329)-25,
MOD((SUM(VLOOKUP(MONTH(F2329),D暦変換用数値,2,FALSE),DAY(F2329))),28)+1)</f>
        <v>12</v>
      </c>
      <c r="P2329" s="405">
        <f>IF(OR(MONTH(F2329)&lt;7,AND(MONTH(F2329)=7,DAY(F2329)&lt;=25)),
MOD(SUM((E2329-1901)*365,(N2329-1)*28,O2329,258),260),
MOD(SUM((E2329-1900)*365,(N2329-1)*28,O2329,258),260))</f>
        <v>253</v>
      </c>
      <c r="Q2329" s="371" t="str">
        <f>VLOOKUP(MOD(P2329,4),色,2,FALSE)</f>
        <v>赤い</v>
      </c>
      <c r="R2329" s="289" t="str">
        <f>VLOOKUP(MOD(P2329,13),銀河の音,2,FALSE)</f>
        <v>律動の</v>
      </c>
      <c r="S2329" s="382" t="str">
        <f>VLOOKUP(MOD(P2329,20),太陽の紋章,2,FALSE)</f>
        <v>空歩く者</v>
      </c>
      <c r="T2329" s="95" t="s">
        <v>4096</v>
      </c>
    </row>
    <row r="2330" spans="1:20" ht="13.5" customHeight="1">
      <c r="A2330" s="334" t="str">
        <f>VLOOKUP(MOD(E2330,10),十干,2,FALSE)</f>
        <v>甲</v>
      </c>
      <c r="B2330" s="331" t="str">
        <f>VLOOKUP(MOD(E2330,12),十二支,3,FALSE)</f>
        <v xml:space="preserve">07 天 </v>
      </c>
      <c r="C2330" s="336" t="str">
        <f>VLOOKUP(F2330,星座,3,TRUE)</f>
        <v xml:space="preserve">03 水 </v>
      </c>
      <c r="D2330" s="534">
        <v>38139</v>
      </c>
      <c r="E2330" s="131">
        <f>IFERROR(YEAR(D2330),LEFT(D2330,4))</f>
        <v>2004</v>
      </c>
      <c r="F2330" s="131" t="str">
        <f>IF(ISTEXT(D2330),RIGHT(D2330,5),TEXT(D2330,"mm/dd"))</f>
        <v>06/01</v>
      </c>
      <c r="G2330" s="133">
        <f>SUM(MID(E2330,1,1),MID(E2330,2,1),MID(E2330,3,1),MID(E2330,4,1),MID(F2330,1,1),MID(F2330,2,1),MID(F2330,4,1),MID(F2330,5,1))</f>
        <v>13</v>
      </c>
      <c r="H2330" s="133">
        <f>IF(MOD(G2330,9)=0,9,MOD(G2330,9))</f>
        <v>4</v>
      </c>
      <c r="I2330" s="131" t="str">
        <f>IFERROR(MID("日月火水木金土",WEEKDAY(D2330),1),"")</f>
        <v>火</v>
      </c>
      <c r="J2330" s="306" t="s">
        <v>8393</v>
      </c>
      <c r="K2330" s="335" t="str">
        <f>VLOOKUP(F2330,石と花メイン,3,FALSE)</f>
        <v>○真珠</v>
      </c>
      <c r="L2330" s="302" t="str">
        <f>VLOOKUP(F2330,石と花メイン,4,FALSE)</f>
        <v>紫陽花【七変化】</v>
      </c>
      <c r="M2330" s="396">
        <f>IF(OR(MONTH(F2330)&lt;7,AND(MONTH(F2330)=7,DAY(F2330)&lt;=25)),
MOD(SUM((E2330-1901)*365,259),260),
MOD(SUM((E2330-1900)*365,259),260))</f>
        <v>154</v>
      </c>
      <c r="N2330" s="335">
        <f>IF(AND(MONTH(F2330)=7,DAY(F2330)&gt;25),1,
ROUNDDOWN((SUM(VLOOKUP(MONTH(F2330),D暦変換用数値,2,FALSE),DAY(F2330))/28)+1,0))</f>
        <v>12</v>
      </c>
      <c r="O2330" s="132">
        <f>IF(AND(MONTH(F2330)=7,DAY(F2330)&gt;25),DAY(F2330)-25,
MOD((SUM(VLOOKUP(MONTH(F2330),D暦変換用数値,2,FALSE),DAY(F2330))),28)+1)</f>
        <v>3</v>
      </c>
      <c r="P2330" s="404">
        <f>IF(OR(MONTH(F2330)&lt;7,AND(MONTH(F2330)=7,DAY(F2330)&lt;=25)),
MOD(SUM((E2330-1901)*365,(N2330-1)*28,O2330,258),260),
MOD(SUM((E2330-1900)*365,(N2330-1)*28,O2330,258),260))</f>
        <v>204</v>
      </c>
      <c r="Q2330" s="376" t="str">
        <f>VLOOKUP(MOD(P2330,4),色,2,FALSE)</f>
        <v>黄色い</v>
      </c>
      <c r="R2330" s="333" t="str">
        <f>VLOOKUP(MOD(P2330,13),銀河の音,2,FALSE)</f>
        <v>太陽の</v>
      </c>
      <c r="S2330" s="387" t="str">
        <f>VLOOKUP(MOD(P2330,20),太陽の紋章,2,FALSE)</f>
        <v>種</v>
      </c>
      <c r="T2330" s="145"/>
    </row>
    <row r="2331" spans="1:20" ht="13.5" customHeight="1">
      <c r="A2331" s="282" t="str">
        <f>VLOOKUP(MOD(E2331,10),十干,2,FALSE)</f>
        <v>甲</v>
      </c>
      <c r="B2331" s="283" t="str">
        <f>VLOOKUP(MOD(E2331,12),十二支,3,FALSE)</f>
        <v xml:space="preserve">07 天 </v>
      </c>
      <c r="C2331" s="287" t="str">
        <f>VLOOKUP(F2331,星座,3,TRUE)</f>
        <v xml:space="preserve">03 水 </v>
      </c>
      <c r="D2331" s="530">
        <v>38139</v>
      </c>
      <c r="E2331" s="85">
        <f>IFERROR(YEAR(D2331),LEFT(D2331,4))</f>
        <v>2004</v>
      </c>
      <c r="F2331" s="85" t="str">
        <f>IF(ISTEXT(D2331),RIGHT(D2331,5),TEXT(D2331,"mm/dd"))</f>
        <v>06/01</v>
      </c>
      <c r="G2331" s="89">
        <f>SUM(MID(E2331,1,1),MID(E2331,2,1),MID(E2331,3,1),MID(E2331,4,1),MID(F2331,1,1),MID(F2331,2,1),MID(F2331,4,1),MID(F2331,5,1))</f>
        <v>13</v>
      </c>
      <c r="H2331" s="88">
        <f>IF(MOD(G2331,9)=0,9,MOD(G2331,9))</f>
        <v>4</v>
      </c>
      <c r="I2331" s="83" t="str">
        <f>IFERROR(MID("日月火水木金土",WEEKDAY(D2331),1),"")</f>
        <v>火</v>
      </c>
      <c r="J2331" s="308" t="s">
        <v>3074</v>
      </c>
      <c r="K2331" s="87" t="str">
        <f>VLOOKUP(F2331,石と花メイン,3,FALSE)</f>
        <v>○真珠</v>
      </c>
      <c r="L2331" s="300" t="str">
        <f>VLOOKUP(F2331,石と花メイン,4,FALSE)</f>
        <v>紫陽花【七変化】</v>
      </c>
      <c r="M2331" s="397">
        <f>IF(OR(MONTH(F2331)&lt;7,AND(MONTH(F2331)=7,DAY(F2331)&lt;=25)),
MOD(SUM((E2331-1901)*365,259),260),
MOD(SUM((E2331-1900)*365,259),260))</f>
        <v>154</v>
      </c>
      <c r="N2331" s="87">
        <f>IF(AND(MONTH(F2331)=7,DAY(F2331)&gt;25),1,
ROUNDDOWN((SUM(VLOOKUP(MONTH(F2331),D暦変換用数値,2,FALSE),DAY(F2331))/28)+1,0))</f>
        <v>12</v>
      </c>
      <c r="O2331" s="82">
        <f>IF(AND(MONTH(F2331)=7,DAY(F2331)&gt;25),DAY(F2331)-25,
MOD((SUM(VLOOKUP(MONTH(F2331),D暦変換用数値,2,FALSE),DAY(F2331))),28)+1)</f>
        <v>3</v>
      </c>
      <c r="P2331" s="409">
        <f>IF(OR(MONTH(F2331)&lt;7,AND(MONTH(F2331)=7,DAY(F2331)&lt;=25)),
MOD(SUM((E2331-1901)*365,(N2331-1)*28,O2331,258),260),
MOD(SUM((E2331-1900)*365,(N2331-1)*28,O2331,258),260))</f>
        <v>204</v>
      </c>
      <c r="Q2331" s="371" t="str">
        <f>VLOOKUP(MOD(P2331,4),色,2,FALSE)</f>
        <v>黄色い</v>
      </c>
      <c r="R2331" s="289" t="str">
        <f>VLOOKUP(MOD(P2331,13),銀河の音,2,FALSE)</f>
        <v>太陽の</v>
      </c>
      <c r="S2331" s="382" t="str">
        <f>VLOOKUP(MOD(P2331,20),太陽の紋章,2,FALSE)</f>
        <v>種</v>
      </c>
      <c r="T2331" s="92" t="s">
        <v>2424</v>
      </c>
    </row>
    <row r="2332" spans="1:20" ht="13.5" customHeight="1">
      <c r="A2332" s="282" t="str">
        <f>VLOOKUP(MOD(E2332,10),十干,2,FALSE)</f>
        <v>甲</v>
      </c>
      <c r="B2332" s="283" t="str">
        <f>VLOOKUP(MOD(E2332,12),十二支,3,FALSE)</f>
        <v xml:space="preserve">07 天 </v>
      </c>
      <c r="C2332" s="287" t="str">
        <f>VLOOKUP(F2332,星座,3,TRUE)</f>
        <v xml:space="preserve">03 水 </v>
      </c>
      <c r="D2332" s="533">
        <v>38143</v>
      </c>
      <c r="E2332" s="83">
        <f>IFERROR(YEAR(D2332),LEFT(D2332,4))</f>
        <v>2004</v>
      </c>
      <c r="F2332" s="83" t="str">
        <f>IF(ISTEXT(D2332),RIGHT(D2332,5),TEXT(D2332,"mm/dd"))</f>
        <v>06/05</v>
      </c>
      <c r="G2332" s="88">
        <f>SUM(MID(E2332,1,1),MID(E2332,2,1),MID(E2332,3,1),MID(E2332,4,1),MID(F2332,1,1),MID(F2332,2,1),MID(F2332,4,1),MID(F2332,5,1))</f>
        <v>17</v>
      </c>
      <c r="H2332" s="88">
        <f>IF(MOD(G2332,9)=0,9,MOD(G2332,9))</f>
        <v>8</v>
      </c>
      <c r="I2332" s="83" t="str">
        <f>IFERROR(MID("日月火水木金土",WEEKDAY(D2332),1),"")</f>
        <v>土</v>
      </c>
      <c r="J2332" s="303" t="s">
        <v>3018</v>
      </c>
      <c r="K2332" s="87" t="str">
        <f>VLOOKUP(F2332,石と花メイン,3,FALSE)</f>
        <v>◆紅玉</v>
      </c>
      <c r="L2332" s="296" t="str">
        <f>VLOOKUP(F2332,石と花メイン,4,FALSE)</f>
        <v>面高【花慈茹】</v>
      </c>
      <c r="M2332" s="392">
        <f>IF(OR(MONTH(F2332)&lt;7,AND(MONTH(F2332)=7,DAY(F2332)&lt;=25)),
MOD(SUM((E2332-1901)*365,259),260),
MOD(SUM((E2332-1900)*365,259),260))</f>
        <v>154</v>
      </c>
      <c r="N2332" s="330">
        <f>IF(AND(MONTH(F2332)=7,DAY(F2332)&gt;25),1,
ROUNDDOWN((SUM(VLOOKUP(MONTH(F2332),D暦変換用数値,2,FALSE),DAY(F2332))/28)+1,0))</f>
        <v>12</v>
      </c>
      <c r="O2332" s="84">
        <f>IF(AND(MONTH(F2332)=7,DAY(F2332)&gt;25),DAY(F2332)-25,
MOD((SUM(VLOOKUP(MONTH(F2332),D暦変換用数値,2,FALSE),DAY(F2332))),28)+1)</f>
        <v>7</v>
      </c>
      <c r="P2332" s="405">
        <f>IF(OR(MONTH(F2332)&lt;7,AND(MONTH(F2332)=7,DAY(F2332)&lt;=25)),
MOD(SUM((E2332-1901)*365,(N2332-1)*28,O2332,258),260),
MOD(SUM((E2332-1900)*365,(N2332-1)*28,O2332,258),260))</f>
        <v>208</v>
      </c>
      <c r="Q2332" s="371" t="str">
        <f>VLOOKUP(MOD(P2332,4),色,2,FALSE)</f>
        <v>黄色い</v>
      </c>
      <c r="R2332" s="289" t="str">
        <f>VLOOKUP(MOD(P2332,13),銀河の音,2,FALSE)</f>
        <v>宇宙の</v>
      </c>
      <c r="S2332" s="382" t="str">
        <f>VLOOKUP(MOD(P2332,20),太陽の紋章,2,FALSE)</f>
        <v>星</v>
      </c>
      <c r="T2332" s="100" t="s">
        <v>5604</v>
      </c>
    </row>
    <row r="2333" spans="1:20" ht="13.5" customHeight="1">
      <c r="A2333" s="334" t="str">
        <f>VLOOKUP(MOD(E2333,10),十干,2,FALSE)</f>
        <v>甲</v>
      </c>
      <c r="B2333" s="331" t="str">
        <f>VLOOKUP(MOD(E2333,12),十二支,3,FALSE)</f>
        <v xml:space="preserve">07 天 </v>
      </c>
      <c r="C2333" s="336" t="str">
        <f>VLOOKUP(F2333,星座,3,TRUE)</f>
        <v xml:space="preserve">03 水 </v>
      </c>
      <c r="D2333" s="534">
        <v>38155</v>
      </c>
      <c r="E2333" s="131">
        <f>IFERROR(YEAR(D2333),LEFT(D2333,4))</f>
        <v>2004</v>
      </c>
      <c r="F2333" s="131" t="str">
        <f>IF(ISTEXT(D2333),RIGHT(D2333,5),TEXT(D2333,"mm/dd"))</f>
        <v>06/17</v>
      </c>
      <c r="G2333" s="133">
        <f>SUM(MID(E2333,1,1),MID(E2333,2,1),MID(E2333,3,1),MID(E2333,4,1),MID(F2333,1,1),MID(F2333,2,1),MID(F2333,4,1),MID(F2333,5,1))</f>
        <v>20</v>
      </c>
      <c r="H2333" s="133">
        <f>IF(MOD(G2333,9)=0,9,MOD(G2333,9))</f>
        <v>2</v>
      </c>
      <c r="I2333" s="131" t="str">
        <f>IFERROR(MID("日月火水木金土",WEEKDAY(D2333),1),"")</f>
        <v>木</v>
      </c>
      <c r="J2333" s="306" t="s">
        <v>8392</v>
      </c>
      <c r="K2333" s="335" t="str">
        <f>VLOOKUP(F2333,石と花メイン,3,FALSE)</f>
        <v>◆青玉</v>
      </c>
      <c r="L2333" s="302" t="str">
        <f>VLOOKUP(F2333,石と花メイン,4,FALSE)</f>
        <v>白詰草【クローバー】</v>
      </c>
      <c r="M2333" s="396">
        <f>IF(OR(MONTH(F2333)&lt;7,AND(MONTH(F2333)=7,DAY(F2333)&lt;=25)),
MOD(SUM((E2333-1901)*365,259),260),
MOD(SUM((E2333-1900)*365,259),260))</f>
        <v>154</v>
      </c>
      <c r="N2333" s="335">
        <f>IF(AND(MONTH(F2333)=7,DAY(F2333)&gt;25),1,
ROUNDDOWN((SUM(VLOOKUP(MONTH(F2333),D暦変換用数値,2,FALSE),DAY(F2333))/28)+1,0))</f>
        <v>12</v>
      </c>
      <c r="O2333" s="132">
        <f>IF(AND(MONTH(F2333)=7,DAY(F2333)&gt;25),DAY(F2333)-25,
MOD((SUM(VLOOKUP(MONTH(F2333),D暦変換用数値,2,FALSE),DAY(F2333))),28)+1)</f>
        <v>19</v>
      </c>
      <c r="P2333" s="404">
        <f>IF(OR(MONTH(F2333)&lt;7,AND(MONTH(F2333)=7,DAY(F2333)&lt;=25)),
MOD(SUM((E2333-1901)*365,(N2333-1)*28,O2333,258),260),
MOD(SUM((E2333-1900)*365,(N2333-1)*28,O2333,258),260))</f>
        <v>220</v>
      </c>
      <c r="Q2333" s="376" t="str">
        <f>VLOOKUP(MOD(P2333,4),色,2,FALSE)</f>
        <v>黄色い</v>
      </c>
      <c r="R2333" s="333" t="str">
        <f>VLOOKUP(MOD(P2333,13),銀河の音,2,FALSE)</f>
        <v>水晶の</v>
      </c>
      <c r="S2333" s="387" t="str">
        <f>VLOOKUP(MOD(P2333,20),太陽の紋章,2,FALSE)</f>
        <v>太陽</v>
      </c>
      <c r="T2333" s="145"/>
    </row>
    <row r="2334" spans="1:20" ht="13.5" customHeight="1">
      <c r="A2334" s="50" t="str">
        <f>VLOOKUP(MOD(E2334,10),十干,2,FALSE)</f>
        <v>庚</v>
      </c>
      <c r="B2334" s="199" t="str">
        <f>VLOOKUP(MOD(E2334,12),十二支,3,FALSE)</f>
        <v xml:space="preserve">07 天 </v>
      </c>
      <c r="C2334" s="201" t="str">
        <f>VLOOKUP(F2334,星座,3,TRUE)</f>
        <v xml:space="preserve">03 水 </v>
      </c>
      <c r="D2334" s="531" t="s">
        <v>208</v>
      </c>
      <c r="E2334" s="1" t="str">
        <f>IFERROR(YEAR(D2334),LEFT(D2334,4))</f>
        <v>1740</v>
      </c>
      <c r="F2334" s="1" t="str">
        <f>IF(ISTEXT(D2334),RIGHT(D2334,5),TEXT(D2334,"mm/dd"))</f>
        <v>06/02</v>
      </c>
      <c r="G2334" s="39">
        <f>SUM(MID(E2334,1,1),MID(E2334,2,1),MID(E2334,3,1),MID(E2334,4,1),MID(F2334,1,1),MID(F2334,2,1),MID(F2334,4,1),MID(F2334,5,1))</f>
        <v>20</v>
      </c>
      <c r="H2334" s="41">
        <f>IF(MOD(G2334,9)=0,9,MOD(G2334,9))</f>
        <v>2</v>
      </c>
      <c r="I2334" s="45" t="str">
        <f>IFERROR(MID("日月火水木金土",WEEKDAY(D2334),1),"")</f>
        <v/>
      </c>
      <c r="J2334" s="304" t="s">
        <v>2184</v>
      </c>
      <c r="K2334" s="202" t="str">
        <f>VLOOKUP(F2334,石と花メイン,3,FALSE)</f>
        <v>□水晶</v>
      </c>
      <c r="L2334" s="297" t="str">
        <f>VLOOKUP(F2334,石と花メイン,4,FALSE)</f>
        <v>乙女百合【姫小百合】</v>
      </c>
      <c r="M2334" s="393">
        <f>IF(OR(MONTH(F2334)&lt;7,AND(MONTH(F2334)=7,DAY(F2334)&lt;=25)),
MOD(SUM((E2334-1901)*365,259),260),
MOD(SUM((E2334-1900)*365,259),260))</f>
        <v>254</v>
      </c>
      <c r="N2334" s="390">
        <f>IF(AND(MONTH(F2334)=7,DAY(F2334)&gt;25),1,
ROUNDDOWN((SUM(VLOOKUP(MONTH(F2334),D暦変換用数値,2,FALSE),DAY(F2334))/28)+1,0))</f>
        <v>12</v>
      </c>
      <c r="O2334" s="205">
        <f>IF(AND(MONTH(F2334)=7,DAY(F2334)&gt;25),DAY(F2334)-25,
MOD((SUM(VLOOKUP(MONTH(F2334),D暦変換用数値,2,FALSE),DAY(F2334))),28)+1)</f>
        <v>4</v>
      </c>
      <c r="P2334" s="406">
        <f>IF(OR(MONTH(F2334)&lt;7,AND(MONTH(F2334)=7,DAY(F2334)&lt;=25)),
MOD(SUM((E2334-1901)*365,(N2334-1)*28,O2334,258),260),
MOD(SUM((E2334-1900)*365,(N2334-1)*28,O2334,258),260))</f>
        <v>45</v>
      </c>
      <c r="Q2334" s="372" t="str">
        <f>VLOOKUP(MOD(P2334,4),色,2,FALSE)</f>
        <v>赤い</v>
      </c>
      <c r="R2334" s="290" t="str">
        <f>VLOOKUP(MOD(P2334,13),銀河の音,2,FALSE)</f>
        <v>律動の</v>
      </c>
      <c r="S2334" s="383" t="str">
        <f>VLOOKUP(MOD(P2334,20),太陽の紋章,2,FALSE)</f>
        <v>蛇</v>
      </c>
      <c r="T2334" s="103" t="s">
        <v>209</v>
      </c>
    </row>
    <row r="2335" spans="1:20" ht="13.5" customHeight="1">
      <c r="A2335" s="50" t="str">
        <f>VLOOKUP(MOD(E2335,10),十干,2,FALSE)</f>
        <v>戊</v>
      </c>
      <c r="B2335" s="199" t="str">
        <f>VLOOKUP(MOD(E2335,12),十二支,3,FALSE)</f>
        <v xml:space="preserve">07 天 </v>
      </c>
      <c r="C2335" s="201" t="str">
        <f>VLOOKUP(F2335,星座,3,TRUE)</f>
        <v xml:space="preserve">03 水 </v>
      </c>
      <c r="D2335" s="531" t="s">
        <v>210</v>
      </c>
      <c r="E2335" s="1" t="str">
        <f>IFERROR(YEAR(D2335),LEFT(D2335,4))</f>
        <v>1848</v>
      </c>
      <c r="F2335" s="1" t="str">
        <f>IF(ISTEXT(D2335),RIGHT(D2335,5),TEXT(D2335,"mm/dd"))</f>
        <v>06/07</v>
      </c>
      <c r="G2335" s="39">
        <f>SUM(MID(E2335,1,1),MID(E2335,2,1),MID(E2335,3,1),MID(E2335,4,1),MID(F2335,1,1),MID(F2335,2,1),MID(F2335,4,1),MID(F2335,5,1))</f>
        <v>34</v>
      </c>
      <c r="H2335" s="41">
        <f>IF(MOD(G2335,9)=0,9,MOD(G2335,9))</f>
        <v>7</v>
      </c>
      <c r="I2335" s="45" t="str">
        <f>IFERROR(MID("日月火水木金土",WEEKDAY(D2335),1),"")</f>
        <v/>
      </c>
      <c r="J2335" s="304" t="s">
        <v>2185</v>
      </c>
      <c r="K2335" s="202" t="str">
        <f>VLOOKUP(F2335,石と花メイン,3,FALSE)</f>
        <v>◆翠玉</v>
      </c>
      <c r="L2335" s="297" t="str">
        <f>VLOOKUP(F2335,石と花メイン,4,FALSE)</f>
        <v>梔子【ガーデニア】</v>
      </c>
      <c r="M2335" s="393">
        <f>IF(OR(MONTH(F2335)&lt;7,AND(MONTH(F2335)=7,DAY(F2335)&lt;=25)),
MOD(SUM((E2335-1901)*365,259),260),
MOD(SUM((E2335-1900)*365,259),260))</f>
        <v>154</v>
      </c>
      <c r="N2335" s="390">
        <f>IF(AND(MONTH(F2335)=7,DAY(F2335)&gt;25),1,
ROUNDDOWN((SUM(VLOOKUP(MONTH(F2335),D暦変換用数値,2,FALSE),DAY(F2335))/28)+1,0))</f>
        <v>12</v>
      </c>
      <c r="O2335" s="205">
        <f>IF(AND(MONTH(F2335)=7,DAY(F2335)&gt;25),DAY(F2335)-25,
MOD((SUM(VLOOKUP(MONTH(F2335),D暦変換用数値,2,FALSE),DAY(F2335))),28)+1)</f>
        <v>9</v>
      </c>
      <c r="P2335" s="406">
        <f>IF(OR(MONTH(F2335)&lt;7,AND(MONTH(F2335)=7,DAY(F2335)&lt;=25)),
MOD(SUM((E2335-1901)*365,(N2335-1)*28,O2335,258),260),
MOD(SUM((E2335-1900)*365,(N2335-1)*28,O2335,258),260))</f>
        <v>210</v>
      </c>
      <c r="Q2335" s="375" t="str">
        <f>VLOOKUP(MOD(P2335,4),色,2,FALSE)</f>
        <v>白い</v>
      </c>
      <c r="R2335" s="293" t="str">
        <f>VLOOKUP(MOD(P2335,13),銀河の音,2,FALSE)</f>
        <v>月の</v>
      </c>
      <c r="S2335" s="386" t="str">
        <f>VLOOKUP(MOD(P2335,20),太陽の紋章,2,FALSE)</f>
        <v>犬</v>
      </c>
      <c r="T2335" s="98" t="s">
        <v>3736</v>
      </c>
    </row>
    <row r="2336" spans="1:20" ht="13.5" customHeight="1">
      <c r="A2336" s="50" t="str">
        <f>VLOOKUP(MOD(E2336,10),十干,2,FALSE)</f>
        <v>戊</v>
      </c>
      <c r="B2336" s="199" t="str">
        <f>VLOOKUP(MOD(E2336,12),十二支,3,FALSE)</f>
        <v xml:space="preserve">07 天 </v>
      </c>
      <c r="C2336" s="201" t="str">
        <f>VLOOKUP(F2336,星座,3,TRUE)</f>
        <v xml:space="preserve">05 土 </v>
      </c>
      <c r="D2336" s="531">
        <v>2931</v>
      </c>
      <c r="E2336" s="1">
        <f>IFERROR(YEAR(D2336),LEFT(D2336,4))</f>
        <v>1908</v>
      </c>
      <c r="F2336" s="1" t="str">
        <f>IF(ISTEXT(D2336),RIGHT(D2336,5),TEXT(D2336,"mm/dd"))</f>
        <v>01/09</v>
      </c>
      <c r="G2336" s="39">
        <f>SUM(MID(E2336,1,1),MID(E2336,2,1),MID(E2336,3,1),MID(E2336,4,1),MID(F2336,1,1),MID(F2336,2,1),MID(F2336,4,1),MID(F2336,5,1))</f>
        <v>28</v>
      </c>
      <c r="H2336" s="41">
        <f>IF(MOD(G2336,9)=0,9,MOD(G2336,9))</f>
        <v>1</v>
      </c>
      <c r="I2336" s="45" t="str">
        <f>IFERROR(MID("日月火水木金土",WEEKDAY(D2336),1),"")</f>
        <v>木</v>
      </c>
      <c r="J2336" s="304" t="s">
        <v>3019</v>
      </c>
      <c r="K2336" s="202" t="str">
        <f>VLOOKUP(F2336,石と花メイン,3,FALSE)</f>
        <v>◆菫青石</v>
      </c>
      <c r="L2336" s="297" t="str">
        <f>VLOOKUP(F2336,石と花メイン,4,FALSE)</f>
        <v>菫【一夜草】</v>
      </c>
      <c r="M2336" s="393">
        <f>IF(OR(MONTH(F2336)&lt;7,AND(MONTH(F2336)=7,DAY(F2336)&lt;=25)),
MOD(SUM((E2336-1901)*365,259),260),
MOD(SUM((E2336-1900)*365,259),260))</f>
        <v>214</v>
      </c>
      <c r="N2336" s="390">
        <f>IF(AND(MONTH(F2336)=7,DAY(F2336)&gt;25),1,
ROUNDDOWN((SUM(VLOOKUP(MONTH(F2336),D暦変換用数値,2,FALSE),DAY(F2336))/28)+1,0))</f>
        <v>6</v>
      </c>
      <c r="O2336" s="205">
        <f>IF(AND(MONTH(F2336)=7,DAY(F2336)&gt;25),DAY(F2336)-25,
MOD((SUM(VLOOKUP(MONTH(F2336),D暦変換用数値,2,FALSE),DAY(F2336))),28)+1)</f>
        <v>28</v>
      </c>
      <c r="P2336" s="406">
        <f>IF(OR(MONTH(F2336)&lt;7,AND(MONTH(F2336)=7,DAY(F2336)&lt;=25)),
MOD(SUM((E2336-1901)*365,(N2336-1)*28,O2336,258),260),
MOD(SUM((E2336-1900)*365,(N2336-1)*28,O2336,258),260))</f>
        <v>121</v>
      </c>
      <c r="Q2336" s="372" t="str">
        <f>VLOOKUP(MOD(P2336,4),色,2,FALSE)</f>
        <v>赤い</v>
      </c>
      <c r="R2336" s="290" t="str">
        <f>VLOOKUP(MOD(P2336,13),銀河の音,2,FALSE)</f>
        <v>自己存在の</v>
      </c>
      <c r="S2336" s="383" t="str">
        <f>VLOOKUP(MOD(P2336,20),太陽の紋章,2,FALSE)</f>
        <v>竜</v>
      </c>
      <c r="T2336" s="97" t="s">
        <v>4400</v>
      </c>
    </row>
    <row r="2337" spans="1:20" ht="13.5" customHeight="1">
      <c r="A2337" s="50" t="str">
        <f>VLOOKUP(MOD(E2337,10),十干,2,FALSE)</f>
        <v>戊</v>
      </c>
      <c r="B2337" s="199" t="str">
        <f>VLOOKUP(MOD(E2337,12),十二支,3,FALSE)</f>
        <v xml:space="preserve">07 天 </v>
      </c>
      <c r="C2337" s="201" t="str">
        <f>VLOOKUP(F2337,星座,3,TRUE)</f>
        <v xml:space="preserve">05 土 </v>
      </c>
      <c r="D2337" s="531">
        <v>2938</v>
      </c>
      <c r="E2337" s="1">
        <f>IFERROR(YEAR(D2337),LEFT(D2337,4))</f>
        <v>1908</v>
      </c>
      <c r="F2337" s="1" t="str">
        <f>IF(ISTEXT(D2337),RIGHT(D2337,5),TEXT(D2337,"mm/dd"))</f>
        <v>01/16</v>
      </c>
      <c r="G2337" s="39">
        <f>SUM(MID(E2337,1,1),MID(E2337,2,1),MID(E2337,3,1),MID(E2337,4,1),MID(F2337,1,1),MID(F2337,2,1),MID(F2337,4,1),MID(F2337,5,1))</f>
        <v>26</v>
      </c>
      <c r="H2337" s="41">
        <f>IF(MOD(G2337,9)=0,9,MOD(G2337,9))</f>
        <v>8</v>
      </c>
      <c r="I2337" s="45" t="str">
        <f>IFERROR(MID("日月火水木金土",WEEKDAY(D2337),1),"")</f>
        <v>木</v>
      </c>
      <c r="J2337" s="304" t="s">
        <v>4402</v>
      </c>
      <c r="K2337" s="202" t="str">
        <f>VLOOKUP(F2337,石と花メイン,3,FALSE)</f>
        <v>◆青玉</v>
      </c>
      <c r="L2337" s="297" t="str">
        <f>VLOOKUP(F2337,石と花メイン,4,FALSE)</f>
        <v>金魚草【スナップドラゴン】</v>
      </c>
      <c r="M2337" s="393">
        <f>IF(OR(MONTH(F2337)&lt;7,AND(MONTH(F2337)=7,DAY(F2337)&lt;=25)),
MOD(SUM((E2337-1901)*365,259),260),
MOD(SUM((E2337-1900)*365,259),260))</f>
        <v>214</v>
      </c>
      <c r="N2337" s="390">
        <f>IF(AND(MONTH(F2337)=7,DAY(F2337)&gt;25),1,
ROUNDDOWN((SUM(VLOOKUP(MONTH(F2337),D暦変換用数値,2,FALSE),DAY(F2337))/28)+1,0))</f>
        <v>7</v>
      </c>
      <c r="O2337" s="205">
        <f>IF(AND(MONTH(F2337)=7,DAY(F2337)&gt;25),DAY(F2337)-25,
MOD((SUM(VLOOKUP(MONTH(F2337),D暦変換用数値,2,FALSE),DAY(F2337))),28)+1)</f>
        <v>7</v>
      </c>
      <c r="P2337" s="406">
        <f>IF(OR(MONTH(F2337)&lt;7,AND(MONTH(F2337)=7,DAY(F2337)&lt;=25)),
MOD(SUM((E2337-1901)*365,(N2337-1)*28,O2337,258),260),
MOD(SUM((E2337-1900)*365,(N2337-1)*28,O2337,258),260))</f>
        <v>128</v>
      </c>
      <c r="Q2337" s="373" t="str">
        <f>VLOOKUP(MOD(P2337,4),色,2,FALSE)</f>
        <v>黄色い</v>
      </c>
      <c r="R2337" s="291" t="str">
        <f>VLOOKUP(MOD(P2337,13),銀河の音,2,FALSE)</f>
        <v>スペクトルの</v>
      </c>
      <c r="S2337" s="384" t="str">
        <f>VLOOKUP(MOD(P2337,20),太陽の紋章,2,FALSE)</f>
        <v>星</v>
      </c>
      <c r="T2337" s="97" t="s">
        <v>822</v>
      </c>
    </row>
    <row r="2338" spans="1:20" ht="13.5" customHeight="1">
      <c r="A2338" s="50" t="str">
        <f>VLOOKUP(MOD(E2338,10),十干,2,FALSE)</f>
        <v>庚</v>
      </c>
      <c r="B2338" s="199" t="str">
        <f>VLOOKUP(MOD(E2338,12),十二支,3,FALSE)</f>
        <v xml:space="preserve">07 天 </v>
      </c>
      <c r="C2338" s="201" t="str">
        <f>VLOOKUP(F2338,星座,3,TRUE)</f>
        <v xml:space="preserve">05 土 </v>
      </c>
      <c r="D2338" s="535">
        <v>7311</v>
      </c>
      <c r="E2338" s="45">
        <f>IFERROR(YEAR(D2338),LEFT(D2338,4))</f>
        <v>1920</v>
      </c>
      <c r="F2338" s="45" t="str">
        <f>IF(ISTEXT(D2338),RIGHT(D2338,5),TEXT(D2338,"mm/dd"))</f>
        <v>01/06</v>
      </c>
      <c r="G2338" s="41">
        <f>SUM(MID(E2338,1,1),MID(E2338,2,1),MID(E2338,3,1),MID(E2338,4,1),MID(F2338,1,1),MID(F2338,2,1),MID(F2338,4,1),MID(F2338,5,1))</f>
        <v>19</v>
      </c>
      <c r="H2338" s="41">
        <f>IF(MOD(G2338,9)=0,9,MOD(G2338,9))</f>
        <v>1</v>
      </c>
      <c r="I2338" s="45" t="str">
        <f>IFERROR(MID("日月火水木金土",WEEKDAY(D2338),1),"")</f>
        <v>火</v>
      </c>
      <c r="J2338" s="305" t="s">
        <v>3020</v>
      </c>
      <c r="K2338" s="203" t="str">
        <f>VLOOKUP(F2338,石と花メイン,3,FALSE)</f>
        <v>○真珠</v>
      </c>
      <c r="L2338" s="298" t="str">
        <f>VLOOKUP(F2338,石と花メイン,4,FALSE)</f>
        <v>パンジー【三色菫】</v>
      </c>
      <c r="M2338" s="394">
        <f>IF(OR(MONTH(F2338)&lt;7,AND(MONTH(F2338)=7,DAY(F2338)&lt;=25)),
MOD(SUM((E2338-1901)*365,259),260),
MOD(SUM((E2338-1900)*365,259),260))</f>
        <v>174</v>
      </c>
      <c r="N2338" s="391">
        <f>IF(AND(MONTH(F2338)=7,DAY(F2338)&gt;25),1,
ROUNDDOWN((SUM(VLOOKUP(MONTH(F2338),D暦変換用数値,2,FALSE),DAY(F2338))/28)+1,0))</f>
        <v>6</v>
      </c>
      <c r="O2338" s="46">
        <f>IF(AND(MONTH(F2338)=7,DAY(F2338)&gt;25),DAY(F2338)-25,
MOD((SUM(VLOOKUP(MONTH(F2338),D暦変換用数値,2,FALSE),DAY(F2338))),28)+1)</f>
        <v>25</v>
      </c>
      <c r="P2338" s="407">
        <f>IF(OR(MONTH(F2338)&lt;7,AND(MONTH(F2338)=7,DAY(F2338)&lt;=25)),
MOD(SUM((E2338-1901)*365,(N2338-1)*28,O2338,258),260),
MOD(SUM((E2338-1900)*365,(N2338-1)*28,O2338,258),260))</f>
        <v>78</v>
      </c>
      <c r="Q2338" s="375" t="str">
        <f>VLOOKUP(MOD(P2338,4),色,2,FALSE)</f>
        <v>白い</v>
      </c>
      <c r="R2338" s="293" t="str">
        <f>VLOOKUP(MOD(P2338,13),銀河の音,2,FALSE)</f>
        <v>宇宙の</v>
      </c>
      <c r="S2338" s="386" t="str">
        <f>VLOOKUP(MOD(P2338,20),太陽の紋章,2,FALSE)</f>
        <v>鏡</v>
      </c>
      <c r="T2338" s="96" t="s">
        <v>2134</v>
      </c>
    </row>
    <row r="2339" spans="1:20" ht="13.5" customHeight="1">
      <c r="A2339" s="76" t="str">
        <f>VLOOKUP(MOD(E2339,10),十干,2,FALSE)</f>
        <v>庚</v>
      </c>
      <c r="B2339" s="199" t="str">
        <f>VLOOKUP(MOD(E2339,12),十二支,3,FALSE)</f>
        <v xml:space="preserve">07 天 </v>
      </c>
      <c r="C2339" s="201" t="str">
        <f>VLOOKUP(F2339,星座,3,TRUE)</f>
        <v xml:space="preserve">05 土 </v>
      </c>
      <c r="D2339" s="534">
        <v>7316</v>
      </c>
      <c r="E2339" s="116">
        <f>IFERROR(YEAR(D2339),LEFT(D2339,4))</f>
        <v>1920</v>
      </c>
      <c r="F2339" s="116" t="str">
        <f>IF(ISTEXT(D2339),RIGHT(D2339,5),TEXT(D2339,"mm/dd"))</f>
        <v>01/11</v>
      </c>
      <c r="G2339" s="120">
        <f>SUM(MID(E2339,1,1),MID(E2339,2,1),MID(E2339,3,1),MID(E2339,4,1),MID(F2339,1,1),MID(F2339,2,1),MID(F2339,4,1),MID(F2339,5,1))</f>
        <v>15</v>
      </c>
      <c r="H2339" s="120">
        <f>IF(MOD(G2339,9)=0,9,MOD(G2339,9))</f>
        <v>6</v>
      </c>
      <c r="I2339" s="116" t="str">
        <f>IFERROR(MID("日月火水木金土",WEEKDAY(D2339),1),"")</f>
        <v>日</v>
      </c>
      <c r="J2339" s="306" t="s">
        <v>7518</v>
      </c>
      <c r="K2339" s="203" t="str">
        <f>VLOOKUP(F2339,石と花メイン,3,FALSE)</f>
        <v>●孔雀石</v>
      </c>
      <c r="L2339" s="299" t="str">
        <f>VLOOKUP(F2339,石と花メイン,4,FALSE)</f>
        <v>芹【白根草】</v>
      </c>
      <c r="M2339" s="395">
        <f>IF(OR(MONTH(F2339)&lt;7,AND(MONTH(F2339)=7,DAY(F2339)&lt;=25)),
MOD(SUM((E2339-1901)*365,259),260),
MOD(SUM((E2339-1900)*365,259),260))</f>
        <v>174</v>
      </c>
      <c r="N2339" s="121">
        <f>IF(AND(MONTH(F2339)=7,DAY(F2339)&gt;25),1,
ROUNDDOWN((SUM(VLOOKUP(MONTH(F2339),D暦変換用数値,2,FALSE),DAY(F2339))/28)+1,0))</f>
        <v>7</v>
      </c>
      <c r="O2339" s="117">
        <f>IF(AND(MONTH(F2339)=7,DAY(F2339)&gt;25),DAY(F2339)-25,
MOD((SUM(VLOOKUP(MONTH(F2339),D暦変換用数値,2,FALSE),DAY(F2339))),28)+1)</f>
        <v>2</v>
      </c>
      <c r="P2339" s="408">
        <f>IF(OR(MONTH(F2339)&lt;7,AND(MONTH(F2339)=7,DAY(F2339)&lt;=25)),
MOD(SUM((E2339-1901)*365,(N2339-1)*28,O2339,258),260),
MOD(SUM((E2339-1900)*365,(N2339-1)*28,O2339,258),260))</f>
        <v>83</v>
      </c>
      <c r="Q2339" s="374" t="str">
        <f>VLOOKUP(MOD(P2339,4),色,2,FALSE)</f>
        <v>青い</v>
      </c>
      <c r="R2339" s="292" t="str">
        <f>VLOOKUP(MOD(P2339,13),銀河の音,2,FALSE)</f>
        <v>倍音の</v>
      </c>
      <c r="S2339" s="385" t="str">
        <f>VLOOKUP(MOD(P2339,20),太陽の紋章,2,FALSE)</f>
        <v>夜</v>
      </c>
      <c r="T2339" s="126" t="s">
        <v>7517</v>
      </c>
    </row>
    <row r="2340" spans="1:20" ht="13.5" customHeight="1">
      <c r="A2340" s="50" t="str">
        <f>VLOOKUP(MOD(E2340,10),十干,2,FALSE)</f>
        <v>壬</v>
      </c>
      <c r="B2340" s="199" t="str">
        <f>VLOOKUP(MOD(E2340,12),十二支,3,FALSE)</f>
        <v xml:space="preserve">07 天 </v>
      </c>
      <c r="C2340" s="201" t="str">
        <f>VLOOKUP(F2340,星座,3,TRUE)</f>
        <v xml:space="preserve">05 土 </v>
      </c>
      <c r="D2340" s="531">
        <v>11693</v>
      </c>
      <c r="E2340" s="1">
        <f>IFERROR(YEAR(D2340),LEFT(D2340,4))</f>
        <v>1932</v>
      </c>
      <c r="F2340" s="1" t="str">
        <f>IF(ISTEXT(D2340),RIGHT(D2340,5),TEXT(D2340,"mm/dd"))</f>
        <v>01/05</v>
      </c>
      <c r="G2340" s="39">
        <f>SUM(MID(E2340,1,1),MID(E2340,2,1),MID(E2340,3,1),MID(E2340,4,1),MID(F2340,1,1),MID(F2340,2,1),MID(F2340,4,1),MID(F2340,5,1))</f>
        <v>21</v>
      </c>
      <c r="H2340" s="41">
        <f>IF(MOD(G2340,9)=0,9,MOD(G2340,9))</f>
        <v>3</v>
      </c>
      <c r="I2340" s="45" t="str">
        <f>IFERROR(MID("日月火水木金土",WEEKDAY(D2340),1),"")</f>
        <v>火</v>
      </c>
      <c r="J2340" s="304" t="s">
        <v>2200</v>
      </c>
      <c r="K2340" s="202" t="str">
        <f>VLOOKUP(F2340,石と花メイン,3,FALSE)</f>
        <v>■赤縞瑪瑙</v>
      </c>
      <c r="L2340" s="297" t="str">
        <f>VLOOKUP(F2340,石と花メイン,4,FALSE)</f>
        <v>雪割草【三角草】</v>
      </c>
      <c r="M2340" s="393">
        <f>IF(OR(MONTH(F2340)&lt;7,AND(MONTH(F2340)=7,DAY(F2340)&lt;=25)),
MOD(SUM((E2340-1901)*365,259),260),
MOD(SUM((E2340-1900)*365,259),260))</f>
        <v>134</v>
      </c>
      <c r="N2340" s="390">
        <f>IF(AND(MONTH(F2340)=7,DAY(F2340)&gt;25),1,
ROUNDDOWN((SUM(VLOOKUP(MONTH(F2340),D暦変換用数値,2,FALSE),DAY(F2340))/28)+1,0))</f>
        <v>6</v>
      </c>
      <c r="O2340" s="205">
        <f>IF(AND(MONTH(F2340)=7,DAY(F2340)&gt;25),DAY(F2340)-25,
MOD((SUM(VLOOKUP(MONTH(F2340),D暦変換用数値,2,FALSE),DAY(F2340))),28)+1)</f>
        <v>24</v>
      </c>
      <c r="P2340" s="406">
        <f>IF(OR(MONTH(F2340)&lt;7,AND(MONTH(F2340)=7,DAY(F2340)&lt;=25)),
MOD(SUM((E2340-1901)*365,(N2340-1)*28,O2340,258),260),
MOD(SUM((E2340-1900)*365,(N2340-1)*28,O2340,258),260))</f>
        <v>37</v>
      </c>
      <c r="Q2340" s="372" t="str">
        <f>VLOOKUP(MOD(P2340,4),色,2,FALSE)</f>
        <v>赤い</v>
      </c>
      <c r="R2340" s="290" t="str">
        <f>VLOOKUP(MOD(P2340,13),銀河の音,2,FALSE)</f>
        <v>スペクトルの</v>
      </c>
      <c r="S2340" s="383" t="str">
        <f>VLOOKUP(MOD(P2340,20),太陽の紋章,2,FALSE)</f>
        <v>地球</v>
      </c>
      <c r="T2340" s="98" t="s">
        <v>3736</v>
      </c>
    </row>
    <row r="2341" spans="1:20" ht="13.5" customHeight="1">
      <c r="A2341" s="50" t="str">
        <f>VLOOKUP(MOD(E2341,10),十干,2,FALSE)</f>
        <v>壬</v>
      </c>
      <c r="B2341" s="199" t="str">
        <f>VLOOKUP(MOD(E2341,12),十二支,3,FALSE)</f>
        <v xml:space="preserve">07 天 </v>
      </c>
      <c r="C2341" s="201" t="str">
        <f>VLOOKUP(F2341,星座,3,TRUE)</f>
        <v xml:space="preserve">05 土 </v>
      </c>
      <c r="D2341" s="531">
        <v>12048</v>
      </c>
      <c r="E2341" s="1">
        <f>IFERROR(YEAR(D2341),LEFT(D2341,4))</f>
        <v>1932</v>
      </c>
      <c r="F2341" s="1" t="str">
        <f>IF(ISTEXT(D2341),RIGHT(D2341,5),TEXT(D2341,"mm/dd"))</f>
        <v>12/25</v>
      </c>
      <c r="G2341" s="39">
        <f>SUM(MID(E2341,1,1),MID(E2341,2,1),MID(E2341,3,1),MID(E2341,4,1),MID(F2341,1,1),MID(F2341,2,1),MID(F2341,4,1),MID(F2341,5,1))</f>
        <v>25</v>
      </c>
      <c r="H2341" s="41">
        <f>IF(MOD(G2341,9)=0,9,MOD(G2341,9))</f>
        <v>7</v>
      </c>
      <c r="I2341" s="45" t="str">
        <f>IFERROR(MID("日月火水木金土",WEEKDAY(D2341),1),"")</f>
        <v>日</v>
      </c>
      <c r="J2341" s="304" t="s">
        <v>2201</v>
      </c>
      <c r="K2341" s="202" t="str">
        <f>VLOOKUP(F2341,石と花メイン,3,FALSE)</f>
        <v>■血碧玉</v>
      </c>
      <c r="L2341" s="297" t="str">
        <f>VLOOKUP(F2341,石と花メイン,4,FALSE)</f>
        <v>西洋柊【ホーリー】</v>
      </c>
      <c r="M2341" s="393">
        <f>IF(OR(MONTH(F2341)&lt;7,AND(MONTH(F2341)=7,DAY(F2341)&lt;=25)),
MOD(SUM((E2341-1901)*365,259),260),
MOD(SUM((E2341-1900)*365,259),260))</f>
        <v>239</v>
      </c>
      <c r="N2341" s="390">
        <f>IF(AND(MONTH(F2341)=7,DAY(F2341)&gt;25),1,
ROUNDDOWN((SUM(VLOOKUP(MONTH(F2341),D暦変換用数値,2,FALSE),DAY(F2341))/28)+1,0))</f>
        <v>6</v>
      </c>
      <c r="O2341" s="205">
        <f>IF(AND(MONTH(F2341)=7,DAY(F2341)&gt;25),DAY(F2341)-25,
MOD((SUM(VLOOKUP(MONTH(F2341),D暦変換用数値,2,FALSE),DAY(F2341))),28)+1)</f>
        <v>13</v>
      </c>
      <c r="P2341" s="406">
        <f>IF(OR(MONTH(F2341)&lt;7,AND(MONTH(F2341)=7,DAY(F2341)&lt;=25)),
MOD(SUM((E2341-1901)*365,(N2341-1)*28,O2341,258),260),
MOD(SUM((E2341-1900)*365,(N2341-1)*28,O2341,258),260))</f>
        <v>131</v>
      </c>
      <c r="Q2341" s="374" t="str">
        <f>VLOOKUP(MOD(P2341,4),色,2,FALSE)</f>
        <v>青い</v>
      </c>
      <c r="R2341" s="292" t="str">
        <f>VLOOKUP(MOD(P2341,13),銀河の音,2,FALSE)</f>
        <v>磁気の</v>
      </c>
      <c r="S2341" s="385" t="str">
        <f>VLOOKUP(MOD(P2341,20),太陽の紋章,2,FALSE)</f>
        <v>猿</v>
      </c>
      <c r="T2341" s="97" t="s">
        <v>823</v>
      </c>
    </row>
    <row r="2342" spans="1:20" ht="13.5" customHeight="1">
      <c r="A2342" s="50" t="str">
        <f>VLOOKUP(MOD(E2342,10),十干,2,FALSE)</f>
        <v>壬</v>
      </c>
      <c r="B2342" s="199" t="str">
        <f>VLOOKUP(MOD(E2342,12),十二支,3,FALSE)</f>
        <v xml:space="preserve">07 天 </v>
      </c>
      <c r="C2342" s="201" t="str">
        <f>VLOOKUP(F2342,星座,3,TRUE)</f>
        <v xml:space="preserve">05 土 </v>
      </c>
      <c r="D2342" s="531">
        <v>12052</v>
      </c>
      <c r="E2342" s="1">
        <f>IFERROR(YEAR(D2342),LEFT(D2342,4))</f>
        <v>1932</v>
      </c>
      <c r="F2342" s="1" t="str">
        <f>IF(ISTEXT(D2342),RIGHT(D2342,5),TEXT(D2342,"mm/dd"))</f>
        <v>12/29</v>
      </c>
      <c r="G2342" s="39">
        <f>SUM(MID(E2342,1,1),MID(E2342,2,1),MID(E2342,3,1),MID(E2342,4,1),MID(F2342,1,1),MID(F2342,2,1),MID(F2342,4,1),MID(F2342,5,1))</f>
        <v>29</v>
      </c>
      <c r="H2342" s="41">
        <f>IF(MOD(G2342,9)=0,9,MOD(G2342,9))</f>
        <v>2</v>
      </c>
      <c r="I2342" s="45" t="str">
        <f>IFERROR(MID("日月火水木金土",WEEKDAY(D2342),1),"")</f>
        <v>木</v>
      </c>
      <c r="J2342" s="304" t="s">
        <v>2202</v>
      </c>
      <c r="K2342" s="202" t="str">
        <f>VLOOKUP(F2342,石と花メイン,3,FALSE)</f>
        <v>□水晶</v>
      </c>
      <c r="L2342" s="297" t="str">
        <f>VLOOKUP(F2342,石と花メイン,4,FALSE)</f>
        <v>南天</v>
      </c>
      <c r="M2342" s="393">
        <f>IF(OR(MONTH(F2342)&lt;7,AND(MONTH(F2342)=7,DAY(F2342)&lt;=25)),
MOD(SUM((E2342-1901)*365,259),260),
MOD(SUM((E2342-1900)*365,259),260))</f>
        <v>239</v>
      </c>
      <c r="N2342" s="390">
        <f>IF(AND(MONTH(F2342)=7,DAY(F2342)&gt;25),1,
ROUNDDOWN((SUM(VLOOKUP(MONTH(F2342),D暦変換用数値,2,FALSE),DAY(F2342))/28)+1,0))</f>
        <v>6</v>
      </c>
      <c r="O2342" s="205">
        <f>IF(AND(MONTH(F2342)=7,DAY(F2342)&gt;25),DAY(F2342)-25,
MOD((SUM(VLOOKUP(MONTH(F2342),D暦変換用数値,2,FALSE),DAY(F2342))),28)+1)</f>
        <v>17</v>
      </c>
      <c r="P2342" s="406">
        <f>IF(OR(MONTH(F2342)&lt;7,AND(MONTH(F2342)=7,DAY(F2342)&lt;=25)),
MOD(SUM((E2342-1901)*365,(N2342-1)*28,O2342,258),260),
MOD(SUM((E2342-1900)*365,(N2342-1)*28,O2342,258),260))</f>
        <v>135</v>
      </c>
      <c r="Q2342" s="374" t="str">
        <f>VLOOKUP(MOD(P2342,4),色,2,FALSE)</f>
        <v>青い</v>
      </c>
      <c r="R2342" s="292" t="str">
        <f>VLOOKUP(MOD(P2342,13),銀河の音,2,FALSE)</f>
        <v>倍音の</v>
      </c>
      <c r="S2342" s="385" t="str">
        <f>VLOOKUP(MOD(P2342,20),太陽の紋章,2,FALSE)</f>
        <v>鷲</v>
      </c>
      <c r="T2342" s="97" t="s">
        <v>7832</v>
      </c>
    </row>
    <row r="2343" spans="1:20" ht="13.5" customHeight="1">
      <c r="A2343" s="50" t="str">
        <f>VLOOKUP(MOD(E2343,10),十干,2,FALSE)</f>
        <v>壬</v>
      </c>
      <c r="B2343" s="199" t="str">
        <f>VLOOKUP(MOD(E2343,12),十二支,3,FALSE)</f>
        <v xml:space="preserve">07 天 </v>
      </c>
      <c r="C2343" s="201" t="str">
        <f>VLOOKUP(F2343,星座,3,TRUE)</f>
        <v xml:space="preserve">05 土 </v>
      </c>
      <c r="D2343" s="531">
        <v>12052</v>
      </c>
      <c r="E2343" s="1">
        <f>IFERROR(YEAR(D2343),LEFT(D2343,4))</f>
        <v>1932</v>
      </c>
      <c r="F2343" s="1" t="str">
        <f>IF(ISTEXT(D2343),RIGHT(D2343,5),TEXT(D2343,"mm/dd"))</f>
        <v>12/29</v>
      </c>
      <c r="G2343" s="39">
        <f>SUM(MID(E2343,1,1),MID(E2343,2,1),MID(E2343,3,1),MID(E2343,4,1),MID(F2343,1,1),MID(F2343,2,1),MID(F2343,4,1),MID(F2343,5,1))</f>
        <v>29</v>
      </c>
      <c r="H2343" s="41">
        <f>IF(MOD(G2343,9)=0,9,MOD(G2343,9))</f>
        <v>2</v>
      </c>
      <c r="I2343" s="45" t="str">
        <f>IFERROR(MID("日月火水木金土",WEEKDAY(D2343),1),"")</f>
        <v>木</v>
      </c>
      <c r="J2343" s="304" t="s">
        <v>7137</v>
      </c>
      <c r="K2343" s="202" t="str">
        <f>VLOOKUP(F2343,石と花メイン,3,FALSE)</f>
        <v>□水晶</v>
      </c>
      <c r="L2343" s="297" t="str">
        <f>VLOOKUP(F2343,石と花メイン,4,FALSE)</f>
        <v>南天</v>
      </c>
      <c r="M2343" s="393">
        <f>IF(OR(MONTH(F2343)&lt;7,AND(MONTH(F2343)=7,DAY(F2343)&lt;=25)),
MOD(SUM((E2343-1901)*365,259),260),
MOD(SUM((E2343-1900)*365,259),260))</f>
        <v>239</v>
      </c>
      <c r="N2343" s="390">
        <f>IF(AND(MONTH(F2343)=7,DAY(F2343)&gt;25),1,
ROUNDDOWN((SUM(VLOOKUP(MONTH(F2343),D暦変換用数値,2,FALSE),DAY(F2343))/28)+1,0))</f>
        <v>6</v>
      </c>
      <c r="O2343" s="205">
        <f>IF(AND(MONTH(F2343)=7,DAY(F2343)&gt;25),DAY(F2343)-25,
MOD((SUM(VLOOKUP(MONTH(F2343),D暦変換用数値,2,FALSE),DAY(F2343))),28)+1)</f>
        <v>17</v>
      </c>
      <c r="P2343" s="406">
        <f>IF(OR(MONTH(F2343)&lt;7,AND(MONTH(F2343)=7,DAY(F2343)&lt;=25)),
MOD(SUM((E2343-1901)*365,(N2343-1)*28,O2343,258),260),
MOD(SUM((E2343-1900)*365,(N2343-1)*28,O2343,258),260))</f>
        <v>135</v>
      </c>
      <c r="Q2343" s="374" t="str">
        <f>VLOOKUP(MOD(P2343,4),色,2,FALSE)</f>
        <v>青い</v>
      </c>
      <c r="R2343" s="292" t="str">
        <f>VLOOKUP(MOD(P2343,13),銀河の音,2,FALSE)</f>
        <v>倍音の</v>
      </c>
      <c r="S2343" s="385" t="str">
        <f>VLOOKUP(MOD(P2343,20),太陽の紋章,2,FALSE)</f>
        <v>鷲</v>
      </c>
      <c r="T2343" s="97" t="s">
        <v>3137</v>
      </c>
    </row>
    <row r="2344" spans="1:20" ht="13.5" customHeight="1">
      <c r="A2344" s="50" t="str">
        <f>VLOOKUP(MOD(E2344,10),十干,2,FALSE)</f>
        <v>甲</v>
      </c>
      <c r="B2344" s="199" t="str">
        <f>VLOOKUP(MOD(E2344,12),十二支,3,FALSE)</f>
        <v xml:space="preserve">07 天 </v>
      </c>
      <c r="C2344" s="201" t="str">
        <f>VLOOKUP(F2344,星座,3,TRUE)</f>
        <v xml:space="preserve">05 土 </v>
      </c>
      <c r="D2344" s="535">
        <v>16072</v>
      </c>
      <c r="E2344" s="45">
        <f>IFERROR(YEAR(D2344),LEFT(D2344,4))</f>
        <v>1944</v>
      </c>
      <c r="F2344" s="45" t="str">
        <f>IF(ISTEXT(D2344),RIGHT(D2344,5),TEXT(D2344,"mm/dd"))</f>
        <v>01/01</v>
      </c>
      <c r="G2344" s="41">
        <f>SUM(MID(E2344,1,1),MID(E2344,2,1),MID(E2344,3,1),MID(E2344,4,1),MID(F2344,1,1),MID(F2344,2,1),MID(F2344,4,1),MID(F2344,5,1))</f>
        <v>20</v>
      </c>
      <c r="H2344" s="41">
        <f>IF(MOD(G2344,9)=0,9,MOD(G2344,9))</f>
        <v>2</v>
      </c>
      <c r="I2344" s="45" t="str">
        <f>IFERROR(MID("日月火水木金土",WEEKDAY(D2344),1),"")</f>
        <v>土</v>
      </c>
      <c r="J2344" s="305" t="s">
        <v>3021</v>
      </c>
      <c r="K2344" s="203" t="str">
        <f>VLOOKUP(F2344,石と花メイン,3,FALSE)</f>
        <v>◆柘榴石</v>
      </c>
      <c r="L2344" s="298" t="str">
        <f>VLOOKUP(F2344,石と花メイン,4,FALSE)</f>
        <v>松【常磐草】</v>
      </c>
      <c r="M2344" s="394">
        <f>IF(OR(MONTH(F2344)&lt;7,AND(MONTH(F2344)=7,DAY(F2344)&lt;=25)),
MOD(SUM((E2344-1901)*365,259),260),
MOD(SUM((E2344-1900)*365,259),260))</f>
        <v>94</v>
      </c>
      <c r="N2344" s="391">
        <f>IF(AND(MONTH(F2344)=7,DAY(F2344)&gt;25),1,
ROUNDDOWN((SUM(VLOOKUP(MONTH(F2344),D暦変換用数値,2,FALSE),DAY(F2344))/28)+1,0))</f>
        <v>6</v>
      </c>
      <c r="O2344" s="46">
        <f>IF(AND(MONTH(F2344)=7,DAY(F2344)&gt;25),DAY(F2344)-25,
MOD((SUM(VLOOKUP(MONTH(F2344),D暦変換用数値,2,FALSE),DAY(F2344))),28)+1)</f>
        <v>20</v>
      </c>
      <c r="P2344" s="407">
        <f>IF(OR(MONTH(F2344)&lt;7,AND(MONTH(F2344)=7,DAY(F2344)&lt;=25)),
MOD(SUM((E2344-1901)*365,(N2344-1)*28,O2344,258),260),
MOD(SUM((E2344-1900)*365,(N2344-1)*28,O2344,258),260))</f>
        <v>253</v>
      </c>
      <c r="Q2344" s="372" t="str">
        <f>VLOOKUP(MOD(P2344,4),色,2,FALSE)</f>
        <v>赤い</v>
      </c>
      <c r="R2344" s="290" t="str">
        <f>VLOOKUP(MOD(P2344,13),銀河の音,2,FALSE)</f>
        <v>律動の</v>
      </c>
      <c r="S2344" s="383" t="str">
        <f>VLOOKUP(MOD(P2344,20),太陽の紋章,2,FALSE)</f>
        <v>空歩く者</v>
      </c>
      <c r="T2344" s="79"/>
    </row>
    <row r="2345" spans="1:20" ht="13.5" customHeight="1">
      <c r="A2345" s="50" t="str">
        <f>VLOOKUP(MOD(E2345,10),十干,2,FALSE)</f>
        <v>甲</v>
      </c>
      <c r="B2345" s="199" t="str">
        <f>VLOOKUP(MOD(E2345,12),十二支,3,FALSE)</f>
        <v xml:space="preserve">07 天 </v>
      </c>
      <c r="C2345" s="201" t="str">
        <f>VLOOKUP(F2345,星座,3,TRUE)</f>
        <v xml:space="preserve">05 土 </v>
      </c>
      <c r="D2345" s="531">
        <v>16072</v>
      </c>
      <c r="E2345" s="1">
        <f>IFERROR(YEAR(D2345),LEFT(D2345,4))</f>
        <v>1944</v>
      </c>
      <c r="F2345" s="1" t="str">
        <f>IF(ISTEXT(D2345),RIGHT(D2345,5),TEXT(D2345,"mm/dd"))</f>
        <v>01/01</v>
      </c>
      <c r="G2345" s="39">
        <f>SUM(MID(E2345,1,1),MID(E2345,2,1),MID(E2345,3,1),MID(E2345,4,1),MID(F2345,1,1),MID(F2345,2,1),MID(F2345,4,1),MID(F2345,5,1))</f>
        <v>20</v>
      </c>
      <c r="H2345" s="41">
        <f>IF(MOD(G2345,9)=0,9,MOD(G2345,9))</f>
        <v>2</v>
      </c>
      <c r="I2345" s="45" t="str">
        <f>IFERROR(MID("日月火水木金土",WEEKDAY(D2345),1),"")</f>
        <v>土</v>
      </c>
      <c r="J2345" s="304" t="s">
        <v>2203</v>
      </c>
      <c r="K2345" s="202" t="str">
        <f>VLOOKUP(F2345,石と花メイン,3,FALSE)</f>
        <v>◆柘榴石</v>
      </c>
      <c r="L2345" s="297" t="str">
        <f>VLOOKUP(F2345,石と花メイン,4,FALSE)</f>
        <v>松【常磐草】</v>
      </c>
      <c r="M2345" s="393">
        <f>IF(OR(MONTH(F2345)&lt;7,AND(MONTH(F2345)=7,DAY(F2345)&lt;=25)),
MOD(SUM((E2345-1901)*365,259),260),
MOD(SUM((E2345-1900)*365,259),260))</f>
        <v>94</v>
      </c>
      <c r="N2345" s="390">
        <f>IF(AND(MONTH(F2345)=7,DAY(F2345)&gt;25),1,
ROUNDDOWN((SUM(VLOOKUP(MONTH(F2345),D暦変換用数値,2,FALSE),DAY(F2345))/28)+1,0))</f>
        <v>6</v>
      </c>
      <c r="O2345" s="205">
        <f>IF(AND(MONTH(F2345)=7,DAY(F2345)&gt;25),DAY(F2345)-25,
MOD((SUM(VLOOKUP(MONTH(F2345),D暦変換用数値,2,FALSE),DAY(F2345))),28)+1)</f>
        <v>20</v>
      </c>
      <c r="P2345" s="406">
        <f>IF(OR(MONTH(F2345)&lt;7,AND(MONTH(F2345)=7,DAY(F2345)&lt;=25)),
MOD(SUM((E2345-1901)*365,(N2345-1)*28,O2345,258),260),
MOD(SUM((E2345-1900)*365,(N2345-1)*28,O2345,258),260))</f>
        <v>253</v>
      </c>
      <c r="Q2345" s="372" t="str">
        <f>VLOOKUP(MOD(P2345,4),色,2,FALSE)</f>
        <v>赤い</v>
      </c>
      <c r="R2345" s="290" t="str">
        <f>VLOOKUP(MOD(P2345,13),銀河の音,2,FALSE)</f>
        <v>律動の</v>
      </c>
      <c r="S2345" s="383" t="str">
        <f>VLOOKUP(MOD(P2345,20),太陽の紋章,2,FALSE)</f>
        <v>空歩く者</v>
      </c>
      <c r="T2345" s="99" t="s">
        <v>4832</v>
      </c>
    </row>
    <row r="2346" spans="1:20" ht="13.5" customHeight="1">
      <c r="A2346" s="50" t="str">
        <f>VLOOKUP(MOD(E2346,10),十干,2,FALSE)</f>
        <v>甲</v>
      </c>
      <c r="B2346" s="199" t="str">
        <f>VLOOKUP(MOD(E2346,12),十二支,3,FALSE)</f>
        <v xml:space="preserve">07 天 </v>
      </c>
      <c r="C2346" s="201" t="str">
        <f>VLOOKUP(F2346,星座,3,TRUE)</f>
        <v xml:space="preserve">05 土 </v>
      </c>
      <c r="D2346" s="531">
        <v>16073</v>
      </c>
      <c r="E2346" s="1">
        <f>IFERROR(YEAR(D2346),LEFT(D2346,4))</f>
        <v>1944</v>
      </c>
      <c r="F2346" s="1" t="str">
        <f>IF(ISTEXT(D2346),RIGHT(D2346,5),TEXT(D2346,"mm/dd"))</f>
        <v>01/02</v>
      </c>
      <c r="G2346" s="39">
        <f>SUM(MID(E2346,1,1),MID(E2346,2,1),MID(E2346,3,1),MID(E2346,4,1),MID(F2346,1,1),MID(F2346,2,1),MID(F2346,4,1),MID(F2346,5,1))</f>
        <v>21</v>
      </c>
      <c r="H2346" s="41">
        <f>IF(MOD(G2346,9)=0,9,MOD(G2346,9))</f>
        <v>3</v>
      </c>
      <c r="I2346" s="45" t="str">
        <f>IFERROR(MID("日月火水木金土",WEEKDAY(D2346),1),"")</f>
        <v>日</v>
      </c>
      <c r="J2346" s="304" t="s">
        <v>2204</v>
      </c>
      <c r="K2346" s="202" t="str">
        <f>VLOOKUP(F2346,石と花メイン,3,FALSE)</f>
        <v>●蛋白石</v>
      </c>
      <c r="L2346" s="297" t="str">
        <f>VLOOKUP(F2346,石と花メイン,4,FALSE)</f>
        <v>竹</v>
      </c>
      <c r="M2346" s="393">
        <f>IF(OR(MONTH(F2346)&lt;7,AND(MONTH(F2346)=7,DAY(F2346)&lt;=25)),
MOD(SUM((E2346-1901)*365,259),260),
MOD(SUM((E2346-1900)*365,259),260))</f>
        <v>94</v>
      </c>
      <c r="N2346" s="390">
        <f>IF(AND(MONTH(F2346)=7,DAY(F2346)&gt;25),1,
ROUNDDOWN((SUM(VLOOKUP(MONTH(F2346),D暦変換用数値,2,FALSE),DAY(F2346))/28)+1,0))</f>
        <v>6</v>
      </c>
      <c r="O2346" s="205">
        <f>IF(AND(MONTH(F2346)=7,DAY(F2346)&gt;25),DAY(F2346)-25,
MOD((SUM(VLOOKUP(MONTH(F2346),D暦変換用数値,2,FALSE),DAY(F2346))),28)+1)</f>
        <v>21</v>
      </c>
      <c r="P2346" s="406">
        <f>IF(OR(MONTH(F2346)&lt;7,AND(MONTH(F2346)=7,DAY(F2346)&lt;=25)),
MOD(SUM((E2346-1901)*365,(N2346-1)*28,O2346,258),260),
MOD(SUM((E2346-1900)*365,(N2346-1)*28,O2346,258),260))</f>
        <v>254</v>
      </c>
      <c r="Q2346" s="375" t="str">
        <f>VLOOKUP(MOD(P2346,4),色,2,FALSE)</f>
        <v>白い</v>
      </c>
      <c r="R2346" s="293" t="str">
        <f>VLOOKUP(MOD(P2346,13),銀河の音,2,FALSE)</f>
        <v>共振の</v>
      </c>
      <c r="S2346" s="386" t="str">
        <f>VLOOKUP(MOD(P2346,20),太陽の紋章,2,FALSE)</f>
        <v>魔法使い</v>
      </c>
      <c r="T2346" s="98" t="s">
        <v>3736</v>
      </c>
    </row>
    <row r="2347" spans="1:20" ht="13.5" customHeight="1">
      <c r="A2347" s="76" t="str">
        <f>VLOOKUP(MOD(E2347,10),十干,2,FALSE)</f>
        <v>甲</v>
      </c>
      <c r="B2347" s="280" t="str">
        <f>VLOOKUP(MOD(E2347,12),十二支,3,FALSE)</f>
        <v xml:space="preserve">07 天 </v>
      </c>
      <c r="C2347" s="281" t="str">
        <f>VLOOKUP(F2347,星座,3,TRUE)</f>
        <v xml:space="preserve">05 土 </v>
      </c>
      <c r="D2347" s="550">
        <v>16080</v>
      </c>
      <c r="E2347" s="77">
        <f>IFERROR(YEAR(D2347),LEFT(D2347,4))</f>
        <v>1944</v>
      </c>
      <c r="F2347" s="77" t="str">
        <f>IF(ISTEXT(D2347),RIGHT(D2347,5),TEXT(D2347,"mm/dd"))</f>
        <v>01/09</v>
      </c>
      <c r="G2347" s="554">
        <f>SUM(MID(E2347,1,1),MID(E2347,2,1),MID(E2347,3,1),MID(E2347,4,1),MID(F2347,1,1),MID(F2347,2,1),MID(F2347,4,1),MID(F2347,5,1))</f>
        <v>28</v>
      </c>
      <c r="H2347" s="81">
        <f>IF(MOD(G2347,9)=0,9,MOD(G2347,9))</f>
        <v>1</v>
      </c>
      <c r="I2347" s="77" t="str">
        <f>IFERROR(MID("日月火水木金土",WEEKDAY(D2347),1),"")</f>
        <v>日</v>
      </c>
      <c r="J2347" s="307" t="s">
        <v>9064</v>
      </c>
      <c r="K2347" s="203" t="str">
        <f>VLOOKUP(F2347,石と花メイン,3,FALSE)</f>
        <v>◆菫青石</v>
      </c>
      <c r="L2347" s="301" t="str">
        <f>VLOOKUP(F2347,石と花メイン,4,FALSE)</f>
        <v>菫【一夜草】</v>
      </c>
      <c r="M2347" s="398">
        <f>IF(OR(MONTH(F2347)&lt;7,AND(MONTH(F2347)=7,DAY(F2347)&lt;=25)),
MOD(SUM((E2347-1901)*365,259),260),
MOD(SUM((E2347-1900)*365,259),260))</f>
        <v>94</v>
      </c>
      <c r="N2347" s="121">
        <f>IF(AND(MONTH(F2347)=7,DAY(F2347)&gt;25),1,
ROUNDDOWN((SUM(VLOOKUP(MONTH(F2347),D暦変換用数値,2,FALSE),DAY(F2347))/28)+1,0))</f>
        <v>6</v>
      </c>
      <c r="O2347" s="117">
        <f>IF(AND(MONTH(F2347)=7,DAY(F2347)&gt;25),DAY(F2347)-25,
MOD((SUM(VLOOKUP(MONTH(F2347),D暦変換用数値,2,FALSE),DAY(F2347))),28)+1)</f>
        <v>28</v>
      </c>
      <c r="P2347" s="408">
        <f>IF(OR(MONTH(F2347)&lt;7,AND(MONTH(F2347)=7,DAY(F2347)&lt;=25)),
MOD(SUM((E2347-1901)*365,(N2347-1)*28,O2347,258),260),
MOD(SUM((E2347-1900)*365,(N2347-1)*28,O2347,258),260))</f>
        <v>1</v>
      </c>
      <c r="Q2347" s="380" t="str">
        <f>VLOOKUP(MOD(P2347,4),色,2,FALSE)</f>
        <v>赤い</v>
      </c>
      <c r="R2347" s="295" t="str">
        <f>VLOOKUP(MOD(P2347,13),銀河の音,2,FALSE)</f>
        <v>磁気の</v>
      </c>
      <c r="S2347" s="389" t="str">
        <f>VLOOKUP(MOD(P2347,20),太陽の紋章,2,FALSE)</f>
        <v>竜</v>
      </c>
      <c r="T2347" s="110" t="s">
        <v>9063</v>
      </c>
    </row>
    <row r="2348" spans="1:20" ht="13.5" customHeight="1">
      <c r="A2348" s="50" t="str">
        <f>VLOOKUP(MOD(E2348,10),十干,2,FALSE)</f>
        <v>甲</v>
      </c>
      <c r="B2348" s="199" t="str">
        <f>VLOOKUP(MOD(E2348,12),十二支,3,FALSE)</f>
        <v xml:space="preserve">07 天 </v>
      </c>
      <c r="C2348" s="201" t="str">
        <f>VLOOKUP(F2348,星座,3,TRUE)</f>
        <v xml:space="preserve">05 土 </v>
      </c>
      <c r="D2348" s="531">
        <v>16082</v>
      </c>
      <c r="E2348" s="1">
        <f>IFERROR(YEAR(D2348),LEFT(D2348,4))</f>
        <v>1944</v>
      </c>
      <c r="F2348" s="1" t="str">
        <f>IF(ISTEXT(D2348),RIGHT(D2348,5),TEXT(D2348,"mm/dd"))</f>
        <v>01/11</v>
      </c>
      <c r="G2348" s="39">
        <f>SUM(MID(E2348,1,1),MID(E2348,2,1),MID(E2348,3,1),MID(E2348,4,1),MID(F2348,1,1),MID(F2348,2,1),MID(F2348,4,1),MID(F2348,5,1))</f>
        <v>21</v>
      </c>
      <c r="H2348" s="41">
        <f>IF(MOD(G2348,9)=0,9,MOD(G2348,9))</f>
        <v>3</v>
      </c>
      <c r="I2348" s="45" t="str">
        <f>IFERROR(MID("日月火水木金土",WEEKDAY(D2348),1),"")</f>
        <v>火</v>
      </c>
      <c r="J2348" s="304" t="s">
        <v>2205</v>
      </c>
      <c r="K2348" s="202" t="str">
        <f>VLOOKUP(F2348,石と花メイン,3,FALSE)</f>
        <v>●孔雀石</v>
      </c>
      <c r="L2348" s="297" t="str">
        <f>VLOOKUP(F2348,石と花メイン,4,FALSE)</f>
        <v>芹【白根草】</v>
      </c>
      <c r="M2348" s="393">
        <f>IF(OR(MONTH(F2348)&lt;7,AND(MONTH(F2348)=7,DAY(F2348)&lt;=25)),
MOD(SUM((E2348-1901)*365,259),260),
MOD(SUM((E2348-1900)*365,259),260))</f>
        <v>94</v>
      </c>
      <c r="N2348" s="390">
        <f>IF(AND(MONTH(F2348)=7,DAY(F2348)&gt;25),1,
ROUNDDOWN((SUM(VLOOKUP(MONTH(F2348),D暦変換用数値,2,FALSE),DAY(F2348))/28)+1,0))</f>
        <v>7</v>
      </c>
      <c r="O2348" s="205">
        <f>IF(AND(MONTH(F2348)=7,DAY(F2348)&gt;25),DAY(F2348)-25,
MOD((SUM(VLOOKUP(MONTH(F2348),D暦変換用数値,2,FALSE),DAY(F2348))),28)+1)</f>
        <v>2</v>
      </c>
      <c r="P2348" s="406">
        <f>IF(OR(MONTH(F2348)&lt;7,AND(MONTH(F2348)=7,DAY(F2348)&lt;=25)),
MOD(SUM((E2348-1901)*365,(N2348-1)*28,O2348,258),260),
MOD(SUM((E2348-1900)*365,(N2348-1)*28,O2348,258),260))</f>
        <v>3</v>
      </c>
      <c r="Q2348" s="374" t="str">
        <f>VLOOKUP(MOD(P2348,4),色,2,FALSE)</f>
        <v>青い</v>
      </c>
      <c r="R2348" s="292" t="str">
        <f>VLOOKUP(MOD(P2348,13),銀河の音,2,FALSE)</f>
        <v>電気の</v>
      </c>
      <c r="S2348" s="385" t="str">
        <f>VLOOKUP(MOD(P2348,20),太陽の紋章,2,FALSE)</f>
        <v>夜</v>
      </c>
      <c r="T2348" s="99" t="s">
        <v>7350</v>
      </c>
    </row>
    <row r="2349" spans="1:20" ht="13.5" customHeight="1">
      <c r="A2349" s="282" t="str">
        <f>VLOOKUP(MOD(E2349,10),十干,2,FALSE)</f>
        <v>甲</v>
      </c>
      <c r="B2349" s="283" t="str">
        <f>VLOOKUP(MOD(E2349,12),十二支,3,FALSE)</f>
        <v xml:space="preserve">07 天 </v>
      </c>
      <c r="C2349" s="287" t="str">
        <f>VLOOKUP(F2349,星座,3,TRUE)</f>
        <v xml:space="preserve">05 土 </v>
      </c>
      <c r="D2349" s="533">
        <v>16084</v>
      </c>
      <c r="E2349" s="83">
        <f>IFERROR(YEAR(D2349),LEFT(D2349,4))</f>
        <v>1944</v>
      </c>
      <c r="F2349" s="83" t="str">
        <f>IF(ISTEXT(D2349),RIGHT(D2349,5),TEXT(D2349,"mm/dd"))</f>
        <v>01/13</v>
      </c>
      <c r="G2349" s="88">
        <f>SUM(MID(E2349,1,1),MID(E2349,2,1),MID(E2349,3,1),MID(E2349,4,1),MID(F2349,1,1),MID(F2349,2,1),MID(F2349,4,1),MID(F2349,5,1))</f>
        <v>23</v>
      </c>
      <c r="H2349" s="88">
        <f>IF(MOD(G2349,9)=0,9,MOD(G2349,9))</f>
        <v>5</v>
      </c>
      <c r="I2349" s="83" t="str">
        <f>IFERROR(MID("日月火水木金土",WEEKDAY(D2349),1),"")</f>
        <v>木</v>
      </c>
      <c r="J2349" s="303" t="s">
        <v>5044</v>
      </c>
      <c r="K2349" s="87" t="str">
        <f>VLOOKUP(F2349,石と花メイン,3,FALSE)</f>
        <v>◆猫目石</v>
      </c>
      <c r="L2349" s="296" t="str">
        <f>VLOOKUP(F2349,石と花メイン,4,FALSE)</f>
        <v>水仙【雪中花】</v>
      </c>
      <c r="M2349" s="392">
        <f>IF(OR(MONTH(F2349)&lt;7,AND(MONTH(F2349)=7,DAY(F2349)&lt;=25)),
MOD(SUM((E2349-1901)*365,259),260),
MOD(SUM((E2349-1900)*365,259),260))</f>
        <v>94</v>
      </c>
      <c r="N2349" s="330">
        <f>IF(AND(MONTH(F2349)=7,DAY(F2349)&gt;25),1,
ROUNDDOWN((SUM(VLOOKUP(MONTH(F2349),D暦変換用数値,2,FALSE),DAY(F2349))/28)+1,0))</f>
        <v>7</v>
      </c>
      <c r="O2349" s="84">
        <f>IF(AND(MONTH(F2349)=7,DAY(F2349)&gt;25),DAY(F2349)-25,
MOD((SUM(VLOOKUP(MONTH(F2349),D暦変換用数値,2,FALSE),DAY(F2349))),28)+1)</f>
        <v>4</v>
      </c>
      <c r="P2349" s="405">
        <f>IF(OR(MONTH(F2349)&lt;7,AND(MONTH(F2349)=7,DAY(F2349)&lt;=25)),
MOD(SUM((E2349-1901)*365,(N2349-1)*28,O2349,258),260),
MOD(SUM((E2349-1900)*365,(N2349-1)*28,O2349,258),260))</f>
        <v>5</v>
      </c>
      <c r="Q2349" s="371" t="str">
        <f>VLOOKUP(MOD(P2349,4),色,2,FALSE)</f>
        <v>赤い</v>
      </c>
      <c r="R2349" s="289" t="str">
        <f>VLOOKUP(MOD(P2349,13),銀河の音,2,FALSE)</f>
        <v>倍音の</v>
      </c>
      <c r="S2349" s="382" t="str">
        <f>VLOOKUP(MOD(P2349,20),太陽の紋章,2,FALSE)</f>
        <v>蛇</v>
      </c>
      <c r="T2349" s="102" t="s">
        <v>1258</v>
      </c>
    </row>
    <row r="2350" spans="1:20" ht="13.5" customHeight="1">
      <c r="A2350" s="50" t="str">
        <f>VLOOKUP(MOD(E2350,10),十干,2,FALSE)</f>
        <v>甲</v>
      </c>
      <c r="B2350" s="199" t="str">
        <f>VLOOKUP(MOD(E2350,12),十二支,3,FALSE)</f>
        <v xml:space="preserve">07 天 </v>
      </c>
      <c r="C2350" s="201" t="str">
        <f>VLOOKUP(F2350,星座,3,TRUE)</f>
        <v xml:space="preserve">05 土 </v>
      </c>
      <c r="D2350" s="531">
        <v>16085</v>
      </c>
      <c r="E2350" s="1">
        <f>IFERROR(YEAR(D2350),LEFT(D2350,4))</f>
        <v>1944</v>
      </c>
      <c r="F2350" s="1" t="str">
        <f>IF(ISTEXT(D2350),RIGHT(D2350,5),TEXT(D2350,"mm/dd"))</f>
        <v>01/14</v>
      </c>
      <c r="G2350" s="39">
        <f>SUM(MID(E2350,1,1),MID(E2350,2,1),MID(E2350,3,1),MID(E2350,4,1),MID(F2350,1,1),MID(F2350,2,1),MID(F2350,4,1),MID(F2350,5,1))</f>
        <v>24</v>
      </c>
      <c r="H2350" s="41">
        <f>IF(MOD(G2350,9)=0,9,MOD(G2350,9))</f>
        <v>6</v>
      </c>
      <c r="I2350" s="45" t="str">
        <f>IFERROR(MID("日月火水木金土",WEEKDAY(D2350),1),"")</f>
        <v>金</v>
      </c>
      <c r="J2350" s="304" t="s">
        <v>2206</v>
      </c>
      <c r="K2350" s="202" t="str">
        <f>VLOOKUP(F2350,石と花メイン,3,FALSE)</f>
        <v>◆黄玉</v>
      </c>
      <c r="L2350" s="297" t="str">
        <f>VLOOKUP(F2350,石と花メイン,4,FALSE)</f>
        <v>シンビジウム【春蘭】</v>
      </c>
      <c r="M2350" s="393">
        <f>IF(OR(MONTH(F2350)&lt;7,AND(MONTH(F2350)=7,DAY(F2350)&lt;=25)),
MOD(SUM((E2350-1901)*365,259),260),
MOD(SUM((E2350-1900)*365,259),260))</f>
        <v>94</v>
      </c>
      <c r="N2350" s="390">
        <f>IF(AND(MONTH(F2350)=7,DAY(F2350)&gt;25),1,
ROUNDDOWN((SUM(VLOOKUP(MONTH(F2350),D暦変換用数値,2,FALSE),DAY(F2350))/28)+1,0))</f>
        <v>7</v>
      </c>
      <c r="O2350" s="205">
        <f>IF(AND(MONTH(F2350)=7,DAY(F2350)&gt;25),DAY(F2350)-25,
MOD((SUM(VLOOKUP(MONTH(F2350),D暦変換用数値,2,FALSE),DAY(F2350))),28)+1)</f>
        <v>5</v>
      </c>
      <c r="P2350" s="406">
        <f>IF(OR(MONTH(F2350)&lt;7,AND(MONTH(F2350)=7,DAY(F2350)&lt;=25)),
MOD(SUM((E2350-1901)*365,(N2350-1)*28,O2350,258),260),
MOD(SUM((E2350-1900)*365,(N2350-1)*28,O2350,258),260))</f>
        <v>6</v>
      </c>
      <c r="Q2350" s="375" t="str">
        <f>VLOOKUP(MOD(P2350,4),色,2,FALSE)</f>
        <v>白い</v>
      </c>
      <c r="R2350" s="293" t="str">
        <f>VLOOKUP(MOD(P2350,13),銀河の音,2,FALSE)</f>
        <v>律動の</v>
      </c>
      <c r="S2350" s="386" t="str">
        <f>VLOOKUP(MOD(P2350,20),太陽の紋章,2,FALSE)</f>
        <v>世界の橋渡し</v>
      </c>
      <c r="T2350" s="99" t="s">
        <v>69</v>
      </c>
    </row>
    <row r="2351" spans="1:20" ht="13.5" customHeight="1">
      <c r="A2351" s="50" t="str">
        <f>VLOOKUP(MOD(E2351,10),十干,2,FALSE)</f>
        <v>甲</v>
      </c>
      <c r="B2351" s="199" t="str">
        <f>VLOOKUP(MOD(E2351,12),十二支,3,FALSE)</f>
        <v xml:space="preserve">07 天 </v>
      </c>
      <c r="C2351" s="201" t="str">
        <f>VLOOKUP(F2351,星座,3,TRUE)</f>
        <v xml:space="preserve">05 土 </v>
      </c>
      <c r="D2351" s="531">
        <v>16088</v>
      </c>
      <c r="E2351" s="1">
        <f>IFERROR(YEAR(D2351),LEFT(D2351,4))</f>
        <v>1944</v>
      </c>
      <c r="F2351" s="1" t="str">
        <f>IF(ISTEXT(D2351),RIGHT(D2351,5),TEXT(D2351,"mm/dd"))</f>
        <v>01/17</v>
      </c>
      <c r="G2351" s="39">
        <f>SUM(MID(E2351,1,1),MID(E2351,2,1),MID(E2351,3,1),MID(E2351,4,1),MID(F2351,1,1),MID(F2351,2,1),MID(F2351,4,1),MID(F2351,5,1))</f>
        <v>27</v>
      </c>
      <c r="H2351" s="41">
        <f>IF(MOD(G2351,9)=0,9,MOD(G2351,9))</f>
        <v>9</v>
      </c>
      <c r="I2351" s="45" t="str">
        <f>IFERROR(MID("日月火水木金土",WEEKDAY(D2351),1),"")</f>
        <v>月</v>
      </c>
      <c r="J2351" s="304" t="s">
        <v>2207</v>
      </c>
      <c r="K2351" s="202" t="str">
        <f>VLOOKUP(F2351,石と花メイン,3,FALSE)</f>
        <v>◆翠玉</v>
      </c>
      <c r="L2351" s="297" t="str">
        <f>VLOOKUP(F2351,石と花メイン,4,FALSE)</f>
        <v>胡蝶蘭【ファレノプシス】</v>
      </c>
      <c r="M2351" s="393">
        <f>IF(OR(MONTH(F2351)&lt;7,AND(MONTH(F2351)=7,DAY(F2351)&lt;=25)),
MOD(SUM((E2351-1901)*365,259),260),
MOD(SUM((E2351-1900)*365,259),260))</f>
        <v>94</v>
      </c>
      <c r="N2351" s="390">
        <f>IF(AND(MONTH(F2351)=7,DAY(F2351)&gt;25),1,
ROUNDDOWN((SUM(VLOOKUP(MONTH(F2351),D暦変換用数値,2,FALSE),DAY(F2351))/28)+1,0))</f>
        <v>7</v>
      </c>
      <c r="O2351" s="205">
        <f>IF(AND(MONTH(F2351)=7,DAY(F2351)&gt;25),DAY(F2351)-25,
MOD((SUM(VLOOKUP(MONTH(F2351),D暦変換用数値,2,FALSE),DAY(F2351))),28)+1)</f>
        <v>8</v>
      </c>
      <c r="P2351" s="406">
        <f>IF(OR(MONTH(F2351)&lt;7,AND(MONTH(F2351)=7,DAY(F2351)&lt;=25)),
MOD(SUM((E2351-1901)*365,(N2351-1)*28,O2351,258),260),
MOD(SUM((E2351-1900)*365,(N2351-1)*28,O2351,258),260))</f>
        <v>9</v>
      </c>
      <c r="Q2351" s="372" t="str">
        <f>VLOOKUP(MOD(P2351,4),色,2,FALSE)</f>
        <v>赤い</v>
      </c>
      <c r="R2351" s="290" t="str">
        <f>VLOOKUP(MOD(P2351,13),銀河の音,2,FALSE)</f>
        <v>太陽の</v>
      </c>
      <c r="S2351" s="383" t="str">
        <f>VLOOKUP(MOD(P2351,20),太陽の紋章,2,FALSE)</f>
        <v>月</v>
      </c>
      <c r="T2351" s="97" t="s">
        <v>824</v>
      </c>
    </row>
    <row r="2352" spans="1:20" ht="13.5" customHeight="1">
      <c r="A2352" s="49" t="str">
        <f>VLOOKUP(MOD(E2352,10),十干,2,FALSE)</f>
        <v>丙</v>
      </c>
      <c r="B2352" s="199" t="str">
        <f>VLOOKUP(MOD(E2352,12),十二支,3,FALSE)</f>
        <v xml:space="preserve">07 天 </v>
      </c>
      <c r="C2352" s="201" t="str">
        <f>VLOOKUP(F2352,星座,3,TRUE)</f>
        <v xml:space="preserve">05 土 </v>
      </c>
      <c r="D2352" s="535">
        <v>20455</v>
      </c>
      <c r="E2352" s="45">
        <f>IFERROR(YEAR(D2352),LEFT(D2352,4))</f>
        <v>1956</v>
      </c>
      <c r="F2352" s="45" t="str">
        <f>IF(ISTEXT(D2352),RIGHT(D2352,5),TEXT(D2352,"mm/dd"))</f>
        <v>01/01</v>
      </c>
      <c r="G2352" s="41">
        <f>SUM(MID(E2352,1,1),MID(E2352,2,1),MID(E2352,3,1),MID(E2352,4,1),MID(F2352,1,1),MID(F2352,2,1),MID(F2352,4,1),MID(F2352,5,1))</f>
        <v>23</v>
      </c>
      <c r="H2352" s="41">
        <f>IF(MOD(G2352,9)=0,9,MOD(G2352,9))</f>
        <v>5</v>
      </c>
      <c r="I2352" s="45" t="str">
        <f>IFERROR(MID("日月火水木金土",WEEKDAY(D2352),1),"")</f>
        <v>日</v>
      </c>
      <c r="J2352" s="305" t="s">
        <v>6497</v>
      </c>
      <c r="K2352" s="203" t="str">
        <f>VLOOKUP(F2352,石と花メイン,3,FALSE)</f>
        <v>◆柘榴石</v>
      </c>
      <c r="L2352" s="298" t="str">
        <f>VLOOKUP(F2352,石と花メイン,4,FALSE)</f>
        <v>松【常磐草】</v>
      </c>
      <c r="M2352" s="394">
        <f>IF(OR(MONTH(F2352)&lt;7,AND(MONTH(F2352)=7,DAY(F2352)&lt;=25)),
MOD(SUM((E2352-1901)*365,259),260),
MOD(SUM((E2352-1900)*365,259),260))</f>
        <v>54</v>
      </c>
      <c r="N2352" s="391">
        <f>IF(AND(MONTH(F2352)=7,DAY(F2352)&gt;25),1,
ROUNDDOWN((SUM(VLOOKUP(MONTH(F2352),D暦変換用数値,2,FALSE),DAY(F2352))/28)+1,0))</f>
        <v>6</v>
      </c>
      <c r="O2352" s="46">
        <f>IF(AND(MONTH(F2352)=7,DAY(F2352)&gt;25),DAY(F2352)-25,
MOD((SUM(VLOOKUP(MONTH(F2352),D暦変換用数値,2,FALSE),DAY(F2352))),28)+1)</f>
        <v>20</v>
      </c>
      <c r="P2352" s="407">
        <f>IF(OR(MONTH(F2352)&lt;7,AND(MONTH(F2352)=7,DAY(F2352)&lt;=25)),
MOD(SUM((E2352-1901)*365,(N2352-1)*28,O2352,258),260),
MOD(SUM((E2352-1900)*365,(N2352-1)*28,O2352,258),260))</f>
        <v>213</v>
      </c>
      <c r="Q2352" s="372" t="str">
        <f>VLOOKUP(MOD(P2352,4),色,2,FALSE)</f>
        <v>赤い</v>
      </c>
      <c r="R2352" s="290" t="str">
        <f>VLOOKUP(MOD(P2352,13),銀河の音,2,FALSE)</f>
        <v>倍音の</v>
      </c>
      <c r="S2352" s="383" t="str">
        <f>VLOOKUP(MOD(P2352,20),太陽の紋章,2,FALSE)</f>
        <v>空歩く者</v>
      </c>
      <c r="T2352" s="110" t="s">
        <v>6766</v>
      </c>
    </row>
    <row r="2353" spans="1:20" ht="13.5" customHeight="1">
      <c r="A2353" s="50" t="str">
        <f>VLOOKUP(MOD(E2353,10),十干,2,FALSE)</f>
        <v>丙</v>
      </c>
      <c r="B2353" s="199" t="str">
        <f>VLOOKUP(MOD(E2353,12),十二支,3,FALSE)</f>
        <v xml:space="preserve">07 天 </v>
      </c>
      <c r="C2353" s="201" t="str">
        <f>VLOOKUP(F2353,星座,3,TRUE)</f>
        <v xml:space="preserve">05 土 </v>
      </c>
      <c r="D2353" s="531">
        <v>20455</v>
      </c>
      <c r="E2353" s="1">
        <f>IFERROR(YEAR(D2353),LEFT(D2353,4))</f>
        <v>1956</v>
      </c>
      <c r="F2353" s="1" t="str">
        <f>IF(ISTEXT(D2353),RIGHT(D2353,5),TEXT(D2353,"mm/dd"))</f>
        <v>01/01</v>
      </c>
      <c r="G2353" s="39">
        <f>SUM(MID(E2353,1,1),MID(E2353,2,1),MID(E2353,3,1),MID(E2353,4,1),MID(F2353,1,1),MID(F2353,2,1),MID(F2353,4,1),MID(F2353,5,1))</f>
        <v>23</v>
      </c>
      <c r="H2353" s="41">
        <f>IF(MOD(G2353,9)=0,9,MOD(G2353,9))</f>
        <v>5</v>
      </c>
      <c r="I2353" s="45" t="str">
        <f>IFERROR(MID("日月火水木金土",WEEKDAY(D2353),1),"")</f>
        <v>日</v>
      </c>
      <c r="J2353" s="304" t="s">
        <v>2208</v>
      </c>
      <c r="K2353" s="202" t="str">
        <f>VLOOKUP(F2353,石と花メイン,3,FALSE)</f>
        <v>◆柘榴石</v>
      </c>
      <c r="L2353" s="297" t="str">
        <f>VLOOKUP(F2353,石と花メイン,4,FALSE)</f>
        <v>松【常磐草】</v>
      </c>
      <c r="M2353" s="393">
        <f>IF(OR(MONTH(F2353)&lt;7,AND(MONTH(F2353)=7,DAY(F2353)&lt;=25)),
MOD(SUM((E2353-1901)*365,259),260),
MOD(SUM((E2353-1900)*365,259),260))</f>
        <v>54</v>
      </c>
      <c r="N2353" s="390">
        <f>IF(AND(MONTH(F2353)=7,DAY(F2353)&gt;25),1,
ROUNDDOWN((SUM(VLOOKUP(MONTH(F2353),D暦変換用数値,2,FALSE),DAY(F2353))/28)+1,0))</f>
        <v>6</v>
      </c>
      <c r="O2353" s="205">
        <f>IF(AND(MONTH(F2353)=7,DAY(F2353)&gt;25),DAY(F2353)-25,
MOD((SUM(VLOOKUP(MONTH(F2353),D暦変換用数値,2,FALSE),DAY(F2353))),28)+1)</f>
        <v>20</v>
      </c>
      <c r="P2353" s="406">
        <f>IF(OR(MONTH(F2353)&lt;7,AND(MONTH(F2353)=7,DAY(F2353)&lt;=25)),
MOD(SUM((E2353-1901)*365,(N2353-1)*28,O2353,258),260),
MOD(SUM((E2353-1900)*365,(N2353-1)*28,O2353,258),260))</f>
        <v>213</v>
      </c>
      <c r="Q2353" s="372" t="str">
        <f>VLOOKUP(MOD(P2353,4),色,2,FALSE)</f>
        <v>赤い</v>
      </c>
      <c r="R2353" s="290" t="str">
        <f>VLOOKUP(MOD(P2353,13),銀河の音,2,FALSE)</f>
        <v>倍音の</v>
      </c>
      <c r="S2353" s="383" t="str">
        <f>VLOOKUP(MOD(P2353,20),太陽の紋章,2,FALSE)</f>
        <v>空歩く者</v>
      </c>
      <c r="T2353" s="98" t="s">
        <v>3736</v>
      </c>
    </row>
    <row r="2354" spans="1:20" ht="13.5" customHeight="1">
      <c r="A2354" s="50" t="str">
        <f>VLOOKUP(MOD(E2354,10),十干,2,FALSE)</f>
        <v>丙</v>
      </c>
      <c r="B2354" s="199" t="str">
        <f>VLOOKUP(MOD(E2354,12),十二支,3,FALSE)</f>
        <v xml:space="preserve">07 天 </v>
      </c>
      <c r="C2354" s="201" t="str">
        <f>VLOOKUP(F2354,星座,3,TRUE)</f>
        <v xml:space="preserve">05 土 </v>
      </c>
      <c r="D2354" s="531">
        <v>20457</v>
      </c>
      <c r="E2354" s="1">
        <f>IFERROR(YEAR(D2354),LEFT(D2354,4))</f>
        <v>1956</v>
      </c>
      <c r="F2354" s="1" t="str">
        <f>IF(ISTEXT(D2354),RIGHT(D2354,5),TEXT(D2354,"mm/dd"))</f>
        <v>01/03</v>
      </c>
      <c r="G2354" s="39">
        <f>SUM(MID(E2354,1,1),MID(E2354,2,1),MID(E2354,3,1),MID(E2354,4,1),MID(F2354,1,1),MID(F2354,2,1),MID(F2354,4,1),MID(F2354,5,1))</f>
        <v>25</v>
      </c>
      <c r="H2354" s="41">
        <f>IF(MOD(G2354,9)=0,9,MOD(G2354,9))</f>
        <v>7</v>
      </c>
      <c r="I2354" s="45" t="str">
        <f>IFERROR(MID("日月火水木金土",WEEKDAY(D2354),1),"")</f>
        <v>火</v>
      </c>
      <c r="J2354" s="304" t="s">
        <v>2209</v>
      </c>
      <c r="K2354" s="202" t="str">
        <f>VLOOKUP(F2354,石と花メイン,3,FALSE)</f>
        <v>▲黄金</v>
      </c>
      <c r="L2354" s="297" t="str">
        <f>VLOOKUP(F2354,石と花メイン,4,FALSE)</f>
        <v>福寿草【元日草】</v>
      </c>
      <c r="M2354" s="393">
        <f>IF(OR(MONTH(F2354)&lt;7,AND(MONTH(F2354)=7,DAY(F2354)&lt;=25)),
MOD(SUM((E2354-1901)*365,259),260),
MOD(SUM((E2354-1900)*365,259),260))</f>
        <v>54</v>
      </c>
      <c r="N2354" s="390">
        <f>IF(AND(MONTH(F2354)=7,DAY(F2354)&gt;25),1,
ROUNDDOWN((SUM(VLOOKUP(MONTH(F2354),D暦変換用数値,2,FALSE),DAY(F2354))/28)+1,0))</f>
        <v>6</v>
      </c>
      <c r="O2354" s="205">
        <f>IF(AND(MONTH(F2354)=7,DAY(F2354)&gt;25),DAY(F2354)-25,
MOD((SUM(VLOOKUP(MONTH(F2354),D暦変換用数値,2,FALSE),DAY(F2354))),28)+1)</f>
        <v>22</v>
      </c>
      <c r="P2354" s="406">
        <f>IF(OR(MONTH(F2354)&lt;7,AND(MONTH(F2354)=7,DAY(F2354)&lt;=25)),
MOD(SUM((E2354-1901)*365,(N2354-1)*28,O2354,258),260),
MOD(SUM((E2354-1900)*365,(N2354-1)*28,O2354,258),260))</f>
        <v>215</v>
      </c>
      <c r="Q2354" s="374" t="str">
        <f>VLOOKUP(MOD(P2354,4),色,2,FALSE)</f>
        <v>青い</v>
      </c>
      <c r="R2354" s="292" t="str">
        <f>VLOOKUP(MOD(P2354,13),銀河の音,2,FALSE)</f>
        <v>共振の</v>
      </c>
      <c r="S2354" s="385" t="str">
        <f>VLOOKUP(MOD(P2354,20),太陽の紋章,2,FALSE)</f>
        <v>鷲</v>
      </c>
      <c r="T2354" s="98" t="s">
        <v>3736</v>
      </c>
    </row>
    <row r="2355" spans="1:20" ht="13.5" customHeight="1">
      <c r="A2355" s="50" t="str">
        <f>VLOOKUP(MOD(E2355,10),十干,2,FALSE)</f>
        <v>丙</v>
      </c>
      <c r="B2355" s="199" t="str">
        <f>VLOOKUP(MOD(E2355,12),十二支,3,FALSE)</f>
        <v xml:space="preserve">07 天 </v>
      </c>
      <c r="C2355" s="201" t="str">
        <f>VLOOKUP(F2355,星座,3,TRUE)</f>
        <v xml:space="preserve">05 土 </v>
      </c>
      <c r="D2355" s="531">
        <v>20457</v>
      </c>
      <c r="E2355" s="1">
        <f>IFERROR(YEAR(D2355),LEFT(D2355,4))</f>
        <v>1956</v>
      </c>
      <c r="F2355" s="1" t="str">
        <f>IF(ISTEXT(D2355),RIGHT(D2355,5),TEXT(D2355,"mm/dd"))</f>
        <v>01/03</v>
      </c>
      <c r="G2355" s="39">
        <f>SUM(MID(E2355,1,1),MID(E2355,2,1),MID(E2355,3,1),MID(E2355,4,1),MID(F2355,1,1),MID(F2355,2,1),MID(F2355,4,1),MID(F2355,5,1))</f>
        <v>25</v>
      </c>
      <c r="H2355" s="41">
        <f>IF(MOD(G2355,9)=0,9,MOD(G2355,9))</f>
        <v>7</v>
      </c>
      <c r="I2355" s="45" t="str">
        <f>IFERROR(MID("日月火水木金土",WEEKDAY(D2355),1),"")</f>
        <v>火</v>
      </c>
      <c r="J2355" s="304" t="s">
        <v>2210</v>
      </c>
      <c r="K2355" s="202" t="str">
        <f>VLOOKUP(F2355,石と花メイン,3,FALSE)</f>
        <v>▲黄金</v>
      </c>
      <c r="L2355" s="297" t="str">
        <f>VLOOKUP(F2355,石と花メイン,4,FALSE)</f>
        <v>福寿草【元日草】</v>
      </c>
      <c r="M2355" s="393">
        <f>IF(OR(MONTH(F2355)&lt;7,AND(MONTH(F2355)=7,DAY(F2355)&lt;=25)),
MOD(SUM((E2355-1901)*365,259),260),
MOD(SUM((E2355-1900)*365,259),260))</f>
        <v>54</v>
      </c>
      <c r="N2355" s="390">
        <f>IF(AND(MONTH(F2355)=7,DAY(F2355)&gt;25),1,
ROUNDDOWN((SUM(VLOOKUP(MONTH(F2355),D暦変換用数値,2,FALSE),DAY(F2355))/28)+1,0))</f>
        <v>6</v>
      </c>
      <c r="O2355" s="205">
        <f>IF(AND(MONTH(F2355)=7,DAY(F2355)&gt;25),DAY(F2355)-25,
MOD((SUM(VLOOKUP(MONTH(F2355),D暦変換用数値,2,FALSE),DAY(F2355))),28)+1)</f>
        <v>22</v>
      </c>
      <c r="P2355" s="406">
        <f>IF(OR(MONTH(F2355)&lt;7,AND(MONTH(F2355)=7,DAY(F2355)&lt;=25)),
MOD(SUM((E2355-1901)*365,(N2355-1)*28,O2355,258),260),
MOD(SUM((E2355-1900)*365,(N2355-1)*28,O2355,258),260))</f>
        <v>215</v>
      </c>
      <c r="Q2355" s="374" t="str">
        <f>VLOOKUP(MOD(P2355,4),色,2,FALSE)</f>
        <v>青い</v>
      </c>
      <c r="R2355" s="292" t="str">
        <f>VLOOKUP(MOD(P2355,13),銀河の音,2,FALSE)</f>
        <v>共振の</v>
      </c>
      <c r="S2355" s="385" t="str">
        <f>VLOOKUP(MOD(P2355,20),太陽の紋章,2,FALSE)</f>
        <v>鷲</v>
      </c>
      <c r="T2355" s="103" t="s">
        <v>4833</v>
      </c>
    </row>
    <row r="2356" spans="1:20" ht="13.5" customHeight="1">
      <c r="A2356" s="50" t="str">
        <f>VLOOKUP(MOD(E2356,10),十干,2,FALSE)</f>
        <v>丙</v>
      </c>
      <c r="B2356" s="199" t="str">
        <f>VLOOKUP(MOD(E2356,12),十二支,3,FALSE)</f>
        <v xml:space="preserve">07 天 </v>
      </c>
      <c r="C2356" s="201" t="str">
        <f>VLOOKUP(F2356,星座,3,TRUE)</f>
        <v xml:space="preserve">05 土 </v>
      </c>
      <c r="D2356" s="531">
        <v>20459</v>
      </c>
      <c r="E2356" s="1">
        <f>IFERROR(YEAR(D2356),LEFT(D2356,4))</f>
        <v>1956</v>
      </c>
      <c r="F2356" s="1" t="str">
        <f>IF(ISTEXT(D2356),RIGHT(D2356,5),TEXT(D2356,"mm/dd"))</f>
        <v>01/05</v>
      </c>
      <c r="G2356" s="39">
        <f>SUM(MID(E2356,1,1),MID(E2356,2,1),MID(E2356,3,1),MID(E2356,4,1),MID(F2356,1,1),MID(F2356,2,1),MID(F2356,4,1),MID(F2356,5,1))</f>
        <v>27</v>
      </c>
      <c r="H2356" s="41">
        <f>IF(MOD(G2356,9)=0,9,MOD(G2356,9))</f>
        <v>9</v>
      </c>
      <c r="I2356" s="45" t="str">
        <f>IFERROR(MID("日月火水木金土",WEEKDAY(D2356),1),"")</f>
        <v>木</v>
      </c>
      <c r="J2356" s="304" t="s">
        <v>2211</v>
      </c>
      <c r="K2356" s="202" t="str">
        <f>VLOOKUP(F2356,石と花メイン,3,FALSE)</f>
        <v>■赤縞瑪瑙</v>
      </c>
      <c r="L2356" s="297" t="str">
        <f>VLOOKUP(F2356,石と花メイン,4,FALSE)</f>
        <v>雪割草【三角草】</v>
      </c>
      <c r="M2356" s="393">
        <f>IF(OR(MONTH(F2356)&lt;7,AND(MONTH(F2356)=7,DAY(F2356)&lt;=25)),
MOD(SUM((E2356-1901)*365,259),260),
MOD(SUM((E2356-1900)*365,259),260))</f>
        <v>54</v>
      </c>
      <c r="N2356" s="390">
        <f>IF(AND(MONTH(F2356)=7,DAY(F2356)&gt;25),1,
ROUNDDOWN((SUM(VLOOKUP(MONTH(F2356),D暦変換用数値,2,FALSE),DAY(F2356))/28)+1,0))</f>
        <v>6</v>
      </c>
      <c r="O2356" s="205">
        <f>IF(AND(MONTH(F2356)=7,DAY(F2356)&gt;25),DAY(F2356)-25,
MOD((SUM(VLOOKUP(MONTH(F2356),D暦変換用数値,2,FALSE),DAY(F2356))),28)+1)</f>
        <v>24</v>
      </c>
      <c r="P2356" s="406">
        <f>IF(OR(MONTH(F2356)&lt;7,AND(MONTH(F2356)=7,DAY(F2356)&lt;=25)),
MOD(SUM((E2356-1901)*365,(N2356-1)*28,O2356,258),260),
MOD(SUM((E2356-1900)*365,(N2356-1)*28,O2356,258),260))</f>
        <v>217</v>
      </c>
      <c r="Q2356" s="372" t="str">
        <f>VLOOKUP(MOD(P2356,4),色,2,FALSE)</f>
        <v>赤い</v>
      </c>
      <c r="R2356" s="290" t="str">
        <f>VLOOKUP(MOD(P2356,13),銀河の音,2,FALSE)</f>
        <v>太陽の</v>
      </c>
      <c r="S2356" s="383" t="str">
        <f>VLOOKUP(MOD(P2356,20),太陽の紋章,2,FALSE)</f>
        <v>地球</v>
      </c>
      <c r="T2356" s="97" t="s">
        <v>3520</v>
      </c>
    </row>
    <row r="2357" spans="1:20" ht="13.5" customHeight="1">
      <c r="A2357" s="50" t="str">
        <f>VLOOKUP(MOD(E2357,10),十干,2,FALSE)</f>
        <v>丙</v>
      </c>
      <c r="B2357" s="199" t="str">
        <f>VLOOKUP(MOD(E2357,12),十二支,3,FALSE)</f>
        <v xml:space="preserve">07 天 </v>
      </c>
      <c r="C2357" s="201" t="str">
        <f>VLOOKUP(F2357,星座,3,TRUE)</f>
        <v xml:space="preserve">05 土 </v>
      </c>
      <c r="D2357" s="531">
        <v>20469</v>
      </c>
      <c r="E2357" s="1">
        <f>IFERROR(YEAR(D2357),LEFT(D2357,4))</f>
        <v>1956</v>
      </c>
      <c r="F2357" s="1" t="str">
        <f>IF(ISTEXT(D2357),RIGHT(D2357,5),TEXT(D2357,"mm/dd"))</f>
        <v>01/15</v>
      </c>
      <c r="G2357" s="39">
        <f>SUM(MID(E2357,1,1),MID(E2357,2,1),MID(E2357,3,1),MID(E2357,4,1),MID(F2357,1,1),MID(F2357,2,1),MID(F2357,4,1),MID(F2357,5,1))</f>
        <v>28</v>
      </c>
      <c r="H2357" s="41">
        <f>IF(MOD(G2357,9)=0,9,MOD(G2357,9))</f>
        <v>1</v>
      </c>
      <c r="I2357" s="45" t="str">
        <f>IFERROR(MID("日月火水木金土",WEEKDAY(D2357),1),"")</f>
        <v>日</v>
      </c>
      <c r="J2357" s="304" t="s">
        <v>2212</v>
      </c>
      <c r="K2357" s="202" t="str">
        <f>VLOOKUP(F2357,石と花メイン,3,FALSE)</f>
        <v>■血碧玉</v>
      </c>
      <c r="L2357" s="297" t="str">
        <f>VLOOKUP(F2357,石と花メイン,4,FALSE)</f>
        <v>針金雀枝</v>
      </c>
      <c r="M2357" s="393">
        <f>IF(OR(MONTH(F2357)&lt;7,AND(MONTH(F2357)=7,DAY(F2357)&lt;=25)),
MOD(SUM((E2357-1901)*365,259),260),
MOD(SUM((E2357-1900)*365,259),260))</f>
        <v>54</v>
      </c>
      <c r="N2357" s="390">
        <f>IF(AND(MONTH(F2357)=7,DAY(F2357)&gt;25),1,
ROUNDDOWN((SUM(VLOOKUP(MONTH(F2357),D暦変換用数値,2,FALSE),DAY(F2357))/28)+1,0))</f>
        <v>7</v>
      </c>
      <c r="O2357" s="205">
        <f>IF(AND(MONTH(F2357)=7,DAY(F2357)&gt;25),DAY(F2357)-25,
MOD((SUM(VLOOKUP(MONTH(F2357),D暦変換用数値,2,FALSE),DAY(F2357))),28)+1)</f>
        <v>6</v>
      </c>
      <c r="P2357" s="406">
        <f>IF(OR(MONTH(F2357)&lt;7,AND(MONTH(F2357)=7,DAY(F2357)&lt;=25)),
MOD(SUM((E2357-1901)*365,(N2357-1)*28,O2357,258),260),
MOD(SUM((E2357-1900)*365,(N2357-1)*28,O2357,258),260))</f>
        <v>227</v>
      </c>
      <c r="Q2357" s="374" t="str">
        <f>VLOOKUP(MOD(P2357,4),色,2,FALSE)</f>
        <v>青い</v>
      </c>
      <c r="R2357" s="292" t="str">
        <f>VLOOKUP(MOD(P2357,13),銀河の音,2,FALSE)</f>
        <v>律動の</v>
      </c>
      <c r="S2357" s="385" t="str">
        <f>VLOOKUP(MOD(P2357,20),太陽の紋章,2,FALSE)</f>
        <v>手</v>
      </c>
      <c r="T2357" s="111" t="s">
        <v>4867</v>
      </c>
    </row>
    <row r="2358" spans="1:20" ht="13.5" customHeight="1">
      <c r="A2358" s="76" t="str">
        <f>VLOOKUP(MOD(E2358,10),十干,2,FALSE)</f>
        <v>丙</v>
      </c>
      <c r="B2358" s="280" t="str">
        <f>VLOOKUP(MOD(E2358,12),十二支,3,FALSE)</f>
        <v xml:space="preserve">07 天 </v>
      </c>
      <c r="C2358" s="281" t="str">
        <f>VLOOKUP(F2358,星座,3,TRUE)</f>
        <v xml:space="preserve">05 土 </v>
      </c>
      <c r="D2358" s="550">
        <v>20812</v>
      </c>
      <c r="E2358" s="77">
        <f>IFERROR(YEAR(D2358),LEFT(D2358,4))</f>
        <v>1956</v>
      </c>
      <c r="F2358" s="77" t="str">
        <f>IF(ISTEXT(D2358),RIGHT(D2358,5),TEXT(D2358,"mm/dd"))</f>
        <v>12/23</v>
      </c>
      <c r="G2358" s="554">
        <f>SUM(MID(E2358,1,1),MID(E2358,2,1),MID(E2358,3,1),MID(E2358,4,1),MID(F2358,1,1),MID(F2358,2,1),MID(F2358,4,1),MID(F2358,5,1))</f>
        <v>29</v>
      </c>
      <c r="H2358" s="81">
        <f>IF(MOD(G2358,9)=0,9,MOD(G2358,9))</f>
        <v>2</v>
      </c>
      <c r="I2358" s="77" t="str">
        <f>IFERROR(MID("日月火水木金土",WEEKDAY(D2358),1),"")</f>
        <v>日</v>
      </c>
      <c r="J2358" s="307" t="s">
        <v>9070</v>
      </c>
      <c r="K2358" s="203" t="str">
        <f>VLOOKUP(F2358,石と花メイン,3,FALSE)</f>
        <v>◆柘榴石</v>
      </c>
      <c r="L2358" s="301" t="str">
        <f>VLOOKUP(F2358,石と花メイン,4,FALSE)</f>
        <v>カトレア</v>
      </c>
      <c r="M2358" s="398">
        <f>IF(OR(MONTH(F2358)&lt;7,AND(MONTH(F2358)=7,DAY(F2358)&lt;=25)),
MOD(SUM((E2358-1901)*365,259),260),
MOD(SUM((E2358-1900)*365,259),260))</f>
        <v>159</v>
      </c>
      <c r="N2358" s="121">
        <f>IF(AND(MONTH(F2358)=7,DAY(F2358)&gt;25),1,
ROUNDDOWN((SUM(VLOOKUP(MONTH(F2358),D暦変換用数値,2,FALSE),DAY(F2358))/28)+1,0))</f>
        <v>6</v>
      </c>
      <c r="O2358" s="117">
        <f>IF(AND(MONTH(F2358)=7,DAY(F2358)&gt;25),DAY(F2358)-25,
MOD((SUM(VLOOKUP(MONTH(F2358),D暦変換用数値,2,FALSE),DAY(F2358))),28)+1)</f>
        <v>11</v>
      </c>
      <c r="P2358" s="408">
        <f>IF(OR(MONTH(F2358)&lt;7,AND(MONTH(F2358)=7,DAY(F2358)&lt;=25)),
MOD(SUM((E2358-1901)*365,(N2358-1)*28,O2358,258),260),
MOD(SUM((E2358-1900)*365,(N2358-1)*28,O2358,258),260))</f>
        <v>49</v>
      </c>
      <c r="Q2358" s="380" t="str">
        <f>VLOOKUP(MOD(P2358,4),色,2,FALSE)</f>
        <v>赤い</v>
      </c>
      <c r="R2358" s="295" t="str">
        <f>VLOOKUP(MOD(P2358,13),銀河の音,2,FALSE)</f>
        <v>惑星の</v>
      </c>
      <c r="S2358" s="389" t="str">
        <f>VLOOKUP(MOD(P2358,20),太陽の紋章,2,FALSE)</f>
        <v>月</v>
      </c>
      <c r="T2358" s="110" t="s">
        <v>9075</v>
      </c>
    </row>
    <row r="2359" spans="1:20" ht="13.5" customHeight="1">
      <c r="A2359" s="50" t="str">
        <f>VLOOKUP(MOD(E2359,10),十干,2,FALSE)</f>
        <v>丙</v>
      </c>
      <c r="B2359" s="199" t="str">
        <f>VLOOKUP(MOD(E2359,12),十二支,3,FALSE)</f>
        <v xml:space="preserve">07 天 </v>
      </c>
      <c r="C2359" s="201" t="str">
        <f>VLOOKUP(F2359,星座,3,TRUE)</f>
        <v xml:space="preserve">05 土 </v>
      </c>
      <c r="D2359" s="531">
        <v>20818</v>
      </c>
      <c r="E2359" s="1">
        <f>IFERROR(YEAR(D2359),LEFT(D2359,4))</f>
        <v>1956</v>
      </c>
      <c r="F2359" s="1" t="str">
        <f>IF(ISTEXT(D2359),RIGHT(D2359,5),TEXT(D2359,"mm/dd"))</f>
        <v>12/29</v>
      </c>
      <c r="G2359" s="39">
        <f>SUM(MID(E2359,1,1),MID(E2359,2,1),MID(E2359,3,1),MID(E2359,4,1),MID(F2359,1,1),MID(F2359,2,1),MID(F2359,4,1),MID(F2359,5,1))</f>
        <v>35</v>
      </c>
      <c r="H2359" s="41">
        <f>IF(MOD(G2359,9)=0,9,MOD(G2359,9))</f>
        <v>8</v>
      </c>
      <c r="I2359" s="45" t="str">
        <f>IFERROR(MID("日月火水木金土",WEEKDAY(D2359),1),"")</f>
        <v>土</v>
      </c>
      <c r="J2359" s="304" t="s">
        <v>2213</v>
      </c>
      <c r="K2359" s="202" t="str">
        <f>VLOOKUP(F2359,石と花メイン,3,FALSE)</f>
        <v>□水晶</v>
      </c>
      <c r="L2359" s="297" t="str">
        <f>VLOOKUP(F2359,石と花メイン,4,FALSE)</f>
        <v>南天</v>
      </c>
      <c r="M2359" s="393">
        <f>IF(OR(MONTH(F2359)&lt;7,AND(MONTH(F2359)=7,DAY(F2359)&lt;=25)),
MOD(SUM((E2359-1901)*365,259),260),
MOD(SUM((E2359-1900)*365,259),260))</f>
        <v>159</v>
      </c>
      <c r="N2359" s="390">
        <f>IF(AND(MONTH(F2359)=7,DAY(F2359)&gt;25),1,
ROUNDDOWN((SUM(VLOOKUP(MONTH(F2359),D暦変換用数値,2,FALSE),DAY(F2359))/28)+1,0))</f>
        <v>6</v>
      </c>
      <c r="O2359" s="205">
        <f>IF(AND(MONTH(F2359)=7,DAY(F2359)&gt;25),DAY(F2359)-25,
MOD((SUM(VLOOKUP(MONTH(F2359),D暦変換用数値,2,FALSE),DAY(F2359))),28)+1)</f>
        <v>17</v>
      </c>
      <c r="P2359" s="406">
        <f>IF(OR(MONTH(F2359)&lt;7,AND(MONTH(F2359)=7,DAY(F2359)&lt;=25)),
MOD(SUM((E2359-1901)*365,(N2359-1)*28,O2359,258),260),
MOD(SUM((E2359-1900)*365,(N2359-1)*28,O2359,258),260))</f>
        <v>55</v>
      </c>
      <c r="Q2359" s="374" t="str">
        <f>VLOOKUP(MOD(P2359,4),色,2,FALSE)</f>
        <v>青い</v>
      </c>
      <c r="R2359" s="292" t="str">
        <f>VLOOKUP(MOD(P2359,13),銀河の音,2,FALSE)</f>
        <v>電気の</v>
      </c>
      <c r="S2359" s="385" t="str">
        <f>VLOOKUP(MOD(P2359,20),太陽の紋章,2,FALSE)</f>
        <v>鷲</v>
      </c>
      <c r="T2359" s="98"/>
    </row>
    <row r="2360" spans="1:20" ht="13.5" customHeight="1">
      <c r="A2360" s="50" t="str">
        <f>VLOOKUP(MOD(E2360,10),十干,2,FALSE)</f>
        <v>丙</v>
      </c>
      <c r="B2360" s="199" t="str">
        <f>VLOOKUP(MOD(E2360,12),十二支,3,FALSE)</f>
        <v xml:space="preserve">07 天 </v>
      </c>
      <c r="C2360" s="201" t="str">
        <f>VLOOKUP(F2360,星座,3,TRUE)</f>
        <v xml:space="preserve">05 土 </v>
      </c>
      <c r="D2360" s="531">
        <v>20818</v>
      </c>
      <c r="E2360" s="1">
        <f>IFERROR(YEAR(D2360),LEFT(D2360,4))</f>
        <v>1956</v>
      </c>
      <c r="F2360" s="1" t="str">
        <f>IF(ISTEXT(D2360),RIGHT(D2360,5),TEXT(D2360,"mm/dd"))</f>
        <v>12/29</v>
      </c>
      <c r="G2360" s="39">
        <f>SUM(MID(E2360,1,1),MID(E2360,2,1),MID(E2360,3,1),MID(E2360,4,1),MID(F2360,1,1),MID(F2360,2,1),MID(F2360,4,1),MID(F2360,5,1))</f>
        <v>35</v>
      </c>
      <c r="H2360" s="41">
        <f>IF(MOD(G2360,9)=0,9,MOD(G2360,9))</f>
        <v>8</v>
      </c>
      <c r="I2360" s="45" t="str">
        <f>IFERROR(MID("日月火水木金土",WEEKDAY(D2360),1),"")</f>
        <v>土</v>
      </c>
      <c r="J2360" s="304" t="s">
        <v>2214</v>
      </c>
      <c r="K2360" s="202" t="str">
        <f>VLOOKUP(F2360,石と花メイン,3,FALSE)</f>
        <v>□水晶</v>
      </c>
      <c r="L2360" s="297" t="str">
        <f>VLOOKUP(F2360,石と花メイン,4,FALSE)</f>
        <v>南天</v>
      </c>
      <c r="M2360" s="393">
        <f>IF(OR(MONTH(F2360)&lt;7,AND(MONTH(F2360)=7,DAY(F2360)&lt;=25)),
MOD(SUM((E2360-1901)*365,259),260),
MOD(SUM((E2360-1900)*365,259),260))</f>
        <v>159</v>
      </c>
      <c r="N2360" s="390">
        <f>IF(AND(MONTH(F2360)=7,DAY(F2360)&gt;25),1,
ROUNDDOWN((SUM(VLOOKUP(MONTH(F2360),D暦変換用数値,2,FALSE),DAY(F2360))/28)+1,0))</f>
        <v>6</v>
      </c>
      <c r="O2360" s="205">
        <f>IF(AND(MONTH(F2360)=7,DAY(F2360)&gt;25),DAY(F2360)-25,
MOD((SUM(VLOOKUP(MONTH(F2360),D暦変換用数値,2,FALSE),DAY(F2360))),28)+1)</f>
        <v>17</v>
      </c>
      <c r="P2360" s="406">
        <f>IF(OR(MONTH(F2360)&lt;7,AND(MONTH(F2360)=7,DAY(F2360)&lt;=25)),
MOD(SUM((E2360-1901)*365,(N2360-1)*28,O2360,258),260),
MOD(SUM((E2360-1900)*365,(N2360-1)*28,O2360,258),260))</f>
        <v>55</v>
      </c>
      <c r="Q2360" s="374" t="str">
        <f>VLOOKUP(MOD(P2360,4),色,2,FALSE)</f>
        <v>青い</v>
      </c>
      <c r="R2360" s="292" t="str">
        <f>VLOOKUP(MOD(P2360,13),銀河の音,2,FALSE)</f>
        <v>電気の</v>
      </c>
      <c r="S2360" s="385" t="str">
        <f>VLOOKUP(MOD(P2360,20),太陽の紋章,2,FALSE)</f>
        <v>鷲</v>
      </c>
      <c r="T2360" s="93" t="s">
        <v>4834</v>
      </c>
    </row>
    <row r="2361" spans="1:20" ht="13.5" customHeight="1">
      <c r="A2361" s="50" t="str">
        <f>VLOOKUP(MOD(E2361,10),十干,2,FALSE)</f>
        <v>戊</v>
      </c>
      <c r="B2361" s="199" t="str">
        <f>VLOOKUP(MOD(E2361,12),十二支,3,FALSE)</f>
        <v xml:space="preserve">07 天 </v>
      </c>
      <c r="C2361" s="201" t="str">
        <f>VLOOKUP(F2361,星座,3,TRUE)</f>
        <v xml:space="preserve">05 土 </v>
      </c>
      <c r="D2361" s="531">
        <v>24842</v>
      </c>
      <c r="E2361" s="1">
        <f>IFERROR(YEAR(D2361),LEFT(D2361,4))</f>
        <v>1968</v>
      </c>
      <c r="F2361" s="1" t="str">
        <f>IF(ISTEXT(D2361),RIGHT(D2361,5),TEXT(D2361,"mm/dd"))</f>
        <v>01/05</v>
      </c>
      <c r="G2361" s="39">
        <f>SUM(MID(E2361,1,1),MID(E2361,2,1),MID(E2361,3,1),MID(E2361,4,1),MID(F2361,1,1),MID(F2361,2,1),MID(F2361,4,1),MID(F2361,5,1))</f>
        <v>30</v>
      </c>
      <c r="H2361" s="41">
        <f>IF(MOD(G2361,9)=0,9,MOD(G2361,9))</f>
        <v>3</v>
      </c>
      <c r="I2361" s="45" t="str">
        <f>IFERROR(MID("日月火水木金土",WEEKDAY(D2361),1),"")</f>
        <v>金</v>
      </c>
      <c r="J2361" s="304" t="s">
        <v>2215</v>
      </c>
      <c r="K2361" s="202" t="str">
        <f>VLOOKUP(F2361,石と花メイン,3,FALSE)</f>
        <v>■赤縞瑪瑙</v>
      </c>
      <c r="L2361" s="297" t="str">
        <f>VLOOKUP(F2361,石と花メイン,4,FALSE)</f>
        <v>雪割草【三角草】</v>
      </c>
      <c r="M2361" s="393">
        <f>IF(OR(MONTH(F2361)&lt;7,AND(MONTH(F2361)=7,DAY(F2361)&lt;=25)),
MOD(SUM((E2361-1901)*365,259),260),
MOD(SUM((E2361-1900)*365,259),260))</f>
        <v>14</v>
      </c>
      <c r="N2361" s="390">
        <f>IF(AND(MONTH(F2361)=7,DAY(F2361)&gt;25),1,
ROUNDDOWN((SUM(VLOOKUP(MONTH(F2361),D暦変換用数値,2,FALSE),DAY(F2361))/28)+1,0))</f>
        <v>6</v>
      </c>
      <c r="O2361" s="205">
        <f>IF(AND(MONTH(F2361)=7,DAY(F2361)&gt;25),DAY(F2361)-25,
MOD((SUM(VLOOKUP(MONTH(F2361),D暦変換用数値,2,FALSE),DAY(F2361))),28)+1)</f>
        <v>24</v>
      </c>
      <c r="P2361" s="406">
        <f>IF(OR(MONTH(F2361)&lt;7,AND(MONTH(F2361)=7,DAY(F2361)&lt;=25)),
MOD(SUM((E2361-1901)*365,(N2361-1)*28,O2361,258),260),
MOD(SUM((E2361-1900)*365,(N2361-1)*28,O2361,258),260))</f>
        <v>177</v>
      </c>
      <c r="Q2361" s="372" t="str">
        <f>VLOOKUP(MOD(P2361,4),色,2,FALSE)</f>
        <v>赤い</v>
      </c>
      <c r="R2361" s="290" t="str">
        <f>VLOOKUP(MOD(P2361,13),銀河の音,2,FALSE)</f>
        <v>銀河の</v>
      </c>
      <c r="S2361" s="383" t="str">
        <f>VLOOKUP(MOD(P2361,20),太陽の紋章,2,FALSE)</f>
        <v>地球</v>
      </c>
      <c r="T2361" s="113" t="s">
        <v>4835</v>
      </c>
    </row>
    <row r="2362" spans="1:20" ht="13.5" customHeight="1">
      <c r="A2362" s="334" t="str">
        <f>VLOOKUP(MOD(E2362,10),十干,2,FALSE)</f>
        <v>戊</v>
      </c>
      <c r="B2362" s="331" t="str">
        <f>VLOOKUP(MOD(E2362,12),十二支,3,FALSE)</f>
        <v xml:space="preserve">07 天 </v>
      </c>
      <c r="C2362" s="336" t="str">
        <f>VLOOKUP(F2362,星座,3,TRUE)</f>
        <v xml:space="preserve">05 土 </v>
      </c>
      <c r="D2362" s="534">
        <v>24845</v>
      </c>
      <c r="E2362" s="131">
        <f>IFERROR(YEAR(D2362),LEFT(D2362,4))</f>
        <v>1968</v>
      </c>
      <c r="F2362" s="131" t="str">
        <f>IF(ISTEXT(D2362),RIGHT(D2362,5),TEXT(D2362,"mm/dd"))</f>
        <v>01/08</v>
      </c>
      <c r="G2362" s="133">
        <f>SUM(MID(E2362,1,1),MID(E2362,2,1),MID(E2362,3,1),MID(E2362,4,1),MID(F2362,1,1),MID(F2362,2,1),MID(F2362,4,1),MID(F2362,5,1))</f>
        <v>33</v>
      </c>
      <c r="H2362" s="133">
        <f>IF(MOD(G2362,9)=0,9,MOD(G2362,9))</f>
        <v>6</v>
      </c>
      <c r="I2362" s="131" t="str">
        <f>IFERROR(MID("日月火水木金土",WEEKDAY(D2362),1),"")</f>
        <v>月</v>
      </c>
      <c r="J2362" s="306" t="s">
        <v>8207</v>
      </c>
      <c r="K2362" s="335" t="str">
        <f>VLOOKUP(F2362,石と花メイン,3,FALSE)</f>
        <v>●珊瑚</v>
      </c>
      <c r="L2362" s="302" t="str">
        <f>VLOOKUP(F2362,石と花メイン,4,FALSE)</f>
        <v>母子草【御形】</v>
      </c>
      <c r="M2362" s="396">
        <f>IF(OR(MONTH(F2362)&lt;7,AND(MONTH(F2362)=7,DAY(F2362)&lt;=25)),
MOD(SUM((E2362-1901)*365,259),260),
MOD(SUM((E2362-1900)*365,259),260))</f>
        <v>14</v>
      </c>
      <c r="N2362" s="335">
        <f>IF(AND(MONTH(F2362)=7,DAY(F2362)&gt;25),1,
ROUNDDOWN((SUM(VLOOKUP(MONTH(F2362),D暦変換用数値,2,FALSE),DAY(F2362))/28)+1,0))</f>
        <v>6</v>
      </c>
      <c r="O2362" s="132">
        <f>IF(AND(MONTH(F2362)=7,DAY(F2362)&gt;25),DAY(F2362)-25,
MOD((SUM(VLOOKUP(MONTH(F2362),D暦変換用数値,2,FALSE),DAY(F2362))),28)+1)</f>
        <v>27</v>
      </c>
      <c r="P2362" s="404">
        <f>IF(OR(MONTH(F2362)&lt;7,AND(MONTH(F2362)=7,DAY(F2362)&lt;=25)),
MOD(SUM((E2362-1901)*365,(N2362-1)*28,O2362,258),260),
MOD(SUM((E2362-1900)*365,(N2362-1)*28,O2362,258),260))</f>
        <v>180</v>
      </c>
      <c r="Q2362" s="376" t="str">
        <f>VLOOKUP(MOD(P2362,4),色,2,FALSE)</f>
        <v>黄色い</v>
      </c>
      <c r="R2362" s="333" t="str">
        <f>VLOOKUP(MOD(P2362,13),銀河の音,2,FALSE)</f>
        <v>スペクトルの</v>
      </c>
      <c r="S2362" s="387" t="str">
        <f>VLOOKUP(MOD(P2362,20),太陽の紋章,2,FALSE)</f>
        <v>太陽</v>
      </c>
      <c r="T2362" s="119" t="s">
        <v>8259</v>
      </c>
    </row>
    <row r="2363" spans="1:20" ht="13.5" customHeight="1">
      <c r="A2363" s="50" t="str">
        <f>VLOOKUP(MOD(E2363,10),十干,2,FALSE)</f>
        <v>戊</v>
      </c>
      <c r="B2363" s="199" t="str">
        <f>VLOOKUP(MOD(E2363,12),十二支,3,FALSE)</f>
        <v xml:space="preserve">07 天 </v>
      </c>
      <c r="C2363" s="201" t="str">
        <f>VLOOKUP(F2363,星座,3,TRUE)</f>
        <v xml:space="preserve">05 土 </v>
      </c>
      <c r="D2363" s="535">
        <v>24845</v>
      </c>
      <c r="E2363" s="45">
        <f>IFERROR(YEAR(D2363),LEFT(D2363,4))</f>
        <v>1968</v>
      </c>
      <c r="F2363" s="45" t="str">
        <f>IF(ISTEXT(D2363),RIGHT(D2363,5),TEXT(D2363,"mm/dd"))</f>
        <v>01/08</v>
      </c>
      <c r="G2363" s="41">
        <f>SUM(MID(E2363,1,1),MID(E2363,2,1),MID(E2363,3,1),MID(E2363,4,1),MID(F2363,1,1),MID(F2363,2,1),MID(F2363,4,1),MID(F2363,5,1))</f>
        <v>33</v>
      </c>
      <c r="H2363" s="41">
        <f>IF(MOD(G2363,9)=0,9,MOD(G2363,9))</f>
        <v>6</v>
      </c>
      <c r="I2363" s="45" t="str">
        <f>IFERROR(MID("日月火水木金土",WEEKDAY(D2363),1),"")</f>
        <v>月</v>
      </c>
      <c r="J2363" s="305" t="s">
        <v>4682</v>
      </c>
      <c r="K2363" s="203" t="str">
        <f>VLOOKUP(F2363,石と花メイン,3,FALSE)</f>
        <v>●珊瑚</v>
      </c>
      <c r="L2363" s="298" t="str">
        <f>VLOOKUP(F2363,石と花メイン,4,FALSE)</f>
        <v>母子草【御形】</v>
      </c>
      <c r="M2363" s="394">
        <f>IF(OR(MONTH(F2363)&lt;7,AND(MONTH(F2363)=7,DAY(F2363)&lt;=25)),
MOD(SUM((E2363-1901)*365,259),260),
MOD(SUM((E2363-1900)*365,259),260))</f>
        <v>14</v>
      </c>
      <c r="N2363" s="391">
        <f>IF(AND(MONTH(F2363)=7,DAY(F2363)&gt;25),1,
ROUNDDOWN((SUM(VLOOKUP(MONTH(F2363),D暦変換用数値,2,FALSE),DAY(F2363))/28)+1,0))</f>
        <v>6</v>
      </c>
      <c r="O2363" s="46">
        <f>IF(AND(MONTH(F2363)=7,DAY(F2363)&gt;25),DAY(F2363)-25,
MOD((SUM(VLOOKUP(MONTH(F2363),D暦変換用数値,2,FALSE),DAY(F2363))),28)+1)</f>
        <v>27</v>
      </c>
      <c r="P2363" s="407">
        <f>IF(OR(MONTH(F2363)&lt;7,AND(MONTH(F2363)=7,DAY(F2363)&lt;=25)),
MOD(SUM((E2363-1901)*365,(N2363-1)*28,O2363,258),260),
MOD(SUM((E2363-1900)*365,(N2363-1)*28,O2363,258),260))</f>
        <v>180</v>
      </c>
      <c r="Q2363" s="373" t="str">
        <f>VLOOKUP(MOD(P2363,4),色,2,FALSE)</f>
        <v>黄色い</v>
      </c>
      <c r="R2363" s="291" t="str">
        <f>VLOOKUP(MOD(P2363,13),銀河の音,2,FALSE)</f>
        <v>スペクトルの</v>
      </c>
      <c r="S2363" s="384" t="str">
        <f>VLOOKUP(MOD(P2363,20),太陽の紋章,2,FALSE)</f>
        <v>太陽</v>
      </c>
      <c r="T2363" s="110" t="s">
        <v>4683</v>
      </c>
    </row>
    <row r="2364" spans="1:20" ht="13.5" customHeight="1">
      <c r="A2364" s="50" t="str">
        <f>VLOOKUP(MOD(E2364,10),十干,2,FALSE)</f>
        <v>戊</v>
      </c>
      <c r="B2364" s="199" t="str">
        <f>VLOOKUP(MOD(E2364,12),十二支,3,FALSE)</f>
        <v xml:space="preserve">07 天 </v>
      </c>
      <c r="C2364" s="201" t="str">
        <f>VLOOKUP(F2364,星座,3,TRUE)</f>
        <v xml:space="preserve">05 土 </v>
      </c>
      <c r="D2364" s="531">
        <v>24848</v>
      </c>
      <c r="E2364" s="1">
        <f>IFERROR(YEAR(D2364),LEFT(D2364,4))</f>
        <v>1968</v>
      </c>
      <c r="F2364" s="1" t="str">
        <f>IF(ISTEXT(D2364),RIGHT(D2364,5),TEXT(D2364,"mm/dd"))</f>
        <v>01/11</v>
      </c>
      <c r="G2364" s="39">
        <f>SUM(MID(E2364,1,1),MID(E2364,2,1),MID(E2364,3,1),MID(E2364,4,1),MID(F2364,1,1),MID(F2364,2,1),MID(F2364,4,1),MID(F2364,5,1))</f>
        <v>27</v>
      </c>
      <c r="H2364" s="41">
        <f>IF(MOD(G2364,9)=0,9,MOD(G2364,9))</f>
        <v>9</v>
      </c>
      <c r="I2364" s="45" t="str">
        <f>IFERROR(MID("日月火水木金土",WEEKDAY(D2364),1),"")</f>
        <v>木</v>
      </c>
      <c r="J2364" s="304" t="s">
        <v>5045</v>
      </c>
      <c r="K2364" s="202" t="str">
        <f>VLOOKUP(F2364,石と花メイン,3,FALSE)</f>
        <v>●孔雀石</v>
      </c>
      <c r="L2364" s="297" t="str">
        <f>VLOOKUP(F2364,石と花メイン,4,FALSE)</f>
        <v>芹【白根草】</v>
      </c>
      <c r="M2364" s="393">
        <f>IF(OR(MONTH(F2364)&lt;7,AND(MONTH(F2364)=7,DAY(F2364)&lt;=25)),
MOD(SUM((E2364-1901)*365,259),260),
MOD(SUM((E2364-1900)*365,259),260))</f>
        <v>14</v>
      </c>
      <c r="N2364" s="390">
        <f>IF(AND(MONTH(F2364)=7,DAY(F2364)&gt;25),1,
ROUNDDOWN((SUM(VLOOKUP(MONTH(F2364),D暦変換用数値,2,FALSE),DAY(F2364))/28)+1,0))</f>
        <v>7</v>
      </c>
      <c r="O2364" s="205">
        <f>IF(AND(MONTH(F2364)=7,DAY(F2364)&gt;25),DAY(F2364)-25,
MOD((SUM(VLOOKUP(MONTH(F2364),D暦変換用数値,2,FALSE),DAY(F2364))),28)+1)</f>
        <v>2</v>
      </c>
      <c r="P2364" s="406">
        <f>IF(OR(MONTH(F2364)&lt;7,AND(MONTH(F2364)=7,DAY(F2364)&lt;=25)),
MOD(SUM((E2364-1901)*365,(N2364-1)*28,O2364,258),260),
MOD(SUM((E2364-1900)*365,(N2364-1)*28,O2364,258),260))</f>
        <v>183</v>
      </c>
      <c r="Q2364" s="374" t="str">
        <f>VLOOKUP(MOD(P2364,4),色,2,FALSE)</f>
        <v>青い</v>
      </c>
      <c r="R2364" s="292" t="str">
        <f>VLOOKUP(MOD(P2364,13),銀河の音,2,FALSE)</f>
        <v>磁気の</v>
      </c>
      <c r="S2364" s="385" t="str">
        <f>VLOOKUP(MOD(P2364,20),太陽の紋章,2,FALSE)</f>
        <v>夜</v>
      </c>
      <c r="T2364" s="111" t="s">
        <v>1049</v>
      </c>
    </row>
    <row r="2365" spans="1:20" ht="13.5" customHeight="1">
      <c r="A2365" s="285" t="str">
        <f>VLOOKUP(MOD(E2365,10),十干,2,FALSE)</f>
        <v>戊</v>
      </c>
      <c r="B2365" s="283" t="str">
        <f>VLOOKUP(MOD(E2365,12),十二支,3,FALSE)</f>
        <v xml:space="preserve">07 天 </v>
      </c>
      <c r="C2365" s="287" t="str">
        <f>VLOOKUP(F2365,星座,3,TRUE)</f>
        <v xml:space="preserve">05 土 </v>
      </c>
      <c r="D2365" s="533">
        <v>24848</v>
      </c>
      <c r="E2365" s="83">
        <f>IFERROR(YEAR(D2365),LEFT(D2365,4))</f>
        <v>1968</v>
      </c>
      <c r="F2365" s="83" t="str">
        <f>IF(ISTEXT(D2365),RIGHT(D2365,5),TEXT(D2365,"mm/dd"))</f>
        <v>01/11</v>
      </c>
      <c r="G2365" s="88">
        <f>SUM(MID(E2365,1,1),MID(E2365,2,1),MID(E2365,3,1),MID(E2365,4,1),MID(F2365,1,1),MID(F2365,2,1),MID(F2365,4,1),MID(F2365,5,1))</f>
        <v>27</v>
      </c>
      <c r="H2365" s="88">
        <f>IF(MOD(G2365,9)=0,9,MOD(G2365,9))</f>
        <v>9</v>
      </c>
      <c r="I2365" s="83" t="str">
        <f>IFERROR(MID("日月火水木金土",WEEKDAY(D2365),1),"")</f>
        <v>木</v>
      </c>
      <c r="J2365" s="303" t="s">
        <v>6491</v>
      </c>
      <c r="K2365" s="87" t="str">
        <f>VLOOKUP(F2365,石と花メイン,3,FALSE)</f>
        <v>●孔雀石</v>
      </c>
      <c r="L2365" s="296" t="str">
        <f>VLOOKUP(F2365,石と花メイン,4,FALSE)</f>
        <v>芹【白根草】</v>
      </c>
      <c r="M2365" s="392">
        <f>IF(OR(MONTH(F2365)&lt;7,AND(MONTH(F2365)=7,DAY(F2365)&lt;=25)),
MOD(SUM((E2365-1901)*365,259),260),
MOD(SUM((E2365-1900)*365,259),260))</f>
        <v>14</v>
      </c>
      <c r="N2365" s="330">
        <f>IF(AND(MONTH(F2365)=7,DAY(F2365)&gt;25),1,
ROUNDDOWN((SUM(VLOOKUP(MONTH(F2365),D暦変換用数値,2,FALSE),DAY(F2365))/28)+1,0))</f>
        <v>7</v>
      </c>
      <c r="O2365" s="84">
        <f>IF(AND(MONTH(F2365)=7,DAY(F2365)&gt;25),DAY(F2365)-25,
MOD((SUM(VLOOKUP(MONTH(F2365),D暦変換用数値,2,FALSE),DAY(F2365))),28)+1)</f>
        <v>2</v>
      </c>
      <c r="P2365" s="405">
        <f>IF(OR(MONTH(F2365)&lt;7,AND(MONTH(F2365)=7,DAY(F2365)&lt;=25)),
MOD(SUM((E2365-1901)*365,(N2365-1)*28,O2365,258),260),
MOD(SUM((E2365-1900)*365,(N2365-1)*28,O2365,258),260))</f>
        <v>183</v>
      </c>
      <c r="Q2365" s="371" t="str">
        <f>VLOOKUP(MOD(P2365,4),色,2,FALSE)</f>
        <v>青い</v>
      </c>
      <c r="R2365" s="289" t="str">
        <f>VLOOKUP(MOD(P2365,13),銀河の音,2,FALSE)</f>
        <v>磁気の</v>
      </c>
      <c r="S2365" s="382" t="str">
        <f>VLOOKUP(MOD(P2365,20),太陽の紋章,2,FALSE)</f>
        <v>夜</v>
      </c>
      <c r="T2365" s="102" t="s">
        <v>6492</v>
      </c>
    </row>
    <row r="2366" spans="1:20" ht="13.5" customHeight="1">
      <c r="A2366" s="49" t="str">
        <f>VLOOKUP(MOD(E2366,10),十干,2,FALSE)</f>
        <v>戊</v>
      </c>
      <c r="B2366" s="199" t="str">
        <f>VLOOKUP(MOD(E2366,12),十二支,3,FALSE)</f>
        <v xml:space="preserve">07 天 </v>
      </c>
      <c r="C2366" s="201" t="str">
        <f>VLOOKUP(F2366,星座,3,TRUE)</f>
        <v xml:space="preserve">05 土 </v>
      </c>
      <c r="D2366" s="535">
        <v>24850</v>
      </c>
      <c r="E2366" s="45">
        <f>IFERROR(YEAR(D2366),LEFT(D2366,4))</f>
        <v>1968</v>
      </c>
      <c r="F2366" s="45" t="str">
        <f>IF(ISTEXT(D2366),RIGHT(D2366,5),TEXT(D2366,"mm/dd"))</f>
        <v>01/13</v>
      </c>
      <c r="G2366" s="41">
        <f>SUM(MID(E2366,1,1),MID(E2366,2,1),MID(E2366,3,1),MID(E2366,4,1),MID(F2366,1,1),MID(F2366,2,1),MID(F2366,4,1),MID(F2366,5,1))</f>
        <v>29</v>
      </c>
      <c r="H2366" s="41">
        <f>IF(MOD(G2366,9)=0,9,MOD(G2366,9))</f>
        <v>2</v>
      </c>
      <c r="I2366" s="45" t="str">
        <f>IFERROR(MID("日月火水木金土",WEEKDAY(D2366),1),"")</f>
        <v>土</v>
      </c>
      <c r="J2366" s="305" t="s">
        <v>1879</v>
      </c>
      <c r="K2366" s="203" t="str">
        <f>VLOOKUP(F2366,石と花メイン,3,FALSE)</f>
        <v>◆猫目石</v>
      </c>
      <c r="L2366" s="298" t="str">
        <f>VLOOKUP(F2366,石と花メイン,4,FALSE)</f>
        <v>水仙【雪中花】</v>
      </c>
      <c r="M2366" s="394">
        <f>IF(OR(MONTH(F2366)&lt;7,AND(MONTH(F2366)=7,DAY(F2366)&lt;=25)),
MOD(SUM((E2366-1901)*365,259),260),
MOD(SUM((E2366-1900)*365,259),260))</f>
        <v>14</v>
      </c>
      <c r="N2366" s="391">
        <f>IF(AND(MONTH(F2366)=7,DAY(F2366)&gt;25),1,
ROUNDDOWN((SUM(VLOOKUP(MONTH(F2366),D暦変換用数値,2,FALSE),DAY(F2366))/28)+1,0))</f>
        <v>7</v>
      </c>
      <c r="O2366" s="46">
        <f>IF(AND(MONTH(F2366)=7,DAY(F2366)&gt;25),DAY(F2366)-25,
MOD((SUM(VLOOKUP(MONTH(F2366),D暦変換用数値,2,FALSE),DAY(F2366))),28)+1)</f>
        <v>4</v>
      </c>
      <c r="P2366" s="407">
        <f>IF(OR(MONTH(F2366)&lt;7,AND(MONTH(F2366)=7,DAY(F2366)&lt;=25)),
MOD(SUM((E2366-1901)*365,(N2366-1)*28,O2366,258),260),
MOD(SUM((E2366-1900)*365,(N2366-1)*28,O2366,258),260))</f>
        <v>185</v>
      </c>
      <c r="Q2366" s="372" t="str">
        <f>VLOOKUP(MOD(P2366,4),色,2,FALSE)</f>
        <v>赤い</v>
      </c>
      <c r="R2366" s="290" t="str">
        <f>VLOOKUP(MOD(P2366,13),銀河の音,2,FALSE)</f>
        <v>電気の</v>
      </c>
      <c r="S2366" s="383" t="str">
        <f>VLOOKUP(MOD(P2366,20),太陽の紋章,2,FALSE)</f>
        <v>蛇</v>
      </c>
      <c r="T2366" s="79"/>
    </row>
    <row r="2367" spans="1:20" ht="13.5" customHeight="1">
      <c r="A2367" s="50" t="str">
        <f>VLOOKUP(MOD(E2367,10),十干,2,FALSE)</f>
        <v>戊</v>
      </c>
      <c r="B2367" s="199" t="str">
        <f>VLOOKUP(MOD(E2367,12),十二支,3,FALSE)</f>
        <v xml:space="preserve">07 天 </v>
      </c>
      <c r="C2367" s="201" t="str">
        <f>VLOOKUP(F2367,星座,3,TRUE)</f>
        <v xml:space="preserve">05 土 </v>
      </c>
      <c r="D2367" s="531">
        <v>24850</v>
      </c>
      <c r="E2367" s="1">
        <f>IFERROR(YEAR(D2367),LEFT(D2367,4))</f>
        <v>1968</v>
      </c>
      <c r="F2367" s="1" t="str">
        <f>IF(ISTEXT(D2367),RIGHT(D2367,5),TEXT(D2367,"mm/dd"))</f>
        <v>01/13</v>
      </c>
      <c r="G2367" s="39">
        <f>SUM(MID(E2367,1,1),MID(E2367,2,1),MID(E2367,3,1),MID(E2367,4,1),MID(F2367,1,1),MID(F2367,2,1),MID(F2367,4,1),MID(F2367,5,1))</f>
        <v>29</v>
      </c>
      <c r="H2367" s="41">
        <f>IF(MOD(G2367,9)=0,9,MOD(G2367,9))</f>
        <v>2</v>
      </c>
      <c r="I2367" s="45" t="str">
        <f>IFERROR(MID("日月火水木金土",WEEKDAY(D2367),1),"")</f>
        <v>土</v>
      </c>
      <c r="J2367" s="304" t="s">
        <v>2216</v>
      </c>
      <c r="K2367" s="202" t="str">
        <f>VLOOKUP(F2367,石と花メイン,3,FALSE)</f>
        <v>◆猫目石</v>
      </c>
      <c r="L2367" s="297" t="str">
        <f>VLOOKUP(F2367,石と花メイン,4,FALSE)</f>
        <v>水仙【雪中花】</v>
      </c>
      <c r="M2367" s="393">
        <f>IF(OR(MONTH(F2367)&lt;7,AND(MONTH(F2367)=7,DAY(F2367)&lt;=25)),
MOD(SUM((E2367-1901)*365,259),260),
MOD(SUM((E2367-1900)*365,259),260))</f>
        <v>14</v>
      </c>
      <c r="N2367" s="390">
        <f>IF(AND(MONTH(F2367)=7,DAY(F2367)&gt;25),1,
ROUNDDOWN((SUM(VLOOKUP(MONTH(F2367),D暦変換用数値,2,FALSE),DAY(F2367))/28)+1,0))</f>
        <v>7</v>
      </c>
      <c r="O2367" s="205">
        <f>IF(AND(MONTH(F2367)=7,DAY(F2367)&gt;25),DAY(F2367)-25,
MOD((SUM(VLOOKUP(MONTH(F2367),D暦変換用数値,2,FALSE),DAY(F2367))),28)+1)</f>
        <v>4</v>
      </c>
      <c r="P2367" s="406">
        <f>IF(OR(MONTH(F2367)&lt;7,AND(MONTH(F2367)=7,DAY(F2367)&lt;=25)),
MOD(SUM((E2367-1901)*365,(N2367-1)*28,O2367,258),260),
MOD(SUM((E2367-1900)*365,(N2367-1)*28,O2367,258),260))</f>
        <v>185</v>
      </c>
      <c r="Q2367" s="372" t="str">
        <f>VLOOKUP(MOD(P2367,4),色,2,FALSE)</f>
        <v>赤い</v>
      </c>
      <c r="R2367" s="290" t="str">
        <f>VLOOKUP(MOD(P2367,13),銀河の音,2,FALSE)</f>
        <v>電気の</v>
      </c>
      <c r="S2367" s="383" t="str">
        <f>VLOOKUP(MOD(P2367,20),太陽の紋章,2,FALSE)</f>
        <v>蛇</v>
      </c>
      <c r="T2367" s="98" t="s">
        <v>3736</v>
      </c>
    </row>
    <row r="2368" spans="1:20" ht="13.5" customHeight="1">
      <c r="A2368" s="50" t="str">
        <f>VLOOKUP(MOD(E2368,10),十干,2,FALSE)</f>
        <v>戊</v>
      </c>
      <c r="B2368" s="199" t="str">
        <f>VLOOKUP(MOD(E2368,12),十二支,3,FALSE)</f>
        <v xml:space="preserve">07 天 </v>
      </c>
      <c r="C2368" s="201" t="str">
        <f>VLOOKUP(F2368,星座,3,TRUE)</f>
        <v xml:space="preserve">05 土 </v>
      </c>
      <c r="D2368" s="531">
        <v>24850</v>
      </c>
      <c r="E2368" s="1">
        <f>IFERROR(YEAR(D2368),LEFT(D2368,4))</f>
        <v>1968</v>
      </c>
      <c r="F2368" s="1" t="str">
        <f>IF(ISTEXT(D2368),RIGHT(D2368,5),TEXT(D2368,"mm/dd"))</f>
        <v>01/13</v>
      </c>
      <c r="G2368" s="39">
        <f>SUM(MID(E2368,1,1),MID(E2368,2,1),MID(E2368,3,1),MID(E2368,4,1),MID(F2368,1,1),MID(F2368,2,1),MID(F2368,4,1),MID(F2368,5,1))</f>
        <v>29</v>
      </c>
      <c r="H2368" s="41">
        <f>IF(MOD(G2368,9)=0,9,MOD(G2368,9))</f>
        <v>2</v>
      </c>
      <c r="I2368" s="45" t="str">
        <f>IFERROR(MID("日月火水木金土",WEEKDAY(D2368),1),"")</f>
        <v>土</v>
      </c>
      <c r="J2368" s="304" t="s">
        <v>2217</v>
      </c>
      <c r="K2368" s="202" t="str">
        <f>VLOOKUP(F2368,石と花メイン,3,FALSE)</f>
        <v>◆猫目石</v>
      </c>
      <c r="L2368" s="297" t="str">
        <f>VLOOKUP(F2368,石と花メイン,4,FALSE)</f>
        <v>水仙【雪中花】</v>
      </c>
      <c r="M2368" s="393">
        <f>IF(OR(MONTH(F2368)&lt;7,AND(MONTH(F2368)=7,DAY(F2368)&lt;=25)),
MOD(SUM((E2368-1901)*365,259),260),
MOD(SUM((E2368-1900)*365,259),260))</f>
        <v>14</v>
      </c>
      <c r="N2368" s="390">
        <f>IF(AND(MONTH(F2368)=7,DAY(F2368)&gt;25),1,
ROUNDDOWN((SUM(VLOOKUP(MONTH(F2368),D暦変換用数値,2,FALSE),DAY(F2368))/28)+1,0))</f>
        <v>7</v>
      </c>
      <c r="O2368" s="205">
        <f>IF(AND(MONTH(F2368)=7,DAY(F2368)&gt;25),DAY(F2368)-25,
MOD((SUM(VLOOKUP(MONTH(F2368),D暦変換用数値,2,FALSE),DAY(F2368))),28)+1)</f>
        <v>4</v>
      </c>
      <c r="P2368" s="406">
        <f>IF(OR(MONTH(F2368)&lt;7,AND(MONTH(F2368)=7,DAY(F2368)&lt;=25)),
MOD(SUM((E2368-1901)*365,(N2368-1)*28,O2368,258),260),
MOD(SUM((E2368-1900)*365,(N2368-1)*28,O2368,258),260))</f>
        <v>185</v>
      </c>
      <c r="Q2368" s="372" t="str">
        <f>VLOOKUP(MOD(P2368,4),色,2,FALSE)</f>
        <v>赤い</v>
      </c>
      <c r="R2368" s="290" t="str">
        <f>VLOOKUP(MOD(P2368,13),銀河の音,2,FALSE)</f>
        <v>電気の</v>
      </c>
      <c r="S2368" s="383" t="str">
        <f>VLOOKUP(MOD(P2368,20),太陽の紋章,2,FALSE)</f>
        <v>蛇</v>
      </c>
      <c r="T2368" s="98" t="s">
        <v>3736</v>
      </c>
    </row>
    <row r="2369" spans="1:20" ht="13.5" customHeight="1">
      <c r="A2369" s="50" t="str">
        <f>VLOOKUP(MOD(E2369,10),十干,2,FALSE)</f>
        <v>戊</v>
      </c>
      <c r="B2369" s="199" t="str">
        <f>VLOOKUP(MOD(E2369,12),十二支,3,FALSE)</f>
        <v xml:space="preserve">07 天 </v>
      </c>
      <c r="C2369" s="201" t="str">
        <f>VLOOKUP(F2369,星座,3,TRUE)</f>
        <v xml:space="preserve">05 土 </v>
      </c>
      <c r="D2369" s="531">
        <v>24851</v>
      </c>
      <c r="E2369" s="1">
        <f>IFERROR(YEAR(D2369),LEFT(D2369,4))</f>
        <v>1968</v>
      </c>
      <c r="F2369" s="1" t="str">
        <f>IF(ISTEXT(D2369),RIGHT(D2369,5),TEXT(D2369,"mm/dd"))</f>
        <v>01/14</v>
      </c>
      <c r="G2369" s="39">
        <f>SUM(MID(E2369,1,1),MID(E2369,2,1),MID(E2369,3,1),MID(E2369,4,1),MID(F2369,1,1),MID(F2369,2,1),MID(F2369,4,1),MID(F2369,5,1))</f>
        <v>30</v>
      </c>
      <c r="H2369" s="41">
        <f>IF(MOD(G2369,9)=0,9,MOD(G2369,9))</f>
        <v>3</v>
      </c>
      <c r="I2369" s="45" t="str">
        <f>IFERROR(MID("日月火水木金土",WEEKDAY(D2369),1),"")</f>
        <v>日</v>
      </c>
      <c r="J2369" s="304" t="s">
        <v>2218</v>
      </c>
      <c r="K2369" s="202" t="str">
        <f>VLOOKUP(F2369,石と花メイン,3,FALSE)</f>
        <v>◆黄玉</v>
      </c>
      <c r="L2369" s="297" t="str">
        <f>VLOOKUP(F2369,石と花メイン,4,FALSE)</f>
        <v>シンビジウム【春蘭】</v>
      </c>
      <c r="M2369" s="393">
        <f>IF(OR(MONTH(F2369)&lt;7,AND(MONTH(F2369)=7,DAY(F2369)&lt;=25)),
MOD(SUM((E2369-1901)*365,259),260),
MOD(SUM((E2369-1900)*365,259),260))</f>
        <v>14</v>
      </c>
      <c r="N2369" s="390">
        <f>IF(AND(MONTH(F2369)=7,DAY(F2369)&gt;25),1,
ROUNDDOWN((SUM(VLOOKUP(MONTH(F2369),D暦変換用数値,2,FALSE),DAY(F2369))/28)+1,0))</f>
        <v>7</v>
      </c>
      <c r="O2369" s="205">
        <f>IF(AND(MONTH(F2369)=7,DAY(F2369)&gt;25),DAY(F2369)-25,
MOD((SUM(VLOOKUP(MONTH(F2369),D暦変換用数値,2,FALSE),DAY(F2369))),28)+1)</f>
        <v>5</v>
      </c>
      <c r="P2369" s="406">
        <f>IF(OR(MONTH(F2369)&lt;7,AND(MONTH(F2369)=7,DAY(F2369)&lt;=25)),
MOD(SUM((E2369-1901)*365,(N2369-1)*28,O2369,258),260),
MOD(SUM((E2369-1900)*365,(N2369-1)*28,O2369,258),260))</f>
        <v>186</v>
      </c>
      <c r="Q2369" s="375" t="str">
        <f>VLOOKUP(MOD(P2369,4),色,2,FALSE)</f>
        <v>白い</v>
      </c>
      <c r="R2369" s="293" t="str">
        <f>VLOOKUP(MOD(P2369,13),銀河の音,2,FALSE)</f>
        <v>自己存在の</v>
      </c>
      <c r="S2369" s="386" t="str">
        <f>VLOOKUP(MOD(P2369,20),太陽の紋章,2,FALSE)</f>
        <v>世界の橋渡し</v>
      </c>
      <c r="T2369" s="98" t="s">
        <v>3736</v>
      </c>
    </row>
    <row r="2370" spans="1:20" ht="13.5" customHeight="1">
      <c r="A2370" s="334" t="str">
        <f>VLOOKUP(MOD(E2370,10),十干,2,FALSE)</f>
        <v>戊</v>
      </c>
      <c r="B2370" s="331" t="str">
        <f>VLOOKUP(MOD(E2370,12),十二支,3,FALSE)</f>
        <v xml:space="preserve">07 天 </v>
      </c>
      <c r="C2370" s="336" t="str">
        <f>VLOOKUP(F2370,星座,3,TRUE)</f>
        <v xml:space="preserve">05 土 </v>
      </c>
      <c r="D2370" s="540">
        <v>25203</v>
      </c>
      <c r="E2370" s="131">
        <f>IFERROR(YEAR(D2370),LEFT(D2370,4))</f>
        <v>1968</v>
      </c>
      <c r="F2370" s="538" t="str">
        <f>IF(ISTEXT(D2370),RIGHT(D2370,5),TEXT(D2370,"mm/dd"))</f>
        <v>12/31</v>
      </c>
      <c r="G2370" s="133">
        <f>SUM(MID(E2370,1,1),MID(E2370,2,1),MID(E2370,3,1),MID(E2370,4,1),MID(F2370,1,1),MID(F2370,2,1),MID(F2370,4,1),MID(F2370,5,1))</f>
        <v>31</v>
      </c>
      <c r="H2370" s="133">
        <f>IF(MOD(G2370,9)=0,9,MOD(G2370,9))</f>
        <v>4</v>
      </c>
      <c r="I2370" s="131" t="str">
        <f>IFERROR(MID("日月火水木金土",WEEKDAY(D2370),1),"")</f>
        <v>火</v>
      </c>
      <c r="J2370" s="306" t="s">
        <v>9319</v>
      </c>
      <c r="K2370" s="335" t="str">
        <f>VLOOKUP(F2370,石と花メイン,3,FALSE)</f>
        <v>◆翠玉</v>
      </c>
      <c r="L2370" s="302" t="str">
        <f>VLOOKUP(F2370,石と花メイン,4,FALSE)</f>
        <v>千両/仙蓼【草珊瑚】</v>
      </c>
      <c r="M2370" s="396">
        <f>IF(OR(MONTH(F2370)&lt;7,AND(MONTH(F2370)=7,DAY(F2370)&lt;=25)),
MOD(SUM((E2370-1901)*365,259),260),
MOD(SUM((E2370-1900)*365,259),260))</f>
        <v>119</v>
      </c>
      <c r="N2370" s="335">
        <f>IF(AND(MONTH(F2370)=7,DAY(F2370)&gt;25),1,
ROUNDDOWN((SUM(VLOOKUP(MONTH(F2370),D暦変換用数値,2,FALSE),DAY(F2370))/28)+1,0))</f>
        <v>6</v>
      </c>
      <c r="O2370" s="132">
        <f>IF(AND(MONTH(F2370)=7,DAY(F2370)&gt;25),DAY(F2370)-25,
MOD((SUM(VLOOKUP(MONTH(F2370),D暦変換用数値,2,FALSE),DAY(F2370))),28)+1)</f>
        <v>19</v>
      </c>
      <c r="P2370" s="404">
        <f>IF(OR(MONTH(F2370)&lt;7,AND(MONTH(F2370)=7,DAY(F2370)&lt;=25)),
MOD(SUM((E2370-1901)*365,(N2370-1)*28,O2370,258),260),
MOD(SUM((E2370-1900)*365,(N2370-1)*28,O2370,258),260))</f>
        <v>17</v>
      </c>
      <c r="Q2370" s="376" t="str">
        <f>VLOOKUP(MOD(P2370,4),色,2,FALSE)</f>
        <v>赤い</v>
      </c>
      <c r="R2370" s="333" t="str">
        <f>VLOOKUP(MOD(P2370,13),銀河の音,2,FALSE)</f>
        <v>自己存在の</v>
      </c>
      <c r="S2370" s="387" t="str">
        <f>VLOOKUP(MOD(P2370,20),太陽の紋章,2,FALSE)</f>
        <v>地球</v>
      </c>
      <c r="T2370" s="119" t="s">
        <v>9317</v>
      </c>
    </row>
    <row r="2371" spans="1:20" ht="13.5" customHeight="1">
      <c r="A2371" s="50" t="str">
        <f>VLOOKUP(MOD(E2371,10),十干,2,FALSE)</f>
        <v>庚</v>
      </c>
      <c r="B2371" s="199" t="str">
        <f>VLOOKUP(MOD(E2371,12),十二支,3,FALSE)</f>
        <v xml:space="preserve">07 天 </v>
      </c>
      <c r="C2371" s="201" t="str">
        <f>VLOOKUP(F2371,星座,3,TRUE)</f>
        <v xml:space="preserve">05 土 </v>
      </c>
      <c r="D2371" s="535">
        <v>29221</v>
      </c>
      <c r="E2371" s="45">
        <f>IFERROR(YEAR(D2371),LEFT(D2371,4))</f>
        <v>1980</v>
      </c>
      <c r="F2371" s="45" t="str">
        <f>IF(ISTEXT(D2371),RIGHT(D2371,5),TEXT(D2371,"mm/dd"))</f>
        <v>01/01</v>
      </c>
      <c r="G2371" s="41">
        <f>SUM(MID(E2371,1,1),MID(E2371,2,1),MID(E2371,3,1),MID(E2371,4,1),MID(F2371,1,1),MID(F2371,2,1),MID(F2371,4,1),MID(F2371,5,1))</f>
        <v>20</v>
      </c>
      <c r="H2371" s="41">
        <f>IF(MOD(G2371,9)=0,9,MOD(G2371,9))</f>
        <v>2</v>
      </c>
      <c r="I2371" s="45" t="str">
        <f>IFERROR(MID("日月火水木金土",WEEKDAY(D2371),1),"")</f>
        <v>火</v>
      </c>
      <c r="J2371" s="305" t="s">
        <v>5046</v>
      </c>
      <c r="K2371" s="203" t="str">
        <f>VLOOKUP(F2371,石と花メイン,3,FALSE)</f>
        <v>◆柘榴石</v>
      </c>
      <c r="L2371" s="298" t="str">
        <f>VLOOKUP(F2371,石と花メイン,4,FALSE)</f>
        <v>松【常磐草】</v>
      </c>
      <c r="M2371" s="394">
        <f>IF(OR(MONTH(F2371)&lt;7,AND(MONTH(F2371)=7,DAY(F2371)&lt;=25)),
MOD(SUM((E2371-1901)*365,259),260),
MOD(SUM((E2371-1900)*365,259),260))</f>
        <v>234</v>
      </c>
      <c r="N2371" s="391">
        <f>IF(AND(MONTH(F2371)=7,DAY(F2371)&gt;25),1,
ROUNDDOWN((SUM(VLOOKUP(MONTH(F2371),D暦変換用数値,2,FALSE),DAY(F2371))/28)+1,0))</f>
        <v>6</v>
      </c>
      <c r="O2371" s="46">
        <f>IF(AND(MONTH(F2371)=7,DAY(F2371)&gt;25),DAY(F2371)-25,
MOD((SUM(VLOOKUP(MONTH(F2371),D暦変換用数値,2,FALSE),DAY(F2371))),28)+1)</f>
        <v>20</v>
      </c>
      <c r="P2371" s="407">
        <f>IF(OR(MONTH(F2371)&lt;7,AND(MONTH(F2371)=7,DAY(F2371)&lt;=25)),
MOD(SUM((E2371-1901)*365,(N2371-1)*28,O2371,258),260),
MOD(SUM((E2371-1900)*365,(N2371-1)*28,O2371,258),260))</f>
        <v>133</v>
      </c>
      <c r="Q2371" s="372" t="str">
        <f>VLOOKUP(MOD(P2371,4),色,2,FALSE)</f>
        <v>赤い</v>
      </c>
      <c r="R2371" s="290" t="str">
        <f>VLOOKUP(MOD(P2371,13),銀河の音,2,FALSE)</f>
        <v>電気の</v>
      </c>
      <c r="S2371" s="383" t="str">
        <f>VLOOKUP(MOD(P2371,20),太陽の紋章,2,FALSE)</f>
        <v>空歩く者</v>
      </c>
      <c r="T2371" s="110" t="s">
        <v>6768</v>
      </c>
    </row>
    <row r="2372" spans="1:20" ht="13.5" customHeight="1">
      <c r="A2372" s="50" t="str">
        <f>VLOOKUP(MOD(E2372,10),十干,2,FALSE)</f>
        <v>庚</v>
      </c>
      <c r="B2372" s="199" t="str">
        <f>VLOOKUP(MOD(E2372,12),十二支,3,FALSE)</f>
        <v xml:space="preserve">07 天 </v>
      </c>
      <c r="C2372" s="201" t="str">
        <f>VLOOKUP(F2372,星座,3,TRUE)</f>
        <v xml:space="preserve">05 土 </v>
      </c>
      <c r="D2372" s="531">
        <v>29222</v>
      </c>
      <c r="E2372" s="1">
        <f>IFERROR(YEAR(D2372),LEFT(D2372,4))</f>
        <v>1980</v>
      </c>
      <c r="F2372" s="1" t="str">
        <f>IF(ISTEXT(D2372),RIGHT(D2372,5),TEXT(D2372,"mm/dd"))</f>
        <v>01/02</v>
      </c>
      <c r="G2372" s="39">
        <f>SUM(MID(E2372,1,1),MID(E2372,2,1),MID(E2372,3,1),MID(E2372,4,1),MID(F2372,1,1),MID(F2372,2,1),MID(F2372,4,1),MID(F2372,5,1))</f>
        <v>21</v>
      </c>
      <c r="H2372" s="41">
        <f>IF(MOD(G2372,9)=0,9,MOD(G2372,9))</f>
        <v>3</v>
      </c>
      <c r="I2372" s="45" t="str">
        <f>IFERROR(MID("日月火水木金土",WEEKDAY(D2372),1),"")</f>
        <v>水</v>
      </c>
      <c r="J2372" s="304" t="s">
        <v>2219</v>
      </c>
      <c r="K2372" s="202" t="str">
        <f>VLOOKUP(F2372,石と花メイン,3,FALSE)</f>
        <v>●蛋白石</v>
      </c>
      <c r="L2372" s="297" t="str">
        <f>VLOOKUP(F2372,石と花メイン,4,FALSE)</f>
        <v>竹</v>
      </c>
      <c r="M2372" s="393">
        <f>IF(OR(MONTH(F2372)&lt;7,AND(MONTH(F2372)=7,DAY(F2372)&lt;=25)),
MOD(SUM((E2372-1901)*365,259),260),
MOD(SUM((E2372-1900)*365,259),260))</f>
        <v>234</v>
      </c>
      <c r="N2372" s="390">
        <f>IF(AND(MONTH(F2372)=7,DAY(F2372)&gt;25),1,
ROUNDDOWN((SUM(VLOOKUP(MONTH(F2372),D暦変換用数値,2,FALSE),DAY(F2372))/28)+1,0))</f>
        <v>6</v>
      </c>
      <c r="O2372" s="205">
        <f>IF(AND(MONTH(F2372)=7,DAY(F2372)&gt;25),DAY(F2372)-25,
MOD((SUM(VLOOKUP(MONTH(F2372),D暦変換用数値,2,FALSE),DAY(F2372))),28)+1)</f>
        <v>21</v>
      </c>
      <c r="P2372" s="406">
        <f>IF(OR(MONTH(F2372)&lt;7,AND(MONTH(F2372)=7,DAY(F2372)&lt;=25)),
MOD(SUM((E2372-1901)*365,(N2372-1)*28,O2372,258),260),
MOD(SUM((E2372-1900)*365,(N2372-1)*28,O2372,258),260))</f>
        <v>134</v>
      </c>
      <c r="Q2372" s="375" t="str">
        <f>VLOOKUP(MOD(P2372,4),色,2,FALSE)</f>
        <v>白い</v>
      </c>
      <c r="R2372" s="293" t="str">
        <f>VLOOKUP(MOD(P2372,13),銀河の音,2,FALSE)</f>
        <v>自己存在の</v>
      </c>
      <c r="S2372" s="386" t="str">
        <f>VLOOKUP(MOD(P2372,20),太陽の紋章,2,FALSE)</f>
        <v>魔法使い</v>
      </c>
      <c r="T2372" s="111" t="s">
        <v>5938</v>
      </c>
    </row>
    <row r="2373" spans="1:20" ht="13.5" customHeight="1">
      <c r="A2373" s="334" t="str">
        <f>VLOOKUP(MOD(E2373,10),十干,2,FALSE)</f>
        <v>庚</v>
      </c>
      <c r="B2373" s="331" t="str">
        <f>VLOOKUP(MOD(E2373,12),十二支,3,FALSE)</f>
        <v xml:space="preserve">07 天 </v>
      </c>
      <c r="C2373" s="336" t="str">
        <f>VLOOKUP(F2373,星座,3,TRUE)</f>
        <v xml:space="preserve">05 土 </v>
      </c>
      <c r="D2373" s="534">
        <v>29232</v>
      </c>
      <c r="E2373" s="131">
        <f>IFERROR(YEAR(D2373),LEFT(D2373,4))</f>
        <v>1980</v>
      </c>
      <c r="F2373" s="131" t="str">
        <f>IF(ISTEXT(D2373),RIGHT(D2373,5),TEXT(D2373,"mm/dd"))</f>
        <v>01/12</v>
      </c>
      <c r="G2373" s="133">
        <f>SUM(MID(E2373,1,1),MID(E2373,2,1),MID(E2373,3,1),MID(E2373,4,1),MID(F2373,1,1),MID(F2373,2,1),MID(F2373,4,1),MID(F2373,5,1))</f>
        <v>22</v>
      </c>
      <c r="H2373" s="133">
        <f>IF(MOD(G2373,9)=0,9,MOD(G2373,9))</f>
        <v>4</v>
      </c>
      <c r="I2373" s="131" t="str">
        <f>IFERROR(MID("日月火水木金土",WEEKDAY(D2373),1),"")</f>
        <v>土</v>
      </c>
      <c r="J2373" s="306" t="s">
        <v>8564</v>
      </c>
      <c r="K2373" s="335" t="str">
        <f>VLOOKUP(F2373,石と花メイン,3,FALSE)</f>
        <v>●翡翠</v>
      </c>
      <c r="L2373" s="302" t="str">
        <f>VLOOKUP(F2373,石と花メイン,4,FALSE)</f>
        <v>スイートアリッサム【庭薺】</v>
      </c>
      <c r="M2373" s="396">
        <f>IF(OR(MONTH(F2373)&lt;7,AND(MONTH(F2373)=7,DAY(F2373)&lt;=25)),
MOD(SUM((E2373-1901)*365,259),260),
MOD(SUM((E2373-1900)*365,259),260))</f>
        <v>234</v>
      </c>
      <c r="N2373" s="335">
        <f>IF(AND(MONTH(F2373)=7,DAY(F2373)&gt;25),1,
ROUNDDOWN((SUM(VLOOKUP(MONTH(F2373),D暦変換用数値,2,FALSE),DAY(F2373))/28)+1,0))</f>
        <v>7</v>
      </c>
      <c r="O2373" s="132">
        <f>IF(AND(MONTH(F2373)=7,DAY(F2373)&gt;25),DAY(F2373)-25,
MOD((SUM(VLOOKUP(MONTH(F2373),D暦変換用数値,2,FALSE),DAY(F2373))),28)+1)</f>
        <v>3</v>
      </c>
      <c r="P2373" s="404">
        <f>IF(OR(MONTH(F2373)&lt;7,AND(MONTH(F2373)=7,DAY(F2373)&lt;=25)),
MOD(SUM((E2373-1901)*365,(N2373-1)*28,O2373,258),260),
MOD(SUM((E2373-1900)*365,(N2373-1)*28,O2373,258),260))</f>
        <v>144</v>
      </c>
      <c r="Q2373" s="376" t="str">
        <f>VLOOKUP(MOD(P2373,4),色,2,FALSE)</f>
        <v>黄色い</v>
      </c>
      <c r="R2373" s="333" t="str">
        <f>VLOOKUP(MOD(P2373,13),銀河の音,2,FALSE)</f>
        <v>磁気の</v>
      </c>
      <c r="S2373" s="387" t="str">
        <f>VLOOKUP(MOD(P2373,20),太陽の紋章,2,FALSE)</f>
        <v>種</v>
      </c>
      <c r="T2373" s="119" t="s">
        <v>8567</v>
      </c>
    </row>
    <row r="2374" spans="1:20" ht="13.5" customHeight="1">
      <c r="A2374" s="50" t="str">
        <f>VLOOKUP(MOD(E2374,10),十干,2,FALSE)</f>
        <v>庚</v>
      </c>
      <c r="B2374" s="199" t="str">
        <f>VLOOKUP(MOD(E2374,12),十二支,3,FALSE)</f>
        <v xml:space="preserve">07 天 </v>
      </c>
      <c r="C2374" s="201" t="str">
        <f>VLOOKUP(F2374,星座,3,TRUE)</f>
        <v xml:space="preserve">05 土 </v>
      </c>
      <c r="D2374" s="531">
        <v>29233</v>
      </c>
      <c r="E2374" s="1">
        <f>IFERROR(YEAR(D2374),LEFT(D2374,4))</f>
        <v>1980</v>
      </c>
      <c r="F2374" s="1" t="str">
        <f>IF(ISTEXT(D2374),RIGHT(D2374,5),TEXT(D2374,"mm/dd"))</f>
        <v>01/13</v>
      </c>
      <c r="G2374" s="39">
        <f>SUM(MID(E2374,1,1),MID(E2374,2,1),MID(E2374,3,1),MID(E2374,4,1),MID(F2374,1,1),MID(F2374,2,1),MID(F2374,4,1),MID(F2374,5,1))</f>
        <v>23</v>
      </c>
      <c r="H2374" s="41">
        <f>IF(MOD(G2374,9)=0,9,MOD(G2374,9))</f>
        <v>5</v>
      </c>
      <c r="I2374" s="45" t="str">
        <f>IFERROR(MID("日月火水木金土",WEEKDAY(D2374),1),"")</f>
        <v>日</v>
      </c>
      <c r="J2374" s="304" t="s">
        <v>2220</v>
      </c>
      <c r="K2374" s="202" t="str">
        <f>VLOOKUP(F2374,石と花メイン,3,FALSE)</f>
        <v>◆猫目石</v>
      </c>
      <c r="L2374" s="297" t="str">
        <f>VLOOKUP(F2374,石と花メイン,4,FALSE)</f>
        <v>水仙【雪中花】</v>
      </c>
      <c r="M2374" s="393">
        <f>IF(OR(MONTH(F2374)&lt;7,AND(MONTH(F2374)=7,DAY(F2374)&lt;=25)),
MOD(SUM((E2374-1901)*365,259),260),
MOD(SUM((E2374-1900)*365,259),260))</f>
        <v>234</v>
      </c>
      <c r="N2374" s="390">
        <f>IF(AND(MONTH(F2374)=7,DAY(F2374)&gt;25),1,
ROUNDDOWN((SUM(VLOOKUP(MONTH(F2374),D暦変換用数値,2,FALSE),DAY(F2374))/28)+1,0))</f>
        <v>7</v>
      </c>
      <c r="O2374" s="205">
        <f>IF(AND(MONTH(F2374)=7,DAY(F2374)&gt;25),DAY(F2374)-25,
MOD((SUM(VLOOKUP(MONTH(F2374),D暦変換用数値,2,FALSE),DAY(F2374))),28)+1)</f>
        <v>4</v>
      </c>
      <c r="P2374" s="406">
        <f>IF(OR(MONTH(F2374)&lt;7,AND(MONTH(F2374)=7,DAY(F2374)&lt;=25)),
MOD(SUM((E2374-1901)*365,(N2374-1)*28,O2374,258),260),
MOD(SUM((E2374-1900)*365,(N2374-1)*28,O2374,258),260))</f>
        <v>145</v>
      </c>
      <c r="Q2374" s="372" t="str">
        <f>VLOOKUP(MOD(P2374,4),色,2,FALSE)</f>
        <v>赤い</v>
      </c>
      <c r="R2374" s="290" t="str">
        <f>VLOOKUP(MOD(P2374,13),銀河の音,2,FALSE)</f>
        <v>月の</v>
      </c>
      <c r="S2374" s="383" t="str">
        <f>VLOOKUP(MOD(P2374,20),太陽の紋章,2,FALSE)</f>
        <v>蛇</v>
      </c>
      <c r="T2374" s="111" t="s">
        <v>5938</v>
      </c>
    </row>
    <row r="2375" spans="1:20" ht="13.5" customHeight="1">
      <c r="A2375" s="282" t="str">
        <f>VLOOKUP(MOD(E2375,10),十干,2,FALSE)</f>
        <v>庚</v>
      </c>
      <c r="B2375" s="283" t="str">
        <f>VLOOKUP(MOD(E2375,12),十二支,3,FALSE)</f>
        <v xml:space="preserve">07 天 </v>
      </c>
      <c r="C2375" s="287" t="str">
        <f>VLOOKUP(F2375,星座,3,TRUE)</f>
        <v xml:space="preserve">05 土 </v>
      </c>
      <c r="D2375" s="533">
        <v>29581</v>
      </c>
      <c r="E2375" s="83">
        <f>IFERROR(YEAR(D2375),LEFT(D2375,4))</f>
        <v>1980</v>
      </c>
      <c r="F2375" s="83" t="str">
        <f>IF(ISTEXT(D2375),RIGHT(D2375,5),TEXT(D2375,"mm/dd"))</f>
        <v>12/26</v>
      </c>
      <c r="G2375" s="88">
        <f>SUM(MID(E2375,1,1),MID(E2375,2,1),MID(E2375,3,1),MID(E2375,4,1),MID(F2375,1,1),MID(F2375,2,1),MID(F2375,4,1),MID(F2375,5,1))</f>
        <v>29</v>
      </c>
      <c r="H2375" s="88">
        <f>IF(MOD(G2375,9)=0,9,MOD(G2375,9))</f>
        <v>2</v>
      </c>
      <c r="I2375" s="83" t="str">
        <f>IFERROR(MID("日月火水木金土",WEEKDAY(D2375),1),"")</f>
        <v>金</v>
      </c>
      <c r="J2375" s="303" t="s">
        <v>5047</v>
      </c>
      <c r="K2375" s="87" t="str">
        <f>VLOOKUP(F2375,石と花メイン,3,FALSE)</f>
        <v>◆翠玉</v>
      </c>
      <c r="L2375" s="296" t="str">
        <f>VLOOKUP(F2375,石と花メイン,4,FALSE)</f>
        <v>クリスマスローズ【雪起こし】</v>
      </c>
      <c r="M2375" s="392">
        <f>IF(OR(MONTH(F2375)&lt;7,AND(MONTH(F2375)=7,DAY(F2375)&lt;=25)),
MOD(SUM((E2375-1901)*365,259),260),
MOD(SUM((E2375-1900)*365,259),260))</f>
        <v>79</v>
      </c>
      <c r="N2375" s="330">
        <f>IF(AND(MONTH(F2375)=7,DAY(F2375)&gt;25),1,
ROUNDDOWN((SUM(VLOOKUP(MONTH(F2375),D暦変換用数値,2,FALSE),DAY(F2375))/28)+1,0))</f>
        <v>6</v>
      </c>
      <c r="O2375" s="84">
        <f>IF(AND(MONTH(F2375)=7,DAY(F2375)&gt;25),DAY(F2375)-25,
MOD((SUM(VLOOKUP(MONTH(F2375),D暦変換用数値,2,FALSE),DAY(F2375))),28)+1)</f>
        <v>14</v>
      </c>
      <c r="P2375" s="405">
        <f>IF(OR(MONTH(F2375)&lt;7,AND(MONTH(F2375)=7,DAY(F2375)&lt;=25)),
MOD(SUM((E2375-1901)*365,(N2375-1)*28,O2375,258),260),
MOD(SUM((E2375-1900)*365,(N2375-1)*28,O2375,258),260))</f>
        <v>232</v>
      </c>
      <c r="Q2375" s="371" t="str">
        <f>VLOOKUP(MOD(P2375,4),色,2,FALSE)</f>
        <v>黄色い</v>
      </c>
      <c r="R2375" s="289" t="str">
        <f>VLOOKUP(MOD(P2375,13),銀河の音,2,FALSE)</f>
        <v>スペクトルの</v>
      </c>
      <c r="S2375" s="382" t="str">
        <f>VLOOKUP(MOD(P2375,20),太陽の紋章,2,FALSE)</f>
        <v>人</v>
      </c>
      <c r="T2375" s="92" t="s">
        <v>4993</v>
      </c>
    </row>
    <row r="2376" spans="1:20" ht="13.5" customHeight="1">
      <c r="A2376" s="282" t="str">
        <f>VLOOKUP(MOD(E2376,10),十干,2,FALSE)</f>
        <v>甲</v>
      </c>
      <c r="B2376" s="283" t="str">
        <f>VLOOKUP(MOD(E2376,12),十二支,3,FALSE)</f>
        <v xml:space="preserve">07 天 </v>
      </c>
      <c r="C2376" s="287" t="str">
        <f>VLOOKUP(F2376,星座,3,TRUE)</f>
        <v xml:space="preserve">05 土 </v>
      </c>
      <c r="D2376" s="533">
        <v>37999</v>
      </c>
      <c r="E2376" s="83">
        <f>IFERROR(YEAR(D2376),LEFT(D2376,4))</f>
        <v>2004</v>
      </c>
      <c r="F2376" s="83" t="str">
        <f>IF(ISTEXT(D2376),RIGHT(D2376,5),TEXT(D2376,"mm/dd"))</f>
        <v>01/13</v>
      </c>
      <c r="G2376" s="88">
        <f>SUM(MID(E2376,1,1),MID(E2376,2,1),MID(E2376,3,1),MID(E2376,4,1),MID(F2376,1,1),MID(F2376,2,1),MID(F2376,4,1),MID(F2376,5,1))</f>
        <v>11</v>
      </c>
      <c r="H2376" s="88">
        <f>IF(MOD(G2376,9)=0,9,MOD(G2376,9))</f>
        <v>2</v>
      </c>
      <c r="I2376" s="83" t="str">
        <f>IFERROR(MID("日月火水木金土",WEEKDAY(D2376),1),"")</f>
        <v>火</v>
      </c>
      <c r="J2376" s="303" t="s">
        <v>5511</v>
      </c>
      <c r="K2376" s="87" t="str">
        <f>VLOOKUP(F2376,石と花メイン,3,FALSE)</f>
        <v>◆猫目石</v>
      </c>
      <c r="L2376" s="296" t="str">
        <f>VLOOKUP(F2376,石と花メイン,4,FALSE)</f>
        <v>水仙【雪中花】</v>
      </c>
      <c r="M2376" s="392">
        <f>IF(OR(MONTH(F2376)&lt;7,AND(MONTH(F2376)=7,DAY(F2376)&lt;=25)),
MOD(SUM((E2376-1901)*365,259),260),
MOD(SUM((E2376-1900)*365,259),260))</f>
        <v>154</v>
      </c>
      <c r="N2376" s="330">
        <f>IF(AND(MONTH(F2376)=7,DAY(F2376)&gt;25),1,
ROUNDDOWN((SUM(VLOOKUP(MONTH(F2376),D暦変換用数値,2,FALSE),DAY(F2376))/28)+1,0))</f>
        <v>7</v>
      </c>
      <c r="O2376" s="84">
        <f>IF(AND(MONTH(F2376)=7,DAY(F2376)&gt;25),DAY(F2376)-25,
MOD((SUM(VLOOKUP(MONTH(F2376),D暦変換用数値,2,FALSE),DAY(F2376))),28)+1)</f>
        <v>4</v>
      </c>
      <c r="P2376" s="405">
        <f>IF(OR(MONTH(F2376)&lt;7,AND(MONTH(F2376)=7,DAY(F2376)&lt;=25)),
MOD(SUM((E2376-1901)*365,(N2376-1)*28,O2376,258),260),
MOD(SUM((E2376-1900)*365,(N2376-1)*28,O2376,258),260))</f>
        <v>65</v>
      </c>
      <c r="Q2376" s="371" t="str">
        <f>VLOOKUP(MOD(P2376,4),色,2,FALSE)</f>
        <v>赤い</v>
      </c>
      <c r="R2376" s="289" t="str">
        <f>VLOOKUP(MOD(P2376,13),銀河の音,2,FALSE)</f>
        <v>宇宙の</v>
      </c>
      <c r="S2376" s="382" t="str">
        <f>VLOOKUP(MOD(P2376,20),太陽の紋章,2,FALSE)</f>
        <v>蛇</v>
      </c>
      <c r="T2376" s="92" t="s">
        <v>5744</v>
      </c>
    </row>
    <row r="2377" spans="1:20" ht="13.5" customHeight="1">
      <c r="A2377" s="50" t="str">
        <f>VLOOKUP(MOD(E2377,10),十干,2,FALSE)</f>
        <v>甲</v>
      </c>
      <c r="B2377" s="199" t="str">
        <f>VLOOKUP(MOD(E2377,12),十二支,3,FALSE)</f>
        <v xml:space="preserve">07 天 </v>
      </c>
      <c r="C2377" s="201" t="str">
        <f>VLOOKUP(F2377,星座,3,TRUE)</f>
        <v xml:space="preserve">05 土 </v>
      </c>
      <c r="D2377" s="531" t="s">
        <v>213</v>
      </c>
      <c r="E2377" s="1" t="str">
        <f>IFERROR(YEAR(D2377),LEFT(D2377,4))</f>
        <v>1824</v>
      </c>
      <c r="F2377" s="1" t="str">
        <f>IF(ISTEXT(D2377),RIGHT(D2377,5),TEXT(D2377,"mm/dd"))</f>
        <v>01/15</v>
      </c>
      <c r="G2377" s="39">
        <f>SUM(MID(E2377,1,1),MID(E2377,2,1),MID(E2377,3,1),MID(E2377,4,1),MID(F2377,1,1),MID(F2377,2,1),MID(F2377,4,1),MID(F2377,5,1))</f>
        <v>22</v>
      </c>
      <c r="H2377" s="41">
        <f>IF(MOD(G2377,9)=0,9,MOD(G2377,9))</f>
        <v>4</v>
      </c>
      <c r="I2377" s="45" t="str">
        <f>IFERROR(MID("日月火水木金土",WEEKDAY(D2377),1),"")</f>
        <v/>
      </c>
      <c r="J2377" s="304" t="s">
        <v>2197</v>
      </c>
      <c r="K2377" s="202" t="str">
        <f>VLOOKUP(F2377,石と花メイン,3,FALSE)</f>
        <v>■血碧玉</v>
      </c>
      <c r="L2377" s="297" t="str">
        <f>VLOOKUP(F2377,石と花メイン,4,FALSE)</f>
        <v>針金雀枝</v>
      </c>
      <c r="M2377" s="393">
        <f>IF(OR(MONTH(F2377)&lt;7,AND(MONTH(F2377)=7,DAY(F2377)&lt;=25)),
MOD(SUM((E2377-1901)*365,259),260),
MOD(SUM((E2377-1900)*365,259),260))</f>
        <v>234</v>
      </c>
      <c r="N2377" s="390">
        <f>IF(AND(MONTH(F2377)=7,DAY(F2377)&gt;25),1,
ROUNDDOWN((SUM(VLOOKUP(MONTH(F2377),D暦変換用数値,2,FALSE),DAY(F2377))/28)+1,0))</f>
        <v>7</v>
      </c>
      <c r="O2377" s="205">
        <f>IF(AND(MONTH(F2377)=7,DAY(F2377)&gt;25),DAY(F2377)-25,
MOD((SUM(VLOOKUP(MONTH(F2377),D暦変換用数値,2,FALSE),DAY(F2377))),28)+1)</f>
        <v>6</v>
      </c>
      <c r="P2377" s="406">
        <f>IF(OR(MONTH(F2377)&lt;7,AND(MONTH(F2377)=7,DAY(F2377)&lt;=25)),
MOD(SUM((E2377-1901)*365,(N2377-1)*28,O2377,258),260),
MOD(SUM((E2377-1900)*365,(N2377-1)*28,O2377,258),260))</f>
        <v>147</v>
      </c>
      <c r="Q2377" s="374" t="str">
        <f>VLOOKUP(MOD(P2377,4),色,2,FALSE)</f>
        <v>青い</v>
      </c>
      <c r="R2377" s="292" t="str">
        <f>VLOOKUP(MOD(P2377,13),銀河の音,2,FALSE)</f>
        <v>自己存在の</v>
      </c>
      <c r="S2377" s="385" t="str">
        <f>VLOOKUP(MOD(P2377,20),太陽の紋章,2,FALSE)</f>
        <v>手</v>
      </c>
      <c r="T2377" s="97" t="s">
        <v>214</v>
      </c>
    </row>
    <row r="2378" spans="1:20" ht="13.5" customHeight="1">
      <c r="A2378" s="50" t="str">
        <f>VLOOKUP(MOD(E2378,10),十干,2,FALSE)</f>
        <v>丙</v>
      </c>
      <c r="B2378" s="199" t="str">
        <f>VLOOKUP(MOD(E2378,12),十二支,3,FALSE)</f>
        <v xml:space="preserve">07 天 </v>
      </c>
      <c r="C2378" s="201" t="str">
        <f>VLOOKUP(F2378,星座,3,TRUE)</f>
        <v xml:space="preserve">05 土 </v>
      </c>
      <c r="D2378" s="531" t="s">
        <v>215</v>
      </c>
      <c r="E2378" s="1" t="str">
        <f>IFERROR(YEAR(D2378),LEFT(D2378,4))</f>
        <v>1836</v>
      </c>
      <c r="F2378" s="1" t="str">
        <f>IF(ISTEXT(D2378),RIGHT(D2378,5),TEXT(D2378,"mm/dd"))</f>
        <v>01/03</v>
      </c>
      <c r="G2378" s="39">
        <f>SUM(MID(E2378,1,1),MID(E2378,2,1),MID(E2378,3,1),MID(E2378,4,1),MID(F2378,1,1),MID(F2378,2,1),MID(F2378,4,1),MID(F2378,5,1))</f>
        <v>22</v>
      </c>
      <c r="H2378" s="41">
        <f>IF(MOD(G2378,9)=0,9,MOD(G2378,9))</f>
        <v>4</v>
      </c>
      <c r="I2378" s="45" t="str">
        <f>IFERROR(MID("日月火水木金土",WEEKDAY(D2378),1),"")</f>
        <v/>
      </c>
      <c r="J2378" s="304" t="s">
        <v>2198</v>
      </c>
      <c r="K2378" s="202" t="str">
        <f>VLOOKUP(F2378,石と花メイン,3,FALSE)</f>
        <v>▲黄金</v>
      </c>
      <c r="L2378" s="297" t="str">
        <f>VLOOKUP(F2378,石と花メイン,4,FALSE)</f>
        <v>福寿草【元日草】</v>
      </c>
      <c r="M2378" s="393">
        <f>IF(OR(MONTH(F2378)&lt;7,AND(MONTH(F2378)=7,DAY(F2378)&lt;=25)),
MOD(SUM((E2378-1901)*365,259),260),
MOD(SUM((E2378-1900)*365,259),260))</f>
        <v>194</v>
      </c>
      <c r="N2378" s="390">
        <f>IF(AND(MONTH(F2378)=7,DAY(F2378)&gt;25),1,
ROUNDDOWN((SUM(VLOOKUP(MONTH(F2378),D暦変換用数値,2,FALSE),DAY(F2378))/28)+1,0))</f>
        <v>6</v>
      </c>
      <c r="O2378" s="205">
        <f>IF(AND(MONTH(F2378)=7,DAY(F2378)&gt;25),DAY(F2378)-25,
MOD((SUM(VLOOKUP(MONTH(F2378),D暦変換用数値,2,FALSE),DAY(F2378))),28)+1)</f>
        <v>22</v>
      </c>
      <c r="P2378" s="406">
        <f>IF(OR(MONTH(F2378)&lt;7,AND(MONTH(F2378)=7,DAY(F2378)&lt;=25)),
MOD(SUM((E2378-1901)*365,(N2378-1)*28,O2378,258),260),
MOD(SUM((E2378-1900)*365,(N2378-1)*28,O2378,258),260))</f>
        <v>95</v>
      </c>
      <c r="Q2378" s="374" t="str">
        <f>VLOOKUP(MOD(P2378,4),色,2,FALSE)</f>
        <v>青い</v>
      </c>
      <c r="R2378" s="292" t="str">
        <f>VLOOKUP(MOD(P2378,13),銀河の音,2,FALSE)</f>
        <v>自己存在の</v>
      </c>
      <c r="S2378" s="385" t="str">
        <f>VLOOKUP(MOD(P2378,20),太陽の紋章,2,FALSE)</f>
        <v>鷲</v>
      </c>
      <c r="T2378" s="99" t="s">
        <v>216</v>
      </c>
    </row>
    <row r="2379" spans="1:20" ht="13.5" customHeight="1">
      <c r="A2379" s="50" t="str">
        <f>VLOOKUP(MOD(E2379,10),十干,2,FALSE)</f>
        <v>丙</v>
      </c>
      <c r="B2379" s="199" t="str">
        <f>VLOOKUP(MOD(E2379,12),十二支,3,FALSE)</f>
        <v xml:space="preserve">07 天 </v>
      </c>
      <c r="C2379" s="201" t="str">
        <f>VLOOKUP(F2379,星座,3,TRUE)</f>
        <v xml:space="preserve">05 土 </v>
      </c>
      <c r="D2379" s="531" t="s">
        <v>217</v>
      </c>
      <c r="E2379" s="1" t="str">
        <f>IFERROR(YEAR(D2379),LEFT(D2379,4))</f>
        <v>1836</v>
      </c>
      <c r="F2379" s="1" t="str">
        <f>IF(ISTEXT(D2379),RIGHT(D2379,5),TEXT(D2379,"mm/dd"))</f>
        <v>01/16</v>
      </c>
      <c r="G2379" s="39">
        <f>SUM(MID(E2379,1,1),MID(E2379,2,1),MID(E2379,3,1),MID(E2379,4,1),MID(F2379,1,1),MID(F2379,2,1),MID(F2379,4,1),MID(F2379,5,1))</f>
        <v>26</v>
      </c>
      <c r="H2379" s="41">
        <f>IF(MOD(G2379,9)=0,9,MOD(G2379,9))</f>
        <v>8</v>
      </c>
      <c r="I2379" s="45" t="str">
        <f>IFERROR(MID("日月火水木金土",WEEKDAY(D2379),1),"")</f>
        <v/>
      </c>
      <c r="J2379" s="304" t="s">
        <v>4390</v>
      </c>
      <c r="K2379" s="202" t="str">
        <f>VLOOKUP(F2379,石と花メイン,3,FALSE)</f>
        <v>◆青玉</v>
      </c>
      <c r="L2379" s="297" t="str">
        <f>VLOOKUP(F2379,石と花メイン,4,FALSE)</f>
        <v>金魚草【スナップドラゴン】</v>
      </c>
      <c r="M2379" s="393">
        <f>IF(OR(MONTH(F2379)&lt;7,AND(MONTH(F2379)=7,DAY(F2379)&lt;=25)),
MOD(SUM((E2379-1901)*365,259),260),
MOD(SUM((E2379-1900)*365,259),260))</f>
        <v>194</v>
      </c>
      <c r="N2379" s="390">
        <f>IF(AND(MONTH(F2379)=7,DAY(F2379)&gt;25),1,
ROUNDDOWN((SUM(VLOOKUP(MONTH(F2379),D暦変換用数値,2,FALSE),DAY(F2379))/28)+1,0))</f>
        <v>7</v>
      </c>
      <c r="O2379" s="205">
        <f>IF(AND(MONTH(F2379)=7,DAY(F2379)&gt;25),DAY(F2379)-25,
MOD((SUM(VLOOKUP(MONTH(F2379),D暦変換用数値,2,FALSE),DAY(F2379))),28)+1)</f>
        <v>7</v>
      </c>
      <c r="P2379" s="406">
        <f>IF(OR(MONTH(F2379)&lt;7,AND(MONTH(F2379)=7,DAY(F2379)&lt;=25)),
MOD(SUM((E2379-1901)*365,(N2379-1)*28,O2379,258),260),
MOD(SUM((E2379-1900)*365,(N2379-1)*28,O2379,258),260))</f>
        <v>108</v>
      </c>
      <c r="Q2379" s="373" t="str">
        <f>VLOOKUP(MOD(P2379,4),色,2,FALSE)</f>
        <v>黄色い</v>
      </c>
      <c r="R2379" s="291" t="str">
        <f>VLOOKUP(MOD(P2379,13),銀河の音,2,FALSE)</f>
        <v>自己存在の</v>
      </c>
      <c r="S2379" s="384" t="str">
        <f>VLOOKUP(MOD(P2379,20),太陽の紋章,2,FALSE)</f>
        <v>星</v>
      </c>
      <c r="T2379" s="106" t="s">
        <v>3266</v>
      </c>
    </row>
    <row r="2380" spans="1:20" ht="13.5" customHeight="1">
      <c r="A2380" s="50" t="str">
        <f>VLOOKUP(MOD(E2380,10),十干,2,FALSE)</f>
        <v>甲</v>
      </c>
      <c r="B2380" s="199" t="str">
        <f>VLOOKUP(MOD(E2380,12),十二支,3,FALSE)</f>
        <v xml:space="preserve">07 天 </v>
      </c>
      <c r="C2380" s="201" t="str">
        <f>VLOOKUP(F2380,星座,3,TRUE)</f>
        <v xml:space="preserve">05 土 </v>
      </c>
      <c r="D2380" s="531" t="s">
        <v>218</v>
      </c>
      <c r="E2380" s="1" t="str">
        <f>IFERROR(YEAR(D2380),LEFT(D2380,4))</f>
        <v>1884</v>
      </c>
      <c r="F2380" s="1" t="str">
        <f>IF(ISTEXT(D2380),RIGHT(D2380,5),TEXT(D2380,"mm/dd"))</f>
        <v>01/14</v>
      </c>
      <c r="G2380" s="39">
        <f>SUM(MID(E2380,1,1),MID(E2380,2,1),MID(E2380,3,1),MID(E2380,4,1),MID(F2380,1,1),MID(F2380,2,1),MID(F2380,4,1),MID(F2380,5,1))</f>
        <v>27</v>
      </c>
      <c r="H2380" s="41">
        <f>IF(MOD(G2380,9)=0,9,MOD(G2380,9))</f>
        <v>9</v>
      </c>
      <c r="I2380" s="45" t="str">
        <f>IFERROR(MID("日月火水木金土",WEEKDAY(D2380),1),"")</f>
        <v/>
      </c>
      <c r="J2380" s="304" t="s">
        <v>2199</v>
      </c>
      <c r="K2380" s="202" t="str">
        <f>VLOOKUP(F2380,石と花メイン,3,FALSE)</f>
        <v>◆黄玉</v>
      </c>
      <c r="L2380" s="297" t="str">
        <f>VLOOKUP(F2380,石と花メイン,4,FALSE)</f>
        <v>シンビジウム【春蘭】</v>
      </c>
      <c r="M2380" s="393">
        <f>IF(OR(MONTH(F2380)&lt;7,AND(MONTH(F2380)=7,DAY(F2380)&lt;=25)),
MOD(SUM((E2380-1901)*365,259),260),
MOD(SUM((E2380-1900)*365,259),260))</f>
        <v>34</v>
      </c>
      <c r="N2380" s="390">
        <f>IF(AND(MONTH(F2380)=7,DAY(F2380)&gt;25),1,
ROUNDDOWN((SUM(VLOOKUP(MONTH(F2380),D暦変換用数値,2,FALSE),DAY(F2380))/28)+1,0))</f>
        <v>7</v>
      </c>
      <c r="O2380" s="205">
        <f>IF(AND(MONTH(F2380)=7,DAY(F2380)&gt;25),DAY(F2380)-25,
MOD((SUM(VLOOKUP(MONTH(F2380),D暦変換用数値,2,FALSE),DAY(F2380))),28)+1)</f>
        <v>5</v>
      </c>
      <c r="P2380" s="406">
        <f>IF(OR(MONTH(F2380)&lt;7,AND(MONTH(F2380)=7,DAY(F2380)&lt;=25)),
MOD(SUM((E2380-1901)*365,(N2380-1)*28,O2380,258),260),
MOD(SUM((E2380-1900)*365,(N2380-1)*28,O2380,258),260))</f>
        <v>206</v>
      </c>
      <c r="Q2380" s="375" t="str">
        <f>VLOOKUP(MOD(P2380,4),色,2,FALSE)</f>
        <v>白い</v>
      </c>
      <c r="R2380" s="293" t="str">
        <f>VLOOKUP(MOD(P2380,13),銀河の音,2,FALSE)</f>
        <v>スペクトルの</v>
      </c>
      <c r="S2380" s="386" t="str">
        <f>VLOOKUP(MOD(P2380,20),太陽の紋章,2,FALSE)</f>
        <v>世界の橋渡し</v>
      </c>
      <c r="T2380" s="99" t="s">
        <v>219</v>
      </c>
    </row>
    <row r="2381" spans="1:20" ht="13.5" customHeight="1">
      <c r="A2381" s="50" t="str">
        <f>VLOOKUP(MOD(E2381,10),十干,2,FALSE)</f>
        <v>壬</v>
      </c>
      <c r="B2381" s="199" t="str">
        <f>VLOOKUP(MOD(E2381,12),十二支,3,FALSE)</f>
        <v xml:space="preserve">07 天 </v>
      </c>
      <c r="C2381" s="201" t="str">
        <f>VLOOKUP(F2381,星座,3,TRUE)</f>
        <v xml:space="preserve">06 聖 </v>
      </c>
      <c r="D2381" s="531">
        <v>11912</v>
      </c>
      <c r="E2381" s="1">
        <f>IFERROR(YEAR(D2381),LEFT(D2381,4))</f>
        <v>1932</v>
      </c>
      <c r="F2381" s="1" t="str">
        <f>IF(ISTEXT(D2381),RIGHT(D2381,5),TEXT(D2381,"mm/dd"))</f>
        <v>08/11</v>
      </c>
      <c r="G2381" s="39">
        <f>SUM(MID(E2381,1,1),MID(E2381,2,1),MID(E2381,3,1),MID(E2381,4,1),MID(F2381,1,1),MID(F2381,2,1),MID(F2381,4,1),MID(F2381,5,1))</f>
        <v>25</v>
      </c>
      <c r="H2381" s="41">
        <f>IF(MOD(G2381,9)=0,9,MOD(G2381,9))</f>
        <v>7</v>
      </c>
      <c r="I2381" s="45" t="str">
        <f>IFERROR(MID("日月火水木金土",WEEKDAY(D2381),1),"")</f>
        <v>木</v>
      </c>
      <c r="J2381" s="304" t="s">
        <v>2226</v>
      </c>
      <c r="K2381" s="202" t="str">
        <f>VLOOKUP(F2381,石と花メイン,3,FALSE)</f>
        <v>●珊瑚</v>
      </c>
      <c r="L2381" s="297" t="str">
        <f>VLOOKUP(F2381,石と花メイン,4,FALSE)</f>
        <v>紅花【末摘花】</v>
      </c>
      <c r="M2381" s="393">
        <f>IF(OR(MONTH(F2381)&lt;7,AND(MONTH(F2381)=7,DAY(F2381)&lt;=25)),
MOD(SUM((E2381-1901)*365,259),260),
MOD(SUM((E2381-1900)*365,259),260))</f>
        <v>239</v>
      </c>
      <c r="N2381" s="390">
        <f>IF(AND(MONTH(F2381)=7,DAY(F2381)&gt;25),1,
ROUNDDOWN((SUM(VLOOKUP(MONTH(F2381),D暦変換用数値,2,FALSE),DAY(F2381))/28)+1,0))</f>
        <v>1</v>
      </c>
      <c r="O2381" s="205">
        <f>IF(AND(MONTH(F2381)=7,DAY(F2381)&gt;25),DAY(F2381)-25,
MOD((SUM(VLOOKUP(MONTH(F2381),D暦変換用数値,2,FALSE),DAY(F2381))),28)+1)</f>
        <v>17</v>
      </c>
      <c r="P2381" s="406">
        <f>IF(OR(MONTH(F2381)&lt;7,AND(MONTH(F2381)=7,DAY(F2381)&lt;=25)),
MOD(SUM((E2381-1901)*365,(N2381-1)*28,O2381,258),260),
MOD(SUM((E2381-1900)*365,(N2381-1)*28,O2381,258),260))</f>
        <v>255</v>
      </c>
      <c r="Q2381" s="374" t="str">
        <f>VLOOKUP(MOD(P2381,4),色,2,FALSE)</f>
        <v>青い</v>
      </c>
      <c r="R2381" s="292" t="str">
        <f>VLOOKUP(MOD(P2381,13),銀河の音,2,FALSE)</f>
        <v>銀河の</v>
      </c>
      <c r="S2381" s="385" t="str">
        <f>VLOOKUP(MOD(P2381,20),太陽の紋章,2,FALSE)</f>
        <v>鷲</v>
      </c>
      <c r="T2381" s="98" t="s">
        <v>3736</v>
      </c>
    </row>
    <row r="2382" spans="1:20" ht="13.5" customHeight="1">
      <c r="A2382" s="76" t="str">
        <f>VLOOKUP(MOD(E2382,10),十干,2,FALSE)</f>
        <v>壬</v>
      </c>
      <c r="B2382" s="199" t="str">
        <f>VLOOKUP(MOD(E2382,12),十二支,3,FALSE)</f>
        <v xml:space="preserve">07 天 </v>
      </c>
      <c r="C2382" s="201" t="str">
        <f>VLOOKUP(F2382,星座,3,TRUE)</f>
        <v xml:space="preserve">06 聖 </v>
      </c>
      <c r="D2382" s="534">
        <v>11917</v>
      </c>
      <c r="E2382" s="116">
        <f>IFERROR(YEAR(D2382),LEFT(D2382,4))</f>
        <v>1932</v>
      </c>
      <c r="F2382" s="116" t="str">
        <f>IF(ISTEXT(D2382),RIGHT(D2382,5),TEXT(D2382,"mm/dd"))</f>
        <v>08/16</v>
      </c>
      <c r="G2382" s="120">
        <f>SUM(MID(E2382,1,1),MID(E2382,2,1),MID(E2382,3,1),MID(E2382,4,1),MID(F2382,1,1),MID(F2382,2,1),MID(F2382,4,1),MID(F2382,5,1))</f>
        <v>30</v>
      </c>
      <c r="H2382" s="120">
        <f>IF(MOD(G2382,9)=0,9,MOD(G2382,9))</f>
        <v>3</v>
      </c>
      <c r="I2382" s="116" t="str">
        <f>IFERROR(MID("日月火水木金土",WEEKDAY(D2382),1),"")</f>
        <v>火</v>
      </c>
      <c r="J2382" s="306" t="s">
        <v>7759</v>
      </c>
      <c r="K2382" s="203" t="str">
        <f>VLOOKUP(F2382,石と花メイン,3,FALSE)</f>
        <v>◆黄玉</v>
      </c>
      <c r="L2382" s="299" t="str">
        <f>VLOOKUP(F2382,石と花メイン,4,FALSE)</f>
        <v>ブーゲンビリア【筏蔓】</v>
      </c>
      <c r="M2382" s="395">
        <f>IF(OR(MONTH(F2382)&lt;7,AND(MONTH(F2382)=7,DAY(F2382)&lt;=25)),
MOD(SUM((E2382-1901)*365,259),260),
MOD(SUM((E2382-1900)*365,259),260))</f>
        <v>239</v>
      </c>
      <c r="N2382" s="121">
        <f>IF(AND(MONTH(F2382)=7,DAY(F2382)&gt;25),1,
ROUNDDOWN((SUM(VLOOKUP(MONTH(F2382),D暦変換用数値,2,FALSE),DAY(F2382))/28)+1,0))</f>
        <v>1</v>
      </c>
      <c r="O2382" s="117">
        <f>IF(AND(MONTH(F2382)=7,DAY(F2382)&gt;25),DAY(F2382)-25,
MOD((SUM(VLOOKUP(MONTH(F2382),D暦変換用数値,2,FALSE),DAY(F2382))),28)+1)</f>
        <v>22</v>
      </c>
      <c r="P2382" s="408">
        <f>IF(OR(MONTH(F2382)&lt;7,AND(MONTH(F2382)=7,DAY(F2382)&lt;=25)),
MOD(SUM((E2382-1901)*365,(N2382-1)*28,O2382,258),260),
MOD(SUM((E2382-1900)*365,(N2382-1)*28,O2382,258),260))</f>
        <v>0</v>
      </c>
      <c r="Q2382" s="373" t="str">
        <f>VLOOKUP(MOD(P2382,4),色,2,FALSE)</f>
        <v>黄色い</v>
      </c>
      <c r="R2382" s="291" t="str">
        <f>VLOOKUP(MOD(P2382,13),銀河の音,2,FALSE)</f>
        <v>宇宙の</v>
      </c>
      <c r="S2382" s="384" t="str">
        <f>VLOOKUP(MOD(P2382,20),太陽の紋章,2,FALSE)</f>
        <v>太陽</v>
      </c>
      <c r="T2382" s="126" t="s">
        <v>7761</v>
      </c>
    </row>
    <row r="2383" spans="1:20" ht="13.5" customHeight="1">
      <c r="A2383" s="50" t="str">
        <f>VLOOKUP(MOD(E2383,10),十干,2,FALSE)</f>
        <v>甲</v>
      </c>
      <c r="B2383" s="199" t="str">
        <f>VLOOKUP(MOD(E2383,12),十二支,3,FALSE)</f>
        <v xml:space="preserve">07 天 </v>
      </c>
      <c r="C2383" s="201" t="str">
        <f>VLOOKUP(F2383,星座,3,TRUE)</f>
        <v xml:space="preserve">06 聖 </v>
      </c>
      <c r="D2383" s="531">
        <v>16278</v>
      </c>
      <c r="E2383" s="1">
        <f>IFERROR(YEAR(D2383),LEFT(D2383,4))</f>
        <v>1944</v>
      </c>
      <c r="F2383" s="1" t="str">
        <f>IF(ISTEXT(D2383),RIGHT(D2383,5),TEXT(D2383,"mm/dd"))</f>
        <v>07/25</v>
      </c>
      <c r="G2383" s="39">
        <f>SUM(MID(E2383,1,1),MID(E2383,2,1),MID(E2383,3,1),MID(E2383,4,1),MID(F2383,1,1),MID(F2383,2,1),MID(F2383,4,1),MID(F2383,5,1))</f>
        <v>32</v>
      </c>
      <c r="H2383" s="41">
        <f>IF(MOD(G2383,9)=0,9,MOD(G2383,9))</f>
        <v>5</v>
      </c>
      <c r="I2383" s="45" t="str">
        <f>IFERROR(MID("日月火水木金土",WEEKDAY(D2383),1),"")</f>
        <v>火</v>
      </c>
      <c r="J2383" s="304" t="s">
        <v>4041</v>
      </c>
      <c r="K2383" s="202" t="str">
        <f>VLOOKUP(F2383,石と花メイン,3,FALSE)</f>
        <v>◇金剛石</v>
      </c>
      <c r="L2383" s="297" t="str">
        <f>VLOOKUP(F2383,石と花メイン,4,FALSE)</f>
        <v>接骨木/庭常</v>
      </c>
      <c r="M2383" s="393">
        <f>IF(OR(MONTH(F2383)&lt;7,AND(MONTH(F2383)=7,DAY(F2383)&lt;=25)),
MOD(SUM((E2383-1901)*365,259),260),
MOD(SUM((E2383-1900)*365,259),260))</f>
        <v>94</v>
      </c>
      <c r="N2383" s="390">
        <f>IF(AND(MONTH(F2383)=7,DAY(F2383)&gt;25),1,
ROUNDDOWN((SUM(VLOOKUP(MONTH(F2383),D暦変換用数値,2,FALSE),DAY(F2383))/28)+1,0))</f>
        <v>14</v>
      </c>
      <c r="O2383" s="205">
        <f>IF(AND(MONTH(F2383)=7,DAY(F2383)&gt;25),DAY(F2383)-25,
MOD((SUM(VLOOKUP(MONTH(F2383),D暦変換用数値,2,FALSE),DAY(F2383))),28)+1)</f>
        <v>1</v>
      </c>
      <c r="P2383" s="406">
        <f>IF(OR(MONTH(F2383)&lt;7,AND(MONTH(F2383)=7,DAY(F2383)&lt;=25)),
MOD(SUM((E2383-1901)*365,(N2383-1)*28,O2383,258),260),
MOD(SUM((E2383-1900)*365,(N2383-1)*28,O2383,258),260))</f>
        <v>198</v>
      </c>
      <c r="Q2383" s="375" t="str">
        <f>VLOOKUP(MOD(P2383,4),色,2,FALSE)</f>
        <v>白い</v>
      </c>
      <c r="R2383" s="293" t="str">
        <f>VLOOKUP(MOD(P2383,13),銀河の音,2,FALSE)</f>
        <v>電気の</v>
      </c>
      <c r="S2383" s="386" t="str">
        <f>VLOOKUP(MOD(P2383,20),太陽の紋章,2,FALSE)</f>
        <v>鏡</v>
      </c>
      <c r="T2383" s="97" t="s">
        <v>4843</v>
      </c>
    </row>
    <row r="2384" spans="1:20" ht="13.5" customHeight="1">
      <c r="A2384" s="282" t="str">
        <f>VLOOKUP(MOD(E2384,10),十干,2,FALSE)</f>
        <v>甲</v>
      </c>
      <c r="B2384" s="283" t="str">
        <f>VLOOKUP(MOD(E2384,12),十二支,3,FALSE)</f>
        <v xml:space="preserve">07 天 </v>
      </c>
      <c r="C2384" s="287" t="str">
        <f>VLOOKUP(F2384,星座,3,TRUE)</f>
        <v xml:space="preserve">06 聖 </v>
      </c>
      <c r="D2384" s="533">
        <v>16284</v>
      </c>
      <c r="E2384" s="83">
        <f>IFERROR(YEAR(D2384),LEFT(D2384,4))</f>
        <v>1944</v>
      </c>
      <c r="F2384" s="83" t="str">
        <f>IF(ISTEXT(D2384),RIGHT(D2384,5),TEXT(D2384,"mm/dd"))</f>
        <v>07/31</v>
      </c>
      <c r="G2384" s="88">
        <f>SUM(MID(E2384,1,1),MID(E2384,2,1),MID(E2384,3,1),MID(E2384,4,1),MID(F2384,1,1),MID(F2384,2,1),MID(F2384,4,1),MID(F2384,5,1))</f>
        <v>29</v>
      </c>
      <c r="H2384" s="88">
        <f>IF(MOD(G2384,9)=0,9,MOD(G2384,9))</f>
        <v>2</v>
      </c>
      <c r="I2384" s="83" t="str">
        <f>IFERROR(MID("日月火水木金土",WEEKDAY(D2384),1),"")</f>
        <v>月</v>
      </c>
      <c r="J2384" s="303" t="s">
        <v>6539</v>
      </c>
      <c r="K2384" s="87" t="str">
        <f>VLOOKUP(F2384,石と花メイン,3,FALSE)</f>
        <v>◆翠玉</v>
      </c>
      <c r="L2384" s="296" t="str">
        <f>VLOOKUP(F2384,石と花メイン,4,FALSE)</f>
        <v>南瓜【唐茄子】</v>
      </c>
      <c r="M2384" s="392">
        <f>IF(OR(MONTH(F2384)&lt;7,AND(MONTH(F2384)=7,DAY(F2384)&lt;=25)),
MOD(SUM((E2384-1901)*365,259),260),
MOD(SUM((E2384-1900)*365,259),260))</f>
        <v>199</v>
      </c>
      <c r="N2384" s="330">
        <f>IF(AND(MONTH(F2384)=7,DAY(F2384)&gt;25),1,
ROUNDDOWN((SUM(VLOOKUP(MONTH(F2384),D暦変換用数値,2,FALSE),DAY(F2384))/28)+1,0))</f>
        <v>1</v>
      </c>
      <c r="O2384" s="84">
        <f>IF(AND(MONTH(F2384)=7,DAY(F2384)&gt;25),DAY(F2384)-25,
MOD((SUM(VLOOKUP(MONTH(F2384),D暦変換用数値,2,FALSE),DAY(F2384))),28)+1)</f>
        <v>6</v>
      </c>
      <c r="P2384" s="405">
        <f>IF(OR(MONTH(F2384)&lt;7,AND(MONTH(F2384)=7,DAY(F2384)&lt;=25)),
MOD(SUM((E2384-1901)*365,(N2384-1)*28,O2384,258),260),
MOD(SUM((E2384-1900)*365,(N2384-1)*28,O2384,258),260))</f>
        <v>204</v>
      </c>
      <c r="Q2384" s="371" t="str">
        <f>VLOOKUP(MOD(P2384,4),色,2,FALSE)</f>
        <v>黄色い</v>
      </c>
      <c r="R2384" s="289" t="str">
        <f>VLOOKUP(MOD(P2384,13),銀河の音,2,FALSE)</f>
        <v>太陽の</v>
      </c>
      <c r="S2384" s="382" t="str">
        <f>VLOOKUP(MOD(P2384,20),太陽の紋章,2,FALSE)</f>
        <v>種</v>
      </c>
      <c r="T2384" s="102" t="s">
        <v>5043</v>
      </c>
    </row>
    <row r="2385" spans="1:20" ht="13.5" customHeight="1">
      <c r="A2385" s="49" t="str">
        <f>VLOOKUP(MOD(E2385,10),十干,2,FALSE)</f>
        <v>甲</v>
      </c>
      <c r="B2385" s="199" t="str">
        <f>VLOOKUP(MOD(E2385,12),十二支,3,FALSE)</f>
        <v xml:space="preserve">07 天 </v>
      </c>
      <c r="C2385" s="201" t="str">
        <f>VLOOKUP(F2385,星座,3,TRUE)</f>
        <v xml:space="preserve">06 聖 </v>
      </c>
      <c r="D2385" s="535">
        <v>16295</v>
      </c>
      <c r="E2385" s="45">
        <f>IFERROR(YEAR(D2385),LEFT(D2385,4))</f>
        <v>1944</v>
      </c>
      <c r="F2385" s="45" t="str">
        <f>IF(ISTEXT(D2385),RIGHT(D2385,5),TEXT(D2385,"mm/dd"))</f>
        <v>08/11</v>
      </c>
      <c r="G2385" s="41">
        <f>SUM(MID(E2385,1,1),MID(E2385,2,1),MID(E2385,3,1),MID(E2385,4,1),MID(F2385,1,1),MID(F2385,2,1),MID(F2385,4,1),MID(F2385,5,1))</f>
        <v>28</v>
      </c>
      <c r="H2385" s="41">
        <f>IF(MOD(G2385,9)=0,9,MOD(G2385,9))</f>
        <v>1</v>
      </c>
      <c r="I2385" s="45" t="str">
        <f>IFERROR(MID("日月火水木金土",WEEKDAY(D2385),1),"")</f>
        <v>金</v>
      </c>
      <c r="J2385" s="305" t="s">
        <v>519</v>
      </c>
      <c r="K2385" s="203" t="str">
        <f>VLOOKUP(F2385,石と花メイン,3,FALSE)</f>
        <v>●珊瑚</v>
      </c>
      <c r="L2385" s="298" t="str">
        <f>VLOOKUP(F2385,石と花メイン,4,FALSE)</f>
        <v>紅花【末摘花】</v>
      </c>
      <c r="M2385" s="394">
        <f>IF(OR(MONTH(F2385)&lt;7,AND(MONTH(F2385)=7,DAY(F2385)&lt;=25)),
MOD(SUM((E2385-1901)*365,259),260),
MOD(SUM((E2385-1900)*365,259),260))</f>
        <v>199</v>
      </c>
      <c r="N2385" s="391">
        <f>IF(AND(MONTH(F2385)=7,DAY(F2385)&gt;25),1,
ROUNDDOWN((SUM(VLOOKUP(MONTH(F2385),D暦変換用数値,2,FALSE),DAY(F2385))/28)+1,0))</f>
        <v>1</v>
      </c>
      <c r="O2385" s="46">
        <f>IF(AND(MONTH(F2385)=7,DAY(F2385)&gt;25),DAY(F2385)-25,
MOD((SUM(VLOOKUP(MONTH(F2385),D暦変換用数値,2,FALSE),DAY(F2385))),28)+1)</f>
        <v>17</v>
      </c>
      <c r="P2385" s="407">
        <f>IF(OR(MONTH(F2385)&lt;7,AND(MONTH(F2385)=7,DAY(F2385)&lt;=25)),
MOD(SUM((E2385-1901)*365,(N2385-1)*28,O2385,258),260),
MOD(SUM((E2385-1900)*365,(N2385-1)*28,O2385,258),260))</f>
        <v>215</v>
      </c>
      <c r="Q2385" s="374" t="str">
        <f>VLOOKUP(MOD(P2385,4),色,2,FALSE)</f>
        <v>青い</v>
      </c>
      <c r="R2385" s="292" t="str">
        <f>VLOOKUP(MOD(P2385,13),銀河の音,2,FALSE)</f>
        <v>共振の</v>
      </c>
      <c r="S2385" s="385" t="str">
        <f>VLOOKUP(MOD(P2385,20),太陽の紋章,2,FALSE)</f>
        <v>鷲</v>
      </c>
      <c r="T2385" s="104" t="s">
        <v>520</v>
      </c>
    </row>
    <row r="2386" spans="1:20" ht="13.5" customHeight="1">
      <c r="A2386" s="50" t="str">
        <f>VLOOKUP(MOD(E2386,10),十干,2,FALSE)</f>
        <v>甲</v>
      </c>
      <c r="B2386" s="199" t="str">
        <f>VLOOKUP(MOD(E2386,12),十二支,3,FALSE)</f>
        <v xml:space="preserve">07 天 </v>
      </c>
      <c r="C2386" s="201" t="str">
        <f>VLOOKUP(F2386,星座,3,TRUE)</f>
        <v xml:space="preserve">06 聖 </v>
      </c>
      <c r="D2386" s="531">
        <v>16298</v>
      </c>
      <c r="E2386" s="1">
        <f>IFERROR(YEAR(D2386),LEFT(D2386,4))</f>
        <v>1944</v>
      </c>
      <c r="F2386" s="1" t="str">
        <f>IF(ISTEXT(D2386),RIGHT(D2386,5),TEXT(D2386,"mm/dd"))</f>
        <v>08/14</v>
      </c>
      <c r="G2386" s="39">
        <f>SUM(MID(E2386,1,1),MID(E2386,2,1),MID(E2386,3,1),MID(E2386,4,1),MID(F2386,1,1),MID(F2386,2,1),MID(F2386,4,1),MID(F2386,5,1))</f>
        <v>31</v>
      </c>
      <c r="H2386" s="41">
        <f>IF(MOD(G2386,9)=0,9,MOD(G2386,9))</f>
        <v>4</v>
      </c>
      <c r="I2386" s="45" t="str">
        <f>IFERROR(MID("日月火水木金土",WEEKDAY(D2386),1),"")</f>
        <v>月</v>
      </c>
      <c r="J2386" s="304" t="s">
        <v>4042</v>
      </c>
      <c r="K2386" s="202" t="str">
        <f>VLOOKUP(F2386,石と花メイン,3,FALSE)</f>
        <v>●土耳古石</v>
      </c>
      <c r="L2386" s="297" t="str">
        <f>VLOOKUP(F2386,石と花メイン,4,FALSE)</f>
        <v>鹿子草【春女郎花】</v>
      </c>
      <c r="M2386" s="393">
        <f>IF(OR(MONTH(F2386)&lt;7,AND(MONTH(F2386)=7,DAY(F2386)&lt;=25)),
MOD(SUM((E2386-1901)*365,259),260),
MOD(SUM((E2386-1900)*365,259),260))</f>
        <v>199</v>
      </c>
      <c r="N2386" s="390">
        <f>IF(AND(MONTH(F2386)=7,DAY(F2386)&gt;25),1,
ROUNDDOWN((SUM(VLOOKUP(MONTH(F2386),D暦変換用数値,2,FALSE),DAY(F2386))/28)+1,0))</f>
        <v>1</v>
      </c>
      <c r="O2386" s="205">
        <f>IF(AND(MONTH(F2386)=7,DAY(F2386)&gt;25),DAY(F2386)-25,
MOD((SUM(VLOOKUP(MONTH(F2386),D暦変換用数値,2,FALSE),DAY(F2386))),28)+1)</f>
        <v>20</v>
      </c>
      <c r="P2386" s="406">
        <f>IF(OR(MONTH(F2386)&lt;7,AND(MONTH(F2386)=7,DAY(F2386)&lt;=25)),
MOD(SUM((E2386-1901)*365,(N2386-1)*28,O2386,258),260),
MOD(SUM((E2386-1900)*365,(N2386-1)*28,O2386,258),260))</f>
        <v>218</v>
      </c>
      <c r="Q2386" s="375" t="str">
        <f>VLOOKUP(MOD(P2386,4),色,2,FALSE)</f>
        <v>白い</v>
      </c>
      <c r="R2386" s="293" t="str">
        <f>VLOOKUP(MOD(P2386,13),銀河の音,2,FALSE)</f>
        <v>惑星の</v>
      </c>
      <c r="S2386" s="386" t="str">
        <f>VLOOKUP(MOD(P2386,20),太陽の紋章,2,FALSE)</f>
        <v>鏡</v>
      </c>
      <c r="T2386" s="98" t="s">
        <v>3736</v>
      </c>
    </row>
    <row r="2387" spans="1:20" ht="13.5" customHeight="1">
      <c r="A2387" s="50" t="str">
        <f>VLOOKUP(MOD(E2387,10),十干,2,FALSE)</f>
        <v>甲</v>
      </c>
      <c r="B2387" s="199" t="str">
        <f>VLOOKUP(MOD(E2387,12),十二支,3,FALSE)</f>
        <v xml:space="preserve">07 天 </v>
      </c>
      <c r="C2387" s="201" t="str">
        <f>VLOOKUP(F2387,星座,3,TRUE)</f>
        <v xml:space="preserve">06 聖 </v>
      </c>
      <c r="D2387" s="531">
        <v>16306</v>
      </c>
      <c r="E2387" s="1">
        <f>IFERROR(YEAR(D2387),LEFT(D2387,4))</f>
        <v>1944</v>
      </c>
      <c r="F2387" s="1" t="str">
        <f>IF(ISTEXT(D2387),RIGHT(D2387,5),TEXT(D2387,"mm/dd"))</f>
        <v>08/22</v>
      </c>
      <c r="G2387" s="39">
        <f>SUM(MID(E2387,1,1),MID(E2387,2,1),MID(E2387,3,1),MID(E2387,4,1),MID(F2387,1,1),MID(F2387,2,1),MID(F2387,4,1),MID(F2387,5,1))</f>
        <v>30</v>
      </c>
      <c r="H2387" s="41">
        <f>IF(MOD(G2387,9)=0,9,MOD(G2387,9))</f>
        <v>3</v>
      </c>
      <c r="I2387" s="45" t="str">
        <f>IFERROR(MID("日月火水木金土",WEEKDAY(D2387),1),"")</f>
        <v>火</v>
      </c>
      <c r="J2387" s="304" t="s">
        <v>4043</v>
      </c>
      <c r="K2387" s="202" t="str">
        <f>VLOOKUP(F2387,石と花メイン,3,FALSE)</f>
        <v>●琥珀</v>
      </c>
      <c r="L2387" s="297" t="str">
        <f>VLOOKUP(F2387,石と花メイン,4,FALSE)</f>
        <v>下野草【繍線花】</v>
      </c>
      <c r="M2387" s="393">
        <f>IF(OR(MONTH(F2387)&lt;7,AND(MONTH(F2387)=7,DAY(F2387)&lt;=25)),
MOD(SUM((E2387-1901)*365,259),260),
MOD(SUM((E2387-1900)*365,259),260))</f>
        <v>199</v>
      </c>
      <c r="N2387" s="390">
        <f>IF(AND(MONTH(F2387)=7,DAY(F2387)&gt;25),1,
ROUNDDOWN((SUM(VLOOKUP(MONTH(F2387),D暦変換用数値,2,FALSE),DAY(F2387))/28)+1,0))</f>
        <v>1</v>
      </c>
      <c r="O2387" s="205">
        <f>IF(AND(MONTH(F2387)=7,DAY(F2387)&gt;25),DAY(F2387)-25,
MOD((SUM(VLOOKUP(MONTH(F2387),D暦変換用数値,2,FALSE),DAY(F2387))),28)+1)</f>
        <v>28</v>
      </c>
      <c r="P2387" s="406">
        <f>IF(OR(MONTH(F2387)&lt;7,AND(MONTH(F2387)=7,DAY(F2387)&lt;=25)),
MOD(SUM((E2387-1901)*365,(N2387-1)*28,O2387,258),260),
MOD(SUM((E2387-1900)*365,(N2387-1)*28,O2387,258),260))</f>
        <v>226</v>
      </c>
      <c r="Q2387" s="375" t="str">
        <f>VLOOKUP(MOD(P2387,4),色,2,FALSE)</f>
        <v>白い</v>
      </c>
      <c r="R2387" s="293" t="str">
        <f>VLOOKUP(MOD(P2387,13),銀河の音,2,FALSE)</f>
        <v>倍音の</v>
      </c>
      <c r="S2387" s="386" t="str">
        <f>VLOOKUP(MOD(P2387,20),太陽の紋章,2,FALSE)</f>
        <v>世界の橋渡し</v>
      </c>
      <c r="T2387" s="98" t="s">
        <v>3736</v>
      </c>
    </row>
    <row r="2388" spans="1:20" ht="13.5" customHeight="1">
      <c r="A2388" s="50" t="str">
        <f>VLOOKUP(MOD(E2388,10),十干,2,FALSE)</f>
        <v>丙</v>
      </c>
      <c r="B2388" s="199" t="str">
        <f>VLOOKUP(MOD(E2388,12),十二支,3,FALSE)</f>
        <v xml:space="preserve">07 天 </v>
      </c>
      <c r="C2388" s="201" t="str">
        <f>VLOOKUP(F2388,星座,3,TRUE)</f>
        <v xml:space="preserve">06 聖 </v>
      </c>
      <c r="D2388" s="531">
        <v>20667</v>
      </c>
      <c r="E2388" s="1">
        <f>IFERROR(YEAR(D2388),LEFT(D2388,4))</f>
        <v>1956</v>
      </c>
      <c r="F2388" s="1" t="str">
        <f>IF(ISTEXT(D2388),RIGHT(D2388,5),TEXT(D2388,"mm/dd"))</f>
        <v>07/31</v>
      </c>
      <c r="G2388" s="39">
        <f>SUM(MID(E2388,1,1),MID(E2388,2,1),MID(E2388,3,1),MID(E2388,4,1),MID(F2388,1,1),MID(F2388,2,1),MID(F2388,4,1),MID(F2388,5,1))</f>
        <v>32</v>
      </c>
      <c r="H2388" s="41">
        <f>IF(MOD(G2388,9)=0,9,MOD(G2388,9))</f>
        <v>5</v>
      </c>
      <c r="I2388" s="45" t="str">
        <f>IFERROR(MID("日月火水木金土",WEEKDAY(D2388),1),"")</f>
        <v>火</v>
      </c>
      <c r="J2388" s="304" t="s">
        <v>1622</v>
      </c>
      <c r="K2388" s="202" t="str">
        <f>VLOOKUP(F2388,石と花メイン,3,FALSE)</f>
        <v>◆翠玉</v>
      </c>
      <c r="L2388" s="297" t="str">
        <f>VLOOKUP(F2388,石と花メイン,4,FALSE)</f>
        <v>南瓜【唐茄子】</v>
      </c>
      <c r="M2388" s="393">
        <f>IF(OR(MONTH(F2388)&lt;7,AND(MONTH(F2388)=7,DAY(F2388)&lt;=25)),
MOD(SUM((E2388-1901)*365,259),260),
MOD(SUM((E2388-1900)*365,259),260))</f>
        <v>159</v>
      </c>
      <c r="N2388" s="390">
        <f>IF(AND(MONTH(F2388)=7,DAY(F2388)&gt;25),1,
ROUNDDOWN((SUM(VLOOKUP(MONTH(F2388),D暦変換用数値,2,FALSE),DAY(F2388))/28)+1,0))</f>
        <v>1</v>
      </c>
      <c r="O2388" s="205">
        <f>IF(AND(MONTH(F2388)=7,DAY(F2388)&gt;25),DAY(F2388)-25,
MOD((SUM(VLOOKUP(MONTH(F2388),D暦変換用数値,2,FALSE),DAY(F2388))),28)+1)</f>
        <v>6</v>
      </c>
      <c r="P2388" s="406">
        <f>IF(OR(MONTH(F2388)&lt;7,AND(MONTH(F2388)=7,DAY(F2388)&lt;=25)),
MOD(SUM((E2388-1901)*365,(N2388-1)*28,O2388,258),260),
MOD(SUM((E2388-1900)*365,(N2388-1)*28,O2388,258),260))</f>
        <v>164</v>
      </c>
      <c r="Q2388" s="373" t="str">
        <f>VLOOKUP(MOD(P2388,4),色,2,FALSE)</f>
        <v>黄色い</v>
      </c>
      <c r="R2388" s="291" t="str">
        <f>VLOOKUP(MOD(P2388,13),銀河の音,2,FALSE)</f>
        <v>銀河の</v>
      </c>
      <c r="S2388" s="384" t="str">
        <f>VLOOKUP(MOD(P2388,20),太陽の紋章,2,FALSE)</f>
        <v>種</v>
      </c>
      <c r="T2388" s="99" t="s">
        <v>826</v>
      </c>
    </row>
    <row r="2389" spans="1:20" ht="13.5" customHeight="1">
      <c r="A2389" s="76" t="str">
        <f>VLOOKUP(MOD(E2389,10),十干,2,FALSE)</f>
        <v>戊</v>
      </c>
      <c r="B2389" s="199" t="str">
        <f>VLOOKUP(MOD(E2389,12),十二支,3,FALSE)</f>
        <v xml:space="preserve">07 天 </v>
      </c>
      <c r="C2389" s="201" t="str">
        <f>VLOOKUP(F2389,星座,3,TRUE)</f>
        <v xml:space="preserve">06 聖 </v>
      </c>
      <c r="D2389" s="534">
        <v>25044</v>
      </c>
      <c r="E2389" s="116">
        <f>IFERROR(YEAR(D2389),LEFT(D2389,4))</f>
        <v>1968</v>
      </c>
      <c r="F2389" s="116" t="str">
        <f>IF(ISTEXT(D2389),RIGHT(D2389,5),TEXT(D2389,"mm/dd"))</f>
        <v>07/25</v>
      </c>
      <c r="G2389" s="120">
        <f>SUM(MID(E2389,1,1),MID(E2389,2,1),MID(E2389,3,1),MID(E2389,4,1),MID(F2389,1,1),MID(F2389,2,1),MID(F2389,4,1),MID(F2389,5,1))</f>
        <v>38</v>
      </c>
      <c r="H2389" s="120">
        <f>IF(MOD(G2389,9)=0,9,MOD(G2389,9))</f>
        <v>2</v>
      </c>
      <c r="I2389" s="116" t="str">
        <f>IFERROR(MID("日月火水木金土",WEEKDAY(D2389),1),"")</f>
        <v>木</v>
      </c>
      <c r="J2389" s="306" t="s">
        <v>7789</v>
      </c>
      <c r="K2389" s="203" t="str">
        <f>VLOOKUP(F2389,石と花メイン,3,FALSE)</f>
        <v>◇金剛石</v>
      </c>
      <c r="L2389" s="299" t="str">
        <f>VLOOKUP(F2389,石と花メイン,4,FALSE)</f>
        <v>接骨木/庭常</v>
      </c>
      <c r="M2389" s="395">
        <f>IF(OR(MONTH(F2389)&lt;7,AND(MONTH(F2389)=7,DAY(F2389)&lt;=25)),
MOD(SUM((E2389-1901)*365,259),260),
MOD(SUM((E2389-1900)*365,259),260))</f>
        <v>14</v>
      </c>
      <c r="N2389" s="121">
        <f>IF(AND(MONTH(F2389)=7,DAY(F2389)&gt;25),1,
ROUNDDOWN((SUM(VLOOKUP(MONTH(F2389),D暦変換用数値,2,FALSE),DAY(F2389))/28)+1,0))</f>
        <v>14</v>
      </c>
      <c r="O2389" s="117">
        <f>IF(AND(MONTH(F2389)=7,DAY(F2389)&gt;25),DAY(F2389)-25,
MOD((SUM(VLOOKUP(MONTH(F2389),D暦変換用数値,2,FALSE),DAY(F2389))),28)+1)</f>
        <v>1</v>
      </c>
      <c r="P2389" s="408">
        <f>IF(OR(MONTH(F2389)&lt;7,AND(MONTH(F2389)=7,DAY(F2389)&lt;=25)),
MOD(SUM((E2389-1901)*365,(N2389-1)*28,O2389,258),260),
MOD(SUM((E2389-1900)*365,(N2389-1)*28,O2389,258),260))</f>
        <v>118</v>
      </c>
      <c r="Q2389" s="375" t="str">
        <f>VLOOKUP(MOD(P2389,4),色,2,FALSE)</f>
        <v>白い</v>
      </c>
      <c r="R2389" s="293" t="str">
        <f>VLOOKUP(MOD(P2389,13),銀河の音,2,FALSE)</f>
        <v>磁気の</v>
      </c>
      <c r="S2389" s="386" t="str">
        <f>VLOOKUP(MOD(P2389,20),太陽の紋章,2,FALSE)</f>
        <v>鏡</v>
      </c>
      <c r="T2389" s="119" t="s">
        <v>8198</v>
      </c>
    </row>
    <row r="2390" spans="1:20" ht="13.5" customHeight="1">
      <c r="A2390" s="50" t="str">
        <f>VLOOKUP(MOD(E2390,10),十干,2,FALSE)</f>
        <v>戊</v>
      </c>
      <c r="B2390" s="199" t="str">
        <f>VLOOKUP(MOD(E2390,12),十二支,3,FALSE)</f>
        <v xml:space="preserve">07 天 </v>
      </c>
      <c r="C2390" s="201" t="str">
        <f>VLOOKUP(F2390,星座,3,TRUE)</f>
        <v xml:space="preserve">06 聖 </v>
      </c>
      <c r="D2390" s="531">
        <v>25045</v>
      </c>
      <c r="E2390" s="1">
        <f>IFERROR(YEAR(D2390),LEFT(D2390,4))</f>
        <v>1968</v>
      </c>
      <c r="F2390" s="1" t="str">
        <f>IF(ISTEXT(D2390),RIGHT(D2390,5),TEXT(D2390,"mm/dd"))</f>
        <v>07/26</v>
      </c>
      <c r="G2390" s="39">
        <f>SUM(MID(E2390,1,1),MID(E2390,2,1),MID(E2390,3,1),MID(E2390,4,1),MID(F2390,1,1),MID(F2390,2,1),MID(F2390,4,1),MID(F2390,5,1))</f>
        <v>39</v>
      </c>
      <c r="H2390" s="41">
        <f>IF(MOD(G2390,9)=0,9,MOD(G2390,9))</f>
        <v>3</v>
      </c>
      <c r="I2390" s="45" t="str">
        <f>IFERROR(MID("日月火水木金土",WEEKDAY(D2390),1),"")</f>
        <v>金</v>
      </c>
      <c r="J2390" s="304" t="s">
        <v>1623</v>
      </c>
      <c r="K2390" s="202" t="str">
        <f>VLOOKUP(F2390,石と花メイン,3,FALSE)</f>
        <v>◆藍玉</v>
      </c>
      <c r="L2390" s="297" t="str">
        <f>VLOOKUP(F2390,石と花メイン,4,FALSE)</f>
        <v>苦蓬/苦艾</v>
      </c>
      <c r="M2390" s="393">
        <f>IF(OR(MONTH(F2390)&lt;7,AND(MONTH(F2390)=7,DAY(F2390)&lt;=25)),
MOD(SUM((E2390-1901)*365,259),260),
MOD(SUM((E2390-1900)*365,259),260))</f>
        <v>119</v>
      </c>
      <c r="N2390" s="390">
        <f>IF(AND(MONTH(F2390)=7,DAY(F2390)&gt;25),1,
ROUNDDOWN((SUM(VLOOKUP(MONTH(F2390),D暦変換用数値,2,FALSE),DAY(F2390))/28)+1,0))</f>
        <v>1</v>
      </c>
      <c r="O2390" s="205">
        <f>IF(AND(MONTH(F2390)=7,DAY(F2390)&gt;25),DAY(F2390)-25,
MOD((SUM(VLOOKUP(MONTH(F2390),D暦変換用数値,2,FALSE),DAY(F2390))),28)+1)</f>
        <v>1</v>
      </c>
      <c r="P2390" s="406">
        <f>IF(OR(MONTH(F2390)&lt;7,AND(MONTH(F2390)=7,DAY(F2390)&lt;=25)),
MOD(SUM((E2390-1901)*365,(N2390-1)*28,O2390,258),260),
MOD(SUM((E2390-1900)*365,(N2390-1)*28,O2390,258),260))</f>
        <v>119</v>
      </c>
      <c r="Q2390" s="374" t="str">
        <f>VLOOKUP(MOD(P2390,4),色,2,FALSE)</f>
        <v>青い</v>
      </c>
      <c r="R2390" s="292" t="str">
        <f>VLOOKUP(MOD(P2390,13),銀河の音,2,FALSE)</f>
        <v>月の</v>
      </c>
      <c r="S2390" s="385" t="str">
        <f>VLOOKUP(MOD(P2390,20),太陽の紋章,2,FALSE)</f>
        <v>嵐</v>
      </c>
      <c r="T2390" s="97" t="s">
        <v>2131</v>
      </c>
    </row>
    <row r="2391" spans="1:20" ht="13.5" customHeight="1">
      <c r="A2391" s="334" t="str">
        <f>VLOOKUP(MOD(E2391,10),十干,2,FALSE)</f>
        <v>戊</v>
      </c>
      <c r="B2391" s="331" t="str">
        <f>VLOOKUP(MOD(E2391,12),十二支,3,FALSE)</f>
        <v xml:space="preserve">07 天 </v>
      </c>
      <c r="C2391" s="336" t="str">
        <f>VLOOKUP(F2391,星座,3,TRUE)</f>
        <v xml:space="preserve">06 聖 </v>
      </c>
      <c r="D2391" s="534">
        <v>25051</v>
      </c>
      <c r="E2391" s="131">
        <f>IFERROR(YEAR(D2391),LEFT(D2391,4))</f>
        <v>1968</v>
      </c>
      <c r="F2391" s="131" t="str">
        <f>IF(ISTEXT(D2391),RIGHT(D2391,5),TEXT(D2391,"mm/dd"))</f>
        <v>08/01</v>
      </c>
      <c r="G2391" s="133">
        <f>SUM(MID(E2391,1,1),MID(E2391,2,1),MID(E2391,3,1),MID(E2391,4,1),MID(F2391,1,1),MID(F2391,2,1),MID(F2391,4,1),MID(F2391,5,1))</f>
        <v>33</v>
      </c>
      <c r="H2391" s="133">
        <f>IF(MOD(G2391,9)=0,9,MOD(G2391,9))</f>
        <v>6</v>
      </c>
      <c r="I2391" s="131" t="str">
        <f>IFERROR(MID("日月火水木金土",WEEKDAY(D2391),1),"")</f>
        <v>木</v>
      </c>
      <c r="J2391" s="306" t="s">
        <v>8138</v>
      </c>
      <c r="K2391" s="335" t="str">
        <f>VLOOKUP(F2391,石と花メイン,3,FALSE)</f>
        <v>■赤縞瑪瑙</v>
      </c>
      <c r="L2391" s="302" t="str">
        <f>VLOOKUP(F2391,石と花メイン,4,FALSE)</f>
        <v>鹿ノ子百合</v>
      </c>
      <c r="M2391" s="396">
        <f>IF(OR(MONTH(F2391)&lt;7,AND(MONTH(F2391)=7,DAY(F2391)&lt;=25)),
MOD(SUM((E2391-1901)*365,259),260),
MOD(SUM((E2391-1900)*365,259),260))</f>
        <v>119</v>
      </c>
      <c r="N2391" s="335">
        <f>IF(AND(MONTH(F2391)=7,DAY(F2391)&gt;25),1,
ROUNDDOWN((SUM(VLOOKUP(MONTH(F2391),D暦変換用数値,2,FALSE),DAY(F2391))/28)+1,0))</f>
        <v>1</v>
      </c>
      <c r="O2391" s="132">
        <f>IF(AND(MONTH(F2391)=7,DAY(F2391)&gt;25),DAY(F2391)-25,
MOD((SUM(VLOOKUP(MONTH(F2391),D暦変換用数値,2,FALSE),DAY(F2391))),28)+1)</f>
        <v>7</v>
      </c>
      <c r="P2391" s="404">
        <f>IF(OR(MONTH(F2391)&lt;7,AND(MONTH(F2391)=7,DAY(F2391)&lt;=25)),
MOD(SUM((E2391-1901)*365,(N2391-1)*28,O2391,258),260),
MOD(SUM((E2391-1900)*365,(N2391-1)*28,O2391,258),260))</f>
        <v>125</v>
      </c>
      <c r="Q2391" s="376" t="str">
        <f>VLOOKUP(MOD(P2391,4),色,2,FALSE)</f>
        <v>赤い</v>
      </c>
      <c r="R2391" s="333" t="str">
        <f>VLOOKUP(MOD(P2391,13),銀河の音,2,FALSE)</f>
        <v>銀河の</v>
      </c>
      <c r="S2391" s="387" t="str">
        <f>VLOOKUP(MOD(P2391,20),太陽の紋章,2,FALSE)</f>
        <v>蛇</v>
      </c>
      <c r="T2391" s="119" t="s">
        <v>8137</v>
      </c>
    </row>
    <row r="2392" spans="1:20" ht="13.5" customHeight="1">
      <c r="A2392" s="50" t="str">
        <f>VLOOKUP(MOD(E2392,10),十干,2,FALSE)</f>
        <v>戊</v>
      </c>
      <c r="B2392" s="199" t="str">
        <f>VLOOKUP(MOD(E2392,12),十二支,3,FALSE)</f>
        <v xml:space="preserve">07 天 </v>
      </c>
      <c r="C2392" s="201" t="str">
        <f>VLOOKUP(F2392,星座,3,TRUE)</f>
        <v xml:space="preserve">06 聖 </v>
      </c>
      <c r="D2392" s="531">
        <v>25058</v>
      </c>
      <c r="E2392" s="1">
        <f>IFERROR(YEAR(D2392),LEFT(D2392,4))</f>
        <v>1968</v>
      </c>
      <c r="F2392" s="1" t="str">
        <f>IF(ISTEXT(D2392),RIGHT(D2392,5),TEXT(D2392,"mm/dd"))</f>
        <v>08/08</v>
      </c>
      <c r="G2392" s="39">
        <f>SUM(MID(E2392,1,1),MID(E2392,2,1),MID(E2392,3,1),MID(E2392,4,1),MID(F2392,1,1),MID(F2392,2,1),MID(F2392,4,1),MID(F2392,5,1))</f>
        <v>40</v>
      </c>
      <c r="H2392" s="41">
        <f>IF(MOD(G2392,9)=0,9,MOD(G2392,9))</f>
        <v>4</v>
      </c>
      <c r="I2392" s="45" t="str">
        <f>IFERROR(MID("日月火水木金土",WEEKDAY(D2392),1),"")</f>
        <v>木</v>
      </c>
      <c r="J2392" s="304" t="s">
        <v>1624</v>
      </c>
      <c r="K2392" s="202" t="str">
        <f>VLOOKUP(F2392,石と花メイン,3,FALSE)</f>
        <v>○真珠</v>
      </c>
      <c r="L2392" s="297" t="str">
        <f>VLOOKUP(F2392,石と花メイン,4,FALSE)</f>
        <v>クレオメ【西洋風蝶草】</v>
      </c>
      <c r="M2392" s="393">
        <f>IF(OR(MONTH(F2392)&lt;7,AND(MONTH(F2392)=7,DAY(F2392)&lt;=25)),
MOD(SUM((E2392-1901)*365,259),260),
MOD(SUM((E2392-1900)*365,259),260))</f>
        <v>119</v>
      </c>
      <c r="N2392" s="390">
        <f>IF(AND(MONTH(F2392)=7,DAY(F2392)&gt;25),1,
ROUNDDOWN((SUM(VLOOKUP(MONTH(F2392),D暦変換用数値,2,FALSE),DAY(F2392))/28)+1,0))</f>
        <v>1</v>
      </c>
      <c r="O2392" s="205">
        <f>IF(AND(MONTH(F2392)=7,DAY(F2392)&gt;25),DAY(F2392)-25,
MOD((SUM(VLOOKUP(MONTH(F2392),D暦変換用数値,2,FALSE),DAY(F2392))),28)+1)</f>
        <v>14</v>
      </c>
      <c r="P2392" s="406">
        <f>IF(OR(MONTH(F2392)&lt;7,AND(MONTH(F2392)=7,DAY(F2392)&lt;=25)),
MOD(SUM((E2392-1901)*365,(N2392-1)*28,O2392,258),260),
MOD(SUM((E2392-1900)*365,(N2392-1)*28,O2392,258),260))</f>
        <v>132</v>
      </c>
      <c r="Q2392" s="373" t="str">
        <f>VLOOKUP(MOD(P2392,4),色,2,FALSE)</f>
        <v>黄色い</v>
      </c>
      <c r="R2392" s="291" t="str">
        <f>VLOOKUP(MOD(P2392,13),銀河の音,2,FALSE)</f>
        <v>月の</v>
      </c>
      <c r="S2392" s="384" t="str">
        <f>VLOOKUP(MOD(P2392,20),太陽の紋章,2,FALSE)</f>
        <v>人</v>
      </c>
      <c r="T2392" s="93" t="s">
        <v>5746</v>
      </c>
    </row>
    <row r="2393" spans="1:20" ht="13.5" customHeight="1">
      <c r="A2393" s="76" t="str">
        <f>VLOOKUP(MOD(E2393,10),十干,2,FALSE)</f>
        <v>戊</v>
      </c>
      <c r="B2393" s="199" t="str">
        <f>VLOOKUP(MOD(E2393,12),十二支,3,FALSE)</f>
        <v xml:space="preserve">07 天 </v>
      </c>
      <c r="C2393" s="201" t="str">
        <f>VLOOKUP(F2393,星座,3,TRUE)</f>
        <v xml:space="preserve">06 聖 </v>
      </c>
      <c r="D2393" s="534">
        <v>25059</v>
      </c>
      <c r="E2393" s="116">
        <f>IFERROR(YEAR(D2393),LEFT(D2393,4))</f>
        <v>1968</v>
      </c>
      <c r="F2393" s="116" t="str">
        <f>IF(ISTEXT(D2393),RIGHT(D2393,5),TEXT(D2393,"mm/dd"))</f>
        <v>08/09</v>
      </c>
      <c r="G2393" s="120">
        <f>SUM(MID(E2393,1,1),MID(E2393,2,1),MID(E2393,3,1),MID(E2393,4,1),MID(F2393,1,1),MID(F2393,2,1),MID(F2393,4,1),MID(F2393,5,1))</f>
        <v>41</v>
      </c>
      <c r="H2393" s="120">
        <f>IF(MOD(G2393,9)=0,9,MOD(G2393,9))</f>
        <v>5</v>
      </c>
      <c r="I2393" s="116" t="str">
        <f>IFERROR(MID("日月火水木金土",WEEKDAY(D2393),1),"")</f>
        <v>金</v>
      </c>
      <c r="J2393" s="306" t="s">
        <v>7649</v>
      </c>
      <c r="K2393" s="203" t="str">
        <f>VLOOKUP(F2393,石と花メイン,3,FALSE)</f>
        <v>◆猫目石</v>
      </c>
      <c r="L2393" s="299" t="str">
        <f>VLOOKUP(F2393,石と花メイン,4,FALSE)</f>
        <v>朝鮮朝顔【曼陀羅華】</v>
      </c>
      <c r="M2393" s="395">
        <f>IF(OR(MONTH(F2393)&lt;7,AND(MONTH(F2393)=7,DAY(F2393)&lt;=25)),
MOD(SUM((E2393-1901)*365,259),260),
MOD(SUM((E2393-1900)*365,259),260))</f>
        <v>119</v>
      </c>
      <c r="N2393" s="121">
        <f>IF(AND(MONTH(F2393)=7,DAY(F2393)&gt;25),1,
ROUNDDOWN((SUM(VLOOKUP(MONTH(F2393),D暦変換用数値,2,FALSE),DAY(F2393))/28)+1,0))</f>
        <v>1</v>
      </c>
      <c r="O2393" s="117">
        <f>IF(AND(MONTH(F2393)=7,DAY(F2393)&gt;25),DAY(F2393)-25,
MOD((SUM(VLOOKUP(MONTH(F2393),D暦変換用数値,2,FALSE),DAY(F2393))),28)+1)</f>
        <v>15</v>
      </c>
      <c r="P2393" s="408">
        <f>IF(OR(MONTH(F2393)&lt;7,AND(MONTH(F2393)=7,DAY(F2393)&lt;=25)),
MOD(SUM((E2393-1901)*365,(N2393-1)*28,O2393,258),260),
MOD(SUM((E2393-1900)*365,(N2393-1)*28,O2393,258),260))</f>
        <v>133</v>
      </c>
      <c r="Q2393" s="372" t="str">
        <f>VLOOKUP(MOD(P2393,4),色,2,FALSE)</f>
        <v>赤い</v>
      </c>
      <c r="R2393" s="290" t="str">
        <f>VLOOKUP(MOD(P2393,13),銀河の音,2,FALSE)</f>
        <v>電気の</v>
      </c>
      <c r="S2393" s="383" t="str">
        <f>VLOOKUP(MOD(P2393,20),太陽の紋章,2,FALSE)</f>
        <v>空歩く者</v>
      </c>
      <c r="T2393" s="128" t="s">
        <v>7650</v>
      </c>
    </row>
    <row r="2394" spans="1:20" ht="13.5" customHeight="1">
      <c r="A2394" s="334" t="str">
        <f>VLOOKUP(MOD(E2394,10),十干,2,FALSE)</f>
        <v>戊</v>
      </c>
      <c r="B2394" s="331" t="str">
        <f>VLOOKUP(MOD(E2394,12),十二支,3,FALSE)</f>
        <v xml:space="preserve">07 天 </v>
      </c>
      <c r="C2394" s="336" t="str">
        <f>VLOOKUP(F2394,星座,3,TRUE)</f>
        <v xml:space="preserve">06 聖 </v>
      </c>
      <c r="D2394" s="534">
        <v>25060</v>
      </c>
      <c r="E2394" s="131">
        <f>IFERROR(YEAR(D2394),LEFT(D2394,4))</f>
        <v>1968</v>
      </c>
      <c r="F2394" s="131" t="str">
        <f>IF(ISTEXT(D2394),RIGHT(D2394,5),TEXT(D2394,"mm/dd"))</f>
        <v>08/10</v>
      </c>
      <c r="G2394" s="133">
        <f>SUM(MID(E2394,1,1),MID(E2394,2,1),MID(E2394,3,1),MID(E2394,4,1),MID(F2394,1,1),MID(F2394,2,1),MID(F2394,4,1),MID(F2394,5,1))</f>
        <v>33</v>
      </c>
      <c r="H2394" s="133">
        <f>IF(MOD(G2394,9)=0,9,MOD(G2394,9))</f>
        <v>6</v>
      </c>
      <c r="I2394" s="131" t="str">
        <f>IFERROR(MID("日月火水木金土",WEEKDAY(D2394),1),"")</f>
        <v>土</v>
      </c>
      <c r="J2394" s="306" t="s">
        <v>8401</v>
      </c>
      <c r="K2394" s="335" t="str">
        <f>VLOOKUP(F2394,石と花メイン,3,FALSE)</f>
        <v>◆金緑石</v>
      </c>
      <c r="L2394" s="302" t="str">
        <f>VLOOKUP(F2394,石と花メイン,4,FALSE)</f>
        <v>縷紅草【南瓜朝顔】</v>
      </c>
      <c r="M2394" s="396">
        <f>IF(OR(MONTH(F2394)&lt;7,AND(MONTH(F2394)=7,DAY(F2394)&lt;=25)),
MOD(SUM((E2394-1901)*365,259),260),
MOD(SUM((E2394-1900)*365,259),260))</f>
        <v>119</v>
      </c>
      <c r="N2394" s="335">
        <f>IF(AND(MONTH(F2394)=7,DAY(F2394)&gt;25),1,
ROUNDDOWN((SUM(VLOOKUP(MONTH(F2394),D暦変換用数値,2,FALSE),DAY(F2394))/28)+1,0))</f>
        <v>1</v>
      </c>
      <c r="O2394" s="132">
        <f>IF(AND(MONTH(F2394)=7,DAY(F2394)&gt;25),DAY(F2394)-25,
MOD((SUM(VLOOKUP(MONTH(F2394),D暦変換用数値,2,FALSE),DAY(F2394))),28)+1)</f>
        <v>16</v>
      </c>
      <c r="P2394" s="404">
        <f>IF(OR(MONTH(F2394)&lt;7,AND(MONTH(F2394)=7,DAY(F2394)&lt;=25)),
MOD(SUM((E2394-1901)*365,(N2394-1)*28,O2394,258),260),
MOD(SUM((E2394-1900)*365,(N2394-1)*28,O2394,258),260))</f>
        <v>134</v>
      </c>
      <c r="Q2394" s="376" t="str">
        <f>VLOOKUP(MOD(P2394,4),色,2,FALSE)</f>
        <v>白い</v>
      </c>
      <c r="R2394" s="333" t="str">
        <f>VLOOKUP(MOD(P2394,13),銀河の音,2,FALSE)</f>
        <v>自己存在の</v>
      </c>
      <c r="S2394" s="387" t="str">
        <f>VLOOKUP(MOD(P2394,20),太陽の紋章,2,FALSE)</f>
        <v>魔法使い</v>
      </c>
      <c r="T2394" s="145"/>
    </row>
    <row r="2395" spans="1:20" ht="13.5" customHeight="1">
      <c r="A2395" s="50" t="str">
        <f>VLOOKUP(MOD(E2395,10),十干,2,FALSE)</f>
        <v>戊</v>
      </c>
      <c r="B2395" s="199" t="str">
        <f>VLOOKUP(MOD(E2395,12),十二支,3,FALSE)</f>
        <v xml:space="preserve">07 天 </v>
      </c>
      <c r="C2395" s="201" t="str">
        <f>VLOOKUP(F2395,星座,3,TRUE)</f>
        <v xml:space="preserve">06 聖 </v>
      </c>
      <c r="D2395" s="531">
        <v>25062</v>
      </c>
      <c r="E2395" s="1">
        <f>IFERROR(YEAR(D2395),LEFT(D2395,4))</f>
        <v>1968</v>
      </c>
      <c r="F2395" s="1" t="str">
        <f>IF(ISTEXT(D2395),RIGHT(D2395,5),TEXT(D2395,"mm/dd"))</f>
        <v>08/12</v>
      </c>
      <c r="G2395" s="39">
        <f>SUM(MID(E2395,1,1),MID(E2395,2,1),MID(E2395,3,1),MID(E2395,4,1),MID(F2395,1,1),MID(F2395,2,1),MID(F2395,4,1),MID(F2395,5,1))</f>
        <v>35</v>
      </c>
      <c r="H2395" s="41">
        <f>IF(MOD(G2395,9)=0,9,MOD(G2395,9))</f>
        <v>8</v>
      </c>
      <c r="I2395" s="45" t="str">
        <f>IFERROR(MID("日月火水木金土",WEEKDAY(D2395),1),"")</f>
        <v>月</v>
      </c>
      <c r="J2395" s="304" t="s">
        <v>1625</v>
      </c>
      <c r="K2395" s="202" t="str">
        <f>VLOOKUP(F2395,石と花メイン,3,FALSE)</f>
        <v>■紫水晶</v>
      </c>
      <c r="L2395" s="297" t="str">
        <f>VLOOKUP(F2395,石と花メイン,4,FALSE)</f>
        <v>夾竹桃【半年紅】</v>
      </c>
      <c r="M2395" s="393">
        <f>IF(OR(MONTH(F2395)&lt;7,AND(MONTH(F2395)=7,DAY(F2395)&lt;=25)),
MOD(SUM((E2395-1901)*365,259),260),
MOD(SUM((E2395-1900)*365,259),260))</f>
        <v>119</v>
      </c>
      <c r="N2395" s="390">
        <f>IF(AND(MONTH(F2395)=7,DAY(F2395)&gt;25),1,
ROUNDDOWN((SUM(VLOOKUP(MONTH(F2395),D暦変換用数値,2,FALSE),DAY(F2395))/28)+1,0))</f>
        <v>1</v>
      </c>
      <c r="O2395" s="205">
        <f>IF(AND(MONTH(F2395)=7,DAY(F2395)&gt;25),DAY(F2395)-25,
MOD((SUM(VLOOKUP(MONTH(F2395),D暦変換用数値,2,FALSE),DAY(F2395))),28)+1)</f>
        <v>18</v>
      </c>
      <c r="P2395" s="406">
        <f>IF(OR(MONTH(F2395)&lt;7,AND(MONTH(F2395)=7,DAY(F2395)&lt;=25)),
MOD(SUM((E2395-1901)*365,(N2395-1)*28,O2395,258),260),
MOD(SUM((E2395-1900)*365,(N2395-1)*28,O2395,258),260))</f>
        <v>136</v>
      </c>
      <c r="Q2395" s="373" t="str">
        <f>VLOOKUP(MOD(P2395,4),色,2,FALSE)</f>
        <v>黄色い</v>
      </c>
      <c r="R2395" s="291" t="str">
        <f>VLOOKUP(MOD(P2395,13),銀河の音,2,FALSE)</f>
        <v>律動の</v>
      </c>
      <c r="S2395" s="384" t="str">
        <f>VLOOKUP(MOD(P2395,20),太陽の紋章,2,FALSE)</f>
        <v>戦士</v>
      </c>
      <c r="T2395" s="98" t="s">
        <v>3736</v>
      </c>
    </row>
    <row r="2396" spans="1:20" ht="13.5" customHeight="1">
      <c r="A2396" s="334" t="str">
        <f>VLOOKUP(MOD(E2396,10),十干,2,FALSE)</f>
        <v>戊</v>
      </c>
      <c r="B2396" s="331" t="str">
        <f>VLOOKUP(MOD(E2396,12),十二支,3,FALSE)</f>
        <v xml:space="preserve">07 天 </v>
      </c>
      <c r="C2396" s="336" t="str">
        <f>VLOOKUP(F2396,星座,3,TRUE)</f>
        <v xml:space="preserve">06 聖 </v>
      </c>
      <c r="D2396" s="534">
        <v>25066</v>
      </c>
      <c r="E2396" s="131">
        <f>IFERROR(YEAR(D2396),LEFT(D2396,4))</f>
        <v>1968</v>
      </c>
      <c r="F2396" s="131" t="str">
        <f>IF(ISTEXT(D2396),RIGHT(D2396,5),TEXT(D2396,"mm/dd"))</f>
        <v>08/16</v>
      </c>
      <c r="G2396" s="133">
        <f>SUM(MID(E2396,1,1),MID(E2396,2,1),MID(E2396,3,1),MID(E2396,4,1),MID(F2396,1,1),MID(F2396,2,1),MID(F2396,4,1),MID(F2396,5,1))</f>
        <v>39</v>
      </c>
      <c r="H2396" s="133">
        <f>IF(MOD(G2396,9)=0,9,MOD(G2396,9))</f>
        <v>3</v>
      </c>
      <c r="I2396" s="131" t="str">
        <f>IFERROR(MID("日月火水木金土",WEEKDAY(D2396),1),"")</f>
        <v>金</v>
      </c>
      <c r="J2396" s="306" t="s">
        <v>8136</v>
      </c>
      <c r="K2396" s="335" t="str">
        <f>VLOOKUP(F2396,石と花メイン,3,FALSE)</f>
        <v>◆黄玉</v>
      </c>
      <c r="L2396" s="302" t="str">
        <f>VLOOKUP(F2396,石と花メイン,4,FALSE)</f>
        <v>ブーゲンビリア【筏蔓】</v>
      </c>
      <c r="M2396" s="396">
        <f>IF(OR(MONTH(F2396)&lt;7,AND(MONTH(F2396)=7,DAY(F2396)&lt;=25)),
MOD(SUM((E2396-1901)*365,259),260),
MOD(SUM((E2396-1900)*365,259),260))</f>
        <v>119</v>
      </c>
      <c r="N2396" s="335">
        <f>IF(AND(MONTH(F2396)=7,DAY(F2396)&gt;25),1,
ROUNDDOWN((SUM(VLOOKUP(MONTH(F2396),D暦変換用数値,2,FALSE),DAY(F2396))/28)+1,0))</f>
        <v>1</v>
      </c>
      <c r="O2396" s="132">
        <f>IF(AND(MONTH(F2396)=7,DAY(F2396)&gt;25),DAY(F2396)-25,
MOD((SUM(VLOOKUP(MONTH(F2396),D暦変換用数値,2,FALSE),DAY(F2396))),28)+1)</f>
        <v>22</v>
      </c>
      <c r="P2396" s="404">
        <f>IF(OR(MONTH(F2396)&lt;7,AND(MONTH(F2396)=7,DAY(F2396)&lt;=25)),
MOD(SUM((E2396-1901)*365,(N2396-1)*28,O2396,258),260),
MOD(SUM((E2396-1900)*365,(N2396-1)*28,O2396,258),260))</f>
        <v>140</v>
      </c>
      <c r="Q2396" s="376" t="str">
        <f>VLOOKUP(MOD(P2396,4),色,2,FALSE)</f>
        <v>黄色い</v>
      </c>
      <c r="R2396" s="333" t="str">
        <f>VLOOKUP(MOD(P2396,13),銀河の音,2,FALSE)</f>
        <v>惑星の</v>
      </c>
      <c r="S2396" s="387" t="str">
        <f>VLOOKUP(MOD(P2396,20),太陽の紋章,2,FALSE)</f>
        <v>太陽</v>
      </c>
      <c r="T2396" s="119" t="s">
        <v>8137</v>
      </c>
    </row>
    <row r="2397" spans="1:20" ht="13.5" customHeight="1">
      <c r="A2397" s="334" t="str">
        <f>VLOOKUP(MOD(E2397,10),十干,2,FALSE)</f>
        <v>戊</v>
      </c>
      <c r="B2397" s="331" t="str">
        <f>VLOOKUP(MOD(E2397,12),十二支,3,FALSE)</f>
        <v xml:space="preserve">07 天 </v>
      </c>
      <c r="C2397" s="336" t="str">
        <f>VLOOKUP(F2397,星座,3,TRUE)</f>
        <v xml:space="preserve">06 聖 </v>
      </c>
      <c r="D2397" s="540">
        <v>25067</v>
      </c>
      <c r="E2397" s="131">
        <f>IFERROR(YEAR(D2397),LEFT(D2397,4))</f>
        <v>1968</v>
      </c>
      <c r="F2397" s="538" t="str">
        <f>IF(ISTEXT(D2397),RIGHT(D2397,5),TEXT(D2397,"mm/dd"))</f>
        <v>08/17</v>
      </c>
      <c r="G2397" s="133">
        <f>SUM(MID(E2397,1,1),MID(E2397,2,1),MID(E2397,3,1),MID(E2397,4,1),MID(F2397,1,1),MID(F2397,2,1),MID(F2397,4,1),MID(F2397,5,1))</f>
        <v>40</v>
      </c>
      <c r="H2397" s="133">
        <f>IF(MOD(G2397,9)=0,9,MOD(G2397,9))</f>
        <v>4</v>
      </c>
      <c r="I2397" s="131" t="str">
        <f>IFERROR(MID("日月火水木金土",WEEKDAY(D2397),1),"")</f>
        <v>土</v>
      </c>
      <c r="J2397" s="306" t="s">
        <v>9318</v>
      </c>
      <c r="K2397" s="335" t="str">
        <f>VLOOKUP(F2397,石と花メイン,3,FALSE)</f>
        <v>◆青玉</v>
      </c>
      <c r="L2397" s="302" t="str">
        <f>VLOOKUP(F2397,石と花メイン,4,FALSE)</f>
        <v>合歓の木/棔</v>
      </c>
      <c r="M2397" s="396">
        <f>IF(OR(MONTH(F2397)&lt;7,AND(MONTH(F2397)=7,DAY(F2397)&lt;=25)),
MOD(SUM((E2397-1901)*365,259),260),
MOD(SUM((E2397-1900)*365,259),260))</f>
        <v>119</v>
      </c>
      <c r="N2397" s="335">
        <f>IF(AND(MONTH(F2397)=7,DAY(F2397)&gt;25),1,
ROUNDDOWN((SUM(VLOOKUP(MONTH(F2397),D暦変換用数値,2,FALSE),DAY(F2397))/28)+1,0))</f>
        <v>1</v>
      </c>
      <c r="O2397" s="132">
        <f>IF(AND(MONTH(F2397)=7,DAY(F2397)&gt;25),DAY(F2397)-25,
MOD((SUM(VLOOKUP(MONTH(F2397),D暦変換用数値,2,FALSE),DAY(F2397))),28)+1)</f>
        <v>23</v>
      </c>
      <c r="P2397" s="404">
        <f>IF(OR(MONTH(F2397)&lt;7,AND(MONTH(F2397)=7,DAY(F2397)&lt;=25)),
MOD(SUM((E2397-1901)*365,(N2397-1)*28,O2397,258),260),
MOD(SUM((E2397-1900)*365,(N2397-1)*28,O2397,258),260))</f>
        <v>141</v>
      </c>
      <c r="Q2397" s="376" t="str">
        <f>VLOOKUP(MOD(P2397,4),色,2,FALSE)</f>
        <v>赤い</v>
      </c>
      <c r="R2397" s="333" t="str">
        <f>VLOOKUP(MOD(P2397,13),銀河の音,2,FALSE)</f>
        <v>スペクトルの</v>
      </c>
      <c r="S2397" s="387" t="str">
        <f>VLOOKUP(MOD(P2397,20),太陽の紋章,2,FALSE)</f>
        <v>竜</v>
      </c>
      <c r="T2397" s="119" t="s">
        <v>9317</v>
      </c>
    </row>
    <row r="2398" spans="1:20" ht="13.5" customHeight="1">
      <c r="A2398" s="334" t="str">
        <f>VLOOKUP(MOD(E2398,10),十干,2,FALSE)</f>
        <v>戊</v>
      </c>
      <c r="B2398" s="331" t="str">
        <f>VLOOKUP(MOD(E2398,12),十二支,3,FALSE)</f>
        <v xml:space="preserve">07 天 </v>
      </c>
      <c r="C2398" s="336" t="str">
        <f>VLOOKUP(F2398,星座,3,TRUE)</f>
        <v xml:space="preserve">06 聖 </v>
      </c>
      <c r="D2398" s="534">
        <v>25070</v>
      </c>
      <c r="E2398" s="131">
        <f>IFERROR(YEAR(D2398),LEFT(D2398,4))</f>
        <v>1968</v>
      </c>
      <c r="F2398" s="131" t="str">
        <f>IF(ISTEXT(D2398),RIGHT(D2398,5),TEXT(D2398,"mm/dd"))</f>
        <v>08/20</v>
      </c>
      <c r="G2398" s="133">
        <f>SUM(MID(E2398,1,1),MID(E2398,2,1),MID(E2398,3,1),MID(E2398,4,1),MID(F2398,1,1),MID(F2398,2,1),MID(F2398,4,1),MID(F2398,5,1))</f>
        <v>34</v>
      </c>
      <c r="H2398" s="133">
        <f>IF(MOD(G2398,9)=0,9,MOD(G2398,9))</f>
        <v>7</v>
      </c>
      <c r="I2398" s="131" t="str">
        <f>IFERROR(MID("日月火水木金土",WEEKDAY(D2398),1),"")</f>
        <v>火</v>
      </c>
      <c r="J2398" s="306" t="s">
        <v>8092</v>
      </c>
      <c r="K2398" s="335" t="str">
        <f>VLOOKUP(F2398,石と花メイン,3,FALSE)</f>
        <v>◆黄玉</v>
      </c>
      <c r="L2398" s="302" t="str">
        <f>VLOOKUP(F2398,石と花メイン,4,FALSE)</f>
        <v>アーティチョーク【朝鮮薊】</v>
      </c>
      <c r="M2398" s="396">
        <f>IF(OR(MONTH(F2398)&lt;7,AND(MONTH(F2398)=7,DAY(F2398)&lt;=25)),
MOD(SUM((E2398-1901)*365,259),260),
MOD(SUM((E2398-1900)*365,259),260))</f>
        <v>119</v>
      </c>
      <c r="N2398" s="335">
        <f>IF(AND(MONTH(F2398)=7,DAY(F2398)&gt;25),1,
ROUNDDOWN((SUM(VLOOKUP(MONTH(F2398),D暦変換用数値,2,FALSE),DAY(F2398))/28)+1,0))</f>
        <v>1</v>
      </c>
      <c r="O2398" s="132">
        <f>IF(AND(MONTH(F2398)=7,DAY(F2398)&gt;25),DAY(F2398)-25,
MOD((SUM(VLOOKUP(MONTH(F2398),D暦変換用数値,2,FALSE),DAY(F2398))),28)+1)</f>
        <v>26</v>
      </c>
      <c r="P2398" s="404">
        <f>IF(OR(MONTH(F2398)&lt;7,AND(MONTH(F2398)=7,DAY(F2398)&lt;=25)),
MOD(SUM((E2398-1901)*365,(N2398-1)*28,O2398,258),260),
MOD(SUM((E2398-1900)*365,(N2398-1)*28,O2398,258),260))</f>
        <v>144</v>
      </c>
      <c r="Q2398" s="376" t="str">
        <f>VLOOKUP(MOD(P2398,4),色,2,FALSE)</f>
        <v>黄色い</v>
      </c>
      <c r="R2398" s="333" t="str">
        <f>VLOOKUP(MOD(P2398,13),銀河の音,2,FALSE)</f>
        <v>磁気の</v>
      </c>
      <c r="S2398" s="387" t="str">
        <f>VLOOKUP(MOD(P2398,20),太陽の紋章,2,FALSE)</f>
        <v>種</v>
      </c>
      <c r="T2398" s="127" t="s">
        <v>8094</v>
      </c>
    </row>
    <row r="2399" spans="1:20" ht="13.5" customHeight="1">
      <c r="A2399" s="50" t="str">
        <f>VLOOKUP(MOD(E2399,10),十干,2,FALSE)</f>
        <v>戊</v>
      </c>
      <c r="B2399" s="199" t="str">
        <f>VLOOKUP(MOD(E2399,12),十二支,3,FALSE)</f>
        <v xml:space="preserve">07 天 </v>
      </c>
      <c r="C2399" s="201" t="str">
        <f>VLOOKUP(F2399,星座,3,TRUE)</f>
        <v xml:space="preserve">06 聖 </v>
      </c>
      <c r="D2399" s="531">
        <v>25072</v>
      </c>
      <c r="E2399" s="1">
        <f>IFERROR(YEAR(D2399),LEFT(D2399,4))</f>
        <v>1968</v>
      </c>
      <c r="F2399" s="1" t="str">
        <f>IF(ISTEXT(D2399),RIGHT(D2399,5),TEXT(D2399,"mm/dd"))</f>
        <v>08/22</v>
      </c>
      <c r="G2399" s="39">
        <f>SUM(MID(E2399,1,1),MID(E2399,2,1),MID(E2399,3,1),MID(E2399,4,1),MID(F2399,1,1),MID(F2399,2,1),MID(F2399,4,1),MID(F2399,5,1))</f>
        <v>36</v>
      </c>
      <c r="H2399" s="41">
        <f>IF(MOD(G2399,9)=0,9,MOD(G2399,9))</f>
        <v>9</v>
      </c>
      <c r="I2399" s="45" t="str">
        <f>IFERROR(MID("日月火水木金土",WEEKDAY(D2399),1),"")</f>
        <v>木</v>
      </c>
      <c r="J2399" s="304" t="s">
        <v>1626</v>
      </c>
      <c r="K2399" s="202" t="str">
        <f>VLOOKUP(F2399,石と花メイン,3,FALSE)</f>
        <v>●琥珀</v>
      </c>
      <c r="L2399" s="297" t="str">
        <f>VLOOKUP(F2399,石と花メイン,4,FALSE)</f>
        <v>下野草【繍線花】</v>
      </c>
      <c r="M2399" s="393">
        <f>IF(OR(MONTH(F2399)&lt;7,AND(MONTH(F2399)=7,DAY(F2399)&lt;=25)),
MOD(SUM((E2399-1901)*365,259),260),
MOD(SUM((E2399-1900)*365,259),260))</f>
        <v>119</v>
      </c>
      <c r="N2399" s="390">
        <f>IF(AND(MONTH(F2399)=7,DAY(F2399)&gt;25),1,
ROUNDDOWN((SUM(VLOOKUP(MONTH(F2399),D暦変換用数値,2,FALSE),DAY(F2399))/28)+1,0))</f>
        <v>1</v>
      </c>
      <c r="O2399" s="205">
        <f>IF(AND(MONTH(F2399)=7,DAY(F2399)&gt;25),DAY(F2399)-25,
MOD((SUM(VLOOKUP(MONTH(F2399),D暦変換用数値,2,FALSE),DAY(F2399))),28)+1)</f>
        <v>28</v>
      </c>
      <c r="P2399" s="406">
        <f>IF(OR(MONTH(F2399)&lt;7,AND(MONTH(F2399)=7,DAY(F2399)&lt;=25)),
MOD(SUM((E2399-1901)*365,(N2399-1)*28,O2399,258),260),
MOD(SUM((E2399-1900)*365,(N2399-1)*28,O2399,258),260))</f>
        <v>146</v>
      </c>
      <c r="Q2399" s="375" t="str">
        <f>VLOOKUP(MOD(P2399,4),色,2,FALSE)</f>
        <v>白い</v>
      </c>
      <c r="R2399" s="293" t="str">
        <f>VLOOKUP(MOD(P2399,13),銀河の音,2,FALSE)</f>
        <v>電気の</v>
      </c>
      <c r="S2399" s="386" t="str">
        <f>VLOOKUP(MOD(P2399,20),太陽の紋章,2,FALSE)</f>
        <v>世界の橋渡し</v>
      </c>
      <c r="T2399" s="98" t="s">
        <v>3736</v>
      </c>
    </row>
    <row r="2400" spans="1:20" ht="13.5" customHeight="1">
      <c r="A2400" s="334" t="str">
        <f>VLOOKUP(MOD(E2400,10),十干,2,FALSE)</f>
        <v>庚</v>
      </c>
      <c r="B2400" s="331" t="str">
        <f>VLOOKUP(MOD(E2400,12),十二支,3,FALSE)</f>
        <v xml:space="preserve">07 天 </v>
      </c>
      <c r="C2400" s="336" t="str">
        <f>VLOOKUP(F2400,星座,3,TRUE)</f>
        <v xml:space="preserve">06 聖 </v>
      </c>
      <c r="D2400" s="534">
        <v>29440</v>
      </c>
      <c r="E2400" s="131">
        <f>IFERROR(YEAR(D2400),LEFT(D2400,4))</f>
        <v>1980</v>
      </c>
      <c r="F2400" s="131" t="str">
        <f>IF(ISTEXT(D2400),RIGHT(D2400,5),TEXT(D2400,"mm/dd"))</f>
        <v>08/07</v>
      </c>
      <c r="G2400" s="133">
        <f>SUM(MID(E2400,1,1),MID(E2400,2,1),MID(E2400,3,1),MID(E2400,4,1),MID(F2400,1,1),MID(F2400,2,1),MID(F2400,4,1),MID(F2400,5,1))</f>
        <v>33</v>
      </c>
      <c r="H2400" s="133">
        <f>IF(MOD(G2400,9)=0,9,MOD(G2400,9))</f>
        <v>6</v>
      </c>
      <c r="I2400" s="131" t="str">
        <f>IFERROR(MID("日月火水木金土",WEEKDAY(D2400),1),"")</f>
        <v>木</v>
      </c>
      <c r="J2400" s="306" t="s">
        <v>8438</v>
      </c>
      <c r="K2400" s="335" t="str">
        <f>VLOOKUP(F2400,石と花メイン,3,FALSE)</f>
        <v>◆翠玉</v>
      </c>
      <c r="L2400" s="302" t="str">
        <f>VLOOKUP(F2400,石と花メイン,4,FALSE)</f>
        <v>石榴</v>
      </c>
      <c r="M2400" s="396">
        <f>IF(OR(MONTH(F2400)&lt;7,AND(MONTH(F2400)=7,DAY(F2400)&lt;=25)),
MOD(SUM((E2400-1901)*365,259),260),
MOD(SUM((E2400-1900)*365,259),260))</f>
        <v>79</v>
      </c>
      <c r="N2400" s="335">
        <f>IF(AND(MONTH(F2400)=7,DAY(F2400)&gt;25),1,
ROUNDDOWN((SUM(VLOOKUP(MONTH(F2400),D暦変換用数値,2,FALSE),DAY(F2400))/28)+1,0))</f>
        <v>1</v>
      </c>
      <c r="O2400" s="132">
        <f>IF(AND(MONTH(F2400)=7,DAY(F2400)&gt;25),DAY(F2400)-25,
MOD((SUM(VLOOKUP(MONTH(F2400),D暦変換用数値,2,FALSE),DAY(F2400))),28)+1)</f>
        <v>13</v>
      </c>
      <c r="P2400" s="404">
        <f>IF(OR(MONTH(F2400)&lt;7,AND(MONTH(F2400)=7,DAY(F2400)&lt;=25)),
MOD(SUM((E2400-1901)*365,(N2400-1)*28,O2400,258),260),
MOD(SUM((E2400-1900)*365,(N2400-1)*28,O2400,258),260))</f>
        <v>91</v>
      </c>
      <c r="Q2400" s="376" t="str">
        <f>VLOOKUP(MOD(P2400,4),色,2,FALSE)</f>
        <v>青い</v>
      </c>
      <c r="R2400" s="333" t="str">
        <f>VLOOKUP(MOD(P2400,13),銀河の音,2,FALSE)</f>
        <v>宇宙の</v>
      </c>
      <c r="S2400" s="387" t="str">
        <f>VLOOKUP(MOD(P2400,20),太陽の紋章,2,FALSE)</f>
        <v>猿</v>
      </c>
      <c r="T2400" s="119" t="s">
        <v>8439</v>
      </c>
    </row>
    <row r="2401" spans="1:20" ht="13.5" customHeight="1">
      <c r="A2401" s="282" t="str">
        <f>VLOOKUP(MOD(E2401,10),十干,2,FALSE)</f>
        <v>壬</v>
      </c>
      <c r="B2401" s="283" t="str">
        <f>VLOOKUP(MOD(E2401,12),十二支,3,FALSE)</f>
        <v xml:space="preserve">07 天 </v>
      </c>
      <c r="C2401" s="287" t="str">
        <f>VLOOKUP(F2401,星座,3,TRUE)</f>
        <v xml:space="preserve">06 聖 </v>
      </c>
      <c r="D2401" s="533">
        <v>33820</v>
      </c>
      <c r="E2401" s="83">
        <f>IFERROR(YEAR(D2401),LEFT(D2401,4))</f>
        <v>1992</v>
      </c>
      <c r="F2401" s="83" t="str">
        <f>IF(ISTEXT(D2401),RIGHT(D2401,5),TEXT(D2401,"mm/dd"))</f>
        <v>08/04</v>
      </c>
      <c r="G2401" s="88">
        <f>SUM(MID(E2401,1,1),MID(E2401,2,1),MID(E2401,3,1),MID(E2401,4,1),MID(F2401,1,1),MID(F2401,2,1),MID(F2401,4,1),MID(F2401,5,1))</f>
        <v>33</v>
      </c>
      <c r="H2401" s="88">
        <f>IF(MOD(G2401,9)=0,9,MOD(G2401,9))</f>
        <v>6</v>
      </c>
      <c r="I2401" s="83" t="str">
        <f>IFERROR(MID("日月火水木金土",WEEKDAY(D2401),1),"")</f>
        <v>火</v>
      </c>
      <c r="J2401" s="303" t="s">
        <v>6540</v>
      </c>
      <c r="K2401" s="87" t="str">
        <f>VLOOKUP(F2401,石と花メイン,3,FALSE)</f>
        <v>◇金剛石</v>
      </c>
      <c r="L2401" s="296" t="str">
        <f>VLOOKUP(F2401,石と花メイン,4,FALSE)</f>
        <v>唐綿【パンヤ草】</v>
      </c>
      <c r="M2401" s="392">
        <f>IF(OR(MONTH(F2401)&lt;7,AND(MONTH(F2401)=7,DAY(F2401)&lt;=25)),
MOD(SUM((E2401-1901)*365,259),260),
MOD(SUM((E2401-1900)*365,259),260))</f>
        <v>39</v>
      </c>
      <c r="N2401" s="330">
        <f>IF(AND(MONTH(F2401)=7,DAY(F2401)&gt;25),1,
ROUNDDOWN((SUM(VLOOKUP(MONTH(F2401),D暦変換用数値,2,FALSE),DAY(F2401))/28)+1,0))</f>
        <v>1</v>
      </c>
      <c r="O2401" s="84">
        <f>IF(AND(MONTH(F2401)=7,DAY(F2401)&gt;25),DAY(F2401)-25,
MOD((SUM(VLOOKUP(MONTH(F2401),D暦変換用数値,2,FALSE),DAY(F2401))),28)+1)</f>
        <v>10</v>
      </c>
      <c r="P2401" s="405">
        <f>IF(OR(MONTH(F2401)&lt;7,AND(MONTH(F2401)=7,DAY(F2401)&lt;=25)),
MOD(SUM((E2401-1901)*365,(N2401-1)*28,O2401,258),260),
MOD(SUM((E2401-1900)*365,(N2401-1)*28,O2401,258),260))</f>
        <v>48</v>
      </c>
      <c r="Q2401" s="371" t="str">
        <f>VLOOKUP(MOD(P2401,4),色,2,FALSE)</f>
        <v>黄色い</v>
      </c>
      <c r="R2401" s="289" t="str">
        <f>VLOOKUP(MOD(P2401,13),銀河の音,2,FALSE)</f>
        <v>太陽の</v>
      </c>
      <c r="S2401" s="382" t="str">
        <f>VLOOKUP(MOD(P2401,20),太陽の紋章,2,FALSE)</f>
        <v>星</v>
      </c>
      <c r="T2401" s="91" t="s">
        <v>3736</v>
      </c>
    </row>
    <row r="2402" spans="1:20" ht="13.5" customHeight="1">
      <c r="A2402" s="285" t="str">
        <f>VLOOKUP(MOD(E2402,10),十干,2,FALSE)</f>
        <v>壬</v>
      </c>
      <c r="B2402" s="283" t="str">
        <f>VLOOKUP(MOD(E2402,12),十二支,3,FALSE)</f>
        <v xml:space="preserve">07 天 </v>
      </c>
      <c r="C2402" s="287" t="str">
        <f>VLOOKUP(F2402,星座,3,TRUE)</f>
        <v xml:space="preserve">06 聖 </v>
      </c>
      <c r="D2402" s="533">
        <v>33826</v>
      </c>
      <c r="E2402" s="83">
        <f>IFERROR(YEAR(D2402),LEFT(D2402,4))</f>
        <v>1992</v>
      </c>
      <c r="F2402" s="83" t="str">
        <f>IF(ISTEXT(D2402),RIGHT(D2402,5),TEXT(D2402,"mm/dd"))</f>
        <v>08/10</v>
      </c>
      <c r="G2402" s="88">
        <f>SUM(MID(E2402,1,1),MID(E2402,2,1),MID(E2402,3,1),MID(E2402,4,1),MID(F2402,1,1),MID(F2402,2,1),MID(F2402,4,1),MID(F2402,5,1))</f>
        <v>30</v>
      </c>
      <c r="H2402" s="88">
        <f>IF(MOD(G2402,9)=0,9,MOD(G2402,9))</f>
        <v>3</v>
      </c>
      <c r="I2402" s="83" t="str">
        <f>IFERROR(MID("日月火水木金土",WEEKDAY(D2402),1),"")</f>
        <v>月</v>
      </c>
      <c r="J2402" s="303" t="s">
        <v>4687</v>
      </c>
      <c r="K2402" s="87" t="str">
        <f>VLOOKUP(F2402,石と花メイン,3,FALSE)</f>
        <v>◆金緑石</v>
      </c>
      <c r="L2402" s="296" t="str">
        <f>VLOOKUP(F2402,石と花メイン,4,FALSE)</f>
        <v>縷紅草【南瓜朝顔】</v>
      </c>
      <c r="M2402" s="392">
        <f>IF(OR(MONTH(F2402)&lt;7,AND(MONTH(F2402)=7,DAY(F2402)&lt;=25)),
MOD(SUM((E2402-1901)*365,259),260),
MOD(SUM((E2402-1900)*365,259),260))</f>
        <v>39</v>
      </c>
      <c r="N2402" s="330">
        <f>IF(AND(MONTH(F2402)=7,DAY(F2402)&gt;25),1,
ROUNDDOWN((SUM(VLOOKUP(MONTH(F2402),D暦変換用数値,2,FALSE),DAY(F2402))/28)+1,0))</f>
        <v>1</v>
      </c>
      <c r="O2402" s="84">
        <f>IF(AND(MONTH(F2402)=7,DAY(F2402)&gt;25),DAY(F2402)-25,
MOD((SUM(VLOOKUP(MONTH(F2402),D暦変換用数値,2,FALSE),DAY(F2402))),28)+1)</f>
        <v>16</v>
      </c>
      <c r="P2402" s="405">
        <f>IF(OR(MONTH(F2402)&lt;7,AND(MONTH(F2402)=7,DAY(F2402)&lt;=25)),
MOD(SUM((E2402-1901)*365,(N2402-1)*28,O2402,258),260),
MOD(SUM((E2402-1900)*365,(N2402-1)*28,O2402,258),260))</f>
        <v>54</v>
      </c>
      <c r="Q2402" s="371" t="str">
        <f>VLOOKUP(MOD(P2402,4),色,2,FALSE)</f>
        <v>白い</v>
      </c>
      <c r="R2402" s="289" t="str">
        <f>VLOOKUP(MOD(P2402,13),銀河の音,2,FALSE)</f>
        <v>月の</v>
      </c>
      <c r="S2402" s="382" t="str">
        <f>VLOOKUP(MOD(P2402,20),太陽の紋章,2,FALSE)</f>
        <v>魔法使い</v>
      </c>
      <c r="T2402" s="95" t="s">
        <v>4688</v>
      </c>
    </row>
    <row r="2403" spans="1:20" ht="13.5" customHeight="1">
      <c r="A2403" s="334" t="str">
        <f>VLOOKUP(MOD(E2403,10),十干,2,FALSE)</f>
        <v>壬</v>
      </c>
      <c r="B2403" s="331" t="str">
        <f>VLOOKUP(MOD(E2403,12),十二支,3,FALSE)</f>
        <v xml:space="preserve">07 天 </v>
      </c>
      <c r="C2403" s="336" t="str">
        <f>VLOOKUP(F2403,星座,3,TRUE)</f>
        <v xml:space="preserve">06 聖 </v>
      </c>
      <c r="D2403" s="540">
        <v>33836</v>
      </c>
      <c r="E2403" s="131">
        <f>IFERROR(YEAR(D2403),LEFT(D2403,4))</f>
        <v>1992</v>
      </c>
      <c r="F2403" s="538" t="str">
        <f>IF(ISTEXT(D2403),RIGHT(D2403,5),TEXT(D2403,"mm/dd"))</f>
        <v>08/20</v>
      </c>
      <c r="G2403" s="133">
        <f>SUM(MID(E2403,1,1),MID(E2403,2,1),MID(E2403,3,1),MID(E2403,4,1),MID(F2403,1,1),MID(F2403,2,1),MID(F2403,4,1),MID(F2403,5,1))</f>
        <v>31</v>
      </c>
      <c r="H2403" s="133">
        <f>IF(MOD(G2403,9)=0,9,MOD(G2403,9))</f>
        <v>4</v>
      </c>
      <c r="I2403" s="131" t="str">
        <f>IFERROR(MID("日月火水木金土",WEEKDAY(D2403),1),"")</f>
        <v>木</v>
      </c>
      <c r="J2403" s="306" t="s">
        <v>9399</v>
      </c>
      <c r="K2403" s="335" t="str">
        <f>VLOOKUP(F2403,石と花メイン,3,FALSE)</f>
        <v>◆黄玉</v>
      </c>
      <c r="L2403" s="302" t="str">
        <f>VLOOKUP(F2403,石と花メイン,4,FALSE)</f>
        <v>アーティチョーク【朝鮮薊】</v>
      </c>
      <c r="M2403" s="396">
        <f>IF(OR(MONTH(F2403)&lt;7,AND(MONTH(F2403)=7,DAY(F2403)&lt;=25)),
MOD(SUM((E2403-1901)*365,259),260),
MOD(SUM((E2403-1900)*365,259),260))</f>
        <v>39</v>
      </c>
      <c r="N2403" s="335">
        <f>IF(AND(MONTH(F2403)=7,DAY(F2403)&gt;25),1,
ROUNDDOWN((SUM(VLOOKUP(MONTH(F2403),D暦変換用数値,2,FALSE),DAY(F2403))/28)+1,0))</f>
        <v>1</v>
      </c>
      <c r="O2403" s="132">
        <f>IF(AND(MONTH(F2403)=7,DAY(F2403)&gt;25),DAY(F2403)-25,
MOD((SUM(VLOOKUP(MONTH(F2403),D暦変換用数値,2,FALSE),DAY(F2403))),28)+1)</f>
        <v>26</v>
      </c>
      <c r="P2403" s="404">
        <f>IF(OR(MONTH(F2403)&lt;7,AND(MONTH(F2403)=7,DAY(F2403)&lt;=25)),
MOD(SUM((E2403-1901)*365,(N2403-1)*28,O2403,258),260),
MOD(SUM((E2403-1900)*365,(N2403-1)*28,O2403,258),260))</f>
        <v>64</v>
      </c>
      <c r="Q2403" s="376" t="str">
        <f>VLOOKUP(MOD(P2403,4),色,2,FALSE)</f>
        <v>黄色い</v>
      </c>
      <c r="R2403" s="333" t="str">
        <f>VLOOKUP(MOD(P2403,13),銀河の音,2,FALSE)</f>
        <v>水晶の</v>
      </c>
      <c r="S2403" s="387" t="str">
        <f>VLOOKUP(MOD(P2403,20),太陽の紋章,2,FALSE)</f>
        <v>種</v>
      </c>
      <c r="T2403" s="119" t="s">
        <v>9398</v>
      </c>
    </row>
    <row r="2404" spans="1:20" ht="13.5" customHeight="1">
      <c r="A2404" s="334" t="str">
        <f>VLOOKUP(MOD(E2404,10),十干,2,FALSE)</f>
        <v>壬</v>
      </c>
      <c r="B2404" s="331" t="str">
        <f>VLOOKUP(MOD(E2404,12),十二支,3,FALSE)</f>
        <v xml:space="preserve">07 天 </v>
      </c>
      <c r="C2404" s="336" t="str">
        <f>VLOOKUP(F2404,星座,3,TRUE)</f>
        <v xml:space="preserve">06 聖 </v>
      </c>
      <c r="D2404" s="540">
        <v>33836</v>
      </c>
      <c r="E2404" s="131">
        <f>IFERROR(YEAR(D2404),LEFT(D2404,4))</f>
        <v>1992</v>
      </c>
      <c r="F2404" s="538" t="str">
        <f>IF(ISTEXT(D2404),RIGHT(D2404,5),TEXT(D2404,"mm/dd"))</f>
        <v>08/20</v>
      </c>
      <c r="G2404" s="133">
        <f>SUM(MID(E2404,1,1),MID(E2404,2,1),MID(E2404,3,1),MID(E2404,4,1),MID(F2404,1,1),MID(F2404,2,1),MID(F2404,4,1),MID(F2404,5,1))</f>
        <v>31</v>
      </c>
      <c r="H2404" s="133">
        <f>IF(MOD(G2404,9)=0,9,MOD(G2404,9))</f>
        <v>4</v>
      </c>
      <c r="I2404" s="131" t="str">
        <f>IFERROR(MID("日月火水木金土",WEEKDAY(D2404),1),"")</f>
        <v>木</v>
      </c>
      <c r="J2404" s="306" t="s">
        <v>9381</v>
      </c>
      <c r="K2404" s="335" t="str">
        <f>VLOOKUP(F2404,石と花メイン,3,FALSE)</f>
        <v>◆黄玉</v>
      </c>
      <c r="L2404" s="302" t="str">
        <f>VLOOKUP(F2404,石と花メイン,4,FALSE)</f>
        <v>アーティチョーク【朝鮮薊】</v>
      </c>
      <c r="M2404" s="396">
        <f>IF(OR(MONTH(F2404)&lt;7,AND(MONTH(F2404)=7,DAY(F2404)&lt;=25)),
MOD(SUM((E2404-1901)*365,259),260),
MOD(SUM((E2404-1900)*365,259),260))</f>
        <v>39</v>
      </c>
      <c r="N2404" s="335">
        <f>IF(AND(MONTH(F2404)=7,DAY(F2404)&gt;25),1,
ROUNDDOWN((SUM(VLOOKUP(MONTH(F2404),D暦変換用数値,2,FALSE),DAY(F2404))/28)+1,0))</f>
        <v>1</v>
      </c>
      <c r="O2404" s="132">
        <f>IF(AND(MONTH(F2404)=7,DAY(F2404)&gt;25),DAY(F2404)-25,
MOD((SUM(VLOOKUP(MONTH(F2404),D暦変換用数値,2,FALSE),DAY(F2404))),28)+1)</f>
        <v>26</v>
      </c>
      <c r="P2404" s="404">
        <f>IF(OR(MONTH(F2404)&lt;7,AND(MONTH(F2404)=7,DAY(F2404)&lt;=25)),
MOD(SUM((E2404-1901)*365,(N2404-1)*28,O2404,258),260),
MOD(SUM((E2404-1900)*365,(N2404-1)*28,O2404,258),260))</f>
        <v>64</v>
      </c>
      <c r="Q2404" s="376" t="str">
        <f>VLOOKUP(MOD(P2404,4),色,2,FALSE)</f>
        <v>黄色い</v>
      </c>
      <c r="R2404" s="333" t="str">
        <f>VLOOKUP(MOD(P2404,13),銀河の音,2,FALSE)</f>
        <v>水晶の</v>
      </c>
      <c r="S2404" s="387" t="str">
        <f>VLOOKUP(MOD(P2404,20),太陽の紋章,2,FALSE)</f>
        <v>種</v>
      </c>
      <c r="T2404" s="145"/>
    </row>
    <row r="2405" spans="1:20" ht="13.5" customHeight="1">
      <c r="A2405" s="285" t="str">
        <f>VLOOKUP(MOD(E2405,10),十干,2,FALSE)</f>
        <v>甲</v>
      </c>
      <c r="B2405" s="283" t="str">
        <f>VLOOKUP(MOD(E2405,12),十二支,3,FALSE)</f>
        <v xml:space="preserve">07 天 </v>
      </c>
      <c r="C2405" s="287" t="str">
        <f>VLOOKUP(F2405,星座,3,TRUE)</f>
        <v xml:space="preserve">06 聖 </v>
      </c>
      <c r="D2405" s="530">
        <v>38194</v>
      </c>
      <c r="E2405" s="83">
        <f>IFERROR(YEAR(D2405),LEFT(D2405,4))</f>
        <v>2004</v>
      </c>
      <c r="F2405" s="83" t="str">
        <f>IF(ISTEXT(D2405),RIGHT(D2405,5),TEXT(D2405,"mm/dd"))</f>
        <v>07/26</v>
      </c>
      <c r="G2405" s="88">
        <f>SUM(MID(E2405,1,1),MID(E2405,2,1),MID(E2405,3,1),MID(E2405,4,1),MID(F2405,1,1),MID(F2405,2,1),MID(F2405,4,1),MID(F2405,5,1))</f>
        <v>21</v>
      </c>
      <c r="H2405" s="88">
        <f>IF(MOD(G2405,9)=0,9,MOD(G2405,9))</f>
        <v>3</v>
      </c>
      <c r="I2405" s="83" t="str">
        <f>IFERROR(MID("日月火水木金土",WEEKDAY(D2405),1),"")</f>
        <v>月</v>
      </c>
      <c r="J2405" s="308" t="s">
        <v>8488</v>
      </c>
      <c r="K2405" s="330" t="str">
        <f>VLOOKUP(F2405,石と花メイン,3,FALSE)</f>
        <v>◆藍玉</v>
      </c>
      <c r="L2405" s="296" t="str">
        <f>VLOOKUP(F2405,石と花メイン,4,FALSE)</f>
        <v>苦蓬/苦艾</v>
      </c>
      <c r="M2405" s="392">
        <f>IF(OR(MONTH(F2405)&lt;7,AND(MONTH(F2405)=7,DAY(F2405)&lt;=25)),
MOD(SUM((E2405-1901)*365,259),260),
MOD(SUM((E2405-1900)*365,259),260))</f>
        <v>259</v>
      </c>
      <c r="N2405" s="330">
        <f>IF(AND(MONTH(F2405)=7,DAY(F2405)&gt;25),1,
ROUNDDOWN((SUM(VLOOKUP(MONTH(F2405),D暦変換用数値,2,FALSE),DAY(F2405))/28)+1,0))</f>
        <v>1</v>
      </c>
      <c r="O2405" s="84">
        <f>IF(AND(MONTH(F2405)=7,DAY(F2405)&gt;25),DAY(F2405)-25,
MOD((SUM(VLOOKUP(MONTH(F2405),D暦変換用数値,2,FALSE),DAY(F2405))),28)+1)</f>
        <v>1</v>
      </c>
      <c r="P2405" s="405">
        <f>IF(OR(MONTH(F2405)&lt;7,AND(MONTH(F2405)=7,DAY(F2405)&lt;=25)),
MOD(SUM((E2405-1901)*365,(N2405-1)*28,O2405,258),260),
MOD(SUM((E2405-1900)*365,(N2405-1)*28,O2405,258),260))</f>
        <v>259</v>
      </c>
      <c r="Q2405" s="371" t="str">
        <f>VLOOKUP(MOD(P2405,4),色,2,FALSE)</f>
        <v>青い</v>
      </c>
      <c r="R2405" s="289" t="str">
        <f>VLOOKUP(MOD(P2405,13),銀河の音,2,FALSE)</f>
        <v>水晶の</v>
      </c>
      <c r="S2405" s="382" t="str">
        <f>VLOOKUP(MOD(P2405,20),太陽の紋章,2,FALSE)</f>
        <v>嵐</v>
      </c>
      <c r="T2405" s="338"/>
    </row>
    <row r="2406" spans="1:20" ht="13.5" customHeight="1">
      <c r="A2406" s="285" t="str">
        <f>VLOOKUP(MOD(E2406,10),十干,2,FALSE)</f>
        <v>甲</v>
      </c>
      <c r="B2406" s="283" t="str">
        <f>VLOOKUP(MOD(E2406,12),十二支,3,FALSE)</f>
        <v xml:space="preserve">07 天 </v>
      </c>
      <c r="C2406" s="287" t="str">
        <f>VLOOKUP(F2406,星座,3,TRUE)</f>
        <v xml:space="preserve">06 聖 </v>
      </c>
      <c r="D2406" s="533">
        <v>38216</v>
      </c>
      <c r="E2406" s="83">
        <f>IFERROR(YEAR(D2406),LEFT(D2406,4))</f>
        <v>2004</v>
      </c>
      <c r="F2406" s="539" t="str">
        <f>IF(ISTEXT(D2406),RIGHT(D2406,5),TEXT(D2406,"mm/dd"))</f>
        <v>08/17</v>
      </c>
      <c r="G2406" s="88">
        <f>SUM(MID(E2406,1,1),MID(E2406,2,1),MID(E2406,3,1),MID(E2406,4,1),MID(F2406,1,1),MID(F2406,2,1),MID(F2406,4,1),MID(F2406,5,1))</f>
        <v>22</v>
      </c>
      <c r="H2406" s="88">
        <f>IF(MOD(G2406,9)=0,9,MOD(G2406,9))</f>
        <v>4</v>
      </c>
      <c r="I2406" s="83" t="str">
        <f>IFERROR(MID("日月火水木金土",WEEKDAY(D2406),1),"")</f>
        <v>火</v>
      </c>
      <c r="J2406" s="308" t="s">
        <v>9001</v>
      </c>
      <c r="K2406" s="330" t="str">
        <f>VLOOKUP(F2406,石と花メイン,3,FALSE)</f>
        <v>◆青玉</v>
      </c>
      <c r="L2406" s="296" t="str">
        <f>VLOOKUP(F2406,石と花メイン,4,FALSE)</f>
        <v>合歓の木/棔</v>
      </c>
      <c r="M2406" s="392">
        <f>IF(OR(MONTH(F2406)&lt;7,AND(MONTH(F2406)=7,DAY(F2406)&lt;=25)),
MOD(SUM((E2406-1901)*365,259),260),
MOD(SUM((E2406-1900)*365,259),260))</f>
        <v>259</v>
      </c>
      <c r="N2406" s="330">
        <f>IF(AND(MONTH(F2406)=7,DAY(F2406)&gt;25),1,
ROUNDDOWN((SUM(VLOOKUP(MONTH(F2406),D暦変換用数値,2,FALSE),DAY(F2406))/28)+1,0))</f>
        <v>1</v>
      </c>
      <c r="O2406" s="84">
        <f>IF(AND(MONTH(F2406)=7,DAY(F2406)&gt;25),DAY(F2406)-25,
MOD((SUM(VLOOKUP(MONTH(F2406),D暦変換用数値,2,FALSE),DAY(F2406))),28)+1)</f>
        <v>23</v>
      </c>
      <c r="P2406" s="405">
        <f>IF(OR(MONTH(F2406)&lt;7,AND(MONTH(F2406)=7,DAY(F2406)&lt;=25)),
MOD(SUM((E2406-1901)*365,(N2406-1)*28,O2406,258),260),
MOD(SUM((E2406-1900)*365,(N2406-1)*28,O2406,258),260))</f>
        <v>21</v>
      </c>
      <c r="Q2406" s="371" t="str">
        <f>VLOOKUP(MOD(P2406,4),色,2,FALSE)</f>
        <v>赤い</v>
      </c>
      <c r="R2406" s="289" t="str">
        <f>VLOOKUP(MOD(P2406,13),銀河の音,2,FALSE)</f>
        <v>銀河の</v>
      </c>
      <c r="S2406" s="382" t="str">
        <f>VLOOKUP(MOD(P2406,20),太陽の紋章,2,FALSE)</f>
        <v>竜</v>
      </c>
      <c r="T2406" s="564" t="s">
        <v>9133</v>
      </c>
    </row>
    <row r="2407" spans="1:20" ht="13.5" customHeight="1">
      <c r="A2407" s="50" t="str">
        <f>VLOOKUP(MOD(E2407,10),十干,2,FALSE)</f>
        <v>庚</v>
      </c>
      <c r="B2407" s="199" t="str">
        <f>VLOOKUP(MOD(E2407,12),十二支,3,FALSE)</f>
        <v xml:space="preserve">07 天 </v>
      </c>
      <c r="C2407" s="201" t="str">
        <f>VLOOKUP(F2407,星座,3,TRUE)</f>
        <v xml:space="preserve">06 聖 </v>
      </c>
      <c r="D2407" s="531" t="s">
        <v>4836</v>
      </c>
      <c r="E2407" s="1" t="str">
        <f>IFERROR(YEAR(D2407),LEFT(D2407,4))</f>
        <v>1560</v>
      </c>
      <c r="F2407" s="1" t="str">
        <f>IF(ISTEXT(D2407),RIGHT(D2407,5),TEXT(D2407,"mm/dd"))</f>
        <v>08/07</v>
      </c>
      <c r="G2407" s="39">
        <f>SUM(MID(E2407,1,1),MID(E2407,2,1),MID(E2407,3,1),MID(E2407,4,1),MID(F2407,1,1),MID(F2407,2,1),MID(F2407,4,1),MID(F2407,5,1))</f>
        <v>27</v>
      </c>
      <c r="H2407" s="41">
        <f>IF(MOD(G2407,9)=0,9,MOD(G2407,9))</f>
        <v>9</v>
      </c>
      <c r="I2407" s="45" t="str">
        <f>IFERROR(MID("日月火水木金土",WEEKDAY(D2407),1),"")</f>
        <v/>
      </c>
      <c r="J2407" s="304" t="s">
        <v>2221</v>
      </c>
      <c r="K2407" s="202" t="str">
        <f>VLOOKUP(F2407,石と花メイン,3,FALSE)</f>
        <v>◆翠玉</v>
      </c>
      <c r="L2407" s="297" t="str">
        <f>VLOOKUP(F2407,石と花メイン,4,FALSE)</f>
        <v>石榴</v>
      </c>
      <c r="M2407" s="393">
        <f>IF(OR(MONTH(F2407)&lt;7,AND(MONTH(F2407)=7,DAY(F2407)&lt;=25)),
MOD(SUM((E2407-1901)*365,259),260),
MOD(SUM((E2407-1900)*365,259),260))</f>
        <v>179</v>
      </c>
      <c r="N2407" s="390">
        <f>IF(AND(MONTH(F2407)=7,DAY(F2407)&gt;25),1,
ROUNDDOWN((SUM(VLOOKUP(MONTH(F2407),D暦変換用数値,2,FALSE),DAY(F2407))/28)+1,0))</f>
        <v>1</v>
      </c>
      <c r="O2407" s="205">
        <f>IF(AND(MONTH(F2407)=7,DAY(F2407)&gt;25),DAY(F2407)-25,
MOD((SUM(VLOOKUP(MONTH(F2407),D暦変換用数値,2,FALSE),DAY(F2407))),28)+1)</f>
        <v>13</v>
      </c>
      <c r="P2407" s="406">
        <f>IF(OR(MONTH(F2407)&lt;7,AND(MONTH(F2407)=7,DAY(F2407)&lt;=25)),
MOD(SUM((E2407-1901)*365,(N2407-1)*28,O2407,258),260),
MOD(SUM((E2407-1900)*365,(N2407-1)*28,O2407,258),260))</f>
        <v>191</v>
      </c>
      <c r="Q2407" s="374" t="str">
        <f>VLOOKUP(MOD(P2407,4),色,2,FALSE)</f>
        <v>青い</v>
      </c>
      <c r="R2407" s="292" t="str">
        <f>VLOOKUP(MOD(P2407,13),銀河の音,2,FALSE)</f>
        <v>太陽の</v>
      </c>
      <c r="S2407" s="385" t="str">
        <f>VLOOKUP(MOD(P2407,20),太陽の紋章,2,FALSE)</f>
        <v>猿</v>
      </c>
      <c r="T2407" s="93" t="s">
        <v>5745</v>
      </c>
    </row>
    <row r="2408" spans="1:20" ht="13.5" customHeight="1">
      <c r="A2408" s="50" t="str">
        <f>VLOOKUP(MOD(E2408,10),十干,2,FALSE)</f>
        <v>庚</v>
      </c>
      <c r="B2408" s="199" t="str">
        <f>VLOOKUP(MOD(E2408,12),十二支,3,FALSE)</f>
        <v xml:space="preserve">07 天 </v>
      </c>
      <c r="C2408" s="201" t="str">
        <f>VLOOKUP(F2408,星座,3,TRUE)</f>
        <v xml:space="preserve">06 聖 </v>
      </c>
      <c r="D2408" s="531" t="s">
        <v>4837</v>
      </c>
      <c r="E2408" s="1" t="str">
        <f>IFERROR(YEAR(D2408),LEFT(D2408,4))</f>
        <v>1860</v>
      </c>
      <c r="F2408" s="1" t="str">
        <f>IF(ISTEXT(D2408),RIGHT(D2408,5),TEXT(D2408,"mm/dd"))</f>
        <v>07/24</v>
      </c>
      <c r="G2408" s="39">
        <f>SUM(MID(E2408,1,1),MID(E2408,2,1),MID(E2408,3,1),MID(E2408,4,1),MID(F2408,1,1),MID(F2408,2,1),MID(F2408,4,1),MID(F2408,5,1))</f>
        <v>28</v>
      </c>
      <c r="H2408" s="41">
        <f>IF(MOD(G2408,9)=0,9,MOD(G2408,9))</f>
        <v>1</v>
      </c>
      <c r="I2408" s="45" t="str">
        <f>IFERROR(MID("日月火水木金土",WEEKDAY(D2408),1),"")</f>
        <v/>
      </c>
      <c r="J2408" s="304" t="s">
        <v>2222</v>
      </c>
      <c r="K2408" s="202" t="str">
        <f>VLOOKUP(F2408,石と花メイン,3,FALSE)</f>
        <v>◆紅玉</v>
      </c>
      <c r="L2408" s="297" t="str">
        <f>VLOOKUP(F2408,石と花メイン,4,FALSE)</f>
        <v>睡蓮【未草】</v>
      </c>
      <c r="M2408" s="393">
        <f>IF(OR(MONTH(F2408)&lt;7,AND(MONTH(F2408)=7,DAY(F2408)&lt;=25)),
MOD(SUM((E2408-1901)*365,259),260),
MOD(SUM((E2408-1900)*365,259),260))</f>
        <v>114</v>
      </c>
      <c r="N2408" s="390">
        <f>IF(AND(MONTH(F2408)=7,DAY(F2408)&gt;25),1,
ROUNDDOWN((SUM(VLOOKUP(MONTH(F2408),D暦変換用数値,2,FALSE),DAY(F2408))/28)+1,0))</f>
        <v>13</v>
      </c>
      <c r="O2408" s="205">
        <f>IF(AND(MONTH(F2408)=7,DAY(F2408)&gt;25),DAY(F2408)-25,
MOD((SUM(VLOOKUP(MONTH(F2408),D暦変換用数値,2,FALSE),DAY(F2408))),28)+1)</f>
        <v>28</v>
      </c>
      <c r="P2408" s="406">
        <f>IF(OR(MONTH(F2408)&lt;7,AND(MONTH(F2408)=7,DAY(F2408)&lt;=25)),
MOD(SUM((E2408-1901)*365,(N2408-1)*28,O2408,258),260),
MOD(SUM((E2408-1900)*365,(N2408-1)*28,O2408,258),260))</f>
        <v>217</v>
      </c>
      <c r="Q2408" s="372" t="str">
        <f>VLOOKUP(MOD(P2408,4),色,2,FALSE)</f>
        <v>赤い</v>
      </c>
      <c r="R2408" s="290" t="str">
        <f>VLOOKUP(MOD(P2408,13),銀河の音,2,FALSE)</f>
        <v>太陽の</v>
      </c>
      <c r="S2408" s="383" t="str">
        <f>VLOOKUP(MOD(P2408,20),太陽の紋章,2,FALSE)</f>
        <v>地球</v>
      </c>
      <c r="T2408" s="98" t="s">
        <v>3736</v>
      </c>
    </row>
    <row r="2409" spans="1:20" ht="13.5" customHeight="1">
      <c r="A2409" s="50" t="str">
        <f>VLOOKUP(MOD(E2409,10),十干,2,FALSE)</f>
        <v>庚</v>
      </c>
      <c r="B2409" s="199" t="str">
        <f>VLOOKUP(MOD(E2409,12),十二支,3,FALSE)</f>
        <v xml:space="preserve">07 天 </v>
      </c>
      <c r="C2409" s="201" t="str">
        <f>VLOOKUP(F2409,星座,3,TRUE)</f>
        <v xml:space="preserve">06 聖 </v>
      </c>
      <c r="D2409" s="531" t="s">
        <v>4838</v>
      </c>
      <c r="E2409" s="1" t="str">
        <f>IFERROR(YEAR(D2409),LEFT(D2409,4))</f>
        <v>1860</v>
      </c>
      <c r="F2409" s="1" t="str">
        <f>IF(ISTEXT(D2409),RIGHT(D2409,5),TEXT(D2409,"mm/dd"))</f>
        <v>08/05</v>
      </c>
      <c r="G2409" s="39">
        <f>SUM(MID(E2409,1,1),MID(E2409,2,1),MID(E2409,3,1),MID(E2409,4,1),MID(F2409,1,1),MID(F2409,2,1),MID(F2409,4,1),MID(F2409,5,1))</f>
        <v>28</v>
      </c>
      <c r="H2409" s="41">
        <f>IF(MOD(G2409,9)=0,9,MOD(G2409,9))</f>
        <v>1</v>
      </c>
      <c r="I2409" s="45" t="str">
        <f>IFERROR(MID("日月火水木金土",WEEKDAY(D2409),1),"")</f>
        <v/>
      </c>
      <c r="J2409" s="304" t="s">
        <v>2223</v>
      </c>
      <c r="K2409" s="202" t="str">
        <f>VLOOKUP(F2409,石と花メイン,3,FALSE)</f>
        <v>◆黄玉</v>
      </c>
      <c r="L2409" s="297" t="str">
        <f>VLOOKUP(F2409,石と花メイン,4,FALSE)</f>
        <v>百日紅/猿滑</v>
      </c>
      <c r="M2409" s="393">
        <f>IF(OR(MONTH(F2409)&lt;7,AND(MONTH(F2409)=7,DAY(F2409)&lt;=25)),
MOD(SUM((E2409-1901)*365,259),260),
MOD(SUM((E2409-1900)*365,259),260))</f>
        <v>219</v>
      </c>
      <c r="N2409" s="390">
        <f>IF(AND(MONTH(F2409)=7,DAY(F2409)&gt;25),1,
ROUNDDOWN((SUM(VLOOKUP(MONTH(F2409),D暦変換用数値,2,FALSE),DAY(F2409))/28)+1,0))</f>
        <v>1</v>
      </c>
      <c r="O2409" s="205">
        <f>IF(AND(MONTH(F2409)=7,DAY(F2409)&gt;25),DAY(F2409)-25,
MOD((SUM(VLOOKUP(MONTH(F2409),D暦変換用数値,2,FALSE),DAY(F2409))),28)+1)</f>
        <v>11</v>
      </c>
      <c r="P2409" s="406">
        <f>IF(OR(MONTH(F2409)&lt;7,AND(MONTH(F2409)=7,DAY(F2409)&lt;=25)),
MOD(SUM((E2409-1901)*365,(N2409-1)*28,O2409,258),260),
MOD(SUM((E2409-1900)*365,(N2409-1)*28,O2409,258),260))</f>
        <v>229</v>
      </c>
      <c r="Q2409" s="372" t="str">
        <f>VLOOKUP(MOD(P2409,4),色,2,FALSE)</f>
        <v>赤い</v>
      </c>
      <c r="R2409" s="290" t="str">
        <f>VLOOKUP(MOD(P2409,13),銀河の音,2,FALSE)</f>
        <v>銀河の</v>
      </c>
      <c r="S2409" s="383" t="str">
        <f>VLOOKUP(MOD(P2409,20),太陽の紋章,2,FALSE)</f>
        <v>月</v>
      </c>
      <c r="T2409" s="97" t="s">
        <v>4839</v>
      </c>
    </row>
    <row r="2410" spans="1:20" ht="13.5" customHeight="1">
      <c r="A2410" s="50" t="str">
        <f>VLOOKUP(MOD(E2410,10),十干,2,FALSE)</f>
        <v>庚</v>
      </c>
      <c r="B2410" s="199" t="str">
        <f>VLOOKUP(MOD(E2410,12),十二支,3,FALSE)</f>
        <v xml:space="preserve">07 天 </v>
      </c>
      <c r="C2410" s="201" t="str">
        <f>VLOOKUP(F2410,星座,3,TRUE)</f>
        <v xml:space="preserve">06 聖 </v>
      </c>
      <c r="D2410" s="531" t="s">
        <v>4840</v>
      </c>
      <c r="E2410" s="1" t="str">
        <f>IFERROR(YEAR(D2410),LEFT(D2410,4))</f>
        <v>1860</v>
      </c>
      <c r="F2410" s="1" t="str">
        <f>IF(ISTEXT(D2410),RIGHT(D2410,5),TEXT(D2410,"mm/dd"))</f>
        <v>08/14</v>
      </c>
      <c r="G2410" s="39">
        <f>SUM(MID(E2410,1,1),MID(E2410,2,1),MID(E2410,3,1),MID(E2410,4,1),MID(F2410,1,1),MID(F2410,2,1),MID(F2410,4,1),MID(F2410,5,1))</f>
        <v>28</v>
      </c>
      <c r="H2410" s="41">
        <f>IF(MOD(G2410,9)=0,9,MOD(G2410,9))</f>
        <v>1</v>
      </c>
      <c r="I2410" s="45" t="str">
        <f>IFERROR(MID("日月火水木金土",WEEKDAY(D2410),1),"")</f>
        <v/>
      </c>
      <c r="J2410" s="304" t="s">
        <v>2224</v>
      </c>
      <c r="K2410" s="202" t="str">
        <f>VLOOKUP(F2410,石と花メイン,3,FALSE)</f>
        <v>●土耳古石</v>
      </c>
      <c r="L2410" s="297" t="str">
        <f>VLOOKUP(F2410,石と花メイン,4,FALSE)</f>
        <v>鹿子草【春女郎花】</v>
      </c>
      <c r="M2410" s="393">
        <f>IF(OR(MONTH(F2410)&lt;7,AND(MONTH(F2410)=7,DAY(F2410)&lt;=25)),
MOD(SUM((E2410-1901)*365,259),260),
MOD(SUM((E2410-1900)*365,259),260))</f>
        <v>219</v>
      </c>
      <c r="N2410" s="390">
        <f>IF(AND(MONTH(F2410)=7,DAY(F2410)&gt;25),1,
ROUNDDOWN((SUM(VLOOKUP(MONTH(F2410),D暦変換用数値,2,FALSE),DAY(F2410))/28)+1,0))</f>
        <v>1</v>
      </c>
      <c r="O2410" s="205">
        <f>IF(AND(MONTH(F2410)=7,DAY(F2410)&gt;25),DAY(F2410)-25,
MOD((SUM(VLOOKUP(MONTH(F2410),D暦変換用数値,2,FALSE),DAY(F2410))),28)+1)</f>
        <v>20</v>
      </c>
      <c r="P2410" s="406">
        <f>IF(OR(MONTH(F2410)&lt;7,AND(MONTH(F2410)=7,DAY(F2410)&lt;=25)),
MOD(SUM((E2410-1901)*365,(N2410-1)*28,O2410,258),260),
MOD(SUM((E2410-1900)*365,(N2410-1)*28,O2410,258),260))</f>
        <v>238</v>
      </c>
      <c r="Q2410" s="375" t="str">
        <f>VLOOKUP(MOD(P2410,4),色,2,FALSE)</f>
        <v>白い</v>
      </c>
      <c r="R2410" s="293" t="str">
        <f>VLOOKUP(MOD(P2410,13),銀河の音,2,FALSE)</f>
        <v>自己存在の</v>
      </c>
      <c r="S2410" s="386" t="str">
        <f>VLOOKUP(MOD(P2410,20),太陽の紋章,2,FALSE)</f>
        <v>鏡</v>
      </c>
      <c r="T2410" s="103" t="s">
        <v>4841</v>
      </c>
    </row>
    <row r="2411" spans="1:20" ht="13.5" customHeight="1">
      <c r="A2411" s="50" t="str">
        <f>VLOOKUP(MOD(E2411,10),十干,2,FALSE)</f>
        <v>甲</v>
      </c>
      <c r="B2411" s="199" t="str">
        <f>VLOOKUP(MOD(E2411,12),十二支,3,FALSE)</f>
        <v xml:space="preserve">07 天 </v>
      </c>
      <c r="C2411" s="201" t="str">
        <f>VLOOKUP(F2411,星座,3,TRUE)</f>
        <v xml:space="preserve">06 聖 </v>
      </c>
      <c r="D2411" s="531" t="s">
        <v>4842</v>
      </c>
      <c r="E2411" s="1" t="str">
        <f>IFERROR(YEAR(D2411),LEFT(D2411,4))</f>
        <v>1884</v>
      </c>
      <c r="F2411" s="1" t="str">
        <f>IF(ISTEXT(D2411),RIGHT(D2411,5),TEXT(D2411,"mm/dd"))</f>
        <v>07/30</v>
      </c>
      <c r="G2411" s="39">
        <f>SUM(MID(E2411,1,1),MID(E2411,2,1),MID(E2411,3,1),MID(E2411,4,1),MID(F2411,1,1),MID(F2411,2,1),MID(F2411,4,1),MID(F2411,5,1))</f>
        <v>31</v>
      </c>
      <c r="H2411" s="41">
        <f>IF(MOD(G2411,9)=0,9,MOD(G2411,9))</f>
        <v>4</v>
      </c>
      <c r="I2411" s="45" t="str">
        <f>IFERROR(MID("日月火水木金土",WEEKDAY(D2411),1),"")</f>
        <v/>
      </c>
      <c r="J2411" s="304" t="s">
        <v>2225</v>
      </c>
      <c r="K2411" s="202" t="str">
        <f>VLOOKUP(F2411,石と花メイン,3,FALSE)</f>
        <v>●琥珀</v>
      </c>
      <c r="L2411" s="297" t="str">
        <f>VLOOKUP(F2411,石と花メイン,4,FALSE)</f>
        <v>菩提樹</v>
      </c>
      <c r="M2411" s="393">
        <f>IF(OR(MONTH(F2411)&lt;7,AND(MONTH(F2411)=7,DAY(F2411)&lt;=25)),
MOD(SUM((E2411-1901)*365,259),260),
MOD(SUM((E2411-1900)*365,259),260))</f>
        <v>139</v>
      </c>
      <c r="N2411" s="390">
        <f>IF(AND(MONTH(F2411)=7,DAY(F2411)&gt;25),1,
ROUNDDOWN((SUM(VLOOKUP(MONTH(F2411),D暦変換用数値,2,FALSE),DAY(F2411))/28)+1,0))</f>
        <v>1</v>
      </c>
      <c r="O2411" s="205">
        <f>IF(AND(MONTH(F2411)=7,DAY(F2411)&gt;25),DAY(F2411)-25,
MOD((SUM(VLOOKUP(MONTH(F2411),D暦変換用数値,2,FALSE),DAY(F2411))),28)+1)</f>
        <v>5</v>
      </c>
      <c r="P2411" s="406">
        <f>IF(OR(MONTH(F2411)&lt;7,AND(MONTH(F2411)=7,DAY(F2411)&lt;=25)),
MOD(SUM((E2411-1901)*365,(N2411-1)*28,O2411,258),260),
MOD(SUM((E2411-1900)*365,(N2411-1)*28,O2411,258),260))</f>
        <v>143</v>
      </c>
      <c r="Q2411" s="374" t="str">
        <f>VLOOKUP(MOD(P2411,4),色,2,FALSE)</f>
        <v>青い</v>
      </c>
      <c r="R2411" s="292" t="str">
        <f>VLOOKUP(MOD(P2411,13),銀河の音,2,FALSE)</f>
        <v>宇宙の</v>
      </c>
      <c r="S2411" s="385" t="str">
        <f>VLOOKUP(MOD(P2411,20),太陽の紋章,2,FALSE)</f>
        <v>夜</v>
      </c>
      <c r="T2411" s="99" t="s">
        <v>825</v>
      </c>
    </row>
    <row r="2412" spans="1:20" ht="13.5" customHeight="1">
      <c r="A2412" s="49" t="str">
        <f>VLOOKUP(MOD(E2412,10),十干,2,FALSE)</f>
        <v>丙</v>
      </c>
      <c r="B2412" s="199" t="str">
        <f>VLOOKUP(MOD(E2412,12),十二支,3,FALSE)</f>
        <v xml:space="preserve">07 天 </v>
      </c>
      <c r="C2412" s="201" t="str">
        <f>VLOOKUP(F2412,星座,3,TRUE)</f>
        <v xml:space="preserve">06 聖 </v>
      </c>
      <c r="D2412" s="535" t="s">
        <v>8777</v>
      </c>
      <c r="E2412" s="45" t="str">
        <f>IFERROR(YEAR(D2412),LEFT(D2412,4))</f>
        <v>1896</v>
      </c>
      <c r="F2412" s="45" t="str">
        <f>IF(ISTEXT(D2412),RIGHT(D2412,5),TEXT(D2412,"mm/dd"))</f>
        <v>08/09</v>
      </c>
      <c r="G2412" s="41">
        <f>SUM(MID(E2412,1,1),MID(E2412,2,1),MID(E2412,3,1),MID(E2412,4,1),MID(F2412,1,1),MID(F2412,2,1),MID(F2412,4,1),MID(F2412,5,1))</f>
        <v>41</v>
      </c>
      <c r="H2412" s="41">
        <f>IF(MOD(G2412,9)=0,9,MOD(G2412,9))</f>
        <v>5</v>
      </c>
      <c r="I2412" s="45" t="str">
        <f>IFERROR(MID("日月火水木金土",WEEKDAY(D2412),1),"")</f>
        <v/>
      </c>
      <c r="J2412" s="305" t="s">
        <v>1041</v>
      </c>
      <c r="K2412" s="203" t="str">
        <f>VLOOKUP(F2412,石と花メイン,3,FALSE)</f>
        <v>◆猫目石</v>
      </c>
      <c r="L2412" s="298" t="str">
        <f>VLOOKUP(F2412,石と花メイン,4,FALSE)</f>
        <v>朝鮮朝顔【曼陀羅華】</v>
      </c>
      <c r="M2412" s="394">
        <f>IF(OR(MONTH(F2412)&lt;7,AND(MONTH(F2412)=7,DAY(F2412)&lt;=25)),
MOD(SUM((E2412-1901)*365,259),260),
MOD(SUM((E2412-1900)*365,259),260))</f>
        <v>99</v>
      </c>
      <c r="N2412" s="391">
        <f>IF(AND(MONTH(F2412)=7,DAY(F2412)&gt;25),1,
ROUNDDOWN((SUM(VLOOKUP(MONTH(F2412),D暦変換用数値,2,FALSE),DAY(F2412))/28)+1,0))</f>
        <v>1</v>
      </c>
      <c r="O2412" s="46">
        <f>IF(AND(MONTH(F2412)=7,DAY(F2412)&gt;25),DAY(F2412)-25,
MOD((SUM(VLOOKUP(MONTH(F2412),D暦変換用数値,2,FALSE),DAY(F2412))),28)+1)</f>
        <v>15</v>
      </c>
      <c r="P2412" s="407">
        <f>IF(OR(MONTH(F2412)&lt;7,AND(MONTH(F2412)=7,DAY(F2412)&lt;=25)),
MOD(SUM((E2412-1901)*365,(N2412-1)*28,O2412,258),260),
MOD(SUM((E2412-1900)*365,(N2412-1)*28,O2412,258),260))</f>
        <v>113</v>
      </c>
      <c r="Q2412" s="372" t="str">
        <f>VLOOKUP(MOD(P2412,4),色,2,FALSE)</f>
        <v>赤い</v>
      </c>
      <c r="R2412" s="290" t="str">
        <f>VLOOKUP(MOD(P2412,13),銀河の音,2,FALSE)</f>
        <v>太陽の</v>
      </c>
      <c r="S2412" s="383" t="str">
        <f>VLOOKUP(MOD(P2412,20),太陽の紋章,2,FALSE)</f>
        <v>空歩く者</v>
      </c>
      <c r="T2412" s="96" t="s">
        <v>1043</v>
      </c>
    </row>
    <row r="2413" spans="1:20" ht="13.5" customHeight="1">
      <c r="A2413" s="282" t="str">
        <f>VLOOKUP(MOD(E2413,10),十干,2,FALSE)</f>
        <v>丙</v>
      </c>
      <c r="B2413" s="283" t="str">
        <f>VLOOKUP(MOD(E2413,12),十二支,3,FALSE)</f>
        <v xml:space="preserve">07 天 </v>
      </c>
      <c r="C2413" s="287" t="str">
        <f>VLOOKUP(F2413,星座,3,TRUE)</f>
        <v xml:space="preserve">06 聖 </v>
      </c>
      <c r="D2413" s="533" t="s">
        <v>8778</v>
      </c>
      <c r="E2413" s="83" t="str">
        <f>IFERROR(YEAR(D2413),LEFT(D2413,4))</f>
        <v>1896</v>
      </c>
      <c r="F2413" s="83" t="str">
        <f>IF(ISTEXT(D2413),RIGHT(D2413,5),TEXT(D2413,"mm/dd"))</f>
        <v>08/13</v>
      </c>
      <c r="G2413" s="88">
        <f>SUM(MID(E2413,1,1),MID(E2413,2,1),MID(E2413,3,1),MID(E2413,4,1),MID(F2413,1,1),MID(F2413,2,1),MID(F2413,4,1),MID(F2413,5,1))</f>
        <v>36</v>
      </c>
      <c r="H2413" s="88">
        <f>IF(MOD(G2413,9)=0,9,MOD(G2413,9))</f>
        <v>9</v>
      </c>
      <c r="I2413" s="83" t="str">
        <f>IFERROR(MID("日月火水木金土",WEEKDAY(D2413),1),"")</f>
        <v/>
      </c>
      <c r="J2413" s="303" t="s">
        <v>6538</v>
      </c>
      <c r="K2413" s="87" t="str">
        <f>VLOOKUP(F2413,石と花メイン,3,FALSE)</f>
        <v>◇金剛石</v>
      </c>
      <c r="L2413" s="296" t="str">
        <f>VLOOKUP(F2413,石と花メイン,4,FALSE)</f>
        <v>鷺草</v>
      </c>
      <c r="M2413" s="392">
        <f>IF(OR(MONTH(F2413)&lt;7,AND(MONTH(F2413)=7,DAY(F2413)&lt;=25)),
MOD(SUM((E2413-1901)*365,259),260),
MOD(SUM((E2413-1900)*365,259),260))</f>
        <v>99</v>
      </c>
      <c r="N2413" s="330">
        <f>IF(AND(MONTH(F2413)=7,DAY(F2413)&gt;25),1,
ROUNDDOWN((SUM(VLOOKUP(MONTH(F2413),D暦変換用数値,2,FALSE),DAY(F2413))/28)+1,0))</f>
        <v>1</v>
      </c>
      <c r="O2413" s="84">
        <f>IF(AND(MONTH(F2413)=7,DAY(F2413)&gt;25),DAY(F2413)-25,
MOD((SUM(VLOOKUP(MONTH(F2413),D暦変換用数値,2,FALSE),DAY(F2413))),28)+1)</f>
        <v>19</v>
      </c>
      <c r="P2413" s="405">
        <f>IF(OR(MONTH(F2413)&lt;7,AND(MONTH(F2413)=7,DAY(F2413)&lt;=25)),
MOD(SUM((E2413-1901)*365,(N2413-1)*28,O2413,258),260),
MOD(SUM((E2413-1900)*365,(N2413-1)*28,O2413,258),260))</f>
        <v>117</v>
      </c>
      <c r="Q2413" s="371" t="str">
        <f>VLOOKUP(MOD(P2413,4),色,2,FALSE)</f>
        <v>赤い</v>
      </c>
      <c r="R2413" s="289" t="str">
        <f>VLOOKUP(MOD(P2413,13),銀河の音,2,FALSE)</f>
        <v>宇宙の</v>
      </c>
      <c r="S2413" s="382" t="str">
        <f>VLOOKUP(MOD(P2413,20),太陽の紋章,2,FALSE)</f>
        <v>地球</v>
      </c>
      <c r="T2413" s="102" t="s">
        <v>73</v>
      </c>
    </row>
    <row r="2414" spans="1:20" ht="13.5" customHeight="1">
      <c r="A2414" s="282" t="str">
        <f>VLOOKUP(MOD(E2414,10),十干,2,FALSE)</f>
        <v>庚</v>
      </c>
      <c r="B2414" s="283" t="str">
        <f>VLOOKUP(MOD(E2414,12),十二支,3,FALSE)</f>
        <v xml:space="preserve">07 天 </v>
      </c>
      <c r="C2414" s="287" t="str">
        <f>VLOOKUP(F2414,星座,3,TRUE)</f>
        <v xml:space="preserve">07 天 </v>
      </c>
      <c r="D2414" s="533">
        <v>7329</v>
      </c>
      <c r="E2414" s="83">
        <f>IFERROR(YEAR(D2414),LEFT(D2414,4))</f>
        <v>1920</v>
      </c>
      <c r="F2414" s="83" t="str">
        <f>IF(ISTEXT(D2414),RIGHT(D2414,5),TEXT(D2414,"mm/dd"))</f>
        <v>01/24</v>
      </c>
      <c r="G2414" s="88">
        <f>SUM(MID(E2414,1,1),MID(E2414,2,1),MID(E2414,3,1),MID(E2414,4,1),MID(F2414,1,1),MID(F2414,2,1),MID(F2414,4,1),MID(F2414,5,1))</f>
        <v>19</v>
      </c>
      <c r="H2414" s="88">
        <f>IF(MOD(G2414,9)=0,9,MOD(G2414,9))</f>
        <v>1</v>
      </c>
      <c r="I2414" s="83" t="str">
        <f>IFERROR(MID("日月火水木金土",WEEKDAY(D2414),1),"")</f>
        <v>土</v>
      </c>
      <c r="J2414" s="303" t="s">
        <v>6543</v>
      </c>
      <c r="K2414" s="87" t="str">
        <f>VLOOKUP(F2414,石と花メイン,3,FALSE)</f>
        <v>■砂金水晶</v>
      </c>
      <c r="L2414" s="296" t="str">
        <f>VLOOKUP(F2414,石と花メイン,4,FALSE)</f>
        <v>万年青【老母草】</v>
      </c>
      <c r="M2414" s="392">
        <f>IF(OR(MONTH(F2414)&lt;7,AND(MONTH(F2414)=7,DAY(F2414)&lt;=25)),
MOD(SUM((E2414-1901)*365,259),260),
MOD(SUM((E2414-1900)*365,259),260))</f>
        <v>174</v>
      </c>
      <c r="N2414" s="330">
        <f>IF(AND(MONTH(F2414)=7,DAY(F2414)&gt;25),1,
ROUNDDOWN((SUM(VLOOKUP(MONTH(F2414),D暦変換用数値,2,FALSE),DAY(F2414))/28)+1,0))</f>
        <v>7</v>
      </c>
      <c r="O2414" s="84">
        <f>IF(AND(MONTH(F2414)=7,DAY(F2414)&gt;25),DAY(F2414)-25,
MOD((SUM(VLOOKUP(MONTH(F2414),D暦変換用数値,2,FALSE),DAY(F2414))),28)+1)</f>
        <v>15</v>
      </c>
      <c r="P2414" s="405">
        <f>IF(OR(MONTH(F2414)&lt;7,AND(MONTH(F2414)=7,DAY(F2414)&lt;=25)),
MOD(SUM((E2414-1901)*365,(N2414-1)*28,O2414,258),260),
MOD(SUM((E2414-1900)*365,(N2414-1)*28,O2414,258),260))</f>
        <v>96</v>
      </c>
      <c r="Q2414" s="371" t="str">
        <f>VLOOKUP(MOD(P2414,4),色,2,FALSE)</f>
        <v>黄色い</v>
      </c>
      <c r="R2414" s="289" t="str">
        <f>VLOOKUP(MOD(P2414,13),銀河の音,2,FALSE)</f>
        <v>倍音の</v>
      </c>
      <c r="S2414" s="382" t="str">
        <f>VLOOKUP(MOD(P2414,20),太陽の紋章,2,FALSE)</f>
        <v>戦士</v>
      </c>
      <c r="T2414" s="102" t="s">
        <v>4674</v>
      </c>
    </row>
    <row r="2415" spans="1:20" ht="13.5" customHeight="1">
      <c r="A2415" s="50" t="str">
        <f>VLOOKUP(MOD(E2415,10),十干,2,FALSE)</f>
        <v>壬</v>
      </c>
      <c r="B2415" s="199" t="str">
        <f>VLOOKUP(MOD(E2415,12),十二支,3,FALSE)</f>
        <v xml:space="preserve">07 天 </v>
      </c>
      <c r="C2415" s="201" t="str">
        <f>VLOOKUP(F2415,星座,3,TRUE)</f>
        <v xml:space="preserve">07 天 </v>
      </c>
      <c r="D2415" s="531">
        <v>11708</v>
      </c>
      <c r="E2415" s="1">
        <f>IFERROR(YEAR(D2415),LEFT(D2415,4))</f>
        <v>1932</v>
      </c>
      <c r="F2415" s="1" t="str">
        <f>IF(ISTEXT(D2415),RIGHT(D2415,5),TEXT(D2415,"mm/dd"))</f>
        <v>01/20</v>
      </c>
      <c r="G2415" s="39">
        <f>SUM(MID(E2415,1,1),MID(E2415,2,1),MID(E2415,3,1),MID(E2415,4,1),MID(F2415,1,1),MID(F2415,2,1),MID(F2415,4,1),MID(F2415,5,1))</f>
        <v>18</v>
      </c>
      <c r="H2415" s="41">
        <f>IF(MOD(G2415,9)=0,9,MOD(G2415,9))</f>
        <v>9</v>
      </c>
      <c r="I2415" s="45" t="str">
        <f>IFERROR(MID("日月火水木金土",WEEKDAY(D2415),1),"")</f>
        <v>水</v>
      </c>
      <c r="J2415" s="304" t="s">
        <v>260</v>
      </c>
      <c r="K2415" s="202" t="str">
        <f>VLOOKUP(F2415,石と花メイン,3,FALSE)</f>
        <v>◆紅玉</v>
      </c>
      <c r="L2415" s="297" t="str">
        <f>VLOOKUP(F2415,石と花メイン,4,FALSE)</f>
        <v>金鳳花【馬の足形】</v>
      </c>
      <c r="M2415" s="393">
        <f>IF(OR(MONTH(F2415)&lt;7,AND(MONTH(F2415)=7,DAY(F2415)&lt;=25)),
MOD(SUM((E2415-1901)*365,259),260),
MOD(SUM((E2415-1900)*365,259),260))</f>
        <v>134</v>
      </c>
      <c r="N2415" s="390">
        <f>IF(AND(MONTH(F2415)=7,DAY(F2415)&gt;25),1,
ROUNDDOWN((SUM(VLOOKUP(MONTH(F2415),D暦変換用数値,2,FALSE),DAY(F2415))/28)+1,0))</f>
        <v>7</v>
      </c>
      <c r="O2415" s="205">
        <f>IF(AND(MONTH(F2415)=7,DAY(F2415)&gt;25),DAY(F2415)-25,
MOD((SUM(VLOOKUP(MONTH(F2415),D暦変換用数値,2,FALSE),DAY(F2415))),28)+1)</f>
        <v>11</v>
      </c>
      <c r="P2415" s="406">
        <f>IF(OR(MONTH(F2415)&lt;7,AND(MONTH(F2415)=7,DAY(F2415)&lt;=25)),
MOD(SUM((E2415-1901)*365,(N2415-1)*28,O2415,258),260),
MOD(SUM((E2415-1900)*365,(N2415-1)*28,O2415,258),260))</f>
        <v>52</v>
      </c>
      <c r="Q2415" s="373" t="str">
        <f>VLOOKUP(MOD(P2415,4),色,2,FALSE)</f>
        <v>黄色い</v>
      </c>
      <c r="R2415" s="291" t="str">
        <f>VLOOKUP(MOD(P2415,13),銀河の音,2,FALSE)</f>
        <v>宇宙の</v>
      </c>
      <c r="S2415" s="384" t="str">
        <f>VLOOKUP(MOD(P2415,20),太陽の紋章,2,FALSE)</f>
        <v>人</v>
      </c>
      <c r="T2415" s="97" t="s">
        <v>242</v>
      </c>
    </row>
    <row r="2416" spans="1:20" ht="13.5" customHeight="1">
      <c r="A2416" s="50" t="str">
        <f>VLOOKUP(MOD(E2416,10),十干,2,FALSE)</f>
        <v>壬</v>
      </c>
      <c r="B2416" s="199" t="str">
        <f>VLOOKUP(MOD(E2416,12),十二支,3,FALSE)</f>
        <v xml:space="preserve">07 天 </v>
      </c>
      <c r="C2416" s="201" t="str">
        <f>VLOOKUP(F2416,星座,3,TRUE)</f>
        <v xml:space="preserve">07 天 </v>
      </c>
      <c r="D2416" s="531">
        <v>11718</v>
      </c>
      <c r="E2416" s="1">
        <f>IFERROR(YEAR(D2416),LEFT(D2416,4))</f>
        <v>1932</v>
      </c>
      <c r="F2416" s="1" t="str">
        <f>IF(ISTEXT(D2416),RIGHT(D2416,5),TEXT(D2416,"mm/dd"))</f>
        <v>01/30</v>
      </c>
      <c r="G2416" s="39">
        <f>SUM(MID(E2416,1,1),MID(E2416,2,1),MID(E2416,3,1),MID(E2416,4,1),MID(F2416,1,1),MID(F2416,2,1),MID(F2416,4,1),MID(F2416,5,1))</f>
        <v>19</v>
      </c>
      <c r="H2416" s="41">
        <f>IF(MOD(G2416,9)=0,9,MOD(G2416,9))</f>
        <v>1</v>
      </c>
      <c r="I2416" s="45" t="str">
        <f>IFERROR(MID("日月火水木金土",WEEKDAY(D2416),1),"")</f>
        <v>土</v>
      </c>
      <c r="J2416" s="304" t="s">
        <v>1991</v>
      </c>
      <c r="K2416" s="202" t="str">
        <f>VLOOKUP(F2416,石と花メイン,3,FALSE)</f>
        <v>■碧玉</v>
      </c>
      <c r="L2416" s="297" t="str">
        <f>VLOOKUP(F2416,石と花メイン,4,FALSE)</f>
        <v>繁縷【ひよこ草】</v>
      </c>
      <c r="M2416" s="393">
        <f>IF(OR(MONTH(F2416)&lt;7,AND(MONTH(F2416)=7,DAY(F2416)&lt;=25)),
MOD(SUM((E2416-1901)*365,259),260),
MOD(SUM((E2416-1900)*365,259),260))</f>
        <v>134</v>
      </c>
      <c r="N2416" s="390">
        <f>IF(AND(MONTH(F2416)=7,DAY(F2416)&gt;25),1,
ROUNDDOWN((SUM(VLOOKUP(MONTH(F2416),D暦変換用数値,2,FALSE),DAY(F2416))/28)+1,0))</f>
        <v>7</v>
      </c>
      <c r="O2416" s="205">
        <f>IF(AND(MONTH(F2416)=7,DAY(F2416)&gt;25),DAY(F2416)-25,
MOD((SUM(VLOOKUP(MONTH(F2416),D暦変換用数値,2,FALSE),DAY(F2416))),28)+1)</f>
        <v>21</v>
      </c>
      <c r="P2416" s="406">
        <f>IF(OR(MONTH(F2416)&lt;7,AND(MONTH(F2416)=7,DAY(F2416)&lt;=25)),
MOD(SUM((E2416-1901)*365,(N2416-1)*28,O2416,258),260),
MOD(SUM((E2416-1900)*365,(N2416-1)*28,O2416,258),260))</f>
        <v>62</v>
      </c>
      <c r="Q2416" s="375" t="str">
        <f>VLOOKUP(MOD(P2416,4),色,2,FALSE)</f>
        <v>白い</v>
      </c>
      <c r="R2416" s="293" t="str">
        <f>VLOOKUP(MOD(P2416,13),銀河の音,2,FALSE)</f>
        <v>惑星の</v>
      </c>
      <c r="S2416" s="386" t="str">
        <f>VLOOKUP(MOD(P2416,20),太陽の紋章,2,FALSE)</f>
        <v>風</v>
      </c>
      <c r="T2416" s="99" t="s">
        <v>243</v>
      </c>
    </row>
    <row r="2417" spans="1:20" ht="13.5" customHeight="1">
      <c r="A2417" s="334" t="str">
        <f>VLOOKUP(MOD(E2417,10),十干,2,FALSE)</f>
        <v>壬</v>
      </c>
      <c r="B2417" s="331" t="str">
        <f>VLOOKUP(MOD(E2417,12),十二支,3,FALSE)</f>
        <v xml:space="preserve">07 天 </v>
      </c>
      <c r="C2417" s="336" t="str">
        <f>VLOOKUP(F2417,星座,3,TRUE)</f>
        <v xml:space="preserve">07 天 </v>
      </c>
      <c r="D2417" s="534">
        <v>11725</v>
      </c>
      <c r="E2417" s="131">
        <f>IFERROR(YEAR(D2417),LEFT(D2417,4))</f>
        <v>1932</v>
      </c>
      <c r="F2417" s="131" t="str">
        <f>IF(ISTEXT(D2417),RIGHT(D2417,5),TEXT(D2417,"mm/dd"))</f>
        <v>02/06</v>
      </c>
      <c r="G2417" s="133">
        <f>SUM(MID(E2417,1,1),MID(E2417,2,1),MID(E2417,3,1),MID(E2417,4,1),MID(F2417,1,1),MID(F2417,2,1),MID(F2417,4,1),MID(F2417,5,1))</f>
        <v>23</v>
      </c>
      <c r="H2417" s="133">
        <f>IF(MOD(G2417,9)=0,9,MOD(G2417,9))</f>
        <v>5</v>
      </c>
      <c r="I2417" s="131" t="str">
        <f>IFERROR(MID("日月火水木金土",WEEKDAY(D2417),1),"")</f>
        <v>土</v>
      </c>
      <c r="J2417" s="306" t="s">
        <v>8412</v>
      </c>
      <c r="K2417" s="335" t="str">
        <f>VLOOKUP(F2417,石と花メイン,3,FALSE)</f>
        <v>◆黄玉</v>
      </c>
      <c r="L2417" s="302" t="str">
        <f>VLOOKUP(F2417,石と花メイン,4,FALSE)</f>
        <v>油菜【菜の花】</v>
      </c>
      <c r="M2417" s="396">
        <f>IF(OR(MONTH(F2417)&lt;7,AND(MONTH(F2417)=7,DAY(F2417)&lt;=25)),
MOD(SUM((E2417-1901)*365,259),260),
MOD(SUM((E2417-1900)*365,259),260))</f>
        <v>134</v>
      </c>
      <c r="N2417" s="335">
        <f>IF(AND(MONTH(F2417)=7,DAY(F2417)&gt;25),1,
ROUNDDOWN((SUM(VLOOKUP(MONTH(F2417),D暦変換用数値,2,FALSE),DAY(F2417))/28)+1,0))</f>
        <v>7</v>
      </c>
      <c r="O2417" s="132">
        <f>IF(AND(MONTH(F2417)=7,DAY(F2417)&gt;25),DAY(F2417)-25,
MOD((SUM(VLOOKUP(MONTH(F2417),D暦変換用数値,2,FALSE),DAY(F2417))),28)+1)</f>
        <v>28</v>
      </c>
      <c r="P2417" s="404">
        <f>IF(OR(MONTH(F2417)&lt;7,AND(MONTH(F2417)=7,DAY(F2417)&lt;=25)),
MOD(SUM((E2417-1901)*365,(N2417-1)*28,O2417,258),260),
MOD(SUM((E2417-1900)*365,(N2417-1)*28,O2417,258),260))</f>
        <v>69</v>
      </c>
      <c r="Q2417" s="376" t="str">
        <f>VLOOKUP(MOD(P2417,4),色,2,FALSE)</f>
        <v>赤い</v>
      </c>
      <c r="R2417" s="333" t="str">
        <f>VLOOKUP(MOD(P2417,13),銀河の音,2,FALSE)</f>
        <v>自己存在の</v>
      </c>
      <c r="S2417" s="387" t="str">
        <f>VLOOKUP(MOD(P2417,20),太陽の紋章,2,FALSE)</f>
        <v>月</v>
      </c>
      <c r="T2417" s="145"/>
    </row>
    <row r="2418" spans="1:20" ht="13.5" customHeight="1">
      <c r="A2418" s="50" t="str">
        <f>VLOOKUP(MOD(E2418,10),十干,2,FALSE)</f>
        <v>甲</v>
      </c>
      <c r="B2418" s="199" t="str">
        <f>VLOOKUP(MOD(E2418,12),十二支,3,FALSE)</f>
        <v xml:space="preserve">07 天 </v>
      </c>
      <c r="C2418" s="201" t="str">
        <f>VLOOKUP(F2418,星座,3,TRUE)</f>
        <v xml:space="preserve">07 天 </v>
      </c>
      <c r="D2418" s="531">
        <v>16096</v>
      </c>
      <c r="E2418" s="1">
        <f>IFERROR(YEAR(D2418),LEFT(D2418,4))</f>
        <v>1944</v>
      </c>
      <c r="F2418" s="1" t="str">
        <f>IF(ISTEXT(D2418),RIGHT(D2418,5),TEXT(D2418,"mm/dd"))</f>
        <v>01/25</v>
      </c>
      <c r="G2418" s="39">
        <f>SUM(MID(E2418,1,1),MID(E2418,2,1),MID(E2418,3,1),MID(E2418,4,1),MID(F2418,1,1),MID(F2418,2,1),MID(F2418,4,1),MID(F2418,5,1))</f>
        <v>26</v>
      </c>
      <c r="H2418" s="41">
        <f>IF(MOD(G2418,9)=0,9,MOD(G2418,9))</f>
        <v>8</v>
      </c>
      <c r="I2418" s="45" t="str">
        <f>IFERROR(MID("日月火水木金土",WEEKDAY(D2418),1),"")</f>
        <v>火</v>
      </c>
      <c r="J2418" s="304" t="s">
        <v>1992</v>
      </c>
      <c r="K2418" s="202" t="str">
        <f>VLOOKUP(F2418,石と花メイン,3,FALSE)</f>
        <v>◆金緑石</v>
      </c>
      <c r="L2418" s="297" t="str">
        <f>VLOOKUP(F2418,石と花メイン,4,FALSE)</f>
        <v>セラスチウム【白耳菜草】</v>
      </c>
      <c r="M2418" s="393">
        <f>IF(OR(MONTH(F2418)&lt;7,AND(MONTH(F2418)=7,DAY(F2418)&lt;=25)),
MOD(SUM((E2418-1901)*365,259),260),
MOD(SUM((E2418-1900)*365,259),260))</f>
        <v>94</v>
      </c>
      <c r="N2418" s="390">
        <f>IF(AND(MONTH(F2418)=7,DAY(F2418)&gt;25),1,
ROUNDDOWN((SUM(VLOOKUP(MONTH(F2418),D暦変換用数値,2,FALSE),DAY(F2418))/28)+1,0))</f>
        <v>7</v>
      </c>
      <c r="O2418" s="205">
        <f>IF(AND(MONTH(F2418)=7,DAY(F2418)&gt;25),DAY(F2418)-25,
MOD((SUM(VLOOKUP(MONTH(F2418),D暦変換用数値,2,FALSE),DAY(F2418))),28)+1)</f>
        <v>16</v>
      </c>
      <c r="P2418" s="406">
        <f>IF(OR(MONTH(F2418)&lt;7,AND(MONTH(F2418)=7,DAY(F2418)&lt;=25)),
MOD(SUM((E2418-1901)*365,(N2418-1)*28,O2418,258),260),
MOD(SUM((E2418-1900)*365,(N2418-1)*28,O2418,258),260))</f>
        <v>17</v>
      </c>
      <c r="Q2418" s="372" t="str">
        <f>VLOOKUP(MOD(P2418,4),色,2,FALSE)</f>
        <v>赤い</v>
      </c>
      <c r="R2418" s="290" t="str">
        <f>VLOOKUP(MOD(P2418,13),銀河の音,2,FALSE)</f>
        <v>自己存在の</v>
      </c>
      <c r="S2418" s="383" t="str">
        <f>VLOOKUP(MOD(P2418,20),太陽の紋章,2,FALSE)</f>
        <v>地球</v>
      </c>
      <c r="T2418" s="98" t="s">
        <v>3736</v>
      </c>
    </row>
    <row r="2419" spans="1:20" ht="13.5" customHeight="1">
      <c r="A2419" s="334" t="str">
        <f>VLOOKUP(MOD(E2419,10),十干,2,FALSE)</f>
        <v>甲</v>
      </c>
      <c r="B2419" s="331" t="str">
        <f>VLOOKUP(MOD(E2419,12),十二支,3,FALSE)</f>
        <v xml:space="preserve">07 天 </v>
      </c>
      <c r="C2419" s="336" t="str">
        <f>VLOOKUP(F2419,星座,3,TRUE)</f>
        <v xml:space="preserve">07 天 </v>
      </c>
      <c r="D2419" s="540">
        <v>16098</v>
      </c>
      <c r="E2419" s="131">
        <f>IFERROR(YEAR(D2419),LEFT(D2419,4))</f>
        <v>1944</v>
      </c>
      <c r="F2419" s="538" t="str">
        <f>IF(ISTEXT(D2419),RIGHT(D2419,5),TEXT(D2419,"mm/dd"))</f>
        <v>01/27</v>
      </c>
      <c r="G2419" s="133">
        <f>SUM(MID(E2419,1,1),MID(E2419,2,1),MID(E2419,3,1),MID(E2419,4,1),MID(F2419,1,1),MID(F2419,2,1),MID(F2419,4,1),MID(F2419,5,1))</f>
        <v>28</v>
      </c>
      <c r="H2419" s="133">
        <f>IF(MOD(G2419,9)=0,9,MOD(G2419,9))</f>
        <v>1</v>
      </c>
      <c r="I2419" s="131" t="str">
        <f>IFERROR(MID("日月火水木金土",WEEKDAY(D2419),1),"")</f>
        <v>木</v>
      </c>
      <c r="J2419" s="306" t="s">
        <v>9034</v>
      </c>
      <c r="K2419" s="335" t="str">
        <f>VLOOKUP(F2419,石と花メイン,3,FALSE)</f>
        <v>●琥珀</v>
      </c>
      <c r="L2419" s="302" t="str">
        <f>VLOOKUP(F2419,石と花メイン,4,FALSE)</f>
        <v>七竈【山南天】</v>
      </c>
      <c r="M2419" s="396">
        <f>IF(OR(MONTH(F2419)&lt;7,AND(MONTH(F2419)=7,DAY(F2419)&lt;=25)),
MOD(SUM((E2419-1901)*365,259),260),
MOD(SUM((E2419-1900)*365,259),260))</f>
        <v>94</v>
      </c>
      <c r="N2419" s="335">
        <f>IF(AND(MONTH(F2419)=7,DAY(F2419)&gt;25),1,
ROUNDDOWN((SUM(VLOOKUP(MONTH(F2419),D暦変換用数値,2,FALSE),DAY(F2419))/28)+1,0))</f>
        <v>7</v>
      </c>
      <c r="O2419" s="132">
        <f>IF(AND(MONTH(F2419)=7,DAY(F2419)&gt;25),DAY(F2419)-25,
MOD((SUM(VLOOKUP(MONTH(F2419),D暦変換用数値,2,FALSE),DAY(F2419))),28)+1)</f>
        <v>18</v>
      </c>
      <c r="P2419" s="404">
        <f>IF(OR(MONTH(F2419)&lt;7,AND(MONTH(F2419)=7,DAY(F2419)&lt;=25)),
MOD(SUM((E2419-1901)*365,(N2419-1)*28,O2419,258),260),
MOD(SUM((E2419-1900)*365,(N2419-1)*28,O2419,258),260))</f>
        <v>19</v>
      </c>
      <c r="Q2419" s="376" t="str">
        <f>VLOOKUP(MOD(P2419,4),色,2,FALSE)</f>
        <v>青い</v>
      </c>
      <c r="R2419" s="333" t="str">
        <f>VLOOKUP(MOD(P2419,13),銀河の音,2,FALSE)</f>
        <v>律動の</v>
      </c>
      <c r="S2419" s="387" t="str">
        <f>VLOOKUP(MOD(P2419,20),太陽の紋章,2,FALSE)</f>
        <v>嵐</v>
      </c>
      <c r="T2419" s="119" t="s">
        <v>9035</v>
      </c>
    </row>
    <row r="2420" spans="1:20" ht="13.5" customHeight="1">
      <c r="A2420" s="50" t="str">
        <f>VLOOKUP(MOD(E2420,10),十干,2,FALSE)</f>
        <v>甲</v>
      </c>
      <c r="B2420" s="199" t="str">
        <f>VLOOKUP(MOD(E2420,12),十二支,3,FALSE)</f>
        <v xml:space="preserve">07 天 </v>
      </c>
      <c r="C2420" s="201" t="str">
        <f>VLOOKUP(F2420,星座,3,TRUE)</f>
        <v xml:space="preserve">07 天 </v>
      </c>
      <c r="D2420" s="531">
        <v>16104</v>
      </c>
      <c r="E2420" s="1">
        <f>IFERROR(YEAR(D2420),LEFT(D2420,4))</f>
        <v>1944</v>
      </c>
      <c r="F2420" s="1" t="str">
        <f>IF(ISTEXT(D2420),RIGHT(D2420,5),TEXT(D2420,"mm/dd"))</f>
        <v>02/02</v>
      </c>
      <c r="G2420" s="39">
        <f>SUM(MID(E2420,1,1),MID(E2420,2,1),MID(E2420,3,1),MID(E2420,4,1),MID(F2420,1,1),MID(F2420,2,1),MID(F2420,4,1),MID(F2420,5,1))</f>
        <v>22</v>
      </c>
      <c r="H2420" s="41">
        <f>IF(MOD(G2420,9)=0,9,MOD(G2420,9))</f>
        <v>4</v>
      </c>
      <c r="I2420" s="45" t="str">
        <f>IFERROR(MID("日月火水木金土",WEEKDAY(D2420),1),"")</f>
        <v>水</v>
      </c>
      <c r="J2420" s="304" t="s">
        <v>3639</v>
      </c>
      <c r="K2420" s="202" t="str">
        <f>VLOOKUP(F2420,石と花メイン,3,FALSE)</f>
        <v>◇金剛石</v>
      </c>
      <c r="L2420" s="297" t="str">
        <f>VLOOKUP(F2420,石と花メイン,4,FALSE)</f>
        <v>木瓜</v>
      </c>
      <c r="M2420" s="393">
        <f>IF(OR(MONTH(F2420)&lt;7,AND(MONTH(F2420)=7,DAY(F2420)&lt;=25)),
MOD(SUM((E2420-1901)*365,259),260),
MOD(SUM((E2420-1900)*365,259),260))</f>
        <v>94</v>
      </c>
      <c r="N2420" s="390">
        <f>IF(AND(MONTH(F2420)=7,DAY(F2420)&gt;25),1,
ROUNDDOWN((SUM(VLOOKUP(MONTH(F2420),D暦変換用数値,2,FALSE),DAY(F2420))/28)+1,0))</f>
        <v>7</v>
      </c>
      <c r="O2420" s="205">
        <f>IF(AND(MONTH(F2420)=7,DAY(F2420)&gt;25),DAY(F2420)-25,
MOD((SUM(VLOOKUP(MONTH(F2420),D暦変換用数値,2,FALSE),DAY(F2420))),28)+1)</f>
        <v>24</v>
      </c>
      <c r="P2420" s="406">
        <f>IF(OR(MONTH(F2420)&lt;7,AND(MONTH(F2420)=7,DAY(F2420)&lt;=25)),
MOD(SUM((E2420-1901)*365,(N2420-1)*28,O2420,258),260),
MOD(SUM((E2420-1900)*365,(N2420-1)*28,O2420,258),260))</f>
        <v>25</v>
      </c>
      <c r="Q2420" s="372" t="str">
        <f>VLOOKUP(MOD(P2420,4),色,2,FALSE)</f>
        <v>赤い</v>
      </c>
      <c r="R2420" s="290" t="str">
        <f>VLOOKUP(MOD(P2420,13),銀河の音,2,FALSE)</f>
        <v>水晶の</v>
      </c>
      <c r="S2420" s="383" t="str">
        <f>VLOOKUP(MOD(P2420,20),太陽の紋章,2,FALSE)</f>
        <v>蛇</v>
      </c>
      <c r="T2420" s="99" t="s">
        <v>828</v>
      </c>
    </row>
    <row r="2421" spans="1:20" ht="13.5" customHeight="1">
      <c r="A2421" s="50" t="str">
        <f>VLOOKUP(MOD(E2421,10),十干,2,FALSE)</f>
        <v>甲</v>
      </c>
      <c r="B2421" s="199" t="str">
        <f>VLOOKUP(MOD(E2421,12),十二支,3,FALSE)</f>
        <v xml:space="preserve">07 天 </v>
      </c>
      <c r="C2421" s="201" t="str">
        <f>VLOOKUP(F2421,星座,3,TRUE)</f>
        <v xml:space="preserve">07 天 </v>
      </c>
      <c r="D2421" s="531">
        <v>16106</v>
      </c>
      <c r="E2421" s="1">
        <f>IFERROR(YEAR(D2421),LEFT(D2421,4))</f>
        <v>1944</v>
      </c>
      <c r="F2421" s="1" t="str">
        <f>IF(ISTEXT(D2421),RIGHT(D2421,5),TEXT(D2421,"mm/dd"))</f>
        <v>02/04</v>
      </c>
      <c r="G2421" s="39">
        <f>SUM(MID(E2421,1,1),MID(E2421,2,1),MID(E2421,3,1),MID(E2421,4,1),MID(F2421,1,1),MID(F2421,2,1),MID(F2421,4,1),MID(F2421,5,1))</f>
        <v>24</v>
      </c>
      <c r="H2421" s="41">
        <f>IF(MOD(G2421,9)=0,9,MOD(G2421,9))</f>
        <v>6</v>
      </c>
      <c r="I2421" s="45" t="str">
        <f>IFERROR(MID("日月火水木金土",WEEKDAY(D2421),1),"")</f>
        <v>金</v>
      </c>
      <c r="J2421" s="304" t="s">
        <v>3640</v>
      </c>
      <c r="K2421" s="202" t="str">
        <f>VLOOKUP(F2421,石と花メイン,3,FALSE)</f>
        <v>○真珠</v>
      </c>
      <c r="L2421" s="297" t="str">
        <f>VLOOKUP(F2421,石と花メイン,4,FALSE)</f>
        <v>一人静【吉野静】</v>
      </c>
      <c r="M2421" s="393">
        <f>IF(OR(MONTH(F2421)&lt;7,AND(MONTH(F2421)=7,DAY(F2421)&lt;=25)),
MOD(SUM((E2421-1901)*365,259),260),
MOD(SUM((E2421-1900)*365,259),260))</f>
        <v>94</v>
      </c>
      <c r="N2421" s="390">
        <f>IF(AND(MONTH(F2421)=7,DAY(F2421)&gt;25),1,
ROUNDDOWN((SUM(VLOOKUP(MONTH(F2421),D暦変換用数値,2,FALSE),DAY(F2421))/28)+1,0))</f>
        <v>7</v>
      </c>
      <c r="O2421" s="205">
        <f>IF(AND(MONTH(F2421)=7,DAY(F2421)&gt;25),DAY(F2421)-25,
MOD((SUM(VLOOKUP(MONTH(F2421),D暦変換用数値,2,FALSE),DAY(F2421))),28)+1)</f>
        <v>26</v>
      </c>
      <c r="P2421" s="406">
        <f>IF(OR(MONTH(F2421)&lt;7,AND(MONTH(F2421)=7,DAY(F2421)&lt;=25)),
MOD(SUM((E2421-1901)*365,(N2421-1)*28,O2421,258),260),
MOD(SUM((E2421-1900)*365,(N2421-1)*28,O2421,258),260))</f>
        <v>27</v>
      </c>
      <c r="Q2421" s="374" t="str">
        <f>VLOOKUP(MOD(P2421,4),色,2,FALSE)</f>
        <v>青い</v>
      </c>
      <c r="R2421" s="292" t="str">
        <f>VLOOKUP(MOD(P2421,13),銀河の音,2,FALSE)</f>
        <v>磁気の</v>
      </c>
      <c r="S2421" s="385" t="str">
        <f>VLOOKUP(MOD(P2421,20),太陽の紋章,2,FALSE)</f>
        <v>手</v>
      </c>
      <c r="T2421" s="98" t="s">
        <v>3736</v>
      </c>
    </row>
    <row r="2422" spans="1:20" ht="13.5" customHeight="1">
      <c r="A2422" s="50" t="str">
        <f>VLOOKUP(MOD(E2422,10),十干,2,FALSE)</f>
        <v>甲</v>
      </c>
      <c r="B2422" s="199" t="str">
        <f>VLOOKUP(MOD(E2422,12),十二支,3,FALSE)</f>
        <v xml:space="preserve">07 天 </v>
      </c>
      <c r="C2422" s="201" t="str">
        <f>VLOOKUP(F2422,星座,3,TRUE)</f>
        <v xml:space="preserve">07 天 </v>
      </c>
      <c r="D2422" s="531">
        <v>16107</v>
      </c>
      <c r="E2422" s="1">
        <f>IFERROR(YEAR(D2422),LEFT(D2422,4))</f>
        <v>1944</v>
      </c>
      <c r="F2422" s="1" t="str">
        <f>IF(ISTEXT(D2422),RIGHT(D2422,5),TEXT(D2422,"mm/dd"))</f>
        <v>02/05</v>
      </c>
      <c r="G2422" s="39">
        <f>SUM(MID(E2422,1,1),MID(E2422,2,1),MID(E2422,3,1),MID(E2422,4,1),MID(F2422,1,1),MID(F2422,2,1),MID(F2422,4,1),MID(F2422,5,1))</f>
        <v>25</v>
      </c>
      <c r="H2422" s="41">
        <f>IF(MOD(G2422,9)=0,9,MOD(G2422,9))</f>
        <v>7</v>
      </c>
      <c r="I2422" s="45" t="str">
        <f>IFERROR(MID("日月火水木金土",WEEKDAY(D2422),1),"")</f>
        <v>土</v>
      </c>
      <c r="J2422" s="304" t="s">
        <v>3641</v>
      </c>
      <c r="K2422" s="202" t="str">
        <f>VLOOKUP(F2422,石と花メイン,3,FALSE)</f>
        <v>●藍銅鉱</v>
      </c>
      <c r="L2422" s="297" t="str">
        <f>VLOOKUP(F2422,石と花メイン,4,FALSE)</f>
        <v>羊歯【忍ぶ草】</v>
      </c>
      <c r="M2422" s="393">
        <f>IF(OR(MONTH(F2422)&lt;7,AND(MONTH(F2422)=7,DAY(F2422)&lt;=25)),
MOD(SUM((E2422-1901)*365,259),260),
MOD(SUM((E2422-1900)*365,259),260))</f>
        <v>94</v>
      </c>
      <c r="N2422" s="390">
        <f>IF(AND(MONTH(F2422)=7,DAY(F2422)&gt;25),1,
ROUNDDOWN((SUM(VLOOKUP(MONTH(F2422),D暦変換用数値,2,FALSE),DAY(F2422))/28)+1,0))</f>
        <v>7</v>
      </c>
      <c r="O2422" s="205">
        <f>IF(AND(MONTH(F2422)=7,DAY(F2422)&gt;25),DAY(F2422)-25,
MOD((SUM(VLOOKUP(MONTH(F2422),D暦変換用数値,2,FALSE),DAY(F2422))),28)+1)</f>
        <v>27</v>
      </c>
      <c r="P2422" s="406">
        <f>IF(OR(MONTH(F2422)&lt;7,AND(MONTH(F2422)=7,DAY(F2422)&lt;=25)),
MOD(SUM((E2422-1901)*365,(N2422-1)*28,O2422,258),260),
MOD(SUM((E2422-1900)*365,(N2422-1)*28,O2422,258),260))</f>
        <v>28</v>
      </c>
      <c r="Q2422" s="373" t="str">
        <f>VLOOKUP(MOD(P2422,4),色,2,FALSE)</f>
        <v>黄色い</v>
      </c>
      <c r="R2422" s="291" t="str">
        <f>VLOOKUP(MOD(P2422,13),銀河の音,2,FALSE)</f>
        <v>月の</v>
      </c>
      <c r="S2422" s="384" t="str">
        <f>VLOOKUP(MOD(P2422,20),太陽の紋章,2,FALSE)</f>
        <v>星</v>
      </c>
      <c r="T2422" s="99" t="s">
        <v>244</v>
      </c>
    </row>
    <row r="2423" spans="1:20" ht="13.5" customHeight="1">
      <c r="A2423" s="50" t="str">
        <f>VLOOKUP(MOD(E2423,10),十干,2,FALSE)</f>
        <v>甲</v>
      </c>
      <c r="B2423" s="199" t="str">
        <f>VLOOKUP(MOD(E2423,12),十二支,3,FALSE)</f>
        <v xml:space="preserve">07 天 </v>
      </c>
      <c r="C2423" s="201" t="str">
        <f>VLOOKUP(F2423,星座,3,TRUE)</f>
        <v xml:space="preserve">07 天 </v>
      </c>
      <c r="D2423" s="531">
        <v>16110</v>
      </c>
      <c r="E2423" s="1">
        <f>IFERROR(YEAR(D2423),LEFT(D2423,4))</f>
        <v>1944</v>
      </c>
      <c r="F2423" s="1" t="str">
        <f>IF(ISTEXT(D2423),RIGHT(D2423,5),TEXT(D2423,"mm/dd"))</f>
        <v>02/08</v>
      </c>
      <c r="G2423" s="39">
        <f>SUM(MID(E2423,1,1),MID(E2423,2,1),MID(E2423,3,1),MID(E2423,4,1),MID(F2423,1,1),MID(F2423,2,1),MID(F2423,4,1),MID(F2423,5,1))</f>
        <v>28</v>
      </c>
      <c r="H2423" s="41">
        <f>IF(MOD(G2423,9)=0,9,MOD(G2423,9))</f>
        <v>1</v>
      </c>
      <c r="I2423" s="45" t="str">
        <f>IFERROR(MID("日月火水木金土",WEEKDAY(D2423),1),"")</f>
        <v>火</v>
      </c>
      <c r="J2423" s="304" t="s">
        <v>3642</v>
      </c>
      <c r="K2423" s="202" t="str">
        <f>VLOOKUP(F2423,石と花メイン,3,FALSE)</f>
        <v>□水晶</v>
      </c>
      <c r="L2423" s="297" t="str">
        <f>VLOOKUP(F2423,石と花メイン,4,FALSE)</f>
        <v>雪の下【虎耳草】</v>
      </c>
      <c r="M2423" s="393">
        <f>IF(OR(MONTH(F2423)&lt;7,AND(MONTH(F2423)=7,DAY(F2423)&lt;=25)),
MOD(SUM((E2423-1901)*365,259),260),
MOD(SUM((E2423-1900)*365,259),260))</f>
        <v>94</v>
      </c>
      <c r="N2423" s="390">
        <f>IF(AND(MONTH(F2423)=7,DAY(F2423)&gt;25),1,
ROUNDDOWN((SUM(VLOOKUP(MONTH(F2423),D暦変換用数値,2,FALSE),DAY(F2423))/28)+1,0))</f>
        <v>8</v>
      </c>
      <c r="O2423" s="205">
        <f>IF(AND(MONTH(F2423)=7,DAY(F2423)&gt;25),DAY(F2423)-25,
MOD((SUM(VLOOKUP(MONTH(F2423),D暦変換用数値,2,FALSE),DAY(F2423))),28)+1)</f>
        <v>2</v>
      </c>
      <c r="P2423" s="406">
        <f>IF(OR(MONTH(F2423)&lt;7,AND(MONTH(F2423)=7,DAY(F2423)&lt;=25)),
MOD(SUM((E2423-1901)*365,(N2423-1)*28,O2423,258),260),
MOD(SUM((E2423-1900)*365,(N2423-1)*28,O2423,258),260))</f>
        <v>31</v>
      </c>
      <c r="Q2423" s="374" t="str">
        <f>VLOOKUP(MOD(P2423,4),色,2,FALSE)</f>
        <v>青い</v>
      </c>
      <c r="R2423" s="292" t="str">
        <f>VLOOKUP(MOD(P2423,13),銀河の音,2,FALSE)</f>
        <v>倍音の</v>
      </c>
      <c r="S2423" s="385" t="str">
        <f>VLOOKUP(MOD(P2423,20),太陽の紋章,2,FALSE)</f>
        <v>猿</v>
      </c>
      <c r="T2423" s="98" t="s">
        <v>3736</v>
      </c>
    </row>
    <row r="2424" spans="1:20" ht="13.5" customHeight="1">
      <c r="A2424" s="50" t="str">
        <f>VLOOKUP(MOD(E2424,10),十干,2,FALSE)</f>
        <v>甲</v>
      </c>
      <c r="B2424" s="199" t="str">
        <f>VLOOKUP(MOD(E2424,12),十二支,3,FALSE)</f>
        <v xml:space="preserve">07 天 </v>
      </c>
      <c r="C2424" s="201" t="str">
        <f>VLOOKUP(F2424,星座,3,TRUE)</f>
        <v xml:space="preserve">07 天 </v>
      </c>
      <c r="D2424" s="535">
        <v>16112</v>
      </c>
      <c r="E2424" s="45">
        <f>IFERROR(YEAR(D2424),LEFT(D2424,4))</f>
        <v>1944</v>
      </c>
      <c r="F2424" s="45" t="str">
        <f>IF(ISTEXT(D2424),RIGHT(D2424,5),TEXT(D2424,"mm/dd"))</f>
        <v>02/10</v>
      </c>
      <c r="G2424" s="41">
        <f>SUM(MID(E2424,1,1),MID(E2424,2,1),MID(E2424,3,1),MID(E2424,4,1),MID(F2424,1,1),MID(F2424,2,1),MID(F2424,4,1),MID(F2424,5,1))</f>
        <v>21</v>
      </c>
      <c r="H2424" s="41">
        <f>IF(MOD(G2424,9)=0,9,MOD(G2424,9))</f>
        <v>3</v>
      </c>
      <c r="I2424" s="45" t="str">
        <f>IFERROR(MID("日月火水木金土",WEEKDAY(D2424),1),"")</f>
        <v>木</v>
      </c>
      <c r="J2424" s="305" t="s">
        <v>5197</v>
      </c>
      <c r="K2424" s="203" t="str">
        <f>VLOOKUP(F2424,石と花メイン,3,FALSE)</f>
        <v>◆風信子石</v>
      </c>
      <c r="L2424" s="298" t="str">
        <f>VLOOKUP(F2424,石と花メイン,4,FALSE)</f>
        <v>エリカ【ヒース】</v>
      </c>
      <c r="M2424" s="394">
        <f>IF(OR(MONTH(F2424)&lt;7,AND(MONTH(F2424)=7,DAY(F2424)&lt;=25)),
MOD(SUM((E2424-1901)*365,259),260),
MOD(SUM((E2424-1900)*365,259),260))</f>
        <v>94</v>
      </c>
      <c r="N2424" s="391">
        <f>IF(AND(MONTH(F2424)=7,DAY(F2424)&gt;25),1,
ROUNDDOWN((SUM(VLOOKUP(MONTH(F2424),D暦変換用数値,2,FALSE),DAY(F2424))/28)+1,0))</f>
        <v>8</v>
      </c>
      <c r="O2424" s="46">
        <f>IF(AND(MONTH(F2424)=7,DAY(F2424)&gt;25),DAY(F2424)-25,
MOD((SUM(VLOOKUP(MONTH(F2424),D暦変換用数値,2,FALSE),DAY(F2424))),28)+1)</f>
        <v>4</v>
      </c>
      <c r="P2424" s="407">
        <f>IF(OR(MONTH(F2424)&lt;7,AND(MONTH(F2424)=7,DAY(F2424)&lt;=25)),
MOD(SUM((E2424-1901)*365,(N2424-1)*28,O2424,258),260),
MOD(SUM((E2424-1900)*365,(N2424-1)*28,O2424,258),260))</f>
        <v>33</v>
      </c>
      <c r="Q2424" s="372" t="str">
        <f>VLOOKUP(MOD(P2424,4),色,2,FALSE)</f>
        <v>赤い</v>
      </c>
      <c r="R2424" s="290" t="str">
        <f>VLOOKUP(MOD(P2424,13),銀河の音,2,FALSE)</f>
        <v>共振の</v>
      </c>
      <c r="S2424" s="383" t="str">
        <f>VLOOKUP(MOD(P2424,20),太陽の紋章,2,FALSE)</f>
        <v>空歩く者</v>
      </c>
      <c r="T2424" s="79"/>
    </row>
    <row r="2425" spans="1:20" ht="13.5" customHeight="1">
      <c r="A2425" s="50" t="str">
        <f>VLOOKUP(MOD(E2425,10),十干,2,FALSE)</f>
        <v>甲</v>
      </c>
      <c r="B2425" s="199" t="str">
        <f>VLOOKUP(MOD(E2425,12),十二支,3,FALSE)</f>
        <v xml:space="preserve">07 天 </v>
      </c>
      <c r="C2425" s="201" t="str">
        <f>VLOOKUP(F2425,星座,3,TRUE)</f>
        <v xml:space="preserve">07 天 </v>
      </c>
      <c r="D2425" s="531">
        <v>16112</v>
      </c>
      <c r="E2425" s="1">
        <f>IFERROR(YEAR(D2425),LEFT(D2425,4))</f>
        <v>1944</v>
      </c>
      <c r="F2425" s="1" t="str">
        <f>IF(ISTEXT(D2425),RIGHT(D2425,5),TEXT(D2425,"mm/dd"))</f>
        <v>02/10</v>
      </c>
      <c r="G2425" s="39">
        <f>SUM(MID(E2425,1,1),MID(E2425,2,1),MID(E2425,3,1),MID(E2425,4,1),MID(F2425,1,1),MID(F2425,2,1),MID(F2425,4,1),MID(F2425,5,1))</f>
        <v>21</v>
      </c>
      <c r="H2425" s="41">
        <f>IF(MOD(G2425,9)=0,9,MOD(G2425,9))</f>
        <v>3</v>
      </c>
      <c r="I2425" s="45" t="str">
        <f>IFERROR(MID("日月火水木金土",WEEKDAY(D2425),1),"")</f>
        <v>木</v>
      </c>
      <c r="J2425" s="304" t="s">
        <v>3643</v>
      </c>
      <c r="K2425" s="202" t="str">
        <f>VLOOKUP(F2425,石と花メイン,3,FALSE)</f>
        <v>◆風信子石</v>
      </c>
      <c r="L2425" s="297" t="str">
        <f>VLOOKUP(F2425,石と花メイン,4,FALSE)</f>
        <v>エリカ【ヒース】</v>
      </c>
      <c r="M2425" s="393">
        <f>IF(OR(MONTH(F2425)&lt;7,AND(MONTH(F2425)=7,DAY(F2425)&lt;=25)),
MOD(SUM((E2425-1901)*365,259),260),
MOD(SUM((E2425-1900)*365,259),260))</f>
        <v>94</v>
      </c>
      <c r="N2425" s="390">
        <f>IF(AND(MONTH(F2425)=7,DAY(F2425)&gt;25),1,
ROUNDDOWN((SUM(VLOOKUP(MONTH(F2425),D暦変換用数値,2,FALSE),DAY(F2425))/28)+1,0))</f>
        <v>8</v>
      </c>
      <c r="O2425" s="205">
        <f>IF(AND(MONTH(F2425)=7,DAY(F2425)&gt;25),DAY(F2425)-25,
MOD((SUM(VLOOKUP(MONTH(F2425),D暦変換用数値,2,FALSE),DAY(F2425))),28)+1)</f>
        <v>4</v>
      </c>
      <c r="P2425" s="406">
        <f>IF(OR(MONTH(F2425)&lt;7,AND(MONTH(F2425)=7,DAY(F2425)&lt;=25)),
MOD(SUM((E2425-1901)*365,(N2425-1)*28,O2425,258),260),
MOD(SUM((E2425-1900)*365,(N2425-1)*28,O2425,258),260))</f>
        <v>33</v>
      </c>
      <c r="Q2425" s="372" t="str">
        <f>VLOOKUP(MOD(P2425,4),色,2,FALSE)</f>
        <v>赤い</v>
      </c>
      <c r="R2425" s="290" t="str">
        <f>VLOOKUP(MOD(P2425,13),銀河の音,2,FALSE)</f>
        <v>共振の</v>
      </c>
      <c r="S2425" s="383" t="str">
        <f>VLOOKUP(MOD(P2425,20),太陽の紋章,2,FALSE)</f>
        <v>空歩く者</v>
      </c>
      <c r="T2425" s="98" t="s">
        <v>3736</v>
      </c>
    </row>
    <row r="2426" spans="1:20" ht="13.5" customHeight="1">
      <c r="A2426" s="50" t="str">
        <f>VLOOKUP(MOD(E2426,10),十干,2,FALSE)</f>
        <v>甲</v>
      </c>
      <c r="B2426" s="199" t="str">
        <f>VLOOKUP(MOD(E2426,12),十二支,3,FALSE)</f>
        <v xml:space="preserve">07 天 </v>
      </c>
      <c r="C2426" s="201" t="str">
        <f>VLOOKUP(F2426,星座,3,TRUE)</f>
        <v xml:space="preserve">07 天 </v>
      </c>
      <c r="D2426" s="531">
        <v>16118</v>
      </c>
      <c r="E2426" s="1">
        <f>IFERROR(YEAR(D2426),LEFT(D2426,4))</f>
        <v>1944</v>
      </c>
      <c r="F2426" s="1" t="str">
        <f>IF(ISTEXT(D2426),RIGHT(D2426,5),TEXT(D2426,"mm/dd"))</f>
        <v>02/16</v>
      </c>
      <c r="G2426" s="39">
        <f>SUM(MID(E2426,1,1),MID(E2426,2,1),MID(E2426,3,1),MID(E2426,4,1),MID(F2426,1,1),MID(F2426,2,1),MID(F2426,4,1),MID(F2426,5,1))</f>
        <v>27</v>
      </c>
      <c r="H2426" s="41">
        <f>IF(MOD(G2426,9)=0,9,MOD(G2426,9))</f>
        <v>9</v>
      </c>
      <c r="I2426" s="45" t="str">
        <f>IFERROR(MID("日月火水木金土",WEEKDAY(D2426),1),"")</f>
        <v>水</v>
      </c>
      <c r="J2426" s="304" t="s">
        <v>3644</v>
      </c>
      <c r="K2426" s="202" t="str">
        <f>VLOOKUP(F2426,石と花メイン,3,FALSE)</f>
        <v>◆黄玉</v>
      </c>
      <c r="L2426" s="297" t="str">
        <f>VLOOKUP(F2426,石と花メイン,4,FALSE)</f>
        <v>蕗の薹</v>
      </c>
      <c r="M2426" s="393">
        <f>IF(OR(MONTH(F2426)&lt;7,AND(MONTH(F2426)=7,DAY(F2426)&lt;=25)),
MOD(SUM((E2426-1901)*365,259),260),
MOD(SUM((E2426-1900)*365,259),260))</f>
        <v>94</v>
      </c>
      <c r="N2426" s="390">
        <f>IF(AND(MONTH(F2426)=7,DAY(F2426)&gt;25),1,
ROUNDDOWN((SUM(VLOOKUP(MONTH(F2426),D暦変換用数値,2,FALSE),DAY(F2426))/28)+1,0))</f>
        <v>8</v>
      </c>
      <c r="O2426" s="205">
        <f>IF(AND(MONTH(F2426)=7,DAY(F2426)&gt;25),DAY(F2426)-25,
MOD((SUM(VLOOKUP(MONTH(F2426),D暦変換用数値,2,FALSE),DAY(F2426))),28)+1)</f>
        <v>10</v>
      </c>
      <c r="P2426" s="406">
        <f>IF(OR(MONTH(F2426)&lt;7,AND(MONTH(F2426)=7,DAY(F2426)&lt;=25)),
MOD(SUM((E2426-1901)*365,(N2426-1)*28,O2426,258),260),
MOD(SUM((E2426-1900)*365,(N2426-1)*28,O2426,258),260))</f>
        <v>39</v>
      </c>
      <c r="Q2426" s="374" t="str">
        <f>VLOOKUP(MOD(P2426,4),色,2,FALSE)</f>
        <v>青い</v>
      </c>
      <c r="R2426" s="292" t="str">
        <f>VLOOKUP(MOD(P2426,13),銀河の音,2,FALSE)</f>
        <v>宇宙の</v>
      </c>
      <c r="S2426" s="385" t="str">
        <f>VLOOKUP(MOD(P2426,20),太陽の紋章,2,FALSE)</f>
        <v>嵐</v>
      </c>
      <c r="T2426" s="99" t="s">
        <v>119</v>
      </c>
    </row>
    <row r="2427" spans="1:20" ht="13.5" customHeight="1">
      <c r="A2427" s="50" t="str">
        <f>VLOOKUP(MOD(E2427,10),十干,2,FALSE)</f>
        <v>丙</v>
      </c>
      <c r="B2427" s="199" t="str">
        <f>VLOOKUP(MOD(E2427,12),十二支,3,FALSE)</f>
        <v xml:space="preserve">07 天 </v>
      </c>
      <c r="C2427" s="201" t="str">
        <f>VLOOKUP(F2427,星座,3,TRUE)</f>
        <v xml:space="preserve">07 天 </v>
      </c>
      <c r="D2427" s="531">
        <v>20478</v>
      </c>
      <c r="E2427" s="1">
        <f>IFERROR(YEAR(D2427),LEFT(D2427,4))</f>
        <v>1956</v>
      </c>
      <c r="F2427" s="1" t="str">
        <f>IF(ISTEXT(D2427),RIGHT(D2427,5),TEXT(D2427,"mm/dd"))</f>
        <v>01/24</v>
      </c>
      <c r="G2427" s="39">
        <f>SUM(MID(E2427,1,1),MID(E2427,2,1),MID(E2427,3,1),MID(E2427,4,1),MID(F2427,1,1),MID(F2427,2,1),MID(F2427,4,1),MID(F2427,5,1))</f>
        <v>28</v>
      </c>
      <c r="H2427" s="41">
        <f>IF(MOD(G2427,9)=0,9,MOD(G2427,9))</f>
        <v>1</v>
      </c>
      <c r="I2427" s="45" t="str">
        <f>IFERROR(MID("日月火水木金土",WEEKDAY(D2427),1),"")</f>
        <v>火</v>
      </c>
      <c r="J2427" s="304" t="s">
        <v>3645</v>
      </c>
      <c r="K2427" s="202" t="str">
        <f>VLOOKUP(F2427,石と花メイン,3,FALSE)</f>
        <v>■砂金水晶</v>
      </c>
      <c r="L2427" s="297" t="str">
        <f>VLOOKUP(F2427,石と花メイン,4,FALSE)</f>
        <v>万年青【老母草】</v>
      </c>
      <c r="M2427" s="393">
        <f>IF(OR(MONTH(F2427)&lt;7,AND(MONTH(F2427)=7,DAY(F2427)&lt;=25)),
MOD(SUM((E2427-1901)*365,259),260),
MOD(SUM((E2427-1900)*365,259),260))</f>
        <v>54</v>
      </c>
      <c r="N2427" s="390">
        <f>IF(AND(MONTH(F2427)=7,DAY(F2427)&gt;25),1,
ROUNDDOWN((SUM(VLOOKUP(MONTH(F2427),D暦変換用数値,2,FALSE),DAY(F2427))/28)+1,0))</f>
        <v>7</v>
      </c>
      <c r="O2427" s="205">
        <f>IF(AND(MONTH(F2427)=7,DAY(F2427)&gt;25),DAY(F2427)-25,
MOD((SUM(VLOOKUP(MONTH(F2427),D暦変換用数値,2,FALSE),DAY(F2427))),28)+1)</f>
        <v>15</v>
      </c>
      <c r="P2427" s="406">
        <f>IF(OR(MONTH(F2427)&lt;7,AND(MONTH(F2427)=7,DAY(F2427)&lt;=25)),
MOD(SUM((E2427-1901)*365,(N2427-1)*28,O2427,258),260),
MOD(SUM((E2427-1900)*365,(N2427-1)*28,O2427,258),260))</f>
        <v>236</v>
      </c>
      <c r="Q2427" s="373" t="str">
        <f>VLOOKUP(MOD(P2427,4),色,2,FALSE)</f>
        <v>黄色い</v>
      </c>
      <c r="R2427" s="291" t="str">
        <f>VLOOKUP(MOD(P2427,13),銀河の音,2,FALSE)</f>
        <v>月の</v>
      </c>
      <c r="S2427" s="384" t="str">
        <f>VLOOKUP(MOD(P2427,20),太陽の紋章,2,FALSE)</f>
        <v>戦士</v>
      </c>
      <c r="T2427" s="98" t="s">
        <v>3736</v>
      </c>
    </row>
    <row r="2428" spans="1:20" ht="13.5" customHeight="1">
      <c r="A2428" s="334" t="str">
        <f>VLOOKUP(MOD(E2428,10),十干,2,FALSE)</f>
        <v>丙</v>
      </c>
      <c r="B2428" s="331" t="str">
        <f>VLOOKUP(MOD(E2428,12),十二支,3,FALSE)</f>
        <v xml:space="preserve">07 天 </v>
      </c>
      <c r="C2428" s="336" t="str">
        <f>VLOOKUP(F2428,星座,3,TRUE)</f>
        <v xml:space="preserve">07 天 </v>
      </c>
      <c r="D2428" s="540">
        <v>20482</v>
      </c>
      <c r="E2428" s="131">
        <f>IFERROR(YEAR(D2428),LEFT(D2428,4))</f>
        <v>1956</v>
      </c>
      <c r="F2428" s="538" t="str">
        <f>IF(ISTEXT(D2428),RIGHT(D2428,5),TEXT(D2428,"mm/dd"))</f>
        <v>01/28</v>
      </c>
      <c r="G2428" s="133">
        <f>SUM(MID(E2428,1,1),MID(E2428,2,1),MID(E2428,3,1),MID(E2428,4,1),MID(F2428,1,1),MID(F2428,2,1),MID(F2428,4,1),MID(F2428,5,1))</f>
        <v>32</v>
      </c>
      <c r="H2428" s="133">
        <f>IF(MOD(G2428,9)=0,9,MOD(G2428,9))</f>
        <v>5</v>
      </c>
      <c r="I2428" s="131" t="str">
        <f>IFERROR(MID("日月火水木金土",WEEKDAY(D2428),1),"")</f>
        <v>土</v>
      </c>
      <c r="J2428" s="306" t="s">
        <v>9009</v>
      </c>
      <c r="K2428" s="335" t="str">
        <f>VLOOKUP(F2428,石と花メイン,3,FALSE)</f>
        <v>▲白金</v>
      </c>
      <c r="L2428" s="302" t="str">
        <f>VLOOKUP(F2428,石と花メイン,4,FALSE)</f>
        <v>片栗【堅香子】</v>
      </c>
      <c r="M2428" s="396">
        <f>IF(OR(MONTH(F2428)&lt;7,AND(MONTH(F2428)=7,DAY(F2428)&lt;=25)),
MOD(SUM((E2428-1901)*365,259),260),
MOD(SUM((E2428-1900)*365,259),260))</f>
        <v>54</v>
      </c>
      <c r="N2428" s="335">
        <f>IF(AND(MONTH(F2428)=7,DAY(F2428)&gt;25),1,
ROUNDDOWN((SUM(VLOOKUP(MONTH(F2428),D暦変換用数値,2,FALSE),DAY(F2428))/28)+1,0))</f>
        <v>7</v>
      </c>
      <c r="O2428" s="132">
        <f>IF(AND(MONTH(F2428)=7,DAY(F2428)&gt;25),DAY(F2428)-25,
MOD((SUM(VLOOKUP(MONTH(F2428),D暦変換用数値,2,FALSE),DAY(F2428))),28)+1)</f>
        <v>19</v>
      </c>
      <c r="P2428" s="404">
        <f>IF(OR(MONTH(F2428)&lt;7,AND(MONTH(F2428)=7,DAY(F2428)&lt;=25)),
MOD(SUM((E2428-1901)*365,(N2428-1)*28,O2428,258),260),
MOD(SUM((E2428-1900)*365,(N2428-1)*28,O2428,258),260))</f>
        <v>240</v>
      </c>
      <c r="Q2428" s="376" t="str">
        <f>VLOOKUP(MOD(P2428,4),色,2,FALSE)</f>
        <v>黄色い</v>
      </c>
      <c r="R2428" s="333" t="str">
        <f>VLOOKUP(MOD(P2428,13),銀河の音,2,FALSE)</f>
        <v>律動の</v>
      </c>
      <c r="S2428" s="387" t="str">
        <f>VLOOKUP(MOD(P2428,20),太陽の紋章,2,FALSE)</f>
        <v>太陽</v>
      </c>
      <c r="T2428" s="128" t="s">
        <v>9010</v>
      </c>
    </row>
    <row r="2429" spans="1:20" ht="13.5" customHeight="1">
      <c r="A2429" s="50" t="str">
        <f>VLOOKUP(MOD(E2429,10),十干,2,FALSE)</f>
        <v>丙</v>
      </c>
      <c r="B2429" s="199" t="str">
        <f>VLOOKUP(MOD(E2429,12),十二支,3,FALSE)</f>
        <v xml:space="preserve">07 天 </v>
      </c>
      <c r="C2429" s="201" t="str">
        <f>VLOOKUP(F2429,星座,3,TRUE)</f>
        <v xml:space="preserve">07 天 </v>
      </c>
      <c r="D2429" s="531">
        <v>20490</v>
      </c>
      <c r="E2429" s="1">
        <f>IFERROR(YEAR(D2429),LEFT(D2429,4))</f>
        <v>1956</v>
      </c>
      <c r="F2429" s="1" t="str">
        <f>IF(ISTEXT(D2429),RIGHT(D2429,5),TEXT(D2429,"mm/dd"))</f>
        <v>02/05</v>
      </c>
      <c r="G2429" s="39">
        <f>SUM(MID(E2429,1,1),MID(E2429,2,1),MID(E2429,3,1),MID(E2429,4,1),MID(F2429,1,1),MID(F2429,2,1),MID(F2429,4,1),MID(F2429,5,1))</f>
        <v>28</v>
      </c>
      <c r="H2429" s="41">
        <f>IF(MOD(G2429,9)=0,9,MOD(G2429,9))</f>
        <v>1</v>
      </c>
      <c r="I2429" s="45" t="str">
        <f>IFERROR(MID("日月火水木金土",WEEKDAY(D2429),1),"")</f>
        <v>日</v>
      </c>
      <c r="J2429" s="304" t="s">
        <v>3646</v>
      </c>
      <c r="K2429" s="202" t="str">
        <f>VLOOKUP(F2429,石と花メイン,3,FALSE)</f>
        <v>●藍銅鉱</v>
      </c>
      <c r="L2429" s="297" t="str">
        <f>VLOOKUP(F2429,石と花メイン,4,FALSE)</f>
        <v>羊歯【忍ぶ草】</v>
      </c>
      <c r="M2429" s="393">
        <f>IF(OR(MONTH(F2429)&lt;7,AND(MONTH(F2429)=7,DAY(F2429)&lt;=25)),
MOD(SUM((E2429-1901)*365,259),260),
MOD(SUM((E2429-1900)*365,259),260))</f>
        <v>54</v>
      </c>
      <c r="N2429" s="390">
        <f>IF(AND(MONTH(F2429)=7,DAY(F2429)&gt;25),1,
ROUNDDOWN((SUM(VLOOKUP(MONTH(F2429),D暦変換用数値,2,FALSE),DAY(F2429))/28)+1,0))</f>
        <v>7</v>
      </c>
      <c r="O2429" s="205">
        <f>IF(AND(MONTH(F2429)=7,DAY(F2429)&gt;25),DAY(F2429)-25,
MOD((SUM(VLOOKUP(MONTH(F2429),D暦変換用数値,2,FALSE),DAY(F2429))),28)+1)</f>
        <v>27</v>
      </c>
      <c r="P2429" s="406">
        <f>IF(OR(MONTH(F2429)&lt;7,AND(MONTH(F2429)=7,DAY(F2429)&lt;=25)),
MOD(SUM((E2429-1901)*365,(N2429-1)*28,O2429,258),260),
MOD(SUM((E2429-1900)*365,(N2429-1)*28,O2429,258),260))</f>
        <v>248</v>
      </c>
      <c r="Q2429" s="373" t="str">
        <f>VLOOKUP(MOD(P2429,4),色,2,FALSE)</f>
        <v>黄色い</v>
      </c>
      <c r="R2429" s="291" t="str">
        <f>VLOOKUP(MOD(P2429,13),銀河の音,2,FALSE)</f>
        <v>磁気の</v>
      </c>
      <c r="S2429" s="384" t="str">
        <f>VLOOKUP(MOD(P2429,20),太陽の紋章,2,FALSE)</f>
        <v>星</v>
      </c>
      <c r="T2429" s="111" t="s">
        <v>5453</v>
      </c>
    </row>
    <row r="2430" spans="1:20" ht="13.5" customHeight="1">
      <c r="A2430" s="50" t="str">
        <f>VLOOKUP(MOD(E2430,10),十干,2,FALSE)</f>
        <v>丙</v>
      </c>
      <c r="B2430" s="199" t="str">
        <f>VLOOKUP(MOD(E2430,12),十二支,3,FALSE)</f>
        <v xml:space="preserve">07 天 </v>
      </c>
      <c r="C2430" s="201" t="str">
        <f>VLOOKUP(F2430,星座,3,TRUE)</f>
        <v xml:space="preserve">07 天 </v>
      </c>
      <c r="D2430" s="531">
        <v>20500</v>
      </c>
      <c r="E2430" s="1">
        <f>IFERROR(YEAR(D2430),LEFT(D2430,4))</f>
        <v>1956</v>
      </c>
      <c r="F2430" s="1" t="str">
        <f>IF(ISTEXT(D2430),RIGHT(D2430,5),TEXT(D2430,"mm/dd"))</f>
        <v>02/15</v>
      </c>
      <c r="G2430" s="39">
        <f>SUM(MID(E2430,1,1),MID(E2430,2,1),MID(E2430,3,1),MID(E2430,4,1),MID(F2430,1,1),MID(F2430,2,1),MID(F2430,4,1),MID(F2430,5,1))</f>
        <v>29</v>
      </c>
      <c r="H2430" s="41">
        <f>IF(MOD(G2430,9)=0,9,MOD(G2430,9))</f>
        <v>2</v>
      </c>
      <c r="I2430" s="45" t="str">
        <f>IFERROR(MID("日月火水木金土",WEEKDAY(D2430),1),"")</f>
        <v>水</v>
      </c>
      <c r="J2430" s="304" t="s">
        <v>3647</v>
      </c>
      <c r="K2430" s="202" t="str">
        <f>VLOOKUP(F2430,石と花メイン,3,FALSE)</f>
        <v>◇金剛石</v>
      </c>
      <c r="L2430" s="297" t="str">
        <f>VLOOKUP(F2430,石と花メイン,4,FALSE)</f>
        <v>三椏/三又</v>
      </c>
      <c r="M2430" s="393">
        <f>IF(OR(MONTH(F2430)&lt;7,AND(MONTH(F2430)=7,DAY(F2430)&lt;=25)),
MOD(SUM((E2430-1901)*365,259),260),
MOD(SUM((E2430-1900)*365,259),260))</f>
        <v>54</v>
      </c>
      <c r="N2430" s="390">
        <f>IF(AND(MONTH(F2430)=7,DAY(F2430)&gt;25),1,
ROUNDDOWN((SUM(VLOOKUP(MONTH(F2430),D暦変換用数値,2,FALSE),DAY(F2430))/28)+1,0))</f>
        <v>8</v>
      </c>
      <c r="O2430" s="205">
        <f>IF(AND(MONTH(F2430)=7,DAY(F2430)&gt;25),DAY(F2430)-25,
MOD((SUM(VLOOKUP(MONTH(F2430),D暦変換用数値,2,FALSE),DAY(F2430))),28)+1)</f>
        <v>9</v>
      </c>
      <c r="P2430" s="406">
        <f>IF(OR(MONTH(F2430)&lt;7,AND(MONTH(F2430)=7,DAY(F2430)&lt;=25)),
MOD(SUM((E2430-1901)*365,(N2430-1)*28,O2430,258),260),
MOD(SUM((E2430-1900)*365,(N2430-1)*28,O2430,258),260))</f>
        <v>258</v>
      </c>
      <c r="Q2430" s="375" t="str">
        <f>VLOOKUP(MOD(P2430,4),色,2,FALSE)</f>
        <v>白い</v>
      </c>
      <c r="R2430" s="293" t="str">
        <f>VLOOKUP(MOD(P2430,13),銀河の音,2,FALSE)</f>
        <v>スペクトルの</v>
      </c>
      <c r="S2430" s="386" t="str">
        <f>VLOOKUP(MOD(P2430,20),太陽の紋章,2,FALSE)</f>
        <v>鏡</v>
      </c>
      <c r="T2430" s="98" t="s">
        <v>3736</v>
      </c>
    </row>
    <row r="2431" spans="1:20" ht="13.5" customHeight="1">
      <c r="A2431" s="50" t="str">
        <f>VLOOKUP(MOD(E2431,10),十干,2,FALSE)</f>
        <v>戊</v>
      </c>
      <c r="B2431" s="199" t="str">
        <f>VLOOKUP(MOD(E2431,12),十二支,3,FALSE)</f>
        <v xml:space="preserve">07 天 </v>
      </c>
      <c r="C2431" s="201" t="str">
        <f>VLOOKUP(F2431,星座,3,TRUE)</f>
        <v xml:space="preserve">07 天 </v>
      </c>
      <c r="D2431" s="531">
        <v>24857</v>
      </c>
      <c r="E2431" s="1">
        <f>IFERROR(YEAR(D2431),LEFT(D2431,4))</f>
        <v>1968</v>
      </c>
      <c r="F2431" s="1" t="str">
        <f>IF(ISTEXT(D2431),RIGHT(D2431,5),TEXT(D2431,"mm/dd"))</f>
        <v>01/20</v>
      </c>
      <c r="G2431" s="39">
        <f>SUM(MID(E2431,1,1),MID(E2431,2,1),MID(E2431,3,1),MID(E2431,4,1),MID(F2431,1,1),MID(F2431,2,1),MID(F2431,4,1),MID(F2431,5,1))</f>
        <v>27</v>
      </c>
      <c r="H2431" s="41">
        <f>IF(MOD(G2431,9)=0,9,MOD(G2431,9))</f>
        <v>9</v>
      </c>
      <c r="I2431" s="45" t="str">
        <f>IFERROR(MID("日月火水木金土",WEEKDAY(D2431),1),"")</f>
        <v>土</v>
      </c>
      <c r="J2431" s="304" t="s">
        <v>3302</v>
      </c>
      <c r="K2431" s="202" t="str">
        <f>VLOOKUP(F2431,石と花メイン,3,FALSE)</f>
        <v>◆紅玉</v>
      </c>
      <c r="L2431" s="297" t="str">
        <f>VLOOKUP(F2431,石と花メイン,4,FALSE)</f>
        <v>金鳳花【馬の足形】</v>
      </c>
      <c r="M2431" s="393">
        <f>IF(OR(MONTH(F2431)&lt;7,AND(MONTH(F2431)=7,DAY(F2431)&lt;=25)),
MOD(SUM((E2431-1901)*365,259),260),
MOD(SUM((E2431-1900)*365,259),260))</f>
        <v>14</v>
      </c>
      <c r="N2431" s="390">
        <f>IF(AND(MONTH(F2431)=7,DAY(F2431)&gt;25),1,
ROUNDDOWN((SUM(VLOOKUP(MONTH(F2431),D暦変換用数値,2,FALSE),DAY(F2431))/28)+1,0))</f>
        <v>7</v>
      </c>
      <c r="O2431" s="205">
        <f>IF(AND(MONTH(F2431)=7,DAY(F2431)&gt;25),DAY(F2431)-25,
MOD((SUM(VLOOKUP(MONTH(F2431),D暦変換用数値,2,FALSE),DAY(F2431))),28)+1)</f>
        <v>11</v>
      </c>
      <c r="P2431" s="406">
        <f>IF(OR(MONTH(F2431)&lt;7,AND(MONTH(F2431)=7,DAY(F2431)&lt;=25)),
MOD(SUM((E2431-1901)*365,(N2431-1)*28,O2431,258),260),
MOD(SUM((E2431-1900)*365,(N2431-1)*28,O2431,258),260))</f>
        <v>192</v>
      </c>
      <c r="Q2431" s="373" t="str">
        <f>VLOOKUP(MOD(P2431,4),色,2,FALSE)</f>
        <v>黄色い</v>
      </c>
      <c r="R2431" s="291" t="str">
        <f>VLOOKUP(MOD(P2431,13),銀河の音,2,FALSE)</f>
        <v>惑星の</v>
      </c>
      <c r="S2431" s="384" t="str">
        <f>VLOOKUP(MOD(P2431,20),太陽の紋章,2,FALSE)</f>
        <v>人</v>
      </c>
      <c r="T2431" s="97" t="s">
        <v>245</v>
      </c>
    </row>
    <row r="2432" spans="1:20" ht="13.5" customHeight="1">
      <c r="A2432" s="50" t="str">
        <f>VLOOKUP(MOD(E2432,10),十干,2,FALSE)</f>
        <v>戊</v>
      </c>
      <c r="B2432" s="199" t="str">
        <f>VLOOKUP(MOD(E2432,12),十二支,3,FALSE)</f>
        <v xml:space="preserve">07 天 </v>
      </c>
      <c r="C2432" s="201" t="str">
        <f>VLOOKUP(F2432,星座,3,TRUE)</f>
        <v xml:space="preserve">07 天 </v>
      </c>
      <c r="D2432" s="531">
        <v>24859</v>
      </c>
      <c r="E2432" s="1">
        <f>IFERROR(YEAR(D2432),LEFT(D2432,4))</f>
        <v>1968</v>
      </c>
      <c r="F2432" s="1" t="str">
        <f>IF(ISTEXT(D2432),RIGHT(D2432,5),TEXT(D2432,"mm/dd"))</f>
        <v>01/22</v>
      </c>
      <c r="G2432" s="39">
        <f>SUM(MID(E2432,1,1),MID(E2432,2,1),MID(E2432,3,1),MID(E2432,4,1),MID(F2432,1,1),MID(F2432,2,1),MID(F2432,4,1),MID(F2432,5,1))</f>
        <v>29</v>
      </c>
      <c r="H2432" s="41">
        <f>IF(MOD(G2432,9)=0,9,MOD(G2432,9))</f>
        <v>2</v>
      </c>
      <c r="I2432" s="45" t="str">
        <f>IFERROR(MID("日月火水木金土",WEEKDAY(D2432),1),"")</f>
        <v>月</v>
      </c>
      <c r="J2432" s="304" t="s">
        <v>3303</v>
      </c>
      <c r="K2432" s="202" t="str">
        <f>VLOOKUP(F2432,石と花メイン,3,FALSE)</f>
        <v>●瑠璃</v>
      </c>
      <c r="L2432" s="297" t="str">
        <f>VLOOKUP(F2432,石と花メイン,4,FALSE)</f>
        <v>苔</v>
      </c>
      <c r="M2432" s="393">
        <f>IF(OR(MONTH(F2432)&lt;7,AND(MONTH(F2432)=7,DAY(F2432)&lt;=25)),
MOD(SUM((E2432-1901)*365,259),260),
MOD(SUM((E2432-1900)*365,259),260))</f>
        <v>14</v>
      </c>
      <c r="N2432" s="390">
        <f>IF(AND(MONTH(F2432)=7,DAY(F2432)&gt;25),1,
ROUNDDOWN((SUM(VLOOKUP(MONTH(F2432),D暦変換用数値,2,FALSE),DAY(F2432))/28)+1,0))</f>
        <v>7</v>
      </c>
      <c r="O2432" s="205">
        <f>IF(AND(MONTH(F2432)=7,DAY(F2432)&gt;25),DAY(F2432)-25,
MOD((SUM(VLOOKUP(MONTH(F2432),D暦変換用数値,2,FALSE),DAY(F2432))),28)+1)</f>
        <v>13</v>
      </c>
      <c r="P2432" s="406">
        <f>IF(OR(MONTH(F2432)&lt;7,AND(MONTH(F2432)=7,DAY(F2432)&lt;=25)),
MOD(SUM((E2432-1901)*365,(N2432-1)*28,O2432,258),260),
MOD(SUM((E2432-1900)*365,(N2432-1)*28,O2432,258),260))</f>
        <v>194</v>
      </c>
      <c r="Q2432" s="375" t="str">
        <f>VLOOKUP(MOD(P2432,4),色,2,FALSE)</f>
        <v>白い</v>
      </c>
      <c r="R2432" s="293" t="str">
        <f>VLOOKUP(MOD(P2432,13),銀河の音,2,FALSE)</f>
        <v>水晶の</v>
      </c>
      <c r="S2432" s="386" t="str">
        <f>VLOOKUP(MOD(P2432,20),太陽の紋章,2,FALSE)</f>
        <v>魔法使い</v>
      </c>
      <c r="T2432" s="111" t="s">
        <v>7599</v>
      </c>
    </row>
    <row r="2433" spans="1:20" ht="13.5" customHeight="1">
      <c r="A2433" s="50" t="str">
        <f>VLOOKUP(MOD(E2433,10),十干,2,FALSE)</f>
        <v>戊</v>
      </c>
      <c r="B2433" s="199" t="str">
        <f>VLOOKUP(MOD(E2433,12),十二支,3,FALSE)</f>
        <v xml:space="preserve">07 天 </v>
      </c>
      <c r="C2433" s="201" t="str">
        <f>VLOOKUP(F2433,星座,3,TRUE)</f>
        <v xml:space="preserve">07 天 </v>
      </c>
      <c r="D2433" s="531">
        <v>24860</v>
      </c>
      <c r="E2433" s="1">
        <f>IFERROR(YEAR(D2433),LEFT(D2433,4))</f>
        <v>1968</v>
      </c>
      <c r="F2433" s="1" t="str">
        <f>IF(ISTEXT(D2433),RIGHT(D2433,5),TEXT(D2433,"mm/dd"))</f>
        <v>01/23</v>
      </c>
      <c r="G2433" s="39">
        <f>SUM(MID(E2433,1,1),MID(E2433,2,1),MID(E2433,3,1),MID(E2433,4,1),MID(F2433,1,1),MID(F2433,2,1),MID(F2433,4,1),MID(F2433,5,1))</f>
        <v>30</v>
      </c>
      <c r="H2433" s="41">
        <f>IF(MOD(G2433,9)=0,9,MOD(G2433,9))</f>
        <v>3</v>
      </c>
      <c r="I2433" s="45" t="str">
        <f>IFERROR(MID("日月火水木金土",WEEKDAY(D2433),1),"")</f>
        <v>火</v>
      </c>
      <c r="J2433" s="304" t="s">
        <v>3304</v>
      </c>
      <c r="K2433" s="202" t="str">
        <f>VLOOKUP(F2433,石と花メイン,3,FALSE)</f>
        <v>■紅玉髄</v>
      </c>
      <c r="L2433" s="297" t="str">
        <f>VLOOKUP(F2433,石と花メイン,4,FALSE)</f>
        <v>万両</v>
      </c>
      <c r="M2433" s="393">
        <f>IF(OR(MONTH(F2433)&lt;7,AND(MONTH(F2433)=7,DAY(F2433)&lt;=25)),
MOD(SUM((E2433-1901)*365,259),260),
MOD(SUM((E2433-1900)*365,259),260))</f>
        <v>14</v>
      </c>
      <c r="N2433" s="390">
        <f>IF(AND(MONTH(F2433)=7,DAY(F2433)&gt;25),1,
ROUNDDOWN((SUM(VLOOKUP(MONTH(F2433),D暦変換用数値,2,FALSE),DAY(F2433))/28)+1,0))</f>
        <v>7</v>
      </c>
      <c r="O2433" s="205">
        <f>IF(AND(MONTH(F2433)=7,DAY(F2433)&gt;25),DAY(F2433)-25,
MOD((SUM(VLOOKUP(MONTH(F2433),D暦変換用数値,2,FALSE),DAY(F2433))),28)+1)</f>
        <v>14</v>
      </c>
      <c r="P2433" s="406">
        <f>IF(OR(MONTH(F2433)&lt;7,AND(MONTH(F2433)=7,DAY(F2433)&lt;=25)),
MOD(SUM((E2433-1901)*365,(N2433-1)*28,O2433,258),260),
MOD(SUM((E2433-1900)*365,(N2433-1)*28,O2433,258),260))</f>
        <v>195</v>
      </c>
      <c r="Q2433" s="374" t="str">
        <f>VLOOKUP(MOD(P2433,4),色,2,FALSE)</f>
        <v>青い</v>
      </c>
      <c r="R2433" s="292" t="str">
        <f>VLOOKUP(MOD(P2433,13),銀河の音,2,FALSE)</f>
        <v>宇宙の</v>
      </c>
      <c r="S2433" s="385" t="str">
        <f>VLOOKUP(MOD(P2433,20),太陽の紋章,2,FALSE)</f>
        <v>鷲</v>
      </c>
      <c r="T2433" s="97" t="s">
        <v>861</v>
      </c>
    </row>
    <row r="2434" spans="1:20" ht="13.5" customHeight="1">
      <c r="A2434" s="50" t="str">
        <f>VLOOKUP(MOD(E2434,10),十干,2,FALSE)</f>
        <v>戊</v>
      </c>
      <c r="B2434" s="199" t="str">
        <f>VLOOKUP(MOD(E2434,12),十二支,3,FALSE)</f>
        <v xml:space="preserve">07 天 </v>
      </c>
      <c r="C2434" s="201" t="str">
        <f>VLOOKUP(F2434,星座,3,TRUE)</f>
        <v xml:space="preserve">07 天 </v>
      </c>
      <c r="D2434" s="531">
        <v>24861</v>
      </c>
      <c r="E2434" s="1">
        <f>IFERROR(YEAR(D2434),LEFT(D2434,4))</f>
        <v>1968</v>
      </c>
      <c r="F2434" s="1" t="str">
        <f>IF(ISTEXT(D2434),RIGHT(D2434,5),TEXT(D2434,"mm/dd"))</f>
        <v>01/24</v>
      </c>
      <c r="G2434" s="39">
        <f>SUM(MID(E2434,1,1),MID(E2434,2,1),MID(E2434,3,1),MID(E2434,4,1),MID(F2434,1,1),MID(F2434,2,1),MID(F2434,4,1),MID(F2434,5,1))</f>
        <v>31</v>
      </c>
      <c r="H2434" s="41">
        <f>IF(MOD(G2434,9)=0,9,MOD(G2434,9))</f>
        <v>4</v>
      </c>
      <c r="I2434" s="45" t="str">
        <f>IFERROR(MID("日月火水木金土",WEEKDAY(D2434),1),"")</f>
        <v>水</v>
      </c>
      <c r="J2434" s="304" t="s">
        <v>3305</v>
      </c>
      <c r="K2434" s="202" t="str">
        <f>VLOOKUP(F2434,石と花メイン,3,FALSE)</f>
        <v>■砂金水晶</v>
      </c>
      <c r="L2434" s="297" t="str">
        <f>VLOOKUP(F2434,石と花メイン,4,FALSE)</f>
        <v>万年青【老母草】</v>
      </c>
      <c r="M2434" s="393">
        <f>IF(OR(MONTH(F2434)&lt;7,AND(MONTH(F2434)=7,DAY(F2434)&lt;=25)),
MOD(SUM((E2434-1901)*365,259),260),
MOD(SUM((E2434-1900)*365,259),260))</f>
        <v>14</v>
      </c>
      <c r="N2434" s="390">
        <f>IF(AND(MONTH(F2434)=7,DAY(F2434)&gt;25),1,
ROUNDDOWN((SUM(VLOOKUP(MONTH(F2434),D暦変換用数値,2,FALSE),DAY(F2434))/28)+1,0))</f>
        <v>7</v>
      </c>
      <c r="O2434" s="205">
        <f>IF(AND(MONTH(F2434)=7,DAY(F2434)&gt;25),DAY(F2434)-25,
MOD((SUM(VLOOKUP(MONTH(F2434),D暦変換用数値,2,FALSE),DAY(F2434))),28)+1)</f>
        <v>15</v>
      </c>
      <c r="P2434" s="406">
        <f>IF(OR(MONTH(F2434)&lt;7,AND(MONTH(F2434)=7,DAY(F2434)&lt;=25)),
MOD(SUM((E2434-1901)*365,(N2434-1)*28,O2434,258),260),
MOD(SUM((E2434-1900)*365,(N2434-1)*28,O2434,258),260))</f>
        <v>196</v>
      </c>
      <c r="Q2434" s="373" t="str">
        <f>VLOOKUP(MOD(P2434,4),色,2,FALSE)</f>
        <v>黄色い</v>
      </c>
      <c r="R2434" s="291" t="str">
        <f>VLOOKUP(MOD(P2434,13),銀河の音,2,FALSE)</f>
        <v>磁気の</v>
      </c>
      <c r="S2434" s="384" t="str">
        <f>VLOOKUP(MOD(P2434,20),太陽の紋章,2,FALSE)</f>
        <v>戦士</v>
      </c>
      <c r="T2434" s="97" t="s">
        <v>862</v>
      </c>
    </row>
    <row r="2435" spans="1:20" ht="13.5" customHeight="1">
      <c r="A2435" s="50" t="str">
        <f>VLOOKUP(MOD(E2435,10),十干,2,FALSE)</f>
        <v>戊</v>
      </c>
      <c r="B2435" s="199" t="str">
        <f>VLOOKUP(MOD(E2435,12),十二支,3,FALSE)</f>
        <v xml:space="preserve">07 天 </v>
      </c>
      <c r="C2435" s="201" t="str">
        <f>VLOOKUP(F2435,星座,3,TRUE)</f>
        <v xml:space="preserve">07 天 </v>
      </c>
      <c r="D2435" s="531">
        <v>24863</v>
      </c>
      <c r="E2435" s="1">
        <f>IFERROR(YEAR(D2435),LEFT(D2435,4))</f>
        <v>1968</v>
      </c>
      <c r="F2435" s="1" t="str">
        <f>IF(ISTEXT(D2435),RIGHT(D2435,5),TEXT(D2435,"mm/dd"))</f>
        <v>01/26</v>
      </c>
      <c r="G2435" s="39">
        <f>SUM(MID(E2435,1,1),MID(E2435,2,1),MID(E2435,3,1),MID(E2435,4,1),MID(F2435,1,1),MID(F2435,2,1),MID(F2435,4,1),MID(F2435,5,1))</f>
        <v>33</v>
      </c>
      <c r="H2435" s="41">
        <f>IF(MOD(G2435,9)=0,9,MOD(G2435,9))</f>
        <v>6</v>
      </c>
      <c r="I2435" s="45" t="str">
        <f>IFERROR(MID("日月火水木金土",WEEKDAY(D2435),1),"")</f>
        <v>金</v>
      </c>
      <c r="J2435" s="304" t="s">
        <v>1688</v>
      </c>
      <c r="K2435" s="202" t="str">
        <f>VLOOKUP(F2435,石と花メイン,3,FALSE)</f>
        <v>●薔薇色石</v>
      </c>
      <c r="L2435" s="297" t="str">
        <f>VLOOKUP(F2435,石と花メイン,4,FALSE)</f>
        <v>アマリリス【花水仙】</v>
      </c>
      <c r="M2435" s="393">
        <f>IF(OR(MONTH(F2435)&lt;7,AND(MONTH(F2435)=7,DAY(F2435)&lt;=25)),
MOD(SUM((E2435-1901)*365,259),260),
MOD(SUM((E2435-1900)*365,259),260))</f>
        <v>14</v>
      </c>
      <c r="N2435" s="390">
        <f>IF(AND(MONTH(F2435)=7,DAY(F2435)&gt;25),1,
ROUNDDOWN((SUM(VLOOKUP(MONTH(F2435),D暦変換用数値,2,FALSE),DAY(F2435))/28)+1,0))</f>
        <v>7</v>
      </c>
      <c r="O2435" s="205">
        <f>IF(AND(MONTH(F2435)=7,DAY(F2435)&gt;25),DAY(F2435)-25,
MOD((SUM(VLOOKUP(MONTH(F2435),D暦変換用数値,2,FALSE),DAY(F2435))),28)+1)</f>
        <v>17</v>
      </c>
      <c r="P2435" s="406">
        <f>IF(OR(MONTH(F2435)&lt;7,AND(MONTH(F2435)=7,DAY(F2435)&lt;=25)),
MOD(SUM((E2435-1901)*365,(N2435-1)*28,O2435,258),260),
MOD(SUM((E2435-1900)*365,(N2435-1)*28,O2435,258),260))</f>
        <v>198</v>
      </c>
      <c r="Q2435" s="375" t="str">
        <f>VLOOKUP(MOD(P2435,4),色,2,FALSE)</f>
        <v>白い</v>
      </c>
      <c r="R2435" s="293" t="str">
        <f>VLOOKUP(MOD(P2435,13),銀河の音,2,FALSE)</f>
        <v>電気の</v>
      </c>
      <c r="S2435" s="386" t="str">
        <f>VLOOKUP(MOD(P2435,20),太陽の紋章,2,FALSE)</f>
        <v>鏡</v>
      </c>
      <c r="T2435" s="103" t="s">
        <v>863</v>
      </c>
    </row>
    <row r="2436" spans="1:20" ht="13.5" customHeight="1">
      <c r="A2436" s="334" t="str">
        <f>VLOOKUP(MOD(E2436,10),十干,2,FALSE)</f>
        <v>戊</v>
      </c>
      <c r="B2436" s="331" t="str">
        <f>VLOOKUP(MOD(E2436,12),十二支,3,FALSE)</f>
        <v xml:space="preserve">07 天 </v>
      </c>
      <c r="C2436" s="336" t="str">
        <f>VLOOKUP(F2436,星座,3,TRUE)</f>
        <v xml:space="preserve">07 天 </v>
      </c>
      <c r="D2436" s="534">
        <v>24864</v>
      </c>
      <c r="E2436" s="131">
        <f>IFERROR(YEAR(D2436),LEFT(D2436,4))</f>
        <v>1968</v>
      </c>
      <c r="F2436" s="131" t="str">
        <f>IF(ISTEXT(D2436),RIGHT(D2436,5),TEXT(D2436,"mm/dd"))</f>
        <v>01/27</v>
      </c>
      <c r="G2436" s="133">
        <f>SUM(MID(E2436,1,1),MID(E2436,2,1),MID(E2436,3,1),MID(E2436,4,1),MID(F2436,1,1),MID(F2436,2,1),MID(F2436,4,1),MID(F2436,5,1))</f>
        <v>34</v>
      </c>
      <c r="H2436" s="133">
        <f>IF(MOD(G2436,9)=0,9,MOD(G2436,9))</f>
        <v>7</v>
      </c>
      <c r="I2436" s="131" t="str">
        <f>IFERROR(MID("日月火水木金土",WEEKDAY(D2436),1),"")</f>
        <v>土</v>
      </c>
      <c r="J2436" s="306" t="s">
        <v>8091</v>
      </c>
      <c r="K2436" s="335" t="str">
        <f>VLOOKUP(F2436,石と花メイン,3,FALSE)</f>
        <v>●琥珀</v>
      </c>
      <c r="L2436" s="302" t="str">
        <f>VLOOKUP(F2436,石と花メイン,4,FALSE)</f>
        <v>七竈【山南天】</v>
      </c>
      <c r="M2436" s="396">
        <f>IF(OR(MONTH(F2436)&lt;7,AND(MONTH(F2436)=7,DAY(F2436)&lt;=25)),
MOD(SUM((E2436-1901)*365,259),260),
MOD(SUM((E2436-1900)*365,259),260))</f>
        <v>14</v>
      </c>
      <c r="N2436" s="335">
        <f>IF(AND(MONTH(F2436)=7,DAY(F2436)&gt;25),1,
ROUNDDOWN((SUM(VLOOKUP(MONTH(F2436),D暦変換用数値,2,FALSE),DAY(F2436))/28)+1,0))</f>
        <v>7</v>
      </c>
      <c r="O2436" s="132">
        <f>IF(AND(MONTH(F2436)=7,DAY(F2436)&gt;25),DAY(F2436)-25,
MOD((SUM(VLOOKUP(MONTH(F2436),D暦変換用数値,2,FALSE),DAY(F2436))),28)+1)</f>
        <v>18</v>
      </c>
      <c r="P2436" s="404">
        <f>IF(OR(MONTH(F2436)&lt;7,AND(MONTH(F2436)=7,DAY(F2436)&lt;=25)),
MOD(SUM((E2436-1901)*365,(N2436-1)*28,O2436,258),260),
MOD(SUM((E2436-1900)*365,(N2436-1)*28,O2436,258),260))</f>
        <v>199</v>
      </c>
      <c r="Q2436" s="376" t="str">
        <f>VLOOKUP(MOD(P2436,4),色,2,FALSE)</f>
        <v>青い</v>
      </c>
      <c r="R2436" s="333" t="str">
        <f>VLOOKUP(MOD(P2436,13),銀河の音,2,FALSE)</f>
        <v>自己存在の</v>
      </c>
      <c r="S2436" s="387" t="str">
        <f>VLOOKUP(MOD(P2436,20),太陽の紋章,2,FALSE)</f>
        <v>嵐</v>
      </c>
      <c r="T2436" s="127" t="s">
        <v>8094</v>
      </c>
    </row>
    <row r="2437" spans="1:20" ht="13.5" customHeight="1">
      <c r="A2437" s="334" t="str">
        <f>VLOOKUP(MOD(E2437,10),十干,2,FALSE)</f>
        <v>戊</v>
      </c>
      <c r="B2437" s="331" t="str">
        <f>VLOOKUP(MOD(E2437,12),十二支,3,FALSE)</f>
        <v xml:space="preserve">07 天 </v>
      </c>
      <c r="C2437" s="336" t="str">
        <f>VLOOKUP(F2437,星座,3,TRUE)</f>
        <v xml:space="preserve">07 天 </v>
      </c>
      <c r="D2437" s="534">
        <v>24867</v>
      </c>
      <c r="E2437" s="131">
        <f>IFERROR(YEAR(D2437),LEFT(D2437,4))</f>
        <v>1968</v>
      </c>
      <c r="F2437" s="131" t="str">
        <f>IF(ISTEXT(D2437),RIGHT(D2437,5),TEXT(D2437,"mm/dd"))</f>
        <v>01/30</v>
      </c>
      <c r="G2437" s="133">
        <f>SUM(MID(E2437,1,1),MID(E2437,2,1),MID(E2437,3,1),MID(E2437,4,1),MID(F2437,1,1),MID(F2437,2,1),MID(F2437,4,1),MID(F2437,5,1))</f>
        <v>28</v>
      </c>
      <c r="H2437" s="133">
        <f>IF(MOD(G2437,9)=0,9,MOD(G2437,9))</f>
        <v>1</v>
      </c>
      <c r="I2437" s="131" t="str">
        <f>IFERROR(MID("日月火水木金土",WEEKDAY(D2437),1),"")</f>
        <v>火</v>
      </c>
      <c r="J2437" s="306" t="s">
        <v>8402</v>
      </c>
      <c r="K2437" s="335" t="str">
        <f>VLOOKUP(F2437,石と花メイン,3,FALSE)</f>
        <v>■碧玉</v>
      </c>
      <c r="L2437" s="302" t="str">
        <f>VLOOKUP(F2437,石と花メイン,4,FALSE)</f>
        <v>繁縷【ひよこ草】</v>
      </c>
      <c r="M2437" s="396">
        <f>IF(OR(MONTH(F2437)&lt;7,AND(MONTH(F2437)=7,DAY(F2437)&lt;=25)),
MOD(SUM((E2437-1901)*365,259),260),
MOD(SUM((E2437-1900)*365,259),260))</f>
        <v>14</v>
      </c>
      <c r="N2437" s="335">
        <f>IF(AND(MONTH(F2437)=7,DAY(F2437)&gt;25),1,
ROUNDDOWN((SUM(VLOOKUP(MONTH(F2437),D暦変換用数値,2,FALSE),DAY(F2437))/28)+1,0))</f>
        <v>7</v>
      </c>
      <c r="O2437" s="132">
        <f>IF(AND(MONTH(F2437)=7,DAY(F2437)&gt;25),DAY(F2437)-25,
MOD((SUM(VLOOKUP(MONTH(F2437),D暦変換用数値,2,FALSE),DAY(F2437))),28)+1)</f>
        <v>21</v>
      </c>
      <c r="P2437" s="404">
        <f>IF(OR(MONTH(F2437)&lt;7,AND(MONTH(F2437)=7,DAY(F2437)&lt;=25)),
MOD(SUM((E2437-1901)*365,(N2437-1)*28,O2437,258),260),
MOD(SUM((E2437-1900)*365,(N2437-1)*28,O2437,258),260))</f>
        <v>202</v>
      </c>
      <c r="Q2437" s="376" t="str">
        <f>VLOOKUP(MOD(P2437,4),色,2,FALSE)</f>
        <v>白い</v>
      </c>
      <c r="R2437" s="333" t="str">
        <f>VLOOKUP(MOD(P2437,13),銀河の音,2,FALSE)</f>
        <v>共振の</v>
      </c>
      <c r="S2437" s="387" t="str">
        <f>VLOOKUP(MOD(P2437,20),太陽の紋章,2,FALSE)</f>
        <v>風</v>
      </c>
      <c r="T2437" s="145"/>
    </row>
    <row r="2438" spans="1:20" ht="13.5" customHeight="1">
      <c r="A2438" s="50" t="str">
        <f>VLOOKUP(MOD(E2438,10),十干,2,FALSE)</f>
        <v>戊</v>
      </c>
      <c r="B2438" s="199" t="str">
        <f>VLOOKUP(MOD(E2438,12),十二支,3,FALSE)</f>
        <v xml:space="preserve">07 天 </v>
      </c>
      <c r="C2438" s="201" t="str">
        <f>VLOOKUP(F2438,星座,3,TRUE)</f>
        <v xml:space="preserve">07 天 </v>
      </c>
      <c r="D2438" s="531">
        <v>24883</v>
      </c>
      <c r="E2438" s="1">
        <f>IFERROR(YEAR(D2438),LEFT(D2438,4))</f>
        <v>1968</v>
      </c>
      <c r="F2438" s="1" t="str">
        <f>IF(ISTEXT(D2438),RIGHT(D2438,5),TEXT(D2438,"mm/dd"))</f>
        <v>02/15</v>
      </c>
      <c r="G2438" s="39">
        <f>SUM(MID(E2438,1,1),MID(E2438,2,1),MID(E2438,3,1),MID(E2438,4,1),MID(F2438,1,1),MID(F2438,2,1),MID(F2438,4,1),MID(F2438,5,1))</f>
        <v>32</v>
      </c>
      <c r="H2438" s="41">
        <f>IF(MOD(G2438,9)=0,9,MOD(G2438,9))</f>
        <v>5</v>
      </c>
      <c r="I2438" s="45" t="str">
        <f>IFERROR(MID("日月火水木金土",WEEKDAY(D2438),1),"")</f>
        <v>木</v>
      </c>
      <c r="J2438" s="304" t="s">
        <v>8446</v>
      </c>
      <c r="K2438" s="202" t="str">
        <f>VLOOKUP(F2438,石と花メイン,3,FALSE)</f>
        <v>◇金剛石</v>
      </c>
      <c r="L2438" s="297" t="str">
        <f>VLOOKUP(F2438,石と花メイン,4,FALSE)</f>
        <v>三椏/三又</v>
      </c>
      <c r="M2438" s="393">
        <f>IF(OR(MONTH(F2438)&lt;7,AND(MONTH(F2438)=7,DAY(F2438)&lt;=25)),
MOD(SUM((E2438-1901)*365,259),260),
MOD(SUM((E2438-1900)*365,259),260))</f>
        <v>14</v>
      </c>
      <c r="N2438" s="390">
        <f>IF(AND(MONTH(F2438)=7,DAY(F2438)&gt;25),1,
ROUNDDOWN((SUM(VLOOKUP(MONTH(F2438),D暦変換用数値,2,FALSE),DAY(F2438))/28)+1,0))</f>
        <v>8</v>
      </c>
      <c r="O2438" s="205">
        <f>IF(AND(MONTH(F2438)=7,DAY(F2438)&gt;25),DAY(F2438)-25,
MOD((SUM(VLOOKUP(MONTH(F2438),D暦変換用数値,2,FALSE),DAY(F2438))),28)+1)</f>
        <v>9</v>
      </c>
      <c r="P2438" s="406">
        <f>IF(OR(MONTH(F2438)&lt;7,AND(MONTH(F2438)=7,DAY(F2438)&lt;=25)),
MOD(SUM((E2438-1901)*365,(N2438-1)*28,O2438,258),260),
MOD(SUM((E2438-1900)*365,(N2438-1)*28,O2438,258),260))</f>
        <v>218</v>
      </c>
      <c r="Q2438" s="375" t="str">
        <f>VLOOKUP(MOD(P2438,4),色,2,FALSE)</f>
        <v>白い</v>
      </c>
      <c r="R2438" s="293" t="str">
        <f>VLOOKUP(MOD(P2438,13),銀河の音,2,FALSE)</f>
        <v>惑星の</v>
      </c>
      <c r="S2438" s="386" t="str">
        <f>VLOOKUP(MOD(P2438,20),太陽の紋章,2,FALSE)</f>
        <v>鏡</v>
      </c>
      <c r="T2438" s="98" t="s">
        <v>3736</v>
      </c>
    </row>
    <row r="2439" spans="1:20" ht="13.5" customHeight="1">
      <c r="A2439" s="76" t="str">
        <f>VLOOKUP(MOD(E2439,10),十干,2,FALSE)</f>
        <v>庚</v>
      </c>
      <c r="B2439" s="199" t="str">
        <f>VLOOKUP(MOD(E2439,12),十二支,3,FALSE)</f>
        <v xml:space="preserve">07 天 </v>
      </c>
      <c r="C2439" s="201" t="str">
        <f>VLOOKUP(F2439,星座,3,TRUE)</f>
        <v xml:space="preserve">07 天 </v>
      </c>
      <c r="D2439" s="534">
        <v>29241</v>
      </c>
      <c r="E2439" s="116">
        <f>IFERROR(YEAR(D2439),LEFT(D2439,4))</f>
        <v>1980</v>
      </c>
      <c r="F2439" s="116" t="str">
        <f>IF(ISTEXT(D2439),RIGHT(D2439,5),TEXT(D2439,"mm/dd"))</f>
        <v>01/21</v>
      </c>
      <c r="G2439" s="120">
        <f>SUM(MID(E2439,1,1),MID(E2439,2,1),MID(E2439,3,1),MID(E2439,4,1),MID(F2439,1,1),MID(F2439,2,1),MID(F2439,4,1),MID(F2439,5,1))</f>
        <v>22</v>
      </c>
      <c r="H2439" s="120">
        <f>IF(MOD(G2439,9)=0,9,MOD(G2439,9))</f>
        <v>4</v>
      </c>
      <c r="I2439" s="116" t="str">
        <f>IFERROR(MID("日月火水木金土",WEEKDAY(D2439),1),"")</f>
        <v>月</v>
      </c>
      <c r="J2439" s="306" t="s">
        <v>6809</v>
      </c>
      <c r="K2439" s="203" t="str">
        <f>VLOOKUP(F2439,石と花メイン,3,FALSE)</f>
        <v>◆藍玉</v>
      </c>
      <c r="L2439" s="299" t="str">
        <f>VLOOKUP(F2439,石と花メイン,4,FALSE)</f>
        <v>ローズマリー【迷迭香/万年郎】</v>
      </c>
      <c r="M2439" s="395">
        <f>IF(OR(MONTH(F2439)&lt;7,AND(MONTH(F2439)=7,DAY(F2439)&lt;=25)),
MOD(SUM((E2439-1901)*365,259),260),
MOD(SUM((E2439-1900)*365,259),260))</f>
        <v>234</v>
      </c>
      <c r="N2439" s="121">
        <f>IF(AND(MONTH(F2439)=7,DAY(F2439)&gt;25),1,
ROUNDDOWN((SUM(VLOOKUP(MONTH(F2439),D暦変換用数値,2,FALSE),DAY(F2439))/28)+1,0))</f>
        <v>7</v>
      </c>
      <c r="O2439" s="117">
        <f>IF(AND(MONTH(F2439)=7,DAY(F2439)&gt;25),DAY(F2439)-25,
MOD((SUM(VLOOKUP(MONTH(F2439),D暦変換用数値,2,FALSE),DAY(F2439))),28)+1)</f>
        <v>12</v>
      </c>
      <c r="P2439" s="408">
        <f>IF(OR(MONTH(F2439)&lt;7,AND(MONTH(F2439)=7,DAY(F2439)&lt;=25)),
MOD(SUM((E2439-1901)*365,(N2439-1)*28,O2439,258),260),
MOD(SUM((E2439-1900)*365,(N2439-1)*28,O2439,258),260))</f>
        <v>153</v>
      </c>
      <c r="Q2439" s="372" t="str">
        <f>VLOOKUP(MOD(P2439,4),色,2,FALSE)</f>
        <v>赤い</v>
      </c>
      <c r="R2439" s="290" t="str">
        <f>VLOOKUP(MOD(P2439,13),銀河の音,2,FALSE)</f>
        <v>惑星の</v>
      </c>
      <c r="S2439" s="383" t="str">
        <f>VLOOKUP(MOD(P2439,20),太陽の紋章,2,FALSE)</f>
        <v>空歩く者</v>
      </c>
      <c r="T2439" s="118"/>
    </row>
    <row r="2440" spans="1:20" ht="13.5" customHeight="1">
      <c r="A2440" s="50" t="str">
        <f>VLOOKUP(MOD(E2440,10),十干,2,FALSE)</f>
        <v>庚</v>
      </c>
      <c r="B2440" s="199" t="str">
        <f>VLOOKUP(MOD(E2440,12),十二支,3,FALSE)</f>
        <v xml:space="preserve">07 天 </v>
      </c>
      <c r="C2440" s="201" t="str">
        <f>VLOOKUP(F2440,星座,3,TRUE)</f>
        <v xml:space="preserve">07 天 </v>
      </c>
      <c r="D2440" s="531">
        <v>29254</v>
      </c>
      <c r="E2440" s="1">
        <f>IFERROR(YEAR(D2440),LEFT(D2440,4))</f>
        <v>1980</v>
      </c>
      <c r="F2440" s="1" t="str">
        <f>IF(ISTEXT(D2440),RIGHT(D2440,5),TEXT(D2440,"mm/dd"))</f>
        <v>02/03</v>
      </c>
      <c r="G2440" s="39">
        <f>SUM(MID(E2440,1,1),MID(E2440,2,1),MID(E2440,3,1),MID(E2440,4,1),MID(F2440,1,1),MID(F2440,2,1),MID(F2440,4,1),MID(F2440,5,1))</f>
        <v>23</v>
      </c>
      <c r="H2440" s="41">
        <f>IF(MOD(G2440,9)=0,9,MOD(G2440,9))</f>
        <v>5</v>
      </c>
      <c r="I2440" s="45" t="str">
        <f>IFERROR(MID("日月火水木金土",WEEKDAY(D2440),1),"")</f>
        <v>日</v>
      </c>
      <c r="J2440" s="304" t="s">
        <v>1689</v>
      </c>
      <c r="K2440" s="202" t="str">
        <f>VLOOKUP(F2440,石と花メイン,3,FALSE)</f>
        <v>●天河石</v>
      </c>
      <c r="L2440" s="297" t="str">
        <f>VLOOKUP(F2440,石と花メイン,4,FALSE)</f>
        <v>柊【鬼の目突き】</v>
      </c>
      <c r="M2440" s="393">
        <f>IF(OR(MONTH(F2440)&lt;7,AND(MONTH(F2440)=7,DAY(F2440)&lt;=25)),
MOD(SUM((E2440-1901)*365,259),260),
MOD(SUM((E2440-1900)*365,259),260))</f>
        <v>234</v>
      </c>
      <c r="N2440" s="390">
        <f>IF(AND(MONTH(F2440)=7,DAY(F2440)&gt;25),1,
ROUNDDOWN((SUM(VLOOKUP(MONTH(F2440),D暦変換用数値,2,FALSE),DAY(F2440))/28)+1,0))</f>
        <v>7</v>
      </c>
      <c r="O2440" s="205">
        <f>IF(AND(MONTH(F2440)=7,DAY(F2440)&gt;25),DAY(F2440)-25,
MOD((SUM(VLOOKUP(MONTH(F2440),D暦変換用数値,2,FALSE),DAY(F2440))),28)+1)</f>
        <v>25</v>
      </c>
      <c r="P2440" s="406">
        <f>IF(OR(MONTH(F2440)&lt;7,AND(MONTH(F2440)=7,DAY(F2440)&lt;=25)),
MOD(SUM((E2440-1901)*365,(N2440-1)*28,O2440,258),260),
MOD(SUM((E2440-1900)*365,(N2440-1)*28,O2440,258),260))</f>
        <v>166</v>
      </c>
      <c r="Q2440" s="375" t="str">
        <f>VLOOKUP(MOD(P2440,4),色,2,FALSE)</f>
        <v>白い</v>
      </c>
      <c r="R2440" s="293" t="str">
        <f>VLOOKUP(MOD(P2440,13),銀河の音,2,FALSE)</f>
        <v>惑星の</v>
      </c>
      <c r="S2440" s="386" t="str">
        <f>VLOOKUP(MOD(P2440,20),太陽の紋章,2,FALSE)</f>
        <v>世界の橋渡し</v>
      </c>
      <c r="T2440" s="98" t="s">
        <v>3736</v>
      </c>
    </row>
    <row r="2441" spans="1:20" ht="13.5" customHeight="1">
      <c r="A2441" s="76" t="str">
        <f>VLOOKUP(MOD(E2441,10),十干,2,FALSE)</f>
        <v>庚</v>
      </c>
      <c r="B2441" s="199" t="str">
        <f>VLOOKUP(MOD(E2441,12),十二支,3,FALSE)</f>
        <v xml:space="preserve">07 天 </v>
      </c>
      <c r="C2441" s="201" t="str">
        <f>VLOOKUP(F2441,星座,3,TRUE)</f>
        <v xml:space="preserve">07 天 </v>
      </c>
      <c r="D2441" s="534">
        <v>29257</v>
      </c>
      <c r="E2441" s="116">
        <f>IFERROR(YEAR(D2441),LEFT(D2441,4))</f>
        <v>1980</v>
      </c>
      <c r="F2441" s="116" t="str">
        <f>IF(ISTEXT(D2441),RIGHT(D2441,5),TEXT(D2441,"mm/dd"))</f>
        <v>02/06</v>
      </c>
      <c r="G2441" s="120">
        <f>SUM(MID(E2441,1,1),MID(E2441,2,1),MID(E2441,3,1),MID(E2441,4,1),MID(F2441,1,1),MID(F2441,2,1),MID(F2441,4,1),MID(F2441,5,1))</f>
        <v>26</v>
      </c>
      <c r="H2441" s="120">
        <f>IF(MOD(G2441,9)=0,9,MOD(G2441,9))</f>
        <v>8</v>
      </c>
      <c r="I2441" s="116" t="str">
        <f>IFERROR(MID("日月火水木金土",WEEKDAY(D2441),1),"")</f>
        <v>水</v>
      </c>
      <c r="J2441" s="306" t="s">
        <v>6831</v>
      </c>
      <c r="K2441" s="203" t="str">
        <f>VLOOKUP(F2441,石と花メイン,3,FALSE)</f>
        <v>◆黄玉</v>
      </c>
      <c r="L2441" s="299" t="str">
        <f>VLOOKUP(F2441,石と花メイン,4,FALSE)</f>
        <v>油菜【菜の花】</v>
      </c>
      <c r="M2441" s="395">
        <f>IF(OR(MONTH(F2441)&lt;7,AND(MONTH(F2441)=7,DAY(F2441)&lt;=25)),
MOD(SUM((E2441-1901)*365,259),260),
MOD(SUM((E2441-1900)*365,259),260))</f>
        <v>234</v>
      </c>
      <c r="N2441" s="121">
        <f>IF(AND(MONTH(F2441)=7,DAY(F2441)&gt;25),1,
ROUNDDOWN((SUM(VLOOKUP(MONTH(F2441),D暦変換用数値,2,FALSE),DAY(F2441))/28)+1,0))</f>
        <v>7</v>
      </c>
      <c r="O2441" s="117">
        <f>IF(AND(MONTH(F2441)=7,DAY(F2441)&gt;25),DAY(F2441)-25,
MOD((SUM(VLOOKUP(MONTH(F2441),D暦変換用数値,2,FALSE),DAY(F2441))),28)+1)</f>
        <v>28</v>
      </c>
      <c r="P2441" s="408">
        <f>IF(OR(MONTH(F2441)&lt;7,AND(MONTH(F2441)=7,DAY(F2441)&lt;=25)),
MOD(SUM((E2441-1901)*365,(N2441-1)*28,O2441,258),260),
MOD(SUM((E2441-1900)*365,(N2441-1)*28,O2441,258),260))</f>
        <v>169</v>
      </c>
      <c r="Q2441" s="372" t="str">
        <f>VLOOKUP(MOD(P2441,4),色,2,FALSE)</f>
        <v>赤い</v>
      </c>
      <c r="R2441" s="290" t="str">
        <f>VLOOKUP(MOD(P2441,13),銀河の音,2,FALSE)</f>
        <v>宇宙の</v>
      </c>
      <c r="S2441" s="383" t="str">
        <f>VLOOKUP(MOD(P2441,20),太陽の紋章,2,FALSE)</f>
        <v>月</v>
      </c>
      <c r="T2441" s="119" t="s">
        <v>8129</v>
      </c>
    </row>
    <row r="2442" spans="1:20" ht="13.5" customHeight="1">
      <c r="A2442" s="50" t="str">
        <f>VLOOKUP(MOD(E2442,10),十干,2,FALSE)</f>
        <v>庚</v>
      </c>
      <c r="B2442" s="199" t="str">
        <f>VLOOKUP(MOD(E2442,12),十二支,3,FALSE)</f>
        <v xml:space="preserve">07 天 </v>
      </c>
      <c r="C2442" s="201" t="str">
        <f>VLOOKUP(F2442,星座,3,TRUE)</f>
        <v xml:space="preserve">07 天 </v>
      </c>
      <c r="D2442" s="531">
        <v>29265</v>
      </c>
      <c r="E2442" s="1">
        <f>IFERROR(YEAR(D2442),LEFT(D2442,4))</f>
        <v>1980</v>
      </c>
      <c r="F2442" s="1" t="str">
        <f>IF(ISTEXT(D2442),RIGHT(D2442,5),TEXT(D2442,"mm/dd"))</f>
        <v>02/14</v>
      </c>
      <c r="G2442" s="39">
        <f>SUM(MID(E2442,1,1),MID(E2442,2,1),MID(E2442,3,1),MID(E2442,4,1),MID(F2442,1,1),MID(F2442,2,1),MID(F2442,4,1),MID(F2442,5,1))</f>
        <v>25</v>
      </c>
      <c r="H2442" s="41">
        <f>IF(MOD(G2442,9)=0,9,MOD(G2442,9))</f>
        <v>7</v>
      </c>
      <c r="I2442" s="45" t="str">
        <f>IFERROR(MID("日月火水木金土",WEEKDAY(D2442),1),"")</f>
        <v>木</v>
      </c>
      <c r="J2442" s="304" t="s">
        <v>1690</v>
      </c>
      <c r="K2442" s="202" t="str">
        <f>VLOOKUP(F2442,石と花メイン,3,FALSE)</f>
        <v>◆紅玉</v>
      </c>
      <c r="L2442" s="297" t="str">
        <f>VLOOKUP(F2442,石と花メイン,4,FALSE)</f>
        <v>カモミール【かみつれ】</v>
      </c>
      <c r="M2442" s="393">
        <f>IF(OR(MONTH(F2442)&lt;7,AND(MONTH(F2442)=7,DAY(F2442)&lt;=25)),
MOD(SUM((E2442-1901)*365,259),260),
MOD(SUM((E2442-1900)*365,259),260))</f>
        <v>234</v>
      </c>
      <c r="N2442" s="390">
        <f>IF(AND(MONTH(F2442)=7,DAY(F2442)&gt;25),1,
ROUNDDOWN((SUM(VLOOKUP(MONTH(F2442),D暦変換用数値,2,FALSE),DAY(F2442))/28)+1,0))</f>
        <v>8</v>
      </c>
      <c r="O2442" s="205">
        <f>IF(AND(MONTH(F2442)=7,DAY(F2442)&gt;25),DAY(F2442)-25,
MOD((SUM(VLOOKUP(MONTH(F2442),D暦変換用数値,2,FALSE),DAY(F2442))),28)+1)</f>
        <v>8</v>
      </c>
      <c r="P2442" s="406">
        <f>IF(OR(MONTH(F2442)&lt;7,AND(MONTH(F2442)=7,DAY(F2442)&lt;=25)),
MOD(SUM((E2442-1901)*365,(N2442-1)*28,O2442,258),260),
MOD(SUM((E2442-1900)*365,(N2442-1)*28,O2442,258),260))</f>
        <v>177</v>
      </c>
      <c r="Q2442" s="372" t="str">
        <f>VLOOKUP(MOD(P2442,4),色,2,FALSE)</f>
        <v>赤い</v>
      </c>
      <c r="R2442" s="290" t="str">
        <f>VLOOKUP(MOD(P2442,13),銀河の音,2,FALSE)</f>
        <v>銀河の</v>
      </c>
      <c r="S2442" s="383" t="str">
        <f>VLOOKUP(MOD(P2442,20),太陽の紋章,2,FALSE)</f>
        <v>地球</v>
      </c>
      <c r="T2442" s="98" t="s">
        <v>3736</v>
      </c>
    </row>
    <row r="2443" spans="1:20" ht="13.5" customHeight="1">
      <c r="A2443" s="334" t="str">
        <f>VLOOKUP(MOD(E2443,10),十干,2,FALSE)</f>
        <v>壬</v>
      </c>
      <c r="B2443" s="331" t="str">
        <f>VLOOKUP(MOD(E2443,12),十二支,3,FALSE)</f>
        <v xml:space="preserve">07 天 </v>
      </c>
      <c r="C2443" s="336" t="str">
        <f>VLOOKUP(F2443,星座,3,TRUE)</f>
        <v xml:space="preserve">07 天 </v>
      </c>
      <c r="D2443" s="540">
        <v>33626</v>
      </c>
      <c r="E2443" s="131">
        <f>IFERROR(YEAR(D2443),LEFT(D2443,4))</f>
        <v>1992</v>
      </c>
      <c r="F2443" s="538" t="str">
        <f>IF(ISTEXT(D2443),RIGHT(D2443,5),TEXT(D2443,"mm/dd"))</f>
        <v>01/23</v>
      </c>
      <c r="G2443" s="133">
        <f>SUM(MID(E2443,1,1),MID(E2443,2,1),MID(E2443,3,1),MID(E2443,4,1),MID(F2443,1,1),MID(F2443,2,1),MID(F2443,4,1),MID(F2443,5,1))</f>
        <v>27</v>
      </c>
      <c r="H2443" s="133">
        <f>IF(MOD(G2443,9)=0,9,MOD(G2443,9))</f>
        <v>9</v>
      </c>
      <c r="I2443" s="131" t="str">
        <f>IFERROR(MID("日月火水木金土",WEEKDAY(D2443),1),"")</f>
        <v>木</v>
      </c>
      <c r="J2443" s="306" t="s">
        <v>9251</v>
      </c>
      <c r="K2443" s="335" t="str">
        <f>VLOOKUP(F2443,石と花メイン,3,FALSE)</f>
        <v>■紅玉髄</v>
      </c>
      <c r="L2443" s="302" t="str">
        <f>VLOOKUP(F2443,石と花メイン,4,FALSE)</f>
        <v>万両</v>
      </c>
      <c r="M2443" s="396">
        <f>IF(OR(MONTH(F2443)&lt;7,AND(MONTH(F2443)=7,DAY(F2443)&lt;=25)),
MOD(SUM((E2443-1901)*365,259),260),
MOD(SUM((E2443-1900)*365,259),260))</f>
        <v>194</v>
      </c>
      <c r="N2443" s="335">
        <f>IF(AND(MONTH(F2443)=7,DAY(F2443)&gt;25),1,
ROUNDDOWN((SUM(VLOOKUP(MONTH(F2443),D暦変換用数値,2,FALSE),DAY(F2443))/28)+1,0))</f>
        <v>7</v>
      </c>
      <c r="O2443" s="132">
        <f>IF(AND(MONTH(F2443)=7,DAY(F2443)&gt;25),DAY(F2443)-25,
MOD((SUM(VLOOKUP(MONTH(F2443),D暦変換用数値,2,FALSE),DAY(F2443))),28)+1)</f>
        <v>14</v>
      </c>
      <c r="P2443" s="404">
        <f>IF(OR(MONTH(F2443)&lt;7,AND(MONTH(F2443)=7,DAY(F2443)&lt;=25)),
MOD(SUM((E2443-1901)*365,(N2443-1)*28,O2443,258),260),
MOD(SUM((E2443-1900)*365,(N2443-1)*28,O2443,258),260))</f>
        <v>115</v>
      </c>
      <c r="Q2443" s="376" t="str">
        <f>VLOOKUP(MOD(P2443,4),色,2,FALSE)</f>
        <v>青い</v>
      </c>
      <c r="R2443" s="333" t="str">
        <f>VLOOKUP(MOD(P2443,13),銀河の音,2,FALSE)</f>
        <v>スペクトルの</v>
      </c>
      <c r="S2443" s="387" t="str">
        <f>VLOOKUP(MOD(P2443,20),太陽の紋章,2,FALSE)</f>
        <v>鷲</v>
      </c>
      <c r="T2443" s="145"/>
    </row>
    <row r="2444" spans="1:20" ht="13.5" customHeight="1">
      <c r="A2444" s="50" t="str">
        <f>VLOOKUP(MOD(E2444,10),十干,2,FALSE)</f>
        <v>壬</v>
      </c>
      <c r="B2444" s="199" t="str">
        <f>VLOOKUP(MOD(E2444,12),十二支,3,FALSE)</f>
        <v xml:space="preserve">07 天 </v>
      </c>
      <c r="C2444" s="201" t="str">
        <f>VLOOKUP(F2444,星座,3,TRUE)</f>
        <v xml:space="preserve">07 天 </v>
      </c>
      <c r="D2444" s="531" t="s">
        <v>6531</v>
      </c>
      <c r="E2444" s="1" t="str">
        <f>IFERROR(YEAR(D2444),LEFT(D2444,4))</f>
        <v>1812</v>
      </c>
      <c r="F2444" s="1" t="str">
        <f>IF(ISTEXT(D2444),RIGHT(D2444,5),TEXT(D2444,"mm/dd"))</f>
        <v>02/07</v>
      </c>
      <c r="G2444" s="39">
        <f>SUM(MID(E2444,1,1),MID(E2444,2,1),MID(E2444,3,1),MID(E2444,4,1),MID(F2444,1,1),MID(F2444,2,1),MID(F2444,4,1),MID(F2444,5,1))</f>
        <v>21</v>
      </c>
      <c r="H2444" s="41">
        <f>IF(MOD(G2444,9)=0,9,MOD(G2444,9))</f>
        <v>3</v>
      </c>
      <c r="I2444" s="45" t="str">
        <f>IFERROR(MID("日月火水木金土",WEEKDAY(D2444),1),"")</f>
        <v/>
      </c>
      <c r="J2444" s="304" t="s">
        <v>1627</v>
      </c>
      <c r="K2444" s="202" t="str">
        <f>VLOOKUP(F2444,石と花メイン,3,FALSE)</f>
        <v>■瑪瑙</v>
      </c>
      <c r="L2444" s="297" t="str">
        <f>VLOOKUP(F2444,石と花メイン,4,FALSE)</f>
        <v>ヒヤシンス【錦百合】</v>
      </c>
      <c r="M2444" s="393">
        <f>IF(OR(MONTH(F2444)&lt;7,AND(MONTH(F2444)=7,DAY(F2444)&lt;=25)),
MOD(SUM((E2444-1901)*365,259),260),
MOD(SUM((E2444-1900)*365,259),260))</f>
        <v>14</v>
      </c>
      <c r="N2444" s="390">
        <f>IF(AND(MONTH(F2444)=7,DAY(F2444)&gt;25),1,
ROUNDDOWN((SUM(VLOOKUP(MONTH(F2444),D暦変換用数値,2,FALSE),DAY(F2444))/28)+1,0))</f>
        <v>8</v>
      </c>
      <c r="O2444" s="205">
        <f>IF(AND(MONTH(F2444)=7,DAY(F2444)&gt;25),DAY(F2444)-25,
MOD((SUM(VLOOKUP(MONTH(F2444),D暦変換用数値,2,FALSE),DAY(F2444))),28)+1)</f>
        <v>1</v>
      </c>
      <c r="P2444" s="406">
        <f>IF(OR(MONTH(F2444)&lt;7,AND(MONTH(F2444)=7,DAY(F2444)&lt;=25)),
MOD(SUM((E2444-1901)*365,(N2444-1)*28,O2444,258),260),
MOD(SUM((E2444-1900)*365,(N2444-1)*28,O2444,258),260))</f>
        <v>210</v>
      </c>
      <c r="Q2444" s="375" t="str">
        <f>VLOOKUP(MOD(P2444,4),色,2,FALSE)</f>
        <v>白い</v>
      </c>
      <c r="R2444" s="293" t="str">
        <f>VLOOKUP(MOD(P2444,13),銀河の音,2,FALSE)</f>
        <v>月の</v>
      </c>
      <c r="S2444" s="386" t="str">
        <f>VLOOKUP(MOD(P2444,20),太陽の紋章,2,FALSE)</f>
        <v>犬</v>
      </c>
      <c r="T2444" s="103" t="s">
        <v>236</v>
      </c>
    </row>
    <row r="2445" spans="1:20" ht="13.5" customHeight="1">
      <c r="A2445" s="50" t="str">
        <f>VLOOKUP(MOD(E2445,10),十干,2,FALSE)</f>
        <v>壬</v>
      </c>
      <c r="B2445" s="199" t="str">
        <f>VLOOKUP(MOD(E2445,12),十二支,3,FALSE)</f>
        <v xml:space="preserve">07 天 </v>
      </c>
      <c r="C2445" s="201" t="str">
        <f>VLOOKUP(F2445,星座,3,TRUE)</f>
        <v xml:space="preserve">07 天 </v>
      </c>
      <c r="D2445" s="535" t="s">
        <v>8779</v>
      </c>
      <c r="E2445" s="45" t="str">
        <f>IFERROR(YEAR(D2445),LEFT(D2445,4))</f>
        <v>1812</v>
      </c>
      <c r="F2445" s="45" t="str">
        <f>IF(ISTEXT(D2445),RIGHT(D2445,5),TEXT(D2445,"mm/dd"))</f>
        <v>02/15</v>
      </c>
      <c r="G2445" s="41">
        <f>SUM(MID(E2445,1,1),MID(E2445,2,1),MID(E2445,3,1),MID(E2445,4,1),MID(F2445,1,1),MID(F2445,2,1),MID(F2445,4,1),MID(F2445,5,1))</f>
        <v>20</v>
      </c>
      <c r="H2445" s="41">
        <f>IF(MOD(G2445,9)=0,9,MOD(G2445,9))</f>
        <v>2</v>
      </c>
      <c r="I2445" s="45" t="str">
        <f>IFERROR(MID("日月火水木金土",WEEKDAY(D2445),1),"")</f>
        <v/>
      </c>
      <c r="J2445" s="305" t="s">
        <v>6541</v>
      </c>
      <c r="K2445" s="203" t="str">
        <f>VLOOKUP(F2445,石と花メイン,3,FALSE)</f>
        <v>◇金剛石</v>
      </c>
      <c r="L2445" s="298" t="str">
        <f>VLOOKUP(F2445,石と花メイン,4,FALSE)</f>
        <v>三椏/三又</v>
      </c>
      <c r="M2445" s="394">
        <f>IF(OR(MONTH(F2445)&lt;7,AND(MONTH(F2445)=7,DAY(F2445)&lt;=25)),
MOD(SUM((E2445-1901)*365,259),260),
MOD(SUM((E2445-1900)*365,259),260))</f>
        <v>14</v>
      </c>
      <c r="N2445" s="391">
        <f>IF(AND(MONTH(F2445)=7,DAY(F2445)&gt;25),1,
ROUNDDOWN((SUM(VLOOKUP(MONTH(F2445),D暦変換用数値,2,FALSE),DAY(F2445))/28)+1,0))</f>
        <v>8</v>
      </c>
      <c r="O2445" s="46">
        <f>IF(AND(MONTH(F2445)=7,DAY(F2445)&gt;25),DAY(F2445)-25,
MOD((SUM(VLOOKUP(MONTH(F2445),D暦変換用数値,2,FALSE),DAY(F2445))),28)+1)</f>
        <v>9</v>
      </c>
      <c r="P2445" s="407">
        <f>IF(OR(MONTH(F2445)&lt;7,AND(MONTH(F2445)=7,DAY(F2445)&lt;=25)),
MOD(SUM((E2445-1901)*365,(N2445-1)*28,O2445,258),260),
MOD(SUM((E2445-1900)*365,(N2445-1)*28,O2445,258),260))</f>
        <v>218</v>
      </c>
      <c r="Q2445" s="375" t="str">
        <f>VLOOKUP(MOD(P2445,4),色,2,FALSE)</f>
        <v>白い</v>
      </c>
      <c r="R2445" s="293" t="str">
        <f>VLOOKUP(MOD(P2445,13),銀河の音,2,FALSE)</f>
        <v>惑星の</v>
      </c>
      <c r="S2445" s="386" t="str">
        <f>VLOOKUP(MOD(P2445,20),太陽の紋章,2,FALSE)</f>
        <v>鏡</v>
      </c>
      <c r="T2445" s="96" t="s">
        <v>3613</v>
      </c>
    </row>
    <row r="2446" spans="1:20" ht="13.5" customHeight="1">
      <c r="A2446" s="50" t="str">
        <f>VLOOKUP(MOD(E2446,10),十干,2,FALSE)</f>
        <v>丙</v>
      </c>
      <c r="B2446" s="199" t="str">
        <f>VLOOKUP(MOD(E2446,12),十二支,3,FALSE)</f>
        <v xml:space="preserve">07 天 </v>
      </c>
      <c r="C2446" s="201" t="str">
        <f>VLOOKUP(F2446,星座,3,TRUE)</f>
        <v xml:space="preserve">07 天 </v>
      </c>
      <c r="D2446" s="531" t="s">
        <v>237</v>
      </c>
      <c r="E2446" s="1" t="str">
        <f>IFERROR(YEAR(D2446),LEFT(D2446,4))</f>
        <v>1836</v>
      </c>
      <c r="F2446" s="1" t="str">
        <f>IF(ISTEXT(D2446),RIGHT(D2446,5),TEXT(D2446,"mm/dd"))</f>
        <v>01/27</v>
      </c>
      <c r="G2446" s="39">
        <f>SUM(MID(E2446,1,1),MID(E2446,2,1),MID(E2446,3,1),MID(E2446,4,1),MID(F2446,1,1),MID(F2446,2,1),MID(F2446,4,1),MID(F2446,5,1))</f>
        <v>28</v>
      </c>
      <c r="H2446" s="41">
        <f>IF(MOD(G2446,9)=0,9,MOD(G2446,9))</f>
        <v>1</v>
      </c>
      <c r="I2446" s="45" t="str">
        <f>IFERROR(MID("日月火水木金土",WEEKDAY(D2446),1),"")</f>
        <v/>
      </c>
      <c r="J2446" s="304" t="s">
        <v>1628</v>
      </c>
      <c r="K2446" s="202" t="str">
        <f>VLOOKUP(F2446,石と花メイン,3,FALSE)</f>
        <v>●琥珀</v>
      </c>
      <c r="L2446" s="297" t="str">
        <f>VLOOKUP(F2446,石と花メイン,4,FALSE)</f>
        <v>七竈【山南天】</v>
      </c>
      <c r="M2446" s="393">
        <f>IF(OR(MONTH(F2446)&lt;7,AND(MONTH(F2446)=7,DAY(F2446)&lt;=25)),
MOD(SUM((E2446-1901)*365,259),260),
MOD(SUM((E2446-1900)*365,259),260))</f>
        <v>194</v>
      </c>
      <c r="N2446" s="390">
        <f>IF(AND(MONTH(F2446)=7,DAY(F2446)&gt;25),1,
ROUNDDOWN((SUM(VLOOKUP(MONTH(F2446),D暦変換用数値,2,FALSE),DAY(F2446))/28)+1,0))</f>
        <v>7</v>
      </c>
      <c r="O2446" s="205">
        <f>IF(AND(MONTH(F2446)=7,DAY(F2446)&gt;25),DAY(F2446)-25,
MOD((SUM(VLOOKUP(MONTH(F2446),D暦変換用数値,2,FALSE),DAY(F2446))),28)+1)</f>
        <v>18</v>
      </c>
      <c r="P2446" s="406">
        <f>IF(OR(MONTH(F2446)&lt;7,AND(MONTH(F2446)=7,DAY(F2446)&lt;=25)),
MOD(SUM((E2446-1901)*365,(N2446-1)*28,O2446,258),260),
MOD(SUM((E2446-1900)*365,(N2446-1)*28,O2446,258),260))</f>
        <v>119</v>
      </c>
      <c r="Q2446" s="374" t="str">
        <f>VLOOKUP(MOD(P2446,4),色,2,FALSE)</f>
        <v>青い</v>
      </c>
      <c r="R2446" s="292" t="str">
        <f>VLOOKUP(MOD(P2446,13),銀河の音,2,FALSE)</f>
        <v>月の</v>
      </c>
      <c r="S2446" s="385" t="str">
        <f>VLOOKUP(MOD(P2446,20),太陽の紋章,2,FALSE)</f>
        <v>嵐</v>
      </c>
      <c r="T2446" s="103" t="s">
        <v>238</v>
      </c>
    </row>
    <row r="2447" spans="1:20" ht="13.5" customHeight="1">
      <c r="A2447" s="50" t="str">
        <f>VLOOKUP(MOD(E2447,10),十干,2,FALSE)</f>
        <v>戊</v>
      </c>
      <c r="B2447" s="199" t="str">
        <f>VLOOKUP(MOD(E2447,12),十二支,3,FALSE)</f>
        <v xml:space="preserve">07 天 </v>
      </c>
      <c r="C2447" s="201" t="str">
        <f>VLOOKUP(F2447,星座,3,TRUE)</f>
        <v xml:space="preserve">07 天 </v>
      </c>
      <c r="D2447" s="531" t="s">
        <v>239</v>
      </c>
      <c r="E2447" s="1" t="str">
        <f>IFERROR(YEAR(D2447),LEFT(D2447,4))</f>
        <v>1848</v>
      </c>
      <c r="F2447" s="1" t="str">
        <f>IF(ISTEXT(D2447),RIGHT(D2447,5),TEXT(D2447,"mm/dd"))</f>
        <v>01/27</v>
      </c>
      <c r="G2447" s="39">
        <f>SUM(MID(E2447,1,1),MID(E2447,2,1),MID(E2447,3,1),MID(E2447,4,1),MID(F2447,1,1),MID(F2447,2,1),MID(F2447,4,1),MID(F2447,5,1))</f>
        <v>31</v>
      </c>
      <c r="H2447" s="41">
        <f>IF(MOD(G2447,9)=0,9,MOD(G2447,9))</f>
        <v>4</v>
      </c>
      <c r="I2447" s="45" t="str">
        <f>IFERROR(MID("日月火水木金土",WEEKDAY(D2447),1),"")</f>
        <v/>
      </c>
      <c r="J2447" s="304" t="s">
        <v>1629</v>
      </c>
      <c r="K2447" s="202" t="str">
        <f>VLOOKUP(F2447,石と花メイン,3,FALSE)</f>
        <v>●琥珀</v>
      </c>
      <c r="L2447" s="297" t="str">
        <f>VLOOKUP(F2447,石と花メイン,4,FALSE)</f>
        <v>七竈【山南天】</v>
      </c>
      <c r="M2447" s="393">
        <f>IF(OR(MONTH(F2447)&lt;7,AND(MONTH(F2447)=7,DAY(F2447)&lt;=25)),
MOD(SUM((E2447-1901)*365,259),260),
MOD(SUM((E2447-1900)*365,259),260))</f>
        <v>154</v>
      </c>
      <c r="N2447" s="390">
        <f>IF(AND(MONTH(F2447)=7,DAY(F2447)&gt;25),1,
ROUNDDOWN((SUM(VLOOKUP(MONTH(F2447),D暦変換用数値,2,FALSE),DAY(F2447))/28)+1,0))</f>
        <v>7</v>
      </c>
      <c r="O2447" s="205">
        <f>IF(AND(MONTH(F2447)=7,DAY(F2447)&gt;25),DAY(F2447)-25,
MOD((SUM(VLOOKUP(MONTH(F2447),D暦変換用数値,2,FALSE),DAY(F2447))),28)+1)</f>
        <v>18</v>
      </c>
      <c r="P2447" s="406">
        <f>IF(OR(MONTH(F2447)&lt;7,AND(MONTH(F2447)=7,DAY(F2447)&lt;=25)),
MOD(SUM((E2447-1901)*365,(N2447-1)*28,O2447,258),260),
MOD(SUM((E2447-1900)*365,(N2447-1)*28,O2447,258),260))</f>
        <v>79</v>
      </c>
      <c r="Q2447" s="374" t="str">
        <f>VLOOKUP(MOD(P2447,4),色,2,FALSE)</f>
        <v>青い</v>
      </c>
      <c r="R2447" s="292" t="str">
        <f>VLOOKUP(MOD(P2447,13),銀河の音,2,FALSE)</f>
        <v>磁気の</v>
      </c>
      <c r="S2447" s="385" t="str">
        <f>VLOOKUP(MOD(P2447,20),太陽の紋章,2,FALSE)</f>
        <v>嵐</v>
      </c>
      <c r="T2447" s="99" t="s">
        <v>240</v>
      </c>
    </row>
    <row r="2448" spans="1:20" ht="13.5" customHeight="1">
      <c r="A2448" s="50" t="str">
        <f>VLOOKUP(MOD(E2448,10),十干,2,FALSE)</f>
        <v>戊</v>
      </c>
      <c r="B2448" s="199" t="str">
        <f>VLOOKUP(MOD(E2448,12),十二支,3,FALSE)</f>
        <v xml:space="preserve">07 天 </v>
      </c>
      <c r="C2448" s="201" t="str">
        <f>VLOOKUP(F2448,星座,3,TRUE)</f>
        <v xml:space="preserve">07 天 </v>
      </c>
      <c r="D2448" s="535" t="s">
        <v>8780</v>
      </c>
      <c r="E2448" s="45" t="str">
        <f>IFERROR(YEAR(D2448),LEFT(D2448,4))</f>
        <v>1848</v>
      </c>
      <c r="F2448" s="45" t="str">
        <f>IF(ISTEXT(D2448),RIGHT(D2448,5),TEXT(D2448,"mm/dd"))</f>
        <v>02/18</v>
      </c>
      <c r="G2448" s="41">
        <f>SUM(MID(E2448,1,1),MID(E2448,2,1),MID(E2448,3,1),MID(E2448,4,1),MID(F2448,1,1),MID(F2448,2,1),MID(F2448,4,1),MID(F2448,5,1))</f>
        <v>32</v>
      </c>
      <c r="H2448" s="41">
        <f>IF(MOD(G2448,9)=0,9,MOD(G2448,9))</f>
        <v>5</v>
      </c>
      <c r="I2448" s="45" t="str">
        <f>IFERROR(MID("日月火水木金土",WEEKDAY(D2448),1),"")</f>
        <v/>
      </c>
      <c r="J2448" s="305" t="s">
        <v>6542</v>
      </c>
      <c r="K2448" s="203" t="str">
        <f>VLOOKUP(F2448,石と花メイン,3,FALSE)</f>
        <v>●翡翠</v>
      </c>
      <c r="L2448" s="298" t="str">
        <f>VLOOKUP(F2448,石と花メイン,4,FALSE)</f>
        <v>立金花/流金花</v>
      </c>
      <c r="M2448" s="394">
        <f>IF(OR(MONTH(F2448)&lt;7,AND(MONTH(F2448)=7,DAY(F2448)&lt;=25)),
MOD(SUM((E2448-1901)*365,259),260),
MOD(SUM((E2448-1900)*365,259),260))</f>
        <v>154</v>
      </c>
      <c r="N2448" s="391">
        <f>IF(AND(MONTH(F2448)=7,DAY(F2448)&gt;25),1,
ROUNDDOWN((SUM(VLOOKUP(MONTH(F2448),D暦変換用数値,2,FALSE),DAY(F2448))/28)+1,0))</f>
        <v>8</v>
      </c>
      <c r="O2448" s="46">
        <f>IF(AND(MONTH(F2448)=7,DAY(F2448)&gt;25),DAY(F2448)-25,
MOD((SUM(VLOOKUP(MONTH(F2448),D暦変換用数値,2,FALSE),DAY(F2448))),28)+1)</f>
        <v>12</v>
      </c>
      <c r="P2448" s="407">
        <f>IF(OR(MONTH(F2448)&lt;7,AND(MONTH(F2448)=7,DAY(F2448)&lt;=25)),
MOD(SUM((E2448-1901)*365,(N2448-1)*28,O2448,258),260),
MOD(SUM((E2448-1900)*365,(N2448-1)*28,O2448,258),260))</f>
        <v>101</v>
      </c>
      <c r="Q2448" s="372" t="str">
        <f>VLOOKUP(MOD(P2448,4),色,2,FALSE)</f>
        <v>赤い</v>
      </c>
      <c r="R2448" s="290" t="str">
        <f>VLOOKUP(MOD(P2448,13),銀河の音,2,FALSE)</f>
        <v>惑星の</v>
      </c>
      <c r="S2448" s="383" t="str">
        <f>VLOOKUP(MOD(P2448,20),太陽の紋章,2,FALSE)</f>
        <v>竜</v>
      </c>
      <c r="T2448" s="96" t="s">
        <v>3614</v>
      </c>
    </row>
    <row r="2449" spans="1:20" ht="13.5" customHeight="1">
      <c r="A2449" s="50" t="str">
        <f>VLOOKUP(MOD(E2449,10),十干,2,FALSE)</f>
        <v>庚</v>
      </c>
      <c r="B2449" s="199" t="str">
        <f>VLOOKUP(MOD(E2449,12),十二支,3,FALSE)</f>
        <v xml:space="preserve">07 天 </v>
      </c>
      <c r="C2449" s="201" t="str">
        <f>VLOOKUP(F2449,星座,3,TRUE)</f>
        <v xml:space="preserve">07 天 </v>
      </c>
      <c r="D2449" s="531" t="s">
        <v>241</v>
      </c>
      <c r="E2449" s="1" t="str">
        <f>IFERROR(YEAR(D2449),LEFT(D2449,4))</f>
        <v>1860</v>
      </c>
      <c r="F2449" s="1" t="str">
        <f>IF(ISTEXT(D2449),RIGHT(D2449,5),TEXT(D2449,"mm/dd"))</f>
        <v>01/29</v>
      </c>
      <c r="G2449" s="39">
        <f>SUM(MID(E2449,1,1),MID(E2449,2,1),MID(E2449,3,1),MID(E2449,4,1),MID(F2449,1,1),MID(F2449,2,1),MID(F2449,4,1),MID(F2449,5,1))</f>
        <v>27</v>
      </c>
      <c r="H2449" s="41">
        <f>IF(MOD(G2449,9)=0,9,MOD(G2449,9))</f>
        <v>9</v>
      </c>
      <c r="I2449" s="45" t="str">
        <f>IFERROR(MID("日月火水木金土",WEEKDAY(D2449),1),"")</f>
        <v/>
      </c>
      <c r="J2449" s="304" t="s">
        <v>259</v>
      </c>
      <c r="K2449" s="202" t="str">
        <f>VLOOKUP(F2449,石と花メイン,3,FALSE)</f>
        <v>◆電気石</v>
      </c>
      <c r="L2449" s="297" t="str">
        <f>VLOOKUP(F2449,石と花メイン,4,FALSE)</f>
        <v>ラナンキュラス【花金鳳花】</v>
      </c>
      <c r="M2449" s="393">
        <f>IF(OR(MONTH(F2449)&lt;7,AND(MONTH(F2449)=7,DAY(F2449)&lt;=25)),
MOD(SUM((E2449-1901)*365,259),260),
MOD(SUM((E2449-1900)*365,259),260))</f>
        <v>114</v>
      </c>
      <c r="N2449" s="390">
        <f>IF(AND(MONTH(F2449)=7,DAY(F2449)&gt;25),1,
ROUNDDOWN((SUM(VLOOKUP(MONTH(F2449),D暦変換用数値,2,FALSE),DAY(F2449))/28)+1,0))</f>
        <v>7</v>
      </c>
      <c r="O2449" s="205">
        <f>IF(AND(MONTH(F2449)=7,DAY(F2449)&gt;25),DAY(F2449)-25,
MOD((SUM(VLOOKUP(MONTH(F2449),D暦変換用数値,2,FALSE),DAY(F2449))),28)+1)</f>
        <v>20</v>
      </c>
      <c r="P2449" s="406">
        <f>IF(OR(MONTH(F2449)&lt;7,AND(MONTH(F2449)=7,DAY(F2449)&lt;=25)),
MOD(SUM((E2449-1901)*365,(N2449-1)*28,O2449,258),260),
MOD(SUM((E2449-1900)*365,(N2449-1)*28,O2449,258),260))</f>
        <v>41</v>
      </c>
      <c r="Q2449" s="372" t="str">
        <f>VLOOKUP(MOD(P2449,4),色,2,FALSE)</f>
        <v>赤い</v>
      </c>
      <c r="R2449" s="290" t="str">
        <f>VLOOKUP(MOD(P2449,13),銀河の音,2,FALSE)</f>
        <v>月の</v>
      </c>
      <c r="S2449" s="383" t="str">
        <f>VLOOKUP(MOD(P2449,20),太陽の紋章,2,FALSE)</f>
        <v>竜</v>
      </c>
      <c r="T2449" s="103" t="s">
        <v>827</v>
      </c>
    </row>
    <row r="2450" spans="1:20" ht="13.5" customHeight="1">
      <c r="A2450" s="50" t="str">
        <f>VLOOKUP(MOD(E2450,10),十干,2,FALSE)</f>
        <v>戊</v>
      </c>
      <c r="B2450" s="199" t="str">
        <f>VLOOKUP(MOD(E2450,12),十二支,3,FALSE)</f>
        <v xml:space="preserve">07 天 </v>
      </c>
      <c r="C2450" s="201" t="str">
        <f>VLOOKUP(F2450,星座,3,TRUE)</f>
        <v xml:space="preserve">08 軍 </v>
      </c>
      <c r="D2450" s="531">
        <v>3213</v>
      </c>
      <c r="E2450" s="1">
        <f>IFERROR(YEAR(D2450),LEFT(D2450,4))</f>
        <v>1908</v>
      </c>
      <c r="F2450" s="1" t="str">
        <f>IF(ISTEXT(D2450),RIGHT(D2450,5),TEXT(D2450,"mm/dd"))</f>
        <v>10/17</v>
      </c>
      <c r="G2450" s="39">
        <f>SUM(MID(E2450,1,1),MID(E2450,2,1),MID(E2450,3,1),MID(E2450,4,1),MID(F2450,1,1),MID(F2450,2,1),MID(F2450,4,1),MID(F2450,5,1))</f>
        <v>27</v>
      </c>
      <c r="H2450" s="41">
        <f>IF(MOD(G2450,9)=0,9,MOD(G2450,9))</f>
        <v>9</v>
      </c>
      <c r="I2450" s="45" t="str">
        <f>IFERROR(MID("日月火水木金土",WEEKDAY(D2450),1),"")</f>
        <v>土</v>
      </c>
      <c r="J2450" s="304" t="s">
        <v>344</v>
      </c>
      <c r="K2450" s="202" t="str">
        <f>VLOOKUP(F2450,石と花メイン,3,FALSE)</f>
        <v>■紅玉髄</v>
      </c>
      <c r="L2450" s="297" t="str">
        <f>VLOOKUP(F2450,石と花メイン,4,FALSE)</f>
        <v>葡萄</v>
      </c>
      <c r="M2450" s="393">
        <f>IF(OR(MONTH(F2450)&lt;7,AND(MONTH(F2450)=7,DAY(F2450)&lt;=25)),
MOD(SUM((E2450-1901)*365,259),260),
MOD(SUM((E2450-1900)*365,259),260))</f>
        <v>59</v>
      </c>
      <c r="N2450" s="390">
        <f>IF(AND(MONTH(F2450)=7,DAY(F2450)&gt;25),1,
ROUNDDOWN((SUM(VLOOKUP(MONTH(F2450),D暦変換用数値,2,FALSE),DAY(F2450))/28)+1,0))</f>
        <v>3</v>
      </c>
      <c r="O2450" s="205">
        <f>IF(AND(MONTH(F2450)=7,DAY(F2450)&gt;25),DAY(F2450)-25,
MOD((SUM(VLOOKUP(MONTH(F2450),D暦変換用数値,2,FALSE),DAY(F2450))),28)+1)</f>
        <v>28</v>
      </c>
      <c r="P2450" s="406">
        <f>IF(OR(MONTH(F2450)&lt;7,AND(MONTH(F2450)=7,DAY(F2450)&lt;=25)),
MOD(SUM((E2450-1901)*365,(N2450-1)*28,O2450,258),260),
MOD(SUM((E2450-1900)*365,(N2450-1)*28,O2450,258),260))</f>
        <v>142</v>
      </c>
      <c r="Q2450" s="375" t="str">
        <f>VLOOKUP(MOD(P2450,4),色,2,FALSE)</f>
        <v>白い</v>
      </c>
      <c r="R2450" s="293" t="str">
        <f>VLOOKUP(MOD(P2450,13),銀河の音,2,FALSE)</f>
        <v>水晶の</v>
      </c>
      <c r="S2450" s="386" t="str">
        <f>VLOOKUP(MOD(P2450,20),太陽の紋章,2,FALSE)</f>
        <v>風</v>
      </c>
      <c r="T2450" s="99" t="s">
        <v>5954</v>
      </c>
    </row>
    <row r="2451" spans="1:20" ht="13.5" customHeight="1">
      <c r="A2451" s="50" t="str">
        <f>VLOOKUP(MOD(E2451,10),十干,2,FALSE)</f>
        <v>壬</v>
      </c>
      <c r="B2451" s="199" t="str">
        <f>VLOOKUP(MOD(E2451,12),十二支,3,FALSE)</f>
        <v xml:space="preserve">07 天 </v>
      </c>
      <c r="C2451" s="201" t="str">
        <f>VLOOKUP(F2451,星座,3,TRUE)</f>
        <v xml:space="preserve">08 軍 </v>
      </c>
      <c r="D2451" s="531">
        <v>11962</v>
      </c>
      <c r="E2451" s="1">
        <f>IFERROR(YEAR(D2451),LEFT(D2451,4))</f>
        <v>1932</v>
      </c>
      <c r="F2451" s="1" t="str">
        <f>IF(ISTEXT(D2451),RIGHT(D2451,5),TEXT(D2451,"mm/dd"))</f>
        <v>09/30</v>
      </c>
      <c r="G2451" s="39">
        <f>SUM(MID(E2451,1,1),MID(E2451,2,1),MID(E2451,3,1),MID(E2451,4,1),MID(F2451,1,1),MID(F2451,2,1),MID(F2451,4,1),MID(F2451,5,1))</f>
        <v>27</v>
      </c>
      <c r="H2451" s="41">
        <f>IF(MOD(G2451,9)=0,9,MOD(G2451,9))</f>
        <v>9</v>
      </c>
      <c r="I2451" s="45" t="str">
        <f>IFERROR(MID("日月火水木金土",WEEKDAY(D2451),1),"")</f>
        <v>金</v>
      </c>
      <c r="J2451" s="304" t="s">
        <v>345</v>
      </c>
      <c r="K2451" s="202" t="str">
        <f>VLOOKUP(F2451,石と花メイン,3,FALSE)</f>
        <v>○真珠</v>
      </c>
      <c r="L2451" s="297" t="str">
        <f>VLOOKUP(F2451,石と花メイン,4,FALSE)</f>
        <v>白粉花【夕化粧】</v>
      </c>
      <c r="M2451" s="393">
        <f>IF(OR(MONTH(F2451)&lt;7,AND(MONTH(F2451)=7,DAY(F2451)&lt;=25)),
MOD(SUM((E2451-1901)*365,259),260),
MOD(SUM((E2451-1900)*365,259),260))</f>
        <v>239</v>
      </c>
      <c r="N2451" s="390">
        <f>IF(AND(MONTH(F2451)=7,DAY(F2451)&gt;25),1,
ROUNDDOWN((SUM(VLOOKUP(MONTH(F2451),D暦変換用数値,2,FALSE),DAY(F2451))/28)+1,0))</f>
        <v>3</v>
      </c>
      <c r="O2451" s="205">
        <f>IF(AND(MONTH(F2451)=7,DAY(F2451)&gt;25),DAY(F2451)-25,
MOD((SUM(VLOOKUP(MONTH(F2451),D暦変換用数値,2,FALSE),DAY(F2451))),28)+1)</f>
        <v>11</v>
      </c>
      <c r="P2451" s="406">
        <f>IF(OR(MONTH(F2451)&lt;7,AND(MONTH(F2451)=7,DAY(F2451)&lt;=25)),
MOD(SUM((E2451-1901)*365,(N2451-1)*28,O2451,258),260),
MOD(SUM((E2451-1900)*365,(N2451-1)*28,O2451,258),260))</f>
        <v>45</v>
      </c>
      <c r="Q2451" s="372" t="str">
        <f>VLOOKUP(MOD(P2451,4),色,2,FALSE)</f>
        <v>赤い</v>
      </c>
      <c r="R2451" s="290" t="str">
        <f>VLOOKUP(MOD(P2451,13),銀河の音,2,FALSE)</f>
        <v>律動の</v>
      </c>
      <c r="S2451" s="383" t="str">
        <f>VLOOKUP(MOD(P2451,20),太陽の紋章,2,FALSE)</f>
        <v>蛇</v>
      </c>
      <c r="T2451" s="99" t="s">
        <v>9181</v>
      </c>
    </row>
    <row r="2452" spans="1:20" ht="13.5" customHeight="1">
      <c r="A2452" s="50" t="str">
        <f>VLOOKUP(MOD(E2452,10),十干,2,FALSE)</f>
        <v>壬</v>
      </c>
      <c r="B2452" s="199" t="str">
        <f>VLOOKUP(MOD(E2452,12),十二支,3,FALSE)</f>
        <v xml:space="preserve">07 天 </v>
      </c>
      <c r="C2452" s="201" t="str">
        <f>VLOOKUP(F2452,星座,3,TRUE)</f>
        <v xml:space="preserve">08 軍 </v>
      </c>
      <c r="D2452" s="531">
        <v>11962</v>
      </c>
      <c r="E2452" s="1">
        <f>IFERROR(YEAR(D2452),LEFT(D2452,4))</f>
        <v>1932</v>
      </c>
      <c r="F2452" s="1" t="str">
        <f>IF(ISTEXT(D2452),RIGHT(D2452,5),TEXT(D2452,"mm/dd"))</f>
        <v>09/30</v>
      </c>
      <c r="G2452" s="39">
        <f>SUM(MID(E2452,1,1),MID(E2452,2,1),MID(E2452,3,1),MID(E2452,4,1),MID(F2452,1,1),MID(F2452,2,1),MID(F2452,4,1),MID(F2452,5,1))</f>
        <v>27</v>
      </c>
      <c r="H2452" s="41">
        <f>IF(MOD(G2452,9)=0,9,MOD(G2452,9))</f>
        <v>9</v>
      </c>
      <c r="I2452" s="45" t="str">
        <f>IFERROR(MID("日月火水木金土",WEEKDAY(D2452),1),"")</f>
        <v>金</v>
      </c>
      <c r="J2452" s="304" t="s">
        <v>346</v>
      </c>
      <c r="K2452" s="202" t="str">
        <f>VLOOKUP(F2452,石と花メイン,3,FALSE)</f>
        <v>○真珠</v>
      </c>
      <c r="L2452" s="297" t="str">
        <f>VLOOKUP(F2452,石と花メイン,4,FALSE)</f>
        <v>白粉花【夕化粧】</v>
      </c>
      <c r="M2452" s="393">
        <f>IF(OR(MONTH(F2452)&lt;7,AND(MONTH(F2452)=7,DAY(F2452)&lt;=25)),
MOD(SUM((E2452-1901)*365,259),260),
MOD(SUM((E2452-1900)*365,259),260))</f>
        <v>239</v>
      </c>
      <c r="N2452" s="390">
        <f>IF(AND(MONTH(F2452)=7,DAY(F2452)&gt;25),1,
ROUNDDOWN((SUM(VLOOKUP(MONTH(F2452),D暦変換用数値,2,FALSE),DAY(F2452))/28)+1,0))</f>
        <v>3</v>
      </c>
      <c r="O2452" s="205">
        <f>IF(AND(MONTH(F2452)=7,DAY(F2452)&gt;25),DAY(F2452)-25,
MOD((SUM(VLOOKUP(MONTH(F2452),D暦変換用数値,2,FALSE),DAY(F2452))),28)+1)</f>
        <v>11</v>
      </c>
      <c r="P2452" s="406">
        <f>IF(OR(MONTH(F2452)&lt;7,AND(MONTH(F2452)=7,DAY(F2452)&lt;=25)),
MOD(SUM((E2452-1901)*365,(N2452-1)*28,O2452,258),260),
MOD(SUM((E2452-1900)*365,(N2452-1)*28,O2452,258),260))</f>
        <v>45</v>
      </c>
      <c r="Q2452" s="372" t="str">
        <f>VLOOKUP(MOD(P2452,4),色,2,FALSE)</f>
        <v>赤い</v>
      </c>
      <c r="R2452" s="290" t="str">
        <f>VLOOKUP(MOD(P2452,13),銀河の音,2,FALSE)</f>
        <v>律動の</v>
      </c>
      <c r="S2452" s="383" t="str">
        <f>VLOOKUP(MOD(P2452,20),太陽の紋章,2,FALSE)</f>
        <v>蛇</v>
      </c>
      <c r="T2452" s="98" t="s">
        <v>3736</v>
      </c>
    </row>
    <row r="2453" spans="1:20" ht="13.5" customHeight="1">
      <c r="A2453" s="76" t="str">
        <f>VLOOKUP(MOD(E2453,10),十干,2,FALSE)</f>
        <v>壬</v>
      </c>
      <c r="B2453" s="199" t="str">
        <f>VLOOKUP(MOD(E2453,12),十二支,3,FALSE)</f>
        <v xml:space="preserve">07 天 </v>
      </c>
      <c r="C2453" s="201" t="str">
        <f>VLOOKUP(F2453,星座,3,TRUE)</f>
        <v xml:space="preserve">08 軍 </v>
      </c>
      <c r="D2453" s="534">
        <v>11977</v>
      </c>
      <c r="E2453" s="116">
        <f>IFERROR(YEAR(D2453),LEFT(D2453,4))</f>
        <v>1932</v>
      </c>
      <c r="F2453" s="116" t="str">
        <f>IF(ISTEXT(D2453),RIGHT(D2453,5),TEXT(D2453,"mm/dd"))</f>
        <v>10/15</v>
      </c>
      <c r="G2453" s="120">
        <f>SUM(MID(E2453,1,1),MID(E2453,2,1),MID(E2453,3,1),MID(E2453,4,1),MID(F2453,1,1),MID(F2453,2,1),MID(F2453,4,1),MID(F2453,5,1))</f>
        <v>22</v>
      </c>
      <c r="H2453" s="120">
        <f>IF(MOD(G2453,9)=0,9,MOD(G2453,9))</f>
        <v>4</v>
      </c>
      <c r="I2453" s="116" t="str">
        <f>IFERROR(MID("日月火水木金土",WEEKDAY(D2453),1),"")</f>
        <v>土</v>
      </c>
      <c r="J2453" s="306" t="s">
        <v>6938</v>
      </c>
      <c r="K2453" s="203" t="str">
        <f>VLOOKUP(F2453,石と花メイン,3,FALSE)</f>
        <v>○真珠</v>
      </c>
      <c r="L2453" s="299" t="str">
        <f>VLOOKUP(F2453,石と花メイン,4,FALSE)</f>
        <v>秋明菊【貴船菊】</v>
      </c>
      <c r="M2453" s="395">
        <f>IF(OR(MONTH(F2453)&lt;7,AND(MONTH(F2453)=7,DAY(F2453)&lt;=25)),
MOD(SUM((E2453-1901)*365,259),260),
MOD(SUM((E2453-1900)*365,259),260))</f>
        <v>239</v>
      </c>
      <c r="N2453" s="121">
        <f>IF(AND(MONTH(F2453)=7,DAY(F2453)&gt;25),1,
ROUNDDOWN((SUM(VLOOKUP(MONTH(F2453),D暦変換用数値,2,FALSE),DAY(F2453))/28)+1,0))</f>
        <v>3</v>
      </c>
      <c r="O2453" s="117">
        <f>IF(AND(MONTH(F2453)=7,DAY(F2453)&gt;25),DAY(F2453)-25,
MOD((SUM(VLOOKUP(MONTH(F2453),D暦変換用数値,2,FALSE),DAY(F2453))),28)+1)</f>
        <v>26</v>
      </c>
      <c r="P2453" s="408">
        <f>IF(OR(MONTH(F2453)&lt;7,AND(MONTH(F2453)=7,DAY(F2453)&lt;=25)),
MOD(SUM((E2453-1901)*365,(N2453-1)*28,O2453,258),260),
MOD(SUM((E2453-1900)*365,(N2453-1)*28,O2453,258),260))</f>
        <v>60</v>
      </c>
      <c r="Q2453" s="373" t="str">
        <f>VLOOKUP(MOD(P2453,4),色,2,FALSE)</f>
        <v>黄色い</v>
      </c>
      <c r="R2453" s="291" t="str">
        <f>VLOOKUP(MOD(P2453,13),銀河の音,2,FALSE)</f>
        <v>銀河の</v>
      </c>
      <c r="S2453" s="384" t="str">
        <f>VLOOKUP(MOD(P2453,20),太陽の紋章,2,FALSE)</f>
        <v>太陽</v>
      </c>
      <c r="T2453" s="126" t="s">
        <v>6940</v>
      </c>
    </row>
    <row r="2454" spans="1:20" ht="13.5" customHeight="1">
      <c r="A2454" s="50" t="str">
        <f>VLOOKUP(MOD(E2454,10),十干,2,FALSE)</f>
        <v>壬</v>
      </c>
      <c r="B2454" s="199" t="str">
        <f>VLOOKUP(MOD(E2454,12),十二支,3,FALSE)</f>
        <v xml:space="preserve">07 天 </v>
      </c>
      <c r="C2454" s="201" t="str">
        <f>VLOOKUP(F2454,星座,3,TRUE)</f>
        <v xml:space="preserve">08 軍 </v>
      </c>
      <c r="D2454" s="535">
        <v>11977</v>
      </c>
      <c r="E2454" s="45">
        <f>IFERROR(YEAR(D2454),LEFT(D2454,4))</f>
        <v>1932</v>
      </c>
      <c r="F2454" s="45" t="str">
        <f>IF(ISTEXT(D2454),RIGHT(D2454,5),TEXT(D2454,"mm/dd"))</f>
        <v>10/15</v>
      </c>
      <c r="G2454" s="41">
        <f>SUM(MID(E2454,1,1),MID(E2454,2,1),MID(E2454,3,1),MID(E2454,4,1),MID(F2454,1,1),MID(F2454,2,1),MID(F2454,4,1),MID(F2454,5,1))</f>
        <v>22</v>
      </c>
      <c r="H2454" s="41">
        <f>IF(MOD(G2454,9)=0,9,MOD(G2454,9))</f>
        <v>4</v>
      </c>
      <c r="I2454" s="45" t="str">
        <f>IFERROR(MID("日月火水木金土",WEEKDAY(D2454),1),"")</f>
        <v>土</v>
      </c>
      <c r="J2454" s="305" t="s">
        <v>5204</v>
      </c>
      <c r="K2454" s="203" t="str">
        <f>VLOOKUP(F2454,石と花メイン,3,FALSE)</f>
        <v>○真珠</v>
      </c>
      <c r="L2454" s="298" t="str">
        <f>VLOOKUP(F2454,石と花メイン,4,FALSE)</f>
        <v>秋明菊【貴船菊】</v>
      </c>
      <c r="M2454" s="394">
        <f>IF(OR(MONTH(F2454)&lt;7,AND(MONTH(F2454)=7,DAY(F2454)&lt;=25)),
MOD(SUM((E2454-1901)*365,259),260),
MOD(SUM((E2454-1900)*365,259),260))</f>
        <v>239</v>
      </c>
      <c r="N2454" s="391">
        <f>IF(AND(MONTH(F2454)=7,DAY(F2454)&gt;25),1,
ROUNDDOWN((SUM(VLOOKUP(MONTH(F2454),D暦変換用数値,2,FALSE),DAY(F2454))/28)+1,0))</f>
        <v>3</v>
      </c>
      <c r="O2454" s="46">
        <f>IF(AND(MONTH(F2454)=7,DAY(F2454)&gt;25),DAY(F2454)-25,
MOD((SUM(VLOOKUP(MONTH(F2454),D暦変換用数値,2,FALSE),DAY(F2454))),28)+1)</f>
        <v>26</v>
      </c>
      <c r="P2454" s="407">
        <f>IF(OR(MONTH(F2454)&lt;7,AND(MONTH(F2454)=7,DAY(F2454)&lt;=25)),
MOD(SUM((E2454-1901)*365,(N2454-1)*28,O2454,258),260),
MOD(SUM((E2454-1900)*365,(N2454-1)*28,O2454,258),260))</f>
        <v>60</v>
      </c>
      <c r="Q2454" s="373" t="str">
        <f>VLOOKUP(MOD(P2454,4),色,2,FALSE)</f>
        <v>黄色い</v>
      </c>
      <c r="R2454" s="291" t="str">
        <f>VLOOKUP(MOD(P2454,13),銀河の音,2,FALSE)</f>
        <v>銀河の</v>
      </c>
      <c r="S2454" s="384" t="str">
        <f>VLOOKUP(MOD(P2454,20),太陽の紋章,2,FALSE)</f>
        <v>太陽</v>
      </c>
      <c r="T2454" s="96" t="s">
        <v>5205</v>
      </c>
    </row>
    <row r="2455" spans="1:20" ht="13.5" customHeight="1">
      <c r="A2455" s="50" t="str">
        <f>VLOOKUP(MOD(E2455,10),十干,2,FALSE)</f>
        <v>壬</v>
      </c>
      <c r="B2455" s="199" t="str">
        <f>VLOOKUP(MOD(E2455,12),十二支,3,FALSE)</f>
        <v xml:space="preserve">07 天 </v>
      </c>
      <c r="C2455" s="201" t="str">
        <f>VLOOKUP(F2455,星座,3,TRUE)</f>
        <v xml:space="preserve">08 軍 </v>
      </c>
      <c r="D2455" s="531">
        <v>11985</v>
      </c>
      <c r="E2455" s="1">
        <f>IFERROR(YEAR(D2455),LEFT(D2455,4))</f>
        <v>1932</v>
      </c>
      <c r="F2455" s="1" t="str">
        <f>IF(ISTEXT(D2455),RIGHT(D2455,5),TEXT(D2455,"mm/dd"))</f>
        <v>10/23</v>
      </c>
      <c r="G2455" s="39">
        <f>SUM(MID(E2455,1,1),MID(E2455,2,1),MID(E2455,3,1),MID(E2455,4,1),MID(F2455,1,1),MID(F2455,2,1),MID(F2455,4,1),MID(F2455,5,1))</f>
        <v>21</v>
      </c>
      <c r="H2455" s="41">
        <f>IF(MOD(G2455,9)=0,9,MOD(G2455,9))</f>
        <v>3</v>
      </c>
      <c r="I2455" s="45" t="str">
        <f>IFERROR(MID("日月火水木金土",WEEKDAY(D2455),1),"")</f>
        <v>日</v>
      </c>
      <c r="J2455" s="304" t="s">
        <v>347</v>
      </c>
      <c r="K2455" s="202" t="str">
        <f>VLOOKUP(F2455,石と花メイン,3,FALSE)</f>
        <v>■紫水晶</v>
      </c>
      <c r="L2455" s="297" t="str">
        <f>VLOOKUP(F2455,石と花メイン,4,FALSE)</f>
        <v>ゼフィランサス【玉簾】</v>
      </c>
      <c r="M2455" s="393">
        <f>IF(OR(MONTH(F2455)&lt;7,AND(MONTH(F2455)=7,DAY(F2455)&lt;=25)),
MOD(SUM((E2455-1901)*365,259),260),
MOD(SUM((E2455-1900)*365,259),260))</f>
        <v>239</v>
      </c>
      <c r="N2455" s="390">
        <f>IF(AND(MONTH(F2455)=7,DAY(F2455)&gt;25),1,
ROUNDDOWN((SUM(VLOOKUP(MONTH(F2455),D暦変換用数値,2,FALSE),DAY(F2455))/28)+1,0))</f>
        <v>4</v>
      </c>
      <c r="O2455" s="205">
        <f>IF(AND(MONTH(F2455)=7,DAY(F2455)&gt;25),DAY(F2455)-25,
MOD((SUM(VLOOKUP(MONTH(F2455),D暦変換用数値,2,FALSE),DAY(F2455))),28)+1)</f>
        <v>6</v>
      </c>
      <c r="P2455" s="406">
        <f>IF(OR(MONTH(F2455)&lt;7,AND(MONTH(F2455)=7,DAY(F2455)&lt;=25)),
MOD(SUM((E2455-1901)*365,(N2455-1)*28,O2455,258),260),
MOD(SUM((E2455-1900)*365,(N2455-1)*28,O2455,258),260))</f>
        <v>68</v>
      </c>
      <c r="Q2455" s="373" t="str">
        <f>VLOOKUP(MOD(P2455,4),色,2,FALSE)</f>
        <v>黄色い</v>
      </c>
      <c r="R2455" s="291" t="str">
        <f>VLOOKUP(MOD(P2455,13),銀河の音,2,FALSE)</f>
        <v>電気の</v>
      </c>
      <c r="S2455" s="384" t="str">
        <f>VLOOKUP(MOD(P2455,20),太陽の紋章,2,FALSE)</f>
        <v>星</v>
      </c>
      <c r="T2455" s="97" t="s">
        <v>597</v>
      </c>
    </row>
    <row r="2456" spans="1:20" ht="13.5" customHeight="1">
      <c r="A2456" s="50" t="str">
        <f>VLOOKUP(MOD(E2456,10),十干,2,FALSE)</f>
        <v>甲</v>
      </c>
      <c r="B2456" s="199" t="str">
        <f>VLOOKUP(MOD(E2456,12),十二支,3,FALSE)</f>
        <v xml:space="preserve">07 天 </v>
      </c>
      <c r="C2456" s="201" t="str">
        <f>VLOOKUP(F2456,星座,3,TRUE)</f>
        <v xml:space="preserve">08 軍 </v>
      </c>
      <c r="D2456" s="531">
        <v>16338</v>
      </c>
      <c r="E2456" s="1">
        <f>IFERROR(YEAR(D2456),LEFT(D2456,4))</f>
        <v>1944</v>
      </c>
      <c r="F2456" s="1" t="str">
        <f>IF(ISTEXT(D2456),RIGHT(D2456,5),TEXT(D2456,"mm/dd"))</f>
        <v>09/23</v>
      </c>
      <c r="G2456" s="39">
        <f>SUM(MID(E2456,1,1),MID(E2456,2,1),MID(E2456,3,1),MID(E2456,4,1),MID(F2456,1,1),MID(F2456,2,1),MID(F2456,4,1),MID(F2456,5,1))</f>
        <v>32</v>
      </c>
      <c r="H2456" s="41">
        <f>IF(MOD(G2456,9)=0,9,MOD(G2456,9))</f>
        <v>5</v>
      </c>
      <c r="I2456" s="45" t="str">
        <f>IFERROR(MID("日月火水木金土",WEEKDAY(D2456),1),"")</f>
        <v>土</v>
      </c>
      <c r="J2456" s="304" t="s">
        <v>348</v>
      </c>
      <c r="K2456" s="202" t="str">
        <f>VLOOKUP(F2456,石と花メイン,3,FALSE)</f>
        <v>■赤縞瑪瑙</v>
      </c>
      <c r="L2456" s="297" t="str">
        <f>VLOOKUP(F2456,石と花メイン,4,FALSE)</f>
        <v>彼岸花【曼珠沙華】</v>
      </c>
      <c r="M2456" s="393">
        <f>IF(OR(MONTH(F2456)&lt;7,AND(MONTH(F2456)=7,DAY(F2456)&lt;=25)),
MOD(SUM((E2456-1901)*365,259),260),
MOD(SUM((E2456-1900)*365,259),260))</f>
        <v>199</v>
      </c>
      <c r="N2456" s="390">
        <f>IF(AND(MONTH(F2456)=7,DAY(F2456)&gt;25),1,
ROUNDDOWN((SUM(VLOOKUP(MONTH(F2456),D暦変換用数値,2,FALSE),DAY(F2456))/28)+1,0))</f>
        <v>3</v>
      </c>
      <c r="O2456" s="205">
        <f>IF(AND(MONTH(F2456)=7,DAY(F2456)&gt;25),DAY(F2456)-25,
MOD((SUM(VLOOKUP(MONTH(F2456),D暦変換用数値,2,FALSE),DAY(F2456))),28)+1)</f>
        <v>4</v>
      </c>
      <c r="P2456" s="406">
        <f>IF(OR(MONTH(F2456)&lt;7,AND(MONTH(F2456)=7,DAY(F2456)&lt;=25)),
MOD(SUM((E2456-1901)*365,(N2456-1)*28,O2456,258),260),
MOD(SUM((E2456-1900)*365,(N2456-1)*28,O2456,258),260))</f>
        <v>258</v>
      </c>
      <c r="Q2456" s="375" t="str">
        <f>VLOOKUP(MOD(P2456,4),色,2,FALSE)</f>
        <v>白い</v>
      </c>
      <c r="R2456" s="293" t="str">
        <f>VLOOKUP(MOD(P2456,13),銀河の音,2,FALSE)</f>
        <v>スペクトルの</v>
      </c>
      <c r="S2456" s="386" t="str">
        <f>VLOOKUP(MOD(P2456,20),太陽の紋章,2,FALSE)</f>
        <v>鏡</v>
      </c>
      <c r="T2456" s="99" t="s">
        <v>5955</v>
      </c>
    </row>
    <row r="2457" spans="1:20" ht="13.5" customHeight="1">
      <c r="A2457" s="50" t="str">
        <f>VLOOKUP(MOD(E2457,10),十干,2,FALSE)</f>
        <v>甲</v>
      </c>
      <c r="B2457" s="199" t="str">
        <f>VLOOKUP(MOD(E2457,12),十二支,3,FALSE)</f>
        <v xml:space="preserve">07 天 </v>
      </c>
      <c r="C2457" s="201" t="str">
        <f>VLOOKUP(F2457,星座,3,TRUE)</f>
        <v xml:space="preserve">08 軍 </v>
      </c>
      <c r="D2457" s="531">
        <v>16348</v>
      </c>
      <c r="E2457" s="1">
        <f>IFERROR(YEAR(D2457),LEFT(D2457,4))</f>
        <v>1944</v>
      </c>
      <c r="F2457" s="1" t="str">
        <f>IF(ISTEXT(D2457),RIGHT(D2457,5),TEXT(D2457,"mm/dd"))</f>
        <v>10/03</v>
      </c>
      <c r="G2457" s="39">
        <f>SUM(MID(E2457,1,1),MID(E2457,2,1),MID(E2457,3,1),MID(E2457,4,1),MID(F2457,1,1),MID(F2457,2,1),MID(F2457,4,1),MID(F2457,5,1))</f>
        <v>22</v>
      </c>
      <c r="H2457" s="41">
        <f>IF(MOD(G2457,9)=0,9,MOD(G2457,9))</f>
        <v>4</v>
      </c>
      <c r="I2457" s="45" t="str">
        <f>IFERROR(MID("日月火水木金土",WEEKDAY(D2457),1),"")</f>
        <v>火</v>
      </c>
      <c r="J2457" s="304" t="s">
        <v>349</v>
      </c>
      <c r="K2457" s="202" t="str">
        <f>VLOOKUP(F2457,石と花メイン,3,FALSE)</f>
        <v>◇金剛石</v>
      </c>
      <c r="L2457" s="297" t="str">
        <f>VLOOKUP(F2457,石と花メイン,4,FALSE)</f>
        <v>紫苑【鬼の醜草】</v>
      </c>
      <c r="M2457" s="393">
        <f>IF(OR(MONTH(F2457)&lt;7,AND(MONTH(F2457)=7,DAY(F2457)&lt;=25)),
MOD(SUM((E2457-1901)*365,259),260),
MOD(SUM((E2457-1900)*365,259),260))</f>
        <v>199</v>
      </c>
      <c r="N2457" s="390">
        <f>IF(AND(MONTH(F2457)=7,DAY(F2457)&gt;25),1,
ROUNDDOWN((SUM(VLOOKUP(MONTH(F2457),D暦変換用数値,2,FALSE),DAY(F2457))/28)+1,0))</f>
        <v>3</v>
      </c>
      <c r="O2457" s="205">
        <f>IF(AND(MONTH(F2457)=7,DAY(F2457)&gt;25),DAY(F2457)-25,
MOD((SUM(VLOOKUP(MONTH(F2457),D暦変換用数値,2,FALSE),DAY(F2457))),28)+1)</f>
        <v>14</v>
      </c>
      <c r="P2457" s="406">
        <f>IF(OR(MONTH(F2457)&lt;7,AND(MONTH(F2457)=7,DAY(F2457)&lt;=25)),
MOD(SUM((E2457-1901)*365,(N2457-1)*28,O2457,258),260),
MOD(SUM((E2457-1900)*365,(N2457-1)*28,O2457,258),260))</f>
        <v>8</v>
      </c>
      <c r="Q2457" s="373" t="str">
        <f>VLOOKUP(MOD(P2457,4),色,2,FALSE)</f>
        <v>黄色い</v>
      </c>
      <c r="R2457" s="291" t="str">
        <f>VLOOKUP(MOD(P2457,13),銀河の音,2,FALSE)</f>
        <v>銀河の</v>
      </c>
      <c r="S2457" s="384" t="str">
        <f>VLOOKUP(MOD(P2457,20),太陽の紋章,2,FALSE)</f>
        <v>星</v>
      </c>
      <c r="T2457" s="98" t="s">
        <v>3736</v>
      </c>
    </row>
    <row r="2458" spans="1:20" ht="13.5" customHeight="1">
      <c r="A2458" s="282" t="str">
        <f>VLOOKUP(MOD(E2458,10),十干,2,FALSE)</f>
        <v>甲</v>
      </c>
      <c r="B2458" s="283" t="str">
        <f>VLOOKUP(MOD(E2458,12),十二支,3,FALSE)</f>
        <v xml:space="preserve">07 天 </v>
      </c>
      <c r="C2458" s="287" t="str">
        <f>VLOOKUP(F2458,星座,3,TRUE)</f>
        <v xml:space="preserve">08 軍 </v>
      </c>
      <c r="D2458" s="533">
        <v>16350</v>
      </c>
      <c r="E2458" s="83">
        <f>IFERROR(YEAR(D2458),LEFT(D2458,4))</f>
        <v>1944</v>
      </c>
      <c r="F2458" s="83" t="str">
        <f>IF(ISTEXT(D2458),RIGHT(D2458,5),TEXT(D2458,"mm/dd"))</f>
        <v>10/05</v>
      </c>
      <c r="G2458" s="88">
        <f>SUM(MID(E2458,1,1),MID(E2458,2,1),MID(E2458,3,1),MID(E2458,4,1),MID(F2458,1,1),MID(F2458,2,1),MID(F2458,4,1),MID(F2458,5,1))</f>
        <v>24</v>
      </c>
      <c r="H2458" s="88">
        <f>IF(MOD(G2458,9)=0,9,MOD(G2458,9))</f>
        <v>6</v>
      </c>
      <c r="I2458" s="83" t="str">
        <f>IFERROR(MID("日月火水木金土",WEEKDAY(D2458),1),"")</f>
        <v>木</v>
      </c>
      <c r="J2458" s="303" t="s">
        <v>6544</v>
      </c>
      <c r="K2458" s="87" t="str">
        <f>VLOOKUP(F2458,石と花メイン,3,FALSE)</f>
        <v>◆藍玉</v>
      </c>
      <c r="L2458" s="296" t="str">
        <f>VLOOKUP(F2458,石と花メイン,4,FALSE)</f>
        <v>枸杞</v>
      </c>
      <c r="M2458" s="392">
        <f>IF(OR(MONTH(F2458)&lt;7,AND(MONTH(F2458)=7,DAY(F2458)&lt;=25)),
MOD(SUM((E2458-1901)*365,259),260),
MOD(SUM((E2458-1900)*365,259),260))</f>
        <v>199</v>
      </c>
      <c r="N2458" s="330">
        <f>IF(AND(MONTH(F2458)=7,DAY(F2458)&gt;25),1,
ROUNDDOWN((SUM(VLOOKUP(MONTH(F2458),D暦変換用数値,2,FALSE),DAY(F2458))/28)+1,0))</f>
        <v>3</v>
      </c>
      <c r="O2458" s="84">
        <f>IF(AND(MONTH(F2458)=7,DAY(F2458)&gt;25),DAY(F2458)-25,
MOD((SUM(VLOOKUP(MONTH(F2458),D暦変換用数値,2,FALSE),DAY(F2458))),28)+1)</f>
        <v>16</v>
      </c>
      <c r="P2458" s="405">
        <f>IF(OR(MONTH(F2458)&lt;7,AND(MONTH(F2458)=7,DAY(F2458)&lt;=25)),
MOD(SUM((E2458-1901)*365,(N2458-1)*28,O2458,258),260),
MOD(SUM((E2458-1900)*365,(N2458-1)*28,O2458,258),260))</f>
        <v>10</v>
      </c>
      <c r="Q2458" s="371" t="str">
        <f>VLOOKUP(MOD(P2458,4),色,2,FALSE)</f>
        <v>白い</v>
      </c>
      <c r="R2458" s="289" t="str">
        <f>VLOOKUP(MOD(P2458,13),銀河の音,2,FALSE)</f>
        <v>惑星の</v>
      </c>
      <c r="S2458" s="382" t="str">
        <f>VLOOKUP(MOD(P2458,20),太陽の紋章,2,FALSE)</f>
        <v>犬</v>
      </c>
      <c r="T2458" s="100" t="s">
        <v>6022</v>
      </c>
    </row>
    <row r="2459" spans="1:20" ht="13.5" customHeight="1">
      <c r="A2459" s="76" t="str">
        <f>VLOOKUP(MOD(E2459,10),十干,2,FALSE)</f>
        <v>甲</v>
      </c>
      <c r="B2459" s="199" t="str">
        <f>VLOOKUP(MOD(E2459,12),十二支,3,FALSE)</f>
        <v xml:space="preserve">07 天 </v>
      </c>
      <c r="C2459" s="201" t="str">
        <f>VLOOKUP(F2459,星座,3,TRUE)</f>
        <v xml:space="preserve">08 軍 </v>
      </c>
      <c r="D2459" s="534">
        <v>16357</v>
      </c>
      <c r="E2459" s="116">
        <f>IFERROR(YEAR(D2459),LEFT(D2459,4))</f>
        <v>1944</v>
      </c>
      <c r="F2459" s="116" t="str">
        <f>IF(ISTEXT(D2459),RIGHT(D2459,5),TEXT(D2459,"mm/dd"))</f>
        <v>10/12</v>
      </c>
      <c r="G2459" s="120">
        <f>SUM(MID(E2459,1,1),MID(E2459,2,1),MID(E2459,3,1),MID(E2459,4,1),MID(F2459,1,1),MID(F2459,2,1),MID(F2459,4,1),MID(F2459,5,1))</f>
        <v>22</v>
      </c>
      <c r="H2459" s="120">
        <f>IF(MOD(G2459,9)=0,9,MOD(G2459,9))</f>
        <v>4</v>
      </c>
      <c r="I2459" s="116" t="str">
        <f>IFERROR(MID("日月火水木金土",WEEKDAY(D2459),1),"")</f>
        <v>木</v>
      </c>
      <c r="J2459" s="306" t="s">
        <v>7792</v>
      </c>
      <c r="K2459" s="203" t="str">
        <f>VLOOKUP(F2459,石と花メイン,3,FALSE)</f>
        <v>◆黄玉</v>
      </c>
      <c r="L2459" s="299" t="str">
        <f>VLOOKUP(F2459,石と花メイン,4,FALSE)</f>
        <v>苔桃</v>
      </c>
      <c r="M2459" s="395">
        <f>IF(OR(MONTH(F2459)&lt;7,AND(MONTH(F2459)=7,DAY(F2459)&lt;=25)),
MOD(SUM((E2459-1901)*365,259),260),
MOD(SUM((E2459-1900)*365,259),260))</f>
        <v>199</v>
      </c>
      <c r="N2459" s="121">
        <f>IF(AND(MONTH(F2459)=7,DAY(F2459)&gt;25),1,
ROUNDDOWN((SUM(VLOOKUP(MONTH(F2459),D暦変換用数値,2,FALSE),DAY(F2459))/28)+1,0))</f>
        <v>3</v>
      </c>
      <c r="O2459" s="117">
        <f>IF(AND(MONTH(F2459)=7,DAY(F2459)&gt;25),DAY(F2459)-25,
MOD((SUM(VLOOKUP(MONTH(F2459),D暦変換用数値,2,FALSE),DAY(F2459))),28)+1)</f>
        <v>23</v>
      </c>
      <c r="P2459" s="408">
        <f>IF(OR(MONTH(F2459)&lt;7,AND(MONTH(F2459)=7,DAY(F2459)&lt;=25)),
MOD(SUM((E2459-1901)*365,(N2459-1)*28,O2459,258),260),
MOD(SUM((E2459-1900)*365,(N2459-1)*28,O2459,258),260))</f>
        <v>17</v>
      </c>
      <c r="Q2459" s="372" t="str">
        <f>VLOOKUP(MOD(P2459,4),色,2,FALSE)</f>
        <v>赤い</v>
      </c>
      <c r="R2459" s="290" t="str">
        <f>VLOOKUP(MOD(P2459,13),銀河の音,2,FALSE)</f>
        <v>自己存在の</v>
      </c>
      <c r="S2459" s="383" t="str">
        <f>VLOOKUP(MOD(P2459,20),太陽の紋章,2,FALSE)</f>
        <v>地球</v>
      </c>
      <c r="T2459" s="126" t="s">
        <v>7793</v>
      </c>
    </row>
    <row r="2460" spans="1:20" ht="13.5" customHeight="1">
      <c r="A2460" s="50" t="str">
        <f>VLOOKUP(MOD(E2460,10),十干,2,FALSE)</f>
        <v>甲</v>
      </c>
      <c r="B2460" s="199" t="str">
        <f>VLOOKUP(MOD(E2460,12),十二支,3,FALSE)</f>
        <v xml:space="preserve">07 天 </v>
      </c>
      <c r="C2460" s="201" t="str">
        <f>VLOOKUP(F2460,星座,3,TRUE)</f>
        <v xml:space="preserve">08 軍 </v>
      </c>
      <c r="D2460" s="531">
        <v>16362</v>
      </c>
      <c r="E2460" s="1">
        <f>IFERROR(YEAR(D2460),LEFT(D2460,4))</f>
        <v>1944</v>
      </c>
      <c r="F2460" s="1" t="str">
        <f>IF(ISTEXT(D2460),RIGHT(D2460,5),TEXT(D2460,"mm/dd"))</f>
        <v>10/17</v>
      </c>
      <c r="G2460" s="39">
        <f>SUM(MID(E2460,1,1),MID(E2460,2,1),MID(E2460,3,1),MID(E2460,4,1),MID(F2460,1,1),MID(F2460,2,1),MID(F2460,4,1),MID(F2460,5,1))</f>
        <v>27</v>
      </c>
      <c r="H2460" s="41">
        <f>IF(MOD(G2460,9)=0,9,MOD(G2460,9))</f>
        <v>9</v>
      </c>
      <c r="I2460" s="45" t="str">
        <f>IFERROR(MID("日月火水木金土",WEEKDAY(D2460),1),"")</f>
        <v>火</v>
      </c>
      <c r="J2460" s="304" t="s">
        <v>350</v>
      </c>
      <c r="K2460" s="202" t="str">
        <f>VLOOKUP(F2460,石と花メイン,3,FALSE)</f>
        <v>■紅玉髄</v>
      </c>
      <c r="L2460" s="297" t="str">
        <f>VLOOKUP(F2460,石と花メイン,4,FALSE)</f>
        <v>葡萄</v>
      </c>
      <c r="M2460" s="393">
        <f>IF(OR(MONTH(F2460)&lt;7,AND(MONTH(F2460)=7,DAY(F2460)&lt;=25)),
MOD(SUM((E2460-1901)*365,259),260),
MOD(SUM((E2460-1900)*365,259),260))</f>
        <v>199</v>
      </c>
      <c r="N2460" s="390">
        <f>IF(AND(MONTH(F2460)=7,DAY(F2460)&gt;25),1,
ROUNDDOWN((SUM(VLOOKUP(MONTH(F2460),D暦変換用数値,2,FALSE),DAY(F2460))/28)+1,0))</f>
        <v>3</v>
      </c>
      <c r="O2460" s="205">
        <f>IF(AND(MONTH(F2460)=7,DAY(F2460)&gt;25),DAY(F2460)-25,
MOD((SUM(VLOOKUP(MONTH(F2460),D暦変換用数値,2,FALSE),DAY(F2460))),28)+1)</f>
        <v>28</v>
      </c>
      <c r="P2460" s="406">
        <f>IF(OR(MONTH(F2460)&lt;7,AND(MONTH(F2460)=7,DAY(F2460)&lt;=25)),
MOD(SUM((E2460-1901)*365,(N2460-1)*28,O2460,258),260),
MOD(SUM((E2460-1900)*365,(N2460-1)*28,O2460,258),260))</f>
        <v>22</v>
      </c>
      <c r="Q2460" s="375" t="str">
        <f>VLOOKUP(MOD(P2460,4),色,2,FALSE)</f>
        <v>白い</v>
      </c>
      <c r="R2460" s="293" t="str">
        <f>VLOOKUP(MOD(P2460,13),銀河の音,2,FALSE)</f>
        <v>太陽の</v>
      </c>
      <c r="S2460" s="386" t="str">
        <f>VLOOKUP(MOD(P2460,20),太陽の紋章,2,FALSE)</f>
        <v>風</v>
      </c>
      <c r="T2460" s="99" t="s">
        <v>6724</v>
      </c>
    </row>
    <row r="2461" spans="1:20" ht="13.5" customHeight="1">
      <c r="A2461" s="49" t="str">
        <f>VLOOKUP(MOD(E2461,10),十干,2,FALSE)</f>
        <v>丙</v>
      </c>
      <c r="B2461" s="199" t="str">
        <f>VLOOKUP(MOD(E2461,12),十二支,3,FALSE)</f>
        <v xml:space="preserve">07 天 </v>
      </c>
      <c r="C2461" s="201" t="str">
        <f>VLOOKUP(F2461,星座,3,TRUE)</f>
        <v xml:space="preserve">08 軍 </v>
      </c>
      <c r="D2461" s="535">
        <v>20751</v>
      </c>
      <c r="E2461" s="45">
        <f>IFERROR(YEAR(D2461),LEFT(D2461,4))</f>
        <v>1956</v>
      </c>
      <c r="F2461" s="45" t="str">
        <f>IF(ISTEXT(D2461),RIGHT(D2461,5),TEXT(D2461,"mm/dd"))</f>
        <v>10/23</v>
      </c>
      <c r="G2461" s="41">
        <f>SUM(MID(E2461,1,1),MID(E2461,2,1),MID(E2461,3,1),MID(E2461,4,1),MID(F2461,1,1),MID(F2461,2,1),MID(F2461,4,1),MID(F2461,5,1))</f>
        <v>27</v>
      </c>
      <c r="H2461" s="41">
        <f>IF(MOD(G2461,9)=0,9,MOD(G2461,9))</f>
        <v>9</v>
      </c>
      <c r="I2461" s="45" t="str">
        <f>IFERROR(MID("日月火水木金土",WEEKDAY(D2461),1),"")</f>
        <v>火</v>
      </c>
      <c r="J2461" s="305" t="s">
        <v>4610</v>
      </c>
      <c r="K2461" s="203" t="str">
        <f>VLOOKUP(F2461,石と花メイン,3,FALSE)</f>
        <v>■紫水晶</v>
      </c>
      <c r="L2461" s="298" t="str">
        <f>VLOOKUP(F2461,石と花メイン,4,FALSE)</f>
        <v>ゼフィランサス【玉簾】</v>
      </c>
      <c r="M2461" s="394">
        <f>IF(OR(MONTH(F2461)&lt;7,AND(MONTH(F2461)=7,DAY(F2461)&lt;=25)),
MOD(SUM((E2461-1901)*365,259),260),
MOD(SUM((E2461-1900)*365,259),260))</f>
        <v>159</v>
      </c>
      <c r="N2461" s="391">
        <f>IF(AND(MONTH(F2461)=7,DAY(F2461)&gt;25),1,
ROUNDDOWN((SUM(VLOOKUP(MONTH(F2461),D暦変換用数値,2,FALSE),DAY(F2461))/28)+1,0))</f>
        <v>4</v>
      </c>
      <c r="O2461" s="46">
        <f>IF(AND(MONTH(F2461)=7,DAY(F2461)&gt;25),DAY(F2461)-25,
MOD((SUM(VLOOKUP(MONTH(F2461),D暦変換用数値,2,FALSE),DAY(F2461))),28)+1)</f>
        <v>6</v>
      </c>
      <c r="P2461" s="407">
        <f>IF(OR(MONTH(F2461)&lt;7,AND(MONTH(F2461)=7,DAY(F2461)&lt;=25)),
MOD(SUM((E2461-1901)*365,(N2461-1)*28,O2461,258),260),
MOD(SUM((E2461-1900)*365,(N2461-1)*28,O2461,258),260))</f>
        <v>248</v>
      </c>
      <c r="Q2461" s="373" t="str">
        <f>VLOOKUP(MOD(P2461,4),色,2,FALSE)</f>
        <v>黄色い</v>
      </c>
      <c r="R2461" s="291" t="str">
        <f>VLOOKUP(MOD(P2461,13),銀河の音,2,FALSE)</f>
        <v>磁気の</v>
      </c>
      <c r="S2461" s="384" t="str">
        <f>VLOOKUP(MOD(P2461,20),太陽の紋章,2,FALSE)</f>
        <v>星</v>
      </c>
      <c r="T2461" s="79"/>
    </row>
    <row r="2462" spans="1:20" ht="13.5" customHeight="1">
      <c r="A2462" s="50" t="str">
        <f>VLOOKUP(MOD(E2462,10),十干,2,FALSE)</f>
        <v>戊</v>
      </c>
      <c r="B2462" s="199" t="str">
        <f>VLOOKUP(MOD(E2462,12),十二支,3,FALSE)</f>
        <v xml:space="preserve">07 天 </v>
      </c>
      <c r="C2462" s="201" t="str">
        <f>VLOOKUP(F2462,星座,3,TRUE)</f>
        <v xml:space="preserve">08 軍 </v>
      </c>
      <c r="D2462" s="531">
        <v>25105</v>
      </c>
      <c r="E2462" s="1">
        <f>IFERROR(YEAR(D2462),LEFT(D2462,4))</f>
        <v>1968</v>
      </c>
      <c r="F2462" s="1" t="str">
        <f>IF(ISTEXT(D2462),RIGHT(D2462,5),TEXT(D2462,"mm/dd"))</f>
        <v>09/24</v>
      </c>
      <c r="G2462" s="39">
        <f>SUM(MID(E2462,1,1),MID(E2462,2,1),MID(E2462,3,1),MID(E2462,4,1),MID(F2462,1,1),MID(F2462,2,1),MID(F2462,4,1),MID(F2462,5,1))</f>
        <v>39</v>
      </c>
      <c r="H2462" s="41">
        <f>IF(MOD(G2462,9)=0,9,MOD(G2462,9))</f>
        <v>3</v>
      </c>
      <c r="I2462" s="45" t="str">
        <f>IFERROR(MID("日月火水木金土",WEEKDAY(D2462),1),"")</f>
        <v>火</v>
      </c>
      <c r="J2462" s="304" t="s">
        <v>351</v>
      </c>
      <c r="K2462" s="202" t="str">
        <f>VLOOKUP(F2462,石と花メイン,3,FALSE)</f>
        <v>●瑠璃</v>
      </c>
      <c r="L2462" s="297" t="str">
        <f>VLOOKUP(F2462,石と花メイン,4,FALSE)</f>
        <v>朮【宇家良】</v>
      </c>
      <c r="M2462" s="393">
        <f>IF(OR(MONTH(F2462)&lt;7,AND(MONTH(F2462)=7,DAY(F2462)&lt;=25)),
MOD(SUM((E2462-1901)*365,259),260),
MOD(SUM((E2462-1900)*365,259),260))</f>
        <v>119</v>
      </c>
      <c r="N2462" s="390">
        <f>IF(AND(MONTH(F2462)=7,DAY(F2462)&gt;25),1,
ROUNDDOWN((SUM(VLOOKUP(MONTH(F2462),D暦変換用数値,2,FALSE),DAY(F2462))/28)+1,0))</f>
        <v>3</v>
      </c>
      <c r="O2462" s="205">
        <f>IF(AND(MONTH(F2462)=7,DAY(F2462)&gt;25),DAY(F2462)-25,
MOD((SUM(VLOOKUP(MONTH(F2462),D暦変換用数値,2,FALSE),DAY(F2462))),28)+1)</f>
        <v>5</v>
      </c>
      <c r="P2462" s="406">
        <f>IF(OR(MONTH(F2462)&lt;7,AND(MONTH(F2462)=7,DAY(F2462)&lt;=25)),
MOD(SUM((E2462-1901)*365,(N2462-1)*28,O2462,258),260),
MOD(SUM((E2462-1900)*365,(N2462-1)*28,O2462,258),260))</f>
        <v>179</v>
      </c>
      <c r="Q2462" s="374" t="str">
        <f>VLOOKUP(MOD(P2462,4),色,2,FALSE)</f>
        <v>青い</v>
      </c>
      <c r="R2462" s="292" t="str">
        <f>VLOOKUP(MOD(P2462,13),銀河の音,2,FALSE)</f>
        <v>惑星の</v>
      </c>
      <c r="S2462" s="385" t="str">
        <f>VLOOKUP(MOD(P2462,20),太陽の紋章,2,FALSE)</f>
        <v>嵐</v>
      </c>
      <c r="T2462" s="98" t="s">
        <v>3736</v>
      </c>
    </row>
    <row r="2463" spans="1:20" ht="13.5" customHeight="1">
      <c r="A2463" s="76" t="str">
        <f>VLOOKUP(MOD(E2463,10),十干,2,FALSE)</f>
        <v>戊</v>
      </c>
      <c r="B2463" s="199" t="str">
        <f>VLOOKUP(MOD(E2463,12),十二支,3,FALSE)</f>
        <v xml:space="preserve">07 天 </v>
      </c>
      <c r="C2463" s="201" t="str">
        <f>VLOOKUP(F2463,星座,3,TRUE)</f>
        <v xml:space="preserve">08 軍 </v>
      </c>
      <c r="D2463" s="534">
        <v>25107</v>
      </c>
      <c r="E2463" s="116">
        <f>IFERROR(YEAR(D2463),LEFT(D2463,4))</f>
        <v>1968</v>
      </c>
      <c r="F2463" s="116" t="str">
        <f>IF(ISTEXT(D2463),RIGHT(D2463,5),TEXT(D2463,"mm/dd"))</f>
        <v>09/26</v>
      </c>
      <c r="G2463" s="120">
        <f>SUM(MID(E2463,1,1),MID(E2463,2,1),MID(E2463,3,1),MID(E2463,4,1),MID(F2463,1,1),MID(F2463,2,1),MID(F2463,4,1),MID(F2463,5,1))</f>
        <v>41</v>
      </c>
      <c r="H2463" s="120">
        <f>IF(MOD(G2463,9)=0,9,MOD(G2463,9))</f>
        <v>5</v>
      </c>
      <c r="I2463" s="116" t="str">
        <f>IFERROR(MID("日月火水木金土",WEEKDAY(D2463),1),"")</f>
        <v>木</v>
      </c>
      <c r="J2463" s="306" t="s">
        <v>7781</v>
      </c>
      <c r="K2463" s="203" t="str">
        <f>VLOOKUP(F2463,石と花メイン,3,FALSE)</f>
        <v>○真珠</v>
      </c>
      <c r="L2463" s="299" t="str">
        <f>VLOOKUP(F2463,石と花メイン,4,FALSE)</f>
        <v>柿</v>
      </c>
      <c r="M2463" s="395">
        <f>IF(OR(MONTH(F2463)&lt;7,AND(MONTH(F2463)=7,DAY(F2463)&lt;=25)),
MOD(SUM((E2463-1901)*365,259),260),
MOD(SUM((E2463-1900)*365,259),260))</f>
        <v>119</v>
      </c>
      <c r="N2463" s="121">
        <f>IF(AND(MONTH(F2463)=7,DAY(F2463)&gt;25),1,
ROUNDDOWN((SUM(VLOOKUP(MONTH(F2463),D暦変換用数値,2,FALSE),DAY(F2463))/28)+1,0))</f>
        <v>3</v>
      </c>
      <c r="O2463" s="117">
        <f>IF(AND(MONTH(F2463)=7,DAY(F2463)&gt;25),DAY(F2463)-25,
MOD((SUM(VLOOKUP(MONTH(F2463),D暦変換用数値,2,FALSE),DAY(F2463))),28)+1)</f>
        <v>7</v>
      </c>
      <c r="P2463" s="408">
        <f>IF(OR(MONTH(F2463)&lt;7,AND(MONTH(F2463)=7,DAY(F2463)&lt;=25)),
MOD(SUM((E2463-1901)*365,(N2463-1)*28,O2463,258),260),
MOD(SUM((E2463-1900)*365,(N2463-1)*28,O2463,258),260))</f>
        <v>181</v>
      </c>
      <c r="Q2463" s="372" t="str">
        <f>VLOOKUP(MOD(P2463,4),色,2,FALSE)</f>
        <v>赤い</v>
      </c>
      <c r="R2463" s="290" t="str">
        <f>VLOOKUP(MOD(P2463,13),銀河の音,2,FALSE)</f>
        <v>水晶の</v>
      </c>
      <c r="S2463" s="383" t="str">
        <f>VLOOKUP(MOD(P2463,20),太陽の紋章,2,FALSE)</f>
        <v>竜</v>
      </c>
      <c r="T2463" s="119" t="s">
        <v>8199</v>
      </c>
    </row>
    <row r="2464" spans="1:20" ht="13.5" customHeight="1">
      <c r="A2464" s="50" t="str">
        <f>VLOOKUP(MOD(E2464,10),十干,2,FALSE)</f>
        <v>戊</v>
      </c>
      <c r="B2464" s="199" t="str">
        <f>VLOOKUP(MOD(E2464,12),十二支,3,FALSE)</f>
        <v xml:space="preserve">07 天 </v>
      </c>
      <c r="C2464" s="201" t="str">
        <f>VLOOKUP(F2464,星座,3,TRUE)</f>
        <v xml:space="preserve">08 軍 </v>
      </c>
      <c r="D2464" s="535">
        <v>25109</v>
      </c>
      <c r="E2464" s="45">
        <f>IFERROR(YEAR(D2464),LEFT(D2464,4))</f>
        <v>1968</v>
      </c>
      <c r="F2464" s="45" t="str">
        <f>IF(ISTEXT(D2464),RIGHT(D2464,5),TEXT(D2464,"mm/dd"))</f>
        <v>09/28</v>
      </c>
      <c r="G2464" s="41">
        <f>SUM(MID(E2464,1,1),MID(E2464,2,1),MID(E2464,3,1),MID(E2464,4,1),MID(F2464,1,1),MID(F2464,2,1),MID(F2464,4,1),MID(F2464,5,1))</f>
        <v>43</v>
      </c>
      <c r="H2464" s="41">
        <f>IF(MOD(G2464,9)=0,9,MOD(G2464,9))</f>
        <v>7</v>
      </c>
      <c r="I2464" s="45" t="str">
        <f>IFERROR(MID("日月火水木金土",WEEKDAY(D2464),1),"")</f>
        <v>土</v>
      </c>
      <c r="J2464" s="305" t="s">
        <v>6111</v>
      </c>
      <c r="K2464" s="203" t="str">
        <f>VLOOKUP(F2464,石と花メイン,3,FALSE)</f>
        <v>◆翠玉</v>
      </c>
      <c r="L2464" s="298" t="str">
        <f>VLOOKUP(F2464,石と花メイン,4,FALSE)</f>
        <v>葉鶏頭【雁来紅】</v>
      </c>
      <c r="M2464" s="394">
        <f>IF(OR(MONTH(F2464)&lt;7,AND(MONTH(F2464)=7,DAY(F2464)&lt;=25)),
MOD(SUM((E2464-1901)*365,259),260),
MOD(SUM((E2464-1900)*365,259),260))</f>
        <v>119</v>
      </c>
      <c r="N2464" s="391">
        <f>IF(AND(MONTH(F2464)=7,DAY(F2464)&gt;25),1,
ROUNDDOWN((SUM(VLOOKUP(MONTH(F2464),D暦変換用数値,2,FALSE),DAY(F2464))/28)+1,0))</f>
        <v>3</v>
      </c>
      <c r="O2464" s="46">
        <f>IF(AND(MONTH(F2464)=7,DAY(F2464)&gt;25),DAY(F2464)-25,
MOD((SUM(VLOOKUP(MONTH(F2464),D暦変換用数値,2,FALSE),DAY(F2464))),28)+1)</f>
        <v>9</v>
      </c>
      <c r="P2464" s="407">
        <f>IF(OR(MONTH(F2464)&lt;7,AND(MONTH(F2464)=7,DAY(F2464)&lt;=25)),
MOD(SUM((E2464-1901)*365,(N2464-1)*28,O2464,258),260),
MOD(SUM((E2464-1900)*365,(N2464-1)*28,O2464,258),260))</f>
        <v>183</v>
      </c>
      <c r="Q2464" s="374" t="str">
        <f>VLOOKUP(MOD(P2464,4),色,2,FALSE)</f>
        <v>青い</v>
      </c>
      <c r="R2464" s="292" t="str">
        <f>VLOOKUP(MOD(P2464,13),銀河の音,2,FALSE)</f>
        <v>磁気の</v>
      </c>
      <c r="S2464" s="385" t="str">
        <f>VLOOKUP(MOD(P2464,20),太陽の紋章,2,FALSE)</f>
        <v>夜</v>
      </c>
      <c r="T2464" s="96" t="s">
        <v>6696</v>
      </c>
    </row>
    <row r="2465" spans="1:20" ht="13.5" customHeight="1">
      <c r="A2465" s="76" t="str">
        <f>VLOOKUP(MOD(E2465,10),十干,2,FALSE)</f>
        <v>戊</v>
      </c>
      <c r="B2465" s="199" t="str">
        <f>VLOOKUP(MOD(E2465,12),十二支,3,FALSE)</f>
        <v xml:space="preserve">07 天 </v>
      </c>
      <c r="C2465" s="201" t="str">
        <f>VLOOKUP(F2465,星座,3,TRUE)</f>
        <v xml:space="preserve">08 軍 </v>
      </c>
      <c r="D2465" s="534">
        <v>25113</v>
      </c>
      <c r="E2465" s="116">
        <f>IFERROR(YEAR(D2465),LEFT(D2465,4))</f>
        <v>1968</v>
      </c>
      <c r="F2465" s="116" t="str">
        <f>IF(ISTEXT(D2465),RIGHT(D2465,5),TEXT(D2465,"mm/dd"))</f>
        <v>10/02</v>
      </c>
      <c r="G2465" s="120">
        <f>SUM(MID(E2465,1,1),MID(E2465,2,1),MID(E2465,3,1),MID(E2465,4,1),MID(F2465,1,1),MID(F2465,2,1),MID(F2465,4,1),MID(F2465,5,1))</f>
        <v>27</v>
      </c>
      <c r="H2465" s="120">
        <f>IF(MOD(G2465,9)=0,9,MOD(G2465,9))</f>
        <v>9</v>
      </c>
      <c r="I2465" s="116" t="str">
        <f>IFERROR(MID("日月火水木金土",WEEKDAY(D2465),1),"")</f>
        <v>水</v>
      </c>
      <c r="J2465" s="306" t="s">
        <v>7771</v>
      </c>
      <c r="K2465" s="203" t="str">
        <f>VLOOKUP(F2465,石と花メイン,3,FALSE)</f>
        <v>●土耳古石</v>
      </c>
      <c r="L2465" s="299" t="str">
        <f>VLOOKUP(F2465,石と花メイン,4,FALSE)</f>
        <v>コリウス【金襴紫蘇】</v>
      </c>
      <c r="M2465" s="395">
        <f>IF(OR(MONTH(F2465)&lt;7,AND(MONTH(F2465)=7,DAY(F2465)&lt;=25)),
MOD(SUM((E2465-1901)*365,259),260),
MOD(SUM((E2465-1900)*365,259),260))</f>
        <v>119</v>
      </c>
      <c r="N2465" s="121">
        <f>IF(AND(MONTH(F2465)=7,DAY(F2465)&gt;25),1,
ROUNDDOWN((SUM(VLOOKUP(MONTH(F2465),D暦変換用数値,2,FALSE),DAY(F2465))/28)+1,0))</f>
        <v>3</v>
      </c>
      <c r="O2465" s="117">
        <f>IF(AND(MONTH(F2465)=7,DAY(F2465)&gt;25),DAY(F2465)-25,
MOD((SUM(VLOOKUP(MONTH(F2465),D暦変換用数値,2,FALSE),DAY(F2465))),28)+1)</f>
        <v>13</v>
      </c>
      <c r="P2465" s="408">
        <f>IF(OR(MONTH(F2465)&lt;7,AND(MONTH(F2465)=7,DAY(F2465)&lt;=25)),
MOD(SUM((E2465-1901)*365,(N2465-1)*28,O2465,258),260),
MOD(SUM((E2465-1900)*365,(N2465-1)*28,O2465,258),260))</f>
        <v>187</v>
      </c>
      <c r="Q2465" s="374" t="str">
        <f>VLOOKUP(MOD(P2465,4),色,2,FALSE)</f>
        <v>青い</v>
      </c>
      <c r="R2465" s="292" t="str">
        <f>VLOOKUP(MOD(P2465,13),銀河の音,2,FALSE)</f>
        <v>倍音の</v>
      </c>
      <c r="S2465" s="385" t="str">
        <f>VLOOKUP(MOD(P2465,20),太陽の紋章,2,FALSE)</f>
        <v>手</v>
      </c>
      <c r="T2465" s="119" t="s">
        <v>7768</v>
      </c>
    </row>
    <row r="2466" spans="1:20" ht="13.5" customHeight="1">
      <c r="A2466" s="334" t="str">
        <f>VLOOKUP(MOD(E2466,10),十干,2,FALSE)</f>
        <v>戊</v>
      </c>
      <c r="B2466" s="331" t="str">
        <f>VLOOKUP(MOD(E2466,12),十二支,3,FALSE)</f>
        <v xml:space="preserve">07 天 </v>
      </c>
      <c r="C2466" s="336" t="str">
        <f>VLOOKUP(F2466,星座,3,TRUE)</f>
        <v xml:space="preserve">08 軍 </v>
      </c>
      <c r="D2466" s="540">
        <v>25118</v>
      </c>
      <c r="E2466" s="131">
        <f>IFERROR(YEAR(D2466),LEFT(D2466,4))</f>
        <v>1968</v>
      </c>
      <c r="F2466" s="538" t="str">
        <f>IF(ISTEXT(D2466),RIGHT(D2466,5),TEXT(D2466,"mm/dd"))</f>
        <v>10/07</v>
      </c>
      <c r="G2466" s="133">
        <f>SUM(MID(E2466,1,1),MID(E2466,2,1),MID(E2466,3,1),MID(E2466,4,1),MID(F2466,1,1),MID(F2466,2,1),MID(F2466,4,1),MID(F2466,5,1))</f>
        <v>32</v>
      </c>
      <c r="H2466" s="133">
        <f>IF(MOD(G2466,9)=0,9,MOD(G2466,9))</f>
        <v>5</v>
      </c>
      <c r="I2466" s="131" t="str">
        <f>IFERROR(MID("日月火水木金土",WEEKDAY(D2466),1),"")</f>
        <v>月</v>
      </c>
      <c r="J2466" s="306" t="s">
        <v>9216</v>
      </c>
      <c r="K2466" s="335" t="str">
        <f>VLOOKUP(F2466,石と花メイン,3,FALSE)</f>
        <v>□水晶</v>
      </c>
      <c r="L2466" s="302" t="str">
        <f>VLOOKUP(F2466,石と花メイン,4,FALSE)</f>
        <v>金木犀【九里香】</v>
      </c>
      <c r="M2466" s="396">
        <f>IF(OR(MONTH(F2466)&lt;7,AND(MONTH(F2466)=7,DAY(F2466)&lt;=25)),
MOD(SUM((E2466-1901)*365,259),260),
MOD(SUM((E2466-1900)*365,259),260))</f>
        <v>119</v>
      </c>
      <c r="N2466" s="335">
        <f>IF(AND(MONTH(F2466)=7,DAY(F2466)&gt;25),1,
ROUNDDOWN((SUM(VLOOKUP(MONTH(F2466),D暦変換用数値,2,FALSE),DAY(F2466))/28)+1,0))</f>
        <v>3</v>
      </c>
      <c r="O2466" s="132">
        <f>IF(AND(MONTH(F2466)=7,DAY(F2466)&gt;25),DAY(F2466)-25,
MOD((SUM(VLOOKUP(MONTH(F2466),D暦変換用数値,2,FALSE),DAY(F2466))),28)+1)</f>
        <v>18</v>
      </c>
      <c r="P2466" s="404">
        <f>IF(OR(MONTH(F2466)&lt;7,AND(MONTH(F2466)=7,DAY(F2466)&lt;=25)),
MOD(SUM((E2466-1901)*365,(N2466-1)*28,O2466,258),260),
MOD(SUM((E2466-1900)*365,(N2466-1)*28,O2466,258),260))</f>
        <v>192</v>
      </c>
      <c r="Q2466" s="376" t="str">
        <f>VLOOKUP(MOD(P2466,4),色,2,FALSE)</f>
        <v>黄色い</v>
      </c>
      <c r="R2466" s="333" t="str">
        <f>VLOOKUP(MOD(P2466,13),銀河の音,2,FALSE)</f>
        <v>惑星の</v>
      </c>
      <c r="S2466" s="387" t="str">
        <f>VLOOKUP(MOD(P2466,20),太陽の紋章,2,FALSE)</f>
        <v>人</v>
      </c>
      <c r="T2466" s="119" t="s">
        <v>9217</v>
      </c>
    </row>
    <row r="2467" spans="1:20" ht="13.5" customHeight="1">
      <c r="A2467" s="334" t="str">
        <f>VLOOKUP(MOD(E2467,10),十干,2,FALSE)</f>
        <v>戊</v>
      </c>
      <c r="B2467" s="331" t="str">
        <f>VLOOKUP(MOD(E2467,12),十二支,3,FALSE)</f>
        <v xml:space="preserve">07 天 </v>
      </c>
      <c r="C2467" s="336" t="str">
        <f>VLOOKUP(F2467,星座,3,TRUE)</f>
        <v xml:space="preserve">08 軍 </v>
      </c>
      <c r="D2467" s="540">
        <v>25122</v>
      </c>
      <c r="E2467" s="131">
        <f>IFERROR(YEAR(D2467),LEFT(D2467,4))</f>
        <v>1968</v>
      </c>
      <c r="F2467" s="538" t="str">
        <f>IF(ISTEXT(D2467),RIGHT(D2467,5),TEXT(D2467,"mm/dd"))</f>
        <v>10/11</v>
      </c>
      <c r="G2467" s="133">
        <f>SUM(MID(E2467,1,1),MID(E2467,2,1),MID(E2467,3,1),MID(E2467,4,1),MID(F2467,1,1),MID(F2467,2,1),MID(F2467,4,1),MID(F2467,5,1))</f>
        <v>27</v>
      </c>
      <c r="H2467" s="133">
        <f>IF(MOD(G2467,9)=0,9,MOD(G2467,9))</f>
        <v>9</v>
      </c>
      <c r="I2467" s="131" t="str">
        <f>IFERROR(MID("日月火水木金土",WEEKDAY(D2467),1),"")</f>
        <v>金</v>
      </c>
      <c r="J2467" s="306" t="s">
        <v>9224</v>
      </c>
      <c r="K2467" s="335" t="str">
        <f>VLOOKUP(F2467,石と花メイン,3,FALSE)</f>
        <v>◇金剛石</v>
      </c>
      <c r="L2467" s="302" t="str">
        <f>VLOOKUP(F2467,石と花メイン,4,FALSE)</f>
        <v>禊萩【盆花】</v>
      </c>
      <c r="M2467" s="396">
        <f>IF(OR(MONTH(F2467)&lt;7,AND(MONTH(F2467)=7,DAY(F2467)&lt;=25)),
MOD(SUM((E2467-1901)*365,259),260),
MOD(SUM((E2467-1900)*365,259),260))</f>
        <v>119</v>
      </c>
      <c r="N2467" s="335">
        <f>IF(AND(MONTH(F2467)=7,DAY(F2467)&gt;25),1,
ROUNDDOWN((SUM(VLOOKUP(MONTH(F2467),D暦変換用数値,2,FALSE),DAY(F2467))/28)+1,0))</f>
        <v>3</v>
      </c>
      <c r="O2467" s="132">
        <f>IF(AND(MONTH(F2467)=7,DAY(F2467)&gt;25),DAY(F2467)-25,
MOD((SUM(VLOOKUP(MONTH(F2467),D暦変換用数値,2,FALSE),DAY(F2467))),28)+1)</f>
        <v>22</v>
      </c>
      <c r="P2467" s="404">
        <f>IF(OR(MONTH(F2467)&lt;7,AND(MONTH(F2467)=7,DAY(F2467)&lt;=25)),
MOD(SUM((E2467-1901)*365,(N2467-1)*28,O2467,258),260),
MOD(SUM((E2467-1900)*365,(N2467-1)*28,O2467,258),260))</f>
        <v>196</v>
      </c>
      <c r="Q2467" s="376" t="str">
        <f>VLOOKUP(MOD(P2467,4),色,2,FALSE)</f>
        <v>黄色い</v>
      </c>
      <c r="R2467" s="333" t="str">
        <f>VLOOKUP(MOD(P2467,13),銀河の音,2,FALSE)</f>
        <v>磁気の</v>
      </c>
      <c r="S2467" s="387" t="str">
        <f>VLOOKUP(MOD(P2467,20),太陽の紋章,2,FALSE)</f>
        <v>戦士</v>
      </c>
      <c r="T2467" s="119" t="s">
        <v>9169</v>
      </c>
    </row>
    <row r="2468" spans="1:20" ht="13.5" customHeight="1">
      <c r="A2468" s="50" t="str">
        <f>VLOOKUP(MOD(E2468,10),十干,2,FALSE)</f>
        <v>戊</v>
      </c>
      <c r="B2468" s="199" t="str">
        <f>VLOOKUP(MOD(E2468,12),十二支,3,FALSE)</f>
        <v xml:space="preserve">07 天 </v>
      </c>
      <c r="C2468" s="201" t="str">
        <f>VLOOKUP(F2468,星座,3,TRUE)</f>
        <v xml:space="preserve">08 軍 </v>
      </c>
      <c r="D2468" s="531">
        <v>25131</v>
      </c>
      <c r="E2468" s="1">
        <f>IFERROR(YEAR(D2468),LEFT(D2468,4))</f>
        <v>1968</v>
      </c>
      <c r="F2468" s="1" t="str">
        <f>IF(ISTEXT(D2468),RIGHT(D2468,5),TEXT(D2468,"mm/dd"))</f>
        <v>10/20</v>
      </c>
      <c r="G2468" s="39">
        <f>SUM(MID(E2468,1,1),MID(E2468,2,1),MID(E2468,3,1),MID(E2468,4,1),MID(F2468,1,1),MID(F2468,2,1),MID(F2468,4,1),MID(F2468,5,1))</f>
        <v>27</v>
      </c>
      <c r="H2468" s="41">
        <f>IF(MOD(G2468,9)=0,9,MOD(G2468,9))</f>
        <v>9</v>
      </c>
      <c r="I2468" s="45" t="str">
        <f>IFERROR(MID("日月火水木金土",WEEKDAY(D2468),1),"")</f>
        <v>日</v>
      </c>
      <c r="J2468" s="304" t="s">
        <v>4441</v>
      </c>
      <c r="K2468" s="202" t="str">
        <f>VLOOKUP(F2468,石と花メイン,3,FALSE)</f>
        <v>●蛋白石</v>
      </c>
      <c r="L2468" s="297" t="str">
        <f>VLOOKUP(F2468,石と花メイン,4,FALSE)</f>
        <v>麻【大麻草】</v>
      </c>
      <c r="M2468" s="393">
        <f>IF(OR(MONTH(F2468)&lt;7,AND(MONTH(F2468)=7,DAY(F2468)&lt;=25)),
MOD(SUM((E2468-1901)*365,259),260),
MOD(SUM((E2468-1900)*365,259),260))</f>
        <v>119</v>
      </c>
      <c r="N2468" s="390">
        <f>IF(AND(MONTH(F2468)=7,DAY(F2468)&gt;25),1,
ROUNDDOWN((SUM(VLOOKUP(MONTH(F2468),D暦変換用数値,2,FALSE),DAY(F2468))/28)+1,0))</f>
        <v>4</v>
      </c>
      <c r="O2468" s="205">
        <f>IF(AND(MONTH(F2468)=7,DAY(F2468)&gt;25),DAY(F2468)-25,
MOD((SUM(VLOOKUP(MONTH(F2468),D暦変換用数値,2,FALSE),DAY(F2468))),28)+1)</f>
        <v>3</v>
      </c>
      <c r="P2468" s="406">
        <f>IF(OR(MONTH(F2468)&lt;7,AND(MONTH(F2468)=7,DAY(F2468)&lt;=25)),
MOD(SUM((E2468-1901)*365,(N2468-1)*28,O2468,258),260),
MOD(SUM((E2468-1900)*365,(N2468-1)*28,O2468,258),260))</f>
        <v>205</v>
      </c>
      <c r="Q2468" s="372" t="str">
        <f>VLOOKUP(MOD(P2468,4),色,2,FALSE)</f>
        <v>赤い</v>
      </c>
      <c r="R2468" s="290" t="str">
        <f>VLOOKUP(MOD(P2468,13),銀河の音,2,FALSE)</f>
        <v>惑星の</v>
      </c>
      <c r="S2468" s="383" t="str">
        <f>VLOOKUP(MOD(P2468,20),太陽の紋章,2,FALSE)</f>
        <v>蛇</v>
      </c>
      <c r="T2468" s="111" t="s">
        <v>8267</v>
      </c>
    </row>
    <row r="2469" spans="1:20" ht="13.5" customHeight="1">
      <c r="A2469" s="286" t="str">
        <f>VLOOKUP(MOD(E2469,10),十干,2,FALSE)</f>
        <v>庚</v>
      </c>
      <c r="B2469" s="551" t="str">
        <f>VLOOKUP(MOD(E2469,12),十二支,3,FALSE)</f>
        <v xml:space="preserve">07 天 </v>
      </c>
      <c r="C2469" s="553" t="str">
        <f>VLOOKUP(F2469,星座,3,TRUE)</f>
        <v xml:space="preserve">08 軍 </v>
      </c>
      <c r="D2469" s="530">
        <v>29489</v>
      </c>
      <c r="E2469" s="85">
        <f>IFERROR(YEAR(D2469),LEFT(D2469,4))</f>
        <v>1980</v>
      </c>
      <c r="F2469" s="85" t="str">
        <f>IF(ISTEXT(D2469),RIGHT(D2469,5),TEXT(D2469,"mm/dd"))</f>
        <v>09/25</v>
      </c>
      <c r="G2469" s="90">
        <f>SUM(MID(E2469,1,1),MID(E2469,2,1),MID(E2469,3,1),MID(E2469,4,1),MID(F2469,1,1),MID(F2469,2,1),MID(F2469,4,1),MID(F2469,5,1))</f>
        <v>34</v>
      </c>
      <c r="H2469" s="89">
        <f>IF(MOD(G2469,9)=0,9,MOD(G2469,9))</f>
        <v>7</v>
      </c>
      <c r="I2469" s="85" t="str">
        <f>IFERROR(MID("日月火水木金土",WEEKDAY(D2469),1),"")</f>
        <v>木</v>
      </c>
      <c r="J2469" s="308" t="s">
        <v>9068</v>
      </c>
      <c r="K2469" s="87" t="str">
        <f>VLOOKUP(F2469,石と花メイン,3,FALSE)</f>
        <v>◆青玉</v>
      </c>
      <c r="L2469" s="300" t="str">
        <f>VLOOKUP(F2469,石と花メイン,4,FALSE)</f>
        <v>瑠璃苦菜【カタナンケ】</v>
      </c>
      <c r="M2469" s="397">
        <f>IF(OR(MONTH(F2469)&lt;7,AND(MONTH(F2469)=7,DAY(F2469)&lt;=25)),
MOD(SUM((E2469-1901)*365,259),260),
MOD(SUM((E2469-1900)*365,259),260))</f>
        <v>79</v>
      </c>
      <c r="N2469" s="87">
        <f>IF(AND(MONTH(F2469)=7,DAY(F2469)&gt;25),1,
ROUNDDOWN((SUM(VLOOKUP(MONTH(F2469),D暦変換用数値,2,FALSE),DAY(F2469))/28)+1,0))</f>
        <v>3</v>
      </c>
      <c r="O2469" s="82">
        <f>IF(AND(MONTH(F2469)=7,DAY(F2469)&gt;25),DAY(F2469)-25,
MOD((SUM(VLOOKUP(MONTH(F2469),D暦変換用数値,2,FALSE),DAY(F2469))),28)+1)</f>
        <v>6</v>
      </c>
      <c r="P2469" s="409">
        <f>IF(OR(MONTH(F2469)&lt;7,AND(MONTH(F2469)=7,DAY(F2469)&lt;=25)),
MOD(SUM((E2469-1901)*365,(N2469-1)*28,O2469,258),260),
MOD(SUM((E2469-1900)*365,(N2469-1)*28,O2469,258),260))</f>
        <v>140</v>
      </c>
      <c r="Q2469" s="557" t="str">
        <f>VLOOKUP(MOD(P2469,4),色,2,FALSE)</f>
        <v>黄色い</v>
      </c>
      <c r="R2469" s="559" t="str">
        <f>VLOOKUP(MOD(P2469,13),銀河の音,2,FALSE)</f>
        <v>惑星の</v>
      </c>
      <c r="S2469" s="561" t="str">
        <f>VLOOKUP(MOD(P2469,20),太陽の紋章,2,FALSE)</f>
        <v>太陽</v>
      </c>
      <c r="T2469" s="112" t="s">
        <v>9063</v>
      </c>
    </row>
    <row r="2470" spans="1:20" ht="13.5" customHeight="1">
      <c r="A2470" s="285" t="str">
        <f>VLOOKUP(MOD(E2470,10),十干,2,FALSE)</f>
        <v>庚</v>
      </c>
      <c r="B2470" s="283" t="str">
        <f>VLOOKUP(MOD(E2470,12),十二支,3,FALSE)</f>
        <v xml:space="preserve">07 天 </v>
      </c>
      <c r="C2470" s="287" t="str">
        <f>VLOOKUP(F2470,星座,3,TRUE)</f>
        <v xml:space="preserve">08 軍 </v>
      </c>
      <c r="D2470" s="530">
        <v>29489</v>
      </c>
      <c r="E2470" s="83">
        <f>IFERROR(YEAR(D2470),LEFT(D2470,4))</f>
        <v>1980</v>
      </c>
      <c r="F2470" s="83" t="str">
        <f>IF(ISTEXT(D2470),RIGHT(D2470,5),TEXT(D2470,"mm/dd"))</f>
        <v>09/25</v>
      </c>
      <c r="G2470" s="88">
        <f>SUM(MID(E2470,1,1),MID(E2470,2,1),MID(E2470,3,1),MID(E2470,4,1),MID(F2470,1,1),MID(F2470,2,1),MID(F2470,4,1),MID(F2470,5,1))</f>
        <v>34</v>
      </c>
      <c r="H2470" s="88">
        <f>IF(MOD(G2470,9)=0,9,MOD(G2470,9))</f>
        <v>7</v>
      </c>
      <c r="I2470" s="83" t="str">
        <f>IFERROR(MID("日月火水木金土",WEEKDAY(D2470),1),"")</f>
        <v>木</v>
      </c>
      <c r="J2470" s="308" t="s">
        <v>8591</v>
      </c>
      <c r="K2470" s="330" t="str">
        <f>VLOOKUP(F2470,石と花メイン,3,FALSE)</f>
        <v>◆青玉</v>
      </c>
      <c r="L2470" s="296" t="str">
        <f>VLOOKUP(F2470,石と花メイン,4,FALSE)</f>
        <v>瑠璃苦菜【カタナンケ】</v>
      </c>
      <c r="M2470" s="392">
        <f>IF(OR(MONTH(F2470)&lt;7,AND(MONTH(F2470)=7,DAY(F2470)&lt;=25)),
MOD(SUM((E2470-1901)*365,259),260),
MOD(SUM((E2470-1900)*365,259),260))</f>
        <v>79</v>
      </c>
      <c r="N2470" s="330">
        <f>IF(AND(MONTH(F2470)=7,DAY(F2470)&gt;25),1,
ROUNDDOWN((SUM(VLOOKUP(MONTH(F2470),D暦変換用数値,2,FALSE),DAY(F2470))/28)+1,0))</f>
        <v>3</v>
      </c>
      <c r="O2470" s="84">
        <f>IF(AND(MONTH(F2470)=7,DAY(F2470)&gt;25),DAY(F2470)-25,
MOD((SUM(VLOOKUP(MONTH(F2470),D暦変換用数値,2,FALSE),DAY(F2470))),28)+1)</f>
        <v>6</v>
      </c>
      <c r="P2470" s="405">
        <f>IF(OR(MONTH(F2470)&lt;7,AND(MONTH(F2470)=7,DAY(F2470)&lt;=25)),
MOD(SUM((E2470-1901)*365,(N2470-1)*28,O2470,258),260),
MOD(SUM((E2470-1900)*365,(N2470-1)*28,O2470,258),260))</f>
        <v>140</v>
      </c>
      <c r="Q2470" s="371" t="str">
        <f>VLOOKUP(MOD(P2470,4),色,2,FALSE)</f>
        <v>黄色い</v>
      </c>
      <c r="R2470" s="289" t="str">
        <f>VLOOKUP(MOD(P2470,13),銀河の音,2,FALSE)</f>
        <v>惑星の</v>
      </c>
      <c r="S2470" s="382" t="str">
        <f>VLOOKUP(MOD(P2470,20),太陽の紋章,2,FALSE)</f>
        <v>太陽</v>
      </c>
      <c r="T2470" s="112" t="s">
        <v>8592</v>
      </c>
    </row>
    <row r="2471" spans="1:20" ht="13.5" customHeight="1">
      <c r="A2471" s="50" t="str">
        <f>VLOOKUP(MOD(E2471,10),十干,2,FALSE)</f>
        <v>庚</v>
      </c>
      <c r="B2471" s="199" t="str">
        <f>VLOOKUP(MOD(E2471,12),十二支,3,FALSE)</f>
        <v xml:space="preserve">07 天 </v>
      </c>
      <c r="C2471" s="201" t="str">
        <f>VLOOKUP(F2471,星座,3,TRUE)</f>
        <v xml:space="preserve">08 軍 </v>
      </c>
      <c r="D2471" s="531">
        <v>29491</v>
      </c>
      <c r="E2471" s="1">
        <f>IFERROR(YEAR(D2471),LEFT(D2471,4))</f>
        <v>1980</v>
      </c>
      <c r="F2471" s="1" t="str">
        <f>IF(ISTEXT(D2471),RIGHT(D2471,5),TEXT(D2471,"mm/dd"))</f>
        <v>09/27</v>
      </c>
      <c r="G2471" s="39">
        <f>SUM(MID(E2471,1,1),MID(E2471,2,1),MID(E2471,3,1),MID(E2471,4,1),MID(F2471,1,1),MID(F2471,2,1),MID(F2471,4,1),MID(F2471,5,1))</f>
        <v>36</v>
      </c>
      <c r="H2471" s="41">
        <f>IF(MOD(G2471,9)=0,9,MOD(G2471,9))</f>
        <v>9</v>
      </c>
      <c r="I2471" s="45" t="str">
        <f>IFERROR(MID("日月火水木金土",WEEKDAY(D2471),1),"")</f>
        <v>土</v>
      </c>
      <c r="J2471" s="304" t="s">
        <v>4442</v>
      </c>
      <c r="K2471" s="202" t="str">
        <f>VLOOKUP(F2471,石と花メイン,3,FALSE)</f>
        <v>◇金剛石</v>
      </c>
      <c r="L2471" s="297" t="str">
        <f>VLOOKUP(F2471,石と花メイン,4,FALSE)</f>
        <v>コスモス【秋桜】</v>
      </c>
      <c r="M2471" s="393">
        <f>IF(OR(MONTH(F2471)&lt;7,AND(MONTH(F2471)=7,DAY(F2471)&lt;=25)),
MOD(SUM((E2471-1901)*365,259),260),
MOD(SUM((E2471-1900)*365,259),260))</f>
        <v>79</v>
      </c>
      <c r="N2471" s="390">
        <f>IF(AND(MONTH(F2471)=7,DAY(F2471)&gt;25),1,
ROUNDDOWN((SUM(VLOOKUP(MONTH(F2471),D暦変換用数値,2,FALSE),DAY(F2471))/28)+1,0))</f>
        <v>3</v>
      </c>
      <c r="O2471" s="205">
        <f>IF(AND(MONTH(F2471)=7,DAY(F2471)&gt;25),DAY(F2471)-25,
MOD((SUM(VLOOKUP(MONTH(F2471),D暦変換用数値,2,FALSE),DAY(F2471))),28)+1)</f>
        <v>8</v>
      </c>
      <c r="P2471" s="406">
        <f>IF(OR(MONTH(F2471)&lt;7,AND(MONTH(F2471)=7,DAY(F2471)&lt;=25)),
MOD(SUM((E2471-1901)*365,(N2471-1)*28,O2471,258),260),
MOD(SUM((E2471-1900)*365,(N2471-1)*28,O2471,258),260))</f>
        <v>142</v>
      </c>
      <c r="Q2471" s="375" t="str">
        <f>VLOOKUP(MOD(P2471,4),色,2,FALSE)</f>
        <v>白い</v>
      </c>
      <c r="R2471" s="293" t="str">
        <f>VLOOKUP(MOD(P2471,13),銀河の音,2,FALSE)</f>
        <v>水晶の</v>
      </c>
      <c r="S2471" s="386" t="str">
        <f>VLOOKUP(MOD(P2471,20),太陽の紋章,2,FALSE)</f>
        <v>風</v>
      </c>
      <c r="T2471" s="97" t="s">
        <v>5956</v>
      </c>
    </row>
    <row r="2472" spans="1:20" ht="13.5" customHeight="1">
      <c r="A2472" s="50" t="str">
        <f>VLOOKUP(MOD(E2472,10),十干,2,FALSE)</f>
        <v>庚</v>
      </c>
      <c r="B2472" s="199" t="str">
        <f>VLOOKUP(MOD(E2472,12),十二支,3,FALSE)</f>
        <v xml:space="preserve">07 天 </v>
      </c>
      <c r="C2472" s="201" t="str">
        <f>VLOOKUP(F2472,星座,3,TRUE)</f>
        <v xml:space="preserve">08 軍 </v>
      </c>
      <c r="D2472" s="531">
        <v>29493</v>
      </c>
      <c r="E2472" s="1">
        <f>IFERROR(YEAR(D2472),LEFT(D2472,4))</f>
        <v>1980</v>
      </c>
      <c r="F2472" s="1" t="str">
        <f>IF(ISTEXT(D2472),RIGHT(D2472,5),TEXT(D2472,"mm/dd"))</f>
        <v>09/29</v>
      </c>
      <c r="G2472" s="39">
        <f>SUM(MID(E2472,1,1),MID(E2472,2,1),MID(E2472,3,1),MID(E2472,4,1),MID(F2472,1,1),MID(F2472,2,1),MID(F2472,4,1),MID(F2472,5,1))</f>
        <v>38</v>
      </c>
      <c r="H2472" s="41">
        <f>IF(MOD(G2472,9)=0,9,MOD(G2472,9))</f>
        <v>2</v>
      </c>
      <c r="I2472" s="45" t="str">
        <f>IFERROR(MID("日月火水木金土",WEEKDAY(D2472),1),"")</f>
        <v>月</v>
      </c>
      <c r="J2472" s="304" t="s">
        <v>4443</v>
      </c>
      <c r="K2472" s="202" t="str">
        <f>VLOOKUP(F2472,石と花メイン,3,FALSE)</f>
        <v>◆青玉</v>
      </c>
      <c r="L2472" s="297" t="str">
        <f>VLOOKUP(F2472,石と花メイン,4,FALSE)</f>
        <v>アスター【蝦夷菊】</v>
      </c>
      <c r="M2472" s="393">
        <f>IF(OR(MONTH(F2472)&lt;7,AND(MONTH(F2472)=7,DAY(F2472)&lt;=25)),
MOD(SUM((E2472-1901)*365,259),260),
MOD(SUM((E2472-1900)*365,259),260))</f>
        <v>79</v>
      </c>
      <c r="N2472" s="390">
        <f>IF(AND(MONTH(F2472)=7,DAY(F2472)&gt;25),1,
ROUNDDOWN((SUM(VLOOKUP(MONTH(F2472),D暦変換用数値,2,FALSE),DAY(F2472))/28)+1,0))</f>
        <v>3</v>
      </c>
      <c r="O2472" s="205">
        <f>IF(AND(MONTH(F2472)=7,DAY(F2472)&gt;25),DAY(F2472)-25,
MOD((SUM(VLOOKUP(MONTH(F2472),D暦変換用数値,2,FALSE),DAY(F2472))),28)+1)</f>
        <v>10</v>
      </c>
      <c r="P2472" s="406">
        <f>IF(OR(MONTH(F2472)&lt;7,AND(MONTH(F2472)=7,DAY(F2472)&lt;=25)),
MOD(SUM((E2472-1901)*365,(N2472-1)*28,O2472,258),260),
MOD(SUM((E2472-1900)*365,(N2472-1)*28,O2472,258),260))</f>
        <v>144</v>
      </c>
      <c r="Q2472" s="373" t="str">
        <f>VLOOKUP(MOD(P2472,4),色,2,FALSE)</f>
        <v>黄色い</v>
      </c>
      <c r="R2472" s="291" t="str">
        <f>VLOOKUP(MOD(P2472,13),銀河の音,2,FALSE)</f>
        <v>磁気の</v>
      </c>
      <c r="S2472" s="384" t="str">
        <f>VLOOKUP(MOD(P2472,20),太陽の紋章,2,FALSE)</f>
        <v>種</v>
      </c>
      <c r="T2472" s="98" t="s">
        <v>3736</v>
      </c>
    </row>
    <row r="2473" spans="1:20" ht="13.5" customHeight="1">
      <c r="A2473" s="76" t="str">
        <f>VLOOKUP(MOD(E2473,10),十干,2,FALSE)</f>
        <v>庚</v>
      </c>
      <c r="B2473" s="199" t="str">
        <f>VLOOKUP(MOD(E2473,12),十二支,3,FALSE)</f>
        <v xml:space="preserve">07 天 </v>
      </c>
      <c r="C2473" s="201" t="str">
        <f>VLOOKUP(F2473,星座,3,TRUE)</f>
        <v xml:space="preserve">08 軍 </v>
      </c>
      <c r="D2473" s="534">
        <v>29507</v>
      </c>
      <c r="E2473" s="116">
        <f>IFERROR(YEAR(D2473),LEFT(D2473,4))</f>
        <v>1980</v>
      </c>
      <c r="F2473" s="116" t="str">
        <f>IF(ISTEXT(D2473),RIGHT(D2473,5),TEXT(D2473,"mm/dd"))</f>
        <v>10/13</v>
      </c>
      <c r="G2473" s="120">
        <f>SUM(MID(E2473,1,1),MID(E2473,2,1),MID(E2473,3,1),MID(E2473,4,1),MID(F2473,1,1),MID(F2473,2,1),MID(F2473,4,1),MID(F2473,5,1))</f>
        <v>23</v>
      </c>
      <c r="H2473" s="120">
        <f>IF(MOD(G2473,9)=0,9,MOD(G2473,9))</f>
        <v>5</v>
      </c>
      <c r="I2473" s="116" t="str">
        <f>IFERROR(MID("日月火水木金土",WEEKDAY(D2473),1),"")</f>
        <v>月</v>
      </c>
      <c r="J2473" s="306" t="s">
        <v>7592</v>
      </c>
      <c r="K2473" s="203" t="str">
        <f>VLOOKUP(F2473,石と花メイン,3,FALSE)</f>
        <v>◆柘榴石</v>
      </c>
      <c r="L2473" s="299" t="str">
        <f>VLOOKUP(F2473,石と花メイン,4,FALSE)</f>
        <v>エキナセア【紫馬簾菊】</v>
      </c>
      <c r="M2473" s="395">
        <f>IF(OR(MONTH(F2473)&lt;7,AND(MONTH(F2473)=7,DAY(F2473)&lt;=25)),
MOD(SUM((E2473-1901)*365,259),260),
MOD(SUM((E2473-1900)*365,259),260))</f>
        <v>79</v>
      </c>
      <c r="N2473" s="121">
        <f>IF(AND(MONTH(F2473)=7,DAY(F2473)&gt;25),1,
ROUNDDOWN((SUM(VLOOKUP(MONTH(F2473),D暦変換用数値,2,FALSE),DAY(F2473))/28)+1,0))</f>
        <v>3</v>
      </c>
      <c r="O2473" s="117">
        <f>IF(AND(MONTH(F2473)=7,DAY(F2473)&gt;25),DAY(F2473)-25,
MOD((SUM(VLOOKUP(MONTH(F2473),D暦変換用数値,2,FALSE),DAY(F2473))),28)+1)</f>
        <v>24</v>
      </c>
      <c r="P2473" s="408">
        <f>IF(OR(MONTH(F2473)&lt;7,AND(MONTH(F2473)=7,DAY(F2473)&lt;=25)),
MOD(SUM((E2473-1901)*365,(N2473-1)*28,O2473,258),260),
MOD(SUM((E2473-1900)*365,(N2473-1)*28,O2473,258),260))</f>
        <v>158</v>
      </c>
      <c r="Q2473" s="375" t="str">
        <f>VLOOKUP(MOD(P2473,4),色,2,FALSE)</f>
        <v>白い</v>
      </c>
      <c r="R2473" s="293" t="str">
        <f>VLOOKUP(MOD(P2473,13),銀河の音,2,FALSE)</f>
        <v>月の</v>
      </c>
      <c r="S2473" s="386" t="str">
        <f>VLOOKUP(MOD(P2473,20),太陽の紋章,2,FALSE)</f>
        <v>鏡</v>
      </c>
      <c r="T2473" s="128" t="s">
        <v>7564</v>
      </c>
    </row>
    <row r="2474" spans="1:20" ht="13.5" customHeight="1">
      <c r="A2474" s="334" t="str">
        <f>VLOOKUP(MOD(E2474,10),十干,2,FALSE)</f>
        <v>甲</v>
      </c>
      <c r="B2474" s="331" t="str">
        <f>VLOOKUP(MOD(E2474,12),十二支,3,FALSE)</f>
        <v xml:space="preserve">07 天 </v>
      </c>
      <c r="C2474" s="336" t="str">
        <f>VLOOKUP(F2474,星座,3,TRUE)</f>
        <v xml:space="preserve">08 軍 </v>
      </c>
      <c r="D2474" s="534">
        <v>38255</v>
      </c>
      <c r="E2474" s="131">
        <f>IFERROR(YEAR(D2474),LEFT(D2474,4))</f>
        <v>2004</v>
      </c>
      <c r="F2474" s="131" t="str">
        <f>IF(ISTEXT(D2474),RIGHT(D2474,5),TEXT(D2474,"mm/dd"))</f>
        <v>09/25</v>
      </c>
      <c r="G2474" s="133">
        <f>SUM(MID(E2474,1,1),MID(E2474,2,1),MID(E2474,3,1),MID(E2474,4,1),MID(F2474,1,1),MID(F2474,2,1),MID(F2474,4,1),MID(F2474,5,1))</f>
        <v>22</v>
      </c>
      <c r="H2474" s="133">
        <f>IF(MOD(G2474,9)=0,9,MOD(G2474,9))</f>
        <v>4</v>
      </c>
      <c r="I2474" s="131" t="str">
        <f>IFERROR(MID("日月火水木金土",WEEKDAY(D2474),1),"")</f>
        <v>土</v>
      </c>
      <c r="J2474" s="306" t="s">
        <v>8288</v>
      </c>
      <c r="K2474" s="335" t="str">
        <f>VLOOKUP(F2474,石と花メイン,3,FALSE)</f>
        <v>◆青玉</v>
      </c>
      <c r="L2474" s="302" t="str">
        <f>VLOOKUP(F2474,石と花メイン,4,FALSE)</f>
        <v>瑠璃苦菜【カタナンケ】</v>
      </c>
      <c r="M2474" s="396">
        <f>IF(OR(MONTH(F2474)&lt;7,AND(MONTH(F2474)=7,DAY(F2474)&lt;=25)),
MOD(SUM((E2474-1901)*365,259),260),
MOD(SUM((E2474-1900)*365,259),260))</f>
        <v>259</v>
      </c>
      <c r="N2474" s="335">
        <f>IF(AND(MONTH(F2474)=7,DAY(F2474)&gt;25),1,
ROUNDDOWN((SUM(VLOOKUP(MONTH(F2474),D暦変換用数値,2,FALSE),DAY(F2474))/28)+1,0))</f>
        <v>3</v>
      </c>
      <c r="O2474" s="132">
        <f>IF(AND(MONTH(F2474)=7,DAY(F2474)&gt;25),DAY(F2474)-25,
MOD((SUM(VLOOKUP(MONTH(F2474),D暦変換用数値,2,FALSE),DAY(F2474))),28)+1)</f>
        <v>6</v>
      </c>
      <c r="P2474" s="404">
        <f>IF(OR(MONTH(F2474)&lt;7,AND(MONTH(F2474)=7,DAY(F2474)&lt;=25)),
MOD(SUM((E2474-1901)*365,(N2474-1)*28,O2474,258),260),
MOD(SUM((E2474-1900)*365,(N2474-1)*28,O2474,258),260))</f>
        <v>60</v>
      </c>
      <c r="Q2474" s="376" t="str">
        <f>VLOOKUP(MOD(P2474,4),色,2,FALSE)</f>
        <v>黄色い</v>
      </c>
      <c r="R2474" s="333" t="str">
        <f>VLOOKUP(MOD(P2474,13),銀河の音,2,FALSE)</f>
        <v>銀河の</v>
      </c>
      <c r="S2474" s="387" t="str">
        <f>VLOOKUP(MOD(P2474,20),太陽の紋章,2,FALSE)</f>
        <v>太陽</v>
      </c>
      <c r="T2474" s="145"/>
    </row>
    <row r="2475" spans="1:20" ht="13.5" customHeight="1">
      <c r="A2475" s="282" t="str">
        <f>VLOOKUP(MOD(E2475,10),十干,2,FALSE)</f>
        <v>甲</v>
      </c>
      <c r="B2475" s="283" t="str">
        <f>VLOOKUP(MOD(E2475,12),十二支,3,FALSE)</f>
        <v xml:space="preserve">07 天 </v>
      </c>
      <c r="C2475" s="287" t="str">
        <f>VLOOKUP(F2475,星座,3,TRUE)</f>
        <v xml:space="preserve">08 軍 </v>
      </c>
      <c r="D2475" s="533">
        <v>38270</v>
      </c>
      <c r="E2475" s="83">
        <f>IFERROR(YEAR(D2475),LEFT(D2475,4))</f>
        <v>2004</v>
      </c>
      <c r="F2475" s="83" t="str">
        <f>IF(ISTEXT(D2475),RIGHT(D2475,5),TEXT(D2475,"mm/dd"))</f>
        <v>10/10</v>
      </c>
      <c r="G2475" s="88">
        <f>SUM(MID(E2475,1,1),MID(E2475,2,1),MID(E2475,3,1),MID(E2475,4,1),MID(F2475,1,1),MID(F2475,2,1),MID(F2475,4,1),MID(F2475,5,1))</f>
        <v>8</v>
      </c>
      <c r="H2475" s="88">
        <f>IF(MOD(G2475,9)=0,9,MOD(G2475,9))</f>
        <v>8</v>
      </c>
      <c r="I2475" s="83" t="str">
        <f>IFERROR(MID("日月火水木金土",WEEKDAY(D2475),1),"")</f>
        <v>日</v>
      </c>
      <c r="J2475" s="303" t="s">
        <v>6545</v>
      </c>
      <c r="K2475" s="87" t="str">
        <f>VLOOKUP(F2475,石と花メイン,3,FALSE)</f>
        <v>■黒縞瑪瑙</v>
      </c>
      <c r="L2475" s="296" t="str">
        <f>VLOOKUP(F2475,石と花メイン,4,FALSE)</f>
        <v>数珠玉【唐麦】</v>
      </c>
      <c r="M2475" s="392">
        <f>IF(OR(MONTH(F2475)&lt;7,AND(MONTH(F2475)=7,DAY(F2475)&lt;=25)),
MOD(SUM((E2475-1901)*365,259),260),
MOD(SUM((E2475-1900)*365,259),260))</f>
        <v>259</v>
      </c>
      <c r="N2475" s="330">
        <f>IF(AND(MONTH(F2475)=7,DAY(F2475)&gt;25),1,
ROUNDDOWN((SUM(VLOOKUP(MONTH(F2475),D暦変換用数値,2,FALSE),DAY(F2475))/28)+1,0))</f>
        <v>3</v>
      </c>
      <c r="O2475" s="84">
        <f>IF(AND(MONTH(F2475)=7,DAY(F2475)&gt;25),DAY(F2475)-25,
MOD((SUM(VLOOKUP(MONTH(F2475),D暦変換用数値,2,FALSE),DAY(F2475))),28)+1)</f>
        <v>21</v>
      </c>
      <c r="P2475" s="405">
        <f>IF(OR(MONTH(F2475)&lt;7,AND(MONTH(F2475)=7,DAY(F2475)&lt;=25)),
MOD(SUM((E2475-1901)*365,(N2475-1)*28,O2475,258),260),
MOD(SUM((E2475-1900)*365,(N2475-1)*28,O2475,258),260))</f>
        <v>75</v>
      </c>
      <c r="Q2475" s="371" t="str">
        <f>VLOOKUP(MOD(P2475,4),色,2,FALSE)</f>
        <v>青い</v>
      </c>
      <c r="R2475" s="289" t="str">
        <f>VLOOKUP(MOD(P2475,13),銀河の音,2,FALSE)</f>
        <v>惑星の</v>
      </c>
      <c r="S2475" s="382" t="str">
        <f>VLOOKUP(MOD(P2475,20),太陽の紋章,2,FALSE)</f>
        <v>鷲</v>
      </c>
      <c r="T2475" s="102" t="s">
        <v>2872</v>
      </c>
    </row>
    <row r="2476" spans="1:20" ht="13.5" customHeight="1">
      <c r="A2476" s="49" t="str">
        <f>VLOOKUP(MOD(E2476,10),十干,2,FALSE)</f>
        <v>丙</v>
      </c>
      <c r="B2476" s="199" t="str">
        <f>VLOOKUP(MOD(E2476,12),十二支,3,FALSE)</f>
        <v xml:space="preserve">07 天 </v>
      </c>
      <c r="C2476" s="201" t="str">
        <f>VLOOKUP(F2476,星座,3,TRUE)</f>
        <v xml:space="preserve">08 軍 </v>
      </c>
      <c r="D2476" s="535" t="s">
        <v>8781</v>
      </c>
      <c r="E2476" s="45" t="str">
        <f>IFERROR(YEAR(D2476),LEFT(D2476,4))</f>
        <v>1776</v>
      </c>
      <c r="F2476" s="45" t="str">
        <f>IF(ISTEXT(D2476),RIGHT(D2476,5),TEXT(D2476,"mm/dd"))</f>
        <v>10/06</v>
      </c>
      <c r="G2476" s="41">
        <f>SUM(MID(E2476,1,1),MID(E2476,2,1),MID(E2476,3,1),MID(E2476,4,1),MID(F2476,1,1),MID(F2476,2,1),MID(F2476,4,1),MID(F2476,5,1))</f>
        <v>28</v>
      </c>
      <c r="H2476" s="41">
        <f>IF(MOD(G2476,9)=0,9,MOD(G2476,9))</f>
        <v>1</v>
      </c>
      <c r="I2476" s="45" t="str">
        <f>IFERROR(MID("日月火水木金土",WEEKDAY(D2476),1),"")</f>
        <v/>
      </c>
      <c r="J2476" s="305" t="s">
        <v>4379</v>
      </c>
      <c r="K2476" s="203" t="str">
        <f>VLOOKUP(F2476,石と花メイン,3,FALSE)</f>
        <v>◆紅玉</v>
      </c>
      <c r="L2476" s="298" t="str">
        <f>VLOOKUP(F2476,石と花メイン,4,FALSE)</f>
        <v>梅擬</v>
      </c>
      <c r="M2476" s="394">
        <f>IF(OR(MONTH(F2476)&lt;7,AND(MONTH(F2476)=7,DAY(F2476)&lt;=25)),
MOD(SUM((E2476-1901)*365,259),260),
MOD(SUM((E2476-1900)*365,259),260))</f>
        <v>239</v>
      </c>
      <c r="N2476" s="391">
        <f>IF(AND(MONTH(F2476)=7,DAY(F2476)&gt;25),1,
ROUNDDOWN((SUM(VLOOKUP(MONTH(F2476),D暦変換用数値,2,FALSE),DAY(F2476))/28)+1,0))</f>
        <v>3</v>
      </c>
      <c r="O2476" s="46">
        <f>IF(AND(MONTH(F2476)=7,DAY(F2476)&gt;25),DAY(F2476)-25,
MOD((SUM(VLOOKUP(MONTH(F2476),D暦変換用数値,2,FALSE),DAY(F2476))),28)+1)</f>
        <v>17</v>
      </c>
      <c r="P2476" s="407">
        <f>IF(OR(MONTH(F2476)&lt;7,AND(MONTH(F2476)=7,DAY(F2476)&lt;=25)),
MOD(SUM((E2476-1901)*365,(N2476-1)*28,O2476,258),260),
MOD(SUM((E2476-1900)*365,(N2476-1)*28,O2476,258),260))</f>
        <v>51</v>
      </c>
      <c r="Q2476" s="374" t="str">
        <f>VLOOKUP(MOD(P2476,4),色,2,FALSE)</f>
        <v>青い</v>
      </c>
      <c r="R2476" s="292" t="str">
        <f>VLOOKUP(MOD(P2476,13),銀河の音,2,FALSE)</f>
        <v>水晶の</v>
      </c>
      <c r="S2476" s="385" t="str">
        <f>VLOOKUP(MOD(P2476,20),太陽の紋章,2,FALSE)</f>
        <v>猿</v>
      </c>
      <c r="T2476" s="101" t="s">
        <v>4381</v>
      </c>
    </row>
    <row r="2477" spans="1:20" ht="13.5" customHeight="1">
      <c r="A2477" s="286" t="str">
        <f>VLOOKUP(MOD(E2477,10),十干,2,FALSE)</f>
        <v>壬</v>
      </c>
      <c r="B2477" s="283" t="str">
        <f>VLOOKUP(MOD(E2477,12),十二支,3,FALSE)</f>
        <v xml:space="preserve">07 天 </v>
      </c>
      <c r="C2477" s="287" t="str">
        <f>VLOOKUP(F2477,星座,3,TRUE)</f>
        <v xml:space="preserve">08 軍 </v>
      </c>
      <c r="D2477" s="530" t="s">
        <v>8782</v>
      </c>
      <c r="E2477" s="85" t="str">
        <f>IFERROR(YEAR(D2477),LEFT(D2477,4))</f>
        <v>1872</v>
      </c>
      <c r="F2477" s="85" t="str">
        <f>IF(ISTEXT(D2477),RIGHT(D2477,5),TEXT(D2477,"mm/dd"))</f>
        <v>10/02</v>
      </c>
      <c r="G2477" s="89">
        <f>SUM(MID(E2477,1,1),MID(E2477,2,1),MID(E2477,3,1),MID(E2477,4,1),MID(F2477,1,1),MID(F2477,2,1),MID(F2477,4,1),MID(F2477,5,1))</f>
        <v>21</v>
      </c>
      <c r="H2477" s="89">
        <f>IF(MOD(G2477,9)=0,9,MOD(G2477,9))</f>
        <v>3</v>
      </c>
      <c r="I2477" s="85" t="str">
        <f>IFERROR(MID("日月火水木金土",WEEKDAY(D2477),1),"")</f>
        <v/>
      </c>
      <c r="J2477" s="308" t="s">
        <v>7803</v>
      </c>
      <c r="K2477" s="87" t="str">
        <f>VLOOKUP(F2477,石と花メイン,3,FALSE)</f>
        <v>●土耳古石</v>
      </c>
      <c r="L2477" s="300" t="str">
        <f>VLOOKUP(F2477,石と花メイン,4,FALSE)</f>
        <v>コリウス【金襴紫蘇】</v>
      </c>
      <c r="M2477" s="397">
        <f>IF(OR(MONTH(F2477)&lt;7,AND(MONTH(F2477)=7,DAY(F2477)&lt;=25)),
MOD(SUM((E2477-1901)*365,259),260),
MOD(SUM((E2477-1900)*365,259),260))</f>
        <v>179</v>
      </c>
      <c r="N2477" s="87">
        <f>IF(AND(MONTH(F2477)=7,DAY(F2477)&gt;25),1,
ROUNDDOWN((SUM(VLOOKUP(MONTH(F2477),D暦変換用数値,2,FALSE),DAY(F2477))/28)+1,0))</f>
        <v>3</v>
      </c>
      <c r="O2477" s="82">
        <f>IF(AND(MONTH(F2477)=7,DAY(F2477)&gt;25),DAY(F2477)-25,
MOD((SUM(VLOOKUP(MONTH(F2477),D暦変換用数値,2,FALSE),DAY(F2477))),28)+1)</f>
        <v>13</v>
      </c>
      <c r="P2477" s="409">
        <f>IF(OR(MONTH(F2477)&lt;7,AND(MONTH(F2477)=7,DAY(F2477)&lt;=25)),
MOD(SUM((E2477-1901)*365,(N2477-1)*28,O2477,258),260),
MOD(SUM((E2477-1900)*365,(N2477-1)*28,O2477,258),260))</f>
        <v>247</v>
      </c>
      <c r="Q2477" s="371" t="str">
        <f>VLOOKUP(MOD(P2477,4),色,2,FALSE)</f>
        <v>青い</v>
      </c>
      <c r="R2477" s="289" t="str">
        <f>VLOOKUP(MOD(P2477,13),銀河の音,2,FALSE)</f>
        <v>宇宙の</v>
      </c>
      <c r="S2477" s="382" t="str">
        <f>VLOOKUP(MOD(P2477,20),太陽の紋章,2,FALSE)</f>
        <v>手</v>
      </c>
      <c r="T2477" s="95" t="s">
        <v>7804</v>
      </c>
    </row>
    <row r="2478" spans="1:20" ht="13.5" customHeight="1">
      <c r="A2478" s="50" t="str">
        <f>VLOOKUP(MOD(E2478,10),十干,2,FALSE)</f>
        <v>甲</v>
      </c>
      <c r="B2478" s="199" t="str">
        <f>VLOOKUP(MOD(E2478,12),十二支,3,FALSE)</f>
        <v xml:space="preserve">07 天 </v>
      </c>
      <c r="C2478" s="201" t="str">
        <f>VLOOKUP(F2478,星座,3,TRUE)</f>
        <v xml:space="preserve">08 軍 </v>
      </c>
      <c r="D2478" s="531" t="s">
        <v>864</v>
      </c>
      <c r="E2478" s="1" t="str">
        <f>IFERROR(YEAR(D2478),LEFT(D2478,4))</f>
        <v>1884</v>
      </c>
      <c r="F2478" s="1" t="str">
        <f>IF(ISTEXT(D2478),RIGHT(D2478,5),TEXT(D2478,"mm/dd"))</f>
        <v>10/21</v>
      </c>
      <c r="G2478" s="39">
        <f>SUM(MID(E2478,1,1),MID(E2478,2,1),MID(E2478,3,1),MID(E2478,4,1),MID(F2478,1,1),MID(F2478,2,1),MID(F2478,4,1),MID(F2478,5,1))</f>
        <v>25</v>
      </c>
      <c r="H2478" s="41">
        <f>IF(MOD(G2478,9)=0,9,MOD(G2478,9))</f>
        <v>7</v>
      </c>
      <c r="I2478" s="45" t="str">
        <f>IFERROR(MID("日月火水木金土",WEEKDAY(D2478),1),"")</f>
        <v/>
      </c>
      <c r="J2478" s="304" t="s">
        <v>1691</v>
      </c>
      <c r="K2478" s="202" t="str">
        <f>VLOOKUP(F2478,石と花メイン,3,FALSE)</f>
        <v>●月長石</v>
      </c>
      <c r="L2478" s="297" t="str">
        <f>VLOOKUP(F2478,石と花メイン,4,FALSE)</f>
        <v>綿【綿花】</v>
      </c>
      <c r="M2478" s="393">
        <f>IF(OR(MONTH(F2478)&lt;7,AND(MONTH(F2478)=7,DAY(F2478)&lt;=25)),
MOD(SUM((E2478-1901)*365,259),260),
MOD(SUM((E2478-1900)*365,259),260))</f>
        <v>139</v>
      </c>
      <c r="N2478" s="390">
        <f>IF(AND(MONTH(F2478)=7,DAY(F2478)&gt;25),1,
ROUNDDOWN((SUM(VLOOKUP(MONTH(F2478),D暦変換用数値,2,FALSE),DAY(F2478))/28)+1,0))</f>
        <v>4</v>
      </c>
      <c r="O2478" s="205">
        <f>IF(AND(MONTH(F2478)=7,DAY(F2478)&gt;25),DAY(F2478)-25,
MOD((SUM(VLOOKUP(MONTH(F2478),D暦変換用数値,2,FALSE),DAY(F2478))),28)+1)</f>
        <v>4</v>
      </c>
      <c r="P2478" s="406">
        <f>IF(OR(MONTH(F2478)&lt;7,AND(MONTH(F2478)=7,DAY(F2478)&lt;=25)),
MOD(SUM((E2478-1901)*365,(N2478-1)*28,O2478,258),260),
MOD(SUM((E2478-1900)*365,(N2478-1)*28,O2478,258),260))</f>
        <v>226</v>
      </c>
      <c r="Q2478" s="375" t="str">
        <f>VLOOKUP(MOD(P2478,4),色,2,FALSE)</f>
        <v>白い</v>
      </c>
      <c r="R2478" s="293" t="str">
        <f>VLOOKUP(MOD(P2478,13),銀河の音,2,FALSE)</f>
        <v>倍音の</v>
      </c>
      <c r="S2478" s="386" t="str">
        <f>VLOOKUP(MOD(P2478,20),太陽の紋章,2,FALSE)</f>
        <v>世界の橋渡し</v>
      </c>
      <c r="T2478" s="97" t="s">
        <v>829</v>
      </c>
    </row>
    <row r="2479" spans="1:20" ht="13.5" customHeight="1">
      <c r="A2479" s="50" t="str">
        <f>VLOOKUP(MOD(E2479,10),十干,2,FALSE)</f>
        <v>丙</v>
      </c>
      <c r="B2479" s="199" t="str">
        <f>VLOOKUP(MOD(E2479,12),十二支,3,FALSE)</f>
        <v xml:space="preserve">07 天 </v>
      </c>
      <c r="C2479" s="201" t="str">
        <f>VLOOKUP(F2479,星座,3,TRUE)</f>
        <v xml:space="preserve">08 軍 </v>
      </c>
      <c r="D2479" s="531" t="s">
        <v>865</v>
      </c>
      <c r="E2479" s="1" t="str">
        <f>IFERROR(YEAR(D2479),LEFT(D2479,4))</f>
        <v>1896</v>
      </c>
      <c r="F2479" s="1" t="str">
        <f>IF(ISTEXT(D2479),RIGHT(D2479,5),TEXT(D2479,"mm/dd"))</f>
        <v>09/24</v>
      </c>
      <c r="G2479" s="39">
        <f>SUM(MID(E2479,1,1),MID(E2479,2,1),MID(E2479,3,1),MID(E2479,4,1),MID(F2479,1,1),MID(F2479,2,1),MID(F2479,4,1),MID(F2479,5,1))</f>
        <v>39</v>
      </c>
      <c r="H2479" s="41">
        <f>IF(MOD(G2479,9)=0,9,MOD(G2479,9))</f>
        <v>3</v>
      </c>
      <c r="I2479" s="45" t="str">
        <f>IFERROR(MID("日月火水木金土",WEEKDAY(D2479),1),"")</f>
        <v/>
      </c>
      <c r="J2479" s="304" t="s">
        <v>343</v>
      </c>
      <c r="K2479" s="202" t="str">
        <f>VLOOKUP(F2479,石と花メイン,3,FALSE)</f>
        <v>●瑠璃</v>
      </c>
      <c r="L2479" s="297" t="str">
        <f>VLOOKUP(F2479,石と花メイン,4,FALSE)</f>
        <v>朮【宇家良】</v>
      </c>
      <c r="M2479" s="393">
        <f>IF(OR(MONTH(F2479)&lt;7,AND(MONTH(F2479)=7,DAY(F2479)&lt;=25)),
MOD(SUM((E2479-1901)*365,259),260),
MOD(SUM((E2479-1900)*365,259),260))</f>
        <v>99</v>
      </c>
      <c r="N2479" s="390">
        <f>IF(AND(MONTH(F2479)=7,DAY(F2479)&gt;25),1,
ROUNDDOWN((SUM(VLOOKUP(MONTH(F2479),D暦変換用数値,2,FALSE),DAY(F2479))/28)+1,0))</f>
        <v>3</v>
      </c>
      <c r="O2479" s="205">
        <f>IF(AND(MONTH(F2479)=7,DAY(F2479)&gt;25),DAY(F2479)-25,
MOD((SUM(VLOOKUP(MONTH(F2479),D暦変換用数値,2,FALSE),DAY(F2479))),28)+1)</f>
        <v>5</v>
      </c>
      <c r="P2479" s="406">
        <f>IF(OR(MONTH(F2479)&lt;7,AND(MONTH(F2479)=7,DAY(F2479)&lt;=25)),
MOD(SUM((E2479-1901)*365,(N2479-1)*28,O2479,258),260),
MOD(SUM((E2479-1900)*365,(N2479-1)*28,O2479,258),260))</f>
        <v>159</v>
      </c>
      <c r="Q2479" s="374" t="str">
        <f>VLOOKUP(MOD(P2479,4),色,2,FALSE)</f>
        <v>青い</v>
      </c>
      <c r="R2479" s="292" t="str">
        <f>VLOOKUP(MOD(P2479,13),銀河の音,2,FALSE)</f>
        <v>電気の</v>
      </c>
      <c r="S2479" s="385" t="str">
        <f>VLOOKUP(MOD(P2479,20),太陽の紋章,2,FALSE)</f>
        <v>嵐</v>
      </c>
      <c r="T2479" s="103" t="s">
        <v>866</v>
      </c>
    </row>
    <row r="2480" spans="1:20" ht="13.5" customHeight="1">
      <c r="A2480" s="334" t="str">
        <f>VLOOKUP(MOD(E2480,10),十干,2,FALSE)</f>
        <v>戊</v>
      </c>
      <c r="B2480" s="331" t="str">
        <f>VLOOKUP(MOD(E2480,12),十二支,3,FALSE)</f>
        <v xml:space="preserve">07 天 </v>
      </c>
      <c r="C2480" s="336" t="str">
        <f>VLOOKUP(F2480,星座,3,TRUE)</f>
        <v xml:space="preserve">09 火 </v>
      </c>
      <c r="D2480" s="540">
        <v>3018</v>
      </c>
      <c r="E2480" s="131">
        <f>IFERROR(YEAR(D2480),LEFT(D2480,4))</f>
        <v>1908</v>
      </c>
      <c r="F2480" s="538" t="str">
        <f>IF(ISTEXT(D2480),RIGHT(D2480,5),TEXT(D2480,"mm/dd"))</f>
        <v>04/05</v>
      </c>
      <c r="G2480" s="133">
        <f>SUM(MID(E2480,1,1),MID(E2480,2,1),MID(E2480,3,1),MID(E2480,4,1),MID(F2480,1,1),MID(F2480,2,1),MID(F2480,4,1),MID(F2480,5,1))</f>
        <v>27</v>
      </c>
      <c r="H2480" s="133">
        <f>IF(MOD(G2480,9)=0,9,MOD(G2480,9))</f>
        <v>9</v>
      </c>
      <c r="I2480" s="131" t="str">
        <f>IFERROR(MID("日月火水木金土",WEEKDAY(D2480),1),"")</f>
        <v>日</v>
      </c>
      <c r="J2480" s="306" t="s">
        <v>9233</v>
      </c>
      <c r="K2480" s="335" t="str">
        <f>VLOOKUP(F2480,石と花メイン,3,FALSE)</f>
        <v>◆翠玉</v>
      </c>
      <c r="L2480" s="302" t="str">
        <f>VLOOKUP(F2480,石と花メイン,4,FALSE)</f>
        <v>無花果【蓬莱柿】</v>
      </c>
      <c r="M2480" s="396">
        <f>IF(OR(MONTH(F2480)&lt;7,AND(MONTH(F2480)=7,DAY(F2480)&lt;=25)),
MOD(SUM((E2480-1901)*365,259),260),
MOD(SUM((E2480-1900)*365,259),260))</f>
        <v>214</v>
      </c>
      <c r="N2480" s="335">
        <f>IF(AND(MONTH(F2480)=7,DAY(F2480)&gt;25),1,
ROUNDDOWN((SUM(VLOOKUP(MONTH(F2480),D暦変換用数値,2,FALSE),DAY(F2480))/28)+1,0))</f>
        <v>10</v>
      </c>
      <c r="O2480" s="132">
        <f>IF(AND(MONTH(F2480)=7,DAY(F2480)&gt;25),DAY(F2480)-25,
MOD((SUM(VLOOKUP(MONTH(F2480),D暦変換用数値,2,FALSE),DAY(F2480))),28)+1)</f>
        <v>2</v>
      </c>
      <c r="P2480" s="404">
        <f>IF(OR(MONTH(F2480)&lt;7,AND(MONTH(F2480)=7,DAY(F2480)&lt;=25)),
MOD(SUM((E2480-1901)*365,(N2480-1)*28,O2480,258),260),
MOD(SUM((E2480-1900)*365,(N2480-1)*28,O2480,258),260))</f>
        <v>207</v>
      </c>
      <c r="Q2480" s="376" t="str">
        <f>VLOOKUP(MOD(P2480,4),色,2,FALSE)</f>
        <v>青い</v>
      </c>
      <c r="R2480" s="333" t="str">
        <f>VLOOKUP(MOD(P2480,13),銀河の音,2,FALSE)</f>
        <v>水晶の</v>
      </c>
      <c r="S2480" s="387" t="str">
        <f>VLOOKUP(MOD(P2480,20),太陽の紋章,2,FALSE)</f>
        <v>手</v>
      </c>
      <c r="T2480" s="126" t="s">
        <v>9235</v>
      </c>
    </row>
    <row r="2481" spans="1:20" ht="13.5" customHeight="1">
      <c r="A2481" s="50" t="str">
        <f>VLOOKUP(MOD(E2481,10),十干,2,FALSE)</f>
        <v>戊</v>
      </c>
      <c r="B2481" s="199" t="str">
        <f>VLOOKUP(MOD(E2481,12),十二支,3,FALSE)</f>
        <v xml:space="preserve">07 天 </v>
      </c>
      <c r="C2481" s="201" t="str">
        <f>VLOOKUP(F2481,星座,3,TRUE)</f>
        <v xml:space="preserve">09 火 </v>
      </c>
      <c r="D2481" s="531">
        <v>3024</v>
      </c>
      <c r="E2481" s="1">
        <f>IFERROR(YEAR(D2481),LEFT(D2481,4))</f>
        <v>1908</v>
      </c>
      <c r="F2481" s="1" t="str">
        <f>IF(ISTEXT(D2481),RIGHT(D2481,5),TEXT(D2481,"mm/dd"))</f>
        <v>04/11</v>
      </c>
      <c r="G2481" s="42">
        <f>SUM(MID(E2481,1,1),MID(E2481,2,1),MID(E2481,3,1),MID(E2481,4,1),MID(F2481,1,1),MID(F2481,2,1),MID(F2481,4,1),MID(F2481,5,1))</f>
        <v>24</v>
      </c>
      <c r="H2481" s="41">
        <f>IF(MOD(G2481,9)=0,9,MOD(G2481,9))</f>
        <v>6</v>
      </c>
      <c r="I2481" s="45" t="str">
        <f>IFERROR(MID("日月火水木金土",WEEKDAY(D2481),1),"")</f>
        <v>土</v>
      </c>
      <c r="J2481" s="304" t="s">
        <v>6547</v>
      </c>
      <c r="K2481" s="202" t="str">
        <f>VLOOKUP(F2481,石と花メイン,3,FALSE)</f>
        <v>◆柘榴石</v>
      </c>
      <c r="L2481" s="297" t="str">
        <f>VLOOKUP(F2481,石と花メイン,4,FALSE)</f>
        <v>花忍</v>
      </c>
      <c r="M2481" s="393">
        <f>IF(OR(MONTH(F2481)&lt;7,AND(MONTH(F2481)=7,DAY(F2481)&lt;=25)),
MOD(SUM((E2481-1901)*365,259),260),
MOD(SUM((E2481-1900)*365,259),260))</f>
        <v>214</v>
      </c>
      <c r="N2481" s="390">
        <f>IF(AND(MONTH(F2481)=7,DAY(F2481)&gt;25),1,
ROUNDDOWN((SUM(VLOOKUP(MONTH(F2481),D暦変換用数値,2,FALSE),DAY(F2481))/28)+1,0))</f>
        <v>10</v>
      </c>
      <c r="O2481" s="205">
        <f>IF(AND(MONTH(F2481)=7,DAY(F2481)&gt;25),DAY(F2481)-25,
MOD((SUM(VLOOKUP(MONTH(F2481),D暦変換用数値,2,FALSE),DAY(F2481))),28)+1)</f>
        <v>8</v>
      </c>
      <c r="P2481" s="406">
        <f>IF(OR(MONTH(F2481)&lt;7,AND(MONTH(F2481)=7,DAY(F2481)&lt;=25)),
MOD(SUM((E2481-1901)*365,(N2481-1)*28,O2481,258),260),
MOD(SUM((E2481-1900)*365,(N2481-1)*28,O2481,258),260))</f>
        <v>213</v>
      </c>
      <c r="Q2481" s="372" t="str">
        <f>VLOOKUP(MOD(P2481,4),色,2,FALSE)</f>
        <v>赤い</v>
      </c>
      <c r="R2481" s="290" t="str">
        <f>VLOOKUP(MOD(P2481,13),銀河の音,2,FALSE)</f>
        <v>倍音の</v>
      </c>
      <c r="S2481" s="383" t="str">
        <f>VLOOKUP(MOD(P2481,20),太陽の紋章,2,FALSE)</f>
        <v>空歩く者</v>
      </c>
      <c r="T2481" s="97" t="s">
        <v>1500</v>
      </c>
    </row>
    <row r="2482" spans="1:20" ht="13.5" customHeight="1">
      <c r="A2482" s="50" t="str">
        <f>VLOOKUP(MOD(E2482,10),十干,2,FALSE)</f>
        <v>庚</v>
      </c>
      <c r="B2482" s="199" t="str">
        <f>VLOOKUP(MOD(E2482,12),十二支,3,FALSE)</f>
        <v xml:space="preserve">07 天 </v>
      </c>
      <c r="C2482" s="201" t="str">
        <f>VLOOKUP(F2482,星座,3,TRUE)</f>
        <v xml:space="preserve">09 火 </v>
      </c>
      <c r="D2482" s="531">
        <v>7397</v>
      </c>
      <c r="E2482" s="1">
        <f>IFERROR(YEAR(D2482),LEFT(D2482,4))</f>
        <v>1920</v>
      </c>
      <c r="F2482" s="1" t="str">
        <f>IF(ISTEXT(D2482),RIGHT(D2482,5),TEXT(D2482,"mm/dd"))</f>
        <v>04/01</v>
      </c>
      <c r="G2482" s="39">
        <f>SUM(MID(E2482,1,1),MID(E2482,2,1),MID(E2482,3,1),MID(E2482,4,1),MID(F2482,1,1),MID(F2482,2,1),MID(F2482,4,1),MID(F2482,5,1))</f>
        <v>17</v>
      </c>
      <c r="H2482" s="41">
        <f>IF(MOD(G2482,9)=0,9,MOD(G2482,9))</f>
        <v>8</v>
      </c>
      <c r="I2482" s="45" t="str">
        <f>IFERROR(MID("日月火水木金土",WEEKDAY(D2482),1),"")</f>
        <v>木</v>
      </c>
      <c r="J2482" s="304" t="s">
        <v>354</v>
      </c>
      <c r="K2482" s="202" t="str">
        <f>VLOOKUP(F2482,石と花メイン,3,FALSE)</f>
        <v>◇金剛石</v>
      </c>
      <c r="L2482" s="297" t="str">
        <f>VLOOKUP(F2482,石と花メイン,4,FALSE)</f>
        <v>桜</v>
      </c>
      <c r="M2482" s="393">
        <f>IF(OR(MONTH(F2482)&lt;7,AND(MONTH(F2482)=7,DAY(F2482)&lt;=25)),
MOD(SUM((E2482-1901)*365,259),260),
MOD(SUM((E2482-1900)*365,259),260))</f>
        <v>174</v>
      </c>
      <c r="N2482" s="390">
        <f>IF(AND(MONTH(F2482)=7,DAY(F2482)&gt;25),1,
ROUNDDOWN((SUM(VLOOKUP(MONTH(F2482),D暦変換用数値,2,FALSE),DAY(F2482))/28)+1,0))</f>
        <v>9</v>
      </c>
      <c r="O2482" s="205">
        <f>IF(AND(MONTH(F2482)=7,DAY(F2482)&gt;25),DAY(F2482)-25,
MOD((SUM(VLOOKUP(MONTH(F2482),D暦変換用数値,2,FALSE),DAY(F2482))),28)+1)</f>
        <v>26</v>
      </c>
      <c r="P2482" s="406">
        <f>IF(OR(MONTH(F2482)&lt;7,AND(MONTH(F2482)=7,DAY(F2482)&lt;=25)),
MOD(SUM((E2482-1901)*365,(N2482-1)*28,O2482,258),260),
MOD(SUM((E2482-1900)*365,(N2482-1)*28,O2482,258),260))</f>
        <v>163</v>
      </c>
      <c r="Q2482" s="374" t="str">
        <f>VLOOKUP(MOD(P2482,4),色,2,FALSE)</f>
        <v>青い</v>
      </c>
      <c r="R2482" s="292" t="str">
        <f>VLOOKUP(MOD(P2482,13),銀河の音,2,FALSE)</f>
        <v>共振の</v>
      </c>
      <c r="S2482" s="385" t="str">
        <f>VLOOKUP(MOD(P2482,20),太陽の紋章,2,FALSE)</f>
        <v>夜</v>
      </c>
      <c r="T2482" s="98" t="s">
        <v>3736</v>
      </c>
    </row>
    <row r="2483" spans="1:20" ht="13.5" customHeight="1">
      <c r="A2483" s="282" t="str">
        <f>VLOOKUP(MOD(E2483,10),十干,2,FALSE)</f>
        <v>壬</v>
      </c>
      <c r="B2483" s="283" t="str">
        <f>VLOOKUP(MOD(E2483,12),十二支,3,FALSE)</f>
        <v xml:space="preserve">07 天 </v>
      </c>
      <c r="C2483" s="287" t="str">
        <f>VLOOKUP(F2483,星座,3,TRUE)</f>
        <v xml:space="preserve">09 火 </v>
      </c>
      <c r="D2483" s="533">
        <v>11772</v>
      </c>
      <c r="E2483" s="83">
        <f>IFERROR(YEAR(D2483),LEFT(D2483,4))</f>
        <v>1932</v>
      </c>
      <c r="F2483" s="83" t="str">
        <f>IF(ISTEXT(D2483),RIGHT(D2483,5),TEXT(D2483,"mm/dd"))</f>
        <v>03/24</v>
      </c>
      <c r="G2483" s="88">
        <f>SUM(MID(E2483,1,1),MID(E2483,2,1),MID(E2483,3,1),MID(E2483,4,1),MID(F2483,1,1),MID(F2483,2,1),MID(F2483,4,1),MID(F2483,5,1))</f>
        <v>24</v>
      </c>
      <c r="H2483" s="88">
        <f>IF(MOD(G2483,9)=0,9,MOD(G2483,9))</f>
        <v>6</v>
      </c>
      <c r="I2483" s="83" t="str">
        <f>IFERROR(MID("日月火水木金土",WEEKDAY(D2483),1),"")</f>
        <v>木</v>
      </c>
      <c r="J2483" s="303" t="s">
        <v>6548</v>
      </c>
      <c r="K2483" s="87" t="str">
        <f>VLOOKUP(F2483,石と花メイン,3,FALSE)</f>
        <v>■紫水晶</v>
      </c>
      <c r="L2483" s="296" t="str">
        <f>VLOOKUP(F2483,石と花メイン,4,FALSE)</f>
        <v>花菱草【カリフォルニアポピー】</v>
      </c>
      <c r="M2483" s="392">
        <f>IF(OR(MONTH(F2483)&lt;7,AND(MONTH(F2483)=7,DAY(F2483)&lt;=25)),
MOD(SUM((E2483-1901)*365,259),260),
MOD(SUM((E2483-1900)*365,259),260))</f>
        <v>134</v>
      </c>
      <c r="N2483" s="330">
        <f>IF(AND(MONTH(F2483)=7,DAY(F2483)&gt;25),1,
ROUNDDOWN((SUM(VLOOKUP(MONTH(F2483),D暦変換用数値,2,FALSE),DAY(F2483))/28)+1,0))</f>
        <v>9</v>
      </c>
      <c r="O2483" s="84">
        <f>IF(AND(MONTH(F2483)=7,DAY(F2483)&gt;25),DAY(F2483)-25,
MOD((SUM(VLOOKUP(MONTH(F2483),D暦変換用数値,2,FALSE),DAY(F2483))),28)+1)</f>
        <v>18</v>
      </c>
      <c r="P2483" s="405">
        <f>IF(OR(MONTH(F2483)&lt;7,AND(MONTH(F2483)=7,DAY(F2483)&lt;=25)),
MOD(SUM((E2483-1901)*365,(N2483-1)*28,O2483,258),260),
MOD(SUM((E2483-1900)*365,(N2483-1)*28,O2483,258),260))</f>
        <v>115</v>
      </c>
      <c r="Q2483" s="371" t="str">
        <f>VLOOKUP(MOD(P2483,4),色,2,FALSE)</f>
        <v>青い</v>
      </c>
      <c r="R2483" s="289" t="str">
        <f>VLOOKUP(MOD(P2483,13),銀河の音,2,FALSE)</f>
        <v>スペクトルの</v>
      </c>
      <c r="S2483" s="382" t="str">
        <f>VLOOKUP(MOD(P2483,20),太陽の紋章,2,FALSE)</f>
        <v>鷲</v>
      </c>
      <c r="T2483" s="102" t="s">
        <v>1728</v>
      </c>
    </row>
    <row r="2484" spans="1:20" ht="13.5" customHeight="1">
      <c r="A2484" s="50" t="str">
        <f>VLOOKUP(MOD(E2484,10),十干,2,FALSE)</f>
        <v>壬</v>
      </c>
      <c r="B2484" s="199" t="str">
        <f>VLOOKUP(MOD(E2484,12),十二支,3,FALSE)</f>
        <v xml:space="preserve">07 天 </v>
      </c>
      <c r="C2484" s="201" t="str">
        <f>VLOOKUP(F2484,星座,3,TRUE)</f>
        <v xml:space="preserve">09 火 </v>
      </c>
      <c r="D2484" s="531">
        <v>11774</v>
      </c>
      <c r="E2484" s="1">
        <f>IFERROR(YEAR(D2484),LEFT(D2484,4))</f>
        <v>1932</v>
      </c>
      <c r="F2484" s="1" t="str">
        <f>IF(ISTEXT(D2484),RIGHT(D2484,5),TEXT(D2484,"mm/dd"))</f>
        <v>03/26</v>
      </c>
      <c r="G2484" s="39">
        <f>SUM(MID(E2484,1,1),MID(E2484,2,1),MID(E2484,3,1),MID(E2484,4,1),MID(F2484,1,1),MID(F2484,2,1),MID(F2484,4,1),MID(F2484,5,1))</f>
        <v>26</v>
      </c>
      <c r="H2484" s="41">
        <f>IF(MOD(G2484,9)=0,9,MOD(G2484,9))</f>
        <v>8</v>
      </c>
      <c r="I2484" s="45" t="str">
        <f>IFERROR(MID("日月火水木金土",WEEKDAY(D2484),1),"")</f>
        <v>土</v>
      </c>
      <c r="J2484" s="304" t="s">
        <v>355</v>
      </c>
      <c r="K2484" s="202" t="str">
        <f>VLOOKUP(F2484,石と花メイン,3,FALSE)</f>
        <v>◆黄玉</v>
      </c>
      <c r="L2484" s="297" t="str">
        <f>VLOOKUP(F2484,石と花メイン,4,FALSE)</f>
        <v>花韮【西洋甘菜】</v>
      </c>
      <c r="M2484" s="393">
        <f>IF(OR(MONTH(F2484)&lt;7,AND(MONTH(F2484)=7,DAY(F2484)&lt;=25)),
MOD(SUM((E2484-1901)*365,259),260),
MOD(SUM((E2484-1900)*365,259),260))</f>
        <v>134</v>
      </c>
      <c r="N2484" s="390">
        <f>IF(AND(MONTH(F2484)=7,DAY(F2484)&gt;25),1,
ROUNDDOWN((SUM(VLOOKUP(MONTH(F2484),D暦変換用数値,2,FALSE),DAY(F2484))/28)+1,0))</f>
        <v>9</v>
      </c>
      <c r="O2484" s="205">
        <f>IF(AND(MONTH(F2484)=7,DAY(F2484)&gt;25),DAY(F2484)-25,
MOD((SUM(VLOOKUP(MONTH(F2484),D暦変換用数値,2,FALSE),DAY(F2484))),28)+1)</f>
        <v>20</v>
      </c>
      <c r="P2484" s="406">
        <f>IF(OR(MONTH(F2484)&lt;7,AND(MONTH(F2484)=7,DAY(F2484)&lt;=25)),
MOD(SUM((E2484-1901)*365,(N2484-1)*28,O2484,258),260),
MOD(SUM((E2484-1900)*365,(N2484-1)*28,O2484,258),260))</f>
        <v>117</v>
      </c>
      <c r="Q2484" s="372" t="str">
        <f>VLOOKUP(MOD(P2484,4),色,2,FALSE)</f>
        <v>赤い</v>
      </c>
      <c r="R2484" s="290" t="str">
        <f>VLOOKUP(MOD(P2484,13),銀河の音,2,FALSE)</f>
        <v>宇宙の</v>
      </c>
      <c r="S2484" s="383" t="str">
        <f>VLOOKUP(MOD(P2484,20),太陽の紋章,2,FALSE)</f>
        <v>地球</v>
      </c>
      <c r="T2484" s="98" t="s">
        <v>3736</v>
      </c>
    </row>
    <row r="2485" spans="1:20" ht="13.5" customHeight="1">
      <c r="A2485" s="50" t="str">
        <f>VLOOKUP(MOD(E2485,10),十干,2,FALSE)</f>
        <v>壬</v>
      </c>
      <c r="B2485" s="199" t="str">
        <f>VLOOKUP(MOD(E2485,12),十二支,3,FALSE)</f>
        <v xml:space="preserve">07 天 </v>
      </c>
      <c r="C2485" s="201" t="str">
        <f>VLOOKUP(F2485,星座,3,TRUE)</f>
        <v xml:space="preserve">09 火 </v>
      </c>
      <c r="D2485" s="531">
        <v>11779</v>
      </c>
      <c r="E2485" s="1">
        <f>IFERROR(YEAR(D2485),LEFT(D2485,4))</f>
        <v>1932</v>
      </c>
      <c r="F2485" s="1" t="str">
        <f>IF(ISTEXT(D2485),RIGHT(D2485,5),TEXT(D2485,"mm/dd"))</f>
        <v>03/31</v>
      </c>
      <c r="G2485" s="39">
        <f>SUM(MID(E2485,1,1),MID(E2485,2,1),MID(E2485,3,1),MID(E2485,4,1),MID(F2485,1,1),MID(F2485,2,1),MID(F2485,4,1),MID(F2485,5,1))</f>
        <v>22</v>
      </c>
      <c r="H2485" s="41">
        <f>IF(MOD(G2485,9)=0,9,MOD(G2485,9))</f>
        <v>4</v>
      </c>
      <c r="I2485" s="45" t="str">
        <f>IFERROR(MID("日月火水木金土",WEEKDAY(D2485),1),"")</f>
        <v>木</v>
      </c>
      <c r="J2485" s="304" t="s">
        <v>356</v>
      </c>
      <c r="K2485" s="202" t="str">
        <f>VLOOKUP(F2485,石と花メイン,3,FALSE)</f>
        <v>□水晶</v>
      </c>
      <c r="L2485" s="297" t="str">
        <f>VLOOKUP(F2485,石と花メイン,4,FALSE)</f>
        <v>苺【和蘭苺】</v>
      </c>
      <c r="M2485" s="393">
        <f>IF(OR(MONTH(F2485)&lt;7,AND(MONTH(F2485)=7,DAY(F2485)&lt;=25)),
MOD(SUM((E2485-1901)*365,259),260),
MOD(SUM((E2485-1900)*365,259),260))</f>
        <v>134</v>
      </c>
      <c r="N2485" s="390">
        <f>IF(AND(MONTH(F2485)=7,DAY(F2485)&gt;25),1,
ROUNDDOWN((SUM(VLOOKUP(MONTH(F2485),D暦変換用数値,2,FALSE),DAY(F2485))/28)+1,0))</f>
        <v>9</v>
      </c>
      <c r="O2485" s="205">
        <f>IF(AND(MONTH(F2485)=7,DAY(F2485)&gt;25),DAY(F2485)-25,
MOD((SUM(VLOOKUP(MONTH(F2485),D暦変換用数値,2,FALSE),DAY(F2485))),28)+1)</f>
        <v>25</v>
      </c>
      <c r="P2485" s="406">
        <f>IF(OR(MONTH(F2485)&lt;7,AND(MONTH(F2485)=7,DAY(F2485)&lt;=25)),
MOD(SUM((E2485-1901)*365,(N2485-1)*28,O2485,258),260),
MOD(SUM((E2485-1900)*365,(N2485-1)*28,O2485,258),260))</f>
        <v>122</v>
      </c>
      <c r="Q2485" s="375" t="str">
        <f>VLOOKUP(MOD(P2485,4),色,2,FALSE)</f>
        <v>白い</v>
      </c>
      <c r="R2485" s="293" t="str">
        <f>VLOOKUP(MOD(P2485,13),銀河の音,2,FALSE)</f>
        <v>倍音の</v>
      </c>
      <c r="S2485" s="386" t="str">
        <f>VLOOKUP(MOD(P2485,20),太陽の紋章,2,FALSE)</f>
        <v>風</v>
      </c>
      <c r="T2485" s="98" t="s">
        <v>3736</v>
      </c>
    </row>
    <row r="2486" spans="1:20" ht="13.5" customHeight="1">
      <c r="A2486" s="282" t="str">
        <f>VLOOKUP(MOD(E2486,10),十干,2,FALSE)</f>
        <v>甲</v>
      </c>
      <c r="B2486" s="283" t="str">
        <f>VLOOKUP(MOD(E2486,12),十二支,3,FALSE)</f>
        <v xml:space="preserve">07 天 </v>
      </c>
      <c r="C2486" s="287" t="str">
        <f>VLOOKUP(F2486,星座,3,TRUE)</f>
        <v xml:space="preserve">09 火 </v>
      </c>
      <c r="D2486" s="533">
        <v>16156</v>
      </c>
      <c r="E2486" s="83">
        <f>IFERROR(YEAR(D2486),LEFT(D2486,4))</f>
        <v>1944</v>
      </c>
      <c r="F2486" s="83" t="str">
        <f>IF(ISTEXT(D2486),RIGHT(D2486,5),TEXT(D2486,"mm/dd"))</f>
        <v>03/25</v>
      </c>
      <c r="G2486" s="88">
        <f>SUM(MID(E2486,1,1),MID(E2486,2,1),MID(E2486,3,1),MID(E2486,4,1),MID(F2486,1,1),MID(F2486,2,1),MID(F2486,4,1),MID(F2486,5,1))</f>
        <v>28</v>
      </c>
      <c r="H2486" s="88">
        <f>IF(MOD(G2486,9)=0,9,MOD(G2486,9))</f>
        <v>1</v>
      </c>
      <c r="I2486" s="83" t="str">
        <f>IFERROR(MID("日月火水木金土",WEEKDAY(D2486),1),"")</f>
        <v>土</v>
      </c>
      <c r="J2486" s="303" t="s">
        <v>6549</v>
      </c>
      <c r="K2486" s="87" t="str">
        <f>VLOOKUP(F2486,石と花メイン,3,FALSE)</f>
        <v>◆紅玉</v>
      </c>
      <c r="L2486" s="296" t="str">
        <f>VLOOKUP(F2486,石と花メイン,4,FALSE)</f>
        <v>蛇結茨【河原藤】</v>
      </c>
      <c r="M2486" s="392">
        <f>IF(OR(MONTH(F2486)&lt;7,AND(MONTH(F2486)=7,DAY(F2486)&lt;=25)),
MOD(SUM((E2486-1901)*365,259),260),
MOD(SUM((E2486-1900)*365,259),260))</f>
        <v>94</v>
      </c>
      <c r="N2486" s="330">
        <f>IF(AND(MONTH(F2486)=7,DAY(F2486)&gt;25),1,
ROUNDDOWN((SUM(VLOOKUP(MONTH(F2486),D暦変換用数値,2,FALSE),DAY(F2486))/28)+1,0))</f>
        <v>9</v>
      </c>
      <c r="O2486" s="84">
        <f>IF(AND(MONTH(F2486)=7,DAY(F2486)&gt;25),DAY(F2486)-25,
MOD((SUM(VLOOKUP(MONTH(F2486),D暦変換用数値,2,FALSE),DAY(F2486))),28)+1)</f>
        <v>19</v>
      </c>
      <c r="P2486" s="405">
        <f>IF(OR(MONTH(F2486)&lt;7,AND(MONTH(F2486)=7,DAY(F2486)&lt;=25)),
MOD(SUM((E2486-1901)*365,(N2486-1)*28,O2486,258),260),
MOD(SUM((E2486-1900)*365,(N2486-1)*28,O2486,258),260))</f>
        <v>76</v>
      </c>
      <c r="Q2486" s="371" t="str">
        <f>VLOOKUP(MOD(P2486,4),色,2,FALSE)</f>
        <v>黄色い</v>
      </c>
      <c r="R2486" s="289" t="str">
        <f>VLOOKUP(MOD(P2486,13),銀河の音,2,FALSE)</f>
        <v>スペクトルの</v>
      </c>
      <c r="S2486" s="382" t="str">
        <f>VLOOKUP(MOD(P2486,20),太陽の紋章,2,FALSE)</f>
        <v>戦士</v>
      </c>
      <c r="T2486" s="95" t="s">
        <v>2881</v>
      </c>
    </row>
    <row r="2487" spans="1:20" ht="13.5" customHeight="1">
      <c r="A2487" s="50" t="str">
        <f>VLOOKUP(MOD(E2487,10),十干,2,FALSE)</f>
        <v>甲</v>
      </c>
      <c r="B2487" s="199" t="str">
        <f>VLOOKUP(MOD(E2487,12),十二支,3,FALSE)</f>
        <v xml:space="preserve">07 天 </v>
      </c>
      <c r="C2487" s="201" t="str">
        <f>VLOOKUP(F2487,星座,3,TRUE)</f>
        <v xml:space="preserve">09 火 </v>
      </c>
      <c r="D2487" s="531">
        <v>16167</v>
      </c>
      <c r="E2487" s="1">
        <f>IFERROR(YEAR(D2487),LEFT(D2487,4))</f>
        <v>1944</v>
      </c>
      <c r="F2487" s="1" t="str">
        <f>IF(ISTEXT(D2487),RIGHT(D2487,5),TEXT(D2487,"mm/dd"))</f>
        <v>04/05</v>
      </c>
      <c r="G2487" s="39">
        <f>SUM(MID(E2487,1,1),MID(E2487,2,1),MID(E2487,3,1),MID(E2487,4,1),MID(F2487,1,1),MID(F2487,2,1),MID(F2487,4,1),MID(F2487,5,1))</f>
        <v>27</v>
      </c>
      <c r="H2487" s="41">
        <f>IF(MOD(G2487,9)=0,9,MOD(G2487,9))</f>
        <v>9</v>
      </c>
      <c r="I2487" s="45" t="str">
        <f>IFERROR(MID("日月火水木金土",WEEKDAY(D2487),1),"")</f>
        <v>水</v>
      </c>
      <c r="J2487" s="304" t="s">
        <v>357</v>
      </c>
      <c r="K2487" s="202" t="str">
        <f>VLOOKUP(F2487,石と花メイン,3,FALSE)</f>
        <v>◆翠玉</v>
      </c>
      <c r="L2487" s="297" t="str">
        <f>VLOOKUP(F2487,石と花メイン,4,FALSE)</f>
        <v>無花果【蓬莱柿】</v>
      </c>
      <c r="M2487" s="393">
        <f>IF(OR(MONTH(F2487)&lt;7,AND(MONTH(F2487)=7,DAY(F2487)&lt;=25)),
MOD(SUM((E2487-1901)*365,259),260),
MOD(SUM((E2487-1900)*365,259),260))</f>
        <v>94</v>
      </c>
      <c r="N2487" s="390">
        <f>IF(AND(MONTH(F2487)=7,DAY(F2487)&gt;25),1,
ROUNDDOWN((SUM(VLOOKUP(MONTH(F2487),D暦変換用数値,2,FALSE),DAY(F2487))/28)+1,0))</f>
        <v>10</v>
      </c>
      <c r="O2487" s="205">
        <f>IF(AND(MONTH(F2487)=7,DAY(F2487)&gt;25),DAY(F2487)-25,
MOD((SUM(VLOOKUP(MONTH(F2487),D暦変換用数値,2,FALSE),DAY(F2487))),28)+1)</f>
        <v>2</v>
      </c>
      <c r="P2487" s="406">
        <f>IF(OR(MONTH(F2487)&lt;7,AND(MONTH(F2487)=7,DAY(F2487)&lt;=25)),
MOD(SUM((E2487-1901)*365,(N2487-1)*28,O2487,258),260),
MOD(SUM((E2487-1900)*365,(N2487-1)*28,O2487,258),260))</f>
        <v>87</v>
      </c>
      <c r="Q2487" s="374" t="str">
        <f>VLOOKUP(MOD(P2487,4),色,2,FALSE)</f>
        <v>青い</v>
      </c>
      <c r="R2487" s="292" t="str">
        <f>VLOOKUP(MOD(P2487,13),銀河の音,2,FALSE)</f>
        <v>太陽の</v>
      </c>
      <c r="S2487" s="385" t="str">
        <f>VLOOKUP(MOD(P2487,20),太陽の紋章,2,FALSE)</f>
        <v>手</v>
      </c>
      <c r="T2487" s="98" t="s">
        <v>3736</v>
      </c>
    </row>
    <row r="2488" spans="1:20" ht="13.5" customHeight="1">
      <c r="A2488" s="50" t="str">
        <f>VLOOKUP(MOD(E2488,10),十干,2,FALSE)</f>
        <v>甲</v>
      </c>
      <c r="B2488" s="199" t="str">
        <f>VLOOKUP(MOD(E2488,12),十二支,3,FALSE)</f>
        <v xml:space="preserve">07 天 </v>
      </c>
      <c r="C2488" s="201" t="str">
        <f>VLOOKUP(F2488,星座,3,TRUE)</f>
        <v xml:space="preserve">09 火 </v>
      </c>
      <c r="D2488" s="531">
        <v>16167</v>
      </c>
      <c r="E2488" s="1">
        <f>IFERROR(YEAR(D2488),LEFT(D2488,4))</f>
        <v>1944</v>
      </c>
      <c r="F2488" s="1" t="str">
        <f>IF(ISTEXT(D2488),RIGHT(D2488,5),TEXT(D2488,"mm/dd"))</f>
        <v>04/05</v>
      </c>
      <c r="G2488" s="39">
        <f>SUM(MID(E2488,1,1),MID(E2488,2,1),MID(E2488,3,1),MID(E2488,4,1),MID(F2488,1,1),MID(F2488,2,1),MID(F2488,4,1),MID(F2488,5,1))</f>
        <v>27</v>
      </c>
      <c r="H2488" s="41">
        <f>IF(MOD(G2488,9)=0,9,MOD(G2488,9))</f>
        <v>9</v>
      </c>
      <c r="I2488" s="45" t="str">
        <f>IFERROR(MID("日月火水木金土",WEEKDAY(D2488),1),"")</f>
        <v>水</v>
      </c>
      <c r="J2488" s="304" t="s">
        <v>358</v>
      </c>
      <c r="K2488" s="202" t="str">
        <f>VLOOKUP(F2488,石と花メイン,3,FALSE)</f>
        <v>◆翠玉</v>
      </c>
      <c r="L2488" s="297" t="str">
        <f>VLOOKUP(F2488,石と花メイン,4,FALSE)</f>
        <v>無花果【蓬莱柿】</v>
      </c>
      <c r="M2488" s="393">
        <f>IF(OR(MONTH(F2488)&lt;7,AND(MONTH(F2488)=7,DAY(F2488)&lt;=25)),
MOD(SUM((E2488-1901)*365,259),260),
MOD(SUM((E2488-1900)*365,259),260))</f>
        <v>94</v>
      </c>
      <c r="N2488" s="390">
        <f>IF(AND(MONTH(F2488)=7,DAY(F2488)&gt;25),1,
ROUNDDOWN((SUM(VLOOKUP(MONTH(F2488),D暦変換用数値,2,FALSE),DAY(F2488))/28)+1,0))</f>
        <v>10</v>
      </c>
      <c r="O2488" s="205">
        <f>IF(AND(MONTH(F2488)=7,DAY(F2488)&gt;25),DAY(F2488)-25,
MOD((SUM(VLOOKUP(MONTH(F2488),D暦変換用数値,2,FALSE),DAY(F2488))),28)+1)</f>
        <v>2</v>
      </c>
      <c r="P2488" s="406">
        <f>IF(OR(MONTH(F2488)&lt;7,AND(MONTH(F2488)=7,DAY(F2488)&lt;=25)),
MOD(SUM((E2488-1901)*365,(N2488-1)*28,O2488,258),260),
MOD(SUM((E2488-1900)*365,(N2488-1)*28,O2488,258),260))</f>
        <v>87</v>
      </c>
      <c r="Q2488" s="374" t="str">
        <f>VLOOKUP(MOD(P2488,4),色,2,FALSE)</f>
        <v>青い</v>
      </c>
      <c r="R2488" s="292" t="str">
        <f>VLOOKUP(MOD(P2488,13),銀河の音,2,FALSE)</f>
        <v>太陽の</v>
      </c>
      <c r="S2488" s="385" t="str">
        <f>VLOOKUP(MOD(P2488,20),太陽の紋章,2,FALSE)</f>
        <v>手</v>
      </c>
      <c r="T2488" s="99" t="s">
        <v>7343</v>
      </c>
    </row>
    <row r="2489" spans="1:20" ht="13.5" customHeight="1">
      <c r="A2489" s="50" t="str">
        <f>VLOOKUP(MOD(E2489,10),十干,2,FALSE)</f>
        <v>丙</v>
      </c>
      <c r="B2489" s="199" t="str">
        <f>VLOOKUP(MOD(E2489,12),十二支,3,FALSE)</f>
        <v xml:space="preserve">07 天 </v>
      </c>
      <c r="C2489" s="201" t="str">
        <f>VLOOKUP(F2489,星座,3,TRUE)</f>
        <v xml:space="preserve">09 火 </v>
      </c>
      <c r="D2489" s="531">
        <v>20538</v>
      </c>
      <c r="E2489" s="1">
        <f>IFERROR(YEAR(D2489),LEFT(D2489,4))</f>
        <v>1956</v>
      </c>
      <c r="F2489" s="1" t="str">
        <f>IF(ISTEXT(D2489),RIGHT(D2489,5),TEXT(D2489,"mm/dd"))</f>
        <v>03/24</v>
      </c>
      <c r="G2489" s="39">
        <f>SUM(MID(E2489,1,1),MID(E2489,2,1),MID(E2489,3,1),MID(E2489,4,1),MID(F2489,1,1),MID(F2489,2,1),MID(F2489,4,1),MID(F2489,5,1))</f>
        <v>30</v>
      </c>
      <c r="H2489" s="41">
        <f>IF(MOD(G2489,9)=0,9,MOD(G2489,9))</f>
        <v>3</v>
      </c>
      <c r="I2489" s="45" t="str">
        <f>IFERROR(MID("日月火水木金土",WEEKDAY(D2489),1),"")</f>
        <v>土</v>
      </c>
      <c r="J2489" s="304" t="s">
        <v>359</v>
      </c>
      <c r="K2489" s="202" t="str">
        <f>VLOOKUP(F2489,石と花メイン,3,FALSE)</f>
        <v>■紫水晶</v>
      </c>
      <c r="L2489" s="297" t="str">
        <f>VLOOKUP(F2489,石と花メイン,4,FALSE)</f>
        <v>花菱草【カリフォルニアポピー】</v>
      </c>
      <c r="M2489" s="393">
        <f>IF(OR(MONTH(F2489)&lt;7,AND(MONTH(F2489)=7,DAY(F2489)&lt;=25)),
MOD(SUM((E2489-1901)*365,259),260),
MOD(SUM((E2489-1900)*365,259),260))</f>
        <v>54</v>
      </c>
      <c r="N2489" s="390">
        <f>IF(AND(MONTH(F2489)=7,DAY(F2489)&gt;25),1,
ROUNDDOWN((SUM(VLOOKUP(MONTH(F2489),D暦変換用数値,2,FALSE),DAY(F2489))/28)+1,0))</f>
        <v>9</v>
      </c>
      <c r="O2489" s="205">
        <f>IF(AND(MONTH(F2489)=7,DAY(F2489)&gt;25),DAY(F2489)-25,
MOD((SUM(VLOOKUP(MONTH(F2489),D暦変換用数値,2,FALSE),DAY(F2489))),28)+1)</f>
        <v>18</v>
      </c>
      <c r="P2489" s="406">
        <f>IF(OR(MONTH(F2489)&lt;7,AND(MONTH(F2489)=7,DAY(F2489)&lt;=25)),
MOD(SUM((E2489-1901)*365,(N2489-1)*28,O2489,258),260),
MOD(SUM((E2489-1900)*365,(N2489-1)*28,O2489,258),260))</f>
        <v>35</v>
      </c>
      <c r="Q2489" s="374" t="str">
        <f>VLOOKUP(MOD(P2489,4),色,2,FALSE)</f>
        <v>青い</v>
      </c>
      <c r="R2489" s="292" t="str">
        <f>VLOOKUP(MOD(P2489,13),銀河の音,2,FALSE)</f>
        <v>太陽の</v>
      </c>
      <c r="S2489" s="385" t="str">
        <f>VLOOKUP(MOD(P2489,20),太陽の紋章,2,FALSE)</f>
        <v>鷲</v>
      </c>
      <c r="T2489" s="98" t="s">
        <v>3736</v>
      </c>
    </row>
    <row r="2490" spans="1:20" ht="13.5" customHeight="1">
      <c r="A2490" s="50" t="str">
        <f>VLOOKUP(MOD(E2490,10),十干,2,FALSE)</f>
        <v>丙</v>
      </c>
      <c r="B2490" s="199" t="str">
        <f>VLOOKUP(MOD(E2490,12),十二支,3,FALSE)</f>
        <v xml:space="preserve">07 天 </v>
      </c>
      <c r="C2490" s="201" t="str">
        <f>VLOOKUP(F2490,星座,3,TRUE)</f>
        <v xml:space="preserve">09 火 </v>
      </c>
      <c r="D2490" s="531">
        <v>20543</v>
      </c>
      <c r="E2490" s="1">
        <f>IFERROR(YEAR(D2490),LEFT(D2490,4))</f>
        <v>1956</v>
      </c>
      <c r="F2490" s="1" t="str">
        <f>IF(ISTEXT(D2490),RIGHT(D2490,5),TEXT(D2490,"mm/dd"))</f>
        <v>03/29</v>
      </c>
      <c r="G2490" s="39">
        <f>SUM(MID(E2490,1,1),MID(E2490,2,1),MID(E2490,3,1),MID(E2490,4,1),MID(F2490,1,1),MID(F2490,2,1),MID(F2490,4,1),MID(F2490,5,1))</f>
        <v>35</v>
      </c>
      <c r="H2490" s="41">
        <f>IF(MOD(G2490,9)=0,9,MOD(G2490,9))</f>
        <v>8</v>
      </c>
      <c r="I2490" s="45" t="str">
        <f>IFERROR(MID("日月火水木金土",WEEKDAY(D2490),1),"")</f>
        <v>木</v>
      </c>
      <c r="J2490" s="304" t="s">
        <v>360</v>
      </c>
      <c r="K2490" s="202" t="str">
        <f>VLOOKUP(F2490,石と花メイン,3,FALSE)</f>
        <v>◆翠玉</v>
      </c>
      <c r="L2490" s="297" t="str">
        <f>VLOOKUP(F2490,石と花メイン,4,FALSE)</f>
        <v>貝母【編笠百合】</v>
      </c>
      <c r="M2490" s="393">
        <f>IF(OR(MONTH(F2490)&lt;7,AND(MONTH(F2490)=7,DAY(F2490)&lt;=25)),
MOD(SUM((E2490-1901)*365,259),260),
MOD(SUM((E2490-1900)*365,259),260))</f>
        <v>54</v>
      </c>
      <c r="N2490" s="390">
        <f>IF(AND(MONTH(F2490)=7,DAY(F2490)&gt;25),1,
ROUNDDOWN((SUM(VLOOKUP(MONTH(F2490),D暦変換用数値,2,FALSE),DAY(F2490))/28)+1,0))</f>
        <v>9</v>
      </c>
      <c r="O2490" s="205">
        <f>IF(AND(MONTH(F2490)=7,DAY(F2490)&gt;25),DAY(F2490)-25,
MOD((SUM(VLOOKUP(MONTH(F2490),D暦変換用数値,2,FALSE),DAY(F2490))),28)+1)</f>
        <v>23</v>
      </c>
      <c r="P2490" s="406">
        <f>IF(OR(MONTH(F2490)&lt;7,AND(MONTH(F2490)=7,DAY(F2490)&lt;=25)),
MOD(SUM((E2490-1901)*365,(N2490-1)*28,O2490,258),260),
MOD(SUM((E2490-1900)*365,(N2490-1)*28,O2490,258),260))</f>
        <v>40</v>
      </c>
      <c r="Q2490" s="373" t="str">
        <f>VLOOKUP(MOD(P2490,4),色,2,FALSE)</f>
        <v>黄色い</v>
      </c>
      <c r="R2490" s="291" t="str">
        <f>VLOOKUP(MOD(P2490,13),銀河の音,2,FALSE)</f>
        <v>磁気の</v>
      </c>
      <c r="S2490" s="384" t="str">
        <f>VLOOKUP(MOD(P2490,20),太陽の紋章,2,FALSE)</f>
        <v>太陽</v>
      </c>
      <c r="T2490" s="103" t="s">
        <v>5371</v>
      </c>
    </row>
    <row r="2491" spans="1:20" ht="13.5" customHeight="1">
      <c r="A2491" s="286" t="str">
        <f>VLOOKUP(MOD(E2491,10),十干,2,FALSE)</f>
        <v>丙</v>
      </c>
      <c r="B2491" s="283" t="str">
        <f>VLOOKUP(MOD(E2491,12),十二支,3,FALSE)</f>
        <v xml:space="preserve">07 天 </v>
      </c>
      <c r="C2491" s="287" t="str">
        <f>VLOOKUP(F2491,星座,3,TRUE)</f>
        <v xml:space="preserve">09 火 </v>
      </c>
      <c r="D2491" s="530">
        <v>20547</v>
      </c>
      <c r="E2491" s="85">
        <f>IFERROR(YEAR(D2491),LEFT(D2491,4))</f>
        <v>1956</v>
      </c>
      <c r="F2491" s="85" t="str">
        <f>IF(ISTEXT(D2491),RIGHT(D2491,5),TEXT(D2491,"mm/dd"))</f>
        <v>04/02</v>
      </c>
      <c r="G2491" s="89">
        <f>SUM(MID(E2491,1,1),MID(E2491,2,1),MID(E2491,3,1),MID(E2491,4,1),MID(F2491,1,1),MID(F2491,2,1),MID(F2491,4,1),MID(F2491,5,1))</f>
        <v>27</v>
      </c>
      <c r="H2491" s="89">
        <f>IF(MOD(G2491,9)=0,9,MOD(G2491,9))</f>
        <v>9</v>
      </c>
      <c r="I2491" s="85" t="str">
        <f>IFERROR(MID("日月火水木金土",WEEKDAY(D2491),1),"")</f>
        <v>月</v>
      </c>
      <c r="J2491" s="308" t="s">
        <v>7515</v>
      </c>
      <c r="K2491" s="87" t="str">
        <f>VLOOKUP(F2491,石と花メイン,3,FALSE)</f>
        <v>■紫水晶</v>
      </c>
      <c r="L2491" s="300" t="str">
        <f>VLOOKUP(F2491,石と花メイン,4,FALSE)</f>
        <v>都忘れ【野春菊】</v>
      </c>
      <c r="M2491" s="397">
        <f>IF(OR(MONTH(F2491)&lt;7,AND(MONTH(F2491)=7,DAY(F2491)&lt;=25)),
MOD(SUM((E2491-1901)*365,259),260),
MOD(SUM((E2491-1900)*365,259),260))</f>
        <v>54</v>
      </c>
      <c r="N2491" s="87">
        <f>IF(AND(MONTH(F2491)=7,DAY(F2491)&gt;25),1,
ROUNDDOWN((SUM(VLOOKUP(MONTH(F2491),D暦変換用数値,2,FALSE),DAY(F2491))/28)+1,0))</f>
        <v>9</v>
      </c>
      <c r="O2491" s="82">
        <f>IF(AND(MONTH(F2491)=7,DAY(F2491)&gt;25),DAY(F2491)-25,
MOD((SUM(VLOOKUP(MONTH(F2491),D暦変換用数値,2,FALSE),DAY(F2491))),28)+1)</f>
        <v>27</v>
      </c>
      <c r="P2491" s="409">
        <f>IF(OR(MONTH(F2491)&lt;7,AND(MONTH(F2491)=7,DAY(F2491)&lt;=25)),
MOD(SUM((E2491-1901)*365,(N2491-1)*28,O2491,258),260),
MOD(SUM((E2491-1900)*365,(N2491-1)*28,O2491,258),260))</f>
        <v>44</v>
      </c>
      <c r="Q2491" s="371" t="str">
        <f>VLOOKUP(MOD(P2491,4),色,2,FALSE)</f>
        <v>黄色い</v>
      </c>
      <c r="R2491" s="289" t="str">
        <f>VLOOKUP(MOD(P2491,13),銀河の音,2,FALSE)</f>
        <v>倍音の</v>
      </c>
      <c r="S2491" s="382" t="str">
        <f>VLOOKUP(MOD(P2491,20),太陽の紋章,2,FALSE)</f>
        <v>種</v>
      </c>
      <c r="T2491" s="102" t="s">
        <v>7516</v>
      </c>
    </row>
    <row r="2492" spans="1:20" ht="13.5" customHeight="1">
      <c r="A2492" s="76" t="str">
        <f>VLOOKUP(MOD(E2492,10),十干,2,FALSE)</f>
        <v>丙</v>
      </c>
      <c r="B2492" s="199" t="str">
        <f>VLOOKUP(MOD(E2492,12),十二支,3,FALSE)</f>
        <v xml:space="preserve">07 天 </v>
      </c>
      <c r="C2492" s="201" t="str">
        <f>VLOOKUP(F2492,星座,3,TRUE)</f>
        <v xml:space="preserve">09 火 </v>
      </c>
      <c r="D2492" s="534">
        <v>20549</v>
      </c>
      <c r="E2492" s="116">
        <f>IFERROR(YEAR(D2492),LEFT(D2492,4))</f>
        <v>1956</v>
      </c>
      <c r="F2492" s="116" t="str">
        <f>IF(ISTEXT(D2492),RIGHT(D2492,5),TEXT(D2492,"mm/dd"))</f>
        <v>04/04</v>
      </c>
      <c r="G2492" s="120">
        <f>SUM(MID(E2492,1,1),MID(E2492,2,1),MID(E2492,3,1),MID(E2492,4,1),MID(F2492,1,1),MID(F2492,2,1),MID(F2492,4,1),MID(F2492,5,1))</f>
        <v>29</v>
      </c>
      <c r="H2492" s="120">
        <f>IF(MOD(G2492,9)=0,9,MOD(G2492,9))</f>
        <v>2</v>
      </c>
      <c r="I2492" s="116" t="str">
        <f>IFERROR(MID("日月火水木金土",WEEKDAY(D2492),1),"")</f>
        <v>水</v>
      </c>
      <c r="J2492" s="306" t="s">
        <v>6846</v>
      </c>
      <c r="K2492" s="203" t="str">
        <f>VLOOKUP(F2492,石と花メイン,3,FALSE)</f>
        <v>□水晶</v>
      </c>
      <c r="L2492" s="299" t="str">
        <f>VLOOKUP(F2492,石と花メイン,4,FALSE)</f>
        <v>麦仙翁【麦撫子】</v>
      </c>
      <c r="M2492" s="395">
        <f>IF(OR(MONTH(F2492)&lt;7,AND(MONTH(F2492)=7,DAY(F2492)&lt;=25)),
MOD(SUM((E2492-1901)*365,259),260),
MOD(SUM((E2492-1900)*365,259),260))</f>
        <v>54</v>
      </c>
      <c r="N2492" s="121">
        <f>IF(AND(MONTH(F2492)=7,DAY(F2492)&gt;25),1,
ROUNDDOWN((SUM(VLOOKUP(MONTH(F2492),D暦変換用数値,2,FALSE),DAY(F2492))/28)+1,0))</f>
        <v>10</v>
      </c>
      <c r="O2492" s="117">
        <f>IF(AND(MONTH(F2492)=7,DAY(F2492)&gt;25),DAY(F2492)-25,
MOD((SUM(VLOOKUP(MONTH(F2492),D暦変換用数値,2,FALSE),DAY(F2492))),28)+1)</f>
        <v>1</v>
      </c>
      <c r="P2492" s="408">
        <f>IF(OR(MONTH(F2492)&lt;7,AND(MONTH(F2492)=7,DAY(F2492)&lt;=25)),
MOD(SUM((E2492-1901)*365,(N2492-1)*28,O2492,258),260),
MOD(SUM((E2492-1900)*365,(N2492-1)*28,O2492,258),260))</f>
        <v>46</v>
      </c>
      <c r="Q2492" s="375" t="str">
        <f>VLOOKUP(MOD(P2492,4),色,2,FALSE)</f>
        <v>白い</v>
      </c>
      <c r="R2492" s="293" t="str">
        <f>VLOOKUP(MOD(P2492,13),銀河の音,2,FALSE)</f>
        <v>共振の</v>
      </c>
      <c r="S2492" s="386" t="str">
        <f>VLOOKUP(MOD(P2492,20),太陽の紋章,2,FALSE)</f>
        <v>世界の橋渡し</v>
      </c>
      <c r="T2492" s="119" t="s">
        <v>6848</v>
      </c>
    </row>
    <row r="2493" spans="1:20" ht="13.5" customHeight="1">
      <c r="A2493" s="50" t="str">
        <f>VLOOKUP(MOD(E2493,10),十干,2,FALSE)</f>
        <v>丙</v>
      </c>
      <c r="B2493" s="199" t="str">
        <f>VLOOKUP(MOD(E2493,12),十二支,3,FALSE)</f>
        <v xml:space="preserve">07 天 </v>
      </c>
      <c r="C2493" s="201" t="str">
        <f>VLOOKUP(F2493,星座,3,TRUE)</f>
        <v xml:space="preserve">09 火 </v>
      </c>
      <c r="D2493" s="531">
        <v>20553</v>
      </c>
      <c r="E2493" s="1">
        <f>IFERROR(YEAR(D2493),LEFT(D2493,4))</f>
        <v>1956</v>
      </c>
      <c r="F2493" s="1" t="str">
        <f>IF(ISTEXT(D2493),RIGHT(D2493,5),TEXT(D2493,"mm/dd"))</f>
        <v>04/08</v>
      </c>
      <c r="G2493" s="39">
        <f>SUM(MID(E2493,1,1),MID(E2493,2,1),MID(E2493,3,1),MID(E2493,4,1),MID(F2493,1,1),MID(F2493,2,1),MID(F2493,4,1),MID(F2493,5,1))</f>
        <v>33</v>
      </c>
      <c r="H2493" s="41">
        <f>IF(MOD(G2493,9)=0,9,MOD(G2493,9))</f>
        <v>6</v>
      </c>
      <c r="I2493" s="45" t="str">
        <f>IFERROR(MID("日月火水木金土",WEEKDAY(D2493),1),"")</f>
        <v>日</v>
      </c>
      <c r="J2493" s="304" t="s">
        <v>361</v>
      </c>
      <c r="K2493" s="202" t="str">
        <f>VLOOKUP(F2493,石と花メイン,3,FALSE)</f>
        <v>◆紅玉</v>
      </c>
      <c r="L2493" s="297" t="str">
        <f>VLOOKUP(F2493,石と花メイン,4,FALSE)</f>
        <v>錨草/碇草【三枝九葉草】</v>
      </c>
      <c r="M2493" s="393">
        <f>IF(OR(MONTH(F2493)&lt;7,AND(MONTH(F2493)=7,DAY(F2493)&lt;=25)),
MOD(SUM((E2493-1901)*365,259),260),
MOD(SUM((E2493-1900)*365,259),260))</f>
        <v>54</v>
      </c>
      <c r="N2493" s="390">
        <f>IF(AND(MONTH(F2493)=7,DAY(F2493)&gt;25),1,
ROUNDDOWN((SUM(VLOOKUP(MONTH(F2493),D暦変換用数値,2,FALSE),DAY(F2493))/28)+1,0))</f>
        <v>10</v>
      </c>
      <c r="O2493" s="205">
        <f>IF(AND(MONTH(F2493)=7,DAY(F2493)&gt;25),DAY(F2493)-25,
MOD((SUM(VLOOKUP(MONTH(F2493),D暦変換用数値,2,FALSE),DAY(F2493))),28)+1)</f>
        <v>5</v>
      </c>
      <c r="P2493" s="406">
        <f>IF(OR(MONTH(F2493)&lt;7,AND(MONTH(F2493)=7,DAY(F2493)&lt;=25)),
MOD(SUM((E2493-1901)*365,(N2493-1)*28,O2493,258),260),
MOD(SUM((E2493-1900)*365,(N2493-1)*28,O2493,258),260))</f>
        <v>50</v>
      </c>
      <c r="Q2493" s="375" t="str">
        <f>VLOOKUP(MOD(P2493,4),色,2,FALSE)</f>
        <v>白い</v>
      </c>
      <c r="R2493" s="293" t="str">
        <f>VLOOKUP(MOD(P2493,13),銀河の音,2,FALSE)</f>
        <v>スペクトルの</v>
      </c>
      <c r="S2493" s="386" t="str">
        <f>VLOOKUP(MOD(P2493,20),太陽の紋章,2,FALSE)</f>
        <v>犬</v>
      </c>
      <c r="T2493" s="93" t="s">
        <v>5372</v>
      </c>
    </row>
    <row r="2494" spans="1:20" ht="13.5" customHeight="1">
      <c r="A2494" s="50" t="str">
        <f>VLOOKUP(MOD(E2494,10),十干,2,FALSE)</f>
        <v>丙</v>
      </c>
      <c r="B2494" s="199" t="str">
        <f>VLOOKUP(MOD(E2494,12),十二支,3,FALSE)</f>
        <v xml:space="preserve">07 天 </v>
      </c>
      <c r="C2494" s="201" t="str">
        <f>VLOOKUP(F2494,星座,3,TRUE)</f>
        <v xml:space="preserve">09 火 </v>
      </c>
      <c r="D2494" s="531">
        <v>20553</v>
      </c>
      <c r="E2494" s="1">
        <f>IFERROR(YEAR(D2494),LEFT(D2494,4))</f>
        <v>1956</v>
      </c>
      <c r="F2494" s="1" t="str">
        <f>IF(ISTEXT(D2494),RIGHT(D2494,5),TEXT(D2494,"mm/dd"))</f>
        <v>04/08</v>
      </c>
      <c r="G2494" s="39">
        <f>SUM(MID(E2494,1,1),MID(E2494,2,1),MID(E2494,3,1),MID(E2494,4,1),MID(F2494,1,1),MID(F2494,2,1),MID(F2494,4,1),MID(F2494,5,1))</f>
        <v>33</v>
      </c>
      <c r="H2494" s="41">
        <f>IF(MOD(G2494,9)=0,9,MOD(G2494,9))</f>
        <v>6</v>
      </c>
      <c r="I2494" s="45" t="str">
        <f>IFERROR(MID("日月火水木金土",WEEKDAY(D2494),1),"")</f>
        <v>日</v>
      </c>
      <c r="J2494" s="304" t="s">
        <v>362</v>
      </c>
      <c r="K2494" s="202" t="str">
        <f>VLOOKUP(F2494,石と花メイン,3,FALSE)</f>
        <v>◆紅玉</v>
      </c>
      <c r="L2494" s="297" t="str">
        <f>VLOOKUP(F2494,石と花メイン,4,FALSE)</f>
        <v>錨草/碇草【三枝九葉草】</v>
      </c>
      <c r="M2494" s="393">
        <f>IF(OR(MONTH(F2494)&lt;7,AND(MONTH(F2494)=7,DAY(F2494)&lt;=25)),
MOD(SUM((E2494-1901)*365,259),260),
MOD(SUM((E2494-1900)*365,259),260))</f>
        <v>54</v>
      </c>
      <c r="N2494" s="390">
        <f>IF(AND(MONTH(F2494)=7,DAY(F2494)&gt;25),1,
ROUNDDOWN((SUM(VLOOKUP(MONTH(F2494),D暦変換用数値,2,FALSE),DAY(F2494))/28)+1,0))</f>
        <v>10</v>
      </c>
      <c r="O2494" s="205">
        <f>IF(AND(MONTH(F2494)=7,DAY(F2494)&gt;25),DAY(F2494)-25,
MOD((SUM(VLOOKUP(MONTH(F2494),D暦変換用数値,2,FALSE),DAY(F2494))),28)+1)</f>
        <v>5</v>
      </c>
      <c r="P2494" s="406">
        <f>IF(OR(MONTH(F2494)&lt;7,AND(MONTH(F2494)=7,DAY(F2494)&lt;=25)),
MOD(SUM((E2494-1901)*365,(N2494-1)*28,O2494,258),260),
MOD(SUM((E2494-1900)*365,(N2494-1)*28,O2494,258),260))</f>
        <v>50</v>
      </c>
      <c r="Q2494" s="375" t="str">
        <f>VLOOKUP(MOD(P2494,4),色,2,FALSE)</f>
        <v>白い</v>
      </c>
      <c r="R2494" s="293" t="str">
        <f>VLOOKUP(MOD(P2494,13),銀河の音,2,FALSE)</f>
        <v>スペクトルの</v>
      </c>
      <c r="S2494" s="386" t="str">
        <f>VLOOKUP(MOD(P2494,20),太陽の紋章,2,FALSE)</f>
        <v>犬</v>
      </c>
      <c r="T2494" s="111" t="s">
        <v>4867</v>
      </c>
    </row>
    <row r="2495" spans="1:20" ht="13.5" customHeight="1">
      <c r="A2495" s="50" t="str">
        <f>VLOOKUP(MOD(E2495,10),十干,2,FALSE)</f>
        <v>丙</v>
      </c>
      <c r="B2495" s="199" t="str">
        <f>VLOOKUP(MOD(E2495,12),十二支,3,FALSE)</f>
        <v xml:space="preserve">07 天 </v>
      </c>
      <c r="C2495" s="201" t="str">
        <f>VLOOKUP(F2495,星座,3,TRUE)</f>
        <v xml:space="preserve">09 火 </v>
      </c>
      <c r="D2495" s="531">
        <v>20556</v>
      </c>
      <c r="E2495" s="1">
        <f>IFERROR(YEAR(D2495),LEFT(D2495,4))</f>
        <v>1956</v>
      </c>
      <c r="F2495" s="1" t="str">
        <f>IF(ISTEXT(D2495),RIGHT(D2495,5),TEXT(D2495,"mm/dd"))</f>
        <v>04/11</v>
      </c>
      <c r="G2495" s="39">
        <f>SUM(MID(E2495,1,1),MID(E2495,2,1),MID(E2495,3,1),MID(E2495,4,1),MID(F2495,1,1),MID(F2495,2,1),MID(F2495,4,1),MID(F2495,5,1))</f>
        <v>27</v>
      </c>
      <c r="H2495" s="41">
        <f>IF(MOD(G2495,9)=0,9,MOD(G2495,9))</f>
        <v>9</v>
      </c>
      <c r="I2495" s="45" t="str">
        <f>IFERROR(MID("日月火水木金土",WEEKDAY(D2495),1),"")</f>
        <v>水</v>
      </c>
      <c r="J2495" s="304" t="s">
        <v>363</v>
      </c>
      <c r="K2495" s="202" t="str">
        <f>VLOOKUP(F2495,石と花メイン,3,FALSE)</f>
        <v>◆柘榴石</v>
      </c>
      <c r="L2495" s="297" t="str">
        <f>VLOOKUP(F2495,石と花メイン,4,FALSE)</f>
        <v>花忍</v>
      </c>
      <c r="M2495" s="393">
        <f>IF(OR(MONTH(F2495)&lt;7,AND(MONTH(F2495)=7,DAY(F2495)&lt;=25)),
MOD(SUM((E2495-1901)*365,259),260),
MOD(SUM((E2495-1900)*365,259),260))</f>
        <v>54</v>
      </c>
      <c r="N2495" s="390">
        <f>IF(AND(MONTH(F2495)=7,DAY(F2495)&gt;25),1,
ROUNDDOWN((SUM(VLOOKUP(MONTH(F2495),D暦変換用数値,2,FALSE),DAY(F2495))/28)+1,0))</f>
        <v>10</v>
      </c>
      <c r="O2495" s="205">
        <f>IF(AND(MONTH(F2495)=7,DAY(F2495)&gt;25),DAY(F2495)-25,
MOD((SUM(VLOOKUP(MONTH(F2495),D暦変換用数値,2,FALSE),DAY(F2495))),28)+1)</f>
        <v>8</v>
      </c>
      <c r="P2495" s="406">
        <f>IF(OR(MONTH(F2495)&lt;7,AND(MONTH(F2495)=7,DAY(F2495)&lt;=25)),
MOD(SUM((E2495-1901)*365,(N2495-1)*28,O2495,258),260),
MOD(SUM((E2495-1900)*365,(N2495-1)*28,O2495,258),260))</f>
        <v>53</v>
      </c>
      <c r="Q2495" s="372" t="str">
        <f>VLOOKUP(MOD(P2495,4),色,2,FALSE)</f>
        <v>赤い</v>
      </c>
      <c r="R2495" s="290" t="str">
        <f>VLOOKUP(MOD(P2495,13),銀河の音,2,FALSE)</f>
        <v>磁気の</v>
      </c>
      <c r="S2495" s="383" t="str">
        <f>VLOOKUP(MOD(P2495,20),太陽の紋章,2,FALSE)</f>
        <v>空歩く者</v>
      </c>
      <c r="T2495" s="97" t="s">
        <v>5373</v>
      </c>
    </row>
    <row r="2496" spans="1:20" ht="13.5" customHeight="1">
      <c r="A2496" s="50" t="str">
        <f>VLOOKUP(MOD(E2496,10),十干,2,FALSE)</f>
        <v>丙</v>
      </c>
      <c r="B2496" s="199" t="str">
        <f>VLOOKUP(MOD(E2496,12),十二支,3,FALSE)</f>
        <v xml:space="preserve">07 天 </v>
      </c>
      <c r="C2496" s="201" t="str">
        <f>VLOOKUP(F2496,星座,3,TRUE)</f>
        <v xml:space="preserve">09 火 </v>
      </c>
      <c r="D2496" s="531">
        <v>20557</v>
      </c>
      <c r="E2496" s="1">
        <f>IFERROR(YEAR(D2496),LEFT(D2496,4))</f>
        <v>1956</v>
      </c>
      <c r="F2496" s="1" t="str">
        <f>IF(ISTEXT(D2496),RIGHT(D2496,5),TEXT(D2496,"mm/dd"))</f>
        <v>04/12</v>
      </c>
      <c r="G2496" s="39">
        <f>SUM(MID(E2496,1,1),MID(E2496,2,1),MID(E2496,3,1),MID(E2496,4,1),MID(F2496,1,1),MID(F2496,2,1),MID(F2496,4,1),MID(F2496,5,1))</f>
        <v>28</v>
      </c>
      <c r="H2496" s="41">
        <f>IF(MOD(G2496,9)=0,9,MOD(G2496,9))</f>
        <v>1</v>
      </c>
      <c r="I2496" s="45" t="str">
        <f>IFERROR(MID("日月火水木金土",WEEKDAY(D2496),1),"")</f>
        <v>木</v>
      </c>
      <c r="J2496" s="304" t="s">
        <v>2747</v>
      </c>
      <c r="K2496" s="202" t="str">
        <f>VLOOKUP(F2496,石と花メイン,3,FALSE)</f>
        <v>◆青玉</v>
      </c>
      <c r="L2496" s="297" t="str">
        <f>VLOOKUP(F2496,石と花メイン,4,FALSE)</f>
        <v>露草【月草】</v>
      </c>
      <c r="M2496" s="393">
        <f>IF(OR(MONTH(F2496)&lt;7,AND(MONTH(F2496)=7,DAY(F2496)&lt;=25)),
MOD(SUM((E2496-1901)*365,259),260),
MOD(SUM((E2496-1900)*365,259),260))</f>
        <v>54</v>
      </c>
      <c r="N2496" s="390">
        <f>IF(AND(MONTH(F2496)=7,DAY(F2496)&gt;25),1,
ROUNDDOWN((SUM(VLOOKUP(MONTH(F2496),D暦変換用数値,2,FALSE),DAY(F2496))/28)+1,0))</f>
        <v>10</v>
      </c>
      <c r="O2496" s="205">
        <f>IF(AND(MONTH(F2496)=7,DAY(F2496)&gt;25),DAY(F2496)-25,
MOD((SUM(VLOOKUP(MONTH(F2496),D暦変換用数値,2,FALSE),DAY(F2496))),28)+1)</f>
        <v>9</v>
      </c>
      <c r="P2496" s="406">
        <f>IF(OR(MONTH(F2496)&lt;7,AND(MONTH(F2496)=7,DAY(F2496)&lt;=25)),
MOD(SUM((E2496-1901)*365,(N2496-1)*28,O2496,258),260),
MOD(SUM((E2496-1900)*365,(N2496-1)*28,O2496,258),260))</f>
        <v>54</v>
      </c>
      <c r="Q2496" s="375" t="str">
        <f>VLOOKUP(MOD(P2496,4),色,2,FALSE)</f>
        <v>白い</v>
      </c>
      <c r="R2496" s="293" t="str">
        <f>VLOOKUP(MOD(P2496,13),銀河の音,2,FALSE)</f>
        <v>月の</v>
      </c>
      <c r="S2496" s="386" t="str">
        <f>VLOOKUP(MOD(P2496,20),太陽の紋章,2,FALSE)</f>
        <v>魔法使い</v>
      </c>
      <c r="T2496" s="99" t="s">
        <v>830</v>
      </c>
    </row>
    <row r="2497" spans="1:20" ht="13.5" customHeight="1">
      <c r="A2497" s="50" t="str">
        <f>VLOOKUP(MOD(E2497,10),十干,2,FALSE)</f>
        <v>丙</v>
      </c>
      <c r="B2497" s="199" t="str">
        <f>VLOOKUP(MOD(E2497,12),十二支,3,FALSE)</f>
        <v xml:space="preserve">07 天 </v>
      </c>
      <c r="C2497" s="201" t="str">
        <f>VLOOKUP(F2497,星座,3,TRUE)</f>
        <v xml:space="preserve">09 火 </v>
      </c>
      <c r="D2497" s="531">
        <v>20563</v>
      </c>
      <c r="E2497" s="1">
        <f>IFERROR(YEAR(D2497),LEFT(D2497,4))</f>
        <v>1956</v>
      </c>
      <c r="F2497" s="1" t="str">
        <f>IF(ISTEXT(D2497),RIGHT(D2497,5),TEXT(D2497,"mm/dd"))</f>
        <v>04/18</v>
      </c>
      <c r="G2497" s="39">
        <f>SUM(MID(E2497,1,1),MID(E2497,2,1),MID(E2497,3,1),MID(E2497,4,1),MID(F2497,1,1),MID(F2497,2,1),MID(F2497,4,1),MID(F2497,5,1))</f>
        <v>34</v>
      </c>
      <c r="H2497" s="41">
        <f>IF(MOD(G2497,9)=0,9,MOD(G2497,9))</f>
        <v>7</v>
      </c>
      <c r="I2497" s="45" t="str">
        <f>IFERROR(MID("日月火水木金土",WEEKDAY(D2497),1),"")</f>
        <v>水</v>
      </c>
      <c r="J2497" s="304" t="s">
        <v>2748</v>
      </c>
      <c r="K2497" s="202" t="str">
        <f>VLOOKUP(F2497,石と花メイン,3,FALSE)</f>
        <v>◆黄玉</v>
      </c>
      <c r="L2497" s="297" t="str">
        <f>VLOOKUP(F2497,石と花メイン,4,FALSE)</f>
        <v>蓮華草【紫雲英】</v>
      </c>
      <c r="M2497" s="393">
        <f>IF(OR(MONTH(F2497)&lt;7,AND(MONTH(F2497)=7,DAY(F2497)&lt;=25)),
MOD(SUM((E2497-1901)*365,259),260),
MOD(SUM((E2497-1900)*365,259),260))</f>
        <v>54</v>
      </c>
      <c r="N2497" s="390">
        <f>IF(AND(MONTH(F2497)=7,DAY(F2497)&gt;25),1,
ROUNDDOWN((SUM(VLOOKUP(MONTH(F2497),D暦変換用数値,2,FALSE),DAY(F2497))/28)+1,0))</f>
        <v>10</v>
      </c>
      <c r="O2497" s="205">
        <f>IF(AND(MONTH(F2497)=7,DAY(F2497)&gt;25),DAY(F2497)-25,
MOD((SUM(VLOOKUP(MONTH(F2497),D暦変換用数値,2,FALSE),DAY(F2497))),28)+1)</f>
        <v>15</v>
      </c>
      <c r="P2497" s="406">
        <f>IF(OR(MONTH(F2497)&lt;7,AND(MONTH(F2497)=7,DAY(F2497)&lt;=25)),
MOD(SUM((E2497-1901)*365,(N2497-1)*28,O2497,258),260),
MOD(SUM((E2497-1900)*365,(N2497-1)*28,O2497,258),260))</f>
        <v>60</v>
      </c>
      <c r="Q2497" s="373" t="str">
        <f>VLOOKUP(MOD(P2497,4),色,2,FALSE)</f>
        <v>黄色い</v>
      </c>
      <c r="R2497" s="291" t="str">
        <f>VLOOKUP(MOD(P2497,13),銀河の音,2,FALSE)</f>
        <v>銀河の</v>
      </c>
      <c r="S2497" s="384" t="str">
        <f>VLOOKUP(MOD(P2497,20),太陽の紋章,2,FALSE)</f>
        <v>太陽</v>
      </c>
      <c r="T2497" s="98" t="s">
        <v>3736</v>
      </c>
    </row>
    <row r="2498" spans="1:20" ht="13.5" customHeight="1">
      <c r="A2498" s="282" t="str">
        <f>VLOOKUP(MOD(E2498,10),十干,2,FALSE)</f>
        <v>戊</v>
      </c>
      <c r="B2498" s="283" t="str">
        <f>VLOOKUP(MOD(E2498,12),十二支,3,FALSE)</f>
        <v xml:space="preserve">07 天 </v>
      </c>
      <c r="C2498" s="287" t="str">
        <f>VLOOKUP(F2498,星座,3,TRUE)</f>
        <v xml:space="preserve">09 火 </v>
      </c>
      <c r="D2498" s="533">
        <v>24924</v>
      </c>
      <c r="E2498" s="83">
        <f>IFERROR(YEAR(D2498),LEFT(D2498,4))</f>
        <v>1968</v>
      </c>
      <c r="F2498" s="83" t="str">
        <f>IF(ISTEXT(D2498),RIGHT(D2498,5),TEXT(D2498,"mm/dd"))</f>
        <v>03/27</v>
      </c>
      <c r="G2498" s="88">
        <f>SUM(MID(E2498,1,1),MID(E2498,2,1),MID(E2498,3,1),MID(E2498,4,1),MID(F2498,1,1),MID(F2498,2,1),MID(F2498,4,1),MID(F2498,5,1))</f>
        <v>36</v>
      </c>
      <c r="H2498" s="88">
        <f>IF(MOD(G2498,9)=0,9,MOD(G2498,9))</f>
        <v>9</v>
      </c>
      <c r="I2498" s="83" t="str">
        <f>IFERROR(MID("日月火水木金土",WEEKDAY(D2498),1),"")</f>
        <v>水</v>
      </c>
      <c r="J2498" s="303" t="s">
        <v>6550</v>
      </c>
      <c r="K2498" s="87" t="str">
        <f>VLOOKUP(F2498,石と花メイン,3,FALSE)</f>
        <v>□水晶</v>
      </c>
      <c r="L2498" s="296" t="str">
        <f>VLOOKUP(F2498,石と花メイン,4,FALSE)</f>
        <v>巾着草【カルセオラリア】</v>
      </c>
      <c r="M2498" s="392">
        <f>IF(OR(MONTH(F2498)&lt;7,AND(MONTH(F2498)=7,DAY(F2498)&lt;=25)),
MOD(SUM((E2498-1901)*365,259),260),
MOD(SUM((E2498-1900)*365,259),260))</f>
        <v>14</v>
      </c>
      <c r="N2498" s="330">
        <f>IF(AND(MONTH(F2498)=7,DAY(F2498)&gt;25),1,
ROUNDDOWN((SUM(VLOOKUP(MONTH(F2498),D暦変換用数値,2,FALSE),DAY(F2498))/28)+1,0))</f>
        <v>9</v>
      </c>
      <c r="O2498" s="84">
        <f>IF(AND(MONTH(F2498)=7,DAY(F2498)&gt;25),DAY(F2498)-25,
MOD((SUM(VLOOKUP(MONTH(F2498),D暦変換用数値,2,FALSE),DAY(F2498))),28)+1)</f>
        <v>21</v>
      </c>
      <c r="P2498" s="405">
        <f>IF(OR(MONTH(F2498)&lt;7,AND(MONTH(F2498)=7,DAY(F2498)&lt;=25)),
MOD(SUM((E2498-1901)*365,(N2498-1)*28,O2498,258),260),
MOD(SUM((E2498-1900)*365,(N2498-1)*28,O2498,258),260))</f>
        <v>258</v>
      </c>
      <c r="Q2498" s="371" t="str">
        <f>VLOOKUP(MOD(P2498,4),色,2,FALSE)</f>
        <v>白い</v>
      </c>
      <c r="R2498" s="289" t="str">
        <f>VLOOKUP(MOD(P2498,13),銀河の音,2,FALSE)</f>
        <v>スペクトルの</v>
      </c>
      <c r="S2498" s="382" t="str">
        <f>VLOOKUP(MOD(P2498,20),太陽の紋章,2,FALSE)</f>
        <v>鏡</v>
      </c>
      <c r="T2498" s="95" t="s">
        <v>1274</v>
      </c>
    </row>
    <row r="2499" spans="1:20" ht="13.5" customHeight="1">
      <c r="A2499" s="50" t="str">
        <f>VLOOKUP(MOD(E2499,10),十干,2,FALSE)</f>
        <v>戊</v>
      </c>
      <c r="B2499" s="199" t="str">
        <f>VLOOKUP(MOD(E2499,12),十二支,3,FALSE)</f>
        <v xml:space="preserve">07 天 </v>
      </c>
      <c r="C2499" s="201" t="str">
        <f>VLOOKUP(F2499,星座,3,TRUE)</f>
        <v xml:space="preserve">09 火 </v>
      </c>
      <c r="D2499" s="531">
        <v>24925</v>
      </c>
      <c r="E2499" s="1">
        <f>IFERROR(YEAR(D2499),LEFT(D2499,4))</f>
        <v>1968</v>
      </c>
      <c r="F2499" s="1" t="str">
        <f>IF(ISTEXT(D2499),RIGHT(D2499,5),TEXT(D2499,"mm/dd"))</f>
        <v>03/28</v>
      </c>
      <c r="G2499" s="39">
        <f>SUM(MID(E2499,1,1),MID(E2499,2,1),MID(E2499,3,1),MID(E2499,4,1),MID(F2499,1,1),MID(F2499,2,1),MID(F2499,4,1),MID(F2499,5,1))</f>
        <v>37</v>
      </c>
      <c r="H2499" s="41">
        <f>IF(MOD(G2499,9)=0,9,MOD(G2499,9))</f>
        <v>1</v>
      </c>
      <c r="I2499" s="45" t="str">
        <f>IFERROR(MID("日月火水木金土",WEEKDAY(D2499),1),"")</f>
        <v>木</v>
      </c>
      <c r="J2499" s="304" t="s">
        <v>2749</v>
      </c>
      <c r="K2499" s="202" t="str">
        <f>VLOOKUP(F2499,石と花メイン,3,FALSE)</f>
        <v>▲黄金</v>
      </c>
      <c r="L2499" s="297" t="str">
        <f>VLOOKUP(F2499,石と花メイン,4,FALSE)</f>
        <v>山吹【面影草】</v>
      </c>
      <c r="M2499" s="393">
        <f>IF(OR(MONTH(F2499)&lt;7,AND(MONTH(F2499)=7,DAY(F2499)&lt;=25)),
MOD(SUM((E2499-1901)*365,259),260),
MOD(SUM((E2499-1900)*365,259),260))</f>
        <v>14</v>
      </c>
      <c r="N2499" s="390">
        <f>IF(AND(MONTH(F2499)=7,DAY(F2499)&gt;25),1,
ROUNDDOWN((SUM(VLOOKUP(MONTH(F2499),D暦変換用数値,2,FALSE),DAY(F2499))/28)+1,0))</f>
        <v>9</v>
      </c>
      <c r="O2499" s="205">
        <f>IF(AND(MONTH(F2499)=7,DAY(F2499)&gt;25),DAY(F2499)-25,
MOD((SUM(VLOOKUP(MONTH(F2499),D暦変換用数値,2,FALSE),DAY(F2499))),28)+1)</f>
        <v>22</v>
      </c>
      <c r="P2499" s="406">
        <f>IF(OR(MONTH(F2499)&lt;7,AND(MONTH(F2499)=7,DAY(F2499)&lt;=25)),
MOD(SUM((E2499-1901)*365,(N2499-1)*28,O2499,258),260),
MOD(SUM((E2499-1900)*365,(N2499-1)*28,O2499,258),260))</f>
        <v>259</v>
      </c>
      <c r="Q2499" s="374" t="str">
        <f>VLOOKUP(MOD(P2499,4),色,2,FALSE)</f>
        <v>青い</v>
      </c>
      <c r="R2499" s="292" t="str">
        <f>VLOOKUP(MOD(P2499,13),銀河の音,2,FALSE)</f>
        <v>水晶の</v>
      </c>
      <c r="S2499" s="385" t="str">
        <f>VLOOKUP(MOD(P2499,20),太陽の紋章,2,FALSE)</f>
        <v>嵐</v>
      </c>
      <c r="T2499" s="97" t="s">
        <v>3172</v>
      </c>
    </row>
    <row r="2500" spans="1:20" ht="13.5" customHeight="1">
      <c r="A2500" s="50" t="str">
        <f>VLOOKUP(MOD(E2500,10),十干,2,FALSE)</f>
        <v>戊</v>
      </c>
      <c r="B2500" s="199" t="str">
        <f>VLOOKUP(MOD(E2500,12),十二支,3,FALSE)</f>
        <v xml:space="preserve">07 天 </v>
      </c>
      <c r="C2500" s="201" t="str">
        <f>VLOOKUP(F2500,星座,3,TRUE)</f>
        <v xml:space="preserve">09 火 </v>
      </c>
      <c r="D2500" s="531">
        <v>24927</v>
      </c>
      <c r="E2500" s="1">
        <f>IFERROR(YEAR(D2500),LEFT(D2500,4))</f>
        <v>1968</v>
      </c>
      <c r="F2500" s="1" t="str">
        <f>IF(ISTEXT(D2500),RIGHT(D2500,5),TEXT(D2500,"mm/dd"))</f>
        <v>03/30</v>
      </c>
      <c r="G2500" s="39">
        <f>SUM(MID(E2500,1,1),MID(E2500,2,1),MID(E2500,3,1),MID(E2500,4,1),MID(F2500,1,1),MID(F2500,2,1),MID(F2500,4,1),MID(F2500,5,1))</f>
        <v>30</v>
      </c>
      <c r="H2500" s="41">
        <f>IF(MOD(G2500,9)=0,9,MOD(G2500,9))</f>
        <v>3</v>
      </c>
      <c r="I2500" s="45" t="str">
        <f>IFERROR(MID("日月火水木金土",WEEKDAY(D2500),1),"")</f>
        <v>土</v>
      </c>
      <c r="J2500" s="304" t="s">
        <v>2297</v>
      </c>
      <c r="K2500" s="202" t="str">
        <f>VLOOKUP(F2500,石と花メイン,3,FALSE)</f>
        <v>○真珠</v>
      </c>
      <c r="L2500" s="297" t="str">
        <f>VLOOKUP(F2500,石と花メイン,4,FALSE)</f>
        <v>アルメリア【浜簪】</v>
      </c>
      <c r="M2500" s="393">
        <f>IF(OR(MONTH(F2500)&lt;7,AND(MONTH(F2500)=7,DAY(F2500)&lt;=25)),
MOD(SUM((E2500-1901)*365,259),260),
MOD(SUM((E2500-1900)*365,259),260))</f>
        <v>14</v>
      </c>
      <c r="N2500" s="390">
        <f>IF(AND(MONTH(F2500)=7,DAY(F2500)&gt;25),1,
ROUNDDOWN((SUM(VLOOKUP(MONTH(F2500),D暦変換用数値,2,FALSE),DAY(F2500))/28)+1,0))</f>
        <v>9</v>
      </c>
      <c r="O2500" s="205">
        <f>IF(AND(MONTH(F2500)=7,DAY(F2500)&gt;25),DAY(F2500)-25,
MOD((SUM(VLOOKUP(MONTH(F2500),D暦変換用数値,2,FALSE),DAY(F2500))),28)+1)</f>
        <v>24</v>
      </c>
      <c r="P2500" s="406">
        <f>IF(OR(MONTH(F2500)&lt;7,AND(MONTH(F2500)=7,DAY(F2500)&lt;=25)),
MOD(SUM((E2500-1901)*365,(N2500-1)*28,O2500,258),260),
MOD(SUM((E2500-1900)*365,(N2500-1)*28,O2500,258),260))</f>
        <v>1</v>
      </c>
      <c r="Q2500" s="372" t="str">
        <f>VLOOKUP(MOD(P2500,4),色,2,FALSE)</f>
        <v>赤い</v>
      </c>
      <c r="R2500" s="290" t="str">
        <f>VLOOKUP(MOD(P2500,13),銀河の音,2,FALSE)</f>
        <v>磁気の</v>
      </c>
      <c r="S2500" s="383" t="str">
        <f>VLOOKUP(MOD(P2500,20),太陽の紋章,2,FALSE)</f>
        <v>竜</v>
      </c>
      <c r="T2500" s="98" t="s">
        <v>3736</v>
      </c>
    </row>
    <row r="2501" spans="1:20" ht="13.5" customHeight="1">
      <c r="A2501" s="50" t="str">
        <f>VLOOKUP(MOD(E2501,10),十干,2,FALSE)</f>
        <v>戊</v>
      </c>
      <c r="B2501" s="199" t="str">
        <f>VLOOKUP(MOD(E2501,12),十二支,3,FALSE)</f>
        <v xml:space="preserve">07 天 </v>
      </c>
      <c r="C2501" s="201" t="str">
        <f>VLOOKUP(F2501,星座,3,TRUE)</f>
        <v xml:space="preserve">09 火 </v>
      </c>
      <c r="D2501" s="535">
        <v>24929</v>
      </c>
      <c r="E2501" s="45">
        <f>IFERROR(YEAR(D2501),LEFT(D2501,4))</f>
        <v>1968</v>
      </c>
      <c r="F2501" s="45" t="str">
        <f>IF(ISTEXT(D2501),RIGHT(D2501,5),TEXT(D2501,"mm/dd"))</f>
        <v>04/01</v>
      </c>
      <c r="G2501" s="41">
        <f>SUM(MID(E2501,1,1),MID(E2501,2,1),MID(E2501,3,1),MID(E2501,4,1),MID(F2501,1,1),MID(F2501,2,1),MID(F2501,4,1),MID(F2501,5,1))</f>
        <v>29</v>
      </c>
      <c r="H2501" s="41">
        <f>IF(MOD(G2501,9)=0,9,MOD(G2501,9))</f>
        <v>2</v>
      </c>
      <c r="I2501" s="45" t="str">
        <f>IFERROR(MID("日月火水木金土",WEEKDAY(D2501),1),"")</f>
        <v>月</v>
      </c>
      <c r="J2501" s="305" t="s">
        <v>4265</v>
      </c>
      <c r="K2501" s="203" t="str">
        <f>VLOOKUP(F2501,石と花メイン,3,FALSE)</f>
        <v>◇金剛石</v>
      </c>
      <c r="L2501" s="298" t="str">
        <f>VLOOKUP(F2501,石と花メイン,4,FALSE)</f>
        <v>桜</v>
      </c>
      <c r="M2501" s="394">
        <f>IF(OR(MONTH(F2501)&lt;7,AND(MONTH(F2501)=7,DAY(F2501)&lt;=25)),
MOD(SUM((E2501-1901)*365,259),260),
MOD(SUM((E2501-1900)*365,259),260))</f>
        <v>14</v>
      </c>
      <c r="N2501" s="391">
        <f>IF(AND(MONTH(F2501)=7,DAY(F2501)&gt;25),1,
ROUNDDOWN((SUM(VLOOKUP(MONTH(F2501),D暦変換用数値,2,FALSE),DAY(F2501))/28)+1,0))</f>
        <v>9</v>
      </c>
      <c r="O2501" s="46">
        <f>IF(AND(MONTH(F2501)=7,DAY(F2501)&gt;25),DAY(F2501)-25,
MOD((SUM(VLOOKUP(MONTH(F2501),D暦変換用数値,2,FALSE),DAY(F2501))),28)+1)</f>
        <v>26</v>
      </c>
      <c r="P2501" s="407">
        <f>IF(OR(MONTH(F2501)&lt;7,AND(MONTH(F2501)=7,DAY(F2501)&lt;=25)),
MOD(SUM((E2501-1901)*365,(N2501-1)*28,O2501,258),260),
MOD(SUM((E2501-1900)*365,(N2501-1)*28,O2501,258),260))</f>
        <v>3</v>
      </c>
      <c r="Q2501" s="374" t="str">
        <f>VLOOKUP(MOD(P2501,4),色,2,FALSE)</f>
        <v>青い</v>
      </c>
      <c r="R2501" s="292" t="str">
        <f>VLOOKUP(MOD(P2501,13),銀河の音,2,FALSE)</f>
        <v>電気の</v>
      </c>
      <c r="S2501" s="385" t="str">
        <f>VLOOKUP(MOD(P2501,20),太陽の紋章,2,FALSE)</f>
        <v>夜</v>
      </c>
      <c r="T2501" s="96" t="s">
        <v>6697</v>
      </c>
    </row>
    <row r="2502" spans="1:20" ht="13.5" customHeight="1">
      <c r="A2502" s="282" t="str">
        <f>VLOOKUP(MOD(E2502,10),十干,2,FALSE)</f>
        <v>戊</v>
      </c>
      <c r="B2502" s="283" t="str">
        <f>VLOOKUP(MOD(E2502,12),十二支,3,FALSE)</f>
        <v xml:space="preserve">07 天 </v>
      </c>
      <c r="C2502" s="287" t="str">
        <f>VLOOKUP(F2502,星座,3,TRUE)</f>
        <v xml:space="preserve">09 火 </v>
      </c>
      <c r="D2502" s="533">
        <v>24932</v>
      </c>
      <c r="E2502" s="83">
        <f>IFERROR(YEAR(D2502),LEFT(D2502,4))</f>
        <v>1968</v>
      </c>
      <c r="F2502" s="83" t="str">
        <f>IF(ISTEXT(D2502),RIGHT(D2502,5),TEXT(D2502,"mm/dd"))</f>
        <v>04/04</v>
      </c>
      <c r="G2502" s="88">
        <f>SUM(MID(E2502,1,1),MID(E2502,2,1),MID(E2502,3,1),MID(E2502,4,1),MID(F2502,1,1),MID(F2502,2,1),MID(F2502,4,1),MID(F2502,5,1))</f>
        <v>32</v>
      </c>
      <c r="H2502" s="88">
        <f>IF(MOD(G2502,9)=0,9,MOD(G2502,9))</f>
        <v>5</v>
      </c>
      <c r="I2502" s="83" t="str">
        <f>IFERROR(MID("日月火水木金土",WEEKDAY(D2502),1),"")</f>
        <v>木</v>
      </c>
      <c r="J2502" s="303" t="s">
        <v>6551</v>
      </c>
      <c r="K2502" s="87" t="str">
        <f>VLOOKUP(F2502,石と花メイン,3,FALSE)</f>
        <v>□水晶</v>
      </c>
      <c r="L2502" s="296" t="str">
        <f>VLOOKUP(F2502,石と花メイン,4,FALSE)</f>
        <v>麦仙翁【麦撫子】</v>
      </c>
      <c r="M2502" s="392">
        <f>IF(OR(MONTH(F2502)&lt;7,AND(MONTH(F2502)=7,DAY(F2502)&lt;=25)),
MOD(SUM((E2502-1901)*365,259),260),
MOD(SUM((E2502-1900)*365,259),260))</f>
        <v>14</v>
      </c>
      <c r="N2502" s="330">
        <f>IF(AND(MONTH(F2502)=7,DAY(F2502)&gt;25),1,
ROUNDDOWN((SUM(VLOOKUP(MONTH(F2502),D暦変換用数値,2,FALSE),DAY(F2502))/28)+1,0))</f>
        <v>10</v>
      </c>
      <c r="O2502" s="84">
        <f>IF(AND(MONTH(F2502)=7,DAY(F2502)&gt;25),DAY(F2502)-25,
MOD((SUM(VLOOKUP(MONTH(F2502),D暦変換用数値,2,FALSE),DAY(F2502))),28)+1)</f>
        <v>1</v>
      </c>
      <c r="P2502" s="405">
        <f>IF(OR(MONTH(F2502)&lt;7,AND(MONTH(F2502)=7,DAY(F2502)&lt;=25)),
MOD(SUM((E2502-1901)*365,(N2502-1)*28,O2502,258),260),
MOD(SUM((E2502-1900)*365,(N2502-1)*28,O2502,258),260))</f>
        <v>6</v>
      </c>
      <c r="Q2502" s="371" t="str">
        <f>VLOOKUP(MOD(P2502,4),色,2,FALSE)</f>
        <v>白い</v>
      </c>
      <c r="R2502" s="289" t="str">
        <f>VLOOKUP(MOD(P2502,13),銀河の音,2,FALSE)</f>
        <v>律動の</v>
      </c>
      <c r="S2502" s="382" t="str">
        <f>VLOOKUP(MOD(P2502,20),太陽の紋章,2,FALSE)</f>
        <v>世界の橋渡し</v>
      </c>
      <c r="T2502" s="100" t="s">
        <v>1066</v>
      </c>
    </row>
    <row r="2503" spans="1:20" ht="13.5" customHeight="1">
      <c r="A2503" s="50" t="str">
        <f>VLOOKUP(MOD(E2503,10),十干,2,FALSE)</f>
        <v>戊</v>
      </c>
      <c r="B2503" s="199" t="str">
        <f>VLOOKUP(MOD(E2503,12),十二支,3,FALSE)</f>
        <v xml:space="preserve">07 天 </v>
      </c>
      <c r="C2503" s="201" t="str">
        <f>VLOOKUP(F2503,星座,3,TRUE)</f>
        <v xml:space="preserve">09 火 </v>
      </c>
      <c r="D2503" s="531">
        <v>24942</v>
      </c>
      <c r="E2503" s="1">
        <f>IFERROR(YEAR(D2503),LEFT(D2503,4))</f>
        <v>1968</v>
      </c>
      <c r="F2503" s="1" t="str">
        <f>IF(ISTEXT(D2503),RIGHT(D2503,5),TEXT(D2503,"mm/dd"))</f>
        <v>04/14</v>
      </c>
      <c r="G2503" s="39">
        <f>SUM(MID(E2503,1,1),MID(E2503,2,1),MID(E2503,3,1),MID(E2503,4,1),MID(F2503,1,1),MID(F2503,2,1),MID(F2503,4,1),MID(F2503,5,1))</f>
        <v>33</v>
      </c>
      <c r="H2503" s="41">
        <f>IF(MOD(G2503,9)=0,9,MOD(G2503,9))</f>
        <v>6</v>
      </c>
      <c r="I2503" s="45" t="str">
        <f>IFERROR(MID("日月火水木金土",WEEKDAY(D2503),1),"")</f>
        <v>日</v>
      </c>
      <c r="J2503" s="304" t="s">
        <v>2298</v>
      </c>
      <c r="K2503" s="202" t="str">
        <f>VLOOKUP(F2503,石と花メイン,3,FALSE)</f>
        <v>●蛋白石</v>
      </c>
      <c r="L2503" s="297" t="str">
        <f>VLOOKUP(F2503,石と花メイン,4,FALSE)</f>
        <v>灯台躑躅/満天星</v>
      </c>
      <c r="M2503" s="393">
        <f>IF(OR(MONTH(F2503)&lt;7,AND(MONTH(F2503)=7,DAY(F2503)&lt;=25)),
MOD(SUM((E2503-1901)*365,259),260),
MOD(SUM((E2503-1900)*365,259),260))</f>
        <v>14</v>
      </c>
      <c r="N2503" s="390">
        <f>IF(AND(MONTH(F2503)=7,DAY(F2503)&gt;25),1,
ROUNDDOWN((SUM(VLOOKUP(MONTH(F2503),D暦変換用数値,2,FALSE),DAY(F2503))/28)+1,0))</f>
        <v>10</v>
      </c>
      <c r="O2503" s="205">
        <f>IF(AND(MONTH(F2503)=7,DAY(F2503)&gt;25),DAY(F2503)-25,
MOD((SUM(VLOOKUP(MONTH(F2503),D暦変換用数値,2,FALSE),DAY(F2503))),28)+1)</f>
        <v>11</v>
      </c>
      <c r="P2503" s="406">
        <f>IF(OR(MONTH(F2503)&lt;7,AND(MONTH(F2503)=7,DAY(F2503)&lt;=25)),
MOD(SUM((E2503-1901)*365,(N2503-1)*28,O2503,258),260),
MOD(SUM((E2503-1900)*365,(N2503-1)*28,O2503,258),260))</f>
        <v>16</v>
      </c>
      <c r="Q2503" s="373" t="str">
        <f>VLOOKUP(MOD(P2503,4),色,2,FALSE)</f>
        <v>黄色い</v>
      </c>
      <c r="R2503" s="291" t="str">
        <f>VLOOKUP(MOD(P2503,13),銀河の音,2,FALSE)</f>
        <v>電気の</v>
      </c>
      <c r="S2503" s="384" t="str">
        <f>VLOOKUP(MOD(P2503,20),太陽の紋章,2,FALSE)</f>
        <v>戦士</v>
      </c>
      <c r="T2503" s="98" t="s">
        <v>3736</v>
      </c>
    </row>
    <row r="2504" spans="1:20" ht="13.5" customHeight="1">
      <c r="A2504" s="50" t="str">
        <f>VLOOKUP(MOD(E2504,10),十干,2,FALSE)</f>
        <v>庚</v>
      </c>
      <c r="B2504" s="199" t="str">
        <f>VLOOKUP(MOD(E2504,12),十二支,3,FALSE)</f>
        <v xml:space="preserve">07 天 </v>
      </c>
      <c r="C2504" s="201" t="str">
        <f>VLOOKUP(F2504,星座,3,TRUE)</f>
        <v xml:space="preserve">09 火 </v>
      </c>
      <c r="D2504" s="531">
        <v>29312</v>
      </c>
      <c r="E2504" s="1">
        <f>IFERROR(YEAR(D2504),LEFT(D2504,4))</f>
        <v>1980</v>
      </c>
      <c r="F2504" s="1" t="str">
        <f>IF(ISTEXT(D2504),RIGHT(D2504,5),TEXT(D2504,"mm/dd"))</f>
        <v>04/01</v>
      </c>
      <c r="G2504" s="39">
        <f>SUM(MID(E2504,1,1),MID(E2504,2,1),MID(E2504,3,1),MID(E2504,4,1),MID(F2504,1,1),MID(F2504,2,1),MID(F2504,4,1),MID(F2504,5,1))</f>
        <v>23</v>
      </c>
      <c r="H2504" s="41">
        <f>IF(MOD(G2504,9)=0,9,MOD(G2504,9))</f>
        <v>5</v>
      </c>
      <c r="I2504" s="45" t="str">
        <f>IFERROR(MID("日月火水木金土",WEEKDAY(D2504),1),"")</f>
        <v>火</v>
      </c>
      <c r="J2504" s="304" t="s">
        <v>2299</v>
      </c>
      <c r="K2504" s="202" t="str">
        <f>VLOOKUP(F2504,石と花メイン,3,FALSE)</f>
        <v>◇金剛石</v>
      </c>
      <c r="L2504" s="297" t="str">
        <f>VLOOKUP(F2504,石と花メイン,4,FALSE)</f>
        <v>桜</v>
      </c>
      <c r="M2504" s="393">
        <f>IF(OR(MONTH(F2504)&lt;7,AND(MONTH(F2504)=7,DAY(F2504)&lt;=25)),
MOD(SUM((E2504-1901)*365,259),260),
MOD(SUM((E2504-1900)*365,259),260))</f>
        <v>234</v>
      </c>
      <c r="N2504" s="390">
        <f>IF(AND(MONTH(F2504)=7,DAY(F2504)&gt;25),1,
ROUNDDOWN((SUM(VLOOKUP(MONTH(F2504),D暦変換用数値,2,FALSE),DAY(F2504))/28)+1,0))</f>
        <v>9</v>
      </c>
      <c r="O2504" s="205">
        <f>IF(AND(MONTH(F2504)=7,DAY(F2504)&gt;25),DAY(F2504)-25,
MOD((SUM(VLOOKUP(MONTH(F2504),D暦変換用数値,2,FALSE),DAY(F2504))),28)+1)</f>
        <v>26</v>
      </c>
      <c r="P2504" s="406">
        <f>IF(OR(MONTH(F2504)&lt;7,AND(MONTH(F2504)=7,DAY(F2504)&lt;=25)),
MOD(SUM((E2504-1901)*365,(N2504-1)*28,O2504,258),260),
MOD(SUM((E2504-1900)*365,(N2504-1)*28,O2504,258),260))</f>
        <v>223</v>
      </c>
      <c r="Q2504" s="374" t="str">
        <f>VLOOKUP(MOD(P2504,4),色,2,FALSE)</f>
        <v>青い</v>
      </c>
      <c r="R2504" s="292" t="str">
        <f>VLOOKUP(MOD(P2504,13),銀河の音,2,FALSE)</f>
        <v>月の</v>
      </c>
      <c r="S2504" s="385" t="str">
        <f>VLOOKUP(MOD(P2504,20),太陽の紋章,2,FALSE)</f>
        <v>夜</v>
      </c>
      <c r="T2504" s="98" t="s">
        <v>3736</v>
      </c>
    </row>
    <row r="2505" spans="1:20" ht="13.5" customHeight="1">
      <c r="A2505" s="76" t="str">
        <f>VLOOKUP(MOD(E2505,10),十干,2,FALSE)</f>
        <v>庚</v>
      </c>
      <c r="B2505" s="199" t="str">
        <f>VLOOKUP(MOD(E2505,12),十二支,3,FALSE)</f>
        <v xml:space="preserve">07 天 </v>
      </c>
      <c r="C2505" s="201" t="str">
        <f>VLOOKUP(F2505,星座,3,TRUE)</f>
        <v xml:space="preserve">09 火 </v>
      </c>
      <c r="D2505" s="534">
        <v>29318</v>
      </c>
      <c r="E2505" s="116">
        <f>IFERROR(YEAR(D2505),LEFT(D2505,4))</f>
        <v>1980</v>
      </c>
      <c r="F2505" s="116" t="str">
        <f>IF(ISTEXT(D2505),RIGHT(D2505,5),TEXT(D2505,"mm/dd"))</f>
        <v>04/07</v>
      </c>
      <c r="G2505" s="120">
        <f>SUM(MID(E2505,1,1),MID(E2505,2,1),MID(E2505,3,1),MID(E2505,4,1),MID(F2505,1,1),MID(F2505,2,1),MID(F2505,4,1),MID(F2505,5,1))</f>
        <v>29</v>
      </c>
      <c r="H2505" s="120">
        <f>IF(MOD(G2505,9)=0,9,MOD(G2505,9))</f>
        <v>2</v>
      </c>
      <c r="I2505" s="116" t="str">
        <f>IFERROR(MID("日月火水木金土",WEEKDAY(D2505),1),"")</f>
        <v>月</v>
      </c>
      <c r="J2505" s="306" t="s">
        <v>7439</v>
      </c>
      <c r="K2505" s="203" t="str">
        <f>VLOOKUP(F2505,石と花メイン,3,FALSE)</f>
        <v>◇金剛石</v>
      </c>
      <c r="L2505" s="299" t="str">
        <f>VLOOKUP(F2505,石と花メイン,4,FALSE)</f>
        <v>ディモルフォセカ【アフリカ金盞花】</v>
      </c>
      <c r="M2505" s="395">
        <f>IF(OR(MONTH(F2505)&lt;7,AND(MONTH(F2505)=7,DAY(F2505)&lt;=25)),
MOD(SUM((E2505-1901)*365,259),260),
MOD(SUM((E2505-1900)*365,259),260))</f>
        <v>234</v>
      </c>
      <c r="N2505" s="121">
        <f>IF(AND(MONTH(F2505)=7,DAY(F2505)&gt;25),1,
ROUNDDOWN((SUM(VLOOKUP(MONTH(F2505),D暦変換用数値,2,FALSE),DAY(F2505))/28)+1,0))</f>
        <v>10</v>
      </c>
      <c r="O2505" s="117">
        <f>IF(AND(MONTH(F2505)=7,DAY(F2505)&gt;25),DAY(F2505)-25,
MOD((SUM(VLOOKUP(MONTH(F2505),D暦変換用数値,2,FALSE),DAY(F2505))),28)+1)</f>
        <v>4</v>
      </c>
      <c r="P2505" s="408">
        <f>IF(OR(MONTH(F2505)&lt;7,AND(MONTH(F2505)=7,DAY(F2505)&lt;=25)),
MOD(SUM((E2505-1901)*365,(N2505-1)*28,O2505,258),260),
MOD(SUM((E2505-1900)*365,(N2505-1)*28,O2505,258),260))</f>
        <v>229</v>
      </c>
      <c r="Q2505" s="372" t="str">
        <f>VLOOKUP(MOD(P2505,4),色,2,FALSE)</f>
        <v>赤い</v>
      </c>
      <c r="R2505" s="290" t="str">
        <f>VLOOKUP(MOD(P2505,13),銀河の音,2,FALSE)</f>
        <v>銀河の</v>
      </c>
      <c r="S2505" s="383" t="str">
        <f>VLOOKUP(MOD(P2505,20),太陽の紋章,2,FALSE)</f>
        <v>月</v>
      </c>
      <c r="T2505" s="118"/>
    </row>
    <row r="2506" spans="1:20" ht="13.5" customHeight="1">
      <c r="A2506" s="334" t="str">
        <f>VLOOKUP(MOD(E2506,10),十干,2,FALSE)</f>
        <v>庚</v>
      </c>
      <c r="B2506" s="331" t="str">
        <f>VLOOKUP(MOD(E2506,12),十二支,3,FALSE)</f>
        <v xml:space="preserve">07 天 </v>
      </c>
      <c r="C2506" s="336" t="str">
        <f>VLOOKUP(F2506,星座,3,TRUE)</f>
        <v xml:space="preserve">09 火 </v>
      </c>
      <c r="D2506" s="540">
        <v>29326</v>
      </c>
      <c r="E2506" s="131">
        <f>IFERROR(YEAR(D2506),LEFT(D2506,4))</f>
        <v>1980</v>
      </c>
      <c r="F2506" s="538" t="str">
        <f>IF(ISTEXT(D2506),RIGHT(D2506,5),TEXT(D2506,"mm/dd"))</f>
        <v>04/15</v>
      </c>
      <c r="G2506" s="133">
        <f>SUM(MID(E2506,1,1),MID(E2506,2,1),MID(E2506,3,1),MID(E2506,4,1),MID(F2506,1,1),MID(F2506,2,1),MID(F2506,4,1),MID(F2506,5,1))</f>
        <v>28</v>
      </c>
      <c r="H2506" s="133">
        <f>IF(MOD(G2506,9)=0,9,MOD(G2506,9))</f>
        <v>1</v>
      </c>
      <c r="I2506" s="131" t="str">
        <f>IFERROR(MID("日月火水木金土",WEEKDAY(D2506),1),"")</f>
        <v>火</v>
      </c>
      <c r="J2506" s="306" t="s">
        <v>9210</v>
      </c>
      <c r="K2506" s="335" t="str">
        <f>VLOOKUP(F2506,石と花メイン,3,FALSE)</f>
        <v>○真珠</v>
      </c>
      <c r="L2506" s="302" t="str">
        <f>VLOOKUP(F2506,石と花メイン,4,FALSE)</f>
        <v>含羞草/御辞儀草【眠り草】</v>
      </c>
      <c r="M2506" s="396">
        <f>IF(OR(MONTH(F2506)&lt;7,AND(MONTH(F2506)=7,DAY(F2506)&lt;=25)),
MOD(SUM((E2506-1901)*365,259),260),
MOD(SUM((E2506-1900)*365,259),260))</f>
        <v>234</v>
      </c>
      <c r="N2506" s="335">
        <f>IF(AND(MONTH(F2506)=7,DAY(F2506)&gt;25),1,
ROUNDDOWN((SUM(VLOOKUP(MONTH(F2506),D暦変換用数値,2,FALSE),DAY(F2506))/28)+1,0))</f>
        <v>10</v>
      </c>
      <c r="O2506" s="132">
        <f>IF(AND(MONTH(F2506)=7,DAY(F2506)&gt;25),DAY(F2506)-25,
MOD((SUM(VLOOKUP(MONTH(F2506),D暦変換用数値,2,FALSE),DAY(F2506))),28)+1)</f>
        <v>12</v>
      </c>
      <c r="P2506" s="404">
        <f>IF(OR(MONTH(F2506)&lt;7,AND(MONTH(F2506)=7,DAY(F2506)&lt;=25)),
MOD(SUM((E2506-1901)*365,(N2506-1)*28,O2506,258),260),
MOD(SUM((E2506-1900)*365,(N2506-1)*28,O2506,258),260))</f>
        <v>237</v>
      </c>
      <c r="Q2506" s="376" t="str">
        <f>VLOOKUP(MOD(P2506,4),色,2,FALSE)</f>
        <v>赤い</v>
      </c>
      <c r="R2506" s="333" t="str">
        <f>VLOOKUP(MOD(P2506,13),銀河の音,2,FALSE)</f>
        <v>電気の</v>
      </c>
      <c r="S2506" s="387" t="str">
        <f>VLOOKUP(MOD(P2506,20),太陽の紋章,2,FALSE)</f>
        <v>地球</v>
      </c>
      <c r="T2506" s="119" t="s">
        <v>9208</v>
      </c>
    </row>
    <row r="2507" spans="1:20" ht="13.5" customHeight="1">
      <c r="A2507" s="282" t="str">
        <f>VLOOKUP(MOD(E2507,10),十干,2,FALSE)</f>
        <v>庚</v>
      </c>
      <c r="B2507" s="283" t="str">
        <f>VLOOKUP(MOD(E2507,12),十二支,3,FALSE)</f>
        <v xml:space="preserve">07 天 </v>
      </c>
      <c r="C2507" s="287" t="str">
        <f>VLOOKUP(F2507,星座,3,TRUE)</f>
        <v xml:space="preserve">09 火 </v>
      </c>
      <c r="D2507" s="533">
        <v>29326</v>
      </c>
      <c r="E2507" s="83">
        <f>IFERROR(YEAR(D2507),LEFT(D2507,4))</f>
        <v>1980</v>
      </c>
      <c r="F2507" s="83" t="str">
        <f>IF(ISTEXT(D2507),RIGHT(D2507,5),TEXT(D2507,"mm/dd"))</f>
        <v>04/15</v>
      </c>
      <c r="G2507" s="88">
        <f>SUM(MID(E2507,1,1),MID(E2507,2,1),MID(E2507,3,1),MID(E2507,4,1),MID(F2507,1,1),MID(F2507,2,1),MID(F2507,4,1),MID(F2507,5,1))</f>
        <v>28</v>
      </c>
      <c r="H2507" s="88">
        <f>IF(MOD(G2507,9)=0,9,MOD(G2507,9))</f>
        <v>1</v>
      </c>
      <c r="I2507" s="83" t="str">
        <f>IFERROR(MID("日月火水木金土",WEEKDAY(D2507),1),"")</f>
        <v>火</v>
      </c>
      <c r="J2507" s="303" t="s">
        <v>6552</v>
      </c>
      <c r="K2507" s="87" t="str">
        <f>VLOOKUP(F2507,石と花メイン,3,FALSE)</f>
        <v>○真珠</v>
      </c>
      <c r="L2507" s="296" t="str">
        <f>VLOOKUP(F2507,石と花メイン,4,FALSE)</f>
        <v>含羞草/御辞儀草【眠り草】</v>
      </c>
      <c r="M2507" s="392">
        <f>IF(OR(MONTH(F2507)&lt;7,AND(MONTH(F2507)=7,DAY(F2507)&lt;=25)),
MOD(SUM((E2507-1901)*365,259),260),
MOD(SUM((E2507-1900)*365,259),260))</f>
        <v>234</v>
      </c>
      <c r="N2507" s="330">
        <f>IF(AND(MONTH(F2507)=7,DAY(F2507)&gt;25),1,
ROUNDDOWN((SUM(VLOOKUP(MONTH(F2507),D暦変換用数値,2,FALSE),DAY(F2507))/28)+1,0))</f>
        <v>10</v>
      </c>
      <c r="O2507" s="84">
        <f>IF(AND(MONTH(F2507)=7,DAY(F2507)&gt;25),DAY(F2507)-25,
MOD((SUM(VLOOKUP(MONTH(F2507),D暦変換用数値,2,FALSE),DAY(F2507))),28)+1)</f>
        <v>12</v>
      </c>
      <c r="P2507" s="405">
        <f>IF(OR(MONTH(F2507)&lt;7,AND(MONTH(F2507)=7,DAY(F2507)&lt;=25)),
MOD(SUM((E2507-1901)*365,(N2507-1)*28,O2507,258),260),
MOD(SUM((E2507-1900)*365,(N2507-1)*28,O2507,258),260))</f>
        <v>237</v>
      </c>
      <c r="Q2507" s="371" t="str">
        <f>VLOOKUP(MOD(P2507,4),色,2,FALSE)</f>
        <v>赤い</v>
      </c>
      <c r="R2507" s="289" t="str">
        <f>VLOOKUP(MOD(P2507,13),銀河の音,2,FALSE)</f>
        <v>電気の</v>
      </c>
      <c r="S2507" s="382" t="str">
        <f>VLOOKUP(MOD(P2507,20),太陽の紋章,2,FALSE)</f>
        <v>地球</v>
      </c>
      <c r="T2507" s="95" t="s">
        <v>134</v>
      </c>
    </row>
    <row r="2508" spans="1:20" ht="13.5" customHeight="1">
      <c r="A2508" s="282" t="str">
        <f>VLOOKUP(MOD(E2508,10),十干,2,FALSE)</f>
        <v>壬</v>
      </c>
      <c r="B2508" s="283" t="str">
        <f>VLOOKUP(MOD(E2508,12),十二支,3,FALSE)</f>
        <v xml:space="preserve">07 天 </v>
      </c>
      <c r="C2508" s="287" t="str">
        <f>VLOOKUP(F2508,星座,3,TRUE)</f>
        <v xml:space="preserve">09 火 </v>
      </c>
      <c r="D2508" s="533">
        <v>33686</v>
      </c>
      <c r="E2508" s="83">
        <f>IFERROR(YEAR(D2508),LEFT(D2508,4))</f>
        <v>1992</v>
      </c>
      <c r="F2508" s="83" t="str">
        <f>IF(ISTEXT(D2508),RIGHT(D2508,5),TEXT(D2508,"mm/dd"))</f>
        <v>03/23</v>
      </c>
      <c r="G2508" s="88">
        <f>SUM(MID(E2508,1,1),MID(E2508,2,1),MID(E2508,3,1),MID(E2508,4,1),MID(F2508,1,1),MID(F2508,2,1),MID(F2508,4,1),MID(F2508,5,1))</f>
        <v>29</v>
      </c>
      <c r="H2508" s="88">
        <f>IF(MOD(G2508,9)=0,9,MOD(G2508,9))</f>
        <v>2</v>
      </c>
      <c r="I2508" s="83" t="str">
        <f>IFERROR(MID("日月火水木金土",WEEKDAY(D2508),1),"")</f>
        <v>月</v>
      </c>
      <c r="J2508" s="303" t="s">
        <v>6553</v>
      </c>
      <c r="K2508" s="87" t="str">
        <f>VLOOKUP(F2508,石と花メイン,3,FALSE)</f>
        <v>●薔薇色石</v>
      </c>
      <c r="L2508" s="296" t="str">
        <f>VLOOKUP(F2508,石と花メイン,4,FALSE)</f>
        <v>グラジオラス【唐菖蒲】</v>
      </c>
      <c r="M2508" s="392">
        <f>IF(OR(MONTH(F2508)&lt;7,AND(MONTH(F2508)=7,DAY(F2508)&lt;=25)),
MOD(SUM((E2508-1901)*365,259),260),
MOD(SUM((E2508-1900)*365,259),260))</f>
        <v>194</v>
      </c>
      <c r="N2508" s="330">
        <f>IF(AND(MONTH(F2508)=7,DAY(F2508)&gt;25),1,
ROUNDDOWN((SUM(VLOOKUP(MONTH(F2508),D暦変換用数値,2,FALSE),DAY(F2508))/28)+1,0))</f>
        <v>9</v>
      </c>
      <c r="O2508" s="84">
        <f>IF(AND(MONTH(F2508)=7,DAY(F2508)&gt;25),DAY(F2508)-25,
MOD((SUM(VLOOKUP(MONTH(F2508),D暦変換用数値,2,FALSE),DAY(F2508))),28)+1)</f>
        <v>17</v>
      </c>
      <c r="P2508" s="405">
        <f>IF(OR(MONTH(F2508)&lt;7,AND(MONTH(F2508)=7,DAY(F2508)&lt;=25)),
MOD(SUM((E2508-1901)*365,(N2508-1)*28,O2508,258),260),
MOD(SUM((E2508-1900)*365,(N2508-1)*28,O2508,258),260))</f>
        <v>174</v>
      </c>
      <c r="Q2508" s="371" t="str">
        <f>VLOOKUP(MOD(P2508,4),色,2,FALSE)</f>
        <v>白い</v>
      </c>
      <c r="R2508" s="289" t="str">
        <f>VLOOKUP(MOD(P2508,13),銀河の音,2,FALSE)</f>
        <v>倍音の</v>
      </c>
      <c r="S2508" s="382" t="str">
        <f>VLOOKUP(MOD(P2508,20),太陽の紋章,2,FALSE)</f>
        <v>魔法使い</v>
      </c>
      <c r="T2508" s="95" t="s">
        <v>3417</v>
      </c>
    </row>
    <row r="2509" spans="1:20" ht="13.5" customHeight="1">
      <c r="A2509" s="282" t="str">
        <f>VLOOKUP(MOD(E2509,10),十干,2,FALSE)</f>
        <v>甲</v>
      </c>
      <c r="B2509" s="283" t="str">
        <f>VLOOKUP(MOD(E2509,12),十二支,3,FALSE)</f>
        <v xml:space="preserve">07 天 </v>
      </c>
      <c r="C2509" s="287" t="str">
        <f>VLOOKUP(F2509,星座,3,TRUE)</f>
        <v xml:space="preserve">09 火 </v>
      </c>
      <c r="D2509" s="533">
        <v>38084</v>
      </c>
      <c r="E2509" s="83">
        <f>IFERROR(YEAR(D2509),LEFT(D2509,4))</f>
        <v>2004</v>
      </c>
      <c r="F2509" s="83" t="str">
        <f>IF(ISTEXT(D2509),RIGHT(D2509,5),TEXT(D2509,"mm/dd"))</f>
        <v>04/07</v>
      </c>
      <c r="G2509" s="88">
        <f>SUM(MID(E2509,1,1),MID(E2509,2,1),MID(E2509,3,1),MID(E2509,4,1),MID(F2509,1,1),MID(F2509,2,1),MID(F2509,4,1),MID(F2509,5,1))</f>
        <v>17</v>
      </c>
      <c r="H2509" s="88">
        <f>IF(MOD(G2509,9)=0,9,MOD(G2509,9))</f>
        <v>8</v>
      </c>
      <c r="I2509" s="83" t="str">
        <f>IFERROR(MID("日月火水木金土",WEEKDAY(D2509),1),"")</f>
        <v>水</v>
      </c>
      <c r="J2509" s="303" t="s">
        <v>6554</v>
      </c>
      <c r="K2509" s="87" t="str">
        <f>VLOOKUP(F2509,石と花メイン,3,FALSE)</f>
        <v>◇金剛石</v>
      </c>
      <c r="L2509" s="296" t="str">
        <f>VLOOKUP(F2509,石と花メイン,4,FALSE)</f>
        <v>ディモルフォセカ【アフリカ金盞花】</v>
      </c>
      <c r="M2509" s="392">
        <f>IF(OR(MONTH(F2509)&lt;7,AND(MONTH(F2509)=7,DAY(F2509)&lt;=25)),
MOD(SUM((E2509-1901)*365,259),260),
MOD(SUM((E2509-1900)*365,259),260))</f>
        <v>154</v>
      </c>
      <c r="N2509" s="330">
        <f>IF(AND(MONTH(F2509)=7,DAY(F2509)&gt;25),1,
ROUNDDOWN((SUM(VLOOKUP(MONTH(F2509),D暦変換用数値,2,FALSE),DAY(F2509))/28)+1,0))</f>
        <v>10</v>
      </c>
      <c r="O2509" s="84">
        <f>IF(AND(MONTH(F2509)=7,DAY(F2509)&gt;25),DAY(F2509)-25,
MOD((SUM(VLOOKUP(MONTH(F2509),D暦変換用数値,2,FALSE),DAY(F2509))),28)+1)</f>
        <v>4</v>
      </c>
      <c r="P2509" s="405">
        <f>IF(OR(MONTH(F2509)&lt;7,AND(MONTH(F2509)=7,DAY(F2509)&lt;=25)),
MOD(SUM((E2509-1901)*365,(N2509-1)*28,O2509,258),260),
MOD(SUM((E2509-1900)*365,(N2509-1)*28,O2509,258),260))</f>
        <v>149</v>
      </c>
      <c r="Q2509" s="371" t="str">
        <f>VLOOKUP(MOD(P2509,4),色,2,FALSE)</f>
        <v>赤い</v>
      </c>
      <c r="R2509" s="289" t="str">
        <f>VLOOKUP(MOD(P2509,13),銀河の音,2,FALSE)</f>
        <v>律動の</v>
      </c>
      <c r="S2509" s="382" t="str">
        <f>VLOOKUP(MOD(P2509,20),太陽の紋章,2,FALSE)</f>
        <v>月</v>
      </c>
      <c r="T2509" s="102" t="s">
        <v>5469</v>
      </c>
    </row>
    <row r="2510" spans="1:20" ht="13.5" customHeight="1">
      <c r="A2510" s="282" t="str">
        <f>VLOOKUP(MOD(E2510,10),十干,2,FALSE)</f>
        <v>甲</v>
      </c>
      <c r="B2510" s="283" t="str">
        <f>VLOOKUP(MOD(E2510,12),十二支,3,FALSE)</f>
        <v xml:space="preserve">07 天 </v>
      </c>
      <c r="C2510" s="287" t="str">
        <f>VLOOKUP(F2510,星座,3,TRUE)</f>
        <v xml:space="preserve">09 火 </v>
      </c>
      <c r="D2510" s="533">
        <v>38092</v>
      </c>
      <c r="E2510" s="83">
        <f>IFERROR(YEAR(D2510),LEFT(D2510,4))</f>
        <v>2004</v>
      </c>
      <c r="F2510" s="83" t="str">
        <f>IF(ISTEXT(D2510),RIGHT(D2510,5),TEXT(D2510,"mm/dd"))</f>
        <v>04/15</v>
      </c>
      <c r="G2510" s="88">
        <f>SUM(MID(E2510,1,1),MID(E2510,2,1),MID(E2510,3,1),MID(E2510,4,1),MID(F2510,1,1),MID(F2510,2,1),MID(F2510,4,1),MID(F2510,5,1))</f>
        <v>16</v>
      </c>
      <c r="H2510" s="88">
        <f>IF(MOD(G2510,9)=0,9,MOD(G2510,9))</f>
        <v>7</v>
      </c>
      <c r="I2510" s="83" t="str">
        <f>IFERROR(MID("日月火水木金土",WEEKDAY(D2510),1),"")</f>
        <v>木</v>
      </c>
      <c r="J2510" s="303" t="s">
        <v>5957</v>
      </c>
      <c r="K2510" s="87" t="str">
        <f>VLOOKUP(F2510,石と花メイン,3,FALSE)</f>
        <v>○真珠</v>
      </c>
      <c r="L2510" s="296" t="str">
        <f>VLOOKUP(F2510,石と花メイン,4,FALSE)</f>
        <v>含羞草/御辞儀草【眠り草】</v>
      </c>
      <c r="M2510" s="392">
        <f>IF(OR(MONTH(F2510)&lt;7,AND(MONTH(F2510)=7,DAY(F2510)&lt;=25)),
MOD(SUM((E2510-1901)*365,259),260),
MOD(SUM((E2510-1900)*365,259),260))</f>
        <v>154</v>
      </c>
      <c r="N2510" s="330">
        <f>IF(AND(MONTH(F2510)=7,DAY(F2510)&gt;25),1,
ROUNDDOWN((SUM(VLOOKUP(MONTH(F2510),D暦変換用数値,2,FALSE),DAY(F2510))/28)+1,0))</f>
        <v>10</v>
      </c>
      <c r="O2510" s="84">
        <f>IF(AND(MONTH(F2510)=7,DAY(F2510)&gt;25),DAY(F2510)-25,
MOD((SUM(VLOOKUP(MONTH(F2510),D暦変換用数値,2,FALSE),DAY(F2510))),28)+1)</f>
        <v>12</v>
      </c>
      <c r="P2510" s="405">
        <f>IF(OR(MONTH(F2510)&lt;7,AND(MONTH(F2510)=7,DAY(F2510)&lt;=25)),
MOD(SUM((E2510-1901)*365,(N2510-1)*28,O2510,258),260),
MOD(SUM((E2510-1900)*365,(N2510-1)*28,O2510,258),260))</f>
        <v>157</v>
      </c>
      <c r="Q2510" s="371" t="str">
        <f>VLOOKUP(MOD(P2510,4),色,2,FALSE)</f>
        <v>赤い</v>
      </c>
      <c r="R2510" s="289" t="str">
        <f>VLOOKUP(MOD(P2510,13),銀河の音,2,FALSE)</f>
        <v>磁気の</v>
      </c>
      <c r="S2510" s="382" t="str">
        <f>VLOOKUP(MOD(P2510,20),太陽の紋章,2,FALSE)</f>
        <v>地球</v>
      </c>
      <c r="T2510" s="95" t="s">
        <v>532</v>
      </c>
    </row>
    <row r="2511" spans="1:20" ht="13.5" customHeight="1">
      <c r="A2511" s="50" t="str">
        <f>VLOOKUP(MOD(E2511,10),十干,2,FALSE)</f>
        <v>壬</v>
      </c>
      <c r="B2511" s="199" t="str">
        <f>VLOOKUP(MOD(E2511,12),十二支,3,FALSE)</f>
        <v xml:space="preserve">07 天 </v>
      </c>
      <c r="C2511" s="201" t="str">
        <f>VLOOKUP(F2511,星座,3,TRUE)</f>
        <v xml:space="preserve">09 火 </v>
      </c>
      <c r="D2511" s="531" t="s">
        <v>1252</v>
      </c>
      <c r="E2511" s="1" t="str">
        <f>IFERROR(YEAR(D2511),LEFT(D2511,4))</f>
        <v>1452</v>
      </c>
      <c r="F2511" s="1" t="str">
        <f>IF(ISTEXT(D2511),RIGHT(D2511,5),TEXT(D2511,"mm/dd"))</f>
        <v>04/15</v>
      </c>
      <c r="G2511" s="39">
        <f>SUM(MID(E2511,1,1),MID(E2511,2,1),MID(E2511,3,1),MID(E2511,4,1),MID(F2511,1,1),MID(F2511,2,1),MID(F2511,4,1),MID(F2511,5,1))</f>
        <v>22</v>
      </c>
      <c r="H2511" s="41">
        <f>IF(MOD(G2511,9)=0,9,MOD(G2511,9))</f>
        <v>4</v>
      </c>
      <c r="I2511" s="45" t="str">
        <f>IFERROR(MID("日月火水木金土",WEEKDAY(D2511),1),"")</f>
        <v/>
      </c>
      <c r="J2511" s="304" t="s">
        <v>4444</v>
      </c>
      <c r="K2511" s="202" t="str">
        <f>VLOOKUP(F2511,石と花メイン,3,FALSE)</f>
        <v>○真珠</v>
      </c>
      <c r="L2511" s="297" t="str">
        <f>VLOOKUP(F2511,石と花メイン,4,FALSE)</f>
        <v>含羞草/御辞儀草【眠り草】</v>
      </c>
      <c r="M2511" s="393">
        <f>IF(OR(MONTH(F2511)&lt;7,AND(MONTH(F2511)=7,DAY(F2511)&lt;=25)),
MOD(SUM((E2511-1901)*365,259),260),
MOD(SUM((E2511-1900)*365,259),260))</f>
        <v>174</v>
      </c>
      <c r="N2511" s="390">
        <f>IF(AND(MONTH(F2511)=7,DAY(F2511)&gt;25),1,
ROUNDDOWN((SUM(VLOOKUP(MONTH(F2511),D暦変換用数値,2,FALSE),DAY(F2511))/28)+1,0))</f>
        <v>10</v>
      </c>
      <c r="O2511" s="205">
        <f>IF(AND(MONTH(F2511)=7,DAY(F2511)&gt;25),DAY(F2511)-25,
MOD((SUM(VLOOKUP(MONTH(F2511),D暦変換用数値,2,FALSE),DAY(F2511))),28)+1)</f>
        <v>12</v>
      </c>
      <c r="P2511" s="406">
        <f>IF(OR(MONTH(F2511)&lt;7,AND(MONTH(F2511)=7,DAY(F2511)&lt;=25)),
MOD(SUM((E2511-1901)*365,(N2511-1)*28,O2511,258),260),
MOD(SUM((E2511-1900)*365,(N2511-1)*28,O2511,258),260))</f>
        <v>177</v>
      </c>
      <c r="Q2511" s="372" t="str">
        <f>VLOOKUP(MOD(P2511,4),色,2,FALSE)</f>
        <v>赤い</v>
      </c>
      <c r="R2511" s="290" t="str">
        <f>VLOOKUP(MOD(P2511,13),銀河の音,2,FALSE)</f>
        <v>銀河の</v>
      </c>
      <c r="S2511" s="383" t="str">
        <f>VLOOKUP(MOD(P2511,20),太陽の紋章,2,FALSE)</f>
        <v>地球</v>
      </c>
      <c r="T2511" s="103" t="s">
        <v>5367</v>
      </c>
    </row>
    <row r="2512" spans="1:20" ht="13.5" customHeight="1">
      <c r="A2512" s="50" t="str">
        <f>VLOOKUP(MOD(E2512,10),十干,2,FALSE)</f>
        <v>丙</v>
      </c>
      <c r="B2512" s="199" t="str">
        <f>VLOOKUP(MOD(E2512,12),十二支,3,FALSE)</f>
        <v xml:space="preserve">07 天 </v>
      </c>
      <c r="C2512" s="201" t="str">
        <f>VLOOKUP(F2512,星座,3,TRUE)</f>
        <v xml:space="preserve">09 火 </v>
      </c>
      <c r="D2512" s="531" t="s">
        <v>8783</v>
      </c>
      <c r="E2512" s="1" t="str">
        <f>IFERROR(YEAR(D2512),LEFT(D2512,4))</f>
        <v>1596</v>
      </c>
      <c r="F2512" s="1" t="str">
        <f>IF(ISTEXT(D2512),RIGHT(D2512,5),TEXT(D2512,"mm/dd"))</f>
        <v>03/31</v>
      </c>
      <c r="G2512" s="39">
        <f>SUM(MID(E2512,1,1),MID(E2512,2,1),MID(E2512,3,1),MID(E2512,4,1),MID(F2512,1,1),MID(F2512,2,1),MID(F2512,4,1),MID(F2512,5,1))</f>
        <v>28</v>
      </c>
      <c r="H2512" s="41">
        <f>IF(MOD(G2512,9)=0,9,MOD(G2512,9))</f>
        <v>1</v>
      </c>
      <c r="I2512" s="45" t="str">
        <f>IFERROR(MID("日月火水木金土",WEEKDAY(D2512),1),"")</f>
        <v/>
      </c>
      <c r="J2512" s="304" t="s">
        <v>353</v>
      </c>
      <c r="K2512" s="202" t="str">
        <f>VLOOKUP(F2512,石と花メイン,3,FALSE)</f>
        <v>□水晶</v>
      </c>
      <c r="L2512" s="297" t="str">
        <f>VLOOKUP(F2512,石と花メイン,4,FALSE)</f>
        <v>苺【和蘭苺】</v>
      </c>
      <c r="M2512" s="393">
        <f>IF(OR(MONTH(F2512)&lt;7,AND(MONTH(F2512)=7,DAY(F2512)&lt;=25)),
MOD(SUM((E2512-1901)*365,259),260),
MOD(SUM((E2512-1900)*365,259),260))</f>
        <v>214</v>
      </c>
      <c r="N2512" s="390">
        <f>IF(AND(MONTH(F2512)=7,DAY(F2512)&gt;25),1,
ROUNDDOWN((SUM(VLOOKUP(MONTH(F2512),D暦変換用数値,2,FALSE),DAY(F2512))/28)+1,0))</f>
        <v>9</v>
      </c>
      <c r="O2512" s="205">
        <f>IF(AND(MONTH(F2512)=7,DAY(F2512)&gt;25),DAY(F2512)-25,
MOD((SUM(VLOOKUP(MONTH(F2512),D暦変換用数値,2,FALSE),DAY(F2512))),28)+1)</f>
        <v>25</v>
      </c>
      <c r="P2512" s="406">
        <f>IF(OR(MONTH(F2512)&lt;7,AND(MONTH(F2512)=7,DAY(F2512)&lt;=25)),
MOD(SUM((E2512-1901)*365,(N2512-1)*28,O2512,258),260),
MOD(SUM((E2512-1900)*365,(N2512-1)*28,O2512,258),260))</f>
        <v>202</v>
      </c>
      <c r="Q2512" s="375" t="str">
        <f>VLOOKUP(MOD(P2512,4),色,2,FALSE)</f>
        <v>白い</v>
      </c>
      <c r="R2512" s="293" t="str">
        <f>VLOOKUP(MOD(P2512,13),銀河の音,2,FALSE)</f>
        <v>共振の</v>
      </c>
      <c r="S2512" s="386" t="str">
        <f>VLOOKUP(MOD(P2512,20),太陽の紋章,2,FALSE)</f>
        <v>風</v>
      </c>
      <c r="T2512" s="97" t="s">
        <v>5370</v>
      </c>
    </row>
    <row r="2513" spans="1:20" ht="13.5" customHeight="1">
      <c r="A2513" s="282" t="str">
        <f>VLOOKUP(MOD(E2513,10),十干,2,FALSE)</f>
        <v>庚</v>
      </c>
      <c r="B2513" s="283" t="str">
        <f>VLOOKUP(MOD(E2513,12),十二支,3,FALSE)</f>
        <v xml:space="preserve">07 天 </v>
      </c>
      <c r="C2513" s="287" t="str">
        <f>VLOOKUP(F2513,星座,3,TRUE)</f>
        <v xml:space="preserve">09 火 </v>
      </c>
      <c r="D2513" s="533" t="s">
        <v>8784</v>
      </c>
      <c r="E2513" s="83" t="str">
        <f>IFERROR(YEAR(D2513),LEFT(D2513,4))</f>
        <v>1860</v>
      </c>
      <c r="F2513" s="83" t="str">
        <f>IF(ISTEXT(D2513),RIGHT(D2513,5),TEXT(D2513,"mm/dd"))</f>
        <v>03/24</v>
      </c>
      <c r="G2513" s="88">
        <f>SUM(MID(E2513,1,1),MID(E2513,2,1),MID(E2513,3,1),MID(E2513,4,1),MID(F2513,1,1),MID(F2513,2,1),MID(F2513,4,1),MID(F2513,5,1))</f>
        <v>24</v>
      </c>
      <c r="H2513" s="88">
        <f>IF(MOD(G2513,9)=0,9,MOD(G2513,9))</f>
        <v>6</v>
      </c>
      <c r="I2513" s="83" t="str">
        <f>IFERROR(MID("日月火水木金土",WEEKDAY(D2513),1),"")</f>
        <v/>
      </c>
      <c r="J2513" s="303" t="s">
        <v>6546</v>
      </c>
      <c r="K2513" s="87" t="str">
        <f>VLOOKUP(F2513,石と花メイン,3,FALSE)</f>
        <v>■紫水晶</v>
      </c>
      <c r="L2513" s="296" t="str">
        <f>VLOOKUP(F2513,石と花メイン,4,FALSE)</f>
        <v>花菱草【カリフォルニアポピー】</v>
      </c>
      <c r="M2513" s="392">
        <f>IF(OR(MONTH(F2513)&lt;7,AND(MONTH(F2513)=7,DAY(F2513)&lt;=25)),
MOD(SUM((E2513-1901)*365,259),260),
MOD(SUM((E2513-1900)*365,259),260))</f>
        <v>114</v>
      </c>
      <c r="N2513" s="330">
        <f>IF(AND(MONTH(F2513)=7,DAY(F2513)&gt;25),1,
ROUNDDOWN((SUM(VLOOKUP(MONTH(F2513),D暦変換用数値,2,FALSE),DAY(F2513))/28)+1,0))</f>
        <v>9</v>
      </c>
      <c r="O2513" s="84">
        <f>IF(AND(MONTH(F2513)=7,DAY(F2513)&gt;25),DAY(F2513)-25,
MOD((SUM(VLOOKUP(MONTH(F2513),D暦変換用数値,2,FALSE),DAY(F2513))),28)+1)</f>
        <v>18</v>
      </c>
      <c r="P2513" s="405">
        <f>IF(OR(MONTH(F2513)&lt;7,AND(MONTH(F2513)=7,DAY(F2513)&lt;=25)),
MOD(SUM((E2513-1901)*365,(N2513-1)*28,O2513,258),260),
MOD(SUM((E2513-1900)*365,(N2513-1)*28,O2513,258),260))</f>
        <v>95</v>
      </c>
      <c r="Q2513" s="371" t="str">
        <f>VLOOKUP(MOD(P2513,4),色,2,FALSE)</f>
        <v>青い</v>
      </c>
      <c r="R2513" s="289" t="str">
        <f>VLOOKUP(MOD(P2513,13),銀河の音,2,FALSE)</f>
        <v>自己存在の</v>
      </c>
      <c r="S2513" s="382" t="str">
        <f>VLOOKUP(MOD(P2513,20),太陽の紋章,2,FALSE)</f>
        <v>鷲</v>
      </c>
      <c r="T2513" s="91"/>
    </row>
    <row r="2514" spans="1:20" ht="13.5" customHeight="1">
      <c r="A2514" s="50" t="str">
        <f>VLOOKUP(MOD(E2514,10),十干,2,FALSE)</f>
        <v>壬</v>
      </c>
      <c r="B2514" s="199" t="str">
        <f>VLOOKUP(MOD(E2514,12),十二支,3,FALSE)</f>
        <v xml:space="preserve">07 天 </v>
      </c>
      <c r="C2514" s="201" t="str">
        <f>VLOOKUP(F2514,星座,3,TRUE)</f>
        <v xml:space="preserve">09 火 </v>
      </c>
      <c r="D2514" s="531" t="s">
        <v>5368</v>
      </c>
      <c r="E2514" s="1" t="str">
        <f>IFERROR(YEAR(D2514),LEFT(D2514,4))</f>
        <v>1872</v>
      </c>
      <c r="F2514" s="1" t="str">
        <f>IF(ISTEXT(D2514),RIGHT(D2514,5),TEXT(D2514,"mm/dd"))</f>
        <v>03/25</v>
      </c>
      <c r="G2514" s="39">
        <f>SUM(MID(E2514,1,1),MID(E2514,2,1),MID(E2514,3,1),MID(E2514,4,1),MID(F2514,1,1),MID(F2514,2,1),MID(F2514,4,1),MID(F2514,5,1))</f>
        <v>28</v>
      </c>
      <c r="H2514" s="41">
        <f>IF(MOD(G2514,9)=0,9,MOD(G2514,9))</f>
        <v>1</v>
      </c>
      <c r="I2514" s="45" t="str">
        <f>IFERROR(MID("日月火水木金土",WEEKDAY(D2514),1),"")</f>
        <v/>
      </c>
      <c r="J2514" s="304" t="s">
        <v>4445</v>
      </c>
      <c r="K2514" s="202" t="str">
        <f>VLOOKUP(F2514,石と花メイン,3,FALSE)</f>
        <v>◆紅玉</v>
      </c>
      <c r="L2514" s="297" t="str">
        <f>VLOOKUP(F2514,石と花メイン,4,FALSE)</f>
        <v>蛇結茨【河原藤】</v>
      </c>
      <c r="M2514" s="393">
        <f>IF(OR(MONTH(F2514)&lt;7,AND(MONTH(F2514)=7,DAY(F2514)&lt;=25)),
MOD(SUM((E2514-1901)*365,259),260),
MOD(SUM((E2514-1900)*365,259),260))</f>
        <v>74</v>
      </c>
      <c r="N2514" s="390">
        <f>IF(AND(MONTH(F2514)=7,DAY(F2514)&gt;25),1,
ROUNDDOWN((SUM(VLOOKUP(MONTH(F2514),D暦変換用数値,2,FALSE),DAY(F2514))/28)+1,0))</f>
        <v>9</v>
      </c>
      <c r="O2514" s="205">
        <f>IF(AND(MONTH(F2514)=7,DAY(F2514)&gt;25),DAY(F2514)-25,
MOD((SUM(VLOOKUP(MONTH(F2514),D暦変換用数値,2,FALSE),DAY(F2514))),28)+1)</f>
        <v>19</v>
      </c>
      <c r="P2514" s="406">
        <f>IF(OR(MONTH(F2514)&lt;7,AND(MONTH(F2514)=7,DAY(F2514)&lt;=25)),
MOD(SUM((E2514-1901)*365,(N2514-1)*28,O2514,258),260),
MOD(SUM((E2514-1900)*365,(N2514-1)*28,O2514,258),260))</f>
        <v>56</v>
      </c>
      <c r="Q2514" s="373" t="str">
        <f>VLOOKUP(MOD(P2514,4),色,2,FALSE)</f>
        <v>黄色い</v>
      </c>
      <c r="R2514" s="291" t="str">
        <f>VLOOKUP(MOD(P2514,13),銀河の音,2,FALSE)</f>
        <v>自己存在の</v>
      </c>
      <c r="S2514" s="384" t="str">
        <f>VLOOKUP(MOD(P2514,20),太陽の紋章,2,FALSE)</f>
        <v>戦士</v>
      </c>
      <c r="T2514" s="98" t="s">
        <v>3736</v>
      </c>
    </row>
    <row r="2515" spans="1:20" ht="13.5" customHeight="1">
      <c r="A2515" s="50" t="str">
        <f>VLOOKUP(MOD(E2515,10),十干,2,FALSE)</f>
        <v>甲</v>
      </c>
      <c r="B2515" s="199" t="str">
        <f>VLOOKUP(MOD(E2515,12),十二支,3,FALSE)</f>
        <v xml:space="preserve">07 天 </v>
      </c>
      <c r="C2515" s="201" t="str">
        <f>VLOOKUP(F2515,星座,3,TRUE)</f>
        <v xml:space="preserve">09 火 </v>
      </c>
      <c r="D2515" s="531" t="s">
        <v>5369</v>
      </c>
      <c r="E2515" s="1" t="str">
        <f>IFERROR(YEAR(D2515),LEFT(D2515,4))</f>
        <v>1884</v>
      </c>
      <c r="F2515" s="1" t="str">
        <f>IF(ISTEXT(D2515),RIGHT(D2515,5),TEXT(D2515,"mm/dd"))</f>
        <v>04/04</v>
      </c>
      <c r="G2515" s="39">
        <f>SUM(MID(E2515,1,1),MID(E2515,2,1),MID(E2515,3,1),MID(E2515,4,1),MID(F2515,1,1),MID(F2515,2,1),MID(F2515,4,1),MID(F2515,5,1))</f>
        <v>29</v>
      </c>
      <c r="H2515" s="41">
        <f>IF(MOD(G2515,9)=0,9,MOD(G2515,9))</f>
        <v>2</v>
      </c>
      <c r="I2515" s="45" t="str">
        <f>IFERROR(MID("日月火水木金土",WEEKDAY(D2515),1),"")</f>
        <v/>
      </c>
      <c r="J2515" s="304" t="s">
        <v>352</v>
      </c>
      <c r="K2515" s="202" t="str">
        <f>VLOOKUP(F2515,石と花メイン,3,FALSE)</f>
        <v>□水晶</v>
      </c>
      <c r="L2515" s="297" t="str">
        <f>VLOOKUP(F2515,石と花メイン,4,FALSE)</f>
        <v>麦仙翁【麦撫子】</v>
      </c>
      <c r="M2515" s="393">
        <f>IF(OR(MONTH(F2515)&lt;7,AND(MONTH(F2515)=7,DAY(F2515)&lt;=25)),
MOD(SUM((E2515-1901)*365,259),260),
MOD(SUM((E2515-1900)*365,259),260))</f>
        <v>34</v>
      </c>
      <c r="N2515" s="390">
        <f>IF(AND(MONTH(F2515)=7,DAY(F2515)&gt;25),1,
ROUNDDOWN((SUM(VLOOKUP(MONTH(F2515),D暦変換用数値,2,FALSE),DAY(F2515))/28)+1,0))</f>
        <v>10</v>
      </c>
      <c r="O2515" s="205">
        <f>IF(AND(MONTH(F2515)=7,DAY(F2515)&gt;25),DAY(F2515)-25,
MOD((SUM(VLOOKUP(MONTH(F2515),D暦変換用数値,2,FALSE),DAY(F2515))),28)+1)</f>
        <v>1</v>
      </c>
      <c r="P2515" s="406">
        <f>IF(OR(MONTH(F2515)&lt;7,AND(MONTH(F2515)=7,DAY(F2515)&lt;=25)),
MOD(SUM((E2515-1901)*365,(N2515-1)*28,O2515,258),260),
MOD(SUM((E2515-1900)*365,(N2515-1)*28,O2515,258),260))</f>
        <v>26</v>
      </c>
      <c r="Q2515" s="375" t="str">
        <f>VLOOKUP(MOD(P2515,4),色,2,FALSE)</f>
        <v>白い</v>
      </c>
      <c r="R2515" s="293" t="str">
        <f>VLOOKUP(MOD(P2515,13),銀河の音,2,FALSE)</f>
        <v>宇宙の</v>
      </c>
      <c r="S2515" s="386" t="str">
        <f>VLOOKUP(MOD(P2515,20),太陽の紋章,2,FALSE)</f>
        <v>世界の橋渡し</v>
      </c>
      <c r="T2515" s="99" t="s">
        <v>240</v>
      </c>
    </row>
    <row r="2516" spans="1:20" ht="13.5" customHeight="1">
      <c r="A2516" s="50" t="str">
        <f>VLOOKUP(MOD(E2516,10),十干,2,FALSE)</f>
        <v>戊</v>
      </c>
      <c r="B2516" s="199" t="str">
        <f>VLOOKUP(MOD(E2516,12),十二支,3,FALSE)</f>
        <v xml:space="preserve">07 天 </v>
      </c>
      <c r="C2516" s="201" t="str">
        <f>VLOOKUP(F2516,星座,3,TRUE)</f>
        <v xml:space="preserve">10 龍 </v>
      </c>
      <c r="D2516" s="531">
        <v>3112</v>
      </c>
      <c r="E2516" s="1">
        <f>IFERROR(YEAR(D2516),LEFT(D2516,4))</f>
        <v>1908</v>
      </c>
      <c r="F2516" s="1" t="str">
        <f>IF(ISTEXT(D2516),RIGHT(D2516,5),TEXT(D2516,"mm/dd"))</f>
        <v>07/08</v>
      </c>
      <c r="G2516" s="39">
        <f>SUM(MID(E2516,1,1),MID(E2516,2,1),MID(E2516,3,1),MID(E2516,4,1),MID(F2516,1,1),MID(F2516,2,1),MID(F2516,4,1),MID(F2516,5,1))</f>
        <v>33</v>
      </c>
      <c r="H2516" s="41">
        <f>IF(MOD(G2516,9)=0,9,MOD(G2516,9))</f>
        <v>6</v>
      </c>
      <c r="I2516" s="45" t="str">
        <f>IFERROR(MID("日月火水木金土",WEEKDAY(D2516),1),"")</f>
        <v>水</v>
      </c>
      <c r="J2516" s="304" t="s">
        <v>2302</v>
      </c>
      <c r="K2516" s="202" t="str">
        <f>VLOOKUP(F2516,石と花メイン,3,FALSE)</f>
        <v>○真珠</v>
      </c>
      <c r="L2516" s="297" t="str">
        <f>VLOOKUP(F2516,石と花メイン,4,FALSE)</f>
        <v>蓮</v>
      </c>
      <c r="M2516" s="393">
        <f>IF(OR(MONTH(F2516)&lt;7,AND(MONTH(F2516)=7,DAY(F2516)&lt;=25)),
MOD(SUM((E2516-1901)*365,259),260),
MOD(SUM((E2516-1900)*365,259),260))</f>
        <v>214</v>
      </c>
      <c r="N2516" s="390">
        <f>IF(AND(MONTH(F2516)=7,DAY(F2516)&gt;25),1,
ROUNDDOWN((SUM(VLOOKUP(MONTH(F2516),D暦変換用数値,2,FALSE),DAY(F2516))/28)+1,0))</f>
        <v>13</v>
      </c>
      <c r="O2516" s="205">
        <f>IF(AND(MONTH(F2516)=7,DAY(F2516)&gt;25),DAY(F2516)-25,
MOD((SUM(VLOOKUP(MONTH(F2516),D暦変換用数値,2,FALSE),DAY(F2516))),28)+1)</f>
        <v>12</v>
      </c>
      <c r="P2516" s="406">
        <f>IF(OR(MONTH(F2516)&lt;7,AND(MONTH(F2516)=7,DAY(F2516)&lt;=25)),
MOD(SUM((E2516-1901)*365,(N2516-1)*28,O2516,258),260),
MOD(SUM((E2516-1900)*365,(N2516-1)*28,O2516,258),260))</f>
        <v>41</v>
      </c>
      <c r="Q2516" s="372" t="str">
        <f>VLOOKUP(MOD(P2516,4),色,2,FALSE)</f>
        <v>赤い</v>
      </c>
      <c r="R2516" s="290" t="str">
        <f>VLOOKUP(MOD(P2516,13),銀河の音,2,FALSE)</f>
        <v>月の</v>
      </c>
      <c r="S2516" s="383" t="str">
        <f>VLOOKUP(MOD(P2516,20),太陽の紋章,2,FALSE)</f>
        <v>竜</v>
      </c>
      <c r="T2516" s="99" t="s">
        <v>4675</v>
      </c>
    </row>
    <row r="2517" spans="1:20" ht="13.5" customHeight="1">
      <c r="A2517" s="76" t="str">
        <f>VLOOKUP(MOD(E2517,10),十干,2,FALSE)</f>
        <v>戊</v>
      </c>
      <c r="B2517" s="199" t="str">
        <f>VLOOKUP(MOD(E2517,12),十二支,3,FALSE)</f>
        <v xml:space="preserve">07 天 </v>
      </c>
      <c r="C2517" s="201" t="str">
        <f>VLOOKUP(F2517,星座,3,TRUE)</f>
        <v xml:space="preserve">10 龍 </v>
      </c>
      <c r="D2517" s="534">
        <v>3112</v>
      </c>
      <c r="E2517" s="116">
        <f>IFERROR(YEAR(D2517),LEFT(D2517,4))</f>
        <v>1908</v>
      </c>
      <c r="F2517" s="116" t="str">
        <f>IF(ISTEXT(D2517),RIGHT(D2517,5),TEXT(D2517,"mm/dd"))</f>
        <v>07/08</v>
      </c>
      <c r="G2517" s="120">
        <f>SUM(MID(E2517,1,1),MID(E2517,2,1),MID(E2517,3,1),MID(E2517,4,1),MID(F2517,1,1),MID(F2517,2,1),MID(F2517,4,1),MID(F2517,5,1))</f>
        <v>33</v>
      </c>
      <c r="H2517" s="120">
        <f>IF(MOD(G2517,9)=0,9,MOD(G2517,9))</f>
        <v>6</v>
      </c>
      <c r="I2517" s="116" t="str">
        <f>IFERROR(MID("日月火水木金土",WEEKDAY(D2517),1),"")</f>
        <v>水</v>
      </c>
      <c r="J2517" s="306" t="s">
        <v>7462</v>
      </c>
      <c r="K2517" s="203" t="str">
        <f>VLOOKUP(F2517,石と花メイン,3,FALSE)</f>
        <v>○真珠</v>
      </c>
      <c r="L2517" s="299" t="str">
        <f>VLOOKUP(F2517,石と花メイン,4,FALSE)</f>
        <v>蓮</v>
      </c>
      <c r="M2517" s="395">
        <f>IF(OR(MONTH(F2517)&lt;7,AND(MONTH(F2517)=7,DAY(F2517)&lt;=25)),
MOD(SUM((E2517-1901)*365,259),260),
MOD(SUM((E2517-1900)*365,259),260))</f>
        <v>214</v>
      </c>
      <c r="N2517" s="121">
        <f>IF(AND(MONTH(F2517)=7,DAY(F2517)&gt;25),1,
ROUNDDOWN((SUM(VLOOKUP(MONTH(F2517),D暦変換用数値,2,FALSE),DAY(F2517))/28)+1,0))</f>
        <v>13</v>
      </c>
      <c r="O2517" s="117">
        <f>IF(AND(MONTH(F2517)=7,DAY(F2517)&gt;25),DAY(F2517)-25,
MOD((SUM(VLOOKUP(MONTH(F2517),D暦変換用数値,2,FALSE),DAY(F2517))),28)+1)</f>
        <v>12</v>
      </c>
      <c r="P2517" s="408">
        <f>IF(OR(MONTH(F2517)&lt;7,AND(MONTH(F2517)=7,DAY(F2517)&lt;=25)),
MOD(SUM((E2517-1901)*365,(N2517-1)*28,O2517,258),260),
MOD(SUM((E2517-1900)*365,(N2517-1)*28,O2517,258),260))</f>
        <v>41</v>
      </c>
      <c r="Q2517" s="372" t="str">
        <f>VLOOKUP(MOD(P2517,4),色,2,FALSE)</f>
        <v>赤い</v>
      </c>
      <c r="R2517" s="290" t="str">
        <f>VLOOKUP(MOD(P2517,13),銀河の音,2,FALSE)</f>
        <v>月の</v>
      </c>
      <c r="S2517" s="383" t="str">
        <f>VLOOKUP(MOD(P2517,20),太陽の紋章,2,FALSE)</f>
        <v>竜</v>
      </c>
      <c r="T2517" s="118"/>
    </row>
    <row r="2518" spans="1:20" ht="13.5" customHeight="1">
      <c r="A2518" s="50" t="str">
        <f>VLOOKUP(MOD(E2518,10),十干,2,FALSE)</f>
        <v>庚</v>
      </c>
      <c r="B2518" s="199" t="str">
        <f>VLOOKUP(MOD(E2518,12),十二支,3,FALSE)</f>
        <v xml:space="preserve">07 天 </v>
      </c>
      <c r="C2518" s="201" t="str">
        <f>VLOOKUP(F2518,星座,3,TRUE)</f>
        <v xml:space="preserve">10 龍 </v>
      </c>
      <c r="D2518" s="531">
        <v>7493</v>
      </c>
      <c r="E2518" s="1">
        <f>IFERROR(YEAR(D2518),LEFT(D2518,4))</f>
        <v>1920</v>
      </c>
      <c r="F2518" s="1" t="str">
        <f>IF(ISTEXT(D2518),RIGHT(D2518,5),TEXT(D2518,"mm/dd"))</f>
        <v>07/06</v>
      </c>
      <c r="G2518" s="39">
        <f>SUM(MID(E2518,1,1),MID(E2518,2,1),MID(E2518,3,1),MID(E2518,4,1),MID(F2518,1,1),MID(F2518,2,1),MID(F2518,4,1),MID(F2518,5,1))</f>
        <v>25</v>
      </c>
      <c r="H2518" s="41">
        <f>IF(MOD(G2518,9)=0,9,MOD(G2518,9))</f>
        <v>7</v>
      </c>
      <c r="I2518" s="45" t="str">
        <f>IFERROR(MID("日月火水木金土",WEEKDAY(D2518),1),"")</f>
        <v>火</v>
      </c>
      <c r="J2518" s="304" t="s">
        <v>2303</v>
      </c>
      <c r="K2518" s="202" t="str">
        <f>VLOOKUP(F2518,石と花メイン,3,FALSE)</f>
        <v>◆紅玉</v>
      </c>
      <c r="L2518" s="297" t="str">
        <f>VLOOKUP(F2518,石と花メイン,4,FALSE)</f>
        <v>朝顔【牽牛花】</v>
      </c>
      <c r="M2518" s="393">
        <f>IF(OR(MONTH(F2518)&lt;7,AND(MONTH(F2518)=7,DAY(F2518)&lt;=25)),
MOD(SUM((E2518-1901)*365,259),260),
MOD(SUM((E2518-1900)*365,259),260))</f>
        <v>174</v>
      </c>
      <c r="N2518" s="390">
        <f>IF(AND(MONTH(F2518)=7,DAY(F2518)&gt;25),1,
ROUNDDOWN((SUM(VLOOKUP(MONTH(F2518),D暦変換用数値,2,FALSE),DAY(F2518))/28)+1,0))</f>
        <v>13</v>
      </c>
      <c r="O2518" s="205">
        <f>IF(AND(MONTH(F2518)=7,DAY(F2518)&gt;25),DAY(F2518)-25,
MOD((SUM(VLOOKUP(MONTH(F2518),D暦変換用数値,2,FALSE),DAY(F2518))),28)+1)</f>
        <v>10</v>
      </c>
      <c r="P2518" s="406">
        <f>IF(OR(MONTH(F2518)&lt;7,AND(MONTH(F2518)=7,DAY(F2518)&lt;=25)),
MOD(SUM((E2518-1901)*365,(N2518-1)*28,O2518,258),260),
MOD(SUM((E2518-1900)*365,(N2518-1)*28,O2518,258),260))</f>
        <v>259</v>
      </c>
      <c r="Q2518" s="374" t="str">
        <f>VLOOKUP(MOD(P2518,4),色,2,FALSE)</f>
        <v>青い</v>
      </c>
      <c r="R2518" s="292" t="str">
        <f>VLOOKUP(MOD(P2518,13),銀河の音,2,FALSE)</f>
        <v>水晶の</v>
      </c>
      <c r="S2518" s="385" t="str">
        <f>VLOOKUP(MOD(P2518,20),太陽の紋章,2,FALSE)</f>
        <v>嵐</v>
      </c>
      <c r="T2518" s="98" t="s">
        <v>3736</v>
      </c>
    </row>
    <row r="2519" spans="1:20" ht="13.5" customHeight="1">
      <c r="A2519" s="76" t="str">
        <f>VLOOKUP(MOD(E2519,10),十干,2,FALSE)</f>
        <v>壬</v>
      </c>
      <c r="B2519" s="199" t="str">
        <f>VLOOKUP(MOD(E2519,12),十二支,3,FALSE)</f>
        <v xml:space="preserve">07 天 </v>
      </c>
      <c r="C2519" s="201" t="str">
        <f>VLOOKUP(F2519,星座,3,TRUE)</f>
        <v xml:space="preserve">10 龍 </v>
      </c>
      <c r="D2519" s="534">
        <v>11864</v>
      </c>
      <c r="E2519" s="116">
        <f>IFERROR(YEAR(D2519),LEFT(D2519,4))</f>
        <v>1932</v>
      </c>
      <c r="F2519" s="116" t="str">
        <f>IF(ISTEXT(D2519),RIGHT(D2519,5),TEXT(D2519,"mm/dd"))</f>
        <v>06/24</v>
      </c>
      <c r="G2519" s="120">
        <f>SUM(MID(E2519,1,1),MID(E2519,2,1),MID(E2519,3,1),MID(E2519,4,1),MID(F2519,1,1),MID(F2519,2,1),MID(F2519,4,1),MID(F2519,5,1))</f>
        <v>27</v>
      </c>
      <c r="H2519" s="120">
        <f>IF(MOD(G2519,9)=0,9,MOD(G2519,9))</f>
        <v>9</v>
      </c>
      <c r="I2519" s="116" t="str">
        <f>IFERROR(MID("日月火水木金土",WEEKDAY(D2519),1),"")</f>
        <v>金</v>
      </c>
      <c r="J2519" s="306" t="s">
        <v>6884</v>
      </c>
      <c r="K2519" s="203" t="str">
        <f>VLOOKUP(F2519,石と花メイン,3,FALSE)</f>
        <v>◆藍玉</v>
      </c>
      <c r="L2519" s="299" t="str">
        <f>VLOOKUP(F2519,石と花メイン,4,FALSE)</f>
        <v>弟切草【セントジョーンズワート】</v>
      </c>
      <c r="M2519" s="395">
        <f>IF(OR(MONTH(F2519)&lt;7,AND(MONTH(F2519)=7,DAY(F2519)&lt;=25)),
MOD(SUM((E2519-1901)*365,259),260),
MOD(SUM((E2519-1900)*365,259),260))</f>
        <v>134</v>
      </c>
      <c r="N2519" s="121">
        <f>IF(AND(MONTH(F2519)=7,DAY(F2519)&gt;25),1,
ROUNDDOWN((SUM(VLOOKUP(MONTH(F2519),D暦変換用数値,2,FALSE),DAY(F2519))/28)+1,0))</f>
        <v>12</v>
      </c>
      <c r="O2519" s="117">
        <f>IF(AND(MONTH(F2519)=7,DAY(F2519)&gt;25),DAY(F2519)-25,
MOD((SUM(VLOOKUP(MONTH(F2519),D暦変換用数値,2,FALSE),DAY(F2519))),28)+1)</f>
        <v>26</v>
      </c>
      <c r="P2519" s="408">
        <f>IF(OR(MONTH(F2519)&lt;7,AND(MONTH(F2519)=7,DAY(F2519)&lt;=25)),
MOD(SUM((E2519-1901)*365,(N2519-1)*28,O2519,258),260),
MOD(SUM((E2519-1900)*365,(N2519-1)*28,O2519,258),260))</f>
        <v>207</v>
      </c>
      <c r="Q2519" s="374" t="str">
        <f>VLOOKUP(MOD(P2519,4),色,2,FALSE)</f>
        <v>青い</v>
      </c>
      <c r="R2519" s="292" t="str">
        <f>VLOOKUP(MOD(P2519,13),銀河の音,2,FALSE)</f>
        <v>水晶の</v>
      </c>
      <c r="S2519" s="385" t="str">
        <f>VLOOKUP(MOD(P2519,20),太陽の紋章,2,FALSE)</f>
        <v>手</v>
      </c>
      <c r="T2519" s="129" t="s">
        <v>7294</v>
      </c>
    </row>
    <row r="2520" spans="1:20" ht="13.5" customHeight="1">
      <c r="A2520" s="282" t="str">
        <f>VLOOKUP(MOD(E2520,10),十干,2,FALSE)</f>
        <v>壬</v>
      </c>
      <c r="B2520" s="283" t="str">
        <f>VLOOKUP(MOD(E2520,12),十二支,3,FALSE)</f>
        <v xml:space="preserve">07 天 </v>
      </c>
      <c r="C2520" s="287" t="str">
        <f>VLOOKUP(F2520,星座,3,TRUE)</f>
        <v xml:space="preserve">10 龍 </v>
      </c>
      <c r="D2520" s="533">
        <v>11872</v>
      </c>
      <c r="E2520" s="83">
        <f>IFERROR(YEAR(D2520),LEFT(D2520,4))</f>
        <v>1932</v>
      </c>
      <c r="F2520" s="83" t="str">
        <f>IF(ISTEXT(D2520),RIGHT(D2520,5),TEXT(D2520,"mm/dd"))</f>
        <v>07/02</v>
      </c>
      <c r="G2520" s="88">
        <f>SUM(MID(E2520,1,1),MID(E2520,2,1),MID(E2520,3,1),MID(E2520,4,1),MID(F2520,1,1),MID(F2520,2,1),MID(F2520,4,1),MID(F2520,5,1))</f>
        <v>24</v>
      </c>
      <c r="H2520" s="88">
        <f>IF(MOD(G2520,9)=0,9,MOD(G2520,9))</f>
        <v>6</v>
      </c>
      <c r="I2520" s="83" t="str">
        <f>IFERROR(MID("日月火水木金土",WEEKDAY(D2520),1),"")</f>
        <v>土</v>
      </c>
      <c r="J2520" s="303" t="s">
        <v>5958</v>
      </c>
      <c r="K2520" s="87" t="str">
        <f>VLOOKUP(F2520,石と花メイン,3,FALSE)</f>
        <v>◇金剛石</v>
      </c>
      <c r="L2520" s="296" t="str">
        <f>VLOOKUP(F2520,石と花メイン,4,FALSE)</f>
        <v>クレマチス【鉄線】</v>
      </c>
      <c r="M2520" s="392">
        <f>IF(OR(MONTH(F2520)&lt;7,AND(MONTH(F2520)=7,DAY(F2520)&lt;=25)),
MOD(SUM((E2520-1901)*365,259),260),
MOD(SUM((E2520-1900)*365,259),260))</f>
        <v>134</v>
      </c>
      <c r="N2520" s="330">
        <f>IF(AND(MONTH(F2520)=7,DAY(F2520)&gt;25),1,
ROUNDDOWN((SUM(VLOOKUP(MONTH(F2520),D暦変換用数値,2,FALSE),DAY(F2520))/28)+1,0))</f>
        <v>13</v>
      </c>
      <c r="O2520" s="84">
        <f>IF(AND(MONTH(F2520)=7,DAY(F2520)&gt;25),DAY(F2520)-25,
MOD((SUM(VLOOKUP(MONTH(F2520),D暦変換用数値,2,FALSE),DAY(F2520))),28)+1)</f>
        <v>6</v>
      </c>
      <c r="P2520" s="405">
        <f>IF(OR(MONTH(F2520)&lt;7,AND(MONTH(F2520)=7,DAY(F2520)&lt;=25)),
MOD(SUM((E2520-1901)*365,(N2520-1)*28,O2520,258),260),
MOD(SUM((E2520-1900)*365,(N2520-1)*28,O2520,258),260))</f>
        <v>215</v>
      </c>
      <c r="Q2520" s="371" t="str">
        <f>VLOOKUP(MOD(P2520,4),色,2,FALSE)</f>
        <v>青い</v>
      </c>
      <c r="R2520" s="289" t="str">
        <f>VLOOKUP(MOD(P2520,13),銀河の音,2,FALSE)</f>
        <v>共振の</v>
      </c>
      <c r="S2520" s="382" t="str">
        <f>VLOOKUP(MOD(P2520,20),太陽の紋章,2,FALSE)</f>
        <v>鷲</v>
      </c>
      <c r="T2520" s="92" t="s">
        <v>5737</v>
      </c>
    </row>
    <row r="2521" spans="1:20" ht="13.5" customHeight="1">
      <c r="A2521" s="50" t="str">
        <f>VLOOKUP(MOD(E2521,10),十干,2,FALSE)</f>
        <v>壬</v>
      </c>
      <c r="B2521" s="199" t="str">
        <f>VLOOKUP(MOD(E2521,12),十二支,3,FALSE)</f>
        <v xml:space="preserve">07 天 </v>
      </c>
      <c r="C2521" s="201" t="str">
        <f>VLOOKUP(F2521,星座,3,TRUE)</f>
        <v xml:space="preserve">10 龍 </v>
      </c>
      <c r="D2521" s="531">
        <v>11879</v>
      </c>
      <c r="E2521" s="1">
        <f>IFERROR(YEAR(D2521),LEFT(D2521,4))</f>
        <v>1932</v>
      </c>
      <c r="F2521" s="1" t="str">
        <f>IF(ISTEXT(D2521),RIGHT(D2521,5),TEXT(D2521,"mm/dd"))</f>
        <v>07/09</v>
      </c>
      <c r="G2521" s="39">
        <f>SUM(MID(E2521,1,1),MID(E2521,2,1),MID(E2521,3,1),MID(E2521,4,1),MID(F2521,1,1),MID(F2521,2,1),MID(F2521,4,1),MID(F2521,5,1))</f>
        <v>31</v>
      </c>
      <c r="H2521" s="41">
        <f>IF(MOD(G2521,9)=0,9,MOD(G2521,9))</f>
        <v>4</v>
      </c>
      <c r="I2521" s="45" t="str">
        <f>IFERROR(MID("日月火水木金土",WEEKDAY(D2521),1),"")</f>
        <v>土</v>
      </c>
      <c r="J2521" s="304" t="s">
        <v>2304</v>
      </c>
      <c r="K2521" s="202" t="str">
        <f>VLOOKUP(F2521,石と花メイン,3,FALSE)</f>
        <v>□水晶</v>
      </c>
      <c r="L2521" s="297" t="str">
        <f>VLOOKUP(F2521,石と花メイン,4,FALSE)</f>
        <v>鬼灯/酸漿【輝血】</v>
      </c>
      <c r="M2521" s="393">
        <f>IF(OR(MONTH(F2521)&lt;7,AND(MONTH(F2521)=7,DAY(F2521)&lt;=25)),
MOD(SUM((E2521-1901)*365,259),260),
MOD(SUM((E2521-1900)*365,259),260))</f>
        <v>134</v>
      </c>
      <c r="N2521" s="390">
        <f>IF(AND(MONTH(F2521)=7,DAY(F2521)&gt;25),1,
ROUNDDOWN((SUM(VLOOKUP(MONTH(F2521),D暦変換用数値,2,FALSE),DAY(F2521))/28)+1,0))</f>
        <v>13</v>
      </c>
      <c r="O2521" s="205">
        <f>IF(AND(MONTH(F2521)=7,DAY(F2521)&gt;25),DAY(F2521)-25,
MOD((SUM(VLOOKUP(MONTH(F2521),D暦変換用数値,2,FALSE),DAY(F2521))),28)+1)</f>
        <v>13</v>
      </c>
      <c r="P2521" s="406">
        <f>IF(OR(MONTH(F2521)&lt;7,AND(MONTH(F2521)=7,DAY(F2521)&lt;=25)),
MOD(SUM((E2521-1901)*365,(N2521-1)*28,O2521,258),260),
MOD(SUM((E2521-1900)*365,(N2521-1)*28,O2521,258),260))</f>
        <v>222</v>
      </c>
      <c r="Q2521" s="375" t="str">
        <f>VLOOKUP(MOD(P2521,4),色,2,FALSE)</f>
        <v>白い</v>
      </c>
      <c r="R2521" s="293" t="str">
        <f>VLOOKUP(MOD(P2521,13),銀河の音,2,FALSE)</f>
        <v>磁気の</v>
      </c>
      <c r="S2521" s="386" t="str">
        <f>VLOOKUP(MOD(P2521,20),太陽の紋章,2,FALSE)</f>
        <v>風</v>
      </c>
      <c r="T2521" s="99" t="s">
        <v>364</v>
      </c>
    </row>
    <row r="2522" spans="1:20" ht="13.5" customHeight="1">
      <c r="A2522" s="50" t="str">
        <f>VLOOKUP(MOD(E2522,10),十干,2,FALSE)</f>
        <v>壬</v>
      </c>
      <c r="B2522" s="199" t="str">
        <f>VLOOKUP(MOD(E2522,12),十二支,3,FALSE)</f>
        <v xml:space="preserve">07 天 </v>
      </c>
      <c r="C2522" s="201" t="str">
        <f>VLOOKUP(F2522,星座,3,TRUE)</f>
        <v xml:space="preserve">10 龍 </v>
      </c>
      <c r="D2522" s="531">
        <v>11887</v>
      </c>
      <c r="E2522" s="1">
        <f>IFERROR(YEAR(D2522),LEFT(D2522,4))</f>
        <v>1932</v>
      </c>
      <c r="F2522" s="1" t="str">
        <f>IF(ISTEXT(D2522),RIGHT(D2522,5),TEXT(D2522,"mm/dd"))</f>
        <v>07/17</v>
      </c>
      <c r="G2522" s="39">
        <f>SUM(MID(E2522,1,1),MID(E2522,2,1),MID(E2522,3,1),MID(E2522,4,1),MID(F2522,1,1),MID(F2522,2,1),MID(F2522,4,1),MID(F2522,5,1))</f>
        <v>30</v>
      </c>
      <c r="H2522" s="41">
        <f>IF(MOD(G2522,9)=0,9,MOD(G2522,9))</f>
        <v>3</v>
      </c>
      <c r="I2522" s="45" t="str">
        <f>IFERROR(MID("日月火水木金土",WEEKDAY(D2522),1),"")</f>
        <v>日</v>
      </c>
      <c r="J2522" s="304" t="s">
        <v>2305</v>
      </c>
      <c r="K2522" s="202" t="str">
        <f>VLOOKUP(F2522,石と花メイン,3,FALSE)</f>
        <v>●孔雀石</v>
      </c>
      <c r="L2522" s="297" t="str">
        <f>VLOOKUP(F2522,石と花メイン,4,FALSE)</f>
        <v>擬宝珠【ホスタ】</v>
      </c>
      <c r="M2522" s="393">
        <f>IF(OR(MONTH(F2522)&lt;7,AND(MONTH(F2522)=7,DAY(F2522)&lt;=25)),
MOD(SUM((E2522-1901)*365,259),260),
MOD(SUM((E2522-1900)*365,259),260))</f>
        <v>134</v>
      </c>
      <c r="N2522" s="390">
        <f>IF(AND(MONTH(F2522)=7,DAY(F2522)&gt;25),1,
ROUNDDOWN((SUM(VLOOKUP(MONTH(F2522),D暦変換用数値,2,FALSE),DAY(F2522))/28)+1,0))</f>
        <v>13</v>
      </c>
      <c r="O2522" s="205">
        <f>IF(AND(MONTH(F2522)=7,DAY(F2522)&gt;25),DAY(F2522)-25,
MOD((SUM(VLOOKUP(MONTH(F2522),D暦変換用数値,2,FALSE),DAY(F2522))),28)+1)</f>
        <v>21</v>
      </c>
      <c r="P2522" s="406">
        <f>IF(OR(MONTH(F2522)&lt;7,AND(MONTH(F2522)=7,DAY(F2522)&lt;=25)),
MOD(SUM((E2522-1901)*365,(N2522-1)*28,O2522,258),260),
MOD(SUM((E2522-1900)*365,(N2522-1)*28,O2522,258),260))</f>
        <v>230</v>
      </c>
      <c r="Q2522" s="375" t="str">
        <f>VLOOKUP(MOD(P2522,4),色,2,FALSE)</f>
        <v>白い</v>
      </c>
      <c r="R2522" s="293" t="str">
        <f>VLOOKUP(MOD(P2522,13),銀河の音,2,FALSE)</f>
        <v>太陽の</v>
      </c>
      <c r="S2522" s="386" t="str">
        <f>VLOOKUP(MOD(P2522,20),太陽の紋章,2,FALSE)</f>
        <v>犬</v>
      </c>
      <c r="T2522" s="99" t="s">
        <v>365</v>
      </c>
    </row>
    <row r="2523" spans="1:20" ht="13.5" customHeight="1">
      <c r="A2523" s="76" t="str">
        <f>VLOOKUP(MOD(E2523,10),十干,2,FALSE)</f>
        <v>甲</v>
      </c>
      <c r="B2523" s="199" t="str">
        <f>VLOOKUP(MOD(E2523,12),十二支,3,FALSE)</f>
        <v xml:space="preserve">07 天 </v>
      </c>
      <c r="C2523" s="201" t="str">
        <f>VLOOKUP(F2523,星座,3,TRUE)</f>
        <v xml:space="preserve">10 龍 </v>
      </c>
      <c r="D2523" s="534">
        <v>16246</v>
      </c>
      <c r="E2523" s="116">
        <f>IFERROR(YEAR(D2523),LEFT(D2523,4))</f>
        <v>1944</v>
      </c>
      <c r="F2523" s="116" t="str">
        <f>IF(ISTEXT(D2523),RIGHT(D2523,5),TEXT(D2523,"mm/dd"))</f>
        <v>06/23</v>
      </c>
      <c r="G2523" s="120">
        <f>SUM(MID(E2523,1,1),MID(E2523,2,1),MID(E2523,3,1),MID(E2523,4,1),MID(F2523,1,1),MID(F2523,2,1),MID(F2523,4,1),MID(F2523,5,1))</f>
        <v>29</v>
      </c>
      <c r="H2523" s="120">
        <f>IF(MOD(G2523,9)=0,9,MOD(G2523,9))</f>
        <v>2</v>
      </c>
      <c r="I2523" s="116" t="str">
        <f>IFERROR(MID("日月火水木金土",WEEKDAY(D2523),1),"")</f>
        <v>金</v>
      </c>
      <c r="J2523" s="306" t="s">
        <v>7666</v>
      </c>
      <c r="K2523" s="203" t="str">
        <f>VLOOKUP(F2523,石と花メイン,3,FALSE)</f>
        <v>○真珠</v>
      </c>
      <c r="L2523" s="299" t="str">
        <f>VLOOKUP(F2523,石と花メイン,4,FALSE)</f>
        <v>紫露草</v>
      </c>
      <c r="M2523" s="395">
        <f>IF(OR(MONTH(F2523)&lt;7,AND(MONTH(F2523)=7,DAY(F2523)&lt;=25)),
MOD(SUM((E2523-1901)*365,259),260),
MOD(SUM((E2523-1900)*365,259),260))</f>
        <v>94</v>
      </c>
      <c r="N2523" s="121">
        <f>IF(AND(MONTH(F2523)=7,DAY(F2523)&gt;25),1,
ROUNDDOWN((SUM(VLOOKUP(MONTH(F2523),D暦変換用数値,2,FALSE),DAY(F2523))/28)+1,0))</f>
        <v>12</v>
      </c>
      <c r="O2523" s="117">
        <f>IF(AND(MONTH(F2523)=7,DAY(F2523)&gt;25),DAY(F2523)-25,
MOD((SUM(VLOOKUP(MONTH(F2523),D暦変換用数値,2,FALSE),DAY(F2523))),28)+1)</f>
        <v>25</v>
      </c>
      <c r="P2523" s="408">
        <f>IF(OR(MONTH(F2523)&lt;7,AND(MONTH(F2523)=7,DAY(F2523)&lt;=25)),
MOD(SUM((E2523-1901)*365,(N2523-1)*28,O2523,258),260),
MOD(SUM((E2523-1900)*365,(N2523-1)*28,O2523,258),260))</f>
        <v>166</v>
      </c>
      <c r="Q2523" s="375" t="str">
        <f>VLOOKUP(MOD(P2523,4),色,2,FALSE)</f>
        <v>白い</v>
      </c>
      <c r="R2523" s="293" t="str">
        <f>VLOOKUP(MOD(P2523,13),銀河の音,2,FALSE)</f>
        <v>惑星の</v>
      </c>
      <c r="S2523" s="386" t="str">
        <f>VLOOKUP(MOD(P2523,20),太陽の紋章,2,FALSE)</f>
        <v>世界の橋渡し</v>
      </c>
      <c r="T2523" s="126" t="s">
        <v>7667</v>
      </c>
    </row>
    <row r="2524" spans="1:20" ht="13.5" customHeight="1">
      <c r="A2524" s="50" t="str">
        <f>VLOOKUP(MOD(E2524,10),十干,2,FALSE)</f>
        <v>甲</v>
      </c>
      <c r="B2524" s="199" t="str">
        <f>VLOOKUP(MOD(E2524,12),十二支,3,FALSE)</f>
        <v xml:space="preserve">07 天 </v>
      </c>
      <c r="C2524" s="201" t="str">
        <f>VLOOKUP(F2524,星座,3,TRUE)</f>
        <v xml:space="preserve">10 龍 </v>
      </c>
      <c r="D2524" s="535">
        <v>16265</v>
      </c>
      <c r="E2524" s="45">
        <f>IFERROR(YEAR(D2524),LEFT(D2524,4))</f>
        <v>1944</v>
      </c>
      <c r="F2524" s="45" t="str">
        <f>IF(ISTEXT(D2524),RIGHT(D2524,5),TEXT(D2524,"mm/dd"))</f>
        <v>07/12</v>
      </c>
      <c r="G2524" s="41">
        <f>SUM(MID(E2524,1,1),MID(E2524,2,1),MID(E2524,3,1),MID(E2524,4,1),MID(F2524,1,1),MID(F2524,2,1),MID(F2524,4,1),MID(F2524,5,1))</f>
        <v>28</v>
      </c>
      <c r="H2524" s="41">
        <f>IF(MOD(G2524,9)=0,9,MOD(G2524,9))</f>
        <v>1</v>
      </c>
      <c r="I2524" s="45" t="str">
        <f>IFERROR(MID("日月火水木金土",WEEKDAY(D2524),1),"")</f>
        <v>水</v>
      </c>
      <c r="J2524" s="305" t="s">
        <v>3140</v>
      </c>
      <c r="K2524" s="203" t="str">
        <f>VLOOKUP(F2524,石と花メイン,3,FALSE)</f>
        <v>□水晶</v>
      </c>
      <c r="L2524" s="298" t="str">
        <f>VLOOKUP(F2524,石と花メイン,4,FALSE)</f>
        <v>ユーストマ【トルコ桔梗】</v>
      </c>
      <c r="M2524" s="394">
        <f>IF(OR(MONTH(F2524)&lt;7,AND(MONTH(F2524)=7,DAY(F2524)&lt;=25)),
MOD(SUM((E2524-1901)*365,259),260),
MOD(SUM((E2524-1900)*365,259),260))</f>
        <v>94</v>
      </c>
      <c r="N2524" s="391">
        <f>IF(AND(MONTH(F2524)=7,DAY(F2524)&gt;25),1,
ROUNDDOWN((SUM(VLOOKUP(MONTH(F2524),D暦変換用数値,2,FALSE),DAY(F2524))/28)+1,0))</f>
        <v>13</v>
      </c>
      <c r="O2524" s="46">
        <f>IF(AND(MONTH(F2524)=7,DAY(F2524)&gt;25),DAY(F2524)-25,
MOD((SUM(VLOOKUP(MONTH(F2524),D暦変換用数値,2,FALSE),DAY(F2524))),28)+1)</f>
        <v>16</v>
      </c>
      <c r="P2524" s="407">
        <f>IF(OR(MONTH(F2524)&lt;7,AND(MONTH(F2524)=7,DAY(F2524)&lt;=25)),
MOD(SUM((E2524-1901)*365,(N2524-1)*28,O2524,258),260),
MOD(SUM((E2524-1900)*365,(N2524-1)*28,O2524,258),260))</f>
        <v>185</v>
      </c>
      <c r="Q2524" s="372" t="str">
        <f>VLOOKUP(MOD(P2524,4),色,2,FALSE)</f>
        <v>赤い</v>
      </c>
      <c r="R2524" s="290" t="str">
        <f>VLOOKUP(MOD(P2524,13),銀河の音,2,FALSE)</f>
        <v>電気の</v>
      </c>
      <c r="S2524" s="383" t="str">
        <f>VLOOKUP(MOD(P2524,20),太陽の紋章,2,FALSE)</f>
        <v>蛇</v>
      </c>
      <c r="T2524" s="96" t="s">
        <v>3141</v>
      </c>
    </row>
    <row r="2525" spans="1:20" ht="13.5" customHeight="1">
      <c r="A2525" s="50" t="str">
        <f>VLOOKUP(MOD(E2525,10),十干,2,FALSE)</f>
        <v>甲</v>
      </c>
      <c r="B2525" s="199" t="str">
        <f>VLOOKUP(MOD(E2525,12),十二支,3,FALSE)</f>
        <v xml:space="preserve">07 天 </v>
      </c>
      <c r="C2525" s="201" t="str">
        <f>VLOOKUP(F2525,星座,3,TRUE)</f>
        <v xml:space="preserve">10 龍 </v>
      </c>
      <c r="D2525" s="531">
        <v>16267</v>
      </c>
      <c r="E2525" s="1">
        <f>IFERROR(YEAR(D2525),LEFT(D2525,4))</f>
        <v>1944</v>
      </c>
      <c r="F2525" s="1" t="str">
        <f>IF(ISTEXT(D2525),RIGHT(D2525,5),TEXT(D2525,"mm/dd"))</f>
        <v>07/14</v>
      </c>
      <c r="G2525" s="39">
        <f>SUM(MID(E2525,1,1),MID(E2525,2,1),MID(E2525,3,1),MID(E2525,4,1),MID(F2525,1,1),MID(F2525,2,1),MID(F2525,4,1),MID(F2525,5,1))</f>
        <v>30</v>
      </c>
      <c r="H2525" s="41">
        <f>IF(MOD(G2525,9)=0,9,MOD(G2525,9))</f>
        <v>3</v>
      </c>
      <c r="I2525" s="45" t="str">
        <f>IFERROR(MID("日月火水木金土",WEEKDAY(D2525),1),"")</f>
        <v>金</v>
      </c>
      <c r="J2525" s="304" t="s">
        <v>2306</v>
      </c>
      <c r="K2525" s="202" t="str">
        <f>VLOOKUP(F2525,石と花メイン,3,FALSE)</f>
        <v>●土耳古石</v>
      </c>
      <c r="L2525" s="297" t="str">
        <f>VLOOKUP(F2525,石と花メイン,4,FALSE)</f>
        <v>ブッドレア【房藤空木】</v>
      </c>
      <c r="M2525" s="393">
        <f>IF(OR(MONTH(F2525)&lt;7,AND(MONTH(F2525)=7,DAY(F2525)&lt;=25)),
MOD(SUM((E2525-1901)*365,259),260),
MOD(SUM((E2525-1900)*365,259),260))</f>
        <v>94</v>
      </c>
      <c r="N2525" s="390">
        <f>IF(AND(MONTH(F2525)=7,DAY(F2525)&gt;25),1,
ROUNDDOWN((SUM(VLOOKUP(MONTH(F2525),D暦変換用数値,2,FALSE),DAY(F2525))/28)+1,0))</f>
        <v>13</v>
      </c>
      <c r="O2525" s="205">
        <f>IF(AND(MONTH(F2525)=7,DAY(F2525)&gt;25),DAY(F2525)-25,
MOD((SUM(VLOOKUP(MONTH(F2525),D暦変換用数値,2,FALSE),DAY(F2525))),28)+1)</f>
        <v>18</v>
      </c>
      <c r="P2525" s="406">
        <f>IF(OR(MONTH(F2525)&lt;7,AND(MONTH(F2525)=7,DAY(F2525)&lt;=25)),
MOD(SUM((E2525-1901)*365,(N2525-1)*28,O2525,258),260),
MOD(SUM((E2525-1900)*365,(N2525-1)*28,O2525,258),260))</f>
        <v>187</v>
      </c>
      <c r="Q2525" s="374" t="str">
        <f>VLOOKUP(MOD(P2525,4),色,2,FALSE)</f>
        <v>青い</v>
      </c>
      <c r="R2525" s="292" t="str">
        <f>VLOOKUP(MOD(P2525,13),銀河の音,2,FALSE)</f>
        <v>倍音の</v>
      </c>
      <c r="S2525" s="385" t="str">
        <f>VLOOKUP(MOD(P2525,20),太陽の紋章,2,FALSE)</f>
        <v>手</v>
      </c>
      <c r="T2525" s="98" t="s">
        <v>3736</v>
      </c>
    </row>
    <row r="2526" spans="1:20" ht="13.5" customHeight="1">
      <c r="A2526" s="76" t="str">
        <f>VLOOKUP(MOD(E2526,10),十干,2,FALSE)</f>
        <v>甲</v>
      </c>
      <c r="B2526" s="199" t="str">
        <f>VLOOKUP(MOD(E2526,12),十二支,3,FALSE)</f>
        <v xml:space="preserve">07 天 </v>
      </c>
      <c r="C2526" s="201" t="str">
        <f>VLOOKUP(F2526,星座,3,TRUE)</f>
        <v xml:space="preserve">10 龍 </v>
      </c>
      <c r="D2526" s="534">
        <v>16274</v>
      </c>
      <c r="E2526" s="116">
        <f>IFERROR(YEAR(D2526),LEFT(D2526,4))</f>
        <v>1944</v>
      </c>
      <c r="F2526" s="116" t="str">
        <f>IF(ISTEXT(D2526),RIGHT(D2526,5),TEXT(D2526,"mm/dd"))</f>
        <v>07/21</v>
      </c>
      <c r="G2526" s="120">
        <f>SUM(MID(E2526,1,1),MID(E2526,2,1),MID(E2526,3,1),MID(E2526,4,1),MID(F2526,1,1),MID(F2526,2,1),MID(F2526,4,1),MID(F2526,5,1))</f>
        <v>28</v>
      </c>
      <c r="H2526" s="120">
        <f>IF(MOD(G2526,9)=0,9,MOD(G2526,9))</f>
        <v>1</v>
      </c>
      <c r="I2526" s="116" t="str">
        <f>IFERROR(MID("日月火水木金土",WEEKDAY(D2526),1),"")</f>
        <v>金</v>
      </c>
      <c r="J2526" s="306" t="s">
        <v>8611</v>
      </c>
      <c r="K2526" s="203" t="str">
        <f>VLOOKUP(F2526,石と花メイン,3,FALSE)</f>
        <v>◆翠玉</v>
      </c>
      <c r="L2526" s="299" t="str">
        <f>VLOOKUP(F2526,石と花メイン,4,FALSE)</f>
        <v>ルドベキア【大反魂草】</v>
      </c>
      <c r="M2526" s="395">
        <f>IF(OR(MONTH(F2526)&lt;7,AND(MONTH(F2526)=7,DAY(F2526)&lt;=25)),
MOD(SUM((E2526-1901)*365,259),260),
MOD(SUM((E2526-1900)*365,259),260))</f>
        <v>94</v>
      </c>
      <c r="N2526" s="121">
        <f>IF(AND(MONTH(F2526)=7,DAY(F2526)&gt;25),1,
ROUNDDOWN((SUM(VLOOKUP(MONTH(F2526),D暦変換用数値,2,FALSE),DAY(F2526))/28)+1,0))</f>
        <v>13</v>
      </c>
      <c r="O2526" s="117">
        <f>IF(AND(MONTH(F2526)=7,DAY(F2526)&gt;25),DAY(F2526)-25,
MOD((SUM(VLOOKUP(MONTH(F2526),D暦変換用数値,2,FALSE),DAY(F2526))),28)+1)</f>
        <v>25</v>
      </c>
      <c r="P2526" s="408">
        <f>IF(OR(MONTH(F2526)&lt;7,AND(MONTH(F2526)=7,DAY(F2526)&lt;=25)),
MOD(SUM((E2526-1901)*365,(N2526-1)*28,O2526,258),260),
MOD(SUM((E2526-1900)*365,(N2526-1)*28,O2526,258),260))</f>
        <v>194</v>
      </c>
      <c r="Q2526" s="373" t="str">
        <f>VLOOKUP(MOD(P2526,4),色,2,FALSE)</f>
        <v>白い</v>
      </c>
      <c r="R2526" s="291" t="str">
        <f>VLOOKUP(MOD(P2526,13),銀河の音,2,FALSE)</f>
        <v>水晶の</v>
      </c>
      <c r="S2526" s="384" t="str">
        <f>VLOOKUP(MOD(P2526,20),太陽の紋章,2,FALSE)</f>
        <v>魔法使い</v>
      </c>
      <c r="T2526" s="128" t="s">
        <v>8612</v>
      </c>
    </row>
    <row r="2527" spans="1:20" ht="13.5" customHeight="1">
      <c r="A2527" s="50" t="str">
        <f>VLOOKUP(MOD(E2527,10),十干,2,FALSE)</f>
        <v>丙</v>
      </c>
      <c r="B2527" s="199" t="str">
        <f>VLOOKUP(MOD(E2527,12),十二支,3,FALSE)</f>
        <v xml:space="preserve">07 天 </v>
      </c>
      <c r="C2527" s="201" t="str">
        <f>VLOOKUP(F2527,星座,3,TRUE)</f>
        <v xml:space="preserve">10 龍 </v>
      </c>
      <c r="D2527" s="531">
        <v>20635</v>
      </c>
      <c r="E2527" s="1">
        <f>IFERROR(YEAR(D2527),LEFT(D2527,4))</f>
        <v>1956</v>
      </c>
      <c r="F2527" s="1" t="str">
        <f>IF(ISTEXT(D2527),RIGHT(D2527,5),TEXT(D2527,"mm/dd"))</f>
        <v>06/29</v>
      </c>
      <c r="G2527" s="39">
        <f>SUM(MID(E2527,1,1),MID(E2527,2,1),MID(E2527,3,1),MID(E2527,4,1),MID(F2527,1,1),MID(F2527,2,1),MID(F2527,4,1),MID(F2527,5,1))</f>
        <v>38</v>
      </c>
      <c r="H2527" s="41">
        <f>IF(MOD(G2527,9)=0,9,MOD(G2527,9))</f>
        <v>2</v>
      </c>
      <c r="I2527" s="45" t="str">
        <f>IFERROR(MID("日月火水木金土",WEEKDAY(D2527),1),"")</f>
        <v>金</v>
      </c>
      <c r="J2527" s="304" t="s">
        <v>2307</v>
      </c>
      <c r="K2527" s="202" t="str">
        <f>VLOOKUP(F2527,石と花メイン,3,FALSE)</f>
        <v>◆黄玉</v>
      </c>
      <c r="L2527" s="297" t="str">
        <f>VLOOKUP(F2527,石と花メイン,4,FALSE)</f>
        <v>薊</v>
      </c>
      <c r="M2527" s="393">
        <f>IF(OR(MONTH(F2527)&lt;7,AND(MONTH(F2527)=7,DAY(F2527)&lt;=25)),
MOD(SUM((E2527-1901)*365,259),260),
MOD(SUM((E2527-1900)*365,259),260))</f>
        <v>54</v>
      </c>
      <c r="N2527" s="390">
        <f>IF(AND(MONTH(F2527)=7,DAY(F2527)&gt;25),1,
ROUNDDOWN((SUM(VLOOKUP(MONTH(F2527),D暦変換用数値,2,FALSE),DAY(F2527))/28)+1,0))</f>
        <v>13</v>
      </c>
      <c r="O2527" s="205">
        <f>IF(AND(MONTH(F2527)=7,DAY(F2527)&gt;25),DAY(F2527)-25,
MOD((SUM(VLOOKUP(MONTH(F2527),D暦変換用数値,2,FALSE),DAY(F2527))),28)+1)</f>
        <v>3</v>
      </c>
      <c r="P2527" s="406">
        <f>IF(OR(MONTH(F2527)&lt;7,AND(MONTH(F2527)=7,DAY(F2527)&lt;=25)),
MOD(SUM((E2527-1901)*365,(N2527-1)*28,O2527,258),260),
MOD(SUM((E2527-1900)*365,(N2527-1)*28,O2527,258),260))</f>
        <v>132</v>
      </c>
      <c r="Q2527" s="373" t="str">
        <f>VLOOKUP(MOD(P2527,4),色,2,FALSE)</f>
        <v>黄色い</v>
      </c>
      <c r="R2527" s="291" t="str">
        <f>VLOOKUP(MOD(P2527,13),銀河の音,2,FALSE)</f>
        <v>月の</v>
      </c>
      <c r="S2527" s="384" t="str">
        <f>VLOOKUP(MOD(P2527,20),太陽の紋章,2,FALSE)</f>
        <v>人</v>
      </c>
      <c r="T2527" s="97" t="s">
        <v>6447</v>
      </c>
    </row>
    <row r="2528" spans="1:20" ht="13.5" customHeight="1">
      <c r="A2528" s="50" t="str">
        <f>VLOOKUP(MOD(E2528,10),十干,2,FALSE)</f>
        <v>丙</v>
      </c>
      <c r="B2528" s="199" t="str">
        <f>VLOOKUP(MOD(E2528,12),十二支,3,FALSE)</f>
        <v xml:space="preserve">07 天 </v>
      </c>
      <c r="C2528" s="201" t="str">
        <f>VLOOKUP(F2528,星座,3,TRUE)</f>
        <v xml:space="preserve">10 龍 </v>
      </c>
      <c r="D2528" s="531">
        <v>20643</v>
      </c>
      <c r="E2528" s="1">
        <f>IFERROR(YEAR(D2528),LEFT(D2528,4))</f>
        <v>1956</v>
      </c>
      <c r="F2528" s="1" t="str">
        <f>IF(ISTEXT(D2528),RIGHT(D2528,5),TEXT(D2528,"mm/dd"))</f>
        <v>07/07</v>
      </c>
      <c r="G2528" s="39">
        <f>SUM(MID(E2528,1,1),MID(E2528,2,1),MID(E2528,3,1),MID(E2528,4,1),MID(F2528,1,1),MID(F2528,2,1),MID(F2528,4,1),MID(F2528,5,1))</f>
        <v>35</v>
      </c>
      <c r="H2528" s="41">
        <f>IF(MOD(G2528,9)=0,9,MOD(G2528,9))</f>
        <v>8</v>
      </c>
      <c r="I2528" s="45" t="str">
        <f>IFERROR(MID("日月火水木金土",WEEKDAY(D2528),1),"")</f>
        <v>土</v>
      </c>
      <c r="J2528" s="304" t="s">
        <v>2308</v>
      </c>
      <c r="K2528" s="202" t="str">
        <f>VLOOKUP(F2528,石と花メイン,3,FALSE)</f>
        <v>□水晶</v>
      </c>
      <c r="L2528" s="297" t="str">
        <f>VLOOKUP(F2528,石と花メイン,4,FALSE)</f>
        <v>アベリア【衝羽根空木】</v>
      </c>
      <c r="M2528" s="393">
        <f>IF(OR(MONTH(F2528)&lt;7,AND(MONTH(F2528)=7,DAY(F2528)&lt;=25)),
MOD(SUM((E2528-1901)*365,259),260),
MOD(SUM((E2528-1900)*365,259),260))</f>
        <v>54</v>
      </c>
      <c r="N2528" s="390">
        <f>IF(AND(MONTH(F2528)=7,DAY(F2528)&gt;25),1,
ROUNDDOWN((SUM(VLOOKUP(MONTH(F2528),D暦変換用数値,2,FALSE),DAY(F2528))/28)+1,0))</f>
        <v>13</v>
      </c>
      <c r="O2528" s="205">
        <f>IF(AND(MONTH(F2528)=7,DAY(F2528)&gt;25),DAY(F2528)-25,
MOD((SUM(VLOOKUP(MONTH(F2528),D暦変換用数値,2,FALSE),DAY(F2528))),28)+1)</f>
        <v>11</v>
      </c>
      <c r="P2528" s="406">
        <f>IF(OR(MONTH(F2528)&lt;7,AND(MONTH(F2528)=7,DAY(F2528)&lt;=25)),
MOD(SUM((E2528-1901)*365,(N2528-1)*28,O2528,258),260),
MOD(SUM((E2528-1900)*365,(N2528-1)*28,O2528,258),260))</f>
        <v>140</v>
      </c>
      <c r="Q2528" s="373" t="str">
        <f>VLOOKUP(MOD(P2528,4),色,2,FALSE)</f>
        <v>黄色い</v>
      </c>
      <c r="R2528" s="291" t="str">
        <f>VLOOKUP(MOD(P2528,13),銀河の音,2,FALSE)</f>
        <v>惑星の</v>
      </c>
      <c r="S2528" s="384" t="str">
        <f>VLOOKUP(MOD(P2528,20),太陽の紋章,2,FALSE)</f>
        <v>太陽</v>
      </c>
      <c r="T2528" s="105" t="s">
        <v>3206</v>
      </c>
    </row>
    <row r="2529" spans="1:20" ht="13.5" customHeight="1">
      <c r="A2529" s="50" t="str">
        <f>VLOOKUP(MOD(E2529,10),十干,2,FALSE)</f>
        <v>丙</v>
      </c>
      <c r="B2529" s="199" t="str">
        <f>VLOOKUP(MOD(E2529,12),十二支,3,FALSE)</f>
        <v xml:space="preserve">07 天 </v>
      </c>
      <c r="C2529" s="201" t="str">
        <f>VLOOKUP(F2529,星座,3,TRUE)</f>
        <v xml:space="preserve">10 龍 </v>
      </c>
      <c r="D2529" s="531">
        <v>20645</v>
      </c>
      <c r="E2529" s="1">
        <f>IFERROR(YEAR(D2529),LEFT(D2529,4))</f>
        <v>1956</v>
      </c>
      <c r="F2529" s="1" t="str">
        <f>IF(ISTEXT(D2529),RIGHT(D2529,5),TEXT(D2529,"mm/dd"))</f>
        <v>07/09</v>
      </c>
      <c r="G2529" s="39">
        <f>SUM(MID(E2529,1,1),MID(E2529,2,1),MID(E2529,3,1),MID(E2529,4,1),MID(F2529,1,1),MID(F2529,2,1),MID(F2529,4,1),MID(F2529,5,1))</f>
        <v>37</v>
      </c>
      <c r="H2529" s="41">
        <f>IF(MOD(G2529,9)=0,9,MOD(G2529,9))</f>
        <v>1</v>
      </c>
      <c r="I2529" s="45" t="str">
        <f>IFERROR(MID("日月火水木金土",WEEKDAY(D2529),1),"")</f>
        <v>月</v>
      </c>
      <c r="J2529" s="304" t="s">
        <v>2309</v>
      </c>
      <c r="K2529" s="202" t="str">
        <f>VLOOKUP(F2529,石と花メイン,3,FALSE)</f>
        <v>□水晶</v>
      </c>
      <c r="L2529" s="297" t="str">
        <f>VLOOKUP(F2529,石と花メイン,4,FALSE)</f>
        <v>鬼灯/酸漿【輝血】</v>
      </c>
      <c r="M2529" s="393">
        <f>IF(OR(MONTH(F2529)&lt;7,AND(MONTH(F2529)=7,DAY(F2529)&lt;=25)),
MOD(SUM((E2529-1901)*365,259),260),
MOD(SUM((E2529-1900)*365,259),260))</f>
        <v>54</v>
      </c>
      <c r="N2529" s="390">
        <f>IF(AND(MONTH(F2529)=7,DAY(F2529)&gt;25),1,
ROUNDDOWN((SUM(VLOOKUP(MONTH(F2529),D暦変換用数値,2,FALSE),DAY(F2529))/28)+1,0))</f>
        <v>13</v>
      </c>
      <c r="O2529" s="205">
        <f>IF(AND(MONTH(F2529)=7,DAY(F2529)&gt;25),DAY(F2529)-25,
MOD((SUM(VLOOKUP(MONTH(F2529),D暦変換用数値,2,FALSE),DAY(F2529))),28)+1)</f>
        <v>13</v>
      </c>
      <c r="P2529" s="406">
        <f>IF(OR(MONTH(F2529)&lt;7,AND(MONTH(F2529)=7,DAY(F2529)&lt;=25)),
MOD(SUM((E2529-1901)*365,(N2529-1)*28,O2529,258),260),
MOD(SUM((E2529-1900)*365,(N2529-1)*28,O2529,258),260))</f>
        <v>142</v>
      </c>
      <c r="Q2529" s="375" t="str">
        <f>VLOOKUP(MOD(P2529,4),色,2,FALSE)</f>
        <v>白い</v>
      </c>
      <c r="R2529" s="293" t="str">
        <f>VLOOKUP(MOD(P2529,13),銀河の音,2,FALSE)</f>
        <v>水晶の</v>
      </c>
      <c r="S2529" s="386" t="str">
        <f>VLOOKUP(MOD(P2529,20),太陽の紋章,2,FALSE)</f>
        <v>風</v>
      </c>
      <c r="T2529" s="98" t="s">
        <v>3736</v>
      </c>
    </row>
    <row r="2530" spans="1:20" ht="13.5" customHeight="1">
      <c r="A2530" s="50" t="str">
        <f>VLOOKUP(MOD(E2530,10),十干,2,FALSE)</f>
        <v>丙</v>
      </c>
      <c r="B2530" s="199" t="str">
        <f>VLOOKUP(MOD(E2530,12),十二支,3,FALSE)</f>
        <v xml:space="preserve">07 天 </v>
      </c>
      <c r="C2530" s="201" t="str">
        <f>VLOOKUP(F2530,星座,3,TRUE)</f>
        <v xml:space="preserve">10 龍 </v>
      </c>
      <c r="D2530" s="531">
        <v>20656</v>
      </c>
      <c r="E2530" s="1">
        <f>IFERROR(YEAR(D2530),LEFT(D2530,4))</f>
        <v>1956</v>
      </c>
      <c r="F2530" s="1" t="str">
        <f>IF(ISTEXT(D2530),RIGHT(D2530,5),TEXT(D2530,"mm/dd"))</f>
        <v>07/20</v>
      </c>
      <c r="G2530" s="39">
        <f>SUM(MID(E2530,1,1),MID(E2530,2,1),MID(E2530,3,1),MID(E2530,4,1),MID(F2530,1,1),MID(F2530,2,1),MID(F2530,4,1),MID(F2530,5,1))</f>
        <v>30</v>
      </c>
      <c r="H2530" s="41">
        <f>IF(MOD(G2530,9)=0,9,MOD(G2530,9))</f>
        <v>3</v>
      </c>
      <c r="I2530" s="45" t="str">
        <f>IFERROR(MID("日月火水木金土",WEEKDAY(D2530),1),"")</f>
        <v>金</v>
      </c>
      <c r="J2530" s="304" t="s">
        <v>2310</v>
      </c>
      <c r="K2530" s="202" t="str">
        <f>VLOOKUP(F2530,石と花メイン,3,FALSE)</f>
        <v>●月長石</v>
      </c>
      <c r="L2530" s="297" t="str">
        <f>VLOOKUP(F2530,石と花メイン,4,FALSE)</f>
        <v>花虎の尾【フィソステギア】</v>
      </c>
      <c r="M2530" s="393">
        <f>IF(OR(MONTH(F2530)&lt;7,AND(MONTH(F2530)=7,DAY(F2530)&lt;=25)),
MOD(SUM((E2530-1901)*365,259),260),
MOD(SUM((E2530-1900)*365,259),260))</f>
        <v>54</v>
      </c>
      <c r="N2530" s="390">
        <f>IF(AND(MONTH(F2530)=7,DAY(F2530)&gt;25),1,
ROUNDDOWN((SUM(VLOOKUP(MONTH(F2530),D暦変換用数値,2,FALSE),DAY(F2530))/28)+1,0))</f>
        <v>13</v>
      </c>
      <c r="O2530" s="205">
        <f>IF(AND(MONTH(F2530)=7,DAY(F2530)&gt;25),DAY(F2530)-25,
MOD((SUM(VLOOKUP(MONTH(F2530),D暦変換用数値,2,FALSE),DAY(F2530))),28)+1)</f>
        <v>24</v>
      </c>
      <c r="P2530" s="406">
        <f>IF(OR(MONTH(F2530)&lt;7,AND(MONTH(F2530)=7,DAY(F2530)&lt;=25)),
MOD(SUM((E2530-1901)*365,(N2530-1)*28,O2530,258),260),
MOD(SUM((E2530-1900)*365,(N2530-1)*28,O2530,258),260))</f>
        <v>153</v>
      </c>
      <c r="Q2530" s="372" t="str">
        <f>VLOOKUP(MOD(P2530,4),色,2,FALSE)</f>
        <v>赤い</v>
      </c>
      <c r="R2530" s="290" t="str">
        <f>VLOOKUP(MOD(P2530,13),銀河の音,2,FALSE)</f>
        <v>惑星の</v>
      </c>
      <c r="S2530" s="383" t="str">
        <f>VLOOKUP(MOD(P2530,20),太陽の紋章,2,FALSE)</f>
        <v>空歩く者</v>
      </c>
      <c r="T2530" s="98" t="s">
        <v>3736</v>
      </c>
    </row>
    <row r="2531" spans="1:20" ht="13.5" customHeight="1">
      <c r="A2531" s="50" t="str">
        <f>VLOOKUP(MOD(E2531,10),十干,2,FALSE)</f>
        <v>丙</v>
      </c>
      <c r="B2531" s="199" t="str">
        <f>VLOOKUP(MOD(E2531,12),十二支,3,FALSE)</f>
        <v xml:space="preserve">07 天 </v>
      </c>
      <c r="C2531" s="201" t="str">
        <f>VLOOKUP(F2531,星座,3,TRUE)</f>
        <v xml:space="preserve">10 龍 </v>
      </c>
      <c r="D2531" s="531">
        <v>20657</v>
      </c>
      <c r="E2531" s="1">
        <f>IFERROR(YEAR(D2531),LEFT(D2531,4))</f>
        <v>1956</v>
      </c>
      <c r="F2531" s="1" t="str">
        <f>IF(ISTEXT(D2531),RIGHT(D2531,5),TEXT(D2531,"mm/dd"))</f>
        <v>07/21</v>
      </c>
      <c r="G2531" s="39">
        <f>SUM(MID(E2531,1,1),MID(E2531,2,1),MID(E2531,3,1),MID(E2531,4,1),MID(F2531,1,1),MID(F2531,2,1),MID(F2531,4,1),MID(F2531,5,1))</f>
        <v>31</v>
      </c>
      <c r="H2531" s="41">
        <f>IF(MOD(G2531,9)=0,9,MOD(G2531,9))</f>
        <v>4</v>
      </c>
      <c r="I2531" s="45" t="str">
        <f>IFERROR(MID("日月火水木金土",WEEKDAY(D2531),1),"")</f>
        <v>土</v>
      </c>
      <c r="J2531" s="304" t="s">
        <v>2311</v>
      </c>
      <c r="K2531" s="202" t="str">
        <f>VLOOKUP(F2531,石と花メイン,3,FALSE)</f>
        <v>◆翠玉</v>
      </c>
      <c r="L2531" s="297" t="str">
        <f>VLOOKUP(F2531,石と花メイン,4,FALSE)</f>
        <v>ルドベキア【大反魂草】</v>
      </c>
      <c r="M2531" s="393">
        <f>IF(OR(MONTH(F2531)&lt;7,AND(MONTH(F2531)=7,DAY(F2531)&lt;=25)),
MOD(SUM((E2531-1901)*365,259),260),
MOD(SUM((E2531-1900)*365,259),260))</f>
        <v>54</v>
      </c>
      <c r="N2531" s="390">
        <f>IF(AND(MONTH(F2531)=7,DAY(F2531)&gt;25),1,
ROUNDDOWN((SUM(VLOOKUP(MONTH(F2531),D暦変換用数値,2,FALSE),DAY(F2531))/28)+1,0))</f>
        <v>13</v>
      </c>
      <c r="O2531" s="205">
        <f>IF(AND(MONTH(F2531)=7,DAY(F2531)&gt;25),DAY(F2531)-25,
MOD((SUM(VLOOKUP(MONTH(F2531),D暦変換用数値,2,FALSE),DAY(F2531))),28)+1)</f>
        <v>25</v>
      </c>
      <c r="P2531" s="406">
        <f>IF(OR(MONTH(F2531)&lt;7,AND(MONTH(F2531)=7,DAY(F2531)&lt;=25)),
MOD(SUM((E2531-1901)*365,(N2531-1)*28,O2531,258),260),
MOD(SUM((E2531-1900)*365,(N2531-1)*28,O2531,258),260))</f>
        <v>154</v>
      </c>
      <c r="Q2531" s="375" t="str">
        <f>VLOOKUP(MOD(P2531,4),色,2,FALSE)</f>
        <v>白い</v>
      </c>
      <c r="R2531" s="293" t="str">
        <f>VLOOKUP(MOD(P2531,13),銀河の音,2,FALSE)</f>
        <v>スペクトルの</v>
      </c>
      <c r="S2531" s="386" t="str">
        <f>VLOOKUP(MOD(P2531,20),太陽の紋章,2,FALSE)</f>
        <v>魔法使い</v>
      </c>
      <c r="T2531" s="98" t="s">
        <v>3736</v>
      </c>
    </row>
    <row r="2532" spans="1:20" ht="13.5" customHeight="1">
      <c r="A2532" s="50" t="str">
        <f>VLOOKUP(MOD(E2532,10),十干,2,FALSE)</f>
        <v>戊</v>
      </c>
      <c r="B2532" s="199" t="str">
        <f>VLOOKUP(MOD(E2532,12),十二支,3,FALSE)</f>
        <v xml:space="preserve">07 天 </v>
      </c>
      <c r="C2532" s="201" t="str">
        <f>VLOOKUP(F2532,星座,3,TRUE)</f>
        <v xml:space="preserve">10 龍 </v>
      </c>
      <c r="D2532" s="531">
        <v>25011</v>
      </c>
      <c r="E2532" s="1">
        <f>IFERROR(YEAR(D2532),LEFT(D2532,4))</f>
        <v>1968</v>
      </c>
      <c r="F2532" s="1" t="str">
        <f>IF(ISTEXT(D2532),RIGHT(D2532,5),TEXT(D2532,"mm/dd"))</f>
        <v>06/22</v>
      </c>
      <c r="G2532" s="39">
        <f>SUM(MID(E2532,1,1),MID(E2532,2,1),MID(E2532,3,1),MID(E2532,4,1),MID(F2532,1,1),MID(F2532,2,1),MID(F2532,4,1),MID(F2532,5,1))</f>
        <v>34</v>
      </c>
      <c r="H2532" s="41">
        <f>IF(MOD(G2532,9)=0,9,MOD(G2532,9))</f>
        <v>7</v>
      </c>
      <c r="I2532" s="45" t="str">
        <f>IFERROR(MID("日月火水木金土",WEEKDAY(D2532),1),"")</f>
        <v>土</v>
      </c>
      <c r="J2532" s="304" t="s">
        <v>2312</v>
      </c>
      <c r="K2532" s="202" t="str">
        <f>VLOOKUP(F2532,石と花メイン,3,FALSE)</f>
        <v>◆紅玉</v>
      </c>
      <c r="L2532" s="297" t="str">
        <f>VLOOKUP(F2532,石と花メイン,4,FALSE)</f>
        <v>忍冬/吸葛【ハニーサックル】</v>
      </c>
      <c r="M2532" s="393">
        <f>IF(OR(MONTH(F2532)&lt;7,AND(MONTH(F2532)=7,DAY(F2532)&lt;=25)),
MOD(SUM((E2532-1901)*365,259),260),
MOD(SUM((E2532-1900)*365,259),260))</f>
        <v>14</v>
      </c>
      <c r="N2532" s="390">
        <f>IF(AND(MONTH(F2532)=7,DAY(F2532)&gt;25),1,
ROUNDDOWN((SUM(VLOOKUP(MONTH(F2532),D暦変換用数値,2,FALSE),DAY(F2532))/28)+1,0))</f>
        <v>12</v>
      </c>
      <c r="O2532" s="205">
        <f>IF(AND(MONTH(F2532)=7,DAY(F2532)&gt;25),DAY(F2532)-25,
MOD((SUM(VLOOKUP(MONTH(F2532),D暦変換用数値,2,FALSE),DAY(F2532))),28)+1)</f>
        <v>24</v>
      </c>
      <c r="P2532" s="406">
        <f>IF(OR(MONTH(F2532)&lt;7,AND(MONTH(F2532)=7,DAY(F2532)&lt;=25)),
MOD(SUM((E2532-1901)*365,(N2532-1)*28,O2532,258),260),
MOD(SUM((E2532-1900)*365,(N2532-1)*28,O2532,258),260))</f>
        <v>85</v>
      </c>
      <c r="Q2532" s="372" t="str">
        <f>VLOOKUP(MOD(P2532,4),色,2,FALSE)</f>
        <v>赤い</v>
      </c>
      <c r="R2532" s="290" t="str">
        <f>VLOOKUP(MOD(P2532,13),銀河の音,2,FALSE)</f>
        <v>共振の</v>
      </c>
      <c r="S2532" s="383" t="str">
        <f>VLOOKUP(MOD(P2532,20),太陽の紋章,2,FALSE)</f>
        <v>蛇</v>
      </c>
      <c r="T2532" s="98" t="s">
        <v>3736</v>
      </c>
    </row>
    <row r="2533" spans="1:20" ht="13.5" customHeight="1">
      <c r="A2533" s="334" t="str">
        <f>VLOOKUP(MOD(E2533,10),十干,2,FALSE)</f>
        <v>戊</v>
      </c>
      <c r="B2533" s="331" t="str">
        <f>VLOOKUP(MOD(E2533,12),十二支,3,FALSE)</f>
        <v xml:space="preserve">07 天 </v>
      </c>
      <c r="C2533" s="336" t="str">
        <f>VLOOKUP(F2533,星座,3,TRUE)</f>
        <v xml:space="preserve">10 龍 </v>
      </c>
      <c r="D2533" s="540">
        <v>25012</v>
      </c>
      <c r="E2533" s="131">
        <f>IFERROR(YEAR(D2533),LEFT(D2533,4))</f>
        <v>1968</v>
      </c>
      <c r="F2533" s="538" t="str">
        <f>IF(ISTEXT(D2533),RIGHT(D2533,5),TEXT(D2533,"mm/dd"))</f>
        <v>06/23</v>
      </c>
      <c r="G2533" s="133">
        <f>SUM(MID(E2533,1,1),MID(E2533,2,1),MID(E2533,3,1),MID(E2533,4,1),MID(F2533,1,1),MID(F2533,2,1),MID(F2533,4,1),MID(F2533,5,1))</f>
        <v>35</v>
      </c>
      <c r="H2533" s="133">
        <f>IF(MOD(G2533,9)=0,9,MOD(G2533,9))</f>
        <v>8</v>
      </c>
      <c r="I2533" s="131" t="str">
        <f>IFERROR(MID("日月火水木金土",WEEKDAY(D2533),1),"")</f>
        <v>日</v>
      </c>
      <c r="J2533" s="306" t="s">
        <v>9116</v>
      </c>
      <c r="K2533" s="335" t="str">
        <f>VLOOKUP(F2533,石と花メイン,3,FALSE)</f>
        <v>○真珠</v>
      </c>
      <c r="L2533" s="302" t="str">
        <f>VLOOKUP(F2533,石と花メイン,4,FALSE)</f>
        <v>紫露草</v>
      </c>
      <c r="M2533" s="396">
        <f>IF(OR(MONTH(F2533)&lt;7,AND(MONTH(F2533)=7,DAY(F2533)&lt;=25)),
MOD(SUM((E2533-1901)*365,259),260),
MOD(SUM((E2533-1900)*365,259),260))</f>
        <v>14</v>
      </c>
      <c r="N2533" s="335">
        <f>IF(AND(MONTH(F2533)=7,DAY(F2533)&gt;25),1,
ROUNDDOWN((SUM(VLOOKUP(MONTH(F2533),D暦変換用数値,2,FALSE),DAY(F2533))/28)+1,0))</f>
        <v>12</v>
      </c>
      <c r="O2533" s="132">
        <f>IF(AND(MONTH(F2533)=7,DAY(F2533)&gt;25),DAY(F2533)-25,
MOD((SUM(VLOOKUP(MONTH(F2533),D暦変換用数値,2,FALSE),DAY(F2533))),28)+1)</f>
        <v>25</v>
      </c>
      <c r="P2533" s="404">
        <f>IF(OR(MONTH(F2533)&lt;7,AND(MONTH(F2533)=7,DAY(F2533)&lt;=25)),
MOD(SUM((E2533-1901)*365,(N2533-1)*28,O2533,258),260),
MOD(SUM((E2533-1900)*365,(N2533-1)*28,O2533,258),260))</f>
        <v>86</v>
      </c>
      <c r="Q2533" s="376" t="str">
        <f>VLOOKUP(MOD(P2533,4),色,2,FALSE)</f>
        <v>白い</v>
      </c>
      <c r="R2533" s="333" t="str">
        <f>VLOOKUP(MOD(P2533,13),銀河の音,2,FALSE)</f>
        <v>銀河の</v>
      </c>
      <c r="S2533" s="387" t="str">
        <f>VLOOKUP(MOD(P2533,20),太陽の紋章,2,FALSE)</f>
        <v>世界の橋渡し</v>
      </c>
      <c r="T2533" s="128" t="s">
        <v>9121</v>
      </c>
    </row>
    <row r="2534" spans="1:20" ht="13.5" customHeight="1">
      <c r="A2534" s="50" t="str">
        <f>VLOOKUP(MOD(E2534,10),十干,2,FALSE)</f>
        <v>戊</v>
      </c>
      <c r="B2534" s="199" t="str">
        <f>VLOOKUP(MOD(E2534,12),十二支,3,FALSE)</f>
        <v xml:space="preserve">07 天 </v>
      </c>
      <c r="C2534" s="201" t="str">
        <f>VLOOKUP(F2534,星座,3,TRUE)</f>
        <v xml:space="preserve">10 龍 </v>
      </c>
      <c r="D2534" s="535">
        <v>25025</v>
      </c>
      <c r="E2534" s="45">
        <f>IFERROR(YEAR(D2534),LEFT(D2534,4))</f>
        <v>1968</v>
      </c>
      <c r="F2534" s="45" t="str">
        <f>IF(ISTEXT(D2534),RIGHT(D2534,5),TEXT(D2534,"mm/dd"))</f>
        <v>07/06</v>
      </c>
      <c r="G2534" s="41">
        <f>SUM(MID(E2534,1,1),MID(E2534,2,1),MID(E2534,3,1),MID(E2534,4,1),MID(F2534,1,1),MID(F2534,2,1),MID(F2534,4,1),MID(F2534,5,1))</f>
        <v>37</v>
      </c>
      <c r="H2534" s="41">
        <f>IF(MOD(G2534,9)=0,9,MOD(G2534,9))</f>
        <v>1</v>
      </c>
      <c r="I2534" s="45" t="str">
        <f>IFERROR(MID("日月火水木金土",WEEKDAY(D2534),1),"")</f>
        <v>土</v>
      </c>
      <c r="J2534" s="305" t="s">
        <v>4127</v>
      </c>
      <c r="K2534" s="203" t="str">
        <f>VLOOKUP(F2534,石と花メイン,3,FALSE)</f>
        <v>◆紅玉</v>
      </c>
      <c r="L2534" s="298" t="str">
        <f>VLOOKUP(F2534,石と花メイン,4,FALSE)</f>
        <v>朝顔【牽牛花】</v>
      </c>
      <c r="M2534" s="394">
        <f>IF(OR(MONTH(F2534)&lt;7,AND(MONTH(F2534)=7,DAY(F2534)&lt;=25)),
MOD(SUM((E2534-1901)*365,259),260),
MOD(SUM((E2534-1900)*365,259),260))</f>
        <v>14</v>
      </c>
      <c r="N2534" s="391">
        <f>IF(AND(MONTH(F2534)=7,DAY(F2534)&gt;25),1,
ROUNDDOWN((SUM(VLOOKUP(MONTH(F2534),D暦変換用数値,2,FALSE),DAY(F2534))/28)+1,0))</f>
        <v>13</v>
      </c>
      <c r="O2534" s="46">
        <f>IF(AND(MONTH(F2534)=7,DAY(F2534)&gt;25),DAY(F2534)-25,
MOD((SUM(VLOOKUP(MONTH(F2534),D暦変換用数値,2,FALSE),DAY(F2534))),28)+1)</f>
        <v>10</v>
      </c>
      <c r="P2534" s="407">
        <f>IF(OR(MONTH(F2534)&lt;7,AND(MONTH(F2534)=7,DAY(F2534)&lt;=25)),
MOD(SUM((E2534-1901)*365,(N2534-1)*28,O2534,258),260),
MOD(SUM((E2534-1900)*365,(N2534-1)*28,O2534,258),260))</f>
        <v>99</v>
      </c>
      <c r="Q2534" s="374" t="str">
        <f>VLOOKUP(MOD(P2534,4),色,2,FALSE)</f>
        <v>青い</v>
      </c>
      <c r="R2534" s="292" t="str">
        <f>VLOOKUP(MOD(P2534,13),銀河の音,2,FALSE)</f>
        <v>銀河の</v>
      </c>
      <c r="S2534" s="385" t="str">
        <f>VLOOKUP(MOD(P2534,20),太陽の紋章,2,FALSE)</f>
        <v>嵐</v>
      </c>
      <c r="T2534" s="79"/>
    </row>
    <row r="2535" spans="1:20" ht="13.5" customHeight="1">
      <c r="A2535" s="50" t="str">
        <f>VLOOKUP(MOD(E2535,10),十干,2,FALSE)</f>
        <v>戊</v>
      </c>
      <c r="B2535" s="199" t="str">
        <f>VLOOKUP(MOD(E2535,12),十二支,3,FALSE)</f>
        <v xml:space="preserve">07 天 </v>
      </c>
      <c r="C2535" s="201" t="str">
        <f>VLOOKUP(F2535,星座,3,TRUE)</f>
        <v xml:space="preserve">10 龍 </v>
      </c>
      <c r="D2535" s="531">
        <v>25028</v>
      </c>
      <c r="E2535" s="1">
        <f>IFERROR(YEAR(D2535),LEFT(D2535,4))</f>
        <v>1968</v>
      </c>
      <c r="F2535" s="1" t="str">
        <f>IF(ISTEXT(D2535),RIGHT(D2535,5),TEXT(D2535,"mm/dd"))</f>
        <v>07/09</v>
      </c>
      <c r="G2535" s="39">
        <f>SUM(MID(E2535,1,1),MID(E2535,2,1),MID(E2535,3,1),MID(E2535,4,1),MID(F2535,1,1),MID(F2535,2,1),MID(F2535,4,1),MID(F2535,5,1))</f>
        <v>40</v>
      </c>
      <c r="H2535" s="41">
        <f>IF(MOD(G2535,9)=0,9,MOD(G2535,9))</f>
        <v>4</v>
      </c>
      <c r="I2535" s="45" t="str">
        <f>IFERROR(MID("日月火水木金土",WEEKDAY(D2535),1),"")</f>
        <v>火</v>
      </c>
      <c r="J2535" s="304" t="s">
        <v>2313</v>
      </c>
      <c r="K2535" s="202" t="str">
        <f>VLOOKUP(F2535,石と花メイン,3,FALSE)</f>
        <v>□水晶</v>
      </c>
      <c r="L2535" s="297" t="str">
        <f>VLOOKUP(F2535,石と花メイン,4,FALSE)</f>
        <v>鬼灯/酸漿【輝血】</v>
      </c>
      <c r="M2535" s="393">
        <f>IF(OR(MONTH(F2535)&lt;7,AND(MONTH(F2535)=7,DAY(F2535)&lt;=25)),
MOD(SUM((E2535-1901)*365,259),260),
MOD(SUM((E2535-1900)*365,259),260))</f>
        <v>14</v>
      </c>
      <c r="N2535" s="390">
        <f>IF(AND(MONTH(F2535)=7,DAY(F2535)&gt;25),1,
ROUNDDOWN((SUM(VLOOKUP(MONTH(F2535),D暦変換用数値,2,FALSE),DAY(F2535))/28)+1,0))</f>
        <v>13</v>
      </c>
      <c r="O2535" s="205">
        <f>IF(AND(MONTH(F2535)=7,DAY(F2535)&gt;25),DAY(F2535)-25,
MOD((SUM(VLOOKUP(MONTH(F2535),D暦変換用数値,2,FALSE),DAY(F2535))),28)+1)</f>
        <v>13</v>
      </c>
      <c r="P2535" s="406">
        <f>IF(OR(MONTH(F2535)&lt;7,AND(MONTH(F2535)=7,DAY(F2535)&lt;=25)),
MOD(SUM((E2535-1901)*365,(N2535-1)*28,O2535,258),260),
MOD(SUM((E2535-1900)*365,(N2535-1)*28,O2535,258),260))</f>
        <v>102</v>
      </c>
      <c r="Q2535" s="375" t="str">
        <f>VLOOKUP(MOD(P2535,4),色,2,FALSE)</f>
        <v>白い</v>
      </c>
      <c r="R2535" s="293" t="str">
        <f>VLOOKUP(MOD(P2535,13),銀河の音,2,FALSE)</f>
        <v>スペクトルの</v>
      </c>
      <c r="S2535" s="386" t="str">
        <f>VLOOKUP(MOD(P2535,20),太陽の紋章,2,FALSE)</f>
        <v>風</v>
      </c>
      <c r="T2535" s="98" t="s">
        <v>3736</v>
      </c>
    </row>
    <row r="2536" spans="1:20" ht="13.5" customHeight="1">
      <c r="A2536" s="50" t="str">
        <f>VLOOKUP(MOD(E2536,10),十干,2,FALSE)</f>
        <v>戊</v>
      </c>
      <c r="B2536" s="199" t="str">
        <f>VLOOKUP(MOD(E2536,12),十二支,3,FALSE)</f>
        <v xml:space="preserve">07 天 </v>
      </c>
      <c r="C2536" s="201" t="str">
        <f>VLOOKUP(F2536,星座,3,TRUE)</f>
        <v xml:space="preserve">10 龍 </v>
      </c>
      <c r="D2536" s="531">
        <v>25030</v>
      </c>
      <c r="E2536" s="1">
        <f>IFERROR(YEAR(D2536),LEFT(D2536,4))</f>
        <v>1968</v>
      </c>
      <c r="F2536" s="1" t="str">
        <f>IF(ISTEXT(D2536),RIGHT(D2536,5),TEXT(D2536,"mm/dd"))</f>
        <v>07/11</v>
      </c>
      <c r="G2536" s="39">
        <f>SUM(MID(E2536,1,1),MID(E2536,2,1),MID(E2536,3,1),MID(E2536,4,1),MID(F2536,1,1),MID(F2536,2,1),MID(F2536,4,1),MID(F2536,5,1))</f>
        <v>33</v>
      </c>
      <c r="H2536" s="41">
        <f>IF(MOD(G2536,9)=0,9,MOD(G2536,9))</f>
        <v>6</v>
      </c>
      <c r="I2536" s="45" t="str">
        <f>IFERROR(MID("日月火水木金土",WEEKDAY(D2536),1),"")</f>
        <v>木</v>
      </c>
      <c r="J2536" s="304" t="s">
        <v>2314</v>
      </c>
      <c r="K2536" s="202" t="str">
        <f>VLOOKUP(F2536,石と花メイン,3,FALSE)</f>
        <v>◇金剛石</v>
      </c>
      <c r="L2536" s="297" t="str">
        <f>VLOOKUP(F2536,石と花メイン,4,FALSE)</f>
        <v>アカンサス【葉薊】</v>
      </c>
      <c r="M2536" s="393">
        <f>IF(OR(MONTH(F2536)&lt;7,AND(MONTH(F2536)=7,DAY(F2536)&lt;=25)),
MOD(SUM((E2536-1901)*365,259),260),
MOD(SUM((E2536-1900)*365,259),260))</f>
        <v>14</v>
      </c>
      <c r="N2536" s="390">
        <f>IF(AND(MONTH(F2536)=7,DAY(F2536)&gt;25),1,
ROUNDDOWN((SUM(VLOOKUP(MONTH(F2536),D暦変換用数値,2,FALSE),DAY(F2536))/28)+1,0))</f>
        <v>13</v>
      </c>
      <c r="O2536" s="205">
        <f>IF(AND(MONTH(F2536)=7,DAY(F2536)&gt;25),DAY(F2536)-25,
MOD((SUM(VLOOKUP(MONTH(F2536),D暦変換用数値,2,FALSE),DAY(F2536))),28)+1)</f>
        <v>15</v>
      </c>
      <c r="P2536" s="406">
        <f>IF(OR(MONTH(F2536)&lt;7,AND(MONTH(F2536)=7,DAY(F2536)&lt;=25)),
MOD(SUM((E2536-1901)*365,(N2536-1)*28,O2536,258),260),
MOD(SUM((E2536-1900)*365,(N2536-1)*28,O2536,258),260))</f>
        <v>104</v>
      </c>
      <c r="Q2536" s="373" t="str">
        <f>VLOOKUP(MOD(P2536,4),色,2,FALSE)</f>
        <v>黄色い</v>
      </c>
      <c r="R2536" s="291" t="str">
        <f>VLOOKUP(MOD(P2536,13),銀河の音,2,FALSE)</f>
        <v>宇宙の</v>
      </c>
      <c r="S2536" s="384" t="str">
        <f>VLOOKUP(MOD(P2536,20),太陽の紋章,2,FALSE)</f>
        <v>種</v>
      </c>
      <c r="T2536" s="98" t="s">
        <v>3736</v>
      </c>
    </row>
    <row r="2537" spans="1:20" ht="13.5" customHeight="1">
      <c r="A2537" s="50" t="str">
        <f>VLOOKUP(MOD(E2537,10),十干,2,FALSE)</f>
        <v>戊</v>
      </c>
      <c r="B2537" s="199" t="str">
        <f>VLOOKUP(MOD(E2537,12),十二支,3,FALSE)</f>
        <v xml:space="preserve">07 天 </v>
      </c>
      <c r="C2537" s="201" t="str">
        <f>VLOOKUP(F2537,星座,3,TRUE)</f>
        <v xml:space="preserve">10 龍 </v>
      </c>
      <c r="D2537" s="531">
        <v>25038</v>
      </c>
      <c r="E2537" s="1">
        <f>IFERROR(YEAR(D2537),LEFT(D2537,4))</f>
        <v>1968</v>
      </c>
      <c r="F2537" s="1" t="str">
        <f>IF(ISTEXT(D2537),RIGHT(D2537,5),TEXT(D2537,"mm/dd"))</f>
        <v>07/19</v>
      </c>
      <c r="G2537" s="39">
        <f>SUM(MID(E2537,1,1),MID(E2537,2,1),MID(E2537,3,1),MID(E2537,4,1),MID(F2537,1,1),MID(F2537,2,1),MID(F2537,4,1),MID(F2537,5,1))</f>
        <v>41</v>
      </c>
      <c r="H2537" s="41">
        <f>IF(MOD(G2537,9)=0,9,MOD(G2537,9))</f>
        <v>5</v>
      </c>
      <c r="I2537" s="45" t="str">
        <f>IFERROR(MID("日月火水木金土",WEEKDAY(D2537),1),"")</f>
        <v>金</v>
      </c>
      <c r="J2537" s="304" t="s">
        <v>2315</v>
      </c>
      <c r="K2537" s="202" t="str">
        <f>VLOOKUP(F2537,石と花メイン,3,FALSE)</f>
        <v>●蛋白石</v>
      </c>
      <c r="L2537" s="297" t="str">
        <f>VLOOKUP(F2537,石と花メイン,4,FALSE)</f>
        <v>鳥兜【附子】</v>
      </c>
      <c r="M2537" s="393">
        <f>IF(OR(MONTH(F2537)&lt;7,AND(MONTH(F2537)=7,DAY(F2537)&lt;=25)),
MOD(SUM((E2537-1901)*365,259),260),
MOD(SUM((E2537-1900)*365,259),260))</f>
        <v>14</v>
      </c>
      <c r="N2537" s="390">
        <f>IF(AND(MONTH(F2537)=7,DAY(F2537)&gt;25),1,
ROUNDDOWN((SUM(VLOOKUP(MONTH(F2537),D暦変換用数値,2,FALSE),DAY(F2537))/28)+1,0))</f>
        <v>13</v>
      </c>
      <c r="O2537" s="205">
        <f>IF(AND(MONTH(F2537)=7,DAY(F2537)&gt;25),DAY(F2537)-25,
MOD((SUM(VLOOKUP(MONTH(F2537),D暦変換用数値,2,FALSE),DAY(F2537))),28)+1)</f>
        <v>23</v>
      </c>
      <c r="P2537" s="406">
        <f>IF(OR(MONTH(F2537)&lt;7,AND(MONTH(F2537)=7,DAY(F2537)&lt;=25)),
MOD(SUM((E2537-1901)*365,(N2537-1)*28,O2537,258),260),
MOD(SUM((E2537-1900)*365,(N2537-1)*28,O2537,258),260))</f>
        <v>112</v>
      </c>
      <c r="Q2537" s="373" t="str">
        <f>VLOOKUP(MOD(P2537,4),色,2,FALSE)</f>
        <v>黄色い</v>
      </c>
      <c r="R2537" s="291" t="str">
        <f>VLOOKUP(MOD(P2537,13),銀河の音,2,FALSE)</f>
        <v>銀河の</v>
      </c>
      <c r="S2537" s="384" t="str">
        <f>VLOOKUP(MOD(P2537,20),太陽の紋章,2,FALSE)</f>
        <v>人</v>
      </c>
      <c r="T2537" s="98" t="s">
        <v>3736</v>
      </c>
    </row>
    <row r="2538" spans="1:20" ht="13.5" customHeight="1">
      <c r="A2538" s="50" t="str">
        <f>VLOOKUP(MOD(E2538,10),十干,2,FALSE)</f>
        <v>庚</v>
      </c>
      <c r="B2538" s="199" t="str">
        <f>VLOOKUP(MOD(E2538,12),十二支,3,FALSE)</f>
        <v xml:space="preserve">07 天 </v>
      </c>
      <c r="C2538" s="201" t="str">
        <f>VLOOKUP(F2538,星座,3,TRUE)</f>
        <v xml:space="preserve">10 龍 </v>
      </c>
      <c r="D2538" s="531">
        <v>29399</v>
      </c>
      <c r="E2538" s="1">
        <f>IFERROR(YEAR(D2538),LEFT(D2538,4))</f>
        <v>1980</v>
      </c>
      <c r="F2538" s="1" t="str">
        <f>IF(ISTEXT(D2538),RIGHT(D2538,5),TEXT(D2538,"mm/dd"))</f>
        <v>06/27</v>
      </c>
      <c r="G2538" s="39">
        <f>SUM(MID(E2538,1,1),MID(E2538,2,1),MID(E2538,3,1),MID(E2538,4,1),MID(F2538,1,1),MID(F2538,2,1),MID(F2538,4,1),MID(F2538,5,1))</f>
        <v>33</v>
      </c>
      <c r="H2538" s="41">
        <f>IF(MOD(G2538,9)=0,9,MOD(G2538,9))</f>
        <v>6</v>
      </c>
      <c r="I2538" s="45" t="str">
        <f>IFERROR(MID("日月火水木金土",WEEKDAY(D2538),1),"")</f>
        <v>金</v>
      </c>
      <c r="J2538" s="304" t="s">
        <v>2316</v>
      </c>
      <c r="K2538" s="202" t="str">
        <f>VLOOKUP(F2538,石と花メイン,3,FALSE)</f>
        <v>■紫水晶</v>
      </c>
      <c r="L2538" s="297" t="str">
        <f>VLOOKUP(F2538,石と花メイン,4,FALSE)</f>
        <v>時計草【パッションフラワー】</v>
      </c>
      <c r="M2538" s="393">
        <f>IF(OR(MONTH(F2538)&lt;7,AND(MONTH(F2538)=7,DAY(F2538)&lt;=25)),
MOD(SUM((E2538-1901)*365,259),260),
MOD(SUM((E2538-1900)*365,259),260))</f>
        <v>234</v>
      </c>
      <c r="N2538" s="390">
        <f>IF(AND(MONTH(F2538)=7,DAY(F2538)&gt;25),1,
ROUNDDOWN((SUM(VLOOKUP(MONTH(F2538),D暦変換用数値,2,FALSE),DAY(F2538))/28)+1,0))</f>
        <v>13</v>
      </c>
      <c r="O2538" s="205">
        <f>IF(AND(MONTH(F2538)=7,DAY(F2538)&gt;25),DAY(F2538)-25,
MOD((SUM(VLOOKUP(MONTH(F2538),D暦変換用数値,2,FALSE),DAY(F2538))),28)+1)</f>
        <v>1</v>
      </c>
      <c r="P2538" s="406">
        <f>IF(OR(MONTH(F2538)&lt;7,AND(MONTH(F2538)=7,DAY(F2538)&lt;=25)),
MOD(SUM((E2538-1901)*365,(N2538-1)*28,O2538,258),260),
MOD(SUM((E2538-1900)*365,(N2538-1)*28,O2538,258),260))</f>
        <v>50</v>
      </c>
      <c r="Q2538" s="375" t="str">
        <f>VLOOKUP(MOD(P2538,4),色,2,FALSE)</f>
        <v>白い</v>
      </c>
      <c r="R2538" s="293" t="str">
        <f>VLOOKUP(MOD(P2538,13),銀河の音,2,FALSE)</f>
        <v>スペクトルの</v>
      </c>
      <c r="S2538" s="386" t="str">
        <f>VLOOKUP(MOD(P2538,20),太陽の紋章,2,FALSE)</f>
        <v>犬</v>
      </c>
      <c r="T2538" s="98" t="s">
        <v>3736</v>
      </c>
    </row>
    <row r="2539" spans="1:20" ht="13.5" customHeight="1">
      <c r="A2539" s="282" t="str">
        <f>VLOOKUP(MOD(E2539,10),十干,2,FALSE)</f>
        <v>庚</v>
      </c>
      <c r="B2539" s="283" t="str">
        <f>VLOOKUP(MOD(E2539,12),十二支,3,FALSE)</f>
        <v xml:space="preserve">07 天 </v>
      </c>
      <c r="C2539" s="287" t="str">
        <f>VLOOKUP(F2539,星座,3,TRUE)</f>
        <v xml:space="preserve">10 龍 </v>
      </c>
      <c r="D2539" s="533">
        <v>29402</v>
      </c>
      <c r="E2539" s="83">
        <f>IFERROR(YEAR(D2539),LEFT(D2539,4))</f>
        <v>1980</v>
      </c>
      <c r="F2539" s="83" t="str">
        <f>IF(ISTEXT(D2539),RIGHT(D2539,5),TEXT(D2539,"mm/dd"))</f>
        <v>06/30</v>
      </c>
      <c r="G2539" s="88">
        <f>SUM(MID(E2539,1,1),MID(E2539,2,1),MID(E2539,3,1),MID(E2539,4,1),MID(F2539,1,1),MID(F2539,2,1),MID(F2539,4,1),MID(F2539,5,1))</f>
        <v>27</v>
      </c>
      <c r="H2539" s="88">
        <f>IF(MOD(G2539,9)=0,9,MOD(G2539,9))</f>
        <v>9</v>
      </c>
      <c r="I2539" s="83" t="str">
        <f>IFERROR(MID("日月火水木金土",WEEKDAY(D2539),1),"")</f>
        <v>月</v>
      </c>
      <c r="J2539" s="303" t="s">
        <v>5190</v>
      </c>
      <c r="K2539" s="87" t="str">
        <f>VLOOKUP(F2539,石と花メイン,3,FALSE)</f>
        <v>●月長石</v>
      </c>
      <c r="L2539" s="296" t="str">
        <f>VLOOKUP(F2539,石と花メイン,4,FALSE)</f>
        <v>金糸梅【ヒペリカム】</v>
      </c>
      <c r="M2539" s="392">
        <f>IF(OR(MONTH(F2539)&lt;7,AND(MONTH(F2539)=7,DAY(F2539)&lt;=25)),
MOD(SUM((E2539-1901)*365,259),260),
MOD(SUM((E2539-1900)*365,259),260))</f>
        <v>234</v>
      </c>
      <c r="N2539" s="330">
        <f>IF(AND(MONTH(F2539)=7,DAY(F2539)&gt;25),1,
ROUNDDOWN((SUM(VLOOKUP(MONTH(F2539),D暦変換用数値,2,FALSE),DAY(F2539))/28)+1,0))</f>
        <v>13</v>
      </c>
      <c r="O2539" s="84">
        <f>IF(AND(MONTH(F2539)=7,DAY(F2539)&gt;25),DAY(F2539)-25,
MOD((SUM(VLOOKUP(MONTH(F2539),D暦変換用数値,2,FALSE),DAY(F2539))),28)+1)</f>
        <v>4</v>
      </c>
      <c r="P2539" s="405">
        <f>IF(OR(MONTH(F2539)&lt;7,AND(MONTH(F2539)=7,DAY(F2539)&lt;=25)),
MOD(SUM((E2539-1901)*365,(N2539-1)*28,O2539,258),260),
MOD(SUM((E2539-1900)*365,(N2539-1)*28,O2539,258),260))</f>
        <v>53</v>
      </c>
      <c r="Q2539" s="371" t="str">
        <f>VLOOKUP(MOD(P2539,4),色,2,FALSE)</f>
        <v>赤い</v>
      </c>
      <c r="R2539" s="289" t="str">
        <f>VLOOKUP(MOD(P2539,13),銀河の音,2,FALSE)</f>
        <v>磁気の</v>
      </c>
      <c r="S2539" s="382" t="str">
        <f>VLOOKUP(MOD(P2539,20),太陽の紋章,2,FALSE)</f>
        <v>空歩く者</v>
      </c>
      <c r="T2539" s="95" t="s">
        <v>5191</v>
      </c>
    </row>
    <row r="2540" spans="1:20" ht="13.5" customHeight="1">
      <c r="A2540" s="334" t="str">
        <f>VLOOKUP(MOD(E2540,10),十干,2,FALSE)</f>
        <v>庚</v>
      </c>
      <c r="B2540" s="331" t="str">
        <f>VLOOKUP(MOD(E2540,12),十二支,3,FALSE)</f>
        <v xml:space="preserve">07 天 </v>
      </c>
      <c r="C2540" s="336" t="str">
        <f>VLOOKUP(F2540,星座,3,TRUE)</f>
        <v xml:space="preserve">10 龍 </v>
      </c>
      <c r="D2540" s="534">
        <v>29405</v>
      </c>
      <c r="E2540" s="131">
        <f>IFERROR(YEAR(D2540),LEFT(D2540,4))</f>
        <v>1980</v>
      </c>
      <c r="F2540" s="131" t="str">
        <f>IF(ISTEXT(D2540),RIGHT(D2540,5),TEXT(D2540,"mm/dd"))</f>
        <v>07/03</v>
      </c>
      <c r="G2540" s="133">
        <f>SUM(MID(E2540,1,1),MID(E2540,2,1),MID(E2540,3,1),MID(E2540,4,1),MID(F2540,1,1),MID(F2540,2,1),MID(F2540,4,1),MID(F2540,5,1))</f>
        <v>28</v>
      </c>
      <c r="H2540" s="133">
        <f>IF(MOD(G2540,9)=0,9,MOD(G2540,9))</f>
        <v>1</v>
      </c>
      <c r="I2540" s="131" t="str">
        <f>IFERROR(MID("日月火水木金土",WEEKDAY(D2540),1),"")</f>
        <v>木</v>
      </c>
      <c r="J2540" s="306" t="s">
        <v>8437</v>
      </c>
      <c r="K2540" s="335" t="str">
        <f>VLOOKUP(F2540,石と花メイン,3,FALSE)</f>
        <v>◆翠玉</v>
      </c>
      <c r="L2540" s="302" t="str">
        <f>VLOOKUP(F2540,石と花メイン,4,FALSE)</f>
        <v>立浪草</v>
      </c>
      <c r="M2540" s="396">
        <f>IF(OR(MONTH(F2540)&lt;7,AND(MONTH(F2540)=7,DAY(F2540)&lt;=25)),
MOD(SUM((E2540-1901)*365,259),260),
MOD(SUM((E2540-1900)*365,259),260))</f>
        <v>234</v>
      </c>
      <c r="N2540" s="335">
        <f>IF(AND(MONTH(F2540)=7,DAY(F2540)&gt;25),1,
ROUNDDOWN((SUM(VLOOKUP(MONTH(F2540),D暦変換用数値,2,FALSE),DAY(F2540))/28)+1,0))</f>
        <v>13</v>
      </c>
      <c r="O2540" s="132">
        <f>IF(AND(MONTH(F2540)=7,DAY(F2540)&gt;25),DAY(F2540)-25,
MOD((SUM(VLOOKUP(MONTH(F2540),D暦変換用数値,2,FALSE),DAY(F2540))),28)+1)</f>
        <v>7</v>
      </c>
      <c r="P2540" s="404">
        <f>IF(OR(MONTH(F2540)&lt;7,AND(MONTH(F2540)=7,DAY(F2540)&lt;=25)),
MOD(SUM((E2540-1901)*365,(N2540-1)*28,O2540,258),260),
MOD(SUM((E2540-1900)*365,(N2540-1)*28,O2540,258),260))</f>
        <v>56</v>
      </c>
      <c r="Q2540" s="376" t="str">
        <f>VLOOKUP(MOD(P2540,4),色,2,FALSE)</f>
        <v>黄色い</v>
      </c>
      <c r="R2540" s="333" t="str">
        <f>VLOOKUP(MOD(P2540,13),銀河の音,2,FALSE)</f>
        <v>自己存在の</v>
      </c>
      <c r="S2540" s="387" t="str">
        <f>VLOOKUP(MOD(P2540,20),太陽の紋章,2,FALSE)</f>
        <v>戦士</v>
      </c>
      <c r="T2540" s="119" t="s">
        <v>8439</v>
      </c>
    </row>
    <row r="2541" spans="1:20" ht="13.5" customHeight="1">
      <c r="A2541" s="50" t="str">
        <f>VLOOKUP(MOD(E2541,10),十干,2,FALSE)</f>
        <v>庚</v>
      </c>
      <c r="B2541" s="199" t="str">
        <f>VLOOKUP(MOD(E2541,12),十二支,3,FALSE)</f>
        <v xml:space="preserve">07 天 </v>
      </c>
      <c r="C2541" s="201" t="str">
        <f>VLOOKUP(F2541,星座,3,TRUE)</f>
        <v xml:space="preserve">10 龍 </v>
      </c>
      <c r="D2541" s="531">
        <v>29420</v>
      </c>
      <c r="E2541" s="1">
        <f>IFERROR(YEAR(D2541),LEFT(D2541,4))</f>
        <v>1980</v>
      </c>
      <c r="F2541" s="1" t="str">
        <f>IF(ISTEXT(D2541),RIGHT(D2541,5),TEXT(D2541,"mm/dd"))</f>
        <v>07/18</v>
      </c>
      <c r="G2541" s="39">
        <f>SUM(MID(E2541,1,1),MID(E2541,2,1),MID(E2541,3,1),MID(E2541,4,1),MID(F2541,1,1),MID(F2541,2,1),MID(F2541,4,1),MID(F2541,5,1))</f>
        <v>34</v>
      </c>
      <c r="H2541" s="41">
        <f>IF(MOD(G2541,9)=0,9,MOD(G2541,9))</f>
        <v>7</v>
      </c>
      <c r="I2541" s="45" t="str">
        <f>IFERROR(MID("日月火水木金土",WEEKDAY(D2541),1),"")</f>
        <v>金</v>
      </c>
      <c r="J2541" s="304" t="s">
        <v>2317</v>
      </c>
      <c r="K2541" s="202" t="str">
        <f>VLOOKUP(F2541,石と花メイン,3,FALSE)</f>
        <v>□水晶</v>
      </c>
      <c r="L2541" s="297" t="str">
        <f>VLOOKUP(F2541,石と花メイン,4,FALSE)</f>
        <v>バーベナ【美女桜】</v>
      </c>
      <c r="M2541" s="393">
        <f>IF(OR(MONTH(F2541)&lt;7,AND(MONTH(F2541)=7,DAY(F2541)&lt;=25)),
MOD(SUM((E2541-1901)*365,259),260),
MOD(SUM((E2541-1900)*365,259),260))</f>
        <v>234</v>
      </c>
      <c r="N2541" s="390">
        <f>IF(AND(MONTH(F2541)=7,DAY(F2541)&gt;25),1,
ROUNDDOWN((SUM(VLOOKUP(MONTH(F2541),D暦変換用数値,2,FALSE),DAY(F2541))/28)+1,0))</f>
        <v>13</v>
      </c>
      <c r="O2541" s="205">
        <f>IF(AND(MONTH(F2541)=7,DAY(F2541)&gt;25),DAY(F2541)-25,
MOD((SUM(VLOOKUP(MONTH(F2541),D暦変換用数値,2,FALSE),DAY(F2541))),28)+1)</f>
        <v>22</v>
      </c>
      <c r="P2541" s="406">
        <f>IF(OR(MONTH(F2541)&lt;7,AND(MONTH(F2541)=7,DAY(F2541)&lt;=25)),
MOD(SUM((E2541-1901)*365,(N2541-1)*28,O2541,258),260),
MOD(SUM((E2541-1900)*365,(N2541-1)*28,O2541,258),260))</f>
        <v>71</v>
      </c>
      <c r="Q2541" s="374" t="str">
        <f>VLOOKUP(MOD(P2541,4),色,2,FALSE)</f>
        <v>青い</v>
      </c>
      <c r="R2541" s="292" t="str">
        <f>VLOOKUP(MOD(P2541,13),銀河の音,2,FALSE)</f>
        <v>律動の</v>
      </c>
      <c r="S2541" s="385" t="str">
        <f>VLOOKUP(MOD(P2541,20),太陽の紋章,2,FALSE)</f>
        <v>猿</v>
      </c>
      <c r="T2541" s="98" t="s">
        <v>3736</v>
      </c>
    </row>
    <row r="2542" spans="1:20" ht="13.5" customHeight="1">
      <c r="A2542" s="334" t="str">
        <f>VLOOKUP(MOD(E2542,10),十干,2,FALSE)</f>
        <v>壬</v>
      </c>
      <c r="B2542" s="331" t="str">
        <f>VLOOKUP(MOD(E2542,12),十二支,3,FALSE)</f>
        <v xml:space="preserve">07 天 </v>
      </c>
      <c r="C2542" s="336" t="str">
        <f>VLOOKUP(F2542,星座,3,TRUE)</f>
        <v xml:space="preserve">10 龍 </v>
      </c>
      <c r="D2542" s="534">
        <v>33792</v>
      </c>
      <c r="E2542" s="131">
        <f>IFERROR(YEAR(D2542),LEFT(D2542,4))</f>
        <v>1992</v>
      </c>
      <c r="F2542" s="131" t="str">
        <f>IF(ISTEXT(D2542),RIGHT(D2542,5),TEXT(D2542,"mm/dd"))</f>
        <v>07/07</v>
      </c>
      <c r="G2542" s="133">
        <f>SUM(MID(E2542,1,1),MID(E2542,2,1),MID(E2542,3,1),MID(E2542,4,1),MID(F2542,1,1),MID(F2542,2,1),MID(F2542,4,1),MID(F2542,5,1))</f>
        <v>35</v>
      </c>
      <c r="H2542" s="133">
        <f>IF(MOD(G2542,9)=0,9,MOD(G2542,9))</f>
        <v>8</v>
      </c>
      <c r="I2542" s="131" t="str">
        <f>IFERROR(MID("日月火水木金土",WEEKDAY(D2542),1),"")</f>
        <v>火</v>
      </c>
      <c r="J2542" s="306" t="s">
        <v>8321</v>
      </c>
      <c r="K2542" s="335" t="str">
        <f>VLOOKUP(F2542,石と花メイン,3,FALSE)</f>
        <v>□水晶</v>
      </c>
      <c r="L2542" s="302" t="str">
        <f>VLOOKUP(F2542,石と花メイン,4,FALSE)</f>
        <v>アベリア【衝羽根空木】</v>
      </c>
      <c r="M2542" s="396">
        <f>IF(OR(MONTH(F2542)&lt;7,AND(MONTH(F2542)=7,DAY(F2542)&lt;=25)),
MOD(SUM((E2542-1901)*365,259),260),
MOD(SUM((E2542-1900)*365,259),260))</f>
        <v>194</v>
      </c>
      <c r="N2542" s="335">
        <f>IF(AND(MONTH(F2542)=7,DAY(F2542)&gt;25),1,
ROUNDDOWN((SUM(VLOOKUP(MONTH(F2542),D暦変換用数値,2,FALSE),DAY(F2542))/28)+1,0))</f>
        <v>13</v>
      </c>
      <c r="O2542" s="132">
        <f>IF(AND(MONTH(F2542)=7,DAY(F2542)&gt;25),DAY(F2542)-25,
MOD((SUM(VLOOKUP(MONTH(F2542),D暦変換用数値,2,FALSE),DAY(F2542))),28)+1)</f>
        <v>11</v>
      </c>
      <c r="P2542" s="404">
        <f>IF(OR(MONTH(F2542)&lt;7,AND(MONTH(F2542)=7,DAY(F2542)&lt;=25)),
MOD(SUM((E2542-1901)*365,(N2542-1)*28,O2542,258),260),
MOD(SUM((E2542-1900)*365,(N2542-1)*28,O2542,258),260))</f>
        <v>20</v>
      </c>
      <c r="Q2542" s="376" t="str">
        <f>VLOOKUP(MOD(P2542,4),色,2,FALSE)</f>
        <v>黄色い</v>
      </c>
      <c r="R2542" s="333" t="str">
        <f>VLOOKUP(MOD(P2542,13),銀河の音,2,FALSE)</f>
        <v>共振の</v>
      </c>
      <c r="S2542" s="387" t="str">
        <f>VLOOKUP(MOD(P2542,20),太陽の紋章,2,FALSE)</f>
        <v>太陽</v>
      </c>
      <c r="T2542" s="126" t="s">
        <v>8322</v>
      </c>
    </row>
    <row r="2543" spans="1:20" ht="13.5" customHeight="1">
      <c r="A2543" s="334" t="str">
        <f>VLOOKUP(MOD(E2543,10),十干,2,FALSE)</f>
        <v>甲</v>
      </c>
      <c r="B2543" s="331" t="str">
        <f>VLOOKUP(MOD(E2543,12),十二支,3,FALSE)</f>
        <v xml:space="preserve">07 天 </v>
      </c>
      <c r="C2543" s="336" t="str">
        <f>VLOOKUP(F2543,星座,3,TRUE)</f>
        <v xml:space="preserve">10 龍 </v>
      </c>
      <c r="D2543" s="534">
        <v>38161</v>
      </c>
      <c r="E2543" s="131">
        <f>IFERROR(YEAR(D2543),LEFT(D2543,4))</f>
        <v>2004</v>
      </c>
      <c r="F2543" s="131" t="str">
        <f>IF(ISTEXT(D2543),RIGHT(D2543,5),TEXT(D2543,"mm/dd"))</f>
        <v>06/23</v>
      </c>
      <c r="G2543" s="133">
        <f>SUM(MID(E2543,1,1),MID(E2543,2,1),MID(E2543,3,1),MID(E2543,4,1),MID(F2543,1,1),MID(F2543,2,1),MID(F2543,4,1),MID(F2543,5,1))</f>
        <v>17</v>
      </c>
      <c r="H2543" s="133">
        <f>IF(MOD(G2543,9)=0,9,MOD(G2543,9))</f>
        <v>8</v>
      </c>
      <c r="I2543" s="131" t="str">
        <f>IFERROR(MID("日月火水木金土",WEEKDAY(D2543),1),"")</f>
        <v>水</v>
      </c>
      <c r="J2543" s="306" t="s">
        <v>8296</v>
      </c>
      <c r="K2543" s="335" t="str">
        <f>VLOOKUP(F2543,石と花メイン,3,FALSE)</f>
        <v>○真珠</v>
      </c>
      <c r="L2543" s="302" t="str">
        <f>VLOOKUP(F2543,石と花メイン,4,FALSE)</f>
        <v>紫露草</v>
      </c>
      <c r="M2543" s="396">
        <f>IF(OR(MONTH(F2543)&lt;7,AND(MONTH(F2543)=7,DAY(F2543)&lt;=25)),
MOD(SUM((E2543-1901)*365,259),260),
MOD(SUM((E2543-1900)*365,259),260))</f>
        <v>154</v>
      </c>
      <c r="N2543" s="335">
        <f>IF(AND(MONTH(F2543)=7,DAY(F2543)&gt;25),1,
ROUNDDOWN((SUM(VLOOKUP(MONTH(F2543),D暦変換用数値,2,FALSE),DAY(F2543))/28)+1,0))</f>
        <v>12</v>
      </c>
      <c r="O2543" s="132">
        <f>IF(AND(MONTH(F2543)=7,DAY(F2543)&gt;25),DAY(F2543)-25,
MOD((SUM(VLOOKUP(MONTH(F2543),D暦変換用数値,2,FALSE),DAY(F2543))),28)+1)</f>
        <v>25</v>
      </c>
      <c r="P2543" s="404">
        <f>IF(OR(MONTH(F2543)&lt;7,AND(MONTH(F2543)=7,DAY(F2543)&lt;=25)),
MOD(SUM((E2543-1901)*365,(N2543-1)*28,O2543,258),260),
MOD(SUM((E2543-1900)*365,(N2543-1)*28,O2543,258),260))</f>
        <v>226</v>
      </c>
      <c r="Q2543" s="376" t="str">
        <f>VLOOKUP(MOD(P2543,4),色,2,FALSE)</f>
        <v>白い</v>
      </c>
      <c r="R2543" s="333" t="str">
        <f>VLOOKUP(MOD(P2543,13),銀河の音,2,FALSE)</f>
        <v>倍音の</v>
      </c>
      <c r="S2543" s="387" t="str">
        <f>VLOOKUP(MOD(P2543,20),太陽の紋章,2,FALSE)</f>
        <v>世界の橋渡し</v>
      </c>
      <c r="T2543" s="145"/>
    </row>
    <row r="2544" spans="1:20" ht="13.5" customHeight="1">
      <c r="A2544" s="282" t="str">
        <f>VLOOKUP(MOD(E2544,10),十干,2,FALSE)</f>
        <v>甲</v>
      </c>
      <c r="B2544" s="283" t="str">
        <f>VLOOKUP(MOD(E2544,12),十二支,3,FALSE)</f>
        <v xml:space="preserve">07 天 </v>
      </c>
      <c r="C2544" s="287" t="str">
        <f>VLOOKUP(F2544,星座,3,TRUE)</f>
        <v xml:space="preserve">10 龍 </v>
      </c>
      <c r="D2544" s="533">
        <v>38166</v>
      </c>
      <c r="E2544" s="83">
        <f>IFERROR(YEAR(D2544),LEFT(D2544,4))</f>
        <v>2004</v>
      </c>
      <c r="F2544" s="83" t="str">
        <f>IF(ISTEXT(D2544),RIGHT(D2544,5),TEXT(D2544,"mm/dd"))</f>
        <v>06/28</v>
      </c>
      <c r="G2544" s="88">
        <f>SUM(MID(E2544,1,1),MID(E2544,2,1),MID(E2544,3,1),MID(E2544,4,1),MID(F2544,1,1),MID(F2544,2,1),MID(F2544,4,1),MID(F2544,5,1))</f>
        <v>22</v>
      </c>
      <c r="H2544" s="88">
        <f>IF(MOD(G2544,9)=0,9,MOD(G2544,9))</f>
        <v>4</v>
      </c>
      <c r="I2544" s="83" t="str">
        <f>IFERROR(MID("日月火水木金土",WEEKDAY(D2544),1),"")</f>
        <v>月</v>
      </c>
      <c r="J2544" s="303" t="s">
        <v>5959</v>
      </c>
      <c r="K2544" s="87" t="str">
        <f>VLOOKUP(F2544,石と花メイン,3,FALSE)</f>
        <v>◇金剛石</v>
      </c>
      <c r="L2544" s="296" t="str">
        <f>VLOOKUP(F2544,石と花メイン,4,FALSE)</f>
        <v>エノテラ【昼咲月見草】</v>
      </c>
      <c r="M2544" s="392">
        <f>IF(OR(MONTH(F2544)&lt;7,AND(MONTH(F2544)=7,DAY(F2544)&lt;=25)),
MOD(SUM((E2544-1901)*365,259),260),
MOD(SUM((E2544-1900)*365,259),260))</f>
        <v>154</v>
      </c>
      <c r="N2544" s="330">
        <f>IF(AND(MONTH(F2544)=7,DAY(F2544)&gt;25),1,
ROUNDDOWN((SUM(VLOOKUP(MONTH(F2544),D暦変換用数値,2,FALSE),DAY(F2544))/28)+1,0))</f>
        <v>13</v>
      </c>
      <c r="O2544" s="84">
        <f>IF(AND(MONTH(F2544)=7,DAY(F2544)&gt;25),DAY(F2544)-25,
MOD((SUM(VLOOKUP(MONTH(F2544),D暦変換用数値,2,FALSE),DAY(F2544))),28)+1)</f>
        <v>2</v>
      </c>
      <c r="P2544" s="405">
        <f>IF(OR(MONTH(F2544)&lt;7,AND(MONTH(F2544)=7,DAY(F2544)&lt;=25)),
MOD(SUM((E2544-1901)*365,(N2544-1)*28,O2544,258),260),
MOD(SUM((E2544-1900)*365,(N2544-1)*28,O2544,258),260))</f>
        <v>231</v>
      </c>
      <c r="Q2544" s="371" t="str">
        <f>VLOOKUP(MOD(P2544,4),色,2,FALSE)</f>
        <v>青い</v>
      </c>
      <c r="R2544" s="289" t="str">
        <f>VLOOKUP(MOD(P2544,13),銀河の音,2,FALSE)</f>
        <v>惑星の</v>
      </c>
      <c r="S2544" s="382" t="str">
        <f>VLOOKUP(MOD(P2544,20),太陽の紋章,2,FALSE)</f>
        <v>猿</v>
      </c>
      <c r="T2544" s="102" t="s">
        <v>66</v>
      </c>
    </row>
    <row r="2545" spans="1:20" ht="13.5" customHeight="1">
      <c r="A2545" s="282" t="str">
        <f>VLOOKUP(MOD(E2545,10),十干,2,FALSE)</f>
        <v>甲</v>
      </c>
      <c r="B2545" s="283" t="str">
        <f>VLOOKUP(MOD(E2545,12),十二支,3,FALSE)</f>
        <v xml:space="preserve">07 天 </v>
      </c>
      <c r="C2545" s="287" t="str">
        <f>VLOOKUP(F2545,星座,3,TRUE)</f>
        <v xml:space="preserve">10 龍 </v>
      </c>
      <c r="D2545" s="533">
        <v>38185</v>
      </c>
      <c r="E2545" s="83">
        <f>IFERROR(YEAR(D2545),LEFT(D2545,4))</f>
        <v>2004</v>
      </c>
      <c r="F2545" s="83" t="str">
        <f>IF(ISTEXT(D2545),RIGHT(D2545,5),TEXT(D2545,"mm/dd"))</f>
        <v>07/17</v>
      </c>
      <c r="G2545" s="88">
        <f>SUM(MID(E2545,1,1),MID(E2545,2,1),MID(E2545,3,1),MID(E2545,4,1),MID(F2545,1,1),MID(F2545,2,1),MID(F2545,4,1),MID(F2545,5,1))</f>
        <v>21</v>
      </c>
      <c r="H2545" s="88">
        <f>IF(MOD(G2545,9)=0,9,MOD(G2545,9))</f>
        <v>3</v>
      </c>
      <c r="I2545" s="83" t="str">
        <f>IFERROR(MID("日月火水木金土",WEEKDAY(D2545),1),"")</f>
        <v>土</v>
      </c>
      <c r="J2545" s="303" t="s">
        <v>5960</v>
      </c>
      <c r="K2545" s="87" t="str">
        <f>VLOOKUP(F2545,石と花メイン,3,FALSE)</f>
        <v>●孔雀石</v>
      </c>
      <c r="L2545" s="296" t="str">
        <f>VLOOKUP(F2545,石と花メイン,4,FALSE)</f>
        <v>擬宝珠【ホスタ】</v>
      </c>
      <c r="M2545" s="392">
        <f>IF(OR(MONTH(F2545)&lt;7,AND(MONTH(F2545)=7,DAY(F2545)&lt;=25)),
MOD(SUM((E2545-1901)*365,259),260),
MOD(SUM((E2545-1900)*365,259),260))</f>
        <v>154</v>
      </c>
      <c r="N2545" s="330">
        <f>IF(AND(MONTH(F2545)=7,DAY(F2545)&gt;25),1,
ROUNDDOWN((SUM(VLOOKUP(MONTH(F2545),D暦変換用数値,2,FALSE),DAY(F2545))/28)+1,0))</f>
        <v>13</v>
      </c>
      <c r="O2545" s="84">
        <f>IF(AND(MONTH(F2545)=7,DAY(F2545)&gt;25),DAY(F2545)-25,
MOD((SUM(VLOOKUP(MONTH(F2545),D暦変換用数値,2,FALSE),DAY(F2545))),28)+1)</f>
        <v>21</v>
      </c>
      <c r="P2545" s="405">
        <f>IF(OR(MONTH(F2545)&lt;7,AND(MONTH(F2545)=7,DAY(F2545)&lt;=25)),
MOD(SUM((E2545-1901)*365,(N2545-1)*28,O2545,258),260),
MOD(SUM((E2545-1900)*365,(N2545-1)*28,O2545,258),260))</f>
        <v>250</v>
      </c>
      <c r="Q2545" s="371" t="str">
        <f>VLOOKUP(MOD(P2545,4),色,2,FALSE)</f>
        <v>白い</v>
      </c>
      <c r="R2545" s="289" t="str">
        <f>VLOOKUP(MOD(P2545,13),銀河の音,2,FALSE)</f>
        <v>電気の</v>
      </c>
      <c r="S2545" s="382" t="str">
        <f>VLOOKUP(MOD(P2545,20),太陽の紋章,2,FALSE)</f>
        <v>犬</v>
      </c>
      <c r="T2545" s="95" t="s">
        <v>3790</v>
      </c>
    </row>
    <row r="2546" spans="1:20" ht="13.5" customHeight="1">
      <c r="A2546" s="282" t="str">
        <f>VLOOKUP(MOD(E2546,10),十干,2,FALSE)</f>
        <v>甲</v>
      </c>
      <c r="B2546" s="283" t="str">
        <f>VLOOKUP(MOD(E2546,12),十二支,3,FALSE)</f>
        <v xml:space="preserve">07 天 </v>
      </c>
      <c r="C2546" s="287" t="str">
        <f>VLOOKUP(F2546,星座,3,TRUE)</f>
        <v xml:space="preserve">10 龍 </v>
      </c>
      <c r="D2546" s="533">
        <v>38187</v>
      </c>
      <c r="E2546" s="83">
        <f>IFERROR(YEAR(D2546),LEFT(D2546,4))</f>
        <v>2004</v>
      </c>
      <c r="F2546" s="83" t="str">
        <f>IF(ISTEXT(D2546),RIGHT(D2546,5),TEXT(D2546,"mm/dd"))</f>
        <v>07/19</v>
      </c>
      <c r="G2546" s="88">
        <f>SUM(MID(E2546,1,1),MID(E2546,2,1),MID(E2546,3,1),MID(E2546,4,1),MID(F2546,1,1),MID(F2546,2,1),MID(F2546,4,1),MID(F2546,5,1))</f>
        <v>23</v>
      </c>
      <c r="H2546" s="88">
        <f>IF(MOD(G2546,9)=0,9,MOD(G2546,9))</f>
        <v>5</v>
      </c>
      <c r="I2546" s="83" t="str">
        <f>IFERROR(MID("日月火水木金土",WEEKDAY(D2546),1),"")</f>
        <v>月</v>
      </c>
      <c r="J2546" s="303" t="s">
        <v>5961</v>
      </c>
      <c r="K2546" s="87" t="str">
        <f>VLOOKUP(F2546,石と花メイン,3,FALSE)</f>
        <v>●蛋白石</v>
      </c>
      <c r="L2546" s="296" t="str">
        <f>VLOOKUP(F2546,石と花メイン,4,FALSE)</f>
        <v>鳥兜【附子】</v>
      </c>
      <c r="M2546" s="392">
        <f>IF(OR(MONTH(F2546)&lt;7,AND(MONTH(F2546)=7,DAY(F2546)&lt;=25)),
MOD(SUM((E2546-1901)*365,259),260),
MOD(SUM((E2546-1900)*365,259),260))</f>
        <v>154</v>
      </c>
      <c r="N2546" s="330">
        <f>IF(AND(MONTH(F2546)=7,DAY(F2546)&gt;25),1,
ROUNDDOWN((SUM(VLOOKUP(MONTH(F2546),D暦変換用数値,2,FALSE),DAY(F2546))/28)+1,0))</f>
        <v>13</v>
      </c>
      <c r="O2546" s="84">
        <f>IF(AND(MONTH(F2546)=7,DAY(F2546)&gt;25),DAY(F2546)-25,
MOD((SUM(VLOOKUP(MONTH(F2546),D暦変換用数値,2,FALSE),DAY(F2546))),28)+1)</f>
        <v>23</v>
      </c>
      <c r="P2546" s="405">
        <f>IF(OR(MONTH(F2546)&lt;7,AND(MONTH(F2546)=7,DAY(F2546)&lt;=25)),
MOD(SUM((E2546-1901)*365,(N2546-1)*28,O2546,258),260),
MOD(SUM((E2546-1900)*365,(N2546-1)*28,O2546,258),260))</f>
        <v>252</v>
      </c>
      <c r="Q2546" s="371" t="str">
        <f>VLOOKUP(MOD(P2546,4),色,2,FALSE)</f>
        <v>黄色い</v>
      </c>
      <c r="R2546" s="289" t="str">
        <f>VLOOKUP(MOD(P2546,13),銀河の音,2,FALSE)</f>
        <v>倍音の</v>
      </c>
      <c r="S2546" s="382" t="str">
        <f>VLOOKUP(MOD(P2546,20),太陽の紋章,2,FALSE)</f>
        <v>人</v>
      </c>
      <c r="T2546" s="100" t="s">
        <v>5897</v>
      </c>
    </row>
    <row r="2547" spans="1:20" ht="13.5" customHeight="1">
      <c r="A2547" s="286" t="str">
        <f>VLOOKUP(MOD(E2547,10),十干,2,FALSE)</f>
        <v>丙</v>
      </c>
      <c r="B2547" s="283" t="str">
        <f>VLOOKUP(MOD(E2547,12),十二支,3,FALSE)</f>
        <v xml:space="preserve">07 天 </v>
      </c>
      <c r="C2547" s="287" t="str">
        <f>VLOOKUP(F2547,星座,3,TRUE)</f>
        <v xml:space="preserve">10 龍 </v>
      </c>
      <c r="D2547" s="530" t="s">
        <v>8785</v>
      </c>
      <c r="E2547" s="85" t="str">
        <f>IFERROR(YEAR(D2547),LEFT(D2547,4))</f>
        <v>1716</v>
      </c>
      <c r="F2547" s="85" t="str">
        <f>IF(ISTEXT(D2547),RIGHT(D2547,5),TEXT(D2547,"mm/dd"))</f>
        <v>07/20</v>
      </c>
      <c r="G2547" s="89">
        <f>SUM(MID(E2547,1,1),MID(E2547,2,1),MID(E2547,3,1),MID(E2547,4,1),MID(F2547,1,1),MID(F2547,2,1),MID(F2547,4,1),MID(F2547,5,1))</f>
        <v>24</v>
      </c>
      <c r="H2547" s="89">
        <f>IF(MOD(G2547,9)=0,9,MOD(G2547,9))</f>
        <v>6</v>
      </c>
      <c r="I2547" s="85" t="str">
        <f>IFERROR(MID("日月火水木金土",WEEKDAY(D2547),1),"")</f>
        <v/>
      </c>
      <c r="J2547" s="308" t="s">
        <v>7469</v>
      </c>
      <c r="K2547" s="87" t="str">
        <f>VLOOKUP(F2547,石と花メイン,3,FALSE)</f>
        <v>●月長石</v>
      </c>
      <c r="L2547" s="300" t="str">
        <f>VLOOKUP(F2547,石と花メイン,4,FALSE)</f>
        <v>花虎の尾【フィソステギア】</v>
      </c>
      <c r="M2547" s="397">
        <f>IF(OR(MONTH(F2547)&lt;7,AND(MONTH(F2547)=7,DAY(F2547)&lt;=25)),
MOD(SUM((E2547-1901)*365,259),260),
MOD(SUM((E2547-1900)*365,259),260))</f>
        <v>74</v>
      </c>
      <c r="N2547" s="87">
        <f>IF(AND(MONTH(F2547)=7,DAY(F2547)&gt;25),1,
ROUNDDOWN((SUM(VLOOKUP(MONTH(F2547),D暦変換用数値,2,FALSE),DAY(F2547))/28)+1,0))</f>
        <v>13</v>
      </c>
      <c r="O2547" s="82">
        <f>IF(AND(MONTH(F2547)=7,DAY(F2547)&gt;25),DAY(F2547)-25,
MOD((SUM(VLOOKUP(MONTH(F2547),D暦変換用数値,2,FALSE),DAY(F2547))),28)+1)</f>
        <v>24</v>
      </c>
      <c r="P2547" s="409">
        <f>IF(OR(MONTH(F2547)&lt;7,AND(MONTH(F2547)=7,DAY(F2547)&lt;=25)),
MOD(SUM((E2547-1901)*365,(N2547-1)*28,O2547,258),260),
MOD(SUM((E2547-1900)*365,(N2547-1)*28,O2547,258),260))</f>
        <v>173</v>
      </c>
      <c r="Q2547" s="371" t="str">
        <f>VLOOKUP(MOD(P2547,4),色,2,FALSE)</f>
        <v>赤い</v>
      </c>
      <c r="R2547" s="289" t="str">
        <f>VLOOKUP(MOD(P2547,13),銀河の音,2,FALSE)</f>
        <v>自己存在の</v>
      </c>
      <c r="S2547" s="382" t="str">
        <f>VLOOKUP(MOD(P2547,20),太陽の紋章,2,FALSE)</f>
        <v>空歩く者</v>
      </c>
      <c r="T2547" s="91"/>
    </row>
    <row r="2548" spans="1:20" ht="13.5" customHeight="1">
      <c r="A2548" s="50" t="str">
        <f>VLOOKUP(MOD(E2548,10),十干,2,FALSE)</f>
        <v>庚</v>
      </c>
      <c r="B2548" s="199" t="str">
        <f>VLOOKUP(MOD(E2548,12),十二支,3,FALSE)</f>
        <v xml:space="preserve">07 天 </v>
      </c>
      <c r="C2548" s="201" t="str">
        <f>VLOOKUP(F2548,星座,3,TRUE)</f>
        <v xml:space="preserve">10 龍 </v>
      </c>
      <c r="D2548" s="531" t="s">
        <v>4670</v>
      </c>
      <c r="E2548" s="1" t="str">
        <f>IFERROR(YEAR(D2548),LEFT(D2548,4))</f>
        <v>1860</v>
      </c>
      <c r="F2548" s="1" t="str">
        <f>IF(ISTEXT(D2548),RIGHT(D2548,5),TEXT(D2548,"mm/dd"))</f>
        <v>07/19</v>
      </c>
      <c r="G2548" s="39">
        <f>SUM(MID(E2548,1,1),MID(E2548,2,1),MID(E2548,3,1),MID(E2548,4,1),MID(F2548,1,1),MID(F2548,2,1),MID(F2548,4,1),MID(F2548,5,1))</f>
        <v>32</v>
      </c>
      <c r="H2548" s="41">
        <f>IF(MOD(G2548,9)=0,9,MOD(G2548,9))</f>
        <v>5</v>
      </c>
      <c r="I2548" s="45" t="str">
        <f>IFERROR(MID("日月火水木金土",WEEKDAY(D2548),1),"")</f>
        <v/>
      </c>
      <c r="J2548" s="304" t="s">
        <v>2300</v>
      </c>
      <c r="K2548" s="202" t="str">
        <f>VLOOKUP(F2548,石と花メイン,3,FALSE)</f>
        <v>●蛋白石</v>
      </c>
      <c r="L2548" s="297" t="str">
        <f>VLOOKUP(F2548,石と花メイン,4,FALSE)</f>
        <v>鳥兜【附子】</v>
      </c>
      <c r="M2548" s="393">
        <f>IF(OR(MONTH(F2548)&lt;7,AND(MONTH(F2548)=7,DAY(F2548)&lt;=25)),
MOD(SUM((E2548-1901)*365,259),260),
MOD(SUM((E2548-1900)*365,259),260))</f>
        <v>114</v>
      </c>
      <c r="N2548" s="390">
        <f>IF(AND(MONTH(F2548)=7,DAY(F2548)&gt;25),1,
ROUNDDOWN((SUM(VLOOKUP(MONTH(F2548),D暦変換用数値,2,FALSE),DAY(F2548))/28)+1,0))</f>
        <v>13</v>
      </c>
      <c r="O2548" s="205">
        <f>IF(AND(MONTH(F2548)=7,DAY(F2548)&gt;25),DAY(F2548)-25,
MOD((SUM(VLOOKUP(MONTH(F2548),D暦変換用数値,2,FALSE),DAY(F2548))),28)+1)</f>
        <v>23</v>
      </c>
      <c r="P2548" s="406">
        <f>IF(OR(MONTH(F2548)&lt;7,AND(MONTH(F2548)=7,DAY(F2548)&lt;=25)),
MOD(SUM((E2548-1901)*365,(N2548-1)*28,O2548,258),260),
MOD(SUM((E2548-1900)*365,(N2548-1)*28,O2548,258),260))</f>
        <v>212</v>
      </c>
      <c r="Q2548" s="373" t="str">
        <f>VLOOKUP(MOD(P2548,4),色,2,FALSE)</f>
        <v>黄色い</v>
      </c>
      <c r="R2548" s="291" t="str">
        <f>VLOOKUP(MOD(P2548,13),銀河の音,2,FALSE)</f>
        <v>自己存在の</v>
      </c>
      <c r="S2548" s="384" t="str">
        <f>VLOOKUP(MOD(P2548,20),太陽の紋章,2,FALSE)</f>
        <v>人</v>
      </c>
      <c r="T2548" s="93" t="s">
        <v>4999</v>
      </c>
    </row>
    <row r="2549" spans="1:20" ht="13.5" customHeight="1">
      <c r="A2549" s="50" t="str">
        <f>VLOOKUP(MOD(E2549,10),十干,2,FALSE)</f>
        <v>甲</v>
      </c>
      <c r="B2549" s="199" t="str">
        <f>VLOOKUP(MOD(E2549,12),十二支,3,FALSE)</f>
        <v xml:space="preserve">07 天 </v>
      </c>
      <c r="C2549" s="201" t="str">
        <f>VLOOKUP(F2549,星座,3,TRUE)</f>
        <v xml:space="preserve">10 龍 </v>
      </c>
      <c r="D2549" s="531" t="s">
        <v>4671</v>
      </c>
      <c r="E2549" s="1" t="str">
        <f>IFERROR(YEAR(D2549),LEFT(D2549,4))</f>
        <v>1884</v>
      </c>
      <c r="F2549" s="1" t="str">
        <f>IF(ISTEXT(D2549),RIGHT(D2549,5),TEXT(D2549,"mm/dd"))</f>
        <v>06/25</v>
      </c>
      <c r="G2549" s="39">
        <f>SUM(MID(E2549,1,1),MID(E2549,2,1),MID(E2549,3,1),MID(E2549,4,1),MID(F2549,1,1),MID(F2549,2,1),MID(F2549,4,1),MID(F2549,5,1))</f>
        <v>34</v>
      </c>
      <c r="H2549" s="41">
        <f>IF(MOD(G2549,9)=0,9,MOD(G2549,9))</f>
        <v>7</v>
      </c>
      <c r="I2549" s="45" t="str">
        <f>IFERROR(MID("日月火水木金土",WEEKDAY(D2549),1),"")</f>
        <v/>
      </c>
      <c r="J2549" s="304" t="s">
        <v>2301</v>
      </c>
      <c r="K2549" s="202" t="str">
        <f>VLOOKUP(F2549,石と花メイン,3,FALSE)</f>
        <v>◆翠玉</v>
      </c>
      <c r="L2549" s="297" t="str">
        <f>VLOOKUP(F2549,石と花メイン,4,FALSE)</f>
        <v>透かし百合【岩百合】</v>
      </c>
      <c r="M2549" s="393">
        <f>IF(OR(MONTH(F2549)&lt;7,AND(MONTH(F2549)=7,DAY(F2549)&lt;=25)),
MOD(SUM((E2549-1901)*365,259),260),
MOD(SUM((E2549-1900)*365,259),260))</f>
        <v>34</v>
      </c>
      <c r="N2549" s="390">
        <f>IF(AND(MONTH(F2549)=7,DAY(F2549)&gt;25),1,
ROUNDDOWN((SUM(VLOOKUP(MONTH(F2549),D暦変換用数値,2,FALSE),DAY(F2549))/28)+1,0))</f>
        <v>12</v>
      </c>
      <c r="O2549" s="205">
        <f>IF(AND(MONTH(F2549)=7,DAY(F2549)&gt;25),DAY(F2549)-25,
MOD((SUM(VLOOKUP(MONTH(F2549),D暦変換用数値,2,FALSE),DAY(F2549))),28)+1)</f>
        <v>27</v>
      </c>
      <c r="P2549" s="406">
        <f>IF(OR(MONTH(F2549)&lt;7,AND(MONTH(F2549)=7,DAY(F2549)&lt;=25)),
MOD(SUM((E2549-1901)*365,(N2549-1)*28,O2549,258),260),
MOD(SUM((E2549-1900)*365,(N2549-1)*28,O2549,258),260))</f>
        <v>108</v>
      </c>
      <c r="Q2549" s="373" t="str">
        <f>VLOOKUP(MOD(P2549,4),色,2,FALSE)</f>
        <v>黄色い</v>
      </c>
      <c r="R2549" s="291" t="str">
        <f>VLOOKUP(MOD(P2549,13),銀河の音,2,FALSE)</f>
        <v>自己存在の</v>
      </c>
      <c r="S2549" s="384" t="str">
        <f>VLOOKUP(MOD(P2549,20),太陽の紋章,2,FALSE)</f>
        <v>星</v>
      </c>
      <c r="T2549" s="106" t="s">
        <v>3268</v>
      </c>
    </row>
    <row r="2550" spans="1:20" ht="13.5" customHeight="1">
      <c r="A2550" s="50" t="str">
        <f>VLOOKUP(MOD(E2550,10),十干,2,FALSE)</f>
        <v>甲</v>
      </c>
      <c r="B2550" s="199" t="str">
        <f>VLOOKUP(MOD(E2550,12),十二支,3,FALSE)</f>
        <v xml:space="preserve">07 天 </v>
      </c>
      <c r="C2550" s="201" t="str">
        <f>VLOOKUP(F2550,星座,3,TRUE)</f>
        <v xml:space="preserve">10 龍 </v>
      </c>
      <c r="D2550" s="531" t="s">
        <v>4673</v>
      </c>
      <c r="E2550" s="1" t="str">
        <f>IFERROR(YEAR(D2550),LEFT(D2550,4))</f>
        <v>1884</v>
      </c>
      <c r="F2550" s="1" t="str">
        <f>IF(ISTEXT(D2550),RIGHT(D2550,5),TEXT(D2550,"mm/dd"))</f>
        <v>07/12</v>
      </c>
      <c r="G2550" s="39">
        <f>SUM(MID(E2550,1,1),MID(E2550,2,1),MID(E2550,3,1),MID(E2550,4,1),MID(F2550,1,1),MID(F2550,2,1),MID(F2550,4,1),MID(F2550,5,1))</f>
        <v>31</v>
      </c>
      <c r="H2550" s="41">
        <f>IF(MOD(G2550,9)=0,9,MOD(G2550,9))</f>
        <v>4</v>
      </c>
      <c r="I2550" s="45" t="str">
        <f>IFERROR(MID("日月火水木金土",WEEKDAY(D2550),1),"")</f>
        <v/>
      </c>
      <c r="J2550" s="304" t="s">
        <v>4395</v>
      </c>
      <c r="K2550" s="202" t="str">
        <f>VLOOKUP(F2550,石と花メイン,3,FALSE)</f>
        <v>□水晶</v>
      </c>
      <c r="L2550" s="297" t="str">
        <f>VLOOKUP(F2550,石と花メイン,4,FALSE)</f>
        <v>ユーストマ【トルコ桔梗】</v>
      </c>
      <c r="M2550" s="393">
        <f>IF(OR(MONTH(F2550)&lt;7,AND(MONTH(F2550)=7,DAY(F2550)&lt;=25)),
MOD(SUM((E2550-1901)*365,259),260),
MOD(SUM((E2550-1900)*365,259),260))</f>
        <v>34</v>
      </c>
      <c r="N2550" s="390">
        <f>IF(AND(MONTH(F2550)=7,DAY(F2550)&gt;25),1,
ROUNDDOWN((SUM(VLOOKUP(MONTH(F2550),D暦変換用数値,2,FALSE),DAY(F2550))/28)+1,0))</f>
        <v>13</v>
      </c>
      <c r="O2550" s="205">
        <f>IF(AND(MONTH(F2550)=7,DAY(F2550)&gt;25),DAY(F2550)-25,
MOD((SUM(VLOOKUP(MONTH(F2550),D暦変換用数値,2,FALSE),DAY(F2550))),28)+1)</f>
        <v>16</v>
      </c>
      <c r="P2550" s="406">
        <f>IF(OR(MONTH(F2550)&lt;7,AND(MONTH(F2550)=7,DAY(F2550)&lt;=25)),
MOD(SUM((E2550-1901)*365,(N2550-1)*28,O2550,258),260),
MOD(SUM((E2550-1900)*365,(N2550-1)*28,O2550,258),260))</f>
        <v>125</v>
      </c>
      <c r="Q2550" s="372" t="str">
        <f>VLOOKUP(MOD(P2550,4),色,2,FALSE)</f>
        <v>赤い</v>
      </c>
      <c r="R2550" s="290" t="str">
        <f>VLOOKUP(MOD(P2550,13),銀河の音,2,FALSE)</f>
        <v>銀河の</v>
      </c>
      <c r="S2550" s="383" t="str">
        <f>VLOOKUP(MOD(P2550,20),太陽の紋章,2,FALSE)</f>
        <v>蛇</v>
      </c>
      <c r="T2550" s="103" t="s">
        <v>4674</v>
      </c>
    </row>
    <row r="2551" spans="1:20" ht="13.5" customHeight="1">
      <c r="A2551" s="50" t="str">
        <f>VLOOKUP(MOD(E2551,10),十干,2,FALSE)</f>
        <v>壬</v>
      </c>
      <c r="B2551" s="199" t="str">
        <f>VLOOKUP(MOD(E2551,12),十二支,3,FALSE)</f>
        <v xml:space="preserve">07 天 </v>
      </c>
      <c r="C2551" s="201" t="str">
        <f>VLOOKUP(F2551,星座,3,TRUE)</f>
        <v xml:space="preserve">11 木 </v>
      </c>
      <c r="D2551" s="531">
        <v>12016</v>
      </c>
      <c r="E2551" s="1">
        <f>IFERROR(YEAR(D2551),LEFT(D2551,4))</f>
        <v>1932</v>
      </c>
      <c r="F2551" s="1" t="str">
        <f>IF(ISTEXT(D2551),RIGHT(D2551,5),TEXT(D2551,"mm/dd"))</f>
        <v>11/23</v>
      </c>
      <c r="G2551" s="39">
        <f>SUM(MID(E2551,1,1),MID(E2551,2,1),MID(E2551,3,1),MID(E2551,4,1),MID(F2551,1,1),MID(F2551,2,1),MID(F2551,4,1),MID(F2551,5,1))</f>
        <v>22</v>
      </c>
      <c r="H2551" s="41">
        <f>IF(MOD(G2551,9)=0,9,MOD(G2551,9))</f>
        <v>4</v>
      </c>
      <c r="I2551" s="45" t="str">
        <f>IFERROR(MID("日月火水木金土",WEEKDAY(D2551),1),"")</f>
        <v>水</v>
      </c>
      <c r="J2551" s="304" t="s">
        <v>2318</v>
      </c>
      <c r="K2551" s="202" t="str">
        <f>VLOOKUP(F2551,石と花メイン,3,FALSE)</f>
        <v>●蛋白石</v>
      </c>
      <c r="L2551" s="297" t="str">
        <f>VLOOKUP(F2551,石と花メイン,4,FALSE)</f>
        <v>ストレリチア【極楽鳥花】</v>
      </c>
      <c r="M2551" s="393">
        <f>IF(OR(MONTH(F2551)&lt;7,AND(MONTH(F2551)=7,DAY(F2551)&lt;=25)),
MOD(SUM((E2551-1901)*365,259),260),
MOD(SUM((E2551-1900)*365,259),260))</f>
        <v>239</v>
      </c>
      <c r="N2551" s="390">
        <f>IF(AND(MONTH(F2551)=7,DAY(F2551)&gt;25),1,
ROUNDDOWN((SUM(VLOOKUP(MONTH(F2551),D暦変換用数値,2,FALSE),DAY(F2551))/28)+1,0))</f>
        <v>5</v>
      </c>
      <c r="O2551" s="205">
        <f>IF(AND(MONTH(F2551)=7,DAY(F2551)&gt;25),DAY(F2551)-25,
MOD((SUM(VLOOKUP(MONTH(F2551),D暦変換用数値,2,FALSE),DAY(F2551))),28)+1)</f>
        <v>9</v>
      </c>
      <c r="P2551" s="406">
        <f>IF(OR(MONTH(F2551)&lt;7,AND(MONTH(F2551)=7,DAY(F2551)&lt;=25)),
MOD(SUM((E2551-1901)*365,(N2551-1)*28,O2551,258),260),
MOD(SUM((E2551-1900)*365,(N2551-1)*28,O2551,258),260))</f>
        <v>99</v>
      </c>
      <c r="Q2551" s="374" t="str">
        <f>VLOOKUP(MOD(P2551,4),色,2,FALSE)</f>
        <v>青い</v>
      </c>
      <c r="R2551" s="292" t="str">
        <f>VLOOKUP(MOD(P2551,13),銀河の音,2,FALSE)</f>
        <v>銀河の</v>
      </c>
      <c r="S2551" s="385" t="str">
        <f>VLOOKUP(MOD(P2551,20),太陽の紋章,2,FALSE)</f>
        <v>嵐</v>
      </c>
      <c r="T2551" s="98" t="s">
        <v>3736</v>
      </c>
    </row>
    <row r="2552" spans="1:20" ht="13.5" customHeight="1">
      <c r="A2552" s="50" t="str">
        <f>VLOOKUP(MOD(E2552,10),十干,2,FALSE)</f>
        <v>壬</v>
      </c>
      <c r="B2552" s="199" t="str">
        <f>VLOOKUP(MOD(E2552,12),十二支,3,FALSE)</f>
        <v xml:space="preserve">07 天 </v>
      </c>
      <c r="C2552" s="201" t="str">
        <f>VLOOKUP(F2552,星座,3,TRUE)</f>
        <v xml:space="preserve">11 木 </v>
      </c>
      <c r="D2552" s="531">
        <v>12022</v>
      </c>
      <c r="E2552" s="1">
        <f>IFERROR(YEAR(D2552),LEFT(D2552,4))</f>
        <v>1932</v>
      </c>
      <c r="F2552" s="1" t="str">
        <f>IF(ISTEXT(D2552),RIGHT(D2552,5),TEXT(D2552,"mm/dd"))</f>
        <v>11/29</v>
      </c>
      <c r="G2552" s="39">
        <f>SUM(MID(E2552,1,1),MID(E2552,2,1),MID(E2552,3,1),MID(E2552,4,1),MID(F2552,1,1),MID(F2552,2,1),MID(F2552,4,1),MID(F2552,5,1))</f>
        <v>28</v>
      </c>
      <c r="H2552" s="41">
        <f>IF(MOD(G2552,9)=0,9,MOD(G2552,9))</f>
        <v>1</v>
      </c>
      <c r="I2552" s="45" t="str">
        <f>IFERROR(MID("日月火水木金土",WEEKDAY(D2552),1),"")</f>
        <v>火</v>
      </c>
      <c r="J2552" s="304" t="s">
        <v>2319</v>
      </c>
      <c r="K2552" s="202" t="str">
        <f>VLOOKUP(F2552,石と花メイン,3,FALSE)</f>
        <v>◆青玉</v>
      </c>
      <c r="L2552" s="297" t="str">
        <f>VLOOKUP(F2552,石と花メイン,4,FALSE)</f>
        <v>茶【茶の木】</v>
      </c>
      <c r="M2552" s="393">
        <f>IF(OR(MONTH(F2552)&lt;7,AND(MONTH(F2552)=7,DAY(F2552)&lt;=25)),
MOD(SUM((E2552-1901)*365,259),260),
MOD(SUM((E2552-1900)*365,259),260))</f>
        <v>239</v>
      </c>
      <c r="N2552" s="390">
        <f>IF(AND(MONTH(F2552)=7,DAY(F2552)&gt;25),1,
ROUNDDOWN((SUM(VLOOKUP(MONTH(F2552),D暦変換用数値,2,FALSE),DAY(F2552))/28)+1,0))</f>
        <v>5</v>
      </c>
      <c r="O2552" s="205">
        <f>IF(AND(MONTH(F2552)=7,DAY(F2552)&gt;25),DAY(F2552)-25,
MOD((SUM(VLOOKUP(MONTH(F2552),D暦変換用数値,2,FALSE),DAY(F2552))),28)+1)</f>
        <v>15</v>
      </c>
      <c r="P2552" s="406">
        <f>IF(OR(MONTH(F2552)&lt;7,AND(MONTH(F2552)=7,DAY(F2552)&lt;=25)),
MOD(SUM((E2552-1901)*365,(N2552-1)*28,O2552,258),260),
MOD(SUM((E2552-1900)*365,(N2552-1)*28,O2552,258),260))</f>
        <v>105</v>
      </c>
      <c r="Q2552" s="372" t="str">
        <f>VLOOKUP(MOD(P2552,4),色,2,FALSE)</f>
        <v>赤い</v>
      </c>
      <c r="R2552" s="290" t="str">
        <f>VLOOKUP(MOD(P2552,13),銀河の音,2,FALSE)</f>
        <v>磁気の</v>
      </c>
      <c r="S2552" s="383" t="str">
        <f>VLOOKUP(MOD(P2552,20),太陽の紋章,2,FALSE)</f>
        <v>蛇</v>
      </c>
      <c r="T2552" s="99" t="s">
        <v>165</v>
      </c>
    </row>
    <row r="2553" spans="1:20" ht="13.5" customHeight="1">
      <c r="A2553" s="334" t="str">
        <f>VLOOKUP(MOD(E2553,10),十干,2,FALSE)</f>
        <v>壬</v>
      </c>
      <c r="B2553" s="331" t="str">
        <f>VLOOKUP(MOD(E2553,12),十二支,3,FALSE)</f>
        <v xml:space="preserve">07 天 </v>
      </c>
      <c r="C2553" s="336" t="str">
        <f>VLOOKUP(F2553,星座,3,TRUE)</f>
        <v xml:space="preserve">11 木 </v>
      </c>
      <c r="D2553" s="540">
        <v>12028</v>
      </c>
      <c r="E2553" s="131">
        <f>IFERROR(YEAR(D2553),LEFT(D2553,4))</f>
        <v>1932</v>
      </c>
      <c r="F2553" s="538" t="str">
        <f>IF(ISTEXT(D2553),RIGHT(D2553,5),TEXT(D2553,"mm/dd"))</f>
        <v>12/05</v>
      </c>
      <c r="G2553" s="133">
        <f>SUM(MID(E2553,1,1),MID(E2553,2,1),MID(E2553,3,1),MID(E2553,4,1),MID(F2553,1,1),MID(F2553,2,1),MID(F2553,4,1),MID(F2553,5,1))</f>
        <v>23</v>
      </c>
      <c r="H2553" s="133">
        <f>IF(MOD(G2553,9)=0,9,MOD(G2553,9))</f>
        <v>5</v>
      </c>
      <c r="I2553" s="131" t="str">
        <f>IFERROR(MID("日月火水木金土",WEEKDAY(D2553),1),"")</f>
        <v>月</v>
      </c>
      <c r="J2553" s="306" t="s">
        <v>9243</v>
      </c>
      <c r="K2553" s="335" t="str">
        <f>VLOOKUP(F2553,石と花メイン,3,FALSE)</f>
        <v>■瑪瑙</v>
      </c>
      <c r="L2553" s="302" t="str">
        <f>VLOOKUP(F2553,石と花メイン,4,FALSE)</f>
        <v>ドラセナ【竜血樹】</v>
      </c>
      <c r="M2553" s="396">
        <f>IF(OR(MONTH(F2553)&lt;7,AND(MONTH(F2553)=7,DAY(F2553)&lt;=25)),
MOD(SUM((E2553-1901)*365,259),260),
MOD(SUM((E2553-1900)*365,259),260))</f>
        <v>239</v>
      </c>
      <c r="N2553" s="335">
        <f>IF(AND(MONTH(F2553)=7,DAY(F2553)&gt;25),1,
ROUNDDOWN((SUM(VLOOKUP(MONTH(F2553),D暦変換用数値,2,FALSE),DAY(F2553))/28)+1,0))</f>
        <v>5</v>
      </c>
      <c r="O2553" s="132">
        <f>IF(AND(MONTH(F2553)=7,DAY(F2553)&gt;25),DAY(F2553)-25,
MOD((SUM(VLOOKUP(MONTH(F2553),D暦変換用数値,2,FALSE),DAY(F2553))),28)+1)</f>
        <v>21</v>
      </c>
      <c r="P2553" s="404">
        <f>IF(OR(MONTH(F2553)&lt;7,AND(MONTH(F2553)=7,DAY(F2553)&lt;=25)),
MOD(SUM((E2553-1901)*365,(N2553-1)*28,O2553,258),260),
MOD(SUM((E2553-1900)*365,(N2553-1)*28,O2553,258),260))</f>
        <v>111</v>
      </c>
      <c r="Q2553" s="376" t="str">
        <f>VLOOKUP(MOD(P2553,4),色,2,FALSE)</f>
        <v>青い</v>
      </c>
      <c r="R2553" s="333" t="str">
        <f>VLOOKUP(MOD(P2553,13),銀河の音,2,FALSE)</f>
        <v>共振の</v>
      </c>
      <c r="S2553" s="387" t="str">
        <f>VLOOKUP(MOD(P2553,20),太陽の紋章,2,FALSE)</f>
        <v>猿</v>
      </c>
      <c r="T2553" s="126" t="s">
        <v>9242</v>
      </c>
    </row>
    <row r="2554" spans="1:20" ht="13.5" customHeight="1">
      <c r="A2554" s="50" t="str">
        <f>VLOOKUP(MOD(E2554,10),十干,2,FALSE)</f>
        <v>壬</v>
      </c>
      <c r="B2554" s="199" t="str">
        <f>VLOOKUP(MOD(E2554,12),十二支,3,FALSE)</f>
        <v xml:space="preserve">07 天 </v>
      </c>
      <c r="C2554" s="201" t="str">
        <f>VLOOKUP(F2554,星座,3,TRUE)</f>
        <v xml:space="preserve">11 木 </v>
      </c>
      <c r="D2554" s="531">
        <v>12037</v>
      </c>
      <c r="E2554" s="1">
        <f>IFERROR(YEAR(D2554),LEFT(D2554,4))</f>
        <v>1932</v>
      </c>
      <c r="F2554" s="1" t="str">
        <f>IF(ISTEXT(D2554),RIGHT(D2554,5),TEXT(D2554,"mm/dd"))</f>
        <v>12/14</v>
      </c>
      <c r="G2554" s="39">
        <f>SUM(MID(E2554,1,1),MID(E2554,2,1),MID(E2554,3,1),MID(E2554,4,1),MID(F2554,1,1),MID(F2554,2,1),MID(F2554,4,1),MID(F2554,5,1))</f>
        <v>23</v>
      </c>
      <c r="H2554" s="41">
        <f>IF(MOD(G2554,9)=0,9,MOD(G2554,9))</f>
        <v>5</v>
      </c>
      <c r="I2554" s="45" t="str">
        <f>IFERROR(MID("日月火水木金土",WEEKDAY(D2554),1),"")</f>
        <v>水</v>
      </c>
      <c r="J2554" s="304" t="s">
        <v>2320</v>
      </c>
      <c r="K2554" s="202" t="str">
        <f>VLOOKUP(F2554,石と花メイン,3,FALSE)</f>
        <v>◆黄玉</v>
      </c>
      <c r="L2554" s="297" t="str">
        <f>VLOOKUP(F2554,石と花メイン,4,FALSE)</f>
        <v>蔓梅擬【蔓擬】</v>
      </c>
      <c r="M2554" s="393">
        <f>IF(OR(MONTH(F2554)&lt;7,AND(MONTH(F2554)=7,DAY(F2554)&lt;=25)),
MOD(SUM((E2554-1901)*365,259),260),
MOD(SUM((E2554-1900)*365,259),260))</f>
        <v>239</v>
      </c>
      <c r="N2554" s="390">
        <f>IF(AND(MONTH(F2554)=7,DAY(F2554)&gt;25),1,
ROUNDDOWN((SUM(VLOOKUP(MONTH(F2554),D暦変換用数値,2,FALSE),DAY(F2554))/28)+1,0))</f>
        <v>6</v>
      </c>
      <c r="O2554" s="205">
        <f>IF(AND(MONTH(F2554)=7,DAY(F2554)&gt;25),DAY(F2554)-25,
MOD((SUM(VLOOKUP(MONTH(F2554),D暦変換用数値,2,FALSE),DAY(F2554))),28)+1)</f>
        <v>2</v>
      </c>
      <c r="P2554" s="406">
        <f>IF(OR(MONTH(F2554)&lt;7,AND(MONTH(F2554)=7,DAY(F2554)&lt;=25)),
MOD(SUM((E2554-1901)*365,(N2554-1)*28,O2554,258),260),
MOD(SUM((E2554-1900)*365,(N2554-1)*28,O2554,258),260))</f>
        <v>120</v>
      </c>
      <c r="Q2554" s="373" t="str">
        <f>VLOOKUP(MOD(P2554,4),色,2,FALSE)</f>
        <v>黄色い</v>
      </c>
      <c r="R2554" s="291" t="str">
        <f>VLOOKUP(MOD(P2554,13),銀河の音,2,FALSE)</f>
        <v>電気の</v>
      </c>
      <c r="S2554" s="384" t="str">
        <f>VLOOKUP(MOD(P2554,20),太陽の紋章,2,FALSE)</f>
        <v>太陽</v>
      </c>
      <c r="T2554" s="99" t="s">
        <v>3737</v>
      </c>
    </row>
    <row r="2555" spans="1:20" ht="13.5" customHeight="1">
      <c r="A2555" s="76" t="str">
        <f>VLOOKUP(MOD(E2555,10),十干,2,FALSE)</f>
        <v>甲</v>
      </c>
      <c r="B2555" s="199" t="str">
        <f>VLOOKUP(MOD(E2555,12),十二支,3,FALSE)</f>
        <v xml:space="preserve">07 天 </v>
      </c>
      <c r="C2555" s="201" t="str">
        <f>VLOOKUP(F2555,星座,3,TRUE)</f>
        <v xml:space="preserve">11 木 </v>
      </c>
      <c r="D2555" s="534">
        <v>16407</v>
      </c>
      <c r="E2555" s="116">
        <f>IFERROR(YEAR(D2555),LEFT(D2555,4))</f>
        <v>1944</v>
      </c>
      <c r="F2555" s="116" t="str">
        <f>IF(ISTEXT(D2555),RIGHT(D2555,5),TEXT(D2555,"mm/dd"))</f>
        <v>12/01</v>
      </c>
      <c r="G2555" s="120">
        <f>SUM(MID(E2555,1,1),MID(E2555,2,1),MID(E2555,3,1),MID(E2555,4,1),MID(F2555,1,1),MID(F2555,2,1),MID(F2555,4,1),MID(F2555,5,1))</f>
        <v>22</v>
      </c>
      <c r="H2555" s="120">
        <f>IF(MOD(G2555,9)=0,9,MOD(G2555,9))</f>
        <v>4</v>
      </c>
      <c r="I2555" s="116" t="str">
        <f>IFERROR(MID("日月火水木金土",WEEKDAY(D2555),1),"")</f>
        <v>金</v>
      </c>
      <c r="J2555" s="306" t="s">
        <v>7445</v>
      </c>
      <c r="K2555" s="203" t="str">
        <f>VLOOKUP(F2555,石と花メイン,3,FALSE)</f>
        <v>●土耳古石</v>
      </c>
      <c r="L2555" s="299" t="str">
        <f>VLOOKUP(F2555,石と花メイン,4,FALSE)</f>
        <v>蓬菊【タンジー】</v>
      </c>
      <c r="M2555" s="395">
        <f>IF(OR(MONTH(F2555)&lt;7,AND(MONTH(F2555)=7,DAY(F2555)&lt;=25)),
MOD(SUM((E2555-1901)*365,259),260),
MOD(SUM((E2555-1900)*365,259),260))</f>
        <v>199</v>
      </c>
      <c r="N2555" s="121">
        <f>IF(AND(MONTH(F2555)=7,DAY(F2555)&gt;25),1,
ROUNDDOWN((SUM(VLOOKUP(MONTH(F2555),D暦変換用数値,2,FALSE),DAY(F2555))/28)+1,0))</f>
        <v>5</v>
      </c>
      <c r="O2555" s="117">
        <f>IF(AND(MONTH(F2555)=7,DAY(F2555)&gt;25),DAY(F2555)-25,
MOD((SUM(VLOOKUP(MONTH(F2555),D暦変換用数値,2,FALSE),DAY(F2555))),28)+1)</f>
        <v>17</v>
      </c>
      <c r="P2555" s="408">
        <f>IF(OR(MONTH(F2555)&lt;7,AND(MONTH(F2555)=7,DAY(F2555)&lt;=25)),
MOD(SUM((E2555-1901)*365,(N2555-1)*28,O2555,258),260),
MOD(SUM((E2555-1900)*365,(N2555-1)*28,O2555,258),260))</f>
        <v>67</v>
      </c>
      <c r="Q2555" s="374" t="str">
        <f>VLOOKUP(MOD(P2555,4),色,2,FALSE)</f>
        <v>青い</v>
      </c>
      <c r="R2555" s="292" t="str">
        <f>VLOOKUP(MOD(P2555,13),銀河の音,2,FALSE)</f>
        <v>月の</v>
      </c>
      <c r="S2555" s="385" t="str">
        <f>VLOOKUP(MOD(P2555,20),太陽の紋章,2,FALSE)</f>
        <v>手</v>
      </c>
      <c r="T2555" s="118"/>
    </row>
    <row r="2556" spans="1:20" ht="13.5" customHeight="1">
      <c r="A2556" s="334" t="str">
        <f>VLOOKUP(MOD(E2556,10),十干,2,FALSE)</f>
        <v>甲</v>
      </c>
      <c r="B2556" s="331" t="str">
        <f>VLOOKUP(MOD(E2556,12),十二支,3,FALSE)</f>
        <v xml:space="preserve">07 天 </v>
      </c>
      <c r="C2556" s="336" t="str">
        <f>VLOOKUP(F2556,星座,3,TRUE)</f>
        <v xml:space="preserve">11 木 </v>
      </c>
      <c r="D2556" s="540">
        <v>16410</v>
      </c>
      <c r="E2556" s="131">
        <f>IFERROR(YEAR(D2556),LEFT(D2556,4))</f>
        <v>1944</v>
      </c>
      <c r="F2556" s="538" t="str">
        <f>IF(ISTEXT(D2556),RIGHT(D2556,5),TEXT(D2556,"mm/dd"))</f>
        <v>12/04</v>
      </c>
      <c r="G2556" s="133">
        <f>SUM(MID(E2556,1,1),MID(E2556,2,1),MID(E2556,3,1),MID(E2556,4,1),MID(F2556,1,1),MID(F2556,2,1),MID(F2556,4,1),MID(F2556,5,1))</f>
        <v>25</v>
      </c>
      <c r="H2556" s="133">
        <f>IF(MOD(G2556,9)=0,9,MOD(G2556,9))</f>
        <v>7</v>
      </c>
      <c r="I2556" s="131" t="str">
        <f>IFERROR(MID("日月火水木金土",WEEKDAY(D2556),1),"")</f>
        <v>月</v>
      </c>
      <c r="J2556" s="306" t="s">
        <v>8989</v>
      </c>
      <c r="K2556" s="335" t="str">
        <f>VLOOKUP(F2556,石と花メイン,3,FALSE)</f>
        <v>●杉石</v>
      </c>
      <c r="L2556" s="302" t="str">
        <f>VLOOKUP(F2556,石と花メイン,4,FALSE)</f>
        <v>葉牡丹【花キャベツ】</v>
      </c>
      <c r="M2556" s="396">
        <f>IF(OR(MONTH(F2556)&lt;7,AND(MONTH(F2556)=7,DAY(F2556)&lt;=25)),
MOD(SUM((E2556-1901)*365,259),260),
MOD(SUM((E2556-1900)*365,259),260))</f>
        <v>199</v>
      </c>
      <c r="N2556" s="335">
        <f>IF(AND(MONTH(F2556)=7,DAY(F2556)&gt;25),1,
ROUNDDOWN((SUM(VLOOKUP(MONTH(F2556),D暦変換用数値,2,FALSE),DAY(F2556))/28)+1,0))</f>
        <v>5</v>
      </c>
      <c r="O2556" s="132">
        <f>IF(AND(MONTH(F2556)=7,DAY(F2556)&gt;25),DAY(F2556)-25,
MOD((SUM(VLOOKUP(MONTH(F2556),D暦変換用数値,2,FALSE),DAY(F2556))),28)+1)</f>
        <v>20</v>
      </c>
      <c r="P2556" s="404">
        <f>IF(OR(MONTH(F2556)&lt;7,AND(MONTH(F2556)=7,DAY(F2556)&lt;=25)),
MOD(SUM((E2556-1901)*365,(N2556-1)*28,O2556,258),260),
MOD(SUM((E2556-1900)*365,(N2556-1)*28,O2556,258),260))</f>
        <v>70</v>
      </c>
      <c r="Q2556" s="376" t="str">
        <f>VLOOKUP(MOD(P2556,4),色,2,FALSE)</f>
        <v>白い</v>
      </c>
      <c r="R2556" s="333" t="str">
        <f>VLOOKUP(MOD(P2556,13),銀河の音,2,FALSE)</f>
        <v>倍音の</v>
      </c>
      <c r="S2556" s="387" t="str">
        <f>VLOOKUP(MOD(P2556,20),太陽の紋章,2,FALSE)</f>
        <v>犬</v>
      </c>
      <c r="T2556" s="119" t="s">
        <v>8985</v>
      </c>
    </row>
    <row r="2557" spans="1:20" ht="13.5" customHeight="1">
      <c r="A2557" s="50" t="str">
        <f>VLOOKUP(MOD(E2557,10),十干,2,FALSE)</f>
        <v>甲</v>
      </c>
      <c r="B2557" s="199" t="str">
        <f>VLOOKUP(MOD(E2557,12),十二支,3,FALSE)</f>
        <v xml:space="preserve">07 天 </v>
      </c>
      <c r="C2557" s="201" t="str">
        <f>VLOOKUP(F2557,星座,3,TRUE)</f>
        <v xml:space="preserve">11 木 </v>
      </c>
      <c r="D2557" s="535">
        <v>16421</v>
      </c>
      <c r="E2557" s="45">
        <f>IFERROR(YEAR(D2557),LEFT(D2557,4))</f>
        <v>1944</v>
      </c>
      <c r="F2557" s="45" t="str">
        <f>IF(ISTEXT(D2557),RIGHT(D2557,5),TEXT(D2557,"mm/dd"))</f>
        <v>12/15</v>
      </c>
      <c r="G2557" s="41">
        <f>SUM(MID(E2557,1,1),MID(E2557,2,1),MID(E2557,3,1),MID(E2557,4,1),MID(F2557,1,1),MID(F2557,2,1),MID(F2557,4,1),MID(F2557,5,1))</f>
        <v>27</v>
      </c>
      <c r="H2557" s="41">
        <f>IF(MOD(G2557,9)=0,9,MOD(G2557,9))</f>
        <v>9</v>
      </c>
      <c r="I2557" s="45" t="str">
        <f>IFERROR(MID("日月火水木金土",WEEKDAY(D2557),1),"")</f>
        <v>金</v>
      </c>
      <c r="J2557" s="305" t="s">
        <v>3323</v>
      </c>
      <c r="K2557" s="203" t="str">
        <f>VLOOKUP(F2557,石と花メイン,3,FALSE)</f>
        <v>●翡翠</v>
      </c>
      <c r="L2557" s="298" t="str">
        <f>VLOOKUP(F2557,石と花メイン,4,FALSE)</f>
        <v>沈丁花【瑞香】</v>
      </c>
      <c r="M2557" s="394">
        <f>IF(OR(MONTH(F2557)&lt;7,AND(MONTH(F2557)=7,DAY(F2557)&lt;=25)),
MOD(SUM((E2557-1901)*365,259),260),
MOD(SUM((E2557-1900)*365,259),260))</f>
        <v>199</v>
      </c>
      <c r="N2557" s="391">
        <f>IF(AND(MONTH(F2557)=7,DAY(F2557)&gt;25),1,
ROUNDDOWN((SUM(VLOOKUP(MONTH(F2557),D暦変換用数値,2,FALSE),DAY(F2557))/28)+1,0))</f>
        <v>6</v>
      </c>
      <c r="O2557" s="46">
        <f>IF(AND(MONTH(F2557)=7,DAY(F2557)&gt;25),DAY(F2557)-25,
MOD((SUM(VLOOKUP(MONTH(F2557),D暦変換用数値,2,FALSE),DAY(F2557))),28)+1)</f>
        <v>3</v>
      </c>
      <c r="P2557" s="407">
        <f>IF(OR(MONTH(F2557)&lt;7,AND(MONTH(F2557)=7,DAY(F2557)&lt;=25)),
MOD(SUM((E2557-1901)*365,(N2557-1)*28,O2557,258),260),
MOD(SUM((E2557-1900)*365,(N2557-1)*28,O2557,258),260))</f>
        <v>81</v>
      </c>
      <c r="Q2557" s="372" t="str">
        <f>VLOOKUP(MOD(P2557,4),色,2,FALSE)</f>
        <v>赤い</v>
      </c>
      <c r="R2557" s="290" t="str">
        <f>VLOOKUP(MOD(P2557,13),銀河の音,2,FALSE)</f>
        <v>電気の</v>
      </c>
      <c r="S2557" s="383" t="str">
        <f>VLOOKUP(MOD(P2557,20),太陽の紋章,2,FALSE)</f>
        <v>竜</v>
      </c>
      <c r="T2557" s="96" t="s">
        <v>3324</v>
      </c>
    </row>
    <row r="2558" spans="1:20" ht="13.5" customHeight="1">
      <c r="A2558" s="50" t="str">
        <f>VLOOKUP(MOD(E2558,10),十干,2,FALSE)</f>
        <v>丙</v>
      </c>
      <c r="B2558" s="199" t="str">
        <f>VLOOKUP(MOD(E2558,12),十二支,3,FALSE)</f>
        <v xml:space="preserve">07 天 </v>
      </c>
      <c r="C2558" s="201" t="str">
        <f>VLOOKUP(F2558,星座,3,TRUE)</f>
        <v xml:space="preserve">11 木 </v>
      </c>
      <c r="D2558" s="531">
        <v>20800</v>
      </c>
      <c r="E2558" s="1">
        <f>IFERROR(YEAR(D2558),LEFT(D2558,4))</f>
        <v>1956</v>
      </c>
      <c r="F2558" s="1" t="str">
        <f>IF(ISTEXT(D2558),RIGHT(D2558,5),TEXT(D2558,"mm/dd"))</f>
        <v>12/11</v>
      </c>
      <c r="G2558" s="39">
        <f>SUM(MID(E2558,1,1),MID(E2558,2,1),MID(E2558,3,1),MID(E2558,4,1),MID(F2558,1,1),MID(F2558,2,1),MID(F2558,4,1),MID(F2558,5,1))</f>
        <v>26</v>
      </c>
      <c r="H2558" s="41">
        <f>IF(MOD(G2558,9)=0,9,MOD(G2558,9))</f>
        <v>8</v>
      </c>
      <c r="I2558" s="45" t="str">
        <f>IFERROR(MID("日月火水木金土",WEEKDAY(D2558),1),"")</f>
        <v>火</v>
      </c>
      <c r="J2558" s="304" t="s">
        <v>2321</v>
      </c>
      <c r="K2558" s="202" t="str">
        <f>VLOOKUP(F2558,石と花メイン,3,FALSE)</f>
        <v>◆翠玉</v>
      </c>
      <c r="L2558" s="297" t="str">
        <f>VLOOKUP(F2558,石と花メイン,4,FALSE)</f>
        <v>ホーリーバジル【神目箒】</v>
      </c>
      <c r="M2558" s="393">
        <f>IF(OR(MONTH(F2558)&lt;7,AND(MONTH(F2558)=7,DAY(F2558)&lt;=25)),
MOD(SUM((E2558-1901)*365,259),260),
MOD(SUM((E2558-1900)*365,259),260))</f>
        <v>159</v>
      </c>
      <c r="N2558" s="390">
        <f>IF(AND(MONTH(F2558)=7,DAY(F2558)&gt;25),1,
ROUNDDOWN((SUM(VLOOKUP(MONTH(F2558),D暦変換用数値,2,FALSE),DAY(F2558))/28)+1,0))</f>
        <v>5</v>
      </c>
      <c r="O2558" s="205">
        <f>IF(AND(MONTH(F2558)=7,DAY(F2558)&gt;25),DAY(F2558)-25,
MOD((SUM(VLOOKUP(MONTH(F2558),D暦変換用数値,2,FALSE),DAY(F2558))),28)+1)</f>
        <v>27</v>
      </c>
      <c r="P2558" s="406">
        <f>IF(OR(MONTH(F2558)&lt;7,AND(MONTH(F2558)=7,DAY(F2558)&lt;=25)),
MOD(SUM((E2558-1901)*365,(N2558-1)*28,O2558,258),260),
MOD(SUM((E2558-1900)*365,(N2558-1)*28,O2558,258),260))</f>
        <v>37</v>
      </c>
      <c r="Q2558" s="372" t="str">
        <f>VLOOKUP(MOD(P2558,4),色,2,FALSE)</f>
        <v>赤い</v>
      </c>
      <c r="R2558" s="290" t="str">
        <f>VLOOKUP(MOD(P2558,13),銀河の音,2,FALSE)</f>
        <v>スペクトルの</v>
      </c>
      <c r="S2558" s="383" t="str">
        <f>VLOOKUP(MOD(P2558,20),太陽の紋章,2,FALSE)</f>
        <v>地球</v>
      </c>
      <c r="T2558" s="111" t="s">
        <v>3877</v>
      </c>
    </row>
    <row r="2559" spans="1:20" ht="13.5" customHeight="1">
      <c r="A2559" s="50" t="str">
        <f>VLOOKUP(MOD(E2559,10),十干,2,FALSE)</f>
        <v>丙</v>
      </c>
      <c r="B2559" s="199" t="str">
        <f>VLOOKUP(MOD(E2559,12),十二支,3,FALSE)</f>
        <v xml:space="preserve">07 天 </v>
      </c>
      <c r="C2559" s="201" t="str">
        <f>VLOOKUP(F2559,星座,3,TRUE)</f>
        <v xml:space="preserve">11 木 </v>
      </c>
      <c r="D2559" s="531">
        <v>20804</v>
      </c>
      <c r="E2559" s="1">
        <f>IFERROR(YEAR(D2559),LEFT(D2559,4))</f>
        <v>1956</v>
      </c>
      <c r="F2559" s="1" t="str">
        <f>IF(ISTEXT(D2559),RIGHT(D2559,5),TEXT(D2559,"mm/dd"))</f>
        <v>12/15</v>
      </c>
      <c r="G2559" s="39">
        <f>SUM(MID(E2559,1,1),MID(E2559,2,1),MID(E2559,3,1),MID(E2559,4,1),MID(F2559,1,1),MID(F2559,2,1),MID(F2559,4,1),MID(F2559,5,1))</f>
        <v>30</v>
      </c>
      <c r="H2559" s="41">
        <f>IF(MOD(G2559,9)=0,9,MOD(G2559,9))</f>
        <v>3</v>
      </c>
      <c r="I2559" s="45" t="str">
        <f>IFERROR(MID("日月火水木金土",WEEKDAY(D2559),1),"")</f>
        <v>土</v>
      </c>
      <c r="J2559" s="304" t="s">
        <v>2322</v>
      </c>
      <c r="K2559" s="202" t="str">
        <f>VLOOKUP(F2559,石と花メイン,3,FALSE)</f>
        <v>●翡翠</v>
      </c>
      <c r="L2559" s="297" t="str">
        <f>VLOOKUP(F2559,石と花メイン,4,FALSE)</f>
        <v>沈丁花【瑞香】</v>
      </c>
      <c r="M2559" s="393">
        <f>IF(OR(MONTH(F2559)&lt;7,AND(MONTH(F2559)=7,DAY(F2559)&lt;=25)),
MOD(SUM((E2559-1901)*365,259),260),
MOD(SUM((E2559-1900)*365,259),260))</f>
        <v>159</v>
      </c>
      <c r="N2559" s="390">
        <f>IF(AND(MONTH(F2559)=7,DAY(F2559)&gt;25),1,
ROUNDDOWN((SUM(VLOOKUP(MONTH(F2559),D暦変換用数値,2,FALSE),DAY(F2559))/28)+1,0))</f>
        <v>6</v>
      </c>
      <c r="O2559" s="205">
        <f>IF(AND(MONTH(F2559)=7,DAY(F2559)&gt;25),DAY(F2559)-25,
MOD((SUM(VLOOKUP(MONTH(F2559),D暦変換用数値,2,FALSE),DAY(F2559))),28)+1)</f>
        <v>3</v>
      </c>
      <c r="P2559" s="406">
        <f>IF(OR(MONTH(F2559)&lt;7,AND(MONTH(F2559)=7,DAY(F2559)&lt;=25)),
MOD(SUM((E2559-1901)*365,(N2559-1)*28,O2559,258),260),
MOD(SUM((E2559-1900)*365,(N2559-1)*28,O2559,258),260))</f>
        <v>41</v>
      </c>
      <c r="Q2559" s="372" t="str">
        <f>VLOOKUP(MOD(P2559,4),色,2,FALSE)</f>
        <v>赤い</v>
      </c>
      <c r="R2559" s="290" t="str">
        <f>VLOOKUP(MOD(P2559,13),銀河の音,2,FALSE)</f>
        <v>月の</v>
      </c>
      <c r="S2559" s="383" t="str">
        <f>VLOOKUP(MOD(P2559,20),太陽の紋章,2,FALSE)</f>
        <v>竜</v>
      </c>
      <c r="T2559" s="105" t="s">
        <v>3207</v>
      </c>
    </row>
    <row r="2560" spans="1:20" ht="13.5" customHeight="1">
      <c r="A2560" s="50" t="str">
        <f>VLOOKUP(MOD(E2560,10),十干,2,FALSE)</f>
        <v>丙</v>
      </c>
      <c r="B2560" s="199" t="str">
        <f>VLOOKUP(MOD(E2560,12),十二支,3,FALSE)</f>
        <v xml:space="preserve">07 天 </v>
      </c>
      <c r="C2560" s="201" t="str">
        <f>VLOOKUP(F2560,星座,3,TRUE)</f>
        <v xml:space="preserve">11 木 </v>
      </c>
      <c r="D2560" s="531">
        <v>20805</v>
      </c>
      <c r="E2560" s="1">
        <f>IFERROR(YEAR(D2560),LEFT(D2560,4))</f>
        <v>1956</v>
      </c>
      <c r="F2560" s="1" t="str">
        <f>IF(ISTEXT(D2560),RIGHT(D2560,5),TEXT(D2560,"mm/dd"))</f>
        <v>12/16</v>
      </c>
      <c r="G2560" s="39">
        <f>SUM(MID(E2560,1,1),MID(E2560,2,1),MID(E2560,3,1),MID(E2560,4,1),MID(F2560,1,1),MID(F2560,2,1),MID(F2560,4,1),MID(F2560,5,1))</f>
        <v>31</v>
      </c>
      <c r="H2560" s="41">
        <f>IF(MOD(G2560,9)=0,9,MOD(G2560,9))</f>
        <v>4</v>
      </c>
      <c r="I2560" s="45" t="str">
        <f>IFERROR(MID("日月火水木金土",WEEKDAY(D2560),1),"")</f>
        <v>日</v>
      </c>
      <c r="J2560" s="304" t="s">
        <v>4044</v>
      </c>
      <c r="K2560" s="202" t="str">
        <f>VLOOKUP(F2560,石と花メイン,3,FALSE)</f>
        <v>●珪孔雀石</v>
      </c>
      <c r="L2560" s="297" t="str">
        <f>VLOOKUP(F2560,石と花メイン,4,FALSE)</f>
        <v>胡桃</v>
      </c>
      <c r="M2560" s="393">
        <f>IF(OR(MONTH(F2560)&lt;7,AND(MONTH(F2560)=7,DAY(F2560)&lt;=25)),
MOD(SUM((E2560-1901)*365,259),260),
MOD(SUM((E2560-1900)*365,259),260))</f>
        <v>159</v>
      </c>
      <c r="N2560" s="390">
        <f>IF(AND(MONTH(F2560)=7,DAY(F2560)&gt;25),1,
ROUNDDOWN((SUM(VLOOKUP(MONTH(F2560),D暦変換用数値,2,FALSE),DAY(F2560))/28)+1,0))</f>
        <v>6</v>
      </c>
      <c r="O2560" s="205">
        <f>IF(AND(MONTH(F2560)=7,DAY(F2560)&gt;25),DAY(F2560)-25,
MOD((SUM(VLOOKUP(MONTH(F2560),D暦変換用数値,2,FALSE),DAY(F2560))),28)+1)</f>
        <v>4</v>
      </c>
      <c r="P2560" s="406">
        <f>IF(OR(MONTH(F2560)&lt;7,AND(MONTH(F2560)=7,DAY(F2560)&lt;=25)),
MOD(SUM((E2560-1901)*365,(N2560-1)*28,O2560,258),260),
MOD(SUM((E2560-1900)*365,(N2560-1)*28,O2560,258),260))</f>
        <v>42</v>
      </c>
      <c r="Q2560" s="375" t="str">
        <f>VLOOKUP(MOD(P2560,4),色,2,FALSE)</f>
        <v>白い</v>
      </c>
      <c r="R2560" s="293" t="str">
        <f>VLOOKUP(MOD(P2560,13),銀河の音,2,FALSE)</f>
        <v>電気の</v>
      </c>
      <c r="S2560" s="386" t="str">
        <f>VLOOKUP(MOD(P2560,20),太陽の紋章,2,FALSE)</f>
        <v>風</v>
      </c>
      <c r="T2560" s="111" t="s">
        <v>5013</v>
      </c>
    </row>
    <row r="2561" spans="1:20" ht="13.5" customHeight="1">
      <c r="A2561" s="334" t="str">
        <f>VLOOKUP(MOD(E2561,10),十干,2,FALSE)</f>
        <v>戊</v>
      </c>
      <c r="B2561" s="331" t="str">
        <f>VLOOKUP(MOD(E2561,12),十二支,3,FALSE)</f>
        <v xml:space="preserve">07 天 </v>
      </c>
      <c r="C2561" s="336" t="str">
        <f>VLOOKUP(F2561,星座,3,TRUE)</f>
        <v xml:space="preserve">11 木 </v>
      </c>
      <c r="D2561" s="534">
        <v>25166</v>
      </c>
      <c r="E2561" s="131">
        <f>IFERROR(YEAR(D2561),LEFT(D2561,4))</f>
        <v>1968</v>
      </c>
      <c r="F2561" s="131" t="str">
        <f>IF(ISTEXT(D2561),RIGHT(D2561,5),TEXT(D2561,"mm/dd"))</f>
        <v>11/24</v>
      </c>
      <c r="G2561" s="133">
        <f>SUM(MID(E2561,1,1),MID(E2561,2,1),MID(E2561,3,1),MID(E2561,4,1),MID(F2561,1,1),MID(F2561,2,1),MID(F2561,4,1),MID(F2561,5,1))</f>
        <v>32</v>
      </c>
      <c r="H2561" s="133">
        <f>IF(MOD(G2561,9)=0,9,MOD(G2561,9))</f>
        <v>5</v>
      </c>
      <c r="I2561" s="131" t="str">
        <f>IFERROR(MID("日月火水木金土",WEEKDAY(D2561),1),"")</f>
        <v>日</v>
      </c>
      <c r="J2561" s="306" t="s">
        <v>8301</v>
      </c>
      <c r="K2561" s="335" t="str">
        <f>VLOOKUP(F2561,石と花メイン,3,FALSE)</f>
        <v>○真珠</v>
      </c>
      <c r="L2561" s="302" t="str">
        <f>VLOOKUP(F2561,石と花メイン,4,FALSE)</f>
        <v>莢迷</v>
      </c>
      <c r="M2561" s="396">
        <f>IF(OR(MONTH(F2561)&lt;7,AND(MONTH(F2561)=7,DAY(F2561)&lt;=25)),
MOD(SUM((E2561-1901)*365,259),260),
MOD(SUM((E2561-1900)*365,259),260))</f>
        <v>119</v>
      </c>
      <c r="N2561" s="335">
        <f>IF(AND(MONTH(F2561)=7,DAY(F2561)&gt;25),1,
ROUNDDOWN((SUM(VLOOKUP(MONTH(F2561),D暦変換用数値,2,FALSE),DAY(F2561))/28)+1,0))</f>
        <v>5</v>
      </c>
      <c r="O2561" s="132">
        <f>IF(AND(MONTH(F2561)=7,DAY(F2561)&gt;25),DAY(F2561)-25,
MOD((SUM(VLOOKUP(MONTH(F2561),D暦変換用数値,2,FALSE),DAY(F2561))),28)+1)</f>
        <v>10</v>
      </c>
      <c r="P2561" s="404">
        <f>IF(OR(MONTH(F2561)&lt;7,AND(MONTH(F2561)=7,DAY(F2561)&lt;=25)),
MOD(SUM((E2561-1901)*365,(N2561-1)*28,O2561,258),260),
MOD(SUM((E2561-1900)*365,(N2561-1)*28,O2561,258),260))</f>
        <v>240</v>
      </c>
      <c r="Q2561" s="376" t="str">
        <f>VLOOKUP(MOD(P2561,4),色,2,FALSE)</f>
        <v>黄色い</v>
      </c>
      <c r="R2561" s="333" t="str">
        <f>VLOOKUP(MOD(P2561,13),銀河の音,2,FALSE)</f>
        <v>律動の</v>
      </c>
      <c r="S2561" s="387" t="str">
        <f>VLOOKUP(MOD(P2561,20),太陽の紋章,2,FALSE)</f>
        <v>太陽</v>
      </c>
      <c r="T2561" s="119" t="s">
        <v>8297</v>
      </c>
    </row>
    <row r="2562" spans="1:20" ht="13.5" customHeight="1">
      <c r="A2562" s="334" t="str">
        <f>VLOOKUP(MOD(E2562,10),十干,2,FALSE)</f>
        <v>戊</v>
      </c>
      <c r="B2562" s="331" t="str">
        <f>VLOOKUP(MOD(E2562,12),十二支,3,FALSE)</f>
        <v xml:space="preserve">07 天 </v>
      </c>
      <c r="C2562" s="336" t="str">
        <f>VLOOKUP(F2562,星座,3,TRUE)</f>
        <v xml:space="preserve">11 木 </v>
      </c>
      <c r="D2562" s="534">
        <v>25170</v>
      </c>
      <c r="E2562" s="131">
        <f>IFERROR(YEAR(D2562),LEFT(D2562,4))</f>
        <v>1968</v>
      </c>
      <c r="F2562" s="131" t="str">
        <f>IF(ISTEXT(D2562),RIGHT(D2562,5),TEXT(D2562,"mm/dd"))</f>
        <v>11/28</v>
      </c>
      <c r="G2562" s="133">
        <f>SUM(MID(E2562,1,1),MID(E2562,2,1),MID(E2562,3,1),MID(E2562,4,1),MID(F2562,1,1),MID(F2562,2,1),MID(F2562,4,1),MID(F2562,5,1))</f>
        <v>36</v>
      </c>
      <c r="H2562" s="133">
        <f>IF(MOD(G2562,9)=0,9,MOD(G2562,9))</f>
        <v>9</v>
      </c>
      <c r="I2562" s="131" t="str">
        <f>IFERROR(MID("日月火水木金土",WEEKDAY(D2562),1),"")</f>
        <v>木</v>
      </c>
      <c r="J2562" s="306" t="s">
        <v>8299</v>
      </c>
      <c r="K2562" s="335" t="str">
        <f>VLOOKUP(F2562,石と花メイン,3,FALSE)</f>
        <v>◆翠玉</v>
      </c>
      <c r="L2562" s="302" t="str">
        <f>VLOOKUP(F2562,石と花メイン,4,FALSE)</f>
        <v>サンダーソニア【提灯百合】</v>
      </c>
      <c r="M2562" s="396">
        <f>IF(OR(MONTH(F2562)&lt;7,AND(MONTH(F2562)=7,DAY(F2562)&lt;=25)),
MOD(SUM((E2562-1901)*365,259),260),
MOD(SUM((E2562-1900)*365,259),260))</f>
        <v>119</v>
      </c>
      <c r="N2562" s="335">
        <f>IF(AND(MONTH(F2562)=7,DAY(F2562)&gt;25),1,
ROUNDDOWN((SUM(VLOOKUP(MONTH(F2562),D暦変換用数値,2,FALSE),DAY(F2562))/28)+1,0))</f>
        <v>5</v>
      </c>
      <c r="O2562" s="132">
        <f>IF(AND(MONTH(F2562)=7,DAY(F2562)&gt;25),DAY(F2562)-25,
MOD((SUM(VLOOKUP(MONTH(F2562),D暦変換用数値,2,FALSE),DAY(F2562))),28)+1)</f>
        <v>14</v>
      </c>
      <c r="P2562" s="404">
        <f>IF(OR(MONTH(F2562)&lt;7,AND(MONTH(F2562)=7,DAY(F2562)&lt;=25)),
MOD(SUM((E2562-1901)*365,(N2562-1)*28,O2562,258),260),
MOD(SUM((E2562-1900)*365,(N2562-1)*28,O2562,258),260))</f>
        <v>244</v>
      </c>
      <c r="Q2562" s="376" t="str">
        <f>VLOOKUP(MOD(P2562,4),色,2,FALSE)</f>
        <v>黄色い</v>
      </c>
      <c r="R2562" s="333" t="str">
        <f>VLOOKUP(MOD(P2562,13),銀河の音,2,FALSE)</f>
        <v>惑星の</v>
      </c>
      <c r="S2562" s="387" t="str">
        <f>VLOOKUP(MOD(P2562,20),太陽の紋章,2,FALSE)</f>
        <v>種</v>
      </c>
      <c r="T2562" s="119" t="s">
        <v>8297</v>
      </c>
    </row>
    <row r="2563" spans="1:20" ht="13.5" customHeight="1">
      <c r="A2563" s="50" t="str">
        <f>VLOOKUP(MOD(E2563,10),十干,2,FALSE)</f>
        <v>戊</v>
      </c>
      <c r="B2563" s="199" t="str">
        <f>VLOOKUP(MOD(E2563,12),十二支,3,FALSE)</f>
        <v xml:space="preserve">07 天 </v>
      </c>
      <c r="C2563" s="201" t="str">
        <f>VLOOKUP(F2563,星座,3,TRUE)</f>
        <v xml:space="preserve">11 木 </v>
      </c>
      <c r="D2563" s="531">
        <v>25172</v>
      </c>
      <c r="E2563" s="1">
        <f>IFERROR(YEAR(D2563),LEFT(D2563,4))</f>
        <v>1968</v>
      </c>
      <c r="F2563" s="1" t="str">
        <f>IF(ISTEXT(D2563),RIGHT(D2563,5),TEXT(D2563,"mm/dd"))</f>
        <v>11/30</v>
      </c>
      <c r="G2563" s="39">
        <f>SUM(MID(E2563,1,1),MID(E2563,2,1),MID(E2563,3,1),MID(E2563,4,1),MID(F2563,1,1),MID(F2563,2,1),MID(F2563,4,1),MID(F2563,5,1))</f>
        <v>29</v>
      </c>
      <c r="H2563" s="41">
        <f>IF(MOD(G2563,9)=0,9,MOD(G2563,9))</f>
        <v>2</v>
      </c>
      <c r="I2563" s="45" t="str">
        <f>IFERROR(MID("日月火水木金土",WEEKDAY(D2563),1),"")</f>
        <v>土</v>
      </c>
      <c r="J2563" s="304" t="s">
        <v>4045</v>
      </c>
      <c r="K2563" s="202" t="str">
        <f>VLOOKUP(F2563,石と花メイン,3,FALSE)</f>
        <v>◇金剛石</v>
      </c>
      <c r="L2563" s="297" t="str">
        <f>VLOOKUP(F2563,石と花メイン,4,FALSE)</f>
        <v>敦盛草</v>
      </c>
      <c r="M2563" s="393">
        <f>IF(OR(MONTH(F2563)&lt;7,AND(MONTH(F2563)=7,DAY(F2563)&lt;=25)),
MOD(SUM((E2563-1901)*365,259),260),
MOD(SUM((E2563-1900)*365,259),260))</f>
        <v>119</v>
      </c>
      <c r="N2563" s="390">
        <f>IF(AND(MONTH(F2563)=7,DAY(F2563)&gt;25),1,
ROUNDDOWN((SUM(VLOOKUP(MONTH(F2563),D暦変換用数値,2,FALSE),DAY(F2563))/28)+1,0))</f>
        <v>5</v>
      </c>
      <c r="O2563" s="205">
        <f>IF(AND(MONTH(F2563)=7,DAY(F2563)&gt;25),DAY(F2563)-25,
MOD((SUM(VLOOKUP(MONTH(F2563),D暦変換用数値,2,FALSE),DAY(F2563))),28)+1)</f>
        <v>16</v>
      </c>
      <c r="P2563" s="406">
        <f>IF(OR(MONTH(F2563)&lt;7,AND(MONTH(F2563)=7,DAY(F2563)&lt;=25)),
MOD(SUM((E2563-1901)*365,(N2563-1)*28,O2563,258),260),
MOD(SUM((E2563-1900)*365,(N2563-1)*28,O2563,258),260))</f>
        <v>246</v>
      </c>
      <c r="Q2563" s="375" t="str">
        <f>VLOOKUP(MOD(P2563,4),色,2,FALSE)</f>
        <v>白い</v>
      </c>
      <c r="R2563" s="293" t="str">
        <f>VLOOKUP(MOD(P2563,13),銀河の音,2,FALSE)</f>
        <v>水晶の</v>
      </c>
      <c r="S2563" s="386" t="str">
        <f>VLOOKUP(MOD(P2563,20),太陽の紋章,2,FALSE)</f>
        <v>世界の橋渡し</v>
      </c>
      <c r="T2563" s="93" t="s">
        <v>6812</v>
      </c>
    </row>
    <row r="2564" spans="1:20" ht="13.5" customHeight="1">
      <c r="A2564" s="282" t="str">
        <f>VLOOKUP(MOD(E2564,10),十干,2,FALSE)</f>
        <v>戊</v>
      </c>
      <c r="B2564" s="283" t="str">
        <f>VLOOKUP(MOD(E2564,12),十二支,3,FALSE)</f>
        <v xml:space="preserve">07 天 </v>
      </c>
      <c r="C2564" s="287" t="str">
        <f>VLOOKUP(F2564,星座,3,TRUE)</f>
        <v xml:space="preserve">11 木 </v>
      </c>
      <c r="D2564" s="533">
        <v>25173</v>
      </c>
      <c r="E2564" s="83">
        <f>IFERROR(YEAR(D2564),LEFT(D2564,4))</f>
        <v>1968</v>
      </c>
      <c r="F2564" s="83" t="str">
        <f>IF(ISTEXT(D2564),RIGHT(D2564,5),TEXT(D2564,"mm/dd"))</f>
        <v>12/01</v>
      </c>
      <c r="G2564" s="88">
        <f>SUM(MID(E2564,1,1),MID(E2564,2,1),MID(E2564,3,1),MID(E2564,4,1),MID(F2564,1,1),MID(F2564,2,1),MID(F2564,4,1),MID(F2564,5,1))</f>
        <v>28</v>
      </c>
      <c r="H2564" s="88">
        <f>IF(MOD(G2564,9)=0,9,MOD(G2564,9))</f>
        <v>1</v>
      </c>
      <c r="I2564" s="83" t="str">
        <f>IFERROR(MID("日月火水木金土",WEEKDAY(D2564),1),"")</f>
        <v>日</v>
      </c>
      <c r="J2564" s="303" t="s">
        <v>4915</v>
      </c>
      <c r="K2564" s="87" t="str">
        <f>VLOOKUP(F2564,石と花メイン,3,FALSE)</f>
        <v>●土耳古石</v>
      </c>
      <c r="L2564" s="296" t="str">
        <f>VLOOKUP(F2564,石と花メイン,4,FALSE)</f>
        <v>蓬菊【タンジー】</v>
      </c>
      <c r="M2564" s="392">
        <f>IF(OR(MONTH(F2564)&lt;7,AND(MONTH(F2564)=7,DAY(F2564)&lt;=25)),
MOD(SUM((E2564-1901)*365,259),260),
MOD(SUM((E2564-1900)*365,259),260))</f>
        <v>119</v>
      </c>
      <c r="N2564" s="330">
        <f>IF(AND(MONTH(F2564)=7,DAY(F2564)&gt;25),1,
ROUNDDOWN((SUM(VLOOKUP(MONTH(F2564),D暦変換用数値,2,FALSE),DAY(F2564))/28)+1,0))</f>
        <v>5</v>
      </c>
      <c r="O2564" s="84">
        <f>IF(AND(MONTH(F2564)=7,DAY(F2564)&gt;25),DAY(F2564)-25,
MOD((SUM(VLOOKUP(MONTH(F2564),D暦変換用数値,2,FALSE),DAY(F2564))),28)+1)</f>
        <v>17</v>
      </c>
      <c r="P2564" s="405">
        <f>IF(OR(MONTH(F2564)&lt;7,AND(MONTH(F2564)=7,DAY(F2564)&lt;=25)),
MOD(SUM((E2564-1901)*365,(N2564-1)*28,O2564,258),260),
MOD(SUM((E2564-1900)*365,(N2564-1)*28,O2564,258),260))</f>
        <v>247</v>
      </c>
      <c r="Q2564" s="371" t="str">
        <f>VLOOKUP(MOD(P2564,4),色,2,FALSE)</f>
        <v>青い</v>
      </c>
      <c r="R2564" s="289" t="str">
        <f>VLOOKUP(MOD(P2564,13),銀河の音,2,FALSE)</f>
        <v>宇宙の</v>
      </c>
      <c r="S2564" s="382" t="str">
        <f>VLOOKUP(MOD(P2564,20),太陽の紋章,2,FALSE)</f>
        <v>手</v>
      </c>
      <c r="T2564" s="91" t="s">
        <v>3736</v>
      </c>
    </row>
    <row r="2565" spans="1:20" ht="13.5" customHeight="1">
      <c r="A2565" s="50" t="str">
        <f>VLOOKUP(MOD(E2565,10),十干,2,FALSE)</f>
        <v>戊</v>
      </c>
      <c r="B2565" s="199" t="str">
        <f>VLOOKUP(MOD(E2565,12),十二支,3,FALSE)</f>
        <v xml:space="preserve">07 天 </v>
      </c>
      <c r="C2565" s="201" t="str">
        <f>VLOOKUP(F2565,星座,3,TRUE)</f>
        <v xml:space="preserve">11 木 </v>
      </c>
      <c r="D2565" s="531">
        <v>25182</v>
      </c>
      <c r="E2565" s="1">
        <f>IFERROR(YEAR(D2565),LEFT(D2565,4))</f>
        <v>1968</v>
      </c>
      <c r="F2565" s="1" t="str">
        <f>IF(ISTEXT(D2565),RIGHT(D2565,5),TEXT(D2565,"mm/dd"))</f>
        <v>12/10</v>
      </c>
      <c r="G2565" s="39">
        <f>SUM(MID(E2565,1,1),MID(E2565,2,1),MID(E2565,3,1),MID(E2565,4,1),MID(F2565,1,1),MID(F2565,2,1),MID(F2565,4,1),MID(F2565,5,1))</f>
        <v>28</v>
      </c>
      <c r="H2565" s="41">
        <f>IF(MOD(G2565,9)=0,9,MOD(G2565,9))</f>
        <v>1</v>
      </c>
      <c r="I2565" s="45" t="str">
        <f>IFERROR(MID("日月火水木金土",WEEKDAY(D2565),1),"")</f>
        <v>火</v>
      </c>
      <c r="J2565" s="304" t="s">
        <v>4046</v>
      </c>
      <c r="K2565" s="202" t="str">
        <f>VLOOKUP(F2565,石と花メイン,3,FALSE)</f>
        <v>●珊瑚</v>
      </c>
      <c r="L2565" s="297" t="str">
        <f>VLOOKUP(F2565,石と花メイン,4,FALSE)</f>
        <v>椿</v>
      </c>
      <c r="M2565" s="393">
        <f>IF(OR(MONTH(F2565)&lt;7,AND(MONTH(F2565)=7,DAY(F2565)&lt;=25)),
MOD(SUM((E2565-1901)*365,259),260),
MOD(SUM((E2565-1900)*365,259),260))</f>
        <v>119</v>
      </c>
      <c r="N2565" s="390">
        <f>IF(AND(MONTH(F2565)=7,DAY(F2565)&gt;25),1,
ROUNDDOWN((SUM(VLOOKUP(MONTH(F2565),D暦変換用数値,2,FALSE),DAY(F2565))/28)+1,0))</f>
        <v>5</v>
      </c>
      <c r="O2565" s="205">
        <f>IF(AND(MONTH(F2565)=7,DAY(F2565)&gt;25),DAY(F2565)-25,
MOD((SUM(VLOOKUP(MONTH(F2565),D暦変換用数値,2,FALSE),DAY(F2565))),28)+1)</f>
        <v>26</v>
      </c>
      <c r="P2565" s="406">
        <f>IF(OR(MONTH(F2565)&lt;7,AND(MONTH(F2565)=7,DAY(F2565)&lt;=25)),
MOD(SUM((E2565-1901)*365,(N2565-1)*28,O2565,258),260),
MOD(SUM((E2565-1900)*365,(N2565-1)*28,O2565,258),260))</f>
        <v>256</v>
      </c>
      <c r="Q2565" s="373" t="str">
        <f>VLOOKUP(MOD(P2565,4),色,2,FALSE)</f>
        <v>黄色い</v>
      </c>
      <c r="R2565" s="291" t="str">
        <f>VLOOKUP(MOD(P2565,13),銀河の音,2,FALSE)</f>
        <v>太陽の</v>
      </c>
      <c r="S2565" s="384" t="str">
        <f>VLOOKUP(MOD(P2565,20),太陽の紋章,2,FALSE)</f>
        <v>戦士</v>
      </c>
      <c r="T2565" s="98" t="s">
        <v>3736</v>
      </c>
    </row>
    <row r="2566" spans="1:20" ht="13.5" customHeight="1">
      <c r="A2566" s="76" t="str">
        <f>VLOOKUP(MOD(E2566,10),十干,2,FALSE)</f>
        <v>戊</v>
      </c>
      <c r="B2566" s="199" t="str">
        <f>VLOOKUP(MOD(E2566,12),十二支,3,FALSE)</f>
        <v xml:space="preserve">07 天 </v>
      </c>
      <c r="C2566" s="201" t="str">
        <f>VLOOKUP(F2566,星座,3,TRUE)</f>
        <v xml:space="preserve">11 木 </v>
      </c>
      <c r="D2566" s="534">
        <v>25183</v>
      </c>
      <c r="E2566" s="116">
        <f>IFERROR(YEAR(D2566),LEFT(D2566,4))</f>
        <v>1968</v>
      </c>
      <c r="F2566" s="116" t="str">
        <f>IF(ISTEXT(D2566),RIGHT(D2566,5),TEXT(D2566,"mm/dd"))</f>
        <v>12/11</v>
      </c>
      <c r="G2566" s="120">
        <f>SUM(MID(E2566,1,1),MID(E2566,2,1),MID(E2566,3,1),MID(E2566,4,1),MID(F2566,1,1),MID(F2566,2,1),MID(F2566,4,1),MID(F2566,5,1))</f>
        <v>29</v>
      </c>
      <c r="H2566" s="120">
        <f>IF(MOD(G2566,9)=0,9,MOD(G2566,9))</f>
        <v>2</v>
      </c>
      <c r="I2566" s="116" t="str">
        <f>IFERROR(MID("日月火水木金土",WEEKDAY(D2566),1),"")</f>
        <v>水</v>
      </c>
      <c r="J2566" s="306" t="s">
        <v>6850</v>
      </c>
      <c r="K2566" s="203" t="str">
        <f>VLOOKUP(F2566,石と花メイン,3,FALSE)</f>
        <v>◆翠玉</v>
      </c>
      <c r="L2566" s="299" t="str">
        <f>VLOOKUP(F2566,石と花メイン,4,FALSE)</f>
        <v>ホーリーバジル【神目箒】</v>
      </c>
      <c r="M2566" s="395">
        <f>IF(OR(MONTH(F2566)&lt;7,AND(MONTH(F2566)=7,DAY(F2566)&lt;=25)),
MOD(SUM((E2566-1901)*365,259),260),
MOD(SUM((E2566-1900)*365,259),260))</f>
        <v>119</v>
      </c>
      <c r="N2566" s="121">
        <f>IF(AND(MONTH(F2566)=7,DAY(F2566)&gt;25),1,
ROUNDDOWN((SUM(VLOOKUP(MONTH(F2566),D暦変換用数値,2,FALSE),DAY(F2566))/28)+1,0))</f>
        <v>5</v>
      </c>
      <c r="O2566" s="117">
        <f>IF(AND(MONTH(F2566)=7,DAY(F2566)&gt;25),DAY(F2566)-25,
MOD((SUM(VLOOKUP(MONTH(F2566),D暦変換用数値,2,FALSE),DAY(F2566))),28)+1)</f>
        <v>27</v>
      </c>
      <c r="P2566" s="408">
        <f>IF(OR(MONTH(F2566)&lt;7,AND(MONTH(F2566)=7,DAY(F2566)&lt;=25)),
MOD(SUM((E2566-1901)*365,(N2566-1)*28,O2566,258),260),
MOD(SUM((E2566-1900)*365,(N2566-1)*28,O2566,258),260))</f>
        <v>257</v>
      </c>
      <c r="Q2566" s="372" t="str">
        <f>VLOOKUP(MOD(P2566,4),色,2,FALSE)</f>
        <v>赤い</v>
      </c>
      <c r="R2566" s="290" t="str">
        <f>VLOOKUP(MOD(P2566,13),銀河の音,2,FALSE)</f>
        <v>惑星の</v>
      </c>
      <c r="S2566" s="383" t="str">
        <f>VLOOKUP(MOD(P2566,20),太陽の紋章,2,FALSE)</f>
        <v>地球</v>
      </c>
      <c r="T2566" s="119" t="s">
        <v>6851</v>
      </c>
    </row>
    <row r="2567" spans="1:20" ht="13.5" customHeight="1">
      <c r="A2567" s="76" t="str">
        <f>VLOOKUP(MOD(E2567,10),十干,2,FALSE)</f>
        <v>戊</v>
      </c>
      <c r="B2567" s="199" t="str">
        <f>VLOOKUP(MOD(E2567,12),十二支,3,FALSE)</f>
        <v xml:space="preserve">07 天 </v>
      </c>
      <c r="C2567" s="201" t="str">
        <f>VLOOKUP(F2567,星座,3,TRUE)</f>
        <v xml:space="preserve">11 木 </v>
      </c>
      <c r="D2567" s="534">
        <v>25186</v>
      </c>
      <c r="E2567" s="116">
        <f>IFERROR(YEAR(D2567),LEFT(D2567,4))</f>
        <v>1968</v>
      </c>
      <c r="F2567" s="116" t="str">
        <f>IF(ISTEXT(D2567),RIGHT(D2567,5),TEXT(D2567,"mm/dd"))</f>
        <v>12/14</v>
      </c>
      <c r="G2567" s="120">
        <f>SUM(MID(E2567,1,1),MID(E2567,2,1),MID(E2567,3,1),MID(E2567,4,1),MID(F2567,1,1),MID(F2567,2,1),MID(F2567,4,1),MID(F2567,5,1))</f>
        <v>32</v>
      </c>
      <c r="H2567" s="120">
        <f>IF(MOD(G2567,9)=0,9,MOD(G2567,9))</f>
        <v>5</v>
      </c>
      <c r="I2567" s="116" t="str">
        <f>IFERROR(MID("日月火水木金土",WEEKDAY(D2567),1),"")</f>
        <v>土</v>
      </c>
      <c r="J2567" s="306" t="s">
        <v>7219</v>
      </c>
      <c r="K2567" s="203" t="str">
        <f>VLOOKUP(F2567,石と花メイン,3,FALSE)</f>
        <v>◆黄玉</v>
      </c>
      <c r="L2567" s="299" t="str">
        <f>VLOOKUP(F2567,石と花メイン,4,FALSE)</f>
        <v>蔓梅擬【蔓擬】</v>
      </c>
      <c r="M2567" s="395">
        <f>IF(OR(MONTH(F2567)&lt;7,AND(MONTH(F2567)=7,DAY(F2567)&lt;=25)),
MOD(SUM((E2567-1901)*365,259),260),
MOD(SUM((E2567-1900)*365,259),260))</f>
        <v>119</v>
      </c>
      <c r="N2567" s="121">
        <f>IF(AND(MONTH(F2567)=7,DAY(F2567)&gt;25),1,
ROUNDDOWN((SUM(VLOOKUP(MONTH(F2567),D暦変換用数値,2,FALSE),DAY(F2567))/28)+1,0))</f>
        <v>6</v>
      </c>
      <c r="O2567" s="117">
        <f>IF(AND(MONTH(F2567)=7,DAY(F2567)&gt;25),DAY(F2567)-25,
MOD((SUM(VLOOKUP(MONTH(F2567),D暦変換用数値,2,FALSE),DAY(F2567))),28)+1)</f>
        <v>2</v>
      </c>
      <c r="P2567" s="408">
        <f>IF(OR(MONTH(F2567)&lt;7,AND(MONTH(F2567)=7,DAY(F2567)&lt;=25)),
MOD(SUM((E2567-1901)*365,(N2567-1)*28,O2567,258),260),
MOD(SUM((E2567-1900)*365,(N2567-1)*28,O2567,258),260))</f>
        <v>0</v>
      </c>
      <c r="Q2567" s="373" t="str">
        <f>VLOOKUP(MOD(P2567,4),色,2,FALSE)</f>
        <v>黄色い</v>
      </c>
      <c r="R2567" s="291" t="str">
        <f>VLOOKUP(MOD(P2567,13),銀河の音,2,FALSE)</f>
        <v>宇宙の</v>
      </c>
      <c r="S2567" s="384" t="str">
        <f>VLOOKUP(MOD(P2567,20),太陽の紋章,2,FALSE)</f>
        <v>太陽</v>
      </c>
      <c r="T2567" s="118"/>
    </row>
    <row r="2568" spans="1:20" ht="13.5" customHeight="1">
      <c r="A2568" s="334" t="str">
        <f>VLOOKUP(MOD(E2568,10),十干,2,FALSE)</f>
        <v>戊</v>
      </c>
      <c r="B2568" s="331" t="str">
        <f>VLOOKUP(MOD(E2568,12),十二支,3,FALSE)</f>
        <v xml:space="preserve">07 天 </v>
      </c>
      <c r="C2568" s="336" t="str">
        <f>VLOOKUP(F2568,星座,3,TRUE)</f>
        <v xml:space="preserve">11 木 </v>
      </c>
      <c r="D2568" s="534">
        <v>25187</v>
      </c>
      <c r="E2568" s="131">
        <f>IFERROR(YEAR(D2568),LEFT(D2568,4))</f>
        <v>1968</v>
      </c>
      <c r="F2568" s="131" t="str">
        <f>IF(ISTEXT(D2568),RIGHT(D2568,5),TEXT(D2568,"mm/dd"))</f>
        <v>12/15</v>
      </c>
      <c r="G2568" s="133">
        <f>SUM(MID(E2568,1,1),MID(E2568,2,1),MID(E2568,3,1),MID(E2568,4,1),MID(F2568,1,1),MID(F2568,2,1),MID(F2568,4,1),MID(F2568,5,1))</f>
        <v>33</v>
      </c>
      <c r="H2568" s="133">
        <f>IF(MOD(G2568,9)=0,9,MOD(G2568,9))</f>
        <v>6</v>
      </c>
      <c r="I2568" s="131" t="str">
        <f>IFERROR(MID("日月火水木金土",WEEKDAY(D2568),1),"")</f>
        <v>日</v>
      </c>
      <c r="J2568" s="306" t="s">
        <v>8216</v>
      </c>
      <c r="K2568" s="335" t="str">
        <f>VLOOKUP(F2568,石と花メイン,3,FALSE)</f>
        <v>●翡翠</v>
      </c>
      <c r="L2568" s="302" t="str">
        <f>VLOOKUP(F2568,石と花メイン,4,FALSE)</f>
        <v>沈丁花【瑞香】</v>
      </c>
      <c r="M2568" s="396">
        <f>IF(OR(MONTH(F2568)&lt;7,AND(MONTH(F2568)=7,DAY(F2568)&lt;=25)),
MOD(SUM((E2568-1901)*365,259),260),
MOD(SUM((E2568-1900)*365,259),260))</f>
        <v>119</v>
      </c>
      <c r="N2568" s="335">
        <f>IF(AND(MONTH(F2568)=7,DAY(F2568)&gt;25),1,
ROUNDDOWN((SUM(VLOOKUP(MONTH(F2568),D暦変換用数値,2,FALSE),DAY(F2568))/28)+1,0))</f>
        <v>6</v>
      </c>
      <c r="O2568" s="132">
        <f>IF(AND(MONTH(F2568)=7,DAY(F2568)&gt;25),DAY(F2568)-25,
MOD((SUM(VLOOKUP(MONTH(F2568),D暦変換用数値,2,FALSE),DAY(F2568))),28)+1)</f>
        <v>3</v>
      </c>
      <c r="P2568" s="404">
        <f>IF(OR(MONTH(F2568)&lt;7,AND(MONTH(F2568)=7,DAY(F2568)&lt;=25)),
MOD(SUM((E2568-1901)*365,(N2568-1)*28,O2568,258),260),
MOD(SUM((E2568-1900)*365,(N2568-1)*28,O2568,258),260))</f>
        <v>1</v>
      </c>
      <c r="Q2568" s="376" t="str">
        <f>VLOOKUP(MOD(P2568,4),色,2,FALSE)</f>
        <v>赤い</v>
      </c>
      <c r="R2568" s="333" t="str">
        <f>VLOOKUP(MOD(P2568,13),銀河の音,2,FALSE)</f>
        <v>磁気の</v>
      </c>
      <c r="S2568" s="387" t="str">
        <f>VLOOKUP(MOD(P2568,20),太陽の紋章,2,FALSE)</f>
        <v>竜</v>
      </c>
      <c r="T2568" s="119" t="s">
        <v>8245</v>
      </c>
    </row>
    <row r="2569" spans="1:20" ht="13.5" customHeight="1">
      <c r="A2569" s="76" t="str">
        <f>VLOOKUP(MOD(E2569,10),十干,2,FALSE)</f>
        <v>庚</v>
      </c>
      <c r="B2569" s="199" t="str">
        <f>VLOOKUP(MOD(E2569,12),十二支,3,FALSE)</f>
        <v xml:space="preserve">07 天 </v>
      </c>
      <c r="C2569" s="201" t="str">
        <f>VLOOKUP(F2569,星座,3,TRUE)</f>
        <v xml:space="preserve">11 木 </v>
      </c>
      <c r="D2569" s="534">
        <v>29551</v>
      </c>
      <c r="E2569" s="116">
        <f>IFERROR(YEAR(D2569),LEFT(D2569,4))</f>
        <v>1980</v>
      </c>
      <c r="F2569" s="116" t="str">
        <f>IF(ISTEXT(D2569),RIGHT(D2569,5),TEXT(D2569,"mm/dd"))</f>
        <v>11/26</v>
      </c>
      <c r="G2569" s="120">
        <f>SUM(MID(E2569,1,1),MID(E2569,2,1),MID(E2569,3,1),MID(E2569,4,1),MID(F2569,1,1),MID(F2569,2,1),MID(F2569,4,1),MID(F2569,5,1))</f>
        <v>28</v>
      </c>
      <c r="H2569" s="120">
        <f>IF(MOD(G2569,9)=0,9,MOD(G2569,9))</f>
        <v>1</v>
      </c>
      <c r="I2569" s="116" t="str">
        <f>IFERROR(MID("日月火水木金土",WEEKDAY(D2569),1),"")</f>
        <v>水</v>
      </c>
      <c r="J2569" s="306" t="s">
        <v>6912</v>
      </c>
      <c r="K2569" s="203" t="str">
        <f>VLOOKUP(F2569,石と花メイン,3,FALSE)</f>
        <v>■赤縞瑪瑙</v>
      </c>
      <c r="L2569" s="299" t="str">
        <f>VLOOKUP(F2569,石と花メイン,4,FALSE)</f>
        <v>鋸草【アキレア】</v>
      </c>
      <c r="M2569" s="395">
        <f>IF(OR(MONTH(F2569)&lt;7,AND(MONTH(F2569)=7,DAY(F2569)&lt;=25)),
MOD(SUM((E2569-1901)*365,259),260),
MOD(SUM((E2569-1900)*365,259),260))</f>
        <v>79</v>
      </c>
      <c r="N2569" s="121">
        <f>IF(AND(MONTH(F2569)=7,DAY(F2569)&gt;25),1,
ROUNDDOWN((SUM(VLOOKUP(MONTH(F2569),D暦変換用数値,2,FALSE),DAY(F2569))/28)+1,0))</f>
        <v>5</v>
      </c>
      <c r="O2569" s="117">
        <f>IF(AND(MONTH(F2569)=7,DAY(F2569)&gt;25),DAY(F2569)-25,
MOD((SUM(VLOOKUP(MONTH(F2569),D暦変換用数値,2,FALSE),DAY(F2569))),28)+1)</f>
        <v>12</v>
      </c>
      <c r="P2569" s="408">
        <f>IF(OR(MONTH(F2569)&lt;7,AND(MONTH(F2569)=7,DAY(F2569)&lt;=25)),
MOD(SUM((E2569-1901)*365,(N2569-1)*28,O2569,258),260),
MOD(SUM((E2569-1900)*365,(N2569-1)*28,O2569,258),260))</f>
        <v>202</v>
      </c>
      <c r="Q2569" s="375" t="str">
        <f>VLOOKUP(MOD(P2569,4),色,2,FALSE)</f>
        <v>白い</v>
      </c>
      <c r="R2569" s="293" t="str">
        <f>VLOOKUP(MOD(P2569,13),銀河の音,2,FALSE)</f>
        <v>共振の</v>
      </c>
      <c r="S2569" s="386" t="str">
        <f>VLOOKUP(MOD(P2569,20),太陽の紋章,2,FALSE)</f>
        <v>風</v>
      </c>
      <c r="T2569" s="119" t="s">
        <v>6917</v>
      </c>
    </row>
    <row r="2570" spans="1:20" ht="13.5" customHeight="1">
      <c r="A2570" s="334" t="str">
        <f>VLOOKUP(MOD(E2570,10),十干,2,FALSE)</f>
        <v>庚</v>
      </c>
      <c r="B2570" s="331" t="str">
        <f>VLOOKUP(MOD(E2570,12),十二支,3,FALSE)</f>
        <v xml:space="preserve">07 天 </v>
      </c>
      <c r="C2570" s="336" t="str">
        <f>VLOOKUP(F2570,星座,3,TRUE)</f>
        <v xml:space="preserve">11 木 </v>
      </c>
      <c r="D2570" s="540">
        <v>29553</v>
      </c>
      <c r="E2570" s="131">
        <f>IFERROR(YEAR(D2570),LEFT(D2570,4))</f>
        <v>1980</v>
      </c>
      <c r="F2570" s="538" t="str">
        <f>IF(ISTEXT(D2570),RIGHT(D2570,5),TEXT(D2570,"mm/dd"))</f>
        <v>11/28</v>
      </c>
      <c r="G2570" s="133">
        <f>SUM(MID(E2570,1,1),MID(E2570,2,1),MID(E2570,3,1),MID(E2570,4,1),MID(F2570,1,1),MID(F2570,2,1),MID(F2570,4,1),MID(F2570,5,1))</f>
        <v>30</v>
      </c>
      <c r="H2570" s="133">
        <f>IF(MOD(G2570,9)=0,9,MOD(G2570,9))</f>
        <v>3</v>
      </c>
      <c r="I2570" s="131" t="str">
        <f>IFERROR(MID("日月火水木金土",WEEKDAY(D2570),1),"")</f>
        <v>金</v>
      </c>
      <c r="J2570" s="306" t="s">
        <v>9197</v>
      </c>
      <c r="K2570" s="335" t="str">
        <f>VLOOKUP(F2570,石と花メイン,3,FALSE)</f>
        <v>◆翠玉</v>
      </c>
      <c r="L2570" s="302" t="str">
        <f>VLOOKUP(F2570,石と花メイン,4,FALSE)</f>
        <v>サンダーソニア【提灯百合】</v>
      </c>
      <c r="M2570" s="396">
        <f>IF(OR(MONTH(F2570)&lt;7,AND(MONTH(F2570)=7,DAY(F2570)&lt;=25)),
MOD(SUM((E2570-1901)*365,259),260),
MOD(SUM((E2570-1900)*365,259),260))</f>
        <v>79</v>
      </c>
      <c r="N2570" s="335">
        <f>IF(AND(MONTH(F2570)=7,DAY(F2570)&gt;25),1,
ROUNDDOWN((SUM(VLOOKUP(MONTH(F2570),D暦変換用数値,2,FALSE),DAY(F2570))/28)+1,0))</f>
        <v>5</v>
      </c>
      <c r="O2570" s="132">
        <f>IF(AND(MONTH(F2570)=7,DAY(F2570)&gt;25),DAY(F2570)-25,
MOD((SUM(VLOOKUP(MONTH(F2570),D暦変換用数値,2,FALSE),DAY(F2570))),28)+1)</f>
        <v>14</v>
      </c>
      <c r="P2570" s="404">
        <f>IF(OR(MONTH(F2570)&lt;7,AND(MONTH(F2570)=7,DAY(F2570)&lt;=25)),
MOD(SUM((E2570-1901)*365,(N2570-1)*28,O2570,258),260),
MOD(SUM((E2570-1900)*365,(N2570-1)*28,O2570,258),260))</f>
        <v>204</v>
      </c>
      <c r="Q2570" s="376" t="str">
        <f>VLOOKUP(MOD(P2570,4),色,2,FALSE)</f>
        <v>黄色い</v>
      </c>
      <c r="R2570" s="333" t="str">
        <f>VLOOKUP(MOD(P2570,13),銀河の音,2,FALSE)</f>
        <v>太陽の</v>
      </c>
      <c r="S2570" s="387" t="str">
        <f>VLOOKUP(MOD(P2570,20),太陽の紋章,2,FALSE)</f>
        <v>種</v>
      </c>
      <c r="T2570" s="119" t="s">
        <v>9198</v>
      </c>
    </row>
    <row r="2571" spans="1:20" ht="13.5" customHeight="1">
      <c r="A2571" s="282" t="str">
        <f>VLOOKUP(MOD(E2571,10),十干,2,FALSE)</f>
        <v>庚</v>
      </c>
      <c r="B2571" s="283" t="str">
        <f>VLOOKUP(MOD(E2571,12),十二支,3,FALSE)</f>
        <v xml:space="preserve">07 天 </v>
      </c>
      <c r="C2571" s="287" t="str">
        <f>VLOOKUP(F2571,星座,3,TRUE)</f>
        <v xml:space="preserve">11 木 </v>
      </c>
      <c r="D2571" s="533">
        <v>29557</v>
      </c>
      <c r="E2571" s="83">
        <f>IFERROR(YEAR(D2571),LEFT(D2571,4))</f>
        <v>1980</v>
      </c>
      <c r="F2571" s="83" t="str">
        <f>IF(ISTEXT(D2571),RIGHT(D2571,5),TEXT(D2571,"mm/dd"))</f>
        <v>12/02</v>
      </c>
      <c r="G2571" s="88">
        <f>SUM(MID(E2571,1,1),MID(E2571,2,1),MID(E2571,3,1),MID(E2571,4,1),MID(F2571,1,1),MID(F2571,2,1),MID(F2571,4,1),MID(F2571,5,1))</f>
        <v>23</v>
      </c>
      <c r="H2571" s="88">
        <f>IF(MOD(G2571,9)=0,9,MOD(G2571,9))</f>
        <v>5</v>
      </c>
      <c r="I2571" s="83" t="str">
        <f>IFERROR(MID("日月火水木金土",WEEKDAY(D2571),1),"")</f>
        <v>火</v>
      </c>
      <c r="J2571" s="303" t="s">
        <v>4916</v>
      </c>
      <c r="K2571" s="87" t="str">
        <f>VLOOKUP(F2571,石と花メイン,3,FALSE)</f>
        <v>◇金剛石</v>
      </c>
      <c r="L2571" s="296" t="str">
        <f>VLOOKUP(F2571,石と花メイン,4,FALSE)</f>
        <v>サイネリア【富貴菊】</v>
      </c>
      <c r="M2571" s="392">
        <f>IF(OR(MONTH(F2571)&lt;7,AND(MONTH(F2571)=7,DAY(F2571)&lt;=25)),
MOD(SUM((E2571-1901)*365,259),260),
MOD(SUM((E2571-1900)*365,259),260))</f>
        <v>79</v>
      </c>
      <c r="N2571" s="330">
        <f>IF(AND(MONTH(F2571)=7,DAY(F2571)&gt;25),1,
ROUNDDOWN((SUM(VLOOKUP(MONTH(F2571),D暦変換用数値,2,FALSE),DAY(F2571))/28)+1,0))</f>
        <v>5</v>
      </c>
      <c r="O2571" s="84">
        <f>IF(AND(MONTH(F2571)=7,DAY(F2571)&gt;25),DAY(F2571)-25,
MOD((SUM(VLOOKUP(MONTH(F2571),D暦変換用数値,2,FALSE),DAY(F2571))),28)+1)</f>
        <v>18</v>
      </c>
      <c r="P2571" s="405">
        <f>IF(OR(MONTH(F2571)&lt;7,AND(MONTH(F2571)=7,DAY(F2571)&lt;=25)),
MOD(SUM((E2571-1901)*365,(N2571-1)*28,O2571,258),260),
MOD(SUM((E2571-1900)*365,(N2571-1)*28,O2571,258),260))</f>
        <v>208</v>
      </c>
      <c r="Q2571" s="371" t="str">
        <f>VLOOKUP(MOD(P2571,4),色,2,FALSE)</f>
        <v>黄色い</v>
      </c>
      <c r="R2571" s="289" t="str">
        <f>VLOOKUP(MOD(P2571,13),銀河の音,2,FALSE)</f>
        <v>宇宙の</v>
      </c>
      <c r="S2571" s="382" t="str">
        <f>VLOOKUP(MOD(P2571,20),太陽の紋章,2,FALSE)</f>
        <v>星</v>
      </c>
      <c r="T2571" s="95" t="s">
        <v>2325</v>
      </c>
    </row>
    <row r="2572" spans="1:20" ht="13.5" customHeight="1">
      <c r="A2572" s="50" t="str">
        <f>VLOOKUP(MOD(E2572,10),十干,2,FALSE)</f>
        <v>庚</v>
      </c>
      <c r="B2572" s="199" t="str">
        <f>VLOOKUP(MOD(E2572,12),十二支,3,FALSE)</f>
        <v xml:space="preserve">07 天 </v>
      </c>
      <c r="C2572" s="201" t="str">
        <f>VLOOKUP(F2572,星座,3,TRUE)</f>
        <v xml:space="preserve">11 木 </v>
      </c>
      <c r="D2572" s="531">
        <v>29558</v>
      </c>
      <c r="E2572" s="1">
        <f>IFERROR(YEAR(D2572),LEFT(D2572,4))</f>
        <v>1980</v>
      </c>
      <c r="F2572" s="1" t="str">
        <f>IF(ISTEXT(D2572),RIGHT(D2572,5),TEXT(D2572,"mm/dd"))</f>
        <v>12/03</v>
      </c>
      <c r="G2572" s="39">
        <f>SUM(MID(E2572,1,1),MID(E2572,2,1),MID(E2572,3,1),MID(E2572,4,1),MID(F2572,1,1),MID(F2572,2,1),MID(F2572,4,1),MID(F2572,5,1))</f>
        <v>24</v>
      </c>
      <c r="H2572" s="41">
        <f>IF(MOD(G2572,9)=0,9,MOD(G2572,9))</f>
        <v>6</v>
      </c>
      <c r="I2572" s="45" t="str">
        <f>IFERROR(MID("日月火水木金土",WEEKDAY(D2572),1),"")</f>
        <v>水</v>
      </c>
      <c r="J2572" s="304" t="s">
        <v>9127</v>
      </c>
      <c r="K2572" s="202" t="str">
        <f>VLOOKUP(F2572,石と花メイン,3,FALSE)</f>
        <v>◆紅玉</v>
      </c>
      <c r="L2572" s="297" t="str">
        <f>VLOOKUP(F2572,石と花メイン,4,FALSE)</f>
        <v>ピラカンサ【常盤山査子】</v>
      </c>
      <c r="M2572" s="393">
        <f>IF(OR(MONTH(F2572)&lt;7,AND(MONTH(F2572)=7,DAY(F2572)&lt;=25)),
MOD(SUM((E2572-1901)*365,259),260),
MOD(SUM((E2572-1900)*365,259),260))</f>
        <v>79</v>
      </c>
      <c r="N2572" s="390">
        <f>IF(AND(MONTH(F2572)=7,DAY(F2572)&gt;25),1,
ROUNDDOWN((SUM(VLOOKUP(MONTH(F2572),D暦変換用数値,2,FALSE),DAY(F2572))/28)+1,0))</f>
        <v>5</v>
      </c>
      <c r="O2572" s="205">
        <f>IF(AND(MONTH(F2572)=7,DAY(F2572)&gt;25),DAY(F2572)-25,
MOD((SUM(VLOOKUP(MONTH(F2572),D暦変換用数値,2,FALSE),DAY(F2572))),28)+1)</f>
        <v>19</v>
      </c>
      <c r="P2572" s="406">
        <f>IF(OR(MONTH(F2572)&lt;7,AND(MONTH(F2572)=7,DAY(F2572)&lt;=25)),
MOD(SUM((E2572-1901)*365,(N2572-1)*28,O2572,258),260),
MOD(SUM((E2572-1900)*365,(N2572-1)*28,O2572,258),260))</f>
        <v>209</v>
      </c>
      <c r="Q2572" s="375" t="str">
        <f>VLOOKUP(MOD(P2572,4),色,2,FALSE)</f>
        <v>赤い</v>
      </c>
      <c r="R2572" s="293" t="str">
        <f>VLOOKUP(MOD(P2572,13),銀河の音,2,FALSE)</f>
        <v>磁気の</v>
      </c>
      <c r="S2572" s="386" t="str">
        <f>VLOOKUP(MOD(P2572,20),太陽の紋章,2,FALSE)</f>
        <v>月</v>
      </c>
      <c r="T2572" s="98" t="s">
        <v>3736</v>
      </c>
    </row>
    <row r="2573" spans="1:20" ht="13.5" customHeight="1">
      <c r="A2573" s="50" t="str">
        <f>VLOOKUP(MOD(E2573,10),十干,2,FALSE)</f>
        <v>庚</v>
      </c>
      <c r="B2573" s="199" t="str">
        <f>VLOOKUP(MOD(E2573,12),十二支,3,FALSE)</f>
        <v xml:space="preserve">07 天 </v>
      </c>
      <c r="C2573" s="201" t="str">
        <f>VLOOKUP(F2573,星座,3,TRUE)</f>
        <v xml:space="preserve">11 木 </v>
      </c>
      <c r="D2573" s="531">
        <v>29561</v>
      </c>
      <c r="E2573" s="1">
        <f>IFERROR(YEAR(D2573),LEFT(D2573,4))</f>
        <v>1980</v>
      </c>
      <c r="F2573" s="1" t="str">
        <f>IF(ISTEXT(D2573),RIGHT(D2573,5),TEXT(D2573,"mm/dd"))</f>
        <v>12/06</v>
      </c>
      <c r="G2573" s="39">
        <f>SUM(MID(E2573,1,1),MID(E2573,2,1),MID(E2573,3,1),MID(E2573,4,1),MID(F2573,1,1),MID(F2573,2,1),MID(F2573,4,1),MID(F2573,5,1))</f>
        <v>27</v>
      </c>
      <c r="H2573" s="41">
        <f>IF(MOD(G2573,9)=0,9,MOD(G2573,9))</f>
        <v>9</v>
      </c>
      <c r="I2573" s="45" t="str">
        <f>IFERROR(MID("日月火水木金土",WEEKDAY(D2573),1),"")</f>
        <v>土</v>
      </c>
      <c r="J2573" s="304" t="s">
        <v>4047</v>
      </c>
      <c r="K2573" s="202" t="str">
        <f>VLOOKUP(F2573,石と花メイン,3,FALSE)</f>
        <v>○真珠</v>
      </c>
      <c r="L2573" s="297" t="str">
        <f>VLOOKUP(F2573,石と花メイン,4,FALSE)</f>
        <v>ユーチャリス【擬宝珠水仙】</v>
      </c>
      <c r="M2573" s="393">
        <f>IF(OR(MONTH(F2573)&lt;7,AND(MONTH(F2573)=7,DAY(F2573)&lt;=25)),
MOD(SUM((E2573-1901)*365,259),260),
MOD(SUM((E2573-1900)*365,259),260))</f>
        <v>79</v>
      </c>
      <c r="N2573" s="390">
        <f>IF(AND(MONTH(F2573)=7,DAY(F2573)&gt;25),1,
ROUNDDOWN((SUM(VLOOKUP(MONTH(F2573),D暦変換用数値,2,FALSE),DAY(F2573))/28)+1,0))</f>
        <v>5</v>
      </c>
      <c r="O2573" s="205">
        <f>IF(AND(MONTH(F2573)=7,DAY(F2573)&gt;25),DAY(F2573)-25,
MOD((SUM(VLOOKUP(MONTH(F2573),D暦変換用数値,2,FALSE),DAY(F2573))),28)+1)</f>
        <v>22</v>
      </c>
      <c r="P2573" s="406">
        <f>IF(OR(MONTH(F2573)&lt;7,AND(MONTH(F2573)=7,DAY(F2573)&lt;=25)),
MOD(SUM((E2573-1901)*365,(N2573-1)*28,O2573,258),260),
MOD(SUM((E2573-1900)*365,(N2573-1)*28,O2573,258),260))</f>
        <v>212</v>
      </c>
      <c r="Q2573" s="373" t="str">
        <f>VLOOKUP(MOD(P2573,4),色,2,FALSE)</f>
        <v>黄色い</v>
      </c>
      <c r="R2573" s="291" t="str">
        <f>VLOOKUP(MOD(P2573,13),銀河の音,2,FALSE)</f>
        <v>自己存在の</v>
      </c>
      <c r="S2573" s="384" t="str">
        <f>VLOOKUP(MOD(P2573,20),太陽の紋章,2,FALSE)</f>
        <v>人</v>
      </c>
      <c r="T2573" s="111" t="s">
        <v>900</v>
      </c>
    </row>
    <row r="2574" spans="1:20" ht="13.5" customHeight="1">
      <c r="A2574" s="282" t="str">
        <f>VLOOKUP(MOD(E2574,10),十干,2,FALSE)</f>
        <v>庚</v>
      </c>
      <c r="B2574" s="283" t="str">
        <f>VLOOKUP(MOD(E2574,12),十二支,3,FALSE)</f>
        <v xml:space="preserve">07 天 </v>
      </c>
      <c r="C2574" s="287" t="str">
        <f>VLOOKUP(F2574,星座,3,TRUE)</f>
        <v xml:space="preserve">11 木 </v>
      </c>
      <c r="D2574" s="533">
        <v>29563</v>
      </c>
      <c r="E2574" s="83">
        <f>IFERROR(YEAR(D2574),LEFT(D2574,4))</f>
        <v>1980</v>
      </c>
      <c r="F2574" s="83" t="str">
        <f>IF(ISTEXT(D2574),RIGHT(D2574,5),TEXT(D2574,"mm/dd"))</f>
        <v>12/08</v>
      </c>
      <c r="G2574" s="88">
        <f>SUM(MID(E2574,1,1),MID(E2574,2,1),MID(E2574,3,1),MID(E2574,4,1),MID(F2574,1,1),MID(F2574,2,1),MID(F2574,4,1),MID(F2574,5,1))</f>
        <v>29</v>
      </c>
      <c r="H2574" s="88">
        <f>IF(MOD(G2574,9)=0,9,MOD(G2574,9))</f>
        <v>2</v>
      </c>
      <c r="I2574" s="83" t="str">
        <f>IFERROR(MID("日月火水木金土",WEEKDAY(D2574),1),"")</f>
        <v>月</v>
      </c>
      <c r="J2574" s="303" t="s">
        <v>4917</v>
      </c>
      <c r="K2574" s="87" t="str">
        <f>VLOOKUP(F2574,石と花メイン,3,FALSE)</f>
        <v>◇金剛石</v>
      </c>
      <c r="L2574" s="296" t="str">
        <f>VLOOKUP(F2574,石と花メイン,4,FALSE)</f>
        <v>葦</v>
      </c>
      <c r="M2574" s="392">
        <f>IF(OR(MONTH(F2574)&lt;7,AND(MONTH(F2574)=7,DAY(F2574)&lt;=25)),
MOD(SUM((E2574-1901)*365,259),260),
MOD(SUM((E2574-1900)*365,259),260))</f>
        <v>79</v>
      </c>
      <c r="N2574" s="330">
        <f>IF(AND(MONTH(F2574)=7,DAY(F2574)&gt;25),1,
ROUNDDOWN((SUM(VLOOKUP(MONTH(F2574),D暦変換用数値,2,FALSE),DAY(F2574))/28)+1,0))</f>
        <v>5</v>
      </c>
      <c r="O2574" s="84">
        <f>IF(AND(MONTH(F2574)=7,DAY(F2574)&gt;25),DAY(F2574)-25,
MOD((SUM(VLOOKUP(MONTH(F2574),D暦変換用数値,2,FALSE),DAY(F2574))),28)+1)</f>
        <v>24</v>
      </c>
      <c r="P2574" s="405">
        <f>IF(OR(MONTH(F2574)&lt;7,AND(MONTH(F2574)=7,DAY(F2574)&lt;=25)),
MOD(SUM((E2574-1901)*365,(N2574-1)*28,O2574,258),260),
MOD(SUM((E2574-1900)*365,(N2574-1)*28,O2574,258),260))</f>
        <v>214</v>
      </c>
      <c r="Q2574" s="371" t="str">
        <f>VLOOKUP(MOD(P2574,4),色,2,FALSE)</f>
        <v>白い</v>
      </c>
      <c r="R2574" s="289" t="str">
        <f>VLOOKUP(MOD(P2574,13),銀河の音,2,FALSE)</f>
        <v>律動の</v>
      </c>
      <c r="S2574" s="382" t="str">
        <f>VLOOKUP(MOD(P2574,20),太陽の紋章,2,FALSE)</f>
        <v>魔法使い</v>
      </c>
      <c r="T2574" s="112" t="s">
        <v>4411</v>
      </c>
    </row>
    <row r="2575" spans="1:20" ht="13.5" customHeight="1">
      <c r="A2575" s="50" t="str">
        <f>VLOOKUP(MOD(E2575,10),十干,2,FALSE)</f>
        <v>庚</v>
      </c>
      <c r="B2575" s="199" t="str">
        <f>VLOOKUP(MOD(E2575,12),十二支,3,FALSE)</f>
        <v xml:space="preserve">07 天 </v>
      </c>
      <c r="C2575" s="201" t="str">
        <f>VLOOKUP(F2575,星座,3,TRUE)</f>
        <v xml:space="preserve">11 木 </v>
      </c>
      <c r="D2575" s="531">
        <v>29568</v>
      </c>
      <c r="E2575" s="1">
        <f>IFERROR(YEAR(D2575),LEFT(D2575,4))</f>
        <v>1980</v>
      </c>
      <c r="F2575" s="1" t="str">
        <f>IF(ISTEXT(D2575),RIGHT(D2575,5),TEXT(D2575,"mm/dd"))</f>
        <v>12/13</v>
      </c>
      <c r="G2575" s="39">
        <f>SUM(MID(E2575,1,1),MID(E2575,2,1),MID(E2575,3,1),MID(E2575,4,1),MID(F2575,1,1),MID(F2575,2,1),MID(F2575,4,1),MID(F2575,5,1))</f>
        <v>25</v>
      </c>
      <c r="H2575" s="41">
        <f>IF(MOD(G2575,9)=0,9,MOD(G2575,9))</f>
        <v>7</v>
      </c>
      <c r="I2575" s="45" t="str">
        <f>IFERROR(MID("日月火水木金土",WEEKDAY(D2575),1),"")</f>
        <v>土</v>
      </c>
      <c r="J2575" s="304" t="s">
        <v>6061</v>
      </c>
      <c r="K2575" s="202" t="str">
        <f>VLOOKUP(F2575,石と花メイン,3,FALSE)</f>
        <v>◆風信子石</v>
      </c>
      <c r="L2575" s="297" t="str">
        <f>VLOOKUP(F2575,石と花メイン,4,FALSE)</f>
        <v>デンドロビウム【石斛】</v>
      </c>
      <c r="M2575" s="393">
        <f>IF(OR(MONTH(F2575)&lt;7,AND(MONTH(F2575)=7,DAY(F2575)&lt;=25)),
MOD(SUM((E2575-1901)*365,259),260),
MOD(SUM((E2575-1900)*365,259),260))</f>
        <v>79</v>
      </c>
      <c r="N2575" s="390">
        <f>IF(AND(MONTH(F2575)=7,DAY(F2575)&gt;25),1,
ROUNDDOWN((SUM(VLOOKUP(MONTH(F2575),D暦変換用数値,2,FALSE),DAY(F2575))/28)+1,0))</f>
        <v>6</v>
      </c>
      <c r="O2575" s="205">
        <f>IF(AND(MONTH(F2575)=7,DAY(F2575)&gt;25),DAY(F2575)-25,
MOD((SUM(VLOOKUP(MONTH(F2575),D暦変換用数値,2,FALSE),DAY(F2575))),28)+1)</f>
        <v>1</v>
      </c>
      <c r="P2575" s="406">
        <f>IF(OR(MONTH(F2575)&lt;7,AND(MONTH(F2575)=7,DAY(F2575)&lt;=25)),
MOD(SUM((E2575-1901)*365,(N2575-1)*28,O2575,258),260),
MOD(SUM((E2575-1900)*365,(N2575-1)*28,O2575,258),260))</f>
        <v>219</v>
      </c>
      <c r="Q2575" s="374" t="str">
        <f>VLOOKUP(MOD(P2575,4),色,2,FALSE)</f>
        <v>青い</v>
      </c>
      <c r="R2575" s="292" t="str">
        <f>VLOOKUP(MOD(P2575,13),銀河の音,2,FALSE)</f>
        <v>スペクトルの</v>
      </c>
      <c r="S2575" s="385" t="str">
        <f>VLOOKUP(MOD(P2575,20),太陽の紋章,2,FALSE)</f>
        <v>嵐</v>
      </c>
      <c r="T2575" s="98" t="s">
        <v>3736</v>
      </c>
    </row>
    <row r="2576" spans="1:20" ht="13.5" customHeight="1">
      <c r="A2576" s="282" t="str">
        <f>VLOOKUP(MOD(E2576,10),十干,2,FALSE)</f>
        <v>庚</v>
      </c>
      <c r="B2576" s="283" t="str">
        <f>VLOOKUP(MOD(E2576,12),十二支,3,FALSE)</f>
        <v xml:space="preserve">07 天 </v>
      </c>
      <c r="C2576" s="287" t="str">
        <f>VLOOKUP(F2576,星座,3,TRUE)</f>
        <v xml:space="preserve">11 木 </v>
      </c>
      <c r="D2576" s="533">
        <v>29571</v>
      </c>
      <c r="E2576" s="83">
        <f>IFERROR(YEAR(D2576),LEFT(D2576,4))</f>
        <v>1980</v>
      </c>
      <c r="F2576" s="83" t="str">
        <f>IF(ISTEXT(D2576),RIGHT(D2576,5),TEXT(D2576,"mm/dd"))</f>
        <v>12/16</v>
      </c>
      <c r="G2576" s="88">
        <f>SUM(MID(E2576,1,1),MID(E2576,2,1),MID(E2576,3,1),MID(E2576,4,1),MID(F2576,1,1),MID(F2576,2,1),MID(F2576,4,1),MID(F2576,5,1))</f>
        <v>28</v>
      </c>
      <c r="H2576" s="88">
        <f>IF(MOD(G2576,9)=0,9,MOD(G2576,9))</f>
        <v>1</v>
      </c>
      <c r="I2576" s="83" t="str">
        <f>IFERROR(MID("日月火水木金土",WEEKDAY(D2576),1),"")</f>
        <v>火</v>
      </c>
      <c r="J2576" s="303" t="s">
        <v>4918</v>
      </c>
      <c r="K2576" s="87" t="str">
        <f>VLOOKUP(F2576,石と花メイン,3,FALSE)</f>
        <v>●珪孔雀石</v>
      </c>
      <c r="L2576" s="296" t="str">
        <f>VLOOKUP(F2576,石と花メイン,4,FALSE)</f>
        <v>胡桃</v>
      </c>
      <c r="M2576" s="392">
        <f>IF(OR(MONTH(F2576)&lt;7,AND(MONTH(F2576)=7,DAY(F2576)&lt;=25)),
MOD(SUM((E2576-1901)*365,259),260),
MOD(SUM((E2576-1900)*365,259),260))</f>
        <v>79</v>
      </c>
      <c r="N2576" s="330">
        <f>IF(AND(MONTH(F2576)=7,DAY(F2576)&gt;25),1,
ROUNDDOWN((SUM(VLOOKUP(MONTH(F2576),D暦変換用数値,2,FALSE),DAY(F2576))/28)+1,0))</f>
        <v>6</v>
      </c>
      <c r="O2576" s="84">
        <f>IF(AND(MONTH(F2576)=7,DAY(F2576)&gt;25),DAY(F2576)-25,
MOD((SUM(VLOOKUP(MONTH(F2576),D暦変換用数値,2,FALSE),DAY(F2576))),28)+1)</f>
        <v>4</v>
      </c>
      <c r="P2576" s="405">
        <f>IF(OR(MONTH(F2576)&lt;7,AND(MONTH(F2576)=7,DAY(F2576)&lt;=25)),
MOD(SUM((E2576-1901)*365,(N2576-1)*28,O2576,258),260),
MOD(SUM((E2576-1900)*365,(N2576-1)*28,O2576,258),260))</f>
        <v>222</v>
      </c>
      <c r="Q2576" s="371" t="str">
        <f>VLOOKUP(MOD(P2576,4),色,2,FALSE)</f>
        <v>白い</v>
      </c>
      <c r="R2576" s="289" t="str">
        <f>VLOOKUP(MOD(P2576,13),銀河の音,2,FALSE)</f>
        <v>磁気の</v>
      </c>
      <c r="S2576" s="382" t="str">
        <f>VLOOKUP(MOD(P2576,20),太陽の紋章,2,FALSE)</f>
        <v>風</v>
      </c>
      <c r="T2576" s="95" t="s">
        <v>893</v>
      </c>
    </row>
    <row r="2577" spans="1:20" ht="13.5" customHeight="1">
      <c r="A2577" s="50" t="str">
        <f>VLOOKUP(MOD(E2577,10),十干,2,FALSE)</f>
        <v>壬</v>
      </c>
      <c r="B2577" s="199" t="str">
        <f>VLOOKUP(MOD(E2577,12),十二支,3,FALSE)</f>
        <v xml:space="preserve">07 天 </v>
      </c>
      <c r="C2577" s="201" t="str">
        <f>VLOOKUP(F2577,星座,3,TRUE)</f>
        <v xml:space="preserve">11 木 </v>
      </c>
      <c r="D2577" s="531" t="s">
        <v>6124</v>
      </c>
      <c r="E2577" s="1" t="str">
        <f>IFERROR(YEAR(D2577),LEFT(D2577,4))</f>
        <v>1632</v>
      </c>
      <c r="F2577" s="1" t="str">
        <f>IF(ISTEXT(D2577),RIGHT(D2577,5),TEXT(D2577,"mm/dd"))</f>
        <v>11/24</v>
      </c>
      <c r="G2577" s="39">
        <f>SUM(MID(E2577,1,1),MID(E2577,2,1),MID(E2577,3,1),MID(E2577,4,1),MID(F2577,1,1),MID(F2577,2,1),MID(F2577,4,1),MID(F2577,5,1))</f>
        <v>20</v>
      </c>
      <c r="H2577" s="41">
        <f>IF(MOD(G2577,9)=0,9,MOD(G2577,9))</f>
        <v>2</v>
      </c>
      <c r="I2577" s="45" t="str">
        <f>IFERROR(MID("日月火水木金土",WEEKDAY(D2577),1),"")</f>
        <v/>
      </c>
      <c r="J2577" s="304" t="s">
        <v>5962</v>
      </c>
      <c r="K2577" s="202" t="str">
        <f>VLOOKUP(F2577,石と花メイン,3,FALSE)</f>
        <v>○真珠</v>
      </c>
      <c r="L2577" s="297" t="str">
        <f>VLOOKUP(F2577,石と花メイン,4,FALSE)</f>
        <v>莢迷</v>
      </c>
      <c r="M2577" s="393">
        <f>IF(OR(MONTH(F2577)&lt;7,AND(MONTH(F2577)=7,DAY(F2577)&lt;=25)),
MOD(SUM((E2577-1901)*365,259),260),
MOD(SUM((E2577-1900)*365,259),260))</f>
        <v>199</v>
      </c>
      <c r="N2577" s="390">
        <f>IF(AND(MONTH(F2577)=7,DAY(F2577)&gt;25),1,
ROUNDDOWN((SUM(VLOOKUP(MONTH(F2577),D暦変換用数値,2,FALSE),DAY(F2577))/28)+1,0))</f>
        <v>5</v>
      </c>
      <c r="O2577" s="205">
        <f>IF(AND(MONTH(F2577)=7,DAY(F2577)&gt;25),DAY(F2577)-25,
MOD((SUM(VLOOKUP(MONTH(F2577),D暦変換用数値,2,FALSE),DAY(F2577))),28)+1)</f>
        <v>10</v>
      </c>
      <c r="P2577" s="406">
        <f>IF(OR(MONTH(F2577)&lt;7,AND(MONTH(F2577)=7,DAY(F2577)&lt;=25)),
MOD(SUM((E2577-1901)*365,(N2577-1)*28,O2577,258),260),
MOD(SUM((E2577-1900)*365,(N2577-1)*28,O2577,258),260))</f>
        <v>60</v>
      </c>
      <c r="Q2577" s="373" t="str">
        <f>VLOOKUP(MOD(P2577,4),色,2,FALSE)</f>
        <v>黄色い</v>
      </c>
      <c r="R2577" s="291" t="str">
        <f>VLOOKUP(MOD(P2577,13),銀河の音,2,FALSE)</f>
        <v>銀河の</v>
      </c>
      <c r="S2577" s="384" t="str">
        <f>VLOOKUP(MOD(P2577,20),太陽の紋章,2,FALSE)</f>
        <v>太陽</v>
      </c>
      <c r="T2577" s="97" t="s">
        <v>6125</v>
      </c>
    </row>
    <row r="2578" spans="1:20" ht="13.5" customHeight="1">
      <c r="A2578" s="282" t="str">
        <f>VLOOKUP(MOD(E2578,10),十干,2,FALSE)</f>
        <v>戊</v>
      </c>
      <c r="B2578" s="283" t="str">
        <f>VLOOKUP(MOD(E2578,12),十二支,3,FALSE)</f>
        <v xml:space="preserve">07 天 </v>
      </c>
      <c r="C2578" s="287" t="str">
        <f>VLOOKUP(F2578,星座,3,TRUE)</f>
        <v xml:space="preserve">11 木 </v>
      </c>
      <c r="D2578" s="533" t="s">
        <v>8786</v>
      </c>
      <c r="E2578" s="83" t="str">
        <f>IFERROR(YEAR(D2578),LEFT(D2578,4))</f>
        <v>1848</v>
      </c>
      <c r="F2578" s="83" t="str">
        <f>IF(ISTEXT(D2578),RIGHT(D2578,5),TEXT(D2578,"mm/dd"))</f>
        <v>12/01</v>
      </c>
      <c r="G2578" s="88">
        <f>SUM(MID(E2578,1,1),MID(E2578,2,1),MID(E2578,3,1),MID(E2578,4,1),MID(F2578,1,1),MID(F2578,2,1),MID(F2578,4,1),MID(F2578,5,1))</f>
        <v>25</v>
      </c>
      <c r="H2578" s="88">
        <f>IF(MOD(G2578,9)=0,9,MOD(G2578,9))</f>
        <v>7</v>
      </c>
      <c r="I2578" s="83" t="str">
        <f>IFERROR(MID("日月火水木金土",WEEKDAY(D2578),1),"")</f>
        <v/>
      </c>
      <c r="J2578" s="303" t="s">
        <v>5963</v>
      </c>
      <c r="K2578" s="87" t="str">
        <f>VLOOKUP(F2578,石と花メイン,3,FALSE)</f>
        <v>●土耳古石</v>
      </c>
      <c r="L2578" s="296" t="str">
        <f>VLOOKUP(F2578,石と花メイン,4,FALSE)</f>
        <v>蓬菊【タンジー】</v>
      </c>
      <c r="M2578" s="392">
        <f>IF(OR(MONTH(F2578)&lt;7,AND(MONTH(F2578)=7,DAY(F2578)&lt;=25)),
MOD(SUM((E2578-1901)*365,259),260),
MOD(SUM((E2578-1900)*365,259),260))</f>
        <v>259</v>
      </c>
      <c r="N2578" s="330">
        <f>IF(AND(MONTH(F2578)=7,DAY(F2578)&gt;25),1,
ROUNDDOWN((SUM(VLOOKUP(MONTH(F2578),D暦変換用数値,2,FALSE),DAY(F2578))/28)+1,0))</f>
        <v>5</v>
      </c>
      <c r="O2578" s="84">
        <f>IF(AND(MONTH(F2578)=7,DAY(F2578)&gt;25),DAY(F2578)-25,
MOD((SUM(VLOOKUP(MONTH(F2578),D暦変換用数値,2,FALSE),DAY(F2578))),28)+1)</f>
        <v>17</v>
      </c>
      <c r="P2578" s="405">
        <f>IF(OR(MONTH(F2578)&lt;7,AND(MONTH(F2578)=7,DAY(F2578)&lt;=25)),
MOD(SUM((E2578-1901)*365,(N2578-1)*28,O2578,258),260),
MOD(SUM((E2578-1900)*365,(N2578-1)*28,O2578,258),260))</f>
        <v>127</v>
      </c>
      <c r="Q2578" s="371" t="str">
        <f>VLOOKUP(MOD(P2578,4),色,2,FALSE)</f>
        <v>青い</v>
      </c>
      <c r="R2578" s="289" t="str">
        <f>VLOOKUP(MOD(P2578,13),銀河の音,2,FALSE)</f>
        <v>惑星の</v>
      </c>
      <c r="S2578" s="382" t="str">
        <f>VLOOKUP(MOD(P2578,20),太陽の紋章,2,FALSE)</f>
        <v>手</v>
      </c>
      <c r="T2578" s="102" t="s">
        <v>1009</v>
      </c>
    </row>
    <row r="2579" spans="1:20" ht="13.5" customHeight="1">
      <c r="A2579" s="282" t="str">
        <f>VLOOKUP(MOD(E2579,10),十干,2,FALSE)</f>
        <v>丙</v>
      </c>
      <c r="B2579" s="283" t="str">
        <f>VLOOKUP(MOD(E2579,12),十二支,3,FALSE)</f>
        <v xml:space="preserve">07 天 </v>
      </c>
      <c r="C2579" s="287" t="str">
        <f>VLOOKUP(F2579,星座,3,TRUE)</f>
        <v xml:space="preserve">11 木 </v>
      </c>
      <c r="D2579" s="533" t="s">
        <v>8787</v>
      </c>
      <c r="E2579" s="83" t="str">
        <f>IFERROR(YEAR(D2579),LEFT(D2579,4))</f>
        <v>1896</v>
      </c>
      <c r="F2579" s="83" t="str">
        <f>IF(ISTEXT(D2579),RIGHT(D2579,5),TEXT(D2579,"mm/dd"))</f>
        <v>11/23</v>
      </c>
      <c r="G2579" s="88">
        <f>SUM(MID(E2579,1,1),MID(E2579,2,1),MID(E2579,3,1),MID(E2579,4,1),MID(F2579,1,1),MID(F2579,2,1),MID(F2579,4,1),MID(F2579,5,1))</f>
        <v>31</v>
      </c>
      <c r="H2579" s="88">
        <f>IF(MOD(G2579,9)=0,9,MOD(G2579,9))</f>
        <v>4</v>
      </c>
      <c r="I2579" s="83" t="str">
        <f>IFERROR(MID("日月火水木金土",WEEKDAY(D2579),1),"")</f>
        <v/>
      </c>
      <c r="J2579" s="303" t="s">
        <v>5964</v>
      </c>
      <c r="K2579" s="87" t="str">
        <f>VLOOKUP(F2579,石と花メイン,3,FALSE)</f>
        <v>●蛋白石</v>
      </c>
      <c r="L2579" s="296" t="str">
        <f>VLOOKUP(F2579,石と花メイン,4,FALSE)</f>
        <v>ストレリチア【極楽鳥花】</v>
      </c>
      <c r="M2579" s="392">
        <f>IF(OR(MONTH(F2579)&lt;7,AND(MONTH(F2579)=7,DAY(F2579)&lt;=25)),
MOD(SUM((E2579-1901)*365,259),260),
MOD(SUM((E2579-1900)*365,259),260))</f>
        <v>99</v>
      </c>
      <c r="N2579" s="330">
        <f>IF(AND(MONTH(F2579)=7,DAY(F2579)&gt;25),1,
ROUNDDOWN((SUM(VLOOKUP(MONTH(F2579),D暦変換用数値,2,FALSE),DAY(F2579))/28)+1,0))</f>
        <v>5</v>
      </c>
      <c r="O2579" s="84">
        <f>IF(AND(MONTH(F2579)=7,DAY(F2579)&gt;25),DAY(F2579)-25,
MOD((SUM(VLOOKUP(MONTH(F2579),D暦変換用数値,2,FALSE),DAY(F2579))),28)+1)</f>
        <v>9</v>
      </c>
      <c r="P2579" s="405">
        <f>IF(OR(MONTH(F2579)&lt;7,AND(MONTH(F2579)=7,DAY(F2579)&lt;=25)),
MOD(SUM((E2579-1901)*365,(N2579-1)*28,O2579,258),260),
MOD(SUM((E2579-1900)*365,(N2579-1)*28,O2579,258),260))</f>
        <v>219</v>
      </c>
      <c r="Q2579" s="371" t="str">
        <f>VLOOKUP(MOD(P2579,4),色,2,FALSE)</f>
        <v>青い</v>
      </c>
      <c r="R2579" s="289" t="str">
        <f>VLOOKUP(MOD(P2579,13),銀河の音,2,FALSE)</f>
        <v>スペクトルの</v>
      </c>
      <c r="S2579" s="382" t="str">
        <f>VLOOKUP(MOD(P2579,20),太陽の紋章,2,FALSE)</f>
        <v>嵐</v>
      </c>
      <c r="T2579" s="102" t="s">
        <v>5305</v>
      </c>
    </row>
    <row r="2580" spans="1:20" ht="13.5" customHeight="1">
      <c r="A2580" s="285" t="str">
        <f>VLOOKUP(MOD(E2580,10),十干,2,FALSE)</f>
        <v>丙</v>
      </c>
      <c r="B2580" s="283" t="str">
        <f>VLOOKUP(MOD(E2580,12),十二支,3,FALSE)</f>
        <v xml:space="preserve">07 天 </v>
      </c>
      <c r="C2580" s="287" t="str">
        <f>VLOOKUP(F2580,星座,3,TRUE)</f>
        <v xml:space="preserve">11 木 </v>
      </c>
      <c r="D2580" s="533" t="s">
        <v>8788</v>
      </c>
      <c r="E2580" s="83" t="str">
        <f>IFERROR(YEAR(D2580),LEFT(D2580,4))</f>
        <v>1896</v>
      </c>
      <c r="F2580" s="83" t="str">
        <f>IF(ISTEXT(D2580),RIGHT(D2580,5),TEXT(D2580,"mm/dd"))</f>
        <v>12/08</v>
      </c>
      <c r="G2580" s="88">
        <f>SUM(MID(E2580,1,1),MID(E2580,2,1),MID(E2580,3,1),MID(E2580,4,1),MID(F2580,1,1),MID(F2580,2,1),MID(F2580,4,1),MID(F2580,5,1))</f>
        <v>35</v>
      </c>
      <c r="H2580" s="88">
        <f>IF(MOD(G2580,9)=0,9,MOD(G2580,9))</f>
        <v>8</v>
      </c>
      <c r="I2580" s="83" t="str">
        <f>IFERROR(MID("日月火水木金土",WEEKDAY(D2580),1),"")</f>
        <v/>
      </c>
      <c r="J2580" s="303" t="s">
        <v>3156</v>
      </c>
      <c r="K2580" s="87" t="str">
        <f>VLOOKUP(F2580,石と花メイン,3,FALSE)</f>
        <v>◇金剛石</v>
      </c>
      <c r="L2580" s="296" t="str">
        <f>VLOOKUP(F2580,石と花メイン,4,FALSE)</f>
        <v>葦</v>
      </c>
      <c r="M2580" s="392">
        <f>IF(OR(MONTH(F2580)&lt;7,AND(MONTH(F2580)=7,DAY(F2580)&lt;=25)),
MOD(SUM((E2580-1901)*365,259),260),
MOD(SUM((E2580-1900)*365,259),260))</f>
        <v>99</v>
      </c>
      <c r="N2580" s="330">
        <f>IF(AND(MONTH(F2580)=7,DAY(F2580)&gt;25),1,
ROUNDDOWN((SUM(VLOOKUP(MONTH(F2580),D暦変換用数値,2,FALSE),DAY(F2580))/28)+1,0))</f>
        <v>5</v>
      </c>
      <c r="O2580" s="84">
        <f>IF(AND(MONTH(F2580)=7,DAY(F2580)&gt;25),DAY(F2580)-25,
MOD((SUM(VLOOKUP(MONTH(F2580),D暦変換用数値,2,FALSE),DAY(F2580))),28)+1)</f>
        <v>24</v>
      </c>
      <c r="P2580" s="405">
        <f>IF(OR(MONTH(F2580)&lt;7,AND(MONTH(F2580)=7,DAY(F2580)&lt;=25)),
MOD(SUM((E2580-1901)*365,(N2580-1)*28,O2580,258),260),
MOD(SUM((E2580-1900)*365,(N2580-1)*28,O2580,258),260))</f>
        <v>234</v>
      </c>
      <c r="Q2580" s="371" t="str">
        <f>VLOOKUP(MOD(P2580,4),色,2,FALSE)</f>
        <v>白い</v>
      </c>
      <c r="R2580" s="289" t="str">
        <f>VLOOKUP(MOD(P2580,13),銀河の音,2,FALSE)</f>
        <v>宇宙の</v>
      </c>
      <c r="S2580" s="382" t="str">
        <f>VLOOKUP(MOD(P2580,20),太陽の紋章,2,FALSE)</f>
        <v>魔法使い</v>
      </c>
      <c r="T2580" s="95" t="s">
        <v>3157</v>
      </c>
    </row>
    <row r="2581" spans="1:20" ht="13.5" customHeight="1">
      <c r="A2581" s="282" t="str">
        <f>VLOOKUP(MOD(E2581,10),十干,2,FALSE)</f>
        <v>丙</v>
      </c>
      <c r="B2581" s="283" t="str">
        <f>VLOOKUP(MOD(E2581,12),十二支,3,FALSE)</f>
        <v xml:space="preserve">07 天 </v>
      </c>
      <c r="C2581" s="287" t="str">
        <f>VLOOKUP(F2581,星座,3,TRUE)</f>
        <v xml:space="preserve">11 木 </v>
      </c>
      <c r="D2581" s="533" t="s">
        <v>8789</v>
      </c>
      <c r="E2581" s="83" t="str">
        <f>IFERROR(YEAR(D2581),LEFT(D2581,4))</f>
        <v>1896</v>
      </c>
      <c r="F2581" s="83" t="str">
        <f>IF(ISTEXT(D2581),RIGHT(D2581,5),TEXT(D2581,"mm/dd"))</f>
        <v>12/10</v>
      </c>
      <c r="G2581" s="88">
        <f>SUM(MID(E2581,1,1),MID(E2581,2,1),MID(E2581,3,1),MID(E2581,4,1),MID(F2581,1,1),MID(F2581,2,1),MID(F2581,4,1),MID(F2581,5,1))</f>
        <v>28</v>
      </c>
      <c r="H2581" s="88">
        <f>IF(MOD(G2581,9)=0,9,MOD(G2581,9))</f>
        <v>1</v>
      </c>
      <c r="I2581" s="83" t="str">
        <f>IFERROR(MID("日月火水木金土",WEEKDAY(D2581),1),"")</f>
        <v/>
      </c>
      <c r="J2581" s="303" t="s">
        <v>4914</v>
      </c>
      <c r="K2581" s="87" t="str">
        <f>VLOOKUP(F2581,石と花メイン,3,FALSE)</f>
        <v>●珊瑚</v>
      </c>
      <c r="L2581" s="296" t="str">
        <f>VLOOKUP(F2581,石と花メイン,4,FALSE)</f>
        <v>椿</v>
      </c>
      <c r="M2581" s="392">
        <f>IF(OR(MONTH(F2581)&lt;7,AND(MONTH(F2581)=7,DAY(F2581)&lt;=25)),
MOD(SUM((E2581-1901)*365,259),260),
MOD(SUM((E2581-1900)*365,259),260))</f>
        <v>99</v>
      </c>
      <c r="N2581" s="330">
        <f>IF(AND(MONTH(F2581)=7,DAY(F2581)&gt;25),1,
ROUNDDOWN((SUM(VLOOKUP(MONTH(F2581),D暦変換用数値,2,FALSE),DAY(F2581))/28)+1,0))</f>
        <v>5</v>
      </c>
      <c r="O2581" s="84">
        <f>IF(AND(MONTH(F2581)=7,DAY(F2581)&gt;25),DAY(F2581)-25,
MOD((SUM(VLOOKUP(MONTH(F2581),D暦変換用数値,2,FALSE),DAY(F2581))),28)+1)</f>
        <v>26</v>
      </c>
      <c r="P2581" s="405">
        <f>IF(OR(MONTH(F2581)&lt;7,AND(MONTH(F2581)=7,DAY(F2581)&lt;=25)),
MOD(SUM((E2581-1901)*365,(N2581-1)*28,O2581,258),260),
MOD(SUM((E2581-1900)*365,(N2581-1)*28,O2581,258),260))</f>
        <v>236</v>
      </c>
      <c r="Q2581" s="371" t="str">
        <f>VLOOKUP(MOD(P2581,4),色,2,FALSE)</f>
        <v>黄色い</v>
      </c>
      <c r="R2581" s="289" t="str">
        <f>VLOOKUP(MOD(P2581,13),銀河の音,2,FALSE)</f>
        <v>月の</v>
      </c>
      <c r="S2581" s="382" t="str">
        <f>VLOOKUP(MOD(P2581,20),太陽の紋章,2,FALSE)</f>
        <v>戦士</v>
      </c>
      <c r="T2581" s="95" t="s">
        <v>377</v>
      </c>
    </row>
    <row r="2582" spans="1:20" ht="13.5" customHeight="1">
      <c r="A2582" s="49" t="str">
        <f>VLOOKUP(MOD(E2582,10),十干,2,FALSE)</f>
        <v>甲</v>
      </c>
      <c r="B2582" s="199" t="str">
        <f>VLOOKUP(MOD(E2582,12),十二支,3,FALSE)</f>
        <v xml:space="preserve">07 天 </v>
      </c>
      <c r="C2582" s="201" t="str">
        <f>VLOOKUP(F2582,星座,3,TRUE)</f>
        <v xml:space="preserve">11 木 </v>
      </c>
      <c r="D2582" s="535" t="s">
        <v>8790</v>
      </c>
      <c r="E2582" s="45" t="str">
        <f>IFERROR(YEAR(D2582),LEFT(D2582,4))</f>
        <v>1944</v>
      </c>
      <c r="F2582" s="45" t="str">
        <f>IF(ISTEXT(D2582),RIGHT(D2582,5),TEXT(D2582,"mm/dd"))</f>
        <v>12/**</v>
      </c>
      <c r="G2582" s="41"/>
      <c r="H2582" s="41"/>
      <c r="I2582" s="45" t="str">
        <f>IFERROR(MID("日月火水木金土",WEEKDAY(D2582),1),"")</f>
        <v/>
      </c>
      <c r="J2582" s="305" t="s">
        <v>5509</v>
      </c>
      <c r="K2582" s="203"/>
      <c r="L2582" s="298"/>
      <c r="M2582" s="394"/>
      <c r="N2582" s="391"/>
      <c r="O2582" s="46"/>
      <c r="P2582" s="407"/>
      <c r="Q2582" s="377"/>
      <c r="R2582" s="294"/>
      <c r="S2582" s="388"/>
      <c r="T2582" s="94" t="s">
        <v>9097</v>
      </c>
    </row>
    <row r="2583" spans="1:20" ht="13.5" customHeight="1">
      <c r="A2583" s="50" t="str">
        <f>VLOOKUP(MOD(E2583,10),十干,2,FALSE)</f>
        <v>庚</v>
      </c>
      <c r="B2583" s="199" t="str">
        <f>VLOOKUP(MOD(E2583,12),十二支,3,FALSE)</f>
        <v xml:space="preserve">07 天 </v>
      </c>
      <c r="C2583" s="201" t="str">
        <f>VLOOKUP(F2583,星座,3,TRUE)</f>
        <v xml:space="preserve">12 海 </v>
      </c>
      <c r="D2583" s="531">
        <v>7361</v>
      </c>
      <c r="E2583" s="1">
        <f>IFERROR(YEAR(D2583),LEFT(D2583,4))</f>
        <v>1920</v>
      </c>
      <c r="F2583" s="1" t="str">
        <f>IF(ISTEXT(D2583),RIGHT(D2583,5),TEXT(D2583,"mm/dd"))</f>
        <v>02/25</v>
      </c>
      <c r="G2583" s="39">
        <f>SUM(MID(E2583,1,1),MID(E2583,2,1),MID(E2583,3,1),MID(E2583,4,1),MID(F2583,1,1),MID(F2583,2,1),MID(F2583,4,1),MID(F2583,5,1))</f>
        <v>21</v>
      </c>
      <c r="H2583" s="41">
        <f>IF(MOD(G2583,9)=0,9,MOD(G2583,9))</f>
        <v>3</v>
      </c>
      <c r="I2583" s="45" t="str">
        <f>IFERROR(MID("日月火水木金土",WEEKDAY(D2583),1),"")</f>
        <v>水</v>
      </c>
      <c r="J2583" s="304" t="s">
        <v>4048</v>
      </c>
      <c r="K2583" s="202" t="str">
        <f>VLOOKUP(F2583,石と花メイン,3,FALSE)</f>
        <v>●翡翠</v>
      </c>
      <c r="L2583" s="297" t="str">
        <f>VLOOKUP(F2583,石と花メイン,4,FALSE)</f>
        <v>カランコエ【紅弁慶】</v>
      </c>
      <c r="M2583" s="393">
        <f>IF(OR(MONTH(F2583)&lt;7,AND(MONTH(F2583)=7,DAY(F2583)&lt;=25)),
MOD(SUM((E2583-1901)*365,259),260),
MOD(SUM((E2583-1900)*365,259),260))</f>
        <v>174</v>
      </c>
      <c r="N2583" s="390">
        <f>IF(AND(MONTH(F2583)=7,DAY(F2583)&gt;25),1,
ROUNDDOWN((SUM(VLOOKUP(MONTH(F2583),D暦変換用数値,2,FALSE),DAY(F2583))/28)+1,0))</f>
        <v>8</v>
      </c>
      <c r="O2583" s="205">
        <f>IF(AND(MONTH(F2583)=7,DAY(F2583)&gt;25),DAY(F2583)-25,
MOD((SUM(VLOOKUP(MONTH(F2583),D暦変換用数値,2,FALSE),DAY(F2583))),28)+1)</f>
        <v>19</v>
      </c>
      <c r="P2583" s="406">
        <f>IF(OR(MONTH(F2583)&lt;7,AND(MONTH(F2583)=7,DAY(F2583)&lt;=25)),
MOD(SUM((E2583-1901)*365,(N2583-1)*28,O2583,258),260),
MOD(SUM((E2583-1900)*365,(N2583-1)*28,O2583,258),260))</f>
        <v>128</v>
      </c>
      <c r="Q2583" s="373" t="str">
        <f>VLOOKUP(MOD(P2583,4),色,2,FALSE)</f>
        <v>黄色い</v>
      </c>
      <c r="R2583" s="291" t="str">
        <f>VLOOKUP(MOD(P2583,13),銀河の音,2,FALSE)</f>
        <v>スペクトルの</v>
      </c>
      <c r="S2583" s="384" t="str">
        <f>VLOOKUP(MOD(P2583,20),太陽の紋章,2,FALSE)</f>
        <v>星</v>
      </c>
      <c r="T2583" s="105" t="s">
        <v>3209</v>
      </c>
    </row>
    <row r="2584" spans="1:20" ht="13.5" customHeight="1">
      <c r="A2584" s="50" t="str">
        <f>VLOOKUP(MOD(E2584,10),十干,2,FALSE)</f>
        <v>庚</v>
      </c>
      <c r="B2584" s="199" t="str">
        <f>VLOOKUP(MOD(E2584,12),十二支,3,FALSE)</f>
        <v xml:space="preserve">07 天 </v>
      </c>
      <c r="C2584" s="201" t="str">
        <f>VLOOKUP(F2584,星座,3,TRUE)</f>
        <v xml:space="preserve">12 海 </v>
      </c>
      <c r="D2584" s="531">
        <v>7362</v>
      </c>
      <c r="E2584" s="1">
        <f>IFERROR(YEAR(D2584),LEFT(D2584,4))</f>
        <v>1920</v>
      </c>
      <c r="F2584" s="1" t="str">
        <f>IF(ISTEXT(D2584),RIGHT(D2584,5),TEXT(D2584,"mm/dd"))</f>
        <v>02/26</v>
      </c>
      <c r="G2584" s="39">
        <f>SUM(MID(E2584,1,1),MID(E2584,2,1),MID(E2584,3,1),MID(E2584,4,1),MID(F2584,1,1),MID(F2584,2,1),MID(F2584,4,1),MID(F2584,5,1))</f>
        <v>22</v>
      </c>
      <c r="H2584" s="41">
        <f>IF(MOD(G2584,9)=0,9,MOD(G2584,9))</f>
        <v>4</v>
      </c>
      <c r="I2584" s="45" t="str">
        <f>IFERROR(MID("日月火水木金土",WEEKDAY(D2584),1),"")</f>
        <v>木</v>
      </c>
      <c r="J2584" s="304" t="s">
        <v>4049</v>
      </c>
      <c r="K2584" s="202" t="str">
        <f>VLOOKUP(F2584,石と花メイン,3,FALSE)</f>
        <v>◆青玉</v>
      </c>
      <c r="L2584" s="297" t="str">
        <f>VLOOKUP(F2584,石と花メイン,4,FALSE)</f>
        <v>アドニス【夏咲福寿草】</v>
      </c>
      <c r="M2584" s="393">
        <f>IF(OR(MONTH(F2584)&lt;7,AND(MONTH(F2584)=7,DAY(F2584)&lt;=25)),
MOD(SUM((E2584-1901)*365,259),260),
MOD(SUM((E2584-1900)*365,259),260))</f>
        <v>174</v>
      </c>
      <c r="N2584" s="390">
        <f>IF(AND(MONTH(F2584)=7,DAY(F2584)&gt;25),1,
ROUNDDOWN((SUM(VLOOKUP(MONTH(F2584),D暦変換用数値,2,FALSE),DAY(F2584))/28)+1,0))</f>
        <v>8</v>
      </c>
      <c r="O2584" s="205">
        <f>IF(AND(MONTH(F2584)=7,DAY(F2584)&gt;25),DAY(F2584)-25,
MOD((SUM(VLOOKUP(MONTH(F2584),D暦変換用数値,2,FALSE),DAY(F2584))),28)+1)</f>
        <v>20</v>
      </c>
      <c r="P2584" s="406">
        <f>IF(OR(MONTH(F2584)&lt;7,AND(MONTH(F2584)=7,DAY(F2584)&lt;=25)),
MOD(SUM((E2584-1901)*365,(N2584-1)*28,O2584,258),260),
MOD(SUM((E2584-1900)*365,(N2584-1)*28,O2584,258),260))</f>
        <v>129</v>
      </c>
      <c r="Q2584" s="372" t="str">
        <f>VLOOKUP(MOD(P2584,4),色,2,FALSE)</f>
        <v>赤い</v>
      </c>
      <c r="R2584" s="290" t="str">
        <f>VLOOKUP(MOD(P2584,13),銀河の音,2,FALSE)</f>
        <v>水晶の</v>
      </c>
      <c r="S2584" s="383" t="str">
        <f>VLOOKUP(MOD(P2584,20),太陽の紋章,2,FALSE)</f>
        <v>月</v>
      </c>
      <c r="T2584" s="103" t="s">
        <v>3878</v>
      </c>
    </row>
    <row r="2585" spans="1:20" ht="13.5" customHeight="1">
      <c r="A2585" s="282" t="str">
        <f>VLOOKUP(MOD(E2585,10),十干,2,FALSE)</f>
        <v>庚</v>
      </c>
      <c r="B2585" s="283" t="str">
        <f>VLOOKUP(MOD(E2585,12),十二支,3,FALSE)</f>
        <v xml:space="preserve">07 天 </v>
      </c>
      <c r="C2585" s="287" t="str">
        <f>VLOOKUP(F2585,星座,3,TRUE)</f>
        <v xml:space="preserve">12 海 </v>
      </c>
      <c r="D2585" s="533">
        <v>7375</v>
      </c>
      <c r="E2585" s="83">
        <f>IFERROR(YEAR(D2585),LEFT(D2585,4))</f>
        <v>1920</v>
      </c>
      <c r="F2585" s="83" t="str">
        <f>IF(ISTEXT(D2585),RIGHT(D2585,5),TEXT(D2585,"mm/dd"))</f>
        <v>03/10</v>
      </c>
      <c r="G2585" s="88">
        <f>SUM(MID(E2585,1,1),MID(E2585,2,1),MID(E2585,3,1),MID(E2585,4,1),MID(F2585,1,1),MID(F2585,2,1),MID(F2585,4,1),MID(F2585,5,1))</f>
        <v>16</v>
      </c>
      <c r="H2585" s="88">
        <f>IF(MOD(G2585,9)=0,9,MOD(G2585,9))</f>
        <v>7</v>
      </c>
      <c r="I2585" s="83" t="str">
        <f>IFERROR(MID("日月火水木金土",WEEKDAY(D2585),1),"")</f>
        <v>水</v>
      </c>
      <c r="J2585" s="303" t="s">
        <v>4921</v>
      </c>
      <c r="K2585" s="87" t="str">
        <f>VLOOKUP(F2585,石と花メイン,3,FALSE)</f>
        <v>●蛋白石</v>
      </c>
      <c r="L2585" s="296" t="str">
        <f>VLOOKUP(F2585,石と花メイン,4,FALSE)</f>
        <v>ルピナス【登藤/昇藤】</v>
      </c>
      <c r="M2585" s="392">
        <f>IF(OR(MONTH(F2585)&lt;7,AND(MONTH(F2585)=7,DAY(F2585)&lt;=25)),
MOD(SUM((E2585-1901)*365,259),260),
MOD(SUM((E2585-1900)*365,259),260))</f>
        <v>174</v>
      </c>
      <c r="N2585" s="330">
        <f>IF(AND(MONTH(F2585)=7,DAY(F2585)&gt;25),1,
ROUNDDOWN((SUM(VLOOKUP(MONTH(F2585),D暦変換用数値,2,FALSE),DAY(F2585))/28)+1,0))</f>
        <v>9</v>
      </c>
      <c r="O2585" s="84">
        <f>IF(AND(MONTH(F2585)=7,DAY(F2585)&gt;25),DAY(F2585)-25,
MOD((SUM(VLOOKUP(MONTH(F2585),D暦変換用数値,2,FALSE),DAY(F2585))),28)+1)</f>
        <v>4</v>
      </c>
      <c r="P2585" s="405">
        <f>IF(OR(MONTH(F2585)&lt;7,AND(MONTH(F2585)=7,DAY(F2585)&lt;=25)),
MOD(SUM((E2585-1901)*365,(N2585-1)*28,O2585,258),260),
MOD(SUM((E2585-1900)*365,(N2585-1)*28,O2585,258),260))</f>
        <v>141</v>
      </c>
      <c r="Q2585" s="371" t="str">
        <f>VLOOKUP(MOD(P2585,4),色,2,FALSE)</f>
        <v>赤い</v>
      </c>
      <c r="R2585" s="289" t="str">
        <f>VLOOKUP(MOD(P2585,13),銀河の音,2,FALSE)</f>
        <v>スペクトルの</v>
      </c>
      <c r="S2585" s="382" t="str">
        <f>VLOOKUP(MOD(P2585,20),太陽の紋章,2,FALSE)</f>
        <v>竜</v>
      </c>
      <c r="T2585" s="95" t="s">
        <v>529</v>
      </c>
    </row>
    <row r="2586" spans="1:20" ht="13.5" customHeight="1">
      <c r="A2586" s="50" t="str">
        <f>VLOOKUP(MOD(E2586,10),十干,2,FALSE)</f>
        <v>壬</v>
      </c>
      <c r="B2586" s="199" t="str">
        <f>VLOOKUP(MOD(E2586,12),十二支,3,FALSE)</f>
        <v xml:space="preserve">07 天 </v>
      </c>
      <c r="C2586" s="201" t="str">
        <f>VLOOKUP(F2586,星座,3,TRUE)</f>
        <v xml:space="preserve">12 海 </v>
      </c>
      <c r="D2586" s="531">
        <v>11746</v>
      </c>
      <c r="E2586" s="1">
        <f>IFERROR(YEAR(D2586),LEFT(D2586,4))</f>
        <v>1932</v>
      </c>
      <c r="F2586" s="1" t="str">
        <f>IF(ISTEXT(D2586),RIGHT(D2586,5),TEXT(D2586,"mm/dd"))</f>
        <v>02/27</v>
      </c>
      <c r="G2586" s="39">
        <f>SUM(MID(E2586,1,1),MID(E2586,2,1),MID(E2586,3,1),MID(E2586,4,1),MID(F2586,1,1),MID(F2586,2,1),MID(F2586,4,1),MID(F2586,5,1))</f>
        <v>26</v>
      </c>
      <c r="H2586" s="41">
        <f>IF(MOD(G2586,9)=0,9,MOD(G2586,9))</f>
        <v>8</v>
      </c>
      <c r="I2586" s="45" t="str">
        <f>IFERROR(MID("日月火水木金土",WEEKDAY(D2586),1),"")</f>
        <v>土</v>
      </c>
      <c r="J2586" s="304" t="s">
        <v>4050</v>
      </c>
      <c r="K2586" s="202" t="str">
        <f>VLOOKUP(F2586,石と花メイン,3,FALSE)</f>
        <v>○真珠</v>
      </c>
      <c r="L2586" s="297" t="str">
        <f>VLOOKUP(F2586,石と花メイン,4,FALSE)</f>
        <v>大甘菜【オーニソガラム】</v>
      </c>
      <c r="M2586" s="393">
        <f>IF(OR(MONTH(F2586)&lt;7,AND(MONTH(F2586)=7,DAY(F2586)&lt;=25)),
MOD(SUM((E2586-1901)*365,259),260),
MOD(SUM((E2586-1900)*365,259),260))</f>
        <v>134</v>
      </c>
      <c r="N2586" s="390">
        <f>IF(AND(MONTH(F2586)=7,DAY(F2586)&gt;25),1,
ROUNDDOWN((SUM(VLOOKUP(MONTH(F2586),D暦変換用数値,2,FALSE),DAY(F2586))/28)+1,0))</f>
        <v>8</v>
      </c>
      <c r="O2586" s="205">
        <f>IF(AND(MONTH(F2586)=7,DAY(F2586)&gt;25),DAY(F2586)-25,
MOD((SUM(VLOOKUP(MONTH(F2586),D暦変換用数値,2,FALSE),DAY(F2586))),28)+1)</f>
        <v>21</v>
      </c>
      <c r="P2586" s="406">
        <f>IF(OR(MONTH(F2586)&lt;7,AND(MONTH(F2586)=7,DAY(F2586)&lt;=25)),
MOD(SUM((E2586-1901)*365,(N2586-1)*28,O2586,258),260),
MOD(SUM((E2586-1900)*365,(N2586-1)*28,O2586,258),260))</f>
        <v>90</v>
      </c>
      <c r="Q2586" s="375" t="str">
        <f>VLOOKUP(MOD(P2586,4),色,2,FALSE)</f>
        <v>白い</v>
      </c>
      <c r="R2586" s="293" t="str">
        <f>VLOOKUP(MOD(P2586,13),銀河の音,2,FALSE)</f>
        <v>水晶の</v>
      </c>
      <c r="S2586" s="386" t="str">
        <f>VLOOKUP(MOD(P2586,20),太陽の紋章,2,FALSE)</f>
        <v>犬</v>
      </c>
      <c r="T2586" s="98" t="s">
        <v>3736</v>
      </c>
    </row>
    <row r="2587" spans="1:20" ht="13.5" customHeight="1">
      <c r="A2587" s="50" t="str">
        <f>VLOOKUP(MOD(E2587,10),十干,2,FALSE)</f>
        <v>壬</v>
      </c>
      <c r="B2587" s="199" t="str">
        <f>VLOOKUP(MOD(E2587,12),十二支,3,FALSE)</f>
        <v xml:space="preserve">07 天 </v>
      </c>
      <c r="C2587" s="201" t="str">
        <f>VLOOKUP(F2587,星座,3,TRUE)</f>
        <v xml:space="preserve">12 海 </v>
      </c>
      <c r="D2587" s="531">
        <v>11749</v>
      </c>
      <c r="E2587" s="1">
        <f>IFERROR(YEAR(D2587),LEFT(D2587,4))</f>
        <v>1932</v>
      </c>
      <c r="F2587" s="1" t="str">
        <f>IF(ISTEXT(D2587),RIGHT(D2587,5),TEXT(D2587,"mm/dd"))</f>
        <v>03/01</v>
      </c>
      <c r="G2587" s="39">
        <f>SUM(MID(E2587,1,1),MID(E2587,2,1),MID(E2587,3,1),MID(E2587,4,1),MID(F2587,1,1),MID(F2587,2,1),MID(F2587,4,1),MID(F2587,5,1))</f>
        <v>19</v>
      </c>
      <c r="H2587" s="41">
        <f>IF(MOD(G2587,9)=0,9,MOD(G2587,9))</f>
        <v>1</v>
      </c>
      <c r="I2587" s="45" t="str">
        <f>IFERROR(MID("日月火水木金土",WEEKDAY(D2587),1),"")</f>
        <v>火</v>
      </c>
      <c r="J2587" s="304" t="s">
        <v>4051</v>
      </c>
      <c r="K2587" s="202" t="str">
        <f>VLOOKUP(F2587,石と花メイン,3,FALSE)</f>
        <v>■血碧玉</v>
      </c>
      <c r="L2587" s="297" t="str">
        <f>VLOOKUP(F2587,石と花メイン,4,FALSE)</f>
        <v>杏【唐桃】</v>
      </c>
      <c r="M2587" s="393">
        <f>IF(OR(MONTH(F2587)&lt;7,AND(MONTH(F2587)=7,DAY(F2587)&lt;=25)),
MOD(SUM((E2587-1901)*365,259),260),
MOD(SUM((E2587-1900)*365,259),260))</f>
        <v>134</v>
      </c>
      <c r="N2587" s="390">
        <f>IF(AND(MONTH(F2587)=7,DAY(F2587)&gt;25),1,
ROUNDDOWN((SUM(VLOOKUP(MONTH(F2587),D暦変換用数値,2,FALSE),DAY(F2587))/28)+1,0))</f>
        <v>8</v>
      </c>
      <c r="O2587" s="205">
        <f>IF(AND(MONTH(F2587)=7,DAY(F2587)&gt;25),DAY(F2587)-25,
MOD((SUM(VLOOKUP(MONTH(F2587),D暦変換用数値,2,FALSE),DAY(F2587))),28)+1)</f>
        <v>23</v>
      </c>
      <c r="P2587" s="406">
        <f>IF(OR(MONTH(F2587)&lt;7,AND(MONTH(F2587)=7,DAY(F2587)&lt;=25)),
MOD(SUM((E2587-1901)*365,(N2587-1)*28,O2587,258),260),
MOD(SUM((E2587-1900)*365,(N2587-1)*28,O2587,258),260))</f>
        <v>92</v>
      </c>
      <c r="Q2587" s="373" t="str">
        <f>VLOOKUP(MOD(P2587,4),色,2,FALSE)</f>
        <v>黄色い</v>
      </c>
      <c r="R2587" s="291" t="str">
        <f>VLOOKUP(MOD(P2587,13),銀河の音,2,FALSE)</f>
        <v>磁気の</v>
      </c>
      <c r="S2587" s="384" t="str">
        <f>VLOOKUP(MOD(P2587,20),太陽の紋章,2,FALSE)</f>
        <v>人</v>
      </c>
      <c r="T2587" s="93" t="s">
        <v>166</v>
      </c>
    </row>
    <row r="2588" spans="1:20" ht="13.5" customHeight="1">
      <c r="A2588" s="49" t="str">
        <f>VLOOKUP(MOD(E2588,10),十干,2,FALSE)</f>
        <v>壬</v>
      </c>
      <c r="B2588" s="199" t="str">
        <f>VLOOKUP(MOD(E2588,12),十二支,3,FALSE)</f>
        <v xml:space="preserve">07 天 </v>
      </c>
      <c r="C2588" s="201" t="str">
        <f>VLOOKUP(F2588,星座,3,TRUE)</f>
        <v xml:space="preserve">12 海 </v>
      </c>
      <c r="D2588" s="535">
        <v>11766</v>
      </c>
      <c r="E2588" s="45">
        <f>IFERROR(YEAR(D2588),LEFT(D2588,4))</f>
        <v>1932</v>
      </c>
      <c r="F2588" s="45" t="str">
        <f>IF(ISTEXT(D2588),RIGHT(D2588,5),TEXT(D2588,"mm/dd"))</f>
        <v>03/18</v>
      </c>
      <c r="G2588" s="41">
        <f>SUM(MID(E2588,1,1),MID(E2588,2,1),MID(E2588,3,1),MID(E2588,4,1),MID(F2588,1,1),MID(F2588,2,1),MID(F2588,4,1),MID(F2588,5,1))</f>
        <v>27</v>
      </c>
      <c r="H2588" s="41">
        <f>IF(MOD(G2588,9)=0,9,MOD(G2588,9))</f>
        <v>9</v>
      </c>
      <c r="I2588" s="45" t="str">
        <f>IFERROR(MID("日月火水木金土",WEEKDAY(D2588),1),"")</f>
        <v>金</v>
      </c>
      <c r="J2588" s="305" t="s">
        <v>1874</v>
      </c>
      <c r="K2588" s="203" t="str">
        <f>VLOOKUP(F2588,石と花メイン,3,FALSE)</f>
        <v>◆金緑石</v>
      </c>
      <c r="L2588" s="298" t="str">
        <f>VLOOKUP(F2588,石と花メイン,4,FALSE)</f>
        <v>花水木【アメリカ山法師】</v>
      </c>
      <c r="M2588" s="394">
        <f>IF(OR(MONTH(F2588)&lt;7,AND(MONTH(F2588)=7,DAY(F2588)&lt;=25)),
MOD(SUM((E2588-1901)*365,259),260),
MOD(SUM((E2588-1900)*365,259),260))</f>
        <v>134</v>
      </c>
      <c r="N2588" s="391">
        <f>IF(AND(MONTH(F2588)=7,DAY(F2588)&gt;25),1,
ROUNDDOWN((SUM(VLOOKUP(MONTH(F2588),D暦変換用数値,2,FALSE),DAY(F2588))/28)+1,0))</f>
        <v>9</v>
      </c>
      <c r="O2588" s="46">
        <f>IF(AND(MONTH(F2588)=7,DAY(F2588)&gt;25),DAY(F2588)-25,
MOD((SUM(VLOOKUP(MONTH(F2588),D暦変換用数値,2,FALSE),DAY(F2588))),28)+1)</f>
        <v>12</v>
      </c>
      <c r="P2588" s="407">
        <f>IF(OR(MONTH(F2588)&lt;7,AND(MONTH(F2588)=7,DAY(F2588)&lt;=25)),
MOD(SUM((E2588-1901)*365,(N2588-1)*28,O2588,258),260),
MOD(SUM((E2588-1900)*365,(N2588-1)*28,O2588,258),260))</f>
        <v>109</v>
      </c>
      <c r="Q2588" s="372" t="str">
        <f>VLOOKUP(MOD(P2588,4),色,2,FALSE)</f>
        <v>赤い</v>
      </c>
      <c r="R2588" s="290" t="str">
        <f>VLOOKUP(MOD(P2588,13),銀河の音,2,FALSE)</f>
        <v>倍音の</v>
      </c>
      <c r="S2588" s="383" t="str">
        <f>VLOOKUP(MOD(P2588,20),太陽の紋章,2,FALSE)</f>
        <v>月</v>
      </c>
      <c r="T2588" s="79"/>
    </row>
    <row r="2589" spans="1:20" ht="13.5" customHeight="1">
      <c r="A2589" s="50" t="str">
        <f>VLOOKUP(MOD(E2589,10),十干,2,FALSE)</f>
        <v>甲</v>
      </c>
      <c r="B2589" s="199" t="str">
        <f>VLOOKUP(MOD(E2589,12),十二支,3,FALSE)</f>
        <v xml:space="preserve">07 天 </v>
      </c>
      <c r="C2589" s="201" t="str">
        <f>VLOOKUP(F2589,星座,3,TRUE)</f>
        <v xml:space="preserve">12 海 </v>
      </c>
      <c r="D2589" s="531">
        <v>16126</v>
      </c>
      <c r="E2589" s="1">
        <f>IFERROR(YEAR(D2589),LEFT(D2589,4))</f>
        <v>1944</v>
      </c>
      <c r="F2589" s="1" t="str">
        <f>IF(ISTEXT(D2589),RIGHT(D2589,5),TEXT(D2589,"mm/dd"))</f>
        <v>02/24</v>
      </c>
      <c r="G2589" s="39">
        <f>SUM(MID(E2589,1,1),MID(E2589,2,1),MID(E2589,3,1),MID(E2589,4,1),MID(F2589,1,1),MID(F2589,2,1),MID(F2589,4,1),MID(F2589,5,1))</f>
        <v>26</v>
      </c>
      <c r="H2589" s="41">
        <f>IF(MOD(G2589,9)=0,9,MOD(G2589,9))</f>
        <v>8</v>
      </c>
      <c r="I2589" s="45" t="str">
        <f>IFERROR(MID("日月火水木金土",WEEKDAY(D2589),1),"")</f>
        <v>木</v>
      </c>
      <c r="J2589" s="304" t="s">
        <v>4052</v>
      </c>
      <c r="K2589" s="202" t="str">
        <f>VLOOKUP(F2589,石と花メイン,3,FALSE)</f>
        <v>◇金剛石</v>
      </c>
      <c r="L2589" s="297" t="str">
        <f>VLOOKUP(F2589,石と花メイン,4,FALSE)</f>
        <v>蔓日日草【蔓桔梗】</v>
      </c>
      <c r="M2589" s="393">
        <f>IF(OR(MONTH(F2589)&lt;7,AND(MONTH(F2589)=7,DAY(F2589)&lt;=25)),
MOD(SUM((E2589-1901)*365,259),260),
MOD(SUM((E2589-1900)*365,259),260))</f>
        <v>94</v>
      </c>
      <c r="N2589" s="390">
        <f>IF(AND(MONTH(F2589)=7,DAY(F2589)&gt;25),1,
ROUNDDOWN((SUM(VLOOKUP(MONTH(F2589),D暦変換用数値,2,FALSE),DAY(F2589))/28)+1,0))</f>
        <v>8</v>
      </c>
      <c r="O2589" s="205">
        <f>IF(AND(MONTH(F2589)=7,DAY(F2589)&gt;25),DAY(F2589)-25,
MOD((SUM(VLOOKUP(MONTH(F2589),D暦変換用数値,2,FALSE),DAY(F2589))),28)+1)</f>
        <v>18</v>
      </c>
      <c r="P2589" s="406">
        <f>IF(OR(MONTH(F2589)&lt;7,AND(MONTH(F2589)=7,DAY(F2589)&lt;=25)),
MOD(SUM((E2589-1901)*365,(N2589-1)*28,O2589,258),260),
MOD(SUM((E2589-1900)*365,(N2589-1)*28,O2589,258),260))</f>
        <v>47</v>
      </c>
      <c r="Q2589" s="374" t="str">
        <f>VLOOKUP(MOD(P2589,4),色,2,FALSE)</f>
        <v>青い</v>
      </c>
      <c r="R2589" s="292" t="str">
        <f>VLOOKUP(MOD(P2589,13),銀河の音,2,FALSE)</f>
        <v>銀河の</v>
      </c>
      <c r="S2589" s="385" t="str">
        <f>VLOOKUP(MOD(P2589,20),太陽の紋章,2,FALSE)</f>
        <v>手</v>
      </c>
      <c r="T2589" s="98" t="s">
        <v>3736</v>
      </c>
    </row>
    <row r="2590" spans="1:20" ht="13.5" customHeight="1">
      <c r="A2590" s="50" t="str">
        <f>VLOOKUP(MOD(E2590,10),十干,2,FALSE)</f>
        <v>甲</v>
      </c>
      <c r="B2590" s="199" t="str">
        <f>VLOOKUP(MOD(E2590,12),十二支,3,FALSE)</f>
        <v xml:space="preserve">07 天 </v>
      </c>
      <c r="C2590" s="201" t="str">
        <f>VLOOKUP(F2590,星座,3,TRUE)</f>
        <v xml:space="preserve">12 海 </v>
      </c>
      <c r="D2590" s="531">
        <v>16142</v>
      </c>
      <c r="E2590" s="1">
        <f>IFERROR(YEAR(D2590),LEFT(D2590,4))</f>
        <v>1944</v>
      </c>
      <c r="F2590" s="1" t="str">
        <f>IF(ISTEXT(D2590),RIGHT(D2590,5),TEXT(D2590,"mm/dd"))</f>
        <v>03/11</v>
      </c>
      <c r="G2590" s="39">
        <f>SUM(MID(E2590,1,1),MID(E2590,2,1),MID(E2590,3,1),MID(E2590,4,1),MID(F2590,1,1),MID(F2590,2,1),MID(F2590,4,1),MID(F2590,5,1))</f>
        <v>23</v>
      </c>
      <c r="H2590" s="41">
        <f>IF(MOD(G2590,9)=0,9,MOD(G2590,9))</f>
        <v>5</v>
      </c>
      <c r="I2590" s="45" t="str">
        <f>IFERROR(MID("日月火水木金土",WEEKDAY(D2590),1),"")</f>
        <v>土</v>
      </c>
      <c r="J2590" s="304" t="s">
        <v>4053</v>
      </c>
      <c r="K2590" s="202" t="str">
        <f>VLOOKUP(F2590,石と花メイン,3,FALSE)</f>
        <v>◆紅玉</v>
      </c>
      <c r="L2590" s="297" t="str">
        <f>VLOOKUP(F2590,石と花メイン,4,FALSE)</f>
        <v>菊苦菜【チコリー】</v>
      </c>
      <c r="M2590" s="393">
        <f>IF(OR(MONTH(F2590)&lt;7,AND(MONTH(F2590)=7,DAY(F2590)&lt;=25)),
MOD(SUM((E2590-1901)*365,259),260),
MOD(SUM((E2590-1900)*365,259),260))</f>
        <v>94</v>
      </c>
      <c r="N2590" s="390">
        <f>IF(AND(MONTH(F2590)=7,DAY(F2590)&gt;25),1,
ROUNDDOWN((SUM(VLOOKUP(MONTH(F2590),D暦変換用数値,2,FALSE),DAY(F2590))/28)+1,0))</f>
        <v>9</v>
      </c>
      <c r="O2590" s="205">
        <f>IF(AND(MONTH(F2590)=7,DAY(F2590)&gt;25),DAY(F2590)-25,
MOD((SUM(VLOOKUP(MONTH(F2590),D暦変換用数値,2,FALSE),DAY(F2590))),28)+1)</f>
        <v>5</v>
      </c>
      <c r="P2590" s="406">
        <f>IF(OR(MONTH(F2590)&lt;7,AND(MONTH(F2590)=7,DAY(F2590)&lt;=25)),
MOD(SUM((E2590-1901)*365,(N2590-1)*28,O2590,258),260),
MOD(SUM((E2590-1900)*365,(N2590-1)*28,O2590,258),260))</f>
        <v>62</v>
      </c>
      <c r="Q2590" s="375" t="str">
        <f>VLOOKUP(MOD(P2590,4),色,2,FALSE)</f>
        <v>白い</v>
      </c>
      <c r="R2590" s="293" t="str">
        <f>VLOOKUP(MOD(P2590,13),銀河の音,2,FALSE)</f>
        <v>惑星の</v>
      </c>
      <c r="S2590" s="386" t="str">
        <f>VLOOKUP(MOD(P2590,20),太陽の紋章,2,FALSE)</f>
        <v>風</v>
      </c>
      <c r="T2590" s="99" t="s">
        <v>3879</v>
      </c>
    </row>
    <row r="2591" spans="1:20" ht="13.5" customHeight="1">
      <c r="A2591" s="50" t="str">
        <f>VLOOKUP(MOD(E2591,10),十干,2,FALSE)</f>
        <v>甲</v>
      </c>
      <c r="B2591" s="199" t="str">
        <f>VLOOKUP(MOD(E2591,12),十二支,3,FALSE)</f>
        <v xml:space="preserve">07 天 </v>
      </c>
      <c r="C2591" s="201" t="str">
        <f>VLOOKUP(F2591,星座,3,TRUE)</f>
        <v xml:space="preserve">12 海 </v>
      </c>
      <c r="D2591" s="531">
        <v>16149</v>
      </c>
      <c r="E2591" s="1">
        <f>IFERROR(YEAR(D2591),LEFT(D2591,4))</f>
        <v>1944</v>
      </c>
      <c r="F2591" s="1" t="str">
        <f>IF(ISTEXT(D2591),RIGHT(D2591,5),TEXT(D2591,"mm/dd"))</f>
        <v>03/18</v>
      </c>
      <c r="G2591" s="39">
        <f>SUM(MID(E2591,1,1),MID(E2591,2,1),MID(E2591,3,1),MID(E2591,4,1),MID(F2591,1,1),MID(F2591,2,1),MID(F2591,4,1),MID(F2591,5,1))</f>
        <v>30</v>
      </c>
      <c r="H2591" s="41">
        <f>IF(MOD(G2591,9)=0,9,MOD(G2591,9))</f>
        <v>3</v>
      </c>
      <c r="I2591" s="45" t="str">
        <f>IFERROR(MID("日月火水木金土",WEEKDAY(D2591),1),"")</f>
        <v>土</v>
      </c>
      <c r="J2591" s="304" t="s">
        <v>4054</v>
      </c>
      <c r="K2591" s="202" t="str">
        <f>VLOOKUP(F2591,石と花メイン,3,FALSE)</f>
        <v>◆金緑石</v>
      </c>
      <c r="L2591" s="297" t="str">
        <f>VLOOKUP(F2591,石と花メイン,4,FALSE)</f>
        <v>花水木【アメリカ山法師】</v>
      </c>
      <c r="M2591" s="393">
        <f>IF(OR(MONTH(F2591)&lt;7,AND(MONTH(F2591)=7,DAY(F2591)&lt;=25)),
MOD(SUM((E2591-1901)*365,259),260),
MOD(SUM((E2591-1900)*365,259),260))</f>
        <v>94</v>
      </c>
      <c r="N2591" s="390">
        <f>IF(AND(MONTH(F2591)=7,DAY(F2591)&gt;25),1,
ROUNDDOWN((SUM(VLOOKUP(MONTH(F2591),D暦変換用数値,2,FALSE),DAY(F2591))/28)+1,0))</f>
        <v>9</v>
      </c>
      <c r="O2591" s="205">
        <f>IF(AND(MONTH(F2591)=7,DAY(F2591)&gt;25),DAY(F2591)-25,
MOD((SUM(VLOOKUP(MONTH(F2591),D暦変換用数値,2,FALSE),DAY(F2591))),28)+1)</f>
        <v>12</v>
      </c>
      <c r="P2591" s="406">
        <f>IF(OR(MONTH(F2591)&lt;7,AND(MONTH(F2591)=7,DAY(F2591)&lt;=25)),
MOD(SUM((E2591-1901)*365,(N2591-1)*28,O2591,258),260),
MOD(SUM((E2591-1900)*365,(N2591-1)*28,O2591,258),260))</f>
        <v>69</v>
      </c>
      <c r="Q2591" s="372" t="str">
        <f>VLOOKUP(MOD(P2591,4),色,2,FALSE)</f>
        <v>赤い</v>
      </c>
      <c r="R2591" s="290" t="str">
        <f>VLOOKUP(MOD(P2591,13),銀河の音,2,FALSE)</f>
        <v>自己存在の</v>
      </c>
      <c r="S2591" s="383" t="str">
        <f>VLOOKUP(MOD(P2591,20),太陽の紋章,2,FALSE)</f>
        <v>月</v>
      </c>
      <c r="T2591" s="98" t="s">
        <v>3736</v>
      </c>
    </row>
    <row r="2592" spans="1:20" ht="13.5" customHeight="1">
      <c r="A2592" s="49" t="str">
        <f>VLOOKUP(MOD(E2592,10),十干,2,FALSE)</f>
        <v>丙</v>
      </c>
      <c r="B2592" s="199" t="str">
        <f>VLOOKUP(MOD(E2592,12),十二支,3,FALSE)</f>
        <v xml:space="preserve">07 天 </v>
      </c>
      <c r="C2592" s="201" t="str">
        <f>VLOOKUP(F2592,星座,3,TRUE)</f>
        <v xml:space="preserve">12 海 </v>
      </c>
      <c r="D2592" s="535">
        <v>20504</v>
      </c>
      <c r="E2592" s="45">
        <f>IFERROR(YEAR(D2592),LEFT(D2592,4))</f>
        <v>1956</v>
      </c>
      <c r="F2592" s="45" t="str">
        <f>IF(ISTEXT(D2592),RIGHT(D2592,5),TEXT(D2592,"mm/dd"))</f>
        <v>02/19</v>
      </c>
      <c r="G2592" s="41">
        <f>SUM(MID(E2592,1,1),MID(E2592,2,1),MID(E2592,3,1),MID(E2592,4,1),MID(F2592,1,1),MID(F2592,2,1),MID(F2592,4,1),MID(F2592,5,1))</f>
        <v>33</v>
      </c>
      <c r="H2592" s="41">
        <f>IF(MOD(G2592,9)=0,9,MOD(G2592,9))</f>
        <v>6</v>
      </c>
      <c r="I2592" s="45" t="str">
        <f>IFERROR(MID("日月火水木金土",WEEKDAY(D2592),1),"")</f>
        <v>日</v>
      </c>
      <c r="J2592" s="305" t="s">
        <v>6498</v>
      </c>
      <c r="K2592" s="203" t="str">
        <f>VLOOKUP(F2592,石と花メイン,3,FALSE)</f>
        <v>◆柘榴石</v>
      </c>
      <c r="L2592" s="298" t="str">
        <f>VLOOKUP(F2592,石と花メイン,4,FALSE)</f>
        <v>木蓮【マグノリア】</v>
      </c>
      <c r="M2592" s="394">
        <f>IF(OR(MONTH(F2592)&lt;7,AND(MONTH(F2592)=7,DAY(F2592)&lt;=25)),
MOD(SUM((E2592-1901)*365,259),260),
MOD(SUM((E2592-1900)*365,259),260))</f>
        <v>54</v>
      </c>
      <c r="N2592" s="391">
        <f>IF(AND(MONTH(F2592)=7,DAY(F2592)&gt;25),1,
ROUNDDOWN((SUM(VLOOKUP(MONTH(F2592),D暦変換用数値,2,FALSE),DAY(F2592))/28)+1,0))</f>
        <v>8</v>
      </c>
      <c r="O2592" s="46">
        <f>IF(AND(MONTH(F2592)=7,DAY(F2592)&gt;25),DAY(F2592)-25,
MOD((SUM(VLOOKUP(MONTH(F2592),D暦変換用数値,2,FALSE),DAY(F2592))),28)+1)</f>
        <v>13</v>
      </c>
      <c r="P2592" s="407">
        <f>IF(OR(MONTH(F2592)&lt;7,AND(MONTH(F2592)=7,DAY(F2592)&lt;=25)),
MOD(SUM((E2592-1901)*365,(N2592-1)*28,O2592,258),260),
MOD(SUM((E2592-1900)*365,(N2592-1)*28,O2592,258),260))</f>
        <v>2</v>
      </c>
      <c r="Q2592" s="375" t="str">
        <f>VLOOKUP(MOD(P2592,4),色,2,FALSE)</f>
        <v>白い</v>
      </c>
      <c r="R2592" s="293" t="str">
        <f>VLOOKUP(MOD(P2592,13),銀河の音,2,FALSE)</f>
        <v>月の</v>
      </c>
      <c r="S2592" s="386" t="str">
        <f>VLOOKUP(MOD(P2592,20),太陽の紋章,2,FALSE)</f>
        <v>風</v>
      </c>
      <c r="T2592" s="110" t="s">
        <v>6769</v>
      </c>
    </row>
    <row r="2593" spans="1:20" ht="13.5" customHeight="1">
      <c r="A2593" s="50" t="str">
        <f>VLOOKUP(MOD(E2593,10),十干,2,FALSE)</f>
        <v>丙</v>
      </c>
      <c r="B2593" s="199" t="str">
        <f>VLOOKUP(MOD(E2593,12),十二支,3,FALSE)</f>
        <v xml:space="preserve">07 天 </v>
      </c>
      <c r="C2593" s="201" t="str">
        <f>VLOOKUP(F2593,星座,3,TRUE)</f>
        <v xml:space="preserve">12 海 </v>
      </c>
      <c r="D2593" s="531">
        <v>20511</v>
      </c>
      <c r="E2593" s="1">
        <f>IFERROR(YEAR(D2593),LEFT(D2593,4))</f>
        <v>1956</v>
      </c>
      <c r="F2593" s="1" t="str">
        <f>IF(ISTEXT(D2593),RIGHT(D2593,5),TEXT(D2593,"mm/dd"))</f>
        <v>02/26</v>
      </c>
      <c r="G2593" s="39">
        <f>SUM(MID(E2593,1,1),MID(E2593,2,1),MID(E2593,3,1),MID(E2593,4,1),MID(F2593,1,1),MID(F2593,2,1),MID(F2593,4,1),MID(F2593,5,1))</f>
        <v>31</v>
      </c>
      <c r="H2593" s="41">
        <f>IF(MOD(G2593,9)=0,9,MOD(G2593,9))</f>
        <v>4</v>
      </c>
      <c r="I2593" s="45" t="str">
        <f>IFERROR(MID("日月火水木金土",WEEKDAY(D2593),1),"")</f>
        <v>日</v>
      </c>
      <c r="J2593" s="304" t="s">
        <v>4055</v>
      </c>
      <c r="K2593" s="202" t="str">
        <f>VLOOKUP(F2593,石と花メイン,3,FALSE)</f>
        <v>◆青玉</v>
      </c>
      <c r="L2593" s="297" t="str">
        <f>VLOOKUP(F2593,石と花メイン,4,FALSE)</f>
        <v>アドニス【夏咲福寿草】</v>
      </c>
      <c r="M2593" s="393">
        <f>IF(OR(MONTH(F2593)&lt;7,AND(MONTH(F2593)=7,DAY(F2593)&lt;=25)),
MOD(SUM((E2593-1901)*365,259),260),
MOD(SUM((E2593-1900)*365,259),260))</f>
        <v>54</v>
      </c>
      <c r="N2593" s="390">
        <f>IF(AND(MONTH(F2593)=7,DAY(F2593)&gt;25),1,
ROUNDDOWN((SUM(VLOOKUP(MONTH(F2593),D暦変換用数値,2,FALSE),DAY(F2593))/28)+1,0))</f>
        <v>8</v>
      </c>
      <c r="O2593" s="205">
        <f>IF(AND(MONTH(F2593)=7,DAY(F2593)&gt;25),DAY(F2593)-25,
MOD((SUM(VLOOKUP(MONTH(F2593),D暦変換用数値,2,FALSE),DAY(F2593))),28)+1)</f>
        <v>20</v>
      </c>
      <c r="P2593" s="406">
        <f>IF(OR(MONTH(F2593)&lt;7,AND(MONTH(F2593)=7,DAY(F2593)&lt;=25)),
MOD(SUM((E2593-1901)*365,(N2593-1)*28,O2593,258),260),
MOD(SUM((E2593-1900)*365,(N2593-1)*28,O2593,258),260))</f>
        <v>9</v>
      </c>
      <c r="Q2593" s="372" t="str">
        <f>VLOOKUP(MOD(P2593,4),色,2,FALSE)</f>
        <v>赤い</v>
      </c>
      <c r="R2593" s="290" t="str">
        <f>VLOOKUP(MOD(P2593,13),銀河の音,2,FALSE)</f>
        <v>太陽の</v>
      </c>
      <c r="S2593" s="383" t="str">
        <f>VLOOKUP(MOD(P2593,20),太陽の紋章,2,FALSE)</f>
        <v>月</v>
      </c>
      <c r="T2593" s="111" t="s">
        <v>3877</v>
      </c>
    </row>
    <row r="2594" spans="1:20" ht="13.5" customHeight="1">
      <c r="A2594" s="50" t="str">
        <f>VLOOKUP(MOD(E2594,10),十干,2,FALSE)</f>
        <v>丙</v>
      </c>
      <c r="B2594" s="199" t="str">
        <f>VLOOKUP(MOD(E2594,12),十二支,3,FALSE)</f>
        <v xml:space="preserve">07 天 </v>
      </c>
      <c r="C2594" s="201" t="str">
        <f>VLOOKUP(F2594,星座,3,TRUE)</f>
        <v xml:space="preserve">12 海 </v>
      </c>
      <c r="D2594" s="531">
        <v>20512</v>
      </c>
      <c r="E2594" s="1">
        <f>IFERROR(YEAR(D2594),LEFT(D2594,4))</f>
        <v>1956</v>
      </c>
      <c r="F2594" s="1" t="str">
        <f>IF(ISTEXT(D2594),RIGHT(D2594,5),TEXT(D2594,"mm/dd"))</f>
        <v>02/27</v>
      </c>
      <c r="G2594" s="39">
        <f>SUM(MID(E2594,1,1),MID(E2594,2,1),MID(E2594,3,1),MID(E2594,4,1),MID(F2594,1,1),MID(F2594,2,1),MID(F2594,4,1),MID(F2594,5,1))</f>
        <v>32</v>
      </c>
      <c r="H2594" s="41">
        <f>IF(MOD(G2594,9)=0,9,MOD(G2594,9))</f>
        <v>5</v>
      </c>
      <c r="I2594" s="45" t="str">
        <f>IFERROR(MID("日月火水木金土",WEEKDAY(D2594),1),"")</f>
        <v>月</v>
      </c>
      <c r="J2594" s="304" t="s">
        <v>4056</v>
      </c>
      <c r="K2594" s="202" t="str">
        <f>VLOOKUP(F2594,石と花メイン,3,FALSE)</f>
        <v>○真珠</v>
      </c>
      <c r="L2594" s="297" t="str">
        <f>VLOOKUP(F2594,石と花メイン,4,FALSE)</f>
        <v>大甘菜【オーニソガラム】</v>
      </c>
      <c r="M2594" s="393">
        <f>IF(OR(MONTH(F2594)&lt;7,AND(MONTH(F2594)=7,DAY(F2594)&lt;=25)),
MOD(SUM((E2594-1901)*365,259),260),
MOD(SUM((E2594-1900)*365,259),260))</f>
        <v>54</v>
      </c>
      <c r="N2594" s="390">
        <f>IF(AND(MONTH(F2594)=7,DAY(F2594)&gt;25),1,
ROUNDDOWN((SUM(VLOOKUP(MONTH(F2594),D暦変換用数値,2,FALSE),DAY(F2594))/28)+1,0))</f>
        <v>8</v>
      </c>
      <c r="O2594" s="205">
        <f>IF(AND(MONTH(F2594)=7,DAY(F2594)&gt;25),DAY(F2594)-25,
MOD((SUM(VLOOKUP(MONTH(F2594),D暦変換用数値,2,FALSE),DAY(F2594))),28)+1)</f>
        <v>21</v>
      </c>
      <c r="P2594" s="406">
        <f>IF(OR(MONTH(F2594)&lt;7,AND(MONTH(F2594)=7,DAY(F2594)&lt;=25)),
MOD(SUM((E2594-1901)*365,(N2594-1)*28,O2594,258),260),
MOD(SUM((E2594-1900)*365,(N2594-1)*28,O2594,258),260))</f>
        <v>10</v>
      </c>
      <c r="Q2594" s="375" t="str">
        <f>VLOOKUP(MOD(P2594,4),色,2,FALSE)</f>
        <v>白い</v>
      </c>
      <c r="R2594" s="293" t="str">
        <f>VLOOKUP(MOD(P2594,13),銀河の音,2,FALSE)</f>
        <v>惑星の</v>
      </c>
      <c r="S2594" s="386" t="str">
        <f>VLOOKUP(MOD(P2594,20),太陽の紋章,2,FALSE)</f>
        <v>犬</v>
      </c>
      <c r="T2594" s="98" t="s">
        <v>3736</v>
      </c>
    </row>
    <row r="2595" spans="1:20" ht="13.5" customHeight="1">
      <c r="A2595" s="50" t="str">
        <f>VLOOKUP(MOD(E2595,10),十干,2,FALSE)</f>
        <v>丙</v>
      </c>
      <c r="B2595" s="199" t="str">
        <f>VLOOKUP(MOD(E2595,12),十二支,3,FALSE)</f>
        <v xml:space="preserve">07 天 </v>
      </c>
      <c r="C2595" s="201" t="str">
        <f>VLOOKUP(F2595,星座,3,TRUE)</f>
        <v xml:space="preserve">12 海 </v>
      </c>
      <c r="D2595" s="531">
        <v>20514</v>
      </c>
      <c r="E2595" s="1">
        <f>IFERROR(YEAR(D2595),LEFT(D2595,4))</f>
        <v>1956</v>
      </c>
      <c r="F2595" s="1" t="str">
        <f>IF(ISTEXT(D2595),RIGHT(D2595,5),TEXT(D2595,"mm/dd"))</f>
        <v>02/29</v>
      </c>
      <c r="G2595" s="39">
        <f>SUM(MID(E2595,1,1),MID(E2595,2,1),MID(E2595,3,1),MID(E2595,4,1),MID(F2595,1,1),MID(F2595,2,1),MID(F2595,4,1),MID(F2595,5,1))</f>
        <v>34</v>
      </c>
      <c r="H2595" s="41">
        <f>IF(MOD(G2595,9)=0,9,MOD(G2595,9))</f>
        <v>7</v>
      </c>
      <c r="I2595" s="45" t="str">
        <f>IFERROR(MID("日月火水木金土",WEEKDAY(D2595),1),"")</f>
        <v>水</v>
      </c>
      <c r="J2595" s="304" t="s">
        <v>4057</v>
      </c>
      <c r="K2595" s="202" t="str">
        <f>VLOOKUP(F2595,石と花メイン,3,FALSE)</f>
        <v>□水晶</v>
      </c>
      <c r="L2595" s="297" t="str">
        <f>VLOOKUP(F2595,石と花メイン,4,FALSE)</f>
        <v>勿忘草/忘れな草</v>
      </c>
      <c r="M2595" s="393">
        <v>54</v>
      </c>
      <c r="N2595" s="390">
        <v>8</v>
      </c>
      <c r="O2595" s="46">
        <v>23</v>
      </c>
      <c r="P2595" s="406">
        <v>12</v>
      </c>
      <c r="Q2595" s="373" t="str">
        <f>VLOOKUP(MOD(P2595,4),色,2,FALSE)</f>
        <v>黄色い</v>
      </c>
      <c r="R2595" s="291" t="str">
        <f>VLOOKUP(MOD(P2595,13),銀河の音,2,FALSE)</f>
        <v>水晶の</v>
      </c>
      <c r="S2595" s="384" t="str">
        <f>VLOOKUP(MOD(P2595,20),太陽の紋章,2,FALSE)</f>
        <v>人</v>
      </c>
      <c r="T2595" s="93" t="s">
        <v>5733</v>
      </c>
    </row>
    <row r="2596" spans="1:20" ht="13.5" customHeight="1">
      <c r="A2596" s="76" t="str">
        <f>VLOOKUP(MOD(E2596,10),十干,2,FALSE)</f>
        <v>丙</v>
      </c>
      <c r="B2596" s="199" t="str">
        <f>VLOOKUP(MOD(E2596,12),十二支,3,FALSE)</f>
        <v xml:space="preserve">07 天 </v>
      </c>
      <c r="C2596" s="201" t="str">
        <f>VLOOKUP(F2596,星座,3,TRUE)</f>
        <v xml:space="preserve">12 海 </v>
      </c>
      <c r="D2596" s="534">
        <v>20525</v>
      </c>
      <c r="E2596" s="116">
        <f>IFERROR(YEAR(D2596),LEFT(D2596,4))</f>
        <v>1956</v>
      </c>
      <c r="F2596" s="116" t="str">
        <f>IF(ISTEXT(D2596),RIGHT(D2596,5),TEXT(D2596,"mm/dd"))</f>
        <v>03/11</v>
      </c>
      <c r="G2596" s="120">
        <f>SUM(MID(E2596,1,1),MID(E2596,2,1),MID(E2596,3,1),MID(E2596,4,1),MID(F2596,1,1),MID(F2596,2,1),MID(F2596,4,1),MID(F2596,5,1))</f>
        <v>26</v>
      </c>
      <c r="H2596" s="120">
        <f>IF(MOD(G2596,9)=0,9,MOD(G2596,9))</f>
        <v>8</v>
      </c>
      <c r="I2596" s="116" t="str">
        <f>IFERROR(MID("日月火水木金土",WEEKDAY(D2596),1),"")</f>
        <v>日</v>
      </c>
      <c r="J2596" s="306" t="s">
        <v>7481</v>
      </c>
      <c r="K2596" s="203" t="str">
        <f>VLOOKUP(F2596,石と花メイン,3,FALSE)</f>
        <v>◆紅玉</v>
      </c>
      <c r="L2596" s="299" t="str">
        <f>VLOOKUP(F2596,石と花メイン,4,FALSE)</f>
        <v>菊苦菜【チコリー】</v>
      </c>
      <c r="M2596" s="395">
        <f>IF(OR(MONTH(F2596)&lt;7,AND(MONTH(F2596)=7,DAY(F2596)&lt;=25)),
MOD(SUM((E2596-1901)*365,259),260),
MOD(SUM((E2596-1900)*365,259),260))</f>
        <v>54</v>
      </c>
      <c r="N2596" s="121">
        <f>IF(AND(MONTH(F2596)=7,DAY(F2596)&gt;25),1,
ROUNDDOWN((SUM(VLOOKUP(MONTH(F2596),D暦変換用数値,2,FALSE),DAY(F2596))/28)+1,0))</f>
        <v>9</v>
      </c>
      <c r="O2596" s="117">
        <f>IF(AND(MONTH(F2596)=7,DAY(F2596)&gt;25),DAY(F2596)-25,
MOD((SUM(VLOOKUP(MONTH(F2596),D暦変換用数値,2,FALSE),DAY(F2596))),28)+1)</f>
        <v>5</v>
      </c>
      <c r="P2596" s="408">
        <f>IF(OR(MONTH(F2596)&lt;7,AND(MONTH(F2596)=7,DAY(F2596)&lt;=25)),
MOD(SUM((E2596-1901)*365,(N2596-1)*28,O2596,258),260),
MOD(SUM((E2596-1900)*365,(N2596-1)*28,O2596,258),260))</f>
        <v>22</v>
      </c>
      <c r="Q2596" s="375" t="str">
        <f>VLOOKUP(MOD(P2596,4),色,2,FALSE)</f>
        <v>白い</v>
      </c>
      <c r="R2596" s="293" t="str">
        <f>VLOOKUP(MOD(P2596,13),銀河の音,2,FALSE)</f>
        <v>太陽の</v>
      </c>
      <c r="S2596" s="386" t="str">
        <f>VLOOKUP(MOD(P2596,20),太陽の紋章,2,FALSE)</f>
        <v>風</v>
      </c>
      <c r="T2596" s="128" t="s">
        <v>7482</v>
      </c>
    </row>
    <row r="2597" spans="1:20" ht="13.5" customHeight="1">
      <c r="A2597" s="76" t="str">
        <f>VLOOKUP(MOD(E2597,10),十干,2,FALSE)</f>
        <v>丙</v>
      </c>
      <c r="B2597" s="280" t="str">
        <f>VLOOKUP(MOD(E2597,12),十二支,3,FALSE)</f>
        <v xml:space="preserve">07 天 </v>
      </c>
      <c r="C2597" s="281" t="str">
        <f>VLOOKUP(F2597,星座,3,TRUE)</f>
        <v xml:space="preserve">12 海 </v>
      </c>
      <c r="D2597" s="550">
        <v>20526</v>
      </c>
      <c r="E2597" s="77">
        <f>IFERROR(YEAR(D2597),LEFT(D2597,4))</f>
        <v>1956</v>
      </c>
      <c r="F2597" s="77" t="str">
        <f>IF(ISTEXT(D2597),RIGHT(D2597,5),TEXT(D2597,"mm/dd"))</f>
        <v>03/12</v>
      </c>
      <c r="G2597" s="554">
        <f>SUM(MID(E2597,1,1),MID(E2597,2,1),MID(E2597,3,1),MID(E2597,4,1),MID(F2597,1,1),MID(F2597,2,1),MID(F2597,4,1),MID(F2597,5,1))</f>
        <v>27</v>
      </c>
      <c r="H2597" s="81">
        <f>IF(MOD(G2597,9)=0,9,MOD(G2597,9))</f>
        <v>9</v>
      </c>
      <c r="I2597" s="77" t="str">
        <f>IFERROR(MID("日月火水木金土",WEEKDAY(D2597),1),"")</f>
        <v>月</v>
      </c>
      <c r="J2597" s="307" t="s">
        <v>9073</v>
      </c>
      <c r="K2597" s="203" t="str">
        <f>VLOOKUP(F2597,石と花メイン,3,FALSE)</f>
        <v>◇金剛石</v>
      </c>
      <c r="L2597" s="301" t="str">
        <f>VLOOKUP(F2597,石と花メイン,4,FALSE)</f>
        <v>金雀枝</v>
      </c>
      <c r="M2597" s="398">
        <f>IF(OR(MONTH(F2597)&lt;7,AND(MONTH(F2597)=7,DAY(F2597)&lt;=25)),
MOD(SUM((E2597-1901)*365,259),260),
MOD(SUM((E2597-1900)*365,259),260))</f>
        <v>54</v>
      </c>
      <c r="N2597" s="121">
        <f>IF(AND(MONTH(F2597)=7,DAY(F2597)&gt;25),1,
ROUNDDOWN((SUM(VLOOKUP(MONTH(F2597),D暦変換用数値,2,FALSE),DAY(F2597))/28)+1,0))</f>
        <v>9</v>
      </c>
      <c r="O2597" s="117">
        <f>IF(AND(MONTH(F2597)=7,DAY(F2597)&gt;25),DAY(F2597)-25,
MOD((SUM(VLOOKUP(MONTH(F2597),D暦変換用数値,2,FALSE),DAY(F2597))),28)+1)</f>
        <v>6</v>
      </c>
      <c r="P2597" s="408">
        <f>IF(OR(MONTH(F2597)&lt;7,AND(MONTH(F2597)=7,DAY(F2597)&lt;=25)),
MOD(SUM((E2597-1901)*365,(N2597-1)*28,O2597,258),260),
MOD(SUM((E2597-1900)*365,(N2597-1)*28,O2597,258),260))</f>
        <v>23</v>
      </c>
      <c r="Q2597" s="380" t="str">
        <f>VLOOKUP(MOD(P2597,4),色,2,FALSE)</f>
        <v>青い</v>
      </c>
      <c r="R2597" s="295" t="str">
        <f>VLOOKUP(MOD(P2597,13),銀河の音,2,FALSE)</f>
        <v>惑星の</v>
      </c>
      <c r="S2597" s="389" t="str">
        <f>VLOOKUP(MOD(P2597,20),太陽の紋章,2,FALSE)</f>
        <v>夜</v>
      </c>
      <c r="T2597" s="110" t="s">
        <v>9075</v>
      </c>
    </row>
    <row r="2598" spans="1:20" ht="13.5" customHeight="1">
      <c r="A2598" s="50" t="str">
        <f>VLOOKUP(MOD(E2598,10),十干,2,FALSE)</f>
        <v>丙</v>
      </c>
      <c r="B2598" s="199" t="str">
        <f>VLOOKUP(MOD(E2598,12),十二支,3,FALSE)</f>
        <v xml:space="preserve">07 天 </v>
      </c>
      <c r="C2598" s="201" t="str">
        <f>VLOOKUP(F2598,星座,3,TRUE)</f>
        <v xml:space="preserve">12 海 </v>
      </c>
      <c r="D2598" s="531">
        <v>20527</v>
      </c>
      <c r="E2598" s="1">
        <f>IFERROR(YEAR(D2598),LEFT(D2598,4))</f>
        <v>1956</v>
      </c>
      <c r="F2598" s="1" t="str">
        <f>IF(ISTEXT(D2598),RIGHT(D2598,5),TEXT(D2598,"mm/dd"))</f>
        <v>03/13</v>
      </c>
      <c r="G2598" s="39">
        <f>SUM(MID(E2598,1,1),MID(E2598,2,1),MID(E2598,3,1),MID(E2598,4,1),MID(F2598,1,1),MID(F2598,2,1),MID(F2598,4,1),MID(F2598,5,1))</f>
        <v>28</v>
      </c>
      <c r="H2598" s="41">
        <f>IF(MOD(G2598,9)=0,9,MOD(G2598,9))</f>
        <v>1</v>
      </c>
      <c r="I2598" s="45" t="str">
        <f>IFERROR(MID("日月火水木金土",WEEKDAY(D2598),1),"")</f>
        <v>火</v>
      </c>
      <c r="J2598" s="304" t="s">
        <v>4058</v>
      </c>
      <c r="K2598" s="202" t="str">
        <f>VLOOKUP(F2598,石と花メイン,3,FALSE)</f>
        <v>■赤縞瑪瑙</v>
      </c>
      <c r="L2598" s="297" t="str">
        <f>VLOOKUP(F2598,石と花メイン,4,FALSE)</f>
        <v>ヘメロカリス【忘れ草】</v>
      </c>
      <c r="M2598" s="393">
        <f>IF(OR(MONTH(F2598)&lt;7,AND(MONTH(F2598)=7,DAY(F2598)&lt;=25)),
MOD(SUM((E2598-1901)*365,259),260),
MOD(SUM((E2598-1900)*365,259),260))</f>
        <v>54</v>
      </c>
      <c r="N2598" s="390">
        <f>IF(AND(MONTH(F2598)=7,DAY(F2598)&gt;25),1,
ROUNDDOWN((SUM(VLOOKUP(MONTH(F2598),D暦変換用数値,2,FALSE),DAY(F2598))/28)+1,0))</f>
        <v>9</v>
      </c>
      <c r="O2598" s="205">
        <f>IF(AND(MONTH(F2598)=7,DAY(F2598)&gt;25),DAY(F2598)-25,
MOD((SUM(VLOOKUP(MONTH(F2598),D暦変換用数値,2,FALSE),DAY(F2598))),28)+1)</f>
        <v>7</v>
      </c>
      <c r="P2598" s="406">
        <f>IF(OR(MONTH(F2598)&lt;7,AND(MONTH(F2598)=7,DAY(F2598)&lt;=25)),
MOD(SUM((E2598-1901)*365,(N2598-1)*28,O2598,258),260),
MOD(SUM((E2598-1900)*365,(N2598-1)*28,O2598,258),260))</f>
        <v>24</v>
      </c>
      <c r="Q2598" s="373" t="str">
        <f>VLOOKUP(MOD(P2598,4),色,2,FALSE)</f>
        <v>黄色い</v>
      </c>
      <c r="R2598" s="291" t="str">
        <f>VLOOKUP(MOD(P2598,13),銀河の音,2,FALSE)</f>
        <v>スペクトルの</v>
      </c>
      <c r="S2598" s="384" t="str">
        <f>VLOOKUP(MOD(P2598,20),太陽の紋章,2,FALSE)</f>
        <v>種</v>
      </c>
      <c r="T2598" s="98" t="s">
        <v>3736</v>
      </c>
    </row>
    <row r="2599" spans="1:20" ht="13.5" customHeight="1">
      <c r="A2599" s="50" t="str">
        <f>VLOOKUP(MOD(E2599,10),十干,2,FALSE)</f>
        <v>丙</v>
      </c>
      <c r="B2599" s="199" t="str">
        <f>VLOOKUP(MOD(E2599,12),十二支,3,FALSE)</f>
        <v xml:space="preserve">07 天 </v>
      </c>
      <c r="C2599" s="201" t="str">
        <f>VLOOKUP(F2599,星座,3,TRUE)</f>
        <v xml:space="preserve">12 海 </v>
      </c>
      <c r="D2599" s="531">
        <v>20534</v>
      </c>
      <c r="E2599" s="1">
        <f>IFERROR(YEAR(D2599),LEFT(D2599,4))</f>
        <v>1956</v>
      </c>
      <c r="F2599" s="1" t="str">
        <f>IF(ISTEXT(D2599),RIGHT(D2599,5),TEXT(D2599,"mm/dd"))</f>
        <v>03/20</v>
      </c>
      <c r="G2599" s="39">
        <f>SUM(MID(E2599,1,1),MID(E2599,2,1),MID(E2599,3,1),MID(E2599,4,1),MID(F2599,1,1),MID(F2599,2,1),MID(F2599,4,1),MID(F2599,5,1))</f>
        <v>26</v>
      </c>
      <c r="H2599" s="41">
        <f>IF(MOD(G2599,9)=0,9,MOD(G2599,9))</f>
        <v>8</v>
      </c>
      <c r="I2599" s="45" t="str">
        <f>IFERROR(MID("日月火水木金土",WEEKDAY(D2599),1),"")</f>
        <v>火</v>
      </c>
      <c r="J2599" s="304" t="s">
        <v>4059</v>
      </c>
      <c r="K2599" s="202" t="str">
        <f>VLOOKUP(F2599,石と花メイン,3,FALSE)</f>
        <v>◆猫目石</v>
      </c>
      <c r="L2599" s="297" t="str">
        <f>VLOOKUP(F2599,石と花メイン,4,FALSE)</f>
        <v>チューリップ【鬱金香】</v>
      </c>
      <c r="M2599" s="393">
        <f>IF(OR(MONTH(F2599)&lt;7,AND(MONTH(F2599)=7,DAY(F2599)&lt;=25)),
MOD(SUM((E2599-1901)*365,259),260),
MOD(SUM((E2599-1900)*365,259),260))</f>
        <v>54</v>
      </c>
      <c r="N2599" s="390">
        <f>IF(AND(MONTH(F2599)=7,DAY(F2599)&gt;25),1,
ROUNDDOWN((SUM(VLOOKUP(MONTH(F2599),D暦変換用数値,2,FALSE),DAY(F2599))/28)+1,0))</f>
        <v>9</v>
      </c>
      <c r="O2599" s="205">
        <f>IF(AND(MONTH(F2599)=7,DAY(F2599)&gt;25),DAY(F2599)-25,
MOD((SUM(VLOOKUP(MONTH(F2599),D暦変換用数値,2,FALSE),DAY(F2599))),28)+1)</f>
        <v>14</v>
      </c>
      <c r="P2599" s="406">
        <f>IF(OR(MONTH(F2599)&lt;7,AND(MONTH(F2599)=7,DAY(F2599)&lt;=25)),
MOD(SUM((E2599-1901)*365,(N2599-1)*28,O2599,258),260),
MOD(SUM((E2599-1900)*365,(N2599-1)*28,O2599,258),260))</f>
        <v>31</v>
      </c>
      <c r="Q2599" s="374" t="str">
        <f>VLOOKUP(MOD(P2599,4),色,2,FALSE)</f>
        <v>青い</v>
      </c>
      <c r="R2599" s="292" t="str">
        <f>VLOOKUP(MOD(P2599,13),銀河の音,2,FALSE)</f>
        <v>倍音の</v>
      </c>
      <c r="S2599" s="385" t="str">
        <f>VLOOKUP(MOD(P2599,20),太陽の紋章,2,FALSE)</f>
        <v>猿</v>
      </c>
      <c r="T2599" s="98" t="s">
        <v>3736</v>
      </c>
    </row>
    <row r="2600" spans="1:20" ht="13.5" customHeight="1">
      <c r="A2600" s="50" t="str">
        <f>VLOOKUP(MOD(E2600,10),十干,2,FALSE)</f>
        <v>戊</v>
      </c>
      <c r="B2600" s="199" t="str">
        <f>VLOOKUP(MOD(E2600,12),十二支,3,FALSE)</f>
        <v xml:space="preserve">07 天 </v>
      </c>
      <c r="C2600" s="201" t="str">
        <f>VLOOKUP(F2600,星座,3,TRUE)</f>
        <v xml:space="preserve">12 海 </v>
      </c>
      <c r="D2600" s="531">
        <v>24891</v>
      </c>
      <c r="E2600" s="1">
        <f>IFERROR(YEAR(D2600),LEFT(D2600,4))</f>
        <v>1968</v>
      </c>
      <c r="F2600" s="1" t="str">
        <f>IF(ISTEXT(D2600),RIGHT(D2600,5),TEXT(D2600,"mm/dd"))</f>
        <v>02/23</v>
      </c>
      <c r="G2600" s="39">
        <f>SUM(MID(E2600,1,1),MID(E2600,2,1),MID(E2600,3,1),MID(E2600,4,1),MID(F2600,1,1),MID(F2600,2,1),MID(F2600,4,1),MID(F2600,5,1))</f>
        <v>31</v>
      </c>
      <c r="H2600" s="41">
        <f>IF(MOD(G2600,9)=0,9,MOD(G2600,9))</f>
        <v>4</v>
      </c>
      <c r="I2600" s="45" t="str">
        <f>IFERROR(MID("日月火水木金土",WEEKDAY(D2600),1),"")</f>
        <v>金</v>
      </c>
      <c r="J2600" s="304" t="s">
        <v>4060</v>
      </c>
      <c r="K2600" s="202" t="str">
        <f>VLOOKUP(F2600,石と花メイン,3,FALSE)</f>
        <v>◆柘榴石</v>
      </c>
      <c r="L2600" s="297" t="str">
        <f>VLOOKUP(F2600,石と花メイン,4,FALSE)</f>
        <v>辛夷【山蘭】</v>
      </c>
      <c r="M2600" s="393">
        <f>IF(OR(MONTH(F2600)&lt;7,AND(MONTH(F2600)=7,DAY(F2600)&lt;=25)),
MOD(SUM((E2600-1901)*365,259),260),
MOD(SUM((E2600-1900)*365,259),260))</f>
        <v>14</v>
      </c>
      <c r="N2600" s="390">
        <f>IF(AND(MONTH(F2600)=7,DAY(F2600)&gt;25),1,
ROUNDDOWN((SUM(VLOOKUP(MONTH(F2600),D暦変換用数値,2,FALSE),DAY(F2600))/28)+1,0))</f>
        <v>8</v>
      </c>
      <c r="O2600" s="205">
        <f>IF(AND(MONTH(F2600)=7,DAY(F2600)&gt;25),DAY(F2600)-25,
MOD((SUM(VLOOKUP(MONTH(F2600),D暦変換用数値,2,FALSE),DAY(F2600))),28)+1)</f>
        <v>17</v>
      </c>
      <c r="P2600" s="406">
        <f>IF(OR(MONTH(F2600)&lt;7,AND(MONTH(F2600)=7,DAY(F2600)&lt;=25)),
MOD(SUM((E2600-1901)*365,(N2600-1)*28,O2600,258),260),
MOD(SUM((E2600-1900)*365,(N2600-1)*28,O2600,258),260))</f>
        <v>226</v>
      </c>
      <c r="Q2600" s="375" t="str">
        <f>VLOOKUP(MOD(P2600,4),色,2,FALSE)</f>
        <v>白い</v>
      </c>
      <c r="R2600" s="293" t="str">
        <f>VLOOKUP(MOD(P2600,13),銀河の音,2,FALSE)</f>
        <v>倍音の</v>
      </c>
      <c r="S2600" s="386" t="str">
        <f>VLOOKUP(MOD(P2600,20),太陽の紋章,2,FALSE)</f>
        <v>世界の橋渡し</v>
      </c>
      <c r="T2600" s="111" t="s">
        <v>5302</v>
      </c>
    </row>
    <row r="2601" spans="1:20" ht="13.5" customHeight="1">
      <c r="A2601" s="334" t="str">
        <f>VLOOKUP(MOD(E2601,10),十干,2,FALSE)</f>
        <v>戊</v>
      </c>
      <c r="B2601" s="331" t="str">
        <f>VLOOKUP(MOD(E2601,12),十二支,3,FALSE)</f>
        <v xml:space="preserve">07 天 </v>
      </c>
      <c r="C2601" s="336" t="str">
        <f>VLOOKUP(F2601,星座,3,TRUE)</f>
        <v xml:space="preserve">12 海 </v>
      </c>
      <c r="D2601" s="534">
        <v>24896</v>
      </c>
      <c r="E2601" s="131">
        <f>IFERROR(YEAR(D2601),LEFT(D2601,4))</f>
        <v>1968</v>
      </c>
      <c r="F2601" s="131" t="str">
        <f>IF(ISTEXT(D2601),RIGHT(D2601,5),TEXT(D2601,"mm/dd"))</f>
        <v>02/28</v>
      </c>
      <c r="G2601" s="133">
        <f>SUM(MID(E2601,1,1),MID(E2601,2,1),MID(E2601,3,1),MID(E2601,4,1),MID(F2601,1,1),MID(F2601,2,1),MID(F2601,4,1),MID(F2601,5,1))</f>
        <v>36</v>
      </c>
      <c r="H2601" s="133">
        <f>IF(MOD(G2601,9)=0,9,MOD(G2601,9))</f>
        <v>9</v>
      </c>
      <c r="I2601" s="131" t="str">
        <f>IFERROR(MID("日月火水木金土",WEEKDAY(D2601),1),"")</f>
        <v>水</v>
      </c>
      <c r="J2601" s="306" t="s">
        <v>8204</v>
      </c>
      <c r="K2601" s="335" t="str">
        <f>VLOOKUP(F2601,石と花メイン,3,FALSE)</f>
        <v>◆翠玉</v>
      </c>
      <c r="L2601" s="302" t="str">
        <f>VLOOKUP(F2601,石と花メイン,4,FALSE)</f>
        <v>麦藁菊【帝王貝細工】</v>
      </c>
      <c r="M2601" s="396">
        <f>IF(OR(MONTH(F2601)&lt;7,AND(MONTH(F2601)=7,DAY(F2601)&lt;=25)),
MOD(SUM((E2601-1901)*365,259),260),
MOD(SUM((E2601-1900)*365,259),260))</f>
        <v>14</v>
      </c>
      <c r="N2601" s="335">
        <f>IF(AND(MONTH(F2601)=7,DAY(F2601)&gt;25),1,
ROUNDDOWN((SUM(VLOOKUP(MONTH(F2601),D暦変換用数値,2,FALSE),DAY(F2601))/28)+1,0))</f>
        <v>8</v>
      </c>
      <c r="O2601" s="132">
        <f>IF(AND(MONTH(F2601)=7,DAY(F2601)&gt;25),DAY(F2601)-25,
MOD((SUM(VLOOKUP(MONTH(F2601),D暦変換用数値,2,FALSE),DAY(F2601))),28)+1)</f>
        <v>22</v>
      </c>
      <c r="P2601" s="404">
        <f>IF(OR(MONTH(F2601)&lt;7,AND(MONTH(F2601)=7,DAY(F2601)&lt;=25)),
MOD(SUM((E2601-1901)*365,(N2601-1)*28,O2601,258),260),
MOD(SUM((E2601-1900)*365,(N2601-1)*28,O2601,258),260))</f>
        <v>231</v>
      </c>
      <c r="Q2601" s="376" t="str">
        <f>VLOOKUP(MOD(P2601,4),色,2,FALSE)</f>
        <v>青い</v>
      </c>
      <c r="R2601" s="333" t="str">
        <f>VLOOKUP(MOD(P2601,13),銀河の音,2,FALSE)</f>
        <v>惑星の</v>
      </c>
      <c r="S2601" s="387" t="str">
        <f>VLOOKUP(MOD(P2601,20),太陽の紋章,2,FALSE)</f>
        <v>猿</v>
      </c>
      <c r="T2601" s="119" t="s">
        <v>8254</v>
      </c>
    </row>
    <row r="2602" spans="1:20" ht="13.5" customHeight="1">
      <c r="A2602" s="50" t="str">
        <f>VLOOKUP(MOD(E2602,10),十干,2,FALSE)</f>
        <v>戊</v>
      </c>
      <c r="B2602" s="199" t="str">
        <f>VLOOKUP(MOD(E2602,12),十二支,3,FALSE)</f>
        <v xml:space="preserve">07 天 </v>
      </c>
      <c r="C2602" s="201" t="str">
        <f>VLOOKUP(F2602,星座,3,TRUE)</f>
        <v xml:space="preserve">12 海 </v>
      </c>
      <c r="D2602" s="531">
        <v>24897</v>
      </c>
      <c r="E2602" s="1">
        <f>IFERROR(YEAR(D2602),LEFT(D2602,4))</f>
        <v>1968</v>
      </c>
      <c r="F2602" s="1" t="str">
        <f>IF(ISTEXT(D2602),RIGHT(D2602,5),TEXT(D2602,"mm/dd"))</f>
        <v>02/29</v>
      </c>
      <c r="G2602" s="39">
        <f>SUM(MID(E2602,1,1),MID(E2602,2,1),MID(E2602,3,1),MID(E2602,4,1),MID(F2602,1,1),MID(F2602,2,1),MID(F2602,4,1),MID(F2602,5,1))</f>
        <v>37</v>
      </c>
      <c r="H2602" s="41">
        <f>IF(MOD(G2602,9)=0,9,MOD(G2602,9))</f>
        <v>1</v>
      </c>
      <c r="I2602" s="45" t="str">
        <f>IFERROR(MID("日月火水木金土",WEEKDAY(D2602),1),"")</f>
        <v>木</v>
      </c>
      <c r="J2602" s="304" t="s">
        <v>4061</v>
      </c>
      <c r="K2602" s="202" t="str">
        <f>VLOOKUP(F2602,石と花メイン,3,FALSE)</f>
        <v>□水晶</v>
      </c>
      <c r="L2602" s="297" t="str">
        <f>VLOOKUP(F2602,石と花メイン,4,FALSE)</f>
        <v>勿忘草/忘れな草</v>
      </c>
      <c r="M2602" s="393">
        <v>14</v>
      </c>
      <c r="N2602" s="390">
        <v>8</v>
      </c>
      <c r="O2602" s="46">
        <v>23</v>
      </c>
      <c r="P2602" s="406">
        <v>232</v>
      </c>
      <c r="Q2602" s="373" t="str">
        <f>VLOOKUP(MOD(P2602,4),色,2,FALSE)</f>
        <v>黄色い</v>
      </c>
      <c r="R2602" s="291" t="str">
        <f>VLOOKUP(MOD(P2602,13),銀河の音,2,FALSE)</f>
        <v>スペクトルの</v>
      </c>
      <c r="S2602" s="384" t="str">
        <f>VLOOKUP(MOD(P2602,20),太陽の紋章,2,FALSE)</f>
        <v>人</v>
      </c>
      <c r="T2602" s="98" t="s">
        <v>3736</v>
      </c>
    </row>
    <row r="2603" spans="1:20" ht="13.5" customHeight="1">
      <c r="A2603" s="50" t="str">
        <f>VLOOKUP(MOD(E2603,10),十干,2,FALSE)</f>
        <v>戊</v>
      </c>
      <c r="B2603" s="199" t="str">
        <f>VLOOKUP(MOD(E2603,12),十二支,3,FALSE)</f>
        <v xml:space="preserve">07 天 </v>
      </c>
      <c r="C2603" s="201" t="str">
        <f>VLOOKUP(F2603,星座,3,TRUE)</f>
        <v xml:space="preserve">12 海 </v>
      </c>
      <c r="D2603" s="531">
        <v>24914</v>
      </c>
      <c r="E2603" s="1">
        <f>IFERROR(YEAR(D2603),LEFT(D2603,4))</f>
        <v>1968</v>
      </c>
      <c r="F2603" s="1" t="str">
        <f>IF(ISTEXT(D2603),RIGHT(D2603,5),TEXT(D2603,"mm/dd"))</f>
        <v>03/17</v>
      </c>
      <c r="G2603" s="39">
        <f>SUM(MID(E2603,1,1),MID(E2603,2,1),MID(E2603,3,1),MID(E2603,4,1),MID(F2603,1,1),MID(F2603,2,1),MID(F2603,4,1),MID(F2603,5,1))</f>
        <v>35</v>
      </c>
      <c r="H2603" s="41">
        <f>IF(MOD(G2603,9)=0,9,MOD(G2603,9))</f>
        <v>8</v>
      </c>
      <c r="I2603" s="45" t="str">
        <f>IFERROR(MID("日月火水木金土",WEEKDAY(D2603),1),"")</f>
        <v>日</v>
      </c>
      <c r="J2603" s="304" t="s">
        <v>4062</v>
      </c>
      <c r="K2603" s="202" t="str">
        <f>VLOOKUP(F2603,石と花メイン,3,FALSE)</f>
        <v>◆翠玉</v>
      </c>
      <c r="L2603" s="297" t="str">
        <f>VLOOKUP(F2603,石と花メイン,4,FALSE)</f>
        <v>豌豆</v>
      </c>
      <c r="M2603" s="393">
        <f>IF(OR(MONTH(F2603)&lt;7,AND(MONTH(F2603)=7,DAY(F2603)&lt;=25)),
MOD(SUM((E2603-1901)*365,259),260),
MOD(SUM((E2603-1900)*365,259),260))</f>
        <v>14</v>
      </c>
      <c r="N2603" s="390">
        <f>IF(AND(MONTH(F2603)=7,DAY(F2603)&gt;25),1,
ROUNDDOWN((SUM(VLOOKUP(MONTH(F2603),D暦変換用数値,2,FALSE),DAY(F2603))/28)+1,0))</f>
        <v>9</v>
      </c>
      <c r="O2603" s="205">
        <f>IF(AND(MONTH(F2603)=7,DAY(F2603)&gt;25),DAY(F2603)-25,
MOD((SUM(VLOOKUP(MONTH(F2603),D暦変換用数値,2,FALSE),DAY(F2603))),28)+1)</f>
        <v>11</v>
      </c>
      <c r="P2603" s="406">
        <f>IF(OR(MONTH(F2603)&lt;7,AND(MONTH(F2603)=7,DAY(F2603)&lt;=25)),
MOD(SUM((E2603-1901)*365,(N2603-1)*28,O2603,258),260),
MOD(SUM((E2603-1900)*365,(N2603-1)*28,O2603,258),260))</f>
        <v>248</v>
      </c>
      <c r="Q2603" s="373" t="str">
        <f>VLOOKUP(MOD(P2603,4),色,2,FALSE)</f>
        <v>黄色い</v>
      </c>
      <c r="R2603" s="291" t="str">
        <f>VLOOKUP(MOD(P2603,13),銀河の音,2,FALSE)</f>
        <v>磁気の</v>
      </c>
      <c r="S2603" s="384" t="str">
        <f>VLOOKUP(MOD(P2603,20),太陽の紋章,2,FALSE)</f>
        <v>星</v>
      </c>
      <c r="T2603" s="111" t="s">
        <v>8269</v>
      </c>
    </row>
    <row r="2604" spans="1:20" ht="13.5" customHeight="1">
      <c r="A2604" s="334" t="str">
        <f>VLOOKUP(MOD(E2604,10),十干,2,FALSE)</f>
        <v>戊</v>
      </c>
      <c r="B2604" s="331" t="str">
        <f>VLOOKUP(MOD(E2604,12),十二支,3,FALSE)</f>
        <v xml:space="preserve">07 天 </v>
      </c>
      <c r="C2604" s="336" t="str">
        <f>VLOOKUP(F2604,星座,3,TRUE)</f>
        <v xml:space="preserve">12 海 </v>
      </c>
      <c r="D2604" s="540">
        <v>24917</v>
      </c>
      <c r="E2604" s="131">
        <f>IFERROR(YEAR(D2604),LEFT(D2604,4))</f>
        <v>1968</v>
      </c>
      <c r="F2604" s="538" t="str">
        <f>IF(ISTEXT(D2604),RIGHT(D2604,5),TEXT(D2604,"mm/dd"))</f>
        <v>03/20</v>
      </c>
      <c r="G2604" s="133">
        <f>SUM(MID(E2604,1,1),MID(E2604,2,1),MID(E2604,3,1),MID(E2604,4,1),MID(F2604,1,1),MID(F2604,2,1),MID(F2604,4,1),MID(F2604,5,1))</f>
        <v>29</v>
      </c>
      <c r="H2604" s="133">
        <f>IF(MOD(G2604,9)=0,9,MOD(G2604,9))</f>
        <v>2</v>
      </c>
      <c r="I2604" s="131" t="str">
        <f>IFERROR(MID("日月火水木金土",WEEKDAY(D2604),1),"")</f>
        <v>水</v>
      </c>
      <c r="J2604" s="306" t="s">
        <v>9031</v>
      </c>
      <c r="K2604" s="335" t="str">
        <f>VLOOKUP(F2604,石と花メイン,3,FALSE)</f>
        <v>◆猫目石</v>
      </c>
      <c r="L2604" s="302" t="str">
        <f>VLOOKUP(F2604,石と花メイン,4,FALSE)</f>
        <v>チューリップ【鬱金香】</v>
      </c>
      <c r="M2604" s="396">
        <f>IF(OR(MONTH(F2604)&lt;7,AND(MONTH(F2604)=7,DAY(F2604)&lt;=25)),
MOD(SUM((E2604-1901)*365,259),260),
MOD(SUM((E2604-1900)*365,259),260))</f>
        <v>14</v>
      </c>
      <c r="N2604" s="335">
        <f>IF(AND(MONTH(F2604)=7,DAY(F2604)&gt;25),1,
ROUNDDOWN((SUM(VLOOKUP(MONTH(F2604),D暦変換用数値,2,FALSE),DAY(F2604))/28)+1,0))</f>
        <v>9</v>
      </c>
      <c r="O2604" s="132">
        <f>IF(AND(MONTH(F2604)=7,DAY(F2604)&gt;25),DAY(F2604)-25,
MOD((SUM(VLOOKUP(MONTH(F2604),D暦変換用数値,2,FALSE),DAY(F2604))),28)+1)</f>
        <v>14</v>
      </c>
      <c r="P2604" s="404">
        <f>IF(OR(MONTH(F2604)&lt;7,AND(MONTH(F2604)=7,DAY(F2604)&lt;=25)),
MOD(SUM((E2604-1901)*365,(N2604-1)*28,O2604,258),260),
MOD(SUM((E2604-1900)*365,(N2604-1)*28,O2604,258),260))</f>
        <v>251</v>
      </c>
      <c r="Q2604" s="376" t="str">
        <f>VLOOKUP(MOD(P2604,4),色,2,FALSE)</f>
        <v>青い</v>
      </c>
      <c r="R2604" s="333" t="str">
        <f>VLOOKUP(MOD(P2604,13),銀河の音,2,FALSE)</f>
        <v>自己存在の</v>
      </c>
      <c r="S2604" s="387" t="str">
        <f>VLOOKUP(MOD(P2604,20),太陽の紋章,2,FALSE)</f>
        <v>猿</v>
      </c>
      <c r="T2604" s="126" t="s">
        <v>9032</v>
      </c>
    </row>
    <row r="2605" spans="1:20" ht="13.5" customHeight="1">
      <c r="A2605" s="76" t="str">
        <f>VLOOKUP(MOD(E2605,10),十干,2,FALSE)</f>
        <v>庚</v>
      </c>
      <c r="B2605" s="199" t="str">
        <f>VLOOKUP(MOD(E2605,12),十二支,3,FALSE)</f>
        <v xml:space="preserve">07 天 </v>
      </c>
      <c r="C2605" s="201" t="str">
        <f>VLOOKUP(F2605,星座,3,TRUE)</f>
        <v xml:space="preserve">12 海 </v>
      </c>
      <c r="D2605" s="534">
        <v>29282</v>
      </c>
      <c r="E2605" s="116">
        <f>IFERROR(YEAR(D2605),LEFT(D2605,4))</f>
        <v>1980</v>
      </c>
      <c r="F2605" s="116" t="str">
        <f>IF(ISTEXT(D2605),RIGHT(D2605,5),TEXT(D2605,"mm/dd"))</f>
        <v>03/02</v>
      </c>
      <c r="G2605" s="120">
        <f>SUM(MID(E2605,1,1),MID(E2605,2,1),MID(E2605,3,1),MID(E2605,4,1),MID(F2605,1,1),MID(F2605,2,1),MID(F2605,4,1),MID(F2605,5,1))</f>
        <v>23</v>
      </c>
      <c r="H2605" s="120">
        <f>IF(MOD(G2605,9)=0,9,MOD(G2605,9))</f>
        <v>5</v>
      </c>
      <c r="I2605" s="116" t="str">
        <f>IFERROR(MID("日月火水木金土",WEEKDAY(D2605),1),"")</f>
        <v>日</v>
      </c>
      <c r="J2605" s="306" t="s">
        <v>7140</v>
      </c>
      <c r="K2605" s="203" t="str">
        <f>VLOOKUP(F2605,石と花メイン,3,FALSE)</f>
        <v>◆翠玉</v>
      </c>
      <c r="L2605" s="299" t="str">
        <f>VLOOKUP(F2605,石と花メイン,4,FALSE)</f>
        <v>紫花菜【大紫羅欄花】</v>
      </c>
      <c r="M2605" s="395">
        <f>IF(OR(MONTH(F2605)&lt;7,AND(MONTH(F2605)=7,DAY(F2605)&lt;=25)),
MOD(SUM((E2605-1901)*365,259),260),
MOD(SUM((E2605-1900)*365,259),260))</f>
        <v>234</v>
      </c>
      <c r="N2605" s="121">
        <f>IF(AND(MONTH(F2605)=7,DAY(F2605)&gt;25),1,
ROUNDDOWN((SUM(VLOOKUP(MONTH(F2605),D暦変換用数値,2,FALSE),DAY(F2605))/28)+1,0))</f>
        <v>8</v>
      </c>
      <c r="O2605" s="117">
        <f>IF(AND(MONTH(F2605)=7,DAY(F2605)&gt;25),DAY(F2605)-25,
MOD((SUM(VLOOKUP(MONTH(F2605),D暦変換用数値,2,FALSE),DAY(F2605))),28)+1)</f>
        <v>24</v>
      </c>
      <c r="P2605" s="408">
        <f>IF(OR(MONTH(F2605)&lt;7,AND(MONTH(F2605)=7,DAY(F2605)&lt;=25)),
MOD(SUM((E2605-1901)*365,(N2605-1)*28,O2605,258),260),
MOD(SUM((E2605-1900)*365,(N2605-1)*28,O2605,258),260))</f>
        <v>193</v>
      </c>
      <c r="Q2605" s="372" t="str">
        <f>VLOOKUP(MOD(P2605,4),色,2,FALSE)</f>
        <v>赤い</v>
      </c>
      <c r="R2605" s="290" t="str">
        <f>VLOOKUP(MOD(P2605,13),銀河の音,2,FALSE)</f>
        <v>スペクトルの</v>
      </c>
      <c r="S2605" s="383" t="str">
        <f>VLOOKUP(MOD(P2605,20),太陽の紋章,2,FALSE)</f>
        <v>空歩く者</v>
      </c>
      <c r="T2605" s="118"/>
    </row>
    <row r="2606" spans="1:20" ht="13.5" customHeight="1">
      <c r="A2606" s="334" t="str">
        <f>VLOOKUP(MOD(E2606,10),十干,2,FALSE)</f>
        <v>庚</v>
      </c>
      <c r="B2606" s="331" t="str">
        <f>VLOOKUP(MOD(E2606,12),十二支,3,FALSE)</f>
        <v xml:space="preserve">07 天 </v>
      </c>
      <c r="C2606" s="336" t="str">
        <f>VLOOKUP(F2606,星座,3,TRUE)</f>
        <v xml:space="preserve">12 海 </v>
      </c>
      <c r="D2606" s="534">
        <v>29283</v>
      </c>
      <c r="E2606" s="131">
        <f>IFERROR(YEAR(D2606),LEFT(D2606,4))</f>
        <v>1980</v>
      </c>
      <c r="F2606" s="131" t="str">
        <f>IF(ISTEXT(D2606),RIGHT(D2606,5),TEXT(D2606,"mm/dd"))</f>
        <v>03/03</v>
      </c>
      <c r="G2606" s="133">
        <f>SUM(MID(E2606,1,1),MID(E2606,2,1),MID(E2606,3,1),MID(E2606,4,1),MID(F2606,1,1),MID(F2606,2,1),MID(F2606,4,1),MID(F2606,5,1))</f>
        <v>24</v>
      </c>
      <c r="H2606" s="133">
        <f>IF(MOD(G2606,9)=0,9,MOD(G2606,9))</f>
        <v>6</v>
      </c>
      <c r="I2606" s="131" t="str">
        <f>IFERROR(MID("日月火水木金土",WEEKDAY(D2606),1),"")</f>
        <v>月</v>
      </c>
      <c r="J2606" s="306" t="s">
        <v>8131</v>
      </c>
      <c r="K2606" s="335" t="str">
        <f>VLOOKUP(F2606,石と花メイン,3,FALSE)</f>
        <v>■紫水晶</v>
      </c>
      <c r="L2606" s="302" t="str">
        <f>VLOOKUP(F2606,石と花メイン,4,FALSE)</f>
        <v>桃</v>
      </c>
      <c r="M2606" s="396">
        <f>IF(OR(MONTH(F2606)&lt;7,AND(MONTH(F2606)=7,DAY(F2606)&lt;=25)),
MOD(SUM((E2606-1901)*365,259),260),
MOD(SUM((E2606-1900)*365,259),260))</f>
        <v>234</v>
      </c>
      <c r="N2606" s="335">
        <f>IF(AND(MONTH(F2606)=7,DAY(F2606)&gt;25),1,
ROUNDDOWN((SUM(VLOOKUP(MONTH(F2606),D暦変換用数値,2,FALSE),DAY(F2606))/28)+1,0))</f>
        <v>8</v>
      </c>
      <c r="O2606" s="132">
        <f>IF(AND(MONTH(F2606)=7,DAY(F2606)&gt;25),DAY(F2606)-25,
MOD((SUM(VLOOKUP(MONTH(F2606),D暦変換用数値,2,FALSE),DAY(F2606))),28)+1)</f>
        <v>25</v>
      </c>
      <c r="P2606" s="404">
        <f>IF(OR(MONTH(F2606)&lt;7,AND(MONTH(F2606)=7,DAY(F2606)&lt;=25)),
MOD(SUM((E2606-1901)*365,(N2606-1)*28,O2606,258),260),
MOD(SUM((E2606-1900)*365,(N2606-1)*28,O2606,258),260))</f>
        <v>194</v>
      </c>
      <c r="Q2606" s="376" t="str">
        <f>VLOOKUP(MOD(P2606,4),色,2,FALSE)</f>
        <v>白い</v>
      </c>
      <c r="R2606" s="333" t="str">
        <f>VLOOKUP(MOD(P2606,13),銀河の音,2,FALSE)</f>
        <v>水晶の</v>
      </c>
      <c r="S2606" s="387" t="str">
        <f>VLOOKUP(MOD(P2606,20),太陽の紋章,2,FALSE)</f>
        <v>魔法使い</v>
      </c>
      <c r="T2606" s="119" t="s">
        <v>8130</v>
      </c>
    </row>
    <row r="2607" spans="1:20" ht="13.5" customHeight="1">
      <c r="A2607" s="334" t="str">
        <f>VLOOKUP(MOD(E2607,10),十干,2,FALSE)</f>
        <v>庚</v>
      </c>
      <c r="B2607" s="331" t="str">
        <f>VLOOKUP(MOD(E2607,12),十二支,3,FALSE)</f>
        <v xml:space="preserve">07 天 </v>
      </c>
      <c r="C2607" s="336" t="str">
        <f>VLOOKUP(F2607,星座,3,TRUE)</f>
        <v xml:space="preserve">12 海 </v>
      </c>
      <c r="D2607" s="534">
        <v>29285</v>
      </c>
      <c r="E2607" s="131">
        <f>IFERROR(YEAR(D2607),LEFT(D2607,4))</f>
        <v>1980</v>
      </c>
      <c r="F2607" s="131" t="str">
        <f>IF(ISTEXT(D2607),RIGHT(D2607,5),TEXT(D2607,"mm/dd"))</f>
        <v>03/05</v>
      </c>
      <c r="G2607" s="133">
        <f>SUM(MID(E2607,1,1),MID(E2607,2,1),MID(E2607,3,1),MID(E2607,4,1),MID(F2607,1,1),MID(F2607,2,1),MID(F2607,4,1),MID(F2607,5,1))</f>
        <v>26</v>
      </c>
      <c r="H2607" s="133">
        <f>IF(MOD(G2607,9)=0,9,MOD(G2607,9))</f>
        <v>8</v>
      </c>
      <c r="I2607" s="131" t="str">
        <f>IFERROR(MID("日月火水木金土",WEEKDAY(D2607),1),"")</f>
        <v>水</v>
      </c>
      <c r="J2607" s="306" t="s">
        <v>8566</v>
      </c>
      <c r="K2607" s="335" t="str">
        <f>VLOOKUP(F2607,石と花メイン,3,FALSE)</f>
        <v>◆青玉</v>
      </c>
      <c r="L2607" s="302" t="str">
        <f>VLOOKUP(F2607,石と花メイン,4,FALSE)</f>
        <v>矢車菊【コーンフラワー】</v>
      </c>
      <c r="M2607" s="396">
        <f>IF(OR(MONTH(F2607)&lt;7,AND(MONTH(F2607)=7,DAY(F2607)&lt;=25)),
MOD(SUM((E2607-1901)*365,259),260),
MOD(SUM((E2607-1900)*365,259),260))</f>
        <v>234</v>
      </c>
      <c r="N2607" s="335">
        <f>IF(AND(MONTH(F2607)=7,DAY(F2607)&gt;25),1,
ROUNDDOWN((SUM(VLOOKUP(MONTH(F2607),D暦変換用数値,2,FALSE),DAY(F2607))/28)+1,0))</f>
        <v>8</v>
      </c>
      <c r="O2607" s="132">
        <f>IF(AND(MONTH(F2607)=7,DAY(F2607)&gt;25),DAY(F2607)-25,
MOD((SUM(VLOOKUP(MONTH(F2607),D暦変換用数値,2,FALSE),DAY(F2607))),28)+1)</f>
        <v>27</v>
      </c>
      <c r="P2607" s="404">
        <f>IF(OR(MONTH(F2607)&lt;7,AND(MONTH(F2607)=7,DAY(F2607)&lt;=25)),
MOD(SUM((E2607-1901)*365,(N2607-1)*28,O2607,258),260),
MOD(SUM((E2607-1900)*365,(N2607-1)*28,O2607,258),260))</f>
        <v>196</v>
      </c>
      <c r="Q2607" s="376" t="str">
        <f>VLOOKUP(MOD(P2607,4),色,2,FALSE)</f>
        <v>黄色い</v>
      </c>
      <c r="R2607" s="333" t="str">
        <f>VLOOKUP(MOD(P2607,13),銀河の音,2,FALSE)</f>
        <v>磁気の</v>
      </c>
      <c r="S2607" s="387" t="str">
        <f>VLOOKUP(MOD(P2607,20),太陽の紋章,2,FALSE)</f>
        <v>戦士</v>
      </c>
      <c r="T2607" s="119" t="s">
        <v>8567</v>
      </c>
    </row>
    <row r="2608" spans="1:20" ht="13.5" customHeight="1">
      <c r="A2608" s="50" t="str">
        <f>VLOOKUP(MOD(E2608,10),十干,2,FALSE)</f>
        <v>庚</v>
      </c>
      <c r="B2608" s="199" t="str">
        <f>VLOOKUP(MOD(E2608,12),十二支,3,FALSE)</f>
        <v xml:space="preserve">07 天 </v>
      </c>
      <c r="C2608" s="201" t="str">
        <f>VLOOKUP(F2608,星座,3,TRUE)</f>
        <v xml:space="preserve">12 海 </v>
      </c>
      <c r="D2608" s="531">
        <v>29285</v>
      </c>
      <c r="E2608" s="1">
        <f>IFERROR(YEAR(D2608),LEFT(D2608,4))</f>
        <v>1980</v>
      </c>
      <c r="F2608" s="1" t="str">
        <f>IF(ISTEXT(D2608),RIGHT(D2608,5),TEXT(D2608,"mm/dd"))</f>
        <v>03/05</v>
      </c>
      <c r="G2608" s="39">
        <f>SUM(MID(E2608,1,1),MID(E2608,2,1),MID(E2608,3,1),MID(E2608,4,1),MID(F2608,1,1),MID(F2608,2,1),MID(F2608,4,1),MID(F2608,5,1))</f>
        <v>26</v>
      </c>
      <c r="H2608" s="41">
        <f>IF(MOD(G2608,9)=0,9,MOD(G2608,9))</f>
        <v>8</v>
      </c>
      <c r="I2608" s="45" t="str">
        <f>IFERROR(MID("日月火水木金土",WEEKDAY(D2608),1),"")</f>
        <v>水</v>
      </c>
      <c r="J2608" s="304" t="s">
        <v>4063</v>
      </c>
      <c r="K2608" s="202" t="str">
        <f>VLOOKUP(F2608,石と花メイン,3,FALSE)</f>
        <v>◆青玉</v>
      </c>
      <c r="L2608" s="297" t="str">
        <f>VLOOKUP(F2608,石と花メイン,4,FALSE)</f>
        <v>矢車菊【コーンフラワー】</v>
      </c>
      <c r="M2608" s="393">
        <f>IF(OR(MONTH(F2608)&lt;7,AND(MONTH(F2608)=7,DAY(F2608)&lt;=25)),
MOD(SUM((E2608-1901)*365,259),260),
MOD(SUM((E2608-1900)*365,259),260))</f>
        <v>234</v>
      </c>
      <c r="N2608" s="390">
        <f>IF(AND(MONTH(F2608)=7,DAY(F2608)&gt;25),1,
ROUNDDOWN((SUM(VLOOKUP(MONTH(F2608),D暦変換用数値,2,FALSE),DAY(F2608))/28)+1,0))</f>
        <v>8</v>
      </c>
      <c r="O2608" s="205">
        <f>IF(AND(MONTH(F2608)=7,DAY(F2608)&gt;25),DAY(F2608)-25,
MOD((SUM(VLOOKUP(MONTH(F2608),D暦変換用数値,2,FALSE),DAY(F2608))),28)+1)</f>
        <v>27</v>
      </c>
      <c r="P2608" s="406">
        <f>IF(OR(MONTH(F2608)&lt;7,AND(MONTH(F2608)=7,DAY(F2608)&lt;=25)),
MOD(SUM((E2608-1901)*365,(N2608-1)*28,O2608,258),260),
MOD(SUM((E2608-1900)*365,(N2608-1)*28,O2608,258),260))</f>
        <v>196</v>
      </c>
      <c r="Q2608" s="373" t="str">
        <f>VLOOKUP(MOD(P2608,4),色,2,FALSE)</f>
        <v>黄色い</v>
      </c>
      <c r="R2608" s="291" t="str">
        <f>VLOOKUP(MOD(P2608,13),銀河の音,2,FALSE)</f>
        <v>磁気の</v>
      </c>
      <c r="S2608" s="384" t="str">
        <f>VLOOKUP(MOD(P2608,20),太陽の紋章,2,FALSE)</f>
        <v>戦士</v>
      </c>
      <c r="T2608" s="98" t="s">
        <v>3736</v>
      </c>
    </row>
    <row r="2609" spans="1:20" ht="13.5" customHeight="1">
      <c r="A2609" s="49" t="str">
        <f>VLOOKUP(MOD(E2609,10),十干,2,FALSE)</f>
        <v>庚</v>
      </c>
      <c r="B2609" s="199" t="str">
        <f>VLOOKUP(MOD(E2609,12),十二支,3,FALSE)</f>
        <v xml:space="preserve">07 天 </v>
      </c>
      <c r="C2609" s="201" t="str">
        <f>VLOOKUP(F2609,星座,3,TRUE)</f>
        <v xml:space="preserve">12 海 </v>
      </c>
      <c r="D2609" s="535">
        <v>29288</v>
      </c>
      <c r="E2609" s="45">
        <f>IFERROR(YEAR(D2609),LEFT(D2609,4))</f>
        <v>1980</v>
      </c>
      <c r="F2609" s="45" t="str">
        <f>IF(ISTEXT(D2609),RIGHT(D2609,5),TEXT(D2609,"mm/dd"))</f>
        <v>03/08</v>
      </c>
      <c r="G2609" s="41">
        <f>SUM(MID(E2609,1,1),MID(E2609,2,1),MID(E2609,3,1),MID(E2609,4,1),MID(F2609,1,1),MID(F2609,2,1),MID(F2609,4,1),MID(F2609,5,1))</f>
        <v>29</v>
      </c>
      <c r="H2609" s="41">
        <f>IF(MOD(G2609,9)=0,9,MOD(G2609,9))</f>
        <v>2</v>
      </c>
      <c r="I2609" s="45" t="str">
        <f>IFERROR(MID("日月火水木金土",WEEKDAY(D2609),1),"")</f>
        <v>土</v>
      </c>
      <c r="J2609" s="305" t="s">
        <v>4964</v>
      </c>
      <c r="K2609" s="203" t="str">
        <f>VLOOKUP(F2609,石と花メイン,3,FALSE)</f>
        <v>○真珠</v>
      </c>
      <c r="L2609" s="298" t="str">
        <f>VLOOKUP(F2609,石と花メイン,4,FALSE)</f>
        <v>栗</v>
      </c>
      <c r="M2609" s="394">
        <f>IF(OR(MONTH(F2609)&lt;7,AND(MONTH(F2609)=7,DAY(F2609)&lt;=25)),
MOD(SUM((E2609-1901)*365,259),260),
MOD(SUM((E2609-1900)*365,259),260))</f>
        <v>234</v>
      </c>
      <c r="N2609" s="391">
        <f>IF(AND(MONTH(F2609)=7,DAY(F2609)&gt;25),1,
ROUNDDOWN((SUM(VLOOKUP(MONTH(F2609),D暦変換用数値,2,FALSE),DAY(F2609))/28)+1,0))</f>
        <v>9</v>
      </c>
      <c r="O2609" s="46">
        <f>IF(AND(MONTH(F2609)=7,DAY(F2609)&gt;25),DAY(F2609)-25,
MOD((SUM(VLOOKUP(MONTH(F2609),D暦変換用数値,2,FALSE),DAY(F2609))),28)+1)</f>
        <v>2</v>
      </c>
      <c r="P2609" s="407">
        <f>IF(OR(MONTH(F2609)&lt;7,AND(MONTH(F2609)=7,DAY(F2609)&lt;=25)),
MOD(SUM((E2609-1901)*365,(N2609-1)*28,O2609,258),260),
MOD(SUM((E2609-1900)*365,(N2609-1)*28,O2609,258),260))</f>
        <v>199</v>
      </c>
      <c r="Q2609" s="374" t="str">
        <f>VLOOKUP(MOD(P2609,4),色,2,FALSE)</f>
        <v>青い</v>
      </c>
      <c r="R2609" s="292" t="str">
        <f>VLOOKUP(MOD(P2609,13),銀河の音,2,FALSE)</f>
        <v>自己存在の</v>
      </c>
      <c r="S2609" s="385" t="str">
        <f>VLOOKUP(MOD(P2609,20),太陽の紋章,2,FALSE)</f>
        <v>嵐</v>
      </c>
      <c r="T2609" s="101" t="s">
        <v>4965</v>
      </c>
    </row>
    <row r="2610" spans="1:20" ht="13.5" customHeight="1">
      <c r="A2610" s="334" t="str">
        <f>VLOOKUP(MOD(E2610,10),十干,2,FALSE)</f>
        <v>壬</v>
      </c>
      <c r="B2610" s="331" t="str">
        <f>VLOOKUP(MOD(E2610,12),十二支,3,FALSE)</f>
        <v xml:space="preserve">07 天 </v>
      </c>
      <c r="C2610" s="336" t="str">
        <f>VLOOKUP(F2610,星座,3,TRUE)</f>
        <v xml:space="preserve">12 海 </v>
      </c>
      <c r="D2610" s="534">
        <v>33660</v>
      </c>
      <c r="E2610" s="131">
        <f>IFERROR(YEAR(D2610),LEFT(D2610,4))</f>
        <v>1992</v>
      </c>
      <c r="F2610" s="131" t="str">
        <f>IF(ISTEXT(D2610),RIGHT(D2610,5),TEXT(D2610,"mm/dd"))</f>
        <v>02/26</v>
      </c>
      <c r="G2610" s="133">
        <f>SUM(MID(E2610,1,1),MID(E2610,2,1),MID(E2610,3,1),MID(E2610,4,1),MID(F2610,1,1),MID(F2610,2,1),MID(F2610,4,1),MID(F2610,5,1))</f>
        <v>31</v>
      </c>
      <c r="H2610" s="133">
        <f>IF(MOD(G2610,9)=0,9,MOD(G2610,9))</f>
        <v>4</v>
      </c>
      <c r="I2610" s="131" t="str">
        <f>IFERROR(MID("日月火水木金土",WEEKDAY(D2610),1),"")</f>
        <v>水</v>
      </c>
      <c r="J2610" s="306" t="s">
        <v>8346</v>
      </c>
      <c r="K2610" s="335" t="str">
        <f>VLOOKUP(F2610,石と花メイン,3,FALSE)</f>
        <v>◆青玉</v>
      </c>
      <c r="L2610" s="302" t="str">
        <f>VLOOKUP(F2610,石と花メイン,4,FALSE)</f>
        <v>アドニス【夏咲福寿草】</v>
      </c>
      <c r="M2610" s="396">
        <f>IF(OR(MONTH(F2610)&lt;7,AND(MONTH(F2610)=7,DAY(F2610)&lt;=25)),
MOD(SUM((E2610-1901)*365,259),260),
MOD(SUM((E2610-1900)*365,259),260))</f>
        <v>194</v>
      </c>
      <c r="N2610" s="335">
        <f>IF(AND(MONTH(F2610)=7,DAY(F2610)&gt;25),1,
ROUNDDOWN((SUM(VLOOKUP(MONTH(F2610),D暦変換用数値,2,FALSE),DAY(F2610))/28)+1,0))</f>
        <v>8</v>
      </c>
      <c r="O2610" s="132">
        <f>IF(AND(MONTH(F2610)=7,DAY(F2610)&gt;25),DAY(F2610)-25,
MOD((SUM(VLOOKUP(MONTH(F2610),D暦変換用数値,2,FALSE),DAY(F2610))),28)+1)</f>
        <v>20</v>
      </c>
      <c r="P2610" s="404">
        <f>IF(OR(MONTH(F2610)&lt;7,AND(MONTH(F2610)=7,DAY(F2610)&lt;=25)),
MOD(SUM((E2610-1901)*365,(N2610-1)*28,O2610,258),260),
MOD(SUM((E2610-1900)*365,(N2610-1)*28,O2610,258),260))</f>
        <v>149</v>
      </c>
      <c r="Q2610" s="376" t="str">
        <f>VLOOKUP(MOD(P2610,4),色,2,FALSE)</f>
        <v>赤い</v>
      </c>
      <c r="R2610" s="333" t="str">
        <f>VLOOKUP(MOD(P2610,13),銀河の音,2,FALSE)</f>
        <v>律動の</v>
      </c>
      <c r="S2610" s="387" t="str">
        <f>VLOOKUP(MOD(P2610,20),太陽の紋章,2,FALSE)</f>
        <v>月</v>
      </c>
      <c r="T2610" s="145"/>
    </row>
    <row r="2611" spans="1:20" ht="13.5" customHeight="1">
      <c r="A2611" s="282" t="str">
        <f>VLOOKUP(MOD(E2611,10),十干,2,FALSE)</f>
        <v>甲</v>
      </c>
      <c r="B2611" s="283" t="str">
        <f>VLOOKUP(MOD(E2611,12),十二支,3,FALSE)</f>
        <v xml:space="preserve">07 天 </v>
      </c>
      <c r="C2611" s="287" t="str">
        <f>VLOOKUP(F2611,星座,3,TRUE)</f>
        <v xml:space="preserve">12 海 </v>
      </c>
      <c r="D2611" s="533">
        <v>38066</v>
      </c>
      <c r="E2611" s="83">
        <f>IFERROR(YEAR(D2611),LEFT(D2611,4))</f>
        <v>2004</v>
      </c>
      <c r="F2611" s="83" t="str">
        <f>IF(ISTEXT(D2611),RIGHT(D2611,5),TEXT(D2611,"mm/dd"))</f>
        <v>03/20</v>
      </c>
      <c r="G2611" s="88">
        <f>SUM(MID(E2611,1,1),MID(E2611,2,1),MID(E2611,3,1),MID(E2611,4,1),MID(F2611,1,1),MID(F2611,2,1),MID(F2611,4,1),MID(F2611,5,1))</f>
        <v>11</v>
      </c>
      <c r="H2611" s="88">
        <f>IF(MOD(G2611,9)=0,9,MOD(G2611,9))</f>
        <v>2</v>
      </c>
      <c r="I2611" s="83" t="str">
        <f>IFERROR(MID("日月火水木金土",WEEKDAY(D2611),1),"")</f>
        <v>土</v>
      </c>
      <c r="J2611" s="303" t="s">
        <v>4922</v>
      </c>
      <c r="K2611" s="87" t="str">
        <f>VLOOKUP(F2611,石と花メイン,3,FALSE)</f>
        <v>◆猫目石</v>
      </c>
      <c r="L2611" s="296" t="str">
        <f>VLOOKUP(F2611,石と花メイン,4,FALSE)</f>
        <v>チューリップ【鬱金香】</v>
      </c>
      <c r="M2611" s="392">
        <f>IF(OR(MONTH(F2611)&lt;7,AND(MONTH(F2611)=7,DAY(F2611)&lt;=25)),
MOD(SUM((E2611-1901)*365,259),260),
MOD(SUM((E2611-1900)*365,259),260))</f>
        <v>154</v>
      </c>
      <c r="N2611" s="330">
        <f>IF(AND(MONTH(F2611)=7,DAY(F2611)&gt;25),1,
ROUNDDOWN((SUM(VLOOKUP(MONTH(F2611),D暦変換用数値,2,FALSE),DAY(F2611))/28)+1,0))</f>
        <v>9</v>
      </c>
      <c r="O2611" s="84">
        <f>IF(AND(MONTH(F2611)=7,DAY(F2611)&gt;25),DAY(F2611)-25,
MOD((SUM(VLOOKUP(MONTH(F2611),D暦変換用数値,2,FALSE),DAY(F2611))),28)+1)</f>
        <v>14</v>
      </c>
      <c r="P2611" s="405">
        <f>IF(OR(MONTH(F2611)&lt;7,AND(MONTH(F2611)=7,DAY(F2611)&lt;=25)),
MOD(SUM((E2611-1901)*365,(N2611-1)*28,O2611,258),260),
MOD(SUM((E2611-1900)*365,(N2611-1)*28,O2611,258),260))</f>
        <v>131</v>
      </c>
      <c r="Q2611" s="371" t="str">
        <f>VLOOKUP(MOD(P2611,4),色,2,FALSE)</f>
        <v>青い</v>
      </c>
      <c r="R2611" s="289" t="str">
        <f>VLOOKUP(MOD(P2611,13),銀河の音,2,FALSE)</f>
        <v>磁気の</v>
      </c>
      <c r="S2611" s="382" t="str">
        <f>VLOOKUP(MOD(P2611,20),太陽の紋章,2,FALSE)</f>
        <v>猿</v>
      </c>
      <c r="T2611" s="91" t="s">
        <v>3736</v>
      </c>
    </row>
    <row r="2612" spans="1:20" ht="13.5" customHeight="1">
      <c r="A2612" s="282" t="str">
        <f>VLOOKUP(MOD(E2612,10),十干,2,FALSE)</f>
        <v>甲</v>
      </c>
      <c r="B2612" s="283" t="str">
        <f>VLOOKUP(MOD(E2612,12),十二支,3,FALSE)</f>
        <v xml:space="preserve">07 天 </v>
      </c>
      <c r="C2612" s="287" t="str">
        <f>VLOOKUP(F2612,星座,3,TRUE)</f>
        <v xml:space="preserve">12 海 </v>
      </c>
      <c r="D2612" s="533">
        <v>38066</v>
      </c>
      <c r="E2612" s="83">
        <f>IFERROR(YEAR(D2612),LEFT(D2612,4))</f>
        <v>2004</v>
      </c>
      <c r="F2612" s="83" t="str">
        <f>IF(ISTEXT(D2612),RIGHT(D2612,5),TEXT(D2612,"mm/dd"))</f>
        <v>03/20</v>
      </c>
      <c r="G2612" s="88">
        <f>SUM(MID(E2612,1,1),MID(E2612,2,1),MID(E2612,3,1),MID(E2612,4,1),MID(F2612,1,1),MID(F2612,2,1),MID(F2612,4,1),MID(F2612,5,1))</f>
        <v>11</v>
      </c>
      <c r="H2612" s="88">
        <f>IF(MOD(G2612,9)=0,9,MOD(G2612,9))</f>
        <v>2</v>
      </c>
      <c r="I2612" s="83" t="str">
        <f>IFERROR(MID("日月火水木金土",WEEKDAY(D2612),1),"")</f>
        <v>土</v>
      </c>
      <c r="J2612" s="303" t="s">
        <v>4923</v>
      </c>
      <c r="K2612" s="87" t="str">
        <f>VLOOKUP(F2612,石と花メイン,3,FALSE)</f>
        <v>◆猫目石</v>
      </c>
      <c r="L2612" s="296" t="str">
        <f>VLOOKUP(F2612,石と花メイン,4,FALSE)</f>
        <v>チューリップ【鬱金香】</v>
      </c>
      <c r="M2612" s="392">
        <f>IF(OR(MONTH(F2612)&lt;7,AND(MONTH(F2612)=7,DAY(F2612)&lt;=25)),
MOD(SUM((E2612-1901)*365,259),260),
MOD(SUM((E2612-1900)*365,259),260))</f>
        <v>154</v>
      </c>
      <c r="N2612" s="330">
        <f>IF(AND(MONTH(F2612)=7,DAY(F2612)&gt;25),1,
ROUNDDOWN((SUM(VLOOKUP(MONTH(F2612),D暦変換用数値,2,FALSE),DAY(F2612))/28)+1,0))</f>
        <v>9</v>
      </c>
      <c r="O2612" s="84">
        <f>IF(AND(MONTH(F2612)=7,DAY(F2612)&gt;25),DAY(F2612)-25,
MOD((SUM(VLOOKUP(MONTH(F2612),D暦変換用数値,2,FALSE),DAY(F2612))),28)+1)</f>
        <v>14</v>
      </c>
      <c r="P2612" s="405">
        <f>IF(OR(MONTH(F2612)&lt;7,AND(MONTH(F2612)=7,DAY(F2612)&lt;=25)),
MOD(SUM((E2612-1901)*365,(N2612-1)*28,O2612,258),260),
MOD(SUM((E2612-1900)*365,(N2612-1)*28,O2612,258),260))</f>
        <v>131</v>
      </c>
      <c r="Q2612" s="371" t="str">
        <f>VLOOKUP(MOD(P2612,4),色,2,FALSE)</f>
        <v>青い</v>
      </c>
      <c r="R2612" s="289" t="str">
        <f>VLOOKUP(MOD(P2612,13),銀河の音,2,FALSE)</f>
        <v>磁気の</v>
      </c>
      <c r="S2612" s="382" t="str">
        <f>VLOOKUP(MOD(P2612,20),太陽の紋章,2,FALSE)</f>
        <v>猿</v>
      </c>
      <c r="T2612" s="108" t="s">
        <v>3269</v>
      </c>
    </row>
    <row r="2613" spans="1:20" ht="13.5" customHeight="1">
      <c r="A2613" s="282" t="str">
        <f>VLOOKUP(MOD(E2613,10),十干,2,FALSE)</f>
        <v>壬</v>
      </c>
      <c r="B2613" s="283" t="str">
        <f>VLOOKUP(MOD(E2613,12),十二支,3,FALSE)</f>
        <v xml:space="preserve">07 天 </v>
      </c>
      <c r="C2613" s="287" t="str">
        <f>VLOOKUP(F2613,星座,3,TRUE)</f>
        <v xml:space="preserve">12 海 </v>
      </c>
      <c r="D2613" s="530" t="s">
        <v>8918</v>
      </c>
      <c r="E2613" s="83" t="str">
        <f>IFERROR(YEAR(D2613),LEFT(D2613,4))</f>
        <v>1212</v>
      </c>
      <c r="F2613" s="83" t="str">
        <f>IF(ISTEXT(D2613),RIGHT(D2613,5),TEXT(D2613,"mm/dd"))</f>
        <v>02/29</v>
      </c>
      <c r="G2613" s="88">
        <f>SUM(MID(E2613,1,1),MID(E2613,2,1),MID(E2613,3,1),MID(E2613,4,1),MID(F2613,1,1),MID(F2613,2,1),MID(F2613,4,1),MID(F2613,5,1))</f>
        <v>19</v>
      </c>
      <c r="H2613" s="88">
        <f>IF(MOD(G2613,9)=0,9,MOD(G2613,9))</f>
        <v>1</v>
      </c>
      <c r="I2613" s="83" t="str">
        <f>IFERROR(MID("日月火水木金土",WEEKDAY(D2613),1),"")</f>
        <v/>
      </c>
      <c r="J2613" s="303" t="s">
        <v>4919</v>
      </c>
      <c r="K2613" s="87" t="str">
        <f>VLOOKUP(F2613,石と花メイン,3,FALSE)</f>
        <v>□水晶</v>
      </c>
      <c r="L2613" s="296" t="str">
        <f>VLOOKUP(F2613,石と花メイン,4,FALSE)</f>
        <v>勿忘草/忘れな草</v>
      </c>
      <c r="M2613" s="392">
        <v>194</v>
      </c>
      <c r="N2613" s="330">
        <v>8</v>
      </c>
      <c r="O2613" s="84">
        <v>23</v>
      </c>
      <c r="P2613" s="405">
        <v>152</v>
      </c>
      <c r="Q2613" s="371" t="str">
        <f>VLOOKUP(MOD(P2613,4),色,2,FALSE)</f>
        <v>黄色い</v>
      </c>
      <c r="R2613" s="289" t="str">
        <f>VLOOKUP(MOD(P2613,13),銀河の音,2,FALSE)</f>
        <v>太陽の</v>
      </c>
      <c r="S2613" s="382" t="str">
        <f>VLOOKUP(MOD(P2613,20),太陽の紋章,2,FALSE)</f>
        <v>人</v>
      </c>
      <c r="T2613" s="109" t="s">
        <v>3208</v>
      </c>
    </row>
    <row r="2614" spans="1:20" ht="13.5" customHeight="1">
      <c r="A2614" s="282" t="str">
        <f>VLOOKUP(MOD(E2614,10),十干,2,FALSE)</f>
        <v>戊</v>
      </c>
      <c r="B2614" s="283" t="str">
        <f>VLOOKUP(MOD(E2614,12),十二支,3,FALSE)</f>
        <v xml:space="preserve">07 天 </v>
      </c>
      <c r="C2614" s="287" t="str">
        <f>VLOOKUP(F2614,星座,3,TRUE)</f>
        <v xml:space="preserve">12 海 </v>
      </c>
      <c r="D2614" s="533" t="s">
        <v>8791</v>
      </c>
      <c r="E2614" s="83" t="str">
        <f>IFERROR(YEAR(D2614),LEFT(D2614,4))</f>
        <v>1848</v>
      </c>
      <c r="F2614" s="83" t="str">
        <f>IF(ISTEXT(D2614),RIGHT(D2614,5),TEXT(D2614,"mm/dd"))</f>
        <v>02/19</v>
      </c>
      <c r="G2614" s="88">
        <f>SUM(MID(E2614,1,1),MID(E2614,2,1),MID(E2614,3,1),MID(E2614,4,1),MID(F2614,1,1),MID(F2614,2,1),MID(F2614,4,1),MID(F2614,5,1))</f>
        <v>33</v>
      </c>
      <c r="H2614" s="88">
        <f>IF(MOD(G2614,9)=0,9,MOD(G2614,9))</f>
        <v>6</v>
      </c>
      <c r="I2614" s="83" t="str">
        <f>IFERROR(MID("日月火水木金土",WEEKDAY(D2614),1),"")</f>
        <v/>
      </c>
      <c r="J2614" s="303" t="s">
        <v>4920</v>
      </c>
      <c r="K2614" s="87" t="str">
        <f>VLOOKUP(F2614,石と花メイン,3,FALSE)</f>
        <v>◆柘榴石</v>
      </c>
      <c r="L2614" s="296" t="str">
        <f>VLOOKUP(F2614,石と花メイン,4,FALSE)</f>
        <v>木蓮【マグノリア】</v>
      </c>
      <c r="M2614" s="392">
        <f>IF(OR(MONTH(F2614)&lt;7,AND(MONTH(F2614)=7,DAY(F2614)&lt;=25)),
MOD(SUM((E2614-1901)*365,259),260),
MOD(SUM((E2614-1900)*365,259),260))</f>
        <v>154</v>
      </c>
      <c r="N2614" s="330">
        <f>IF(AND(MONTH(F2614)=7,DAY(F2614)&gt;25),1,
ROUNDDOWN((SUM(VLOOKUP(MONTH(F2614),D暦変換用数値,2,FALSE),DAY(F2614))/28)+1,0))</f>
        <v>8</v>
      </c>
      <c r="O2614" s="84">
        <f>IF(AND(MONTH(F2614)=7,DAY(F2614)&gt;25),DAY(F2614)-25,
MOD((SUM(VLOOKUP(MONTH(F2614),D暦変換用数値,2,FALSE),DAY(F2614))),28)+1)</f>
        <v>13</v>
      </c>
      <c r="P2614" s="405">
        <f>IF(OR(MONTH(F2614)&lt;7,AND(MONTH(F2614)=7,DAY(F2614)&lt;=25)),
MOD(SUM((E2614-1901)*365,(N2614-1)*28,O2614,258),260),
MOD(SUM((E2614-1900)*365,(N2614-1)*28,O2614,258),260))</f>
        <v>102</v>
      </c>
      <c r="Q2614" s="371" t="str">
        <f>VLOOKUP(MOD(P2614,4),色,2,FALSE)</f>
        <v>白い</v>
      </c>
      <c r="R2614" s="289" t="str">
        <f>VLOOKUP(MOD(P2614,13),銀河の音,2,FALSE)</f>
        <v>スペクトルの</v>
      </c>
      <c r="S2614" s="382" t="str">
        <f>VLOOKUP(MOD(P2614,20),太陽の紋章,2,FALSE)</f>
        <v>風</v>
      </c>
      <c r="T2614" s="102" t="s">
        <v>922</v>
      </c>
    </row>
    <row r="2615" spans="1:20" ht="13.5" customHeight="1">
      <c r="A2615" s="334" t="str">
        <f>VLOOKUP(MOD(E2615,10),十干,2,FALSE)</f>
        <v>戊</v>
      </c>
      <c r="B2615" s="331" t="str">
        <f>VLOOKUP(MOD(E2615,12),十二支,3,FALSE)</f>
        <v xml:space="preserve">07 天 </v>
      </c>
      <c r="C2615" s="336" t="str">
        <f>VLOOKUP(F2615,星座,3,TRUE)</f>
        <v xml:space="preserve">13 金 </v>
      </c>
      <c r="D2615" s="540">
        <v>3060</v>
      </c>
      <c r="E2615" s="131">
        <f>IFERROR(YEAR(D2615),LEFT(D2615,4))</f>
        <v>1908</v>
      </c>
      <c r="F2615" s="538" t="str">
        <f>IF(ISTEXT(D2615),RIGHT(D2615,5),TEXT(D2615,"mm/dd"))</f>
        <v>05/17</v>
      </c>
      <c r="G2615" s="133">
        <f>SUM(MID(E2615,1,1),MID(E2615,2,1),MID(E2615,3,1),MID(E2615,4,1),MID(F2615,1,1),MID(F2615,2,1),MID(F2615,4,1),MID(F2615,5,1))</f>
        <v>31</v>
      </c>
      <c r="H2615" s="133">
        <f>IF(MOD(G2615,9)=0,9,MOD(G2615,9))</f>
        <v>4</v>
      </c>
      <c r="I2615" s="131" t="str">
        <f>IFERROR(MID("日月火水木金土",WEEKDAY(D2615),1),"")</f>
        <v>日</v>
      </c>
      <c r="J2615" s="306" t="s">
        <v>9236</v>
      </c>
      <c r="K2615" s="335" t="str">
        <f>VLOOKUP(F2615,石と花メイン,3,FALSE)</f>
        <v>◆翠玉</v>
      </c>
      <c r="L2615" s="302" t="str">
        <f>VLOOKUP(F2615,石と花メイン,4,FALSE)</f>
        <v>紫蘭【紅蘭】</v>
      </c>
      <c r="M2615" s="396">
        <f>IF(OR(MONTH(F2615)&lt;7,AND(MONTH(F2615)=7,DAY(F2615)&lt;=25)),
MOD(SUM((E2615-1901)*365,259),260),
MOD(SUM((E2615-1900)*365,259),260))</f>
        <v>214</v>
      </c>
      <c r="N2615" s="335">
        <f>IF(AND(MONTH(F2615)=7,DAY(F2615)&gt;25),1,
ROUNDDOWN((SUM(VLOOKUP(MONTH(F2615),D暦変換用数値,2,FALSE),DAY(F2615))/28)+1,0))</f>
        <v>11</v>
      </c>
      <c r="O2615" s="132">
        <f>IF(AND(MONTH(F2615)=7,DAY(F2615)&gt;25),DAY(F2615)-25,
MOD((SUM(VLOOKUP(MONTH(F2615),D暦変換用数値,2,FALSE),DAY(F2615))),28)+1)</f>
        <v>16</v>
      </c>
      <c r="P2615" s="404">
        <f>IF(OR(MONTH(F2615)&lt;7,AND(MONTH(F2615)=7,DAY(F2615)&lt;=25)),
MOD(SUM((E2615-1901)*365,(N2615-1)*28,O2615,258),260),
MOD(SUM((E2615-1900)*365,(N2615-1)*28,O2615,258),260))</f>
        <v>249</v>
      </c>
      <c r="Q2615" s="376" t="str">
        <f>VLOOKUP(MOD(P2615,4),色,2,FALSE)</f>
        <v>赤い</v>
      </c>
      <c r="R2615" s="333" t="str">
        <f>VLOOKUP(MOD(P2615,13),銀河の音,2,FALSE)</f>
        <v>月の</v>
      </c>
      <c r="S2615" s="387" t="str">
        <f>VLOOKUP(MOD(P2615,20),太陽の紋章,2,FALSE)</f>
        <v>月</v>
      </c>
      <c r="T2615" s="126" t="s">
        <v>9238</v>
      </c>
    </row>
    <row r="2616" spans="1:20" ht="13.5" customHeight="1">
      <c r="A2616" s="50" t="str">
        <f>VLOOKUP(MOD(E2616,10),十干,2,FALSE)</f>
        <v>庚</v>
      </c>
      <c r="B2616" s="199" t="str">
        <f>VLOOKUP(MOD(E2616,12),十二支,3,FALSE)</f>
        <v xml:space="preserve">07 天 </v>
      </c>
      <c r="C2616" s="201" t="str">
        <f>VLOOKUP(F2616,星座,3,TRUE)</f>
        <v xml:space="preserve">13 金 </v>
      </c>
      <c r="D2616" s="531">
        <v>7435</v>
      </c>
      <c r="E2616" s="1">
        <f>IFERROR(YEAR(D2616),LEFT(D2616,4))</f>
        <v>1920</v>
      </c>
      <c r="F2616" s="1" t="str">
        <f>IF(ISTEXT(D2616),RIGHT(D2616,5),TEXT(D2616,"mm/dd"))</f>
        <v>05/09</v>
      </c>
      <c r="G2616" s="39">
        <f>SUM(MID(E2616,1,1),MID(E2616,2,1),MID(E2616,3,1),MID(E2616,4,1),MID(F2616,1,1),MID(F2616,2,1),MID(F2616,4,1),MID(F2616,5,1))</f>
        <v>26</v>
      </c>
      <c r="H2616" s="41">
        <f>IF(MOD(G2616,9)=0,9,MOD(G2616,9))</f>
        <v>8</v>
      </c>
      <c r="I2616" s="45" t="str">
        <f>IFERROR(MID("日月火水木金土",WEEKDAY(D2616),1),"")</f>
        <v>日</v>
      </c>
      <c r="J2616" s="304" t="s">
        <v>4067</v>
      </c>
      <c r="K2616" s="202" t="str">
        <f>VLOOKUP(F2616,石と花メイン,3,FALSE)</f>
        <v>◇金剛石</v>
      </c>
      <c r="L2616" s="297" t="str">
        <f>VLOOKUP(F2616,石と花メイン,4,FALSE)</f>
        <v>八重桜</v>
      </c>
      <c r="M2616" s="393">
        <f>IF(OR(MONTH(F2616)&lt;7,AND(MONTH(F2616)=7,DAY(F2616)&lt;=25)),
MOD(SUM((E2616-1901)*365,259),260),
MOD(SUM((E2616-1900)*365,259),260))</f>
        <v>174</v>
      </c>
      <c r="N2616" s="390">
        <f>IF(AND(MONTH(F2616)=7,DAY(F2616)&gt;25),1,
ROUNDDOWN((SUM(VLOOKUP(MONTH(F2616),D暦変換用数値,2,FALSE),DAY(F2616))/28)+1,0))</f>
        <v>11</v>
      </c>
      <c r="O2616" s="205">
        <f>IF(AND(MONTH(F2616)=7,DAY(F2616)&gt;25),DAY(F2616)-25,
MOD((SUM(VLOOKUP(MONTH(F2616),D暦変換用数値,2,FALSE),DAY(F2616))),28)+1)</f>
        <v>8</v>
      </c>
      <c r="P2616" s="406">
        <f>IF(OR(MONTH(F2616)&lt;7,AND(MONTH(F2616)=7,DAY(F2616)&lt;=25)),
MOD(SUM((E2616-1901)*365,(N2616-1)*28,O2616,258),260),
MOD(SUM((E2616-1900)*365,(N2616-1)*28,O2616,258),260))</f>
        <v>201</v>
      </c>
      <c r="Q2616" s="372" t="str">
        <f>VLOOKUP(MOD(P2616,4),色,2,FALSE)</f>
        <v>赤い</v>
      </c>
      <c r="R2616" s="290" t="str">
        <f>VLOOKUP(MOD(P2616,13),銀河の音,2,FALSE)</f>
        <v>律動の</v>
      </c>
      <c r="S2616" s="383" t="str">
        <f>VLOOKUP(MOD(P2616,20),太陽の紋章,2,FALSE)</f>
        <v>竜</v>
      </c>
      <c r="T2616" s="98" t="s">
        <v>3736</v>
      </c>
    </row>
    <row r="2617" spans="1:20" ht="13.5" customHeight="1">
      <c r="A2617" s="50" t="str">
        <f>VLOOKUP(MOD(E2617,10),十干,2,FALSE)</f>
        <v>庚</v>
      </c>
      <c r="B2617" s="199" t="str">
        <f>VLOOKUP(MOD(E2617,12),十二支,3,FALSE)</f>
        <v xml:space="preserve">07 天 </v>
      </c>
      <c r="C2617" s="201" t="str">
        <f>VLOOKUP(F2617,星座,3,TRUE)</f>
        <v xml:space="preserve">13 金 </v>
      </c>
      <c r="D2617" s="531">
        <v>7444</v>
      </c>
      <c r="E2617" s="1">
        <f>IFERROR(YEAR(D2617),LEFT(D2617,4))</f>
        <v>1920</v>
      </c>
      <c r="F2617" s="1" t="str">
        <f>IF(ISTEXT(D2617),RIGHT(D2617,5),TEXT(D2617,"mm/dd"))</f>
        <v>05/18</v>
      </c>
      <c r="G2617" s="39">
        <f>SUM(MID(E2617,1,1),MID(E2617,2,1),MID(E2617,3,1),MID(E2617,4,1),MID(F2617,1,1),MID(F2617,2,1),MID(F2617,4,1),MID(F2617,5,1))</f>
        <v>26</v>
      </c>
      <c r="H2617" s="41">
        <f>IF(MOD(G2617,9)=0,9,MOD(G2617,9))</f>
        <v>8</v>
      </c>
      <c r="I2617" s="45" t="str">
        <f>IFERROR(MID("日月火水木金土",WEEKDAY(D2617),1),"")</f>
        <v>火</v>
      </c>
      <c r="J2617" s="304" t="s">
        <v>4068</v>
      </c>
      <c r="K2617" s="202" t="str">
        <f>VLOOKUP(F2617,石と花メイン,3,FALSE)</f>
        <v>□水晶</v>
      </c>
      <c r="L2617" s="297" t="str">
        <f>VLOOKUP(F2617,石と花メイン,4,FALSE)</f>
        <v>苧環【糸繰草】</v>
      </c>
      <c r="M2617" s="393">
        <f>IF(OR(MONTH(F2617)&lt;7,AND(MONTH(F2617)=7,DAY(F2617)&lt;=25)),
MOD(SUM((E2617-1901)*365,259),260),
MOD(SUM((E2617-1900)*365,259),260))</f>
        <v>174</v>
      </c>
      <c r="N2617" s="390">
        <f>IF(AND(MONTH(F2617)=7,DAY(F2617)&gt;25),1,
ROUNDDOWN((SUM(VLOOKUP(MONTH(F2617),D暦変換用数値,2,FALSE),DAY(F2617))/28)+1,0))</f>
        <v>11</v>
      </c>
      <c r="O2617" s="205">
        <f>IF(AND(MONTH(F2617)=7,DAY(F2617)&gt;25),DAY(F2617)-25,
MOD((SUM(VLOOKUP(MONTH(F2617),D暦変換用数値,2,FALSE),DAY(F2617))),28)+1)</f>
        <v>17</v>
      </c>
      <c r="P2617" s="406">
        <f>IF(OR(MONTH(F2617)&lt;7,AND(MONTH(F2617)=7,DAY(F2617)&lt;=25)),
MOD(SUM((E2617-1901)*365,(N2617-1)*28,O2617,258),260),
MOD(SUM((E2617-1900)*365,(N2617-1)*28,O2617,258),260))</f>
        <v>210</v>
      </c>
      <c r="Q2617" s="375" t="str">
        <f>VLOOKUP(MOD(P2617,4),色,2,FALSE)</f>
        <v>白い</v>
      </c>
      <c r="R2617" s="293" t="str">
        <f>VLOOKUP(MOD(P2617,13),銀河の音,2,FALSE)</f>
        <v>月の</v>
      </c>
      <c r="S2617" s="386" t="str">
        <f>VLOOKUP(MOD(P2617,20),太陽の紋章,2,FALSE)</f>
        <v>犬</v>
      </c>
      <c r="T2617" s="105" t="s">
        <v>6406</v>
      </c>
    </row>
    <row r="2618" spans="1:20" ht="13.5" customHeight="1">
      <c r="A2618" s="282" t="str">
        <f>VLOOKUP(MOD(E2618,10),十干,2,FALSE)</f>
        <v>壬</v>
      </c>
      <c r="B2618" s="283" t="str">
        <f>VLOOKUP(MOD(E2618,12),十二支,3,FALSE)</f>
        <v xml:space="preserve">07 天 </v>
      </c>
      <c r="C2618" s="287" t="str">
        <f>VLOOKUP(F2618,星座,3,TRUE)</f>
        <v xml:space="preserve">13 金 </v>
      </c>
      <c r="D2618" s="533">
        <v>11824</v>
      </c>
      <c r="E2618" s="83">
        <f>IFERROR(YEAR(D2618),LEFT(D2618,4))</f>
        <v>1932</v>
      </c>
      <c r="F2618" s="83" t="str">
        <f>IF(ISTEXT(D2618),RIGHT(D2618,5),TEXT(D2618,"mm/dd"))</f>
        <v>05/15</v>
      </c>
      <c r="G2618" s="88">
        <f>SUM(MID(E2618,1,1),MID(E2618,2,1),MID(E2618,3,1),MID(E2618,4,1),MID(F2618,1,1),MID(F2618,2,1),MID(F2618,4,1),MID(F2618,5,1))</f>
        <v>26</v>
      </c>
      <c r="H2618" s="88">
        <f>IF(MOD(G2618,9)=0,9,MOD(G2618,9))</f>
        <v>8</v>
      </c>
      <c r="I2618" s="83" t="str">
        <f>IFERROR(MID("日月火水木金土",WEEKDAY(D2618),1),"")</f>
        <v>日</v>
      </c>
      <c r="J2618" s="303" t="s">
        <v>2654</v>
      </c>
      <c r="K2618" s="87" t="str">
        <f>VLOOKUP(F2618,石と花メイン,3,FALSE)</f>
        <v>●蛋白石</v>
      </c>
      <c r="L2618" s="296" t="str">
        <f>VLOOKUP(F2618,石と花メイン,4,FALSE)</f>
        <v>皐月/五月</v>
      </c>
      <c r="M2618" s="392">
        <f>IF(OR(MONTH(F2618)&lt;7,AND(MONTH(F2618)=7,DAY(F2618)&lt;=25)),
MOD(SUM((E2618-1901)*365,259),260),
MOD(SUM((E2618-1900)*365,259),260))</f>
        <v>134</v>
      </c>
      <c r="N2618" s="330">
        <f>IF(AND(MONTH(F2618)=7,DAY(F2618)&gt;25),1,
ROUNDDOWN((SUM(VLOOKUP(MONTH(F2618),D暦変換用数値,2,FALSE),DAY(F2618))/28)+1,0))</f>
        <v>11</v>
      </c>
      <c r="O2618" s="84">
        <f>IF(AND(MONTH(F2618)=7,DAY(F2618)&gt;25),DAY(F2618)-25,
MOD((SUM(VLOOKUP(MONTH(F2618),D暦変換用数値,2,FALSE),DAY(F2618))),28)+1)</f>
        <v>14</v>
      </c>
      <c r="P2618" s="405">
        <f>IF(OR(MONTH(F2618)&lt;7,AND(MONTH(F2618)=7,DAY(F2618)&lt;=25)),
MOD(SUM((E2618-1901)*365,(N2618-1)*28,O2618,258),260),
MOD(SUM((E2618-1900)*365,(N2618-1)*28,O2618,258),260))</f>
        <v>167</v>
      </c>
      <c r="Q2618" s="371" t="str">
        <f>VLOOKUP(MOD(P2618,4),色,2,FALSE)</f>
        <v>青い</v>
      </c>
      <c r="R2618" s="289" t="str">
        <f>VLOOKUP(MOD(P2618,13),銀河の音,2,FALSE)</f>
        <v>スペクトルの</v>
      </c>
      <c r="S2618" s="382" t="str">
        <f>VLOOKUP(MOD(P2618,20),太陽の紋章,2,FALSE)</f>
        <v>手</v>
      </c>
      <c r="T2618" s="100" t="s">
        <v>6024</v>
      </c>
    </row>
    <row r="2619" spans="1:20" ht="13.5" customHeight="1">
      <c r="A2619" s="50" t="str">
        <f>VLOOKUP(MOD(E2619,10),十干,2,FALSE)</f>
        <v>甲</v>
      </c>
      <c r="B2619" s="199" t="str">
        <f>VLOOKUP(MOD(E2619,12),十二支,3,FALSE)</f>
        <v xml:space="preserve">07 天 </v>
      </c>
      <c r="C2619" s="201" t="str">
        <f>VLOOKUP(F2619,星座,3,TRUE)</f>
        <v xml:space="preserve">13 金 </v>
      </c>
      <c r="D2619" s="531">
        <v>16182</v>
      </c>
      <c r="E2619" s="1">
        <f>IFERROR(YEAR(D2619),LEFT(D2619,4))</f>
        <v>1944</v>
      </c>
      <c r="F2619" s="1" t="str">
        <f>IF(ISTEXT(D2619),RIGHT(D2619,5),TEXT(D2619,"mm/dd"))</f>
        <v>04/20</v>
      </c>
      <c r="G2619" s="39">
        <f>SUM(MID(E2619,1,1),MID(E2619,2,1),MID(E2619,3,1),MID(E2619,4,1),MID(F2619,1,1),MID(F2619,2,1),MID(F2619,4,1),MID(F2619,5,1))</f>
        <v>24</v>
      </c>
      <c r="H2619" s="41">
        <f>IF(MOD(G2619,9)=0,9,MOD(G2619,9))</f>
        <v>6</v>
      </c>
      <c r="I2619" s="45" t="str">
        <f>IFERROR(MID("日月火水木金土",WEEKDAY(D2619),1),"")</f>
        <v>木</v>
      </c>
      <c r="J2619" s="304" t="s">
        <v>4069</v>
      </c>
      <c r="K2619" s="202" t="str">
        <f>VLOOKUP(F2619,石と花メイン,3,FALSE)</f>
        <v>●薔薇色石</v>
      </c>
      <c r="L2619" s="297" t="str">
        <f>VLOOKUP(F2619,石と花メイン,4,FALSE)</f>
        <v>梨</v>
      </c>
      <c r="M2619" s="393">
        <f>IF(OR(MONTH(F2619)&lt;7,AND(MONTH(F2619)=7,DAY(F2619)&lt;=25)),
MOD(SUM((E2619-1901)*365,259),260),
MOD(SUM((E2619-1900)*365,259),260))</f>
        <v>94</v>
      </c>
      <c r="N2619" s="390">
        <f>IF(AND(MONTH(F2619)=7,DAY(F2619)&gt;25),1,
ROUNDDOWN((SUM(VLOOKUP(MONTH(F2619),D暦変換用数値,2,FALSE),DAY(F2619))/28)+1,0))</f>
        <v>10</v>
      </c>
      <c r="O2619" s="205">
        <f>IF(AND(MONTH(F2619)=7,DAY(F2619)&gt;25),DAY(F2619)-25,
MOD((SUM(VLOOKUP(MONTH(F2619),D暦変換用数値,2,FALSE),DAY(F2619))),28)+1)</f>
        <v>17</v>
      </c>
      <c r="P2619" s="406">
        <f>IF(OR(MONTH(F2619)&lt;7,AND(MONTH(F2619)=7,DAY(F2619)&lt;=25)),
MOD(SUM((E2619-1901)*365,(N2619-1)*28,O2619,258),260),
MOD(SUM((E2619-1900)*365,(N2619-1)*28,O2619,258),260))</f>
        <v>102</v>
      </c>
      <c r="Q2619" s="375" t="str">
        <f>VLOOKUP(MOD(P2619,4),色,2,FALSE)</f>
        <v>白い</v>
      </c>
      <c r="R2619" s="293" t="str">
        <f>VLOOKUP(MOD(P2619,13),銀河の音,2,FALSE)</f>
        <v>スペクトルの</v>
      </c>
      <c r="S2619" s="386" t="str">
        <f>VLOOKUP(MOD(P2619,20),太陽の紋章,2,FALSE)</f>
        <v>風</v>
      </c>
      <c r="T2619" s="99" t="s">
        <v>7351</v>
      </c>
    </row>
    <row r="2620" spans="1:20" ht="13.5" customHeight="1">
      <c r="A2620" s="50" t="str">
        <f>VLOOKUP(MOD(E2620,10),十干,2,FALSE)</f>
        <v>甲</v>
      </c>
      <c r="B2620" s="199" t="str">
        <f>VLOOKUP(MOD(E2620,12),十二支,3,FALSE)</f>
        <v xml:space="preserve">07 天 </v>
      </c>
      <c r="C2620" s="201" t="str">
        <f>VLOOKUP(F2620,星座,3,TRUE)</f>
        <v xml:space="preserve">13 金 </v>
      </c>
      <c r="D2620" s="531">
        <v>16206</v>
      </c>
      <c r="E2620" s="1">
        <f>IFERROR(YEAR(D2620),LEFT(D2620,4))</f>
        <v>1944</v>
      </c>
      <c r="F2620" s="1" t="str">
        <f>IF(ISTEXT(D2620),RIGHT(D2620,5),TEXT(D2620,"mm/dd"))</f>
        <v>05/14</v>
      </c>
      <c r="G2620" s="39">
        <f>SUM(MID(E2620,1,1),MID(E2620,2,1),MID(E2620,3,1),MID(E2620,4,1),MID(F2620,1,1),MID(F2620,2,1),MID(F2620,4,1),MID(F2620,5,1))</f>
        <v>28</v>
      </c>
      <c r="H2620" s="41">
        <f>IF(MOD(G2620,9)=0,9,MOD(G2620,9))</f>
        <v>1</v>
      </c>
      <c r="I2620" s="45" t="str">
        <f>IFERROR(MID("日月火水木金土",WEEKDAY(D2620),1),"")</f>
        <v>日</v>
      </c>
      <c r="J2620" s="304" t="s">
        <v>4070</v>
      </c>
      <c r="K2620" s="202" t="str">
        <f>VLOOKUP(F2620,石と花メイン,3,FALSE)</f>
        <v>●珊瑚</v>
      </c>
      <c r="L2620" s="297" t="str">
        <f>VLOOKUP(F2620,石と花メイン,4,FALSE)</f>
        <v>ペチュニア【衝羽根朝顔】</v>
      </c>
      <c r="M2620" s="393">
        <f>IF(OR(MONTH(F2620)&lt;7,AND(MONTH(F2620)=7,DAY(F2620)&lt;=25)),
MOD(SUM((E2620-1901)*365,259),260),
MOD(SUM((E2620-1900)*365,259),260))</f>
        <v>94</v>
      </c>
      <c r="N2620" s="390">
        <f>IF(AND(MONTH(F2620)=7,DAY(F2620)&gt;25),1,
ROUNDDOWN((SUM(VLOOKUP(MONTH(F2620),D暦変換用数値,2,FALSE),DAY(F2620))/28)+1,0))</f>
        <v>11</v>
      </c>
      <c r="O2620" s="205">
        <f>IF(AND(MONTH(F2620)=7,DAY(F2620)&gt;25),DAY(F2620)-25,
MOD((SUM(VLOOKUP(MONTH(F2620),D暦変換用数値,2,FALSE),DAY(F2620))),28)+1)</f>
        <v>13</v>
      </c>
      <c r="P2620" s="406">
        <f>IF(OR(MONTH(F2620)&lt;7,AND(MONTH(F2620)=7,DAY(F2620)&lt;=25)),
MOD(SUM((E2620-1901)*365,(N2620-1)*28,O2620,258),260),
MOD(SUM((E2620-1900)*365,(N2620-1)*28,O2620,258),260))</f>
        <v>126</v>
      </c>
      <c r="Q2620" s="375" t="str">
        <f>VLOOKUP(MOD(P2620,4),色,2,FALSE)</f>
        <v>白い</v>
      </c>
      <c r="R2620" s="293" t="str">
        <f>VLOOKUP(MOD(P2620,13),銀河の音,2,FALSE)</f>
        <v>太陽の</v>
      </c>
      <c r="S2620" s="386" t="str">
        <f>VLOOKUP(MOD(P2620,20),太陽の紋章,2,FALSE)</f>
        <v>世界の橋渡し</v>
      </c>
      <c r="T2620" s="103" t="s">
        <v>2423</v>
      </c>
    </row>
    <row r="2621" spans="1:20" ht="13.5" customHeight="1">
      <c r="A2621" s="50" t="str">
        <f>VLOOKUP(MOD(E2621,10),十干,2,FALSE)</f>
        <v>丙</v>
      </c>
      <c r="B2621" s="199" t="str">
        <f>VLOOKUP(MOD(E2621,12),十二支,3,FALSE)</f>
        <v xml:space="preserve">07 天 </v>
      </c>
      <c r="C2621" s="201" t="str">
        <f>VLOOKUP(F2621,星座,3,TRUE)</f>
        <v xml:space="preserve">13 金 </v>
      </c>
      <c r="D2621" s="531">
        <v>20565</v>
      </c>
      <c r="E2621" s="1">
        <f>IFERROR(YEAR(D2621),LEFT(D2621,4))</f>
        <v>1956</v>
      </c>
      <c r="F2621" s="1" t="str">
        <f>IF(ISTEXT(D2621),RIGHT(D2621,5),TEXT(D2621,"mm/dd"))</f>
        <v>04/20</v>
      </c>
      <c r="G2621" s="39">
        <f>SUM(MID(E2621,1,1),MID(E2621,2,1),MID(E2621,3,1),MID(E2621,4,1),MID(F2621,1,1),MID(F2621,2,1),MID(F2621,4,1),MID(F2621,5,1))</f>
        <v>27</v>
      </c>
      <c r="H2621" s="41">
        <f>IF(MOD(G2621,9)=0,9,MOD(G2621,9))</f>
        <v>9</v>
      </c>
      <c r="I2621" s="45" t="str">
        <f>IFERROR(MID("日月火水木金土",WEEKDAY(D2621),1),"")</f>
        <v>金</v>
      </c>
      <c r="J2621" s="304" t="s">
        <v>4071</v>
      </c>
      <c r="K2621" s="202" t="str">
        <f>VLOOKUP(F2621,石と花メイン,3,FALSE)</f>
        <v>●薔薇色石</v>
      </c>
      <c r="L2621" s="297" t="str">
        <f>VLOOKUP(F2621,石と花メイン,4,FALSE)</f>
        <v>梨</v>
      </c>
      <c r="M2621" s="393">
        <f>IF(OR(MONTH(F2621)&lt;7,AND(MONTH(F2621)=7,DAY(F2621)&lt;=25)),
MOD(SUM((E2621-1901)*365,259),260),
MOD(SUM((E2621-1900)*365,259),260))</f>
        <v>54</v>
      </c>
      <c r="N2621" s="390">
        <f>IF(AND(MONTH(F2621)=7,DAY(F2621)&gt;25),1,
ROUNDDOWN((SUM(VLOOKUP(MONTH(F2621),D暦変換用数値,2,FALSE),DAY(F2621))/28)+1,0))</f>
        <v>10</v>
      </c>
      <c r="O2621" s="205">
        <f>IF(AND(MONTH(F2621)=7,DAY(F2621)&gt;25),DAY(F2621)-25,
MOD((SUM(VLOOKUP(MONTH(F2621),D暦変換用数値,2,FALSE),DAY(F2621))),28)+1)</f>
        <v>17</v>
      </c>
      <c r="P2621" s="406">
        <f>IF(OR(MONTH(F2621)&lt;7,AND(MONTH(F2621)=7,DAY(F2621)&lt;=25)),
MOD(SUM((E2621-1901)*365,(N2621-1)*28,O2621,258),260),
MOD(SUM((E2621-1900)*365,(N2621-1)*28,O2621,258),260))</f>
        <v>62</v>
      </c>
      <c r="Q2621" s="375" t="str">
        <f>VLOOKUP(MOD(P2621,4),色,2,FALSE)</f>
        <v>白い</v>
      </c>
      <c r="R2621" s="293" t="str">
        <f>VLOOKUP(MOD(P2621,13),銀河の音,2,FALSE)</f>
        <v>惑星の</v>
      </c>
      <c r="S2621" s="386" t="str">
        <f>VLOOKUP(MOD(P2621,20),太陽の紋章,2,FALSE)</f>
        <v>風</v>
      </c>
      <c r="T2621" s="99" t="s">
        <v>119</v>
      </c>
    </row>
    <row r="2622" spans="1:20" ht="13.5" customHeight="1">
      <c r="A2622" s="50" t="str">
        <f>VLOOKUP(MOD(E2622,10),十干,2,FALSE)</f>
        <v>丙</v>
      </c>
      <c r="B2622" s="199" t="str">
        <f>VLOOKUP(MOD(E2622,12),十二支,3,FALSE)</f>
        <v xml:space="preserve">07 天 </v>
      </c>
      <c r="C2622" s="201" t="str">
        <f>VLOOKUP(F2622,星座,3,TRUE)</f>
        <v xml:space="preserve">13 金 </v>
      </c>
      <c r="D2622" s="531">
        <v>20573</v>
      </c>
      <c r="E2622" s="1">
        <f>IFERROR(YEAR(D2622),LEFT(D2622,4))</f>
        <v>1956</v>
      </c>
      <c r="F2622" s="1" t="str">
        <f>IF(ISTEXT(D2622),RIGHT(D2622,5),TEXT(D2622,"mm/dd"))</f>
        <v>04/28</v>
      </c>
      <c r="G2622" s="39">
        <f>SUM(MID(E2622,1,1),MID(E2622,2,1),MID(E2622,3,1),MID(E2622,4,1),MID(F2622,1,1),MID(F2622,2,1),MID(F2622,4,1),MID(F2622,5,1))</f>
        <v>35</v>
      </c>
      <c r="H2622" s="41">
        <f>IF(MOD(G2622,9)=0,9,MOD(G2622,9))</f>
        <v>8</v>
      </c>
      <c r="I2622" s="45" t="str">
        <f>IFERROR(MID("日月火水木金土",WEEKDAY(D2622),1),"")</f>
        <v>土</v>
      </c>
      <c r="J2622" s="304" t="s">
        <v>4072</v>
      </c>
      <c r="K2622" s="202" t="str">
        <f>VLOOKUP(F2622,石と花メイン,3,FALSE)</f>
        <v>◆翠玉</v>
      </c>
      <c r="L2622" s="297" t="str">
        <f>VLOOKUP(F2622,石と花メイン,4,FALSE)</f>
        <v>姫萩</v>
      </c>
      <c r="M2622" s="393">
        <f>IF(OR(MONTH(F2622)&lt;7,AND(MONTH(F2622)=7,DAY(F2622)&lt;=25)),
MOD(SUM((E2622-1901)*365,259),260),
MOD(SUM((E2622-1900)*365,259),260))</f>
        <v>54</v>
      </c>
      <c r="N2622" s="390">
        <f>IF(AND(MONTH(F2622)=7,DAY(F2622)&gt;25),1,
ROUNDDOWN((SUM(VLOOKUP(MONTH(F2622),D暦変換用数値,2,FALSE),DAY(F2622))/28)+1,0))</f>
        <v>10</v>
      </c>
      <c r="O2622" s="205">
        <f>IF(AND(MONTH(F2622)=7,DAY(F2622)&gt;25),DAY(F2622)-25,
MOD((SUM(VLOOKUP(MONTH(F2622),D暦変換用数値,2,FALSE),DAY(F2622))),28)+1)</f>
        <v>25</v>
      </c>
      <c r="P2622" s="406">
        <f>IF(OR(MONTH(F2622)&lt;7,AND(MONTH(F2622)=7,DAY(F2622)&lt;=25)),
MOD(SUM((E2622-1901)*365,(N2622-1)*28,O2622,258),260),
MOD(SUM((E2622-1900)*365,(N2622-1)*28,O2622,258),260))</f>
        <v>70</v>
      </c>
      <c r="Q2622" s="375" t="str">
        <f>VLOOKUP(MOD(P2622,4),色,2,FALSE)</f>
        <v>白い</v>
      </c>
      <c r="R2622" s="293" t="str">
        <f>VLOOKUP(MOD(P2622,13),銀河の音,2,FALSE)</f>
        <v>倍音の</v>
      </c>
      <c r="S2622" s="386" t="str">
        <f>VLOOKUP(MOD(P2622,20),太陽の紋章,2,FALSE)</f>
        <v>犬</v>
      </c>
      <c r="T2622" s="99" t="s">
        <v>7406</v>
      </c>
    </row>
    <row r="2623" spans="1:20" ht="13.5" customHeight="1">
      <c r="A2623" s="50" t="str">
        <f>VLOOKUP(MOD(E2623,10),十干,2,FALSE)</f>
        <v>丙</v>
      </c>
      <c r="B2623" s="199" t="str">
        <f>VLOOKUP(MOD(E2623,12),十二支,3,FALSE)</f>
        <v xml:space="preserve">07 天 </v>
      </c>
      <c r="C2623" s="201" t="str">
        <f>VLOOKUP(F2623,星座,3,TRUE)</f>
        <v xml:space="preserve">13 金 </v>
      </c>
      <c r="D2623" s="531">
        <v>20577</v>
      </c>
      <c r="E2623" s="1">
        <f>IFERROR(YEAR(D2623),LEFT(D2623,4))</f>
        <v>1956</v>
      </c>
      <c r="F2623" s="1" t="str">
        <f>IF(ISTEXT(D2623),RIGHT(D2623,5),TEXT(D2623,"mm/dd"))</f>
        <v>05/02</v>
      </c>
      <c r="G2623" s="39">
        <f>SUM(MID(E2623,1,1),MID(E2623,2,1),MID(E2623,3,1),MID(E2623,4,1),MID(F2623,1,1),MID(F2623,2,1),MID(F2623,4,1),MID(F2623,5,1))</f>
        <v>28</v>
      </c>
      <c r="H2623" s="41">
        <f>IF(MOD(G2623,9)=0,9,MOD(G2623,9))</f>
        <v>1</v>
      </c>
      <c r="I2623" s="45" t="str">
        <f>IFERROR(MID("日月火水木金土",WEEKDAY(D2623),1),"")</f>
        <v>水</v>
      </c>
      <c r="J2623" s="304" t="s">
        <v>1101</v>
      </c>
      <c r="K2623" s="202" t="str">
        <f>VLOOKUP(F2623,石と花メイン,3,FALSE)</f>
        <v>■紅玉髄</v>
      </c>
      <c r="L2623" s="297" t="str">
        <f>VLOOKUP(F2623,石と花メイン,4,FALSE)</f>
        <v>デルフィニウム【大飛燕草】</v>
      </c>
      <c r="M2623" s="393">
        <f>IF(OR(MONTH(F2623)&lt;7,AND(MONTH(F2623)=7,DAY(F2623)&lt;=25)),
MOD(SUM((E2623-1901)*365,259),260),
MOD(SUM((E2623-1900)*365,259),260))</f>
        <v>54</v>
      </c>
      <c r="N2623" s="390">
        <f>IF(AND(MONTH(F2623)=7,DAY(F2623)&gt;25),1,
ROUNDDOWN((SUM(VLOOKUP(MONTH(F2623),D暦変換用数値,2,FALSE),DAY(F2623))/28)+1,0))</f>
        <v>11</v>
      </c>
      <c r="O2623" s="205">
        <f>IF(AND(MONTH(F2623)=7,DAY(F2623)&gt;25),DAY(F2623)-25,
MOD((SUM(VLOOKUP(MONTH(F2623),D暦変換用数値,2,FALSE),DAY(F2623))),28)+1)</f>
        <v>1</v>
      </c>
      <c r="P2623" s="406">
        <f>IF(OR(MONTH(F2623)&lt;7,AND(MONTH(F2623)=7,DAY(F2623)&lt;=25)),
MOD(SUM((E2623-1901)*365,(N2623-1)*28,O2623,258),260),
MOD(SUM((E2623-1900)*365,(N2623-1)*28,O2623,258),260))</f>
        <v>74</v>
      </c>
      <c r="Q2623" s="375" t="str">
        <f>VLOOKUP(MOD(P2623,4),色,2,FALSE)</f>
        <v>白い</v>
      </c>
      <c r="R2623" s="293" t="str">
        <f>VLOOKUP(MOD(P2623,13),銀河の音,2,FALSE)</f>
        <v>太陽の</v>
      </c>
      <c r="S2623" s="386" t="str">
        <f>VLOOKUP(MOD(P2623,20),太陽の紋章,2,FALSE)</f>
        <v>魔法使い</v>
      </c>
      <c r="T2623" s="98" t="s">
        <v>3736</v>
      </c>
    </row>
    <row r="2624" spans="1:20" ht="13.5" customHeight="1">
      <c r="A2624" s="50" t="str">
        <f>VLOOKUP(MOD(E2624,10),十干,2,FALSE)</f>
        <v>丙</v>
      </c>
      <c r="B2624" s="199" t="str">
        <f>VLOOKUP(MOD(E2624,12),十二支,3,FALSE)</f>
        <v xml:space="preserve">07 天 </v>
      </c>
      <c r="C2624" s="201" t="str">
        <f>VLOOKUP(F2624,星座,3,TRUE)</f>
        <v xml:space="preserve">13 金 </v>
      </c>
      <c r="D2624" s="535">
        <v>20587</v>
      </c>
      <c r="E2624" s="45">
        <f>IFERROR(YEAR(D2624),LEFT(D2624,4))</f>
        <v>1956</v>
      </c>
      <c r="F2624" s="45" t="str">
        <f>IF(ISTEXT(D2624),RIGHT(D2624,5),TEXT(D2624,"mm/dd"))</f>
        <v>05/12</v>
      </c>
      <c r="G2624" s="41">
        <f>SUM(MID(E2624,1,1),MID(E2624,2,1),MID(E2624,3,1),MID(E2624,4,1),MID(F2624,1,1),MID(F2624,2,1),MID(F2624,4,1),MID(F2624,5,1))</f>
        <v>29</v>
      </c>
      <c r="H2624" s="41">
        <f>IF(MOD(G2624,9)=0,9,MOD(G2624,9))</f>
        <v>2</v>
      </c>
      <c r="I2624" s="45" t="str">
        <f>IFERROR(MID("日月火水木金土",WEEKDAY(D2624),1),"")</f>
        <v>土</v>
      </c>
      <c r="J2624" s="305" t="s">
        <v>3781</v>
      </c>
      <c r="K2624" s="203" t="str">
        <f>VLOOKUP(F2624,石と花メイン,3,FALSE)</f>
        <v>◆電気石</v>
      </c>
      <c r="L2624" s="298" t="str">
        <f>VLOOKUP(F2624,石と花メイン,4,FALSE)</f>
        <v>アザレア【西洋躑躅】</v>
      </c>
      <c r="M2624" s="394">
        <f>IF(OR(MONTH(F2624)&lt;7,AND(MONTH(F2624)=7,DAY(F2624)&lt;=25)),
MOD(SUM((E2624-1901)*365,259),260),
MOD(SUM((E2624-1900)*365,259),260))</f>
        <v>54</v>
      </c>
      <c r="N2624" s="391">
        <f>IF(AND(MONTH(F2624)=7,DAY(F2624)&gt;25),1,
ROUNDDOWN((SUM(VLOOKUP(MONTH(F2624),D暦変換用数値,2,FALSE),DAY(F2624))/28)+1,0))</f>
        <v>11</v>
      </c>
      <c r="O2624" s="46">
        <f>IF(AND(MONTH(F2624)=7,DAY(F2624)&gt;25),DAY(F2624)-25,
MOD((SUM(VLOOKUP(MONTH(F2624),D暦変換用数値,2,FALSE),DAY(F2624))),28)+1)</f>
        <v>11</v>
      </c>
      <c r="P2624" s="407">
        <f>IF(OR(MONTH(F2624)&lt;7,AND(MONTH(F2624)=7,DAY(F2624)&lt;=25)),
MOD(SUM((E2624-1901)*365,(N2624-1)*28,O2624,258),260),
MOD(SUM((E2624-1900)*365,(N2624-1)*28,O2624,258),260))</f>
        <v>84</v>
      </c>
      <c r="Q2624" s="373" t="str">
        <f>VLOOKUP(MOD(P2624,4),色,2,FALSE)</f>
        <v>黄色い</v>
      </c>
      <c r="R2624" s="291" t="str">
        <f>VLOOKUP(MOD(P2624,13),銀河の音,2,FALSE)</f>
        <v>律動の</v>
      </c>
      <c r="S2624" s="384" t="str">
        <f>VLOOKUP(MOD(P2624,20),太陽の紋章,2,FALSE)</f>
        <v>種</v>
      </c>
      <c r="T2624" s="101" t="s">
        <v>3598</v>
      </c>
    </row>
    <row r="2625" spans="1:20" ht="13.5" customHeight="1">
      <c r="A2625" s="50" t="str">
        <f>VLOOKUP(MOD(E2625,10),十干,2,FALSE)</f>
        <v>丙</v>
      </c>
      <c r="B2625" s="199" t="str">
        <f>VLOOKUP(MOD(E2625,12),十二支,3,FALSE)</f>
        <v xml:space="preserve">07 天 </v>
      </c>
      <c r="C2625" s="201" t="str">
        <f>VLOOKUP(F2625,星座,3,TRUE)</f>
        <v xml:space="preserve">13 金 </v>
      </c>
      <c r="D2625" s="531">
        <v>20587</v>
      </c>
      <c r="E2625" s="1">
        <f>IFERROR(YEAR(D2625),LEFT(D2625,4))</f>
        <v>1956</v>
      </c>
      <c r="F2625" s="1" t="str">
        <f>IF(ISTEXT(D2625),RIGHT(D2625,5),TEXT(D2625,"mm/dd"))</f>
        <v>05/12</v>
      </c>
      <c r="G2625" s="39">
        <f>SUM(MID(E2625,1,1),MID(E2625,2,1),MID(E2625,3,1),MID(E2625,4,1),MID(F2625,1,1),MID(F2625,2,1),MID(F2625,4,1),MID(F2625,5,1))</f>
        <v>29</v>
      </c>
      <c r="H2625" s="41">
        <f>IF(MOD(G2625,9)=0,9,MOD(G2625,9))</f>
        <v>2</v>
      </c>
      <c r="I2625" s="45" t="str">
        <f>IFERROR(MID("日月火水木金土",WEEKDAY(D2625),1),"")</f>
        <v>土</v>
      </c>
      <c r="J2625" s="304" t="s">
        <v>1102</v>
      </c>
      <c r="K2625" s="202" t="str">
        <f>VLOOKUP(F2625,石と花メイン,3,FALSE)</f>
        <v>◆電気石</v>
      </c>
      <c r="L2625" s="297" t="str">
        <f>VLOOKUP(F2625,石と花メイン,4,FALSE)</f>
        <v>アザレア【西洋躑躅】</v>
      </c>
      <c r="M2625" s="393">
        <f>IF(OR(MONTH(F2625)&lt;7,AND(MONTH(F2625)=7,DAY(F2625)&lt;=25)),
MOD(SUM((E2625-1901)*365,259),260),
MOD(SUM((E2625-1900)*365,259),260))</f>
        <v>54</v>
      </c>
      <c r="N2625" s="390">
        <f>IF(AND(MONTH(F2625)=7,DAY(F2625)&gt;25),1,
ROUNDDOWN((SUM(VLOOKUP(MONTH(F2625),D暦変換用数値,2,FALSE),DAY(F2625))/28)+1,0))</f>
        <v>11</v>
      </c>
      <c r="O2625" s="205">
        <f>IF(AND(MONTH(F2625)=7,DAY(F2625)&gt;25),DAY(F2625)-25,
MOD((SUM(VLOOKUP(MONTH(F2625),D暦変換用数値,2,FALSE),DAY(F2625))),28)+1)</f>
        <v>11</v>
      </c>
      <c r="P2625" s="406">
        <f>IF(OR(MONTH(F2625)&lt;7,AND(MONTH(F2625)=7,DAY(F2625)&lt;=25)),
MOD(SUM((E2625-1901)*365,(N2625-1)*28,O2625,258),260),
MOD(SUM((E2625-1900)*365,(N2625-1)*28,O2625,258),260))</f>
        <v>84</v>
      </c>
      <c r="Q2625" s="373" t="str">
        <f>VLOOKUP(MOD(P2625,4),色,2,FALSE)</f>
        <v>黄色い</v>
      </c>
      <c r="R2625" s="291" t="str">
        <f>VLOOKUP(MOD(P2625,13),銀河の音,2,FALSE)</f>
        <v>律動の</v>
      </c>
      <c r="S2625" s="384" t="str">
        <f>VLOOKUP(MOD(P2625,20),太陽の紋章,2,FALSE)</f>
        <v>種</v>
      </c>
      <c r="T2625" s="98" t="s">
        <v>3736</v>
      </c>
    </row>
    <row r="2626" spans="1:20" ht="13.5" customHeight="1">
      <c r="A2626" s="334" t="str">
        <f>VLOOKUP(MOD(E2626,10),十干,2,FALSE)</f>
        <v>戊</v>
      </c>
      <c r="B2626" s="331" t="str">
        <f>VLOOKUP(MOD(E2626,12),十二支,3,FALSE)</f>
        <v xml:space="preserve">07 天 </v>
      </c>
      <c r="C2626" s="336" t="str">
        <f>VLOOKUP(F2626,星座,3,TRUE)</f>
        <v xml:space="preserve">13 金 </v>
      </c>
      <c r="D2626" s="534">
        <v>24949</v>
      </c>
      <c r="E2626" s="131">
        <f>IFERROR(YEAR(D2626),LEFT(D2626,4))</f>
        <v>1968</v>
      </c>
      <c r="F2626" s="131" t="str">
        <f>IF(ISTEXT(D2626),RIGHT(D2626,5),TEXT(D2626,"mm/dd"))</f>
        <v>04/21</v>
      </c>
      <c r="G2626" s="133">
        <f>SUM(MID(E2626,1,1),MID(E2626,2,1),MID(E2626,3,1),MID(E2626,4,1),MID(F2626,1,1),MID(F2626,2,1),MID(F2626,4,1),MID(F2626,5,1))</f>
        <v>31</v>
      </c>
      <c r="H2626" s="133">
        <f>IF(MOD(G2626,9)=0,9,MOD(G2626,9))</f>
        <v>4</v>
      </c>
      <c r="I2626" s="131" t="str">
        <f>IFERROR(MID("日月火水木金土",WEEKDAY(D2626),1),"")</f>
        <v>日</v>
      </c>
      <c r="J2626" s="306" t="s">
        <v>8220</v>
      </c>
      <c r="K2626" s="335" t="str">
        <f>VLOOKUP(F2626,石と花メイン,3,FALSE)</f>
        <v>□水晶</v>
      </c>
      <c r="L2626" s="302" t="str">
        <f>VLOOKUP(F2626,石と花メイン,4,FALSE)</f>
        <v>ニゲラ【黒種草】</v>
      </c>
      <c r="M2626" s="396">
        <f>IF(OR(MONTH(F2626)&lt;7,AND(MONTH(F2626)=7,DAY(F2626)&lt;=25)),
MOD(SUM((E2626-1901)*365,259),260),
MOD(SUM((E2626-1900)*365,259),260))</f>
        <v>14</v>
      </c>
      <c r="N2626" s="335">
        <f>IF(AND(MONTH(F2626)=7,DAY(F2626)&gt;25),1,
ROUNDDOWN((SUM(VLOOKUP(MONTH(F2626),D暦変換用数値,2,FALSE),DAY(F2626))/28)+1,0))</f>
        <v>10</v>
      </c>
      <c r="O2626" s="132">
        <f>IF(AND(MONTH(F2626)=7,DAY(F2626)&gt;25),DAY(F2626)-25,
MOD((SUM(VLOOKUP(MONTH(F2626),D暦変換用数値,2,FALSE),DAY(F2626))),28)+1)</f>
        <v>18</v>
      </c>
      <c r="P2626" s="404">
        <f>IF(OR(MONTH(F2626)&lt;7,AND(MONTH(F2626)=7,DAY(F2626)&lt;=25)),
MOD(SUM((E2626-1901)*365,(N2626-1)*28,O2626,258),260),
MOD(SUM((E2626-1900)*365,(N2626-1)*28,O2626,258),260))</f>
        <v>23</v>
      </c>
      <c r="Q2626" s="376" t="str">
        <f>VLOOKUP(MOD(P2626,4),色,2,FALSE)</f>
        <v>青い</v>
      </c>
      <c r="R2626" s="333" t="str">
        <f>VLOOKUP(MOD(P2626,13),銀河の音,2,FALSE)</f>
        <v>惑星の</v>
      </c>
      <c r="S2626" s="387" t="str">
        <f>VLOOKUP(MOD(P2626,20),太陽の紋章,2,FALSE)</f>
        <v>夜</v>
      </c>
      <c r="T2626" s="119" t="s">
        <v>8241</v>
      </c>
    </row>
    <row r="2627" spans="1:20" ht="13.5" customHeight="1">
      <c r="A2627" s="50" t="str">
        <f>VLOOKUP(MOD(E2627,10),十干,2,FALSE)</f>
        <v>戊</v>
      </c>
      <c r="B2627" s="199" t="str">
        <f>VLOOKUP(MOD(E2627,12),十二支,3,FALSE)</f>
        <v xml:space="preserve">07 天 </v>
      </c>
      <c r="C2627" s="201" t="str">
        <f>VLOOKUP(F2627,星座,3,TRUE)</f>
        <v xml:space="preserve">13 金 </v>
      </c>
      <c r="D2627" s="531">
        <v>24951</v>
      </c>
      <c r="E2627" s="1">
        <f>IFERROR(YEAR(D2627),LEFT(D2627,4))</f>
        <v>1968</v>
      </c>
      <c r="F2627" s="1" t="str">
        <f>IF(ISTEXT(D2627),RIGHT(D2627,5),TEXT(D2627,"mm/dd"))</f>
        <v>04/23</v>
      </c>
      <c r="G2627" s="39">
        <f>SUM(MID(E2627,1,1),MID(E2627,2,1),MID(E2627,3,1),MID(E2627,4,1),MID(F2627,1,1),MID(F2627,2,1),MID(F2627,4,1),MID(F2627,5,1))</f>
        <v>33</v>
      </c>
      <c r="H2627" s="41">
        <f>IF(MOD(G2627,9)=0,9,MOD(G2627,9))</f>
        <v>6</v>
      </c>
      <c r="I2627" s="45" t="str">
        <f>IFERROR(MID("日月火水木金土",WEEKDAY(D2627),1),"")</f>
        <v>火</v>
      </c>
      <c r="J2627" s="304" t="s">
        <v>1103</v>
      </c>
      <c r="K2627" s="202" t="str">
        <f>VLOOKUP(F2627,石と花メイン,3,FALSE)</f>
        <v>●翡翠</v>
      </c>
      <c r="L2627" s="297" t="str">
        <f>VLOOKUP(F2627,石と花メイン,4,FALSE)</f>
        <v>カンパニュラ【釣鐘草】</v>
      </c>
      <c r="M2627" s="393">
        <f>IF(OR(MONTH(F2627)&lt;7,AND(MONTH(F2627)=7,DAY(F2627)&lt;=25)),
MOD(SUM((E2627-1901)*365,259),260),
MOD(SUM((E2627-1900)*365,259),260))</f>
        <v>14</v>
      </c>
      <c r="N2627" s="390">
        <f>IF(AND(MONTH(F2627)=7,DAY(F2627)&gt;25),1,
ROUNDDOWN((SUM(VLOOKUP(MONTH(F2627),D暦変換用数値,2,FALSE),DAY(F2627))/28)+1,0))</f>
        <v>10</v>
      </c>
      <c r="O2627" s="205">
        <f>IF(AND(MONTH(F2627)=7,DAY(F2627)&gt;25),DAY(F2627)-25,
MOD((SUM(VLOOKUP(MONTH(F2627),D暦変換用数値,2,FALSE),DAY(F2627))),28)+1)</f>
        <v>20</v>
      </c>
      <c r="P2627" s="406">
        <f>IF(OR(MONTH(F2627)&lt;7,AND(MONTH(F2627)=7,DAY(F2627)&lt;=25)),
MOD(SUM((E2627-1901)*365,(N2627-1)*28,O2627,258),260),
MOD(SUM((E2627-1900)*365,(N2627-1)*28,O2627,258),260))</f>
        <v>25</v>
      </c>
      <c r="Q2627" s="372" t="str">
        <f>VLOOKUP(MOD(P2627,4),色,2,FALSE)</f>
        <v>赤い</v>
      </c>
      <c r="R2627" s="290" t="str">
        <f>VLOOKUP(MOD(P2627,13),銀河の音,2,FALSE)</f>
        <v>水晶の</v>
      </c>
      <c r="S2627" s="383" t="str">
        <f>VLOOKUP(MOD(P2627,20),太陽の紋章,2,FALSE)</f>
        <v>蛇</v>
      </c>
      <c r="T2627" s="93" t="s">
        <v>6137</v>
      </c>
    </row>
    <row r="2628" spans="1:20" ht="13.5" customHeight="1">
      <c r="A2628" s="50" t="str">
        <f>VLOOKUP(MOD(E2628,10),十干,2,FALSE)</f>
        <v>戊</v>
      </c>
      <c r="B2628" s="199" t="str">
        <f>VLOOKUP(MOD(E2628,12),十二支,3,FALSE)</f>
        <v xml:space="preserve">07 天 </v>
      </c>
      <c r="C2628" s="201" t="str">
        <f>VLOOKUP(F2628,星座,3,TRUE)</f>
        <v xml:space="preserve">13 金 </v>
      </c>
      <c r="D2628" s="531">
        <v>24952</v>
      </c>
      <c r="E2628" s="1">
        <f>IFERROR(YEAR(D2628),LEFT(D2628,4))</f>
        <v>1968</v>
      </c>
      <c r="F2628" s="1" t="str">
        <f>IF(ISTEXT(D2628),RIGHT(D2628,5),TEXT(D2628,"mm/dd"))</f>
        <v>04/24</v>
      </c>
      <c r="G2628" s="39">
        <f>SUM(MID(E2628,1,1),MID(E2628,2,1),MID(E2628,3,1),MID(E2628,4,1),MID(F2628,1,1),MID(F2628,2,1),MID(F2628,4,1),MID(F2628,5,1))</f>
        <v>34</v>
      </c>
      <c r="H2628" s="41">
        <f>IF(MOD(G2628,9)=0,9,MOD(G2628,9))</f>
        <v>7</v>
      </c>
      <c r="I2628" s="45" t="str">
        <f>IFERROR(MID("日月火水木金土",WEEKDAY(D2628),1),"")</f>
        <v>水</v>
      </c>
      <c r="J2628" s="304" t="s">
        <v>1104</v>
      </c>
      <c r="K2628" s="202" t="str">
        <f>VLOOKUP(F2628,石と花メイン,3,FALSE)</f>
        <v>□水晶</v>
      </c>
      <c r="L2628" s="297" t="str">
        <f>VLOOKUP(F2628,石と花メイン,4,FALSE)</f>
        <v>ゼラニウム【天竺葵】</v>
      </c>
      <c r="M2628" s="393">
        <f>IF(OR(MONTH(F2628)&lt;7,AND(MONTH(F2628)=7,DAY(F2628)&lt;=25)),
MOD(SUM((E2628-1901)*365,259),260),
MOD(SUM((E2628-1900)*365,259),260))</f>
        <v>14</v>
      </c>
      <c r="N2628" s="390">
        <f>IF(AND(MONTH(F2628)=7,DAY(F2628)&gt;25),1,
ROUNDDOWN((SUM(VLOOKUP(MONTH(F2628),D暦変換用数値,2,FALSE),DAY(F2628))/28)+1,0))</f>
        <v>10</v>
      </c>
      <c r="O2628" s="205">
        <f>IF(AND(MONTH(F2628)=7,DAY(F2628)&gt;25),DAY(F2628)-25,
MOD((SUM(VLOOKUP(MONTH(F2628),D暦変換用数値,2,FALSE),DAY(F2628))),28)+1)</f>
        <v>21</v>
      </c>
      <c r="P2628" s="406">
        <f>IF(OR(MONTH(F2628)&lt;7,AND(MONTH(F2628)=7,DAY(F2628)&lt;=25)),
MOD(SUM((E2628-1901)*365,(N2628-1)*28,O2628,258),260),
MOD(SUM((E2628-1900)*365,(N2628-1)*28,O2628,258),260))</f>
        <v>26</v>
      </c>
      <c r="Q2628" s="375" t="str">
        <f>VLOOKUP(MOD(P2628,4),色,2,FALSE)</f>
        <v>白い</v>
      </c>
      <c r="R2628" s="293" t="str">
        <f>VLOOKUP(MOD(P2628,13),銀河の音,2,FALSE)</f>
        <v>宇宙の</v>
      </c>
      <c r="S2628" s="386" t="str">
        <f>VLOOKUP(MOD(P2628,20),太陽の紋章,2,FALSE)</f>
        <v>世界の橋渡し</v>
      </c>
      <c r="T2628" s="98" t="s">
        <v>3736</v>
      </c>
    </row>
    <row r="2629" spans="1:20" ht="13.5" customHeight="1">
      <c r="A2629" s="50" t="str">
        <f>VLOOKUP(MOD(E2629,10),十干,2,FALSE)</f>
        <v>戊</v>
      </c>
      <c r="B2629" s="199" t="str">
        <f>VLOOKUP(MOD(E2629,12),十二支,3,FALSE)</f>
        <v xml:space="preserve">07 天 </v>
      </c>
      <c r="C2629" s="201" t="str">
        <f>VLOOKUP(F2629,星座,3,TRUE)</f>
        <v xml:space="preserve">13 金 </v>
      </c>
      <c r="D2629" s="531">
        <v>24956</v>
      </c>
      <c r="E2629" s="1">
        <f>IFERROR(YEAR(D2629),LEFT(D2629,4))</f>
        <v>1968</v>
      </c>
      <c r="F2629" s="1" t="str">
        <f>IF(ISTEXT(D2629),RIGHT(D2629,5),TEXT(D2629,"mm/dd"))</f>
        <v>04/28</v>
      </c>
      <c r="G2629" s="39">
        <f>SUM(MID(E2629,1,1),MID(E2629,2,1),MID(E2629,3,1),MID(E2629,4,1),MID(F2629,1,1),MID(F2629,2,1),MID(F2629,4,1),MID(F2629,5,1))</f>
        <v>38</v>
      </c>
      <c r="H2629" s="41">
        <f>IF(MOD(G2629,9)=0,9,MOD(G2629,9))</f>
        <v>2</v>
      </c>
      <c r="I2629" s="45" t="str">
        <f>IFERROR(MID("日月火水木金土",WEEKDAY(D2629),1),"")</f>
        <v>日</v>
      </c>
      <c r="J2629" s="304" t="s">
        <v>2243</v>
      </c>
      <c r="K2629" s="202" t="str">
        <f>VLOOKUP(F2629,石と花メイン,3,FALSE)</f>
        <v>◆翠玉</v>
      </c>
      <c r="L2629" s="297" t="str">
        <f>VLOOKUP(F2629,石と花メイン,4,FALSE)</f>
        <v>姫萩</v>
      </c>
      <c r="M2629" s="393">
        <f>IF(OR(MONTH(F2629)&lt;7,AND(MONTH(F2629)=7,DAY(F2629)&lt;=25)),
MOD(SUM((E2629-1901)*365,259),260),
MOD(SUM((E2629-1900)*365,259),260))</f>
        <v>14</v>
      </c>
      <c r="N2629" s="390">
        <f>IF(AND(MONTH(F2629)=7,DAY(F2629)&gt;25),1,
ROUNDDOWN((SUM(VLOOKUP(MONTH(F2629),D暦変換用数値,2,FALSE),DAY(F2629))/28)+1,0))</f>
        <v>10</v>
      </c>
      <c r="O2629" s="205">
        <f>IF(AND(MONTH(F2629)=7,DAY(F2629)&gt;25),DAY(F2629)-25,
MOD((SUM(VLOOKUP(MONTH(F2629),D暦変換用数値,2,FALSE),DAY(F2629))),28)+1)</f>
        <v>25</v>
      </c>
      <c r="P2629" s="406">
        <f>IF(OR(MONTH(F2629)&lt;7,AND(MONTH(F2629)=7,DAY(F2629)&lt;=25)),
MOD(SUM((E2629-1901)*365,(N2629-1)*28,O2629,258),260),
MOD(SUM((E2629-1900)*365,(N2629-1)*28,O2629,258),260))</f>
        <v>30</v>
      </c>
      <c r="Q2629" s="375" t="str">
        <f>VLOOKUP(MOD(P2629,4),色,2,FALSE)</f>
        <v>白い</v>
      </c>
      <c r="R2629" s="293" t="str">
        <f>VLOOKUP(MOD(P2629,13),銀河の音,2,FALSE)</f>
        <v>自己存在の</v>
      </c>
      <c r="S2629" s="386" t="str">
        <f>VLOOKUP(MOD(P2629,20),太陽の紋章,2,FALSE)</f>
        <v>犬</v>
      </c>
      <c r="T2629" s="111" t="s">
        <v>8261</v>
      </c>
    </row>
    <row r="2630" spans="1:20" ht="13.5" customHeight="1">
      <c r="A2630" s="50" t="str">
        <f>VLOOKUP(MOD(E2630,10),十干,2,FALSE)</f>
        <v>戊</v>
      </c>
      <c r="B2630" s="199" t="str">
        <f>VLOOKUP(MOD(E2630,12),十二支,3,FALSE)</f>
        <v xml:space="preserve">07 天 </v>
      </c>
      <c r="C2630" s="201" t="str">
        <f>VLOOKUP(F2630,星座,3,TRUE)</f>
        <v xml:space="preserve">13 金 </v>
      </c>
      <c r="D2630" s="531">
        <v>24959</v>
      </c>
      <c r="E2630" s="1">
        <f>IFERROR(YEAR(D2630),LEFT(D2630,4))</f>
        <v>1968</v>
      </c>
      <c r="F2630" s="1" t="str">
        <f>IF(ISTEXT(D2630),RIGHT(D2630,5),TEXT(D2630,"mm/dd"))</f>
        <v>05/01</v>
      </c>
      <c r="G2630" s="39">
        <f>SUM(MID(E2630,1,1),MID(E2630,2,1),MID(E2630,3,1),MID(E2630,4,1),MID(F2630,1,1),MID(F2630,2,1),MID(F2630,4,1),MID(F2630,5,1))</f>
        <v>30</v>
      </c>
      <c r="H2630" s="41">
        <f>IF(MOD(G2630,9)=0,9,MOD(G2630,9))</f>
        <v>3</v>
      </c>
      <c r="I2630" s="45" t="str">
        <f>IFERROR(MID("日月火水木金土",WEEKDAY(D2630),1),"")</f>
        <v>水</v>
      </c>
      <c r="J2630" s="304" t="s">
        <v>5088</v>
      </c>
      <c r="K2630" s="202" t="str">
        <f>VLOOKUP(F2630,石と花メイン,3,FALSE)</f>
        <v>◆翠玉</v>
      </c>
      <c r="L2630" s="297" t="str">
        <f>VLOOKUP(F2630,石と花メイン,4,FALSE)</f>
        <v>エーデルワイス【薄雪草】</v>
      </c>
      <c r="M2630" s="393">
        <f>IF(OR(MONTH(F2630)&lt;7,AND(MONTH(F2630)=7,DAY(F2630)&lt;=25)),
MOD(SUM((E2630-1901)*365,259),260),
MOD(SUM((E2630-1900)*365,259),260))</f>
        <v>14</v>
      </c>
      <c r="N2630" s="390">
        <f>IF(AND(MONTH(F2630)=7,DAY(F2630)&gt;25),1,
ROUNDDOWN((SUM(VLOOKUP(MONTH(F2630),D暦変換用数値,2,FALSE),DAY(F2630))/28)+1,0))</f>
        <v>10</v>
      </c>
      <c r="O2630" s="205">
        <f>IF(AND(MONTH(F2630)=7,DAY(F2630)&gt;25),DAY(F2630)-25,
MOD((SUM(VLOOKUP(MONTH(F2630),D暦変換用数値,2,FALSE),DAY(F2630))),28)+1)</f>
        <v>28</v>
      </c>
      <c r="P2630" s="406">
        <f>IF(OR(MONTH(F2630)&lt;7,AND(MONTH(F2630)=7,DAY(F2630)&lt;=25)),
MOD(SUM((E2630-1901)*365,(N2630-1)*28,O2630,258),260),
MOD(SUM((E2630-1900)*365,(N2630-1)*28,O2630,258),260))</f>
        <v>33</v>
      </c>
      <c r="Q2630" s="372" t="str">
        <f>VLOOKUP(MOD(P2630,4),色,2,FALSE)</f>
        <v>赤い</v>
      </c>
      <c r="R2630" s="290" t="str">
        <f>VLOOKUP(MOD(P2630,13),銀河の音,2,FALSE)</f>
        <v>共振の</v>
      </c>
      <c r="S2630" s="383" t="str">
        <f>VLOOKUP(MOD(P2630,20),太陽の紋章,2,FALSE)</f>
        <v>空歩く者</v>
      </c>
      <c r="T2630" s="105" t="s">
        <v>3210</v>
      </c>
    </row>
    <row r="2631" spans="1:20" ht="13.5" customHeight="1">
      <c r="A2631" s="334" t="str">
        <f>VLOOKUP(MOD(E2631,10),十干,2,FALSE)</f>
        <v>戊</v>
      </c>
      <c r="B2631" s="331" t="str">
        <f>VLOOKUP(MOD(E2631,12),十二支,3,FALSE)</f>
        <v xml:space="preserve">07 天 </v>
      </c>
      <c r="C2631" s="336" t="str">
        <f>VLOOKUP(F2631,星座,3,TRUE)</f>
        <v xml:space="preserve">13 金 </v>
      </c>
      <c r="D2631" s="534">
        <v>24960</v>
      </c>
      <c r="E2631" s="131">
        <f>IFERROR(YEAR(D2631),LEFT(D2631,4))</f>
        <v>1968</v>
      </c>
      <c r="F2631" s="131" t="str">
        <f>IF(ISTEXT(D2631),RIGHT(D2631,5),TEXT(D2631,"mm/dd"))</f>
        <v>05/02</v>
      </c>
      <c r="G2631" s="133">
        <f>SUM(MID(E2631,1,1),MID(E2631,2,1),MID(E2631,3,1),MID(E2631,4,1),MID(F2631,1,1),MID(F2631,2,1),MID(F2631,4,1),MID(F2631,5,1))</f>
        <v>31</v>
      </c>
      <c r="H2631" s="133">
        <f>IF(MOD(G2631,9)=0,9,MOD(G2631,9))</f>
        <v>4</v>
      </c>
      <c r="I2631" s="131" t="str">
        <f>IFERROR(MID("日月火水木金土",WEEKDAY(D2631),1),"")</f>
        <v>木</v>
      </c>
      <c r="J2631" s="306" t="s">
        <v>8294</v>
      </c>
      <c r="K2631" s="335" t="str">
        <f>VLOOKUP(F2631,石と花メイン,3,FALSE)</f>
        <v>■紅玉髄</v>
      </c>
      <c r="L2631" s="302" t="str">
        <f>VLOOKUP(F2631,石と花メイン,4,FALSE)</f>
        <v>デルフィニウム【大飛燕草】</v>
      </c>
      <c r="M2631" s="396">
        <f>IF(OR(MONTH(F2631)&lt;7,AND(MONTH(F2631)=7,DAY(F2631)&lt;=25)),
MOD(SUM((E2631-1901)*365,259),260),
MOD(SUM((E2631-1900)*365,259),260))</f>
        <v>14</v>
      </c>
      <c r="N2631" s="335">
        <f>IF(AND(MONTH(F2631)=7,DAY(F2631)&gt;25),1,
ROUNDDOWN((SUM(VLOOKUP(MONTH(F2631),D暦変換用数値,2,FALSE),DAY(F2631))/28)+1,0))</f>
        <v>11</v>
      </c>
      <c r="O2631" s="132">
        <f>IF(AND(MONTH(F2631)=7,DAY(F2631)&gt;25),DAY(F2631)-25,
MOD((SUM(VLOOKUP(MONTH(F2631),D暦変換用数値,2,FALSE),DAY(F2631))),28)+1)</f>
        <v>1</v>
      </c>
      <c r="P2631" s="404">
        <f>IF(OR(MONTH(F2631)&lt;7,AND(MONTH(F2631)=7,DAY(F2631)&lt;=25)),
MOD(SUM((E2631-1901)*365,(N2631-1)*28,O2631,258),260),
MOD(SUM((E2631-1900)*365,(N2631-1)*28,O2631,258),260))</f>
        <v>34</v>
      </c>
      <c r="Q2631" s="376" t="str">
        <f>VLOOKUP(MOD(P2631,4),色,2,FALSE)</f>
        <v>白い</v>
      </c>
      <c r="R2631" s="333" t="str">
        <f>VLOOKUP(MOD(P2631,13),銀河の音,2,FALSE)</f>
        <v>銀河の</v>
      </c>
      <c r="S2631" s="387" t="str">
        <f>VLOOKUP(MOD(P2631,20),太陽の紋章,2,FALSE)</f>
        <v>魔法使い</v>
      </c>
      <c r="T2631" s="126" t="s">
        <v>8295</v>
      </c>
    </row>
    <row r="2632" spans="1:20" ht="13.5" customHeight="1">
      <c r="A2632" s="49" t="str">
        <f>VLOOKUP(MOD(E2632,10),十干,2,FALSE)</f>
        <v>戊</v>
      </c>
      <c r="B2632" s="199" t="str">
        <f>VLOOKUP(MOD(E2632,12),十二支,3,FALSE)</f>
        <v xml:space="preserve">07 天 </v>
      </c>
      <c r="C2632" s="201" t="str">
        <f>VLOOKUP(F2632,星座,3,TRUE)</f>
        <v xml:space="preserve">13 金 </v>
      </c>
      <c r="D2632" s="535">
        <v>24961</v>
      </c>
      <c r="E2632" s="45">
        <f>IFERROR(YEAR(D2632),LEFT(D2632,4))</f>
        <v>1968</v>
      </c>
      <c r="F2632" s="45" t="str">
        <f>IF(ISTEXT(D2632),RIGHT(D2632,5),TEXT(D2632,"mm/dd"))</f>
        <v>05/03</v>
      </c>
      <c r="G2632" s="41">
        <f>SUM(MID(E2632,1,1),MID(E2632,2,1),MID(E2632,3,1),MID(E2632,4,1),MID(F2632,1,1),MID(F2632,2,1),MID(F2632,4,1),MID(F2632,5,1))</f>
        <v>32</v>
      </c>
      <c r="H2632" s="41">
        <f>IF(MOD(G2632,9)=0,9,MOD(G2632,9))</f>
        <v>5</v>
      </c>
      <c r="I2632" s="45" t="str">
        <f>IFERROR(MID("日月火水木金土",WEEKDAY(D2632),1),"")</f>
        <v>金</v>
      </c>
      <c r="J2632" s="305" t="s">
        <v>2259</v>
      </c>
      <c r="K2632" s="203" t="str">
        <f>VLOOKUP(F2632,石と花メイン,3,FALSE)</f>
        <v>■緑玉髄</v>
      </c>
      <c r="L2632" s="298" t="str">
        <f>VLOOKUP(F2632,石と花メイン,4,FALSE)</f>
        <v>蒲公英【鼓草】</v>
      </c>
      <c r="M2632" s="394">
        <f>IF(OR(MONTH(F2632)&lt;7,AND(MONTH(F2632)=7,DAY(F2632)&lt;=25)),
MOD(SUM((E2632-1901)*365,259),260),
MOD(SUM((E2632-1900)*365,259),260))</f>
        <v>14</v>
      </c>
      <c r="N2632" s="391">
        <f>IF(AND(MONTH(F2632)=7,DAY(F2632)&gt;25),1,
ROUNDDOWN((SUM(VLOOKUP(MONTH(F2632),D暦変換用数値,2,FALSE),DAY(F2632))/28)+1,0))</f>
        <v>11</v>
      </c>
      <c r="O2632" s="46">
        <f>IF(AND(MONTH(F2632)=7,DAY(F2632)&gt;25),DAY(F2632)-25,
MOD((SUM(VLOOKUP(MONTH(F2632),D暦変換用数値,2,FALSE),DAY(F2632))),28)+1)</f>
        <v>2</v>
      </c>
      <c r="P2632" s="407">
        <f>IF(OR(MONTH(F2632)&lt;7,AND(MONTH(F2632)=7,DAY(F2632)&lt;=25)),
MOD(SUM((E2632-1901)*365,(N2632-1)*28,O2632,258),260),
MOD(SUM((E2632-1900)*365,(N2632-1)*28,O2632,258),260))</f>
        <v>35</v>
      </c>
      <c r="Q2632" s="374" t="str">
        <f>VLOOKUP(MOD(P2632,4),色,2,FALSE)</f>
        <v>青い</v>
      </c>
      <c r="R2632" s="292" t="str">
        <f>VLOOKUP(MOD(P2632,13),銀河の音,2,FALSE)</f>
        <v>太陽の</v>
      </c>
      <c r="S2632" s="385" t="str">
        <f>VLOOKUP(MOD(P2632,20),太陽の紋章,2,FALSE)</f>
        <v>鷲</v>
      </c>
      <c r="T2632" s="96" t="s">
        <v>6698</v>
      </c>
    </row>
    <row r="2633" spans="1:20" ht="13.5" customHeight="1">
      <c r="A2633" s="650" t="str">
        <f>VLOOKUP(MOD(E2633,10),十干,2,FALSE)</f>
        <v>戊</v>
      </c>
      <c r="B2633" s="651" t="str">
        <f>VLOOKUP(MOD(E2633,12),十二支,3,FALSE)</f>
        <v xml:space="preserve">07 天 </v>
      </c>
      <c r="C2633" s="652" t="str">
        <f>VLOOKUP(F2633,星座,3,TRUE)</f>
        <v xml:space="preserve">13 金 </v>
      </c>
      <c r="D2633" s="653">
        <v>24962</v>
      </c>
      <c r="E2633" s="39">
        <f>IFERROR(YEAR(D2633),LEFT(D2633,4))</f>
        <v>1968</v>
      </c>
      <c r="F2633" s="1" t="str">
        <f>IF(ISTEXT(D2633),RIGHT(D2633,5),TEXT(D2633,"mm/dd"))</f>
        <v>05/04</v>
      </c>
      <c r="G2633" s="39">
        <f>SUM(MID(E2633,1,1),MID(E2633,2,1),MID(E2633,3,1),MID(E2633,4,1),MID(F2633,1,1),MID(F2633,2,1),MID(F2633,4,1),MID(F2633,5,1))</f>
        <v>33</v>
      </c>
      <c r="H2633" s="41">
        <f>IF(MOD(G2633,9)=0,9,MOD(G2633,9))</f>
        <v>6</v>
      </c>
      <c r="I2633" s="45" t="str">
        <f>IFERROR(MID("日月火水木金土",WEEKDAY(D2633),1),"")</f>
        <v>土</v>
      </c>
      <c r="J2633" s="654" t="s">
        <v>5089</v>
      </c>
      <c r="K2633" s="655" t="str">
        <f>VLOOKUP(F2633,石と花メイン,3,FALSE)</f>
        <v>◇金剛石</v>
      </c>
      <c r="L2633" s="656" t="str">
        <f>VLOOKUP(F2633,石と花メイン,4,FALSE)</f>
        <v>スターチス【花浜匙】</v>
      </c>
      <c r="M2633" s="393">
        <f>IF(OR(MONTH(F2633)&lt;7,AND(MONTH(F2633)=7,DAY(F2633)&lt;=25)),
MOD(SUM((E2633-1901)*365,259),260),
MOD(SUM((E2633-1900)*365,259),260))</f>
        <v>14</v>
      </c>
      <c r="N2633" s="657">
        <f>IF(AND(MONTH(F2633)=7,DAY(F2633)&gt;25),1,
ROUNDDOWN((SUM(VLOOKUP(MONTH(F2633),D暦変換用数値,2,FALSE),DAY(F2633))/28)+1,0))</f>
        <v>11</v>
      </c>
      <c r="O2633" s="658">
        <f>IF(AND(MONTH(F2633)=7,DAY(F2633)&gt;25),DAY(F2633)-25,
MOD((SUM(VLOOKUP(MONTH(F2633),D暦変換用数値,2,FALSE),DAY(F2633))),28)+1)</f>
        <v>3</v>
      </c>
      <c r="P2633" s="406">
        <f>IF(OR(MONTH(F2633)&lt;7,AND(MONTH(F2633)=7,DAY(F2633)&lt;=25)),
MOD(SUM((E2633-1901)*365,(N2633-1)*28,O2633,258),260),
MOD(SUM((E2633-1900)*365,(N2633-1)*28,O2633,258),260))</f>
        <v>36</v>
      </c>
      <c r="Q2633" s="373" t="str">
        <f>VLOOKUP(MOD(P2633,4),色,2,FALSE)</f>
        <v>黄色い</v>
      </c>
      <c r="R2633" s="291" t="str">
        <f>VLOOKUP(MOD(P2633,13),銀河の音,2,FALSE)</f>
        <v>惑星の</v>
      </c>
      <c r="S2633" s="384" t="str">
        <f>VLOOKUP(MOD(P2633,20),太陽の紋章,2,FALSE)</f>
        <v>戦士</v>
      </c>
      <c r="T2633" s="115" t="s">
        <v>3736</v>
      </c>
    </row>
    <row r="2634" spans="1:20" ht="13.5" customHeight="1">
      <c r="A2634" s="624" t="str">
        <f>VLOOKUP(MOD(E2634,10),十干,2,FALSE)</f>
        <v>戊</v>
      </c>
      <c r="B2634" s="625" t="str">
        <f>VLOOKUP(MOD(E2634,12),十二支,3,FALSE)</f>
        <v xml:space="preserve">07 天 </v>
      </c>
      <c r="C2634" s="200" t="str">
        <f>VLOOKUP(F2634,星座,3,TRUE)</f>
        <v xml:space="preserve">13 金 </v>
      </c>
      <c r="D2634" s="531">
        <v>24963</v>
      </c>
      <c r="E2634" s="1">
        <f>IFERROR(YEAR(D2634),LEFT(D2634,4))</f>
        <v>1968</v>
      </c>
      <c r="F2634" s="1" t="str">
        <f>IF(ISTEXT(D2634),RIGHT(D2634,5),TEXT(D2634,"mm/dd"))</f>
        <v>05/05</v>
      </c>
      <c r="G2634" s="39">
        <f>SUM(MID(E2634,1,1),MID(E2634,2,1),MID(E2634,3,1),MID(E2634,4,1),MID(F2634,1,1),MID(F2634,2,1),MID(F2634,4,1),MID(F2634,5,1))</f>
        <v>34</v>
      </c>
      <c r="H2634" s="41">
        <f>IF(MOD(G2634,9)=0,9,MOD(G2634,9))</f>
        <v>7</v>
      </c>
      <c r="I2634" s="45" t="str">
        <f>IFERROR(MID("日月火水木金土",WEEKDAY(D2634),1),"")</f>
        <v>日</v>
      </c>
      <c r="J2634" s="637" t="s">
        <v>5090</v>
      </c>
      <c r="K2634" s="202" t="str">
        <f>VLOOKUP(F2634,石と花メイン,3,FALSE)</f>
        <v>●孔雀石</v>
      </c>
      <c r="L2634" s="297" t="str">
        <f>VLOOKUP(F2634,石と花メイン,4,FALSE)</f>
        <v>鈴蘭【君影草】</v>
      </c>
      <c r="M2634" s="393">
        <f>IF(OR(MONTH(F2634)&lt;7,AND(MONTH(F2634)=7,DAY(F2634)&lt;=25)),
MOD(SUM((E2634-1901)*365,259),260),
MOD(SUM((E2634-1900)*365,259),260))</f>
        <v>14</v>
      </c>
      <c r="N2634" s="390">
        <f>IF(AND(MONTH(F2634)=7,DAY(F2634)&gt;25),1,
ROUNDDOWN((SUM(VLOOKUP(MONTH(F2634),D暦変換用数値,2,FALSE),DAY(F2634))/28)+1,0))</f>
        <v>11</v>
      </c>
      <c r="O2634" s="205">
        <f>IF(AND(MONTH(F2634)=7,DAY(F2634)&gt;25),DAY(F2634)-25,
MOD((SUM(VLOOKUP(MONTH(F2634),D暦変換用数値,2,FALSE),DAY(F2634))),28)+1)</f>
        <v>4</v>
      </c>
      <c r="P2634" s="406">
        <f>IF(OR(MONTH(F2634)&lt;7,AND(MONTH(F2634)=7,DAY(F2634)&lt;=25)),
MOD(SUM((E2634-1901)*365,(N2634-1)*28,O2634,258),260),
MOD(SUM((E2634-1900)*365,(N2634-1)*28,O2634,258),260))</f>
        <v>37</v>
      </c>
      <c r="Q2634" s="372" t="str">
        <f>VLOOKUP(MOD(P2634,4),色,2,FALSE)</f>
        <v>赤い</v>
      </c>
      <c r="R2634" s="290" t="str">
        <f>VLOOKUP(MOD(P2634,13),銀河の音,2,FALSE)</f>
        <v>スペクトルの</v>
      </c>
      <c r="S2634" s="383" t="str">
        <f>VLOOKUP(MOD(P2634,20),太陽の紋章,2,FALSE)</f>
        <v>地球</v>
      </c>
      <c r="T2634" s="115" t="s">
        <v>3736</v>
      </c>
    </row>
    <row r="2635" spans="1:20" ht="13.5" customHeight="1">
      <c r="A2635" s="50" t="str">
        <f>VLOOKUP(MOD(E2635,10),十干,2,FALSE)</f>
        <v>戊</v>
      </c>
      <c r="B2635" s="199" t="str">
        <f>VLOOKUP(MOD(E2635,12),十二支,3,FALSE)</f>
        <v xml:space="preserve">07 天 </v>
      </c>
      <c r="C2635" s="201" t="str">
        <f>VLOOKUP(F2635,星座,3,TRUE)</f>
        <v xml:space="preserve">13 金 </v>
      </c>
      <c r="D2635" s="531">
        <v>24975</v>
      </c>
      <c r="E2635" s="1">
        <f>IFERROR(YEAR(D2635),LEFT(D2635,4))</f>
        <v>1968</v>
      </c>
      <c r="F2635" s="1" t="str">
        <f>IF(ISTEXT(D2635),RIGHT(D2635,5),TEXT(D2635,"mm/dd"))</f>
        <v>05/17</v>
      </c>
      <c r="G2635" s="39">
        <f>SUM(MID(E2635,1,1),MID(E2635,2,1),MID(E2635,3,1),MID(E2635,4,1),MID(F2635,1,1),MID(F2635,2,1),MID(F2635,4,1),MID(F2635,5,1))</f>
        <v>37</v>
      </c>
      <c r="H2635" s="41">
        <f>IF(MOD(G2635,9)=0,9,MOD(G2635,9))</f>
        <v>1</v>
      </c>
      <c r="I2635" s="45" t="str">
        <f>IFERROR(MID("日月火水木金土",WEEKDAY(D2635),1),"")</f>
        <v>金</v>
      </c>
      <c r="J2635" s="304" t="s">
        <v>5091</v>
      </c>
      <c r="K2635" s="202" t="str">
        <f>VLOOKUP(F2635,石と花メイン,3,FALSE)</f>
        <v>◆翠玉</v>
      </c>
      <c r="L2635" s="297" t="str">
        <f>VLOOKUP(F2635,石と花メイン,4,FALSE)</f>
        <v>紫蘭【紅蘭】</v>
      </c>
      <c r="M2635" s="393">
        <f>IF(OR(MONTH(F2635)&lt;7,AND(MONTH(F2635)=7,DAY(F2635)&lt;=25)),
MOD(SUM((E2635-1901)*365,259),260),
MOD(SUM((E2635-1900)*365,259),260))</f>
        <v>14</v>
      </c>
      <c r="N2635" s="390">
        <f>IF(AND(MONTH(F2635)=7,DAY(F2635)&gt;25),1,
ROUNDDOWN((SUM(VLOOKUP(MONTH(F2635),D暦変換用数値,2,FALSE),DAY(F2635))/28)+1,0))</f>
        <v>11</v>
      </c>
      <c r="O2635" s="205">
        <f>IF(AND(MONTH(F2635)=7,DAY(F2635)&gt;25),DAY(F2635)-25,
MOD((SUM(VLOOKUP(MONTH(F2635),D暦変換用数値,2,FALSE),DAY(F2635))),28)+1)</f>
        <v>16</v>
      </c>
      <c r="P2635" s="406">
        <f>IF(OR(MONTH(F2635)&lt;7,AND(MONTH(F2635)=7,DAY(F2635)&lt;=25)),
MOD(SUM((E2635-1901)*365,(N2635-1)*28,O2635,258),260),
MOD(SUM((E2635-1900)*365,(N2635-1)*28,O2635,258),260))</f>
        <v>49</v>
      </c>
      <c r="Q2635" s="372" t="str">
        <f>VLOOKUP(MOD(P2635,4),色,2,FALSE)</f>
        <v>赤い</v>
      </c>
      <c r="R2635" s="290" t="str">
        <f>VLOOKUP(MOD(P2635,13),銀河の音,2,FALSE)</f>
        <v>惑星の</v>
      </c>
      <c r="S2635" s="383" t="str">
        <f>VLOOKUP(MOD(P2635,20),太陽の紋章,2,FALSE)</f>
        <v>月</v>
      </c>
      <c r="T2635" s="111" t="s">
        <v>8265</v>
      </c>
    </row>
    <row r="2636" spans="1:20" ht="13.5" customHeight="1">
      <c r="A2636" s="282" t="str">
        <f>VLOOKUP(MOD(E2636,10),十干,2,FALSE)</f>
        <v>庚</v>
      </c>
      <c r="B2636" s="283" t="str">
        <f>VLOOKUP(MOD(E2636,12),十二支,3,FALSE)</f>
        <v xml:space="preserve">07 天 </v>
      </c>
      <c r="C2636" s="287" t="str">
        <f>VLOOKUP(F2636,星座,3,TRUE)</f>
        <v xml:space="preserve">13 金 </v>
      </c>
      <c r="D2636" s="533">
        <v>29340</v>
      </c>
      <c r="E2636" s="83">
        <f>IFERROR(YEAR(D2636),LEFT(D2636,4))</f>
        <v>1980</v>
      </c>
      <c r="F2636" s="83" t="str">
        <f>IF(ISTEXT(D2636),RIGHT(D2636,5),TEXT(D2636,"mm/dd"))</f>
        <v>04/29</v>
      </c>
      <c r="G2636" s="88">
        <f>SUM(MID(E2636,1,1),MID(E2636,2,1),MID(E2636,3,1),MID(E2636,4,1),MID(F2636,1,1),MID(F2636,2,1),MID(F2636,4,1),MID(F2636,5,1))</f>
        <v>33</v>
      </c>
      <c r="H2636" s="88">
        <f>IF(MOD(G2636,9)=0,9,MOD(G2636,9))</f>
        <v>6</v>
      </c>
      <c r="I2636" s="83" t="str">
        <f>IFERROR(MID("日月火水木金土",WEEKDAY(D2636),1),"")</f>
        <v>火</v>
      </c>
      <c r="J2636" s="303" t="s">
        <v>2655</v>
      </c>
      <c r="K2636" s="87" t="str">
        <f>VLOOKUP(F2636,石と花メイン,3,FALSE)</f>
        <v>○真珠</v>
      </c>
      <c r="L2636" s="296" t="str">
        <f>VLOOKUP(F2636,石と花メイン,4,FALSE)</f>
        <v>乙女椿</v>
      </c>
      <c r="M2636" s="392">
        <f>IF(OR(MONTH(F2636)&lt;7,AND(MONTH(F2636)=7,DAY(F2636)&lt;=25)),
MOD(SUM((E2636-1901)*365,259),260),
MOD(SUM((E2636-1900)*365,259),260))</f>
        <v>234</v>
      </c>
      <c r="N2636" s="330">
        <f>IF(AND(MONTH(F2636)=7,DAY(F2636)&gt;25),1,
ROUNDDOWN((SUM(VLOOKUP(MONTH(F2636),D暦変換用数値,2,FALSE),DAY(F2636))/28)+1,0))</f>
        <v>10</v>
      </c>
      <c r="O2636" s="84">
        <f>IF(AND(MONTH(F2636)=7,DAY(F2636)&gt;25),DAY(F2636)-25,
MOD((SUM(VLOOKUP(MONTH(F2636),D暦変換用数値,2,FALSE),DAY(F2636))),28)+1)</f>
        <v>26</v>
      </c>
      <c r="P2636" s="405">
        <f>IF(OR(MONTH(F2636)&lt;7,AND(MONTH(F2636)=7,DAY(F2636)&lt;=25)),
MOD(SUM((E2636-1901)*365,(N2636-1)*28,O2636,258),260),
MOD(SUM((E2636-1900)*365,(N2636-1)*28,O2636,258),260))</f>
        <v>251</v>
      </c>
      <c r="Q2636" s="371" t="str">
        <f>VLOOKUP(MOD(P2636,4),色,2,FALSE)</f>
        <v>青い</v>
      </c>
      <c r="R2636" s="289" t="str">
        <f>VLOOKUP(MOD(P2636,13),銀河の音,2,FALSE)</f>
        <v>自己存在の</v>
      </c>
      <c r="S2636" s="382" t="str">
        <f>VLOOKUP(MOD(P2636,20),太陽の紋章,2,FALSE)</f>
        <v>猿</v>
      </c>
      <c r="T2636" s="102" t="s">
        <v>3630</v>
      </c>
    </row>
    <row r="2637" spans="1:20" ht="13.5" customHeight="1">
      <c r="A2637" s="282" t="str">
        <f>VLOOKUP(MOD(E2637,10),十干,2,FALSE)</f>
        <v>庚</v>
      </c>
      <c r="B2637" s="283" t="str">
        <f>VLOOKUP(MOD(E2637,12),十二支,3,FALSE)</f>
        <v xml:space="preserve">07 天 </v>
      </c>
      <c r="C2637" s="287" t="str">
        <f>VLOOKUP(F2637,星座,3,TRUE)</f>
        <v xml:space="preserve">13 金 </v>
      </c>
      <c r="D2637" s="533">
        <v>29353</v>
      </c>
      <c r="E2637" s="83">
        <f>IFERROR(YEAR(D2637),LEFT(D2637,4))</f>
        <v>1980</v>
      </c>
      <c r="F2637" s="83" t="str">
        <f>IF(ISTEXT(D2637),RIGHT(D2637,5),TEXT(D2637,"mm/dd"))</f>
        <v>05/12</v>
      </c>
      <c r="G2637" s="88">
        <f>SUM(MID(E2637,1,1),MID(E2637,2,1),MID(E2637,3,1),MID(E2637,4,1),MID(F2637,1,1),MID(F2637,2,1),MID(F2637,4,1),MID(F2637,5,1))</f>
        <v>26</v>
      </c>
      <c r="H2637" s="88">
        <f>IF(MOD(G2637,9)=0,9,MOD(G2637,9))</f>
        <v>8</v>
      </c>
      <c r="I2637" s="83" t="str">
        <f>IFERROR(MID("日月火水木金土",WEEKDAY(D2637),1),"")</f>
        <v>月</v>
      </c>
      <c r="J2637" s="303" t="s">
        <v>2231</v>
      </c>
      <c r="K2637" s="87" t="str">
        <f>VLOOKUP(F2637,石と花メイン,3,FALSE)</f>
        <v>◆電気石</v>
      </c>
      <c r="L2637" s="296" t="str">
        <f>VLOOKUP(F2637,石と花メイン,4,FALSE)</f>
        <v>アザレア【西洋躑躅】</v>
      </c>
      <c r="M2637" s="392">
        <f>IF(OR(MONTH(F2637)&lt;7,AND(MONTH(F2637)=7,DAY(F2637)&lt;=25)),
MOD(SUM((E2637-1901)*365,259),260),
MOD(SUM((E2637-1900)*365,259),260))</f>
        <v>234</v>
      </c>
      <c r="N2637" s="330">
        <f>IF(AND(MONTH(F2637)=7,DAY(F2637)&gt;25),1,
ROUNDDOWN((SUM(VLOOKUP(MONTH(F2637),D暦変換用数値,2,FALSE),DAY(F2637))/28)+1,0))</f>
        <v>11</v>
      </c>
      <c r="O2637" s="84">
        <f>IF(AND(MONTH(F2637)=7,DAY(F2637)&gt;25),DAY(F2637)-25,
MOD((SUM(VLOOKUP(MONTH(F2637),D暦変換用数値,2,FALSE),DAY(F2637))),28)+1)</f>
        <v>11</v>
      </c>
      <c r="P2637" s="405">
        <f>IF(OR(MONTH(F2637)&lt;7,AND(MONTH(F2637)=7,DAY(F2637)&lt;=25)),
MOD(SUM((E2637-1901)*365,(N2637-1)*28,O2637,258),260),
MOD(SUM((E2637-1900)*365,(N2637-1)*28,O2637,258),260))</f>
        <v>4</v>
      </c>
      <c r="Q2637" s="371" t="str">
        <f>VLOOKUP(MOD(P2637,4),色,2,FALSE)</f>
        <v>黄色い</v>
      </c>
      <c r="R2637" s="289" t="str">
        <f>VLOOKUP(MOD(P2637,13),銀河の音,2,FALSE)</f>
        <v>自己存在の</v>
      </c>
      <c r="S2637" s="382" t="str">
        <f>VLOOKUP(MOD(P2637,20),太陽の紋章,2,FALSE)</f>
        <v>種</v>
      </c>
      <c r="T2637" s="95" t="s">
        <v>2232</v>
      </c>
    </row>
    <row r="2638" spans="1:20" ht="13.5" customHeight="1">
      <c r="A2638" s="50" t="str">
        <f>VLOOKUP(MOD(E2638,10),十干,2,FALSE)</f>
        <v>庚</v>
      </c>
      <c r="B2638" s="199" t="str">
        <f>VLOOKUP(MOD(E2638,12),十二支,3,FALSE)</f>
        <v xml:space="preserve">07 天 </v>
      </c>
      <c r="C2638" s="201" t="str">
        <f>VLOOKUP(F2638,星座,3,TRUE)</f>
        <v xml:space="preserve">13 金 </v>
      </c>
      <c r="D2638" s="531">
        <v>29354</v>
      </c>
      <c r="E2638" s="1">
        <f>IFERROR(YEAR(D2638),LEFT(D2638,4))</f>
        <v>1980</v>
      </c>
      <c r="F2638" s="1" t="str">
        <f>IF(ISTEXT(D2638),RIGHT(D2638,5),TEXT(D2638,"mm/dd"))</f>
        <v>05/13</v>
      </c>
      <c r="G2638" s="39">
        <f>SUM(MID(E2638,1,1),MID(E2638,2,1),MID(E2638,3,1),MID(E2638,4,1),MID(F2638,1,1),MID(F2638,2,1),MID(F2638,4,1),MID(F2638,5,1))</f>
        <v>27</v>
      </c>
      <c r="H2638" s="41">
        <f>IF(MOD(G2638,9)=0,9,MOD(G2638,9))</f>
        <v>9</v>
      </c>
      <c r="I2638" s="45" t="str">
        <f>IFERROR(MID("日月火水木金土",WEEKDAY(D2638),1),"")</f>
        <v>火</v>
      </c>
      <c r="J2638" s="304" t="s">
        <v>5092</v>
      </c>
      <c r="K2638" s="202" t="str">
        <f>VLOOKUP(F2638,石と花メイン,3,FALSE)</f>
        <v>◆黄玉</v>
      </c>
      <c r="L2638" s="297" t="str">
        <f>VLOOKUP(F2638,石と花メイン,4,FALSE)</f>
        <v>山査子【メイフラワー】</v>
      </c>
      <c r="M2638" s="393">
        <f>IF(OR(MONTH(F2638)&lt;7,AND(MONTH(F2638)=7,DAY(F2638)&lt;=25)),
MOD(SUM((E2638-1901)*365,259),260),
MOD(SUM((E2638-1900)*365,259),260))</f>
        <v>234</v>
      </c>
      <c r="N2638" s="390">
        <f>IF(AND(MONTH(F2638)=7,DAY(F2638)&gt;25),1,
ROUNDDOWN((SUM(VLOOKUP(MONTH(F2638),D暦変換用数値,2,FALSE),DAY(F2638))/28)+1,0))</f>
        <v>11</v>
      </c>
      <c r="O2638" s="205">
        <f>IF(AND(MONTH(F2638)=7,DAY(F2638)&gt;25),DAY(F2638)-25,
MOD((SUM(VLOOKUP(MONTH(F2638),D暦変換用数値,2,FALSE),DAY(F2638))),28)+1)</f>
        <v>12</v>
      </c>
      <c r="P2638" s="406">
        <f>IF(OR(MONTH(F2638)&lt;7,AND(MONTH(F2638)=7,DAY(F2638)&lt;=25)),
MOD(SUM((E2638-1901)*365,(N2638-1)*28,O2638,258),260),
MOD(SUM((E2638-1900)*365,(N2638-1)*28,O2638,258),260))</f>
        <v>5</v>
      </c>
      <c r="Q2638" s="372" t="str">
        <f>VLOOKUP(MOD(P2638,4),色,2,FALSE)</f>
        <v>赤い</v>
      </c>
      <c r="R2638" s="290" t="str">
        <f>VLOOKUP(MOD(P2638,13),銀河の音,2,FALSE)</f>
        <v>倍音の</v>
      </c>
      <c r="S2638" s="383" t="str">
        <f>VLOOKUP(MOD(P2638,20),太陽の紋章,2,FALSE)</f>
        <v>蛇</v>
      </c>
      <c r="T2638" s="98" t="s">
        <v>3736</v>
      </c>
    </row>
    <row r="2639" spans="1:20" ht="13.5" customHeight="1">
      <c r="A2639" s="50" t="str">
        <f>VLOOKUP(MOD(E2639,10),十干,2,FALSE)</f>
        <v>壬</v>
      </c>
      <c r="B2639" s="199" t="str">
        <f>VLOOKUP(MOD(E2639,12),十二支,3,FALSE)</f>
        <v xml:space="preserve">07 天 </v>
      </c>
      <c r="C2639" s="201" t="str">
        <f>VLOOKUP(F2639,星座,3,TRUE)</f>
        <v xml:space="preserve">13 金 </v>
      </c>
      <c r="D2639" s="531">
        <v>33714</v>
      </c>
      <c r="E2639" s="1">
        <f>IFERROR(YEAR(D2639),LEFT(D2639,4))</f>
        <v>1992</v>
      </c>
      <c r="F2639" s="1" t="str">
        <f>IF(ISTEXT(D2639),RIGHT(D2639,5),TEXT(D2639,"mm/dd"))</f>
        <v>04/20</v>
      </c>
      <c r="G2639" s="39">
        <f>SUM(MID(E2639,1,1),MID(E2639,2,1),MID(E2639,3,1),MID(E2639,4,1),MID(F2639,1,1),MID(F2639,2,1),MID(F2639,4,1),MID(F2639,5,1))</f>
        <v>27</v>
      </c>
      <c r="H2639" s="41">
        <f>IF(MOD(G2639,9)=0,9,MOD(G2639,9))</f>
        <v>9</v>
      </c>
      <c r="I2639" s="45" t="str">
        <f>IFERROR(MID("日月火水木金土",WEEKDAY(D2639),1),"")</f>
        <v>月</v>
      </c>
      <c r="J2639" s="304" t="s">
        <v>5093</v>
      </c>
      <c r="K2639" s="202" t="str">
        <f>VLOOKUP(F2639,石と花メイン,3,FALSE)</f>
        <v>●薔薇色石</v>
      </c>
      <c r="L2639" s="297" t="str">
        <f>VLOOKUP(F2639,石と花メイン,4,FALSE)</f>
        <v>梨</v>
      </c>
      <c r="M2639" s="393">
        <f>IF(OR(MONTH(F2639)&lt;7,AND(MONTH(F2639)=7,DAY(F2639)&lt;=25)),
MOD(SUM((E2639-1901)*365,259),260),
MOD(SUM((E2639-1900)*365,259),260))</f>
        <v>194</v>
      </c>
      <c r="N2639" s="390">
        <f>IF(AND(MONTH(F2639)=7,DAY(F2639)&gt;25),1,
ROUNDDOWN((SUM(VLOOKUP(MONTH(F2639),D暦変換用数値,2,FALSE),DAY(F2639))/28)+1,0))</f>
        <v>10</v>
      </c>
      <c r="O2639" s="205">
        <f>IF(AND(MONTH(F2639)=7,DAY(F2639)&gt;25),DAY(F2639)-25,
MOD((SUM(VLOOKUP(MONTH(F2639),D暦変換用数値,2,FALSE),DAY(F2639))),28)+1)</f>
        <v>17</v>
      </c>
      <c r="P2639" s="406">
        <f>IF(OR(MONTH(F2639)&lt;7,AND(MONTH(F2639)=7,DAY(F2639)&lt;=25)),
MOD(SUM((E2639-1901)*365,(N2639-1)*28,O2639,258),260),
MOD(SUM((E2639-1900)*365,(N2639-1)*28,O2639,258),260))</f>
        <v>202</v>
      </c>
      <c r="Q2639" s="375" t="str">
        <f>VLOOKUP(MOD(P2639,4),色,2,FALSE)</f>
        <v>白い</v>
      </c>
      <c r="R2639" s="293" t="str">
        <f>VLOOKUP(MOD(P2639,13),銀河の音,2,FALSE)</f>
        <v>共振の</v>
      </c>
      <c r="S2639" s="386" t="str">
        <f>VLOOKUP(MOD(P2639,20),太陽の紋章,2,FALSE)</f>
        <v>風</v>
      </c>
      <c r="T2639" s="93" t="s">
        <v>2424</v>
      </c>
    </row>
    <row r="2640" spans="1:20" ht="13.5" customHeight="1">
      <c r="A2640" s="282" t="str">
        <f>VLOOKUP(MOD(E2640,10),十干,2,FALSE)</f>
        <v>壬</v>
      </c>
      <c r="B2640" s="283" t="str">
        <f>VLOOKUP(MOD(E2640,12),十二支,3,FALSE)</f>
        <v xml:space="preserve">07 天 </v>
      </c>
      <c r="C2640" s="287" t="str">
        <f>VLOOKUP(F2640,星座,3,TRUE)</f>
        <v xml:space="preserve">13 金 </v>
      </c>
      <c r="D2640" s="533">
        <v>33719</v>
      </c>
      <c r="E2640" s="83">
        <f>IFERROR(YEAR(D2640),LEFT(D2640,4))</f>
        <v>1992</v>
      </c>
      <c r="F2640" s="83" t="str">
        <f>IF(ISTEXT(D2640),RIGHT(D2640,5),TEXT(D2640,"mm/dd"))</f>
        <v>04/25</v>
      </c>
      <c r="G2640" s="88">
        <f>SUM(MID(E2640,1,1),MID(E2640,2,1),MID(E2640,3,1),MID(E2640,4,1),MID(F2640,1,1),MID(F2640,2,1),MID(F2640,4,1),MID(F2640,5,1))</f>
        <v>32</v>
      </c>
      <c r="H2640" s="88">
        <f>IF(MOD(G2640,9)=0,9,MOD(G2640,9))</f>
        <v>5</v>
      </c>
      <c r="I2640" s="83" t="str">
        <f>IFERROR(MID("日月火水木金土",WEEKDAY(D2640),1),"")</f>
        <v>土</v>
      </c>
      <c r="J2640" s="303" t="s">
        <v>2656</v>
      </c>
      <c r="K2640" s="87" t="str">
        <f>VLOOKUP(F2640,石と花メイン,3,FALSE)</f>
        <v>■赤縞瑪瑙</v>
      </c>
      <c r="L2640" s="296" t="str">
        <f>VLOOKUP(F2640,石と花メイン,4,FALSE)</f>
        <v>芝桜【花詰草】</v>
      </c>
      <c r="M2640" s="392">
        <f>IF(OR(MONTH(F2640)&lt;7,AND(MONTH(F2640)=7,DAY(F2640)&lt;=25)),
MOD(SUM((E2640-1901)*365,259),260),
MOD(SUM((E2640-1900)*365,259),260))</f>
        <v>194</v>
      </c>
      <c r="N2640" s="330">
        <f>IF(AND(MONTH(F2640)=7,DAY(F2640)&gt;25),1,
ROUNDDOWN((SUM(VLOOKUP(MONTH(F2640),D暦変換用数値,2,FALSE),DAY(F2640))/28)+1,0))</f>
        <v>10</v>
      </c>
      <c r="O2640" s="84">
        <f>IF(AND(MONTH(F2640)=7,DAY(F2640)&gt;25),DAY(F2640)-25,
MOD((SUM(VLOOKUP(MONTH(F2640),D暦変換用数値,2,FALSE),DAY(F2640))),28)+1)</f>
        <v>22</v>
      </c>
      <c r="P2640" s="405">
        <f>IF(OR(MONTH(F2640)&lt;7,AND(MONTH(F2640)=7,DAY(F2640)&lt;=25)),
MOD(SUM((E2640-1901)*365,(N2640-1)*28,O2640,258),260),
MOD(SUM((E2640-1900)*365,(N2640-1)*28,O2640,258),260))</f>
        <v>207</v>
      </c>
      <c r="Q2640" s="371" t="str">
        <f>VLOOKUP(MOD(P2640,4),色,2,FALSE)</f>
        <v>青い</v>
      </c>
      <c r="R2640" s="289" t="str">
        <f>VLOOKUP(MOD(P2640,13),銀河の音,2,FALSE)</f>
        <v>水晶の</v>
      </c>
      <c r="S2640" s="382" t="str">
        <f>VLOOKUP(MOD(P2640,20),太陽の紋章,2,FALSE)</f>
        <v>手</v>
      </c>
      <c r="T2640" s="95" t="s">
        <v>1116</v>
      </c>
    </row>
    <row r="2641" spans="1:20" ht="13.5" customHeight="1">
      <c r="A2641" s="282" t="str">
        <f>VLOOKUP(MOD(E2641,10),十干,2,FALSE)</f>
        <v>壬</v>
      </c>
      <c r="B2641" s="283" t="str">
        <f>VLOOKUP(MOD(E2641,12),十二支,3,FALSE)</f>
        <v xml:space="preserve">07 天 </v>
      </c>
      <c r="C2641" s="287" t="str">
        <f>VLOOKUP(F2641,星座,3,TRUE)</f>
        <v xml:space="preserve">13 金 </v>
      </c>
      <c r="D2641" s="533">
        <v>33722</v>
      </c>
      <c r="E2641" s="83">
        <f>IFERROR(YEAR(D2641),LEFT(D2641,4))</f>
        <v>1992</v>
      </c>
      <c r="F2641" s="83" t="str">
        <f>IF(ISTEXT(D2641),RIGHT(D2641,5),TEXT(D2641,"mm/dd"))</f>
        <v>04/28</v>
      </c>
      <c r="G2641" s="88">
        <f>SUM(MID(E2641,1,1),MID(E2641,2,1),MID(E2641,3,1),MID(E2641,4,1),MID(F2641,1,1),MID(F2641,2,1),MID(F2641,4,1),MID(F2641,5,1))</f>
        <v>35</v>
      </c>
      <c r="H2641" s="88">
        <f>IF(MOD(G2641,9)=0,9,MOD(G2641,9))</f>
        <v>8</v>
      </c>
      <c r="I2641" s="83" t="str">
        <f>IFERROR(MID("日月火水木金土",WEEKDAY(D2641),1),"")</f>
        <v>火</v>
      </c>
      <c r="J2641" s="303" t="s">
        <v>2145</v>
      </c>
      <c r="K2641" s="87" t="str">
        <f>VLOOKUP(F2641,石と花メイン,3,FALSE)</f>
        <v>◆翠玉</v>
      </c>
      <c r="L2641" s="296" t="str">
        <f>VLOOKUP(F2641,石と花メイン,4,FALSE)</f>
        <v>姫萩</v>
      </c>
      <c r="M2641" s="392">
        <f>IF(OR(MONTH(F2641)&lt;7,AND(MONTH(F2641)=7,DAY(F2641)&lt;=25)),
MOD(SUM((E2641-1901)*365,259),260),
MOD(SUM((E2641-1900)*365,259),260))</f>
        <v>194</v>
      </c>
      <c r="N2641" s="330">
        <f>IF(AND(MONTH(F2641)=7,DAY(F2641)&gt;25),1,
ROUNDDOWN((SUM(VLOOKUP(MONTH(F2641),D暦変換用数値,2,FALSE),DAY(F2641))/28)+1,0))</f>
        <v>10</v>
      </c>
      <c r="O2641" s="84">
        <f>IF(AND(MONTH(F2641)=7,DAY(F2641)&gt;25),DAY(F2641)-25,
MOD((SUM(VLOOKUP(MONTH(F2641),D暦変換用数値,2,FALSE),DAY(F2641))),28)+1)</f>
        <v>25</v>
      </c>
      <c r="P2641" s="405">
        <f>IF(OR(MONTH(F2641)&lt;7,AND(MONTH(F2641)=7,DAY(F2641)&lt;=25)),
MOD(SUM((E2641-1901)*365,(N2641-1)*28,O2641,258),260),
MOD(SUM((E2641-1900)*365,(N2641-1)*28,O2641,258),260))</f>
        <v>210</v>
      </c>
      <c r="Q2641" s="371" t="str">
        <f>VLOOKUP(MOD(P2641,4),色,2,FALSE)</f>
        <v>白い</v>
      </c>
      <c r="R2641" s="289" t="str">
        <f>VLOOKUP(MOD(P2641,13),銀河の音,2,FALSE)</f>
        <v>月の</v>
      </c>
      <c r="S2641" s="382" t="str">
        <f>VLOOKUP(MOD(P2641,20),太陽の紋章,2,FALSE)</f>
        <v>犬</v>
      </c>
      <c r="T2641" s="95" t="s">
        <v>795</v>
      </c>
    </row>
    <row r="2642" spans="1:20" ht="13.5" customHeight="1">
      <c r="A2642" s="282" t="str">
        <f>VLOOKUP(MOD(E2642,10),十干,2,FALSE)</f>
        <v>壬</v>
      </c>
      <c r="B2642" s="283" t="str">
        <f>VLOOKUP(MOD(E2642,12),十二支,3,FALSE)</f>
        <v xml:space="preserve">07 天 </v>
      </c>
      <c r="C2642" s="287" t="str">
        <f>VLOOKUP(F2642,星座,3,TRUE)</f>
        <v xml:space="preserve">13 金 </v>
      </c>
      <c r="D2642" s="533">
        <v>33730</v>
      </c>
      <c r="E2642" s="83">
        <f>IFERROR(YEAR(D2642),LEFT(D2642,4))</f>
        <v>1992</v>
      </c>
      <c r="F2642" s="83" t="str">
        <f>IF(ISTEXT(D2642),RIGHT(D2642,5),TEXT(D2642,"mm/dd"))</f>
        <v>05/06</v>
      </c>
      <c r="G2642" s="88">
        <f>SUM(MID(E2642,1,1),MID(E2642,2,1),MID(E2642,3,1),MID(E2642,4,1),MID(F2642,1,1),MID(F2642,2,1),MID(F2642,4,1),MID(F2642,5,1))</f>
        <v>32</v>
      </c>
      <c r="H2642" s="88">
        <f>IF(MOD(G2642,9)=0,9,MOD(G2642,9))</f>
        <v>5</v>
      </c>
      <c r="I2642" s="83" t="str">
        <f>IFERROR(MID("日月火水木金土",WEEKDAY(D2642),1),"")</f>
        <v>水</v>
      </c>
      <c r="J2642" s="303" t="s">
        <v>2657</v>
      </c>
      <c r="K2642" s="87" t="str">
        <f>VLOOKUP(F2642,石と花メイン,3,FALSE)</f>
        <v>■紅水晶</v>
      </c>
      <c r="L2642" s="296" t="str">
        <f>VLOOKUP(F2642,石と花メイン,4,FALSE)</f>
        <v>著莪【胡蝶花】</v>
      </c>
      <c r="M2642" s="392">
        <f>IF(OR(MONTH(F2642)&lt;7,AND(MONTH(F2642)=7,DAY(F2642)&lt;=25)),
MOD(SUM((E2642-1901)*365,259),260),
MOD(SUM((E2642-1900)*365,259),260))</f>
        <v>194</v>
      </c>
      <c r="N2642" s="330">
        <f>IF(AND(MONTH(F2642)=7,DAY(F2642)&gt;25),1,
ROUNDDOWN((SUM(VLOOKUP(MONTH(F2642),D暦変換用数値,2,FALSE),DAY(F2642))/28)+1,0))</f>
        <v>11</v>
      </c>
      <c r="O2642" s="84">
        <f>IF(AND(MONTH(F2642)=7,DAY(F2642)&gt;25),DAY(F2642)-25,
MOD((SUM(VLOOKUP(MONTH(F2642),D暦変換用数値,2,FALSE),DAY(F2642))),28)+1)</f>
        <v>5</v>
      </c>
      <c r="P2642" s="405">
        <f>IF(OR(MONTH(F2642)&lt;7,AND(MONTH(F2642)=7,DAY(F2642)&lt;=25)),
MOD(SUM((E2642-1901)*365,(N2642-1)*28,O2642,258),260),
MOD(SUM((E2642-1900)*365,(N2642-1)*28,O2642,258),260))</f>
        <v>218</v>
      </c>
      <c r="Q2642" s="371" t="str">
        <f>VLOOKUP(MOD(P2642,4),色,2,FALSE)</f>
        <v>白い</v>
      </c>
      <c r="R2642" s="289" t="str">
        <f>VLOOKUP(MOD(P2642,13),銀河の音,2,FALSE)</f>
        <v>惑星の</v>
      </c>
      <c r="S2642" s="382" t="str">
        <f>VLOOKUP(MOD(P2642,20),太陽の紋章,2,FALSE)</f>
        <v>鏡</v>
      </c>
      <c r="T2642" s="91" t="s">
        <v>3736</v>
      </c>
    </row>
    <row r="2643" spans="1:20" ht="13.5" customHeight="1">
      <c r="A2643" s="334" t="str">
        <f>VLOOKUP(MOD(E2643,10),十干,2,FALSE)</f>
        <v>甲</v>
      </c>
      <c r="B2643" s="331" t="str">
        <f>VLOOKUP(MOD(E2643,12),十二支,3,FALSE)</f>
        <v xml:space="preserve">07 天 </v>
      </c>
      <c r="C2643" s="336" t="str">
        <f>VLOOKUP(F2643,星座,3,TRUE)</f>
        <v xml:space="preserve">13 金 </v>
      </c>
      <c r="D2643" s="534">
        <v>38111</v>
      </c>
      <c r="E2643" s="131">
        <f>IFERROR(YEAR(D2643),LEFT(D2643,4))</f>
        <v>2004</v>
      </c>
      <c r="F2643" s="131" t="str">
        <f>IF(ISTEXT(D2643),RIGHT(D2643,5),TEXT(D2643,"mm/dd"))</f>
        <v>05/04</v>
      </c>
      <c r="G2643" s="133">
        <f>SUM(MID(E2643,1,1),MID(E2643,2,1),MID(E2643,3,1),MID(E2643,4,1),MID(F2643,1,1),MID(F2643,2,1),MID(F2643,4,1),MID(F2643,5,1))</f>
        <v>15</v>
      </c>
      <c r="H2643" s="133">
        <f>IF(MOD(G2643,9)=0,9,MOD(G2643,9))</f>
        <v>6</v>
      </c>
      <c r="I2643" s="131" t="str">
        <f>IFERROR(MID("日月火水木金土",WEEKDAY(D2643),1),"")</f>
        <v>火</v>
      </c>
      <c r="J2643" s="306" t="s">
        <v>8364</v>
      </c>
      <c r="K2643" s="335" t="str">
        <f>VLOOKUP(F2643,石と花メイン,3,FALSE)</f>
        <v>◇金剛石</v>
      </c>
      <c r="L2643" s="302" t="str">
        <f>VLOOKUP(F2643,石と花メイン,4,FALSE)</f>
        <v>スターチス【花浜匙】</v>
      </c>
      <c r="M2643" s="396">
        <f>IF(OR(MONTH(F2643)&lt;7,AND(MONTH(F2643)=7,DAY(F2643)&lt;=25)),
MOD(SUM((E2643-1901)*365,259),260),
MOD(SUM((E2643-1900)*365,259),260))</f>
        <v>154</v>
      </c>
      <c r="N2643" s="335">
        <f>IF(AND(MONTH(F2643)=7,DAY(F2643)&gt;25),1,
ROUNDDOWN((SUM(VLOOKUP(MONTH(F2643),D暦変換用数値,2,FALSE),DAY(F2643))/28)+1,0))</f>
        <v>11</v>
      </c>
      <c r="O2643" s="132">
        <f>IF(AND(MONTH(F2643)=7,DAY(F2643)&gt;25),DAY(F2643)-25,
MOD((SUM(VLOOKUP(MONTH(F2643),D暦変換用数値,2,FALSE),DAY(F2643))),28)+1)</f>
        <v>3</v>
      </c>
      <c r="P2643" s="404">
        <f>IF(OR(MONTH(F2643)&lt;7,AND(MONTH(F2643)=7,DAY(F2643)&lt;=25)),
MOD(SUM((E2643-1901)*365,(N2643-1)*28,O2643,258),260),
MOD(SUM((E2643-1900)*365,(N2643-1)*28,O2643,258),260))</f>
        <v>176</v>
      </c>
      <c r="Q2643" s="376" t="str">
        <f>VLOOKUP(MOD(P2643,4),色,2,FALSE)</f>
        <v>黄色い</v>
      </c>
      <c r="R2643" s="333" t="str">
        <f>VLOOKUP(MOD(P2643,13),銀河の音,2,FALSE)</f>
        <v>共振の</v>
      </c>
      <c r="S2643" s="387" t="str">
        <f>VLOOKUP(MOD(P2643,20),太陽の紋章,2,FALSE)</f>
        <v>戦士</v>
      </c>
      <c r="T2643" s="145"/>
    </row>
    <row r="2644" spans="1:20" ht="13.5" customHeight="1">
      <c r="A2644" s="49" t="str">
        <f>VLOOKUP(MOD(E2644,10),十干,2,FALSE)</f>
        <v>庚</v>
      </c>
      <c r="B2644" s="199" t="str">
        <f>VLOOKUP(MOD(E2644,12),十二支,3,FALSE)</f>
        <v xml:space="preserve">07 天 </v>
      </c>
      <c r="C2644" s="201" t="str">
        <f>VLOOKUP(F2644,星座,3,TRUE)</f>
        <v xml:space="preserve">13 金 </v>
      </c>
      <c r="D2644" s="535" t="s">
        <v>8792</v>
      </c>
      <c r="E2644" s="45" t="str">
        <f>IFERROR(YEAR(D2644),LEFT(D2644,4))</f>
        <v>1860</v>
      </c>
      <c r="F2644" s="45" t="str">
        <f>IF(ISTEXT(D2644),RIGHT(D2644,5),TEXT(D2644,"mm/dd"))</f>
        <v>05/09</v>
      </c>
      <c r="G2644" s="41">
        <f>SUM(MID(E2644,1,1),MID(E2644,2,1),MID(E2644,3,1),MID(E2644,4,1),MID(F2644,1,1),MID(F2644,2,1),MID(F2644,4,1),MID(F2644,5,1))</f>
        <v>29</v>
      </c>
      <c r="H2644" s="41">
        <f>IF(MOD(G2644,9)=0,9,MOD(G2644,9))</f>
        <v>2</v>
      </c>
      <c r="I2644" s="45" t="str">
        <f>IFERROR(MID("日月火水木金土",WEEKDAY(D2644),1),"")</f>
        <v/>
      </c>
      <c r="J2644" s="305" t="s">
        <v>1866</v>
      </c>
      <c r="K2644" s="203" t="str">
        <f>VLOOKUP(F2644,石と花メイン,3,FALSE)</f>
        <v>◇金剛石</v>
      </c>
      <c r="L2644" s="298" t="str">
        <f>VLOOKUP(F2644,石と花メイン,4,FALSE)</f>
        <v>八重桜</v>
      </c>
      <c r="M2644" s="394">
        <f>IF(OR(MONTH(F2644)&lt;7,AND(MONTH(F2644)=7,DAY(F2644)&lt;=25)),
MOD(SUM((E2644-1901)*365,259),260),
MOD(SUM((E2644-1900)*365,259),260))</f>
        <v>114</v>
      </c>
      <c r="N2644" s="391">
        <f>IF(AND(MONTH(F2644)=7,DAY(F2644)&gt;25),1,
ROUNDDOWN((SUM(VLOOKUP(MONTH(F2644),D暦変換用数値,2,FALSE),DAY(F2644))/28)+1,0))</f>
        <v>11</v>
      </c>
      <c r="O2644" s="46">
        <f>IF(AND(MONTH(F2644)=7,DAY(F2644)&gt;25),DAY(F2644)-25,
MOD((SUM(VLOOKUP(MONTH(F2644),D暦変換用数値,2,FALSE),DAY(F2644))),28)+1)</f>
        <v>8</v>
      </c>
      <c r="P2644" s="407">
        <f>IF(OR(MONTH(F2644)&lt;7,AND(MONTH(F2644)=7,DAY(F2644)&lt;=25)),
MOD(SUM((E2644-1901)*365,(N2644-1)*28,O2644,258),260),
MOD(SUM((E2644-1900)*365,(N2644-1)*28,O2644,258),260))</f>
        <v>141</v>
      </c>
      <c r="Q2644" s="372" t="str">
        <f>VLOOKUP(MOD(P2644,4),色,2,FALSE)</f>
        <v>赤い</v>
      </c>
      <c r="R2644" s="290" t="str">
        <f>VLOOKUP(MOD(P2644,13),銀河の音,2,FALSE)</f>
        <v>スペクトルの</v>
      </c>
      <c r="S2644" s="383" t="str">
        <f>VLOOKUP(MOD(P2644,20),太陽の紋章,2,FALSE)</f>
        <v>竜</v>
      </c>
      <c r="T2644" s="104" t="s">
        <v>6743</v>
      </c>
    </row>
    <row r="2645" spans="1:20" ht="13.5" customHeight="1">
      <c r="A2645" s="50" t="str">
        <f>VLOOKUP(MOD(E2645,10),十干,2,FALSE)</f>
        <v>庚</v>
      </c>
      <c r="B2645" s="199" t="str">
        <f>VLOOKUP(MOD(E2645,12),十二支,3,FALSE)</f>
        <v xml:space="preserve">07 天 </v>
      </c>
      <c r="C2645" s="201" t="str">
        <f>VLOOKUP(F2645,星座,3,TRUE)</f>
        <v xml:space="preserve">13 金 </v>
      </c>
      <c r="D2645" s="531" t="s">
        <v>5303</v>
      </c>
      <c r="E2645" s="1" t="str">
        <f>IFERROR(YEAR(D2645),LEFT(D2645,4))</f>
        <v>1860</v>
      </c>
      <c r="F2645" s="1" t="str">
        <f>IF(ISTEXT(D2645),RIGHT(D2645,5),TEXT(D2645,"mm/dd"))</f>
        <v>05/16</v>
      </c>
      <c r="G2645" s="39">
        <f>SUM(MID(E2645,1,1),MID(E2645,2,1),MID(E2645,3,1),MID(E2645,4,1),MID(F2645,1,1),MID(F2645,2,1),MID(F2645,4,1),MID(F2645,5,1))</f>
        <v>27</v>
      </c>
      <c r="H2645" s="41">
        <f>IF(MOD(G2645,9)=0,9,MOD(G2645,9))</f>
        <v>9</v>
      </c>
      <c r="I2645" s="45" t="str">
        <f>IFERROR(MID("日月火水木金土",WEEKDAY(D2645),1),"")</f>
        <v/>
      </c>
      <c r="J2645" s="304" t="s">
        <v>4064</v>
      </c>
      <c r="K2645" s="202" t="str">
        <f>VLOOKUP(F2645,石と花メイン,3,FALSE)</f>
        <v>○真珠</v>
      </c>
      <c r="L2645" s="297" t="str">
        <f>VLOOKUP(F2645,石と花メイン,4,FALSE)</f>
        <v>アリウム【花葱】</v>
      </c>
      <c r="M2645" s="393">
        <f>IF(OR(MONTH(F2645)&lt;7,AND(MONTH(F2645)=7,DAY(F2645)&lt;=25)),
MOD(SUM((E2645-1901)*365,259),260),
MOD(SUM((E2645-1900)*365,259),260))</f>
        <v>114</v>
      </c>
      <c r="N2645" s="390">
        <f>IF(AND(MONTH(F2645)=7,DAY(F2645)&gt;25),1,
ROUNDDOWN((SUM(VLOOKUP(MONTH(F2645),D暦変換用数値,2,FALSE),DAY(F2645))/28)+1,0))</f>
        <v>11</v>
      </c>
      <c r="O2645" s="205">
        <f>IF(AND(MONTH(F2645)=7,DAY(F2645)&gt;25),DAY(F2645)-25,
MOD((SUM(VLOOKUP(MONTH(F2645),D暦変換用数値,2,FALSE),DAY(F2645))),28)+1)</f>
        <v>15</v>
      </c>
      <c r="P2645" s="406">
        <f>IF(OR(MONTH(F2645)&lt;7,AND(MONTH(F2645)=7,DAY(F2645)&lt;=25)),
MOD(SUM((E2645-1901)*365,(N2645-1)*28,O2645,258),260),
MOD(SUM((E2645-1900)*365,(N2645-1)*28,O2645,258),260))</f>
        <v>148</v>
      </c>
      <c r="Q2645" s="373" t="str">
        <f>VLOOKUP(MOD(P2645,4),色,2,FALSE)</f>
        <v>黄色い</v>
      </c>
      <c r="R2645" s="291" t="str">
        <f>VLOOKUP(MOD(P2645,13),銀河の音,2,FALSE)</f>
        <v>倍音の</v>
      </c>
      <c r="S2645" s="384" t="str">
        <f>VLOOKUP(MOD(P2645,20),太陽の紋章,2,FALSE)</f>
        <v>星</v>
      </c>
      <c r="T2645" s="93" t="s">
        <v>5747</v>
      </c>
    </row>
    <row r="2646" spans="1:20" ht="13.5" customHeight="1">
      <c r="A2646" s="50" t="str">
        <f>VLOOKUP(MOD(E2646,10),十干,2,FALSE)</f>
        <v>壬</v>
      </c>
      <c r="B2646" s="199" t="str">
        <f>VLOOKUP(MOD(E2646,12),十二支,3,FALSE)</f>
        <v xml:space="preserve">07 天 </v>
      </c>
      <c r="C2646" s="201" t="str">
        <f>VLOOKUP(F2646,星座,3,TRUE)</f>
        <v xml:space="preserve">13 金 </v>
      </c>
      <c r="D2646" s="531" t="s">
        <v>5304</v>
      </c>
      <c r="E2646" s="1" t="str">
        <f>IFERROR(YEAR(D2646),LEFT(D2646,4))</f>
        <v>1872</v>
      </c>
      <c r="F2646" s="1" t="str">
        <f>IF(ISTEXT(D2646),RIGHT(D2646,5),TEXT(D2646,"mm/dd"))</f>
        <v>05/02</v>
      </c>
      <c r="G2646" s="39">
        <f>SUM(MID(E2646,1,1),MID(E2646,2,1),MID(E2646,3,1),MID(E2646,4,1),MID(F2646,1,1),MID(F2646,2,1),MID(F2646,4,1),MID(F2646,5,1))</f>
        <v>25</v>
      </c>
      <c r="H2646" s="41">
        <f>IF(MOD(G2646,9)=0,9,MOD(G2646,9))</f>
        <v>7</v>
      </c>
      <c r="I2646" s="45" t="str">
        <f>IFERROR(MID("日月火水木金土",WEEKDAY(D2646),1),"")</f>
        <v/>
      </c>
      <c r="J2646" s="304" t="s">
        <v>4065</v>
      </c>
      <c r="K2646" s="202" t="str">
        <f>VLOOKUP(F2646,石と花メイン,3,FALSE)</f>
        <v>■紅玉髄</v>
      </c>
      <c r="L2646" s="297" t="str">
        <f>VLOOKUP(F2646,石と花メイン,4,FALSE)</f>
        <v>デルフィニウム【大飛燕草】</v>
      </c>
      <c r="M2646" s="393">
        <f>IF(OR(MONTH(F2646)&lt;7,AND(MONTH(F2646)=7,DAY(F2646)&lt;=25)),
MOD(SUM((E2646-1901)*365,259),260),
MOD(SUM((E2646-1900)*365,259),260))</f>
        <v>74</v>
      </c>
      <c r="N2646" s="390">
        <f>IF(AND(MONTH(F2646)=7,DAY(F2646)&gt;25),1,
ROUNDDOWN((SUM(VLOOKUP(MONTH(F2646),D暦変換用数値,2,FALSE),DAY(F2646))/28)+1,0))</f>
        <v>11</v>
      </c>
      <c r="O2646" s="205">
        <f>IF(AND(MONTH(F2646)=7,DAY(F2646)&gt;25),DAY(F2646)-25,
MOD((SUM(VLOOKUP(MONTH(F2646),D暦変換用数値,2,FALSE),DAY(F2646))),28)+1)</f>
        <v>1</v>
      </c>
      <c r="P2646" s="406">
        <f>IF(OR(MONTH(F2646)&lt;7,AND(MONTH(F2646)=7,DAY(F2646)&lt;=25)),
MOD(SUM((E2646-1901)*365,(N2646-1)*28,O2646,258),260),
MOD(SUM((E2646-1900)*365,(N2646-1)*28,O2646,258),260))</f>
        <v>94</v>
      </c>
      <c r="Q2646" s="375" t="str">
        <f>VLOOKUP(MOD(P2646,4),色,2,FALSE)</f>
        <v>白い</v>
      </c>
      <c r="R2646" s="293" t="str">
        <f>VLOOKUP(MOD(P2646,13),銀河の音,2,FALSE)</f>
        <v>電気の</v>
      </c>
      <c r="S2646" s="386" t="str">
        <f>VLOOKUP(MOD(P2646,20),太陽の紋章,2,FALSE)</f>
        <v>魔法使い</v>
      </c>
      <c r="T2646" s="103" t="s">
        <v>5305</v>
      </c>
    </row>
    <row r="2647" spans="1:20" ht="13.5" customHeight="1">
      <c r="A2647" s="50" t="str">
        <f>VLOOKUP(MOD(E2647,10),十干,2,FALSE)</f>
        <v>甲</v>
      </c>
      <c r="B2647" s="199" t="str">
        <f>VLOOKUP(MOD(E2647,12),十二支,3,FALSE)</f>
        <v xml:space="preserve">07 天 </v>
      </c>
      <c r="C2647" s="201" t="str">
        <f>VLOOKUP(F2647,星座,3,TRUE)</f>
        <v xml:space="preserve">13 金 </v>
      </c>
      <c r="D2647" s="531" t="s">
        <v>5306</v>
      </c>
      <c r="E2647" s="1" t="str">
        <f>IFERROR(YEAR(D2647),LEFT(D2647,4))</f>
        <v>1884</v>
      </c>
      <c r="F2647" s="1" t="str">
        <f>IF(ISTEXT(D2647),RIGHT(D2647,5),TEXT(D2647,"mm/dd"))</f>
        <v>05/08</v>
      </c>
      <c r="G2647" s="39">
        <f>SUM(MID(E2647,1,1),MID(E2647,2,1),MID(E2647,3,1),MID(E2647,4,1),MID(F2647,1,1),MID(F2647,2,1),MID(F2647,4,1),MID(F2647,5,1))</f>
        <v>34</v>
      </c>
      <c r="H2647" s="41">
        <f>IF(MOD(G2647,9)=0,9,MOD(G2647,9))</f>
        <v>7</v>
      </c>
      <c r="I2647" s="45" t="str">
        <f>IFERROR(MID("日月火水木金土",WEEKDAY(D2647),1),"")</f>
        <v/>
      </c>
      <c r="J2647" s="304" t="s">
        <v>4066</v>
      </c>
      <c r="K2647" s="202" t="str">
        <f>VLOOKUP(F2647,石と花メイン,3,FALSE)</f>
        <v>◆翠玉</v>
      </c>
      <c r="L2647" s="297" t="str">
        <f>VLOOKUP(F2647,石と花メイン,4,FALSE)</f>
        <v>花菖蒲</v>
      </c>
      <c r="M2647" s="393">
        <f>IF(OR(MONTH(F2647)&lt;7,AND(MONTH(F2647)=7,DAY(F2647)&lt;=25)),
MOD(SUM((E2647-1901)*365,259),260),
MOD(SUM((E2647-1900)*365,259),260))</f>
        <v>34</v>
      </c>
      <c r="N2647" s="390">
        <f>IF(AND(MONTH(F2647)=7,DAY(F2647)&gt;25),1,
ROUNDDOWN((SUM(VLOOKUP(MONTH(F2647),D暦変換用数値,2,FALSE),DAY(F2647))/28)+1,0))</f>
        <v>11</v>
      </c>
      <c r="O2647" s="205">
        <f>IF(AND(MONTH(F2647)=7,DAY(F2647)&gt;25),DAY(F2647)-25,
MOD((SUM(VLOOKUP(MONTH(F2647),D暦変換用数値,2,FALSE),DAY(F2647))),28)+1)</f>
        <v>7</v>
      </c>
      <c r="P2647" s="406">
        <f>IF(OR(MONTH(F2647)&lt;7,AND(MONTH(F2647)=7,DAY(F2647)&lt;=25)),
MOD(SUM((E2647-1901)*365,(N2647-1)*28,O2647,258),260),
MOD(SUM((E2647-1900)*365,(N2647-1)*28,O2647,258),260))</f>
        <v>60</v>
      </c>
      <c r="Q2647" s="373" t="str">
        <f>VLOOKUP(MOD(P2647,4),色,2,FALSE)</f>
        <v>黄色い</v>
      </c>
      <c r="R2647" s="291" t="str">
        <f>VLOOKUP(MOD(P2647,13),銀河の音,2,FALSE)</f>
        <v>銀河の</v>
      </c>
      <c r="S2647" s="384" t="str">
        <f>VLOOKUP(MOD(P2647,20),太陽の紋章,2,FALSE)</f>
        <v>太陽</v>
      </c>
      <c r="T2647" s="99" t="s">
        <v>4405</v>
      </c>
    </row>
    <row r="2648" spans="1:20" ht="13.5" customHeight="1">
      <c r="A2648" s="282" t="str">
        <f>VLOOKUP(MOD(E2648,10),十干,2,FALSE)</f>
        <v>丙</v>
      </c>
      <c r="B2648" s="283" t="str">
        <f>VLOOKUP(MOD(E2648,12),十二支,3,FALSE)</f>
        <v xml:space="preserve">07 天 </v>
      </c>
      <c r="C2648" s="287" t="str">
        <f>VLOOKUP(F2648,星座,3,TRUE)</f>
        <v xml:space="preserve">13 金 </v>
      </c>
      <c r="D2648" s="533" t="s">
        <v>8793</v>
      </c>
      <c r="E2648" s="83" t="str">
        <f>IFERROR(YEAR(D2648),LEFT(D2648,4))</f>
        <v>1896</v>
      </c>
      <c r="F2648" s="83" t="str">
        <f>IF(ISTEXT(D2648),RIGHT(D2648,5),TEXT(D2648,"mm/dd"))</f>
        <v>05/07</v>
      </c>
      <c r="G2648" s="88">
        <f>SUM(MID(E2648,1,1),MID(E2648,2,1),MID(E2648,3,1),MID(E2648,4,1),MID(F2648,1,1),MID(F2648,2,1),MID(F2648,4,1),MID(F2648,5,1))</f>
        <v>36</v>
      </c>
      <c r="H2648" s="88">
        <f>IF(MOD(G2648,9)=0,9,MOD(G2648,9))</f>
        <v>9</v>
      </c>
      <c r="I2648" s="83" t="str">
        <f>IFERROR(MID("日月火水木金土",WEEKDAY(D2648),1),"")</f>
        <v/>
      </c>
      <c r="J2648" s="303" t="s">
        <v>2653</v>
      </c>
      <c r="K2648" s="87" t="str">
        <f>VLOOKUP(F2648,石と花メイン,3,FALSE)</f>
        <v>■紫水晶</v>
      </c>
      <c r="L2648" s="296" t="str">
        <f>VLOOKUP(F2648,石と花メイン,4,FALSE)</f>
        <v>牡丹【富貴草】</v>
      </c>
      <c r="M2648" s="392">
        <f>IF(OR(MONTH(F2648)&lt;7,AND(MONTH(F2648)=7,DAY(F2648)&lt;=25)),
MOD(SUM((E2648-1901)*365,259),260),
MOD(SUM((E2648-1900)*365,259),260))</f>
        <v>254</v>
      </c>
      <c r="N2648" s="330">
        <f>IF(AND(MONTH(F2648)=7,DAY(F2648)&gt;25),1,
ROUNDDOWN((SUM(VLOOKUP(MONTH(F2648),D暦変換用数値,2,FALSE),DAY(F2648))/28)+1,0))</f>
        <v>11</v>
      </c>
      <c r="O2648" s="84">
        <f>IF(AND(MONTH(F2648)=7,DAY(F2648)&gt;25),DAY(F2648)-25,
MOD((SUM(VLOOKUP(MONTH(F2648),D暦変換用数値,2,FALSE),DAY(F2648))),28)+1)</f>
        <v>6</v>
      </c>
      <c r="P2648" s="405">
        <f>IF(OR(MONTH(F2648)&lt;7,AND(MONTH(F2648)=7,DAY(F2648)&lt;=25)),
MOD(SUM((E2648-1901)*365,(N2648-1)*28,O2648,258),260),
MOD(SUM((E2648-1900)*365,(N2648-1)*28,O2648,258),260))</f>
        <v>19</v>
      </c>
      <c r="Q2648" s="371" t="str">
        <f>VLOOKUP(MOD(P2648,4),色,2,FALSE)</f>
        <v>青い</v>
      </c>
      <c r="R2648" s="289" t="str">
        <f>VLOOKUP(MOD(P2648,13),銀河の音,2,FALSE)</f>
        <v>律動の</v>
      </c>
      <c r="S2648" s="382" t="str">
        <f>VLOOKUP(MOD(P2648,20),太陽の紋章,2,FALSE)</f>
        <v>嵐</v>
      </c>
      <c r="T2648" s="92" t="s">
        <v>5747</v>
      </c>
    </row>
    <row r="2649" spans="1:20" ht="13.5" customHeight="1">
      <c r="A2649" s="50" t="str">
        <f>VLOOKUP(MOD(E2649,10),十干,2,FALSE)</f>
        <v>甲</v>
      </c>
      <c r="B2649" s="199" t="str">
        <f>VLOOKUP(MOD(E2649,12),十二支,3,FALSE)</f>
        <v xml:space="preserve">07 天 </v>
      </c>
      <c r="C2649" s="201"/>
      <c r="D2649" s="531" t="s">
        <v>2425</v>
      </c>
      <c r="E2649" s="1" t="str">
        <f>IFERROR(YEAR(D2649),LEFT(D2649,4))</f>
        <v>1644</v>
      </c>
      <c r="F2649" s="1" t="str">
        <f>IF(ISTEXT(D2649),RIGHT(D2649,5),TEXT(D2649,"mm/dd"))</f>
        <v>**/**</v>
      </c>
      <c r="G2649" s="39"/>
      <c r="H2649" s="41"/>
      <c r="I2649" s="45" t="str">
        <f>IFERROR(MID("日月火水木金土",WEEKDAY(D2649),1),"")</f>
        <v/>
      </c>
      <c r="J2649" s="304" t="s">
        <v>5094</v>
      </c>
      <c r="K2649" s="202"/>
      <c r="L2649" s="297"/>
      <c r="M2649" s="393"/>
      <c r="N2649" s="390"/>
      <c r="O2649" s="205"/>
      <c r="P2649" s="406"/>
      <c r="Q2649" s="377"/>
      <c r="R2649" s="294"/>
      <c r="S2649" s="388"/>
      <c r="T2649" s="103" t="s">
        <v>2426</v>
      </c>
    </row>
    <row r="2650" spans="1:20" ht="13.5" customHeight="1">
      <c r="A2650" s="76" t="str">
        <f>VLOOKUP(MOD(E2650,10),十干,2,FALSE)</f>
        <v>庚</v>
      </c>
      <c r="B2650" s="199" t="str">
        <f>VLOOKUP(MOD(E2650,12),十二支,3,FALSE)</f>
        <v xml:space="preserve">07 天 </v>
      </c>
      <c r="C2650" s="201"/>
      <c r="D2650" s="534" t="s">
        <v>8794</v>
      </c>
      <c r="E2650" s="116" t="str">
        <f>IFERROR(YEAR(D2650),LEFT(D2650,4))</f>
        <v>1680</v>
      </c>
      <c r="F2650" s="116" t="str">
        <f>IF(ISTEXT(D2650),RIGHT(D2650,5),TEXT(D2650,"mm/dd"))</f>
        <v>**/**</v>
      </c>
      <c r="G2650" s="120"/>
      <c r="H2650" s="120"/>
      <c r="I2650" s="116" t="str">
        <f>IFERROR(MID("日月火水木金土",WEEKDAY(D2650),1),"")</f>
        <v/>
      </c>
      <c r="J2650" s="306" t="s">
        <v>7797</v>
      </c>
      <c r="K2650" s="203"/>
      <c r="L2650" s="299"/>
      <c r="M2650" s="395"/>
      <c r="N2650" s="121"/>
      <c r="O2650" s="117"/>
      <c r="P2650" s="408"/>
      <c r="Q2650" s="372"/>
      <c r="R2650" s="290"/>
      <c r="S2650" s="383"/>
      <c r="T2650" s="126" t="s">
        <v>7801</v>
      </c>
    </row>
    <row r="2651" spans="1:20" ht="13.5" customHeight="1">
      <c r="A2651" s="50" t="str">
        <f>VLOOKUP(MOD(E2651,10),十干,2,FALSE)</f>
        <v>丙</v>
      </c>
      <c r="B2651" s="199" t="str">
        <f>VLOOKUP(MOD(E2651,12),十二支,3,FALSE)</f>
        <v xml:space="preserve">07 天 </v>
      </c>
      <c r="C2651" s="201"/>
      <c r="D2651" s="531" t="s">
        <v>2427</v>
      </c>
      <c r="E2651" s="1" t="str">
        <f>IFERROR(YEAR(D2651),LEFT(D2651,4))</f>
        <v>1716</v>
      </c>
      <c r="F2651" s="1" t="str">
        <f>IF(ISTEXT(D2651),RIGHT(D2651,5),TEXT(D2651,"mm/dd"))</f>
        <v>**/**</v>
      </c>
      <c r="G2651" s="39"/>
      <c r="H2651" s="41"/>
      <c r="I2651" s="45" t="str">
        <f>IFERROR(MID("日月火水木金土",WEEKDAY(D2651),1),"")</f>
        <v/>
      </c>
      <c r="J2651" s="304" t="s">
        <v>5095</v>
      </c>
      <c r="K2651" s="202"/>
      <c r="L2651" s="297"/>
      <c r="M2651" s="393"/>
      <c r="N2651" s="390"/>
      <c r="O2651" s="205"/>
      <c r="P2651" s="406"/>
      <c r="Q2651" s="377"/>
      <c r="R2651" s="294"/>
      <c r="S2651" s="388"/>
      <c r="T2651" s="98" t="s">
        <v>3736</v>
      </c>
    </row>
    <row r="2652" spans="1:20" ht="13.5" customHeight="1">
      <c r="A2652" s="50" t="str">
        <f>VLOOKUP(MOD(E2652,10),十干,2,FALSE)</f>
        <v>戊</v>
      </c>
      <c r="B2652" s="199" t="str">
        <f>VLOOKUP(MOD(E2652,12),十二支,3,FALSE)</f>
        <v xml:space="preserve">07 天 </v>
      </c>
      <c r="C2652" s="201"/>
      <c r="D2652" s="531" t="s">
        <v>2428</v>
      </c>
      <c r="E2652" s="1" t="str">
        <f>IFERROR(YEAR(D2652),LEFT(D2652,4))</f>
        <v>1728</v>
      </c>
      <c r="F2652" s="1" t="str">
        <f>IF(ISTEXT(D2652),RIGHT(D2652,5),TEXT(D2652,"mm/dd"))</f>
        <v>**/**</v>
      </c>
      <c r="G2652" s="39"/>
      <c r="H2652" s="41"/>
      <c r="I2652" s="45" t="str">
        <f>IFERROR(MID("日月火水木金土",WEEKDAY(D2652),1),"")</f>
        <v/>
      </c>
      <c r="J2652" s="304" t="s">
        <v>5096</v>
      </c>
      <c r="K2652" s="202"/>
      <c r="L2652" s="297"/>
      <c r="M2652" s="393"/>
      <c r="N2652" s="390"/>
      <c r="O2652" s="205"/>
      <c r="P2652" s="406"/>
      <c r="Q2652" s="377"/>
      <c r="R2652" s="294"/>
      <c r="S2652" s="388"/>
      <c r="T2652" s="97" t="s">
        <v>2858</v>
      </c>
    </row>
    <row r="2653" spans="1:20" ht="13.5" customHeight="1">
      <c r="A2653" s="50" t="str">
        <f>VLOOKUP(MOD(E2653,10),十干,2,FALSE)</f>
        <v>丙</v>
      </c>
      <c r="B2653" s="199" t="str">
        <f>VLOOKUP(MOD(E2653,12),十二支,3,FALSE)</f>
        <v xml:space="preserve">07 天 </v>
      </c>
      <c r="C2653" s="201"/>
      <c r="D2653" s="531" t="s">
        <v>2429</v>
      </c>
      <c r="E2653" s="1" t="str">
        <f>IFERROR(YEAR(D2653),LEFT(D2653,4))</f>
        <v>1956</v>
      </c>
      <c r="F2653" s="1" t="str">
        <f>IF(ISTEXT(D2653),RIGHT(D2653,5),TEXT(D2653,"mm/dd"))</f>
        <v>**/**</v>
      </c>
      <c r="G2653" s="39"/>
      <c r="H2653" s="41"/>
      <c r="I2653" s="45" t="str">
        <f>IFERROR(MID("日月火水木金土",WEEKDAY(D2653),1),"")</f>
        <v/>
      </c>
      <c r="J2653" s="304" t="s">
        <v>5097</v>
      </c>
      <c r="K2653" s="202"/>
      <c r="L2653" s="297"/>
      <c r="M2653" s="393"/>
      <c r="N2653" s="390"/>
      <c r="O2653" s="205"/>
      <c r="P2653" s="406"/>
      <c r="Q2653" s="377"/>
      <c r="R2653" s="294"/>
      <c r="S2653" s="388"/>
      <c r="T2653" s="93" t="s">
        <v>5748</v>
      </c>
    </row>
    <row r="2654" spans="1:20" ht="13.5" customHeight="1">
      <c r="A2654" s="50" t="str">
        <f>VLOOKUP(MOD(E2654,10),十干,2,FALSE)</f>
        <v>戊</v>
      </c>
      <c r="B2654" s="199" t="str">
        <f>VLOOKUP(MOD(E2654,12),十二支,3,FALSE)</f>
        <v xml:space="preserve">07 天 </v>
      </c>
      <c r="C2654" s="201"/>
      <c r="D2654" s="531" t="s">
        <v>3880</v>
      </c>
      <c r="E2654" s="1" t="str">
        <f>IFERROR(YEAR(D2654),LEFT(D2654,4))</f>
        <v>1968</v>
      </c>
      <c r="F2654" s="1" t="str">
        <f>IF(ISTEXT(D2654),RIGHT(D2654,5),TEXT(D2654,"mm/dd"))</f>
        <v>**/**</v>
      </c>
      <c r="G2654" s="39"/>
      <c r="H2654" s="41"/>
      <c r="I2654" s="45" t="str">
        <f>IFERROR(MID("日月火水木金土",WEEKDAY(D2654),1),"")</f>
        <v/>
      </c>
      <c r="J2654" s="304" t="s">
        <v>5098</v>
      </c>
      <c r="K2654" s="202"/>
      <c r="L2654" s="297"/>
      <c r="M2654" s="393"/>
      <c r="N2654" s="390"/>
      <c r="O2654" s="205"/>
      <c r="P2654" s="406"/>
      <c r="Q2654" s="377"/>
      <c r="R2654" s="294"/>
      <c r="S2654" s="388"/>
      <c r="T2654" s="93" t="s">
        <v>3881</v>
      </c>
    </row>
    <row r="2655" spans="1:20" ht="13.5" customHeight="1">
      <c r="A2655" s="334" t="str">
        <f>VLOOKUP(MOD(E2655,10),十干,2,FALSE)</f>
        <v>壬</v>
      </c>
      <c r="B2655" s="331" t="str">
        <f>VLOOKUP(MOD(E2655,12),十二支,3,FALSE)</f>
        <v xml:space="preserve">07 天 </v>
      </c>
      <c r="C2655" s="336"/>
      <c r="D2655" s="534" t="s">
        <v>9159</v>
      </c>
      <c r="E2655" s="131" t="str">
        <f>IFERROR(YEAR(D2655),LEFT(D2655,4))</f>
        <v>1992</v>
      </c>
      <c r="F2655" s="538" t="str">
        <f>IF(ISTEXT(D2655),RIGHT(D2655,5),TEXT(D2655,"mm/dd"))</f>
        <v>**/**</v>
      </c>
      <c r="G2655" s="133"/>
      <c r="H2655" s="133"/>
      <c r="I2655" s="131" t="str">
        <f>IFERROR(MID("日月火水木金土",WEEKDAY(D2655),1),"")</f>
        <v/>
      </c>
      <c r="J2655" s="306" t="s">
        <v>9160</v>
      </c>
      <c r="K2655" s="335"/>
      <c r="L2655" s="302"/>
      <c r="M2655" s="396"/>
      <c r="N2655" s="335"/>
      <c r="O2655" s="132"/>
      <c r="P2655" s="404"/>
      <c r="Q2655" s="376"/>
      <c r="R2655" s="333"/>
      <c r="S2655" s="387"/>
      <c r="T2655" s="127" t="s">
        <v>9161</v>
      </c>
    </row>
    <row r="2656" spans="1:20" ht="13.5" customHeight="1">
      <c r="A2656" s="282" t="str">
        <f>VLOOKUP(MOD(E2656,10),十干,2,FALSE)</f>
        <v>己</v>
      </c>
      <c r="B2656" s="283" t="str">
        <f>VLOOKUP(MOD(E2656,12),十二支,3,FALSE)</f>
        <v xml:space="preserve">08 軍 </v>
      </c>
      <c r="C2656" s="287" t="str">
        <f>VLOOKUP(F2656,星座,3,TRUE)</f>
        <v xml:space="preserve">01 冥 </v>
      </c>
      <c r="D2656" s="533">
        <v>3587</v>
      </c>
      <c r="E2656" s="83">
        <f>IFERROR(YEAR(D2656),LEFT(D2656,4))</f>
        <v>1909</v>
      </c>
      <c r="F2656" s="83" t="str">
        <f>IF(ISTEXT(D2656),RIGHT(D2656,5),TEXT(D2656,"mm/dd"))</f>
        <v>10/26</v>
      </c>
      <c r="G2656" s="88">
        <f>SUM(MID(E2656,1,1),MID(E2656,2,1),MID(E2656,3,1),MID(E2656,4,1),MID(F2656,1,1),MID(F2656,2,1),MID(F2656,4,1),MID(F2656,5,1))</f>
        <v>28</v>
      </c>
      <c r="H2656" s="88">
        <f>IF(MOD(G2656,9)=0,9,MOD(G2656,9))</f>
        <v>1</v>
      </c>
      <c r="I2656" s="83" t="str">
        <f>IFERROR(MID("日月火水木金土",WEEKDAY(D2656),1),"")</f>
        <v>火</v>
      </c>
      <c r="J2656" s="303" t="s">
        <v>2658</v>
      </c>
      <c r="K2656" s="87" t="str">
        <f>VLOOKUP(F2656,石と花メイン,3,FALSE)</f>
        <v>■赤縞瑪瑙</v>
      </c>
      <c r="L2656" s="296" t="str">
        <f>VLOOKUP(F2656,石と花メイン,4,FALSE)</f>
        <v>臭木【山空木】</v>
      </c>
      <c r="M2656" s="392">
        <f>IF(OR(MONTH(F2656)&lt;7,AND(MONTH(F2656)=7,DAY(F2656)&lt;=25)),
MOD(SUM((E2656-1901)*365,259),260),
MOD(SUM((E2656-1900)*365,259),260))</f>
        <v>164</v>
      </c>
      <c r="N2656" s="330">
        <f>IF(AND(MONTH(F2656)=7,DAY(F2656)&gt;25),1,
ROUNDDOWN((SUM(VLOOKUP(MONTH(F2656),D暦変換用数値,2,FALSE),DAY(F2656))/28)+1,0))</f>
        <v>4</v>
      </c>
      <c r="O2656" s="84">
        <f>IF(AND(MONTH(F2656)=7,DAY(F2656)&gt;25),DAY(F2656)-25,
MOD((SUM(VLOOKUP(MONTH(F2656),D暦変換用数値,2,FALSE),DAY(F2656))),28)+1)</f>
        <v>9</v>
      </c>
      <c r="P2656" s="405">
        <f>IF(OR(MONTH(F2656)&lt;7,AND(MONTH(F2656)=7,DAY(F2656)&lt;=25)),
MOD(SUM((E2656-1901)*365,(N2656-1)*28,O2656,258),260),
MOD(SUM((E2656-1900)*365,(N2656-1)*28,O2656,258),260))</f>
        <v>256</v>
      </c>
      <c r="Q2656" s="371" t="str">
        <f>VLOOKUP(MOD(P2656,4),色,2,FALSE)</f>
        <v>黄色い</v>
      </c>
      <c r="R2656" s="289" t="str">
        <f>VLOOKUP(MOD(P2656,13),銀河の音,2,FALSE)</f>
        <v>太陽の</v>
      </c>
      <c r="S2656" s="382" t="str">
        <f>VLOOKUP(MOD(P2656,20),太陽の紋章,2,FALSE)</f>
        <v>戦士</v>
      </c>
      <c r="T2656" s="100" t="s">
        <v>1733</v>
      </c>
    </row>
    <row r="2657" spans="1:20" ht="13.5" customHeight="1">
      <c r="A2657" s="50" t="str">
        <f>VLOOKUP(MOD(E2657,10),十干,2,FALSE)</f>
        <v>己</v>
      </c>
      <c r="B2657" s="199" t="str">
        <f>VLOOKUP(MOD(E2657,12),十二支,3,FALSE)</f>
        <v xml:space="preserve">08 軍 </v>
      </c>
      <c r="C2657" s="201" t="str">
        <f>VLOOKUP(F2657,星座,3,TRUE)</f>
        <v xml:space="preserve">01 冥 </v>
      </c>
      <c r="D2657" s="531">
        <v>3589</v>
      </c>
      <c r="E2657" s="1">
        <f>IFERROR(YEAR(D2657),LEFT(D2657,4))</f>
        <v>1909</v>
      </c>
      <c r="F2657" s="1" t="str">
        <f>IF(ISTEXT(D2657),RIGHT(D2657,5),TEXT(D2657,"mm/dd"))</f>
        <v>10/28</v>
      </c>
      <c r="G2657" s="39">
        <f>SUM(MID(E2657,1,1),MID(E2657,2,1),MID(E2657,3,1),MID(E2657,4,1),MID(F2657,1,1),MID(F2657,2,1),MID(F2657,4,1),MID(F2657,5,1))</f>
        <v>30</v>
      </c>
      <c r="H2657" s="41">
        <f>IF(MOD(G2657,9)=0,9,MOD(G2657,9))</f>
        <v>3</v>
      </c>
      <c r="I2657" s="45" t="str">
        <f>IFERROR(MID("日月火水木金土",WEEKDAY(D2657),1),"")</f>
        <v>木</v>
      </c>
      <c r="J2657" s="304" t="s">
        <v>5102</v>
      </c>
      <c r="K2657" s="202" t="str">
        <f>VLOOKUP(F2657,石と花メイン,3,FALSE)</f>
        <v>◆翠玉</v>
      </c>
      <c r="L2657" s="297" t="str">
        <f>VLOOKUP(F2657,石と花メイン,4,FALSE)</f>
        <v>ホップ【西洋唐花草】</v>
      </c>
      <c r="M2657" s="393">
        <f>IF(OR(MONTH(F2657)&lt;7,AND(MONTH(F2657)=7,DAY(F2657)&lt;=25)),
MOD(SUM((E2657-1901)*365,259),260),
MOD(SUM((E2657-1900)*365,259),260))</f>
        <v>164</v>
      </c>
      <c r="N2657" s="390">
        <f>IF(AND(MONTH(F2657)=7,DAY(F2657)&gt;25),1,
ROUNDDOWN((SUM(VLOOKUP(MONTH(F2657),D暦変換用数値,2,FALSE),DAY(F2657))/28)+1,0))</f>
        <v>4</v>
      </c>
      <c r="O2657" s="205">
        <f>IF(AND(MONTH(F2657)=7,DAY(F2657)&gt;25),DAY(F2657)-25,
MOD((SUM(VLOOKUP(MONTH(F2657),D暦変換用数値,2,FALSE),DAY(F2657))),28)+1)</f>
        <v>11</v>
      </c>
      <c r="P2657" s="406">
        <f>IF(OR(MONTH(F2657)&lt;7,AND(MONTH(F2657)=7,DAY(F2657)&lt;=25)),
MOD(SUM((E2657-1901)*365,(N2657-1)*28,O2657,258),260),
MOD(SUM((E2657-1900)*365,(N2657-1)*28,O2657,258),260))</f>
        <v>258</v>
      </c>
      <c r="Q2657" s="375" t="str">
        <f>VLOOKUP(MOD(P2657,4),色,2,FALSE)</f>
        <v>白い</v>
      </c>
      <c r="R2657" s="293" t="str">
        <f>VLOOKUP(MOD(P2657,13),銀河の音,2,FALSE)</f>
        <v>スペクトルの</v>
      </c>
      <c r="S2657" s="386" t="str">
        <f>VLOOKUP(MOD(P2657,20),太陽の紋章,2,FALSE)</f>
        <v>鏡</v>
      </c>
      <c r="T2657" s="97" t="s">
        <v>795</v>
      </c>
    </row>
    <row r="2658" spans="1:20" ht="13.5" customHeight="1">
      <c r="A2658" s="50" t="str">
        <f>VLOOKUP(MOD(E2658,10),十干,2,FALSE)</f>
        <v>癸</v>
      </c>
      <c r="B2658" s="199" t="str">
        <f>VLOOKUP(MOD(E2658,12),十二支,3,FALSE)</f>
        <v xml:space="preserve">08 軍 </v>
      </c>
      <c r="C2658" s="201" t="str">
        <f>VLOOKUP(F2658,星座,3,TRUE)</f>
        <v xml:space="preserve">01 冥 </v>
      </c>
      <c r="D2658" s="531">
        <v>12351</v>
      </c>
      <c r="E2658" s="1">
        <f>IFERROR(YEAR(D2658),LEFT(D2658,4))</f>
        <v>1933</v>
      </c>
      <c r="F2658" s="1" t="str">
        <f>IF(ISTEXT(D2658),RIGHT(D2658,5),TEXT(D2658,"mm/dd"))</f>
        <v>10/24</v>
      </c>
      <c r="G2658" s="39">
        <f>SUM(MID(E2658,1,1),MID(E2658,2,1),MID(E2658,3,1),MID(E2658,4,1),MID(F2658,1,1),MID(F2658,2,1),MID(F2658,4,1),MID(F2658,5,1))</f>
        <v>23</v>
      </c>
      <c r="H2658" s="41">
        <f>IF(MOD(G2658,9)=0,9,MOD(G2658,9))</f>
        <v>5</v>
      </c>
      <c r="I2658" s="45" t="str">
        <f>IFERROR(MID("日月火水木金土",WEEKDAY(D2658),1),"")</f>
        <v>火</v>
      </c>
      <c r="J2658" s="304" t="s">
        <v>5103</v>
      </c>
      <c r="K2658" s="202" t="str">
        <f>VLOOKUP(F2658,石と花メイン,3,FALSE)</f>
        <v>●蛋白石</v>
      </c>
      <c r="L2658" s="297" t="str">
        <f>VLOOKUP(F2658,石と花メイン,4,FALSE)</f>
        <v>ガーベラ【大千本槍】</v>
      </c>
      <c r="M2658" s="393">
        <f>IF(OR(MONTH(F2658)&lt;7,AND(MONTH(F2658)=7,DAY(F2658)&lt;=25)),
MOD(SUM((E2658-1901)*365,259),260),
MOD(SUM((E2658-1900)*365,259),260))</f>
        <v>84</v>
      </c>
      <c r="N2658" s="390">
        <f>IF(AND(MONTH(F2658)=7,DAY(F2658)&gt;25),1,
ROUNDDOWN((SUM(VLOOKUP(MONTH(F2658),D暦変換用数値,2,FALSE),DAY(F2658))/28)+1,0))</f>
        <v>4</v>
      </c>
      <c r="O2658" s="205">
        <f>IF(AND(MONTH(F2658)=7,DAY(F2658)&gt;25),DAY(F2658)-25,
MOD((SUM(VLOOKUP(MONTH(F2658),D暦変換用数値,2,FALSE),DAY(F2658))),28)+1)</f>
        <v>7</v>
      </c>
      <c r="P2658" s="406">
        <f>IF(OR(MONTH(F2658)&lt;7,AND(MONTH(F2658)=7,DAY(F2658)&lt;=25)),
MOD(SUM((E2658-1901)*365,(N2658-1)*28,O2658,258),260),
MOD(SUM((E2658-1900)*365,(N2658-1)*28,O2658,258),260))</f>
        <v>174</v>
      </c>
      <c r="Q2658" s="375" t="str">
        <f>VLOOKUP(MOD(P2658,4),色,2,FALSE)</f>
        <v>白い</v>
      </c>
      <c r="R2658" s="293" t="str">
        <f>VLOOKUP(MOD(P2658,13),銀河の音,2,FALSE)</f>
        <v>倍音の</v>
      </c>
      <c r="S2658" s="386" t="str">
        <f>VLOOKUP(MOD(P2658,20),太陽の紋章,2,FALSE)</f>
        <v>魔法使い</v>
      </c>
      <c r="T2658" s="103" t="s">
        <v>796</v>
      </c>
    </row>
    <row r="2659" spans="1:20" ht="13.5" customHeight="1">
      <c r="A2659" s="76" t="str">
        <f>VLOOKUP(MOD(E2659,10),十干,2,FALSE)</f>
        <v>癸</v>
      </c>
      <c r="B2659" s="199" t="str">
        <f>VLOOKUP(MOD(E2659,12),十二支,3,FALSE)</f>
        <v xml:space="preserve">08 軍 </v>
      </c>
      <c r="C2659" s="201" t="str">
        <f>VLOOKUP(F2659,星座,3,TRUE)</f>
        <v xml:space="preserve">01 冥 </v>
      </c>
      <c r="D2659" s="534">
        <v>12359</v>
      </c>
      <c r="E2659" s="116">
        <f>IFERROR(YEAR(D2659),LEFT(D2659,4))</f>
        <v>1933</v>
      </c>
      <c r="F2659" s="116" t="str">
        <f>IF(ISTEXT(D2659),RIGHT(D2659,5),TEXT(D2659,"mm/dd"))</f>
        <v>11/01</v>
      </c>
      <c r="G2659" s="120">
        <f>SUM(MID(E2659,1,1),MID(E2659,2,1),MID(E2659,3,1),MID(E2659,4,1),MID(F2659,1,1),MID(F2659,2,1),MID(F2659,4,1),MID(F2659,5,1))</f>
        <v>19</v>
      </c>
      <c r="H2659" s="120">
        <f>IF(MOD(G2659,9)=0,9,MOD(G2659,9))</f>
        <v>1</v>
      </c>
      <c r="I2659" s="116" t="str">
        <f>IFERROR(MID("日月火水木金土",WEEKDAY(D2659),1),"")</f>
        <v>水</v>
      </c>
      <c r="J2659" s="306" t="s">
        <v>6892</v>
      </c>
      <c r="K2659" s="203" t="str">
        <f>VLOOKUP(F2659,石と花メイン,3,FALSE)</f>
        <v>◆黄玉</v>
      </c>
      <c r="L2659" s="299" t="str">
        <f>VLOOKUP(F2659,石と花メイン,4,FALSE)</f>
        <v>花梨【安蘭樹】</v>
      </c>
      <c r="M2659" s="395">
        <f>IF(OR(MONTH(F2659)&lt;7,AND(MONTH(F2659)=7,DAY(F2659)&lt;=25)),
MOD(SUM((E2659-1901)*365,259),260),
MOD(SUM((E2659-1900)*365,259),260))</f>
        <v>84</v>
      </c>
      <c r="N2659" s="121">
        <f>IF(AND(MONTH(F2659)=7,DAY(F2659)&gt;25),1,
ROUNDDOWN((SUM(VLOOKUP(MONTH(F2659),D暦変換用数値,2,FALSE),DAY(F2659))/28)+1,0))</f>
        <v>4</v>
      </c>
      <c r="O2659" s="117">
        <f>IF(AND(MONTH(F2659)=7,DAY(F2659)&gt;25),DAY(F2659)-25,
MOD((SUM(VLOOKUP(MONTH(F2659),D暦変換用数値,2,FALSE),DAY(F2659))),28)+1)</f>
        <v>15</v>
      </c>
      <c r="P2659" s="408">
        <f>IF(OR(MONTH(F2659)&lt;7,AND(MONTH(F2659)=7,DAY(F2659)&lt;=25)),
MOD(SUM((E2659-1901)*365,(N2659-1)*28,O2659,258),260),
MOD(SUM((E2659-1900)*365,(N2659-1)*28,O2659,258),260))</f>
        <v>182</v>
      </c>
      <c r="Q2659" s="375" t="str">
        <f>VLOOKUP(MOD(P2659,4),色,2,FALSE)</f>
        <v>白い</v>
      </c>
      <c r="R2659" s="293" t="str">
        <f>VLOOKUP(MOD(P2659,13),銀河の音,2,FALSE)</f>
        <v>宇宙の</v>
      </c>
      <c r="S2659" s="386" t="str">
        <f>VLOOKUP(MOD(P2659,20),太陽の紋章,2,FALSE)</f>
        <v>風</v>
      </c>
      <c r="T2659" s="129" t="s">
        <v>6893</v>
      </c>
    </row>
    <row r="2660" spans="1:20" ht="13.5" customHeight="1">
      <c r="A2660" s="334" t="str">
        <f>VLOOKUP(MOD(E2660,10),十干,2,FALSE)</f>
        <v>癸</v>
      </c>
      <c r="B2660" s="331" t="str">
        <f>VLOOKUP(MOD(E2660,12),十二支,3,FALSE)</f>
        <v xml:space="preserve">08 軍 </v>
      </c>
      <c r="C2660" s="336" t="str">
        <f>VLOOKUP(F2660,星座,3,TRUE)</f>
        <v xml:space="preserve">01 冥 </v>
      </c>
      <c r="D2660" s="534">
        <v>12362</v>
      </c>
      <c r="E2660" s="131">
        <f>IFERROR(YEAR(D2660),LEFT(D2660,4))</f>
        <v>1933</v>
      </c>
      <c r="F2660" s="131" t="str">
        <f>IF(ISTEXT(D2660),RIGHT(D2660,5),TEXT(D2660,"mm/dd"))</f>
        <v>11/04</v>
      </c>
      <c r="G2660" s="133">
        <f>SUM(MID(E2660,1,1),MID(E2660,2,1),MID(E2660,3,1),MID(E2660,4,1),MID(F2660,1,1),MID(F2660,2,1),MID(F2660,4,1),MID(F2660,5,1))</f>
        <v>22</v>
      </c>
      <c r="H2660" s="133">
        <f>IF(MOD(G2660,9)=0,9,MOD(G2660,9))</f>
        <v>4</v>
      </c>
      <c r="I2660" s="131" t="str">
        <f>IFERROR(MID("日月火水木金土",WEEKDAY(D2660),1),"")</f>
        <v>土</v>
      </c>
      <c r="J2660" s="306" t="s">
        <v>8413</v>
      </c>
      <c r="K2660" s="335" t="str">
        <f>VLOOKUP(F2660,石と花メイン,3,FALSE)</f>
        <v>◆翠玉</v>
      </c>
      <c r="L2660" s="302" t="str">
        <f>VLOOKUP(F2660,石と花メイン,4,FALSE)</f>
        <v>サフラン【番紅花】</v>
      </c>
      <c r="M2660" s="396">
        <f>IF(OR(MONTH(F2660)&lt;7,AND(MONTH(F2660)=7,DAY(F2660)&lt;=25)),
MOD(SUM((E2660-1901)*365,259),260),
MOD(SUM((E2660-1900)*365,259),260))</f>
        <v>84</v>
      </c>
      <c r="N2660" s="335">
        <f>IF(AND(MONTH(F2660)=7,DAY(F2660)&gt;25),1,
ROUNDDOWN((SUM(VLOOKUP(MONTH(F2660),D暦変換用数値,2,FALSE),DAY(F2660))/28)+1,0))</f>
        <v>4</v>
      </c>
      <c r="O2660" s="132">
        <f>IF(AND(MONTH(F2660)=7,DAY(F2660)&gt;25),DAY(F2660)-25,
MOD((SUM(VLOOKUP(MONTH(F2660),D暦変換用数値,2,FALSE),DAY(F2660))),28)+1)</f>
        <v>18</v>
      </c>
      <c r="P2660" s="404">
        <f>IF(OR(MONTH(F2660)&lt;7,AND(MONTH(F2660)=7,DAY(F2660)&lt;=25)),
MOD(SUM((E2660-1901)*365,(N2660-1)*28,O2660,258),260),
MOD(SUM((E2660-1900)*365,(N2660-1)*28,O2660,258),260))</f>
        <v>185</v>
      </c>
      <c r="Q2660" s="376" t="str">
        <f>VLOOKUP(MOD(P2660,4),色,2,FALSE)</f>
        <v>赤い</v>
      </c>
      <c r="R2660" s="333" t="str">
        <f>VLOOKUP(MOD(P2660,13),銀河の音,2,FALSE)</f>
        <v>電気の</v>
      </c>
      <c r="S2660" s="387" t="str">
        <f>VLOOKUP(MOD(P2660,20),太陽の紋章,2,FALSE)</f>
        <v>蛇</v>
      </c>
      <c r="T2660" s="145"/>
    </row>
    <row r="2661" spans="1:20" ht="13.5" customHeight="1">
      <c r="A2661" s="50" t="str">
        <f>VLOOKUP(MOD(E2661,10),十干,2,FALSE)</f>
        <v>癸</v>
      </c>
      <c r="B2661" s="199" t="str">
        <f>VLOOKUP(MOD(E2661,12),十二支,3,FALSE)</f>
        <v xml:space="preserve">08 軍 </v>
      </c>
      <c r="C2661" s="201" t="str">
        <f>VLOOKUP(F2661,星座,3,TRUE)</f>
        <v xml:space="preserve">01 冥 </v>
      </c>
      <c r="D2661" s="531">
        <v>12366</v>
      </c>
      <c r="E2661" s="1">
        <f>IFERROR(YEAR(D2661),LEFT(D2661,4))</f>
        <v>1933</v>
      </c>
      <c r="F2661" s="1" t="str">
        <f>IF(ISTEXT(D2661),RIGHT(D2661,5),TEXT(D2661,"mm/dd"))</f>
        <v>11/08</v>
      </c>
      <c r="G2661" s="39">
        <f>SUM(MID(E2661,1,1),MID(E2661,2,1),MID(E2661,3,1),MID(E2661,4,1),MID(F2661,1,1),MID(F2661,2,1),MID(F2661,4,1),MID(F2661,5,1))</f>
        <v>26</v>
      </c>
      <c r="H2661" s="41">
        <f>IF(MOD(G2661,9)=0,9,MOD(G2661,9))</f>
        <v>8</v>
      </c>
      <c r="I2661" s="45" t="str">
        <f>IFERROR(MID("日月火水木金土",WEEKDAY(D2661),1),"")</f>
        <v>水</v>
      </c>
      <c r="J2661" s="304" t="s">
        <v>5104</v>
      </c>
      <c r="K2661" s="202" t="str">
        <f>VLOOKUP(F2661,石と花メイン,3,FALSE)</f>
        <v>◇金剛石</v>
      </c>
      <c r="L2661" s="297" t="str">
        <f>VLOOKUP(F2661,石と花メイン,4,FALSE)</f>
        <v>仙翁【リクニス】</v>
      </c>
      <c r="M2661" s="393">
        <f>IF(OR(MONTH(F2661)&lt;7,AND(MONTH(F2661)=7,DAY(F2661)&lt;=25)),
MOD(SUM((E2661-1901)*365,259),260),
MOD(SUM((E2661-1900)*365,259),260))</f>
        <v>84</v>
      </c>
      <c r="N2661" s="390">
        <f>IF(AND(MONTH(F2661)=7,DAY(F2661)&gt;25),1,
ROUNDDOWN((SUM(VLOOKUP(MONTH(F2661),D暦変換用数値,2,FALSE),DAY(F2661))/28)+1,0))</f>
        <v>4</v>
      </c>
      <c r="O2661" s="205">
        <f>IF(AND(MONTH(F2661)=7,DAY(F2661)&gt;25),DAY(F2661)-25,
MOD((SUM(VLOOKUP(MONTH(F2661),D暦変換用数値,2,FALSE),DAY(F2661))),28)+1)</f>
        <v>22</v>
      </c>
      <c r="P2661" s="406">
        <f>IF(OR(MONTH(F2661)&lt;7,AND(MONTH(F2661)=7,DAY(F2661)&lt;=25)),
MOD(SUM((E2661-1901)*365,(N2661-1)*28,O2661,258),260),
MOD(SUM((E2661-1900)*365,(N2661-1)*28,O2661,258),260))</f>
        <v>189</v>
      </c>
      <c r="Q2661" s="372" t="str">
        <f>VLOOKUP(MOD(P2661,4),色,2,FALSE)</f>
        <v>赤い</v>
      </c>
      <c r="R2661" s="290" t="str">
        <f>VLOOKUP(MOD(P2661,13),銀河の音,2,FALSE)</f>
        <v>共振の</v>
      </c>
      <c r="S2661" s="383" t="str">
        <f>VLOOKUP(MOD(P2661,20),太陽の紋章,2,FALSE)</f>
        <v>月</v>
      </c>
      <c r="T2661" s="98"/>
    </row>
    <row r="2662" spans="1:20" ht="13.5" customHeight="1">
      <c r="A2662" s="50" t="str">
        <f>VLOOKUP(MOD(E2662,10),十干,2,FALSE)</f>
        <v>乙</v>
      </c>
      <c r="B2662" s="199" t="str">
        <f>VLOOKUP(MOD(E2662,12),十二支,3,FALSE)</f>
        <v xml:space="preserve">08 軍 </v>
      </c>
      <c r="C2662" s="201" t="str">
        <f>VLOOKUP(F2662,星座,3,TRUE)</f>
        <v xml:space="preserve">01 冥 </v>
      </c>
      <c r="D2662" s="531">
        <v>16736</v>
      </c>
      <c r="E2662" s="1">
        <f>IFERROR(YEAR(D2662),LEFT(D2662,4))</f>
        <v>1945</v>
      </c>
      <c r="F2662" s="1" t="str">
        <f>IF(ISTEXT(D2662),RIGHT(D2662,5),TEXT(D2662,"mm/dd"))</f>
        <v>10/26</v>
      </c>
      <c r="G2662" s="39">
        <f>SUM(MID(E2662,1,1),MID(E2662,2,1),MID(E2662,3,1),MID(E2662,4,1),MID(F2662,1,1),MID(F2662,2,1),MID(F2662,4,1),MID(F2662,5,1))</f>
        <v>28</v>
      </c>
      <c r="H2662" s="41">
        <f>IF(MOD(G2662,9)=0,9,MOD(G2662,9))</f>
        <v>1</v>
      </c>
      <c r="I2662" s="45" t="str">
        <f>IFERROR(MID("日月火水木金土",WEEKDAY(D2662),1),"")</f>
        <v>金</v>
      </c>
      <c r="J2662" s="304" t="s">
        <v>5105</v>
      </c>
      <c r="K2662" s="202" t="str">
        <f>VLOOKUP(F2662,石と花メイン,3,FALSE)</f>
        <v>■赤縞瑪瑙</v>
      </c>
      <c r="L2662" s="297" t="str">
        <f>VLOOKUP(F2662,石と花メイン,4,FALSE)</f>
        <v>臭木【山空木】</v>
      </c>
      <c r="M2662" s="393">
        <f>IF(OR(MONTH(F2662)&lt;7,AND(MONTH(F2662)=7,DAY(F2662)&lt;=25)),
MOD(SUM((E2662-1901)*365,259),260),
MOD(SUM((E2662-1900)*365,259),260))</f>
        <v>44</v>
      </c>
      <c r="N2662" s="390">
        <f>IF(AND(MONTH(F2662)=7,DAY(F2662)&gt;25),1,
ROUNDDOWN((SUM(VLOOKUP(MONTH(F2662),D暦変換用数値,2,FALSE),DAY(F2662))/28)+1,0))</f>
        <v>4</v>
      </c>
      <c r="O2662" s="205">
        <f>IF(AND(MONTH(F2662)=7,DAY(F2662)&gt;25),DAY(F2662)-25,
MOD((SUM(VLOOKUP(MONTH(F2662),D暦変換用数値,2,FALSE),DAY(F2662))),28)+1)</f>
        <v>9</v>
      </c>
      <c r="P2662" s="406">
        <f>IF(OR(MONTH(F2662)&lt;7,AND(MONTH(F2662)=7,DAY(F2662)&lt;=25)),
MOD(SUM((E2662-1901)*365,(N2662-1)*28,O2662,258),260),
MOD(SUM((E2662-1900)*365,(N2662-1)*28,O2662,258),260))</f>
        <v>136</v>
      </c>
      <c r="Q2662" s="373" t="str">
        <f>VLOOKUP(MOD(P2662,4),色,2,FALSE)</f>
        <v>黄色い</v>
      </c>
      <c r="R2662" s="291" t="str">
        <f>VLOOKUP(MOD(P2662,13),銀河の音,2,FALSE)</f>
        <v>律動の</v>
      </c>
      <c r="S2662" s="384" t="str">
        <f>VLOOKUP(MOD(P2662,20),太陽の紋章,2,FALSE)</f>
        <v>戦士</v>
      </c>
      <c r="T2662" s="97" t="s">
        <v>3172</v>
      </c>
    </row>
    <row r="2663" spans="1:20" ht="13.5" customHeight="1">
      <c r="A2663" s="334" t="str">
        <f>VLOOKUP(MOD(E2663,10),十干,2,FALSE)</f>
        <v>乙</v>
      </c>
      <c r="B2663" s="331" t="str">
        <f>VLOOKUP(MOD(E2663,12),十二支,3,FALSE)</f>
        <v xml:space="preserve">08 軍 </v>
      </c>
      <c r="C2663" s="336" t="str">
        <f>VLOOKUP(F2663,星座,3,TRUE)</f>
        <v xml:space="preserve">01 冥 </v>
      </c>
      <c r="D2663" s="534">
        <v>16739</v>
      </c>
      <c r="E2663" s="131">
        <f>IFERROR(YEAR(D2663),LEFT(D2663,4))</f>
        <v>1945</v>
      </c>
      <c r="F2663" s="131" t="str">
        <f>IF(ISTEXT(D2663),RIGHT(D2663,5),TEXT(D2663,"mm/dd"))</f>
        <v>10/29</v>
      </c>
      <c r="G2663" s="133">
        <f>SUM(MID(E2663,1,1),MID(E2663,2,1),MID(E2663,3,1),MID(E2663,4,1),MID(F2663,1,1),MID(F2663,2,1),MID(F2663,4,1),MID(F2663,5,1))</f>
        <v>31</v>
      </c>
      <c r="H2663" s="133">
        <f>IF(MOD(G2663,9)=0,9,MOD(G2663,9))</f>
        <v>4</v>
      </c>
      <c r="I2663" s="131" t="str">
        <f>IFERROR(MID("日月火水木金土",WEEKDAY(D2663),1),"")</f>
        <v>月</v>
      </c>
      <c r="J2663" s="306" t="s">
        <v>8595</v>
      </c>
      <c r="K2663" s="335" t="str">
        <f>VLOOKUP(F2663,石と花メイン,3,FALSE)</f>
        <v>◆猫目石</v>
      </c>
      <c r="L2663" s="302" t="str">
        <f>VLOOKUP(F2663,石と花メイン,4,FALSE)</f>
        <v>グロリオサ【狐百合】</v>
      </c>
      <c r="M2663" s="396">
        <f>IF(OR(MONTH(F2663)&lt;7,AND(MONTH(F2663)=7,DAY(F2663)&lt;=25)),
MOD(SUM((E2663-1901)*365,259),260),
MOD(SUM((E2663-1900)*365,259),260))</f>
        <v>44</v>
      </c>
      <c r="N2663" s="335">
        <f>IF(AND(MONTH(F2663)=7,DAY(F2663)&gt;25),1,
ROUNDDOWN((SUM(VLOOKUP(MONTH(F2663),D暦変換用数値,2,FALSE),DAY(F2663))/28)+1,0))</f>
        <v>4</v>
      </c>
      <c r="O2663" s="132">
        <f>IF(AND(MONTH(F2663)=7,DAY(F2663)&gt;25),DAY(F2663)-25,
MOD((SUM(VLOOKUP(MONTH(F2663),D暦変換用数値,2,FALSE),DAY(F2663))),28)+1)</f>
        <v>12</v>
      </c>
      <c r="P2663" s="404">
        <f>IF(OR(MONTH(F2663)&lt;7,AND(MONTH(F2663)=7,DAY(F2663)&lt;=25)),
MOD(SUM((E2663-1901)*365,(N2663-1)*28,O2663,258),260),
MOD(SUM((E2663-1900)*365,(N2663-1)*28,O2663,258),260))</f>
        <v>139</v>
      </c>
      <c r="Q2663" s="376" t="str">
        <f>VLOOKUP(MOD(P2663,4),色,2,FALSE)</f>
        <v>青い</v>
      </c>
      <c r="R2663" s="333" t="str">
        <f>VLOOKUP(MOD(P2663,13),銀河の音,2,FALSE)</f>
        <v>太陽の</v>
      </c>
      <c r="S2663" s="387" t="str">
        <f>VLOOKUP(MOD(P2663,20),太陽の紋章,2,FALSE)</f>
        <v>嵐</v>
      </c>
      <c r="T2663" s="127" t="s">
        <v>8597</v>
      </c>
    </row>
    <row r="2664" spans="1:20" ht="13.5" customHeight="1">
      <c r="A2664" s="49" t="str">
        <f>VLOOKUP(MOD(E2664,10),十干,2,FALSE)</f>
        <v>乙</v>
      </c>
      <c r="B2664" s="199" t="str">
        <f>VLOOKUP(MOD(E2664,12),十二支,3,FALSE)</f>
        <v xml:space="preserve">08 軍 </v>
      </c>
      <c r="C2664" s="201" t="str">
        <f>VLOOKUP(F2664,星座,3,TRUE)</f>
        <v xml:space="preserve">01 冥 </v>
      </c>
      <c r="D2664" s="535">
        <v>16740</v>
      </c>
      <c r="E2664" s="45">
        <f>IFERROR(YEAR(D2664),LEFT(D2664,4))</f>
        <v>1945</v>
      </c>
      <c r="F2664" s="45" t="str">
        <f>IF(ISTEXT(D2664),RIGHT(D2664,5),TEXT(D2664,"mm/dd"))</f>
        <v>10/30</v>
      </c>
      <c r="G2664" s="41">
        <f>SUM(MID(E2664,1,1),MID(E2664,2,1),MID(E2664,3,1),MID(E2664,4,1),MID(F2664,1,1),MID(F2664,2,1),MID(F2664,4,1),MID(F2664,5,1))</f>
        <v>23</v>
      </c>
      <c r="H2664" s="41">
        <f>IF(MOD(G2664,9)=0,9,MOD(G2664,9))</f>
        <v>5</v>
      </c>
      <c r="I2664" s="45" t="str">
        <f>IFERROR(MID("日月火水木金土",WEEKDAY(D2664),1),"")</f>
        <v>火</v>
      </c>
      <c r="J2664" s="305" t="s">
        <v>6192</v>
      </c>
      <c r="K2664" s="203" t="str">
        <f>VLOOKUP(F2664,石と花メイン,3,FALSE)</f>
        <v>◆翠玉</v>
      </c>
      <c r="L2664" s="298" t="str">
        <f>VLOOKUP(F2664,石と花メイン,4,FALSE)</f>
        <v>ロベリア【瑠璃蝶々】</v>
      </c>
      <c r="M2664" s="394">
        <f>IF(OR(MONTH(F2664)&lt;7,AND(MONTH(F2664)=7,DAY(F2664)&lt;=25)),
MOD(SUM((E2664-1901)*365,259),260),
MOD(SUM((E2664-1900)*365,259),260))</f>
        <v>44</v>
      </c>
      <c r="N2664" s="391">
        <f>IF(AND(MONTH(F2664)=7,DAY(F2664)&gt;25),1,
ROUNDDOWN((SUM(VLOOKUP(MONTH(F2664),D暦変換用数値,2,FALSE),DAY(F2664))/28)+1,0))</f>
        <v>4</v>
      </c>
      <c r="O2664" s="46">
        <f>IF(AND(MONTH(F2664)=7,DAY(F2664)&gt;25),DAY(F2664)-25,
MOD((SUM(VLOOKUP(MONTH(F2664),D暦変換用数値,2,FALSE),DAY(F2664))),28)+1)</f>
        <v>13</v>
      </c>
      <c r="P2664" s="407">
        <f>IF(OR(MONTH(F2664)&lt;7,AND(MONTH(F2664)=7,DAY(F2664)&lt;=25)),
MOD(SUM((E2664-1901)*365,(N2664-1)*28,O2664,258),260),
MOD(SUM((E2664-1900)*365,(N2664-1)*28,O2664,258),260))</f>
        <v>140</v>
      </c>
      <c r="Q2664" s="373" t="str">
        <f>VLOOKUP(MOD(P2664,4),色,2,FALSE)</f>
        <v>黄色い</v>
      </c>
      <c r="R2664" s="291" t="str">
        <f>VLOOKUP(MOD(P2664,13),銀河の音,2,FALSE)</f>
        <v>惑星の</v>
      </c>
      <c r="S2664" s="384" t="str">
        <f>VLOOKUP(MOD(P2664,20),太陽の紋章,2,FALSE)</f>
        <v>太陽</v>
      </c>
      <c r="T2664" s="101" t="s">
        <v>3498</v>
      </c>
    </row>
    <row r="2665" spans="1:20" ht="13.5" customHeight="1">
      <c r="A2665" s="76" t="str">
        <f>VLOOKUP(MOD(E2665,10),十干,2,FALSE)</f>
        <v>乙</v>
      </c>
      <c r="B2665" s="199" t="str">
        <f>VLOOKUP(MOD(E2665,12),十二支,3,FALSE)</f>
        <v xml:space="preserve">08 軍 </v>
      </c>
      <c r="C2665" s="201" t="str">
        <f>VLOOKUP(F2665,星座,3,TRUE)</f>
        <v xml:space="preserve">01 冥 </v>
      </c>
      <c r="D2665" s="534">
        <v>16746</v>
      </c>
      <c r="E2665" s="116">
        <f>IFERROR(YEAR(D2665),LEFT(D2665,4))</f>
        <v>1945</v>
      </c>
      <c r="F2665" s="116" t="str">
        <f>IF(ISTEXT(D2665),RIGHT(D2665,5),TEXT(D2665,"mm/dd"))</f>
        <v>11/05</v>
      </c>
      <c r="G2665" s="120">
        <f>SUM(MID(E2665,1,1),MID(E2665,2,1),MID(E2665,3,1),MID(E2665,4,1),MID(F2665,1,1),MID(F2665,2,1),MID(F2665,4,1),MID(F2665,5,1))</f>
        <v>26</v>
      </c>
      <c r="H2665" s="120">
        <f>IF(MOD(G2665,9)=0,9,MOD(G2665,9))</f>
        <v>8</v>
      </c>
      <c r="I2665" s="116" t="str">
        <f>IFERROR(MID("日月火水木金土",WEEKDAY(D2665),1),"")</f>
        <v>月</v>
      </c>
      <c r="J2665" s="306" t="s">
        <v>7631</v>
      </c>
      <c r="K2665" s="203" t="str">
        <f>VLOOKUP(F2665,石と花メイン,3,FALSE)</f>
        <v>◆猫目石</v>
      </c>
      <c r="L2665" s="299" t="str">
        <f>VLOOKUP(F2665,石と花メイン,4,FALSE)</f>
        <v>コルチカム【犬サフラン】</v>
      </c>
      <c r="M2665" s="395">
        <f>IF(OR(MONTH(F2665)&lt;7,AND(MONTH(F2665)=7,DAY(F2665)&lt;=25)),
MOD(SUM((E2665-1901)*365,259),260),
MOD(SUM((E2665-1900)*365,259),260))</f>
        <v>44</v>
      </c>
      <c r="N2665" s="121">
        <f>IF(AND(MONTH(F2665)=7,DAY(F2665)&gt;25),1,
ROUNDDOWN((SUM(VLOOKUP(MONTH(F2665),D暦変換用数値,2,FALSE),DAY(F2665))/28)+1,0))</f>
        <v>4</v>
      </c>
      <c r="O2665" s="117">
        <f>IF(AND(MONTH(F2665)=7,DAY(F2665)&gt;25),DAY(F2665)-25,
MOD((SUM(VLOOKUP(MONTH(F2665),D暦変換用数値,2,FALSE),DAY(F2665))),28)+1)</f>
        <v>19</v>
      </c>
      <c r="P2665" s="408">
        <f>IF(OR(MONTH(F2665)&lt;7,AND(MONTH(F2665)=7,DAY(F2665)&lt;=25)),
MOD(SUM((E2665-1901)*365,(N2665-1)*28,O2665,258),260),
MOD(SUM((E2665-1900)*365,(N2665-1)*28,O2665,258),260))</f>
        <v>146</v>
      </c>
      <c r="Q2665" s="375" t="str">
        <f>VLOOKUP(MOD(P2665,4),色,2,FALSE)</f>
        <v>白い</v>
      </c>
      <c r="R2665" s="293" t="str">
        <f>VLOOKUP(MOD(P2665,13),銀河の音,2,FALSE)</f>
        <v>電気の</v>
      </c>
      <c r="S2665" s="386" t="str">
        <f>VLOOKUP(MOD(P2665,20),太陽の紋章,2,FALSE)</f>
        <v>世界の橋渡し</v>
      </c>
      <c r="T2665" s="129" t="s">
        <v>7633</v>
      </c>
    </row>
    <row r="2666" spans="1:20" ht="13.5" customHeight="1">
      <c r="A2666" s="334" t="str">
        <f>VLOOKUP(MOD(E2666,10),十干,2,FALSE)</f>
        <v>乙</v>
      </c>
      <c r="B2666" s="331" t="str">
        <f>VLOOKUP(MOD(E2666,12),十二支,3,FALSE)</f>
        <v xml:space="preserve">08 軍 </v>
      </c>
      <c r="C2666" s="336" t="str">
        <f>VLOOKUP(F2666,星座,3,TRUE)</f>
        <v xml:space="preserve">01 冥 </v>
      </c>
      <c r="D2666" s="540">
        <v>16756</v>
      </c>
      <c r="E2666" s="131">
        <f>IFERROR(YEAR(D2666),LEFT(D2666,4))</f>
        <v>1945</v>
      </c>
      <c r="F2666" s="538" t="str">
        <f>IF(ISTEXT(D2666),RIGHT(D2666,5),TEXT(D2666,"mm/dd"))</f>
        <v>11/15</v>
      </c>
      <c r="G2666" s="133">
        <f>SUM(MID(E2666,1,1),MID(E2666,2,1),MID(E2666,3,1),MID(E2666,4,1),MID(F2666,1,1),MID(F2666,2,1),MID(F2666,4,1),MID(F2666,5,1))</f>
        <v>27</v>
      </c>
      <c r="H2666" s="133">
        <f>IF(MOD(G2666,9)=0,9,MOD(G2666,9))</f>
        <v>9</v>
      </c>
      <c r="I2666" s="131" t="str">
        <f>IFERROR(MID("日月火水木金土",WEEKDAY(D2666),1),"")</f>
        <v>木</v>
      </c>
      <c r="J2666" s="306" t="s">
        <v>9046</v>
      </c>
      <c r="K2666" s="335" t="str">
        <f>VLOOKUP(F2666,石と花メイン,3,FALSE)</f>
        <v>◆青玉</v>
      </c>
      <c r="L2666" s="302" t="str">
        <f>VLOOKUP(F2666,石と花メイン,4,FALSE)</f>
        <v>オレガノ【花薄荷】</v>
      </c>
      <c r="M2666" s="396">
        <f>IF(OR(MONTH(F2666)&lt;7,AND(MONTH(F2666)=7,DAY(F2666)&lt;=25)),
MOD(SUM((E2666-1901)*365,259),260),
MOD(SUM((E2666-1900)*365,259),260))</f>
        <v>44</v>
      </c>
      <c r="N2666" s="335">
        <f>IF(AND(MONTH(F2666)=7,DAY(F2666)&gt;25),1,
ROUNDDOWN((SUM(VLOOKUP(MONTH(F2666),D暦変換用数値,2,FALSE),DAY(F2666))/28)+1,0))</f>
        <v>5</v>
      </c>
      <c r="O2666" s="132">
        <f>IF(AND(MONTH(F2666)=7,DAY(F2666)&gt;25),DAY(F2666)-25,
MOD((SUM(VLOOKUP(MONTH(F2666),D暦変換用数値,2,FALSE),DAY(F2666))),28)+1)</f>
        <v>1</v>
      </c>
      <c r="P2666" s="404">
        <f>IF(OR(MONTH(F2666)&lt;7,AND(MONTH(F2666)=7,DAY(F2666)&lt;=25)),
MOD(SUM((E2666-1901)*365,(N2666-1)*28,O2666,258),260),
MOD(SUM((E2666-1900)*365,(N2666-1)*28,O2666,258),260))</f>
        <v>156</v>
      </c>
      <c r="Q2666" s="376" t="str">
        <f>VLOOKUP(MOD(P2666,4),色,2,FALSE)</f>
        <v>黄色い</v>
      </c>
      <c r="R2666" s="333" t="str">
        <f>VLOOKUP(MOD(P2666,13),銀河の音,2,FALSE)</f>
        <v>宇宙の</v>
      </c>
      <c r="S2666" s="387" t="str">
        <f>VLOOKUP(MOD(P2666,20),太陽の紋章,2,FALSE)</f>
        <v>戦士</v>
      </c>
      <c r="T2666" s="119" t="s">
        <v>9047</v>
      </c>
    </row>
    <row r="2667" spans="1:20" ht="13.5" customHeight="1">
      <c r="A2667" s="282" t="str">
        <f>VLOOKUP(MOD(E2667,10),十干,2,FALSE)</f>
        <v>丁</v>
      </c>
      <c r="B2667" s="283" t="str">
        <f>VLOOKUP(MOD(E2667,12),十二支,3,FALSE)</f>
        <v xml:space="preserve">08 軍 </v>
      </c>
      <c r="C2667" s="287" t="str">
        <f>VLOOKUP(F2667,星座,3,TRUE)</f>
        <v xml:space="preserve">01 冥 </v>
      </c>
      <c r="D2667" s="533">
        <v>21117</v>
      </c>
      <c r="E2667" s="83">
        <f>IFERROR(YEAR(D2667),LEFT(D2667,4))</f>
        <v>1957</v>
      </c>
      <c r="F2667" s="83" t="str">
        <f>IF(ISTEXT(D2667),RIGHT(D2667,5),TEXT(D2667,"mm/dd"))</f>
        <v>10/24</v>
      </c>
      <c r="G2667" s="88">
        <f>SUM(MID(E2667,1,1),MID(E2667,2,1),MID(E2667,3,1),MID(E2667,4,1),MID(F2667,1,1),MID(F2667,2,1),MID(F2667,4,1),MID(F2667,5,1))</f>
        <v>29</v>
      </c>
      <c r="H2667" s="88">
        <f>IF(MOD(G2667,9)=0,9,MOD(G2667,9))</f>
        <v>2</v>
      </c>
      <c r="I2667" s="83" t="str">
        <f>IFERROR(MID("日月火水木金土",WEEKDAY(D2667),1),"")</f>
        <v>木</v>
      </c>
      <c r="J2667" s="303" t="s">
        <v>5548</v>
      </c>
      <c r="K2667" s="87" t="str">
        <f>VLOOKUP(F2667,石と花メイン,3,FALSE)</f>
        <v>●蛋白石</v>
      </c>
      <c r="L2667" s="296" t="str">
        <f>VLOOKUP(F2667,石と花メイン,4,FALSE)</f>
        <v>ガーベラ【大千本槍】</v>
      </c>
      <c r="M2667" s="392">
        <f>IF(OR(MONTH(F2667)&lt;7,AND(MONTH(F2667)=7,DAY(F2667)&lt;=25)),
MOD(SUM((E2667-1901)*365,259),260),
MOD(SUM((E2667-1900)*365,259),260))</f>
        <v>4</v>
      </c>
      <c r="N2667" s="330">
        <f>IF(AND(MONTH(F2667)=7,DAY(F2667)&gt;25),1,
ROUNDDOWN((SUM(VLOOKUP(MONTH(F2667),D暦変換用数値,2,FALSE),DAY(F2667))/28)+1,0))</f>
        <v>4</v>
      </c>
      <c r="O2667" s="84">
        <f>IF(AND(MONTH(F2667)=7,DAY(F2667)&gt;25),DAY(F2667)-25,
MOD((SUM(VLOOKUP(MONTH(F2667),D暦変換用数値,2,FALSE),DAY(F2667))),28)+1)</f>
        <v>7</v>
      </c>
      <c r="P2667" s="405">
        <f>IF(OR(MONTH(F2667)&lt;7,AND(MONTH(F2667)=7,DAY(F2667)&lt;=25)),
MOD(SUM((E2667-1901)*365,(N2667-1)*28,O2667,258),260),
MOD(SUM((E2667-1900)*365,(N2667-1)*28,O2667,258),260))</f>
        <v>94</v>
      </c>
      <c r="Q2667" s="371" t="str">
        <f>VLOOKUP(MOD(P2667,4),色,2,FALSE)</f>
        <v>白い</v>
      </c>
      <c r="R2667" s="289" t="str">
        <f>VLOOKUP(MOD(P2667,13),銀河の音,2,FALSE)</f>
        <v>電気の</v>
      </c>
      <c r="S2667" s="382" t="str">
        <f>VLOOKUP(MOD(P2667,20),太陽の紋章,2,FALSE)</f>
        <v>魔法使い</v>
      </c>
      <c r="T2667" s="102" t="s">
        <v>7154</v>
      </c>
    </row>
    <row r="2668" spans="1:20" ht="13.5" customHeight="1">
      <c r="A2668" s="76" t="str">
        <f>VLOOKUP(MOD(E2668,10),十干,2,FALSE)</f>
        <v>丁</v>
      </c>
      <c r="B2668" s="199" t="str">
        <f>VLOOKUP(MOD(E2668,12),十二支,3,FALSE)</f>
        <v xml:space="preserve">08 軍 </v>
      </c>
      <c r="C2668" s="201" t="str">
        <f>VLOOKUP(F2668,星座,3,TRUE)</f>
        <v xml:space="preserve">01 冥 </v>
      </c>
      <c r="D2668" s="534">
        <v>21118</v>
      </c>
      <c r="E2668" s="116">
        <f>IFERROR(YEAR(D2668),LEFT(D2668,4))</f>
        <v>1957</v>
      </c>
      <c r="F2668" s="116" t="str">
        <f>IF(ISTEXT(D2668),RIGHT(D2668,5),TEXT(D2668,"mm/dd"))</f>
        <v>10/25</v>
      </c>
      <c r="G2668" s="120">
        <f>SUM(MID(E2668,1,1),MID(E2668,2,1),MID(E2668,3,1),MID(E2668,4,1),MID(F2668,1,1),MID(F2668,2,1),MID(F2668,4,1),MID(F2668,5,1))</f>
        <v>30</v>
      </c>
      <c r="H2668" s="120">
        <f>IF(MOD(G2668,9)=0,9,MOD(G2668,9))</f>
        <v>3</v>
      </c>
      <c r="I2668" s="116" t="str">
        <f>IFERROR(MID("日月火水木金土",WEEKDAY(D2668),1),"")</f>
        <v>金</v>
      </c>
      <c r="J2668" s="306" t="s">
        <v>6870</v>
      </c>
      <c r="K2668" s="203" t="str">
        <f>VLOOKUP(F2668,石と花メイン,3,FALSE)</f>
        <v>◇金剛石</v>
      </c>
      <c r="L2668" s="299" t="str">
        <f>VLOOKUP(F2668,石と花メイン,4,FALSE)</f>
        <v>見せばや【玉の緒】</v>
      </c>
      <c r="M2668" s="395">
        <f>IF(OR(MONTH(F2668)&lt;7,AND(MONTH(F2668)=7,DAY(F2668)&lt;=25)),
MOD(SUM((E2668-1901)*365,259),260),
MOD(SUM((E2668-1900)*365,259),260))</f>
        <v>4</v>
      </c>
      <c r="N2668" s="121">
        <f>IF(AND(MONTH(F2668)=7,DAY(F2668)&gt;25),1,
ROUNDDOWN((SUM(VLOOKUP(MONTH(F2668),D暦変換用数値,2,FALSE),DAY(F2668))/28)+1,0))</f>
        <v>4</v>
      </c>
      <c r="O2668" s="117">
        <f>IF(AND(MONTH(F2668)=7,DAY(F2668)&gt;25),DAY(F2668)-25,
MOD((SUM(VLOOKUP(MONTH(F2668),D暦変換用数値,2,FALSE),DAY(F2668))),28)+1)</f>
        <v>8</v>
      </c>
      <c r="P2668" s="408">
        <f>IF(OR(MONTH(F2668)&lt;7,AND(MONTH(F2668)=7,DAY(F2668)&lt;=25)),
MOD(SUM((E2668-1901)*365,(N2668-1)*28,O2668,258),260),
MOD(SUM((E2668-1900)*365,(N2668-1)*28,O2668,258),260))</f>
        <v>95</v>
      </c>
      <c r="Q2668" s="374" t="str">
        <f>VLOOKUP(MOD(P2668,4),色,2,FALSE)</f>
        <v>青い</v>
      </c>
      <c r="R2668" s="292" t="str">
        <f>VLOOKUP(MOD(P2668,13),銀河の音,2,FALSE)</f>
        <v>自己存在の</v>
      </c>
      <c r="S2668" s="385" t="str">
        <f>VLOOKUP(MOD(P2668,20),太陽の紋章,2,FALSE)</f>
        <v>鷲</v>
      </c>
      <c r="T2668" s="119" t="s">
        <v>6869</v>
      </c>
    </row>
    <row r="2669" spans="1:20" ht="13.5" customHeight="1">
      <c r="A2669" s="50" t="str">
        <f>VLOOKUP(MOD(E2669,10),十干,2,FALSE)</f>
        <v>丁</v>
      </c>
      <c r="B2669" s="199" t="str">
        <f>VLOOKUP(MOD(E2669,12),十二支,3,FALSE)</f>
        <v xml:space="preserve">08 軍 </v>
      </c>
      <c r="C2669" s="201" t="str">
        <f>VLOOKUP(F2669,星座,3,TRUE)</f>
        <v xml:space="preserve">01 冥 </v>
      </c>
      <c r="D2669" s="531">
        <v>21118</v>
      </c>
      <c r="E2669" s="1">
        <f>IFERROR(YEAR(D2669),LEFT(D2669,4))</f>
        <v>1957</v>
      </c>
      <c r="F2669" s="1" t="str">
        <f>IF(ISTEXT(D2669),RIGHT(D2669,5),TEXT(D2669,"mm/dd"))</f>
        <v>10/25</v>
      </c>
      <c r="G2669" s="39">
        <f>SUM(MID(E2669,1,1),MID(E2669,2,1),MID(E2669,3,1),MID(E2669,4,1),MID(F2669,1,1),MID(F2669,2,1),MID(F2669,4,1),MID(F2669,5,1))</f>
        <v>30</v>
      </c>
      <c r="H2669" s="41">
        <f>IF(MOD(G2669,9)=0,9,MOD(G2669,9))</f>
        <v>3</v>
      </c>
      <c r="I2669" s="45" t="str">
        <f>IFERROR(MID("日月火水木金土",WEEKDAY(D2669),1),"")</f>
        <v>金</v>
      </c>
      <c r="J2669" s="304" t="s">
        <v>5106</v>
      </c>
      <c r="K2669" s="202" t="str">
        <f>VLOOKUP(F2669,石と花メイン,3,FALSE)</f>
        <v>◇金剛石</v>
      </c>
      <c r="L2669" s="297" t="str">
        <f>VLOOKUP(F2669,石と花メイン,4,FALSE)</f>
        <v>見せばや【玉の緒】</v>
      </c>
      <c r="M2669" s="393">
        <f>IF(OR(MONTH(F2669)&lt;7,AND(MONTH(F2669)=7,DAY(F2669)&lt;=25)),
MOD(SUM((E2669-1901)*365,259),260),
MOD(SUM((E2669-1900)*365,259),260))</f>
        <v>4</v>
      </c>
      <c r="N2669" s="390">
        <f>IF(AND(MONTH(F2669)=7,DAY(F2669)&gt;25),1,
ROUNDDOWN((SUM(VLOOKUP(MONTH(F2669),D暦変換用数値,2,FALSE),DAY(F2669))/28)+1,0))</f>
        <v>4</v>
      </c>
      <c r="O2669" s="205">
        <f>IF(AND(MONTH(F2669)=7,DAY(F2669)&gt;25),DAY(F2669)-25,
MOD((SUM(VLOOKUP(MONTH(F2669),D暦変換用数値,2,FALSE),DAY(F2669))),28)+1)</f>
        <v>8</v>
      </c>
      <c r="P2669" s="406">
        <f>IF(OR(MONTH(F2669)&lt;7,AND(MONTH(F2669)=7,DAY(F2669)&lt;=25)),
MOD(SUM((E2669-1901)*365,(N2669-1)*28,O2669,258),260),
MOD(SUM((E2669-1900)*365,(N2669-1)*28,O2669,258),260))</f>
        <v>95</v>
      </c>
      <c r="Q2669" s="374" t="str">
        <f>VLOOKUP(MOD(P2669,4),色,2,FALSE)</f>
        <v>青い</v>
      </c>
      <c r="R2669" s="292" t="str">
        <f>VLOOKUP(MOD(P2669,13),銀河の音,2,FALSE)</f>
        <v>自己存在の</v>
      </c>
      <c r="S2669" s="385" t="str">
        <f>VLOOKUP(MOD(P2669,20),太陽の紋章,2,FALSE)</f>
        <v>鷲</v>
      </c>
      <c r="T2669" s="99" t="s">
        <v>167</v>
      </c>
    </row>
    <row r="2670" spans="1:20" ht="13.5" customHeight="1">
      <c r="A2670" s="285" t="str">
        <f>VLOOKUP(MOD(E2670,10),十干,2,FALSE)</f>
        <v>丁</v>
      </c>
      <c r="B2670" s="283" t="str">
        <f>VLOOKUP(MOD(E2670,12),十二支,3,FALSE)</f>
        <v xml:space="preserve">08 軍 </v>
      </c>
      <c r="C2670" s="287" t="str">
        <f>VLOOKUP(F2670,星座,3,TRUE)</f>
        <v xml:space="preserve">01 冥 </v>
      </c>
      <c r="D2670" s="533">
        <v>21127</v>
      </c>
      <c r="E2670" s="83">
        <f>IFERROR(YEAR(D2670),LEFT(D2670,4))</f>
        <v>1957</v>
      </c>
      <c r="F2670" s="83" t="str">
        <f>IF(ISTEXT(D2670),RIGHT(D2670,5),TEXT(D2670,"mm/dd"))</f>
        <v>11/03</v>
      </c>
      <c r="G2670" s="88">
        <f>SUM(MID(E2670,1,1),MID(E2670,2,1),MID(E2670,3,1),MID(E2670,4,1),MID(F2670,1,1),MID(F2670,2,1),MID(F2670,4,1),MID(F2670,5,1))</f>
        <v>27</v>
      </c>
      <c r="H2670" s="88">
        <f>IF(MOD(G2670,9)=0,9,MOD(G2670,9))</f>
        <v>9</v>
      </c>
      <c r="I2670" s="83" t="str">
        <f>IFERROR(MID("日月火水木金土",WEEKDAY(D2670),1),"")</f>
        <v>日</v>
      </c>
      <c r="J2670" s="303" t="s">
        <v>6110</v>
      </c>
      <c r="K2670" s="87" t="str">
        <f>VLOOKUP(F2670,石と花メイン,3,FALSE)</f>
        <v>◆紅玉</v>
      </c>
      <c r="L2670" s="296" t="str">
        <f>VLOOKUP(F2670,石と花メイン,4,FALSE)</f>
        <v>マリーゴールド【万寿菊】</v>
      </c>
      <c r="M2670" s="392">
        <f>IF(OR(MONTH(F2670)&lt;7,AND(MONTH(F2670)=7,DAY(F2670)&lt;=25)),
MOD(SUM((E2670-1901)*365,259),260),
MOD(SUM((E2670-1900)*365,259),260))</f>
        <v>4</v>
      </c>
      <c r="N2670" s="330">
        <f>IF(AND(MONTH(F2670)=7,DAY(F2670)&gt;25),1,
ROUNDDOWN((SUM(VLOOKUP(MONTH(F2670),D暦変換用数値,2,FALSE),DAY(F2670))/28)+1,0))</f>
        <v>4</v>
      </c>
      <c r="O2670" s="84">
        <f>IF(AND(MONTH(F2670)=7,DAY(F2670)&gt;25),DAY(F2670)-25,
MOD((SUM(VLOOKUP(MONTH(F2670),D暦変換用数値,2,FALSE),DAY(F2670))),28)+1)</f>
        <v>17</v>
      </c>
      <c r="P2670" s="405">
        <f>IF(OR(MONTH(F2670)&lt;7,AND(MONTH(F2670)=7,DAY(F2670)&lt;=25)),
MOD(SUM((E2670-1901)*365,(N2670-1)*28,O2670,258),260),
MOD(SUM((E2670-1900)*365,(N2670-1)*28,O2670,258),260))</f>
        <v>104</v>
      </c>
      <c r="Q2670" s="371" t="str">
        <f>VLOOKUP(MOD(P2670,4),色,2,FALSE)</f>
        <v>黄色い</v>
      </c>
      <c r="R2670" s="289" t="str">
        <f>VLOOKUP(MOD(P2670,13),銀河の音,2,FALSE)</f>
        <v>宇宙の</v>
      </c>
      <c r="S2670" s="382" t="str">
        <f>VLOOKUP(MOD(P2670,20),太陽の紋章,2,FALSE)</f>
        <v>種</v>
      </c>
      <c r="T2670" s="95" t="s">
        <v>6699</v>
      </c>
    </row>
    <row r="2671" spans="1:20" ht="13.5" customHeight="1">
      <c r="A2671" s="50" t="str">
        <f>VLOOKUP(MOD(E2671,10),十干,2,FALSE)</f>
        <v>丁</v>
      </c>
      <c r="B2671" s="199" t="str">
        <f>VLOOKUP(MOD(E2671,12),十二支,3,FALSE)</f>
        <v xml:space="preserve">08 軍 </v>
      </c>
      <c r="C2671" s="201" t="str">
        <f>VLOOKUP(F2671,星座,3,TRUE)</f>
        <v xml:space="preserve">01 冥 </v>
      </c>
      <c r="D2671" s="531">
        <v>21139</v>
      </c>
      <c r="E2671" s="1">
        <f>IFERROR(YEAR(D2671),LEFT(D2671,4))</f>
        <v>1957</v>
      </c>
      <c r="F2671" s="1" t="str">
        <f>IF(ISTEXT(D2671),RIGHT(D2671,5),TEXT(D2671,"mm/dd"))</f>
        <v>11/15</v>
      </c>
      <c r="G2671" s="39">
        <f>SUM(MID(E2671,1,1),MID(E2671,2,1),MID(E2671,3,1),MID(E2671,4,1),MID(F2671,1,1),MID(F2671,2,1),MID(F2671,4,1),MID(F2671,5,1))</f>
        <v>30</v>
      </c>
      <c r="H2671" s="41">
        <f>IF(MOD(G2671,9)=0,9,MOD(G2671,9))</f>
        <v>3</v>
      </c>
      <c r="I2671" s="45" t="str">
        <f>IFERROR(MID("日月火水木金土",WEEKDAY(D2671),1),"")</f>
        <v>金</v>
      </c>
      <c r="J2671" s="304" t="s">
        <v>5107</v>
      </c>
      <c r="K2671" s="202" t="str">
        <f>VLOOKUP(F2671,石と花メイン,3,FALSE)</f>
        <v>◆青玉</v>
      </c>
      <c r="L2671" s="297" t="str">
        <f>VLOOKUP(F2671,石と花メイン,4,FALSE)</f>
        <v>オレガノ【花薄荷】</v>
      </c>
      <c r="M2671" s="393">
        <f>IF(OR(MONTH(F2671)&lt;7,AND(MONTH(F2671)=7,DAY(F2671)&lt;=25)),
MOD(SUM((E2671-1901)*365,259),260),
MOD(SUM((E2671-1900)*365,259),260))</f>
        <v>4</v>
      </c>
      <c r="N2671" s="390">
        <f>IF(AND(MONTH(F2671)=7,DAY(F2671)&gt;25),1,
ROUNDDOWN((SUM(VLOOKUP(MONTH(F2671),D暦変換用数値,2,FALSE),DAY(F2671))/28)+1,0))</f>
        <v>5</v>
      </c>
      <c r="O2671" s="205">
        <f>IF(AND(MONTH(F2671)=7,DAY(F2671)&gt;25),DAY(F2671)-25,
MOD((SUM(VLOOKUP(MONTH(F2671),D暦変換用数値,2,FALSE),DAY(F2671))),28)+1)</f>
        <v>1</v>
      </c>
      <c r="P2671" s="406">
        <f>IF(OR(MONTH(F2671)&lt;7,AND(MONTH(F2671)=7,DAY(F2671)&lt;=25)),
MOD(SUM((E2671-1901)*365,(N2671-1)*28,O2671,258),260),
MOD(SUM((E2671-1900)*365,(N2671-1)*28,O2671,258),260))</f>
        <v>116</v>
      </c>
      <c r="Q2671" s="373" t="str">
        <f>VLOOKUP(MOD(P2671,4),色,2,FALSE)</f>
        <v>黄色い</v>
      </c>
      <c r="R2671" s="291" t="str">
        <f>VLOOKUP(MOD(P2671,13),銀河の音,2,FALSE)</f>
        <v>水晶の</v>
      </c>
      <c r="S2671" s="384" t="str">
        <f>VLOOKUP(MOD(P2671,20),太陽の紋章,2,FALSE)</f>
        <v>戦士</v>
      </c>
      <c r="T2671" s="98" t="s">
        <v>3736</v>
      </c>
    </row>
    <row r="2672" spans="1:20" ht="13.5" customHeight="1">
      <c r="A2672" s="50" t="str">
        <f>VLOOKUP(MOD(E2672,10),十干,2,FALSE)</f>
        <v>丁</v>
      </c>
      <c r="B2672" s="199" t="str">
        <f>VLOOKUP(MOD(E2672,12),十二支,3,FALSE)</f>
        <v xml:space="preserve">08 軍 </v>
      </c>
      <c r="C2672" s="201" t="str">
        <f>VLOOKUP(F2672,星座,3,TRUE)</f>
        <v xml:space="preserve">01 冥 </v>
      </c>
      <c r="D2672" s="535">
        <v>21142</v>
      </c>
      <c r="E2672" s="45">
        <f>IFERROR(YEAR(D2672),LEFT(D2672,4))</f>
        <v>1957</v>
      </c>
      <c r="F2672" s="45" t="str">
        <f>IF(ISTEXT(D2672),RIGHT(D2672,5),TEXT(D2672,"mm/dd"))</f>
        <v>11/18</v>
      </c>
      <c r="G2672" s="41">
        <f>SUM(MID(E2672,1,1),MID(E2672,2,1),MID(E2672,3,1),MID(E2672,4,1),MID(F2672,1,1),MID(F2672,2,1),MID(F2672,4,1),MID(F2672,5,1))</f>
        <v>33</v>
      </c>
      <c r="H2672" s="41">
        <f>IF(MOD(G2672,9)=0,9,MOD(G2672,9))</f>
        <v>6</v>
      </c>
      <c r="I2672" s="45" t="str">
        <f>IFERROR(MID("日月火水木金土",WEEKDAY(D2672),1),"")</f>
        <v>月</v>
      </c>
      <c r="J2672" s="305" t="s">
        <v>4677</v>
      </c>
      <c r="K2672" s="203" t="str">
        <f>VLOOKUP(F2672,石と花メイン,3,FALSE)</f>
        <v>○真珠</v>
      </c>
      <c r="L2672" s="298" t="str">
        <f>VLOOKUP(F2672,石と花メイン,4,FALSE)</f>
        <v>山百合【オリエンタルリリー】</v>
      </c>
      <c r="M2672" s="394">
        <f>IF(OR(MONTH(F2672)&lt;7,AND(MONTH(F2672)=7,DAY(F2672)&lt;=25)),
MOD(SUM((E2672-1901)*365,259),260),
MOD(SUM((E2672-1900)*365,259),260))</f>
        <v>4</v>
      </c>
      <c r="N2672" s="391">
        <f>IF(AND(MONTH(F2672)=7,DAY(F2672)&gt;25),1,
ROUNDDOWN((SUM(VLOOKUP(MONTH(F2672),D暦変換用数値,2,FALSE),DAY(F2672))/28)+1,0))</f>
        <v>5</v>
      </c>
      <c r="O2672" s="46">
        <f>IF(AND(MONTH(F2672)=7,DAY(F2672)&gt;25),DAY(F2672)-25,
MOD((SUM(VLOOKUP(MONTH(F2672),D暦変換用数値,2,FALSE),DAY(F2672))),28)+1)</f>
        <v>4</v>
      </c>
      <c r="P2672" s="407">
        <f>IF(OR(MONTH(F2672)&lt;7,AND(MONTH(F2672)=7,DAY(F2672)&lt;=25)),
MOD(SUM((E2672-1901)*365,(N2672-1)*28,O2672,258),260),
MOD(SUM((E2672-1900)*365,(N2672-1)*28,O2672,258),260))</f>
        <v>119</v>
      </c>
      <c r="Q2672" s="374" t="str">
        <f>VLOOKUP(MOD(P2672,4),色,2,FALSE)</f>
        <v>青い</v>
      </c>
      <c r="R2672" s="292" t="str">
        <f>VLOOKUP(MOD(P2672,13),銀河の音,2,FALSE)</f>
        <v>月の</v>
      </c>
      <c r="S2672" s="385" t="str">
        <f>VLOOKUP(MOD(P2672,20),太陽の紋章,2,FALSE)</f>
        <v>嵐</v>
      </c>
      <c r="T2672" s="79"/>
    </row>
    <row r="2673" spans="1:20" ht="13.5" customHeight="1">
      <c r="A2673" s="50" t="str">
        <f>VLOOKUP(MOD(E2673,10),十干,2,FALSE)</f>
        <v>己</v>
      </c>
      <c r="B2673" s="199" t="str">
        <f>VLOOKUP(MOD(E2673,12),十二支,3,FALSE)</f>
        <v xml:space="preserve">08 軍 </v>
      </c>
      <c r="C2673" s="201" t="str">
        <f>VLOOKUP(F2673,星座,3,TRUE)</f>
        <v xml:space="preserve">01 冥 </v>
      </c>
      <c r="D2673" s="531">
        <v>25500</v>
      </c>
      <c r="E2673" s="1">
        <f>IFERROR(YEAR(D2673),LEFT(D2673,4))</f>
        <v>1969</v>
      </c>
      <c r="F2673" s="1" t="str">
        <f>IF(ISTEXT(D2673),RIGHT(D2673,5),TEXT(D2673,"mm/dd"))</f>
        <v>10/24</v>
      </c>
      <c r="G2673" s="39">
        <f>SUM(MID(E2673,1,1),MID(E2673,2,1),MID(E2673,3,1),MID(E2673,4,1),MID(F2673,1,1),MID(F2673,2,1),MID(F2673,4,1),MID(F2673,5,1))</f>
        <v>32</v>
      </c>
      <c r="H2673" s="41">
        <f>IF(MOD(G2673,9)=0,9,MOD(G2673,9))</f>
        <v>5</v>
      </c>
      <c r="I2673" s="45" t="str">
        <f>IFERROR(MID("日月火水木金土",WEEKDAY(D2673),1),"")</f>
        <v>金</v>
      </c>
      <c r="J2673" s="304" t="s">
        <v>5108</v>
      </c>
      <c r="K2673" s="202" t="str">
        <f>VLOOKUP(F2673,石と花メイン,3,FALSE)</f>
        <v>●蛋白石</v>
      </c>
      <c r="L2673" s="297" t="str">
        <f>VLOOKUP(F2673,石と花メイン,4,FALSE)</f>
        <v>ガーベラ【大千本槍】</v>
      </c>
      <c r="M2673" s="393">
        <f>IF(OR(MONTH(F2673)&lt;7,AND(MONTH(F2673)=7,DAY(F2673)&lt;=25)),
MOD(SUM((E2673-1901)*365,259),260),
MOD(SUM((E2673-1900)*365,259),260))</f>
        <v>224</v>
      </c>
      <c r="N2673" s="390">
        <f>IF(AND(MONTH(F2673)=7,DAY(F2673)&gt;25),1,
ROUNDDOWN((SUM(VLOOKUP(MONTH(F2673),D暦変換用数値,2,FALSE),DAY(F2673))/28)+1,0))</f>
        <v>4</v>
      </c>
      <c r="O2673" s="205">
        <f>IF(AND(MONTH(F2673)=7,DAY(F2673)&gt;25),DAY(F2673)-25,
MOD((SUM(VLOOKUP(MONTH(F2673),D暦変換用数値,2,FALSE),DAY(F2673))),28)+1)</f>
        <v>7</v>
      </c>
      <c r="P2673" s="406">
        <f>IF(OR(MONTH(F2673)&lt;7,AND(MONTH(F2673)=7,DAY(F2673)&lt;=25)),
MOD(SUM((E2673-1901)*365,(N2673-1)*28,O2673,258),260),
MOD(SUM((E2673-1900)*365,(N2673-1)*28,O2673,258),260))</f>
        <v>54</v>
      </c>
      <c r="Q2673" s="375" t="str">
        <f>VLOOKUP(MOD(P2673,4),色,2,FALSE)</f>
        <v>白い</v>
      </c>
      <c r="R2673" s="293" t="str">
        <f>VLOOKUP(MOD(P2673,13),銀河の音,2,FALSE)</f>
        <v>月の</v>
      </c>
      <c r="S2673" s="386" t="str">
        <f>VLOOKUP(MOD(P2673,20),太陽の紋章,2,FALSE)</f>
        <v>魔法使い</v>
      </c>
      <c r="T2673" s="98" t="s">
        <v>3736</v>
      </c>
    </row>
    <row r="2674" spans="1:20" ht="13.5" customHeight="1">
      <c r="A2674" s="50" t="str">
        <f>VLOOKUP(MOD(E2674,10),十干,2,FALSE)</f>
        <v>己</v>
      </c>
      <c r="B2674" s="199" t="str">
        <f>VLOOKUP(MOD(E2674,12),十二支,3,FALSE)</f>
        <v xml:space="preserve">08 軍 </v>
      </c>
      <c r="C2674" s="201" t="str">
        <f>VLOOKUP(F2674,星座,3,TRUE)</f>
        <v xml:space="preserve">01 冥 </v>
      </c>
      <c r="D2674" s="531">
        <v>25521</v>
      </c>
      <c r="E2674" s="1">
        <f>IFERROR(YEAR(D2674),LEFT(D2674,4))</f>
        <v>1969</v>
      </c>
      <c r="F2674" s="1" t="str">
        <f>IF(ISTEXT(D2674),RIGHT(D2674,5),TEXT(D2674,"mm/dd"))</f>
        <v>11/14</v>
      </c>
      <c r="G2674" s="39">
        <f>SUM(MID(E2674,1,1),MID(E2674,2,1),MID(E2674,3,1),MID(E2674,4,1),MID(F2674,1,1),MID(F2674,2,1),MID(F2674,4,1),MID(F2674,5,1))</f>
        <v>32</v>
      </c>
      <c r="H2674" s="41">
        <f>IF(MOD(G2674,9)=0,9,MOD(G2674,9))</f>
        <v>5</v>
      </c>
      <c r="I2674" s="45" t="str">
        <f>IFERROR(MID("日月火水木金土",WEEKDAY(D2674),1),"")</f>
        <v>金</v>
      </c>
      <c r="J2674" s="304" t="s">
        <v>5109</v>
      </c>
      <c r="K2674" s="202" t="str">
        <f>VLOOKUP(F2674,石と花メイン,3,FALSE)</f>
        <v>□水晶</v>
      </c>
      <c r="L2674" s="297" t="str">
        <f>VLOOKUP(F2674,石と花メイン,4,FALSE)</f>
        <v>アルストロメリア【百合水仙】</v>
      </c>
      <c r="M2674" s="393">
        <f>IF(OR(MONTH(F2674)&lt;7,AND(MONTH(F2674)=7,DAY(F2674)&lt;=25)),
MOD(SUM((E2674-1901)*365,259),260),
MOD(SUM((E2674-1900)*365,259),260))</f>
        <v>224</v>
      </c>
      <c r="N2674" s="390">
        <f>IF(AND(MONTH(F2674)=7,DAY(F2674)&gt;25),1,
ROUNDDOWN((SUM(VLOOKUP(MONTH(F2674),D暦変換用数値,2,FALSE),DAY(F2674))/28)+1,0))</f>
        <v>4</v>
      </c>
      <c r="O2674" s="205">
        <f>IF(AND(MONTH(F2674)=7,DAY(F2674)&gt;25),DAY(F2674)-25,
MOD((SUM(VLOOKUP(MONTH(F2674),D暦変換用数値,2,FALSE),DAY(F2674))),28)+1)</f>
        <v>28</v>
      </c>
      <c r="P2674" s="406">
        <f>IF(OR(MONTH(F2674)&lt;7,AND(MONTH(F2674)=7,DAY(F2674)&lt;=25)),
MOD(SUM((E2674-1901)*365,(N2674-1)*28,O2674,258),260),
MOD(SUM((E2674-1900)*365,(N2674-1)*28,O2674,258),260))</f>
        <v>75</v>
      </c>
      <c r="Q2674" s="374" t="str">
        <f>VLOOKUP(MOD(P2674,4),色,2,FALSE)</f>
        <v>青い</v>
      </c>
      <c r="R2674" s="292" t="str">
        <f>VLOOKUP(MOD(P2674,13),銀河の音,2,FALSE)</f>
        <v>惑星の</v>
      </c>
      <c r="S2674" s="385" t="str">
        <f>VLOOKUP(MOD(P2674,20),太陽の紋章,2,FALSE)</f>
        <v>鷲</v>
      </c>
      <c r="T2674" s="111" t="s">
        <v>450</v>
      </c>
    </row>
    <row r="2675" spans="1:20" ht="13.5" customHeight="1">
      <c r="A2675" s="76" t="str">
        <f>VLOOKUP(MOD(E2675,10),十干,2,FALSE)</f>
        <v>己</v>
      </c>
      <c r="B2675" s="199" t="str">
        <f>VLOOKUP(MOD(E2675,12),十二支,3,FALSE)</f>
        <v xml:space="preserve">08 軍 </v>
      </c>
      <c r="C2675" s="201" t="str">
        <f>VLOOKUP(F2675,星座,3,TRUE)</f>
        <v xml:space="preserve">01 冥 </v>
      </c>
      <c r="D2675" s="534">
        <v>25524</v>
      </c>
      <c r="E2675" s="116">
        <f>IFERROR(YEAR(D2675),LEFT(D2675,4))</f>
        <v>1969</v>
      </c>
      <c r="F2675" s="116" t="str">
        <f>IF(ISTEXT(D2675),RIGHT(D2675,5),TEXT(D2675,"mm/dd"))</f>
        <v>11/17</v>
      </c>
      <c r="G2675" s="120">
        <f>SUM(MID(E2675,1,1),MID(E2675,2,1),MID(E2675,3,1),MID(E2675,4,1),MID(F2675,1,1),MID(F2675,2,1),MID(F2675,4,1),MID(F2675,5,1))</f>
        <v>35</v>
      </c>
      <c r="H2675" s="120">
        <f>IF(MOD(G2675,9)=0,9,MOD(G2675,9))</f>
        <v>8</v>
      </c>
      <c r="I2675" s="116" t="str">
        <f>IFERROR(MID("日月火水木金土",WEEKDAY(D2675),1),"")</f>
        <v>月</v>
      </c>
      <c r="J2675" s="306" t="s">
        <v>7670</v>
      </c>
      <c r="K2675" s="203" t="str">
        <f>VLOOKUP(F2675,石と花メイン,3,FALSE)</f>
        <v>■紅玉髄</v>
      </c>
      <c r="L2675" s="299" t="str">
        <f>VLOOKUP(F2675,石と花メイン,4,FALSE)</f>
        <v>ベゴニア</v>
      </c>
      <c r="M2675" s="395">
        <f>IF(OR(MONTH(F2675)&lt;7,AND(MONTH(F2675)=7,DAY(F2675)&lt;=25)),
MOD(SUM((E2675-1901)*365,259),260),
MOD(SUM((E2675-1900)*365,259),260))</f>
        <v>224</v>
      </c>
      <c r="N2675" s="121">
        <f>IF(AND(MONTH(F2675)=7,DAY(F2675)&gt;25),1,
ROUNDDOWN((SUM(VLOOKUP(MONTH(F2675),D暦変換用数値,2,FALSE),DAY(F2675))/28)+1,0))</f>
        <v>5</v>
      </c>
      <c r="O2675" s="117">
        <f>IF(AND(MONTH(F2675)=7,DAY(F2675)&gt;25),DAY(F2675)-25,
MOD((SUM(VLOOKUP(MONTH(F2675),D暦変換用数値,2,FALSE),DAY(F2675))),28)+1)</f>
        <v>3</v>
      </c>
      <c r="P2675" s="408">
        <f>IF(OR(MONTH(F2675)&lt;7,AND(MONTH(F2675)=7,DAY(F2675)&lt;=25)),
MOD(SUM((E2675-1901)*365,(N2675-1)*28,O2675,258),260),
MOD(SUM((E2675-1900)*365,(N2675-1)*28,O2675,258),260))</f>
        <v>78</v>
      </c>
      <c r="Q2675" s="375" t="str">
        <f>VLOOKUP(MOD(P2675,4),色,2,FALSE)</f>
        <v>白い</v>
      </c>
      <c r="R2675" s="293" t="str">
        <f>VLOOKUP(MOD(P2675,13),銀河の音,2,FALSE)</f>
        <v>宇宙の</v>
      </c>
      <c r="S2675" s="386" t="str">
        <f>VLOOKUP(MOD(P2675,20),太陽の紋章,2,FALSE)</f>
        <v>鏡</v>
      </c>
      <c r="T2675" s="118"/>
    </row>
    <row r="2676" spans="1:20" ht="13.5" customHeight="1">
      <c r="A2676" s="334" t="str">
        <f>VLOOKUP(MOD(E2676,10),十干,2,FALSE)</f>
        <v>己</v>
      </c>
      <c r="B2676" s="331" t="str">
        <f>VLOOKUP(MOD(E2676,12),十二支,3,FALSE)</f>
        <v xml:space="preserve">08 軍 </v>
      </c>
      <c r="C2676" s="336" t="str">
        <f>VLOOKUP(F2676,星座,3,TRUE)</f>
        <v xml:space="preserve">01 冥 </v>
      </c>
      <c r="D2676" s="534">
        <v>25527</v>
      </c>
      <c r="E2676" s="131">
        <f>IFERROR(YEAR(D2676),LEFT(D2676,4))</f>
        <v>1969</v>
      </c>
      <c r="F2676" s="131" t="str">
        <f>IF(ISTEXT(D2676),RIGHT(D2676,5),TEXT(D2676,"mm/dd"))</f>
        <v>11/20</v>
      </c>
      <c r="G2676" s="133">
        <f>SUM(MID(E2676,1,1),MID(E2676,2,1),MID(E2676,3,1),MID(E2676,4,1),MID(F2676,1,1),MID(F2676,2,1),MID(F2676,4,1),MID(F2676,5,1))</f>
        <v>29</v>
      </c>
      <c r="H2676" s="133">
        <f>IF(MOD(G2676,9)=0,9,MOD(G2676,9))</f>
        <v>2</v>
      </c>
      <c r="I2676" s="131" t="str">
        <f>IFERROR(MID("日月火水木金土",WEEKDAY(D2676),1),"")</f>
        <v>木</v>
      </c>
      <c r="J2676" s="306" t="s">
        <v>8302</v>
      </c>
      <c r="K2676" s="335" t="str">
        <f>VLOOKUP(F2676,石と花メイン,3,FALSE)</f>
        <v>◆黄玉</v>
      </c>
      <c r="L2676" s="302" t="str">
        <f>VLOOKUP(F2676,石と花メイン,4,FALSE)</f>
        <v>石蕗/艶葉蕗</v>
      </c>
      <c r="M2676" s="396">
        <f>IF(OR(MONTH(F2676)&lt;7,AND(MONTH(F2676)=7,DAY(F2676)&lt;=25)),
MOD(SUM((E2676-1901)*365,259),260),
MOD(SUM((E2676-1900)*365,259),260))</f>
        <v>224</v>
      </c>
      <c r="N2676" s="335">
        <f>IF(AND(MONTH(F2676)=7,DAY(F2676)&gt;25),1,
ROUNDDOWN((SUM(VLOOKUP(MONTH(F2676),D暦変換用数値,2,FALSE),DAY(F2676))/28)+1,0))</f>
        <v>5</v>
      </c>
      <c r="O2676" s="132">
        <f>IF(AND(MONTH(F2676)=7,DAY(F2676)&gt;25),DAY(F2676)-25,
MOD((SUM(VLOOKUP(MONTH(F2676),D暦変換用数値,2,FALSE),DAY(F2676))),28)+1)</f>
        <v>6</v>
      </c>
      <c r="P2676" s="404">
        <f>IF(OR(MONTH(F2676)&lt;7,AND(MONTH(F2676)=7,DAY(F2676)&lt;=25)),
MOD(SUM((E2676-1901)*365,(N2676-1)*28,O2676,258),260),
MOD(SUM((E2676-1900)*365,(N2676-1)*28,O2676,258),260))</f>
        <v>81</v>
      </c>
      <c r="Q2676" s="376" t="str">
        <f>VLOOKUP(MOD(P2676,4),色,2,FALSE)</f>
        <v>赤い</v>
      </c>
      <c r="R2676" s="333" t="str">
        <f>VLOOKUP(MOD(P2676,13),銀河の音,2,FALSE)</f>
        <v>電気の</v>
      </c>
      <c r="S2676" s="387" t="str">
        <f>VLOOKUP(MOD(P2676,20),太陽の紋章,2,FALSE)</f>
        <v>竜</v>
      </c>
      <c r="T2676" s="119" t="s">
        <v>8297</v>
      </c>
    </row>
    <row r="2677" spans="1:20" ht="13.5" customHeight="1">
      <c r="A2677" s="334" t="str">
        <f>VLOOKUP(MOD(E2677,10),十干,2,FALSE)</f>
        <v>辛</v>
      </c>
      <c r="B2677" s="331" t="str">
        <f>VLOOKUP(MOD(E2677,12),十二支,3,FALSE)</f>
        <v xml:space="preserve">08 軍 </v>
      </c>
      <c r="C2677" s="336" t="str">
        <f>VLOOKUP(F2677,星座,3,TRUE)</f>
        <v xml:space="preserve">01 冥 </v>
      </c>
      <c r="D2677" s="540">
        <v>29883</v>
      </c>
      <c r="E2677" s="131">
        <f>IFERROR(YEAR(D2677),LEFT(D2677,4))</f>
        <v>1981</v>
      </c>
      <c r="F2677" s="538" t="str">
        <f>IF(ISTEXT(D2677),RIGHT(D2677,5),TEXT(D2677,"mm/dd"))</f>
        <v>10/24</v>
      </c>
      <c r="G2677" s="133">
        <f>SUM(MID(E2677,1,1),MID(E2677,2,1),MID(E2677,3,1),MID(E2677,4,1),MID(F2677,1,1),MID(F2677,2,1),MID(F2677,4,1),MID(F2677,5,1))</f>
        <v>26</v>
      </c>
      <c r="H2677" s="133">
        <f>IF(MOD(G2677,9)=0,9,MOD(G2677,9))</f>
        <v>8</v>
      </c>
      <c r="I2677" s="131" t="str">
        <f>IFERROR(MID("日月火水木金土",WEEKDAY(D2677),1),"")</f>
        <v>土</v>
      </c>
      <c r="J2677" s="306" t="s">
        <v>8921</v>
      </c>
      <c r="K2677" s="335" t="str">
        <f>VLOOKUP(F2677,石と花メイン,3,FALSE)</f>
        <v>●蛋白石</v>
      </c>
      <c r="L2677" s="302" t="str">
        <f>VLOOKUP(F2677,石と花メイン,4,FALSE)</f>
        <v>ガーベラ【大千本槍】</v>
      </c>
      <c r="M2677" s="396">
        <f>IF(OR(MONTH(F2677)&lt;7,AND(MONTH(F2677)=7,DAY(F2677)&lt;=25)),
MOD(SUM((E2677-1901)*365,259),260),
MOD(SUM((E2677-1900)*365,259),260))</f>
        <v>184</v>
      </c>
      <c r="N2677" s="335">
        <f>IF(AND(MONTH(F2677)=7,DAY(F2677)&gt;25),1,
ROUNDDOWN((SUM(VLOOKUP(MONTH(F2677),D暦変換用数値,2,FALSE),DAY(F2677))/28)+1,0))</f>
        <v>4</v>
      </c>
      <c r="O2677" s="132">
        <f>IF(AND(MONTH(F2677)=7,DAY(F2677)&gt;25),DAY(F2677)-25,
MOD((SUM(VLOOKUP(MONTH(F2677),D暦変換用数値,2,FALSE),DAY(F2677))),28)+1)</f>
        <v>7</v>
      </c>
      <c r="P2677" s="404">
        <f>IF(OR(MONTH(F2677)&lt;7,AND(MONTH(F2677)=7,DAY(F2677)&lt;=25)),
MOD(SUM((E2677-1901)*365,(N2677-1)*28,O2677,258),260),
MOD(SUM((E2677-1900)*365,(N2677-1)*28,O2677,258),260))</f>
        <v>14</v>
      </c>
      <c r="Q2677" s="376" t="str">
        <f>VLOOKUP(MOD(P2677,4),色,2,FALSE)</f>
        <v>白い</v>
      </c>
      <c r="R2677" s="333" t="str">
        <f>VLOOKUP(MOD(P2677,13),銀河の音,2,FALSE)</f>
        <v>磁気の</v>
      </c>
      <c r="S2677" s="387" t="str">
        <f>VLOOKUP(MOD(P2677,20),太陽の紋章,2,FALSE)</f>
        <v>魔法使い</v>
      </c>
      <c r="T2677" s="145"/>
    </row>
    <row r="2678" spans="1:20" ht="13.5" customHeight="1">
      <c r="A2678" s="334" t="str">
        <f>VLOOKUP(MOD(E2678,10),十干,2,FALSE)</f>
        <v>辛</v>
      </c>
      <c r="B2678" s="331" t="str">
        <f>VLOOKUP(MOD(E2678,12),十二支,3,FALSE)</f>
        <v xml:space="preserve">08 軍 </v>
      </c>
      <c r="C2678" s="336" t="str">
        <f>VLOOKUP(F2678,星座,3,TRUE)</f>
        <v xml:space="preserve">01 冥 </v>
      </c>
      <c r="D2678" s="540">
        <v>29892</v>
      </c>
      <c r="E2678" s="131">
        <f>IFERROR(YEAR(D2678),LEFT(D2678,4))</f>
        <v>1981</v>
      </c>
      <c r="F2678" s="538" t="str">
        <f>IF(ISTEXT(D2678),RIGHT(D2678,5),TEXT(D2678,"mm/dd"))</f>
        <v>11/02</v>
      </c>
      <c r="G2678" s="133">
        <f>SUM(MID(E2678,1,1),MID(E2678,2,1),MID(E2678,3,1),MID(E2678,4,1),MID(F2678,1,1),MID(F2678,2,1),MID(F2678,4,1),MID(F2678,5,1))</f>
        <v>23</v>
      </c>
      <c r="H2678" s="133">
        <f>IF(MOD(G2678,9)=0,9,MOD(G2678,9))</f>
        <v>5</v>
      </c>
      <c r="I2678" s="131" t="str">
        <f>IFERROR(MID("日月火水木金土",WEEKDAY(D2678),1),"")</f>
        <v>月</v>
      </c>
      <c r="J2678" s="306" t="s">
        <v>9410</v>
      </c>
      <c r="K2678" s="335" t="str">
        <f>VLOOKUP(F2678,石と花メイン,3,FALSE)</f>
        <v>◇金剛石</v>
      </c>
      <c r="L2678" s="302" t="str">
        <f>VLOOKUP(F2678,石と花メイン,4,FALSE)</f>
        <v>ブバルディア【管丁字】</v>
      </c>
      <c r="M2678" s="396">
        <f>IF(OR(MONTH(F2678)&lt;7,AND(MONTH(F2678)=7,DAY(F2678)&lt;=25)),
MOD(SUM((E2678-1901)*365,259),260),
MOD(SUM((E2678-1900)*365,259),260))</f>
        <v>184</v>
      </c>
      <c r="N2678" s="335">
        <f>IF(AND(MONTH(F2678)=7,DAY(F2678)&gt;25),1,
ROUNDDOWN((SUM(VLOOKUP(MONTH(F2678),D暦変換用数値,2,FALSE),DAY(F2678))/28)+1,0))</f>
        <v>4</v>
      </c>
      <c r="O2678" s="132">
        <f>IF(AND(MONTH(F2678)=7,DAY(F2678)&gt;25),DAY(F2678)-25,
MOD((SUM(VLOOKUP(MONTH(F2678),D暦変換用数値,2,FALSE),DAY(F2678))),28)+1)</f>
        <v>16</v>
      </c>
      <c r="P2678" s="404">
        <f>IF(OR(MONTH(F2678)&lt;7,AND(MONTH(F2678)=7,DAY(F2678)&lt;=25)),
MOD(SUM((E2678-1901)*365,(N2678-1)*28,O2678,258),260),
MOD(SUM((E2678-1900)*365,(N2678-1)*28,O2678,258),260))</f>
        <v>23</v>
      </c>
      <c r="Q2678" s="376" t="str">
        <f>VLOOKUP(MOD(P2678,4),色,2,FALSE)</f>
        <v>青い</v>
      </c>
      <c r="R2678" s="333" t="str">
        <f>VLOOKUP(MOD(P2678,13),銀河の音,2,FALSE)</f>
        <v>惑星の</v>
      </c>
      <c r="S2678" s="387" t="str">
        <f>VLOOKUP(MOD(P2678,20),太陽の紋章,2,FALSE)</f>
        <v>夜</v>
      </c>
      <c r="T2678" s="145"/>
    </row>
    <row r="2679" spans="1:20" ht="13.5" customHeight="1">
      <c r="A2679" s="50" t="str">
        <f>VLOOKUP(MOD(E2679,10),十干,2,FALSE)</f>
        <v>辛</v>
      </c>
      <c r="B2679" s="199" t="str">
        <f>VLOOKUP(MOD(E2679,12),十二支,3,FALSE)</f>
        <v xml:space="preserve">08 軍 </v>
      </c>
      <c r="C2679" s="201" t="str">
        <f>VLOOKUP(F2679,星座,3,TRUE)</f>
        <v xml:space="preserve">01 冥 </v>
      </c>
      <c r="D2679" s="531">
        <v>29897</v>
      </c>
      <c r="E2679" s="1">
        <f>IFERROR(YEAR(D2679),LEFT(D2679,4))</f>
        <v>1981</v>
      </c>
      <c r="F2679" s="1" t="str">
        <f>IF(ISTEXT(D2679),RIGHT(D2679,5),TEXT(D2679,"mm/dd"))</f>
        <v>11/07</v>
      </c>
      <c r="G2679" s="39">
        <f>SUM(MID(E2679,1,1),MID(E2679,2,1),MID(E2679,3,1),MID(E2679,4,1),MID(F2679,1,1),MID(F2679,2,1),MID(F2679,4,1),MID(F2679,5,1))</f>
        <v>28</v>
      </c>
      <c r="H2679" s="41">
        <f>IF(MOD(G2679,9)=0,9,MOD(G2679,9))</f>
        <v>1</v>
      </c>
      <c r="I2679" s="45" t="str">
        <f>IFERROR(MID("日月火水木金土",WEEKDAY(D2679),1),"")</f>
        <v>土</v>
      </c>
      <c r="J2679" s="304" t="s">
        <v>5110</v>
      </c>
      <c r="K2679" s="202" t="str">
        <f>VLOOKUP(F2679,石と花メイン,3,FALSE)</f>
        <v>●珊瑚</v>
      </c>
      <c r="L2679" s="297" t="str">
        <f>VLOOKUP(F2679,石と花メイン,4,FALSE)</f>
        <v>吾亦紅/吾木香</v>
      </c>
      <c r="M2679" s="393">
        <f>IF(OR(MONTH(F2679)&lt;7,AND(MONTH(F2679)=7,DAY(F2679)&lt;=25)),
MOD(SUM((E2679-1901)*365,259),260),
MOD(SUM((E2679-1900)*365,259),260))</f>
        <v>184</v>
      </c>
      <c r="N2679" s="390">
        <f>IF(AND(MONTH(F2679)=7,DAY(F2679)&gt;25),1,
ROUNDDOWN((SUM(VLOOKUP(MONTH(F2679),D暦変換用数値,2,FALSE),DAY(F2679))/28)+1,0))</f>
        <v>4</v>
      </c>
      <c r="O2679" s="205">
        <f>IF(AND(MONTH(F2679)=7,DAY(F2679)&gt;25),DAY(F2679)-25,
MOD((SUM(VLOOKUP(MONTH(F2679),D暦変換用数値,2,FALSE),DAY(F2679))),28)+1)</f>
        <v>21</v>
      </c>
      <c r="P2679" s="406">
        <f>IF(OR(MONTH(F2679)&lt;7,AND(MONTH(F2679)=7,DAY(F2679)&lt;=25)),
MOD(SUM((E2679-1901)*365,(N2679-1)*28,O2679,258),260),
MOD(SUM((E2679-1900)*365,(N2679-1)*28,O2679,258),260))</f>
        <v>28</v>
      </c>
      <c r="Q2679" s="373" t="str">
        <f>VLOOKUP(MOD(P2679,4),色,2,FALSE)</f>
        <v>黄色い</v>
      </c>
      <c r="R2679" s="291" t="str">
        <f>VLOOKUP(MOD(P2679,13),銀河の音,2,FALSE)</f>
        <v>月の</v>
      </c>
      <c r="S2679" s="384" t="str">
        <f>VLOOKUP(MOD(P2679,20),太陽の紋章,2,FALSE)</f>
        <v>星</v>
      </c>
      <c r="T2679" s="98" t="s">
        <v>3736</v>
      </c>
    </row>
    <row r="2680" spans="1:20" ht="13.5" customHeight="1">
      <c r="A2680" s="282" t="str">
        <f>VLOOKUP(MOD(E2680,10),十干,2,FALSE)</f>
        <v>癸</v>
      </c>
      <c r="B2680" s="283" t="str">
        <f>VLOOKUP(MOD(E2680,12),十二支,3,FALSE)</f>
        <v xml:space="preserve">08 軍 </v>
      </c>
      <c r="C2680" s="287" t="str">
        <f>VLOOKUP(F2680,星座,3,TRUE)</f>
        <v xml:space="preserve">01 冥 </v>
      </c>
      <c r="D2680" s="533">
        <v>34273</v>
      </c>
      <c r="E2680" s="83">
        <f>IFERROR(YEAR(D2680),LEFT(D2680,4))</f>
        <v>1993</v>
      </c>
      <c r="F2680" s="83" t="str">
        <f>IF(ISTEXT(D2680),RIGHT(D2680,5),TEXT(D2680,"mm/dd"))</f>
        <v>10/31</v>
      </c>
      <c r="G2680" s="88">
        <f>SUM(MID(E2680,1,1),MID(E2680,2,1),MID(E2680,3,1),MID(E2680,4,1),MID(F2680,1,1),MID(F2680,2,1),MID(F2680,4,1),MID(F2680,5,1))</f>
        <v>27</v>
      </c>
      <c r="H2680" s="88">
        <f>IF(MOD(G2680,9)=0,9,MOD(G2680,9))</f>
        <v>9</v>
      </c>
      <c r="I2680" s="83" t="str">
        <f>IFERROR(MID("日月火水木金土",WEEKDAY(D2680),1),"")</f>
        <v>日</v>
      </c>
      <c r="J2680" s="303" t="s">
        <v>5549</v>
      </c>
      <c r="K2680" s="87" t="str">
        <f>VLOOKUP(F2680,石と花メイン,3,FALSE)</f>
        <v>◆星条紅玉</v>
      </c>
      <c r="L2680" s="296" t="str">
        <f>VLOOKUP(F2680,石と花メイン,4,FALSE)</f>
        <v>紅葉</v>
      </c>
      <c r="M2680" s="392">
        <f>IF(OR(MONTH(F2680)&lt;7,AND(MONTH(F2680)=7,DAY(F2680)&lt;=25)),
MOD(SUM((E2680-1901)*365,259),260),
MOD(SUM((E2680-1900)*365,259),260))</f>
        <v>144</v>
      </c>
      <c r="N2680" s="330">
        <f>IF(AND(MONTH(F2680)=7,DAY(F2680)&gt;25),1,
ROUNDDOWN((SUM(VLOOKUP(MONTH(F2680),D暦変換用数値,2,FALSE),DAY(F2680))/28)+1,0))</f>
        <v>4</v>
      </c>
      <c r="O2680" s="84">
        <f>IF(AND(MONTH(F2680)=7,DAY(F2680)&gt;25),DAY(F2680)-25,
MOD((SUM(VLOOKUP(MONTH(F2680),D暦変換用数値,2,FALSE),DAY(F2680))),28)+1)</f>
        <v>14</v>
      </c>
      <c r="P2680" s="405">
        <f>IF(OR(MONTH(F2680)&lt;7,AND(MONTH(F2680)=7,DAY(F2680)&lt;=25)),
MOD(SUM((E2680-1901)*365,(N2680-1)*28,O2680,258),260),
MOD(SUM((E2680-1900)*365,(N2680-1)*28,O2680,258),260))</f>
        <v>241</v>
      </c>
      <c r="Q2680" s="371" t="str">
        <f>VLOOKUP(MOD(P2680,4),色,2,FALSE)</f>
        <v>赤い</v>
      </c>
      <c r="R2680" s="289" t="str">
        <f>VLOOKUP(MOD(P2680,13),銀河の音,2,FALSE)</f>
        <v>共振の</v>
      </c>
      <c r="S2680" s="382" t="str">
        <f>VLOOKUP(MOD(P2680,20),太陽の紋章,2,FALSE)</f>
        <v>竜</v>
      </c>
      <c r="T2680" s="95" t="s">
        <v>1116</v>
      </c>
    </row>
    <row r="2681" spans="1:20" ht="13.5" customHeight="1">
      <c r="A2681" s="282" t="str">
        <f>VLOOKUP(MOD(E2681,10),十干,2,FALSE)</f>
        <v>癸</v>
      </c>
      <c r="B2681" s="283" t="str">
        <f>VLOOKUP(MOD(E2681,12),十二支,3,FALSE)</f>
        <v xml:space="preserve">08 軍 </v>
      </c>
      <c r="C2681" s="287" t="str">
        <f>VLOOKUP(F2681,星座,3,TRUE)</f>
        <v xml:space="preserve">01 冥 </v>
      </c>
      <c r="D2681" s="533">
        <v>34284</v>
      </c>
      <c r="E2681" s="83">
        <f>IFERROR(YEAR(D2681),LEFT(D2681,4))</f>
        <v>1993</v>
      </c>
      <c r="F2681" s="83" t="str">
        <f>IF(ISTEXT(D2681),RIGHT(D2681,5),TEXT(D2681,"mm/dd"))</f>
        <v>11/11</v>
      </c>
      <c r="G2681" s="88">
        <f>SUM(MID(E2681,1,1),MID(E2681,2,1),MID(E2681,3,1),MID(E2681,4,1),MID(F2681,1,1),MID(F2681,2,1),MID(F2681,4,1),MID(F2681,5,1))</f>
        <v>26</v>
      </c>
      <c r="H2681" s="88">
        <f>IF(MOD(G2681,9)=0,9,MOD(G2681,9))</f>
        <v>8</v>
      </c>
      <c r="I2681" s="83" t="str">
        <f>IFERROR(MID("日月火水木金土",WEEKDAY(D2681),1),"")</f>
        <v>木</v>
      </c>
      <c r="J2681" s="303" t="s">
        <v>5550</v>
      </c>
      <c r="K2681" s="87" t="str">
        <f>VLOOKUP(F2681,石と花メイン,3,FALSE)</f>
        <v>●翡翠</v>
      </c>
      <c r="L2681" s="296" t="str">
        <f>VLOOKUP(F2681,石と花メイン,4,FALSE)</f>
        <v>烏瓜【玉章】</v>
      </c>
      <c r="M2681" s="392">
        <f>IF(OR(MONTH(F2681)&lt;7,AND(MONTH(F2681)=7,DAY(F2681)&lt;=25)),
MOD(SUM((E2681-1901)*365,259),260),
MOD(SUM((E2681-1900)*365,259),260))</f>
        <v>144</v>
      </c>
      <c r="N2681" s="330">
        <f>IF(AND(MONTH(F2681)=7,DAY(F2681)&gt;25),1,
ROUNDDOWN((SUM(VLOOKUP(MONTH(F2681),D暦変換用数値,2,FALSE),DAY(F2681))/28)+1,0))</f>
        <v>4</v>
      </c>
      <c r="O2681" s="84">
        <f>IF(AND(MONTH(F2681)=7,DAY(F2681)&gt;25),DAY(F2681)-25,
MOD((SUM(VLOOKUP(MONTH(F2681),D暦変換用数値,2,FALSE),DAY(F2681))),28)+1)</f>
        <v>25</v>
      </c>
      <c r="P2681" s="405">
        <f>IF(OR(MONTH(F2681)&lt;7,AND(MONTH(F2681)=7,DAY(F2681)&lt;=25)),
MOD(SUM((E2681-1901)*365,(N2681-1)*28,O2681,258),260),
MOD(SUM((E2681-1900)*365,(N2681-1)*28,O2681,258),260))</f>
        <v>252</v>
      </c>
      <c r="Q2681" s="371" t="str">
        <f>VLOOKUP(MOD(P2681,4),色,2,FALSE)</f>
        <v>黄色い</v>
      </c>
      <c r="R2681" s="289" t="str">
        <f>VLOOKUP(MOD(P2681,13),銀河の音,2,FALSE)</f>
        <v>倍音の</v>
      </c>
      <c r="S2681" s="382" t="str">
        <f>VLOOKUP(MOD(P2681,20),太陽の紋章,2,FALSE)</f>
        <v>人</v>
      </c>
      <c r="T2681" s="100" t="s">
        <v>126</v>
      </c>
    </row>
    <row r="2682" spans="1:20" ht="13.5" customHeight="1">
      <c r="A2682" s="282" t="str">
        <f>VLOOKUP(MOD(E2682,10),十干,2,FALSE)</f>
        <v>乙</v>
      </c>
      <c r="B2682" s="283" t="str">
        <f>VLOOKUP(MOD(E2682,12),十二支,3,FALSE)</f>
        <v xml:space="preserve">08 軍 </v>
      </c>
      <c r="C2682" s="287" t="str">
        <f>VLOOKUP(F2682,星座,3,TRUE)</f>
        <v xml:space="preserve">01 冥 </v>
      </c>
      <c r="D2682" s="533">
        <v>38662</v>
      </c>
      <c r="E2682" s="83">
        <f>IFERROR(YEAR(D2682),LEFT(D2682,4))</f>
        <v>2005</v>
      </c>
      <c r="F2682" s="83" t="str">
        <f>IF(ISTEXT(D2682),RIGHT(D2682,5),TEXT(D2682,"mm/dd"))</f>
        <v>11/06</v>
      </c>
      <c r="G2682" s="88">
        <f>SUM(MID(E2682,1,1),MID(E2682,2,1),MID(E2682,3,1),MID(E2682,4,1),MID(F2682,1,1),MID(F2682,2,1),MID(F2682,4,1),MID(F2682,5,1))</f>
        <v>15</v>
      </c>
      <c r="H2682" s="88">
        <f>IF(MOD(G2682,9)=0,9,MOD(G2682,9))</f>
        <v>6</v>
      </c>
      <c r="I2682" s="83" t="str">
        <f>IFERROR(MID("日月火水木金土",WEEKDAY(D2682),1),"")</f>
        <v>日</v>
      </c>
      <c r="J2682" s="303" t="s">
        <v>5551</v>
      </c>
      <c r="K2682" s="87" t="str">
        <f>VLOOKUP(F2682,石と花メイン,3,FALSE)</f>
        <v>●土耳古石</v>
      </c>
      <c r="L2682" s="296" t="str">
        <f>VLOOKUP(F2682,石と花メイン,4,FALSE)</f>
        <v>藤袴【蘭草】</v>
      </c>
      <c r="M2682" s="392">
        <f>IF(OR(MONTH(F2682)&lt;7,AND(MONTH(F2682)=7,DAY(F2682)&lt;=25)),
MOD(SUM((E2682-1901)*365,259),260),
MOD(SUM((E2682-1900)*365,259),260))</f>
        <v>104</v>
      </c>
      <c r="N2682" s="330">
        <f>IF(AND(MONTH(F2682)=7,DAY(F2682)&gt;25),1,
ROUNDDOWN((SUM(VLOOKUP(MONTH(F2682),D暦変換用数値,2,FALSE),DAY(F2682))/28)+1,0))</f>
        <v>4</v>
      </c>
      <c r="O2682" s="84">
        <f>IF(AND(MONTH(F2682)=7,DAY(F2682)&gt;25),DAY(F2682)-25,
MOD((SUM(VLOOKUP(MONTH(F2682),D暦変換用数値,2,FALSE),DAY(F2682))),28)+1)</f>
        <v>20</v>
      </c>
      <c r="P2682" s="405">
        <f>IF(OR(MONTH(F2682)&lt;7,AND(MONTH(F2682)=7,DAY(F2682)&lt;=25)),
MOD(SUM((E2682-1901)*365,(N2682-1)*28,O2682,258),260),
MOD(SUM((E2682-1900)*365,(N2682-1)*28,O2682,258),260))</f>
        <v>207</v>
      </c>
      <c r="Q2682" s="371" t="str">
        <f>VLOOKUP(MOD(P2682,4),色,2,FALSE)</f>
        <v>青い</v>
      </c>
      <c r="R2682" s="289" t="str">
        <f>VLOOKUP(MOD(P2682,13),銀河の音,2,FALSE)</f>
        <v>水晶の</v>
      </c>
      <c r="S2682" s="382" t="str">
        <f>VLOOKUP(MOD(P2682,20),太陽の紋章,2,FALSE)</f>
        <v>手</v>
      </c>
      <c r="T2682" s="91" t="s">
        <v>3736</v>
      </c>
    </row>
    <row r="2683" spans="1:20" ht="13.5" customHeight="1">
      <c r="A2683" s="49" t="str">
        <f>VLOOKUP(MOD(E2683,10),十干,2,FALSE)</f>
        <v>乙</v>
      </c>
      <c r="B2683" s="199" t="str">
        <f>VLOOKUP(MOD(E2683,12),十二支,3,FALSE)</f>
        <v xml:space="preserve">08 軍 </v>
      </c>
      <c r="C2683" s="201" t="str">
        <f>VLOOKUP(F2683,星座,3,TRUE)</f>
        <v xml:space="preserve">01 冥 </v>
      </c>
      <c r="D2683" s="531" t="s">
        <v>8795</v>
      </c>
      <c r="E2683" s="45" t="str">
        <f>IFERROR(YEAR(D2683),LEFT(D2683,4))</f>
        <v>1825</v>
      </c>
      <c r="F2683" s="45" t="str">
        <f>IF(ISTEXT(D2683),RIGHT(D2683,5),TEXT(D2683,"mm/dd"))</f>
        <v>10/25</v>
      </c>
      <c r="G2683" s="41">
        <f>SUM(MID(E2683,1,1),MID(E2683,2,1),MID(E2683,3,1),MID(E2683,4,1),MID(F2683,1,1),MID(F2683,2,1),MID(F2683,4,1),MID(F2683,5,1))</f>
        <v>24</v>
      </c>
      <c r="H2683" s="41">
        <f>IF(MOD(G2683,9)=0,9,MOD(G2683,9))</f>
        <v>6</v>
      </c>
      <c r="I2683" s="45" t="str">
        <f>IFERROR(MID("日月火水木金土",WEEKDAY(D2683),1),"")</f>
        <v/>
      </c>
      <c r="J2683" s="305" t="s">
        <v>3800</v>
      </c>
      <c r="K2683" s="203" t="str">
        <f>VLOOKUP(F2683,石と花メイン,3,FALSE)</f>
        <v>◇金剛石</v>
      </c>
      <c r="L2683" s="298" t="str">
        <f>VLOOKUP(F2683,石と花メイン,4,FALSE)</f>
        <v>見せばや【玉の緒】</v>
      </c>
      <c r="M2683" s="394">
        <f>IF(OR(MONTH(F2683)&lt;7,AND(MONTH(F2683)=7,DAY(F2683)&lt;=25)),
MOD(SUM((E2683-1901)*365,259),260),
MOD(SUM((E2683-1900)*365,259),260))</f>
        <v>184</v>
      </c>
      <c r="N2683" s="391">
        <f>IF(AND(MONTH(F2683)=7,DAY(F2683)&gt;25),1,
ROUNDDOWN((SUM(VLOOKUP(MONTH(F2683),D暦変換用数値,2,FALSE),DAY(F2683))/28)+1,0))</f>
        <v>4</v>
      </c>
      <c r="O2683" s="46">
        <f>IF(AND(MONTH(F2683)=7,DAY(F2683)&gt;25),DAY(F2683)-25,
MOD((SUM(VLOOKUP(MONTH(F2683),D暦変換用数値,2,FALSE),DAY(F2683))),28)+1)</f>
        <v>8</v>
      </c>
      <c r="P2683" s="407">
        <f>IF(OR(MONTH(F2683)&lt;7,AND(MONTH(F2683)=7,DAY(F2683)&lt;=25)),
MOD(SUM((E2683-1901)*365,(N2683-1)*28,O2683,258),260),
MOD(SUM((E2683-1900)*365,(N2683-1)*28,O2683,258),260))</f>
        <v>15</v>
      </c>
      <c r="Q2683" s="374" t="str">
        <f>VLOOKUP(MOD(P2683,4),色,2,FALSE)</f>
        <v>青い</v>
      </c>
      <c r="R2683" s="292" t="str">
        <f>VLOOKUP(MOD(P2683,13),銀河の音,2,FALSE)</f>
        <v>月の</v>
      </c>
      <c r="S2683" s="385" t="str">
        <f>VLOOKUP(MOD(P2683,20),太陽の紋章,2,FALSE)</f>
        <v>鷲</v>
      </c>
      <c r="T2683" s="79"/>
    </row>
    <row r="2684" spans="1:20" ht="13.5" customHeight="1">
      <c r="A2684" s="50" t="str">
        <f>VLOOKUP(MOD(E2684,10),十干,2,FALSE)</f>
        <v>乙</v>
      </c>
      <c r="B2684" s="199" t="str">
        <f>VLOOKUP(MOD(E2684,12),十二支,3,FALSE)</f>
        <v xml:space="preserve">08 軍 </v>
      </c>
      <c r="C2684" s="201" t="str">
        <f>VLOOKUP(F2684,星座,3,TRUE)</f>
        <v xml:space="preserve">01 冥 </v>
      </c>
      <c r="D2684" s="531" t="s">
        <v>8796</v>
      </c>
      <c r="E2684" s="1" t="str">
        <f>IFERROR(YEAR(D2684),LEFT(D2684,4))</f>
        <v>1825</v>
      </c>
      <c r="F2684" s="1" t="str">
        <f>IF(ISTEXT(D2684),RIGHT(D2684,5),TEXT(D2684,"mm/dd"))</f>
        <v>10/26</v>
      </c>
      <c r="G2684" s="39">
        <f>SUM(MID(E2684,1,1),MID(E2684,2,1),MID(E2684,3,1),MID(E2684,4,1),MID(F2684,1,1),MID(F2684,2,1),MID(F2684,4,1),MID(F2684,5,1))</f>
        <v>25</v>
      </c>
      <c r="H2684" s="41">
        <f>IF(MOD(G2684,9)=0,9,MOD(G2684,9))</f>
        <v>7</v>
      </c>
      <c r="I2684" s="45" t="str">
        <f>IFERROR(MID("日月火水木金土",WEEKDAY(D2684),1),"")</f>
        <v/>
      </c>
      <c r="J2684" s="304" t="s">
        <v>2386</v>
      </c>
      <c r="K2684" s="202" t="str">
        <f>VLOOKUP(F2684,石と花メイン,3,FALSE)</f>
        <v>■赤縞瑪瑙</v>
      </c>
      <c r="L2684" s="297" t="str">
        <f>VLOOKUP(F2684,石と花メイン,4,FALSE)</f>
        <v>臭木【山空木】</v>
      </c>
      <c r="M2684" s="393">
        <f>IF(OR(MONTH(F2684)&lt;7,AND(MONTH(F2684)=7,DAY(F2684)&lt;=25)),
MOD(SUM((E2684-1901)*365,259),260),
MOD(SUM((E2684-1900)*365,259),260))</f>
        <v>184</v>
      </c>
      <c r="N2684" s="390">
        <f>IF(AND(MONTH(F2684)=7,DAY(F2684)&gt;25),1,
ROUNDDOWN((SUM(VLOOKUP(MONTH(F2684),D暦変換用数値,2,FALSE),DAY(F2684))/28)+1,0))</f>
        <v>4</v>
      </c>
      <c r="O2684" s="205">
        <f>IF(AND(MONTH(F2684)=7,DAY(F2684)&gt;25),DAY(F2684)-25,
MOD((SUM(VLOOKUP(MONTH(F2684),D暦変換用数値,2,FALSE),DAY(F2684))),28)+1)</f>
        <v>9</v>
      </c>
      <c r="P2684" s="406">
        <f>IF(OR(MONTH(F2684)&lt;7,AND(MONTH(F2684)=7,DAY(F2684)&lt;=25)),
MOD(SUM((E2684-1901)*365,(N2684-1)*28,O2684,258),260),
MOD(SUM((E2684-1900)*365,(N2684-1)*28,O2684,258),260))</f>
        <v>16</v>
      </c>
      <c r="Q2684" s="373" t="str">
        <f>VLOOKUP(MOD(P2684,4),色,2,FALSE)</f>
        <v>黄色い</v>
      </c>
      <c r="R2684" s="291" t="str">
        <f>VLOOKUP(MOD(P2684,13),銀河の音,2,FALSE)</f>
        <v>電気の</v>
      </c>
      <c r="S2684" s="384" t="str">
        <f>VLOOKUP(MOD(P2684,20),太陽の紋章,2,FALSE)</f>
        <v>戦士</v>
      </c>
      <c r="T2684" s="99" t="s">
        <v>961</v>
      </c>
    </row>
    <row r="2685" spans="1:20" ht="13.5" customHeight="1">
      <c r="A2685" s="50" t="str">
        <f>VLOOKUP(MOD(E2685,10),十干,2,FALSE)</f>
        <v>辛</v>
      </c>
      <c r="B2685" s="199" t="str">
        <f>VLOOKUP(MOD(E2685,12),十二支,3,FALSE)</f>
        <v xml:space="preserve">08 軍 </v>
      </c>
      <c r="C2685" s="201" t="str">
        <f>VLOOKUP(F2685,星座,3,TRUE)</f>
        <v xml:space="preserve">01 冥 </v>
      </c>
      <c r="D2685" s="531" t="s">
        <v>3882</v>
      </c>
      <c r="E2685" s="1" t="str">
        <f>IFERROR(YEAR(D2685),LEFT(D2685,4))</f>
        <v>1861</v>
      </c>
      <c r="F2685" s="1" t="str">
        <f>IF(ISTEXT(D2685),RIGHT(D2685,5),TEXT(D2685,"mm/dd"))</f>
        <v>11/13</v>
      </c>
      <c r="G2685" s="39">
        <f>SUM(MID(E2685,1,1),MID(E2685,2,1),MID(E2685,3,1),MID(E2685,4,1),MID(F2685,1,1),MID(F2685,2,1),MID(F2685,4,1),MID(F2685,5,1))</f>
        <v>22</v>
      </c>
      <c r="H2685" s="41">
        <f>IF(MOD(G2685,9)=0,9,MOD(G2685,9))</f>
        <v>4</v>
      </c>
      <c r="I2685" s="45" t="str">
        <f>IFERROR(MID("日月火水木金土",WEEKDAY(D2685),1),"")</f>
        <v/>
      </c>
      <c r="J2685" s="304" t="s">
        <v>5099</v>
      </c>
      <c r="K2685" s="202" t="str">
        <f>VLOOKUP(F2685,石と花メイン,3,FALSE)</f>
        <v>◇金剛石</v>
      </c>
      <c r="L2685" s="297" t="str">
        <f>VLOOKUP(F2685,石と花メイン,4,FALSE)</f>
        <v>ランタナ【七変化】</v>
      </c>
      <c r="M2685" s="393">
        <f>IF(OR(MONTH(F2685)&lt;7,AND(MONTH(F2685)=7,DAY(F2685)&lt;=25)),
MOD(SUM((E2685-1901)*365,259),260),
MOD(SUM((E2685-1900)*365,259),260))</f>
        <v>64</v>
      </c>
      <c r="N2685" s="390">
        <f>IF(AND(MONTH(F2685)=7,DAY(F2685)&gt;25),1,
ROUNDDOWN((SUM(VLOOKUP(MONTH(F2685),D暦変換用数値,2,FALSE),DAY(F2685))/28)+1,0))</f>
        <v>4</v>
      </c>
      <c r="O2685" s="205">
        <f>IF(AND(MONTH(F2685)=7,DAY(F2685)&gt;25),DAY(F2685)-25,
MOD((SUM(VLOOKUP(MONTH(F2685),D暦変換用数値,2,FALSE),DAY(F2685))),28)+1)</f>
        <v>27</v>
      </c>
      <c r="P2685" s="406">
        <f>IF(OR(MONTH(F2685)&lt;7,AND(MONTH(F2685)=7,DAY(F2685)&lt;=25)),
MOD(SUM((E2685-1901)*365,(N2685-1)*28,O2685,258),260),
MOD(SUM((E2685-1900)*365,(N2685-1)*28,O2685,258),260))</f>
        <v>174</v>
      </c>
      <c r="Q2685" s="375" t="str">
        <f>VLOOKUP(MOD(P2685,4),色,2,FALSE)</f>
        <v>白い</v>
      </c>
      <c r="R2685" s="293" t="str">
        <f>VLOOKUP(MOD(P2685,13),銀河の音,2,FALSE)</f>
        <v>倍音の</v>
      </c>
      <c r="S2685" s="386" t="str">
        <f>VLOOKUP(MOD(P2685,20),太陽の紋章,2,FALSE)</f>
        <v>魔法使い</v>
      </c>
      <c r="T2685" s="105" t="s">
        <v>3920</v>
      </c>
    </row>
    <row r="2686" spans="1:20" ht="13.5" customHeight="1">
      <c r="A2686" s="50" t="str">
        <f>VLOOKUP(MOD(E2686,10),十干,2,FALSE)</f>
        <v>癸</v>
      </c>
      <c r="B2686" s="199" t="str">
        <f>VLOOKUP(MOD(E2686,12),十二支,3,FALSE)</f>
        <v xml:space="preserve">08 軍 </v>
      </c>
      <c r="C2686" s="201" t="str">
        <f>VLOOKUP(F2686,星座,3,TRUE)</f>
        <v xml:space="preserve">01 冥 </v>
      </c>
      <c r="D2686" s="531" t="s">
        <v>3883</v>
      </c>
      <c r="E2686" s="1" t="str">
        <f>IFERROR(YEAR(D2686),LEFT(D2686,4))</f>
        <v>1873</v>
      </c>
      <c r="F2686" s="1" t="str">
        <f>IF(ISTEXT(D2686),RIGHT(D2686,5),TEXT(D2686,"mm/dd"))</f>
        <v>11/04</v>
      </c>
      <c r="G2686" s="39">
        <f>SUM(MID(E2686,1,1),MID(E2686,2,1),MID(E2686,3,1),MID(E2686,4,1),MID(F2686,1,1),MID(F2686,2,1),MID(F2686,4,1),MID(F2686,5,1))</f>
        <v>25</v>
      </c>
      <c r="H2686" s="41">
        <f>IF(MOD(G2686,9)=0,9,MOD(G2686,9))</f>
        <v>7</v>
      </c>
      <c r="I2686" s="45" t="str">
        <f>IFERROR(MID("日月火水木金土",WEEKDAY(D2686),1),"")</f>
        <v/>
      </c>
      <c r="J2686" s="304" t="s">
        <v>5100</v>
      </c>
      <c r="K2686" s="202" t="str">
        <f>VLOOKUP(F2686,石と花メイン,3,FALSE)</f>
        <v>◆翠玉</v>
      </c>
      <c r="L2686" s="297" t="str">
        <f>VLOOKUP(F2686,石と花メイン,4,FALSE)</f>
        <v>サフラン【番紅花】</v>
      </c>
      <c r="M2686" s="393">
        <f>IF(OR(MONTH(F2686)&lt;7,AND(MONTH(F2686)=7,DAY(F2686)&lt;=25)),
MOD(SUM((E2686-1901)*365,259),260),
MOD(SUM((E2686-1900)*365,259),260))</f>
        <v>24</v>
      </c>
      <c r="N2686" s="390">
        <f>IF(AND(MONTH(F2686)=7,DAY(F2686)&gt;25),1,
ROUNDDOWN((SUM(VLOOKUP(MONTH(F2686),D暦変換用数値,2,FALSE),DAY(F2686))/28)+1,0))</f>
        <v>4</v>
      </c>
      <c r="O2686" s="205">
        <f>IF(AND(MONTH(F2686)=7,DAY(F2686)&gt;25),DAY(F2686)-25,
MOD((SUM(VLOOKUP(MONTH(F2686),D暦変換用数値,2,FALSE),DAY(F2686))),28)+1)</f>
        <v>18</v>
      </c>
      <c r="P2686" s="406">
        <f>IF(OR(MONTH(F2686)&lt;7,AND(MONTH(F2686)=7,DAY(F2686)&lt;=25)),
MOD(SUM((E2686-1901)*365,(N2686-1)*28,O2686,258),260),
MOD(SUM((E2686-1900)*365,(N2686-1)*28,O2686,258),260))</f>
        <v>125</v>
      </c>
      <c r="Q2686" s="372" t="str">
        <f>VLOOKUP(MOD(P2686,4),色,2,FALSE)</f>
        <v>赤い</v>
      </c>
      <c r="R2686" s="290" t="str">
        <f>VLOOKUP(MOD(P2686,13),銀河の音,2,FALSE)</f>
        <v>銀河の</v>
      </c>
      <c r="S2686" s="383" t="str">
        <f>VLOOKUP(MOD(P2686,20),太陽の紋章,2,FALSE)</f>
        <v>蛇</v>
      </c>
      <c r="T2686" s="98" t="s">
        <v>3736</v>
      </c>
    </row>
    <row r="2687" spans="1:20" ht="13.5" customHeight="1">
      <c r="A2687" s="50" t="str">
        <f>VLOOKUP(MOD(E2687,10),十干,2,FALSE)</f>
        <v>丁</v>
      </c>
      <c r="B2687" s="199" t="str">
        <f>VLOOKUP(MOD(E2687,12),十二支,3,FALSE)</f>
        <v xml:space="preserve">08 軍 </v>
      </c>
      <c r="C2687" s="201" t="str">
        <f>VLOOKUP(F2687,星座,3,TRUE)</f>
        <v xml:space="preserve">01 冥 </v>
      </c>
      <c r="D2687" s="531" t="s">
        <v>794</v>
      </c>
      <c r="E2687" s="1" t="str">
        <f>IFERROR(YEAR(D2687),LEFT(D2687,4))</f>
        <v>1897</v>
      </c>
      <c r="F2687" s="1" t="str">
        <f>IF(ISTEXT(D2687),RIGHT(D2687,5),TEXT(D2687,"mm/dd"))</f>
        <v>10/29</v>
      </c>
      <c r="G2687" s="39">
        <f>SUM(MID(E2687,1,1),MID(E2687,2,1),MID(E2687,3,1),MID(E2687,4,1),MID(F2687,1,1),MID(F2687,2,1),MID(F2687,4,1),MID(F2687,5,1))</f>
        <v>37</v>
      </c>
      <c r="H2687" s="41">
        <f>IF(MOD(G2687,9)=0,9,MOD(G2687,9))</f>
        <v>1</v>
      </c>
      <c r="I2687" s="45" t="str">
        <f>IFERROR(MID("日月火水木金土",WEEKDAY(D2687),1),"")</f>
        <v/>
      </c>
      <c r="J2687" s="304" t="s">
        <v>5101</v>
      </c>
      <c r="K2687" s="202" t="str">
        <f>VLOOKUP(F2687,石と花メイン,3,FALSE)</f>
        <v>◆猫目石</v>
      </c>
      <c r="L2687" s="297" t="str">
        <f>VLOOKUP(F2687,石と花メイン,4,FALSE)</f>
        <v>グロリオサ【狐百合】</v>
      </c>
      <c r="M2687" s="393">
        <f>IF(OR(MONTH(F2687)&lt;7,AND(MONTH(F2687)=7,DAY(F2687)&lt;=25)),
MOD(SUM((E2687-1901)*365,259),260),
MOD(SUM((E2687-1900)*365,259),260))</f>
        <v>204</v>
      </c>
      <c r="N2687" s="390">
        <f>IF(AND(MONTH(F2687)=7,DAY(F2687)&gt;25),1,
ROUNDDOWN((SUM(VLOOKUP(MONTH(F2687),D暦変換用数値,2,FALSE),DAY(F2687))/28)+1,0))</f>
        <v>4</v>
      </c>
      <c r="O2687" s="205">
        <f>IF(AND(MONTH(F2687)=7,DAY(F2687)&gt;25),DAY(F2687)-25,
MOD((SUM(VLOOKUP(MONTH(F2687),D暦変換用数値,2,FALSE),DAY(F2687))),28)+1)</f>
        <v>12</v>
      </c>
      <c r="P2687" s="406">
        <f>IF(OR(MONTH(F2687)&lt;7,AND(MONTH(F2687)=7,DAY(F2687)&lt;=25)),
MOD(SUM((E2687-1901)*365,(N2687-1)*28,O2687,258),260),
MOD(SUM((E2687-1900)*365,(N2687-1)*28,O2687,258),260))</f>
        <v>39</v>
      </c>
      <c r="Q2687" s="374" t="str">
        <f>VLOOKUP(MOD(P2687,4),色,2,FALSE)</f>
        <v>青い</v>
      </c>
      <c r="R2687" s="292" t="str">
        <f>VLOOKUP(MOD(P2687,13),銀河の音,2,FALSE)</f>
        <v>宇宙の</v>
      </c>
      <c r="S2687" s="385" t="str">
        <f>VLOOKUP(MOD(P2687,20),太陽の紋章,2,FALSE)</f>
        <v>嵐</v>
      </c>
      <c r="T2687" s="99" t="s">
        <v>4612</v>
      </c>
    </row>
    <row r="2688" spans="1:20" ht="13.5" customHeight="1">
      <c r="A2688" s="50" t="str">
        <f>VLOOKUP(MOD(E2688,10),十干,2,FALSE)</f>
        <v>己</v>
      </c>
      <c r="B2688" s="199" t="str">
        <f>VLOOKUP(MOD(E2688,12),十二支,3,FALSE)</f>
        <v xml:space="preserve">08 軍 </v>
      </c>
      <c r="C2688" s="201" t="str">
        <f>VLOOKUP(F2688,星座,3,TRUE)</f>
        <v xml:space="preserve">02 零 </v>
      </c>
      <c r="D2688" s="535">
        <v>3546</v>
      </c>
      <c r="E2688" s="45">
        <f>IFERROR(YEAR(D2688),LEFT(D2688,4))</f>
        <v>1909</v>
      </c>
      <c r="F2688" s="45" t="str">
        <f>IF(ISTEXT(D2688),RIGHT(D2688,5),TEXT(D2688,"mm/dd"))</f>
        <v>09/15</v>
      </c>
      <c r="G2688" s="41">
        <f>SUM(MID(E2688,1,1),MID(E2688,2,1),MID(E2688,3,1),MID(E2688,4,1),MID(F2688,1,1),MID(F2688,2,1),MID(F2688,4,1),MID(F2688,5,1))</f>
        <v>34</v>
      </c>
      <c r="H2688" s="41">
        <f>IF(MOD(G2688,9)=0,9,MOD(G2688,9))</f>
        <v>7</v>
      </c>
      <c r="I2688" s="45" t="str">
        <f>IFERROR(MID("日月火水木金土",WEEKDAY(D2688),1),"")</f>
        <v>水</v>
      </c>
      <c r="J2688" s="305" t="s">
        <v>3020</v>
      </c>
      <c r="K2688" s="203" t="str">
        <f>VLOOKUP(F2688,石と花メイン,3,FALSE)</f>
        <v>■紫水晶</v>
      </c>
      <c r="L2688" s="298" t="str">
        <f>VLOOKUP(F2688,石と花メイン,4,FALSE)</f>
        <v>ダリア【天竺牡丹】</v>
      </c>
      <c r="M2688" s="394">
        <f>IF(OR(MONTH(F2688)&lt;7,AND(MONTH(F2688)=7,DAY(F2688)&lt;=25)),
MOD(SUM((E2688-1901)*365,259),260),
MOD(SUM((E2688-1900)*365,259),260))</f>
        <v>164</v>
      </c>
      <c r="N2688" s="391">
        <f>IF(AND(MONTH(F2688)=7,DAY(F2688)&gt;25),1,
ROUNDDOWN((SUM(VLOOKUP(MONTH(F2688),D暦変換用数値,2,FALSE),DAY(F2688))/28)+1,0))</f>
        <v>2</v>
      </c>
      <c r="O2688" s="46">
        <f>IF(AND(MONTH(F2688)=7,DAY(F2688)&gt;25),DAY(F2688)-25,
MOD((SUM(VLOOKUP(MONTH(F2688),D暦変換用数値,2,FALSE),DAY(F2688))),28)+1)</f>
        <v>24</v>
      </c>
      <c r="P2688" s="407">
        <f>IF(OR(MONTH(F2688)&lt;7,AND(MONTH(F2688)=7,DAY(F2688)&lt;=25)),
MOD(SUM((E2688-1901)*365,(N2688-1)*28,O2688,258),260),
MOD(SUM((E2688-1900)*365,(N2688-1)*28,O2688,258),260))</f>
        <v>215</v>
      </c>
      <c r="Q2688" s="374" t="str">
        <f>VLOOKUP(MOD(P2688,4),色,2,FALSE)</f>
        <v>青い</v>
      </c>
      <c r="R2688" s="292" t="str">
        <f>VLOOKUP(MOD(P2688,13),銀河の音,2,FALSE)</f>
        <v>共振の</v>
      </c>
      <c r="S2688" s="385" t="str">
        <f>VLOOKUP(MOD(P2688,20),太陽の紋章,2,FALSE)</f>
        <v>鷲</v>
      </c>
      <c r="T2688" s="96" t="s">
        <v>2135</v>
      </c>
    </row>
    <row r="2689" spans="1:20" ht="13.5" customHeight="1">
      <c r="A2689" s="282" t="str">
        <f>VLOOKUP(MOD(E2689,10),十干,2,FALSE)</f>
        <v>辛</v>
      </c>
      <c r="B2689" s="283" t="str">
        <f>VLOOKUP(MOD(E2689,12),十二支,3,FALSE)</f>
        <v xml:space="preserve">08 軍 </v>
      </c>
      <c r="C2689" s="287" t="str">
        <f>VLOOKUP(F2689,星座,3,TRUE)</f>
        <v xml:space="preserve">02 零 </v>
      </c>
      <c r="D2689" s="533">
        <v>7935</v>
      </c>
      <c r="E2689" s="83">
        <f>IFERROR(YEAR(D2689),LEFT(D2689,4))</f>
        <v>1921</v>
      </c>
      <c r="F2689" s="83" t="str">
        <f>IF(ISTEXT(D2689),RIGHT(D2689,5),TEXT(D2689,"mm/dd"))</f>
        <v>09/21</v>
      </c>
      <c r="G2689" s="88">
        <f>SUM(MID(E2689,1,1),MID(E2689,2,1),MID(E2689,3,1),MID(E2689,4,1),MID(F2689,1,1),MID(F2689,2,1),MID(F2689,4,1),MID(F2689,5,1))</f>
        <v>25</v>
      </c>
      <c r="H2689" s="88">
        <f>IF(MOD(G2689,9)=0,9,MOD(G2689,9))</f>
        <v>7</v>
      </c>
      <c r="I2689" s="83" t="str">
        <f>IFERROR(MID("日月火水木金土",WEEKDAY(D2689),1),"")</f>
        <v>水</v>
      </c>
      <c r="J2689" s="303" t="s">
        <v>5552</v>
      </c>
      <c r="K2689" s="87" t="str">
        <f>VLOOKUP(F2689,石と花メイン,3,FALSE)</f>
        <v>◆翠玉</v>
      </c>
      <c r="L2689" s="296" t="str">
        <f>VLOOKUP(F2689,石と花メイン,4,FALSE)</f>
        <v>カンナ【美人蕉】</v>
      </c>
      <c r="M2689" s="392">
        <f>IF(OR(MONTH(F2689)&lt;7,AND(MONTH(F2689)=7,DAY(F2689)&lt;=25)),
MOD(SUM((E2689-1901)*365,259),260),
MOD(SUM((E2689-1900)*365,259),260))</f>
        <v>124</v>
      </c>
      <c r="N2689" s="330">
        <f>IF(AND(MONTH(F2689)=7,DAY(F2689)&gt;25),1,
ROUNDDOWN((SUM(VLOOKUP(MONTH(F2689),D暦変換用数値,2,FALSE),DAY(F2689))/28)+1,0))</f>
        <v>3</v>
      </c>
      <c r="O2689" s="84">
        <f>IF(AND(MONTH(F2689)=7,DAY(F2689)&gt;25),DAY(F2689)-25,
MOD((SUM(VLOOKUP(MONTH(F2689),D暦変換用数値,2,FALSE),DAY(F2689))),28)+1)</f>
        <v>2</v>
      </c>
      <c r="P2689" s="405">
        <f>IF(OR(MONTH(F2689)&lt;7,AND(MONTH(F2689)=7,DAY(F2689)&lt;=25)),
MOD(SUM((E2689-1901)*365,(N2689-1)*28,O2689,258),260),
MOD(SUM((E2689-1900)*365,(N2689-1)*28,O2689,258),260))</f>
        <v>181</v>
      </c>
      <c r="Q2689" s="371" t="str">
        <f>VLOOKUP(MOD(P2689,4),色,2,FALSE)</f>
        <v>赤い</v>
      </c>
      <c r="R2689" s="289" t="str">
        <f>VLOOKUP(MOD(P2689,13),銀河の音,2,FALSE)</f>
        <v>水晶の</v>
      </c>
      <c r="S2689" s="382" t="str">
        <f>VLOOKUP(MOD(P2689,20),太陽の紋章,2,FALSE)</f>
        <v>竜</v>
      </c>
      <c r="T2689" s="95" t="s">
        <v>5028</v>
      </c>
    </row>
    <row r="2690" spans="1:20" ht="13.5" customHeight="1">
      <c r="A2690" s="76" t="str">
        <f>VLOOKUP(MOD(E2690,10),十干,2,FALSE)</f>
        <v>癸</v>
      </c>
      <c r="B2690" s="199" t="str">
        <f>VLOOKUP(MOD(E2690,12),十二支,3,FALSE)</f>
        <v xml:space="preserve">08 軍 </v>
      </c>
      <c r="C2690" s="201" t="str">
        <f>VLOOKUP(F2690,星座,3,TRUE)</f>
        <v xml:space="preserve">02 零 </v>
      </c>
      <c r="D2690" s="534">
        <v>12307</v>
      </c>
      <c r="E2690" s="116">
        <f>IFERROR(YEAR(D2690),LEFT(D2690,4))</f>
        <v>1933</v>
      </c>
      <c r="F2690" s="116" t="str">
        <f>IF(ISTEXT(D2690),RIGHT(D2690,5),TEXT(D2690,"mm/dd"))</f>
        <v>09/10</v>
      </c>
      <c r="G2690" s="120">
        <f>SUM(MID(E2690,1,1),MID(E2690,2,1),MID(E2690,3,1),MID(E2690,4,1),MID(F2690,1,1),MID(F2690,2,1),MID(F2690,4,1),MID(F2690,5,1))</f>
        <v>26</v>
      </c>
      <c r="H2690" s="120">
        <f>IF(MOD(G2690,9)=0,9,MOD(G2690,9))</f>
        <v>8</v>
      </c>
      <c r="I2690" s="116" t="str">
        <f>IFERROR(MID("日月火水木金土",WEEKDAY(D2690),1),"")</f>
        <v>日</v>
      </c>
      <c r="J2690" s="306" t="s">
        <v>7143</v>
      </c>
      <c r="K2690" s="203" t="str">
        <f>VLOOKUP(F2690,石と花メイン,3,FALSE)</f>
        <v>□水晶</v>
      </c>
      <c r="L2690" s="299" t="str">
        <f>VLOOKUP(F2690,石と花メイン,4,FALSE)</f>
        <v>孔雀草【孔雀アスター】</v>
      </c>
      <c r="M2690" s="395">
        <f>IF(OR(MONTH(F2690)&lt;7,AND(MONTH(F2690)=7,DAY(F2690)&lt;=25)),
MOD(SUM((E2690-1901)*365,259),260),
MOD(SUM((E2690-1900)*365,259),260))</f>
        <v>84</v>
      </c>
      <c r="N2690" s="121">
        <f>IF(AND(MONTH(F2690)=7,DAY(F2690)&gt;25),1,
ROUNDDOWN((SUM(VLOOKUP(MONTH(F2690),D暦変換用数値,2,FALSE),DAY(F2690))/28)+1,0))</f>
        <v>2</v>
      </c>
      <c r="O2690" s="117">
        <f>IF(AND(MONTH(F2690)=7,DAY(F2690)&gt;25),DAY(F2690)-25,
MOD((SUM(VLOOKUP(MONTH(F2690),D暦変換用数値,2,FALSE),DAY(F2690))),28)+1)</f>
        <v>19</v>
      </c>
      <c r="P2690" s="408">
        <f>IF(OR(MONTH(F2690)&lt;7,AND(MONTH(F2690)=7,DAY(F2690)&lt;=25)),
MOD(SUM((E2690-1901)*365,(N2690-1)*28,O2690,258),260),
MOD(SUM((E2690-1900)*365,(N2690-1)*28,O2690,258),260))</f>
        <v>130</v>
      </c>
      <c r="Q2690" s="375" t="str">
        <f>VLOOKUP(MOD(P2690,4),色,2,FALSE)</f>
        <v>白い</v>
      </c>
      <c r="R2690" s="293" t="str">
        <f>VLOOKUP(MOD(P2690,13),銀河の音,2,FALSE)</f>
        <v>宇宙の</v>
      </c>
      <c r="S2690" s="386" t="str">
        <f>VLOOKUP(MOD(P2690,20),太陽の紋章,2,FALSE)</f>
        <v>犬</v>
      </c>
      <c r="T2690" s="126" t="s">
        <v>7144</v>
      </c>
    </row>
    <row r="2691" spans="1:20" ht="13.5" customHeight="1">
      <c r="A2691" s="282" t="str">
        <f>VLOOKUP(MOD(E2691,10),十干,2,FALSE)</f>
        <v>癸</v>
      </c>
      <c r="B2691" s="283" t="str">
        <f>VLOOKUP(MOD(E2691,12),十二支,3,FALSE)</f>
        <v xml:space="preserve">08 軍 </v>
      </c>
      <c r="C2691" s="287" t="str">
        <f>VLOOKUP(F2691,星座,3,TRUE)</f>
        <v xml:space="preserve">02 零 </v>
      </c>
      <c r="D2691" s="533">
        <v>12318</v>
      </c>
      <c r="E2691" s="83">
        <f>IFERROR(YEAR(D2691),LEFT(D2691,4))</f>
        <v>1933</v>
      </c>
      <c r="F2691" s="83" t="str">
        <f>IF(ISTEXT(D2691),RIGHT(D2691,5),TEXT(D2691,"mm/dd"))</f>
        <v>09/21</v>
      </c>
      <c r="G2691" s="88">
        <f>SUM(MID(E2691,1,1),MID(E2691,2,1),MID(E2691,3,1),MID(E2691,4,1),MID(F2691,1,1),MID(F2691,2,1),MID(F2691,4,1),MID(F2691,5,1))</f>
        <v>28</v>
      </c>
      <c r="H2691" s="88">
        <f>IF(MOD(G2691,9)=0,9,MOD(G2691,9))</f>
        <v>1</v>
      </c>
      <c r="I2691" s="83" t="str">
        <f>IFERROR(MID("日月火水木金土",WEEKDAY(D2691),1),"")</f>
        <v>木</v>
      </c>
      <c r="J2691" s="303" t="s">
        <v>5553</v>
      </c>
      <c r="K2691" s="87" t="str">
        <f>VLOOKUP(F2691,石と花メイン,3,FALSE)</f>
        <v>◆翠玉</v>
      </c>
      <c r="L2691" s="296" t="str">
        <f>VLOOKUP(F2691,石と花メイン,4,FALSE)</f>
        <v>カンナ【美人蕉】</v>
      </c>
      <c r="M2691" s="392">
        <f>IF(OR(MONTH(F2691)&lt;7,AND(MONTH(F2691)=7,DAY(F2691)&lt;=25)),
MOD(SUM((E2691-1901)*365,259),260),
MOD(SUM((E2691-1900)*365,259),260))</f>
        <v>84</v>
      </c>
      <c r="N2691" s="330">
        <f>IF(AND(MONTH(F2691)=7,DAY(F2691)&gt;25),1,
ROUNDDOWN((SUM(VLOOKUP(MONTH(F2691),D暦変換用数値,2,FALSE),DAY(F2691))/28)+1,0))</f>
        <v>3</v>
      </c>
      <c r="O2691" s="84">
        <f>IF(AND(MONTH(F2691)=7,DAY(F2691)&gt;25),DAY(F2691)-25,
MOD((SUM(VLOOKUP(MONTH(F2691),D暦変換用数値,2,FALSE),DAY(F2691))),28)+1)</f>
        <v>2</v>
      </c>
      <c r="P2691" s="405">
        <f>IF(OR(MONTH(F2691)&lt;7,AND(MONTH(F2691)=7,DAY(F2691)&lt;=25)),
MOD(SUM((E2691-1901)*365,(N2691-1)*28,O2691,258),260),
MOD(SUM((E2691-1900)*365,(N2691-1)*28,O2691,258),260))</f>
        <v>141</v>
      </c>
      <c r="Q2691" s="371" t="str">
        <f>VLOOKUP(MOD(P2691,4),色,2,FALSE)</f>
        <v>赤い</v>
      </c>
      <c r="R2691" s="289" t="str">
        <f>VLOOKUP(MOD(P2691,13),銀河の音,2,FALSE)</f>
        <v>スペクトルの</v>
      </c>
      <c r="S2691" s="382" t="str">
        <f>VLOOKUP(MOD(P2691,20),太陽の紋章,2,FALSE)</f>
        <v>竜</v>
      </c>
      <c r="T2691" s="102" t="s">
        <v>201</v>
      </c>
    </row>
    <row r="2692" spans="1:20" ht="13.5" customHeight="1">
      <c r="A2692" s="50" t="str">
        <f>VLOOKUP(MOD(E2692,10),十干,2,FALSE)</f>
        <v>乙</v>
      </c>
      <c r="B2692" s="199" t="str">
        <f>VLOOKUP(MOD(E2692,12),十二支,3,FALSE)</f>
        <v xml:space="preserve">08 軍 </v>
      </c>
      <c r="C2692" s="201" t="str">
        <f>VLOOKUP(F2692,星座,3,TRUE)</f>
        <v xml:space="preserve">02 零 </v>
      </c>
      <c r="D2692" s="531">
        <v>16672</v>
      </c>
      <c r="E2692" s="1">
        <f>IFERROR(YEAR(D2692),LEFT(D2692,4))</f>
        <v>1945</v>
      </c>
      <c r="F2692" s="1" t="str">
        <f>IF(ISTEXT(D2692),RIGHT(D2692,5),TEXT(D2692,"mm/dd"))</f>
        <v>08/23</v>
      </c>
      <c r="G2692" s="39">
        <f>SUM(MID(E2692,1,1),MID(E2692,2,1),MID(E2692,3,1),MID(E2692,4,1),MID(F2692,1,1),MID(F2692,2,1),MID(F2692,4,1),MID(F2692,5,1))</f>
        <v>32</v>
      </c>
      <c r="H2692" s="41">
        <f>IF(MOD(G2692,9)=0,9,MOD(G2692,9))</f>
        <v>5</v>
      </c>
      <c r="I2692" s="45" t="str">
        <f>IFERROR(MID("日月火水木金土",WEEKDAY(D2692),1),"")</f>
        <v>木</v>
      </c>
      <c r="J2692" s="304" t="s">
        <v>3499</v>
      </c>
      <c r="K2692" s="202" t="str">
        <f>VLOOKUP(F2692,石と花メイン,3,FALSE)</f>
        <v>●月長石</v>
      </c>
      <c r="L2692" s="297" t="str">
        <f>VLOOKUP(F2692,石と花メイン,4,FALSE)</f>
        <v>月下美人【月来香】</v>
      </c>
      <c r="M2692" s="393">
        <f>IF(OR(MONTH(F2692)&lt;7,AND(MONTH(F2692)=7,DAY(F2692)&lt;=25)),
MOD(SUM((E2692-1901)*365,259),260),
MOD(SUM((E2692-1900)*365,259),260))</f>
        <v>44</v>
      </c>
      <c r="N2692" s="390">
        <f>IF(AND(MONTH(F2692)=7,DAY(F2692)&gt;25),1,
ROUNDDOWN((SUM(VLOOKUP(MONTH(F2692),D暦変換用数値,2,FALSE),DAY(F2692))/28)+1,0))</f>
        <v>2</v>
      </c>
      <c r="O2692" s="205">
        <f>IF(AND(MONTH(F2692)=7,DAY(F2692)&gt;25),DAY(F2692)-25,
MOD((SUM(VLOOKUP(MONTH(F2692),D暦変換用数値,2,FALSE),DAY(F2692))),28)+1)</f>
        <v>1</v>
      </c>
      <c r="P2692" s="406">
        <f>IF(OR(MONTH(F2692)&lt;7,AND(MONTH(F2692)=7,DAY(F2692)&lt;=25)),
MOD(SUM((E2692-1901)*365,(N2692-1)*28,O2692,258),260),
MOD(SUM((E2692-1900)*365,(N2692-1)*28,O2692,258),260))</f>
        <v>72</v>
      </c>
      <c r="Q2692" s="373" t="str">
        <f>VLOOKUP(MOD(P2692,4),色,2,FALSE)</f>
        <v>黄色い</v>
      </c>
      <c r="R2692" s="291" t="str">
        <f>VLOOKUP(MOD(P2692,13),銀河の音,2,FALSE)</f>
        <v>共振の</v>
      </c>
      <c r="S2692" s="384" t="str">
        <f>VLOOKUP(MOD(P2692,20),太陽の紋章,2,FALSE)</f>
        <v>人</v>
      </c>
      <c r="T2692" s="99" t="s">
        <v>1811</v>
      </c>
    </row>
    <row r="2693" spans="1:20" ht="13.5" customHeight="1">
      <c r="A2693" s="50" t="str">
        <f>VLOOKUP(MOD(E2693,10),十干,2,FALSE)</f>
        <v>乙</v>
      </c>
      <c r="B2693" s="199" t="str">
        <f>VLOOKUP(MOD(E2693,12),十二支,3,FALSE)</f>
        <v xml:space="preserve">08 軍 </v>
      </c>
      <c r="C2693" s="201" t="str">
        <f>VLOOKUP(F2693,星座,3,TRUE)</f>
        <v xml:space="preserve">02 零 </v>
      </c>
      <c r="D2693" s="531">
        <v>16683</v>
      </c>
      <c r="E2693" s="1">
        <f>IFERROR(YEAR(D2693),LEFT(D2693,4))</f>
        <v>1945</v>
      </c>
      <c r="F2693" s="1" t="str">
        <f>IF(ISTEXT(D2693),RIGHT(D2693,5),TEXT(D2693,"mm/dd"))</f>
        <v>09/03</v>
      </c>
      <c r="G2693" s="39">
        <f>SUM(MID(E2693,1,1),MID(E2693,2,1),MID(E2693,3,1),MID(E2693,4,1),MID(F2693,1,1),MID(F2693,2,1),MID(F2693,4,1),MID(F2693,5,1))</f>
        <v>31</v>
      </c>
      <c r="H2693" s="41">
        <f>IF(MOD(G2693,9)=0,9,MOD(G2693,9))</f>
        <v>4</v>
      </c>
      <c r="I2693" s="45" t="str">
        <f>IFERROR(MID("日月火水木金土",WEEKDAY(D2693),1),"")</f>
        <v>月</v>
      </c>
      <c r="J2693" s="304" t="s">
        <v>3500</v>
      </c>
      <c r="K2693" s="202" t="str">
        <f>VLOOKUP(F2693,石と花メイン,3,FALSE)</f>
        <v>◆翠玉</v>
      </c>
      <c r="L2693" s="297" t="str">
        <f>VLOOKUP(F2693,石と花メイン,4,FALSE)</f>
        <v>瓢箪</v>
      </c>
      <c r="M2693" s="393">
        <f>IF(OR(MONTH(F2693)&lt;7,AND(MONTH(F2693)=7,DAY(F2693)&lt;=25)),
MOD(SUM((E2693-1901)*365,259),260),
MOD(SUM((E2693-1900)*365,259),260))</f>
        <v>44</v>
      </c>
      <c r="N2693" s="390">
        <f>IF(AND(MONTH(F2693)=7,DAY(F2693)&gt;25),1,
ROUNDDOWN((SUM(VLOOKUP(MONTH(F2693),D暦変換用数値,2,FALSE),DAY(F2693))/28)+1,0))</f>
        <v>2</v>
      </c>
      <c r="O2693" s="205">
        <f>IF(AND(MONTH(F2693)=7,DAY(F2693)&gt;25),DAY(F2693)-25,
MOD((SUM(VLOOKUP(MONTH(F2693),D暦変換用数値,2,FALSE),DAY(F2693))),28)+1)</f>
        <v>12</v>
      </c>
      <c r="P2693" s="406">
        <f>IF(OR(MONTH(F2693)&lt;7,AND(MONTH(F2693)=7,DAY(F2693)&lt;=25)),
MOD(SUM((E2693-1901)*365,(N2693-1)*28,O2693,258),260),
MOD(SUM((E2693-1900)*365,(N2693-1)*28,O2693,258),260))</f>
        <v>83</v>
      </c>
      <c r="Q2693" s="374" t="str">
        <f>VLOOKUP(MOD(P2693,4),色,2,FALSE)</f>
        <v>青い</v>
      </c>
      <c r="R2693" s="292" t="str">
        <f>VLOOKUP(MOD(P2693,13),銀河の音,2,FALSE)</f>
        <v>倍音の</v>
      </c>
      <c r="S2693" s="385" t="str">
        <f>VLOOKUP(MOD(P2693,20),太陽の紋章,2,FALSE)</f>
        <v>夜</v>
      </c>
      <c r="T2693" s="99" t="s">
        <v>1812</v>
      </c>
    </row>
    <row r="2694" spans="1:20" ht="13.5" customHeight="1">
      <c r="A2694" s="50" t="str">
        <f>VLOOKUP(MOD(E2694,10),十干,2,FALSE)</f>
        <v>乙</v>
      </c>
      <c r="B2694" s="199" t="str">
        <f>VLOOKUP(MOD(E2694,12),十二支,3,FALSE)</f>
        <v xml:space="preserve">08 軍 </v>
      </c>
      <c r="C2694" s="201" t="str">
        <f>VLOOKUP(F2694,星座,3,TRUE)</f>
        <v xml:space="preserve">02 零 </v>
      </c>
      <c r="D2694" s="531">
        <v>16684</v>
      </c>
      <c r="E2694" s="1">
        <f>IFERROR(YEAR(D2694),LEFT(D2694,4))</f>
        <v>1945</v>
      </c>
      <c r="F2694" s="1" t="str">
        <f>IF(ISTEXT(D2694),RIGHT(D2694,5),TEXT(D2694,"mm/dd"))</f>
        <v>09/04</v>
      </c>
      <c r="G2694" s="39">
        <f>SUM(MID(E2694,1,1),MID(E2694,2,1),MID(E2694,3,1),MID(E2694,4,1),MID(F2694,1,1),MID(F2694,2,1),MID(F2694,4,1),MID(F2694,5,1))</f>
        <v>32</v>
      </c>
      <c r="H2694" s="41">
        <f>IF(MOD(G2694,9)=0,9,MOD(G2694,9))</f>
        <v>5</v>
      </c>
      <c r="I2694" s="45" t="str">
        <f>IFERROR(MID("日月火水木金土",WEEKDAY(D2694),1),"")</f>
        <v>火</v>
      </c>
      <c r="J2694" s="304" t="s">
        <v>3501</v>
      </c>
      <c r="K2694" s="202" t="str">
        <f>VLOOKUP(F2694,石と花メイン,3,FALSE)</f>
        <v>◆金緑石</v>
      </c>
      <c r="L2694" s="297" t="str">
        <f>VLOOKUP(F2694,石と花メイン,4,FALSE)</f>
        <v>クロコスミア【姫檜扇水仙】</v>
      </c>
      <c r="M2694" s="393">
        <f>IF(OR(MONTH(F2694)&lt;7,AND(MONTH(F2694)=7,DAY(F2694)&lt;=25)),
MOD(SUM((E2694-1901)*365,259),260),
MOD(SUM((E2694-1900)*365,259),260))</f>
        <v>44</v>
      </c>
      <c r="N2694" s="390">
        <f>IF(AND(MONTH(F2694)=7,DAY(F2694)&gt;25),1,
ROUNDDOWN((SUM(VLOOKUP(MONTH(F2694),D暦変換用数値,2,FALSE),DAY(F2694))/28)+1,0))</f>
        <v>2</v>
      </c>
      <c r="O2694" s="205">
        <f>IF(AND(MONTH(F2694)=7,DAY(F2694)&gt;25),DAY(F2694)-25,
MOD((SUM(VLOOKUP(MONTH(F2694),D暦変換用数値,2,FALSE),DAY(F2694))),28)+1)</f>
        <v>13</v>
      </c>
      <c r="P2694" s="406">
        <f>IF(OR(MONTH(F2694)&lt;7,AND(MONTH(F2694)=7,DAY(F2694)&lt;=25)),
MOD(SUM((E2694-1901)*365,(N2694-1)*28,O2694,258),260),
MOD(SUM((E2694-1900)*365,(N2694-1)*28,O2694,258),260))</f>
        <v>84</v>
      </c>
      <c r="Q2694" s="373" t="str">
        <f>VLOOKUP(MOD(P2694,4),色,2,FALSE)</f>
        <v>黄色い</v>
      </c>
      <c r="R2694" s="291" t="str">
        <f>VLOOKUP(MOD(P2694,13),銀河の音,2,FALSE)</f>
        <v>律動の</v>
      </c>
      <c r="S2694" s="384" t="str">
        <f>VLOOKUP(MOD(P2694,20),太陽の紋章,2,FALSE)</f>
        <v>種</v>
      </c>
      <c r="T2694" s="99" t="s">
        <v>168</v>
      </c>
    </row>
    <row r="2695" spans="1:20" ht="13.5" customHeight="1">
      <c r="A2695" s="50" t="str">
        <f>VLOOKUP(MOD(E2695,10),十干,2,FALSE)</f>
        <v>乙</v>
      </c>
      <c r="B2695" s="199" t="str">
        <f>VLOOKUP(MOD(E2695,12),十二支,3,FALSE)</f>
        <v xml:space="preserve">08 軍 </v>
      </c>
      <c r="C2695" s="201" t="str">
        <f>VLOOKUP(F2695,星座,3,TRUE)</f>
        <v xml:space="preserve">02 零 </v>
      </c>
      <c r="D2695" s="531">
        <v>16686</v>
      </c>
      <c r="E2695" s="1">
        <f>IFERROR(YEAR(D2695),LEFT(D2695,4))</f>
        <v>1945</v>
      </c>
      <c r="F2695" s="1" t="str">
        <f>IF(ISTEXT(D2695),RIGHT(D2695,5),TEXT(D2695,"mm/dd"))</f>
        <v>09/06</v>
      </c>
      <c r="G2695" s="39">
        <f>SUM(MID(E2695,1,1),MID(E2695,2,1),MID(E2695,3,1),MID(E2695,4,1),MID(F2695,1,1),MID(F2695,2,1),MID(F2695,4,1),MID(F2695,5,1))</f>
        <v>34</v>
      </c>
      <c r="H2695" s="41">
        <f>IF(MOD(G2695,9)=0,9,MOD(G2695,9))</f>
        <v>7</v>
      </c>
      <c r="I2695" s="45" t="str">
        <f>IFERROR(MID("日月火水木金土",WEEKDAY(D2695),1),"")</f>
        <v>木</v>
      </c>
      <c r="J2695" s="304" t="s">
        <v>3502</v>
      </c>
      <c r="K2695" s="202" t="str">
        <f>VLOOKUP(F2695,石と花メイン,3,FALSE)</f>
        <v>□水晶</v>
      </c>
      <c r="L2695" s="297" t="str">
        <f>VLOOKUP(F2695,石と花メイン,4,FALSE)</f>
        <v>金蓮花【ナスタチウム】</v>
      </c>
      <c r="M2695" s="393">
        <f>IF(OR(MONTH(F2695)&lt;7,AND(MONTH(F2695)=7,DAY(F2695)&lt;=25)),
MOD(SUM((E2695-1901)*365,259),260),
MOD(SUM((E2695-1900)*365,259),260))</f>
        <v>44</v>
      </c>
      <c r="N2695" s="390">
        <f>IF(AND(MONTH(F2695)=7,DAY(F2695)&gt;25),1,
ROUNDDOWN((SUM(VLOOKUP(MONTH(F2695),D暦変換用数値,2,FALSE),DAY(F2695))/28)+1,0))</f>
        <v>2</v>
      </c>
      <c r="O2695" s="205">
        <f>IF(AND(MONTH(F2695)=7,DAY(F2695)&gt;25),DAY(F2695)-25,
MOD((SUM(VLOOKUP(MONTH(F2695),D暦変換用数値,2,FALSE),DAY(F2695))),28)+1)</f>
        <v>15</v>
      </c>
      <c r="P2695" s="406">
        <f>IF(OR(MONTH(F2695)&lt;7,AND(MONTH(F2695)=7,DAY(F2695)&lt;=25)),
MOD(SUM((E2695-1901)*365,(N2695-1)*28,O2695,258),260),
MOD(SUM((E2695-1900)*365,(N2695-1)*28,O2695,258),260))</f>
        <v>86</v>
      </c>
      <c r="Q2695" s="375" t="str">
        <f>VLOOKUP(MOD(P2695,4),色,2,FALSE)</f>
        <v>白い</v>
      </c>
      <c r="R2695" s="293" t="str">
        <f>VLOOKUP(MOD(P2695,13),銀河の音,2,FALSE)</f>
        <v>銀河の</v>
      </c>
      <c r="S2695" s="386" t="str">
        <f>VLOOKUP(MOD(P2695,20),太陽の紋章,2,FALSE)</f>
        <v>世界の橋渡し</v>
      </c>
      <c r="T2695" s="103" t="s">
        <v>169</v>
      </c>
    </row>
    <row r="2696" spans="1:20" ht="13.5" customHeight="1">
      <c r="A2696" s="50" t="str">
        <f>VLOOKUP(MOD(E2696,10),十干,2,FALSE)</f>
        <v>丁</v>
      </c>
      <c r="B2696" s="199" t="str">
        <f>VLOOKUP(MOD(E2696,12),十二支,3,FALSE)</f>
        <v xml:space="preserve">08 軍 </v>
      </c>
      <c r="C2696" s="201" t="str">
        <f>VLOOKUP(F2696,星座,3,TRUE)</f>
        <v xml:space="preserve">02 零 </v>
      </c>
      <c r="D2696" s="531">
        <v>21059</v>
      </c>
      <c r="E2696" s="1">
        <f>IFERROR(YEAR(D2696),LEFT(D2696,4))</f>
        <v>1957</v>
      </c>
      <c r="F2696" s="1" t="str">
        <f>IF(ISTEXT(D2696),RIGHT(D2696,5),TEXT(D2696,"mm/dd"))</f>
        <v>08/27</v>
      </c>
      <c r="G2696" s="39">
        <f>SUM(MID(E2696,1,1),MID(E2696,2,1),MID(E2696,3,1),MID(E2696,4,1),MID(F2696,1,1),MID(F2696,2,1),MID(F2696,4,1),MID(F2696,5,1))</f>
        <v>39</v>
      </c>
      <c r="H2696" s="41">
        <f>IF(MOD(G2696,9)=0,9,MOD(G2696,9))</f>
        <v>3</v>
      </c>
      <c r="I2696" s="45" t="str">
        <f>IFERROR(MID("日月火水木金土",WEEKDAY(D2696),1),"")</f>
        <v>火</v>
      </c>
      <c r="J2696" s="304" t="s">
        <v>3503</v>
      </c>
      <c r="K2696" s="202" t="str">
        <f>VLOOKUP(F2696,石と花メイン,3,FALSE)</f>
        <v>■紫水晶</v>
      </c>
      <c r="L2696" s="297" t="str">
        <f>VLOOKUP(F2696,石と花メイン,4,FALSE)</f>
        <v>芙蓉</v>
      </c>
      <c r="M2696" s="393">
        <f>IF(OR(MONTH(F2696)&lt;7,AND(MONTH(F2696)=7,DAY(F2696)&lt;=25)),
MOD(SUM((E2696-1901)*365,259),260),
MOD(SUM((E2696-1900)*365,259),260))</f>
        <v>4</v>
      </c>
      <c r="N2696" s="390">
        <f>IF(AND(MONTH(F2696)=7,DAY(F2696)&gt;25),1,
ROUNDDOWN((SUM(VLOOKUP(MONTH(F2696),D暦変換用数値,2,FALSE),DAY(F2696))/28)+1,0))</f>
        <v>2</v>
      </c>
      <c r="O2696" s="205">
        <f>IF(AND(MONTH(F2696)=7,DAY(F2696)&gt;25),DAY(F2696)-25,
MOD((SUM(VLOOKUP(MONTH(F2696),D暦変換用数値,2,FALSE),DAY(F2696))),28)+1)</f>
        <v>5</v>
      </c>
      <c r="P2696" s="406">
        <f>IF(OR(MONTH(F2696)&lt;7,AND(MONTH(F2696)=7,DAY(F2696)&lt;=25)),
MOD(SUM((E2696-1901)*365,(N2696-1)*28,O2696,258),260),
MOD(SUM((E2696-1900)*365,(N2696-1)*28,O2696,258),260))</f>
        <v>36</v>
      </c>
      <c r="Q2696" s="373" t="str">
        <f>VLOOKUP(MOD(P2696,4),色,2,FALSE)</f>
        <v>黄色い</v>
      </c>
      <c r="R2696" s="291" t="str">
        <f>VLOOKUP(MOD(P2696,13),銀河の音,2,FALSE)</f>
        <v>惑星の</v>
      </c>
      <c r="S2696" s="384" t="str">
        <f>VLOOKUP(MOD(P2696,20),太陽の紋章,2,FALSE)</f>
        <v>戦士</v>
      </c>
      <c r="T2696" s="97" t="s">
        <v>1813</v>
      </c>
    </row>
    <row r="2697" spans="1:20" ht="13.5" customHeight="1">
      <c r="A2697" s="50" t="str">
        <f>VLOOKUP(MOD(E2697,10),十干,2,FALSE)</f>
        <v>丁</v>
      </c>
      <c r="B2697" s="199" t="str">
        <f>VLOOKUP(MOD(E2697,12),十二支,3,FALSE)</f>
        <v xml:space="preserve">08 軍 </v>
      </c>
      <c r="C2697" s="201" t="str">
        <f>VLOOKUP(F2697,星座,3,TRUE)</f>
        <v xml:space="preserve">02 零 </v>
      </c>
      <c r="D2697" s="531">
        <v>21062</v>
      </c>
      <c r="E2697" s="1">
        <f>IFERROR(YEAR(D2697),LEFT(D2697,4))</f>
        <v>1957</v>
      </c>
      <c r="F2697" s="1" t="str">
        <f>IF(ISTEXT(D2697),RIGHT(D2697,5),TEXT(D2697,"mm/dd"))</f>
        <v>08/30</v>
      </c>
      <c r="G2697" s="39">
        <f>SUM(MID(E2697,1,1),MID(E2697,2,1),MID(E2697,3,1),MID(E2697,4,1),MID(F2697,1,1),MID(F2697,2,1),MID(F2697,4,1),MID(F2697,5,1))</f>
        <v>33</v>
      </c>
      <c r="H2697" s="41">
        <f>IF(MOD(G2697,9)=0,9,MOD(G2697,9))</f>
        <v>6</v>
      </c>
      <c r="I2697" s="45" t="str">
        <f>IFERROR(MID("日月火水木金土",WEEKDAY(D2697),1),"")</f>
        <v>金</v>
      </c>
      <c r="J2697" s="304" t="s">
        <v>3578</v>
      </c>
      <c r="K2697" s="202" t="str">
        <f>VLOOKUP(F2697,石と花メイン,3,FALSE)</f>
        <v>●土耳古石</v>
      </c>
      <c r="L2697" s="297" t="str">
        <f>VLOOKUP(F2697,石と花メイン,4,FALSE)</f>
        <v>洞庭藍【秋咲きベロニカ】</v>
      </c>
      <c r="M2697" s="393">
        <f>IF(OR(MONTH(F2697)&lt;7,AND(MONTH(F2697)=7,DAY(F2697)&lt;=25)),
MOD(SUM((E2697-1901)*365,259),260),
MOD(SUM((E2697-1900)*365,259),260))</f>
        <v>4</v>
      </c>
      <c r="N2697" s="390">
        <f>IF(AND(MONTH(F2697)=7,DAY(F2697)&gt;25),1,
ROUNDDOWN((SUM(VLOOKUP(MONTH(F2697),D暦変換用数値,2,FALSE),DAY(F2697))/28)+1,0))</f>
        <v>2</v>
      </c>
      <c r="O2697" s="205">
        <f>IF(AND(MONTH(F2697)=7,DAY(F2697)&gt;25),DAY(F2697)-25,
MOD((SUM(VLOOKUP(MONTH(F2697),D暦変換用数値,2,FALSE),DAY(F2697))),28)+1)</f>
        <v>8</v>
      </c>
      <c r="P2697" s="406">
        <f>IF(OR(MONTH(F2697)&lt;7,AND(MONTH(F2697)=7,DAY(F2697)&lt;=25)),
MOD(SUM((E2697-1901)*365,(N2697-1)*28,O2697,258),260),
MOD(SUM((E2697-1900)*365,(N2697-1)*28,O2697,258),260))</f>
        <v>39</v>
      </c>
      <c r="Q2697" s="374" t="str">
        <f>VLOOKUP(MOD(P2697,4),色,2,FALSE)</f>
        <v>青い</v>
      </c>
      <c r="R2697" s="292" t="str">
        <f>VLOOKUP(MOD(P2697,13),銀河の音,2,FALSE)</f>
        <v>宇宙の</v>
      </c>
      <c r="S2697" s="385" t="str">
        <f>VLOOKUP(MOD(P2697,20),太陽の紋章,2,FALSE)</f>
        <v>嵐</v>
      </c>
      <c r="T2697" s="97" t="s">
        <v>1814</v>
      </c>
    </row>
    <row r="2698" spans="1:20" ht="13.5" customHeight="1">
      <c r="A2698" s="50" t="str">
        <f>VLOOKUP(MOD(E2698,10),十干,2,FALSE)</f>
        <v>丁</v>
      </c>
      <c r="B2698" s="199" t="str">
        <f>VLOOKUP(MOD(E2698,12),十二支,3,FALSE)</f>
        <v xml:space="preserve">08 軍 </v>
      </c>
      <c r="C2698" s="201" t="str">
        <f>VLOOKUP(F2698,星座,3,TRUE)</f>
        <v xml:space="preserve">02 零 </v>
      </c>
      <c r="D2698" s="531">
        <v>21065</v>
      </c>
      <c r="E2698" s="1">
        <f>IFERROR(YEAR(D2698),LEFT(D2698,4))</f>
        <v>1957</v>
      </c>
      <c r="F2698" s="1" t="str">
        <f>IF(ISTEXT(D2698),RIGHT(D2698,5),TEXT(D2698,"mm/dd"))</f>
        <v>09/02</v>
      </c>
      <c r="G2698" s="39">
        <f>SUM(MID(E2698,1,1),MID(E2698,2,1),MID(E2698,3,1),MID(E2698,4,1),MID(F2698,1,1),MID(F2698,2,1),MID(F2698,4,1),MID(F2698,5,1))</f>
        <v>33</v>
      </c>
      <c r="H2698" s="41">
        <f>IF(MOD(G2698,9)=0,9,MOD(G2698,9))</f>
        <v>6</v>
      </c>
      <c r="I2698" s="45" t="str">
        <f>IFERROR(MID("日月火水木金土",WEEKDAY(D2698),1),"")</f>
        <v>月</v>
      </c>
      <c r="J2698" s="304" t="s">
        <v>3579</v>
      </c>
      <c r="K2698" s="202" t="str">
        <f>VLOOKUP(F2698,石と花メイン,3,FALSE)</f>
        <v>◆藍玉</v>
      </c>
      <c r="L2698" s="297" t="str">
        <f>VLOOKUP(F2698,石と花メイン,4,FALSE)</f>
        <v>コバエア【蔓コベア】</v>
      </c>
      <c r="M2698" s="393">
        <f>IF(OR(MONTH(F2698)&lt;7,AND(MONTH(F2698)=7,DAY(F2698)&lt;=25)),
MOD(SUM((E2698-1901)*365,259),260),
MOD(SUM((E2698-1900)*365,259),260))</f>
        <v>4</v>
      </c>
      <c r="N2698" s="390">
        <f>IF(AND(MONTH(F2698)=7,DAY(F2698)&gt;25),1,
ROUNDDOWN((SUM(VLOOKUP(MONTH(F2698),D暦変換用数値,2,FALSE),DAY(F2698))/28)+1,0))</f>
        <v>2</v>
      </c>
      <c r="O2698" s="205">
        <f>IF(AND(MONTH(F2698)=7,DAY(F2698)&gt;25),DAY(F2698)-25,
MOD((SUM(VLOOKUP(MONTH(F2698),D暦変換用数値,2,FALSE),DAY(F2698))),28)+1)</f>
        <v>11</v>
      </c>
      <c r="P2698" s="406">
        <f>IF(OR(MONTH(F2698)&lt;7,AND(MONTH(F2698)=7,DAY(F2698)&lt;=25)),
MOD(SUM((E2698-1901)*365,(N2698-1)*28,O2698,258),260),
MOD(SUM((E2698-1900)*365,(N2698-1)*28,O2698,258),260))</f>
        <v>42</v>
      </c>
      <c r="Q2698" s="375" t="str">
        <f>VLOOKUP(MOD(P2698,4),色,2,FALSE)</f>
        <v>白い</v>
      </c>
      <c r="R2698" s="293" t="str">
        <f>VLOOKUP(MOD(P2698,13),銀河の音,2,FALSE)</f>
        <v>電気の</v>
      </c>
      <c r="S2698" s="386" t="str">
        <f>VLOOKUP(MOD(P2698,20),太陽の紋章,2,FALSE)</f>
        <v>風</v>
      </c>
      <c r="T2698" s="111" t="s">
        <v>1815</v>
      </c>
    </row>
    <row r="2699" spans="1:20" ht="13.5" customHeight="1">
      <c r="A2699" s="282" t="str">
        <f>VLOOKUP(MOD(E2699,10),十干,2,FALSE)</f>
        <v>丁</v>
      </c>
      <c r="B2699" s="283" t="str">
        <f>VLOOKUP(MOD(E2699,12),十二支,3,FALSE)</f>
        <v xml:space="preserve">08 軍 </v>
      </c>
      <c r="C2699" s="287" t="str">
        <f>VLOOKUP(F2699,星座,3,TRUE)</f>
        <v xml:space="preserve">02 零 </v>
      </c>
      <c r="D2699" s="533">
        <v>21073</v>
      </c>
      <c r="E2699" s="83">
        <f>IFERROR(YEAR(D2699),LEFT(D2699,4))</f>
        <v>1957</v>
      </c>
      <c r="F2699" s="83" t="str">
        <f>IF(ISTEXT(D2699),RIGHT(D2699,5),TEXT(D2699,"mm/dd"))</f>
        <v>09/10</v>
      </c>
      <c r="G2699" s="88">
        <f>SUM(MID(E2699,1,1),MID(E2699,2,1),MID(E2699,3,1),MID(E2699,4,1),MID(F2699,1,1),MID(F2699,2,1),MID(F2699,4,1),MID(F2699,5,1))</f>
        <v>32</v>
      </c>
      <c r="H2699" s="88">
        <f>IF(MOD(G2699,9)=0,9,MOD(G2699,9))</f>
        <v>5</v>
      </c>
      <c r="I2699" s="83" t="str">
        <f>IFERROR(MID("日月火水木金土",WEEKDAY(D2699),1),"")</f>
        <v>火</v>
      </c>
      <c r="J2699" s="303" t="s">
        <v>6034</v>
      </c>
      <c r="K2699" s="87" t="str">
        <f>VLOOKUP(F2699,石と花メイン,3,FALSE)</f>
        <v>□水晶</v>
      </c>
      <c r="L2699" s="296" t="str">
        <f>VLOOKUP(F2699,石と花メイン,4,FALSE)</f>
        <v>孔雀草【孔雀アスター】</v>
      </c>
      <c r="M2699" s="392">
        <f>IF(OR(MONTH(F2699)&lt;7,AND(MONTH(F2699)=7,DAY(F2699)&lt;=25)),
MOD(SUM((E2699-1901)*365,259),260),
MOD(SUM((E2699-1900)*365,259),260))</f>
        <v>4</v>
      </c>
      <c r="N2699" s="330">
        <f>IF(AND(MONTH(F2699)=7,DAY(F2699)&gt;25),1,
ROUNDDOWN((SUM(VLOOKUP(MONTH(F2699),D暦変換用数値,2,FALSE),DAY(F2699))/28)+1,0))</f>
        <v>2</v>
      </c>
      <c r="O2699" s="84">
        <f>IF(AND(MONTH(F2699)=7,DAY(F2699)&gt;25),DAY(F2699)-25,
MOD((SUM(VLOOKUP(MONTH(F2699),D暦変換用数値,2,FALSE),DAY(F2699))),28)+1)</f>
        <v>19</v>
      </c>
      <c r="P2699" s="405">
        <f>IF(OR(MONTH(F2699)&lt;7,AND(MONTH(F2699)=7,DAY(F2699)&lt;=25)),
MOD(SUM((E2699-1901)*365,(N2699-1)*28,O2699,258),260),
MOD(SUM((E2699-1900)*365,(N2699-1)*28,O2699,258),260))</f>
        <v>50</v>
      </c>
      <c r="Q2699" s="371" t="str">
        <f>VLOOKUP(MOD(P2699,4),色,2,FALSE)</f>
        <v>白い</v>
      </c>
      <c r="R2699" s="289" t="str">
        <f>VLOOKUP(MOD(P2699,13),銀河の音,2,FALSE)</f>
        <v>スペクトルの</v>
      </c>
      <c r="S2699" s="382" t="str">
        <f>VLOOKUP(MOD(P2699,20),太陽の紋章,2,FALSE)</f>
        <v>犬</v>
      </c>
      <c r="T2699" s="109" t="s">
        <v>3211</v>
      </c>
    </row>
    <row r="2700" spans="1:20" ht="13.5" customHeight="1">
      <c r="A2700" s="50" t="str">
        <f>VLOOKUP(MOD(E2700,10),十干,2,FALSE)</f>
        <v>丁</v>
      </c>
      <c r="B2700" s="199" t="str">
        <f>VLOOKUP(MOD(E2700,12),十二支,3,FALSE)</f>
        <v xml:space="preserve">08 軍 </v>
      </c>
      <c r="C2700" s="201" t="str">
        <f>VLOOKUP(F2700,星座,3,TRUE)</f>
        <v xml:space="preserve">02 零 </v>
      </c>
      <c r="D2700" s="531">
        <v>21075</v>
      </c>
      <c r="E2700" s="1">
        <f>IFERROR(YEAR(D2700),LEFT(D2700,4))</f>
        <v>1957</v>
      </c>
      <c r="F2700" s="1" t="str">
        <f>IF(ISTEXT(D2700),RIGHT(D2700,5),TEXT(D2700,"mm/dd"))</f>
        <v>09/12</v>
      </c>
      <c r="G2700" s="39">
        <f>SUM(MID(E2700,1,1),MID(E2700,2,1),MID(E2700,3,1),MID(E2700,4,1),MID(F2700,1,1),MID(F2700,2,1),MID(F2700,4,1),MID(F2700,5,1))</f>
        <v>34</v>
      </c>
      <c r="H2700" s="41">
        <f>IF(MOD(G2700,9)=0,9,MOD(G2700,9))</f>
        <v>7</v>
      </c>
      <c r="I2700" s="45" t="str">
        <f>IFERROR(MID("日月火水木金土",WEEKDAY(D2700),1),"")</f>
        <v>木</v>
      </c>
      <c r="J2700" s="304" t="s">
        <v>3580</v>
      </c>
      <c r="K2700" s="202" t="str">
        <f>VLOOKUP(F2700,石と花メイン,3,FALSE)</f>
        <v>●土耳古石</v>
      </c>
      <c r="L2700" s="297" t="str">
        <f>VLOOKUP(F2700,石と花メイン,4,FALSE)</f>
        <v>藍【蓼藍】</v>
      </c>
      <c r="M2700" s="393">
        <f>IF(OR(MONTH(F2700)&lt;7,AND(MONTH(F2700)=7,DAY(F2700)&lt;=25)),
MOD(SUM((E2700-1901)*365,259),260),
MOD(SUM((E2700-1900)*365,259),260))</f>
        <v>4</v>
      </c>
      <c r="N2700" s="390">
        <f>IF(AND(MONTH(F2700)=7,DAY(F2700)&gt;25),1,
ROUNDDOWN((SUM(VLOOKUP(MONTH(F2700),D暦変換用数値,2,FALSE),DAY(F2700))/28)+1,0))</f>
        <v>2</v>
      </c>
      <c r="O2700" s="205">
        <f>IF(AND(MONTH(F2700)=7,DAY(F2700)&gt;25),DAY(F2700)-25,
MOD((SUM(VLOOKUP(MONTH(F2700),D暦変換用数値,2,FALSE),DAY(F2700))),28)+1)</f>
        <v>21</v>
      </c>
      <c r="P2700" s="406">
        <f>IF(OR(MONTH(F2700)&lt;7,AND(MONTH(F2700)=7,DAY(F2700)&lt;=25)),
MOD(SUM((E2700-1901)*365,(N2700-1)*28,O2700,258),260),
MOD(SUM((E2700-1900)*365,(N2700-1)*28,O2700,258),260))</f>
        <v>52</v>
      </c>
      <c r="Q2700" s="373" t="str">
        <f>VLOOKUP(MOD(P2700,4),色,2,FALSE)</f>
        <v>黄色い</v>
      </c>
      <c r="R2700" s="291" t="str">
        <f>VLOOKUP(MOD(P2700,13),銀河の音,2,FALSE)</f>
        <v>宇宙の</v>
      </c>
      <c r="S2700" s="384" t="str">
        <f>VLOOKUP(MOD(P2700,20),太陽の紋章,2,FALSE)</f>
        <v>人</v>
      </c>
      <c r="T2700" s="98" t="s">
        <v>3736</v>
      </c>
    </row>
    <row r="2701" spans="1:20" ht="13.5" customHeight="1">
      <c r="A2701" s="50" t="str">
        <f>VLOOKUP(MOD(E2701,10),十干,2,FALSE)</f>
        <v>丁</v>
      </c>
      <c r="B2701" s="199" t="str">
        <f>VLOOKUP(MOD(E2701,12),十二支,3,FALSE)</f>
        <v xml:space="preserve">08 軍 </v>
      </c>
      <c r="C2701" s="201" t="str">
        <f>VLOOKUP(F2701,星座,3,TRUE)</f>
        <v xml:space="preserve">02 零 </v>
      </c>
      <c r="D2701" s="531">
        <v>21079</v>
      </c>
      <c r="E2701" s="1">
        <f>IFERROR(YEAR(D2701),LEFT(D2701,4))</f>
        <v>1957</v>
      </c>
      <c r="F2701" s="1" t="str">
        <f>IF(ISTEXT(D2701),RIGHT(D2701,5),TEXT(D2701,"mm/dd"))</f>
        <v>09/16</v>
      </c>
      <c r="G2701" s="39">
        <f>SUM(MID(E2701,1,1),MID(E2701,2,1),MID(E2701,3,1),MID(E2701,4,1),MID(F2701,1,1),MID(F2701,2,1),MID(F2701,4,1),MID(F2701,5,1))</f>
        <v>38</v>
      </c>
      <c r="H2701" s="41">
        <f>IF(MOD(G2701,9)=0,9,MOD(G2701,9))</f>
        <v>2</v>
      </c>
      <c r="I2701" s="45" t="str">
        <f>IFERROR(MID("日月火水木金土",WEEKDAY(D2701),1),"")</f>
        <v>月</v>
      </c>
      <c r="J2701" s="304" t="s">
        <v>3581</v>
      </c>
      <c r="K2701" s="202" t="str">
        <f>VLOOKUP(F2701,石と花メイン,3,FALSE)</f>
        <v>■紫水晶</v>
      </c>
      <c r="L2701" s="297" t="str">
        <f>VLOOKUP(F2701,石と花メイン,4,FALSE)</f>
        <v>竜胆【胃病草】</v>
      </c>
      <c r="M2701" s="393">
        <f>IF(OR(MONTH(F2701)&lt;7,AND(MONTH(F2701)=7,DAY(F2701)&lt;=25)),
MOD(SUM((E2701-1901)*365,259),260),
MOD(SUM((E2701-1900)*365,259),260))</f>
        <v>4</v>
      </c>
      <c r="N2701" s="390">
        <f>IF(AND(MONTH(F2701)=7,DAY(F2701)&gt;25),1,
ROUNDDOWN((SUM(VLOOKUP(MONTH(F2701),D暦変換用数値,2,FALSE),DAY(F2701))/28)+1,0))</f>
        <v>2</v>
      </c>
      <c r="O2701" s="205">
        <f>IF(AND(MONTH(F2701)=7,DAY(F2701)&gt;25),DAY(F2701)-25,
MOD((SUM(VLOOKUP(MONTH(F2701),D暦変換用数値,2,FALSE),DAY(F2701))),28)+1)</f>
        <v>25</v>
      </c>
      <c r="P2701" s="406">
        <f>IF(OR(MONTH(F2701)&lt;7,AND(MONTH(F2701)=7,DAY(F2701)&lt;=25)),
MOD(SUM((E2701-1901)*365,(N2701-1)*28,O2701,258),260),
MOD(SUM((E2701-1900)*365,(N2701-1)*28,O2701,258),260))</f>
        <v>56</v>
      </c>
      <c r="Q2701" s="373" t="str">
        <f>VLOOKUP(MOD(P2701,4),色,2,FALSE)</f>
        <v>黄色い</v>
      </c>
      <c r="R2701" s="291" t="str">
        <f>VLOOKUP(MOD(P2701,13),銀河の音,2,FALSE)</f>
        <v>自己存在の</v>
      </c>
      <c r="S2701" s="384" t="str">
        <f>VLOOKUP(MOD(P2701,20),太陽の紋章,2,FALSE)</f>
        <v>戦士</v>
      </c>
      <c r="T2701" s="99" t="s">
        <v>6355</v>
      </c>
    </row>
    <row r="2702" spans="1:20" ht="13.5" customHeight="1">
      <c r="A2702" s="50" t="str">
        <f>VLOOKUP(MOD(E2702,10),十干,2,FALSE)</f>
        <v>己</v>
      </c>
      <c r="B2702" s="199" t="str">
        <f>VLOOKUP(MOD(E2702,12),十二支,3,FALSE)</f>
        <v xml:space="preserve">08 軍 </v>
      </c>
      <c r="C2702" s="201" t="str">
        <f>VLOOKUP(F2702,星座,3,TRUE)</f>
        <v xml:space="preserve">02 零 </v>
      </c>
      <c r="D2702" s="531">
        <v>25441</v>
      </c>
      <c r="E2702" s="1">
        <f>IFERROR(YEAR(D2702),LEFT(D2702,4))</f>
        <v>1969</v>
      </c>
      <c r="F2702" s="1" t="str">
        <f>IF(ISTEXT(D2702),RIGHT(D2702,5),TEXT(D2702,"mm/dd"))</f>
        <v>08/26</v>
      </c>
      <c r="G2702" s="39">
        <f>SUM(MID(E2702,1,1),MID(E2702,2,1),MID(E2702,3,1),MID(E2702,4,1),MID(F2702,1,1),MID(F2702,2,1),MID(F2702,4,1),MID(F2702,5,1))</f>
        <v>41</v>
      </c>
      <c r="H2702" s="41">
        <f>IF(MOD(G2702,9)=0,9,MOD(G2702,9))</f>
        <v>5</v>
      </c>
      <c r="I2702" s="45" t="str">
        <f>IFERROR(MID("日月火水木金土",WEEKDAY(D2702),1),"")</f>
        <v>火</v>
      </c>
      <c r="J2702" s="304" t="s">
        <v>3563</v>
      </c>
      <c r="K2702" s="202" t="str">
        <f>VLOOKUP(F2702,石と花メイン,3,FALSE)</f>
        <v>◆柘榴石</v>
      </c>
      <c r="L2702" s="297" t="str">
        <f>VLOOKUP(F2702,石と花メイン,4,FALSE)</f>
        <v>スカビオサ【西洋松虫草】</v>
      </c>
      <c r="M2702" s="393">
        <f>IF(OR(MONTH(F2702)&lt;7,AND(MONTH(F2702)=7,DAY(F2702)&lt;=25)),
MOD(SUM((E2702-1901)*365,259),260),
MOD(SUM((E2702-1900)*365,259),260))</f>
        <v>224</v>
      </c>
      <c r="N2702" s="390">
        <f>IF(AND(MONTH(F2702)=7,DAY(F2702)&gt;25),1,
ROUNDDOWN((SUM(VLOOKUP(MONTH(F2702),D暦変換用数値,2,FALSE),DAY(F2702))/28)+1,0))</f>
        <v>2</v>
      </c>
      <c r="O2702" s="205">
        <f>IF(AND(MONTH(F2702)=7,DAY(F2702)&gt;25),DAY(F2702)-25,
MOD((SUM(VLOOKUP(MONTH(F2702),D暦変換用数値,2,FALSE),DAY(F2702))),28)+1)</f>
        <v>4</v>
      </c>
      <c r="P2702" s="406">
        <f>IF(OR(MONTH(F2702)&lt;7,AND(MONTH(F2702)=7,DAY(F2702)&lt;=25)),
MOD(SUM((E2702-1901)*365,(N2702-1)*28,O2702,258),260),
MOD(SUM((E2702-1900)*365,(N2702-1)*28,O2702,258),260))</f>
        <v>255</v>
      </c>
      <c r="Q2702" s="374" t="str">
        <f>VLOOKUP(MOD(P2702,4),色,2,FALSE)</f>
        <v>青い</v>
      </c>
      <c r="R2702" s="292" t="str">
        <f>VLOOKUP(MOD(P2702,13),銀河の音,2,FALSE)</f>
        <v>銀河の</v>
      </c>
      <c r="S2702" s="385" t="str">
        <f>VLOOKUP(MOD(P2702,20),太陽の紋章,2,FALSE)</f>
        <v>鷲</v>
      </c>
      <c r="T2702" s="111" t="s">
        <v>450</v>
      </c>
    </row>
    <row r="2703" spans="1:20" ht="13.5" customHeight="1">
      <c r="A2703" s="49" t="str">
        <f>VLOOKUP(MOD(E2703,10),十干,2,FALSE)</f>
        <v>己</v>
      </c>
      <c r="B2703" s="199" t="str">
        <f>VLOOKUP(MOD(E2703,12),十二支,3,FALSE)</f>
        <v xml:space="preserve">08 軍 </v>
      </c>
      <c r="C2703" s="201" t="str">
        <f>VLOOKUP(F2703,星座,3,TRUE)</f>
        <v xml:space="preserve">02 零 </v>
      </c>
      <c r="D2703" s="535">
        <v>25442</v>
      </c>
      <c r="E2703" s="45">
        <f>IFERROR(YEAR(D2703),LEFT(D2703,4))</f>
        <v>1969</v>
      </c>
      <c r="F2703" s="45" t="str">
        <f>IF(ISTEXT(D2703),RIGHT(D2703,5),TEXT(D2703,"mm/dd"))</f>
        <v>08/27</v>
      </c>
      <c r="G2703" s="41">
        <f>SUM(MID(E2703,1,1),MID(E2703,2,1),MID(E2703,3,1),MID(E2703,4,1),MID(F2703,1,1),MID(F2703,2,1),MID(F2703,4,1),MID(F2703,5,1))</f>
        <v>42</v>
      </c>
      <c r="H2703" s="41">
        <f>IF(MOD(G2703,9)=0,9,MOD(G2703,9))</f>
        <v>6</v>
      </c>
      <c r="I2703" s="45" t="str">
        <f>IFERROR(MID("日月火水木金土",WEEKDAY(D2703),1),"")</f>
        <v>水</v>
      </c>
      <c r="J2703" s="305" t="s">
        <v>3924</v>
      </c>
      <c r="K2703" s="203" t="str">
        <f>VLOOKUP(F2703,石と花メイン,3,FALSE)</f>
        <v>■紫水晶</v>
      </c>
      <c r="L2703" s="298" t="str">
        <f>VLOOKUP(F2703,石と花メイン,4,FALSE)</f>
        <v>芙蓉</v>
      </c>
      <c r="M2703" s="394">
        <f>IF(OR(MONTH(F2703)&lt;7,AND(MONTH(F2703)=7,DAY(F2703)&lt;=25)),
MOD(SUM((E2703-1901)*365,259),260),
MOD(SUM((E2703-1900)*365,259),260))</f>
        <v>224</v>
      </c>
      <c r="N2703" s="391">
        <f>IF(AND(MONTH(F2703)=7,DAY(F2703)&gt;25),1,
ROUNDDOWN((SUM(VLOOKUP(MONTH(F2703),D暦変換用数値,2,FALSE),DAY(F2703))/28)+1,0))</f>
        <v>2</v>
      </c>
      <c r="O2703" s="46">
        <f>IF(AND(MONTH(F2703)=7,DAY(F2703)&gt;25),DAY(F2703)-25,
MOD((SUM(VLOOKUP(MONTH(F2703),D暦変換用数値,2,FALSE),DAY(F2703))),28)+1)</f>
        <v>5</v>
      </c>
      <c r="P2703" s="407">
        <f>IF(OR(MONTH(F2703)&lt;7,AND(MONTH(F2703)=7,DAY(F2703)&lt;=25)),
MOD(SUM((E2703-1901)*365,(N2703-1)*28,O2703,258),260),
MOD(SUM((E2703-1900)*365,(N2703-1)*28,O2703,258),260))</f>
        <v>256</v>
      </c>
      <c r="Q2703" s="373" t="str">
        <f>VLOOKUP(MOD(P2703,4),色,2,FALSE)</f>
        <v>黄色い</v>
      </c>
      <c r="R2703" s="291" t="str">
        <f>VLOOKUP(MOD(P2703,13),銀河の音,2,FALSE)</f>
        <v>太陽の</v>
      </c>
      <c r="S2703" s="384" t="str">
        <f>VLOOKUP(MOD(P2703,20),太陽の紋章,2,FALSE)</f>
        <v>戦士</v>
      </c>
      <c r="T2703" s="96" t="s">
        <v>3925</v>
      </c>
    </row>
    <row r="2704" spans="1:20" ht="13.5" customHeight="1">
      <c r="A2704" s="50" t="str">
        <f>VLOOKUP(MOD(E2704,10),十干,2,FALSE)</f>
        <v>己</v>
      </c>
      <c r="B2704" s="199" t="str">
        <f>VLOOKUP(MOD(E2704,12),十二支,3,FALSE)</f>
        <v xml:space="preserve">08 軍 </v>
      </c>
      <c r="C2704" s="201" t="str">
        <f>VLOOKUP(F2704,星座,3,TRUE)</f>
        <v xml:space="preserve">02 零 </v>
      </c>
      <c r="D2704" s="531">
        <v>25448</v>
      </c>
      <c r="E2704" s="1">
        <f>IFERROR(YEAR(D2704),LEFT(D2704,4))</f>
        <v>1969</v>
      </c>
      <c r="F2704" s="1" t="str">
        <f>IF(ISTEXT(D2704),RIGHT(D2704,5),TEXT(D2704,"mm/dd"))</f>
        <v>09/02</v>
      </c>
      <c r="G2704" s="39">
        <f>SUM(MID(E2704,1,1),MID(E2704,2,1),MID(E2704,3,1),MID(E2704,4,1),MID(F2704,1,1),MID(F2704,2,1),MID(F2704,4,1),MID(F2704,5,1))</f>
        <v>36</v>
      </c>
      <c r="H2704" s="41">
        <f>IF(MOD(G2704,9)=0,9,MOD(G2704,9))</f>
        <v>9</v>
      </c>
      <c r="I2704" s="45" t="str">
        <f>IFERROR(MID("日月火水木金土",WEEKDAY(D2704),1),"")</f>
        <v>火</v>
      </c>
      <c r="J2704" s="304" t="s">
        <v>3564</v>
      </c>
      <c r="K2704" s="202" t="str">
        <f>VLOOKUP(F2704,石と花メイン,3,FALSE)</f>
        <v>◆藍玉</v>
      </c>
      <c r="L2704" s="297" t="str">
        <f>VLOOKUP(F2704,石と花メイン,4,FALSE)</f>
        <v>コバエア【蔓コベア】</v>
      </c>
      <c r="M2704" s="393">
        <f>IF(OR(MONTH(F2704)&lt;7,AND(MONTH(F2704)=7,DAY(F2704)&lt;=25)),
MOD(SUM((E2704-1901)*365,259),260),
MOD(SUM((E2704-1900)*365,259),260))</f>
        <v>224</v>
      </c>
      <c r="N2704" s="390">
        <f>IF(AND(MONTH(F2704)=7,DAY(F2704)&gt;25),1,
ROUNDDOWN((SUM(VLOOKUP(MONTH(F2704),D暦変換用数値,2,FALSE),DAY(F2704))/28)+1,0))</f>
        <v>2</v>
      </c>
      <c r="O2704" s="205">
        <f>IF(AND(MONTH(F2704)=7,DAY(F2704)&gt;25),DAY(F2704)-25,
MOD((SUM(VLOOKUP(MONTH(F2704),D暦変換用数値,2,FALSE),DAY(F2704))),28)+1)</f>
        <v>11</v>
      </c>
      <c r="P2704" s="406">
        <f>IF(OR(MONTH(F2704)&lt;7,AND(MONTH(F2704)=7,DAY(F2704)&lt;=25)),
MOD(SUM((E2704-1901)*365,(N2704-1)*28,O2704,258),260),
MOD(SUM((E2704-1900)*365,(N2704-1)*28,O2704,258),260))</f>
        <v>2</v>
      </c>
      <c r="Q2704" s="375" t="str">
        <f>VLOOKUP(MOD(P2704,4),色,2,FALSE)</f>
        <v>白い</v>
      </c>
      <c r="R2704" s="293" t="str">
        <f>VLOOKUP(MOD(P2704,13),銀河の音,2,FALSE)</f>
        <v>月の</v>
      </c>
      <c r="S2704" s="386" t="str">
        <f>VLOOKUP(MOD(P2704,20),太陽の紋章,2,FALSE)</f>
        <v>風</v>
      </c>
      <c r="T2704" s="99" t="s">
        <v>3935</v>
      </c>
    </row>
    <row r="2705" spans="1:20" ht="13.5" customHeight="1">
      <c r="A2705" s="50" t="str">
        <f>VLOOKUP(MOD(E2705,10),十干,2,FALSE)</f>
        <v>己</v>
      </c>
      <c r="B2705" s="199" t="str">
        <f>VLOOKUP(MOD(E2705,12),十二支,3,FALSE)</f>
        <v xml:space="preserve">08 軍 </v>
      </c>
      <c r="C2705" s="201" t="str">
        <f>VLOOKUP(F2705,星座,3,TRUE)</f>
        <v xml:space="preserve">02 零 </v>
      </c>
      <c r="D2705" s="531">
        <v>25448</v>
      </c>
      <c r="E2705" s="1">
        <f>IFERROR(YEAR(D2705),LEFT(D2705,4))</f>
        <v>1969</v>
      </c>
      <c r="F2705" s="1" t="str">
        <f>IF(ISTEXT(D2705),RIGHT(D2705,5),TEXT(D2705,"mm/dd"))</f>
        <v>09/02</v>
      </c>
      <c r="G2705" s="39">
        <f>SUM(MID(E2705,1,1),MID(E2705,2,1),MID(E2705,3,1),MID(E2705,4,1),MID(F2705,1,1),MID(F2705,2,1),MID(F2705,4,1),MID(F2705,5,1))</f>
        <v>36</v>
      </c>
      <c r="H2705" s="41">
        <f>IF(MOD(G2705,9)=0,9,MOD(G2705,9))</f>
        <v>9</v>
      </c>
      <c r="I2705" s="45" t="str">
        <f>IFERROR(MID("日月火水木金土",WEEKDAY(D2705),1),"")</f>
        <v>火</v>
      </c>
      <c r="J2705" s="304" t="s">
        <v>3565</v>
      </c>
      <c r="K2705" s="202" t="str">
        <f>VLOOKUP(F2705,石と花メイン,3,FALSE)</f>
        <v>◆藍玉</v>
      </c>
      <c r="L2705" s="297" t="str">
        <f>VLOOKUP(F2705,石と花メイン,4,FALSE)</f>
        <v>コバエア【蔓コベア】</v>
      </c>
      <c r="M2705" s="393">
        <f>IF(OR(MONTH(F2705)&lt;7,AND(MONTH(F2705)=7,DAY(F2705)&lt;=25)),
MOD(SUM((E2705-1901)*365,259),260),
MOD(SUM((E2705-1900)*365,259),260))</f>
        <v>224</v>
      </c>
      <c r="N2705" s="390">
        <f>IF(AND(MONTH(F2705)=7,DAY(F2705)&gt;25),1,
ROUNDDOWN((SUM(VLOOKUP(MONTH(F2705),D暦変換用数値,2,FALSE),DAY(F2705))/28)+1,0))</f>
        <v>2</v>
      </c>
      <c r="O2705" s="205">
        <f>IF(AND(MONTH(F2705)=7,DAY(F2705)&gt;25),DAY(F2705)-25,
MOD((SUM(VLOOKUP(MONTH(F2705),D暦変換用数値,2,FALSE),DAY(F2705))),28)+1)</f>
        <v>11</v>
      </c>
      <c r="P2705" s="406">
        <f>IF(OR(MONTH(F2705)&lt;7,AND(MONTH(F2705)=7,DAY(F2705)&lt;=25)),
MOD(SUM((E2705-1901)*365,(N2705-1)*28,O2705,258),260),
MOD(SUM((E2705-1900)*365,(N2705-1)*28,O2705,258),260))</f>
        <v>2</v>
      </c>
      <c r="Q2705" s="375" t="str">
        <f>VLOOKUP(MOD(P2705,4),色,2,FALSE)</f>
        <v>白い</v>
      </c>
      <c r="R2705" s="293" t="str">
        <f>VLOOKUP(MOD(P2705,13),銀河の音,2,FALSE)</f>
        <v>月の</v>
      </c>
      <c r="S2705" s="386" t="str">
        <f>VLOOKUP(MOD(P2705,20),太陽の紋章,2,FALSE)</f>
        <v>風</v>
      </c>
      <c r="T2705" s="98" t="s">
        <v>3736</v>
      </c>
    </row>
    <row r="2706" spans="1:20" ht="13.5" customHeight="1">
      <c r="A2706" s="282" t="str">
        <f>VLOOKUP(MOD(E2706,10),十干,2,FALSE)</f>
        <v>己</v>
      </c>
      <c r="B2706" s="283" t="str">
        <f>VLOOKUP(MOD(E2706,12),十二支,3,FALSE)</f>
        <v xml:space="preserve">08 軍 </v>
      </c>
      <c r="C2706" s="287" t="str">
        <f>VLOOKUP(F2706,星座,3,TRUE)</f>
        <v xml:space="preserve">02 零 </v>
      </c>
      <c r="D2706" s="533">
        <v>25449</v>
      </c>
      <c r="E2706" s="83">
        <f>IFERROR(YEAR(D2706),LEFT(D2706,4))</f>
        <v>1969</v>
      </c>
      <c r="F2706" s="83" t="str">
        <f>IF(ISTEXT(D2706),RIGHT(D2706,5),TEXT(D2706,"mm/dd"))</f>
        <v>09/03</v>
      </c>
      <c r="G2706" s="88">
        <f>SUM(MID(E2706,1,1),MID(E2706,2,1),MID(E2706,3,1),MID(E2706,4,1),MID(F2706,1,1),MID(F2706,2,1),MID(F2706,4,1),MID(F2706,5,1))</f>
        <v>37</v>
      </c>
      <c r="H2706" s="88">
        <f>IF(MOD(G2706,9)=0,9,MOD(G2706,9))</f>
        <v>1</v>
      </c>
      <c r="I2706" s="83" t="str">
        <f>IFERROR(MID("日月火水木金土",WEEKDAY(D2706),1),"")</f>
        <v>水</v>
      </c>
      <c r="J2706" s="303" t="s">
        <v>5554</v>
      </c>
      <c r="K2706" s="87" t="str">
        <f>VLOOKUP(F2706,石と花メイン,3,FALSE)</f>
        <v>◆翠玉</v>
      </c>
      <c r="L2706" s="296" t="str">
        <f>VLOOKUP(F2706,石と花メイン,4,FALSE)</f>
        <v>瓢箪</v>
      </c>
      <c r="M2706" s="392">
        <f>IF(OR(MONTH(F2706)&lt;7,AND(MONTH(F2706)=7,DAY(F2706)&lt;=25)),
MOD(SUM((E2706-1901)*365,259),260),
MOD(SUM((E2706-1900)*365,259),260))</f>
        <v>224</v>
      </c>
      <c r="N2706" s="330">
        <f>IF(AND(MONTH(F2706)=7,DAY(F2706)&gt;25),1,
ROUNDDOWN((SUM(VLOOKUP(MONTH(F2706),D暦変換用数値,2,FALSE),DAY(F2706))/28)+1,0))</f>
        <v>2</v>
      </c>
      <c r="O2706" s="84">
        <f>IF(AND(MONTH(F2706)=7,DAY(F2706)&gt;25),DAY(F2706)-25,
MOD((SUM(VLOOKUP(MONTH(F2706),D暦変換用数値,2,FALSE),DAY(F2706))),28)+1)</f>
        <v>12</v>
      </c>
      <c r="P2706" s="405">
        <f>IF(OR(MONTH(F2706)&lt;7,AND(MONTH(F2706)=7,DAY(F2706)&lt;=25)),
MOD(SUM((E2706-1901)*365,(N2706-1)*28,O2706,258),260),
MOD(SUM((E2706-1900)*365,(N2706-1)*28,O2706,258),260))</f>
        <v>3</v>
      </c>
      <c r="Q2706" s="371" t="str">
        <f>VLOOKUP(MOD(P2706,4),色,2,FALSE)</f>
        <v>青い</v>
      </c>
      <c r="R2706" s="289" t="str">
        <f>VLOOKUP(MOD(P2706,13),銀河の音,2,FALSE)</f>
        <v>電気の</v>
      </c>
      <c r="S2706" s="382" t="str">
        <f>VLOOKUP(MOD(P2706,20),太陽の紋章,2,FALSE)</f>
        <v>夜</v>
      </c>
      <c r="T2706" s="100" t="s">
        <v>3307</v>
      </c>
    </row>
    <row r="2707" spans="1:20" ht="13.5" customHeight="1">
      <c r="A2707" s="334" t="str">
        <f>VLOOKUP(MOD(E2707,10),十干,2,FALSE)</f>
        <v>己</v>
      </c>
      <c r="B2707" s="331" t="str">
        <f>VLOOKUP(MOD(E2707,12),十二支,3,FALSE)</f>
        <v xml:space="preserve">08 軍 </v>
      </c>
      <c r="C2707" s="336" t="str">
        <f>VLOOKUP(F2707,星座,3,TRUE)</f>
        <v xml:space="preserve">02 零 </v>
      </c>
      <c r="D2707" s="540">
        <v>25458</v>
      </c>
      <c r="E2707" s="131">
        <f>IFERROR(YEAR(D2707),LEFT(D2707,4))</f>
        <v>1969</v>
      </c>
      <c r="F2707" s="538" t="str">
        <f>IF(ISTEXT(D2707),RIGHT(D2707,5),TEXT(D2707,"mm/dd"))</f>
        <v>09/12</v>
      </c>
      <c r="G2707" s="133">
        <f>SUM(MID(E2707,1,1),MID(E2707,2,1),MID(E2707,3,1),MID(E2707,4,1),MID(F2707,1,1),MID(F2707,2,1),MID(F2707,4,1),MID(F2707,5,1))</f>
        <v>37</v>
      </c>
      <c r="H2707" s="133">
        <f>IF(MOD(G2707,9)=0,9,MOD(G2707,9))</f>
        <v>1</v>
      </c>
      <c r="I2707" s="131" t="str">
        <f>IFERROR(MID("日月火水木金土",WEEKDAY(D2707),1),"")</f>
        <v>金</v>
      </c>
      <c r="J2707" s="306" t="s">
        <v>9323</v>
      </c>
      <c r="K2707" s="335" t="str">
        <f>VLOOKUP(F2707,石と花メイン,3,FALSE)</f>
        <v>●土耳古石</v>
      </c>
      <c r="L2707" s="302" t="str">
        <f>VLOOKUP(F2707,石と花メイン,4,FALSE)</f>
        <v>藍【蓼藍】</v>
      </c>
      <c r="M2707" s="396">
        <f>IF(OR(MONTH(F2707)&lt;7,AND(MONTH(F2707)=7,DAY(F2707)&lt;=25)),
MOD(SUM((E2707-1901)*365,259),260),
MOD(SUM((E2707-1900)*365,259),260))</f>
        <v>224</v>
      </c>
      <c r="N2707" s="335">
        <f>IF(AND(MONTH(F2707)=7,DAY(F2707)&gt;25),1,
ROUNDDOWN((SUM(VLOOKUP(MONTH(F2707),D暦変換用数値,2,FALSE),DAY(F2707))/28)+1,0))</f>
        <v>2</v>
      </c>
      <c r="O2707" s="132">
        <f>IF(AND(MONTH(F2707)=7,DAY(F2707)&gt;25),DAY(F2707)-25,
MOD((SUM(VLOOKUP(MONTH(F2707),D暦変換用数値,2,FALSE),DAY(F2707))),28)+1)</f>
        <v>21</v>
      </c>
      <c r="P2707" s="404">
        <f>IF(OR(MONTH(F2707)&lt;7,AND(MONTH(F2707)=7,DAY(F2707)&lt;=25)),
MOD(SUM((E2707-1901)*365,(N2707-1)*28,O2707,258),260),
MOD(SUM((E2707-1900)*365,(N2707-1)*28,O2707,258),260))</f>
        <v>12</v>
      </c>
      <c r="Q2707" s="376" t="str">
        <f>VLOOKUP(MOD(P2707,4),色,2,FALSE)</f>
        <v>黄色い</v>
      </c>
      <c r="R2707" s="333" t="str">
        <f>VLOOKUP(MOD(P2707,13),銀河の音,2,FALSE)</f>
        <v>水晶の</v>
      </c>
      <c r="S2707" s="387" t="str">
        <f>VLOOKUP(MOD(P2707,20),太陽の紋章,2,FALSE)</f>
        <v>人</v>
      </c>
      <c r="T2707" s="126" t="s">
        <v>9324</v>
      </c>
    </row>
    <row r="2708" spans="1:20" ht="13.5" customHeight="1">
      <c r="A2708" s="76" t="str">
        <f>VLOOKUP(MOD(E2708,10),十干,2,FALSE)</f>
        <v>己</v>
      </c>
      <c r="B2708" s="199" t="str">
        <f>VLOOKUP(MOD(E2708,12),十二支,3,FALSE)</f>
        <v xml:space="preserve">08 軍 </v>
      </c>
      <c r="C2708" s="201" t="str">
        <f>VLOOKUP(F2708,星座,3,TRUE)</f>
        <v xml:space="preserve">02 零 </v>
      </c>
      <c r="D2708" s="534">
        <v>25467</v>
      </c>
      <c r="E2708" s="116">
        <f>IFERROR(YEAR(D2708),LEFT(D2708,4))</f>
        <v>1969</v>
      </c>
      <c r="F2708" s="116" t="str">
        <f>IF(ISTEXT(D2708),RIGHT(D2708,5),TEXT(D2708,"mm/dd"))</f>
        <v>09/21</v>
      </c>
      <c r="G2708" s="120">
        <f>SUM(MID(E2708,1,1),MID(E2708,2,1),MID(E2708,3,1),MID(E2708,4,1),MID(F2708,1,1),MID(F2708,2,1),MID(F2708,4,1),MID(F2708,5,1))</f>
        <v>37</v>
      </c>
      <c r="H2708" s="120">
        <f>IF(MOD(G2708,9)=0,9,MOD(G2708,9))</f>
        <v>1</v>
      </c>
      <c r="I2708" s="116" t="str">
        <f>IFERROR(MID("日月火水木金土",WEEKDAY(D2708),1),"")</f>
        <v>日</v>
      </c>
      <c r="J2708" s="306" t="s">
        <v>7171</v>
      </c>
      <c r="K2708" s="203" t="str">
        <f>VLOOKUP(F2708,石と花メイン,3,FALSE)</f>
        <v>◆翠玉</v>
      </c>
      <c r="L2708" s="299" t="str">
        <f>VLOOKUP(F2708,石と花メイン,4,FALSE)</f>
        <v>カンナ【美人蕉】</v>
      </c>
      <c r="M2708" s="395">
        <f>IF(OR(MONTH(F2708)&lt;7,AND(MONTH(F2708)=7,DAY(F2708)&lt;=25)),
MOD(SUM((E2708-1901)*365,259),260),
MOD(SUM((E2708-1900)*365,259),260))</f>
        <v>224</v>
      </c>
      <c r="N2708" s="121">
        <f>IF(AND(MONTH(F2708)=7,DAY(F2708)&gt;25),1,
ROUNDDOWN((SUM(VLOOKUP(MONTH(F2708),D暦変換用数値,2,FALSE),DAY(F2708))/28)+1,0))</f>
        <v>3</v>
      </c>
      <c r="O2708" s="117">
        <f>IF(AND(MONTH(F2708)=7,DAY(F2708)&gt;25),DAY(F2708)-25,
MOD((SUM(VLOOKUP(MONTH(F2708),D暦変換用数値,2,FALSE),DAY(F2708))),28)+1)</f>
        <v>2</v>
      </c>
      <c r="P2708" s="408">
        <f>IF(OR(MONTH(F2708)&lt;7,AND(MONTH(F2708)=7,DAY(F2708)&lt;=25)),
MOD(SUM((E2708-1901)*365,(N2708-1)*28,O2708,258),260),
MOD(SUM((E2708-1900)*365,(N2708-1)*28,O2708,258),260))</f>
        <v>21</v>
      </c>
      <c r="Q2708" s="372" t="str">
        <f>VLOOKUP(MOD(P2708,4),色,2,FALSE)</f>
        <v>赤い</v>
      </c>
      <c r="R2708" s="290" t="str">
        <f>VLOOKUP(MOD(P2708,13),銀河の音,2,FALSE)</f>
        <v>銀河の</v>
      </c>
      <c r="S2708" s="383" t="str">
        <f>VLOOKUP(MOD(P2708,20),太陽の紋章,2,FALSE)</f>
        <v>竜</v>
      </c>
      <c r="T2708" s="128" t="s">
        <v>7172</v>
      </c>
    </row>
    <row r="2709" spans="1:20" ht="13.5" customHeight="1">
      <c r="A2709" s="50" t="str">
        <f>VLOOKUP(MOD(E2709,10),十干,2,FALSE)</f>
        <v>辛</v>
      </c>
      <c r="B2709" s="199" t="str">
        <f>VLOOKUP(MOD(E2709,12),十二支,3,FALSE)</f>
        <v xml:space="preserve">08 軍 </v>
      </c>
      <c r="C2709" s="201" t="str">
        <f>VLOOKUP(F2709,星座,3,TRUE)</f>
        <v xml:space="preserve">02 零 </v>
      </c>
      <c r="D2709" s="531">
        <v>29830</v>
      </c>
      <c r="E2709" s="1">
        <f>IFERROR(YEAR(D2709),LEFT(D2709,4))</f>
        <v>1981</v>
      </c>
      <c r="F2709" s="1" t="str">
        <f>IF(ISTEXT(D2709),RIGHT(D2709,5),TEXT(D2709,"mm/dd"))</f>
        <v>09/01</v>
      </c>
      <c r="G2709" s="39">
        <f>SUM(MID(E2709,1,1),MID(E2709,2,1),MID(E2709,3,1),MID(E2709,4,1),MID(F2709,1,1),MID(F2709,2,1),MID(F2709,4,1),MID(F2709,5,1))</f>
        <v>29</v>
      </c>
      <c r="H2709" s="41">
        <f>IF(MOD(G2709,9)=0,9,MOD(G2709,9))</f>
        <v>2</v>
      </c>
      <c r="I2709" s="45" t="str">
        <f>IFERROR(MID("日月火水木金土",WEEKDAY(D2709),1),"")</f>
        <v>火</v>
      </c>
      <c r="J2709" s="304" t="s">
        <v>3566</v>
      </c>
      <c r="K2709" s="202" t="str">
        <f>VLOOKUP(F2709,石と花メイン,3,FALSE)</f>
        <v>◆青玉</v>
      </c>
      <c r="L2709" s="297" t="str">
        <f>VLOOKUP(F2709,石と花メイン,4,FALSE)</f>
        <v>浜梨/浜茄子</v>
      </c>
      <c r="M2709" s="393">
        <f>IF(OR(MONTH(F2709)&lt;7,AND(MONTH(F2709)=7,DAY(F2709)&lt;=25)),
MOD(SUM((E2709-1901)*365,259),260),
MOD(SUM((E2709-1900)*365,259),260))</f>
        <v>184</v>
      </c>
      <c r="N2709" s="390">
        <f>IF(AND(MONTH(F2709)=7,DAY(F2709)&gt;25),1,
ROUNDDOWN((SUM(VLOOKUP(MONTH(F2709),D暦変換用数値,2,FALSE),DAY(F2709))/28)+1,0))</f>
        <v>2</v>
      </c>
      <c r="O2709" s="205">
        <f>IF(AND(MONTH(F2709)=7,DAY(F2709)&gt;25),DAY(F2709)-25,
MOD((SUM(VLOOKUP(MONTH(F2709),D暦変換用数値,2,FALSE),DAY(F2709))),28)+1)</f>
        <v>10</v>
      </c>
      <c r="P2709" s="406">
        <f>IF(OR(MONTH(F2709)&lt;7,AND(MONTH(F2709)=7,DAY(F2709)&lt;=25)),
MOD(SUM((E2709-1901)*365,(N2709-1)*28,O2709,258),260),
MOD(SUM((E2709-1900)*365,(N2709-1)*28,O2709,258),260))</f>
        <v>221</v>
      </c>
      <c r="Q2709" s="372" t="str">
        <f>VLOOKUP(MOD(P2709,4),色,2,FALSE)</f>
        <v>赤い</v>
      </c>
      <c r="R2709" s="290" t="str">
        <f>VLOOKUP(MOD(P2709,13),銀河の音,2,FALSE)</f>
        <v>宇宙の</v>
      </c>
      <c r="S2709" s="383" t="str">
        <f>VLOOKUP(MOD(P2709,20),太陽の紋章,2,FALSE)</f>
        <v>竜</v>
      </c>
      <c r="T2709" s="98" t="s">
        <v>3736</v>
      </c>
    </row>
    <row r="2710" spans="1:20" ht="13.5" customHeight="1">
      <c r="A2710" s="76" t="str">
        <f>VLOOKUP(MOD(E2710,10),十干,2,FALSE)</f>
        <v>辛</v>
      </c>
      <c r="B2710" s="199" t="str">
        <f>VLOOKUP(MOD(E2710,12),十二支,3,FALSE)</f>
        <v xml:space="preserve">08 軍 </v>
      </c>
      <c r="C2710" s="201" t="str">
        <f>VLOOKUP(F2710,星座,3,TRUE)</f>
        <v xml:space="preserve">02 零 </v>
      </c>
      <c r="D2710" s="534">
        <v>29833</v>
      </c>
      <c r="E2710" s="116">
        <f>IFERROR(YEAR(D2710),LEFT(D2710,4))</f>
        <v>1981</v>
      </c>
      <c r="F2710" s="116" t="str">
        <f>IF(ISTEXT(D2710),RIGHT(D2710,5),TEXT(D2710,"mm/dd"))</f>
        <v>09/04</v>
      </c>
      <c r="G2710" s="120">
        <f>SUM(MID(E2710,1,1),MID(E2710,2,1),MID(E2710,3,1),MID(E2710,4,1),MID(F2710,1,1),MID(F2710,2,1),MID(F2710,4,1),MID(F2710,5,1))</f>
        <v>32</v>
      </c>
      <c r="H2710" s="120">
        <f>IF(MOD(G2710,9)=0,9,MOD(G2710,9))</f>
        <v>5</v>
      </c>
      <c r="I2710" s="116" t="str">
        <f>IFERROR(MID("日月火水木金土",WEEKDAY(D2710),1),"")</f>
        <v>金</v>
      </c>
      <c r="J2710" s="306" t="s">
        <v>6852</v>
      </c>
      <c r="K2710" s="203" t="str">
        <f>VLOOKUP(F2710,石と花メイン,3,FALSE)</f>
        <v>◆金緑石</v>
      </c>
      <c r="L2710" s="299" t="str">
        <f>VLOOKUP(F2710,石と花メイン,4,FALSE)</f>
        <v>クロコスミア【姫檜扇水仙】</v>
      </c>
      <c r="M2710" s="395">
        <f>IF(OR(MONTH(F2710)&lt;7,AND(MONTH(F2710)=7,DAY(F2710)&lt;=25)),
MOD(SUM((E2710-1901)*365,259),260),
MOD(SUM((E2710-1900)*365,259),260))</f>
        <v>184</v>
      </c>
      <c r="N2710" s="121">
        <f>IF(AND(MONTH(F2710)=7,DAY(F2710)&gt;25),1,
ROUNDDOWN((SUM(VLOOKUP(MONTH(F2710),D暦変換用数値,2,FALSE),DAY(F2710))/28)+1,0))</f>
        <v>2</v>
      </c>
      <c r="O2710" s="117">
        <f>IF(AND(MONTH(F2710)=7,DAY(F2710)&gt;25),DAY(F2710)-25,
MOD((SUM(VLOOKUP(MONTH(F2710),D暦変換用数値,2,FALSE),DAY(F2710))),28)+1)</f>
        <v>13</v>
      </c>
      <c r="P2710" s="408">
        <f>IF(OR(MONTH(F2710)&lt;7,AND(MONTH(F2710)=7,DAY(F2710)&lt;=25)),
MOD(SUM((E2710-1901)*365,(N2710-1)*28,O2710,258),260),
MOD(SUM((E2710-1900)*365,(N2710-1)*28,O2710,258),260))</f>
        <v>224</v>
      </c>
      <c r="Q2710" s="373" t="str">
        <f>VLOOKUP(MOD(P2710,4),色,2,FALSE)</f>
        <v>黄色い</v>
      </c>
      <c r="R2710" s="291" t="str">
        <f>VLOOKUP(MOD(P2710,13),銀河の音,2,FALSE)</f>
        <v>電気の</v>
      </c>
      <c r="S2710" s="384" t="str">
        <f>VLOOKUP(MOD(P2710,20),太陽の紋章,2,FALSE)</f>
        <v>種</v>
      </c>
      <c r="T2710" s="118"/>
    </row>
    <row r="2711" spans="1:20" ht="13.5" customHeight="1">
      <c r="A2711" s="282" t="str">
        <f>VLOOKUP(MOD(E2711,10),十干,2,FALSE)</f>
        <v>辛</v>
      </c>
      <c r="B2711" s="283" t="str">
        <f>VLOOKUP(MOD(E2711,12),十二支,3,FALSE)</f>
        <v xml:space="preserve">08 軍 </v>
      </c>
      <c r="C2711" s="287" t="str">
        <f>VLOOKUP(F2711,星座,3,TRUE)</f>
        <v xml:space="preserve">02 零 </v>
      </c>
      <c r="D2711" s="533">
        <v>29837</v>
      </c>
      <c r="E2711" s="83">
        <f>IFERROR(YEAR(D2711),LEFT(D2711,4))</f>
        <v>1981</v>
      </c>
      <c r="F2711" s="83" t="str">
        <f>IF(ISTEXT(D2711),RIGHT(D2711,5),TEXT(D2711,"mm/dd"))</f>
        <v>09/08</v>
      </c>
      <c r="G2711" s="88">
        <f>SUM(MID(E2711,1,1),MID(E2711,2,1),MID(E2711,3,1),MID(E2711,4,1),MID(F2711,1,1),MID(F2711,2,1),MID(F2711,4,1),MID(F2711,5,1))</f>
        <v>36</v>
      </c>
      <c r="H2711" s="88">
        <f>IF(MOD(G2711,9)=0,9,MOD(G2711,9))</f>
        <v>9</v>
      </c>
      <c r="I2711" s="83" t="str">
        <f>IFERROR(MID("日月火水木金土",WEEKDAY(D2711),1),"")</f>
        <v>火</v>
      </c>
      <c r="J2711" s="303" t="s">
        <v>5555</v>
      </c>
      <c r="K2711" s="87" t="str">
        <f>VLOOKUP(F2711,石と花メイン,3,FALSE)</f>
        <v>◆黄玉</v>
      </c>
      <c r="L2711" s="296" t="str">
        <f>VLOOKUP(F2711,石と花メイン,4,FALSE)</f>
        <v>芥子菜/辛子菜</v>
      </c>
      <c r="M2711" s="392">
        <f>IF(OR(MONTH(F2711)&lt;7,AND(MONTH(F2711)=7,DAY(F2711)&lt;=25)),
MOD(SUM((E2711-1901)*365,259),260),
MOD(SUM((E2711-1900)*365,259),260))</f>
        <v>184</v>
      </c>
      <c r="N2711" s="330">
        <f>IF(AND(MONTH(F2711)=7,DAY(F2711)&gt;25),1,
ROUNDDOWN((SUM(VLOOKUP(MONTH(F2711),D暦変換用数値,2,FALSE),DAY(F2711))/28)+1,0))</f>
        <v>2</v>
      </c>
      <c r="O2711" s="84">
        <f>IF(AND(MONTH(F2711)=7,DAY(F2711)&gt;25),DAY(F2711)-25,
MOD((SUM(VLOOKUP(MONTH(F2711),D暦変換用数値,2,FALSE),DAY(F2711))),28)+1)</f>
        <v>17</v>
      </c>
      <c r="P2711" s="405">
        <f>IF(OR(MONTH(F2711)&lt;7,AND(MONTH(F2711)=7,DAY(F2711)&lt;=25)),
MOD(SUM((E2711-1901)*365,(N2711-1)*28,O2711,258),260),
MOD(SUM((E2711-1900)*365,(N2711-1)*28,O2711,258),260))</f>
        <v>228</v>
      </c>
      <c r="Q2711" s="371" t="str">
        <f>VLOOKUP(MOD(P2711,4),色,2,FALSE)</f>
        <v>黄色い</v>
      </c>
      <c r="R2711" s="289" t="str">
        <f>VLOOKUP(MOD(P2711,13),銀河の音,2,FALSE)</f>
        <v>共振の</v>
      </c>
      <c r="S2711" s="382" t="str">
        <f>VLOOKUP(MOD(P2711,20),太陽の紋章,2,FALSE)</f>
        <v>星</v>
      </c>
      <c r="T2711" s="95" t="s">
        <v>2074</v>
      </c>
    </row>
    <row r="2712" spans="1:20" ht="13.5" customHeight="1">
      <c r="A2712" s="50" t="str">
        <f>VLOOKUP(MOD(E2712,10),十干,2,FALSE)</f>
        <v>辛</v>
      </c>
      <c r="B2712" s="199" t="str">
        <f>VLOOKUP(MOD(E2712,12),十二支,3,FALSE)</f>
        <v xml:space="preserve">08 軍 </v>
      </c>
      <c r="C2712" s="201" t="str">
        <f>VLOOKUP(F2712,星座,3,TRUE)</f>
        <v xml:space="preserve">02 零 </v>
      </c>
      <c r="D2712" s="531">
        <v>29843</v>
      </c>
      <c r="E2712" s="1">
        <f>IFERROR(YEAR(D2712),LEFT(D2712,4))</f>
        <v>1981</v>
      </c>
      <c r="F2712" s="1" t="str">
        <f>IF(ISTEXT(D2712),RIGHT(D2712,5),TEXT(D2712,"mm/dd"))</f>
        <v>09/14</v>
      </c>
      <c r="G2712" s="39">
        <f>SUM(MID(E2712,1,1),MID(E2712,2,1),MID(E2712,3,1),MID(E2712,4,1),MID(F2712,1,1),MID(F2712,2,1),MID(F2712,4,1),MID(F2712,5,1))</f>
        <v>33</v>
      </c>
      <c r="H2712" s="41">
        <f>IF(MOD(G2712,9)=0,9,MOD(G2712,9))</f>
        <v>6</v>
      </c>
      <c r="I2712" s="45" t="str">
        <f>IFERROR(MID("日月火水木金土",WEEKDAY(D2712),1),"")</f>
        <v>月</v>
      </c>
      <c r="J2712" s="304" t="s">
        <v>3567</v>
      </c>
      <c r="K2712" s="202" t="str">
        <f>VLOOKUP(F2712,石と花メイン,3,FALSE)</f>
        <v>○真珠</v>
      </c>
      <c r="L2712" s="297" t="str">
        <f>VLOOKUP(F2712,石と花メイン,4,FALSE)</f>
        <v>マルメロ【西洋花梨】</v>
      </c>
      <c r="M2712" s="393">
        <f>IF(OR(MONTH(F2712)&lt;7,AND(MONTH(F2712)=7,DAY(F2712)&lt;=25)),
MOD(SUM((E2712-1901)*365,259),260),
MOD(SUM((E2712-1900)*365,259),260))</f>
        <v>184</v>
      </c>
      <c r="N2712" s="390">
        <f>IF(AND(MONTH(F2712)=7,DAY(F2712)&gt;25),1,
ROUNDDOWN((SUM(VLOOKUP(MONTH(F2712),D暦変換用数値,2,FALSE),DAY(F2712))/28)+1,0))</f>
        <v>2</v>
      </c>
      <c r="O2712" s="205">
        <f>IF(AND(MONTH(F2712)=7,DAY(F2712)&gt;25),DAY(F2712)-25,
MOD((SUM(VLOOKUP(MONTH(F2712),D暦変換用数値,2,FALSE),DAY(F2712))),28)+1)</f>
        <v>23</v>
      </c>
      <c r="P2712" s="406">
        <f>IF(OR(MONTH(F2712)&lt;7,AND(MONTH(F2712)=7,DAY(F2712)&lt;=25)),
MOD(SUM((E2712-1901)*365,(N2712-1)*28,O2712,258),260),
MOD(SUM((E2712-1900)*365,(N2712-1)*28,O2712,258),260))</f>
        <v>234</v>
      </c>
      <c r="Q2712" s="375" t="str">
        <f>VLOOKUP(MOD(P2712,4),色,2,FALSE)</f>
        <v>白い</v>
      </c>
      <c r="R2712" s="293" t="str">
        <f>VLOOKUP(MOD(P2712,13),銀河の音,2,FALSE)</f>
        <v>宇宙の</v>
      </c>
      <c r="S2712" s="386" t="str">
        <f>VLOOKUP(MOD(P2712,20),太陽の紋章,2,FALSE)</f>
        <v>魔法使い</v>
      </c>
      <c r="T2712" s="98" t="s">
        <v>3736</v>
      </c>
    </row>
    <row r="2713" spans="1:20" ht="13.5" customHeight="1">
      <c r="A2713" s="282" t="str">
        <f>VLOOKUP(MOD(E2713,10),十干,2,FALSE)</f>
        <v>癸</v>
      </c>
      <c r="B2713" s="283" t="str">
        <f>VLOOKUP(MOD(E2713,12),十二支,3,FALSE)</f>
        <v xml:space="preserve">08 軍 </v>
      </c>
      <c r="C2713" s="287" t="str">
        <f>VLOOKUP(F2713,星座,3,TRUE)</f>
        <v xml:space="preserve">02 零 </v>
      </c>
      <c r="D2713" s="533">
        <v>34222</v>
      </c>
      <c r="E2713" s="83">
        <f>IFERROR(YEAR(D2713),LEFT(D2713,4))</f>
        <v>1993</v>
      </c>
      <c r="F2713" s="83" t="str">
        <f>IF(ISTEXT(D2713),RIGHT(D2713,5),TEXT(D2713,"mm/dd"))</f>
        <v>09/10</v>
      </c>
      <c r="G2713" s="88">
        <f>SUM(MID(E2713,1,1),MID(E2713,2,1),MID(E2713,3,1),MID(E2713,4,1),MID(F2713,1,1),MID(F2713,2,1),MID(F2713,4,1),MID(F2713,5,1))</f>
        <v>32</v>
      </c>
      <c r="H2713" s="88">
        <f>IF(MOD(G2713,9)=0,9,MOD(G2713,9))</f>
        <v>5</v>
      </c>
      <c r="I2713" s="83" t="str">
        <f>IFERROR(MID("日月火水木金土",WEEKDAY(D2713),1),"")</f>
        <v>金</v>
      </c>
      <c r="J2713" s="303" t="s">
        <v>5556</v>
      </c>
      <c r="K2713" s="87" t="str">
        <f>VLOOKUP(F2713,石と花メイン,3,FALSE)</f>
        <v>□水晶</v>
      </c>
      <c r="L2713" s="296" t="str">
        <f>VLOOKUP(F2713,石と花メイン,4,FALSE)</f>
        <v>孔雀草【孔雀アスター】</v>
      </c>
      <c r="M2713" s="392">
        <f>IF(OR(MONTH(F2713)&lt;7,AND(MONTH(F2713)=7,DAY(F2713)&lt;=25)),
MOD(SUM((E2713-1901)*365,259),260),
MOD(SUM((E2713-1900)*365,259),260))</f>
        <v>144</v>
      </c>
      <c r="N2713" s="330">
        <f>IF(AND(MONTH(F2713)=7,DAY(F2713)&gt;25),1,
ROUNDDOWN((SUM(VLOOKUP(MONTH(F2713),D暦変換用数値,2,FALSE),DAY(F2713))/28)+1,0))</f>
        <v>2</v>
      </c>
      <c r="O2713" s="84">
        <f>IF(AND(MONTH(F2713)=7,DAY(F2713)&gt;25),DAY(F2713)-25,
MOD((SUM(VLOOKUP(MONTH(F2713),D暦変換用数値,2,FALSE),DAY(F2713))),28)+1)</f>
        <v>19</v>
      </c>
      <c r="P2713" s="405">
        <f>IF(OR(MONTH(F2713)&lt;7,AND(MONTH(F2713)=7,DAY(F2713)&lt;=25)),
MOD(SUM((E2713-1901)*365,(N2713-1)*28,O2713,258),260),
MOD(SUM((E2713-1900)*365,(N2713-1)*28,O2713,258),260))</f>
        <v>190</v>
      </c>
      <c r="Q2713" s="371" t="str">
        <f>VLOOKUP(MOD(P2713,4),色,2,FALSE)</f>
        <v>白い</v>
      </c>
      <c r="R2713" s="289" t="str">
        <f>VLOOKUP(MOD(P2713,13),銀河の音,2,FALSE)</f>
        <v>銀河の</v>
      </c>
      <c r="S2713" s="382" t="str">
        <f>VLOOKUP(MOD(P2713,20),太陽の紋章,2,FALSE)</f>
        <v>犬</v>
      </c>
      <c r="T2713" s="91" t="s">
        <v>3736</v>
      </c>
    </row>
    <row r="2714" spans="1:20" ht="13.5" customHeight="1">
      <c r="A2714" s="282" t="str">
        <f>VLOOKUP(MOD(E2714,10),十干,2,FALSE)</f>
        <v>乙</v>
      </c>
      <c r="B2714" s="283" t="str">
        <f>VLOOKUP(MOD(E2714,12),十二支,3,FALSE)</f>
        <v xml:space="preserve">08 軍 </v>
      </c>
      <c r="C2714" s="287" t="str">
        <f>VLOOKUP(F2714,星座,3,TRUE)</f>
        <v xml:space="preserve">02 零 </v>
      </c>
      <c r="D2714" s="533">
        <v>38614</v>
      </c>
      <c r="E2714" s="83">
        <f>IFERROR(YEAR(D2714),LEFT(D2714,4))</f>
        <v>2005</v>
      </c>
      <c r="F2714" s="83" t="str">
        <f>IF(ISTEXT(D2714),RIGHT(D2714,5),TEXT(D2714,"mm/dd"))</f>
        <v>09/19</v>
      </c>
      <c r="G2714" s="88">
        <f>SUM(MID(E2714,1,1),MID(E2714,2,1),MID(E2714,3,1),MID(E2714,4,1),MID(F2714,1,1),MID(F2714,2,1),MID(F2714,4,1),MID(F2714,5,1))</f>
        <v>26</v>
      </c>
      <c r="H2714" s="88">
        <f>IF(MOD(G2714,9)=0,9,MOD(G2714,9))</f>
        <v>8</v>
      </c>
      <c r="I2714" s="83" t="str">
        <f>IFERROR(MID("日月火水木金土",WEEKDAY(D2714),1),"")</f>
        <v>月</v>
      </c>
      <c r="J2714" s="303" t="s">
        <v>5557</v>
      </c>
      <c r="K2714" s="87" t="str">
        <f>VLOOKUP(F2714,石と花メイン,3,FALSE)</f>
        <v>■緑玉髄</v>
      </c>
      <c r="L2714" s="296" t="str">
        <f>VLOOKUP(F2714,石と花メイン,4,FALSE)</f>
        <v>釣船草</v>
      </c>
      <c r="M2714" s="392">
        <f>IF(OR(MONTH(F2714)&lt;7,AND(MONTH(F2714)=7,DAY(F2714)&lt;=25)),
MOD(SUM((E2714-1901)*365,259),260),
MOD(SUM((E2714-1900)*365,259),260))</f>
        <v>104</v>
      </c>
      <c r="N2714" s="330">
        <f>IF(AND(MONTH(F2714)=7,DAY(F2714)&gt;25),1,
ROUNDDOWN((SUM(VLOOKUP(MONTH(F2714),D暦変換用数値,2,FALSE),DAY(F2714))/28)+1,0))</f>
        <v>2</v>
      </c>
      <c r="O2714" s="84">
        <f>IF(AND(MONTH(F2714)=7,DAY(F2714)&gt;25),DAY(F2714)-25,
MOD((SUM(VLOOKUP(MONTH(F2714),D暦変換用数値,2,FALSE),DAY(F2714))),28)+1)</f>
        <v>28</v>
      </c>
      <c r="P2714" s="405">
        <f>IF(OR(MONTH(F2714)&lt;7,AND(MONTH(F2714)=7,DAY(F2714)&lt;=25)),
MOD(SUM((E2714-1901)*365,(N2714-1)*28,O2714,258),260),
MOD(SUM((E2714-1900)*365,(N2714-1)*28,O2714,258),260))</f>
        <v>159</v>
      </c>
      <c r="Q2714" s="371" t="str">
        <f>VLOOKUP(MOD(P2714,4),色,2,FALSE)</f>
        <v>青い</v>
      </c>
      <c r="R2714" s="289" t="str">
        <f>VLOOKUP(MOD(P2714,13),銀河の音,2,FALSE)</f>
        <v>電気の</v>
      </c>
      <c r="S2714" s="382" t="str">
        <f>VLOOKUP(MOD(P2714,20),太陽の紋章,2,FALSE)</f>
        <v>嵐</v>
      </c>
      <c r="T2714" s="91" t="s">
        <v>3736</v>
      </c>
    </row>
    <row r="2715" spans="1:20" ht="13.5" customHeight="1">
      <c r="A2715" s="50" t="str">
        <f>VLOOKUP(MOD(E2715,10),十干,2,FALSE)</f>
        <v>己</v>
      </c>
      <c r="B2715" s="199" t="str">
        <f>VLOOKUP(MOD(E2715,12),十二支,3,FALSE)</f>
        <v xml:space="preserve">08 軍 </v>
      </c>
      <c r="C2715" s="201" t="str">
        <f>VLOOKUP(F2715,星座,3,TRUE)</f>
        <v xml:space="preserve">02 零 </v>
      </c>
      <c r="D2715" s="531" t="s">
        <v>451</v>
      </c>
      <c r="E2715" s="1" t="str">
        <f>IFERROR(YEAR(D2715),LEFT(D2715,4))</f>
        <v>1849</v>
      </c>
      <c r="F2715" s="1" t="str">
        <f>IF(ISTEXT(D2715),RIGHT(D2715,5),TEXT(D2715,"mm/dd"))</f>
        <v>09/14</v>
      </c>
      <c r="G2715" s="39">
        <f>SUM(MID(E2715,1,1),MID(E2715,2,1),MID(E2715,3,1),MID(E2715,4,1),MID(F2715,1,1),MID(F2715,2,1),MID(F2715,4,1),MID(F2715,5,1))</f>
        <v>36</v>
      </c>
      <c r="H2715" s="41">
        <f>IF(MOD(G2715,9)=0,9,MOD(G2715,9))</f>
        <v>9</v>
      </c>
      <c r="I2715" s="45" t="str">
        <f>IFERROR(MID("日月火水木金土",WEEKDAY(D2715),1),"")</f>
        <v/>
      </c>
      <c r="J2715" s="304" t="s">
        <v>6010</v>
      </c>
      <c r="K2715" s="202" t="str">
        <f>VLOOKUP(F2715,石と花メイン,3,FALSE)</f>
        <v>○真珠</v>
      </c>
      <c r="L2715" s="297" t="str">
        <f>VLOOKUP(F2715,石と花メイン,4,FALSE)</f>
        <v>マルメロ【西洋花梨】</v>
      </c>
      <c r="M2715" s="393">
        <f>IF(OR(MONTH(F2715)&lt;7,AND(MONTH(F2715)=7,DAY(F2715)&lt;=25)),
MOD(SUM((E2715-1901)*365,259),260),
MOD(SUM((E2715-1900)*365,259),260))</f>
        <v>104</v>
      </c>
      <c r="N2715" s="390">
        <f>IF(AND(MONTH(F2715)=7,DAY(F2715)&gt;25),1,
ROUNDDOWN((SUM(VLOOKUP(MONTH(F2715),D暦変換用数値,2,FALSE),DAY(F2715))/28)+1,0))</f>
        <v>2</v>
      </c>
      <c r="O2715" s="205">
        <f>IF(AND(MONTH(F2715)=7,DAY(F2715)&gt;25),DAY(F2715)-25,
MOD((SUM(VLOOKUP(MONTH(F2715),D暦変換用数値,2,FALSE),DAY(F2715))),28)+1)</f>
        <v>23</v>
      </c>
      <c r="P2715" s="406">
        <f>IF(OR(MONTH(F2715)&lt;7,AND(MONTH(F2715)=7,DAY(F2715)&lt;=25)),
MOD(SUM((E2715-1901)*365,(N2715-1)*28,O2715,258),260),
MOD(SUM((E2715-1900)*365,(N2715-1)*28,O2715,258),260))</f>
        <v>154</v>
      </c>
      <c r="Q2715" s="375" t="str">
        <f>VLOOKUP(MOD(P2715,4),色,2,FALSE)</f>
        <v>白い</v>
      </c>
      <c r="R2715" s="293" t="str">
        <f>VLOOKUP(MOD(P2715,13),銀河の音,2,FALSE)</f>
        <v>スペクトルの</v>
      </c>
      <c r="S2715" s="386" t="str">
        <f>VLOOKUP(MOD(P2715,20),太陽の紋章,2,FALSE)</f>
        <v>魔法使い</v>
      </c>
      <c r="T2715" s="97" t="s">
        <v>452</v>
      </c>
    </row>
    <row r="2716" spans="1:20" ht="13.5" customHeight="1">
      <c r="A2716" s="50" t="str">
        <f>VLOOKUP(MOD(E2716,10),十干,2,FALSE)</f>
        <v>乙</v>
      </c>
      <c r="B2716" s="199" t="str">
        <f>VLOOKUP(MOD(E2716,12),十二支,3,FALSE)</f>
        <v xml:space="preserve">08 軍 </v>
      </c>
      <c r="C2716" s="201" t="str">
        <f>VLOOKUP(F2716,星座,3,TRUE)</f>
        <v xml:space="preserve">02 零 </v>
      </c>
      <c r="D2716" s="531" t="s">
        <v>1806</v>
      </c>
      <c r="E2716" s="1" t="str">
        <f>IFERROR(YEAR(D2716),LEFT(D2716,4))</f>
        <v>1885</v>
      </c>
      <c r="F2716" s="1" t="str">
        <f>IF(ISTEXT(D2716),RIGHT(D2716,5),TEXT(D2716,"mm/dd"))</f>
        <v>08/24</v>
      </c>
      <c r="G2716" s="39">
        <f>SUM(MID(E2716,1,1),MID(E2716,2,1),MID(E2716,3,1),MID(E2716,4,1),MID(F2716,1,1),MID(F2716,2,1),MID(F2716,4,1),MID(F2716,5,1))</f>
        <v>36</v>
      </c>
      <c r="H2716" s="41">
        <f>IF(MOD(G2716,9)=0,9,MOD(G2716,9))</f>
        <v>9</v>
      </c>
      <c r="I2716" s="45" t="str">
        <f>IFERROR(MID("日月火水木金土",WEEKDAY(D2716),1),"")</f>
        <v/>
      </c>
      <c r="J2716" s="304" t="s">
        <v>6011</v>
      </c>
      <c r="K2716" s="202" t="str">
        <f>VLOOKUP(F2716,石と花メイン,3,FALSE)</f>
        <v>◇金剛石</v>
      </c>
      <c r="L2716" s="297" t="str">
        <f>VLOOKUP(F2716,石と花メイン,4,FALSE)</f>
        <v>金盞花【カレンデュラ】</v>
      </c>
      <c r="M2716" s="393">
        <f>IF(OR(MONTH(F2716)&lt;7,AND(MONTH(F2716)=7,DAY(F2716)&lt;=25)),
MOD(SUM((E2716-1901)*365,259),260),
MOD(SUM((E2716-1900)*365,259),260))</f>
        <v>244</v>
      </c>
      <c r="N2716" s="390">
        <f>IF(AND(MONTH(F2716)=7,DAY(F2716)&gt;25),1,
ROUNDDOWN((SUM(VLOOKUP(MONTH(F2716),D暦変換用数値,2,FALSE),DAY(F2716))/28)+1,0))</f>
        <v>2</v>
      </c>
      <c r="O2716" s="205">
        <f>IF(AND(MONTH(F2716)=7,DAY(F2716)&gt;25),DAY(F2716)-25,
MOD((SUM(VLOOKUP(MONTH(F2716),D暦変換用数値,2,FALSE),DAY(F2716))),28)+1)</f>
        <v>2</v>
      </c>
      <c r="P2716" s="406">
        <f>IF(OR(MONTH(F2716)&lt;7,AND(MONTH(F2716)=7,DAY(F2716)&lt;=25)),
MOD(SUM((E2716-1901)*365,(N2716-1)*28,O2716,258),260),
MOD(SUM((E2716-1900)*365,(N2716-1)*28,O2716,258),260))</f>
        <v>13</v>
      </c>
      <c r="Q2716" s="372" t="str">
        <f>VLOOKUP(MOD(P2716,4),色,2,FALSE)</f>
        <v>赤い</v>
      </c>
      <c r="R2716" s="290" t="str">
        <f>VLOOKUP(MOD(P2716,13),銀河の音,2,FALSE)</f>
        <v>宇宙の</v>
      </c>
      <c r="S2716" s="383" t="str">
        <f>VLOOKUP(MOD(P2716,20),太陽の紋章,2,FALSE)</f>
        <v>空歩く者</v>
      </c>
      <c r="T2716" s="98" t="s">
        <v>3736</v>
      </c>
    </row>
    <row r="2717" spans="1:20" ht="13.5" customHeight="1">
      <c r="A2717" s="50" t="str">
        <f>VLOOKUP(MOD(E2717,10),十干,2,FALSE)</f>
        <v>乙</v>
      </c>
      <c r="B2717" s="199" t="str">
        <f>VLOOKUP(MOD(E2717,12),十二支,3,FALSE)</f>
        <v xml:space="preserve">08 軍 </v>
      </c>
      <c r="C2717" s="201" t="str">
        <f>VLOOKUP(F2717,星座,3,TRUE)</f>
        <v xml:space="preserve">02 零 </v>
      </c>
      <c r="D2717" s="531" t="s">
        <v>1807</v>
      </c>
      <c r="E2717" s="1" t="str">
        <f>IFERROR(YEAR(D2717),LEFT(D2717,4))</f>
        <v>1885</v>
      </c>
      <c r="F2717" s="1" t="str">
        <f>IF(ISTEXT(D2717),RIGHT(D2717,5),TEXT(D2717,"mm/dd"))</f>
        <v>09/04</v>
      </c>
      <c r="G2717" s="39">
        <f>SUM(MID(E2717,1,1),MID(E2717,2,1),MID(E2717,3,1),MID(E2717,4,1),MID(F2717,1,1),MID(F2717,2,1),MID(F2717,4,1),MID(F2717,5,1))</f>
        <v>35</v>
      </c>
      <c r="H2717" s="41">
        <f>IF(MOD(G2717,9)=0,9,MOD(G2717,9))</f>
        <v>8</v>
      </c>
      <c r="I2717" s="45" t="str">
        <f>IFERROR(MID("日月火水木金土",WEEKDAY(D2717),1),"")</f>
        <v/>
      </c>
      <c r="J2717" s="304" t="s">
        <v>6012</v>
      </c>
      <c r="K2717" s="202" t="str">
        <f>VLOOKUP(F2717,石と花メイン,3,FALSE)</f>
        <v>◆金緑石</v>
      </c>
      <c r="L2717" s="297" t="str">
        <f>VLOOKUP(F2717,石と花メイン,4,FALSE)</f>
        <v>クロコスミア【姫檜扇水仙】</v>
      </c>
      <c r="M2717" s="393">
        <f>IF(OR(MONTH(F2717)&lt;7,AND(MONTH(F2717)=7,DAY(F2717)&lt;=25)),
MOD(SUM((E2717-1901)*365,259),260),
MOD(SUM((E2717-1900)*365,259),260))</f>
        <v>244</v>
      </c>
      <c r="N2717" s="390">
        <f>IF(AND(MONTH(F2717)=7,DAY(F2717)&gt;25),1,
ROUNDDOWN((SUM(VLOOKUP(MONTH(F2717),D暦変換用数値,2,FALSE),DAY(F2717))/28)+1,0))</f>
        <v>2</v>
      </c>
      <c r="O2717" s="205">
        <f>IF(AND(MONTH(F2717)=7,DAY(F2717)&gt;25),DAY(F2717)-25,
MOD((SUM(VLOOKUP(MONTH(F2717),D暦変換用数値,2,FALSE),DAY(F2717))),28)+1)</f>
        <v>13</v>
      </c>
      <c r="P2717" s="406">
        <f>IF(OR(MONTH(F2717)&lt;7,AND(MONTH(F2717)=7,DAY(F2717)&lt;=25)),
MOD(SUM((E2717-1901)*365,(N2717-1)*28,O2717,258),260),
MOD(SUM((E2717-1900)*365,(N2717-1)*28,O2717,258),260))</f>
        <v>24</v>
      </c>
      <c r="Q2717" s="373" t="str">
        <f>VLOOKUP(MOD(P2717,4),色,2,FALSE)</f>
        <v>黄色い</v>
      </c>
      <c r="R2717" s="291" t="str">
        <f>VLOOKUP(MOD(P2717,13),銀河の音,2,FALSE)</f>
        <v>スペクトルの</v>
      </c>
      <c r="S2717" s="384" t="str">
        <f>VLOOKUP(MOD(P2717,20),太陽の紋章,2,FALSE)</f>
        <v>種</v>
      </c>
      <c r="T2717" s="97" t="s">
        <v>1808</v>
      </c>
    </row>
    <row r="2718" spans="1:20" ht="13.5" customHeight="1">
      <c r="A2718" s="50" t="str">
        <f>VLOOKUP(MOD(E2718,10),十干,2,FALSE)</f>
        <v>丁</v>
      </c>
      <c r="B2718" s="199" t="str">
        <f>VLOOKUP(MOD(E2718,12),十二支,3,FALSE)</f>
        <v xml:space="preserve">08 軍 </v>
      </c>
      <c r="C2718" s="201" t="str">
        <f>VLOOKUP(F2718,星座,3,TRUE)</f>
        <v xml:space="preserve">02 零 </v>
      </c>
      <c r="D2718" s="531" t="s">
        <v>1809</v>
      </c>
      <c r="E2718" s="1" t="str">
        <f>IFERROR(YEAR(D2718),LEFT(D2718,4))</f>
        <v>1897</v>
      </c>
      <c r="F2718" s="1" t="str">
        <f>IF(ISTEXT(D2718),RIGHT(D2718,5),TEXT(D2718,"mm/dd"))</f>
        <v>09/10</v>
      </c>
      <c r="G2718" s="39">
        <f>SUM(MID(E2718,1,1),MID(E2718,2,1),MID(E2718,3,1),MID(E2718,4,1),MID(F2718,1,1),MID(F2718,2,1),MID(F2718,4,1),MID(F2718,5,1))</f>
        <v>35</v>
      </c>
      <c r="H2718" s="41">
        <f>IF(MOD(G2718,9)=0,9,MOD(G2718,9))</f>
        <v>8</v>
      </c>
      <c r="I2718" s="45" t="str">
        <f>IFERROR(MID("日月火水木金土",WEEKDAY(D2718),1),"")</f>
        <v/>
      </c>
      <c r="J2718" s="304" t="s">
        <v>6013</v>
      </c>
      <c r="K2718" s="202" t="str">
        <f>VLOOKUP(F2718,石と花メイン,3,FALSE)</f>
        <v>□水晶</v>
      </c>
      <c r="L2718" s="297" t="str">
        <f>VLOOKUP(F2718,石と花メイン,4,FALSE)</f>
        <v>孔雀草【孔雀アスター】</v>
      </c>
      <c r="M2718" s="393">
        <f>IF(OR(MONTH(F2718)&lt;7,AND(MONTH(F2718)=7,DAY(F2718)&lt;=25)),
MOD(SUM((E2718-1901)*365,259),260),
MOD(SUM((E2718-1900)*365,259),260))</f>
        <v>204</v>
      </c>
      <c r="N2718" s="390">
        <f>IF(AND(MONTH(F2718)=7,DAY(F2718)&gt;25),1,
ROUNDDOWN((SUM(VLOOKUP(MONTH(F2718),D暦変換用数値,2,FALSE),DAY(F2718))/28)+1,0))</f>
        <v>2</v>
      </c>
      <c r="O2718" s="205">
        <f>IF(AND(MONTH(F2718)=7,DAY(F2718)&gt;25),DAY(F2718)-25,
MOD((SUM(VLOOKUP(MONTH(F2718),D暦変換用数値,2,FALSE),DAY(F2718))),28)+1)</f>
        <v>19</v>
      </c>
      <c r="P2718" s="406">
        <f>IF(OR(MONTH(F2718)&lt;7,AND(MONTH(F2718)=7,DAY(F2718)&lt;=25)),
MOD(SUM((E2718-1901)*365,(N2718-1)*28,O2718,258),260),
MOD(SUM((E2718-1900)*365,(N2718-1)*28,O2718,258),260))</f>
        <v>250</v>
      </c>
      <c r="Q2718" s="375" t="str">
        <f>VLOOKUP(MOD(P2718,4),色,2,FALSE)</f>
        <v>白い</v>
      </c>
      <c r="R2718" s="293" t="str">
        <f>VLOOKUP(MOD(P2718,13),銀河の音,2,FALSE)</f>
        <v>電気の</v>
      </c>
      <c r="S2718" s="386" t="str">
        <f>VLOOKUP(MOD(P2718,20),太陽の紋章,2,FALSE)</f>
        <v>犬</v>
      </c>
      <c r="T2718" s="103" t="s">
        <v>1810</v>
      </c>
    </row>
    <row r="2719" spans="1:20" ht="13.5" customHeight="1">
      <c r="A2719" s="50" t="str">
        <f>VLOOKUP(MOD(E2719,10),十干,2,FALSE)</f>
        <v>己</v>
      </c>
      <c r="B2719" s="199" t="str">
        <f>VLOOKUP(MOD(E2719,12),十二支,3,FALSE)</f>
        <v xml:space="preserve">08 軍 </v>
      </c>
      <c r="C2719" s="201" t="str">
        <f>VLOOKUP(F2719,星座,3,TRUE)</f>
        <v xml:space="preserve">03 水 </v>
      </c>
      <c r="D2719" s="531">
        <v>3458</v>
      </c>
      <c r="E2719" s="1">
        <f>IFERROR(YEAR(D2719),LEFT(D2719,4))</f>
        <v>1909</v>
      </c>
      <c r="F2719" s="1" t="str">
        <f>IF(ISTEXT(D2719),RIGHT(D2719,5),TEXT(D2719,"mm/dd"))</f>
        <v>06/19</v>
      </c>
      <c r="G2719" s="39">
        <f>SUM(MID(E2719,1,1),MID(E2719,2,1),MID(E2719,3,1),MID(E2719,4,1),MID(F2719,1,1),MID(F2719,2,1),MID(F2719,4,1),MID(F2719,5,1))</f>
        <v>35</v>
      </c>
      <c r="H2719" s="41">
        <f>IF(MOD(G2719,9)=0,9,MOD(G2719,9))</f>
        <v>8</v>
      </c>
      <c r="I2719" s="45" t="str">
        <f>IFERROR(MID("日月火水木金土",WEEKDAY(D2719),1),"")</f>
        <v>土</v>
      </c>
      <c r="J2719" s="304" t="s">
        <v>1485</v>
      </c>
      <c r="K2719" s="202" t="str">
        <f>VLOOKUP(F2719,石と花メイン,3,FALSE)</f>
        <v>□水晶</v>
      </c>
      <c r="L2719" s="297" t="str">
        <f>VLOOKUP(F2719,石と花メイン,4,FALSE)</f>
        <v>イキシア【槍水仙】</v>
      </c>
      <c r="M2719" s="393">
        <f>IF(OR(MONTH(F2719)&lt;7,AND(MONTH(F2719)=7,DAY(F2719)&lt;=25)),
MOD(SUM((E2719-1901)*365,259),260),
MOD(SUM((E2719-1900)*365,259),260))</f>
        <v>59</v>
      </c>
      <c r="N2719" s="390">
        <f>IF(AND(MONTH(F2719)=7,DAY(F2719)&gt;25),1,
ROUNDDOWN((SUM(VLOOKUP(MONTH(F2719),D暦変換用数値,2,FALSE),DAY(F2719))/28)+1,0))</f>
        <v>12</v>
      </c>
      <c r="O2719" s="205">
        <f>IF(AND(MONTH(F2719)=7,DAY(F2719)&gt;25),DAY(F2719)-25,
MOD((SUM(VLOOKUP(MONTH(F2719),D暦変換用数値,2,FALSE),DAY(F2719))),28)+1)</f>
        <v>21</v>
      </c>
      <c r="P2719" s="406">
        <f>IF(OR(MONTH(F2719)&lt;7,AND(MONTH(F2719)=7,DAY(F2719)&lt;=25)),
MOD(SUM((E2719-1901)*365,(N2719-1)*28,O2719,258),260),
MOD(SUM((E2719-1900)*365,(N2719-1)*28,O2719,258),260))</f>
        <v>127</v>
      </c>
      <c r="Q2719" s="374" t="str">
        <f>VLOOKUP(MOD(P2719,4),色,2,FALSE)</f>
        <v>青い</v>
      </c>
      <c r="R2719" s="292" t="str">
        <f>VLOOKUP(MOD(P2719,13),銀河の音,2,FALSE)</f>
        <v>惑星の</v>
      </c>
      <c r="S2719" s="385" t="str">
        <f>VLOOKUP(MOD(P2719,20),太陽の紋章,2,FALSE)</f>
        <v>手</v>
      </c>
      <c r="T2719" s="103" t="s">
        <v>6534</v>
      </c>
    </row>
    <row r="2720" spans="1:20" ht="13.5" customHeight="1">
      <c r="A2720" s="50" t="str">
        <f>VLOOKUP(MOD(E2720,10),十干,2,FALSE)</f>
        <v>辛</v>
      </c>
      <c r="B2720" s="199" t="str">
        <f>VLOOKUP(MOD(E2720,12),十二支,3,FALSE)</f>
        <v xml:space="preserve">08 軍 </v>
      </c>
      <c r="C2720" s="201" t="str">
        <f>VLOOKUP(F2720,星座,3,TRUE)</f>
        <v xml:space="preserve">03 水 </v>
      </c>
      <c r="D2720" s="531">
        <v>7832</v>
      </c>
      <c r="E2720" s="1">
        <f>IFERROR(YEAR(D2720),LEFT(D2720,4))</f>
        <v>1921</v>
      </c>
      <c r="F2720" s="1" t="str">
        <f>IF(ISTEXT(D2720),RIGHT(D2720,5),TEXT(D2720,"mm/dd"))</f>
        <v>06/10</v>
      </c>
      <c r="G2720" s="39">
        <f>SUM(MID(E2720,1,1),MID(E2720,2,1),MID(E2720,3,1),MID(E2720,4,1),MID(F2720,1,1),MID(F2720,2,1),MID(F2720,4,1),MID(F2720,5,1))</f>
        <v>20</v>
      </c>
      <c r="H2720" s="41">
        <f>IF(MOD(G2720,9)=0,9,MOD(G2720,9))</f>
        <v>2</v>
      </c>
      <c r="I2720" s="45" t="str">
        <f>IFERROR(MID("日月火水木金土",WEEKDAY(D2720),1),"")</f>
        <v>金</v>
      </c>
      <c r="J2720" s="304" t="s">
        <v>1486</v>
      </c>
      <c r="K2720" s="202" t="str">
        <f>VLOOKUP(F2720,石と花メイン,3,FALSE)</f>
        <v>◆黄玉</v>
      </c>
      <c r="L2720" s="297" t="str">
        <f>VLOOKUP(F2720,石と花メイン,4,FALSE)</f>
        <v>美女撫子【アメリカ撫子】</v>
      </c>
      <c r="M2720" s="393">
        <f>IF(OR(MONTH(F2720)&lt;7,AND(MONTH(F2720)=7,DAY(F2720)&lt;=25)),
MOD(SUM((E2720-1901)*365,259),260),
MOD(SUM((E2720-1900)*365,259),260))</f>
        <v>19</v>
      </c>
      <c r="N2720" s="390">
        <f>IF(AND(MONTH(F2720)=7,DAY(F2720)&gt;25),1,
ROUNDDOWN((SUM(VLOOKUP(MONTH(F2720),D暦変換用数値,2,FALSE),DAY(F2720))/28)+1,0))</f>
        <v>12</v>
      </c>
      <c r="O2720" s="205">
        <f>IF(AND(MONTH(F2720)=7,DAY(F2720)&gt;25),DAY(F2720)-25,
MOD((SUM(VLOOKUP(MONTH(F2720),D暦変換用数値,2,FALSE),DAY(F2720))),28)+1)</f>
        <v>12</v>
      </c>
      <c r="P2720" s="406">
        <f>IF(OR(MONTH(F2720)&lt;7,AND(MONTH(F2720)=7,DAY(F2720)&lt;=25)),
MOD(SUM((E2720-1901)*365,(N2720-1)*28,O2720,258),260),
MOD(SUM((E2720-1900)*365,(N2720-1)*28,O2720,258),260))</f>
        <v>78</v>
      </c>
      <c r="Q2720" s="375" t="str">
        <f>VLOOKUP(MOD(P2720,4),色,2,FALSE)</f>
        <v>白い</v>
      </c>
      <c r="R2720" s="293" t="str">
        <f>VLOOKUP(MOD(P2720,13),銀河の音,2,FALSE)</f>
        <v>宇宙の</v>
      </c>
      <c r="S2720" s="386" t="str">
        <f>VLOOKUP(MOD(P2720,20),太陽の紋章,2,FALSE)</f>
        <v>鏡</v>
      </c>
      <c r="T2720" s="99" t="s">
        <v>6535</v>
      </c>
    </row>
    <row r="2721" spans="1:20" ht="13.5" customHeight="1">
      <c r="A2721" s="282" t="str">
        <f>VLOOKUP(MOD(E2721,10),十干,2,FALSE)</f>
        <v>乙</v>
      </c>
      <c r="B2721" s="283" t="str">
        <f>VLOOKUP(MOD(E2721,12),十二支,3,FALSE)</f>
        <v xml:space="preserve">08 軍 </v>
      </c>
      <c r="C2721" s="287" t="str">
        <f>VLOOKUP(F2721,星座,3,TRUE)</f>
        <v xml:space="preserve">03 水 </v>
      </c>
      <c r="D2721" s="533">
        <v>16580</v>
      </c>
      <c r="E2721" s="83">
        <f>IFERROR(YEAR(D2721),LEFT(D2721,4))</f>
        <v>1945</v>
      </c>
      <c r="F2721" s="83" t="str">
        <f>IF(ISTEXT(D2721),RIGHT(D2721,5),TEXT(D2721,"mm/dd"))</f>
        <v>05/23</v>
      </c>
      <c r="G2721" s="88">
        <f>SUM(MID(E2721,1,1),MID(E2721,2,1),MID(E2721,3,1),MID(E2721,4,1),MID(F2721,1,1),MID(F2721,2,1),MID(F2721,4,1),MID(F2721,5,1))</f>
        <v>29</v>
      </c>
      <c r="H2721" s="88">
        <f>IF(MOD(G2721,9)=0,9,MOD(G2721,9))</f>
        <v>2</v>
      </c>
      <c r="I2721" s="83" t="str">
        <f>IFERROR(MID("日月火水木金土",WEEKDAY(D2721),1),"")</f>
        <v>水</v>
      </c>
      <c r="J2721" s="303" t="s">
        <v>5559</v>
      </c>
      <c r="K2721" s="87" t="str">
        <f>VLOOKUP(F2721,石と花メイン,3,FALSE)</f>
        <v>◆猫目石</v>
      </c>
      <c r="L2721" s="296" t="str">
        <f>VLOOKUP(F2721,石と花メイン,4,FALSE)</f>
        <v>カラー【和蘭海芋】</v>
      </c>
      <c r="M2721" s="392">
        <f>IF(OR(MONTH(F2721)&lt;7,AND(MONTH(F2721)=7,DAY(F2721)&lt;=25)),
MOD(SUM((E2721-1901)*365,259),260),
MOD(SUM((E2721-1900)*365,259),260))</f>
        <v>199</v>
      </c>
      <c r="N2721" s="330">
        <f>IF(AND(MONTH(F2721)=7,DAY(F2721)&gt;25),1,
ROUNDDOWN((SUM(VLOOKUP(MONTH(F2721),D暦変換用数値,2,FALSE),DAY(F2721))/28)+1,0))</f>
        <v>11</v>
      </c>
      <c r="O2721" s="84">
        <f>IF(AND(MONTH(F2721)=7,DAY(F2721)&gt;25),DAY(F2721)-25,
MOD((SUM(VLOOKUP(MONTH(F2721),D暦変換用数値,2,FALSE),DAY(F2721))),28)+1)</f>
        <v>22</v>
      </c>
      <c r="P2721" s="405">
        <f>IF(OR(MONTH(F2721)&lt;7,AND(MONTH(F2721)=7,DAY(F2721)&lt;=25)),
MOD(SUM((E2721-1901)*365,(N2721-1)*28,O2721,258),260),
MOD(SUM((E2721-1900)*365,(N2721-1)*28,O2721,258),260))</f>
        <v>240</v>
      </c>
      <c r="Q2721" s="371" t="str">
        <f>VLOOKUP(MOD(P2721,4),色,2,FALSE)</f>
        <v>黄色い</v>
      </c>
      <c r="R2721" s="289" t="str">
        <f>VLOOKUP(MOD(P2721,13),銀河の音,2,FALSE)</f>
        <v>律動の</v>
      </c>
      <c r="S2721" s="382" t="str">
        <f>VLOOKUP(MOD(P2721,20),太陽の紋章,2,FALSE)</f>
        <v>太陽</v>
      </c>
      <c r="T2721" s="100" t="s">
        <v>4612</v>
      </c>
    </row>
    <row r="2722" spans="1:20" ht="13.5" customHeight="1">
      <c r="A2722" s="50" t="str">
        <f>VLOOKUP(MOD(E2722,10),十干,2,FALSE)</f>
        <v>乙</v>
      </c>
      <c r="B2722" s="199" t="str">
        <f>VLOOKUP(MOD(E2722,12),十二支,3,FALSE)</f>
        <v xml:space="preserve">08 軍 </v>
      </c>
      <c r="C2722" s="201" t="str">
        <f>VLOOKUP(F2722,星座,3,TRUE)</f>
        <v xml:space="preserve">03 水 </v>
      </c>
      <c r="D2722" s="531">
        <v>16594</v>
      </c>
      <c r="E2722" s="1">
        <f>IFERROR(YEAR(D2722),LEFT(D2722,4))</f>
        <v>1945</v>
      </c>
      <c r="F2722" s="1" t="str">
        <f>IF(ISTEXT(D2722),RIGHT(D2722,5),TEXT(D2722,"mm/dd"))</f>
        <v>06/06</v>
      </c>
      <c r="G2722" s="39">
        <f>SUM(MID(E2722,1,1),MID(E2722,2,1),MID(E2722,3,1),MID(E2722,4,1),MID(F2722,1,1),MID(F2722,2,1),MID(F2722,4,1),MID(F2722,5,1))</f>
        <v>31</v>
      </c>
      <c r="H2722" s="41">
        <f>IF(MOD(G2722,9)=0,9,MOD(G2722,9))</f>
        <v>4</v>
      </c>
      <c r="I2722" s="45" t="str">
        <f>IFERROR(MID("日月火水木金土",WEEKDAY(D2722),1),"")</f>
        <v>水</v>
      </c>
      <c r="J2722" s="304" t="s">
        <v>1487</v>
      </c>
      <c r="K2722" s="202" t="str">
        <f>VLOOKUP(F2722,石と花メイン,3,FALSE)</f>
        <v>■瑪瑙</v>
      </c>
      <c r="L2722" s="297" t="str">
        <f>VLOOKUP(F2722,石と花メイン,4,FALSE)</f>
        <v>文目/菖蒲【アイリス】</v>
      </c>
      <c r="M2722" s="393">
        <f>IF(OR(MONTH(F2722)&lt;7,AND(MONTH(F2722)=7,DAY(F2722)&lt;=25)),
MOD(SUM((E2722-1901)*365,259),260),
MOD(SUM((E2722-1900)*365,259),260))</f>
        <v>199</v>
      </c>
      <c r="N2722" s="390">
        <f>IF(AND(MONTH(F2722)=7,DAY(F2722)&gt;25),1,
ROUNDDOWN((SUM(VLOOKUP(MONTH(F2722),D暦変換用数値,2,FALSE),DAY(F2722))/28)+1,0))</f>
        <v>12</v>
      </c>
      <c r="O2722" s="205">
        <f>IF(AND(MONTH(F2722)=7,DAY(F2722)&gt;25),DAY(F2722)-25,
MOD((SUM(VLOOKUP(MONTH(F2722),D暦変換用数値,2,FALSE),DAY(F2722))),28)+1)</f>
        <v>8</v>
      </c>
      <c r="P2722" s="406">
        <f>IF(OR(MONTH(F2722)&lt;7,AND(MONTH(F2722)=7,DAY(F2722)&lt;=25)),
MOD(SUM((E2722-1901)*365,(N2722-1)*28,O2722,258),260),
MOD(SUM((E2722-1900)*365,(N2722-1)*28,O2722,258),260))</f>
        <v>254</v>
      </c>
      <c r="Q2722" s="375" t="str">
        <f>VLOOKUP(MOD(P2722,4),色,2,FALSE)</f>
        <v>白い</v>
      </c>
      <c r="R2722" s="293" t="str">
        <f>VLOOKUP(MOD(P2722,13),銀河の音,2,FALSE)</f>
        <v>共振の</v>
      </c>
      <c r="S2722" s="386" t="str">
        <f>VLOOKUP(MOD(P2722,20),太陽の紋章,2,FALSE)</f>
        <v>魔法使い</v>
      </c>
      <c r="T2722" s="93" t="s">
        <v>5749</v>
      </c>
    </row>
    <row r="2723" spans="1:20" ht="13.5" customHeight="1">
      <c r="A2723" s="50" t="str">
        <f>VLOOKUP(MOD(E2723,10),十干,2,FALSE)</f>
        <v>乙</v>
      </c>
      <c r="B2723" s="199" t="str">
        <f>VLOOKUP(MOD(E2723,12),十二支,3,FALSE)</f>
        <v xml:space="preserve">08 軍 </v>
      </c>
      <c r="C2723" s="201" t="str">
        <f>VLOOKUP(F2723,星座,3,TRUE)</f>
        <v xml:space="preserve">03 水 </v>
      </c>
      <c r="D2723" s="531">
        <v>16607</v>
      </c>
      <c r="E2723" s="1">
        <f>IFERROR(YEAR(D2723),LEFT(D2723,4))</f>
        <v>1945</v>
      </c>
      <c r="F2723" s="1" t="str">
        <f>IF(ISTEXT(D2723),RIGHT(D2723,5),TEXT(D2723,"mm/dd"))</f>
        <v>06/19</v>
      </c>
      <c r="G2723" s="39">
        <f>SUM(MID(E2723,1,1),MID(E2723,2,1),MID(E2723,3,1),MID(E2723,4,1),MID(F2723,1,1),MID(F2723,2,1),MID(F2723,4,1),MID(F2723,5,1))</f>
        <v>35</v>
      </c>
      <c r="H2723" s="41">
        <f>IF(MOD(G2723,9)=0,9,MOD(G2723,9))</f>
        <v>8</v>
      </c>
      <c r="I2723" s="45" t="str">
        <f>IFERROR(MID("日月火水木金土",WEEKDAY(D2723),1),"")</f>
        <v>火</v>
      </c>
      <c r="J2723" s="304" t="s">
        <v>1488</v>
      </c>
      <c r="K2723" s="202" t="str">
        <f>VLOOKUP(F2723,石と花メイン,3,FALSE)</f>
        <v>□水晶</v>
      </c>
      <c r="L2723" s="297" t="str">
        <f>VLOOKUP(F2723,石と花メイン,4,FALSE)</f>
        <v>イキシア【槍水仙】</v>
      </c>
      <c r="M2723" s="393">
        <f>IF(OR(MONTH(F2723)&lt;7,AND(MONTH(F2723)=7,DAY(F2723)&lt;=25)),
MOD(SUM((E2723-1901)*365,259),260),
MOD(SUM((E2723-1900)*365,259),260))</f>
        <v>199</v>
      </c>
      <c r="N2723" s="390">
        <f>IF(AND(MONTH(F2723)=7,DAY(F2723)&gt;25),1,
ROUNDDOWN((SUM(VLOOKUP(MONTH(F2723),D暦変換用数値,2,FALSE),DAY(F2723))/28)+1,0))</f>
        <v>12</v>
      </c>
      <c r="O2723" s="205">
        <f>IF(AND(MONTH(F2723)=7,DAY(F2723)&gt;25),DAY(F2723)-25,
MOD((SUM(VLOOKUP(MONTH(F2723),D暦変換用数値,2,FALSE),DAY(F2723))),28)+1)</f>
        <v>21</v>
      </c>
      <c r="P2723" s="406">
        <f>IF(OR(MONTH(F2723)&lt;7,AND(MONTH(F2723)=7,DAY(F2723)&lt;=25)),
MOD(SUM((E2723-1901)*365,(N2723-1)*28,O2723,258),260),
MOD(SUM((E2723-1900)*365,(N2723-1)*28,O2723,258),260))</f>
        <v>7</v>
      </c>
      <c r="Q2723" s="374" t="str">
        <f>VLOOKUP(MOD(P2723,4),色,2,FALSE)</f>
        <v>青い</v>
      </c>
      <c r="R2723" s="292" t="str">
        <f>VLOOKUP(MOD(P2723,13),銀河の音,2,FALSE)</f>
        <v>共振の</v>
      </c>
      <c r="S2723" s="385" t="str">
        <f>VLOOKUP(MOD(P2723,20),太陽の紋章,2,FALSE)</f>
        <v>手</v>
      </c>
      <c r="T2723" s="99" t="s">
        <v>6536</v>
      </c>
    </row>
    <row r="2724" spans="1:20" ht="13.5" customHeight="1">
      <c r="A2724" s="50" t="str">
        <f>VLOOKUP(MOD(E2724,10),十干,2,FALSE)</f>
        <v>丁</v>
      </c>
      <c r="B2724" s="199" t="str">
        <f>VLOOKUP(MOD(E2724,12),十二支,3,FALSE)</f>
        <v xml:space="preserve">08 軍 </v>
      </c>
      <c r="C2724" s="201" t="str">
        <f>VLOOKUP(F2724,星座,3,TRUE)</f>
        <v xml:space="preserve">03 水 </v>
      </c>
      <c r="D2724" s="531">
        <v>20961</v>
      </c>
      <c r="E2724" s="1">
        <f>IFERROR(YEAR(D2724),LEFT(D2724,4))</f>
        <v>1957</v>
      </c>
      <c r="F2724" s="1" t="str">
        <f>IF(ISTEXT(D2724),RIGHT(D2724,5),TEXT(D2724,"mm/dd"))</f>
        <v>05/21</v>
      </c>
      <c r="G2724" s="39">
        <f>SUM(MID(E2724,1,1),MID(E2724,2,1),MID(E2724,3,1),MID(E2724,4,1),MID(F2724,1,1),MID(F2724,2,1),MID(F2724,4,1),MID(F2724,5,1))</f>
        <v>30</v>
      </c>
      <c r="H2724" s="41">
        <f>IF(MOD(G2724,9)=0,9,MOD(G2724,9))</f>
        <v>3</v>
      </c>
      <c r="I2724" s="45" t="str">
        <f>IFERROR(MID("日月火水木金土",WEEKDAY(D2724),1),"")</f>
        <v>火</v>
      </c>
      <c r="J2724" s="304" t="s">
        <v>1489</v>
      </c>
      <c r="K2724" s="202" t="str">
        <f>VLOOKUP(F2724,石と花メイン,3,FALSE)</f>
        <v>■紅水晶</v>
      </c>
      <c r="L2724" s="297" t="str">
        <f>VLOOKUP(F2724,石と花メイン,4,FALSE)</f>
        <v>藤【二季草】</v>
      </c>
      <c r="M2724" s="393">
        <f>IF(OR(MONTH(F2724)&lt;7,AND(MONTH(F2724)=7,DAY(F2724)&lt;=25)),
MOD(SUM((E2724-1901)*365,259),260),
MOD(SUM((E2724-1900)*365,259),260))</f>
        <v>159</v>
      </c>
      <c r="N2724" s="390">
        <f>IF(AND(MONTH(F2724)=7,DAY(F2724)&gt;25),1,
ROUNDDOWN((SUM(VLOOKUP(MONTH(F2724),D暦変換用数値,2,FALSE),DAY(F2724))/28)+1,0))</f>
        <v>11</v>
      </c>
      <c r="O2724" s="205">
        <f>IF(AND(MONTH(F2724)=7,DAY(F2724)&gt;25),DAY(F2724)-25,
MOD((SUM(VLOOKUP(MONTH(F2724),D暦変換用数値,2,FALSE),DAY(F2724))),28)+1)</f>
        <v>20</v>
      </c>
      <c r="P2724" s="406">
        <f>IF(OR(MONTH(F2724)&lt;7,AND(MONTH(F2724)=7,DAY(F2724)&lt;=25)),
MOD(SUM((E2724-1901)*365,(N2724-1)*28,O2724,258),260),
MOD(SUM((E2724-1900)*365,(N2724-1)*28,O2724,258),260))</f>
        <v>198</v>
      </c>
      <c r="Q2724" s="375" t="str">
        <f>VLOOKUP(MOD(P2724,4),色,2,FALSE)</f>
        <v>白い</v>
      </c>
      <c r="R2724" s="293" t="str">
        <f>VLOOKUP(MOD(P2724,13),銀河の音,2,FALSE)</f>
        <v>電気の</v>
      </c>
      <c r="S2724" s="386" t="str">
        <f>VLOOKUP(MOD(P2724,20),太陽の紋章,2,FALSE)</f>
        <v>鏡</v>
      </c>
      <c r="T2724" s="98" t="s">
        <v>3736</v>
      </c>
    </row>
    <row r="2725" spans="1:20" ht="13.5" customHeight="1">
      <c r="A2725" s="50" t="str">
        <f>VLOOKUP(MOD(E2725,10),十干,2,FALSE)</f>
        <v>丁</v>
      </c>
      <c r="B2725" s="199" t="str">
        <f>VLOOKUP(MOD(E2725,12),十二支,3,FALSE)</f>
        <v xml:space="preserve">08 軍 </v>
      </c>
      <c r="C2725" s="201" t="str">
        <f>VLOOKUP(F2725,星座,3,TRUE)</f>
        <v xml:space="preserve">03 水 </v>
      </c>
      <c r="D2725" s="531">
        <v>20966</v>
      </c>
      <c r="E2725" s="1">
        <f>IFERROR(YEAR(D2725),LEFT(D2725,4))</f>
        <v>1957</v>
      </c>
      <c r="F2725" s="1" t="str">
        <f>IF(ISTEXT(D2725),RIGHT(D2725,5),TEXT(D2725,"mm/dd"))</f>
        <v>05/26</v>
      </c>
      <c r="G2725" s="39">
        <f>SUM(MID(E2725,1,1),MID(E2725,2,1),MID(E2725,3,1),MID(E2725,4,1),MID(F2725,1,1),MID(F2725,2,1),MID(F2725,4,1),MID(F2725,5,1))</f>
        <v>35</v>
      </c>
      <c r="H2725" s="41">
        <f>IF(MOD(G2725,9)=0,9,MOD(G2725,9))</f>
        <v>8</v>
      </c>
      <c r="I2725" s="45" t="str">
        <f>IFERROR(MID("日月火水木金土",WEEKDAY(D2725),1),"")</f>
        <v>日</v>
      </c>
      <c r="J2725" s="304" t="s">
        <v>1490</v>
      </c>
      <c r="K2725" s="202" t="str">
        <f>VLOOKUP(F2725,石と花メイン,3,FALSE)</f>
        <v>●翡翠</v>
      </c>
      <c r="L2725" s="297" t="str">
        <f>VLOOKUP(F2725,石と花メイン,4,FALSE)</f>
        <v>オリーブ【橄欖】</v>
      </c>
      <c r="M2725" s="393">
        <f>IF(OR(MONTH(F2725)&lt;7,AND(MONTH(F2725)=7,DAY(F2725)&lt;=25)),
MOD(SUM((E2725-1901)*365,259),260),
MOD(SUM((E2725-1900)*365,259),260))</f>
        <v>159</v>
      </c>
      <c r="N2725" s="390">
        <f>IF(AND(MONTH(F2725)=7,DAY(F2725)&gt;25),1,
ROUNDDOWN((SUM(VLOOKUP(MONTH(F2725),D暦変換用数値,2,FALSE),DAY(F2725))/28)+1,0))</f>
        <v>11</v>
      </c>
      <c r="O2725" s="205">
        <f>IF(AND(MONTH(F2725)=7,DAY(F2725)&gt;25),DAY(F2725)-25,
MOD((SUM(VLOOKUP(MONTH(F2725),D暦変換用数値,2,FALSE),DAY(F2725))),28)+1)</f>
        <v>25</v>
      </c>
      <c r="P2725" s="406">
        <f>IF(OR(MONTH(F2725)&lt;7,AND(MONTH(F2725)=7,DAY(F2725)&lt;=25)),
MOD(SUM((E2725-1901)*365,(N2725-1)*28,O2725,258),260),
MOD(SUM((E2725-1900)*365,(N2725-1)*28,O2725,258),260))</f>
        <v>203</v>
      </c>
      <c r="Q2725" s="374" t="str">
        <f>VLOOKUP(MOD(P2725,4),色,2,FALSE)</f>
        <v>青い</v>
      </c>
      <c r="R2725" s="292" t="str">
        <f>VLOOKUP(MOD(P2725,13),銀河の音,2,FALSE)</f>
        <v>銀河の</v>
      </c>
      <c r="S2725" s="385" t="str">
        <f>VLOOKUP(MOD(P2725,20),太陽の紋章,2,FALSE)</f>
        <v>夜</v>
      </c>
      <c r="T2725" s="93" t="s">
        <v>5750</v>
      </c>
    </row>
    <row r="2726" spans="1:20" ht="13.5" customHeight="1">
      <c r="A2726" s="50" t="str">
        <f>VLOOKUP(MOD(E2726,10),十干,2,FALSE)</f>
        <v>丁</v>
      </c>
      <c r="B2726" s="199" t="str">
        <f>VLOOKUP(MOD(E2726,12),十二支,3,FALSE)</f>
        <v xml:space="preserve">08 軍 </v>
      </c>
      <c r="C2726" s="201" t="str">
        <f>VLOOKUP(F2726,星座,3,TRUE)</f>
        <v xml:space="preserve">03 水 </v>
      </c>
      <c r="D2726" s="531">
        <v>20981</v>
      </c>
      <c r="E2726" s="1">
        <f>IFERROR(YEAR(D2726),LEFT(D2726,4))</f>
        <v>1957</v>
      </c>
      <c r="F2726" s="1" t="str">
        <f>IF(ISTEXT(D2726),RIGHT(D2726,5),TEXT(D2726,"mm/dd"))</f>
        <v>06/10</v>
      </c>
      <c r="G2726" s="39">
        <f>SUM(MID(E2726,1,1),MID(E2726,2,1),MID(E2726,3,1),MID(E2726,4,1),MID(F2726,1,1),MID(F2726,2,1),MID(F2726,4,1),MID(F2726,5,1))</f>
        <v>29</v>
      </c>
      <c r="H2726" s="41">
        <f>IF(MOD(G2726,9)=0,9,MOD(G2726,9))</f>
        <v>2</v>
      </c>
      <c r="I2726" s="45" t="str">
        <f>IFERROR(MID("日月火水木金土",WEEKDAY(D2726),1),"")</f>
        <v>月</v>
      </c>
      <c r="J2726" s="304" t="s">
        <v>1491</v>
      </c>
      <c r="K2726" s="202" t="str">
        <f>VLOOKUP(F2726,石と花メイン,3,FALSE)</f>
        <v>◆黄玉</v>
      </c>
      <c r="L2726" s="297" t="str">
        <f>VLOOKUP(F2726,石と花メイン,4,FALSE)</f>
        <v>美女撫子【アメリカ撫子】</v>
      </c>
      <c r="M2726" s="393">
        <f>IF(OR(MONTH(F2726)&lt;7,AND(MONTH(F2726)=7,DAY(F2726)&lt;=25)),
MOD(SUM((E2726-1901)*365,259),260),
MOD(SUM((E2726-1900)*365,259),260))</f>
        <v>159</v>
      </c>
      <c r="N2726" s="390">
        <f>IF(AND(MONTH(F2726)=7,DAY(F2726)&gt;25),1,
ROUNDDOWN((SUM(VLOOKUP(MONTH(F2726),D暦変換用数値,2,FALSE),DAY(F2726))/28)+1,0))</f>
        <v>12</v>
      </c>
      <c r="O2726" s="205">
        <f>IF(AND(MONTH(F2726)=7,DAY(F2726)&gt;25),DAY(F2726)-25,
MOD((SUM(VLOOKUP(MONTH(F2726),D暦変換用数値,2,FALSE),DAY(F2726))),28)+1)</f>
        <v>12</v>
      </c>
      <c r="P2726" s="406">
        <f>IF(OR(MONTH(F2726)&lt;7,AND(MONTH(F2726)=7,DAY(F2726)&lt;=25)),
MOD(SUM((E2726-1901)*365,(N2726-1)*28,O2726,258),260),
MOD(SUM((E2726-1900)*365,(N2726-1)*28,O2726,258),260))</f>
        <v>218</v>
      </c>
      <c r="Q2726" s="375" t="str">
        <f>VLOOKUP(MOD(P2726,4),色,2,FALSE)</f>
        <v>白い</v>
      </c>
      <c r="R2726" s="293" t="str">
        <f>VLOOKUP(MOD(P2726,13),銀河の音,2,FALSE)</f>
        <v>惑星の</v>
      </c>
      <c r="S2726" s="386" t="str">
        <f>VLOOKUP(MOD(P2726,20),太陽の紋章,2,FALSE)</f>
        <v>鏡</v>
      </c>
      <c r="T2726" s="93" t="s">
        <v>6537</v>
      </c>
    </row>
    <row r="2727" spans="1:20" ht="13.5" customHeight="1">
      <c r="A2727" s="76" t="str">
        <f>VLOOKUP(MOD(E2727,10),十干,2,FALSE)</f>
        <v>丁</v>
      </c>
      <c r="B2727" s="199" t="str">
        <f>VLOOKUP(MOD(E2727,12),十二支,3,FALSE)</f>
        <v xml:space="preserve">08 軍 </v>
      </c>
      <c r="C2727" s="201" t="str">
        <f>VLOOKUP(F2727,星座,3,TRUE)</f>
        <v xml:space="preserve">03 水 </v>
      </c>
      <c r="D2727" s="534">
        <v>20981</v>
      </c>
      <c r="E2727" s="116">
        <f>IFERROR(YEAR(D2727),LEFT(D2727,4))</f>
        <v>1957</v>
      </c>
      <c r="F2727" s="116" t="str">
        <f>IF(ISTEXT(D2727),RIGHT(D2727,5),TEXT(D2727,"mm/dd"))</f>
        <v>06/10</v>
      </c>
      <c r="G2727" s="120">
        <f>SUM(MID(E2727,1,1),MID(E2727,2,1),MID(E2727,3,1),MID(E2727,4,1),MID(F2727,1,1),MID(F2727,2,1),MID(F2727,4,1),MID(F2727,5,1))</f>
        <v>29</v>
      </c>
      <c r="H2727" s="120">
        <f>IF(MOD(G2727,9)=0,9,MOD(G2727,9))</f>
        <v>2</v>
      </c>
      <c r="I2727" s="116" t="str">
        <f>IFERROR(MID("日月火水木金土",WEEKDAY(D2727),1),"")</f>
        <v>月</v>
      </c>
      <c r="J2727" s="306" t="s">
        <v>7645</v>
      </c>
      <c r="K2727" s="203" t="str">
        <f>VLOOKUP(F2727,石と花メイン,3,FALSE)</f>
        <v>◆黄玉</v>
      </c>
      <c r="L2727" s="299" t="str">
        <f>VLOOKUP(F2727,石と花メイン,4,FALSE)</f>
        <v>美女撫子【アメリカ撫子】</v>
      </c>
      <c r="M2727" s="395">
        <f>IF(OR(MONTH(F2727)&lt;7,AND(MONTH(F2727)=7,DAY(F2727)&lt;=25)),
MOD(SUM((E2727-1901)*365,259),260),
MOD(SUM((E2727-1900)*365,259),260))</f>
        <v>159</v>
      </c>
      <c r="N2727" s="121">
        <f>IF(AND(MONTH(F2727)=7,DAY(F2727)&gt;25),1,
ROUNDDOWN((SUM(VLOOKUP(MONTH(F2727),D暦変換用数値,2,FALSE),DAY(F2727))/28)+1,0))</f>
        <v>12</v>
      </c>
      <c r="O2727" s="117">
        <f>IF(AND(MONTH(F2727)=7,DAY(F2727)&gt;25),DAY(F2727)-25,
MOD((SUM(VLOOKUP(MONTH(F2727),D暦変換用数値,2,FALSE),DAY(F2727))),28)+1)</f>
        <v>12</v>
      </c>
      <c r="P2727" s="408">
        <f>IF(OR(MONTH(F2727)&lt;7,AND(MONTH(F2727)=7,DAY(F2727)&lt;=25)),
MOD(SUM((E2727-1901)*365,(N2727-1)*28,O2727,258),260),
MOD(SUM((E2727-1900)*365,(N2727-1)*28,O2727,258),260))</f>
        <v>218</v>
      </c>
      <c r="Q2727" s="375" t="str">
        <f>VLOOKUP(MOD(P2727,4),色,2,FALSE)</f>
        <v>白い</v>
      </c>
      <c r="R2727" s="293" t="str">
        <f>VLOOKUP(MOD(P2727,13),銀河の音,2,FALSE)</f>
        <v>惑星の</v>
      </c>
      <c r="S2727" s="386" t="str">
        <f>VLOOKUP(MOD(P2727,20),太陽の紋章,2,FALSE)</f>
        <v>鏡</v>
      </c>
      <c r="T2727" s="118"/>
    </row>
    <row r="2728" spans="1:20" ht="13.5" customHeight="1">
      <c r="A2728" s="334" t="str">
        <f>VLOOKUP(MOD(E2728,10),十干,2,FALSE)</f>
        <v>己</v>
      </c>
      <c r="B2728" s="331" t="str">
        <f>VLOOKUP(MOD(E2728,12),十二支,3,FALSE)</f>
        <v xml:space="preserve">08 軍 </v>
      </c>
      <c r="C2728" s="336" t="str">
        <f>VLOOKUP(F2728,星座,3,TRUE)</f>
        <v xml:space="preserve">03 水 </v>
      </c>
      <c r="D2728" s="534">
        <v>25344</v>
      </c>
      <c r="E2728" s="131">
        <f>IFERROR(YEAR(D2728),LEFT(D2728,4))</f>
        <v>1969</v>
      </c>
      <c r="F2728" s="131" t="str">
        <f>IF(ISTEXT(D2728),RIGHT(D2728,5),TEXT(D2728,"mm/dd"))</f>
        <v>05/21</v>
      </c>
      <c r="G2728" s="133">
        <f>SUM(MID(E2728,1,1),MID(E2728,2,1),MID(E2728,3,1),MID(E2728,4,1),MID(F2728,1,1),MID(F2728,2,1),MID(F2728,4,1),MID(F2728,5,1))</f>
        <v>33</v>
      </c>
      <c r="H2728" s="133">
        <f>IF(MOD(G2728,9)=0,9,MOD(G2728,9))</f>
        <v>6</v>
      </c>
      <c r="I2728" s="131" t="str">
        <f>IFERROR(MID("日月火水木金土",WEEKDAY(D2728),1),"")</f>
        <v>水</v>
      </c>
      <c r="J2728" s="306" t="s">
        <v>8140</v>
      </c>
      <c r="K2728" s="335" t="str">
        <f>VLOOKUP(F2728,石と花メイン,3,FALSE)</f>
        <v>■紅水晶</v>
      </c>
      <c r="L2728" s="302" t="str">
        <f>VLOOKUP(F2728,石と花メイン,4,FALSE)</f>
        <v>藤【二季草】</v>
      </c>
      <c r="M2728" s="396">
        <f>IF(OR(MONTH(F2728)&lt;7,AND(MONTH(F2728)=7,DAY(F2728)&lt;=25)),
MOD(SUM((E2728-1901)*365,259),260),
MOD(SUM((E2728-1900)*365,259),260))</f>
        <v>119</v>
      </c>
      <c r="N2728" s="335">
        <f>IF(AND(MONTH(F2728)=7,DAY(F2728)&gt;25),1,
ROUNDDOWN((SUM(VLOOKUP(MONTH(F2728),D暦変換用数値,2,FALSE),DAY(F2728))/28)+1,0))</f>
        <v>11</v>
      </c>
      <c r="O2728" s="132">
        <f>IF(AND(MONTH(F2728)=7,DAY(F2728)&gt;25),DAY(F2728)-25,
MOD((SUM(VLOOKUP(MONTH(F2728),D暦変換用数値,2,FALSE),DAY(F2728))),28)+1)</f>
        <v>20</v>
      </c>
      <c r="P2728" s="404">
        <f>IF(OR(MONTH(F2728)&lt;7,AND(MONTH(F2728)=7,DAY(F2728)&lt;=25)),
MOD(SUM((E2728-1901)*365,(N2728-1)*28,O2728,258),260),
MOD(SUM((E2728-1900)*365,(N2728-1)*28,O2728,258),260))</f>
        <v>158</v>
      </c>
      <c r="Q2728" s="376" t="str">
        <f>VLOOKUP(MOD(P2728,4),色,2,FALSE)</f>
        <v>白い</v>
      </c>
      <c r="R2728" s="333" t="str">
        <f>VLOOKUP(MOD(P2728,13),銀河の音,2,FALSE)</f>
        <v>月の</v>
      </c>
      <c r="S2728" s="387" t="str">
        <f>VLOOKUP(MOD(P2728,20),太陽の紋章,2,FALSE)</f>
        <v>鏡</v>
      </c>
      <c r="T2728" s="119" t="s">
        <v>8137</v>
      </c>
    </row>
    <row r="2729" spans="1:20" ht="13.5" customHeight="1">
      <c r="A2729" s="334" t="str">
        <f>VLOOKUP(MOD(E2729,10),十干,2,FALSE)</f>
        <v>己</v>
      </c>
      <c r="B2729" s="331" t="str">
        <f>VLOOKUP(MOD(E2729,12),十二支,3,FALSE)</f>
        <v xml:space="preserve">08 軍 </v>
      </c>
      <c r="C2729" s="336" t="str">
        <f>VLOOKUP(F2729,星座,3,TRUE)</f>
        <v xml:space="preserve">03 水 </v>
      </c>
      <c r="D2729" s="534">
        <v>25357</v>
      </c>
      <c r="E2729" s="131">
        <f>IFERROR(YEAR(D2729),LEFT(D2729,4))</f>
        <v>1969</v>
      </c>
      <c r="F2729" s="131" t="str">
        <f>IF(ISTEXT(D2729),RIGHT(D2729,5),TEXT(D2729,"mm/dd"))</f>
        <v>06/03</v>
      </c>
      <c r="G2729" s="133">
        <f>SUM(MID(E2729,1,1),MID(E2729,2,1),MID(E2729,3,1),MID(E2729,4,1),MID(F2729,1,1),MID(F2729,2,1),MID(F2729,4,1),MID(F2729,5,1))</f>
        <v>34</v>
      </c>
      <c r="H2729" s="133">
        <f>IF(MOD(G2729,9)=0,9,MOD(G2729,9))</f>
        <v>7</v>
      </c>
      <c r="I2729" s="131" t="str">
        <f>IFERROR(MID("日月火水木金土",WEEKDAY(D2729),1),"")</f>
        <v>火</v>
      </c>
      <c r="J2729" s="306" t="s">
        <v>8388</v>
      </c>
      <c r="K2729" s="335" t="str">
        <f>VLOOKUP(F2729,石と花メイン,3,FALSE)</f>
        <v>●蛋白石</v>
      </c>
      <c r="L2729" s="302" t="str">
        <f>VLOOKUP(F2729,石と花メイン,4,FALSE)</f>
        <v>亜麻【滑胡麻】</v>
      </c>
      <c r="M2729" s="396">
        <f>IF(OR(MONTH(F2729)&lt;7,AND(MONTH(F2729)=7,DAY(F2729)&lt;=25)),
MOD(SUM((E2729-1901)*365,259),260),
MOD(SUM((E2729-1900)*365,259),260))</f>
        <v>119</v>
      </c>
      <c r="N2729" s="335">
        <f>IF(AND(MONTH(F2729)=7,DAY(F2729)&gt;25),1,
ROUNDDOWN((SUM(VLOOKUP(MONTH(F2729),D暦変換用数値,2,FALSE),DAY(F2729))/28)+1,0))</f>
        <v>12</v>
      </c>
      <c r="O2729" s="132">
        <f>IF(AND(MONTH(F2729)=7,DAY(F2729)&gt;25),DAY(F2729)-25,
MOD((SUM(VLOOKUP(MONTH(F2729),D暦変換用数値,2,FALSE),DAY(F2729))),28)+1)</f>
        <v>5</v>
      </c>
      <c r="P2729" s="404">
        <f>IF(OR(MONTH(F2729)&lt;7,AND(MONTH(F2729)=7,DAY(F2729)&lt;=25)),
MOD(SUM((E2729-1901)*365,(N2729-1)*28,O2729,258),260),
MOD(SUM((E2729-1900)*365,(N2729-1)*28,O2729,258),260))</f>
        <v>171</v>
      </c>
      <c r="Q2729" s="376" t="str">
        <f>VLOOKUP(MOD(P2729,4),色,2,FALSE)</f>
        <v>青い</v>
      </c>
      <c r="R2729" s="333" t="str">
        <f>VLOOKUP(MOD(P2729,13),銀河の音,2,FALSE)</f>
        <v>月の</v>
      </c>
      <c r="S2729" s="387" t="str">
        <f>VLOOKUP(MOD(P2729,20),太陽の紋章,2,FALSE)</f>
        <v>猿</v>
      </c>
      <c r="T2729" s="126" t="s">
        <v>8389</v>
      </c>
    </row>
    <row r="2730" spans="1:20" ht="13.5" customHeight="1">
      <c r="A2730" s="76" t="str">
        <f>VLOOKUP(MOD(E2730,10),十干,2,FALSE)</f>
        <v>己</v>
      </c>
      <c r="B2730" s="199" t="str">
        <f>VLOOKUP(MOD(E2730,12),十二支,3,FALSE)</f>
        <v xml:space="preserve">08 軍 </v>
      </c>
      <c r="C2730" s="201" t="str">
        <f>VLOOKUP(F2730,星座,3,TRUE)</f>
        <v xml:space="preserve">03 水 </v>
      </c>
      <c r="D2730" s="534">
        <v>25366</v>
      </c>
      <c r="E2730" s="116">
        <f>IFERROR(YEAR(D2730),LEFT(D2730,4))</f>
        <v>1969</v>
      </c>
      <c r="F2730" s="116" t="str">
        <f>IF(ISTEXT(D2730),RIGHT(D2730,5),TEXT(D2730,"mm/dd"))</f>
        <v>06/12</v>
      </c>
      <c r="G2730" s="120">
        <f>SUM(MID(E2730,1,1),MID(E2730,2,1),MID(E2730,3,1),MID(E2730,4,1),MID(F2730,1,1),MID(F2730,2,1),MID(F2730,4,1),MID(F2730,5,1))</f>
        <v>34</v>
      </c>
      <c r="H2730" s="120">
        <f>IF(MOD(G2730,9)=0,9,MOD(G2730,9))</f>
        <v>7</v>
      </c>
      <c r="I2730" s="116" t="str">
        <f>IFERROR(MID("日月火水木金土",WEEKDAY(D2730),1),"")</f>
        <v>木</v>
      </c>
      <c r="J2730" s="306" t="s">
        <v>7784</v>
      </c>
      <c r="K2730" s="203" t="str">
        <f>VLOOKUP(F2730,石と花メイン,3,FALSE)</f>
        <v>●珊瑚</v>
      </c>
      <c r="L2730" s="299" t="str">
        <f>VLOOKUP(F2730,石と花メイン,4,FALSE)</f>
        <v>ユッカ【君が代蘭】</v>
      </c>
      <c r="M2730" s="395">
        <f>IF(OR(MONTH(F2730)&lt;7,AND(MONTH(F2730)=7,DAY(F2730)&lt;=25)),
MOD(SUM((E2730-1901)*365,259),260),
MOD(SUM((E2730-1900)*365,259),260))</f>
        <v>119</v>
      </c>
      <c r="N2730" s="121">
        <f>IF(AND(MONTH(F2730)=7,DAY(F2730)&gt;25),1,
ROUNDDOWN((SUM(VLOOKUP(MONTH(F2730),D暦変換用数値,2,FALSE),DAY(F2730))/28)+1,0))</f>
        <v>12</v>
      </c>
      <c r="O2730" s="117">
        <f>IF(AND(MONTH(F2730)=7,DAY(F2730)&gt;25),DAY(F2730)-25,
MOD((SUM(VLOOKUP(MONTH(F2730),D暦変換用数値,2,FALSE),DAY(F2730))),28)+1)</f>
        <v>14</v>
      </c>
      <c r="P2730" s="408">
        <f>IF(OR(MONTH(F2730)&lt;7,AND(MONTH(F2730)=7,DAY(F2730)&lt;=25)),
MOD(SUM((E2730-1901)*365,(N2730-1)*28,O2730,258),260),
MOD(SUM((E2730-1900)*365,(N2730-1)*28,O2730,258),260))</f>
        <v>180</v>
      </c>
      <c r="Q2730" s="373" t="str">
        <f>VLOOKUP(MOD(P2730,4),色,2,FALSE)</f>
        <v>黄色い</v>
      </c>
      <c r="R2730" s="291" t="str">
        <f>VLOOKUP(MOD(P2730,13),銀河の音,2,FALSE)</f>
        <v>スペクトルの</v>
      </c>
      <c r="S2730" s="384" t="str">
        <f>VLOOKUP(MOD(P2730,20),太陽の紋章,2,FALSE)</f>
        <v>太陽</v>
      </c>
      <c r="T2730" s="119" t="s">
        <v>8200</v>
      </c>
    </row>
    <row r="2731" spans="1:20" ht="13.5" customHeight="1">
      <c r="A2731" s="50" t="str">
        <f>VLOOKUP(MOD(E2731,10),十干,2,FALSE)</f>
        <v>己</v>
      </c>
      <c r="B2731" s="199" t="str">
        <f>VLOOKUP(MOD(E2731,12),十二支,3,FALSE)</f>
        <v xml:space="preserve">08 軍 </v>
      </c>
      <c r="C2731" s="201" t="str">
        <f>VLOOKUP(F2731,星座,3,TRUE)</f>
        <v xml:space="preserve">03 水 </v>
      </c>
      <c r="D2731" s="531">
        <v>25373</v>
      </c>
      <c r="E2731" s="1">
        <f>IFERROR(YEAR(D2731),LEFT(D2731,4))</f>
        <v>1969</v>
      </c>
      <c r="F2731" s="1" t="str">
        <f>IF(ISTEXT(D2731),RIGHT(D2731,5),TEXT(D2731,"mm/dd"))</f>
        <v>06/19</v>
      </c>
      <c r="G2731" s="39">
        <f>SUM(MID(E2731,1,1),MID(E2731,2,1),MID(E2731,3,1),MID(E2731,4,1),MID(F2731,1,1),MID(F2731,2,1),MID(F2731,4,1),MID(F2731,5,1))</f>
        <v>41</v>
      </c>
      <c r="H2731" s="41">
        <f>IF(MOD(G2731,9)=0,9,MOD(G2731,9))</f>
        <v>5</v>
      </c>
      <c r="I2731" s="45" t="str">
        <f>IFERROR(MID("日月火水木金土",WEEKDAY(D2731),1),"")</f>
        <v>木</v>
      </c>
      <c r="J2731" s="304" t="s">
        <v>1492</v>
      </c>
      <c r="K2731" s="202" t="str">
        <f>VLOOKUP(F2731,石と花メイン,3,FALSE)</f>
        <v>□水晶</v>
      </c>
      <c r="L2731" s="297" t="str">
        <f>VLOOKUP(F2731,石と花メイン,4,FALSE)</f>
        <v>イキシア【槍水仙】</v>
      </c>
      <c r="M2731" s="393">
        <f>IF(OR(MONTH(F2731)&lt;7,AND(MONTH(F2731)=7,DAY(F2731)&lt;=25)),
MOD(SUM((E2731-1901)*365,259),260),
MOD(SUM((E2731-1900)*365,259),260))</f>
        <v>119</v>
      </c>
      <c r="N2731" s="390">
        <f>IF(AND(MONTH(F2731)=7,DAY(F2731)&gt;25),1,
ROUNDDOWN((SUM(VLOOKUP(MONTH(F2731),D暦変換用数値,2,FALSE),DAY(F2731))/28)+1,0))</f>
        <v>12</v>
      </c>
      <c r="O2731" s="205">
        <f>IF(AND(MONTH(F2731)=7,DAY(F2731)&gt;25),DAY(F2731)-25,
MOD((SUM(VLOOKUP(MONTH(F2731),D暦変換用数値,2,FALSE),DAY(F2731))),28)+1)</f>
        <v>21</v>
      </c>
      <c r="P2731" s="406">
        <f>IF(OR(MONTH(F2731)&lt;7,AND(MONTH(F2731)=7,DAY(F2731)&lt;=25)),
MOD(SUM((E2731-1901)*365,(N2731-1)*28,O2731,258),260),
MOD(SUM((E2731-1900)*365,(N2731-1)*28,O2731,258),260))</f>
        <v>187</v>
      </c>
      <c r="Q2731" s="374" t="str">
        <f>VLOOKUP(MOD(P2731,4),色,2,FALSE)</f>
        <v>青い</v>
      </c>
      <c r="R2731" s="292" t="str">
        <f>VLOOKUP(MOD(P2731,13),銀河の音,2,FALSE)</f>
        <v>倍音の</v>
      </c>
      <c r="S2731" s="385" t="str">
        <f>VLOOKUP(MOD(P2731,20),太陽の紋章,2,FALSE)</f>
        <v>手</v>
      </c>
      <c r="T2731" s="98" t="s">
        <v>3736</v>
      </c>
    </row>
    <row r="2732" spans="1:20" ht="13.5" customHeight="1">
      <c r="A2732" s="50" t="str">
        <f>VLOOKUP(MOD(E2732,10),十干,2,FALSE)</f>
        <v>辛</v>
      </c>
      <c r="B2732" s="199" t="str">
        <f>VLOOKUP(MOD(E2732,12),十二支,3,FALSE)</f>
        <v xml:space="preserve">08 軍 </v>
      </c>
      <c r="C2732" s="201" t="str">
        <f>VLOOKUP(F2732,星座,3,TRUE)</f>
        <v xml:space="preserve">03 水 </v>
      </c>
      <c r="D2732" s="531">
        <v>29746</v>
      </c>
      <c r="E2732" s="1">
        <f>IFERROR(YEAR(D2732),LEFT(D2732,4))</f>
        <v>1981</v>
      </c>
      <c r="F2732" s="1" t="str">
        <f>IF(ISTEXT(D2732),RIGHT(D2732,5),TEXT(D2732,"mm/dd"))</f>
        <v>06/09</v>
      </c>
      <c r="G2732" s="39">
        <f>SUM(MID(E2732,1,1),MID(E2732,2,1),MID(E2732,3,1),MID(E2732,4,1),MID(F2732,1,1),MID(F2732,2,1),MID(F2732,4,1),MID(F2732,5,1))</f>
        <v>34</v>
      </c>
      <c r="H2732" s="41">
        <f>IF(MOD(G2732,9)=0,9,MOD(G2732,9))</f>
        <v>7</v>
      </c>
      <c r="I2732" s="45" t="str">
        <f>IFERROR(MID("日月火水木金土",WEEKDAY(D2732),1),"")</f>
        <v>火</v>
      </c>
      <c r="J2732" s="304" t="s">
        <v>1493</v>
      </c>
      <c r="K2732" s="202" t="str">
        <f>VLOOKUP(F2732,石と花メイン,3,FALSE)</f>
        <v>◆柘榴石</v>
      </c>
      <c r="L2732" s="297" t="str">
        <f>VLOOKUP(F2732,石と花メイン,4,FALSE)</f>
        <v>スイートピー【麝香連理草】</v>
      </c>
      <c r="M2732" s="393">
        <f>IF(OR(MONTH(F2732)&lt;7,AND(MONTH(F2732)=7,DAY(F2732)&lt;=25)),
MOD(SUM((E2732-1901)*365,259),260),
MOD(SUM((E2732-1900)*365,259),260))</f>
        <v>79</v>
      </c>
      <c r="N2732" s="390">
        <f>IF(AND(MONTH(F2732)=7,DAY(F2732)&gt;25),1,
ROUNDDOWN((SUM(VLOOKUP(MONTH(F2732),D暦変換用数値,2,FALSE),DAY(F2732))/28)+1,0))</f>
        <v>12</v>
      </c>
      <c r="O2732" s="205">
        <f>IF(AND(MONTH(F2732)=7,DAY(F2732)&gt;25),DAY(F2732)-25,
MOD((SUM(VLOOKUP(MONTH(F2732),D暦変換用数値,2,FALSE),DAY(F2732))),28)+1)</f>
        <v>11</v>
      </c>
      <c r="P2732" s="406">
        <f>IF(OR(MONTH(F2732)&lt;7,AND(MONTH(F2732)=7,DAY(F2732)&lt;=25)),
MOD(SUM((E2732-1901)*365,(N2732-1)*28,O2732,258),260),
MOD(SUM((E2732-1900)*365,(N2732-1)*28,O2732,258),260))</f>
        <v>137</v>
      </c>
      <c r="Q2732" s="372" t="str">
        <f>VLOOKUP(MOD(P2732,4),色,2,FALSE)</f>
        <v>赤い</v>
      </c>
      <c r="R2732" s="290" t="str">
        <f>VLOOKUP(MOD(P2732,13),銀河の音,2,FALSE)</f>
        <v>共振の</v>
      </c>
      <c r="S2732" s="383" t="str">
        <f>VLOOKUP(MOD(P2732,20),太陽の紋章,2,FALSE)</f>
        <v>地球</v>
      </c>
      <c r="T2732" s="103" t="s">
        <v>4849</v>
      </c>
    </row>
    <row r="2733" spans="1:20" ht="13.5" customHeight="1">
      <c r="A2733" s="282" t="str">
        <f>VLOOKUP(MOD(E2733,10),十干,2,FALSE)</f>
        <v>癸</v>
      </c>
      <c r="B2733" s="283" t="str">
        <f>VLOOKUP(MOD(E2733,12),十二支,3,FALSE)</f>
        <v xml:space="preserve">08 軍 </v>
      </c>
      <c r="C2733" s="287" t="str">
        <f>VLOOKUP(F2733,星座,3,TRUE)</f>
        <v xml:space="preserve">03 水 </v>
      </c>
      <c r="D2733" s="533">
        <v>34130</v>
      </c>
      <c r="E2733" s="83">
        <f>IFERROR(YEAR(D2733),LEFT(D2733,4))</f>
        <v>1993</v>
      </c>
      <c r="F2733" s="83" t="str">
        <f>IF(ISTEXT(D2733),RIGHT(D2733,5),TEXT(D2733,"mm/dd"))</f>
        <v>06/10</v>
      </c>
      <c r="G2733" s="88">
        <f>SUM(MID(E2733,1,1),MID(E2733,2,1),MID(E2733,3,1),MID(E2733,4,1),MID(F2733,1,1),MID(F2733,2,1),MID(F2733,4,1),MID(F2733,5,1))</f>
        <v>29</v>
      </c>
      <c r="H2733" s="88">
        <f>IF(MOD(G2733,9)=0,9,MOD(G2733,9))</f>
        <v>2</v>
      </c>
      <c r="I2733" s="83" t="str">
        <f>IFERROR(MID("日月火水木金土",WEEKDAY(D2733),1),"")</f>
        <v>木</v>
      </c>
      <c r="J2733" s="303" t="s">
        <v>5560</v>
      </c>
      <c r="K2733" s="87" t="str">
        <f>VLOOKUP(F2733,石と花メイン,3,FALSE)</f>
        <v>◆黄玉</v>
      </c>
      <c r="L2733" s="296" t="str">
        <f>VLOOKUP(F2733,石と花メイン,4,FALSE)</f>
        <v>美女撫子【アメリカ撫子】</v>
      </c>
      <c r="M2733" s="392">
        <f>IF(OR(MONTH(F2733)&lt;7,AND(MONTH(F2733)=7,DAY(F2733)&lt;=25)),
MOD(SUM((E2733-1901)*365,259),260),
MOD(SUM((E2733-1900)*365,259),260))</f>
        <v>39</v>
      </c>
      <c r="N2733" s="330">
        <f>IF(AND(MONTH(F2733)=7,DAY(F2733)&gt;25),1,
ROUNDDOWN((SUM(VLOOKUP(MONTH(F2733),D暦変換用数値,2,FALSE),DAY(F2733))/28)+1,0))</f>
        <v>12</v>
      </c>
      <c r="O2733" s="84">
        <f>IF(AND(MONTH(F2733)=7,DAY(F2733)&gt;25),DAY(F2733)-25,
MOD((SUM(VLOOKUP(MONTH(F2733),D暦変換用数値,2,FALSE),DAY(F2733))),28)+1)</f>
        <v>12</v>
      </c>
      <c r="P2733" s="405">
        <f>IF(OR(MONTH(F2733)&lt;7,AND(MONTH(F2733)=7,DAY(F2733)&lt;=25)),
MOD(SUM((E2733-1901)*365,(N2733-1)*28,O2733,258),260),
MOD(SUM((E2733-1900)*365,(N2733-1)*28,O2733,258),260))</f>
        <v>98</v>
      </c>
      <c r="Q2733" s="371" t="str">
        <f>VLOOKUP(MOD(P2733,4),色,2,FALSE)</f>
        <v>白い</v>
      </c>
      <c r="R2733" s="289" t="str">
        <f>VLOOKUP(MOD(P2733,13),銀河の音,2,FALSE)</f>
        <v>共振の</v>
      </c>
      <c r="S2733" s="382" t="str">
        <f>VLOOKUP(MOD(P2733,20),太陽の紋章,2,FALSE)</f>
        <v>鏡</v>
      </c>
      <c r="T2733" s="91"/>
    </row>
    <row r="2734" spans="1:20" ht="13.5" customHeight="1">
      <c r="A2734" s="282" t="str">
        <f>VLOOKUP(MOD(E2734,10),十干,2,FALSE)</f>
        <v>乙</v>
      </c>
      <c r="B2734" s="283" t="str">
        <f>VLOOKUP(MOD(E2734,12),十二支,3,FALSE)</f>
        <v xml:space="preserve">08 軍 </v>
      </c>
      <c r="C2734" s="287" t="str">
        <f>VLOOKUP(F2734,星座,3,TRUE)</f>
        <v xml:space="preserve">03 水 </v>
      </c>
      <c r="D2734" s="533">
        <v>38513</v>
      </c>
      <c r="E2734" s="83">
        <f>IFERROR(YEAR(D2734),LEFT(D2734,4))</f>
        <v>2005</v>
      </c>
      <c r="F2734" s="83" t="str">
        <f>IF(ISTEXT(D2734),RIGHT(D2734,5),TEXT(D2734,"mm/dd"))</f>
        <v>06/10</v>
      </c>
      <c r="G2734" s="88">
        <f>SUM(MID(E2734,1,1),MID(E2734,2,1),MID(E2734,3,1),MID(E2734,4,1),MID(F2734,1,1),MID(F2734,2,1),MID(F2734,4,1),MID(F2734,5,1))</f>
        <v>14</v>
      </c>
      <c r="H2734" s="88">
        <f>IF(MOD(G2734,9)=0,9,MOD(G2734,9))</f>
        <v>5</v>
      </c>
      <c r="I2734" s="83" t="str">
        <f>IFERROR(MID("日月火水木金土",WEEKDAY(D2734),1),"")</f>
        <v>金</v>
      </c>
      <c r="J2734" s="303" t="s">
        <v>6172</v>
      </c>
      <c r="K2734" s="87" t="str">
        <f>VLOOKUP(F2734,石と花メイン,3,FALSE)</f>
        <v>◆黄玉</v>
      </c>
      <c r="L2734" s="296" t="str">
        <f>VLOOKUP(F2734,石と花メイン,4,FALSE)</f>
        <v>美女撫子【アメリカ撫子】</v>
      </c>
      <c r="M2734" s="392">
        <f>IF(OR(MONTH(F2734)&lt;7,AND(MONTH(F2734)=7,DAY(F2734)&lt;=25)),
MOD(SUM((E2734-1901)*365,259),260),
MOD(SUM((E2734-1900)*365,259),260))</f>
        <v>259</v>
      </c>
      <c r="N2734" s="330">
        <f>IF(AND(MONTH(F2734)=7,DAY(F2734)&gt;25),1,
ROUNDDOWN((SUM(VLOOKUP(MONTH(F2734),D暦変換用数値,2,FALSE),DAY(F2734))/28)+1,0))</f>
        <v>12</v>
      </c>
      <c r="O2734" s="84">
        <f>IF(AND(MONTH(F2734)=7,DAY(F2734)&gt;25),DAY(F2734)-25,
MOD((SUM(VLOOKUP(MONTH(F2734),D暦変換用数値,2,FALSE),DAY(F2734))),28)+1)</f>
        <v>12</v>
      </c>
      <c r="P2734" s="405">
        <f>IF(OR(MONTH(F2734)&lt;7,AND(MONTH(F2734)=7,DAY(F2734)&lt;=25)),
MOD(SUM((E2734-1901)*365,(N2734-1)*28,O2734,258),260),
MOD(SUM((E2734-1900)*365,(N2734-1)*28,O2734,258),260))</f>
        <v>58</v>
      </c>
      <c r="Q2734" s="371" t="str">
        <f>VLOOKUP(MOD(P2734,4),色,2,FALSE)</f>
        <v>白い</v>
      </c>
      <c r="R2734" s="289" t="str">
        <f>VLOOKUP(MOD(P2734,13),銀河の音,2,FALSE)</f>
        <v>律動の</v>
      </c>
      <c r="S2734" s="382" t="str">
        <f>VLOOKUP(MOD(P2734,20),太陽の紋章,2,FALSE)</f>
        <v>鏡</v>
      </c>
      <c r="T2734" s="102" t="s">
        <v>4276</v>
      </c>
    </row>
    <row r="2735" spans="1:20" ht="13.5" customHeight="1">
      <c r="A2735" s="285" t="str">
        <f>VLOOKUP(MOD(E2735,10),十干,2,FALSE)</f>
        <v>己</v>
      </c>
      <c r="B2735" s="283" t="str">
        <f>VLOOKUP(MOD(E2735,12),十二支,3,FALSE)</f>
        <v xml:space="preserve">08 軍 </v>
      </c>
      <c r="C2735" s="287" t="str">
        <f>VLOOKUP(F2735,星座,3,TRUE)</f>
        <v xml:space="preserve">03 水 </v>
      </c>
      <c r="D2735" s="533" t="s">
        <v>8797</v>
      </c>
      <c r="E2735" s="83" t="str">
        <f>IFERROR(YEAR(D2735),LEFT(D2735,4))</f>
        <v>1189</v>
      </c>
      <c r="F2735" s="83" t="str">
        <f>IF(ISTEXT(D2735),RIGHT(D2735,5),TEXT(D2735,"mm/dd"))</f>
        <v>06/15</v>
      </c>
      <c r="G2735" s="88">
        <f>SUM(MID(E2735,1,1),MID(E2735,2,1),MID(E2735,3,1),MID(E2735,4,1),MID(F2735,1,1),MID(F2735,2,1),MID(F2735,4,1),MID(F2735,5,1))</f>
        <v>31</v>
      </c>
      <c r="H2735" s="88">
        <f>IF(MOD(G2735,9)=0,9,MOD(G2735,9))</f>
        <v>4</v>
      </c>
      <c r="I2735" s="83" t="str">
        <f>IFERROR(MID("日月火水木金土",WEEKDAY(D2735),1),"")</f>
        <v/>
      </c>
      <c r="J2735" s="303" t="s">
        <v>2893</v>
      </c>
      <c r="K2735" s="87" t="str">
        <f>VLOOKUP(F2735,石と花メイン,3,FALSE)</f>
        <v>◆紅玉</v>
      </c>
      <c r="L2735" s="296" t="str">
        <f>VLOOKUP(F2735,石と花メイン,4,FALSE)</f>
        <v>カーネーション【麝香撫子】</v>
      </c>
      <c r="M2735" s="392">
        <f>IF(OR(MONTH(F2735)&lt;7,AND(MONTH(F2735)=7,DAY(F2735)&lt;=25)),
MOD(SUM((E2735-1901)*365,259),260),
MOD(SUM((E2735-1900)*365,259),260))</f>
        <v>119</v>
      </c>
      <c r="N2735" s="330">
        <f>IF(AND(MONTH(F2735)=7,DAY(F2735)&gt;25),1,
ROUNDDOWN((SUM(VLOOKUP(MONTH(F2735),D暦変換用数値,2,FALSE),DAY(F2735))/28)+1,0))</f>
        <v>12</v>
      </c>
      <c r="O2735" s="84">
        <f>IF(AND(MONTH(F2735)=7,DAY(F2735)&gt;25),DAY(F2735)-25,
MOD((SUM(VLOOKUP(MONTH(F2735),D暦変換用数値,2,FALSE),DAY(F2735))),28)+1)</f>
        <v>17</v>
      </c>
      <c r="P2735" s="405">
        <f>IF(OR(MONTH(F2735)&lt;7,AND(MONTH(F2735)=7,DAY(F2735)&lt;=25)),
MOD(SUM((E2735-1901)*365,(N2735-1)*28,O2735,258),260),
MOD(SUM((E2735-1900)*365,(N2735-1)*28,O2735,258),260))</f>
        <v>183</v>
      </c>
      <c r="Q2735" s="371" t="str">
        <f>VLOOKUP(MOD(P2735,4),色,2,FALSE)</f>
        <v>青い</v>
      </c>
      <c r="R2735" s="289" t="str">
        <f>VLOOKUP(MOD(P2735,13),銀河の音,2,FALSE)</f>
        <v>磁気の</v>
      </c>
      <c r="S2735" s="382" t="str">
        <f>VLOOKUP(MOD(P2735,20),太陽の紋章,2,FALSE)</f>
        <v>夜</v>
      </c>
      <c r="T2735" s="91"/>
    </row>
    <row r="2736" spans="1:20" ht="13.5" customHeight="1">
      <c r="A2736" s="50" t="str">
        <f>VLOOKUP(MOD(E2736,10),十干,2,FALSE)</f>
        <v>癸</v>
      </c>
      <c r="B2736" s="199" t="str">
        <f>VLOOKUP(MOD(E2736,12),十二支,3,FALSE)</f>
        <v xml:space="preserve">08 軍 </v>
      </c>
      <c r="C2736" s="201" t="str">
        <f>VLOOKUP(F2736,星座,3,TRUE)</f>
        <v xml:space="preserve">03 水 </v>
      </c>
      <c r="D2736" s="531" t="s">
        <v>6356</v>
      </c>
      <c r="E2736" s="1" t="str">
        <f>IFERROR(YEAR(D2736),LEFT(D2736,4))</f>
        <v>1813</v>
      </c>
      <c r="F2736" s="1" t="str">
        <f>IF(ISTEXT(D2736),RIGHT(D2736,5),TEXT(D2736,"mm/dd"))</f>
        <v>05/22</v>
      </c>
      <c r="G2736" s="39">
        <f>SUM(MID(E2736,1,1),MID(E2736,2,1),MID(E2736,3,1),MID(E2736,4,1),MID(F2736,1,1),MID(F2736,2,1),MID(F2736,4,1),MID(F2736,5,1))</f>
        <v>22</v>
      </c>
      <c r="H2736" s="41">
        <f>IF(MOD(G2736,9)=0,9,MOD(G2736,9))</f>
        <v>4</v>
      </c>
      <c r="I2736" s="45" t="str">
        <f>IFERROR(MID("日月火水木金土",WEEKDAY(D2736),1),"")</f>
        <v/>
      </c>
      <c r="J2736" s="304" t="s">
        <v>3568</v>
      </c>
      <c r="K2736" s="202" t="str">
        <f>VLOOKUP(F2736,石と花メイン,3,FALSE)</f>
        <v>◆翠玉</v>
      </c>
      <c r="L2736" s="297" t="str">
        <f>VLOOKUP(F2736,石と花メイン,4,FALSE)</f>
        <v>フクシア【釣浮草】</v>
      </c>
      <c r="M2736" s="393">
        <f>IF(OR(MONTH(F2736)&lt;7,AND(MONTH(F2736)=7,DAY(F2736)&lt;=25)),
MOD(SUM((E2736-1901)*365,259),260),
MOD(SUM((E2736-1900)*365,259),260))</f>
        <v>119</v>
      </c>
      <c r="N2736" s="390">
        <f>IF(AND(MONTH(F2736)=7,DAY(F2736)&gt;25),1,
ROUNDDOWN((SUM(VLOOKUP(MONTH(F2736),D暦変換用数値,2,FALSE),DAY(F2736))/28)+1,0))</f>
        <v>11</v>
      </c>
      <c r="O2736" s="205">
        <f>IF(AND(MONTH(F2736)=7,DAY(F2736)&gt;25),DAY(F2736)-25,
MOD((SUM(VLOOKUP(MONTH(F2736),D暦変換用数値,2,FALSE),DAY(F2736))),28)+1)</f>
        <v>21</v>
      </c>
      <c r="P2736" s="406">
        <f>IF(OR(MONTH(F2736)&lt;7,AND(MONTH(F2736)=7,DAY(F2736)&lt;=25)),
MOD(SUM((E2736-1901)*365,(N2736-1)*28,O2736,258),260),
MOD(SUM((E2736-1900)*365,(N2736-1)*28,O2736,258),260))</f>
        <v>159</v>
      </c>
      <c r="Q2736" s="374" t="str">
        <f>VLOOKUP(MOD(P2736,4),色,2,FALSE)</f>
        <v>青い</v>
      </c>
      <c r="R2736" s="292" t="str">
        <f>VLOOKUP(MOD(P2736,13),銀河の音,2,FALSE)</f>
        <v>電気の</v>
      </c>
      <c r="S2736" s="385" t="str">
        <f>VLOOKUP(MOD(P2736,20),太陽の紋章,2,FALSE)</f>
        <v>嵐</v>
      </c>
      <c r="T2736" s="98" t="s">
        <v>3736</v>
      </c>
    </row>
    <row r="2737" spans="1:20" ht="13.5" customHeight="1">
      <c r="A2737" s="50" t="str">
        <f>VLOOKUP(MOD(E2737,10),十干,2,FALSE)</f>
        <v>丁</v>
      </c>
      <c r="B2737" s="199" t="str">
        <f>VLOOKUP(MOD(E2737,12),十二支,3,FALSE)</f>
        <v xml:space="preserve">08 軍 </v>
      </c>
      <c r="C2737" s="201" t="str">
        <f>VLOOKUP(F2737,星座,3,TRUE)</f>
        <v xml:space="preserve">03 水 </v>
      </c>
      <c r="D2737" s="531" t="s">
        <v>6532</v>
      </c>
      <c r="E2737" s="1" t="str">
        <f>IFERROR(YEAR(D2737),LEFT(D2737,4))</f>
        <v>1837</v>
      </c>
      <c r="F2737" s="1" t="str">
        <f>IF(ISTEXT(D2737),RIGHT(D2737,5),TEXT(D2737,"mm/dd"))</f>
        <v>05/21</v>
      </c>
      <c r="G2737" s="39">
        <f>SUM(MID(E2737,1,1),MID(E2737,2,1),MID(E2737,3,1),MID(E2737,4,1),MID(F2737,1,1),MID(F2737,2,1),MID(F2737,4,1),MID(F2737,5,1))</f>
        <v>27</v>
      </c>
      <c r="H2737" s="41">
        <f>IF(MOD(G2737,9)=0,9,MOD(G2737,9))</f>
        <v>9</v>
      </c>
      <c r="I2737" s="45" t="str">
        <f>IFERROR(MID("日月火水木金土",WEEKDAY(D2737),1),"")</f>
        <v/>
      </c>
      <c r="J2737" s="304" t="s">
        <v>1484</v>
      </c>
      <c r="K2737" s="202" t="str">
        <f>VLOOKUP(F2737,石と花メイン,3,FALSE)</f>
        <v>■紅水晶</v>
      </c>
      <c r="L2737" s="297" t="str">
        <f>VLOOKUP(F2737,石と花メイン,4,FALSE)</f>
        <v>藤【二季草】</v>
      </c>
      <c r="M2737" s="393">
        <f>IF(OR(MONTH(F2737)&lt;7,AND(MONTH(F2737)=7,DAY(F2737)&lt;=25)),
MOD(SUM((E2737-1901)*365,259),260),
MOD(SUM((E2737-1900)*365,259),260))</f>
        <v>39</v>
      </c>
      <c r="N2737" s="390">
        <f>IF(AND(MONTH(F2737)=7,DAY(F2737)&gt;25),1,
ROUNDDOWN((SUM(VLOOKUP(MONTH(F2737),D暦変換用数値,2,FALSE),DAY(F2737))/28)+1,0))</f>
        <v>11</v>
      </c>
      <c r="O2737" s="205">
        <f>IF(AND(MONTH(F2737)=7,DAY(F2737)&gt;25),DAY(F2737)-25,
MOD((SUM(VLOOKUP(MONTH(F2737),D暦変換用数値,2,FALSE),DAY(F2737))),28)+1)</f>
        <v>20</v>
      </c>
      <c r="P2737" s="406">
        <f>IF(OR(MONTH(F2737)&lt;7,AND(MONTH(F2737)=7,DAY(F2737)&lt;=25)),
MOD(SUM((E2737-1901)*365,(N2737-1)*28,O2737,258),260),
MOD(SUM((E2737-1900)*365,(N2737-1)*28,O2737,258),260))</f>
        <v>78</v>
      </c>
      <c r="Q2737" s="375" t="str">
        <f>VLOOKUP(MOD(P2737,4),色,2,FALSE)</f>
        <v>白い</v>
      </c>
      <c r="R2737" s="293" t="str">
        <f>VLOOKUP(MOD(P2737,13),銀河の音,2,FALSE)</f>
        <v>宇宙の</v>
      </c>
      <c r="S2737" s="386" t="str">
        <f>VLOOKUP(MOD(P2737,20),太陽の紋章,2,FALSE)</f>
        <v>鏡</v>
      </c>
      <c r="T2737" s="99" t="s">
        <v>6533</v>
      </c>
    </row>
    <row r="2738" spans="1:20" ht="13.5" customHeight="1">
      <c r="A2738" s="282" t="str">
        <f>VLOOKUP(MOD(E2738,10),十干,2,FALSE)</f>
        <v>乙</v>
      </c>
      <c r="B2738" s="283" t="str">
        <f>VLOOKUP(MOD(E2738,12),十二支,3,FALSE)</f>
        <v xml:space="preserve">08 軍 </v>
      </c>
      <c r="C2738" s="287" t="str">
        <f>VLOOKUP(F2738,星座,3,TRUE)</f>
        <v xml:space="preserve">03 水 </v>
      </c>
      <c r="D2738" s="533" t="s">
        <v>8798</v>
      </c>
      <c r="E2738" s="83" t="str">
        <f>IFERROR(YEAR(D2738),LEFT(D2738,4))</f>
        <v>1885</v>
      </c>
      <c r="F2738" s="83" t="str">
        <f>IF(ISTEXT(D2738),RIGHT(D2738,5),TEXT(D2738,"mm/dd"))</f>
        <v>05/22</v>
      </c>
      <c r="G2738" s="88">
        <f>SUM(MID(E2738,1,1),MID(E2738,2,1),MID(E2738,3,1),MID(E2738,4,1),MID(F2738,1,1),MID(F2738,2,1),MID(F2738,4,1),MID(F2738,5,1))</f>
        <v>31</v>
      </c>
      <c r="H2738" s="88">
        <f>IF(MOD(G2738,9)=0,9,MOD(G2738,9))</f>
        <v>4</v>
      </c>
      <c r="I2738" s="83" t="str">
        <f>IFERROR(MID("日月火水木金土",WEEKDAY(D2738),1),"")</f>
        <v/>
      </c>
      <c r="J2738" s="303" t="s">
        <v>5558</v>
      </c>
      <c r="K2738" s="87" t="str">
        <f>VLOOKUP(F2738,石と花メイン,3,FALSE)</f>
        <v>◆翠玉</v>
      </c>
      <c r="L2738" s="296" t="str">
        <f>VLOOKUP(F2738,石と花メイン,4,FALSE)</f>
        <v>フクシア【釣浮草】</v>
      </c>
      <c r="M2738" s="392">
        <f>IF(OR(MONTH(F2738)&lt;7,AND(MONTH(F2738)=7,DAY(F2738)&lt;=25)),
MOD(SUM((E2738-1901)*365,259),260),
MOD(SUM((E2738-1900)*365,259),260))</f>
        <v>139</v>
      </c>
      <c r="N2738" s="330">
        <f>IF(AND(MONTH(F2738)=7,DAY(F2738)&gt;25),1,
ROUNDDOWN((SUM(VLOOKUP(MONTH(F2738),D暦変換用数値,2,FALSE),DAY(F2738))/28)+1,0))</f>
        <v>11</v>
      </c>
      <c r="O2738" s="84">
        <f>IF(AND(MONTH(F2738)=7,DAY(F2738)&gt;25),DAY(F2738)-25,
MOD((SUM(VLOOKUP(MONTH(F2738),D暦変換用数値,2,FALSE),DAY(F2738))),28)+1)</f>
        <v>21</v>
      </c>
      <c r="P2738" s="405">
        <f>IF(OR(MONTH(F2738)&lt;7,AND(MONTH(F2738)=7,DAY(F2738)&lt;=25)),
MOD(SUM((E2738-1901)*365,(N2738-1)*28,O2738,258),260),
MOD(SUM((E2738-1900)*365,(N2738-1)*28,O2738,258),260))</f>
        <v>179</v>
      </c>
      <c r="Q2738" s="371" t="str">
        <f>VLOOKUP(MOD(P2738,4),色,2,FALSE)</f>
        <v>青い</v>
      </c>
      <c r="R2738" s="289" t="str">
        <f>VLOOKUP(MOD(P2738,13),銀河の音,2,FALSE)</f>
        <v>惑星の</v>
      </c>
      <c r="S2738" s="382" t="str">
        <f>VLOOKUP(MOD(P2738,20),太陽の紋章,2,FALSE)</f>
        <v>嵐</v>
      </c>
      <c r="T2738" s="102" t="s">
        <v>5758</v>
      </c>
    </row>
    <row r="2739" spans="1:20" ht="13.5" customHeight="1">
      <c r="A2739" s="50" t="str">
        <f>VLOOKUP(MOD(E2739,10),十干,2,FALSE)</f>
        <v>癸</v>
      </c>
      <c r="B2739" s="199" t="str">
        <f>VLOOKUP(MOD(E2739,12),十二支,3,FALSE)</f>
        <v xml:space="preserve">08 軍 </v>
      </c>
      <c r="C2739" s="201" t="str">
        <f>VLOOKUP(F2739,星座,3,TRUE)</f>
        <v xml:space="preserve">05 土 </v>
      </c>
      <c r="D2739" s="531">
        <v>12056</v>
      </c>
      <c r="E2739" s="1">
        <f>IFERROR(YEAR(D2739),LEFT(D2739,4))</f>
        <v>1933</v>
      </c>
      <c r="F2739" s="1" t="str">
        <f>IF(ISTEXT(D2739),RIGHT(D2739,5),TEXT(D2739,"mm/dd"))</f>
        <v>01/02</v>
      </c>
      <c r="G2739" s="39">
        <f>SUM(MID(E2739,1,1),MID(E2739,2,1),MID(E2739,3,1),MID(E2739,4,1),MID(F2739,1,1),MID(F2739,2,1),MID(F2739,4,1),MID(F2739,5,1))</f>
        <v>19</v>
      </c>
      <c r="H2739" s="41">
        <f>IF(MOD(G2739,9)=0,9,MOD(G2739,9))</f>
        <v>1</v>
      </c>
      <c r="I2739" s="45" t="str">
        <f>IFERROR(MID("日月火水木金土",WEEKDAY(D2739),1),"")</f>
        <v>月</v>
      </c>
      <c r="J2739" s="304" t="s">
        <v>1498</v>
      </c>
      <c r="K2739" s="202" t="str">
        <f>VLOOKUP(F2739,石と花メイン,3,FALSE)</f>
        <v>●蛋白石</v>
      </c>
      <c r="L2739" s="297" t="str">
        <f>VLOOKUP(F2739,石と花メイン,4,FALSE)</f>
        <v>竹</v>
      </c>
      <c r="M2739" s="393">
        <f>IF(OR(MONTH(F2739)&lt;7,AND(MONTH(F2739)=7,DAY(F2739)&lt;=25)),
MOD(SUM((E2739-1901)*365,259),260),
MOD(SUM((E2739-1900)*365,259),260))</f>
        <v>239</v>
      </c>
      <c r="N2739" s="390">
        <f>IF(AND(MONTH(F2739)=7,DAY(F2739)&gt;25),1,
ROUNDDOWN((SUM(VLOOKUP(MONTH(F2739),D暦変換用数値,2,FALSE),DAY(F2739))/28)+1,0))</f>
        <v>6</v>
      </c>
      <c r="O2739" s="205">
        <f>IF(AND(MONTH(F2739)=7,DAY(F2739)&gt;25),DAY(F2739)-25,
MOD((SUM(VLOOKUP(MONTH(F2739),D暦変換用数値,2,FALSE),DAY(F2739))),28)+1)</f>
        <v>21</v>
      </c>
      <c r="P2739" s="406">
        <f>IF(OR(MONTH(F2739)&lt;7,AND(MONTH(F2739)=7,DAY(F2739)&lt;=25)),
MOD(SUM((E2739-1901)*365,(N2739-1)*28,O2739,258),260),
MOD(SUM((E2739-1900)*365,(N2739-1)*28,O2739,258),260))</f>
        <v>139</v>
      </c>
      <c r="Q2739" s="374" t="str">
        <f>VLOOKUP(MOD(P2739,4),色,2,FALSE)</f>
        <v>青い</v>
      </c>
      <c r="R2739" s="292" t="str">
        <f>VLOOKUP(MOD(P2739,13),銀河の音,2,FALSE)</f>
        <v>太陽の</v>
      </c>
      <c r="S2739" s="385" t="str">
        <f>VLOOKUP(MOD(P2739,20),太陽の紋章,2,FALSE)</f>
        <v>嵐</v>
      </c>
      <c r="T2739" s="103" t="s">
        <v>170</v>
      </c>
    </row>
    <row r="2740" spans="1:20" ht="13.5" customHeight="1">
      <c r="A2740" s="282" t="str">
        <f>VLOOKUP(MOD(E2740,10),十干,2,FALSE)</f>
        <v>癸</v>
      </c>
      <c r="B2740" s="283" t="str">
        <f>VLOOKUP(MOD(E2740,12),十二支,3,FALSE)</f>
        <v xml:space="preserve">08 軍 </v>
      </c>
      <c r="C2740" s="287" t="str">
        <f>VLOOKUP(F2740,星座,3,TRUE)</f>
        <v xml:space="preserve">05 土 </v>
      </c>
      <c r="D2740" s="533">
        <v>12071</v>
      </c>
      <c r="E2740" s="83">
        <f>IFERROR(YEAR(D2740),LEFT(D2740,4))</f>
        <v>1933</v>
      </c>
      <c r="F2740" s="83" t="str">
        <f>IF(ISTEXT(D2740),RIGHT(D2740,5),TEXT(D2740,"mm/dd"))</f>
        <v>01/17</v>
      </c>
      <c r="G2740" s="88">
        <f>SUM(MID(E2740,1,1),MID(E2740,2,1),MID(E2740,3,1),MID(E2740,4,1),MID(F2740,1,1),MID(F2740,2,1),MID(F2740,4,1),MID(F2740,5,1))</f>
        <v>25</v>
      </c>
      <c r="H2740" s="88">
        <f>IF(MOD(G2740,9)=0,9,MOD(G2740,9))</f>
        <v>7</v>
      </c>
      <c r="I2740" s="83" t="str">
        <f>IFERROR(MID("日月火水木金土",WEEKDAY(D2740),1),"")</f>
        <v>火</v>
      </c>
      <c r="J2740" s="303" t="s">
        <v>6174</v>
      </c>
      <c r="K2740" s="87" t="str">
        <f>VLOOKUP(F2740,石と花メイン,3,FALSE)</f>
        <v>◆翠玉</v>
      </c>
      <c r="L2740" s="296" t="str">
        <f>VLOOKUP(F2740,石と花メイン,4,FALSE)</f>
        <v>胡蝶蘭【ファレノプシス】</v>
      </c>
      <c r="M2740" s="392">
        <f>IF(OR(MONTH(F2740)&lt;7,AND(MONTH(F2740)=7,DAY(F2740)&lt;=25)),
MOD(SUM((E2740-1901)*365,259),260),
MOD(SUM((E2740-1900)*365,259),260))</f>
        <v>239</v>
      </c>
      <c r="N2740" s="330">
        <f>IF(AND(MONTH(F2740)=7,DAY(F2740)&gt;25),1,
ROUNDDOWN((SUM(VLOOKUP(MONTH(F2740),D暦変換用数値,2,FALSE),DAY(F2740))/28)+1,0))</f>
        <v>7</v>
      </c>
      <c r="O2740" s="84">
        <f>IF(AND(MONTH(F2740)=7,DAY(F2740)&gt;25),DAY(F2740)-25,
MOD((SUM(VLOOKUP(MONTH(F2740),D暦変換用数値,2,FALSE),DAY(F2740))),28)+1)</f>
        <v>8</v>
      </c>
      <c r="P2740" s="405">
        <f>IF(OR(MONTH(F2740)&lt;7,AND(MONTH(F2740)=7,DAY(F2740)&lt;=25)),
MOD(SUM((E2740-1901)*365,(N2740-1)*28,O2740,258),260),
MOD(SUM((E2740-1900)*365,(N2740-1)*28,O2740,258),260))</f>
        <v>154</v>
      </c>
      <c r="Q2740" s="371" t="str">
        <f>VLOOKUP(MOD(P2740,4),色,2,FALSE)</f>
        <v>白い</v>
      </c>
      <c r="R2740" s="289" t="str">
        <f>VLOOKUP(MOD(P2740,13),銀河の音,2,FALSE)</f>
        <v>スペクトルの</v>
      </c>
      <c r="S2740" s="382" t="str">
        <f>VLOOKUP(MOD(P2740,20),太陽の紋章,2,FALSE)</f>
        <v>魔法使い</v>
      </c>
      <c r="T2740" s="95" t="s">
        <v>3614</v>
      </c>
    </row>
    <row r="2741" spans="1:20" ht="13.5" customHeight="1">
      <c r="A2741" s="50" t="str">
        <f>VLOOKUP(MOD(E2741,10),十干,2,FALSE)</f>
        <v>癸</v>
      </c>
      <c r="B2741" s="199" t="str">
        <f>VLOOKUP(MOD(E2741,12),十二支,3,FALSE)</f>
        <v xml:space="preserve">08 軍 </v>
      </c>
      <c r="C2741" s="201" t="str">
        <f>VLOOKUP(F2741,星座,3,TRUE)</f>
        <v xml:space="preserve">05 土 </v>
      </c>
      <c r="D2741" s="531">
        <v>12410</v>
      </c>
      <c r="E2741" s="1">
        <f>IFERROR(YEAR(D2741),LEFT(D2741,4))</f>
        <v>1933</v>
      </c>
      <c r="F2741" s="1" t="str">
        <f>IF(ISTEXT(D2741),RIGHT(D2741,5),TEXT(D2741,"mm/dd"))</f>
        <v>12/22</v>
      </c>
      <c r="G2741" s="39">
        <f>SUM(MID(E2741,1,1),MID(E2741,2,1),MID(E2741,3,1),MID(E2741,4,1),MID(F2741,1,1),MID(F2741,2,1),MID(F2741,4,1),MID(F2741,5,1))</f>
        <v>23</v>
      </c>
      <c r="H2741" s="41">
        <f>IF(MOD(G2741,9)=0,9,MOD(G2741,9))</f>
        <v>5</v>
      </c>
      <c r="I2741" s="45" t="str">
        <f>IFERROR(MID("日月火水木金土",WEEKDAY(D2741),1),"")</f>
        <v>金</v>
      </c>
      <c r="J2741" s="304" t="s">
        <v>4283</v>
      </c>
      <c r="K2741" s="202" t="str">
        <f>VLOOKUP(F2741,石と花メイン,3,FALSE)</f>
        <v>■赤縞瑪瑙</v>
      </c>
      <c r="L2741" s="297" t="str">
        <f>VLOOKUP(F2741,石と花メイン,4,FALSE)</f>
        <v>ポインセチア【猩々木】</v>
      </c>
      <c r="M2741" s="393">
        <f>IF(OR(MONTH(F2741)&lt;7,AND(MONTH(F2741)=7,DAY(F2741)&lt;=25)),
MOD(SUM((E2741-1901)*365,259),260),
MOD(SUM((E2741-1900)*365,259),260))</f>
        <v>84</v>
      </c>
      <c r="N2741" s="390">
        <f>IF(AND(MONTH(F2741)=7,DAY(F2741)&gt;25),1,
ROUNDDOWN((SUM(VLOOKUP(MONTH(F2741),D暦変換用数値,2,FALSE),DAY(F2741))/28)+1,0))</f>
        <v>6</v>
      </c>
      <c r="O2741" s="205">
        <f>IF(AND(MONTH(F2741)=7,DAY(F2741)&gt;25),DAY(F2741)-25,
MOD((SUM(VLOOKUP(MONTH(F2741),D暦変換用数値,2,FALSE),DAY(F2741))),28)+1)</f>
        <v>10</v>
      </c>
      <c r="P2741" s="406">
        <f>IF(OR(MONTH(F2741)&lt;7,AND(MONTH(F2741)=7,DAY(F2741)&lt;=25)),
MOD(SUM((E2741-1901)*365,(N2741-1)*28,O2741,258),260),
MOD(SUM((E2741-1900)*365,(N2741-1)*28,O2741,258),260))</f>
        <v>233</v>
      </c>
      <c r="Q2741" s="372" t="str">
        <f>VLOOKUP(MOD(P2741,4),色,2,FALSE)</f>
        <v>赤い</v>
      </c>
      <c r="R2741" s="290" t="str">
        <f>VLOOKUP(MOD(P2741,13),銀河の音,2,FALSE)</f>
        <v>水晶の</v>
      </c>
      <c r="S2741" s="383" t="str">
        <f>VLOOKUP(MOD(P2741,20),太陽の紋章,2,FALSE)</f>
        <v>空歩く者</v>
      </c>
      <c r="T2741" s="93" t="s">
        <v>171</v>
      </c>
    </row>
    <row r="2742" spans="1:20" ht="13.5" customHeight="1">
      <c r="A2742" s="50" t="str">
        <f>VLOOKUP(MOD(E2742,10),十干,2,FALSE)</f>
        <v>癸</v>
      </c>
      <c r="B2742" s="199" t="str">
        <f>VLOOKUP(MOD(E2742,12),十二支,3,FALSE)</f>
        <v xml:space="preserve">08 軍 </v>
      </c>
      <c r="C2742" s="201" t="str">
        <f>VLOOKUP(F2742,星座,3,TRUE)</f>
        <v xml:space="preserve">05 土 </v>
      </c>
      <c r="D2742" s="531">
        <v>12411</v>
      </c>
      <c r="E2742" s="1">
        <f>IFERROR(YEAR(D2742),LEFT(D2742,4))</f>
        <v>1933</v>
      </c>
      <c r="F2742" s="1" t="str">
        <f>IF(ISTEXT(D2742),RIGHT(D2742,5),TEXT(D2742,"mm/dd"))</f>
        <v>12/23</v>
      </c>
      <c r="G2742" s="39">
        <f>SUM(MID(E2742,1,1),MID(E2742,2,1),MID(E2742,3,1),MID(E2742,4,1),MID(F2742,1,1),MID(F2742,2,1),MID(F2742,4,1),MID(F2742,5,1))</f>
        <v>24</v>
      </c>
      <c r="H2742" s="41">
        <f>IF(MOD(G2742,9)=0,9,MOD(G2742,9))</f>
        <v>6</v>
      </c>
      <c r="I2742" s="45" t="str">
        <f>IFERROR(MID("日月火水木金土",WEEKDAY(D2742),1),"")</f>
        <v>土</v>
      </c>
      <c r="J2742" s="304" t="s">
        <v>4284</v>
      </c>
      <c r="K2742" s="202" t="str">
        <f>VLOOKUP(F2742,石と花メイン,3,FALSE)</f>
        <v>◆柘榴石</v>
      </c>
      <c r="L2742" s="297" t="str">
        <f>VLOOKUP(F2742,石と花メイン,4,FALSE)</f>
        <v>カトレア</v>
      </c>
      <c r="M2742" s="393">
        <f>IF(OR(MONTH(F2742)&lt;7,AND(MONTH(F2742)=7,DAY(F2742)&lt;=25)),
MOD(SUM((E2742-1901)*365,259),260),
MOD(SUM((E2742-1900)*365,259),260))</f>
        <v>84</v>
      </c>
      <c r="N2742" s="390">
        <f>IF(AND(MONTH(F2742)=7,DAY(F2742)&gt;25),1,
ROUNDDOWN((SUM(VLOOKUP(MONTH(F2742),D暦変換用数値,2,FALSE),DAY(F2742))/28)+1,0))</f>
        <v>6</v>
      </c>
      <c r="O2742" s="205">
        <f>IF(AND(MONTH(F2742)=7,DAY(F2742)&gt;25),DAY(F2742)-25,
MOD((SUM(VLOOKUP(MONTH(F2742),D暦変換用数値,2,FALSE),DAY(F2742))),28)+1)</f>
        <v>11</v>
      </c>
      <c r="P2742" s="406">
        <f>IF(OR(MONTH(F2742)&lt;7,AND(MONTH(F2742)=7,DAY(F2742)&lt;=25)),
MOD(SUM((E2742-1901)*365,(N2742-1)*28,O2742,258),260),
MOD(SUM((E2742-1900)*365,(N2742-1)*28,O2742,258),260))</f>
        <v>234</v>
      </c>
      <c r="Q2742" s="375" t="str">
        <f>VLOOKUP(MOD(P2742,4),色,2,FALSE)</f>
        <v>白い</v>
      </c>
      <c r="R2742" s="293" t="str">
        <f>VLOOKUP(MOD(P2742,13),銀河の音,2,FALSE)</f>
        <v>宇宙の</v>
      </c>
      <c r="S2742" s="386" t="str">
        <f>VLOOKUP(MOD(P2742,20),太陽の紋章,2,FALSE)</f>
        <v>魔法使い</v>
      </c>
      <c r="T2742" s="106" t="s">
        <v>6403</v>
      </c>
    </row>
    <row r="2743" spans="1:20" ht="13.5" customHeight="1">
      <c r="A2743" s="76" t="str">
        <f>VLOOKUP(MOD(E2743,10),十干,2,FALSE)</f>
        <v>癸</v>
      </c>
      <c r="B2743" s="199" t="str">
        <f>VLOOKUP(MOD(E2743,12),十二支,3,FALSE)</f>
        <v xml:space="preserve">08 軍 </v>
      </c>
      <c r="C2743" s="201" t="str">
        <f>VLOOKUP(F2743,星座,3,TRUE)</f>
        <v xml:space="preserve">05 土 </v>
      </c>
      <c r="D2743" s="534">
        <v>12414</v>
      </c>
      <c r="E2743" s="116">
        <f>IFERROR(YEAR(D2743),LEFT(D2743,4))</f>
        <v>1933</v>
      </c>
      <c r="F2743" s="116" t="str">
        <f>IF(ISTEXT(D2743),RIGHT(D2743,5),TEXT(D2743,"mm/dd"))</f>
        <v>12/26</v>
      </c>
      <c r="G2743" s="120">
        <f>SUM(MID(E2743,1,1),MID(E2743,2,1),MID(E2743,3,1),MID(E2743,4,1),MID(F2743,1,1),MID(F2743,2,1),MID(F2743,4,1),MID(F2743,5,1))</f>
        <v>27</v>
      </c>
      <c r="H2743" s="120">
        <f>IF(MOD(G2743,9)=0,9,MOD(G2743,9))</f>
        <v>9</v>
      </c>
      <c r="I2743" s="116" t="str">
        <f>IFERROR(MID("日月火水木金土",WEEKDAY(D2743),1),"")</f>
        <v>火</v>
      </c>
      <c r="J2743" s="306" t="s">
        <v>7561</v>
      </c>
      <c r="K2743" s="203" t="str">
        <f>VLOOKUP(F2743,石と花メイン,3,FALSE)</f>
        <v>◆翠玉</v>
      </c>
      <c r="L2743" s="299" t="str">
        <f>VLOOKUP(F2743,石と花メイン,4,FALSE)</f>
        <v>クリスマスローズ【雪起こし】</v>
      </c>
      <c r="M2743" s="395">
        <f>IF(OR(MONTH(F2743)&lt;7,AND(MONTH(F2743)=7,DAY(F2743)&lt;=25)),
MOD(SUM((E2743-1901)*365,259),260),
MOD(SUM((E2743-1900)*365,259),260))</f>
        <v>84</v>
      </c>
      <c r="N2743" s="121">
        <f>IF(AND(MONTH(F2743)=7,DAY(F2743)&gt;25),1,
ROUNDDOWN((SUM(VLOOKUP(MONTH(F2743),D暦変換用数値,2,FALSE),DAY(F2743))/28)+1,0))</f>
        <v>6</v>
      </c>
      <c r="O2743" s="117">
        <f>IF(AND(MONTH(F2743)=7,DAY(F2743)&gt;25),DAY(F2743)-25,
MOD((SUM(VLOOKUP(MONTH(F2743),D暦変換用数値,2,FALSE),DAY(F2743))),28)+1)</f>
        <v>14</v>
      </c>
      <c r="P2743" s="408">
        <f>IF(OR(MONTH(F2743)&lt;7,AND(MONTH(F2743)=7,DAY(F2743)&lt;=25)),
MOD(SUM((E2743-1901)*365,(N2743-1)*28,O2743,258),260),
MOD(SUM((E2743-1900)*365,(N2743-1)*28,O2743,258),260))</f>
        <v>237</v>
      </c>
      <c r="Q2743" s="372" t="str">
        <f>VLOOKUP(MOD(P2743,4),色,2,FALSE)</f>
        <v>赤い</v>
      </c>
      <c r="R2743" s="290" t="str">
        <f>VLOOKUP(MOD(P2743,13),銀河の音,2,FALSE)</f>
        <v>電気の</v>
      </c>
      <c r="S2743" s="383" t="str">
        <f>VLOOKUP(MOD(P2743,20),太陽の紋章,2,FALSE)</f>
        <v>地球</v>
      </c>
      <c r="T2743" s="118"/>
    </row>
    <row r="2744" spans="1:20" ht="13.5" customHeight="1">
      <c r="A2744" s="282" t="str">
        <f>VLOOKUP(MOD(E2744,10),十干,2,FALSE)</f>
        <v>乙</v>
      </c>
      <c r="B2744" s="283" t="str">
        <f>VLOOKUP(MOD(E2744,12),十二支,3,FALSE)</f>
        <v xml:space="preserve">08 軍 </v>
      </c>
      <c r="C2744" s="287" t="str">
        <f>VLOOKUP(F2744,星座,3,TRUE)</f>
        <v xml:space="preserve">05 土 </v>
      </c>
      <c r="D2744" s="533">
        <v>16440</v>
      </c>
      <c r="E2744" s="83">
        <f>IFERROR(YEAR(D2744),LEFT(D2744,4))</f>
        <v>1945</v>
      </c>
      <c r="F2744" s="83" t="str">
        <f>IF(ISTEXT(D2744),RIGHT(D2744,5),TEXT(D2744,"mm/dd"))</f>
        <v>01/03</v>
      </c>
      <c r="G2744" s="88">
        <f>SUM(MID(E2744,1,1),MID(E2744,2,1),MID(E2744,3,1),MID(E2744,4,1),MID(F2744,1,1),MID(F2744,2,1),MID(F2744,4,1),MID(F2744,5,1))</f>
        <v>23</v>
      </c>
      <c r="H2744" s="88">
        <f>IF(MOD(G2744,9)=0,9,MOD(G2744,9))</f>
        <v>5</v>
      </c>
      <c r="I2744" s="83" t="str">
        <f>IFERROR(MID("日月火水木金土",WEEKDAY(D2744),1),"")</f>
        <v>水</v>
      </c>
      <c r="J2744" s="303" t="s">
        <v>6175</v>
      </c>
      <c r="K2744" s="87" t="str">
        <f>VLOOKUP(F2744,石と花メイン,3,FALSE)</f>
        <v>▲黄金</v>
      </c>
      <c r="L2744" s="296" t="str">
        <f>VLOOKUP(F2744,石と花メイン,4,FALSE)</f>
        <v>福寿草【元日草】</v>
      </c>
      <c r="M2744" s="392">
        <f>IF(OR(MONTH(F2744)&lt;7,AND(MONTH(F2744)=7,DAY(F2744)&lt;=25)),
MOD(SUM((E2744-1901)*365,259),260),
MOD(SUM((E2744-1900)*365,259),260))</f>
        <v>199</v>
      </c>
      <c r="N2744" s="330">
        <f>IF(AND(MONTH(F2744)=7,DAY(F2744)&gt;25),1,
ROUNDDOWN((SUM(VLOOKUP(MONTH(F2744),D暦変換用数値,2,FALSE),DAY(F2744))/28)+1,0))</f>
        <v>6</v>
      </c>
      <c r="O2744" s="84">
        <f>IF(AND(MONTH(F2744)=7,DAY(F2744)&gt;25),DAY(F2744)-25,
MOD((SUM(VLOOKUP(MONTH(F2744),D暦変換用数値,2,FALSE),DAY(F2744))),28)+1)</f>
        <v>22</v>
      </c>
      <c r="P2744" s="405">
        <f>IF(OR(MONTH(F2744)&lt;7,AND(MONTH(F2744)=7,DAY(F2744)&lt;=25)),
MOD(SUM((E2744-1901)*365,(N2744-1)*28,O2744,258),260),
MOD(SUM((E2744-1900)*365,(N2744-1)*28,O2744,258),260))</f>
        <v>100</v>
      </c>
      <c r="Q2744" s="371" t="str">
        <f>VLOOKUP(MOD(P2744,4),色,2,FALSE)</f>
        <v>黄色い</v>
      </c>
      <c r="R2744" s="289" t="str">
        <f>VLOOKUP(MOD(P2744,13),銀河の音,2,FALSE)</f>
        <v>太陽の</v>
      </c>
      <c r="S2744" s="382" t="str">
        <f>VLOOKUP(MOD(P2744,20),太陽の紋章,2,FALSE)</f>
        <v>太陽</v>
      </c>
      <c r="T2744" s="91" t="s">
        <v>3736</v>
      </c>
    </row>
    <row r="2745" spans="1:20" ht="13.5" customHeight="1">
      <c r="A2745" s="50" t="str">
        <f>VLOOKUP(MOD(E2745,10),十干,2,FALSE)</f>
        <v>乙</v>
      </c>
      <c r="B2745" s="199" t="str">
        <f>VLOOKUP(MOD(E2745,12),十二支,3,FALSE)</f>
        <v xml:space="preserve">08 軍 </v>
      </c>
      <c r="C2745" s="201" t="str">
        <f>VLOOKUP(F2745,星座,3,TRUE)</f>
        <v xml:space="preserve">05 土 </v>
      </c>
      <c r="D2745" s="531">
        <v>16443</v>
      </c>
      <c r="E2745" s="1">
        <f>IFERROR(YEAR(D2745),LEFT(D2745,4))</f>
        <v>1945</v>
      </c>
      <c r="F2745" s="1" t="str">
        <f>IF(ISTEXT(D2745),RIGHT(D2745,5),TEXT(D2745,"mm/dd"))</f>
        <v>01/06</v>
      </c>
      <c r="G2745" s="39">
        <f>SUM(MID(E2745,1,1),MID(E2745,2,1),MID(E2745,3,1),MID(E2745,4,1),MID(F2745,1,1),MID(F2745,2,1),MID(F2745,4,1),MID(F2745,5,1))</f>
        <v>26</v>
      </c>
      <c r="H2745" s="41">
        <f>IF(MOD(G2745,9)=0,9,MOD(G2745,9))</f>
        <v>8</v>
      </c>
      <c r="I2745" s="45" t="str">
        <f>IFERROR(MID("日月火水木金土",WEEKDAY(D2745),1),"")</f>
        <v>土</v>
      </c>
      <c r="J2745" s="304" t="s">
        <v>4285</v>
      </c>
      <c r="K2745" s="202" t="str">
        <f>VLOOKUP(F2745,石と花メイン,3,FALSE)</f>
        <v>○真珠</v>
      </c>
      <c r="L2745" s="297" t="str">
        <f>VLOOKUP(F2745,石と花メイン,4,FALSE)</f>
        <v>パンジー【三色菫】</v>
      </c>
      <c r="M2745" s="393">
        <f>IF(OR(MONTH(F2745)&lt;7,AND(MONTH(F2745)=7,DAY(F2745)&lt;=25)),
MOD(SUM((E2745-1901)*365,259),260),
MOD(SUM((E2745-1900)*365,259),260))</f>
        <v>199</v>
      </c>
      <c r="N2745" s="390">
        <f>IF(AND(MONTH(F2745)=7,DAY(F2745)&gt;25),1,
ROUNDDOWN((SUM(VLOOKUP(MONTH(F2745),D暦変換用数値,2,FALSE),DAY(F2745))/28)+1,0))</f>
        <v>6</v>
      </c>
      <c r="O2745" s="205">
        <f>IF(AND(MONTH(F2745)=7,DAY(F2745)&gt;25),DAY(F2745)-25,
MOD((SUM(VLOOKUP(MONTH(F2745),D暦変換用数値,2,FALSE),DAY(F2745))),28)+1)</f>
        <v>25</v>
      </c>
      <c r="P2745" s="406">
        <f>IF(OR(MONTH(F2745)&lt;7,AND(MONTH(F2745)=7,DAY(F2745)&lt;=25)),
MOD(SUM((E2745-1901)*365,(N2745-1)*28,O2745,258),260),
MOD(SUM((E2745-1900)*365,(N2745-1)*28,O2745,258),260))</f>
        <v>103</v>
      </c>
      <c r="Q2745" s="374" t="str">
        <f>VLOOKUP(MOD(P2745,4),色,2,FALSE)</f>
        <v>青い</v>
      </c>
      <c r="R2745" s="292" t="str">
        <f>VLOOKUP(MOD(P2745,13),銀河の音,2,FALSE)</f>
        <v>水晶の</v>
      </c>
      <c r="S2745" s="385" t="str">
        <f>VLOOKUP(MOD(P2745,20),太陽の紋章,2,FALSE)</f>
        <v>夜</v>
      </c>
      <c r="T2745" s="99" t="s">
        <v>172</v>
      </c>
    </row>
    <row r="2746" spans="1:20" ht="13.5" customHeight="1">
      <c r="A2746" s="50" t="str">
        <f>VLOOKUP(MOD(E2746,10),十干,2,FALSE)</f>
        <v>乙</v>
      </c>
      <c r="B2746" s="199" t="str">
        <f>VLOOKUP(MOD(E2746,12),十二支,3,FALSE)</f>
        <v xml:space="preserve">08 軍 </v>
      </c>
      <c r="C2746" s="201" t="str">
        <f>VLOOKUP(F2746,星座,3,TRUE)</f>
        <v xml:space="preserve">05 土 </v>
      </c>
      <c r="D2746" s="535">
        <v>16447</v>
      </c>
      <c r="E2746" s="45">
        <f>IFERROR(YEAR(D2746),LEFT(D2746,4))</f>
        <v>1945</v>
      </c>
      <c r="F2746" s="45" t="str">
        <f>IF(ISTEXT(D2746),RIGHT(D2746,5),TEXT(D2746,"mm/dd"))</f>
        <v>01/10</v>
      </c>
      <c r="G2746" s="41">
        <f>SUM(MID(E2746,1,1),MID(E2746,2,1),MID(E2746,3,1),MID(E2746,4,1),MID(F2746,1,1),MID(F2746,2,1),MID(F2746,4,1),MID(F2746,5,1))</f>
        <v>21</v>
      </c>
      <c r="H2746" s="41">
        <f>IF(MOD(G2746,9)=0,9,MOD(G2746,9))</f>
        <v>3</v>
      </c>
      <c r="I2746" s="45" t="str">
        <f>IFERROR(MID("日月火水木金土",WEEKDAY(D2746),1),"")</f>
        <v>水</v>
      </c>
      <c r="J2746" s="305" t="s">
        <v>6483</v>
      </c>
      <c r="K2746" s="203" t="str">
        <f>VLOOKUP(F2746,石と花メイン,3,FALSE)</f>
        <v>◇金剛石</v>
      </c>
      <c r="L2746" s="298" t="str">
        <f>VLOOKUP(F2746,石と花メイン,4,FALSE)</f>
        <v>フリージア【浅黄水仙】</v>
      </c>
      <c r="M2746" s="394">
        <f>IF(OR(MONTH(F2746)&lt;7,AND(MONTH(F2746)=7,DAY(F2746)&lt;=25)),
MOD(SUM((E2746-1901)*365,259),260),
MOD(SUM((E2746-1900)*365,259),260))</f>
        <v>199</v>
      </c>
      <c r="N2746" s="391">
        <f>IF(AND(MONTH(F2746)=7,DAY(F2746)&gt;25),1,
ROUNDDOWN((SUM(VLOOKUP(MONTH(F2746),D暦変換用数値,2,FALSE),DAY(F2746))/28)+1,0))</f>
        <v>7</v>
      </c>
      <c r="O2746" s="46">
        <f>IF(AND(MONTH(F2746)=7,DAY(F2746)&gt;25),DAY(F2746)-25,
MOD((SUM(VLOOKUP(MONTH(F2746),D暦変換用数値,2,FALSE),DAY(F2746))),28)+1)</f>
        <v>1</v>
      </c>
      <c r="P2746" s="407">
        <f>IF(OR(MONTH(F2746)&lt;7,AND(MONTH(F2746)=7,DAY(F2746)&lt;=25)),
MOD(SUM((E2746-1901)*365,(N2746-1)*28,O2746,258),260),
MOD(SUM((E2746-1900)*365,(N2746-1)*28,O2746,258),260))</f>
        <v>107</v>
      </c>
      <c r="Q2746" s="374" t="str">
        <f>VLOOKUP(MOD(P2746,4),色,2,FALSE)</f>
        <v>青い</v>
      </c>
      <c r="R2746" s="292" t="str">
        <f>VLOOKUP(MOD(P2746,13),銀河の音,2,FALSE)</f>
        <v>電気の</v>
      </c>
      <c r="S2746" s="385" t="str">
        <f>VLOOKUP(MOD(P2746,20),太陽の紋章,2,FALSE)</f>
        <v>手</v>
      </c>
      <c r="T2746" s="96" t="s">
        <v>6484</v>
      </c>
    </row>
    <row r="2747" spans="1:20" ht="13.5" customHeight="1">
      <c r="A2747" s="50" t="str">
        <f>VLOOKUP(MOD(E2747,10),十干,2,FALSE)</f>
        <v>乙</v>
      </c>
      <c r="B2747" s="199" t="str">
        <f>VLOOKUP(MOD(E2747,12),十二支,3,FALSE)</f>
        <v xml:space="preserve">08 軍 </v>
      </c>
      <c r="C2747" s="201" t="str">
        <f>VLOOKUP(F2747,星座,3,TRUE)</f>
        <v xml:space="preserve">05 土 </v>
      </c>
      <c r="D2747" s="531">
        <v>16455</v>
      </c>
      <c r="E2747" s="1">
        <f>IFERROR(YEAR(D2747),LEFT(D2747,4))</f>
        <v>1945</v>
      </c>
      <c r="F2747" s="1" t="str">
        <f>IF(ISTEXT(D2747),RIGHT(D2747,5),TEXT(D2747,"mm/dd"))</f>
        <v>01/18</v>
      </c>
      <c r="G2747" s="39">
        <f>SUM(MID(E2747,1,1),MID(E2747,2,1),MID(E2747,3,1),MID(E2747,4,1),MID(F2747,1,1),MID(F2747,2,1),MID(F2747,4,1),MID(F2747,5,1))</f>
        <v>29</v>
      </c>
      <c r="H2747" s="41">
        <f>IF(MOD(G2747,9)=0,9,MOD(G2747,9))</f>
        <v>2</v>
      </c>
      <c r="I2747" s="45" t="str">
        <f>IFERROR(MID("日月火水木金土",WEEKDAY(D2747),1),"")</f>
        <v>木</v>
      </c>
      <c r="J2747" s="304" t="s">
        <v>4286</v>
      </c>
      <c r="K2747" s="202" t="str">
        <f>VLOOKUP(F2747,石と花メイン,3,FALSE)</f>
        <v>◇金剛石</v>
      </c>
      <c r="L2747" s="297" t="str">
        <f>VLOOKUP(F2747,石と花メイン,4,FALSE)</f>
        <v>プリムラ【西洋桜草】</v>
      </c>
      <c r="M2747" s="393">
        <f>IF(OR(MONTH(F2747)&lt;7,AND(MONTH(F2747)=7,DAY(F2747)&lt;=25)),
MOD(SUM((E2747-1901)*365,259),260),
MOD(SUM((E2747-1900)*365,259),260))</f>
        <v>199</v>
      </c>
      <c r="N2747" s="390">
        <f>IF(AND(MONTH(F2747)=7,DAY(F2747)&gt;25),1,
ROUNDDOWN((SUM(VLOOKUP(MONTH(F2747),D暦変換用数値,2,FALSE),DAY(F2747))/28)+1,0))</f>
        <v>7</v>
      </c>
      <c r="O2747" s="205">
        <f>IF(AND(MONTH(F2747)=7,DAY(F2747)&gt;25),DAY(F2747)-25,
MOD((SUM(VLOOKUP(MONTH(F2747),D暦変換用数値,2,FALSE),DAY(F2747))),28)+1)</f>
        <v>9</v>
      </c>
      <c r="P2747" s="406">
        <f>IF(OR(MONTH(F2747)&lt;7,AND(MONTH(F2747)=7,DAY(F2747)&lt;=25)),
MOD(SUM((E2747-1901)*365,(N2747-1)*28,O2747,258),260),
MOD(SUM((E2747-1900)*365,(N2747-1)*28,O2747,258),260))</f>
        <v>115</v>
      </c>
      <c r="Q2747" s="374" t="str">
        <f>VLOOKUP(MOD(P2747,4),色,2,FALSE)</f>
        <v>青い</v>
      </c>
      <c r="R2747" s="292" t="str">
        <f>VLOOKUP(MOD(P2747,13),銀河の音,2,FALSE)</f>
        <v>スペクトルの</v>
      </c>
      <c r="S2747" s="385" t="str">
        <f>VLOOKUP(MOD(P2747,20),太陽の紋章,2,FALSE)</f>
        <v>鷲</v>
      </c>
      <c r="T2747" s="98" t="s">
        <v>3736</v>
      </c>
    </row>
    <row r="2748" spans="1:20" ht="13.5" customHeight="1">
      <c r="A2748" s="50" t="str">
        <f>VLOOKUP(MOD(E2748,10),十干,2,FALSE)</f>
        <v>乙</v>
      </c>
      <c r="B2748" s="199" t="str">
        <f>VLOOKUP(MOD(E2748,12),十二支,3,FALSE)</f>
        <v xml:space="preserve">08 軍 </v>
      </c>
      <c r="C2748" s="201" t="str">
        <f>VLOOKUP(F2748,星座,3,TRUE)</f>
        <v xml:space="preserve">05 土 </v>
      </c>
      <c r="D2748" s="531">
        <v>16793</v>
      </c>
      <c r="E2748" s="1">
        <f>IFERROR(YEAR(D2748),LEFT(D2748,4))</f>
        <v>1945</v>
      </c>
      <c r="F2748" s="1" t="str">
        <f>IF(ISTEXT(D2748),RIGHT(D2748,5),TEXT(D2748,"mm/dd"))</f>
        <v>12/22</v>
      </c>
      <c r="G2748" s="39">
        <f>SUM(MID(E2748,1,1),MID(E2748,2,1),MID(E2748,3,1),MID(E2748,4,1),MID(F2748,1,1),MID(F2748,2,1),MID(F2748,4,1),MID(F2748,5,1))</f>
        <v>26</v>
      </c>
      <c r="H2748" s="41">
        <f>IF(MOD(G2748,9)=0,9,MOD(G2748,9))</f>
        <v>8</v>
      </c>
      <c r="I2748" s="45" t="str">
        <f>IFERROR(MID("日月火水木金土",WEEKDAY(D2748),1),"")</f>
        <v>土</v>
      </c>
      <c r="J2748" s="304" t="s">
        <v>4287</v>
      </c>
      <c r="K2748" s="202" t="str">
        <f>VLOOKUP(F2748,石と花メイン,3,FALSE)</f>
        <v>■赤縞瑪瑙</v>
      </c>
      <c r="L2748" s="297" t="str">
        <f>VLOOKUP(F2748,石と花メイン,4,FALSE)</f>
        <v>ポインセチア【猩々木】</v>
      </c>
      <c r="M2748" s="393">
        <f>IF(OR(MONTH(F2748)&lt;7,AND(MONTH(F2748)=7,DAY(F2748)&lt;=25)),
MOD(SUM((E2748-1901)*365,259),260),
MOD(SUM((E2748-1900)*365,259),260))</f>
        <v>44</v>
      </c>
      <c r="N2748" s="390">
        <f>IF(AND(MONTH(F2748)=7,DAY(F2748)&gt;25),1,
ROUNDDOWN((SUM(VLOOKUP(MONTH(F2748),D暦変換用数値,2,FALSE),DAY(F2748))/28)+1,0))</f>
        <v>6</v>
      </c>
      <c r="O2748" s="205">
        <f>IF(AND(MONTH(F2748)=7,DAY(F2748)&gt;25),DAY(F2748)-25,
MOD((SUM(VLOOKUP(MONTH(F2748),D暦変換用数値,2,FALSE),DAY(F2748))),28)+1)</f>
        <v>10</v>
      </c>
      <c r="P2748" s="406">
        <f>IF(OR(MONTH(F2748)&lt;7,AND(MONTH(F2748)=7,DAY(F2748)&lt;=25)),
MOD(SUM((E2748-1901)*365,(N2748-1)*28,O2748,258),260),
MOD(SUM((E2748-1900)*365,(N2748-1)*28,O2748,258),260))</f>
        <v>193</v>
      </c>
      <c r="Q2748" s="372" t="str">
        <f>VLOOKUP(MOD(P2748,4),色,2,FALSE)</f>
        <v>赤い</v>
      </c>
      <c r="R2748" s="290" t="str">
        <f>VLOOKUP(MOD(P2748,13),銀河の音,2,FALSE)</f>
        <v>スペクトルの</v>
      </c>
      <c r="S2748" s="383" t="str">
        <f>VLOOKUP(MOD(P2748,20),太陽の紋章,2,FALSE)</f>
        <v>空歩く者</v>
      </c>
      <c r="T2748" s="99" t="s">
        <v>6804</v>
      </c>
    </row>
    <row r="2749" spans="1:20" ht="13.5" customHeight="1">
      <c r="A2749" s="50" t="str">
        <f>VLOOKUP(MOD(E2749,10),十干,2,FALSE)</f>
        <v>丁</v>
      </c>
      <c r="B2749" s="199" t="str">
        <f>VLOOKUP(MOD(E2749,12),十二支,3,FALSE)</f>
        <v xml:space="preserve">08 軍 </v>
      </c>
      <c r="C2749" s="201" t="str">
        <f>VLOOKUP(F2749,星座,3,TRUE)</f>
        <v xml:space="preserve">05 土 </v>
      </c>
      <c r="D2749" s="531">
        <v>20838</v>
      </c>
      <c r="E2749" s="1">
        <f>IFERROR(YEAR(D2749),LEFT(D2749,4))</f>
        <v>1957</v>
      </c>
      <c r="F2749" s="1" t="str">
        <f>IF(ISTEXT(D2749),RIGHT(D2749,5),TEXT(D2749,"mm/dd"))</f>
        <v>01/18</v>
      </c>
      <c r="G2749" s="39">
        <f>SUM(MID(E2749,1,1),MID(E2749,2,1),MID(E2749,3,1),MID(E2749,4,1),MID(F2749,1,1),MID(F2749,2,1),MID(F2749,4,1),MID(F2749,5,1))</f>
        <v>32</v>
      </c>
      <c r="H2749" s="41">
        <f>IF(MOD(G2749,9)=0,9,MOD(G2749,9))</f>
        <v>5</v>
      </c>
      <c r="I2749" s="45" t="str">
        <f>IFERROR(MID("日月火水木金土",WEEKDAY(D2749),1),"")</f>
        <v>金</v>
      </c>
      <c r="J2749" s="304" t="s">
        <v>3599</v>
      </c>
      <c r="K2749" s="202" t="str">
        <f>VLOOKUP(F2749,石と花メイン,3,FALSE)</f>
        <v>◇金剛石</v>
      </c>
      <c r="L2749" s="297" t="str">
        <f>VLOOKUP(F2749,石と花メイン,4,FALSE)</f>
        <v>プリムラ【西洋桜草】</v>
      </c>
      <c r="M2749" s="393">
        <f>IF(OR(MONTH(F2749)&lt;7,AND(MONTH(F2749)=7,DAY(F2749)&lt;=25)),
MOD(SUM((E2749-1901)*365,259),260),
MOD(SUM((E2749-1900)*365,259),260))</f>
        <v>159</v>
      </c>
      <c r="N2749" s="390">
        <f>IF(AND(MONTH(F2749)=7,DAY(F2749)&gt;25),1,
ROUNDDOWN((SUM(VLOOKUP(MONTH(F2749),D暦変換用数値,2,FALSE),DAY(F2749))/28)+1,0))</f>
        <v>7</v>
      </c>
      <c r="O2749" s="205">
        <f>IF(AND(MONTH(F2749)=7,DAY(F2749)&gt;25),DAY(F2749)-25,
MOD((SUM(VLOOKUP(MONTH(F2749),D暦変換用数値,2,FALSE),DAY(F2749))),28)+1)</f>
        <v>9</v>
      </c>
      <c r="P2749" s="406">
        <f>IF(OR(MONTH(F2749)&lt;7,AND(MONTH(F2749)=7,DAY(F2749)&lt;=25)),
MOD(SUM((E2749-1901)*365,(N2749-1)*28,O2749,258),260),
MOD(SUM((E2749-1900)*365,(N2749-1)*28,O2749,258),260))</f>
        <v>75</v>
      </c>
      <c r="Q2749" s="374" t="str">
        <f>VLOOKUP(MOD(P2749,4),色,2,FALSE)</f>
        <v>青い</v>
      </c>
      <c r="R2749" s="292" t="str">
        <f>VLOOKUP(MOD(P2749,13),銀河の音,2,FALSE)</f>
        <v>惑星の</v>
      </c>
      <c r="S2749" s="385" t="str">
        <f>VLOOKUP(MOD(P2749,20),太陽の紋章,2,FALSE)</f>
        <v>鷲</v>
      </c>
      <c r="T2749" s="98" t="s">
        <v>3736</v>
      </c>
    </row>
    <row r="2750" spans="1:20" ht="13.5" customHeight="1">
      <c r="A2750" s="50" t="str">
        <f>VLOOKUP(MOD(E2750,10),十干,2,FALSE)</f>
        <v>丁</v>
      </c>
      <c r="B2750" s="199" t="str">
        <f>VLOOKUP(MOD(E2750,12),十二支,3,FALSE)</f>
        <v xml:space="preserve">08 軍 </v>
      </c>
      <c r="C2750" s="201" t="str">
        <f>VLOOKUP(F2750,星座,3,TRUE)</f>
        <v xml:space="preserve">05 土 </v>
      </c>
      <c r="D2750" s="531">
        <v>20839</v>
      </c>
      <c r="E2750" s="1">
        <f>IFERROR(YEAR(D2750),LEFT(D2750,4))</f>
        <v>1957</v>
      </c>
      <c r="F2750" s="1" t="str">
        <f>IF(ISTEXT(D2750),RIGHT(D2750,5),TEXT(D2750,"mm/dd"))</f>
        <v>01/19</v>
      </c>
      <c r="G2750" s="39">
        <f>SUM(MID(E2750,1,1),MID(E2750,2,1),MID(E2750,3,1),MID(E2750,4,1),MID(F2750,1,1),MID(F2750,2,1),MID(F2750,4,1),MID(F2750,5,1))</f>
        <v>33</v>
      </c>
      <c r="H2750" s="41">
        <f>IF(MOD(G2750,9)=0,9,MOD(G2750,9))</f>
        <v>6</v>
      </c>
      <c r="I2750" s="45" t="str">
        <f>IFERROR(MID("日月火水木金土",WEEKDAY(D2750),1),"")</f>
        <v>土</v>
      </c>
      <c r="J2750" s="304" t="s">
        <v>3600</v>
      </c>
      <c r="K2750" s="202" t="str">
        <f>VLOOKUP(F2750,石と花メイン,3,FALSE)</f>
        <v>●土耳古石</v>
      </c>
      <c r="L2750" s="297" t="str">
        <f>VLOOKUP(F2750,石と花メイン,4,FALSE)</f>
        <v>崑崙花【ハンカチの花】</v>
      </c>
      <c r="M2750" s="393">
        <f>IF(OR(MONTH(F2750)&lt;7,AND(MONTH(F2750)=7,DAY(F2750)&lt;=25)),
MOD(SUM((E2750-1901)*365,259),260),
MOD(SUM((E2750-1900)*365,259),260))</f>
        <v>159</v>
      </c>
      <c r="N2750" s="390">
        <f>IF(AND(MONTH(F2750)=7,DAY(F2750)&gt;25),1,
ROUNDDOWN((SUM(VLOOKUP(MONTH(F2750),D暦変換用数値,2,FALSE),DAY(F2750))/28)+1,0))</f>
        <v>7</v>
      </c>
      <c r="O2750" s="205">
        <f>IF(AND(MONTH(F2750)=7,DAY(F2750)&gt;25),DAY(F2750)-25,
MOD((SUM(VLOOKUP(MONTH(F2750),D暦変換用数値,2,FALSE),DAY(F2750))),28)+1)</f>
        <v>10</v>
      </c>
      <c r="P2750" s="406">
        <f>IF(OR(MONTH(F2750)&lt;7,AND(MONTH(F2750)=7,DAY(F2750)&lt;=25)),
MOD(SUM((E2750-1901)*365,(N2750-1)*28,O2750,258),260),
MOD(SUM((E2750-1900)*365,(N2750-1)*28,O2750,258),260))</f>
        <v>76</v>
      </c>
      <c r="Q2750" s="373" t="str">
        <f>VLOOKUP(MOD(P2750,4),色,2,FALSE)</f>
        <v>黄色い</v>
      </c>
      <c r="R2750" s="291" t="str">
        <f>VLOOKUP(MOD(P2750,13),銀河の音,2,FALSE)</f>
        <v>スペクトルの</v>
      </c>
      <c r="S2750" s="384" t="str">
        <f>VLOOKUP(MOD(P2750,20),太陽の紋章,2,FALSE)</f>
        <v>戦士</v>
      </c>
      <c r="T2750" s="103" t="s">
        <v>6479</v>
      </c>
    </row>
    <row r="2751" spans="1:20" ht="13.5" customHeight="1">
      <c r="A2751" s="76" t="str">
        <f>VLOOKUP(MOD(E2751,10),十干,2,FALSE)</f>
        <v>丁</v>
      </c>
      <c r="B2751" s="199" t="str">
        <f>VLOOKUP(MOD(E2751,12),十二支,3,FALSE)</f>
        <v xml:space="preserve">08 軍 </v>
      </c>
      <c r="C2751" s="201" t="str">
        <f>VLOOKUP(F2751,星座,3,TRUE)</f>
        <v xml:space="preserve">05 土 </v>
      </c>
      <c r="D2751" s="534">
        <v>21179</v>
      </c>
      <c r="E2751" s="116">
        <f>IFERROR(YEAR(D2751),LEFT(D2751,4))</f>
        <v>1957</v>
      </c>
      <c r="F2751" s="116" t="str">
        <f>IF(ISTEXT(D2751),RIGHT(D2751,5),TEXT(D2751,"mm/dd"))</f>
        <v>12/25</v>
      </c>
      <c r="G2751" s="120">
        <f>SUM(MID(E2751,1,1),MID(E2751,2,1),MID(E2751,3,1),MID(E2751,4,1),MID(F2751,1,1),MID(F2751,2,1),MID(F2751,4,1),MID(F2751,5,1))</f>
        <v>32</v>
      </c>
      <c r="H2751" s="120">
        <f>IF(MOD(G2751,9)=0,9,MOD(G2751,9))</f>
        <v>5</v>
      </c>
      <c r="I2751" s="116" t="str">
        <f>IFERROR(MID("日月火水木金土",WEEKDAY(D2751),1),"")</f>
        <v>水</v>
      </c>
      <c r="J2751" s="306" t="s">
        <v>7425</v>
      </c>
      <c r="K2751" s="203" t="str">
        <f>VLOOKUP(F2751,石と花メイン,3,FALSE)</f>
        <v>■血碧玉</v>
      </c>
      <c r="L2751" s="299" t="str">
        <f>VLOOKUP(F2751,石と花メイン,4,FALSE)</f>
        <v>西洋柊【ホーリー】</v>
      </c>
      <c r="M2751" s="395">
        <f>IF(OR(MONTH(F2751)&lt;7,AND(MONTH(F2751)=7,DAY(F2751)&lt;=25)),
MOD(SUM((E2751-1901)*365,259),260),
MOD(SUM((E2751-1900)*365,259),260))</f>
        <v>4</v>
      </c>
      <c r="N2751" s="121">
        <f>IF(AND(MONTH(F2751)=7,DAY(F2751)&gt;25),1,
ROUNDDOWN((SUM(VLOOKUP(MONTH(F2751),D暦変換用数値,2,FALSE),DAY(F2751))/28)+1,0))</f>
        <v>6</v>
      </c>
      <c r="O2751" s="117">
        <f>IF(AND(MONTH(F2751)=7,DAY(F2751)&gt;25),DAY(F2751)-25,
MOD((SUM(VLOOKUP(MONTH(F2751),D暦変換用数値,2,FALSE),DAY(F2751))),28)+1)</f>
        <v>13</v>
      </c>
      <c r="P2751" s="408">
        <f>IF(OR(MONTH(F2751)&lt;7,AND(MONTH(F2751)=7,DAY(F2751)&lt;=25)),
MOD(SUM((E2751-1901)*365,(N2751-1)*28,O2751,258),260),
MOD(SUM((E2751-1900)*365,(N2751-1)*28,O2751,258),260))</f>
        <v>156</v>
      </c>
      <c r="Q2751" s="373" t="str">
        <f>VLOOKUP(MOD(P2751,4),色,2,FALSE)</f>
        <v>黄色い</v>
      </c>
      <c r="R2751" s="291" t="str">
        <f>VLOOKUP(MOD(P2751,13),銀河の音,2,FALSE)</f>
        <v>宇宙の</v>
      </c>
      <c r="S2751" s="384" t="str">
        <f>VLOOKUP(MOD(P2751,20),太陽の紋章,2,FALSE)</f>
        <v>戦士</v>
      </c>
      <c r="T2751" s="118"/>
    </row>
    <row r="2752" spans="1:20" ht="13.5" customHeight="1">
      <c r="A2752" s="50" t="str">
        <f>VLOOKUP(MOD(E2752,10),十干,2,FALSE)</f>
        <v>丁</v>
      </c>
      <c r="B2752" s="199" t="str">
        <f>VLOOKUP(MOD(E2752,12),十二支,3,FALSE)</f>
        <v xml:space="preserve">08 軍 </v>
      </c>
      <c r="C2752" s="201" t="str">
        <f>VLOOKUP(F2752,星座,3,TRUE)</f>
        <v xml:space="preserve">05 土 </v>
      </c>
      <c r="D2752" s="531">
        <v>21183</v>
      </c>
      <c r="E2752" s="1">
        <f>IFERROR(YEAR(D2752),LEFT(D2752,4))</f>
        <v>1957</v>
      </c>
      <c r="F2752" s="1" t="str">
        <f>IF(ISTEXT(D2752),RIGHT(D2752,5),TEXT(D2752,"mm/dd"))</f>
        <v>12/29</v>
      </c>
      <c r="G2752" s="39">
        <f>SUM(MID(E2752,1,1),MID(E2752,2,1),MID(E2752,3,1),MID(E2752,4,1),MID(F2752,1,1),MID(F2752,2,1),MID(F2752,4,1),MID(F2752,5,1))</f>
        <v>36</v>
      </c>
      <c r="H2752" s="41">
        <f>IF(MOD(G2752,9)=0,9,MOD(G2752,9))</f>
        <v>9</v>
      </c>
      <c r="I2752" s="45" t="str">
        <f>IFERROR(MID("日月火水木金土",WEEKDAY(D2752),1),"")</f>
        <v>日</v>
      </c>
      <c r="J2752" s="304" t="s">
        <v>3601</v>
      </c>
      <c r="K2752" s="202" t="str">
        <f>VLOOKUP(F2752,石と花メイン,3,FALSE)</f>
        <v>□水晶</v>
      </c>
      <c r="L2752" s="297" t="str">
        <f>VLOOKUP(F2752,石と花メイン,4,FALSE)</f>
        <v>南天</v>
      </c>
      <c r="M2752" s="393">
        <f>IF(OR(MONTH(F2752)&lt;7,AND(MONTH(F2752)=7,DAY(F2752)&lt;=25)),
MOD(SUM((E2752-1901)*365,259),260),
MOD(SUM((E2752-1900)*365,259),260))</f>
        <v>4</v>
      </c>
      <c r="N2752" s="390">
        <f>IF(AND(MONTH(F2752)=7,DAY(F2752)&gt;25),1,
ROUNDDOWN((SUM(VLOOKUP(MONTH(F2752),D暦変換用数値,2,FALSE),DAY(F2752))/28)+1,0))</f>
        <v>6</v>
      </c>
      <c r="O2752" s="205">
        <f>IF(AND(MONTH(F2752)=7,DAY(F2752)&gt;25),DAY(F2752)-25,
MOD((SUM(VLOOKUP(MONTH(F2752),D暦変換用数値,2,FALSE),DAY(F2752))),28)+1)</f>
        <v>17</v>
      </c>
      <c r="P2752" s="406">
        <f>IF(OR(MONTH(F2752)&lt;7,AND(MONTH(F2752)=7,DAY(F2752)&lt;=25)),
MOD(SUM((E2752-1901)*365,(N2752-1)*28,O2752,258),260),
MOD(SUM((E2752-1900)*365,(N2752-1)*28,O2752,258),260))</f>
        <v>160</v>
      </c>
      <c r="Q2752" s="373" t="str">
        <f>VLOOKUP(MOD(P2752,4),色,2,FALSE)</f>
        <v>黄色い</v>
      </c>
      <c r="R2752" s="291" t="str">
        <f>VLOOKUP(MOD(P2752,13),銀河の音,2,FALSE)</f>
        <v>自己存在の</v>
      </c>
      <c r="S2752" s="384" t="str">
        <f>VLOOKUP(MOD(P2752,20),太陽の紋章,2,FALSE)</f>
        <v>太陽</v>
      </c>
      <c r="T2752" s="98" t="s">
        <v>3736</v>
      </c>
    </row>
    <row r="2753" spans="1:20" ht="13.5" customHeight="1">
      <c r="A2753" s="50" t="str">
        <f>VLOOKUP(MOD(E2753,10),十干,2,FALSE)</f>
        <v>己</v>
      </c>
      <c r="B2753" s="199" t="str">
        <f>VLOOKUP(MOD(E2753,12),十二支,3,FALSE)</f>
        <v xml:space="preserve">08 軍 </v>
      </c>
      <c r="C2753" s="201" t="str">
        <f>VLOOKUP(F2753,星座,3,TRUE)</f>
        <v xml:space="preserve">05 土 </v>
      </c>
      <c r="D2753" s="531">
        <v>25206</v>
      </c>
      <c r="E2753" s="1">
        <f>IFERROR(YEAR(D2753),LEFT(D2753,4))</f>
        <v>1969</v>
      </c>
      <c r="F2753" s="1" t="str">
        <f>IF(ISTEXT(D2753),RIGHT(D2753,5),TEXT(D2753,"mm/dd"))</f>
        <v>01/03</v>
      </c>
      <c r="G2753" s="39">
        <f>SUM(MID(E2753,1,1),MID(E2753,2,1),MID(E2753,3,1),MID(E2753,4,1),MID(F2753,1,1),MID(F2753,2,1),MID(F2753,4,1),MID(F2753,5,1))</f>
        <v>29</v>
      </c>
      <c r="H2753" s="41">
        <f>IF(MOD(G2753,9)=0,9,MOD(G2753,9))</f>
        <v>2</v>
      </c>
      <c r="I2753" s="45" t="str">
        <f>IFERROR(MID("日月火水木金土",WEEKDAY(D2753),1),"")</f>
        <v>金</v>
      </c>
      <c r="J2753" s="304" t="s">
        <v>3602</v>
      </c>
      <c r="K2753" s="202" t="str">
        <f>VLOOKUP(F2753,石と花メイン,3,FALSE)</f>
        <v>▲黄金</v>
      </c>
      <c r="L2753" s="297" t="str">
        <f>VLOOKUP(F2753,石と花メイン,4,FALSE)</f>
        <v>福寿草【元日草】</v>
      </c>
      <c r="M2753" s="393">
        <f>IF(OR(MONTH(F2753)&lt;7,AND(MONTH(F2753)=7,DAY(F2753)&lt;=25)),
MOD(SUM((E2753-1901)*365,259),260),
MOD(SUM((E2753-1900)*365,259),260))</f>
        <v>119</v>
      </c>
      <c r="N2753" s="390">
        <f>IF(AND(MONTH(F2753)=7,DAY(F2753)&gt;25),1,
ROUNDDOWN((SUM(VLOOKUP(MONTH(F2753),D暦変換用数値,2,FALSE),DAY(F2753))/28)+1,0))</f>
        <v>6</v>
      </c>
      <c r="O2753" s="205">
        <f>IF(AND(MONTH(F2753)=7,DAY(F2753)&gt;25),DAY(F2753)-25,
MOD((SUM(VLOOKUP(MONTH(F2753),D暦変換用数値,2,FALSE),DAY(F2753))),28)+1)</f>
        <v>22</v>
      </c>
      <c r="P2753" s="406">
        <f>IF(OR(MONTH(F2753)&lt;7,AND(MONTH(F2753)=7,DAY(F2753)&lt;=25)),
MOD(SUM((E2753-1901)*365,(N2753-1)*28,O2753,258),260),
MOD(SUM((E2753-1900)*365,(N2753-1)*28,O2753,258),260))</f>
        <v>20</v>
      </c>
      <c r="Q2753" s="373" t="str">
        <f>VLOOKUP(MOD(P2753,4),色,2,FALSE)</f>
        <v>黄色い</v>
      </c>
      <c r="R2753" s="291" t="str">
        <f>VLOOKUP(MOD(P2753,13),銀河の音,2,FALSE)</f>
        <v>共振の</v>
      </c>
      <c r="S2753" s="384" t="str">
        <f>VLOOKUP(MOD(P2753,20),太陽の紋章,2,FALSE)</f>
        <v>太陽</v>
      </c>
      <c r="T2753" s="97" t="s">
        <v>1883</v>
      </c>
    </row>
    <row r="2754" spans="1:20" ht="13.5" customHeight="1">
      <c r="A2754" s="50" t="str">
        <f>VLOOKUP(MOD(E2754,10),十干,2,FALSE)</f>
        <v>己</v>
      </c>
      <c r="B2754" s="199" t="str">
        <f>VLOOKUP(MOD(E2754,12),十二支,3,FALSE)</f>
        <v xml:space="preserve">08 軍 </v>
      </c>
      <c r="C2754" s="201" t="str">
        <f>VLOOKUP(F2754,星座,3,TRUE)</f>
        <v xml:space="preserve">05 土 </v>
      </c>
      <c r="D2754" s="531">
        <v>25206</v>
      </c>
      <c r="E2754" s="1">
        <f>IFERROR(YEAR(D2754),LEFT(D2754,4))</f>
        <v>1969</v>
      </c>
      <c r="F2754" s="1" t="str">
        <f>IF(ISTEXT(D2754),RIGHT(D2754,5),TEXT(D2754,"mm/dd"))</f>
        <v>01/03</v>
      </c>
      <c r="G2754" s="39">
        <f>SUM(MID(E2754,1,1),MID(E2754,2,1),MID(E2754,3,1),MID(E2754,4,1),MID(F2754,1,1),MID(F2754,2,1),MID(F2754,4,1),MID(F2754,5,1))</f>
        <v>29</v>
      </c>
      <c r="H2754" s="41">
        <f>IF(MOD(G2754,9)=0,9,MOD(G2754,9))</f>
        <v>2</v>
      </c>
      <c r="I2754" s="45" t="str">
        <f>IFERROR(MID("日月火水木金土",WEEKDAY(D2754),1),"")</f>
        <v>金</v>
      </c>
      <c r="J2754" s="304" t="s">
        <v>3603</v>
      </c>
      <c r="K2754" s="202" t="str">
        <f>VLOOKUP(F2754,石と花メイン,3,FALSE)</f>
        <v>▲黄金</v>
      </c>
      <c r="L2754" s="297" t="str">
        <f>VLOOKUP(F2754,石と花メイン,4,FALSE)</f>
        <v>福寿草【元日草】</v>
      </c>
      <c r="M2754" s="393">
        <f>IF(OR(MONTH(F2754)&lt;7,AND(MONTH(F2754)=7,DAY(F2754)&lt;=25)),
MOD(SUM((E2754-1901)*365,259),260),
MOD(SUM((E2754-1900)*365,259),260))</f>
        <v>119</v>
      </c>
      <c r="N2754" s="390">
        <f>IF(AND(MONTH(F2754)=7,DAY(F2754)&gt;25),1,
ROUNDDOWN((SUM(VLOOKUP(MONTH(F2754),D暦変換用数値,2,FALSE),DAY(F2754))/28)+1,0))</f>
        <v>6</v>
      </c>
      <c r="O2754" s="205">
        <f>IF(AND(MONTH(F2754)=7,DAY(F2754)&gt;25),DAY(F2754)-25,
MOD((SUM(VLOOKUP(MONTH(F2754),D暦変換用数値,2,FALSE),DAY(F2754))),28)+1)</f>
        <v>22</v>
      </c>
      <c r="P2754" s="406">
        <f>IF(OR(MONTH(F2754)&lt;7,AND(MONTH(F2754)=7,DAY(F2754)&lt;=25)),
MOD(SUM((E2754-1901)*365,(N2754-1)*28,O2754,258),260),
MOD(SUM((E2754-1900)*365,(N2754-1)*28,O2754,258),260))</f>
        <v>20</v>
      </c>
      <c r="Q2754" s="373" t="str">
        <f>VLOOKUP(MOD(P2754,4),色,2,FALSE)</f>
        <v>黄色い</v>
      </c>
      <c r="R2754" s="291" t="str">
        <f>VLOOKUP(MOD(P2754,13),銀河の音,2,FALSE)</f>
        <v>共振の</v>
      </c>
      <c r="S2754" s="384" t="str">
        <f>VLOOKUP(MOD(P2754,20),太陽の紋章,2,FALSE)</f>
        <v>太陽</v>
      </c>
      <c r="T2754" s="98" t="s">
        <v>3736</v>
      </c>
    </row>
    <row r="2755" spans="1:20" ht="13.5" customHeight="1">
      <c r="A2755" s="50" t="str">
        <f>VLOOKUP(MOD(E2755,10),十干,2,FALSE)</f>
        <v>己</v>
      </c>
      <c r="B2755" s="199" t="str">
        <f>VLOOKUP(MOD(E2755,12),十二支,3,FALSE)</f>
        <v xml:space="preserve">08 軍 </v>
      </c>
      <c r="C2755" s="201" t="str">
        <f>VLOOKUP(F2755,星座,3,TRUE)</f>
        <v xml:space="preserve">05 土 </v>
      </c>
      <c r="D2755" s="531">
        <v>25208</v>
      </c>
      <c r="E2755" s="1">
        <f>IFERROR(YEAR(D2755),LEFT(D2755,4))</f>
        <v>1969</v>
      </c>
      <c r="F2755" s="1" t="str">
        <f>IF(ISTEXT(D2755),RIGHT(D2755,5),TEXT(D2755,"mm/dd"))</f>
        <v>01/05</v>
      </c>
      <c r="G2755" s="39">
        <f>SUM(MID(E2755,1,1),MID(E2755,2,1),MID(E2755,3,1),MID(E2755,4,1),MID(F2755,1,1),MID(F2755,2,1),MID(F2755,4,1),MID(F2755,5,1))</f>
        <v>31</v>
      </c>
      <c r="H2755" s="41">
        <f>IF(MOD(G2755,9)=0,9,MOD(G2755,9))</f>
        <v>4</v>
      </c>
      <c r="I2755" s="45" t="str">
        <f>IFERROR(MID("日月火水木金土",WEEKDAY(D2755),1),"")</f>
        <v>日</v>
      </c>
      <c r="J2755" s="304" t="s">
        <v>3604</v>
      </c>
      <c r="K2755" s="202" t="str">
        <f>VLOOKUP(F2755,石と花メイン,3,FALSE)</f>
        <v>■赤縞瑪瑙</v>
      </c>
      <c r="L2755" s="297" t="str">
        <f>VLOOKUP(F2755,石と花メイン,4,FALSE)</f>
        <v>雪割草【三角草】</v>
      </c>
      <c r="M2755" s="393">
        <f>IF(OR(MONTH(F2755)&lt;7,AND(MONTH(F2755)=7,DAY(F2755)&lt;=25)),
MOD(SUM((E2755-1901)*365,259),260),
MOD(SUM((E2755-1900)*365,259),260))</f>
        <v>119</v>
      </c>
      <c r="N2755" s="390">
        <f>IF(AND(MONTH(F2755)=7,DAY(F2755)&gt;25),1,
ROUNDDOWN((SUM(VLOOKUP(MONTH(F2755),D暦変換用数値,2,FALSE),DAY(F2755))/28)+1,0))</f>
        <v>6</v>
      </c>
      <c r="O2755" s="205">
        <f>IF(AND(MONTH(F2755)=7,DAY(F2755)&gt;25),DAY(F2755)-25,
MOD((SUM(VLOOKUP(MONTH(F2755),D暦変換用数値,2,FALSE),DAY(F2755))),28)+1)</f>
        <v>24</v>
      </c>
      <c r="P2755" s="406">
        <f>IF(OR(MONTH(F2755)&lt;7,AND(MONTH(F2755)=7,DAY(F2755)&lt;=25)),
MOD(SUM((E2755-1901)*365,(N2755-1)*28,O2755,258),260),
MOD(SUM((E2755-1900)*365,(N2755-1)*28,O2755,258),260))</f>
        <v>22</v>
      </c>
      <c r="Q2755" s="375" t="str">
        <f>VLOOKUP(MOD(P2755,4),色,2,FALSE)</f>
        <v>白い</v>
      </c>
      <c r="R2755" s="293" t="str">
        <f>VLOOKUP(MOD(P2755,13),銀河の音,2,FALSE)</f>
        <v>太陽の</v>
      </c>
      <c r="S2755" s="386" t="str">
        <f>VLOOKUP(MOD(P2755,20),太陽の紋章,2,FALSE)</f>
        <v>風</v>
      </c>
      <c r="T2755" s="98" t="s">
        <v>3736</v>
      </c>
    </row>
    <row r="2756" spans="1:20" ht="13.5" customHeight="1">
      <c r="A2756" s="50" t="str">
        <f>VLOOKUP(MOD(E2756,10),十干,2,FALSE)</f>
        <v>己</v>
      </c>
      <c r="B2756" s="199" t="str">
        <f>VLOOKUP(MOD(E2756,12),十二支,3,FALSE)</f>
        <v xml:space="preserve">08 軍 </v>
      </c>
      <c r="C2756" s="201" t="str">
        <f>VLOOKUP(F2756,星座,3,TRUE)</f>
        <v xml:space="preserve">05 土 </v>
      </c>
      <c r="D2756" s="531">
        <v>25213</v>
      </c>
      <c r="E2756" s="1">
        <f>IFERROR(YEAR(D2756),LEFT(D2756,4))</f>
        <v>1969</v>
      </c>
      <c r="F2756" s="1" t="str">
        <f>IF(ISTEXT(D2756),RIGHT(D2756,5),TEXT(D2756,"mm/dd"))</f>
        <v>01/10</v>
      </c>
      <c r="G2756" s="39">
        <f>SUM(MID(E2756,1,1),MID(E2756,2,1),MID(E2756,3,1),MID(E2756,4,1),MID(F2756,1,1),MID(F2756,2,1),MID(F2756,4,1),MID(F2756,5,1))</f>
        <v>27</v>
      </c>
      <c r="H2756" s="41">
        <f>IF(MOD(G2756,9)=0,9,MOD(G2756,9))</f>
        <v>9</v>
      </c>
      <c r="I2756" s="45" t="str">
        <f>IFERROR(MID("日月火水木金土",WEEKDAY(D2756),1),"")</f>
        <v>金</v>
      </c>
      <c r="J2756" s="304" t="s">
        <v>3605</v>
      </c>
      <c r="K2756" s="202" t="str">
        <f>VLOOKUP(F2756,石と花メイン,3,FALSE)</f>
        <v>◇金剛石</v>
      </c>
      <c r="L2756" s="297" t="str">
        <f>VLOOKUP(F2756,石と花メイン,4,FALSE)</f>
        <v>フリージア【浅黄水仙】</v>
      </c>
      <c r="M2756" s="393">
        <f>IF(OR(MONTH(F2756)&lt;7,AND(MONTH(F2756)=7,DAY(F2756)&lt;=25)),
MOD(SUM((E2756-1901)*365,259),260),
MOD(SUM((E2756-1900)*365,259),260))</f>
        <v>119</v>
      </c>
      <c r="N2756" s="390">
        <f>IF(AND(MONTH(F2756)=7,DAY(F2756)&gt;25),1,
ROUNDDOWN((SUM(VLOOKUP(MONTH(F2756),D暦変換用数値,2,FALSE),DAY(F2756))/28)+1,0))</f>
        <v>7</v>
      </c>
      <c r="O2756" s="205">
        <f>IF(AND(MONTH(F2756)=7,DAY(F2756)&gt;25),DAY(F2756)-25,
MOD((SUM(VLOOKUP(MONTH(F2756),D暦変換用数値,2,FALSE),DAY(F2756))),28)+1)</f>
        <v>1</v>
      </c>
      <c r="P2756" s="406">
        <f>IF(OR(MONTH(F2756)&lt;7,AND(MONTH(F2756)=7,DAY(F2756)&lt;=25)),
MOD(SUM((E2756-1901)*365,(N2756-1)*28,O2756,258),260),
MOD(SUM((E2756-1900)*365,(N2756-1)*28,O2756,258),260))</f>
        <v>27</v>
      </c>
      <c r="Q2756" s="374" t="str">
        <f>VLOOKUP(MOD(P2756,4),色,2,FALSE)</f>
        <v>青い</v>
      </c>
      <c r="R2756" s="292" t="str">
        <f>VLOOKUP(MOD(P2756,13),銀河の音,2,FALSE)</f>
        <v>磁気の</v>
      </c>
      <c r="S2756" s="385" t="str">
        <f>VLOOKUP(MOD(P2756,20),太陽の紋章,2,FALSE)</f>
        <v>手</v>
      </c>
      <c r="T2756" s="103" t="s">
        <v>6480</v>
      </c>
    </row>
    <row r="2757" spans="1:20" ht="13.5" customHeight="1">
      <c r="A2757" s="76" t="str">
        <f>VLOOKUP(MOD(E2757,10),十干,2,FALSE)</f>
        <v>己</v>
      </c>
      <c r="B2757" s="199" t="str">
        <f>VLOOKUP(MOD(E2757,12),十二支,3,FALSE)</f>
        <v xml:space="preserve">08 軍 </v>
      </c>
      <c r="C2757" s="201" t="str">
        <f>VLOOKUP(F2757,星座,3,TRUE)</f>
        <v xml:space="preserve">05 土 </v>
      </c>
      <c r="D2757" s="534">
        <v>25217</v>
      </c>
      <c r="E2757" s="116">
        <f>IFERROR(YEAR(D2757),LEFT(D2757,4))</f>
        <v>1969</v>
      </c>
      <c r="F2757" s="116" t="str">
        <f>IF(ISTEXT(D2757),RIGHT(D2757,5),TEXT(D2757,"mm/dd"))</f>
        <v>01/14</v>
      </c>
      <c r="G2757" s="120">
        <f>SUM(MID(E2757,1,1),MID(E2757,2,1),MID(E2757,3,1),MID(E2757,4,1),MID(F2757,1,1),MID(F2757,2,1),MID(F2757,4,1),MID(F2757,5,1))</f>
        <v>31</v>
      </c>
      <c r="H2757" s="120">
        <f>IF(MOD(G2757,9)=0,9,MOD(G2757,9))</f>
        <v>4</v>
      </c>
      <c r="I2757" s="116" t="str">
        <f>IFERROR(MID("日月火水木金土",WEEKDAY(D2757),1),"")</f>
        <v>火</v>
      </c>
      <c r="J2757" s="306" t="s">
        <v>6787</v>
      </c>
      <c r="K2757" s="203" t="str">
        <f>VLOOKUP(F2757,石と花メイン,3,FALSE)</f>
        <v>◆黄玉</v>
      </c>
      <c r="L2757" s="299" t="str">
        <f>VLOOKUP(F2757,石と花メイン,4,FALSE)</f>
        <v>シンビジウム【春蘭】</v>
      </c>
      <c r="M2757" s="395">
        <f>IF(OR(MONTH(F2757)&lt;7,AND(MONTH(F2757)=7,DAY(F2757)&lt;=25)),
MOD(SUM((E2757-1901)*365,259),260),
MOD(SUM((E2757-1900)*365,259),260))</f>
        <v>119</v>
      </c>
      <c r="N2757" s="121">
        <f>IF(AND(MONTH(F2757)=7,DAY(F2757)&gt;25),1,
ROUNDDOWN((SUM(VLOOKUP(MONTH(F2757),D暦変換用数値,2,FALSE),DAY(F2757))/28)+1,0))</f>
        <v>7</v>
      </c>
      <c r="O2757" s="117">
        <f>IF(AND(MONTH(F2757)=7,DAY(F2757)&gt;25),DAY(F2757)-25,
MOD((SUM(VLOOKUP(MONTH(F2757),D暦変換用数値,2,FALSE),DAY(F2757))),28)+1)</f>
        <v>5</v>
      </c>
      <c r="P2757" s="408">
        <f>IF(OR(MONTH(F2757)&lt;7,AND(MONTH(F2757)=7,DAY(F2757)&lt;=25)),
MOD(SUM((E2757-1901)*365,(N2757-1)*28,O2757,258),260),
MOD(SUM((E2757-1900)*365,(N2757-1)*28,O2757,258),260))</f>
        <v>31</v>
      </c>
      <c r="Q2757" s="374" t="str">
        <f>VLOOKUP(MOD(P2757,4),色,2,FALSE)</f>
        <v>青い</v>
      </c>
      <c r="R2757" s="292" t="str">
        <f>VLOOKUP(MOD(P2757,13),銀河の音,2,FALSE)</f>
        <v>倍音の</v>
      </c>
      <c r="S2757" s="385" t="str">
        <f>VLOOKUP(MOD(P2757,20),太陽の紋章,2,FALSE)</f>
        <v>猿</v>
      </c>
      <c r="T2757" s="119" t="s">
        <v>6785</v>
      </c>
    </row>
    <row r="2758" spans="1:20" ht="13.5" customHeight="1">
      <c r="A2758" s="50" t="str">
        <f>VLOOKUP(MOD(E2758,10),十干,2,FALSE)</f>
        <v>己</v>
      </c>
      <c r="B2758" s="199" t="str">
        <f>VLOOKUP(MOD(E2758,12),十二支,3,FALSE)</f>
        <v xml:space="preserve">08 軍 </v>
      </c>
      <c r="C2758" s="201" t="str">
        <f>VLOOKUP(F2758,星座,3,TRUE)</f>
        <v xml:space="preserve">05 土 </v>
      </c>
      <c r="D2758" s="531">
        <v>25565</v>
      </c>
      <c r="E2758" s="1">
        <f>IFERROR(YEAR(D2758),LEFT(D2758,4))</f>
        <v>1969</v>
      </c>
      <c r="F2758" s="1" t="str">
        <f>IF(ISTEXT(D2758),RIGHT(D2758,5),TEXT(D2758,"mm/dd"))</f>
        <v>12/28</v>
      </c>
      <c r="G2758" s="39">
        <f>SUM(MID(E2758,1,1),MID(E2758,2,1),MID(E2758,3,1),MID(E2758,4,1),MID(F2758,1,1),MID(F2758,2,1),MID(F2758,4,1),MID(F2758,5,1))</f>
        <v>38</v>
      </c>
      <c r="H2758" s="41">
        <f>IF(MOD(G2758,9)=0,9,MOD(G2758,9))</f>
        <v>2</v>
      </c>
      <c r="I2758" s="45" t="str">
        <f>IFERROR(MID("日月火水木金土",WEEKDAY(D2758),1),"")</f>
        <v>日</v>
      </c>
      <c r="J2758" s="304" t="s">
        <v>3606</v>
      </c>
      <c r="K2758" s="202" t="str">
        <f>VLOOKUP(F2758,石と花メイン,3,FALSE)</f>
        <v>○真珠</v>
      </c>
      <c r="L2758" s="297" t="str">
        <f>VLOOKUP(F2758,石と花メイン,4,FALSE)</f>
        <v>パフィオペディラム</v>
      </c>
      <c r="M2758" s="393">
        <f>IF(OR(MONTH(F2758)&lt;7,AND(MONTH(F2758)=7,DAY(F2758)&lt;=25)),
MOD(SUM((E2758-1901)*365,259),260),
MOD(SUM((E2758-1900)*365,259),260))</f>
        <v>224</v>
      </c>
      <c r="N2758" s="390">
        <f>IF(AND(MONTH(F2758)=7,DAY(F2758)&gt;25),1,
ROUNDDOWN((SUM(VLOOKUP(MONTH(F2758),D暦変換用数値,2,FALSE),DAY(F2758))/28)+1,0))</f>
        <v>6</v>
      </c>
      <c r="O2758" s="205">
        <f>IF(AND(MONTH(F2758)=7,DAY(F2758)&gt;25),DAY(F2758)-25,
MOD((SUM(VLOOKUP(MONTH(F2758),D暦変換用数値,2,FALSE),DAY(F2758))),28)+1)</f>
        <v>16</v>
      </c>
      <c r="P2758" s="406">
        <f>IF(OR(MONTH(F2758)&lt;7,AND(MONTH(F2758)=7,DAY(F2758)&lt;=25)),
MOD(SUM((E2758-1901)*365,(N2758-1)*28,O2758,258),260),
MOD(SUM((E2758-1900)*365,(N2758-1)*28,O2758,258),260))</f>
        <v>119</v>
      </c>
      <c r="Q2758" s="374" t="str">
        <f>VLOOKUP(MOD(P2758,4),色,2,FALSE)</f>
        <v>青い</v>
      </c>
      <c r="R2758" s="292" t="str">
        <f>VLOOKUP(MOD(P2758,13),銀河の音,2,FALSE)</f>
        <v>月の</v>
      </c>
      <c r="S2758" s="385" t="str">
        <f>VLOOKUP(MOD(P2758,20),太陽の紋章,2,FALSE)</f>
        <v>嵐</v>
      </c>
      <c r="T2758" s="105" t="s">
        <v>8450</v>
      </c>
    </row>
    <row r="2759" spans="1:20" ht="13.5" customHeight="1">
      <c r="A2759" s="50" t="str">
        <f>VLOOKUP(MOD(E2759,10),十干,2,FALSE)</f>
        <v>己</v>
      </c>
      <c r="B2759" s="199" t="str">
        <f>VLOOKUP(MOD(E2759,12),十二支,3,FALSE)</f>
        <v xml:space="preserve">08 軍 </v>
      </c>
      <c r="C2759" s="201" t="str">
        <f>VLOOKUP(F2759,星座,3,TRUE)</f>
        <v xml:space="preserve">05 土 </v>
      </c>
      <c r="D2759" s="531">
        <v>25566</v>
      </c>
      <c r="E2759" s="1">
        <f>IFERROR(YEAR(D2759),LEFT(D2759,4))</f>
        <v>1969</v>
      </c>
      <c r="F2759" s="1" t="str">
        <f>IF(ISTEXT(D2759),RIGHT(D2759,5),TEXT(D2759,"mm/dd"))</f>
        <v>12/29</v>
      </c>
      <c r="G2759" s="39">
        <f>SUM(MID(E2759,1,1),MID(E2759,2,1),MID(E2759,3,1),MID(E2759,4,1),MID(F2759,1,1),MID(F2759,2,1),MID(F2759,4,1),MID(F2759,5,1))</f>
        <v>39</v>
      </c>
      <c r="H2759" s="41">
        <f>IF(MOD(G2759,9)=0,9,MOD(G2759,9))</f>
        <v>3</v>
      </c>
      <c r="I2759" s="45" t="str">
        <f>IFERROR(MID("日月火水木金土",WEEKDAY(D2759),1),"")</f>
        <v>月</v>
      </c>
      <c r="J2759" s="304" t="s">
        <v>3607</v>
      </c>
      <c r="K2759" s="202" t="str">
        <f>VLOOKUP(F2759,石と花メイン,3,FALSE)</f>
        <v>□水晶</v>
      </c>
      <c r="L2759" s="297" t="str">
        <f>VLOOKUP(F2759,石と花メイン,4,FALSE)</f>
        <v>南天</v>
      </c>
      <c r="M2759" s="393">
        <f>IF(OR(MONTH(F2759)&lt;7,AND(MONTH(F2759)=7,DAY(F2759)&lt;=25)),
MOD(SUM((E2759-1901)*365,259),260),
MOD(SUM((E2759-1900)*365,259),260))</f>
        <v>224</v>
      </c>
      <c r="N2759" s="390">
        <f>IF(AND(MONTH(F2759)=7,DAY(F2759)&gt;25),1,
ROUNDDOWN((SUM(VLOOKUP(MONTH(F2759),D暦変換用数値,2,FALSE),DAY(F2759))/28)+1,0))</f>
        <v>6</v>
      </c>
      <c r="O2759" s="205">
        <f>IF(AND(MONTH(F2759)=7,DAY(F2759)&gt;25),DAY(F2759)-25,
MOD((SUM(VLOOKUP(MONTH(F2759),D暦変換用数値,2,FALSE),DAY(F2759))),28)+1)</f>
        <v>17</v>
      </c>
      <c r="P2759" s="406">
        <f>IF(OR(MONTH(F2759)&lt;7,AND(MONTH(F2759)=7,DAY(F2759)&lt;=25)),
MOD(SUM((E2759-1901)*365,(N2759-1)*28,O2759,258),260),
MOD(SUM((E2759-1900)*365,(N2759-1)*28,O2759,258),260))</f>
        <v>120</v>
      </c>
      <c r="Q2759" s="373" t="str">
        <f>VLOOKUP(MOD(P2759,4),色,2,FALSE)</f>
        <v>黄色い</v>
      </c>
      <c r="R2759" s="291" t="str">
        <f>VLOOKUP(MOD(P2759,13),銀河の音,2,FALSE)</f>
        <v>電気の</v>
      </c>
      <c r="S2759" s="384" t="str">
        <f>VLOOKUP(MOD(P2759,20),太陽の紋章,2,FALSE)</f>
        <v>太陽</v>
      </c>
      <c r="T2759" s="98" t="s">
        <v>3736</v>
      </c>
    </row>
    <row r="2760" spans="1:20" ht="13.5" customHeight="1">
      <c r="A2760" s="334" t="str">
        <f>VLOOKUP(MOD(E2760,10),十干,2,FALSE)</f>
        <v>己</v>
      </c>
      <c r="B2760" s="331" t="str">
        <f>VLOOKUP(MOD(E2760,12),十二支,3,FALSE)</f>
        <v xml:space="preserve">08 軍 </v>
      </c>
      <c r="C2760" s="336" t="str">
        <f>VLOOKUP(F2760,星座,3,TRUE)</f>
        <v xml:space="preserve">05 土 </v>
      </c>
      <c r="D2760" s="534">
        <v>25568</v>
      </c>
      <c r="E2760" s="131">
        <f>IFERROR(YEAR(D2760),LEFT(D2760,4))</f>
        <v>1969</v>
      </c>
      <c r="F2760" s="131" t="str">
        <f>IF(ISTEXT(D2760),RIGHT(D2760,5),TEXT(D2760,"mm/dd"))</f>
        <v>12/31</v>
      </c>
      <c r="G2760" s="133">
        <f>SUM(MID(E2760,1,1),MID(E2760,2,1),MID(E2760,3,1),MID(E2760,4,1),MID(F2760,1,1),MID(F2760,2,1),MID(F2760,4,1),MID(F2760,5,1))</f>
        <v>32</v>
      </c>
      <c r="H2760" s="133">
        <f>IF(MOD(G2760,9)=0,9,MOD(G2760,9))</f>
        <v>5</v>
      </c>
      <c r="I2760" s="131" t="str">
        <f>IFERROR(MID("日月火水木金土",WEEKDAY(D2760),1),"")</f>
        <v>水</v>
      </c>
      <c r="J2760" s="306" t="s">
        <v>8155</v>
      </c>
      <c r="K2760" s="335" t="str">
        <f>VLOOKUP(F2760,石と花メイン,3,FALSE)</f>
        <v>◆翠玉</v>
      </c>
      <c r="L2760" s="302" t="str">
        <f>VLOOKUP(F2760,石と花メイン,4,FALSE)</f>
        <v>千両/仙蓼【草珊瑚】</v>
      </c>
      <c r="M2760" s="396">
        <f>IF(OR(MONTH(F2760)&lt;7,AND(MONTH(F2760)=7,DAY(F2760)&lt;=25)),
MOD(SUM((E2760-1901)*365,259),260),
MOD(SUM((E2760-1900)*365,259),260))</f>
        <v>224</v>
      </c>
      <c r="N2760" s="335">
        <f>IF(AND(MONTH(F2760)=7,DAY(F2760)&gt;25),1,
ROUNDDOWN((SUM(VLOOKUP(MONTH(F2760),D暦変換用数値,2,FALSE),DAY(F2760))/28)+1,0))</f>
        <v>6</v>
      </c>
      <c r="O2760" s="132">
        <f>IF(AND(MONTH(F2760)=7,DAY(F2760)&gt;25),DAY(F2760)-25,
MOD((SUM(VLOOKUP(MONTH(F2760),D暦変換用数値,2,FALSE),DAY(F2760))),28)+1)</f>
        <v>19</v>
      </c>
      <c r="P2760" s="404">
        <f>IF(OR(MONTH(F2760)&lt;7,AND(MONTH(F2760)=7,DAY(F2760)&lt;=25)),
MOD(SUM((E2760-1901)*365,(N2760-1)*28,O2760,258),260),
MOD(SUM((E2760-1900)*365,(N2760-1)*28,O2760,258),260))</f>
        <v>122</v>
      </c>
      <c r="Q2760" s="376" t="str">
        <f>VLOOKUP(MOD(P2760,4),色,2,FALSE)</f>
        <v>白い</v>
      </c>
      <c r="R2760" s="333" t="str">
        <f>VLOOKUP(MOD(P2760,13),銀河の音,2,FALSE)</f>
        <v>倍音の</v>
      </c>
      <c r="S2760" s="387" t="str">
        <f>VLOOKUP(MOD(P2760,20),太陽の紋章,2,FALSE)</f>
        <v>風</v>
      </c>
      <c r="T2760" s="119" t="s">
        <v>8156</v>
      </c>
    </row>
    <row r="2761" spans="1:20" ht="13.5" customHeight="1">
      <c r="A2761" s="50" t="str">
        <f>VLOOKUP(MOD(E2761,10),十干,2,FALSE)</f>
        <v>己</v>
      </c>
      <c r="B2761" s="199" t="str">
        <f>VLOOKUP(MOD(E2761,12),十二支,3,FALSE)</f>
        <v xml:space="preserve">08 軍 </v>
      </c>
      <c r="C2761" s="201" t="str">
        <f>VLOOKUP(F2761,星座,3,TRUE)</f>
        <v xml:space="preserve">05 土 </v>
      </c>
      <c r="D2761" s="531">
        <v>25568</v>
      </c>
      <c r="E2761" s="1">
        <f>IFERROR(YEAR(D2761),LEFT(D2761,4))</f>
        <v>1969</v>
      </c>
      <c r="F2761" s="1" t="str">
        <f>IF(ISTEXT(D2761),RIGHT(D2761,5),TEXT(D2761,"mm/dd"))</f>
        <v>12/31</v>
      </c>
      <c r="G2761" s="39">
        <f>SUM(MID(E2761,1,1),MID(E2761,2,1),MID(E2761,3,1),MID(E2761,4,1),MID(F2761,1,1),MID(F2761,2,1),MID(F2761,4,1),MID(F2761,5,1))</f>
        <v>32</v>
      </c>
      <c r="H2761" s="41">
        <f>IF(MOD(G2761,9)=0,9,MOD(G2761,9))</f>
        <v>5</v>
      </c>
      <c r="I2761" s="45" t="str">
        <f>IFERROR(MID("日月火水木金土",WEEKDAY(D2761),1),"")</f>
        <v>水</v>
      </c>
      <c r="J2761" s="304" t="s">
        <v>3608</v>
      </c>
      <c r="K2761" s="202" t="str">
        <f>VLOOKUP(F2761,石と花メイン,3,FALSE)</f>
        <v>◆翠玉</v>
      </c>
      <c r="L2761" s="297" t="str">
        <f>VLOOKUP(F2761,石と花メイン,4,FALSE)</f>
        <v>千両/仙蓼【草珊瑚】</v>
      </c>
      <c r="M2761" s="393">
        <f>IF(OR(MONTH(F2761)&lt;7,AND(MONTH(F2761)=7,DAY(F2761)&lt;=25)),
MOD(SUM((E2761-1901)*365,259),260),
MOD(SUM((E2761-1900)*365,259),260))</f>
        <v>224</v>
      </c>
      <c r="N2761" s="390">
        <f>IF(AND(MONTH(F2761)=7,DAY(F2761)&gt;25),1,
ROUNDDOWN((SUM(VLOOKUP(MONTH(F2761),D暦変換用数値,2,FALSE),DAY(F2761))/28)+1,0))</f>
        <v>6</v>
      </c>
      <c r="O2761" s="205">
        <f>IF(AND(MONTH(F2761)=7,DAY(F2761)&gt;25),DAY(F2761)-25,
MOD((SUM(VLOOKUP(MONTH(F2761),D暦変換用数値,2,FALSE),DAY(F2761))),28)+1)</f>
        <v>19</v>
      </c>
      <c r="P2761" s="406">
        <f>IF(OR(MONTH(F2761)&lt;7,AND(MONTH(F2761)=7,DAY(F2761)&lt;=25)),
MOD(SUM((E2761-1901)*365,(N2761-1)*28,O2761,258),260),
MOD(SUM((E2761-1900)*365,(N2761-1)*28,O2761,258),260))</f>
        <v>122</v>
      </c>
      <c r="Q2761" s="375" t="str">
        <f>VLOOKUP(MOD(P2761,4),色,2,FALSE)</f>
        <v>白い</v>
      </c>
      <c r="R2761" s="293" t="str">
        <f>VLOOKUP(MOD(P2761,13),銀河の音,2,FALSE)</f>
        <v>倍音の</v>
      </c>
      <c r="S2761" s="386" t="str">
        <f>VLOOKUP(MOD(P2761,20),太陽の紋章,2,FALSE)</f>
        <v>風</v>
      </c>
      <c r="T2761" s="98"/>
    </row>
    <row r="2762" spans="1:20" ht="13.5" customHeight="1">
      <c r="A2762" s="76" t="str">
        <f>VLOOKUP(MOD(E2762,10),十干,2,FALSE)</f>
        <v>辛</v>
      </c>
      <c r="B2762" s="199" t="str">
        <f>VLOOKUP(MOD(E2762,12),十二支,3,FALSE)</f>
        <v xml:space="preserve">08 軍 </v>
      </c>
      <c r="C2762" s="201" t="str">
        <f>VLOOKUP(F2762,星座,3,TRUE)</f>
        <v xml:space="preserve">05 土 </v>
      </c>
      <c r="D2762" s="534">
        <v>29592</v>
      </c>
      <c r="E2762" s="116">
        <f>IFERROR(YEAR(D2762),LEFT(D2762,4))</f>
        <v>1981</v>
      </c>
      <c r="F2762" s="116" t="str">
        <f>IF(ISTEXT(D2762),RIGHT(D2762,5),TEXT(D2762,"mm/dd"))</f>
        <v>01/06</v>
      </c>
      <c r="G2762" s="120">
        <f>SUM(MID(E2762,1,1),MID(E2762,2,1),MID(E2762,3,1),MID(E2762,4,1),MID(F2762,1,1),MID(F2762,2,1),MID(F2762,4,1),MID(F2762,5,1))</f>
        <v>26</v>
      </c>
      <c r="H2762" s="120">
        <f>IF(MOD(G2762,9)=0,9,MOD(G2762,9))</f>
        <v>8</v>
      </c>
      <c r="I2762" s="116" t="str">
        <f>IFERROR(MID("日月火水木金土",WEEKDAY(D2762),1),"")</f>
        <v>火</v>
      </c>
      <c r="J2762" s="306" t="s">
        <v>7434</v>
      </c>
      <c r="K2762" s="203" t="str">
        <f>VLOOKUP(F2762,石と花メイン,3,FALSE)</f>
        <v>○真珠</v>
      </c>
      <c r="L2762" s="299" t="str">
        <f>VLOOKUP(F2762,石と花メイン,4,FALSE)</f>
        <v>パンジー【三色菫】</v>
      </c>
      <c r="M2762" s="395">
        <f>IF(OR(MONTH(F2762)&lt;7,AND(MONTH(F2762)=7,DAY(F2762)&lt;=25)),
MOD(SUM((E2762-1901)*365,259),260),
MOD(SUM((E2762-1900)*365,259),260))</f>
        <v>79</v>
      </c>
      <c r="N2762" s="121">
        <f>IF(AND(MONTH(F2762)=7,DAY(F2762)&gt;25),1,
ROUNDDOWN((SUM(VLOOKUP(MONTH(F2762),D暦変換用数値,2,FALSE),DAY(F2762))/28)+1,0))</f>
        <v>6</v>
      </c>
      <c r="O2762" s="117">
        <f>IF(AND(MONTH(F2762)=7,DAY(F2762)&gt;25),DAY(F2762)-25,
MOD((SUM(VLOOKUP(MONTH(F2762),D暦変換用数値,2,FALSE),DAY(F2762))),28)+1)</f>
        <v>25</v>
      </c>
      <c r="P2762" s="408">
        <f>IF(OR(MONTH(F2762)&lt;7,AND(MONTH(F2762)=7,DAY(F2762)&lt;=25)),
MOD(SUM((E2762-1901)*365,(N2762-1)*28,O2762,258),260),
MOD(SUM((E2762-1900)*365,(N2762-1)*28,O2762,258),260))</f>
        <v>243</v>
      </c>
      <c r="Q2762" s="374" t="str">
        <f>VLOOKUP(MOD(P2762,4),色,2,FALSE)</f>
        <v>青い</v>
      </c>
      <c r="R2762" s="292" t="str">
        <f>VLOOKUP(MOD(P2762,13),銀河の音,2,FALSE)</f>
        <v>太陽の</v>
      </c>
      <c r="S2762" s="385" t="str">
        <f>VLOOKUP(MOD(P2762,20),太陽の紋章,2,FALSE)</f>
        <v>夜</v>
      </c>
      <c r="T2762" s="118"/>
    </row>
    <row r="2763" spans="1:20" ht="13.5" customHeight="1">
      <c r="A2763" s="50" t="str">
        <f>VLOOKUP(MOD(E2763,10),十干,2,FALSE)</f>
        <v>辛</v>
      </c>
      <c r="B2763" s="199" t="str">
        <f>VLOOKUP(MOD(E2763,12),十二支,3,FALSE)</f>
        <v xml:space="preserve">08 軍 </v>
      </c>
      <c r="C2763" s="201" t="str">
        <f>VLOOKUP(F2763,星座,3,TRUE)</f>
        <v xml:space="preserve">05 土 </v>
      </c>
      <c r="D2763" s="531">
        <v>29600</v>
      </c>
      <c r="E2763" s="1">
        <f>IFERROR(YEAR(D2763),LEFT(D2763,4))</f>
        <v>1981</v>
      </c>
      <c r="F2763" s="1" t="str">
        <f>IF(ISTEXT(D2763),RIGHT(D2763,5),TEXT(D2763,"mm/dd"))</f>
        <v>01/14</v>
      </c>
      <c r="G2763" s="39">
        <f>SUM(MID(E2763,1,1),MID(E2763,2,1),MID(E2763,3,1),MID(E2763,4,1),MID(F2763,1,1),MID(F2763,2,1),MID(F2763,4,1),MID(F2763,5,1))</f>
        <v>25</v>
      </c>
      <c r="H2763" s="41">
        <f>IF(MOD(G2763,9)=0,9,MOD(G2763,9))</f>
        <v>7</v>
      </c>
      <c r="I2763" s="45" t="str">
        <f>IFERROR(MID("日月火水木金土",WEEKDAY(D2763),1),"")</f>
        <v>水</v>
      </c>
      <c r="J2763" s="304" t="s">
        <v>3609</v>
      </c>
      <c r="K2763" s="202" t="str">
        <f>VLOOKUP(F2763,石と花メイン,3,FALSE)</f>
        <v>◆黄玉</v>
      </c>
      <c r="L2763" s="297" t="str">
        <f>VLOOKUP(F2763,石と花メイン,4,FALSE)</f>
        <v>シンビジウム【春蘭】</v>
      </c>
      <c r="M2763" s="393">
        <f>IF(OR(MONTH(F2763)&lt;7,AND(MONTH(F2763)=7,DAY(F2763)&lt;=25)),
MOD(SUM((E2763-1901)*365,259),260),
MOD(SUM((E2763-1900)*365,259),260))</f>
        <v>79</v>
      </c>
      <c r="N2763" s="390">
        <f>IF(AND(MONTH(F2763)=7,DAY(F2763)&gt;25),1,
ROUNDDOWN((SUM(VLOOKUP(MONTH(F2763),D暦変換用数値,2,FALSE),DAY(F2763))/28)+1,0))</f>
        <v>7</v>
      </c>
      <c r="O2763" s="205">
        <f>IF(AND(MONTH(F2763)=7,DAY(F2763)&gt;25),DAY(F2763)-25,
MOD((SUM(VLOOKUP(MONTH(F2763),D暦変換用数値,2,FALSE),DAY(F2763))),28)+1)</f>
        <v>5</v>
      </c>
      <c r="P2763" s="406">
        <f>IF(OR(MONTH(F2763)&lt;7,AND(MONTH(F2763)=7,DAY(F2763)&lt;=25)),
MOD(SUM((E2763-1901)*365,(N2763-1)*28,O2763,258),260),
MOD(SUM((E2763-1900)*365,(N2763-1)*28,O2763,258),260))</f>
        <v>251</v>
      </c>
      <c r="Q2763" s="374" t="str">
        <f>VLOOKUP(MOD(P2763,4),色,2,FALSE)</f>
        <v>青い</v>
      </c>
      <c r="R2763" s="292" t="str">
        <f>VLOOKUP(MOD(P2763,13),銀河の音,2,FALSE)</f>
        <v>自己存在の</v>
      </c>
      <c r="S2763" s="385" t="str">
        <f>VLOOKUP(MOD(P2763,20),太陽の紋章,2,FALSE)</f>
        <v>猿</v>
      </c>
      <c r="T2763" s="98" t="s">
        <v>3736</v>
      </c>
    </row>
    <row r="2764" spans="1:20" ht="13.5" customHeight="1">
      <c r="A2764" s="50" t="str">
        <f>VLOOKUP(MOD(E2764,10),十干,2,FALSE)</f>
        <v>辛</v>
      </c>
      <c r="B2764" s="199" t="str">
        <f>VLOOKUP(MOD(E2764,12),十二支,3,FALSE)</f>
        <v xml:space="preserve">08 軍 </v>
      </c>
      <c r="C2764" s="201" t="str">
        <f>VLOOKUP(F2764,星座,3,TRUE)</f>
        <v xml:space="preserve">05 土 </v>
      </c>
      <c r="D2764" s="535">
        <v>29604</v>
      </c>
      <c r="E2764" s="45">
        <f>IFERROR(YEAR(D2764),LEFT(D2764,4))</f>
        <v>1981</v>
      </c>
      <c r="F2764" s="45" t="str">
        <f>IF(ISTEXT(D2764),RIGHT(D2764,5),TEXT(D2764,"mm/dd"))</f>
        <v>01/18</v>
      </c>
      <c r="G2764" s="41">
        <f>SUM(MID(E2764,1,1),MID(E2764,2,1),MID(E2764,3,1),MID(E2764,4,1),MID(F2764,1,1),MID(F2764,2,1),MID(F2764,4,1),MID(F2764,5,1))</f>
        <v>29</v>
      </c>
      <c r="H2764" s="41">
        <f>IF(MOD(G2764,9)=0,9,MOD(G2764,9))</f>
        <v>2</v>
      </c>
      <c r="I2764" s="45" t="str">
        <f>IFERROR(MID("日月火水木金土",WEEKDAY(D2764),1),"")</f>
        <v>日</v>
      </c>
      <c r="J2764" s="305" t="s">
        <v>5574</v>
      </c>
      <c r="K2764" s="203" t="str">
        <f>VLOOKUP(F2764,石と花メイン,3,FALSE)</f>
        <v>◇金剛石</v>
      </c>
      <c r="L2764" s="298" t="str">
        <f>VLOOKUP(F2764,石と花メイン,4,FALSE)</f>
        <v>プリムラ【西洋桜草】</v>
      </c>
      <c r="M2764" s="394">
        <f>IF(OR(MONTH(F2764)&lt;7,AND(MONTH(F2764)=7,DAY(F2764)&lt;=25)),
MOD(SUM((E2764-1901)*365,259),260),
MOD(SUM((E2764-1900)*365,259),260))</f>
        <v>79</v>
      </c>
      <c r="N2764" s="391">
        <f>IF(AND(MONTH(F2764)=7,DAY(F2764)&gt;25),1,
ROUNDDOWN((SUM(VLOOKUP(MONTH(F2764),D暦変換用数値,2,FALSE),DAY(F2764))/28)+1,0))</f>
        <v>7</v>
      </c>
      <c r="O2764" s="46">
        <f>IF(AND(MONTH(F2764)=7,DAY(F2764)&gt;25),DAY(F2764)-25,
MOD((SUM(VLOOKUP(MONTH(F2764),D暦変換用数値,2,FALSE),DAY(F2764))),28)+1)</f>
        <v>9</v>
      </c>
      <c r="P2764" s="407">
        <f>IF(OR(MONTH(F2764)&lt;7,AND(MONTH(F2764)=7,DAY(F2764)&lt;=25)),
MOD(SUM((E2764-1901)*365,(N2764-1)*28,O2764,258),260),
MOD(SUM((E2764-1900)*365,(N2764-1)*28,O2764,258),260))</f>
        <v>255</v>
      </c>
      <c r="Q2764" s="374" t="str">
        <f>VLOOKUP(MOD(P2764,4),色,2,FALSE)</f>
        <v>青い</v>
      </c>
      <c r="R2764" s="292" t="str">
        <f>VLOOKUP(MOD(P2764,13),銀河の音,2,FALSE)</f>
        <v>銀河の</v>
      </c>
      <c r="S2764" s="385" t="str">
        <f>VLOOKUP(MOD(P2764,20),太陽の紋章,2,FALSE)</f>
        <v>鷲</v>
      </c>
      <c r="T2764" s="96" t="s">
        <v>6702</v>
      </c>
    </row>
    <row r="2765" spans="1:20" ht="13.5" customHeight="1">
      <c r="A2765" s="50" t="str">
        <f>VLOOKUP(MOD(E2765,10),十干,2,FALSE)</f>
        <v>辛</v>
      </c>
      <c r="B2765" s="199" t="str">
        <f>VLOOKUP(MOD(E2765,12),十二支,3,FALSE)</f>
        <v xml:space="preserve">08 軍 </v>
      </c>
      <c r="C2765" s="201" t="str">
        <f>VLOOKUP(F2765,星座,3,TRUE)</f>
        <v xml:space="preserve">05 土 </v>
      </c>
      <c r="D2765" s="531">
        <v>29942</v>
      </c>
      <c r="E2765" s="1">
        <f>IFERROR(YEAR(D2765),LEFT(D2765,4))</f>
        <v>1981</v>
      </c>
      <c r="F2765" s="1" t="str">
        <f>IF(ISTEXT(D2765),RIGHT(D2765,5),TEXT(D2765,"mm/dd"))</f>
        <v>12/22</v>
      </c>
      <c r="G2765" s="39">
        <f>SUM(MID(E2765,1,1),MID(E2765,2,1),MID(E2765,3,1),MID(E2765,4,1),MID(F2765,1,1),MID(F2765,2,1),MID(F2765,4,1),MID(F2765,5,1))</f>
        <v>26</v>
      </c>
      <c r="H2765" s="41">
        <f>IF(MOD(G2765,9)=0,9,MOD(G2765,9))</f>
        <v>8</v>
      </c>
      <c r="I2765" s="45" t="str">
        <f>IFERROR(MID("日月火水木金土",WEEKDAY(D2765),1),"")</f>
        <v>火</v>
      </c>
      <c r="J2765" s="304" t="s">
        <v>3610</v>
      </c>
      <c r="K2765" s="202" t="str">
        <f>VLOOKUP(F2765,石と花メイン,3,FALSE)</f>
        <v>■赤縞瑪瑙</v>
      </c>
      <c r="L2765" s="297" t="str">
        <f>VLOOKUP(F2765,石と花メイン,4,FALSE)</f>
        <v>ポインセチア【猩々木】</v>
      </c>
      <c r="M2765" s="393">
        <f>IF(OR(MONTH(F2765)&lt;7,AND(MONTH(F2765)=7,DAY(F2765)&lt;=25)),
MOD(SUM((E2765-1901)*365,259),260),
MOD(SUM((E2765-1900)*365,259),260))</f>
        <v>184</v>
      </c>
      <c r="N2765" s="390">
        <f>IF(AND(MONTH(F2765)=7,DAY(F2765)&gt;25),1,
ROUNDDOWN((SUM(VLOOKUP(MONTH(F2765),D暦変換用数値,2,FALSE),DAY(F2765))/28)+1,0))</f>
        <v>6</v>
      </c>
      <c r="O2765" s="205">
        <f>IF(AND(MONTH(F2765)=7,DAY(F2765)&gt;25),DAY(F2765)-25,
MOD((SUM(VLOOKUP(MONTH(F2765),D暦変換用数値,2,FALSE),DAY(F2765))),28)+1)</f>
        <v>10</v>
      </c>
      <c r="P2765" s="406">
        <f>IF(OR(MONTH(F2765)&lt;7,AND(MONTH(F2765)=7,DAY(F2765)&lt;=25)),
MOD(SUM((E2765-1901)*365,(N2765-1)*28,O2765,258),260),
MOD(SUM((E2765-1900)*365,(N2765-1)*28,O2765,258),260))</f>
        <v>73</v>
      </c>
      <c r="Q2765" s="372" t="str">
        <f>VLOOKUP(MOD(P2765,4),色,2,FALSE)</f>
        <v>赤い</v>
      </c>
      <c r="R2765" s="290" t="str">
        <f>VLOOKUP(MOD(P2765,13),銀河の音,2,FALSE)</f>
        <v>銀河の</v>
      </c>
      <c r="S2765" s="383" t="str">
        <f>VLOOKUP(MOD(P2765,20),太陽の紋章,2,FALSE)</f>
        <v>空歩く者</v>
      </c>
      <c r="T2765" s="98"/>
    </row>
    <row r="2766" spans="1:20" ht="13.5" customHeight="1">
      <c r="A2766" s="282" t="str">
        <f>VLOOKUP(MOD(E2766,10),十干,2,FALSE)</f>
        <v>辛</v>
      </c>
      <c r="B2766" s="283" t="str">
        <f>VLOOKUP(MOD(E2766,12),十二支,3,FALSE)</f>
        <v xml:space="preserve">08 軍 </v>
      </c>
      <c r="C2766" s="287" t="str">
        <f>VLOOKUP(F2766,星座,3,TRUE)</f>
        <v xml:space="preserve">05 土 </v>
      </c>
      <c r="D2766" s="533">
        <v>29948</v>
      </c>
      <c r="E2766" s="83">
        <f>IFERROR(YEAR(D2766),LEFT(D2766,4))</f>
        <v>1981</v>
      </c>
      <c r="F2766" s="83" t="str">
        <f>IF(ISTEXT(D2766),RIGHT(D2766,5),TEXT(D2766,"mm/dd"))</f>
        <v>12/28</v>
      </c>
      <c r="G2766" s="88">
        <f>SUM(MID(E2766,1,1),MID(E2766,2,1),MID(E2766,3,1),MID(E2766,4,1),MID(F2766,1,1),MID(F2766,2,1),MID(F2766,4,1),MID(F2766,5,1))</f>
        <v>32</v>
      </c>
      <c r="H2766" s="88">
        <f>IF(MOD(G2766,9)=0,9,MOD(G2766,9))</f>
        <v>5</v>
      </c>
      <c r="I2766" s="83" t="str">
        <f>IFERROR(MID("日月火水木金土",WEEKDAY(D2766),1),"")</f>
        <v>月</v>
      </c>
      <c r="J2766" s="303" t="s">
        <v>6176</v>
      </c>
      <c r="K2766" s="87" t="str">
        <f>VLOOKUP(F2766,石と花メイン,3,FALSE)</f>
        <v>○真珠</v>
      </c>
      <c r="L2766" s="296" t="str">
        <f>VLOOKUP(F2766,石と花メイン,4,FALSE)</f>
        <v>パフィオペディラム</v>
      </c>
      <c r="M2766" s="392">
        <f>IF(OR(MONTH(F2766)&lt;7,AND(MONTH(F2766)=7,DAY(F2766)&lt;=25)),
MOD(SUM((E2766-1901)*365,259),260),
MOD(SUM((E2766-1900)*365,259),260))</f>
        <v>184</v>
      </c>
      <c r="N2766" s="330">
        <f>IF(AND(MONTH(F2766)=7,DAY(F2766)&gt;25),1,
ROUNDDOWN((SUM(VLOOKUP(MONTH(F2766),D暦変換用数値,2,FALSE),DAY(F2766))/28)+1,0))</f>
        <v>6</v>
      </c>
      <c r="O2766" s="84">
        <f>IF(AND(MONTH(F2766)=7,DAY(F2766)&gt;25),DAY(F2766)-25,
MOD((SUM(VLOOKUP(MONTH(F2766),D暦変換用数値,2,FALSE),DAY(F2766))),28)+1)</f>
        <v>16</v>
      </c>
      <c r="P2766" s="405">
        <f>IF(OR(MONTH(F2766)&lt;7,AND(MONTH(F2766)=7,DAY(F2766)&lt;=25)),
MOD(SUM((E2766-1901)*365,(N2766-1)*28,O2766,258),260),
MOD(SUM((E2766-1900)*365,(N2766-1)*28,O2766,258),260))</f>
        <v>79</v>
      </c>
      <c r="Q2766" s="371" t="str">
        <f>VLOOKUP(MOD(P2766,4),色,2,FALSE)</f>
        <v>青い</v>
      </c>
      <c r="R2766" s="289" t="str">
        <f>VLOOKUP(MOD(P2766,13),銀河の音,2,FALSE)</f>
        <v>磁気の</v>
      </c>
      <c r="S2766" s="382" t="str">
        <f>VLOOKUP(MOD(P2766,20),太陽の紋章,2,FALSE)</f>
        <v>嵐</v>
      </c>
      <c r="T2766" s="102" t="s">
        <v>905</v>
      </c>
    </row>
    <row r="2767" spans="1:20" ht="13.5" customHeight="1">
      <c r="A2767" s="50" t="str">
        <f>VLOOKUP(MOD(E2767,10),十干,2,FALSE)</f>
        <v>辛</v>
      </c>
      <c r="B2767" s="199" t="str">
        <f>VLOOKUP(MOD(E2767,12),十二支,3,FALSE)</f>
        <v xml:space="preserve">08 軍 </v>
      </c>
      <c r="C2767" s="201" t="str">
        <f>VLOOKUP(F2767,星座,3,TRUE)</f>
        <v xml:space="preserve">05 土 </v>
      </c>
      <c r="D2767" s="531">
        <v>29949</v>
      </c>
      <c r="E2767" s="1">
        <f>IFERROR(YEAR(D2767),LEFT(D2767,4))</f>
        <v>1981</v>
      </c>
      <c r="F2767" s="1" t="str">
        <f>IF(ISTEXT(D2767),RIGHT(D2767,5),TEXT(D2767,"mm/dd"))</f>
        <v>12/29</v>
      </c>
      <c r="G2767" s="39">
        <f>SUM(MID(E2767,1,1),MID(E2767,2,1),MID(E2767,3,1),MID(E2767,4,1),MID(F2767,1,1),MID(F2767,2,1),MID(F2767,4,1),MID(F2767,5,1))</f>
        <v>33</v>
      </c>
      <c r="H2767" s="41">
        <f>IF(MOD(G2767,9)=0,9,MOD(G2767,9))</f>
        <v>6</v>
      </c>
      <c r="I2767" s="45" t="str">
        <f>IFERROR(MID("日月火水木金土",WEEKDAY(D2767),1),"")</f>
        <v>火</v>
      </c>
      <c r="J2767" s="304" t="s">
        <v>3611</v>
      </c>
      <c r="K2767" s="202" t="str">
        <f>VLOOKUP(F2767,石と花メイン,3,FALSE)</f>
        <v>□水晶</v>
      </c>
      <c r="L2767" s="297" t="str">
        <f>VLOOKUP(F2767,石と花メイン,4,FALSE)</f>
        <v>南天</v>
      </c>
      <c r="M2767" s="393">
        <f>IF(OR(MONTH(F2767)&lt;7,AND(MONTH(F2767)=7,DAY(F2767)&lt;=25)),
MOD(SUM((E2767-1901)*365,259),260),
MOD(SUM((E2767-1900)*365,259),260))</f>
        <v>184</v>
      </c>
      <c r="N2767" s="390">
        <f>IF(AND(MONTH(F2767)=7,DAY(F2767)&gt;25),1,
ROUNDDOWN((SUM(VLOOKUP(MONTH(F2767),D暦変換用数値,2,FALSE),DAY(F2767))/28)+1,0))</f>
        <v>6</v>
      </c>
      <c r="O2767" s="205">
        <f>IF(AND(MONTH(F2767)=7,DAY(F2767)&gt;25),DAY(F2767)-25,
MOD((SUM(VLOOKUP(MONTH(F2767),D暦変換用数値,2,FALSE),DAY(F2767))),28)+1)</f>
        <v>17</v>
      </c>
      <c r="P2767" s="406">
        <f>IF(OR(MONTH(F2767)&lt;7,AND(MONTH(F2767)=7,DAY(F2767)&lt;=25)),
MOD(SUM((E2767-1901)*365,(N2767-1)*28,O2767,258),260),
MOD(SUM((E2767-1900)*365,(N2767-1)*28,O2767,258),260))</f>
        <v>80</v>
      </c>
      <c r="Q2767" s="373" t="str">
        <f>VLOOKUP(MOD(P2767,4),色,2,FALSE)</f>
        <v>黄色い</v>
      </c>
      <c r="R2767" s="291" t="str">
        <f>VLOOKUP(MOD(P2767,13),銀河の音,2,FALSE)</f>
        <v>月の</v>
      </c>
      <c r="S2767" s="384" t="str">
        <f>VLOOKUP(MOD(P2767,20),太陽の紋章,2,FALSE)</f>
        <v>太陽</v>
      </c>
      <c r="T2767" s="97" t="s">
        <v>2235</v>
      </c>
    </row>
    <row r="2768" spans="1:20" ht="13.5" customHeight="1">
      <c r="A2768" s="334" t="str">
        <f>VLOOKUP(MOD(E2768,10),十干,2,FALSE)</f>
        <v>癸</v>
      </c>
      <c r="B2768" s="331" t="str">
        <f>VLOOKUP(MOD(E2768,12),十二支,3,FALSE)</f>
        <v xml:space="preserve">08 軍 </v>
      </c>
      <c r="C2768" s="336" t="str">
        <f>VLOOKUP(F2768,星座,3,TRUE)</f>
        <v xml:space="preserve">05 土 </v>
      </c>
      <c r="D2768" s="540">
        <v>34327</v>
      </c>
      <c r="E2768" s="131">
        <f>IFERROR(YEAR(D2768),LEFT(D2768,4))</f>
        <v>1993</v>
      </c>
      <c r="F2768" s="538" t="str">
        <f>IF(ISTEXT(D2768),RIGHT(D2768,5),TEXT(D2768,"mm/dd"))</f>
        <v>12/24</v>
      </c>
      <c r="G2768" s="133">
        <f>SUM(MID(E2768,1,1),MID(E2768,2,1),MID(E2768,3,1),MID(E2768,4,1),MID(F2768,1,1),MID(F2768,2,1),MID(F2768,4,1),MID(F2768,5,1))</f>
        <v>31</v>
      </c>
      <c r="H2768" s="133">
        <f>IF(MOD(G2768,9)=0,9,MOD(G2768,9))</f>
        <v>4</v>
      </c>
      <c r="I2768" s="131" t="str">
        <f>IFERROR(MID("日月火水木金土",WEEKDAY(D2768),1),"")</f>
        <v>金</v>
      </c>
      <c r="J2768" s="306" t="s">
        <v>9379</v>
      </c>
      <c r="K2768" s="335" t="str">
        <f>VLOOKUP(F2768,石と花メイン,3,FALSE)</f>
        <v>◆紅玉</v>
      </c>
      <c r="L2768" s="302" t="str">
        <f>VLOOKUP(F2768,石と花メイン,4,FALSE)</f>
        <v>宿木/寄生木【寓生】</v>
      </c>
      <c r="M2768" s="396">
        <f>IF(OR(MONTH(F2768)&lt;7,AND(MONTH(F2768)=7,DAY(F2768)&lt;=25)),
MOD(SUM((E2768-1901)*365,259),260),
MOD(SUM((E2768-1900)*365,259),260))</f>
        <v>144</v>
      </c>
      <c r="N2768" s="335">
        <f>IF(AND(MONTH(F2768)=7,DAY(F2768)&gt;25),1,
ROUNDDOWN((SUM(VLOOKUP(MONTH(F2768),D暦変換用数値,2,FALSE),DAY(F2768))/28)+1,0))</f>
        <v>6</v>
      </c>
      <c r="O2768" s="132">
        <f>IF(AND(MONTH(F2768)=7,DAY(F2768)&gt;25),DAY(F2768)-25,
MOD((SUM(VLOOKUP(MONTH(F2768),D暦変換用数値,2,FALSE),DAY(F2768))),28)+1)</f>
        <v>12</v>
      </c>
      <c r="P2768" s="404">
        <f>IF(OR(MONTH(F2768)&lt;7,AND(MONTH(F2768)=7,DAY(F2768)&lt;=25)),
MOD(SUM((E2768-1901)*365,(N2768-1)*28,O2768,258),260),
MOD(SUM((E2768-1900)*365,(N2768-1)*28,O2768,258),260))</f>
        <v>35</v>
      </c>
      <c r="Q2768" s="376" t="str">
        <f>VLOOKUP(MOD(P2768,4),色,2,FALSE)</f>
        <v>青い</v>
      </c>
      <c r="R2768" s="333" t="str">
        <f>VLOOKUP(MOD(P2768,13),銀河の音,2,FALSE)</f>
        <v>太陽の</v>
      </c>
      <c r="S2768" s="387" t="str">
        <f>VLOOKUP(MOD(P2768,20),太陽の紋章,2,FALSE)</f>
        <v>鷲</v>
      </c>
      <c r="T2768" s="145"/>
    </row>
    <row r="2769" spans="1:20" ht="13.5" customHeight="1">
      <c r="A2769" s="282" t="str">
        <f>VLOOKUP(MOD(E2769,10),十干,2,FALSE)</f>
        <v>癸</v>
      </c>
      <c r="B2769" s="283" t="str">
        <f>VLOOKUP(MOD(E2769,12),十二支,3,FALSE)</f>
        <v xml:space="preserve">08 軍 </v>
      </c>
      <c r="C2769" s="287" t="str">
        <f>VLOOKUP(F2769,星座,3,TRUE)</f>
        <v xml:space="preserve">05 土 </v>
      </c>
      <c r="D2769" s="533">
        <v>34328</v>
      </c>
      <c r="E2769" s="83">
        <f>IFERROR(YEAR(D2769),LEFT(D2769,4))</f>
        <v>1993</v>
      </c>
      <c r="F2769" s="83" t="str">
        <f>IF(ISTEXT(D2769),RIGHT(D2769,5),TEXT(D2769,"mm/dd"))</f>
        <v>12/25</v>
      </c>
      <c r="G2769" s="88">
        <f>SUM(MID(E2769,1,1),MID(E2769,2,1),MID(E2769,3,1),MID(E2769,4,1),MID(F2769,1,1),MID(F2769,2,1),MID(F2769,4,1),MID(F2769,5,1))</f>
        <v>32</v>
      </c>
      <c r="H2769" s="88">
        <f>IF(MOD(G2769,9)=0,9,MOD(G2769,9))</f>
        <v>5</v>
      </c>
      <c r="I2769" s="83" t="str">
        <f>IFERROR(MID("日月火水木金土",WEEKDAY(D2769),1),"")</f>
        <v>土</v>
      </c>
      <c r="J2769" s="303" t="s">
        <v>6177</v>
      </c>
      <c r="K2769" s="87" t="str">
        <f>VLOOKUP(F2769,石と花メイン,3,FALSE)</f>
        <v>■血碧玉</v>
      </c>
      <c r="L2769" s="296" t="str">
        <f>VLOOKUP(F2769,石と花メイン,4,FALSE)</f>
        <v>西洋柊【ホーリー】</v>
      </c>
      <c r="M2769" s="392">
        <f>IF(OR(MONTH(F2769)&lt;7,AND(MONTH(F2769)=7,DAY(F2769)&lt;=25)),
MOD(SUM((E2769-1901)*365,259),260),
MOD(SUM((E2769-1900)*365,259),260))</f>
        <v>144</v>
      </c>
      <c r="N2769" s="330">
        <f>IF(AND(MONTH(F2769)=7,DAY(F2769)&gt;25),1,
ROUNDDOWN((SUM(VLOOKUP(MONTH(F2769),D暦変換用数値,2,FALSE),DAY(F2769))/28)+1,0))</f>
        <v>6</v>
      </c>
      <c r="O2769" s="84">
        <f>IF(AND(MONTH(F2769)=7,DAY(F2769)&gt;25),DAY(F2769)-25,
MOD((SUM(VLOOKUP(MONTH(F2769),D暦変換用数値,2,FALSE),DAY(F2769))),28)+1)</f>
        <v>13</v>
      </c>
      <c r="P2769" s="405">
        <f>IF(OR(MONTH(F2769)&lt;7,AND(MONTH(F2769)=7,DAY(F2769)&lt;=25)),
MOD(SUM((E2769-1901)*365,(N2769-1)*28,O2769,258),260),
MOD(SUM((E2769-1900)*365,(N2769-1)*28,O2769,258),260))</f>
        <v>36</v>
      </c>
      <c r="Q2769" s="371" t="str">
        <f>VLOOKUP(MOD(P2769,4),色,2,FALSE)</f>
        <v>黄色い</v>
      </c>
      <c r="R2769" s="289" t="str">
        <f>VLOOKUP(MOD(P2769,13),銀河の音,2,FALSE)</f>
        <v>惑星の</v>
      </c>
      <c r="S2769" s="382" t="str">
        <f>VLOOKUP(MOD(P2769,20),太陽の紋章,2,FALSE)</f>
        <v>戦士</v>
      </c>
      <c r="T2769" s="91" t="s">
        <v>3736</v>
      </c>
    </row>
    <row r="2770" spans="1:20" ht="13.5" customHeight="1">
      <c r="A2770" s="334" t="str">
        <f>VLOOKUP(MOD(E2770,10),十干,2,FALSE)</f>
        <v>癸</v>
      </c>
      <c r="B2770" s="331" t="str">
        <f>VLOOKUP(MOD(E2770,12),十二支,3,FALSE)</f>
        <v xml:space="preserve">08 軍 </v>
      </c>
      <c r="C2770" s="336" t="str">
        <f>VLOOKUP(F2770,星座,3,TRUE)</f>
        <v xml:space="preserve">05 土 </v>
      </c>
      <c r="D2770" s="534">
        <v>34328</v>
      </c>
      <c r="E2770" s="131">
        <f>IFERROR(YEAR(D2770),LEFT(D2770,4))</f>
        <v>1993</v>
      </c>
      <c r="F2770" s="131" t="str">
        <f>IF(ISTEXT(D2770),RIGHT(D2770,5),TEXT(D2770,"mm/dd"))</f>
        <v>12/25</v>
      </c>
      <c r="G2770" s="133">
        <f>SUM(MID(E2770,1,1),MID(E2770,2,1),MID(E2770,3,1),MID(E2770,4,1),MID(F2770,1,1),MID(F2770,2,1),MID(F2770,4,1),MID(F2770,5,1))</f>
        <v>32</v>
      </c>
      <c r="H2770" s="133">
        <f>IF(MOD(G2770,9)=0,9,MOD(G2770,9))</f>
        <v>5</v>
      </c>
      <c r="I2770" s="131" t="str">
        <f>IFERROR(MID("日月火水木金土",WEEKDAY(D2770),1),"")</f>
        <v>土</v>
      </c>
      <c r="J2770" s="306" t="s">
        <v>8347</v>
      </c>
      <c r="K2770" s="335" t="str">
        <f>VLOOKUP(F2770,石と花メイン,3,FALSE)</f>
        <v>■血碧玉</v>
      </c>
      <c r="L2770" s="302" t="str">
        <f>VLOOKUP(F2770,石と花メイン,4,FALSE)</f>
        <v>西洋柊【ホーリー】</v>
      </c>
      <c r="M2770" s="396">
        <f>IF(OR(MONTH(F2770)&lt;7,AND(MONTH(F2770)=7,DAY(F2770)&lt;=25)),
MOD(SUM((E2770-1901)*365,259),260),
MOD(SUM((E2770-1900)*365,259),260))</f>
        <v>144</v>
      </c>
      <c r="N2770" s="335">
        <f>IF(AND(MONTH(F2770)=7,DAY(F2770)&gt;25),1,
ROUNDDOWN((SUM(VLOOKUP(MONTH(F2770),D暦変換用数値,2,FALSE),DAY(F2770))/28)+1,0))</f>
        <v>6</v>
      </c>
      <c r="O2770" s="132">
        <f>IF(AND(MONTH(F2770)=7,DAY(F2770)&gt;25),DAY(F2770)-25,
MOD((SUM(VLOOKUP(MONTH(F2770),D暦変換用数値,2,FALSE),DAY(F2770))),28)+1)</f>
        <v>13</v>
      </c>
      <c r="P2770" s="404">
        <f>IF(OR(MONTH(F2770)&lt;7,AND(MONTH(F2770)=7,DAY(F2770)&lt;=25)),
MOD(SUM((E2770-1901)*365,(N2770-1)*28,O2770,258),260),
MOD(SUM((E2770-1900)*365,(N2770-1)*28,O2770,258),260))</f>
        <v>36</v>
      </c>
      <c r="Q2770" s="376" t="str">
        <f>VLOOKUP(MOD(P2770,4),色,2,FALSE)</f>
        <v>黄色い</v>
      </c>
      <c r="R2770" s="333" t="str">
        <f>VLOOKUP(MOD(P2770,13),銀河の音,2,FALSE)</f>
        <v>惑星の</v>
      </c>
      <c r="S2770" s="387" t="str">
        <f>VLOOKUP(MOD(P2770,20),太陽の紋章,2,FALSE)</f>
        <v>戦士</v>
      </c>
      <c r="T2770" s="145"/>
    </row>
    <row r="2771" spans="1:20" ht="13.5" customHeight="1">
      <c r="A2771" s="286" t="str">
        <f>VLOOKUP(MOD(E2771,10),十干,2,FALSE)</f>
        <v>乙</v>
      </c>
      <c r="B2771" s="283" t="str">
        <f>VLOOKUP(MOD(E2771,12),十二支,3,FALSE)</f>
        <v xml:space="preserve">08 軍 </v>
      </c>
      <c r="C2771" s="287" t="str">
        <f>VLOOKUP(F2771,星座,3,TRUE)</f>
        <v xml:space="preserve">05 土 </v>
      </c>
      <c r="D2771" s="530">
        <v>38708</v>
      </c>
      <c r="E2771" s="83">
        <f>IFERROR(YEAR(D2771),LEFT(D2771,4))</f>
        <v>2005</v>
      </c>
      <c r="F2771" s="83" t="str">
        <f>IF(ISTEXT(D2771),RIGHT(D2771,5),TEXT(D2771,"mm/dd"))</f>
        <v>12/22</v>
      </c>
      <c r="G2771" s="88">
        <f>SUM(MID(E2771,1,1),MID(E2771,2,1),MID(E2771,3,1),MID(E2771,4,1),MID(F2771,1,1),MID(F2771,2,1),MID(F2771,4,1),MID(F2771,5,1))</f>
        <v>14</v>
      </c>
      <c r="H2771" s="88">
        <f>IF(MOD(G2771,9)=0,9,MOD(G2771,9))</f>
        <v>5</v>
      </c>
      <c r="I2771" s="83" t="str">
        <f>IFERROR(MID("日月火水木金土",WEEKDAY(D2771),1),"")</f>
        <v>木</v>
      </c>
      <c r="J2771" s="308" t="s">
        <v>7826</v>
      </c>
      <c r="K2771" s="87" t="str">
        <f>VLOOKUP(F2771,石と花メイン,3,FALSE)</f>
        <v>■赤縞瑪瑙</v>
      </c>
      <c r="L2771" s="296" t="str">
        <f>VLOOKUP(F2771,石と花メイン,4,FALSE)</f>
        <v>ポインセチア【猩々木】</v>
      </c>
      <c r="M2771" s="392">
        <f>IF(OR(MONTH(F2771)&lt;7,AND(MONTH(F2771)=7,DAY(F2771)&lt;=25)),
MOD(SUM((E2771-1901)*365,259),260),
MOD(SUM((E2771-1900)*365,259),260))</f>
        <v>104</v>
      </c>
      <c r="N2771" s="330">
        <f>IF(AND(MONTH(F2771)=7,DAY(F2771)&gt;25),1,
ROUNDDOWN((SUM(VLOOKUP(MONTH(F2771),D暦変換用数値,2,FALSE),DAY(F2771))/28)+1,0))</f>
        <v>6</v>
      </c>
      <c r="O2771" s="84">
        <f>IF(AND(MONTH(F2771)=7,DAY(F2771)&gt;25),DAY(F2771)-25,
MOD((SUM(VLOOKUP(MONTH(F2771),D暦変換用数値,2,FALSE),DAY(F2771))),28)+1)</f>
        <v>10</v>
      </c>
      <c r="P2771" s="405">
        <f>IF(OR(MONTH(F2771)&lt;7,AND(MONTH(F2771)=7,DAY(F2771)&lt;=25)),
MOD(SUM((E2771-1901)*365,(N2771-1)*28,O2771,258),260),
MOD(SUM((E2771-1900)*365,(N2771-1)*28,O2771,258),260))</f>
        <v>253</v>
      </c>
      <c r="Q2771" s="371" t="str">
        <f>VLOOKUP(MOD(P2771,4),色,2,FALSE)</f>
        <v>赤い</v>
      </c>
      <c r="R2771" s="289" t="str">
        <f>VLOOKUP(MOD(P2771,13),銀河の音,2,FALSE)</f>
        <v>律動の</v>
      </c>
      <c r="S2771" s="382" t="str">
        <f>VLOOKUP(MOD(P2771,20),太陽の紋章,2,FALSE)</f>
        <v>空歩く者</v>
      </c>
      <c r="T2771" s="95" t="s">
        <v>7827</v>
      </c>
    </row>
    <row r="2772" spans="1:20" ht="13.5" customHeight="1">
      <c r="A2772" s="50" t="str">
        <f>VLOOKUP(MOD(E2772,10),十干,2,FALSE)</f>
        <v>乙</v>
      </c>
      <c r="B2772" s="199" t="str">
        <f>VLOOKUP(MOD(E2772,12),十二支,3,FALSE)</f>
        <v xml:space="preserve">08 軍 </v>
      </c>
      <c r="C2772" s="201" t="str">
        <f>VLOOKUP(F2772,星座,3,TRUE)</f>
        <v xml:space="preserve">05 土 </v>
      </c>
      <c r="D2772" s="531" t="s">
        <v>4850</v>
      </c>
      <c r="E2772" s="1" t="str">
        <f>IFERROR(YEAR(D2772),LEFT(D2772,4))</f>
        <v>1585</v>
      </c>
      <c r="F2772" s="1" t="str">
        <f>IF(ISTEXT(D2772),RIGHT(D2772,5),TEXT(D2772,"mm/dd"))</f>
        <v>12/31</v>
      </c>
      <c r="G2772" s="39">
        <f>SUM(MID(E2772,1,1),MID(E2772,2,1),MID(E2772,3,1),MID(E2772,4,1),MID(F2772,1,1),MID(F2772,2,1),MID(F2772,4,1),MID(F2772,5,1))</f>
        <v>26</v>
      </c>
      <c r="H2772" s="41">
        <f>IF(MOD(G2772,9)=0,9,MOD(G2772,9))</f>
        <v>8</v>
      </c>
      <c r="I2772" s="45" t="str">
        <f>IFERROR(MID("日月火水木金土",WEEKDAY(D2772),1),"")</f>
        <v/>
      </c>
      <c r="J2772" s="304" t="s">
        <v>1494</v>
      </c>
      <c r="K2772" s="202" t="str">
        <f>VLOOKUP(F2772,石と花メイン,3,FALSE)</f>
        <v>◆翠玉</v>
      </c>
      <c r="L2772" s="297" t="str">
        <f>VLOOKUP(F2772,石と花メイン,4,FALSE)</f>
        <v>千両/仙蓼【草珊瑚】</v>
      </c>
      <c r="M2772" s="393">
        <f>IF(OR(MONTH(F2772)&lt;7,AND(MONTH(F2772)=7,DAY(F2772)&lt;=25)),
MOD(SUM((E2772-1901)*365,259),260),
MOD(SUM((E2772-1900)*365,259),260))</f>
        <v>204</v>
      </c>
      <c r="N2772" s="390">
        <f>IF(AND(MONTH(F2772)=7,DAY(F2772)&gt;25),1,
ROUNDDOWN((SUM(VLOOKUP(MONTH(F2772),D暦変換用数値,2,FALSE),DAY(F2772))/28)+1,0))</f>
        <v>6</v>
      </c>
      <c r="O2772" s="205">
        <f>IF(AND(MONTH(F2772)=7,DAY(F2772)&gt;25),DAY(F2772)-25,
MOD((SUM(VLOOKUP(MONTH(F2772),D暦変換用数値,2,FALSE),DAY(F2772))),28)+1)</f>
        <v>19</v>
      </c>
      <c r="P2772" s="406">
        <f>IF(OR(MONTH(F2772)&lt;7,AND(MONTH(F2772)=7,DAY(F2772)&lt;=25)),
MOD(SUM((E2772-1901)*365,(N2772-1)*28,O2772,258),260),
MOD(SUM((E2772-1900)*365,(N2772-1)*28,O2772,258),260))</f>
        <v>102</v>
      </c>
      <c r="Q2772" s="375" t="str">
        <f>VLOOKUP(MOD(P2772,4),色,2,FALSE)</f>
        <v>白い</v>
      </c>
      <c r="R2772" s="293" t="str">
        <f>VLOOKUP(MOD(P2772,13),銀河の音,2,FALSE)</f>
        <v>スペクトルの</v>
      </c>
      <c r="S2772" s="386" t="str">
        <f>VLOOKUP(MOD(P2772,20),太陽の紋章,2,FALSE)</f>
        <v>風</v>
      </c>
      <c r="T2772" s="97" t="s">
        <v>4851</v>
      </c>
    </row>
    <row r="2773" spans="1:20" ht="13.5" customHeight="1">
      <c r="A2773" s="50" t="str">
        <f>VLOOKUP(MOD(E2773,10),十干,2,FALSE)</f>
        <v>己</v>
      </c>
      <c r="B2773" s="199" t="str">
        <f>VLOOKUP(MOD(E2773,12),十二支,3,FALSE)</f>
        <v xml:space="preserve">08 軍 </v>
      </c>
      <c r="C2773" s="201" t="str">
        <f>VLOOKUP(F2773,星座,3,TRUE)</f>
        <v xml:space="preserve">05 土 </v>
      </c>
      <c r="D2773" s="531" t="s">
        <v>4852</v>
      </c>
      <c r="E2773" s="1" t="str">
        <f>IFERROR(YEAR(D2773),LEFT(D2773,4))</f>
        <v>1849</v>
      </c>
      <c r="F2773" s="1" t="str">
        <f>IF(ISTEXT(D2773),RIGHT(D2773,5),TEXT(D2773,"mm/dd"))</f>
        <v>12/25</v>
      </c>
      <c r="G2773" s="39">
        <f>SUM(MID(E2773,1,1),MID(E2773,2,1),MID(E2773,3,1),MID(E2773,4,1),MID(F2773,1,1),MID(F2773,2,1),MID(F2773,4,1),MID(F2773,5,1))</f>
        <v>32</v>
      </c>
      <c r="H2773" s="41">
        <f>IF(MOD(G2773,9)=0,9,MOD(G2773,9))</f>
        <v>5</v>
      </c>
      <c r="I2773" s="45" t="str">
        <f>IFERROR(MID("日月火水木金土",WEEKDAY(D2773),1),"")</f>
        <v/>
      </c>
      <c r="J2773" s="304" t="s">
        <v>1495</v>
      </c>
      <c r="K2773" s="202" t="str">
        <f>VLOOKUP(F2773,石と花メイン,3,FALSE)</f>
        <v>■血碧玉</v>
      </c>
      <c r="L2773" s="297" t="str">
        <f>VLOOKUP(F2773,石と花メイン,4,FALSE)</f>
        <v>西洋柊【ホーリー】</v>
      </c>
      <c r="M2773" s="393">
        <f>IF(OR(MONTH(F2773)&lt;7,AND(MONTH(F2773)=7,DAY(F2773)&lt;=25)),
MOD(SUM((E2773-1901)*365,259),260),
MOD(SUM((E2773-1900)*365,259),260))</f>
        <v>104</v>
      </c>
      <c r="N2773" s="390">
        <f>IF(AND(MONTH(F2773)=7,DAY(F2773)&gt;25),1,
ROUNDDOWN((SUM(VLOOKUP(MONTH(F2773),D暦変換用数値,2,FALSE),DAY(F2773))/28)+1,0))</f>
        <v>6</v>
      </c>
      <c r="O2773" s="205">
        <f>IF(AND(MONTH(F2773)=7,DAY(F2773)&gt;25),DAY(F2773)-25,
MOD((SUM(VLOOKUP(MONTH(F2773),D暦変換用数値,2,FALSE),DAY(F2773))),28)+1)</f>
        <v>13</v>
      </c>
      <c r="P2773" s="406">
        <f>IF(OR(MONTH(F2773)&lt;7,AND(MONTH(F2773)=7,DAY(F2773)&lt;=25)),
MOD(SUM((E2773-1901)*365,(N2773-1)*28,O2773,258),260),
MOD(SUM((E2773-1900)*365,(N2773-1)*28,O2773,258),260))</f>
        <v>256</v>
      </c>
      <c r="Q2773" s="373" t="str">
        <f>VLOOKUP(MOD(P2773,4),色,2,FALSE)</f>
        <v>黄色い</v>
      </c>
      <c r="R2773" s="291" t="str">
        <f>VLOOKUP(MOD(P2773,13),銀河の音,2,FALSE)</f>
        <v>太陽の</v>
      </c>
      <c r="S2773" s="384" t="str">
        <f>VLOOKUP(MOD(P2773,20),太陽の紋章,2,FALSE)</f>
        <v>戦士</v>
      </c>
      <c r="T2773" s="99" t="s">
        <v>4853</v>
      </c>
    </row>
    <row r="2774" spans="1:20" ht="13.5" customHeight="1">
      <c r="A2774" s="50" t="str">
        <f>VLOOKUP(MOD(E2774,10),十干,2,FALSE)</f>
        <v>癸</v>
      </c>
      <c r="B2774" s="199" t="str">
        <f>VLOOKUP(MOD(E2774,12),十二支,3,FALSE)</f>
        <v xml:space="preserve">08 軍 </v>
      </c>
      <c r="C2774" s="201" t="str">
        <f>VLOOKUP(F2774,星座,3,TRUE)</f>
        <v xml:space="preserve">05 土 </v>
      </c>
      <c r="D2774" s="531" t="s">
        <v>4854</v>
      </c>
      <c r="E2774" s="1" t="str">
        <f>IFERROR(YEAR(D2774),LEFT(D2774,4))</f>
        <v>1873</v>
      </c>
      <c r="F2774" s="1" t="str">
        <f>IF(ISTEXT(D2774),RIGHT(D2774,5),TEXT(D2774,"mm/dd"))</f>
        <v>01/02</v>
      </c>
      <c r="G2774" s="39">
        <f>SUM(MID(E2774,1,1),MID(E2774,2,1),MID(E2774,3,1),MID(E2774,4,1),MID(F2774,1,1),MID(F2774,2,1),MID(F2774,4,1),MID(F2774,5,1))</f>
        <v>22</v>
      </c>
      <c r="H2774" s="41">
        <f>IF(MOD(G2774,9)=0,9,MOD(G2774,9))</f>
        <v>4</v>
      </c>
      <c r="I2774" s="45" t="str">
        <f>IFERROR(MID("日月火水木金土",WEEKDAY(D2774),1),"")</f>
        <v/>
      </c>
      <c r="J2774" s="304" t="s">
        <v>1496</v>
      </c>
      <c r="K2774" s="202" t="str">
        <f>VLOOKUP(F2774,石と花メイン,3,FALSE)</f>
        <v>●蛋白石</v>
      </c>
      <c r="L2774" s="297" t="str">
        <f>VLOOKUP(F2774,石と花メイン,4,FALSE)</f>
        <v>竹</v>
      </c>
      <c r="M2774" s="393">
        <f>IF(OR(MONTH(F2774)&lt;7,AND(MONTH(F2774)=7,DAY(F2774)&lt;=25)),
MOD(SUM((E2774-1901)*365,259),260),
MOD(SUM((E2774-1900)*365,259),260))</f>
        <v>179</v>
      </c>
      <c r="N2774" s="390">
        <f>IF(AND(MONTH(F2774)=7,DAY(F2774)&gt;25),1,
ROUNDDOWN((SUM(VLOOKUP(MONTH(F2774),D暦変換用数値,2,FALSE),DAY(F2774))/28)+1,0))</f>
        <v>6</v>
      </c>
      <c r="O2774" s="205">
        <f>IF(AND(MONTH(F2774)=7,DAY(F2774)&gt;25),DAY(F2774)-25,
MOD((SUM(VLOOKUP(MONTH(F2774),D暦変換用数値,2,FALSE),DAY(F2774))),28)+1)</f>
        <v>21</v>
      </c>
      <c r="P2774" s="406">
        <f>IF(OR(MONTH(F2774)&lt;7,AND(MONTH(F2774)=7,DAY(F2774)&lt;=25)),
MOD(SUM((E2774-1901)*365,(N2774-1)*28,O2774,258),260),
MOD(SUM((E2774-1900)*365,(N2774-1)*28,O2774,258),260))</f>
        <v>79</v>
      </c>
      <c r="Q2774" s="374" t="str">
        <f>VLOOKUP(MOD(P2774,4),色,2,FALSE)</f>
        <v>青い</v>
      </c>
      <c r="R2774" s="292" t="str">
        <f>VLOOKUP(MOD(P2774,13),銀河の音,2,FALSE)</f>
        <v>磁気の</v>
      </c>
      <c r="S2774" s="385" t="str">
        <f>VLOOKUP(MOD(P2774,20),太陽の紋章,2,FALSE)</f>
        <v>嵐</v>
      </c>
      <c r="T2774" s="97" t="s">
        <v>6700</v>
      </c>
    </row>
    <row r="2775" spans="1:20" ht="13.5" customHeight="1">
      <c r="A2775" s="282" t="str">
        <f>VLOOKUP(MOD(E2775,10),十干,2,FALSE)</f>
        <v>癸</v>
      </c>
      <c r="B2775" s="283" t="str">
        <f>VLOOKUP(MOD(E2775,12),十二支,3,FALSE)</f>
        <v xml:space="preserve">08 軍 </v>
      </c>
      <c r="C2775" s="287" t="str">
        <f>VLOOKUP(F2775,星座,3,TRUE)</f>
        <v xml:space="preserve">05 土 </v>
      </c>
      <c r="D2775" s="533" t="s">
        <v>8799</v>
      </c>
      <c r="E2775" s="83" t="str">
        <f>IFERROR(YEAR(D2775),LEFT(D2775,4))</f>
        <v>1873</v>
      </c>
      <c r="F2775" s="83" t="str">
        <f>IF(ISTEXT(D2775),RIGHT(D2775,5),TEXT(D2775,"mm/dd"))</f>
        <v>01/09</v>
      </c>
      <c r="G2775" s="88">
        <f>SUM(MID(E2775,1,1),MID(E2775,2,1),MID(E2775,3,1),MID(E2775,4,1),MID(F2775,1,1),MID(F2775,2,1),MID(F2775,4,1),MID(F2775,5,1))</f>
        <v>29</v>
      </c>
      <c r="H2775" s="88">
        <f>IF(MOD(G2775,9)=0,9,MOD(G2775,9))</f>
        <v>2</v>
      </c>
      <c r="I2775" s="83" t="str">
        <f>IFERROR(MID("日月火水木金土",WEEKDAY(D2775),1),"")</f>
        <v/>
      </c>
      <c r="J2775" s="303" t="s">
        <v>6173</v>
      </c>
      <c r="K2775" s="87" t="str">
        <f>VLOOKUP(F2775,石と花メイン,3,FALSE)</f>
        <v>◆菫青石</v>
      </c>
      <c r="L2775" s="296" t="str">
        <f>VLOOKUP(F2775,石と花メイン,4,FALSE)</f>
        <v>菫【一夜草】</v>
      </c>
      <c r="M2775" s="392">
        <f>IF(OR(MONTH(F2775)&lt;7,AND(MONTH(F2775)=7,DAY(F2775)&lt;=25)),
MOD(SUM((E2775-1901)*365,259),260),
MOD(SUM((E2775-1900)*365,259),260))</f>
        <v>179</v>
      </c>
      <c r="N2775" s="330">
        <f>IF(AND(MONTH(F2775)=7,DAY(F2775)&gt;25),1,
ROUNDDOWN((SUM(VLOOKUP(MONTH(F2775),D暦変換用数値,2,FALSE),DAY(F2775))/28)+1,0))</f>
        <v>6</v>
      </c>
      <c r="O2775" s="84">
        <f>IF(AND(MONTH(F2775)=7,DAY(F2775)&gt;25),DAY(F2775)-25,
MOD((SUM(VLOOKUP(MONTH(F2775),D暦変換用数値,2,FALSE),DAY(F2775))),28)+1)</f>
        <v>28</v>
      </c>
      <c r="P2775" s="405">
        <f>IF(OR(MONTH(F2775)&lt;7,AND(MONTH(F2775)=7,DAY(F2775)&lt;=25)),
MOD(SUM((E2775-1901)*365,(N2775-1)*28,O2775,258),260),
MOD(SUM((E2775-1900)*365,(N2775-1)*28,O2775,258),260))</f>
        <v>86</v>
      </c>
      <c r="Q2775" s="371" t="str">
        <f>VLOOKUP(MOD(P2775,4),色,2,FALSE)</f>
        <v>白い</v>
      </c>
      <c r="R2775" s="289" t="str">
        <f>VLOOKUP(MOD(P2775,13),銀河の音,2,FALSE)</f>
        <v>銀河の</v>
      </c>
      <c r="S2775" s="382" t="str">
        <f>VLOOKUP(MOD(P2775,20),太陽の紋章,2,FALSE)</f>
        <v>世界の橋渡し</v>
      </c>
      <c r="T2775" s="100" t="s">
        <v>3372</v>
      </c>
    </row>
    <row r="2776" spans="1:20" ht="13.5" customHeight="1">
      <c r="A2776" s="50" t="str">
        <f>VLOOKUP(MOD(E2776,10),十干,2,FALSE)</f>
        <v>乙</v>
      </c>
      <c r="B2776" s="199" t="str">
        <f>VLOOKUP(MOD(E2776,12),十二支,3,FALSE)</f>
        <v xml:space="preserve">08 軍 </v>
      </c>
      <c r="C2776" s="201" t="str">
        <f>VLOOKUP(F2776,星座,3,TRUE)</f>
        <v xml:space="preserve">05 土 </v>
      </c>
      <c r="D2776" s="535" t="s">
        <v>8800</v>
      </c>
      <c r="E2776" s="45" t="str">
        <f>IFERROR(YEAR(D2776),LEFT(D2776,4))</f>
        <v>1885</v>
      </c>
      <c r="F2776" s="45" t="str">
        <f>IF(ISTEXT(D2776),RIGHT(D2776,5),TEXT(D2776,"mm/dd"))</f>
        <v>01/17</v>
      </c>
      <c r="G2776" s="41">
        <f>SUM(MID(E2776,1,1),MID(E2776,2,1),MID(E2776,3,1),MID(E2776,4,1),MID(F2776,1,1),MID(F2776,2,1),MID(F2776,4,1),MID(F2776,5,1))</f>
        <v>31</v>
      </c>
      <c r="H2776" s="41">
        <f>IF(MOD(G2776,9)=0,9,MOD(G2776,9))</f>
        <v>4</v>
      </c>
      <c r="I2776" s="45" t="str">
        <f>IFERROR(MID("日月火水木金土",WEEKDAY(D2776),1),"")</f>
        <v/>
      </c>
      <c r="J2776" s="305" t="s">
        <v>1952</v>
      </c>
      <c r="K2776" s="203" t="str">
        <f>VLOOKUP(F2776,石と花メイン,3,FALSE)</f>
        <v>◆翠玉</v>
      </c>
      <c r="L2776" s="298" t="str">
        <f>VLOOKUP(F2776,石と花メイン,4,FALSE)</f>
        <v>胡蝶蘭【ファレノプシス】</v>
      </c>
      <c r="M2776" s="394">
        <f>IF(OR(MONTH(F2776)&lt;7,AND(MONTH(F2776)=7,DAY(F2776)&lt;=25)),
MOD(SUM((E2776-1901)*365,259),260),
MOD(SUM((E2776-1900)*365,259),260))</f>
        <v>139</v>
      </c>
      <c r="N2776" s="391">
        <f>IF(AND(MONTH(F2776)=7,DAY(F2776)&gt;25),1,
ROUNDDOWN((SUM(VLOOKUP(MONTH(F2776),D暦変換用数値,2,FALSE),DAY(F2776))/28)+1,0))</f>
        <v>7</v>
      </c>
      <c r="O2776" s="46">
        <f>IF(AND(MONTH(F2776)=7,DAY(F2776)&gt;25),DAY(F2776)-25,
MOD((SUM(VLOOKUP(MONTH(F2776),D暦変換用数値,2,FALSE),DAY(F2776))),28)+1)</f>
        <v>8</v>
      </c>
      <c r="P2776" s="407">
        <f>IF(OR(MONTH(F2776)&lt;7,AND(MONTH(F2776)=7,DAY(F2776)&lt;=25)),
MOD(SUM((E2776-1901)*365,(N2776-1)*28,O2776,258),260),
MOD(SUM((E2776-1900)*365,(N2776-1)*28,O2776,258),260))</f>
        <v>54</v>
      </c>
      <c r="Q2776" s="375" t="str">
        <f>VLOOKUP(MOD(P2776,4),色,2,FALSE)</f>
        <v>白い</v>
      </c>
      <c r="R2776" s="293" t="str">
        <f>VLOOKUP(MOD(P2776,13),銀河の音,2,FALSE)</f>
        <v>月の</v>
      </c>
      <c r="S2776" s="386" t="str">
        <f>VLOOKUP(MOD(P2776,20),太陽の紋章,2,FALSE)</f>
        <v>魔法使い</v>
      </c>
      <c r="T2776" s="96" t="s">
        <v>6701</v>
      </c>
    </row>
    <row r="2777" spans="1:20" ht="13.5" customHeight="1">
      <c r="A2777" s="50" t="str">
        <f>VLOOKUP(MOD(E2777,10),十干,2,FALSE)</f>
        <v>丁</v>
      </c>
      <c r="B2777" s="199" t="str">
        <f>VLOOKUP(MOD(E2777,12),十二支,3,FALSE)</f>
        <v xml:space="preserve">08 軍 </v>
      </c>
      <c r="C2777" s="201" t="str">
        <f>VLOOKUP(F2777,星座,3,TRUE)</f>
        <v xml:space="preserve">05 土 </v>
      </c>
      <c r="D2777" s="531" t="s">
        <v>3136</v>
      </c>
      <c r="E2777" s="1" t="str">
        <f>IFERROR(YEAR(D2777),LEFT(D2777,4))</f>
        <v>1897</v>
      </c>
      <c r="F2777" s="1" t="str">
        <f>IF(ISTEXT(D2777),RIGHT(D2777,5),TEXT(D2777,"mm/dd"))</f>
        <v>12/28</v>
      </c>
      <c r="G2777" s="39">
        <f>SUM(MID(E2777,1,1),MID(E2777,2,1),MID(E2777,3,1),MID(E2777,4,1),MID(F2777,1,1),MID(F2777,2,1),MID(F2777,4,1),MID(F2777,5,1))</f>
        <v>38</v>
      </c>
      <c r="H2777" s="41">
        <f>IF(MOD(G2777,9)=0,9,MOD(G2777,9))</f>
        <v>2</v>
      </c>
      <c r="I2777" s="45" t="str">
        <f>IFERROR(MID("日月火水木金土",WEEKDAY(D2777),1),"")</f>
        <v/>
      </c>
      <c r="J2777" s="304" t="s">
        <v>1497</v>
      </c>
      <c r="K2777" s="202" t="str">
        <f>VLOOKUP(F2777,石と花メイン,3,FALSE)</f>
        <v>○真珠</v>
      </c>
      <c r="L2777" s="297" t="str">
        <f>VLOOKUP(F2777,石と花メイン,4,FALSE)</f>
        <v>パフィオペディラム</v>
      </c>
      <c r="M2777" s="393">
        <f>IF(OR(MONTH(F2777)&lt;7,AND(MONTH(F2777)=7,DAY(F2777)&lt;=25)),
MOD(SUM((E2777-1901)*365,259),260),
MOD(SUM((E2777-1900)*365,259),260))</f>
        <v>204</v>
      </c>
      <c r="N2777" s="390">
        <f>IF(AND(MONTH(F2777)=7,DAY(F2777)&gt;25),1,
ROUNDDOWN((SUM(VLOOKUP(MONTH(F2777),D暦変換用数値,2,FALSE),DAY(F2777))/28)+1,0))</f>
        <v>6</v>
      </c>
      <c r="O2777" s="205">
        <f>IF(AND(MONTH(F2777)=7,DAY(F2777)&gt;25),DAY(F2777)-25,
MOD((SUM(VLOOKUP(MONTH(F2777),D暦変換用数値,2,FALSE),DAY(F2777))),28)+1)</f>
        <v>16</v>
      </c>
      <c r="P2777" s="406">
        <f>IF(OR(MONTH(F2777)&lt;7,AND(MONTH(F2777)=7,DAY(F2777)&lt;=25)),
MOD(SUM((E2777-1901)*365,(N2777-1)*28,O2777,258),260),
MOD(SUM((E2777-1900)*365,(N2777-1)*28,O2777,258),260))</f>
        <v>99</v>
      </c>
      <c r="Q2777" s="374" t="str">
        <f>VLOOKUP(MOD(P2777,4),色,2,FALSE)</f>
        <v>青い</v>
      </c>
      <c r="R2777" s="292" t="str">
        <f>VLOOKUP(MOD(P2777,13),銀河の音,2,FALSE)</f>
        <v>銀河の</v>
      </c>
      <c r="S2777" s="385" t="str">
        <f>VLOOKUP(MOD(P2777,20),太陽の紋章,2,FALSE)</f>
        <v>嵐</v>
      </c>
      <c r="T2777" s="105" t="s">
        <v>3201</v>
      </c>
    </row>
    <row r="2778" spans="1:20" ht="13.5" customHeight="1">
      <c r="A2778" s="50" t="str">
        <f>VLOOKUP(MOD(E2778,10),十干,2,FALSE)</f>
        <v>己</v>
      </c>
      <c r="B2778" s="199" t="str">
        <f>VLOOKUP(MOD(E2778,12),十二支,3,FALSE)</f>
        <v xml:space="preserve">08 軍 </v>
      </c>
      <c r="C2778" s="201" t="str">
        <f>VLOOKUP(F2778,星座,3,TRUE)</f>
        <v xml:space="preserve">06 聖 </v>
      </c>
      <c r="D2778" s="531">
        <v>3493</v>
      </c>
      <c r="E2778" s="1">
        <f>IFERROR(YEAR(D2778),LEFT(D2778,4))</f>
        <v>1909</v>
      </c>
      <c r="F2778" s="1" t="str">
        <f>IF(ISTEXT(D2778),RIGHT(D2778,5),TEXT(D2778,"mm/dd"))</f>
        <v>07/24</v>
      </c>
      <c r="G2778" s="39">
        <f>SUM(MID(E2778,1,1),MID(E2778,2,1),MID(E2778,3,1),MID(E2778,4,1),MID(F2778,1,1),MID(F2778,2,1),MID(F2778,4,1),MID(F2778,5,1))</f>
        <v>32</v>
      </c>
      <c r="H2778" s="41">
        <f>IF(MOD(G2778,9)=0,9,MOD(G2778,9))</f>
        <v>5</v>
      </c>
      <c r="I2778" s="45" t="str">
        <f>IFERROR(MID("日月火水木金土",WEEKDAY(D2778),1),"")</f>
        <v>土</v>
      </c>
      <c r="J2778" s="304" t="s">
        <v>3612</v>
      </c>
      <c r="K2778" s="202" t="str">
        <f>VLOOKUP(F2778,石と花メイン,3,FALSE)</f>
        <v>◆紅玉</v>
      </c>
      <c r="L2778" s="297" t="str">
        <f>VLOOKUP(F2778,石と花メイン,4,FALSE)</f>
        <v>睡蓮【未草】</v>
      </c>
      <c r="M2778" s="393">
        <f>IF(OR(MONTH(F2778)&lt;7,AND(MONTH(F2778)=7,DAY(F2778)&lt;=25)),
MOD(SUM((E2778-1901)*365,259),260),
MOD(SUM((E2778-1900)*365,259),260))</f>
        <v>59</v>
      </c>
      <c r="N2778" s="390">
        <f>IF(AND(MONTH(F2778)=7,DAY(F2778)&gt;25),1,
ROUNDDOWN((SUM(VLOOKUP(MONTH(F2778),D暦変換用数値,2,FALSE),DAY(F2778))/28)+1,0))</f>
        <v>13</v>
      </c>
      <c r="O2778" s="205">
        <f>IF(AND(MONTH(F2778)=7,DAY(F2778)&gt;25),DAY(F2778)-25,
MOD((SUM(VLOOKUP(MONTH(F2778),D暦変換用数値,2,FALSE),DAY(F2778))),28)+1)</f>
        <v>28</v>
      </c>
      <c r="P2778" s="406">
        <f>IF(OR(MONTH(F2778)&lt;7,AND(MONTH(F2778)=7,DAY(F2778)&lt;=25)),
MOD(SUM((E2778-1901)*365,(N2778-1)*28,O2778,258),260),
MOD(SUM((E2778-1900)*365,(N2778-1)*28,O2778,258),260))</f>
        <v>162</v>
      </c>
      <c r="Q2778" s="375" t="str">
        <f>VLOOKUP(MOD(P2778,4),色,2,FALSE)</f>
        <v>白い</v>
      </c>
      <c r="R2778" s="293" t="str">
        <f>VLOOKUP(MOD(P2778,13),銀河の音,2,FALSE)</f>
        <v>律動の</v>
      </c>
      <c r="S2778" s="386" t="str">
        <f>VLOOKUP(MOD(P2778,20),太陽の紋章,2,FALSE)</f>
        <v>風</v>
      </c>
      <c r="T2778" s="93" t="s">
        <v>5751</v>
      </c>
    </row>
    <row r="2779" spans="1:20" ht="13.5" customHeight="1">
      <c r="A2779" s="50" t="str">
        <f>VLOOKUP(MOD(E2779,10),十干,2,FALSE)</f>
        <v>癸</v>
      </c>
      <c r="B2779" s="199" t="str">
        <f>VLOOKUP(MOD(E2779,12),十二支,3,FALSE)</f>
        <v xml:space="preserve">08 軍 </v>
      </c>
      <c r="C2779" s="201" t="str">
        <f>VLOOKUP(F2779,星座,3,TRUE)</f>
        <v xml:space="preserve">06 聖 </v>
      </c>
      <c r="D2779" s="535">
        <v>12271</v>
      </c>
      <c r="E2779" s="45">
        <f>IFERROR(YEAR(D2779),LEFT(D2779,4))</f>
        <v>1933</v>
      </c>
      <c r="F2779" s="45" t="str">
        <f>IF(ISTEXT(D2779),RIGHT(D2779,5),TEXT(D2779,"mm/dd"))</f>
        <v>08/05</v>
      </c>
      <c r="G2779" s="41">
        <f>SUM(MID(E2779,1,1),MID(E2779,2,1),MID(E2779,3,1),MID(E2779,4,1),MID(F2779,1,1),MID(F2779,2,1),MID(F2779,4,1),MID(F2779,5,1))</f>
        <v>29</v>
      </c>
      <c r="H2779" s="41">
        <f>IF(MOD(G2779,9)=0,9,MOD(G2779,9))</f>
        <v>2</v>
      </c>
      <c r="I2779" s="45" t="str">
        <f>IFERROR(MID("日月火水木金土",WEEKDAY(D2779),1),"")</f>
        <v>土</v>
      </c>
      <c r="J2779" s="305" t="s">
        <v>3329</v>
      </c>
      <c r="K2779" s="203" t="str">
        <f>VLOOKUP(F2779,石と花メイン,3,FALSE)</f>
        <v>◆黄玉</v>
      </c>
      <c r="L2779" s="298" t="str">
        <f>VLOOKUP(F2779,石と花メイン,4,FALSE)</f>
        <v>百日紅/猿滑</v>
      </c>
      <c r="M2779" s="394">
        <f>IF(OR(MONTH(F2779)&lt;7,AND(MONTH(F2779)=7,DAY(F2779)&lt;=25)),
MOD(SUM((E2779-1901)*365,259),260),
MOD(SUM((E2779-1900)*365,259),260))</f>
        <v>84</v>
      </c>
      <c r="N2779" s="391">
        <f>IF(AND(MONTH(F2779)=7,DAY(F2779)&gt;25),1,
ROUNDDOWN((SUM(VLOOKUP(MONTH(F2779),D暦変換用数値,2,FALSE),DAY(F2779))/28)+1,0))</f>
        <v>1</v>
      </c>
      <c r="O2779" s="46">
        <f>IF(AND(MONTH(F2779)=7,DAY(F2779)&gt;25),DAY(F2779)-25,
MOD((SUM(VLOOKUP(MONTH(F2779),D暦変換用数値,2,FALSE),DAY(F2779))),28)+1)</f>
        <v>11</v>
      </c>
      <c r="P2779" s="407">
        <f>IF(OR(MONTH(F2779)&lt;7,AND(MONTH(F2779)=7,DAY(F2779)&lt;=25)),
MOD(SUM((E2779-1901)*365,(N2779-1)*28,O2779,258),260),
MOD(SUM((E2779-1900)*365,(N2779-1)*28,O2779,258),260))</f>
        <v>94</v>
      </c>
      <c r="Q2779" s="375" t="str">
        <f>VLOOKUP(MOD(P2779,4),色,2,FALSE)</f>
        <v>白い</v>
      </c>
      <c r="R2779" s="293" t="str">
        <f>VLOOKUP(MOD(P2779,13),銀河の音,2,FALSE)</f>
        <v>電気の</v>
      </c>
      <c r="S2779" s="386" t="str">
        <f>VLOOKUP(MOD(P2779,20),太陽の紋章,2,FALSE)</f>
        <v>魔法使い</v>
      </c>
      <c r="T2779" s="96" t="s">
        <v>3330</v>
      </c>
    </row>
    <row r="2780" spans="1:20" ht="13.5" customHeight="1">
      <c r="A2780" s="50" t="str">
        <f>VLOOKUP(MOD(E2780,10),十干,2,FALSE)</f>
        <v>癸</v>
      </c>
      <c r="B2780" s="199" t="str">
        <f>VLOOKUP(MOD(E2780,12),十二支,3,FALSE)</f>
        <v xml:space="preserve">08 軍 </v>
      </c>
      <c r="C2780" s="201" t="str">
        <f>VLOOKUP(F2780,星座,3,TRUE)</f>
        <v xml:space="preserve">06 聖 </v>
      </c>
      <c r="D2780" s="531">
        <v>12275</v>
      </c>
      <c r="E2780" s="1">
        <f>IFERROR(YEAR(D2780),LEFT(D2780,4))</f>
        <v>1933</v>
      </c>
      <c r="F2780" s="1" t="str">
        <f>IF(ISTEXT(D2780),RIGHT(D2780,5),TEXT(D2780,"mm/dd"))</f>
        <v>08/09</v>
      </c>
      <c r="G2780" s="39">
        <f>SUM(MID(E2780,1,1),MID(E2780,2,1),MID(E2780,3,1),MID(E2780,4,1),MID(F2780,1,1),MID(F2780,2,1),MID(F2780,4,1),MID(F2780,5,1))</f>
        <v>33</v>
      </c>
      <c r="H2780" s="41">
        <f>IF(MOD(G2780,9)=0,9,MOD(G2780,9))</f>
        <v>6</v>
      </c>
      <c r="I2780" s="45" t="str">
        <f>IFERROR(MID("日月火水木金土",WEEKDAY(D2780),1),"")</f>
        <v>水</v>
      </c>
      <c r="J2780" s="304" t="s">
        <v>4927</v>
      </c>
      <c r="K2780" s="202" t="str">
        <f>VLOOKUP(F2780,石と花メイン,3,FALSE)</f>
        <v>◆猫目石</v>
      </c>
      <c r="L2780" s="297" t="str">
        <f>VLOOKUP(F2780,石と花メイン,4,FALSE)</f>
        <v>朝鮮朝顔【曼陀羅華】</v>
      </c>
      <c r="M2780" s="393">
        <f>IF(OR(MONTH(F2780)&lt;7,AND(MONTH(F2780)=7,DAY(F2780)&lt;=25)),
MOD(SUM((E2780-1901)*365,259),260),
MOD(SUM((E2780-1900)*365,259),260))</f>
        <v>84</v>
      </c>
      <c r="N2780" s="390">
        <f>IF(AND(MONTH(F2780)=7,DAY(F2780)&gt;25),1,
ROUNDDOWN((SUM(VLOOKUP(MONTH(F2780),D暦変換用数値,2,FALSE),DAY(F2780))/28)+1,0))</f>
        <v>1</v>
      </c>
      <c r="O2780" s="205">
        <f>IF(AND(MONTH(F2780)=7,DAY(F2780)&gt;25),DAY(F2780)-25,
MOD((SUM(VLOOKUP(MONTH(F2780),D暦変換用数値,2,FALSE),DAY(F2780))),28)+1)</f>
        <v>15</v>
      </c>
      <c r="P2780" s="406">
        <f>IF(OR(MONTH(F2780)&lt;7,AND(MONTH(F2780)=7,DAY(F2780)&lt;=25)),
MOD(SUM((E2780-1901)*365,(N2780-1)*28,O2780,258),260),
MOD(SUM((E2780-1900)*365,(N2780-1)*28,O2780,258),260))</f>
        <v>98</v>
      </c>
      <c r="Q2780" s="375" t="str">
        <f>VLOOKUP(MOD(P2780,4),色,2,FALSE)</f>
        <v>白い</v>
      </c>
      <c r="R2780" s="293" t="str">
        <f>VLOOKUP(MOD(P2780,13),銀河の音,2,FALSE)</f>
        <v>共振の</v>
      </c>
      <c r="S2780" s="386" t="str">
        <f>VLOOKUP(MOD(P2780,20),太陽の紋章,2,FALSE)</f>
        <v>鏡</v>
      </c>
      <c r="T2780" s="98" t="s">
        <v>3736</v>
      </c>
    </row>
    <row r="2781" spans="1:20" ht="13.5" customHeight="1">
      <c r="A2781" s="50" t="str">
        <f>VLOOKUP(MOD(E2781,10),十干,2,FALSE)</f>
        <v>癸</v>
      </c>
      <c r="B2781" s="199" t="str">
        <f>VLOOKUP(MOD(E2781,12),十二支,3,FALSE)</f>
        <v xml:space="preserve">08 軍 </v>
      </c>
      <c r="C2781" s="201" t="str">
        <f>VLOOKUP(F2781,星座,3,TRUE)</f>
        <v xml:space="preserve">06 聖 </v>
      </c>
      <c r="D2781" s="531">
        <v>12277</v>
      </c>
      <c r="E2781" s="1">
        <f>IFERROR(YEAR(D2781),LEFT(D2781,4))</f>
        <v>1933</v>
      </c>
      <c r="F2781" s="1" t="str">
        <f>IF(ISTEXT(D2781),RIGHT(D2781,5),TEXT(D2781,"mm/dd"))</f>
        <v>08/11</v>
      </c>
      <c r="G2781" s="39">
        <f>SUM(MID(E2781,1,1),MID(E2781,2,1),MID(E2781,3,1),MID(E2781,4,1),MID(F2781,1,1),MID(F2781,2,1),MID(F2781,4,1),MID(F2781,5,1))</f>
        <v>26</v>
      </c>
      <c r="H2781" s="41">
        <f>IF(MOD(G2781,9)=0,9,MOD(G2781,9))</f>
        <v>8</v>
      </c>
      <c r="I2781" s="45" t="str">
        <f>IFERROR(MID("日月火水木金土",WEEKDAY(D2781),1),"")</f>
        <v>金</v>
      </c>
      <c r="J2781" s="304" t="s">
        <v>4928</v>
      </c>
      <c r="K2781" s="202" t="str">
        <f>VLOOKUP(F2781,石と花メイン,3,FALSE)</f>
        <v>●珊瑚</v>
      </c>
      <c r="L2781" s="297" t="str">
        <f>VLOOKUP(F2781,石と花メイン,4,FALSE)</f>
        <v>紅花【末摘花】</v>
      </c>
      <c r="M2781" s="393">
        <f>IF(OR(MONTH(F2781)&lt;7,AND(MONTH(F2781)=7,DAY(F2781)&lt;=25)),
MOD(SUM((E2781-1901)*365,259),260),
MOD(SUM((E2781-1900)*365,259),260))</f>
        <v>84</v>
      </c>
      <c r="N2781" s="390">
        <f>IF(AND(MONTH(F2781)=7,DAY(F2781)&gt;25),1,
ROUNDDOWN((SUM(VLOOKUP(MONTH(F2781),D暦変換用数値,2,FALSE),DAY(F2781))/28)+1,0))</f>
        <v>1</v>
      </c>
      <c r="O2781" s="205">
        <f>IF(AND(MONTH(F2781)=7,DAY(F2781)&gt;25),DAY(F2781)-25,
MOD((SUM(VLOOKUP(MONTH(F2781),D暦変換用数値,2,FALSE),DAY(F2781))),28)+1)</f>
        <v>17</v>
      </c>
      <c r="P2781" s="406">
        <f>IF(OR(MONTH(F2781)&lt;7,AND(MONTH(F2781)=7,DAY(F2781)&lt;=25)),
MOD(SUM((E2781-1901)*365,(N2781-1)*28,O2781,258),260),
MOD(SUM((E2781-1900)*365,(N2781-1)*28,O2781,258),260))</f>
        <v>100</v>
      </c>
      <c r="Q2781" s="373" t="str">
        <f>VLOOKUP(MOD(P2781,4),色,2,FALSE)</f>
        <v>黄色い</v>
      </c>
      <c r="R2781" s="291" t="str">
        <f>VLOOKUP(MOD(P2781,13),銀河の音,2,FALSE)</f>
        <v>太陽の</v>
      </c>
      <c r="S2781" s="384" t="str">
        <f>VLOOKUP(MOD(P2781,20),太陽の紋章,2,FALSE)</f>
        <v>太陽</v>
      </c>
      <c r="T2781" s="98" t="s">
        <v>3736</v>
      </c>
    </row>
    <row r="2782" spans="1:20" ht="13.5" customHeight="1">
      <c r="A2782" s="50" t="str">
        <f>VLOOKUP(MOD(E2782,10),十干,2,FALSE)</f>
        <v>癸</v>
      </c>
      <c r="B2782" s="199" t="str">
        <f>VLOOKUP(MOD(E2782,12),十二支,3,FALSE)</f>
        <v xml:space="preserve">08 軍 </v>
      </c>
      <c r="C2782" s="201" t="str">
        <f>VLOOKUP(F2782,星座,3,TRUE)</f>
        <v xml:space="preserve">06 聖 </v>
      </c>
      <c r="D2782" s="531">
        <v>12282</v>
      </c>
      <c r="E2782" s="1">
        <f>IFERROR(YEAR(D2782),LEFT(D2782,4))</f>
        <v>1933</v>
      </c>
      <c r="F2782" s="1" t="str">
        <f>IF(ISTEXT(D2782),RIGHT(D2782,5),TEXT(D2782,"mm/dd"))</f>
        <v>08/16</v>
      </c>
      <c r="G2782" s="39">
        <f>SUM(MID(E2782,1,1),MID(E2782,2,1),MID(E2782,3,1),MID(E2782,4,1),MID(F2782,1,1),MID(F2782,2,1),MID(F2782,4,1),MID(F2782,5,1))</f>
        <v>31</v>
      </c>
      <c r="H2782" s="41">
        <f>IF(MOD(G2782,9)=0,9,MOD(G2782,9))</f>
        <v>4</v>
      </c>
      <c r="I2782" s="45" t="str">
        <f>IFERROR(MID("日月火水木金土",WEEKDAY(D2782),1),"")</f>
        <v>水</v>
      </c>
      <c r="J2782" s="304" t="s">
        <v>4929</v>
      </c>
      <c r="K2782" s="202" t="str">
        <f>VLOOKUP(F2782,石と花メイン,3,FALSE)</f>
        <v>◆黄玉</v>
      </c>
      <c r="L2782" s="297" t="str">
        <f>VLOOKUP(F2782,石と花メイン,4,FALSE)</f>
        <v>ブーゲンビリア【筏蔓】</v>
      </c>
      <c r="M2782" s="393">
        <f>IF(OR(MONTH(F2782)&lt;7,AND(MONTH(F2782)=7,DAY(F2782)&lt;=25)),
MOD(SUM((E2782-1901)*365,259),260),
MOD(SUM((E2782-1900)*365,259),260))</f>
        <v>84</v>
      </c>
      <c r="N2782" s="390">
        <f>IF(AND(MONTH(F2782)=7,DAY(F2782)&gt;25),1,
ROUNDDOWN((SUM(VLOOKUP(MONTH(F2782),D暦変換用数値,2,FALSE),DAY(F2782))/28)+1,0))</f>
        <v>1</v>
      </c>
      <c r="O2782" s="205">
        <f>IF(AND(MONTH(F2782)=7,DAY(F2782)&gt;25),DAY(F2782)-25,
MOD((SUM(VLOOKUP(MONTH(F2782),D暦変換用数値,2,FALSE),DAY(F2782))),28)+1)</f>
        <v>22</v>
      </c>
      <c r="P2782" s="406">
        <f>IF(OR(MONTH(F2782)&lt;7,AND(MONTH(F2782)=7,DAY(F2782)&lt;=25)),
MOD(SUM((E2782-1901)*365,(N2782-1)*28,O2782,258),260),
MOD(SUM((E2782-1900)*365,(N2782-1)*28,O2782,258),260))</f>
        <v>105</v>
      </c>
      <c r="Q2782" s="372" t="str">
        <f>VLOOKUP(MOD(P2782,4),色,2,FALSE)</f>
        <v>赤い</v>
      </c>
      <c r="R2782" s="290" t="str">
        <f>VLOOKUP(MOD(P2782,13),銀河の音,2,FALSE)</f>
        <v>磁気の</v>
      </c>
      <c r="S2782" s="383" t="str">
        <f>VLOOKUP(MOD(P2782,20),太陽の紋章,2,FALSE)</f>
        <v>蛇</v>
      </c>
      <c r="T2782" s="98" t="s">
        <v>3736</v>
      </c>
    </row>
    <row r="2783" spans="1:20" ht="13.5" customHeight="1">
      <c r="A2783" s="282" t="str">
        <f>VLOOKUP(MOD(E2783,10),十干,2,FALSE)</f>
        <v>乙</v>
      </c>
      <c r="B2783" s="283" t="str">
        <f>VLOOKUP(MOD(E2783,12),十二支,3,FALSE)</f>
        <v xml:space="preserve">08 軍 </v>
      </c>
      <c r="C2783" s="287" t="str">
        <f>VLOOKUP(F2783,星座,3,TRUE)</f>
        <v xml:space="preserve">06 聖 </v>
      </c>
      <c r="D2783" s="533">
        <v>16669</v>
      </c>
      <c r="E2783" s="83">
        <f>IFERROR(YEAR(D2783),LEFT(D2783,4))</f>
        <v>1945</v>
      </c>
      <c r="F2783" s="83" t="str">
        <f>IF(ISTEXT(D2783),RIGHT(D2783,5),TEXT(D2783,"mm/dd"))</f>
        <v>08/20</v>
      </c>
      <c r="G2783" s="88">
        <f>SUM(MID(E2783,1,1),MID(E2783,2,1),MID(E2783,3,1),MID(E2783,4,1),MID(F2783,1,1),MID(F2783,2,1),MID(F2783,4,1),MID(F2783,5,1))</f>
        <v>29</v>
      </c>
      <c r="H2783" s="88">
        <f>IF(MOD(G2783,9)=0,9,MOD(G2783,9))</f>
        <v>2</v>
      </c>
      <c r="I2783" s="83" t="str">
        <f>IFERROR(MID("日月火水木金土",WEEKDAY(D2783),1),"")</f>
        <v>月</v>
      </c>
      <c r="J2783" s="303" t="s">
        <v>6179</v>
      </c>
      <c r="K2783" s="87" t="str">
        <f>VLOOKUP(F2783,石と花メイン,3,FALSE)</f>
        <v>◆黄玉</v>
      </c>
      <c r="L2783" s="296" t="str">
        <f>VLOOKUP(F2783,石と花メイン,4,FALSE)</f>
        <v>アーティチョーク【朝鮮薊】</v>
      </c>
      <c r="M2783" s="392">
        <f>IF(OR(MONTH(F2783)&lt;7,AND(MONTH(F2783)=7,DAY(F2783)&lt;=25)),
MOD(SUM((E2783-1901)*365,259),260),
MOD(SUM((E2783-1900)*365,259),260))</f>
        <v>44</v>
      </c>
      <c r="N2783" s="330">
        <f>IF(AND(MONTH(F2783)=7,DAY(F2783)&gt;25),1,
ROUNDDOWN((SUM(VLOOKUP(MONTH(F2783),D暦変換用数値,2,FALSE),DAY(F2783))/28)+1,0))</f>
        <v>1</v>
      </c>
      <c r="O2783" s="84">
        <f>IF(AND(MONTH(F2783)=7,DAY(F2783)&gt;25),DAY(F2783)-25,
MOD((SUM(VLOOKUP(MONTH(F2783),D暦変換用数値,2,FALSE),DAY(F2783))),28)+1)</f>
        <v>26</v>
      </c>
      <c r="P2783" s="405">
        <f>IF(OR(MONTH(F2783)&lt;7,AND(MONTH(F2783)=7,DAY(F2783)&lt;=25)),
MOD(SUM((E2783-1901)*365,(N2783-1)*28,O2783,258),260),
MOD(SUM((E2783-1900)*365,(N2783-1)*28,O2783,258),260))</f>
        <v>69</v>
      </c>
      <c r="Q2783" s="371" t="str">
        <f>VLOOKUP(MOD(P2783,4),色,2,FALSE)</f>
        <v>赤い</v>
      </c>
      <c r="R2783" s="289" t="str">
        <f>VLOOKUP(MOD(P2783,13),銀河の音,2,FALSE)</f>
        <v>自己存在の</v>
      </c>
      <c r="S2783" s="382" t="str">
        <f>VLOOKUP(MOD(P2783,20),太陽の紋章,2,FALSE)</f>
        <v>月</v>
      </c>
      <c r="T2783" s="100" t="s">
        <v>6054</v>
      </c>
    </row>
    <row r="2784" spans="1:20" ht="13.5" customHeight="1">
      <c r="A2784" s="50" t="str">
        <f>VLOOKUP(MOD(E2784,10),十干,2,FALSE)</f>
        <v>乙</v>
      </c>
      <c r="B2784" s="199" t="str">
        <f>VLOOKUP(MOD(E2784,12),十二支,3,FALSE)</f>
        <v xml:space="preserve">08 軍 </v>
      </c>
      <c r="C2784" s="201" t="str">
        <f>VLOOKUP(F2784,星座,3,TRUE)</f>
        <v xml:space="preserve">06 聖 </v>
      </c>
      <c r="D2784" s="531">
        <v>16671</v>
      </c>
      <c r="E2784" s="1">
        <f>IFERROR(YEAR(D2784),LEFT(D2784,4))</f>
        <v>1945</v>
      </c>
      <c r="F2784" s="1" t="str">
        <f>IF(ISTEXT(D2784),RIGHT(D2784,5),TEXT(D2784,"mm/dd"))</f>
        <v>08/22</v>
      </c>
      <c r="G2784" s="39">
        <f>SUM(MID(E2784,1,1),MID(E2784,2,1),MID(E2784,3,1),MID(E2784,4,1),MID(F2784,1,1),MID(F2784,2,1),MID(F2784,4,1),MID(F2784,5,1))</f>
        <v>31</v>
      </c>
      <c r="H2784" s="41">
        <f>IF(MOD(G2784,9)=0,9,MOD(G2784,9))</f>
        <v>4</v>
      </c>
      <c r="I2784" s="45" t="str">
        <f>IFERROR(MID("日月火水木金土",WEEKDAY(D2784),1),"")</f>
        <v>水</v>
      </c>
      <c r="J2784" s="304" t="s">
        <v>867</v>
      </c>
      <c r="K2784" s="202" t="str">
        <f>VLOOKUP(F2784,石と花メイン,3,FALSE)</f>
        <v>●琥珀</v>
      </c>
      <c r="L2784" s="297" t="str">
        <f>VLOOKUP(F2784,石と花メイン,4,FALSE)</f>
        <v>下野草【繍線花】</v>
      </c>
      <c r="M2784" s="393">
        <f>IF(OR(MONTH(F2784)&lt;7,AND(MONTH(F2784)=7,DAY(F2784)&lt;=25)),
MOD(SUM((E2784-1901)*365,259),260),
MOD(SUM((E2784-1900)*365,259),260))</f>
        <v>44</v>
      </c>
      <c r="N2784" s="390">
        <f>IF(AND(MONTH(F2784)=7,DAY(F2784)&gt;25),1,
ROUNDDOWN((SUM(VLOOKUP(MONTH(F2784),D暦変換用数値,2,FALSE),DAY(F2784))/28)+1,0))</f>
        <v>1</v>
      </c>
      <c r="O2784" s="205">
        <f>IF(AND(MONTH(F2784)=7,DAY(F2784)&gt;25),DAY(F2784)-25,
MOD((SUM(VLOOKUP(MONTH(F2784),D暦変換用数値,2,FALSE),DAY(F2784))),28)+1)</f>
        <v>28</v>
      </c>
      <c r="P2784" s="406">
        <f>IF(OR(MONTH(F2784)&lt;7,AND(MONTH(F2784)=7,DAY(F2784)&lt;=25)),
MOD(SUM((E2784-1901)*365,(N2784-1)*28,O2784,258),260),
MOD(SUM((E2784-1900)*365,(N2784-1)*28,O2784,258),260))</f>
        <v>71</v>
      </c>
      <c r="Q2784" s="374" t="str">
        <f>VLOOKUP(MOD(P2784,4),色,2,FALSE)</f>
        <v>青い</v>
      </c>
      <c r="R2784" s="292" t="str">
        <f>VLOOKUP(MOD(P2784,13),銀河の音,2,FALSE)</f>
        <v>律動の</v>
      </c>
      <c r="S2784" s="385" t="str">
        <f>VLOOKUP(MOD(P2784,20),太陽の紋章,2,FALSE)</f>
        <v>猿</v>
      </c>
      <c r="T2784" s="98" t="s">
        <v>3736</v>
      </c>
    </row>
    <row r="2785" spans="1:20" ht="13.5" customHeight="1">
      <c r="A2785" s="50" t="str">
        <f>VLOOKUP(MOD(E2785,10),十干,2,FALSE)</f>
        <v>丁</v>
      </c>
      <c r="B2785" s="199" t="str">
        <f>VLOOKUP(MOD(E2785,12),十二支,3,FALSE)</f>
        <v xml:space="preserve">08 軍 </v>
      </c>
      <c r="C2785" s="201" t="str">
        <f>VLOOKUP(F2785,星座,3,TRUE)</f>
        <v xml:space="preserve">06 聖 </v>
      </c>
      <c r="D2785" s="531">
        <v>21027</v>
      </c>
      <c r="E2785" s="1">
        <f>IFERROR(YEAR(D2785),LEFT(D2785,4))</f>
        <v>1957</v>
      </c>
      <c r="F2785" s="1" t="str">
        <f>IF(ISTEXT(D2785),RIGHT(D2785,5),TEXT(D2785,"mm/dd"))</f>
        <v>07/26</v>
      </c>
      <c r="G2785" s="39">
        <f>SUM(MID(E2785,1,1),MID(E2785,2,1),MID(E2785,3,1),MID(E2785,4,1),MID(F2785,1,1),MID(F2785,2,1),MID(F2785,4,1),MID(F2785,5,1))</f>
        <v>37</v>
      </c>
      <c r="H2785" s="41">
        <f>IF(MOD(G2785,9)=0,9,MOD(G2785,9))</f>
        <v>1</v>
      </c>
      <c r="I2785" s="45" t="str">
        <f>IFERROR(MID("日月火水木金土",WEEKDAY(D2785),1),"")</f>
        <v>金</v>
      </c>
      <c r="J2785" s="304" t="s">
        <v>868</v>
      </c>
      <c r="K2785" s="202" t="str">
        <f>VLOOKUP(F2785,石と花メイン,3,FALSE)</f>
        <v>◆藍玉</v>
      </c>
      <c r="L2785" s="297" t="str">
        <f>VLOOKUP(F2785,石と花メイン,4,FALSE)</f>
        <v>苦蓬/苦艾</v>
      </c>
      <c r="M2785" s="393">
        <f>IF(OR(MONTH(F2785)&lt;7,AND(MONTH(F2785)=7,DAY(F2785)&lt;=25)),
MOD(SUM((E2785-1901)*365,259),260),
MOD(SUM((E2785-1900)*365,259),260))</f>
        <v>4</v>
      </c>
      <c r="N2785" s="390">
        <f>IF(AND(MONTH(F2785)=7,DAY(F2785)&gt;25),1,
ROUNDDOWN((SUM(VLOOKUP(MONTH(F2785),D暦変換用数値,2,FALSE),DAY(F2785))/28)+1,0))</f>
        <v>1</v>
      </c>
      <c r="O2785" s="205">
        <f>IF(AND(MONTH(F2785)=7,DAY(F2785)&gt;25),DAY(F2785)-25,
MOD((SUM(VLOOKUP(MONTH(F2785),D暦変換用数値,2,FALSE),DAY(F2785))),28)+1)</f>
        <v>1</v>
      </c>
      <c r="P2785" s="406">
        <f>IF(OR(MONTH(F2785)&lt;7,AND(MONTH(F2785)=7,DAY(F2785)&lt;=25)),
MOD(SUM((E2785-1901)*365,(N2785-1)*28,O2785,258),260),
MOD(SUM((E2785-1900)*365,(N2785-1)*28,O2785,258),260))</f>
        <v>4</v>
      </c>
      <c r="Q2785" s="373" t="str">
        <f>VLOOKUP(MOD(P2785,4),色,2,FALSE)</f>
        <v>黄色い</v>
      </c>
      <c r="R2785" s="291" t="str">
        <f>VLOOKUP(MOD(P2785,13),銀河の音,2,FALSE)</f>
        <v>自己存在の</v>
      </c>
      <c r="S2785" s="384" t="str">
        <f>VLOOKUP(MOD(P2785,20),太陽の紋章,2,FALSE)</f>
        <v>種</v>
      </c>
      <c r="T2785" s="99" t="s">
        <v>173</v>
      </c>
    </row>
    <row r="2786" spans="1:20" ht="13.5" customHeight="1">
      <c r="A2786" s="50" t="str">
        <f>VLOOKUP(MOD(E2786,10),十干,2,FALSE)</f>
        <v>丁</v>
      </c>
      <c r="B2786" s="199" t="str">
        <f>VLOOKUP(MOD(E2786,12),十二支,3,FALSE)</f>
        <v xml:space="preserve">08 軍 </v>
      </c>
      <c r="C2786" s="201" t="str">
        <f>VLOOKUP(F2786,星座,3,TRUE)</f>
        <v xml:space="preserve">06 聖 </v>
      </c>
      <c r="D2786" s="531">
        <v>21030</v>
      </c>
      <c r="E2786" s="1">
        <f>IFERROR(YEAR(D2786),LEFT(D2786,4))</f>
        <v>1957</v>
      </c>
      <c r="F2786" s="1" t="str">
        <f>IF(ISTEXT(D2786),RIGHT(D2786,5),TEXT(D2786,"mm/dd"))</f>
        <v>07/29</v>
      </c>
      <c r="G2786" s="39">
        <f>SUM(MID(E2786,1,1),MID(E2786,2,1),MID(E2786,3,1),MID(E2786,4,1),MID(F2786,1,1),MID(F2786,2,1),MID(F2786,4,1),MID(F2786,5,1))</f>
        <v>40</v>
      </c>
      <c r="H2786" s="41">
        <f>IF(MOD(G2786,9)=0,9,MOD(G2786,9))</f>
        <v>4</v>
      </c>
      <c r="I2786" s="45" t="str">
        <f>IFERROR(MID("日月火水木金土",WEEKDAY(D2786),1),"")</f>
        <v>月</v>
      </c>
      <c r="J2786" s="304" t="s">
        <v>869</v>
      </c>
      <c r="K2786" s="202" t="str">
        <f>VLOOKUP(F2786,石と花メイン,3,FALSE)</f>
        <v>◆柘榴石</v>
      </c>
      <c r="L2786" s="297" t="str">
        <f>VLOOKUP(F2786,石と花メイン,4,FALSE)</f>
        <v>アンスリウム【大紅団扇】</v>
      </c>
      <c r="M2786" s="393">
        <f>IF(OR(MONTH(F2786)&lt;7,AND(MONTH(F2786)=7,DAY(F2786)&lt;=25)),
MOD(SUM((E2786-1901)*365,259),260),
MOD(SUM((E2786-1900)*365,259),260))</f>
        <v>4</v>
      </c>
      <c r="N2786" s="390">
        <f>IF(AND(MONTH(F2786)=7,DAY(F2786)&gt;25),1,
ROUNDDOWN((SUM(VLOOKUP(MONTH(F2786),D暦変換用数値,2,FALSE),DAY(F2786))/28)+1,0))</f>
        <v>1</v>
      </c>
      <c r="O2786" s="205">
        <f>IF(AND(MONTH(F2786)=7,DAY(F2786)&gt;25),DAY(F2786)-25,
MOD((SUM(VLOOKUP(MONTH(F2786),D暦変換用数値,2,FALSE),DAY(F2786))),28)+1)</f>
        <v>4</v>
      </c>
      <c r="P2786" s="406">
        <f>IF(OR(MONTH(F2786)&lt;7,AND(MONTH(F2786)=7,DAY(F2786)&lt;=25)),
MOD(SUM((E2786-1901)*365,(N2786-1)*28,O2786,258),260),
MOD(SUM((E2786-1900)*365,(N2786-1)*28,O2786,258),260))</f>
        <v>7</v>
      </c>
      <c r="Q2786" s="374" t="str">
        <f>VLOOKUP(MOD(P2786,4),色,2,FALSE)</f>
        <v>青い</v>
      </c>
      <c r="R2786" s="292" t="str">
        <f>VLOOKUP(MOD(P2786,13),銀河の音,2,FALSE)</f>
        <v>共振の</v>
      </c>
      <c r="S2786" s="385" t="str">
        <f>VLOOKUP(MOD(P2786,20),太陽の紋章,2,FALSE)</f>
        <v>手</v>
      </c>
      <c r="T2786" s="99" t="s">
        <v>8938</v>
      </c>
    </row>
    <row r="2787" spans="1:20" ht="13.5" customHeight="1">
      <c r="A2787" s="76" t="str">
        <f>VLOOKUP(MOD(E2787,10),十干,2,FALSE)</f>
        <v>丁</v>
      </c>
      <c r="B2787" s="199" t="str">
        <f>VLOOKUP(MOD(E2787,12),十二支,3,FALSE)</f>
        <v xml:space="preserve">08 軍 </v>
      </c>
      <c r="C2787" s="201" t="str">
        <f>VLOOKUP(F2787,星座,3,TRUE)</f>
        <v xml:space="preserve">06 聖 </v>
      </c>
      <c r="D2787" s="534">
        <v>21043</v>
      </c>
      <c r="E2787" s="116">
        <f>IFERROR(YEAR(D2787),LEFT(D2787,4))</f>
        <v>1957</v>
      </c>
      <c r="F2787" s="116" t="str">
        <f>IF(ISTEXT(D2787),RIGHT(D2787,5),TEXT(D2787,"mm/dd"))</f>
        <v>08/11</v>
      </c>
      <c r="G2787" s="120">
        <f>SUM(MID(E2787,1,1),MID(E2787,2,1),MID(E2787,3,1),MID(E2787,4,1),MID(F2787,1,1),MID(F2787,2,1),MID(F2787,4,1),MID(F2787,5,1))</f>
        <v>32</v>
      </c>
      <c r="H2787" s="120">
        <f>IF(MOD(G2787,9)=0,9,MOD(G2787,9))</f>
        <v>5</v>
      </c>
      <c r="I2787" s="116" t="str">
        <f>IFERROR(MID("日月火水木金土",WEEKDAY(D2787),1),"")</f>
        <v>日</v>
      </c>
      <c r="J2787" s="306" t="s">
        <v>6866</v>
      </c>
      <c r="K2787" s="203" t="str">
        <f>VLOOKUP(F2787,石と花メイン,3,FALSE)</f>
        <v>●珊瑚</v>
      </c>
      <c r="L2787" s="299" t="str">
        <f>VLOOKUP(F2787,石と花メイン,4,FALSE)</f>
        <v>紅花【末摘花】</v>
      </c>
      <c r="M2787" s="395">
        <f>IF(OR(MONTH(F2787)&lt;7,AND(MONTH(F2787)=7,DAY(F2787)&lt;=25)),
MOD(SUM((E2787-1901)*365,259),260),
MOD(SUM((E2787-1900)*365,259),260))</f>
        <v>4</v>
      </c>
      <c r="N2787" s="121">
        <f>IF(AND(MONTH(F2787)=7,DAY(F2787)&gt;25),1,
ROUNDDOWN((SUM(VLOOKUP(MONTH(F2787),D暦変換用数値,2,FALSE),DAY(F2787))/28)+1,0))</f>
        <v>1</v>
      </c>
      <c r="O2787" s="117">
        <f>IF(AND(MONTH(F2787)=7,DAY(F2787)&gt;25),DAY(F2787)-25,
MOD((SUM(VLOOKUP(MONTH(F2787),D暦変換用数値,2,FALSE),DAY(F2787))),28)+1)</f>
        <v>17</v>
      </c>
      <c r="P2787" s="408">
        <f>IF(OR(MONTH(F2787)&lt;7,AND(MONTH(F2787)=7,DAY(F2787)&lt;=25)),
MOD(SUM((E2787-1901)*365,(N2787-1)*28,O2787,258),260),
MOD(SUM((E2787-1900)*365,(N2787-1)*28,O2787,258),260))</f>
        <v>20</v>
      </c>
      <c r="Q2787" s="373" t="str">
        <f>VLOOKUP(MOD(P2787,4),色,2,FALSE)</f>
        <v>黄色い</v>
      </c>
      <c r="R2787" s="291" t="str">
        <f>VLOOKUP(MOD(P2787,13),銀河の音,2,FALSE)</f>
        <v>共振の</v>
      </c>
      <c r="S2787" s="384" t="str">
        <f>VLOOKUP(MOD(P2787,20),太陽の紋章,2,FALSE)</f>
        <v>太陽</v>
      </c>
      <c r="T2787" s="126" t="s">
        <v>6867</v>
      </c>
    </row>
    <row r="2788" spans="1:20" ht="13.5" customHeight="1">
      <c r="A2788" s="50" t="str">
        <f>VLOOKUP(MOD(E2788,10),十干,2,FALSE)</f>
        <v>丁</v>
      </c>
      <c r="B2788" s="199" t="str">
        <f>VLOOKUP(MOD(E2788,12),十二支,3,FALSE)</f>
        <v xml:space="preserve">08 軍 </v>
      </c>
      <c r="C2788" s="201" t="str">
        <f>VLOOKUP(F2788,星座,3,TRUE)</f>
        <v xml:space="preserve">06 聖 </v>
      </c>
      <c r="D2788" s="531">
        <v>21050</v>
      </c>
      <c r="E2788" s="1">
        <f>IFERROR(YEAR(D2788),LEFT(D2788,4))</f>
        <v>1957</v>
      </c>
      <c r="F2788" s="1" t="str">
        <f>IF(ISTEXT(D2788),RIGHT(D2788,5),TEXT(D2788,"mm/dd"))</f>
        <v>08/18</v>
      </c>
      <c r="G2788" s="39">
        <f>SUM(MID(E2788,1,1),MID(E2788,2,1),MID(E2788,3,1),MID(E2788,4,1),MID(F2788,1,1),MID(F2788,2,1),MID(F2788,4,1),MID(F2788,5,1))</f>
        <v>39</v>
      </c>
      <c r="H2788" s="41">
        <f>IF(MOD(G2788,9)=0,9,MOD(G2788,9))</f>
        <v>3</v>
      </c>
      <c r="I2788" s="45" t="str">
        <f>IFERROR(MID("日月火水木金土",WEEKDAY(D2788),1),"")</f>
        <v>日</v>
      </c>
      <c r="J2788" s="304" t="s">
        <v>870</v>
      </c>
      <c r="K2788" s="202" t="str">
        <f>VLOOKUP(F2788,石と花メイン,3,FALSE)</f>
        <v>◆藍玉</v>
      </c>
      <c r="L2788" s="297" t="str">
        <f>VLOOKUP(F2788,石と花メイン,4,FALSE)</f>
        <v>立葵【ホリーホック】</v>
      </c>
      <c r="M2788" s="393">
        <f>IF(OR(MONTH(F2788)&lt;7,AND(MONTH(F2788)=7,DAY(F2788)&lt;=25)),
MOD(SUM((E2788-1901)*365,259),260),
MOD(SUM((E2788-1900)*365,259),260))</f>
        <v>4</v>
      </c>
      <c r="N2788" s="390">
        <f>IF(AND(MONTH(F2788)=7,DAY(F2788)&gt;25),1,
ROUNDDOWN((SUM(VLOOKUP(MONTH(F2788),D暦変換用数値,2,FALSE),DAY(F2788))/28)+1,0))</f>
        <v>1</v>
      </c>
      <c r="O2788" s="205">
        <f>IF(AND(MONTH(F2788)=7,DAY(F2788)&gt;25),DAY(F2788)-25,
MOD((SUM(VLOOKUP(MONTH(F2788),D暦変換用数値,2,FALSE),DAY(F2788))),28)+1)</f>
        <v>24</v>
      </c>
      <c r="P2788" s="406">
        <f>IF(OR(MONTH(F2788)&lt;7,AND(MONTH(F2788)=7,DAY(F2788)&lt;=25)),
MOD(SUM((E2788-1901)*365,(N2788-1)*28,O2788,258),260),
MOD(SUM((E2788-1900)*365,(N2788-1)*28,O2788,258),260))</f>
        <v>27</v>
      </c>
      <c r="Q2788" s="374" t="str">
        <f>VLOOKUP(MOD(P2788,4),色,2,FALSE)</f>
        <v>青い</v>
      </c>
      <c r="R2788" s="292" t="str">
        <f>VLOOKUP(MOD(P2788,13),銀河の音,2,FALSE)</f>
        <v>磁気の</v>
      </c>
      <c r="S2788" s="385" t="str">
        <f>VLOOKUP(MOD(P2788,20),太陽の紋章,2,FALSE)</f>
        <v>手</v>
      </c>
      <c r="T2788" s="98" t="s">
        <v>3736</v>
      </c>
    </row>
    <row r="2789" spans="1:20" ht="13.5" customHeight="1">
      <c r="A2789" s="334" t="str">
        <f>VLOOKUP(MOD(E2789,10),十干,2,FALSE)</f>
        <v>己</v>
      </c>
      <c r="B2789" s="331" t="str">
        <f>VLOOKUP(MOD(E2789,12),十二支,3,FALSE)</f>
        <v xml:space="preserve">08 軍 </v>
      </c>
      <c r="C2789" s="336" t="str">
        <f>VLOOKUP(F2789,星座,3,TRUE)</f>
        <v xml:space="preserve">06 聖 </v>
      </c>
      <c r="D2789" s="540">
        <v>25410</v>
      </c>
      <c r="E2789" s="131">
        <f>IFERROR(YEAR(D2789),LEFT(D2789,4))</f>
        <v>1969</v>
      </c>
      <c r="F2789" s="538" t="str">
        <f>IF(ISTEXT(D2789),RIGHT(D2789,5),TEXT(D2789,"mm/dd"))</f>
        <v>07/26</v>
      </c>
      <c r="G2789" s="133">
        <f>SUM(MID(E2789,1,1),MID(E2789,2,1),MID(E2789,3,1),MID(E2789,4,1),MID(F2789,1,1),MID(F2789,2,1),MID(F2789,4,1),MID(F2789,5,1))</f>
        <v>40</v>
      </c>
      <c r="H2789" s="133">
        <f>IF(MOD(G2789,9)=0,9,MOD(G2789,9))</f>
        <v>4</v>
      </c>
      <c r="I2789" s="131" t="str">
        <f>IFERROR(MID("日月火水木金土",WEEKDAY(D2789),1),"")</f>
        <v>土</v>
      </c>
      <c r="J2789" s="306" t="s">
        <v>9183</v>
      </c>
      <c r="K2789" s="335" t="str">
        <f>VLOOKUP(F2789,石と花メイン,3,FALSE)</f>
        <v>◆藍玉</v>
      </c>
      <c r="L2789" s="302" t="str">
        <f>VLOOKUP(F2789,石と花メイン,4,FALSE)</f>
        <v>苦蓬/苦艾</v>
      </c>
      <c r="M2789" s="396">
        <f>IF(OR(MONTH(F2789)&lt;7,AND(MONTH(F2789)=7,DAY(F2789)&lt;=25)),
MOD(SUM((E2789-1901)*365,259),260),
MOD(SUM((E2789-1900)*365,259),260))</f>
        <v>224</v>
      </c>
      <c r="N2789" s="335">
        <f>IF(AND(MONTH(F2789)=7,DAY(F2789)&gt;25),1,
ROUNDDOWN((SUM(VLOOKUP(MONTH(F2789),D暦変換用数値,2,FALSE),DAY(F2789))/28)+1,0))</f>
        <v>1</v>
      </c>
      <c r="O2789" s="132">
        <f>IF(AND(MONTH(F2789)=7,DAY(F2789)&gt;25),DAY(F2789)-25,
MOD((SUM(VLOOKUP(MONTH(F2789),D暦変換用数値,2,FALSE),DAY(F2789))),28)+1)</f>
        <v>1</v>
      </c>
      <c r="P2789" s="404">
        <f>IF(OR(MONTH(F2789)&lt;7,AND(MONTH(F2789)=7,DAY(F2789)&lt;=25)),
MOD(SUM((E2789-1901)*365,(N2789-1)*28,O2789,258),260),
MOD(SUM((E2789-1900)*365,(N2789-1)*28,O2789,258),260))</f>
        <v>224</v>
      </c>
      <c r="Q2789" s="376" t="str">
        <f>VLOOKUP(MOD(P2789,4),色,2,FALSE)</f>
        <v>黄色い</v>
      </c>
      <c r="R2789" s="333" t="str">
        <f>VLOOKUP(MOD(P2789,13),銀河の音,2,FALSE)</f>
        <v>電気の</v>
      </c>
      <c r="S2789" s="387" t="str">
        <f>VLOOKUP(MOD(P2789,20),太陽の紋章,2,FALSE)</f>
        <v>種</v>
      </c>
      <c r="T2789" s="127" t="s">
        <v>9184</v>
      </c>
    </row>
    <row r="2790" spans="1:20" ht="13.5" customHeight="1">
      <c r="A2790" s="334" t="str">
        <f>VLOOKUP(MOD(E2790,10),十干,2,FALSE)</f>
        <v>己</v>
      </c>
      <c r="B2790" s="331" t="str">
        <f>VLOOKUP(MOD(E2790,12),十二支,3,FALSE)</f>
        <v xml:space="preserve">08 軍 </v>
      </c>
      <c r="C2790" s="336" t="str">
        <f>VLOOKUP(F2790,星座,3,TRUE)</f>
        <v xml:space="preserve">06 聖 </v>
      </c>
      <c r="D2790" s="540">
        <v>25412</v>
      </c>
      <c r="E2790" s="131">
        <f>IFERROR(YEAR(D2790),LEFT(D2790,4))</f>
        <v>1969</v>
      </c>
      <c r="F2790" s="538" t="str">
        <f>IF(ISTEXT(D2790),RIGHT(D2790,5),TEXT(D2790,"mm/dd"))</f>
        <v>07/28</v>
      </c>
      <c r="G2790" s="133">
        <f>SUM(MID(E2790,1,1),MID(E2790,2,1),MID(E2790,3,1),MID(E2790,4,1),MID(F2790,1,1),MID(F2790,2,1),MID(F2790,4,1),MID(F2790,5,1))</f>
        <v>42</v>
      </c>
      <c r="H2790" s="133">
        <f>IF(MOD(G2790,9)=0,9,MOD(G2790,9))</f>
        <v>6</v>
      </c>
      <c r="I2790" s="131" t="str">
        <f>IFERROR(MID("日月火水木金土",WEEKDAY(D2790),1),"")</f>
        <v>月</v>
      </c>
      <c r="J2790" s="306" t="s">
        <v>9337</v>
      </c>
      <c r="K2790" s="335" t="str">
        <f>VLOOKUP(F2790,石と花メイン,3,FALSE)</f>
        <v>●翡翠</v>
      </c>
      <c r="L2790" s="302" t="str">
        <f>VLOOKUP(F2790,石と花メイン,4,FALSE)</f>
        <v>小町草【虫取撫子】</v>
      </c>
      <c r="M2790" s="396">
        <f>IF(OR(MONTH(F2790)&lt;7,AND(MONTH(F2790)=7,DAY(F2790)&lt;=25)),
MOD(SUM((E2790-1901)*365,259),260),
MOD(SUM((E2790-1900)*365,259),260))</f>
        <v>224</v>
      </c>
      <c r="N2790" s="335">
        <f>IF(AND(MONTH(F2790)=7,DAY(F2790)&gt;25),1,
ROUNDDOWN((SUM(VLOOKUP(MONTH(F2790),D暦変換用数値,2,FALSE),DAY(F2790))/28)+1,0))</f>
        <v>1</v>
      </c>
      <c r="O2790" s="132">
        <f>IF(AND(MONTH(F2790)=7,DAY(F2790)&gt;25),DAY(F2790)-25,
MOD((SUM(VLOOKUP(MONTH(F2790),D暦変換用数値,2,FALSE),DAY(F2790))),28)+1)</f>
        <v>3</v>
      </c>
      <c r="P2790" s="404">
        <f>IF(OR(MONTH(F2790)&lt;7,AND(MONTH(F2790)=7,DAY(F2790)&lt;=25)),
MOD(SUM((E2790-1901)*365,(N2790-1)*28,O2790,258),260),
MOD(SUM((E2790-1900)*365,(N2790-1)*28,O2790,258),260))</f>
        <v>226</v>
      </c>
      <c r="Q2790" s="376" t="str">
        <f>VLOOKUP(MOD(P2790,4),色,2,FALSE)</f>
        <v>白い</v>
      </c>
      <c r="R2790" s="333" t="str">
        <f>VLOOKUP(MOD(P2790,13),銀河の音,2,FALSE)</f>
        <v>倍音の</v>
      </c>
      <c r="S2790" s="387" t="str">
        <f>VLOOKUP(MOD(P2790,20),太陽の紋章,2,FALSE)</f>
        <v>世界の橋渡し</v>
      </c>
      <c r="T2790" s="119" t="s">
        <v>9335</v>
      </c>
    </row>
    <row r="2791" spans="1:20" ht="13.5" customHeight="1">
      <c r="A2791" s="334" t="str">
        <f>VLOOKUP(MOD(E2791,10),十干,2,FALSE)</f>
        <v>己</v>
      </c>
      <c r="B2791" s="331" t="str">
        <f>VLOOKUP(MOD(E2791,12),十二支,3,FALSE)</f>
        <v xml:space="preserve">08 軍 </v>
      </c>
      <c r="C2791" s="336" t="str">
        <f>VLOOKUP(F2791,星座,3,TRUE)</f>
        <v xml:space="preserve">06 聖 </v>
      </c>
      <c r="D2791" s="534">
        <v>25412</v>
      </c>
      <c r="E2791" s="131">
        <f>IFERROR(YEAR(D2791),LEFT(D2791,4))</f>
        <v>1969</v>
      </c>
      <c r="F2791" s="131" t="str">
        <f>IF(ISTEXT(D2791),RIGHT(D2791,5),TEXT(D2791,"mm/dd"))</f>
        <v>07/28</v>
      </c>
      <c r="G2791" s="133">
        <f>SUM(MID(E2791,1,1),MID(E2791,2,1),MID(E2791,3,1),MID(E2791,4,1),MID(F2791,1,1),MID(F2791,2,1),MID(F2791,4,1),MID(F2791,5,1))</f>
        <v>42</v>
      </c>
      <c r="H2791" s="133">
        <f>IF(MOD(G2791,9)=0,9,MOD(G2791,9))</f>
        <v>6</v>
      </c>
      <c r="I2791" s="131" t="str">
        <f>IFERROR(MID("日月火水木金土",WEEKDAY(D2791),1),"")</f>
        <v>月</v>
      </c>
      <c r="J2791" s="306" t="s">
        <v>8334</v>
      </c>
      <c r="K2791" s="335" t="str">
        <f>VLOOKUP(F2791,石と花メイン,3,FALSE)</f>
        <v>●翡翠</v>
      </c>
      <c r="L2791" s="302" t="str">
        <f>VLOOKUP(F2791,石と花メイン,4,FALSE)</f>
        <v>小町草【虫取撫子】</v>
      </c>
      <c r="M2791" s="396">
        <f>IF(OR(MONTH(F2791)&lt;7,AND(MONTH(F2791)=7,DAY(F2791)&lt;=25)),
MOD(SUM((E2791-1901)*365,259),260),
MOD(SUM((E2791-1900)*365,259),260))</f>
        <v>224</v>
      </c>
      <c r="N2791" s="335">
        <f>IF(AND(MONTH(F2791)=7,DAY(F2791)&gt;25),1,
ROUNDDOWN((SUM(VLOOKUP(MONTH(F2791),D暦変換用数値,2,FALSE),DAY(F2791))/28)+1,0))</f>
        <v>1</v>
      </c>
      <c r="O2791" s="132">
        <f>IF(AND(MONTH(F2791)=7,DAY(F2791)&gt;25),DAY(F2791)-25,
MOD((SUM(VLOOKUP(MONTH(F2791),D暦変換用数値,2,FALSE),DAY(F2791))),28)+1)</f>
        <v>3</v>
      </c>
      <c r="P2791" s="404">
        <f>IF(OR(MONTH(F2791)&lt;7,AND(MONTH(F2791)=7,DAY(F2791)&lt;=25)),
MOD(SUM((E2791-1901)*365,(N2791-1)*28,O2791,258),260),
MOD(SUM((E2791-1900)*365,(N2791-1)*28,O2791,258),260))</f>
        <v>226</v>
      </c>
      <c r="Q2791" s="376" t="str">
        <f>VLOOKUP(MOD(P2791,4),色,2,FALSE)</f>
        <v>白い</v>
      </c>
      <c r="R2791" s="333" t="str">
        <f>VLOOKUP(MOD(P2791,13),銀河の音,2,FALSE)</f>
        <v>倍音の</v>
      </c>
      <c r="S2791" s="387" t="str">
        <f>VLOOKUP(MOD(P2791,20),太陽の紋章,2,FALSE)</f>
        <v>世界の橋渡し</v>
      </c>
      <c r="T2791" s="126" t="s">
        <v>8336</v>
      </c>
    </row>
    <row r="2792" spans="1:20" ht="13.5" customHeight="1">
      <c r="A2792" s="50" t="str">
        <f>VLOOKUP(MOD(E2792,10),十干,2,FALSE)</f>
        <v>己</v>
      </c>
      <c r="B2792" s="199" t="str">
        <f>VLOOKUP(MOD(E2792,12),十二支,3,FALSE)</f>
        <v xml:space="preserve">08 軍 </v>
      </c>
      <c r="C2792" s="201" t="str">
        <f>VLOOKUP(F2792,星座,3,TRUE)</f>
        <v xml:space="preserve">06 聖 </v>
      </c>
      <c r="D2792" s="531">
        <v>25420</v>
      </c>
      <c r="E2792" s="1">
        <f>IFERROR(YEAR(D2792),LEFT(D2792,4))</f>
        <v>1969</v>
      </c>
      <c r="F2792" s="1" t="str">
        <f>IF(ISTEXT(D2792),RIGHT(D2792,5),TEXT(D2792,"mm/dd"))</f>
        <v>08/05</v>
      </c>
      <c r="G2792" s="39">
        <f>SUM(MID(E2792,1,1),MID(E2792,2,1),MID(E2792,3,1),MID(E2792,4,1),MID(F2792,1,1),MID(F2792,2,1),MID(F2792,4,1),MID(F2792,5,1))</f>
        <v>38</v>
      </c>
      <c r="H2792" s="41">
        <f>IF(MOD(G2792,9)=0,9,MOD(G2792,9))</f>
        <v>2</v>
      </c>
      <c r="I2792" s="45" t="str">
        <f>IFERROR(MID("日月火水木金土",WEEKDAY(D2792),1),"")</f>
        <v>火</v>
      </c>
      <c r="J2792" s="304" t="s">
        <v>2605</v>
      </c>
      <c r="K2792" s="202" t="str">
        <f>VLOOKUP(F2792,石と花メイン,3,FALSE)</f>
        <v>◆黄玉</v>
      </c>
      <c r="L2792" s="297" t="str">
        <f>VLOOKUP(F2792,石と花メイン,4,FALSE)</f>
        <v>百日紅/猿滑</v>
      </c>
      <c r="M2792" s="393">
        <f>IF(OR(MONTH(F2792)&lt;7,AND(MONTH(F2792)=7,DAY(F2792)&lt;=25)),
MOD(SUM((E2792-1901)*365,259),260),
MOD(SUM((E2792-1900)*365,259),260))</f>
        <v>224</v>
      </c>
      <c r="N2792" s="390">
        <f>IF(AND(MONTH(F2792)=7,DAY(F2792)&gt;25),1,
ROUNDDOWN((SUM(VLOOKUP(MONTH(F2792),D暦変換用数値,2,FALSE),DAY(F2792))/28)+1,0))</f>
        <v>1</v>
      </c>
      <c r="O2792" s="205">
        <f>IF(AND(MONTH(F2792)=7,DAY(F2792)&gt;25),DAY(F2792)-25,
MOD((SUM(VLOOKUP(MONTH(F2792),D暦変換用数値,2,FALSE),DAY(F2792))),28)+1)</f>
        <v>11</v>
      </c>
      <c r="P2792" s="406">
        <f>IF(OR(MONTH(F2792)&lt;7,AND(MONTH(F2792)=7,DAY(F2792)&lt;=25)),
MOD(SUM((E2792-1901)*365,(N2792-1)*28,O2792,258),260),
MOD(SUM((E2792-1900)*365,(N2792-1)*28,O2792,258),260))</f>
        <v>234</v>
      </c>
      <c r="Q2792" s="375" t="str">
        <f>VLOOKUP(MOD(P2792,4),色,2,FALSE)</f>
        <v>白い</v>
      </c>
      <c r="R2792" s="293" t="str">
        <f>VLOOKUP(MOD(P2792,13),銀河の音,2,FALSE)</f>
        <v>宇宙の</v>
      </c>
      <c r="S2792" s="386" t="str">
        <f>VLOOKUP(MOD(P2792,20),太陽の紋章,2,FALSE)</f>
        <v>魔法使い</v>
      </c>
      <c r="T2792" s="99" t="s">
        <v>174</v>
      </c>
    </row>
    <row r="2793" spans="1:20" ht="13.5" customHeight="1">
      <c r="A2793" s="282" t="str">
        <f>VLOOKUP(MOD(E2793,10),十干,2,FALSE)</f>
        <v>己</v>
      </c>
      <c r="B2793" s="283" t="str">
        <f>VLOOKUP(MOD(E2793,12),十二支,3,FALSE)</f>
        <v xml:space="preserve">08 軍 </v>
      </c>
      <c r="C2793" s="287" t="str">
        <f>VLOOKUP(F2793,星座,3,TRUE)</f>
        <v xml:space="preserve">06 聖 </v>
      </c>
      <c r="D2793" s="533">
        <v>25425</v>
      </c>
      <c r="E2793" s="83">
        <f>IFERROR(YEAR(D2793),LEFT(D2793,4))</f>
        <v>1969</v>
      </c>
      <c r="F2793" s="83" t="str">
        <f>IF(ISTEXT(D2793),RIGHT(D2793,5),TEXT(D2793,"mm/dd"))</f>
        <v>08/10</v>
      </c>
      <c r="G2793" s="88">
        <f>SUM(MID(E2793,1,1),MID(E2793,2,1),MID(E2793,3,1),MID(E2793,4,1),MID(F2793,1,1),MID(F2793,2,1),MID(F2793,4,1),MID(F2793,5,1))</f>
        <v>34</v>
      </c>
      <c r="H2793" s="88">
        <f>IF(MOD(G2793,9)=0,9,MOD(G2793,9))</f>
        <v>7</v>
      </c>
      <c r="I2793" s="83" t="str">
        <f>IFERROR(MID("日月火水木金土",WEEKDAY(D2793),1),"")</f>
        <v>日</v>
      </c>
      <c r="J2793" s="303" t="s">
        <v>6180</v>
      </c>
      <c r="K2793" s="87" t="str">
        <f>VLOOKUP(F2793,石と花メイン,3,FALSE)</f>
        <v>◆金緑石</v>
      </c>
      <c r="L2793" s="296" t="str">
        <f>VLOOKUP(F2793,石と花メイン,4,FALSE)</f>
        <v>縷紅草【南瓜朝顔】</v>
      </c>
      <c r="M2793" s="392">
        <f>IF(OR(MONTH(F2793)&lt;7,AND(MONTH(F2793)=7,DAY(F2793)&lt;=25)),
MOD(SUM((E2793-1901)*365,259),260),
MOD(SUM((E2793-1900)*365,259),260))</f>
        <v>224</v>
      </c>
      <c r="N2793" s="330">
        <f>IF(AND(MONTH(F2793)=7,DAY(F2793)&gt;25),1,
ROUNDDOWN((SUM(VLOOKUP(MONTH(F2793),D暦変換用数値,2,FALSE),DAY(F2793))/28)+1,0))</f>
        <v>1</v>
      </c>
      <c r="O2793" s="84">
        <f>IF(AND(MONTH(F2793)=7,DAY(F2793)&gt;25),DAY(F2793)-25,
MOD((SUM(VLOOKUP(MONTH(F2793),D暦変換用数値,2,FALSE),DAY(F2793))),28)+1)</f>
        <v>16</v>
      </c>
      <c r="P2793" s="405">
        <f>IF(OR(MONTH(F2793)&lt;7,AND(MONTH(F2793)=7,DAY(F2793)&lt;=25)),
MOD(SUM((E2793-1901)*365,(N2793-1)*28,O2793,258),260),
MOD(SUM((E2793-1900)*365,(N2793-1)*28,O2793,258),260))</f>
        <v>239</v>
      </c>
      <c r="Q2793" s="371" t="str">
        <f>VLOOKUP(MOD(P2793,4),色,2,FALSE)</f>
        <v>青い</v>
      </c>
      <c r="R2793" s="289" t="str">
        <f>VLOOKUP(MOD(P2793,13),銀河の音,2,FALSE)</f>
        <v>倍音の</v>
      </c>
      <c r="S2793" s="382" t="str">
        <f>VLOOKUP(MOD(P2793,20),太陽の紋章,2,FALSE)</f>
        <v>嵐</v>
      </c>
      <c r="T2793" s="95" t="s">
        <v>2866</v>
      </c>
    </row>
    <row r="2794" spans="1:20" ht="13.5" customHeight="1">
      <c r="A2794" s="50" t="str">
        <f>VLOOKUP(MOD(E2794,10),十干,2,FALSE)</f>
        <v>己</v>
      </c>
      <c r="B2794" s="199" t="str">
        <f>VLOOKUP(MOD(E2794,12),十二支,3,FALSE)</f>
        <v xml:space="preserve">08 軍 </v>
      </c>
      <c r="C2794" s="201" t="str">
        <f>VLOOKUP(F2794,星座,3,TRUE)</f>
        <v xml:space="preserve">06 聖 </v>
      </c>
      <c r="D2794" s="531">
        <v>25427</v>
      </c>
      <c r="E2794" s="1">
        <f>IFERROR(YEAR(D2794),LEFT(D2794,4))</f>
        <v>1969</v>
      </c>
      <c r="F2794" s="1" t="str">
        <f>IF(ISTEXT(D2794),RIGHT(D2794,5),TEXT(D2794,"mm/dd"))</f>
        <v>08/12</v>
      </c>
      <c r="G2794" s="39">
        <f>SUM(MID(E2794,1,1),MID(E2794,2,1),MID(E2794,3,1),MID(E2794,4,1),MID(F2794,1,1),MID(F2794,2,1),MID(F2794,4,1),MID(F2794,5,1))</f>
        <v>36</v>
      </c>
      <c r="H2794" s="41">
        <f>IF(MOD(G2794,9)=0,9,MOD(G2794,9))</f>
        <v>9</v>
      </c>
      <c r="I2794" s="45" t="str">
        <f>IFERROR(MID("日月火水木金土",WEEKDAY(D2794),1),"")</f>
        <v>火</v>
      </c>
      <c r="J2794" s="304" t="s">
        <v>2606</v>
      </c>
      <c r="K2794" s="202" t="str">
        <f>VLOOKUP(F2794,石と花メイン,3,FALSE)</f>
        <v>■紫水晶</v>
      </c>
      <c r="L2794" s="297" t="str">
        <f>VLOOKUP(F2794,石と花メイン,4,FALSE)</f>
        <v>夾竹桃【半年紅】</v>
      </c>
      <c r="M2794" s="393">
        <f>IF(OR(MONTH(F2794)&lt;7,AND(MONTH(F2794)=7,DAY(F2794)&lt;=25)),
MOD(SUM((E2794-1901)*365,259),260),
MOD(SUM((E2794-1900)*365,259),260))</f>
        <v>224</v>
      </c>
      <c r="N2794" s="390">
        <f>IF(AND(MONTH(F2794)=7,DAY(F2794)&gt;25),1,
ROUNDDOWN((SUM(VLOOKUP(MONTH(F2794),D暦変換用数値,2,FALSE),DAY(F2794))/28)+1,0))</f>
        <v>1</v>
      </c>
      <c r="O2794" s="205">
        <f>IF(AND(MONTH(F2794)=7,DAY(F2794)&gt;25),DAY(F2794)-25,
MOD((SUM(VLOOKUP(MONTH(F2794),D暦変換用数値,2,FALSE),DAY(F2794))),28)+1)</f>
        <v>18</v>
      </c>
      <c r="P2794" s="406">
        <f>IF(OR(MONTH(F2794)&lt;7,AND(MONTH(F2794)=7,DAY(F2794)&lt;=25)),
MOD(SUM((E2794-1901)*365,(N2794-1)*28,O2794,258),260),
MOD(SUM((E2794-1900)*365,(N2794-1)*28,O2794,258),260))</f>
        <v>241</v>
      </c>
      <c r="Q2794" s="372" t="str">
        <f>VLOOKUP(MOD(P2794,4),色,2,FALSE)</f>
        <v>赤い</v>
      </c>
      <c r="R2794" s="290" t="str">
        <f>VLOOKUP(MOD(P2794,13),銀河の音,2,FALSE)</f>
        <v>共振の</v>
      </c>
      <c r="S2794" s="383" t="str">
        <f>VLOOKUP(MOD(P2794,20),太陽の紋章,2,FALSE)</f>
        <v>竜</v>
      </c>
      <c r="T2794" s="98" t="s">
        <v>3736</v>
      </c>
    </row>
    <row r="2795" spans="1:20" ht="13.5" customHeight="1">
      <c r="A2795" s="50" t="str">
        <f>VLOOKUP(MOD(E2795,10),十干,2,FALSE)</f>
        <v>己</v>
      </c>
      <c r="B2795" s="199" t="str">
        <f>VLOOKUP(MOD(E2795,12),十二支,3,FALSE)</f>
        <v xml:space="preserve">08 軍 </v>
      </c>
      <c r="C2795" s="201" t="str">
        <f>VLOOKUP(F2795,星座,3,TRUE)</f>
        <v xml:space="preserve">06 聖 </v>
      </c>
      <c r="D2795" s="531">
        <v>25428</v>
      </c>
      <c r="E2795" s="1">
        <f>IFERROR(YEAR(D2795),LEFT(D2795,4))</f>
        <v>1969</v>
      </c>
      <c r="F2795" s="1" t="str">
        <f>IF(ISTEXT(D2795),RIGHT(D2795,5),TEXT(D2795,"mm/dd"))</f>
        <v>08/13</v>
      </c>
      <c r="G2795" s="39">
        <f>SUM(MID(E2795,1,1),MID(E2795,2,1),MID(E2795,3,1),MID(E2795,4,1),MID(F2795,1,1),MID(F2795,2,1),MID(F2795,4,1),MID(F2795,5,1))</f>
        <v>37</v>
      </c>
      <c r="H2795" s="41">
        <f>IF(MOD(G2795,9)=0,9,MOD(G2795,9))</f>
        <v>1</v>
      </c>
      <c r="I2795" s="45" t="str">
        <f>IFERROR(MID("日月火水木金土",WEEKDAY(D2795),1),"")</f>
        <v>水</v>
      </c>
      <c r="J2795" s="304" t="s">
        <v>2607</v>
      </c>
      <c r="K2795" s="202" t="str">
        <f>VLOOKUP(F2795,石と花メイン,3,FALSE)</f>
        <v>◇金剛石</v>
      </c>
      <c r="L2795" s="297" t="str">
        <f>VLOOKUP(F2795,石と花メイン,4,FALSE)</f>
        <v>鷺草</v>
      </c>
      <c r="M2795" s="393">
        <f>IF(OR(MONTH(F2795)&lt;7,AND(MONTH(F2795)=7,DAY(F2795)&lt;=25)),
MOD(SUM((E2795-1901)*365,259),260),
MOD(SUM((E2795-1900)*365,259),260))</f>
        <v>224</v>
      </c>
      <c r="N2795" s="390">
        <f>IF(AND(MONTH(F2795)=7,DAY(F2795)&gt;25),1,
ROUNDDOWN((SUM(VLOOKUP(MONTH(F2795),D暦変換用数値,2,FALSE),DAY(F2795))/28)+1,0))</f>
        <v>1</v>
      </c>
      <c r="O2795" s="205">
        <f>IF(AND(MONTH(F2795)=7,DAY(F2795)&gt;25),DAY(F2795)-25,
MOD((SUM(VLOOKUP(MONTH(F2795),D暦変換用数値,2,FALSE),DAY(F2795))),28)+1)</f>
        <v>19</v>
      </c>
      <c r="P2795" s="406">
        <f>IF(OR(MONTH(F2795)&lt;7,AND(MONTH(F2795)=7,DAY(F2795)&lt;=25)),
MOD(SUM((E2795-1901)*365,(N2795-1)*28,O2795,258),260),
MOD(SUM((E2795-1900)*365,(N2795-1)*28,O2795,258),260))</f>
        <v>242</v>
      </c>
      <c r="Q2795" s="375" t="str">
        <f>VLOOKUP(MOD(P2795,4),色,2,FALSE)</f>
        <v>白い</v>
      </c>
      <c r="R2795" s="293" t="str">
        <f>VLOOKUP(MOD(P2795,13),銀河の音,2,FALSE)</f>
        <v>銀河の</v>
      </c>
      <c r="S2795" s="386" t="str">
        <f>VLOOKUP(MOD(P2795,20),太陽の紋章,2,FALSE)</f>
        <v>風</v>
      </c>
      <c r="T2795" s="98" t="s">
        <v>3736</v>
      </c>
    </row>
    <row r="2796" spans="1:20" ht="13.5" customHeight="1">
      <c r="A2796" s="50" t="str">
        <f>VLOOKUP(MOD(E2796,10),十干,2,FALSE)</f>
        <v>辛</v>
      </c>
      <c r="B2796" s="199" t="str">
        <f>VLOOKUP(MOD(E2796,12),十二支,3,FALSE)</f>
        <v xml:space="preserve">08 軍 </v>
      </c>
      <c r="C2796" s="201" t="str">
        <f>VLOOKUP(F2796,星座,3,TRUE)</f>
        <v xml:space="preserve">06 聖 </v>
      </c>
      <c r="D2796" s="531">
        <v>29794</v>
      </c>
      <c r="E2796" s="1">
        <f>IFERROR(YEAR(D2796),LEFT(D2796,4))</f>
        <v>1981</v>
      </c>
      <c r="F2796" s="1" t="str">
        <f>IF(ISTEXT(D2796),RIGHT(D2796,5),TEXT(D2796,"mm/dd"))</f>
        <v>07/27</v>
      </c>
      <c r="G2796" s="39">
        <f>SUM(MID(E2796,1,1),MID(E2796,2,1),MID(E2796,3,1),MID(E2796,4,1),MID(F2796,1,1),MID(F2796,2,1),MID(F2796,4,1),MID(F2796,5,1))</f>
        <v>35</v>
      </c>
      <c r="H2796" s="41">
        <f>IF(MOD(G2796,9)=0,9,MOD(G2796,9))</f>
        <v>8</v>
      </c>
      <c r="I2796" s="45" t="str">
        <f>IFERROR(MID("日月火水木金土",WEEKDAY(D2796),1),"")</f>
        <v>月</v>
      </c>
      <c r="J2796" s="304" t="s">
        <v>2608</v>
      </c>
      <c r="K2796" s="202" t="str">
        <f>VLOOKUP(F2796,石と花メイン,3,FALSE)</f>
        <v>■紫水晶</v>
      </c>
      <c r="L2796" s="297" t="str">
        <f>VLOOKUP(F2796,石と花メイン,4,FALSE)</f>
        <v>松葉牡丹【日照草】</v>
      </c>
      <c r="M2796" s="393">
        <f>IF(OR(MONTH(F2796)&lt;7,AND(MONTH(F2796)=7,DAY(F2796)&lt;=25)),
MOD(SUM((E2796-1901)*365,259),260),
MOD(SUM((E2796-1900)*365,259),260))</f>
        <v>184</v>
      </c>
      <c r="N2796" s="390">
        <f>IF(AND(MONTH(F2796)=7,DAY(F2796)&gt;25),1,
ROUNDDOWN((SUM(VLOOKUP(MONTH(F2796),D暦変換用数値,2,FALSE),DAY(F2796))/28)+1,0))</f>
        <v>1</v>
      </c>
      <c r="O2796" s="205">
        <f>IF(AND(MONTH(F2796)=7,DAY(F2796)&gt;25),DAY(F2796)-25,
MOD((SUM(VLOOKUP(MONTH(F2796),D暦変換用数値,2,FALSE),DAY(F2796))),28)+1)</f>
        <v>2</v>
      </c>
      <c r="P2796" s="406">
        <f>IF(OR(MONTH(F2796)&lt;7,AND(MONTH(F2796)=7,DAY(F2796)&lt;=25)),
MOD(SUM((E2796-1901)*365,(N2796-1)*28,O2796,258),260),
MOD(SUM((E2796-1900)*365,(N2796-1)*28,O2796,258),260))</f>
        <v>185</v>
      </c>
      <c r="Q2796" s="372" t="str">
        <f>VLOOKUP(MOD(P2796,4),色,2,FALSE)</f>
        <v>赤い</v>
      </c>
      <c r="R2796" s="290" t="str">
        <f>VLOOKUP(MOD(P2796,13),銀河の音,2,FALSE)</f>
        <v>電気の</v>
      </c>
      <c r="S2796" s="383" t="str">
        <f>VLOOKUP(MOD(P2796,20),太陽の紋章,2,FALSE)</f>
        <v>蛇</v>
      </c>
      <c r="T2796" s="98" t="s">
        <v>3736</v>
      </c>
    </row>
    <row r="2797" spans="1:20" ht="13.5" customHeight="1">
      <c r="A2797" s="50" t="str">
        <f>VLOOKUP(MOD(E2797,10),十干,2,FALSE)</f>
        <v>辛</v>
      </c>
      <c r="B2797" s="199" t="str">
        <f>VLOOKUP(MOD(E2797,12),十二支,3,FALSE)</f>
        <v xml:space="preserve">08 軍 </v>
      </c>
      <c r="C2797" s="201" t="str">
        <f>VLOOKUP(F2797,星座,3,TRUE)</f>
        <v xml:space="preserve">06 聖 </v>
      </c>
      <c r="D2797" s="531">
        <v>29803</v>
      </c>
      <c r="E2797" s="1">
        <f>IFERROR(YEAR(D2797),LEFT(D2797,4))</f>
        <v>1981</v>
      </c>
      <c r="F2797" s="1" t="str">
        <f>IF(ISTEXT(D2797),RIGHT(D2797,5),TEXT(D2797,"mm/dd"))</f>
        <v>08/05</v>
      </c>
      <c r="G2797" s="39">
        <f>SUM(MID(E2797,1,1),MID(E2797,2,1),MID(E2797,3,1),MID(E2797,4,1),MID(F2797,1,1),MID(F2797,2,1),MID(F2797,4,1),MID(F2797,5,1))</f>
        <v>32</v>
      </c>
      <c r="H2797" s="41">
        <f>IF(MOD(G2797,9)=0,9,MOD(G2797,9))</f>
        <v>5</v>
      </c>
      <c r="I2797" s="45" t="str">
        <f>IFERROR(MID("日月火水木金土",WEEKDAY(D2797),1),"")</f>
        <v>水</v>
      </c>
      <c r="J2797" s="304" t="s">
        <v>2609</v>
      </c>
      <c r="K2797" s="202" t="str">
        <f>VLOOKUP(F2797,石と花メイン,3,FALSE)</f>
        <v>◆黄玉</v>
      </c>
      <c r="L2797" s="297" t="str">
        <f>VLOOKUP(F2797,石と花メイン,4,FALSE)</f>
        <v>百日紅/猿滑</v>
      </c>
      <c r="M2797" s="393">
        <f>IF(OR(MONTH(F2797)&lt;7,AND(MONTH(F2797)=7,DAY(F2797)&lt;=25)),
MOD(SUM((E2797-1901)*365,259),260),
MOD(SUM((E2797-1900)*365,259),260))</f>
        <v>184</v>
      </c>
      <c r="N2797" s="390">
        <f>IF(AND(MONTH(F2797)=7,DAY(F2797)&gt;25),1,
ROUNDDOWN((SUM(VLOOKUP(MONTH(F2797),D暦変換用数値,2,FALSE),DAY(F2797))/28)+1,0))</f>
        <v>1</v>
      </c>
      <c r="O2797" s="205">
        <f>IF(AND(MONTH(F2797)=7,DAY(F2797)&gt;25),DAY(F2797)-25,
MOD((SUM(VLOOKUP(MONTH(F2797),D暦変換用数値,2,FALSE),DAY(F2797))),28)+1)</f>
        <v>11</v>
      </c>
      <c r="P2797" s="406">
        <f>IF(OR(MONTH(F2797)&lt;7,AND(MONTH(F2797)=7,DAY(F2797)&lt;=25)),
MOD(SUM((E2797-1901)*365,(N2797-1)*28,O2797,258),260),
MOD(SUM((E2797-1900)*365,(N2797-1)*28,O2797,258),260))</f>
        <v>194</v>
      </c>
      <c r="Q2797" s="375" t="str">
        <f>VLOOKUP(MOD(P2797,4),色,2,FALSE)</f>
        <v>白い</v>
      </c>
      <c r="R2797" s="293" t="str">
        <f>VLOOKUP(MOD(P2797,13),銀河の音,2,FALSE)</f>
        <v>水晶の</v>
      </c>
      <c r="S2797" s="386" t="str">
        <f>VLOOKUP(MOD(P2797,20),太陽の紋章,2,FALSE)</f>
        <v>魔法使い</v>
      </c>
      <c r="T2797" s="98" t="s">
        <v>3736</v>
      </c>
    </row>
    <row r="2798" spans="1:20" ht="13.5" customHeight="1">
      <c r="A2798" s="50" t="str">
        <f>VLOOKUP(MOD(E2798,10),十干,2,FALSE)</f>
        <v>辛</v>
      </c>
      <c r="B2798" s="199" t="str">
        <f>VLOOKUP(MOD(E2798,12),十二支,3,FALSE)</f>
        <v xml:space="preserve">08 軍 </v>
      </c>
      <c r="C2798" s="201" t="str">
        <f>VLOOKUP(F2798,星座,3,TRUE)</f>
        <v xml:space="preserve">06 聖 </v>
      </c>
      <c r="D2798" s="531">
        <v>29806</v>
      </c>
      <c r="E2798" s="1">
        <f>IFERROR(YEAR(D2798),LEFT(D2798,4))</f>
        <v>1981</v>
      </c>
      <c r="F2798" s="1" t="str">
        <f>IF(ISTEXT(D2798),RIGHT(D2798,5),TEXT(D2798,"mm/dd"))</f>
        <v>08/08</v>
      </c>
      <c r="G2798" s="39">
        <f>SUM(MID(E2798,1,1),MID(E2798,2,1),MID(E2798,3,1),MID(E2798,4,1),MID(F2798,1,1),MID(F2798,2,1),MID(F2798,4,1),MID(F2798,5,1))</f>
        <v>35</v>
      </c>
      <c r="H2798" s="41">
        <f>IF(MOD(G2798,9)=0,9,MOD(G2798,9))</f>
        <v>8</v>
      </c>
      <c r="I2798" s="45" t="str">
        <f>IFERROR(MID("日月火水木金土",WEEKDAY(D2798),1),"")</f>
        <v>土</v>
      </c>
      <c r="J2798" s="304" t="s">
        <v>2610</v>
      </c>
      <c r="K2798" s="202" t="str">
        <f>VLOOKUP(F2798,石と花メイン,3,FALSE)</f>
        <v>○真珠</v>
      </c>
      <c r="L2798" s="297" t="str">
        <f>VLOOKUP(F2798,石と花メイン,4,FALSE)</f>
        <v>クレオメ【西洋風蝶草】</v>
      </c>
      <c r="M2798" s="393">
        <f>IF(OR(MONTH(F2798)&lt;7,AND(MONTH(F2798)=7,DAY(F2798)&lt;=25)),
MOD(SUM((E2798-1901)*365,259),260),
MOD(SUM((E2798-1900)*365,259),260))</f>
        <v>184</v>
      </c>
      <c r="N2798" s="390">
        <f>IF(AND(MONTH(F2798)=7,DAY(F2798)&gt;25),1,
ROUNDDOWN((SUM(VLOOKUP(MONTH(F2798),D暦変換用数値,2,FALSE),DAY(F2798))/28)+1,0))</f>
        <v>1</v>
      </c>
      <c r="O2798" s="205">
        <f>IF(AND(MONTH(F2798)=7,DAY(F2798)&gt;25),DAY(F2798)-25,
MOD((SUM(VLOOKUP(MONTH(F2798),D暦変換用数値,2,FALSE),DAY(F2798))),28)+1)</f>
        <v>14</v>
      </c>
      <c r="P2798" s="406">
        <f>IF(OR(MONTH(F2798)&lt;7,AND(MONTH(F2798)=7,DAY(F2798)&lt;=25)),
MOD(SUM((E2798-1901)*365,(N2798-1)*28,O2798,258),260),
MOD(SUM((E2798-1900)*365,(N2798-1)*28,O2798,258),260))</f>
        <v>197</v>
      </c>
      <c r="Q2798" s="372" t="str">
        <f>VLOOKUP(MOD(P2798,4),色,2,FALSE)</f>
        <v>赤い</v>
      </c>
      <c r="R2798" s="290" t="str">
        <f>VLOOKUP(MOD(P2798,13),銀河の音,2,FALSE)</f>
        <v>月の</v>
      </c>
      <c r="S2798" s="383" t="str">
        <f>VLOOKUP(MOD(P2798,20),太陽の紋章,2,FALSE)</f>
        <v>地球</v>
      </c>
      <c r="T2798" s="111" t="s">
        <v>900</v>
      </c>
    </row>
    <row r="2799" spans="1:20" ht="13.5" customHeight="1">
      <c r="A2799" s="50" t="str">
        <f>VLOOKUP(MOD(E2799,10),十干,2,FALSE)</f>
        <v>辛</v>
      </c>
      <c r="B2799" s="199" t="str">
        <f>VLOOKUP(MOD(E2799,12),十二支,3,FALSE)</f>
        <v xml:space="preserve">08 軍 </v>
      </c>
      <c r="C2799" s="201" t="str">
        <f>VLOOKUP(F2799,星座,3,TRUE)</f>
        <v xml:space="preserve">06 聖 </v>
      </c>
      <c r="D2799" s="531">
        <v>29808</v>
      </c>
      <c r="E2799" s="1">
        <f>IFERROR(YEAR(D2799),LEFT(D2799,4))</f>
        <v>1981</v>
      </c>
      <c r="F2799" s="1" t="str">
        <f>IF(ISTEXT(D2799),RIGHT(D2799,5),TEXT(D2799,"mm/dd"))</f>
        <v>08/10</v>
      </c>
      <c r="G2799" s="39">
        <f>SUM(MID(E2799,1,1),MID(E2799,2,1),MID(E2799,3,1),MID(E2799,4,1),MID(F2799,1,1),MID(F2799,2,1),MID(F2799,4,1),MID(F2799,5,1))</f>
        <v>28</v>
      </c>
      <c r="H2799" s="41">
        <f>IF(MOD(G2799,9)=0,9,MOD(G2799,9))</f>
        <v>1</v>
      </c>
      <c r="I2799" s="45" t="str">
        <f>IFERROR(MID("日月火水木金土",WEEKDAY(D2799),1),"")</f>
        <v>月</v>
      </c>
      <c r="J2799" s="304" t="s">
        <v>2611</v>
      </c>
      <c r="K2799" s="202" t="str">
        <f>VLOOKUP(F2799,石と花メイン,3,FALSE)</f>
        <v>◆金緑石</v>
      </c>
      <c r="L2799" s="297" t="str">
        <f>VLOOKUP(F2799,石と花メイン,4,FALSE)</f>
        <v>縷紅草【南瓜朝顔】</v>
      </c>
      <c r="M2799" s="393">
        <f>IF(OR(MONTH(F2799)&lt;7,AND(MONTH(F2799)=7,DAY(F2799)&lt;=25)),
MOD(SUM((E2799-1901)*365,259),260),
MOD(SUM((E2799-1900)*365,259),260))</f>
        <v>184</v>
      </c>
      <c r="N2799" s="390">
        <f>IF(AND(MONTH(F2799)=7,DAY(F2799)&gt;25),1,
ROUNDDOWN((SUM(VLOOKUP(MONTH(F2799),D暦変換用数値,2,FALSE),DAY(F2799))/28)+1,0))</f>
        <v>1</v>
      </c>
      <c r="O2799" s="205">
        <f>IF(AND(MONTH(F2799)=7,DAY(F2799)&gt;25),DAY(F2799)-25,
MOD((SUM(VLOOKUP(MONTH(F2799),D暦変換用数値,2,FALSE),DAY(F2799))),28)+1)</f>
        <v>16</v>
      </c>
      <c r="P2799" s="406">
        <f>IF(OR(MONTH(F2799)&lt;7,AND(MONTH(F2799)=7,DAY(F2799)&lt;=25)),
MOD(SUM((E2799-1901)*365,(N2799-1)*28,O2799,258),260),
MOD(SUM((E2799-1900)*365,(N2799-1)*28,O2799,258),260))</f>
        <v>199</v>
      </c>
      <c r="Q2799" s="374" t="str">
        <f>VLOOKUP(MOD(P2799,4),色,2,FALSE)</f>
        <v>青い</v>
      </c>
      <c r="R2799" s="292" t="str">
        <f>VLOOKUP(MOD(P2799,13),銀河の音,2,FALSE)</f>
        <v>自己存在の</v>
      </c>
      <c r="S2799" s="385" t="str">
        <f>VLOOKUP(MOD(P2799,20),太陽の紋章,2,FALSE)</f>
        <v>嵐</v>
      </c>
      <c r="T2799" s="111" t="s">
        <v>900</v>
      </c>
    </row>
    <row r="2800" spans="1:20" ht="13.5" customHeight="1">
      <c r="A2800" s="50" t="str">
        <f>VLOOKUP(MOD(E2800,10),十干,2,FALSE)</f>
        <v>辛</v>
      </c>
      <c r="B2800" s="199" t="str">
        <f>VLOOKUP(MOD(E2800,12),十二支,3,FALSE)</f>
        <v xml:space="preserve">08 軍 </v>
      </c>
      <c r="C2800" s="201" t="str">
        <f>VLOOKUP(F2800,星座,3,TRUE)</f>
        <v xml:space="preserve">06 聖 </v>
      </c>
      <c r="D2800" s="536">
        <v>29811</v>
      </c>
      <c r="E2800" s="1">
        <f>IFERROR(YEAR(D2800),LEFT(D2800,4))</f>
        <v>1981</v>
      </c>
      <c r="F2800" s="1" t="str">
        <f>IF(ISTEXT(D2800),RIGHT(D2800,5),TEXT(D2800,"mm/dd"))</f>
        <v>08/13</v>
      </c>
      <c r="G2800" s="39">
        <f>SUM(MID(E2800,1,1),MID(E2800,2,1),MID(E2800,3,1),MID(E2800,4,1),MID(F2800,1,1),MID(F2800,2,1),MID(F2800,4,1),MID(F2800,5,1))</f>
        <v>31</v>
      </c>
      <c r="H2800" s="41">
        <f>IF(MOD(G2800,9)=0,9,MOD(G2800,9))</f>
        <v>4</v>
      </c>
      <c r="I2800" s="45" t="str">
        <f>IFERROR(MID("日月火水木金土",WEEKDAY(D2800),1),"")</f>
        <v>木</v>
      </c>
      <c r="J2800" s="304" t="s">
        <v>2612</v>
      </c>
      <c r="K2800" s="202" t="str">
        <f>VLOOKUP(F2800,石と花メイン,3,FALSE)</f>
        <v>◇金剛石</v>
      </c>
      <c r="L2800" s="297" t="str">
        <f>VLOOKUP(F2800,石と花メイン,4,FALSE)</f>
        <v>鷺草</v>
      </c>
      <c r="M2800" s="393">
        <f>IF(OR(MONTH(F2800)&lt;7,AND(MONTH(F2800)=7,DAY(F2800)&lt;=25)),
MOD(SUM((E2800-1901)*365,259),260),
MOD(SUM((E2800-1900)*365,259),260))</f>
        <v>184</v>
      </c>
      <c r="N2800" s="390">
        <f>IF(AND(MONTH(F2800)=7,DAY(F2800)&gt;25),1,
ROUNDDOWN((SUM(VLOOKUP(MONTH(F2800),D暦変換用数値,2,FALSE),DAY(F2800))/28)+1,0))</f>
        <v>1</v>
      </c>
      <c r="O2800" s="205">
        <f>IF(AND(MONTH(F2800)=7,DAY(F2800)&gt;25),DAY(F2800)-25,
MOD((SUM(VLOOKUP(MONTH(F2800),D暦変換用数値,2,FALSE),DAY(F2800))),28)+1)</f>
        <v>19</v>
      </c>
      <c r="P2800" s="406">
        <f>IF(OR(MONTH(F2800)&lt;7,AND(MONTH(F2800)=7,DAY(F2800)&lt;=25)),
MOD(SUM((E2800-1901)*365,(N2800-1)*28,O2800,258),260),
MOD(SUM((E2800-1900)*365,(N2800-1)*28,O2800,258),260))</f>
        <v>202</v>
      </c>
      <c r="Q2800" s="375" t="str">
        <f>VLOOKUP(MOD(P2800,4),色,2,FALSE)</f>
        <v>白い</v>
      </c>
      <c r="R2800" s="293" t="str">
        <f>VLOOKUP(MOD(P2800,13),銀河の音,2,FALSE)</f>
        <v>共振の</v>
      </c>
      <c r="S2800" s="386" t="str">
        <f>VLOOKUP(MOD(P2800,20),太陽の紋章,2,FALSE)</f>
        <v>風</v>
      </c>
      <c r="T2800" s="93" t="s">
        <v>4685</v>
      </c>
    </row>
    <row r="2801" spans="1:20" ht="13.5" customHeight="1">
      <c r="A2801" s="282" t="str">
        <f>VLOOKUP(MOD(E2801,10),十干,2,FALSE)</f>
        <v>辛</v>
      </c>
      <c r="B2801" s="283" t="str">
        <f>VLOOKUP(MOD(E2801,12),十二支,3,FALSE)</f>
        <v xml:space="preserve">08 軍 </v>
      </c>
      <c r="C2801" s="287" t="str">
        <f>VLOOKUP(F2801,星座,3,TRUE)</f>
        <v xml:space="preserve">06 聖 </v>
      </c>
      <c r="D2801" s="533">
        <v>29820</v>
      </c>
      <c r="E2801" s="83">
        <f>IFERROR(YEAR(D2801),LEFT(D2801,4))</f>
        <v>1981</v>
      </c>
      <c r="F2801" s="83" t="str">
        <f>IF(ISTEXT(D2801),RIGHT(D2801,5),TEXT(D2801,"mm/dd"))</f>
        <v>08/22</v>
      </c>
      <c r="G2801" s="88">
        <f>SUM(MID(E2801,1,1),MID(E2801,2,1),MID(E2801,3,1),MID(E2801,4,1),MID(F2801,1,1),MID(F2801,2,1),MID(F2801,4,1),MID(F2801,5,1))</f>
        <v>31</v>
      </c>
      <c r="H2801" s="88">
        <f>IF(MOD(G2801,9)=0,9,MOD(G2801,9))</f>
        <v>4</v>
      </c>
      <c r="I2801" s="83" t="str">
        <f>IFERROR(MID("日月火水木金土",WEEKDAY(D2801),1),"")</f>
        <v>土</v>
      </c>
      <c r="J2801" s="303" t="s">
        <v>4251</v>
      </c>
      <c r="K2801" s="87" t="str">
        <f>VLOOKUP(F2801,石と花メイン,3,FALSE)</f>
        <v>●琥珀</v>
      </c>
      <c r="L2801" s="296" t="str">
        <f>VLOOKUP(F2801,石と花メイン,4,FALSE)</f>
        <v>下野草【繍線花】</v>
      </c>
      <c r="M2801" s="392">
        <f>IF(OR(MONTH(F2801)&lt;7,AND(MONTH(F2801)=7,DAY(F2801)&lt;=25)),
MOD(SUM((E2801-1901)*365,259),260),
MOD(SUM((E2801-1900)*365,259),260))</f>
        <v>184</v>
      </c>
      <c r="N2801" s="330">
        <f>IF(AND(MONTH(F2801)=7,DAY(F2801)&gt;25),1,
ROUNDDOWN((SUM(VLOOKUP(MONTH(F2801),D暦変換用数値,2,FALSE),DAY(F2801))/28)+1,0))</f>
        <v>1</v>
      </c>
      <c r="O2801" s="84">
        <f>IF(AND(MONTH(F2801)=7,DAY(F2801)&gt;25),DAY(F2801)-25,
MOD((SUM(VLOOKUP(MONTH(F2801),D暦変換用数値,2,FALSE),DAY(F2801))),28)+1)</f>
        <v>28</v>
      </c>
      <c r="P2801" s="405">
        <f>IF(OR(MONTH(F2801)&lt;7,AND(MONTH(F2801)=7,DAY(F2801)&lt;=25)),
MOD(SUM((E2801-1901)*365,(N2801-1)*28,O2801,258),260),
MOD(SUM((E2801-1900)*365,(N2801-1)*28,O2801,258),260))</f>
        <v>211</v>
      </c>
      <c r="Q2801" s="371" t="str">
        <f>VLOOKUP(MOD(P2801,4),色,2,FALSE)</f>
        <v>青い</v>
      </c>
      <c r="R2801" s="289" t="str">
        <f>VLOOKUP(MOD(P2801,13),銀河の音,2,FALSE)</f>
        <v>電気の</v>
      </c>
      <c r="S2801" s="382" t="str">
        <f>VLOOKUP(MOD(P2801,20),太陽の紋章,2,FALSE)</f>
        <v>猿</v>
      </c>
      <c r="T2801" s="91" t="s">
        <v>3736</v>
      </c>
    </row>
    <row r="2802" spans="1:20" ht="13.5" customHeight="1">
      <c r="A2802" s="334" t="str">
        <f>VLOOKUP(MOD(E2802,10),十干,2,FALSE)</f>
        <v>癸</v>
      </c>
      <c r="B2802" s="331" t="str">
        <f>VLOOKUP(MOD(E2802,12),十二支,3,FALSE)</f>
        <v xml:space="preserve">08 軍 </v>
      </c>
      <c r="C2802" s="336" t="str">
        <f>VLOOKUP(F2802,星座,3,TRUE)</f>
        <v xml:space="preserve">06 聖 </v>
      </c>
      <c r="D2802" s="534">
        <v>34180</v>
      </c>
      <c r="E2802" s="131">
        <f>IFERROR(YEAR(D2802),LEFT(D2802,4))</f>
        <v>1993</v>
      </c>
      <c r="F2802" s="131" t="str">
        <f>IF(ISTEXT(D2802),RIGHT(D2802,5),TEXT(D2802,"mm/dd"))</f>
        <v>07/30</v>
      </c>
      <c r="G2802" s="133">
        <f>SUM(MID(E2802,1,1),MID(E2802,2,1),MID(E2802,3,1),MID(E2802,4,1),MID(F2802,1,1),MID(F2802,2,1),MID(F2802,4,1),MID(F2802,5,1))</f>
        <v>32</v>
      </c>
      <c r="H2802" s="133">
        <f>IF(MOD(G2802,9)=0,9,MOD(G2802,9))</f>
        <v>5</v>
      </c>
      <c r="I2802" s="131" t="str">
        <f>IFERROR(MID("日月火水木金土",WEEKDAY(D2802),1),"")</f>
        <v>金</v>
      </c>
      <c r="J2802" s="306" t="s">
        <v>8328</v>
      </c>
      <c r="K2802" s="335" t="str">
        <f>VLOOKUP(F2802,石と花メイン,3,FALSE)</f>
        <v>●琥珀</v>
      </c>
      <c r="L2802" s="302" t="str">
        <f>VLOOKUP(F2802,石と花メイン,4,FALSE)</f>
        <v>菩提樹</v>
      </c>
      <c r="M2802" s="396">
        <f>IF(OR(MONTH(F2802)&lt;7,AND(MONTH(F2802)=7,DAY(F2802)&lt;=25)),
MOD(SUM((E2802-1901)*365,259),260),
MOD(SUM((E2802-1900)*365,259),260))</f>
        <v>144</v>
      </c>
      <c r="N2802" s="335">
        <f>IF(AND(MONTH(F2802)=7,DAY(F2802)&gt;25),1,
ROUNDDOWN((SUM(VLOOKUP(MONTH(F2802),D暦変換用数値,2,FALSE),DAY(F2802))/28)+1,0))</f>
        <v>1</v>
      </c>
      <c r="O2802" s="132">
        <f>IF(AND(MONTH(F2802)=7,DAY(F2802)&gt;25),DAY(F2802)-25,
MOD((SUM(VLOOKUP(MONTH(F2802),D暦変換用数値,2,FALSE),DAY(F2802))),28)+1)</f>
        <v>5</v>
      </c>
      <c r="P2802" s="404">
        <f>IF(OR(MONTH(F2802)&lt;7,AND(MONTH(F2802)=7,DAY(F2802)&lt;=25)),
MOD(SUM((E2802-1901)*365,(N2802-1)*28,O2802,258),260),
MOD(SUM((E2802-1900)*365,(N2802-1)*28,O2802,258),260))</f>
        <v>148</v>
      </c>
      <c r="Q2802" s="376" t="str">
        <f>VLOOKUP(MOD(P2802,4),色,2,FALSE)</f>
        <v>黄色い</v>
      </c>
      <c r="R2802" s="333" t="str">
        <f>VLOOKUP(MOD(P2802,13),銀河の音,2,FALSE)</f>
        <v>倍音の</v>
      </c>
      <c r="S2802" s="387" t="str">
        <f>VLOOKUP(MOD(P2802,20),太陽の紋章,2,FALSE)</f>
        <v>星</v>
      </c>
      <c r="T2802" s="119" t="s">
        <v>8329</v>
      </c>
    </row>
    <row r="2803" spans="1:20" ht="13.5" customHeight="1">
      <c r="A2803" s="282" t="str">
        <f>VLOOKUP(MOD(E2803,10),十干,2,FALSE)</f>
        <v>乙</v>
      </c>
      <c r="B2803" s="283" t="str">
        <f>VLOOKUP(MOD(E2803,12),十二支,3,FALSE)</f>
        <v xml:space="preserve">08 軍 </v>
      </c>
      <c r="C2803" s="287" t="str">
        <f>VLOOKUP(F2803,星座,3,TRUE)</f>
        <v xml:space="preserve">06 聖 </v>
      </c>
      <c r="D2803" s="533">
        <v>38565</v>
      </c>
      <c r="E2803" s="83">
        <f>IFERROR(YEAR(D2803),LEFT(D2803,4))</f>
        <v>2005</v>
      </c>
      <c r="F2803" s="83" t="str">
        <f>IF(ISTEXT(D2803),RIGHT(D2803,5),TEXT(D2803,"mm/dd"))</f>
        <v>08/01</v>
      </c>
      <c r="G2803" s="88">
        <f>SUM(MID(E2803,1,1),MID(E2803,2,1),MID(E2803,3,1),MID(E2803,4,1),MID(F2803,1,1),MID(F2803,2,1),MID(F2803,4,1),MID(F2803,5,1))</f>
        <v>16</v>
      </c>
      <c r="H2803" s="88">
        <f>IF(MOD(G2803,9)=0,9,MOD(G2803,9))</f>
        <v>7</v>
      </c>
      <c r="I2803" s="83" t="str">
        <f>IFERROR(MID("日月火水木金土",WEEKDAY(D2803),1),"")</f>
        <v>月</v>
      </c>
      <c r="J2803" s="303" t="s">
        <v>4252</v>
      </c>
      <c r="K2803" s="87" t="str">
        <f>VLOOKUP(F2803,石と花メイン,3,FALSE)</f>
        <v>■赤縞瑪瑙</v>
      </c>
      <c r="L2803" s="296" t="str">
        <f>VLOOKUP(F2803,石と花メイン,4,FALSE)</f>
        <v>鹿ノ子百合</v>
      </c>
      <c r="M2803" s="392">
        <f>IF(OR(MONTH(F2803)&lt;7,AND(MONTH(F2803)=7,DAY(F2803)&lt;=25)),
MOD(SUM((E2803-1901)*365,259),260),
MOD(SUM((E2803-1900)*365,259),260))</f>
        <v>104</v>
      </c>
      <c r="N2803" s="330">
        <f>IF(AND(MONTH(F2803)=7,DAY(F2803)&gt;25),1,
ROUNDDOWN((SUM(VLOOKUP(MONTH(F2803),D暦変換用数値,2,FALSE),DAY(F2803))/28)+1,0))</f>
        <v>1</v>
      </c>
      <c r="O2803" s="84">
        <f>IF(AND(MONTH(F2803)=7,DAY(F2803)&gt;25),DAY(F2803)-25,
MOD((SUM(VLOOKUP(MONTH(F2803),D暦変換用数値,2,FALSE),DAY(F2803))),28)+1)</f>
        <v>7</v>
      </c>
      <c r="P2803" s="405">
        <f>IF(OR(MONTH(F2803)&lt;7,AND(MONTH(F2803)=7,DAY(F2803)&lt;=25)),
MOD(SUM((E2803-1901)*365,(N2803-1)*28,O2803,258),260),
MOD(SUM((E2803-1900)*365,(N2803-1)*28,O2803,258),260))</f>
        <v>110</v>
      </c>
      <c r="Q2803" s="371" t="str">
        <f>VLOOKUP(MOD(P2803,4),色,2,FALSE)</f>
        <v>白い</v>
      </c>
      <c r="R2803" s="289" t="str">
        <f>VLOOKUP(MOD(P2803,13),銀河の音,2,FALSE)</f>
        <v>律動の</v>
      </c>
      <c r="S2803" s="382" t="str">
        <f>VLOOKUP(MOD(P2803,20),太陽の紋章,2,FALSE)</f>
        <v>犬</v>
      </c>
      <c r="T2803" s="100" t="s">
        <v>914</v>
      </c>
    </row>
    <row r="2804" spans="1:20" ht="13.5" customHeight="1">
      <c r="A2804" s="282" t="str">
        <f>VLOOKUP(MOD(E2804,10),十干,2,FALSE)</f>
        <v>辛</v>
      </c>
      <c r="B2804" s="283" t="str">
        <f>VLOOKUP(MOD(E2804,12),十二支,3,FALSE)</f>
        <v xml:space="preserve">08 軍 </v>
      </c>
      <c r="C2804" s="287" t="str">
        <f>VLOOKUP(F2804,星座,3,TRUE)</f>
        <v xml:space="preserve">06 聖 </v>
      </c>
      <c r="D2804" s="533" t="s">
        <v>8801</v>
      </c>
      <c r="E2804" s="83" t="str">
        <f>IFERROR(YEAR(D2804),LEFT(D2804,4))</f>
        <v>1741</v>
      </c>
      <c r="F2804" s="83" t="str">
        <f>IF(ISTEXT(D2804),RIGHT(D2804,5),TEXT(D2804,"mm/dd"))</f>
        <v>07/28</v>
      </c>
      <c r="G2804" s="88">
        <f>SUM(MID(E2804,1,1),MID(E2804,2,1),MID(E2804,3,1),MID(E2804,4,1),MID(F2804,1,1),MID(F2804,2,1),MID(F2804,4,1),MID(F2804,5,1))</f>
        <v>30</v>
      </c>
      <c r="H2804" s="88">
        <f>IF(MOD(G2804,9)=0,9,MOD(G2804,9))</f>
        <v>3</v>
      </c>
      <c r="I2804" s="83" t="str">
        <f>IFERROR(MID("日月火水木金土",WEEKDAY(D2804),1),"")</f>
        <v/>
      </c>
      <c r="J2804" s="303" t="s">
        <v>6178</v>
      </c>
      <c r="K2804" s="87" t="str">
        <f>VLOOKUP(F2804,石と花メイン,3,FALSE)</f>
        <v>●翡翠</v>
      </c>
      <c r="L2804" s="296" t="str">
        <f>VLOOKUP(F2804,石と花メイン,4,FALSE)</f>
        <v>小町草【虫取撫子】</v>
      </c>
      <c r="M2804" s="392">
        <f>IF(OR(MONTH(F2804)&lt;7,AND(MONTH(F2804)=7,DAY(F2804)&lt;=25)),
MOD(SUM((E2804-1901)*365,259),260),
MOD(SUM((E2804-1900)*365,259),260))</f>
        <v>204</v>
      </c>
      <c r="N2804" s="330">
        <f>IF(AND(MONTH(F2804)=7,DAY(F2804)&gt;25),1,
ROUNDDOWN((SUM(VLOOKUP(MONTH(F2804),D暦変換用数値,2,FALSE),DAY(F2804))/28)+1,0))</f>
        <v>1</v>
      </c>
      <c r="O2804" s="84">
        <f>IF(AND(MONTH(F2804)=7,DAY(F2804)&gt;25),DAY(F2804)-25,
MOD((SUM(VLOOKUP(MONTH(F2804),D暦変換用数値,2,FALSE),DAY(F2804))),28)+1)</f>
        <v>3</v>
      </c>
      <c r="P2804" s="405">
        <f>IF(OR(MONTH(F2804)&lt;7,AND(MONTH(F2804)=7,DAY(F2804)&lt;=25)),
MOD(SUM((E2804-1901)*365,(N2804-1)*28,O2804,258),260),
MOD(SUM((E2804-1900)*365,(N2804-1)*28,O2804,258),260))</f>
        <v>206</v>
      </c>
      <c r="Q2804" s="371" t="str">
        <f>VLOOKUP(MOD(P2804,4),色,2,FALSE)</f>
        <v>白い</v>
      </c>
      <c r="R2804" s="289" t="str">
        <f>VLOOKUP(MOD(P2804,13),銀河の音,2,FALSE)</f>
        <v>スペクトルの</v>
      </c>
      <c r="S2804" s="382" t="str">
        <f>VLOOKUP(MOD(P2804,20),太陽の紋章,2,FALSE)</f>
        <v>世界の橋渡し</v>
      </c>
      <c r="T2804" s="102" t="s">
        <v>2973</v>
      </c>
    </row>
    <row r="2805" spans="1:20" ht="13.5" customHeight="1">
      <c r="A2805" s="286" t="str">
        <f>VLOOKUP(MOD(E2805,10),十干,2,FALSE)</f>
        <v>癸</v>
      </c>
      <c r="B2805" s="283" t="str">
        <f>VLOOKUP(MOD(E2805,12),十二支,3,FALSE)</f>
        <v xml:space="preserve">08 軍 </v>
      </c>
      <c r="C2805" s="287" t="str">
        <f>VLOOKUP(F2805,星座,3,TRUE)</f>
        <v xml:space="preserve">06 聖 </v>
      </c>
      <c r="D2805" s="530" t="s">
        <v>8802</v>
      </c>
      <c r="E2805" s="85" t="str">
        <f>IFERROR(YEAR(D2805),LEFT(D2805,4))</f>
        <v>1753</v>
      </c>
      <c r="F2805" s="85" t="str">
        <f>IF(ISTEXT(D2805),RIGHT(D2805,5),TEXT(D2805,"mm/dd"))</f>
        <v>08/04</v>
      </c>
      <c r="G2805" s="89">
        <f>SUM(MID(E2805,1,1),MID(E2805,2,1),MID(E2805,3,1),MID(E2805,4,1),MID(F2805,1,1),MID(F2805,2,1),MID(F2805,4,1),MID(F2805,5,1))</f>
        <v>28</v>
      </c>
      <c r="H2805" s="89">
        <f>IF(MOD(G2805,9)=0,9,MOD(G2805,9))</f>
        <v>1</v>
      </c>
      <c r="I2805" s="85" t="str">
        <f>IFERROR(MID("日月火水木金土",WEEKDAY(D2805),1),"")</f>
        <v/>
      </c>
      <c r="J2805" s="308" t="s">
        <v>7806</v>
      </c>
      <c r="K2805" s="87" t="str">
        <f>VLOOKUP(F2805,石と花メイン,3,FALSE)</f>
        <v>◇金剛石</v>
      </c>
      <c r="L2805" s="300" t="str">
        <f>VLOOKUP(F2805,石と花メイン,4,FALSE)</f>
        <v>唐綿【パンヤ草】</v>
      </c>
      <c r="M2805" s="397">
        <f>IF(OR(MONTH(F2805)&lt;7,AND(MONTH(F2805)=7,DAY(F2805)&lt;=25)),
MOD(SUM((E2805-1901)*365,259),260),
MOD(SUM((E2805-1900)*365,259),260))</f>
        <v>164</v>
      </c>
      <c r="N2805" s="87">
        <f>IF(AND(MONTH(F2805)=7,DAY(F2805)&gt;25),1,
ROUNDDOWN((SUM(VLOOKUP(MONTH(F2805),D暦変換用数値,2,FALSE),DAY(F2805))/28)+1,0))</f>
        <v>1</v>
      </c>
      <c r="O2805" s="82">
        <f>IF(AND(MONTH(F2805)=7,DAY(F2805)&gt;25),DAY(F2805)-25,
MOD((SUM(VLOOKUP(MONTH(F2805),D暦変換用数値,2,FALSE),DAY(F2805))),28)+1)</f>
        <v>10</v>
      </c>
      <c r="P2805" s="409">
        <f>IF(OR(MONTH(F2805)&lt;7,AND(MONTH(F2805)=7,DAY(F2805)&lt;=25)),
MOD(SUM((E2805-1901)*365,(N2805-1)*28,O2805,258),260),
MOD(SUM((E2805-1900)*365,(N2805-1)*28,O2805,258),260))</f>
        <v>173</v>
      </c>
      <c r="Q2805" s="371" t="str">
        <f>VLOOKUP(MOD(P2805,4),色,2,FALSE)</f>
        <v>赤い</v>
      </c>
      <c r="R2805" s="289" t="str">
        <f>VLOOKUP(MOD(P2805,13),銀河の音,2,FALSE)</f>
        <v>自己存在の</v>
      </c>
      <c r="S2805" s="382" t="str">
        <f>VLOOKUP(MOD(P2805,20),太陽の紋章,2,FALSE)</f>
        <v>空歩く者</v>
      </c>
      <c r="T2805" s="95" t="s">
        <v>7801</v>
      </c>
    </row>
    <row r="2806" spans="1:20" ht="13.5" customHeight="1">
      <c r="A2806" s="50" t="str">
        <f>VLOOKUP(MOD(E2806,10),十干,2,FALSE)</f>
        <v>己</v>
      </c>
      <c r="B2806" s="199" t="str">
        <f>VLOOKUP(MOD(E2806,12),十二支,3,FALSE)</f>
        <v xml:space="preserve">08 軍 </v>
      </c>
      <c r="C2806" s="201" t="str">
        <f>VLOOKUP(F2806,星座,3,TRUE)</f>
        <v xml:space="preserve">07 天 </v>
      </c>
      <c r="D2806" s="531">
        <v>3322</v>
      </c>
      <c r="E2806" s="1">
        <f>IFERROR(YEAR(D2806),LEFT(D2806,4))</f>
        <v>1909</v>
      </c>
      <c r="F2806" s="1" t="str">
        <f>IF(ISTEXT(D2806),RIGHT(D2806,5),TEXT(D2806,"mm/dd"))</f>
        <v>02/03</v>
      </c>
      <c r="G2806" s="39">
        <f>SUM(MID(E2806,1,1),MID(E2806,2,1),MID(E2806,3,1),MID(E2806,4,1),MID(F2806,1,1),MID(F2806,2,1),MID(F2806,4,1),MID(F2806,5,1))</f>
        <v>24</v>
      </c>
      <c r="H2806" s="41">
        <f>IF(MOD(G2806,9)=0,9,MOD(G2806,9))</f>
        <v>6</v>
      </c>
      <c r="I2806" s="45" t="str">
        <f>IFERROR(MID("日月火水木金土",WEEKDAY(D2806),1),"")</f>
        <v>水</v>
      </c>
      <c r="J2806" s="304" t="s">
        <v>2616</v>
      </c>
      <c r="K2806" s="202" t="str">
        <f>VLOOKUP(F2806,石と花メイン,3,FALSE)</f>
        <v>●天河石</v>
      </c>
      <c r="L2806" s="297" t="str">
        <f>VLOOKUP(F2806,石と花メイン,4,FALSE)</f>
        <v>柊【鬼の目突き】</v>
      </c>
      <c r="M2806" s="393">
        <f>IF(OR(MONTH(F2806)&lt;7,AND(MONTH(F2806)=7,DAY(F2806)&lt;=25)),
MOD(SUM((E2806-1901)*365,259),260),
MOD(SUM((E2806-1900)*365,259),260))</f>
        <v>59</v>
      </c>
      <c r="N2806" s="390">
        <f>IF(AND(MONTH(F2806)=7,DAY(F2806)&gt;25),1,
ROUNDDOWN((SUM(VLOOKUP(MONTH(F2806),D暦変換用数値,2,FALSE),DAY(F2806))/28)+1,0))</f>
        <v>7</v>
      </c>
      <c r="O2806" s="205">
        <f>IF(AND(MONTH(F2806)=7,DAY(F2806)&gt;25),DAY(F2806)-25,
MOD((SUM(VLOOKUP(MONTH(F2806),D暦変換用数値,2,FALSE),DAY(F2806))),28)+1)</f>
        <v>25</v>
      </c>
      <c r="P2806" s="406">
        <f>IF(OR(MONTH(F2806)&lt;7,AND(MONTH(F2806)=7,DAY(F2806)&lt;=25)),
MOD(SUM((E2806-1901)*365,(N2806-1)*28,O2806,258),260),
MOD(SUM((E2806-1900)*365,(N2806-1)*28,O2806,258),260))</f>
        <v>251</v>
      </c>
      <c r="Q2806" s="374" t="str">
        <f>VLOOKUP(MOD(P2806,4),色,2,FALSE)</f>
        <v>青い</v>
      </c>
      <c r="R2806" s="292" t="str">
        <f>VLOOKUP(MOD(P2806,13),銀河の音,2,FALSE)</f>
        <v>自己存在の</v>
      </c>
      <c r="S2806" s="385" t="str">
        <f>VLOOKUP(MOD(P2806,20),太陽の紋章,2,FALSE)</f>
        <v>猿</v>
      </c>
      <c r="T2806" s="97" t="s">
        <v>6060</v>
      </c>
    </row>
    <row r="2807" spans="1:20" ht="13.5" customHeight="1">
      <c r="A2807" s="76" t="str">
        <f>VLOOKUP(MOD(E2807,10),十干,2,FALSE)</f>
        <v>辛</v>
      </c>
      <c r="B2807" s="199" t="str">
        <f>VLOOKUP(MOD(E2807,12),十二支,3,FALSE)</f>
        <v xml:space="preserve">08 軍 </v>
      </c>
      <c r="C2807" s="201" t="str">
        <f>VLOOKUP(F2807,星座,3,TRUE)</f>
        <v xml:space="preserve">07 天 </v>
      </c>
      <c r="D2807" s="534">
        <v>7697</v>
      </c>
      <c r="E2807" s="116">
        <f>IFERROR(YEAR(D2807),LEFT(D2807,4))</f>
        <v>1921</v>
      </c>
      <c r="F2807" s="116" t="str">
        <f>IF(ISTEXT(D2807),RIGHT(D2807,5),TEXT(D2807,"mm/dd"))</f>
        <v>01/26</v>
      </c>
      <c r="G2807" s="120">
        <f>SUM(MID(E2807,1,1),MID(E2807,2,1),MID(E2807,3,1),MID(E2807,4,1),MID(F2807,1,1),MID(F2807,2,1),MID(F2807,4,1),MID(F2807,5,1))</f>
        <v>22</v>
      </c>
      <c r="H2807" s="120">
        <f>IF(MOD(G2807,9)=0,9,MOD(G2807,9))</f>
        <v>4</v>
      </c>
      <c r="I2807" s="116" t="str">
        <f>IFERROR(MID("日月火水木金土",WEEKDAY(D2807),1),"")</f>
        <v>水</v>
      </c>
      <c r="J2807" s="306" t="s">
        <v>6825</v>
      </c>
      <c r="K2807" s="203" t="str">
        <f>VLOOKUP(F2807,石と花メイン,3,FALSE)</f>
        <v>●薔薇色石</v>
      </c>
      <c r="L2807" s="299" t="str">
        <f>VLOOKUP(F2807,石と花メイン,4,FALSE)</f>
        <v>アマリリス【花水仙】</v>
      </c>
      <c r="M2807" s="395">
        <f>IF(OR(MONTH(F2807)&lt;7,AND(MONTH(F2807)=7,DAY(F2807)&lt;=25)),
MOD(SUM((E2807-1901)*365,259),260),
MOD(SUM((E2807-1900)*365,259),260))</f>
        <v>19</v>
      </c>
      <c r="N2807" s="121">
        <f>IF(AND(MONTH(F2807)=7,DAY(F2807)&gt;25),1,
ROUNDDOWN((SUM(VLOOKUP(MONTH(F2807),D暦変換用数値,2,FALSE),DAY(F2807))/28)+1,0))</f>
        <v>7</v>
      </c>
      <c r="O2807" s="117">
        <f>IF(AND(MONTH(F2807)=7,DAY(F2807)&gt;25),DAY(F2807)-25,
MOD((SUM(VLOOKUP(MONTH(F2807),D暦変換用数値,2,FALSE),DAY(F2807))),28)+1)</f>
        <v>17</v>
      </c>
      <c r="P2807" s="408">
        <f>IF(OR(MONTH(F2807)&lt;7,AND(MONTH(F2807)=7,DAY(F2807)&lt;=25)),
MOD(SUM((E2807-1901)*365,(N2807-1)*28,O2807,258),260),
MOD(SUM((E2807-1900)*365,(N2807-1)*28,O2807,258),260))</f>
        <v>203</v>
      </c>
      <c r="Q2807" s="374" t="str">
        <f>VLOOKUP(MOD(P2807,4),色,2,FALSE)</f>
        <v>青い</v>
      </c>
      <c r="R2807" s="292" t="str">
        <f>VLOOKUP(MOD(P2807,13),銀河の音,2,FALSE)</f>
        <v>銀河の</v>
      </c>
      <c r="S2807" s="385" t="str">
        <f>VLOOKUP(MOD(P2807,20),太陽の紋章,2,FALSE)</f>
        <v>夜</v>
      </c>
      <c r="T2807" s="126" t="s">
        <v>6827</v>
      </c>
    </row>
    <row r="2808" spans="1:20" ht="13.5" customHeight="1">
      <c r="A2808" s="282" t="str">
        <f>VLOOKUP(MOD(E2808,10),十干,2,FALSE)</f>
        <v>辛</v>
      </c>
      <c r="B2808" s="283" t="str">
        <f>VLOOKUP(MOD(E2808,12),十二支,3,FALSE)</f>
        <v xml:space="preserve">08 軍 </v>
      </c>
      <c r="C2808" s="287" t="str">
        <f>VLOOKUP(F2808,星座,3,TRUE)</f>
        <v xml:space="preserve">07 天 </v>
      </c>
      <c r="D2808" s="533">
        <v>7710</v>
      </c>
      <c r="E2808" s="83">
        <f>IFERROR(YEAR(D2808),LEFT(D2808,4))</f>
        <v>1921</v>
      </c>
      <c r="F2808" s="83" t="str">
        <f>IF(ISTEXT(D2808),RIGHT(D2808,5),TEXT(D2808,"mm/dd"))</f>
        <v>02/08</v>
      </c>
      <c r="G2808" s="88">
        <f>SUM(MID(E2808,1,1),MID(E2808,2,1),MID(E2808,3,1),MID(E2808,4,1),MID(F2808,1,1),MID(F2808,2,1),MID(F2808,4,1),MID(F2808,5,1))</f>
        <v>23</v>
      </c>
      <c r="H2808" s="88">
        <f>IF(MOD(G2808,9)=0,9,MOD(G2808,9))</f>
        <v>5</v>
      </c>
      <c r="I2808" s="83" t="str">
        <f>IFERROR(MID("日月火水木金土",WEEKDAY(D2808),1),"")</f>
        <v>火</v>
      </c>
      <c r="J2808" s="303" t="s">
        <v>2343</v>
      </c>
      <c r="K2808" s="87" t="str">
        <f>VLOOKUP(F2808,石と花メイン,3,FALSE)</f>
        <v>□水晶</v>
      </c>
      <c r="L2808" s="296" t="str">
        <f>VLOOKUP(F2808,石と花メイン,4,FALSE)</f>
        <v>雪の下【虎耳草】</v>
      </c>
      <c r="M2808" s="392">
        <f>IF(OR(MONTH(F2808)&lt;7,AND(MONTH(F2808)=7,DAY(F2808)&lt;=25)),
MOD(SUM((E2808-1901)*365,259),260),
MOD(SUM((E2808-1900)*365,259),260))</f>
        <v>19</v>
      </c>
      <c r="N2808" s="330">
        <f>IF(AND(MONTH(F2808)=7,DAY(F2808)&gt;25),1,
ROUNDDOWN((SUM(VLOOKUP(MONTH(F2808),D暦変換用数値,2,FALSE),DAY(F2808))/28)+1,0))</f>
        <v>8</v>
      </c>
      <c r="O2808" s="84">
        <f>IF(AND(MONTH(F2808)=7,DAY(F2808)&gt;25),DAY(F2808)-25,
MOD((SUM(VLOOKUP(MONTH(F2808),D暦変換用数値,2,FALSE),DAY(F2808))),28)+1)</f>
        <v>2</v>
      </c>
      <c r="P2808" s="405">
        <f>IF(OR(MONTH(F2808)&lt;7,AND(MONTH(F2808)=7,DAY(F2808)&lt;=25)),
MOD(SUM((E2808-1901)*365,(N2808-1)*28,O2808,258),260),
MOD(SUM((E2808-1900)*365,(N2808-1)*28,O2808,258),260))</f>
        <v>216</v>
      </c>
      <c r="Q2808" s="371" t="str">
        <f>VLOOKUP(MOD(P2808,4),色,2,FALSE)</f>
        <v>黄色い</v>
      </c>
      <c r="R2808" s="289" t="str">
        <f>VLOOKUP(MOD(P2808,13),銀河の音,2,FALSE)</f>
        <v>銀河の</v>
      </c>
      <c r="S2808" s="382" t="str">
        <f>VLOOKUP(MOD(P2808,20),太陽の紋章,2,FALSE)</f>
        <v>戦士</v>
      </c>
      <c r="T2808" s="95" t="s">
        <v>6701</v>
      </c>
    </row>
    <row r="2809" spans="1:20" ht="13.5" customHeight="1">
      <c r="A2809" s="50" t="str">
        <f>VLOOKUP(MOD(E2809,10),十干,2,FALSE)</f>
        <v>辛</v>
      </c>
      <c r="B2809" s="199" t="str">
        <f>VLOOKUP(MOD(E2809,12),十二支,3,FALSE)</f>
        <v xml:space="preserve">08 軍 </v>
      </c>
      <c r="C2809" s="201" t="str">
        <f>VLOOKUP(F2809,星座,3,TRUE)</f>
        <v xml:space="preserve">07 天 </v>
      </c>
      <c r="D2809" s="535">
        <v>7718</v>
      </c>
      <c r="E2809" s="45">
        <f>IFERROR(YEAR(D2809),LEFT(D2809,4))</f>
        <v>1921</v>
      </c>
      <c r="F2809" s="45" t="str">
        <f>IF(ISTEXT(D2809),RIGHT(D2809,5),TEXT(D2809,"mm/dd"))</f>
        <v>02/16</v>
      </c>
      <c r="G2809" s="41">
        <f>SUM(MID(E2809,1,1),MID(E2809,2,1),MID(E2809,3,1),MID(E2809,4,1),MID(F2809,1,1),MID(F2809,2,1),MID(F2809,4,1),MID(F2809,5,1))</f>
        <v>22</v>
      </c>
      <c r="H2809" s="41">
        <f>IF(MOD(G2809,9)=0,9,MOD(G2809,9))</f>
        <v>4</v>
      </c>
      <c r="I2809" s="45" t="str">
        <f>IFERROR(MID("日月火水木金土",WEEKDAY(D2809),1),"")</f>
        <v>水</v>
      </c>
      <c r="J2809" s="305" t="s">
        <v>71</v>
      </c>
      <c r="K2809" s="203" t="str">
        <f>VLOOKUP(F2809,石と花メイン,3,FALSE)</f>
        <v>◆黄玉</v>
      </c>
      <c r="L2809" s="298" t="str">
        <f>VLOOKUP(F2809,石と花メイン,4,FALSE)</f>
        <v>蕗の薹</v>
      </c>
      <c r="M2809" s="394">
        <f>IF(OR(MONTH(F2809)&lt;7,AND(MONTH(F2809)=7,DAY(F2809)&lt;=25)),
MOD(SUM((E2809-1901)*365,259),260),
MOD(SUM((E2809-1900)*365,259),260))</f>
        <v>19</v>
      </c>
      <c r="N2809" s="391">
        <f>IF(AND(MONTH(F2809)=7,DAY(F2809)&gt;25),1,
ROUNDDOWN((SUM(VLOOKUP(MONTH(F2809),D暦変換用数値,2,FALSE),DAY(F2809))/28)+1,0))</f>
        <v>8</v>
      </c>
      <c r="O2809" s="46">
        <f>IF(AND(MONTH(F2809)=7,DAY(F2809)&gt;25),DAY(F2809)-25,
MOD((SUM(VLOOKUP(MONTH(F2809),D暦変換用数値,2,FALSE),DAY(F2809))),28)+1)</f>
        <v>10</v>
      </c>
      <c r="P2809" s="407">
        <f>IF(OR(MONTH(F2809)&lt;7,AND(MONTH(F2809)=7,DAY(F2809)&lt;=25)),
MOD(SUM((E2809-1901)*365,(N2809-1)*28,O2809,258),260),
MOD(SUM((E2809-1900)*365,(N2809-1)*28,O2809,258),260))</f>
        <v>224</v>
      </c>
      <c r="Q2809" s="373" t="str">
        <f>VLOOKUP(MOD(P2809,4),色,2,FALSE)</f>
        <v>黄色い</v>
      </c>
      <c r="R2809" s="291" t="str">
        <f>VLOOKUP(MOD(P2809,13),銀河の音,2,FALSE)</f>
        <v>電気の</v>
      </c>
      <c r="S2809" s="384" t="str">
        <f>VLOOKUP(MOD(P2809,20),太陽の紋章,2,FALSE)</f>
        <v>種</v>
      </c>
      <c r="T2809" s="96" t="s">
        <v>5611</v>
      </c>
    </row>
    <row r="2810" spans="1:20" ht="13.5" customHeight="1">
      <c r="A2810" s="50" t="str">
        <f>VLOOKUP(MOD(E2810,10),十干,2,FALSE)</f>
        <v>癸</v>
      </c>
      <c r="B2810" s="199" t="str">
        <f>VLOOKUP(MOD(E2810,12),十二支,3,FALSE)</f>
        <v xml:space="preserve">08 軍 </v>
      </c>
      <c r="C2810" s="201" t="str">
        <f>VLOOKUP(F2810,星座,3,TRUE)</f>
        <v xml:space="preserve">07 天 </v>
      </c>
      <c r="D2810" s="531">
        <v>12103</v>
      </c>
      <c r="E2810" s="1">
        <f>IFERROR(YEAR(D2810),LEFT(D2810,4))</f>
        <v>1933</v>
      </c>
      <c r="F2810" s="1" t="str">
        <f>IF(ISTEXT(D2810),RIGHT(D2810,5),TEXT(D2810,"mm/dd"))</f>
        <v>02/18</v>
      </c>
      <c r="G2810" s="39">
        <f>SUM(MID(E2810,1,1),MID(E2810,2,1),MID(E2810,3,1),MID(E2810,4,1),MID(F2810,1,1),MID(F2810,2,1),MID(F2810,4,1),MID(F2810,5,1))</f>
        <v>27</v>
      </c>
      <c r="H2810" s="41">
        <f>IF(MOD(G2810,9)=0,9,MOD(G2810,9))</f>
        <v>9</v>
      </c>
      <c r="I2810" s="45" t="str">
        <f>IFERROR(MID("日月火水木金土",WEEKDAY(D2810),1),"")</f>
        <v>土</v>
      </c>
      <c r="J2810" s="304" t="s">
        <v>2617</v>
      </c>
      <c r="K2810" s="202" t="str">
        <f>VLOOKUP(F2810,石と花メイン,3,FALSE)</f>
        <v>●翡翠</v>
      </c>
      <c r="L2810" s="297" t="str">
        <f>VLOOKUP(F2810,石と花メイン,4,FALSE)</f>
        <v>立金花/流金花</v>
      </c>
      <c r="M2810" s="393">
        <f>IF(OR(MONTH(F2810)&lt;7,AND(MONTH(F2810)=7,DAY(F2810)&lt;=25)),
MOD(SUM((E2810-1901)*365,259),260),
MOD(SUM((E2810-1900)*365,259),260))</f>
        <v>239</v>
      </c>
      <c r="N2810" s="390">
        <f>IF(AND(MONTH(F2810)=7,DAY(F2810)&gt;25),1,
ROUNDDOWN((SUM(VLOOKUP(MONTH(F2810),D暦変換用数値,2,FALSE),DAY(F2810))/28)+1,0))</f>
        <v>8</v>
      </c>
      <c r="O2810" s="205">
        <f>IF(AND(MONTH(F2810)=7,DAY(F2810)&gt;25),DAY(F2810)-25,
MOD((SUM(VLOOKUP(MONTH(F2810),D暦変換用数値,2,FALSE),DAY(F2810))),28)+1)</f>
        <v>12</v>
      </c>
      <c r="P2810" s="406">
        <f>IF(OR(MONTH(F2810)&lt;7,AND(MONTH(F2810)=7,DAY(F2810)&lt;=25)),
MOD(SUM((E2810-1901)*365,(N2810-1)*28,O2810,258),260),
MOD(SUM((E2810-1900)*365,(N2810-1)*28,O2810,258),260))</f>
        <v>186</v>
      </c>
      <c r="Q2810" s="375" t="str">
        <f>VLOOKUP(MOD(P2810,4),色,2,FALSE)</f>
        <v>白い</v>
      </c>
      <c r="R2810" s="293" t="str">
        <f>VLOOKUP(MOD(P2810,13),銀河の音,2,FALSE)</f>
        <v>自己存在の</v>
      </c>
      <c r="S2810" s="386" t="str">
        <f>VLOOKUP(MOD(P2810,20),太陽の紋章,2,FALSE)</f>
        <v>世界の橋渡し</v>
      </c>
      <c r="T2810" s="98" t="s">
        <v>3736</v>
      </c>
    </row>
    <row r="2811" spans="1:20" ht="13.5" customHeight="1">
      <c r="A2811" s="76" t="str">
        <f>VLOOKUP(MOD(E2811,10),十干,2,FALSE)</f>
        <v>乙</v>
      </c>
      <c r="B2811" s="199" t="str">
        <f>VLOOKUP(MOD(E2811,12),十二支,3,FALSE)</f>
        <v xml:space="preserve">08 軍 </v>
      </c>
      <c r="C2811" s="201" t="str">
        <f>VLOOKUP(F2811,星座,3,TRUE)</f>
        <v xml:space="preserve">07 天 </v>
      </c>
      <c r="D2811" s="534">
        <v>16461</v>
      </c>
      <c r="E2811" s="116">
        <f>IFERROR(YEAR(D2811),LEFT(D2811,4))</f>
        <v>1945</v>
      </c>
      <c r="F2811" s="116" t="str">
        <f>IF(ISTEXT(D2811),RIGHT(D2811,5),TEXT(D2811,"mm/dd"))</f>
        <v>01/24</v>
      </c>
      <c r="G2811" s="120">
        <f>SUM(MID(E2811,1,1),MID(E2811,2,1),MID(E2811,3,1),MID(E2811,4,1),MID(F2811,1,1),MID(F2811,2,1),MID(F2811,4,1),MID(F2811,5,1))</f>
        <v>26</v>
      </c>
      <c r="H2811" s="120">
        <f>IF(MOD(G2811,9)=0,9,MOD(G2811,9))</f>
        <v>8</v>
      </c>
      <c r="I2811" s="116" t="str">
        <f>IFERROR(MID("日月火水木金土",WEEKDAY(D2811),1),"")</f>
        <v>水</v>
      </c>
      <c r="J2811" s="306" t="s">
        <v>6885</v>
      </c>
      <c r="K2811" s="203" t="str">
        <f>VLOOKUP(F2811,石と花メイン,3,FALSE)</f>
        <v>■砂金水晶</v>
      </c>
      <c r="L2811" s="299" t="str">
        <f>VLOOKUP(F2811,石と花メイン,4,FALSE)</f>
        <v>万年青【老母草】</v>
      </c>
      <c r="M2811" s="395">
        <f>IF(OR(MONTH(F2811)&lt;7,AND(MONTH(F2811)=7,DAY(F2811)&lt;=25)),
MOD(SUM((E2811-1901)*365,259),260),
MOD(SUM((E2811-1900)*365,259),260))</f>
        <v>199</v>
      </c>
      <c r="N2811" s="121">
        <f>IF(AND(MONTH(F2811)=7,DAY(F2811)&gt;25),1,
ROUNDDOWN((SUM(VLOOKUP(MONTH(F2811),D暦変換用数値,2,FALSE),DAY(F2811))/28)+1,0))</f>
        <v>7</v>
      </c>
      <c r="O2811" s="117">
        <f>IF(AND(MONTH(F2811)=7,DAY(F2811)&gt;25),DAY(F2811)-25,
MOD((SUM(VLOOKUP(MONTH(F2811),D暦変換用数値,2,FALSE),DAY(F2811))),28)+1)</f>
        <v>15</v>
      </c>
      <c r="P2811" s="408">
        <f>IF(OR(MONTH(F2811)&lt;7,AND(MONTH(F2811)=7,DAY(F2811)&lt;=25)),
MOD(SUM((E2811-1901)*365,(N2811-1)*28,O2811,258),260),
MOD(SUM((E2811-1900)*365,(N2811-1)*28,O2811,258),260))</f>
        <v>121</v>
      </c>
      <c r="Q2811" s="372" t="str">
        <f>VLOOKUP(MOD(P2811,4),色,2,FALSE)</f>
        <v>赤い</v>
      </c>
      <c r="R2811" s="290" t="str">
        <f>VLOOKUP(MOD(P2811,13),銀河の音,2,FALSE)</f>
        <v>自己存在の</v>
      </c>
      <c r="S2811" s="383" t="str">
        <f>VLOOKUP(MOD(P2811,20),太陽の紋章,2,FALSE)</f>
        <v>竜</v>
      </c>
      <c r="T2811" s="129" t="s">
        <v>7294</v>
      </c>
    </row>
    <row r="2812" spans="1:20" ht="13.5" customHeight="1">
      <c r="A2812" s="282" t="str">
        <f>VLOOKUP(MOD(E2812,10),十干,2,FALSE)</f>
        <v>乙</v>
      </c>
      <c r="B2812" s="283" t="str">
        <f>VLOOKUP(MOD(E2812,12),十二支,3,FALSE)</f>
        <v xml:space="preserve">08 軍 </v>
      </c>
      <c r="C2812" s="287" t="str">
        <f>VLOOKUP(F2812,星座,3,TRUE)</f>
        <v xml:space="preserve">07 天 </v>
      </c>
      <c r="D2812" s="533">
        <v>16464</v>
      </c>
      <c r="E2812" s="83">
        <f>IFERROR(YEAR(D2812),LEFT(D2812,4))</f>
        <v>1945</v>
      </c>
      <c r="F2812" s="83" t="str">
        <f>IF(ISTEXT(D2812),RIGHT(D2812,5),TEXT(D2812,"mm/dd"))</f>
        <v>01/27</v>
      </c>
      <c r="G2812" s="88">
        <f>SUM(MID(E2812,1,1),MID(E2812,2,1),MID(E2812,3,1),MID(E2812,4,1),MID(F2812,1,1),MID(F2812,2,1),MID(F2812,4,1),MID(F2812,5,1))</f>
        <v>29</v>
      </c>
      <c r="H2812" s="88">
        <f>IF(MOD(G2812,9)=0,9,MOD(G2812,9))</f>
        <v>2</v>
      </c>
      <c r="I2812" s="83" t="str">
        <f>IFERROR(MID("日月火水木金土",WEEKDAY(D2812),1),"")</f>
        <v>土</v>
      </c>
      <c r="J2812" s="303" t="s">
        <v>4255</v>
      </c>
      <c r="K2812" s="87" t="str">
        <f>VLOOKUP(F2812,石と花メイン,3,FALSE)</f>
        <v>●琥珀</v>
      </c>
      <c r="L2812" s="296" t="str">
        <f>VLOOKUP(F2812,石と花メイン,4,FALSE)</f>
        <v>七竈【山南天】</v>
      </c>
      <c r="M2812" s="392">
        <f>IF(OR(MONTH(F2812)&lt;7,AND(MONTH(F2812)=7,DAY(F2812)&lt;=25)),
MOD(SUM((E2812-1901)*365,259),260),
MOD(SUM((E2812-1900)*365,259),260))</f>
        <v>199</v>
      </c>
      <c r="N2812" s="330">
        <f>IF(AND(MONTH(F2812)=7,DAY(F2812)&gt;25),1,
ROUNDDOWN((SUM(VLOOKUP(MONTH(F2812),D暦変換用数値,2,FALSE),DAY(F2812))/28)+1,0))</f>
        <v>7</v>
      </c>
      <c r="O2812" s="84">
        <f>IF(AND(MONTH(F2812)=7,DAY(F2812)&gt;25),DAY(F2812)-25,
MOD((SUM(VLOOKUP(MONTH(F2812),D暦変換用数値,2,FALSE),DAY(F2812))),28)+1)</f>
        <v>18</v>
      </c>
      <c r="P2812" s="405">
        <f>IF(OR(MONTH(F2812)&lt;7,AND(MONTH(F2812)=7,DAY(F2812)&lt;=25)),
MOD(SUM((E2812-1901)*365,(N2812-1)*28,O2812,258),260),
MOD(SUM((E2812-1900)*365,(N2812-1)*28,O2812,258),260))</f>
        <v>124</v>
      </c>
      <c r="Q2812" s="371" t="str">
        <f>VLOOKUP(MOD(P2812,4),色,2,FALSE)</f>
        <v>黄色い</v>
      </c>
      <c r="R2812" s="289" t="str">
        <f>VLOOKUP(MOD(P2812,13),銀河の音,2,FALSE)</f>
        <v>共振の</v>
      </c>
      <c r="S2812" s="382" t="str">
        <f>VLOOKUP(MOD(P2812,20),太陽の紋章,2,FALSE)</f>
        <v>種</v>
      </c>
      <c r="T2812" s="95" t="s">
        <v>5537</v>
      </c>
    </row>
    <row r="2813" spans="1:20" ht="13.5" customHeight="1">
      <c r="A2813" s="50" t="str">
        <f>VLOOKUP(MOD(E2813,10),十干,2,FALSE)</f>
        <v>乙</v>
      </c>
      <c r="B2813" s="199" t="str">
        <f>VLOOKUP(MOD(E2813,12),十二支,3,FALSE)</f>
        <v xml:space="preserve">08 軍 </v>
      </c>
      <c r="C2813" s="201" t="str">
        <f>VLOOKUP(F2813,星座,3,TRUE)</f>
        <v xml:space="preserve">07 天 </v>
      </c>
      <c r="D2813" s="531">
        <v>16476</v>
      </c>
      <c r="E2813" s="1">
        <f>IFERROR(YEAR(D2813),LEFT(D2813,4))</f>
        <v>1945</v>
      </c>
      <c r="F2813" s="1" t="str">
        <f>IF(ISTEXT(D2813),RIGHT(D2813,5),TEXT(D2813,"mm/dd"))</f>
        <v>02/08</v>
      </c>
      <c r="G2813" s="39">
        <f>SUM(MID(E2813,1,1),MID(E2813,2,1),MID(E2813,3,1),MID(E2813,4,1),MID(F2813,1,1),MID(F2813,2,1),MID(F2813,4,1),MID(F2813,5,1))</f>
        <v>29</v>
      </c>
      <c r="H2813" s="41">
        <f>IF(MOD(G2813,9)=0,9,MOD(G2813,9))</f>
        <v>2</v>
      </c>
      <c r="I2813" s="45" t="str">
        <f>IFERROR(MID("日月火水木金土",WEEKDAY(D2813),1),"")</f>
        <v>木</v>
      </c>
      <c r="J2813" s="304" t="s">
        <v>7521</v>
      </c>
      <c r="K2813" s="202" t="str">
        <f>VLOOKUP(F2813,石と花メイン,3,FALSE)</f>
        <v>□水晶</v>
      </c>
      <c r="L2813" s="297" t="str">
        <f>VLOOKUP(F2813,石と花メイン,4,FALSE)</f>
        <v>雪の下【虎耳草】</v>
      </c>
      <c r="M2813" s="393">
        <f>IF(OR(MONTH(F2813)&lt;7,AND(MONTH(F2813)=7,DAY(F2813)&lt;=25)),
MOD(SUM((E2813-1901)*365,259),260),
MOD(SUM((E2813-1900)*365,259),260))</f>
        <v>199</v>
      </c>
      <c r="N2813" s="390">
        <f>IF(AND(MONTH(F2813)=7,DAY(F2813)&gt;25),1,
ROUNDDOWN((SUM(VLOOKUP(MONTH(F2813),D暦変換用数値,2,FALSE),DAY(F2813))/28)+1,0))</f>
        <v>8</v>
      </c>
      <c r="O2813" s="205">
        <f>IF(AND(MONTH(F2813)=7,DAY(F2813)&gt;25),DAY(F2813)-25,
MOD((SUM(VLOOKUP(MONTH(F2813),D暦変換用数値,2,FALSE),DAY(F2813))),28)+1)</f>
        <v>2</v>
      </c>
      <c r="P2813" s="406">
        <f>IF(OR(MONTH(F2813)&lt;7,AND(MONTH(F2813)=7,DAY(F2813)&lt;=25)),
MOD(SUM((E2813-1901)*365,(N2813-1)*28,O2813,258),260),
MOD(SUM((E2813-1900)*365,(N2813-1)*28,O2813,258),260))</f>
        <v>136</v>
      </c>
      <c r="Q2813" s="373" t="str">
        <f>VLOOKUP(MOD(P2813,4),色,2,FALSE)</f>
        <v>黄色い</v>
      </c>
      <c r="R2813" s="291" t="str">
        <f>VLOOKUP(MOD(P2813,13),銀河の音,2,FALSE)</f>
        <v>律動の</v>
      </c>
      <c r="S2813" s="384" t="str">
        <f>VLOOKUP(MOD(P2813,20),太陽の紋章,2,FALSE)</f>
        <v>戦士</v>
      </c>
      <c r="T2813" s="93" t="s">
        <v>9098</v>
      </c>
    </row>
    <row r="2814" spans="1:20" ht="13.5" customHeight="1">
      <c r="A2814" s="50" t="str">
        <f>VLOOKUP(MOD(E2814,10),十干,2,FALSE)</f>
        <v>乙</v>
      </c>
      <c r="B2814" s="199" t="str">
        <f>VLOOKUP(MOD(E2814,12),十二支,3,FALSE)</f>
        <v xml:space="preserve">08 軍 </v>
      </c>
      <c r="C2814" s="201" t="str">
        <f>VLOOKUP(F2814,星座,3,TRUE)</f>
        <v xml:space="preserve">07 天 </v>
      </c>
      <c r="D2814" s="531">
        <v>16483</v>
      </c>
      <c r="E2814" s="1">
        <f>IFERROR(YEAR(D2814),LEFT(D2814,4))</f>
        <v>1945</v>
      </c>
      <c r="F2814" s="1" t="str">
        <f>IF(ISTEXT(D2814),RIGHT(D2814,5),TEXT(D2814,"mm/dd"))</f>
        <v>02/15</v>
      </c>
      <c r="G2814" s="39">
        <f>SUM(MID(E2814,1,1),MID(E2814,2,1),MID(E2814,3,1),MID(E2814,4,1),MID(F2814,1,1),MID(F2814,2,1),MID(F2814,4,1),MID(F2814,5,1))</f>
        <v>27</v>
      </c>
      <c r="H2814" s="41">
        <f>IF(MOD(G2814,9)=0,9,MOD(G2814,9))</f>
        <v>9</v>
      </c>
      <c r="I2814" s="45" t="str">
        <f>IFERROR(MID("日月火水木金土",WEEKDAY(D2814),1),"")</f>
        <v>木</v>
      </c>
      <c r="J2814" s="304" t="s">
        <v>2618</v>
      </c>
      <c r="K2814" s="202" t="str">
        <f>VLOOKUP(F2814,石と花メイン,3,FALSE)</f>
        <v>◇金剛石</v>
      </c>
      <c r="L2814" s="297" t="str">
        <f>VLOOKUP(F2814,石と花メイン,4,FALSE)</f>
        <v>三椏/三又</v>
      </c>
      <c r="M2814" s="393">
        <f>IF(OR(MONTH(F2814)&lt;7,AND(MONTH(F2814)=7,DAY(F2814)&lt;=25)),
MOD(SUM((E2814-1901)*365,259),260),
MOD(SUM((E2814-1900)*365,259),260))</f>
        <v>199</v>
      </c>
      <c r="N2814" s="390">
        <f>IF(AND(MONTH(F2814)=7,DAY(F2814)&gt;25),1,
ROUNDDOWN((SUM(VLOOKUP(MONTH(F2814),D暦変換用数値,2,FALSE),DAY(F2814))/28)+1,0))</f>
        <v>8</v>
      </c>
      <c r="O2814" s="205">
        <f>IF(AND(MONTH(F2814)=7,DAY(F2814)&gt;25),DAY(F2814)-25,
MOD((SUM(VLOOKUP(MONTH(F2814),D暦変換用数値,2,FALSE),DAY(F2814))),28)+1)</f>
        <v>9</v>
      </c>
      <c r="P2814" s="406">
        <f>IF(OR(MONTH(F2814)&lt;7,AND(MONTH(F2814)=7,DAY(F2814)&lt;=25)),
MOD(SUM((E2814-1901)*365,(N2814-1)*28,O2814,258),260),
MOD(SUM((E2814-1900)*365,(N2814-1)*28,O2814,258),260))</f>
        <v>143</v>
      </c>
      <c r="Q2814" s="374" t="str">
        <f>VLOOKUP(MOD(P2814,4),色,2,FALSE)</f>
        <v>青い</v>
      </c>
      <c r="R2814" s="292" t="str">
        <f>VLOOKUP(MOD(P2814,13),銀河の音,2,FALSE)</f>
        <v>宇宙の</v>
      </c>
      <c r="S2814" s="385" t="str">
        <f>VLOOKUP(MOD(P2814,20),太陽の紋章,2,FALSE)</f>
        <v>夜</v>
      </c>
      <c r="T2814" s="98" t="s">
        <v>3736</v>
      </c>
    </row>
    <row r="2815" spans="1:20" ht="13.5" customHeight="1">
      <c r="A2815" s="50" t="str">
        <f>VLOOKUP(MOD(E2815,10),十干,2,FALSE)</f>
        <v>乙</v>
      </c>
      <c r="B2815" s="199" t="str">
        <f>VLOOKUP(MOD(E2815,12),十二支,3,FALSE)</f>
        <v xml:space="preserve">08 軍 </v>
      </c>
      <c r="C2815" s="201" t="str">
        <f>VLOOKUP(F2815,星座,3,TRUE)</f>
        <v xml:space="preserve">07 天 </v>
      </c>
      <c r="D2815" s="531">
        <v>16484</v>
      </c>
      <c r="E2815" s="1">
        <f>IFERROR(YEAR(D2815),LEFT(D2815,4))</f>
        <v>1945</v>
      </c>
      <c r="F2815" s="1" t="str">
        <f>IF(ISTEXT(D2815),RIGHT(D2815,5),TEXT(D2815,"mm/dd"))</f>
        <v>02/16</v>
      </c>
      <c r="G2815" s="39">
        <f>SUM(MID(E2815,1,1),MID(E2815,2,1),MID(E2815,3,1),MID(E2815,4,1),MID(F2815,1,1),MID(F2815,2,1),MID(F2815,4,1),MID(F2815,5,1))</f>
        <v>28</v>
      </c>
      <c r="H2815" s="41">
        <f>IF(MOD(G2815,9)=0,9,MOD(G2815,9))</f>
        <v>1</v>
      </c>
      <c r="I2815" s="45" t="str">
        <f>IFERROR(MID("日月火水木金土",WEEKDAY(D2815),1),"")</f>
        <v>金</v>
      </c>
      <c r="J2815" s="304" t="s">
        <v>2619</v>
      </c>
      <c r="K2815" s="202" t="str">
        <f>VLOOKUP(F2815,石と花メイン,3,FALSE)</f>
        <v>◆黄玉</v>
      </c>
      <c r="L2815" s="297" t="str">
        <f>VLOOKUP(F2815,石と花メイン,4,FALSE)</f>
        <v>蕗の薹</v>
      </c>
      <c r="M2815" s="393">
        <f>IF(OR(MONTH(F2815)&lt;7,AND(MONTH(F2815)=7,DAY(F2815)&lt;=25)),
MOD(SUM((E2815-1901)*365,259),260),
MOD(SUM((E2815-1900)*365,259),260))</f>
        <v>199</v>
      </c>
      <c r="N2815" s="390">
        <f>IF(AND(MONTH(F2815)=7,DAY(F2815)&gt;25),1,
ROUNDDOWN((SUM(VLOOKUP(MONTH(F2815),D暦変換用数値,2,FALSE),DAY(F2815))/28)+1,0))</f>
        <v>8</v>
      </c>
      <c r="O2815" s="205">
        <f>IF(AND(MONTH(F2815)=7,DAY(F2815)&gt;25),DAY(F2815)-25,
MOD((SUM(VLOOKUP(MONTH(F2815),D暦変換用数値,2,FALSE),DAY(F2815))),28)+1)</f>
        <v>10</v>
      </c>
      <c r="P2815" s="406">
        <f>IF(OR(MONTH(F2815)&lt;7,AND(MONTH(F2815)=7,DAY(F2815)&lt;=25)),
MOD(SUM((E2815-1901)*365,(N2815-1)*28,O2815,258),260),
MOD(SUM((E2815-1900)*365,(N2815-1)*28,O2815,258),260))</f>
        <v>144</v>
      </c>
      <c r="Q2815" s="373" t="str">
        <f>VLOOKUP(MOD(P2815,4),色,2,FALSE)</f>
        <v>黄色い</v>
      </c>
      <c r="R2815" s="291" t="str">
        <f>VLOOKUP(MOD(P2815,13),銀河の音,2,FALSE)</f>
        <v>磁気の</v>
      </c>
      <c r="S2815" s="384" t="str">
        <f>VLOOKUP(MOD(P2815,20),太陽の紋章,2,FALSE)</f>
        <v>種</v>
      </c>
      <c r="T2815" s="98" t="s">
        <v>3736</v>
      </c>
    </row>
    <row r="2816" spans="1:20" ht="13.5" customHeight="1">
      <c r="A2816" s="50" t="str">
        <f>VLOOKUP(MOD(E2816,10),十干,2,FALSE)</f>
        <v>乙</v>
      </c>
      <c r="B2816" s="199" t="str">
        <f>VLOOKUP(MOD(E2816,12),十二支,3,FALSE)</f>
        <v xml:space="preserve">08 軍 </v>
      </c>
      <c r="C2816" s="201" t="str">
        <f>VLOOKUP(F2816,星座,3,TRUE)</f>
        <v xml:space="preserve">07 天 </v>
      </c>
      <c r="D2816" s="531">
        <v>16485</v>
      </c>
      <c r="E2816" s="1">
        <f>IFERROR(YEAR(D2816),LEFT(D2816,4))</f>
        <v>1945</v>
      </c>
      <c r="F2816" s="1" t="str">
        <f>IF(ISTEXT(D2816),RIGHT(D2816,5),TEXT(D2816,"mm/dd"))</f>
        <v>02/17</v>
      </c>
      <c r="G2816" s="39">
        <f>SUM(MID(E2816,1,1),MID(E2816,2,1),MID(E2816,3,1),MID(E2816,4,1),MID(F2816,1,1),MID(F2816,2,1),MID(F2816,4,1),MID(F2816,5,1))</f>
        <v>29</v>
      </c>
      <c r="H2816" s="41">
        <f>IF(MOD(G2816,9)=0,9,MOD(G2816,9))</f>
        <v>2</v>
      </c>
      <c r="I2816" s="45" t="str">
        <f>IFERROR(MID("日月火水木金土",WEEKDAY(D2816),1),"")</f>
        <v>土</v>
      </c>
      <c r="J2816" s="304" t="s">
        <v>2620</v>
      </c>
      <c r="K2816" s="202" t="str">
        <f>VLOOKUP(F2816,石と花メイン,3,FALSE)</f>
        <v>■紫水晶</v>
      </c>
      <c r="L2816" s="297" t="str">
        <f>VLOOKUP(F2816,石と花メイン,4,FALSE)</f>
        <v>スノーフレーク【鈴蘭水仙】</v>
      </c>
      <c r="M2816" s="393">
        <f>IF(OR(MONTH(F2816)&lt;7,AND(MONTH(F2816)=7,DAY(F2816)&lt;=25)),
MOD(SUM((E2816-1901)*365,259),260),
MOD(SUM((E2816-1900)*365,259),260))</f>
        <v>199</v>
      </c>
      <c r="N2816" s="390">
        <f>IF(AND(MONTH(F2816)=7,DAY(F2816)&gt;25),1,
ROUNDDOWN((SUM(VLOOKUP(MONTH(F2816),D暦変換用数値,2,FALSE),DAY(F2816))/28)+1,0))</f>
        <v>8</v>
      </c>
      <c r="O2816" s="205">
        <f>IF(AND(MONTH(F2816)=7,DAY(F2816)&gt;25),DAY(F2816)-25,
MOD((SUM(VLOOKUP(MONTH(F2816),D暦変換用数値,2,FALSE),DAY(F2816))),28)+1)</f>
        <v>11</v>
      </c>
      <c r="P2816" s="406">
        <f>IF(OR(MONTH(F2816)&lt;7,AND(MONTH(F2816)=7,DAY(F2816)&lt;=25)),
MOD(SUM((E2816-1901)*365,(N2816-1)*28,O2816,258),260),
MOD(SUM((E2816-1900)*365,(N2816-1)*28,O2816,258),260))</f>
        <v>145</v>
      </c>
      <c r="Q2816" s="372" t="str">
        <f>VLOOKUP(MOD(P2816,4),色,2,FALSE)</f>
        <v>赤い</v>
      </c>
      <c r="R2816" s="290" t="str">
        <f>VLOOKUP(MOD(P2816,13),銀河の音,2,FALSE)</f>
        <v>月の</v>
      </c>
      <c r="S2816" s="383" t="str">
        <f>VLOOKUP(MOD(P2816,20),太陽の紋章,2,FALSE)</f>
        <v>蛇</v>
      </c>
      <c r="T2816" s="105" t="s">
        <v>3212</v>
      </c>
    </row>
    <row r="2817" spans="1:20" ht="13.5" customHeight="1">
      <c r="A2817" s="50" t="str">
        <f>VLOOKUP(MOD(E2817,10),十干,2,FALSE)</f>
        <v>丁</v>
      </c>
      <c r="B2817" s="199" t="str">
        <f>VLOOKUP(MOD(E2817,12),十二支,3,FALSE)</f>
        <v xml:space="preserve">08 軍 </v>
      </c>
      <c r="C2817" s="201" t="str">
        <f>VLOOKUP(F2817,星座,3,TRUE)</f>
        <v xml:space="preserve">07 天 </v>
      </c>
      <c r="D2817" s="531">
        <v>20844</v>
      </c>
      <c r="E2817" s="1">
        <f>IFERROR(YEAR(D2817),LEFT(D2817,4))</f>
        <v>1957</v>
      </c>
      <c r="F2817" s="1" t="str">
        <f>IF(ISTEXT(D2817),RIGHT(D2817,5),TEXT(D2817,"mm/dd"))</f>
        <v>01/24</v>
      </c>
      <c r="G2817" s="39">
        <f>SUM(MID(E2817,1,1),MID(E2817,2,1),MID(E2817,3,1),MID(E2817,4,1),MID(F2817,1,1),MID(F2817,2,1),MID(F2817,4,1),MID(F2817,5,1))</f>
        <v>29</v>
      </c>
      <c r="H2817" s="41">
        <f>IF(MOD(G2817,9)=0,9,MOD(G2817,9))</f>
        <v>2</v>
      </c>
      <c r="I2817" s="45" t="str">
        <f>IFERROR(MID("日月火水木金土",WEEKDAY(D2817),1),"")</f>
        <v>木</v>
      </c>
      <c r="J2817" s="304" t="s">
        <v>2621</v>
      </c>
      <c r="K2817" s="202" t="str">
        <f>VLOOKUP(F2817,石と花メイン,3,FALSE)</f>
        <v>■砂金水晶</v>
      </c>
      <c r="L2817" s="297" t="str">
        <f>VLOOKUP(F2817,石と花メイン,4,FALSE)</f>
        <v>万年青【老母草】</v>
      </c>
      <c r="M2817" s="393">
        <f>IF(OR(MONTH(F2817)&lt;7,AND(MONTH(F2817)=7,DAY(F2817)&lt;=25)),
MOD(SUM((E2817-1901)*365,259),260),
MOD(SUM((E2817-1900)*365,259),260))</f>
        <v>159</v>
      </c>
      <c r="N2817" s="390">
        <f>IF(AND(MONTH(F2817)=7,DAY(F2817)&gt;25),1,
ROUNDDOWN((SUM(VLOOKUP(MONTH(F2817),D暦変換用数値,2,FALSE),DAY(F2817))/28)+1,0))</f>
        <v>7</v>
      </c>
      <c r="O2817" s="205">
        <f>IF(AND(MONTH(F2817)=7,DAY(F2817)&gt;25),DAY(F2817)-25,
MOD((SUM(VLOOKUP(MONTH(F2817),D暦変換用数値,2,FALSE),DAY(F2817))),28)+1)</f>
        <v>15</v>
      </c>
      <c r="P2817" s="406">
        <f>IF(OR(MONTH(F2817)&lt;7,AND(MONTH(F2817)=7,DAY(F2817)&lt;=25)),
MOD(SUM((E2817-1901)*365,(N2817-1)*28,O2817,258),260),
MOD(SUM((E2817-1900)*365,(N2817-1)*28,O2817,258),260))</f>
        <v>81</v>
      </c>
      <c r="Q2817" s="372" t="str">
        <f>VLOOKUP(MOD(P2817,4),色,2,FALSE)</f>
        <v>赤い</v>
      </c>
      <c r="R2817" s="290" t="str">
        <f>VLOOKUP(MOD(P2817,13),銀河の音,2,FALSE)</f>
        <v>電気の</v>
      </c>
      <c r="S2817" s="383" t="str">
        <f>VLOOKUP(MOD(P2817,20),太陽の紋章,2,FALSE)</f>
        <v>竜</v>
      </c>
      <c r="T2817" s="98" t="s">
        <v>3736</v>
      </c>
    </row>
    <row r="2818" spans="1:20" ht="13.5" customHeight="1">
      <c r="A2818" s="282" t="str">
        <f>VLOOKUP(MOD(E2818,10),十干,2,FALSE)</f>
        <v>丁</v>
      </c>
      <c r="B2818" s="283" t="str">
        <f>VLOOKUP(MOD(E2818,12),十二支,3,FALSE)</f>
        <v xml:space="preserve">08 軍 </v>
      </c>
      <c r="C2818" s="287" t="str">
        <f>VLOOKUP(F2818,星座,3,TRUE)</f>
        <v xml:space="preserve">07 天 </v>
      </c>
      <c r="D2818" s="533">
        <v>20846</v>
      </c>
      <c r="E2818" s="83">
        <f>IFERROR(YEAR(D2818),LEFT(D2818,4))</f>
        <v>1957</v>
      </c>
      <c r="F2818" s="83" t="str">
        <f>IF(ISTEXT(D2818),RIGHT(D2818,5),TEXT(D2818,"mm/dd"))</f>
        <v>01/26</v>
      </c>
      <c r="G2818" s="88">
        <f>SUM(MID(E2818,1,1),MID(E2818,2,1),MID(E2818,3,1),MID(E2818,4,1),MID(F2818,1,1),MID(F2818,2,1),MID(F2818,4,1),MID(F2818,5,1))</f>
        <v>31</v>
      </c>
      <c r="H2818" s="88">
        <f>IF(MOD(G2818,9)=0,9,MOD(G2818,9))</f>
        <v>4</v>
      </c>
      <c r="I2818" s="83" t="str">
        <f>IFERROR(MID("日月火水木金土",WEEKDAY(D2818),1),"")</f>
        <v>土</v>
      </c>
      <c r="J2818" s="303" t="s">
        <v>4256</v>
      </c>
      <c r="K2818" s="87" t="str">
        <f>VLOOKUP(F2818,石と花メイン,3,FALSE)</f>
        <v>●薔薇色石</v>
      </c>
      <c r="L2818" s="296" t="str">
        <f>VLOOKUP(F2818,石と花メイン,4,FALSE)</f>
        <v>アマリリス【花水仙】</v>
      </c>
      <c r="M2818" s="392">
        <f>IF(OR(MONTH(F2818)&lt;7,AND(MONTH(F2818)=7,DAY(F2818)&lt;=25)),
MOD(SUM((E2818-1901)*365,259),260),
MOD(SUM((E2818-1900)*365,259),260))</f>
        <v>159</v>
      </c>
      <c r="N2818" s="330">
        <f>IF(AND(MONTH(F2818)=7,DAY(F2818)&gt;25),1,
ROUNDDOWN((SUM(VLOOKUP(MONTH(F2818),D暦変換用数値,2,FALSE),DAY(F2818))/28)+1,0))</f>
        <v>7</v>
      </c>
      <c r="O2818" s="84">
        <f>IF(AND(MONTH(F2818)=7,DAY(F2818)&gt;25),DAY(F2818)-25,
MOD((SUM(VLOOKUP(MONTH(F2818),D暦変換用数値,2,FALSE),DAY(F2818))),28)+1)</f>
        <v>17</v>
      </c>
      <c r="P2818" s="405">
        <f>IF(OR(MONTH(F2818)&lt;7,AND(MONTH(F2818)=7,DAY(F2818)&lt;=25)),
MOD(SUM((E2818-1901)*365,(N2818-1)*28,O2818,258),260),
MOD(SUM((E2818-1900)*365,(N2818-1)*28,O2818,258),260))</f>
        <v>83</v>
      </c>
      <c r="Q2818" s="371" t="str">
        <f>VLOOKUP(MOD(P2818,4),色,2,FALSE)</f>
        <v>青い</v>
      </c>
      <c r="R2818" s="289" t="str">
        <f>VLOOKUP(MOD(P2818,13),銀河の音,2,FALSE)</f>
        <v>倍音の</v>
      </c>
      <c r="S2818" s="382" t="str">
        <f>VLOOKUP(MOD(P2818,20),太陽の紋章,2,FALSE)</f>
        <v>夜</v>
      </c>
      <c r="T2818" s="100" t="s">
        <v>5900</v>
      </c>
    </row>
    <row r="2819" spans="1:20" ht="13.5" customHeight="1">
      <c r="A2819" s="76" t="str">
        <f>VLOOKUP(MOD(E2819,10),十干,2,FALSE)</f>
        <v>丁</v>
      </c>
      <c r="B2819" s="280" t="str">
        <f>VLOOKUP(MOD(E2819,12),十二支,3,FALSE)</f>
        <v xml:space="preserve">08 軍 </v>
      </c>
      <c r="C2819" s="281" t="str">
        <f>VLOOKUP(F2819,星座,3,TRUE)</f>
        <v xml:space="preserve">07 天 </v>
      </c>
      <c r="D2819" s="550">
        <v>20847</v>
      </c>
      <c r="E2819" s="77">
        <f>IFERROR(YEAR(D2819),LEFT(D2819,4))</f>
        <v>1957</v>
      </c>
      <c r="F2819" s="77" t="str">
        <f>IF(ISTEXT(D2819),RIGHT(D2819,5),TEXT(D2819,"mm/dd"))</f>
        <v>01/27</v>
      </c>
      <c r="G2819" s="554">
        <f>SUM(MID(E2819,1,1),MID(E2819,2,1),MID(E2819,3,1),MID(E2819,4,1),MID(F2819,1,1),MID(F2819,2,1),MID(F2819,4,1),MID(F2819,5,1))</f>
        <v>32</v>
      </c>
      <c r="H2819" s="81">
        <f>IF(MOD(G2819,9)=0,9,MOD(G2819,9))</f>
        <v>5</v>
      </c>
      <c r="I2819" s="77" t="str">
        <f>IFERROR(MID("日月火水木金土",WEEKDAY(D2819),1),"")</f>
        <v>日</v>
      </c>
      <c r="J2819" s="307" t="s">
        <v>9072</v>
      </c>
      <c r="K2819" s="203" t="str">
        <f>VLOOKUP(F2819,石と花メイン,3,FALSE)</f>
        <v>●琥珀</v>
      </c>
      <c r="L2819" s="301" t="str">
        <f>VLOOKUP(F2819,石と花メイン,4,FALSE)</f>
        <v>七竈【山南天】</v>
      </c>
      <c r="M2819" s="398">
        <f>IF(OR(MONTH(F2819)&lt;7,AND(MONTH(F2819)=7,DAY(F2819)&lt;=25)),
MOD(SUM((E2819-1901)*365,259),260),
MOD(SUM((E2819-1900)*365,259),260))</f>
        <v>159</v>
      </c>
      <c r="N2819" s="121">
        <f>IF(AND(MONTH(F2819)=7,DAY(F2819)&gt;25),1,
ROUNDDOWN((SUM(VLOOKUP(MONTH(F2819),D暦変換用数値,2,FALSE),DAY(F2819))/28)+1,0))</f>
        <v>7</v>
      </c>
      <c r="O2819" s="117">
        <f>IF(AND(MONTH(F2819)=7,DAY(F2819)&gt;25),DAY(F2819)-25,
MOD((SUM(VLOOKUP(MONTH(F2819),D暦変換用数値,2,FALSE),DAY(F2819))),28)+1)</f>
        <v>18</v>
      </c>
      <c r="P2819" s="408">
        <f>IF(OR(MONTH(F2819)&lt;7,AND(MONTH(F2819)=7,DAY(F2819)&lt;=25)),
MOD(SUM((E2819-1901)*365,(N2819-1)*28,O2819,258),260),
MOD(SUM((E2819-1900)*365,(N2819-1)*28,O2819,258),260))</f>
        <v>84</v>
      </c>
      <c r="Q2819" s="380" t="str">
        <f>VLOOKUP(MOD(P2819,4),色,2,FALSE)</f>
        <v>黄色い</v>
      </c>
      <c r="R2819" s="295" t="str">
        <f>VLOOKUP(MOD(P2819,13),銀河の音,2,FALSE)</f>
        <v>律動の</v>
      </c>
      <c r="S2819" s="389" t="str">
        <f>VLOOKUP(MOD(P2819,20),太陽の紋章,2,FALSE)</f>
        <v>種</v>
      </c>
      <c r="T2819" s="110" t="s">
        <v>9075</v>
      </c>
    </row>
    <row r="2820" spans="1:20" ht="13.5" customHeight="1">
      <c r="A2820" s="50" t="str">
        <f>VLOOKUP(MOD(E2820,10),十干,2,FALSE)</f>
        <v>丁</v>
      </c>
      <c r="B2820" s="199" t="str">
        <f>VLOOKUP(MOD(E2820,12),十二支,3,FALSE)</f>
        <v xml:space="preserve">08 軍 </v>
      </c>
      <c r="C2820" s="201" t="str">
        <f>VLOOKUP(F2820,星座,3,TRUE)</f>
        <v xml:space="preserve">07 天 </v>
      </c>
      <c r="D2820" s="531">
        <v>20855</v>
      </c>
      <c r="E2820" s="1">
        <f>IFERROR(YEAR(D2820),LEFT(D2820,4))</f>
        <v>1957</v>
      </c>
      <c r="F2820" s="1" t="str">
        <f>IF(ISTEXT(D2820),RIGHT(D2820,5),TEXT(D2820,"mm/dd"))</f>
        <v>02/04</v>
      </c>
      <c r="G2820" s="39">
        <f>SUM(MID(E2820,1,1),MID(E2820,2,1),MID(E2820,3,1),MID(E2820,4,1),MID(F2820,1,1),MID(F2820,2,1),MID(F2820,4,1),MID(F2820,5,1))</f>
        <v>28</v>
      </c>
      <c r="H2820" s="41">
        <f>IF(MOD(G2820,9)=0,9,MOD(G2820,9))</f>
        <v>1</v>
      </c>
      <c r="I2820" s="45" t="str">
        <f>IFERROR(MID("日月火水木金土",WEEKDAY(D2820),1),"")</f>
        <v>月</v>
      </c>
      <c r="J2820" s="304" t="s">
        <v>2622</v>
      </c>
      <c r="K2820" s="202" t="str">
        <f>VLOOKUP(F2820,石と花メイン,3,FALSE)</f>
        <v>○真珠</v>
      </c>
      <c r="L2820" s="297" t="str">
        <f>VLOOKUP(F2820,石と花メイン,4,FALSE)</f>
        <v>一人静【吉野静】</v>
      </c>
      <c r="M2820" s="393">
        <f>IF(OR(MONTH(F2820)&lt;7,AND(MONTH(F2820)=7,DAY(F2820)&lt;=25)),
MOD(SUM((E2820-1901)*365,259),260),
MOD(SUM((E2820-1900)*365,259),260))</f>
        <v>159</v>
      </c>
      <c r="N2820" s="390">
        <f>IF(AND(MONTH(F2820)=7,DAY(F2820)&gt;25),1,
ROUNDDOWN((SUM(VLOOKUP(MONTH(F2820),D暦変換用数値,2,FALSE),DAY(F2820))/28)+1,0))</f>
        <v>7</v>
      </c>
      <c r="O2820" s="205">
        <f>IF(AND(MONTH(F2820)=7,DAY(F2820)&gt;25),DAY(F2820)-25,
MOD((SUM(VLOOKUP(MONTH(F2820),D暦変換用数値,2,FALSE),DAY(F2820))),28)+1)</f>
        <v>26</v>
      </c>
      <c r="P2820" s="406">
        <f>IF(OR(MONTH(F2820)&lt;7,AND(MONTH(F2820)=7,DAY(F2820)&lt;=25)),
MOD(SUM((E2820-1901)*365,(N2820-1)*28,O2820,258),260),
MOD(SUM((E2820-1900)*365,(N2820-1)*28,O2820,258),260))</f>
        <v>92</v>
      </c>
      <c r="Q2820" s="373" t="str">
        <f>VLOOKUP(MOD(P2820,4),色,2,FALSE)</f>
        <v>黄色い</v>
      </c>
      <c r="R2820" s="291" t="str">
        <f>VLOOKUP(MOD(P2820,13),銀河の音,2,FALSE)</f>
        <v>磁気の</v>
      </c>
      <c r="S2820" s="384" t="str">
        <f>VLOOKUP(MOD(P2820,20),太陽の紋章,2,FALSE)</f>
        <v>人</v>
      </c>
      <c r="T2820" s="99" t="s">
        <v>8931</v>
      </c>
    </row>
    <row r="2821" spans="1:20" ht="13.5" customHeight="1">
      <c r="A2821" s="334" t="str">
        <f>VLOOKUP(MOD(E2821,10),十干,2,FALSE)</f>
        <v>己</v>
      </c>
      <c r="B2821" s="331" t="str">
        <f>VLOOKUP(MOD(E2821,12),十二支,3,FALSE)</f>
        <v xml:space="preserve">08 軍 </v>
      </c>
      <c r="C2821" s="336" t="str">
        <f>VLOOKUP(F2821,星座,3,TRUE)</f>
        <v xml:space="preserve">07 天 </v>
      </c>
      <c r="D2821" s="534">
        <v>25229</v>
      </c>
      <c r="E2821" s="131">
        <f>IFERROR(YEAR(D2821),LEFT(D2821,4))</f>
        <v>1969</v>
      </c>
      <c r="F2821" s="131" t="str">
        <f>IF(ISTEXT(D2821),RIGHT(D2821,5),TEXT(D2821,"mm/dd"))</f>
        <v>01/26</v>
      </c>
      <c r="G2821" s="133">
        <f>SUM(MID(E2821,1,1),MID(E2821,2,1),MID(E2821,3,1),MID(E2821,4,1),MID(F2821,1,1),MID(F2821,2,1),MID(F2821,4,1),MID(F2821,5,1))</f>
        <v>34</v>
      </c>
      <c r="H2821" s="133">
        <f>IF(MOD(G2821,9)=0,9,MOD(G2821,9))</f>
        <v>7</v>
      </c>
      <c r="I2821" s="131" t="str">
        <f>IFERROR(MID("日月火水木金土",WEEKDAY(D2821),1),"")</f>
        <v>日</v>
      </c>
      <c r="J2821" s="306" t="s">
        <v>8230</v>
      </c>
      <c r="K2821" s="335" t="str">
        <f>VLOOKUP(F2821,石と花メイン,3,FALSE)</f>
        <v>●薔薇色石</v>
      </c>
      <c r="L2821" s="302" t="str">
        <f>VLOOKUP(F2821,石と花メイン,4,FALSE)</f>
        <v>アマリリス【花水仙】</v>
      </c>
      <c r="M2821" s="396">
        <f>IF(OR(MONTH(F2821)&lt;7,AND(MONTH(F2821)=7,DAY(F2821)&lt;=25)),
MOD(SUM((E2821-1901)*365,259),260),
MOD(SUM((E2821-1900)*365,259),260))</f>
        <v>119</v>
      </c>
      <c r="N2821" s="335">
        <f>IF(AND(MONTH(F2821)=7,DAY(F2821)&gt;25),1,
ROUNDDOWN((SUM(VLOOKUP(MONTH(F2821),D暦変換用数値,2,FALSE),DAY(F2821))/28)+1,0))</f>
        <v>7</v>
      </c>
      <c r="O2821" s="132">
        <f>IF(AND(MONTH(F2821)=7,DAY(F2821)&gt;25),DAY(F2821)-25,
MOD((SUM(VLOOKUP(MONTH(F2821),D暦変換用数値,2,FALSE),DAY(F2821))),28)+1)</f>
        <v>17</v>
      </c>
      <c r="P2821" s="404">
        <f>IF(OR(MONTH(F2821)&lt;7,AND(MONTH(F2821)=7,DAY(F2821)&lt;=25)),
MOD(SUM((E2821-1901)*365,(N2821-1)*28,O2821,258),260),
MOD(SUM((E2821-1900)*365,(N2821-1)*28,O2821,258),260))</f>
        <v>43</v>
      </c>
      <c r="Q2821" s="376" t="str">
        <f>VLOOKUP(MOD(P2821,4),色,2,FALSE)</f>
        <v>青い</v>
      </c>
      <c r="R2821" s="333" t="str">
        <f>VLOOKUP(MOD(P2821,13),銀河の音,2,FALSE)</f>
        <v>自己存在の</v>
      </c>
      <c r="S2821" s="387" t="str">
        <f>VLOOKUP(MOD(P2821,20),太陽の紋章,2,FALSE)</f>
        <v>夜</v>
      </c>
      <c r="T2821" s="119" t="s">
        <v>8231</v>
      </c>
    </row>
    <row r="2822" spans="1:20" ht="13.5" customHeight="1">
      <c r="A2822" s="50" t="str">
        <f>VLOOKUP(MOD(E2822,10),十干,2,FALSE)</f>
        <v>己</v>
      </c>
      <c r="B2822" s="199" t="str">
        <f>VLOOKUP(MOD(E2822,12),十二支,3,FALSE)</f>
        <v xml:space="preserve">08 軍 </v>
      </c>
      <c r="C2822" s="201" t="str">
        <f>VLOOKUP(F2822,星座,3,TRUE)</f>
        <v xml:space="preserve">07 天 </v>
      </c>
      <c r="D2822" s="531">
        <v>25230</v>
      </c>
      <c r="E2822" s="1">
        <f>IFERROR(YEAR(D2822),LEFT(D2822,4))</f>
        <v>1969</v>
      </c>
      <c r="F2822" s="1" t="str">
        <f>IF(ISTEXT(D2822),RIGHT(D2822,5),TEXT(D2822,"mm/dd"))</f>
        <v>01/27</v>
      </c>
      <c r="G2822" s="39">
        <f>SUM(MID(E2822,1,1),MID(E2822,2,1),MID(E2822,3,1),MID(E2822,4,1),MID(F2822,1,1),MID(F2822,2,1),MID(F2822,4,1),MID(F2822,5,1))</f>
        <v>35</v>
      </c>
      <c r="H2822" s="41">
        <f>IF(MOD(G2822,9)=0,9,MOD(G2822,9))</f>
        <v>8</v>
      </c>
      <c r="I2822" s="45" t="str">
        <f>IFERROR(MID("日月火水木金土",WEEKDAY(D2822),1),"")</f>
        <v>月</v>
      </c>
      <c r="J2822" s="304" t="s">
        <v>2623</v>
      </c>
      <c r="K2822" s="202" t="str">
        <f>VLOOKUP(F2822,石と花メイン,3,FALSE)</f>
        <v>●琥珀</v>
      </c>
      <c r="L2822" s="297" t="str">
        <f>VLOOKUP(F2822,石と花メイン,4,FALSE)</f>
        <v>七竈【山南天】</v>
      </c>
      <c r="M2822" s="393">
        <f>IF(OR(MONTH(F2822)&lt;7,AND(MONTH(F2822)=7,DAY(F2822)&lt;=25)),
MOD(SUM((E2822-1901)*365,259),260),
MOD(SUM((E2822-1900)*365,259),260))</f>
        <v>119</v>
      </c>
      <c r="N2822" s="390">
        <f>IF(AND(MONTH(F2822)=7,DAY(F2822)&gt;25),1,
ROUNDDOWN((SUM(VLOOKUP(MONTH(F2822),D暦変換用数値,2,FALSE),DAY(F2822))/28)+1,0))</f>
        <v>7</v>
      </c>
      <c r="O2822" s="205">
        <f>IF(AND(MONTH(F2822)=7,DAY(F2822)&gt;25),DAY(F2822)-25,
MOD((SUM(VLOOKUP(MONTH(F2822),D暦変換用数値,2,FALSE),DAY(F2822))),28)+1)</f>
        <v>18</v>
      </c>
      <c r="P2822" s="406">
        <f>IF(OR(MONTH(F2822)&lt;7,AND(MONTH(F2822)=7,DAY(F2822)&lt;=25)),
MOD(SUM((E2822-1901)*365,(N2822-1)*28,O2822,258),260),
MOD(SUM((E2822-1900)*365,(N2822-1)*28,O2822,258),260))</f>
        <v>44</v>
      </c>
      <c r="Q2822" s="373" t="str">
        <f>VLOOKUP(MOD(P2822,4),色,2,FALSE)</f>
        <v>黄色い</v>
      </c>
      <c r="R2822" s="291" t="str">
        <f>VLOOKUP(MOD(P2822,13),銀河の音,2,FALSE)</f>
        <v>倍音の</v>
      </c>
      <c r="S2822" s="384" t="str">
        <f>VLOOKUP(MOD(P2822,20),太陽の紋章,2,FALSE)</f>
        <v>種</v>
      </c>
      <c r="T2822" s="111" t="s">
        <v>8277</v>
      </c>
    </row>
    <row r="2823" spans="1:20" ht="13.5" customHeight="1">
      <c r="A2823" s="334" t="str">
        <f>VLOOKUP(MOD(E2823,10),十干,2,FALSE)</f>
        <v>己</v>
      </c>
      <c r="B2823" s="331" t="str">
        <f>VLOOKUP(MOD(E2823,12),十二支,3,FALSE)</f>
        <v xml:space="preserve">08 軍 </v>
      </c>
      <c r="C2823" s="336" t="str">
        <f>VLOOKUP(F2823,星座,3,TRUE)</f>
        <v xml:space="preserve">07 天 </v>
      </c>
      <c r="D2823" s="534">
        <v>25232</v>
      </c>
      <c r="E2823" s="131">
        <f>IFERROR(YEAR(D2823),LEFT(D2823,4))</f>
        <v>1969</v>
      </c>
      <c r="F2823" s="131" t="str">
        <f>IF(ISTEXT(D2823),RIGHT(D2823,5),TEXT(D2823,"mm/dd"))</f>
        <v>01/29</v>
      </c>
      <c r="G2823" s="133">
        <f>SUM(MID(E2823,1,1),MID(E2823,2,1),MID(E2823,3,1),MID(E2823,4,1),MID(F2823,1,1),MID(F2823,2,1),MID(F2823,4,1),MID(F2823,5,1))</f>
        <v>37</v>
      </c>
      <c r="H2823" s="133">
        <f>IF(MOD(G2823,9)=0,9,MOD(G2823,9))</f>
        <v>1</v>
      </c>
      <c r="I2823" s="131" t="str">
        <f>IFERROR(MID("日月火水木金土",WEEKDAY(D2823),1),"")</f>
        <v>水</v>
      </c>
      <c r="J2823" s="306" t="s">
        <v>8298</v>
      </c>
      <c r="K2823" s="335" t="str">
        <f>VLOOKUP(F2823,石と花メイン,3,FALSE)</f>
        <v>◆電気石</v>
      </c>
      <c r="L2823" s="302" t="str">
        <f>VLOOKUP(F2823,石と花メイン,4,FALSE)</f>
        <v>ラナンキュラス【花金鳳花】</v>
      </c>
      <c r="M2823" s="396">
        <f>IF(OR(MONTH(F2823)&lt;7,AND(MONTH(F2823)=7,DAY(F2823)&lt;=25)),
MOD(SUM((E2823-1901)*365,259),260),
MOD(SUM((E2823-1900)*365,259),260))</f>
        <v>119</v>
      </c>
      <c r="N2823" s="335">
        <f>IF(AND(MONTH(F2823)=7,DAY(F2823)&gt;25),1,
ROUNDDOWN((SUM(VLOOKUP(MONTH(F2823),D暦変換用数値,2,FALSE),DAY(F2823))/28)+1,0))</f>
        <v>7</v>
      </c>
      <c r="O2823" s="132">
        <f>IF(AND(MONTH(F2823)=7,DAY(F2823)&gt;25),DAY(F2823)-25,
MOD((SUM(VLOOKUP(MONTH(F2823),D暦変換用数値,2,FALSE),DAY(F2823))),28)+1)</f>
        <v>20</v>
      </c>
      <c r="P2823" s="404">
        <f>IF(OR(MONTH(F2823)&lt;7,AND(MONTH(F2823)=7,DAY(F2823)&lt;=25)),
MOD(SUM((E2823-1901)*365,(N2823-1)*28,O2823,258),260),
MOD(SUM((E2823-1900)*365,(N2823-1)*28,O2823,258),260))</f>
        <v>46</v>
      </c>
      <c r="Q2823" s="376" t="str">
        <f>VLOOKUP(MOD(P2823,4),色,2,FALSE)</f>
        <v>白い</v>
      </c>
      <c r="R2823" s="333" t="str">
        <f>VLOOKUP(MOD(P2823,13),銀河の音,2,FALSE)</f>
        <v>共振の</v>
      </c>
      <c r="S2823" s="387" t="str">
        <f>VLOOKUP(MOD(P2823,20),太陽の紋章,2,FALSE)</f>
        <v>世界の橋渡し</v>
      </c>
      <c r="T2823" s="119" t="s">
        <v>9168</v>
      </c>
    </row>
    <row r="2824" spans="1:20" ht="13.5" customHeight="1">
      <c r="A2824" s="50" t="str">
        <f>VLOOKUP(MOD(E2824,10),十干,2,FALSE)</f>
        <v>己</v>
      </c>
      <c r="B2824" s="199" t="str">
        <f>VLOOKUP(MOD(E2824,12),十二支,3,FALSE)</f>
        <v xml:space="preserve">08 軍 </v>
      </c>
      <c r="C2824" s="201" t="str">
        <f>VLOOKUP(F2824,星座,3,TRUE)</f>
        <v xml:space="preserve">07 天 </v>
      </c>
      <c r="D2824" s="531">
        <v>25240</v>
      </c>
      <c r="E2824" s="1">
        <f>IFERROR(YEAR(D2824),LEFT(D2824,4))</f>
        <v>1969</v>
      </c>
      <c r="F2824" s="1" t="str">
        <f>IF(ISTEXT(D2824),RIGHT(D2824,5),TEXT(D2824,"mm/dd"))</f>
        <v>02/06</v>
      </c>
      <c r="G2824" s="39">
        <f>SUM(MID(E2824,1,1),MID(E2824,2,1),MID(E2824,3,1),MID(E2824,4,1),MID(F2824,1,1),MID(F2824,2,1),MID(F2824,4,1),MID(F2824,5,1))</f>
        <v>33</v>
      </c>
      <c r="H2824" s="41">
        <f>IF(MOD(G2824,9)=0,9,MOD(G2824,9))</f>
        <v>6</v>
      </c>
      <c r="I2824" s="45" t="str">
        <f>IFERROR(MID("日月火水木金土",WEEKDAY(D2824),1),"")</f>
        <v>木</v>
      </c>
      <c r="J2824" s="304" t="s">
        <v>2624</v>
      </c>
      <c r="K2824" s="202" t="str">
        <f>VLOOKUP(F2824,石と花メイン,3,FALSE)</f>
        <v>◆黄玉</v>
      </c>
      <c r="L2824" s="297" t="str">
        <f>VLOOKUP(F2824,石と花メイン,4,FALSE)</f>
        <v>油菜【菜の花】</v>
      </c>
      <c r="M2824" s="393">
        <f>IF(OR(MONTH(F2824)&lt;7,AND(MONTH(F2824)=7,DAY(F2824)&lt;=25)),
MOD(SUM((E2824-1901)*365,259),260),
MOD(SUM((E2824-1900)*365,259),260))</f>
        <v>119</v>
      </c>
      <c r="N2824" s="390">
        <f>IF(AND(MONTH(F2824)=7,DAY(F2824)&gt;25),1,
ROUNDDOWN((SUM(VLOOKUP(MONTH(F2824),D暦変換用数値,2,FALSE),DAY(F2824))/28)+1,0))</f>
        <v>7</v>
      </c>
      <c r="O2824" s="205">
        <f>IF(AND(MONTH(F2824)=7,DAY(F2824)&gt;25),DAY(F2824)-25,
MOD((SUM(VLOOKUP(MONTH(F2824),D暦変換用数値,2,FALSE),DAY(F2824))),28)+1)</f>
        <v>28</v>
      </c>
      <c r="P2824" s="406">
        <f>IF(OR(MONTH(F2824)&lt;7,AND(MONTH(F2824)=7,DAY(F2824)&lt;=25)),
MOD(SUM((E2824-1901)*365,(N2824-1)*28,O2824,258),260),
MOD(SUM((E2824-1900)*365,(N2824-1)*28,O2824,258),260))</f>
        <v>54</v>
      </c>
      <c r="Q2824" s="375" t="str">
        <f>VLOOKUP(MOD(P2824,4),色,2,FALSE)</f>
        <v>白い</v>
      </c>
      <c r="R2824" s="293" t="str">
        <f>VLOOKUP(MOD(P2824,13),銀河の音,2,FALSE)</f>
        <v>月の</v>
      </c>
      <c r="S2824" s="386" t="str">
        <f>VLOOKUP(MOD(P2824,20),太陽の紋章,2,FALSE)</f>
        <v>魔法使い</v>
      </c>
      <c r="T2824" s="98" t="s">
        <v>3736</v>
      </c>
    </row>
    <row r="2825" spans="1:20" ht="13.5" customHeight="1">
      <c r="A2825" s="50" t="str">
        <f>VLOOKUP(MOD(E2825,10),十干,2,FALSE)</f>
        <v>己</v>
      </c>
      <c r="B2825" s="199" t="str">
        <f>VLOOKUP(MOD(E2825,12),十二支,3,FALSE)</f>
        <v xml:space="preserve">08 軍 </v>
      </c>
      <c r="C2825" s="201" t="str">
        <f>VLOOKUP(F2825,星座,3,TRUE)</f>
        <v xml:space="preserve">07 天 </v>
      </c>
      <c r="D2825" s="531">
        <v>25241</v>
      </c>
      <c r="E2825" s="1">
        <f>IFERROR(YEAR(D2825),LEFT(D2825,4))</f>
        <v>1969</v>
      </c>
      <c r="F2825" s="1" t="str">
        <f>IF(ISTEXT(D2825),RIGHT(D2825,5),TEXT(D2825,"mm/dd"))</f>
        <v>02/07</v>
      </c>
      <c r="G2825" s="39">
        <f>SUM(MID(E2825,1,1),MID(E2825,2,1),MID(E2825,3,1),MID(E2825,4,1),MID(F2825,1,1),MID(F2825,2,1),MID(F2825,4,1),MID(F2825,5,1))</f>
        <v>34</v>
      </c>
      <c r="H2825" s="41">
        <f>IF(MOD(G2825,9)=0,9,MOD(G2825,9))</f>
        <v>7</v>
      </c>
      <c r="I2825" s="45" t="str">
        <f>IFERROR(MID("日月火水木金土",WEEKDAY(D2825),1),"")</f>
        <v>金</v>
      </c>
      <c r="J2825" s="304" t="s">
        <v>2625</v>
      </c>
      <c r="K2825" s="202" t="str">
        <f>VLOOKUP(F2825,石と花メイン,3,FALSE)</f>
        <v>■瑪瑙</v>
      </c>
      <c r="L2825" s="297" t="str">
        <f>VLOOKUP(F2825,石と花メイン,4,FALSE)</f>
        <v>ヒヤシンス【錦百合】</v>
      </c>
      <c r="M2825" s="393">
        <f>IF(OR(MONTH(F2825)&lt;7,AND(MONTH(F2825)=7,DAY(F2825)&lt;=25)),
MOD(SUM((E2825-1901)*365,259),260),
MOD(SUM((E2825-1900)*365,259),260))</f>
        <v>119</v>
      </c>
      <c r="N2825" s="390">
        <f>IF(AND(MONTH(F2825)=7,DAY(F2825)&gt;25),1,
ROUNDDOWN((SUM(VLOOKUP(MONTH(F2825),D暦変換用数値,2,FALSE),DAY(F2825))/28)+1,0))</f>
        <v>8</v>
      </c>
      <c r="O2825" s="205">
        <f>IF(AND(MONTH(F2825)=7,DAY(F2825)&gt;25),DAY(F2825)-25,
MOD((SUM(VLOOKUP(MONTH(F2825),D暦変換用数値,2,FALSE),DAY(F2825))),28)+1)</f>
        <v>1</v>
      </c>
      <c r="P2825" s="406">
        <f>IF(OR(MONTH(F2825)&lt;7,AND(MONTH(F2825)=7,DAY(F2825)&lt;=25)),
MOD(SUM((E2825-1901)*365,(N2825-1)*28,O2825,258),260),
MOD(SUM((E2825-1900)*365,(N2825-1)*28,O2825,258),260))</f>
        <v>55</v>
      </c>
      <c r="Q2825" s="374" t="str">
        <f>VLOOKUP(MOD(P2825,4),色,2,FALSE)</f>
        <v>青い</v>
      </c>
      <c r="R2825" s="292" t="str">
        <f>VLOOKUP(MOD(P2825,13),銀河の音,2,FALSE)</f>
        <v>電気の</v>
      </c>
      <c r="S2825" s="385" t="str">
        <f>VLOOKUP(MOD(P2825,20),太陽の紋章,2,FALSE)</f>
        <v>鷲</v>
      </c>
      <c r="T2825" s="111" t="s">
        <v>4538</v>
      </c>
    </row>
    <row r="2826" spans="1:20" ht="13.5" customHeight="1">
      <c r="A2826" s="334" t="str">
        <f>VLOOKUP(MOD(E2826,10),十干,2,FALSE)</f>
        <v>己</v>
      </c>
      <c r="B2826" s="331" t="str">
        <f>VLOOKUP(MOD(E2826,12),十二支,3,FALSE)</f>
        <v xml:space="preserve">08 軍 </v>
      </c>
      <c r="C2826" s="336" t="str">
        <f>VLOOKUP(F2826,星座,3,TRUE)</f>
        <v xml:space="preserve">07 天 </v>
      </c>
      <c r="D2826" s="534">
        <v>25242</v>
      </c>
      <c r="E2826" s="131">
        <f>IFERROR(YEAR(D2826),LEFT(D2826,4))</f>
        <v>1969</v>
      </c>
      <c r="F2826" s="131" t="str">
        <f>IF(ISTEXT(D2826),RIGHT(D2826,5),TEXT(D2826,"mm/dd"))</f>
        <v>02/08</v>
      </c>
      <c r="G2826" s="133">
        <f>SUM(MID(E2826,1,1),MID(E2826,2,1),MID(E2826,3,1),MID(E2826,4,1),MID(F2826,1,1),MID(F2826,2,1),MID(F2826,4,1),MID(F2826,5,1))</f>
        <v>35</v>
      </c>
      <c r="H2826" s="133">
        <f>IF(MOD(G2826,9)=0,9,MOD(G2826,9))</f>
        <v>8</v>
      </c>
      <c r="I2826" s="131" t="str">
        <f>IFERROR(MID("日月火水木金土",WEEKDAY(D2826),1),"")</f>
        <v>土</v>
      </c>
      <c r="J2826" s="306" t="s">
        <v>8211</v>
      </c>
      <c r="K2826" s="335" t="str">
        <f>VLOOKUP(F2826,石と花メイン,3,FALSE)</f>
        <v>□水晶</v>
      </c>
      <c r="L2826" s="302" t="str">
        <f>VLOOKUP(F2826,石と花メイン,4,FALSE)</f>
        <v>雪の下【虎耳草】</v>
      </c>
      <c r="M2826" s="396">
        <f>IF(OR(MONTH(F2826)&lt;7,AND(MONTH(F2826)=7,DAY(F2826)&lt;=25)),
MOD(SUM((E2826-1901)*365,259),260),
MOD(SUM((E2826-1900)*365,259),260))</f>
        <v>119</v>
      </c>
      <c r="N2826" s="335">
        <f>IF(AND(MONTH(F2826)=7,DAY(F2826)&gt;25),1,
ROUNDDOWN((SUM(VLOOKUP(MONTH(F2826),D暦変換用数値,2,FALSE),DAY(F2826))/28)+1,0))</f>
        <v>8</v>
      </c>
      <c r="O2826" s="132">
        <f>IF(AND(MONTH(F2826)=7,DAY(F2826)&gt;25),DAY(F2826)-25,
MOD((SUM(VLOOKUP(MONTH(F2826),D暦変換用数値,2,FALSE),DAY(F2826))),28)+1)</f>
        <v>2</v>
      </c>
      <c r="P2826" s="404">
        <f>IF(OR(MONTH(F2826)&lt;7,AND(MONTH(F2826)=7,DAY(F2826)&lt;=25)),
MOD(SUM((E2826-1901)*365,(N2826-1)*28,O2826,258),260),
MOD(SUM((E2826-1900)*365,(N2826-1)*28,O2826,258),260))</f>
        <v>56</v>
      </c>
      <c r="Q2826" s="376" t="str">
        <f>VLOOKUP(MOD(P2826,4),色,2,FALSE)</f>
        <v>黄色い</v>
      </c>
      <c r="R2826" s="333" t="str">
        <f>VLOOKUP(MOD(P2826,13),銀河の音,2,FALSE)</f>
        <v>自己存在の</v>
      </c>
      <c r="S2826" s="387" t="str">
        <f>VLOOKUP(MOD(P2826,20),太陽の紋章,2,FALSE)</f>
        <v>戦士</v>
      </c>
      <c r="T2826" s="119" t="s">
        <v>8249</v>
      </c>
    </row>
    <row r="2827" spans="1:20" ht="13.5" customHeight="1">
      <c r="A2827" s="50" t="str">
        <f>VLOOKUP(MOD(E2827,10),十干,2,FALSE)</f>
        <v>己</v>
      </c>
      <c r="B2827" s="199" t="str">
        <f>VLOOKUP(MOD(E2827,12),十二支,3,FALSE)</f>
        <v xml:space="preserve">08 軍 </v>
      </c>
      <c r="C2827" s="201" t="str">
        <f>VLOOKUP(F2827,星座,3,TRUE)</f>
        <v xml:space="preserve">07 天 </v>
      </c>
      <c r="D2827" s="531">
        <v>25248</v>
      </c>
      <c r="E2827" s="1">
        <f>IFERROR(YEAR(D2827),LEFT(D2827,4))</f>
        <v>1969</v>
      </c>
      <c r="F2827" s="1" t="str">
        <f>IF(ISTEXT(D2827),RIGHT(D2827,5),TEXT(D2827,"mm/dd"))</f>
        <v>02/14</v>
      </c>
      <c r="G2827" s="39">
        <f>SUM(MID(E2827,1,1),MID(E2827,2,1),MID(E2827,3,1),MID(E2827,4,1),MID(F2827,1,1),MID(F2827,2,1),MID(F2827,4,1),MID(F2827,5,1))</f>
        <v>32</v>
      </c>
      <c r="H2827" s="41">
        <f>IF(MOD(G2827,9)=0,9,MOD(G2827,9))</f>
        <v>5</v>
      </c>
      <c r="I2827" s="45" t="str">
        <f>IFERROR(MID("日月火水木金土",WEEKDAY(D2827),1),"")</f>
        <v>金</v>
      </c>
      <c r="J2827" s="304" t="s">
        <v>2626</v>
      </c>
      <c r="K2827" s="202" t="str">
        <f>VLOOKUP(F2827,石と花メイン,3,FALSE)</f>
        <v>◆紅玉</v>
      </c>
      <c r="L2827" s="297" t="str">
        <f>VLOOKUP(F2827,石と花メイン,4,FALSE)</f>
        <v>カモミール【かみつれ】</v>
      </c>
      <c r="M2827" s="393">
        <f>IF(OR(MONTH(F2827)&lt;7,AND(MONTH(F2827)=7,DAY(F2827)&lt;=25)),
MOD(SUM((E2827-1901)*365,259),260),
MOD(SUM((E2827-1900)*365,259),260))</f>
        <v>119</v>
      </c>
      <c r="N2827" s="390">
        <f>IF(AND(MONTH(F2827)=7,DAY(F2827)&gt;25),1,
ROUNDDOWN((SUM(VLOOKUP(MONTH(F2827),D暦変換用数値,2,FALSE),DAY(F2827))/28)+1,0))</f>
        <v>8</v>
      </c>
      <c r="O2827" s="205">
        <f>IF(AND(MONTH(F2827)=7,DAY(F2827)&gt;25),DAY(F2827)-25,
MOD((SUM(VLOOKUP(MONTH(F2827),D暦変換用数値,2,FALSE),DAY(F2827))),28)+1)</f>
        <v>8</v>
      </c>
      <c r="P2827" s="406">
        <f>IF(OR(MONTH(F2827)&lt;7,AND(MONTH(F2827)=7,DAY(F2827)&lt;=25)),
MOD(SUM((E2827-1901)*365,(N2827-1)*28,O2827,258),260),
MOD(SUM((E2827-1900)*365,(N2827-1)*28,O2827,258),260))</f>
        <v>62</v>
      </c>
      <c r="Q2827" s="375" t="str">
        <f>VLOOKUP(MOD(P2827,4),色,2,FALSE)</f>
        <v>白い</v>
      </c>
      <c r="R2827" s="293" t="str">
        <f>VLOOKUP(MOD(P2827,13),銀河の音,2,FALSE)</f>
        <v>惑星の</v>
      </c>
      <c r="S2827" s="386" t="str">
        <f>VLOOKUP(MOD(P2827,20),太陽の紋章,2,FALSE)</f>
        <v>風</v>
      </c>
      <c r="T2827" s="98" t="s">
        <v>3736</v>
      </c>
    </row>
    <row r="2828" spans="1:20" ht="13.5" customHeight="1">
      <c r="A2828" s="50" t="str">
        <f>VLOOKUP(MOD(E2828,10),十干,2,FALSE)</f>
        <v>辛</v>
      </c>
      <c r="B2828" s="199" t="str">
        <f>VLOOKUP(MOD(E2828,12),十二支,3,FALSE)</f>
        <v xml:space="preserve">08 軍 </v>
      </c>
      <c r="C2828" s="201" t="str">
        <f>VLOOKUP(F2828,星座,3,TRUE)</f>
        <v xml:space="preserve">07 天 </v>
      </c>
      <c r="D2828" s="531">
        <v>29614</v>
      </c>
      <c r="E2828" s="1">
        <f>IFERROR(YEAR(D2828),LEFT(D2828,4))</f>
        <v>1981</v>
      </c>
      <c r="F2828" s="1" t="str">
        <f>IF(ISTEXT(D2828),RIGHT(D2828,5),TEXT(D2828,"mm/dd"))</f>
        <v>01/28</v>
      </c>
      <c r="G2828" s="39">
        <f>SUM(MID(E2828,1,1),MID(E2828,2,1),MID(E2828,3,1),MID(E2828,4,1),MID(F2828,1,1),MID(F2828,2,1),MID(F2828,4,1),MID(F2828,5,1))</f>
        <v>30</v>
      </c>
      <c r="H2828" s="41">
        <f>IF(MOD(G2828,9)=0,9,MOD(G2828,9))</f>
        <v>3</v>
      </c>
      <c r="I2828" s="45" t="str">
        <f>IFERROR(MID("日月火水木金土",WEEKDAY(D2828),1),"")</f>
        <v>水</v>
      </c>
      <c r="J2828" s="304" t="s">
        <v>2627</v>
      </c>
      <c r="K2828" s="202" t="str">
        <f>VLOOKUP(F2828,石と花メイン,3,FALSE)</f>
        <v>▲白金</v>
      </c>
      <c r="L2828" s="297" t="str">
        <f>VLOOKUP(F2828,石と花メイン,4,FALSE)</f>
        <v>片栗【堅香子】</v>
      </c>
      <c r="M2828" s="393">
        <f>IF(OR(MONTH(F2828)&lt;7,AND(MONTH(F2828)=7,DAY(F2828)&lt;=25)),
MOD(SUM((E2828-1901)*365,259),260),
MOD(SUM((E2828-1900)*365,259),260))</f>
        <v>79</v>
      </c>
      <c r="N2828" s="390">
        <f>IF(AND(MONTH(F2828)=7,DAY(F2828)&gt;25),1,
ROUNDDOWN((SUM(VLOOKUP(MONTH(F2828),D暦変換用数値,2,FALSE),DAY(F2828))/28)+1,0))</f>
        <v>7</v>
      </c>
      <c r="O2828" s="205">
        <f>IF(AND(MONTH(F2828)=7,DAY(F2828)&gt;25),DAY(F2828)-25,
MOD((SUM(VLOOKUP(MONTH(F2828),D暦変換用数値,2,FALSE),DAY(F2828))),28)+1)</f>
        <v>19</v>
      </c>
      <c r="P2828" s="406">
        <f>IF(OR(MONTH(F2828)&lt;7,AND(MONTH(F2828)=7,DAY(F2828)&lt;=25)),
MOD(SUM((E2828-1901)*365,(N2828-1)*28,O2828,258),260),
MOD(SUM((E2828-1900)*365,(N2828-1)*28,O2828,258),260))</f>
        <v>5</v>
      </c>
      <c r="Q2828" s="372" t="str">
        <f>VLOOKUP(MOD(P2828,4),色,2,FALSE)</f>
        <v>赤い</v>
      </c>
      <c r="R2828" s="290" t="str">
        <f>VLOOKUP(MOD(P2828,13),銀河の音,2,FALSE)</f>
        <v>倍音の</v>
      </c>
      <c r="S2828" s="383" t="str">
        <f>VLOOKUP(MOD(P2828,20),太陽の紋章,2,FALSE)</f>
        <v>蛇</v>
      </c>
      <c r="T2828" s="98" t="s">
        <v>3736</v>
      </c>
    </row>
    <row r="2829" spans="1:20" ht="13.5" customHeight="1">
      <c r="A2829" s="76" t="str">
        <f>VLOOKUP(MOD(E2829,10),十干,2,FALSE)</f>
        <v>辛</v>
      </c>
      <c r="B2829" s="280" t="str">
        <f>VLOOKUP(MOD(E2829,12),十二支,3,FALSE)</f>
        <v xml:space="preserve">08 軍 </v>
      </c>
      <c r="C2829" s="281" t="str">
        <f>VLOOKUP(F2829,星座,3,TRUE)</f>
        <v xml:space="preserve">07 天 </v>
      </c>
      <c r="D2829" s="550">
        <v>29621</v>
      </c>
      <c r="E2829" s="77">
        <f>IFERROR(YEAR(D2829),LEFT(D2829,4))</f>
        <v>1981</v>
      </c>
      <c r="F2829" s="77" t="str">
        <f>IF(ISTEXT(D2829),RIGHT(D2829,5),TEXT(D2829,"mm/dd"))</f>
        <v>02/04</v>
      </c>
      <c r="G2829" s="554">
        <f>SUM(MID(E2829,1,1),MID(E2829,2,1),MID(E2829,3,1),MID(E2829,4,1),MID(F2829,1,1),MID(F2829,2,1),MID(F2829,4,1),MID(F2829,5,1))</f>
        <v>25</v>
      </c>
      <c r="H2829" s="81">
        <f>IF(MOD(G2829,9)=0,9,MOD(G2829,9))</f>
        <v>7</v>
      </c>
      <c r="I2829" s="77" t="str">
        <f>IFERROR(MID("日月火水木金土",WEEKDAY(D2829),1),"")</f>
        <v>水</v>
      </c>
      <c r="J2829" s="307" t="s">
        <v>9055</v>
      </c>
      <c r="K2829" s="203" t="str">
        <f>VLOOKUP(F2829,石と花メイン,3,FALSE)</f>
        <v>○真珠</v>
      </c>
      <c r="L2829" s="301" t="str">
        <f>VLOOKUP(F2829,石と花メイン,4,FALSE)</f>
        <v>一人静【吉野静】</v>
      </c>
      <c r="M2829" s="398">
        <f>IF(OR(MONTH(F2829)&lt;7,AND(MONTH(F2829)=7,DAY(F2829)&lt;=25)),
MOD(SUM((E2829-1901)*365,259),260),
MOD(SUM((E2829-1900)*365,259),260))</f>
        <v>79</v>
      </c>
      <c r="N2829" s="121">
        <f>IF(AND(MONTH(F2829)=7,DAY(F2829)&gt;25),1,
ROUNDDOWN((SUM(VLOOKUP(MONTH(F2829),D暦変換用数値,2,FALSE),DAY(F2829))/28)+1,0))</f>
        <v>7</v>
      </c>
      <c r="O2829" s="117">
        <f>IF(AND(MONTH(F2829)=7,DAY(F2829)&gt;25),DAY(F2829)-25,
MOD((SUM(VLOOKUP(MONTH(F2829),D暦変換用数値,2,FALSE),DAY(F2829))),28)+1)</f>
        <v>26</v>
      </c>
      <c r="P2829" s="408">
        <f>IF(OR(MONTH(F2829)&lt;7,AND(MONTH(F2829)=7,DAY(F2829)&lt;=25)),
MOD(SUM((E2829-1901)*365,(N2829-1)*28,O2829,258),260),
MOD(SUM((E2829-1900)*365,(N2829-1)*28,O2829,258),260))</f>
        <v>12</v>
      </c>
      <c r="Q2829" s="380" t="str">
        <f>VLOOKUP(MOD(P2829,4),色,2,FALSE)</f>
        <v>黄色い</v>
      </c>
      <c r="R2829" s="295" t="str">
        <f>VLOOKUP(MOD(P2829,13),銀河の音,2,FALSE)</f>
        <v>水晶の</v>
      </c>
      <c r="S2829" s="389" t="str">
        <f>VLOOKUP(MOD(P2829,20),太陽の紋章,2,FALSE)</f>
        <v>人</v>
      </c>
      <c r="T2829" s="94" t="s">
        <v>9059</v>
      </c>
    </row>
    <row r="2830" spans="1:20" ht="13.5" customHeight="1">
      <c r="A2830" s="282" t="str">
        <f>VLOOKUP(MOD(E2830,10),十干,2,FALSE)</f>
        <v>辛</v>
      </c>
      <c r="B2830" s="283" t="str">
        <f>VLOOKUP(MOD(E2830,12),十二支,3,FALSE)</f>
        <v xml:space="preserve">08 軍 </v>
      </c>
      <c r="C2830" s="287" t="str">
        <f>VLOOKUP(F2830,星座,3,TRUE)</f>
        <v xml:space="preserve">07 天 </v>
      </c>
      <c r="D2830" s="533">
        <v>29628</v>
      </c>
      <c r="E2830" s="83">
        <f>IFERROR(YEAR(D2830),LEFT(D2830,4))</f>
        <v>1981</v>
      </c>
      <c r="F2830" s="83" t="str">
        <f>IF(ISTEXT(D2830),RIGHT(D2830,5),TEXT(D2830,"mm/dd"))</f>
        <v>02/11</v>
      </c>
      <c r="G2830" s="88">
        <f>SUM(MID(E2830,1,1),MID(E2830,2,1),MID(E2830,3,1),MID(E2830,4,1),MID(F2830,1,1),MID(F2830,2,1),MID(F2830,4,1),MID(F2830,5,1))</f>
        <v>23</v>
      </c>
      <c r="H2830" s="88">
        <f>IF(MOD(G2830,9)=0,9,MOD(G2830,9))</f>
        <v>5</v>
      </c>
      <c r="I2830" s="83" t="str">
        <f>IFERROR(MID("日月火水木金土",WEEKDAY(D2830),1),"")</f>
        <v>水</v>
      </c>
      <c r="J2830" s="303" t="s">
        <v>4257</v>
      </c>
      <c r="K2830" s="87" t="str">
        <f>VLOOKUP(F2830,石と花メイン,3,FALSE)</f>
        <v>■赤縞瑪瑙</v>
      </c>
      <c r="L2830" s="296" t="str">
        <f>VLOOKUP(F2830,石と花メイン,4,FALSE)</f>
        <v>メリッサ【レモンバーム】</v>
      </c>
      <c r="M2830" s="392">
        <f>IF(OR(MONTH(F2830)&lt;7,AND(MONTH(F2830)=7,DAY(F2830)&lt;=25)),
MOD(SUM((E2830-1901)*365,259),260),
MOD(SUM((E2830-1900)*365,259),260))</f>
        <v>79</v>
      </c>
      <c r="N2830" s="330">
        <f>IF(AND(MONTH(F2830)=7,DAY(F2830)&gt;25),1,
ROUNDDOWN((SUM(VLOOKUP(MONTH(F2830),D暦変換用数値,2,FALSE),DAY(F2830))/28)+1,0))</f>
        <v>8</v>
      </c>
      <c r="O2830" s="84">
        <f>IF(AND(MONTH(F2830)=7,DAY(F2830)&gt;25),DAY(F2830)-25,
MOD((SUM(VLOOKUP(MONTH(F2830),D暦変換用数値,2,FALSE),DAY(F2830))),28)+1)</f>
        <v>5</v>
      </c>
      <c r="P2830" s="405">
        <f>IF(OR(MONTH(F2830)&lt;7,AND(MONTH(F2830)=7,DAY(F2830)&lt;=25)),
MOD(SUM((E2830-1901)*365,(N2830-1)*28,O2830,258),260),
MOD(SUM((E2830-1900)*365,(N2830-1)*28,O2830,258),260))</f>
        <v>19</v>
      </c>
      <c r="Q2830" s="371" t="str">
        <f>VLOOKUP(MOD(P2830,4),色,2,FALSE)</f>
        <v>青い</v>
      </c>
      <c r="R2830" s="289" t="str">
        <f>VLOOKUP(MOD(P2830,13),銀河の音,2,FALSE)</f>
        <v>律動の</v>
      </c>
      <c r="S2830" s="382" t="str">
        <f>VLOOKUP(MOD(P2830,20),太陽の紋章,2,FALSE)</f>
        <v>嵐</v>
      </c>
      <c r="T2830" s="100" t="s">
        <v>3412</v>
      </c>
    </row>
    <row r="2831" spans="1:20" ht="13.5" customHeight="1">
      <c r="A2831" s="76" t="str">
        <f>VLOOKUP(MOD(E2831,10),十干,2,FALSE)</f>
        <v>辛</v>
      </c>
      <c r="B2831" s="199" t="str">
        <f>VLOOKUP(MOD(E2831,12),十二支,3,FALSE)</f>
        <v xml:space="preserve">08 軍 </v>
      </c>
      <c r="C2831" s="201" t="str">
        <f>VLOOKUP(F2831,星座,3,TRUE)</f>
        <v xml:space="preserve">07 天 </v>
      </c>
      <c r="D2831" s="534">
        <v>29631</v>
      </c>
      <c r="E2831" s="116">
        <f>IFERROR(YEAR(D2831),LEFT(D2831,4))</f>
        <v>1981</v>
      </c>
      <c r="F2831" s="116" t="str">
        <f>IF(ISTEXT(D2831),RIGHT(D2831,5),TEXT(D2831,"mm/dd"))</f>
        <v>02/14</v>
      </c>
      <c r="G2831" s="120">
        <f>SUM(MID(E2831,1,1),MID(E2831,2,1),MID(E2831,3,1),MID(E2831,4,1),MID(F2831,1,1),MID(F2831,2,1),MID(F2831,4,1),MID(F2831,5,1))</f>
        <v>26</v>
      </c>
      <c r="H2831" s="120">
        <f>IF(MOD(G2831,9)=0,9,MOD(G2831,9))</f>
        <v>8</v>
      </c>
      <c r="I2831" s="116" t="str">
        <f>IFERROR(MID("日月火水木金土",WEEKDAY(D2831),1),"")</f>
        <v>土</v>
      </c>
      <c r="J2831" s="306" t="s">
        <v>6811</v>
      </c>
      <c r="K2831" s="203" t="str">
        <f>VLOOKUP(F2831,石と花メイン,3,FALSE)</f>
        <v>◆紅玉</v>
      </c>
      <c r="L2831" s="299" t="str">
        <f>VLOOKUP(F2831,石と花メイン,4,FALSE)</f>
        <v>カモミール【かみつれ】</v>
      </c>
      <c r="M2831" s="395">
        <f>IF(OR(MONTH(F2831)&lt;7,AND(MONTH(F2831)=7,DAY(F2831)&lt;=25)),
MOD(SUM((E2831-1901)*365,259),260),
MOD(SUM((E2831-1900)*365,259),260))</f>
        <v>79</v>
      </c>
      <c r="N2831" s="121">
        <f>IF(AND(MONTH(F2831)=7,DAY(F2831)&gt;25),1,
ROUNDDOWN((SUM(VLOOKUP(MONTH(F2831),D暦変換用数値,2,FALSE),DAY(F2831))/28)+1,0))</f>
        <v>8</v>
      </c>
      <c r="O2831" s="117">
        <f>IF(AND(MONTH(F2831)=7,DAY(F2831)&gt;25),DAY(F2831)-25,
MOD((SUM(VLOOKUP(MONTH(F2831),D暦変換用数値,2,FALSE),DAY(F2831))),28)+1)</f>
        <v>8</v>
      </c>
      <c r="P2831" s="408">
        <f>IF(OR(MONTH(F2831)&lt;7,AND(MONTH(F2831)=7,DAY(F2831)&lt;=25)),
MOD(SUM((E2831-1901)*365,(N2831-1)*28,O2831,258),260),
MOD(SUM((E2831-1900)*365,(N2831-1)*28,O2831,258),260))</f>
        <v>22</v>
      </c>
      <c r="Q2831" s="378" t="str">
        <f>VLOOKUP(MOD(P2831,4),色,2,FALSE)</f>
        <v>白い</v>
      </c>
      <c r="R2831" s="293" t="str">
        <f>VLOOKUP(MOD(P2831,13),銀河の音,2,FALSE)</f>
        <v>太陽の</v>
      </c>
      <c r="S2831" s="386" t="str">
        <f>VLOOKUP(MOD(P2831,20),太陽の紋章,2,FALSE)</f>
        <v>風</v>
      </c>
      <c r="T2831" s="126" t="s">
        <v>8278</v>
      </c>
    </row>
    <row r="2832" spans="1:20" ht="13.5" customHeight="1">
      <c r="A2832" s="50" t="str">
        <f>VLOOKUP(MOD(E2832,10),十干,2,FALSE)</f>
        <v>辛</v>
      </c>
      <c r="B2832" s="199" t="str">
        <f>VLOOKUP(MOD(E2832,12),十二支,3,FALSE)</f>
        <v xml:space="preserve">08 軍 </v>
      </c>
      <c r="C2832" s="201" t="str">
        <f>VLOOKUP(F2832,星座,3,TRUE)</f>
        <v xml:space="preserve">07 天 </v>
      </c>
      <c r="D2832" s="535">
        <v>29634</v>
      </c>
      <c r="E2832" s="45">
        <f>IFERROR(YEAR(D2832),LEFT(D2832,4))</f>
        <v>1981</v>
      </c>
      <c r="F2832" s="45" t="str">
        <f>IF(ISTEXT(D2832),RIGHT(D2832,5),TEXT(D2832,"mm/dd"))</f>
        <v>02/17</v>
      </c>
      <c r="G2832" s="41">
        <f>SUM(MID(E2832,1,1),MID(E2832,2,1),MID(E2832,3,1),MID(E2832,4,1),MID(F2832,1,1),MID(F2832,2,1),MID(F2832,4,1),MID(F2832,5,1))</f>
        <v>29</v>
      </c>
      <c r="H2832" s="41">
        <f>IF(MOD(G2832,9)=0,9,MOD(G2832,9))</f>
        <v>2</v>
      </c>
      <c r="I2832" s="116" t="str">
        <f>IFERROR(MID("日月火水木金土",WEEKDAY(D2832),1),"")</f>
        <v>火</v>
      </c>
      <c r="J2832" s="305" t="s">
        <v>1121</v>
      </c>
      <c r="K2832" s="203" t="str">
        <f>VLOOKUP(F2832,石と花メイン,3,FALSE)</f>
        <v>■紫水晶</v>
      </c>
      <c r="L2832" s="298" t="str">
        <f>VLOOKUP(F2832,石と花メイン,4,FALSE)</f>
        <v>スノーフレーク【鈴蘭水仙】</v>
      </c>
      <c r="M2832" s="394">
        <f>IF(OR(MONTH(F2832)&lt;7,AND(MONTH(F2832)=7,DAY(F2832)&lt;=25)),
MOD(SUM((E2832-1901)*365,259),260),
MOD(SUM((E2832-1900)*365,259),260))</f>
        <v>79</v>
      </c>
      <c r="N2832" s="391">
        <f>IF(AND(MONTH(F2832)=7,DAY(F2832)&gt;25),1,
ROUNDDOWN((SUM(VLOOKUP(MONTH(F2832),D暦変換用数値,2,FALSE),DAY(F2832))/28)+1,0))</f>
        <v>8</v>
      </c>
      <c r="O2832" s="46">
        <f>IF(AND(MONTH(F2832)=7,DAY(F2832)&gt;25),DAY(F2832)-25,
MOD((SUM(VLOOKUP(MONTH(F2832),D暦変換用数値,2,FALSE),DAY(F2832))),28)+1)</f>
        <v>11</v>
      </c>
      <c r="P2832" s="407">
        <f>IF(OR(MONTH(F2832)&lt;7,AND(MONTH(F2832)=7,DAY(F2832)&lt;=25)),
MOD(SUM((E2832-1901)*365,(N2832-1)*28,O2832,258),260),
MOD(SUM((E2832-1900)*365,(N2832-1)*28,O2832,258),260))</f>
        <v>25</v>
      </c>
      <c r="Q2832" s="372" t="str">
        <f>VLOOKUP(MOD(P2832,4),色,2,FALSE)</f>
        <v>赤い</v>
      </c>
      <c r="R2832" s="290" t="str">
        <f>VLOOKUP(MOD(P2832,13),銀河の音,2,FALSE)</f>
        <v>水晶の</v>
      </c>
      <c r="S2832" s="383" t="str">
        <f>VLOOKUP(MOD(P2832,20),太陽の紋章,2,FALSE)</f>
        <v>蛇</v>
      </c>
      <c r="T2832" s="79"/>
    </row>
    <row r="2833" spans="1:20" ht="13.5" customHeight="1">
      <c r="A2833" s="282" t="str">
        <f>VLOOKUP(MOD(E2833,10),十干,2,FALSE)</f>
        <v>癸</v>
      </c>
      <c r="B2833" s="283" t="str">
        <f>VLOOKUP(MOD(E2833,12),十二支,3,FALSE)</f>
        <v xml:space="preserve">08 軍 </v>
      </c>
      <c r="C2833" s="287" t="str">
        <f>VLOOKUP(F2833,星座,3,TRUE)</f>
        <v xml:space="preserve">07 天 </v>
      </c>
      <c r="D2833" s="533">
        <v>33989</v>
      </c>
      <c r="E2833" s="83">
        <f>IFERROR(YEAR(D2833),LEFT(D2833,4))</f>
        <v>1993</v>
      </c>
      <c r="F2833" s="83" t="str">
        <f>IF(ISTEXT(D2833),RIGHT(D2833,5),TEXT(D2833,"mm/dd"))</f>
        <v>01/20</v>
      </c>
      <c r="G2833" s="88">
        <f>SUM(MID(E2833,1,1),MID(E2833,2,1),MID(E2833,3,1),MID(E2833,4,1),MID(F2833,1,1),MID(F2833,2,1),MID(F2833,4,1),MID(F2833,5,1))</f>
        <v>25</v>
      </c>
      <c r="H2833" s="88">
        <f>IF(MOD(G2833,9)=0,9,MOD(G2833,9))</f>
        <v>7</v>
      </c>
      <c r="I2833" s="83" t="str">
        <f>IFERROR(MID("日月火水木金土",WEEKDAY(D2833),1),"")</f>
        <v>水</v>
      </c>
      <c r="J2833" s="303" t="s">
        <v>4258</v>
      </c>
      <c r="K2833" s="87" t="str">
        <f>VLOOKUP(F2833,石と花メイン,3,FALSE)</f>
        <v>◆紅玉</v>
      </c>
      <c r="L2833" s="296" t="str">
        <f>VLOOKUP(F2833,石と花メイン,4,FALSE)</f>
        <v>金鳳花【馬の足形】</v>
      </c>
      <c r="M2833" s="392">
        <f>IF(OR(MONTH(F2833)&lt;7,AND(MONTH(F2833)=7,DAY(F2833)&lt;=25)),
MOD(SUM((E2833-1901)*365,259),260),
MOD(SUM((E2833-1900)*365,259),260))</f>
        <v>39</v>
      </c>
      <c r="N2833" s="330">
        <f>IF(AND(MONTH(F2833)=7,DAY(F2833)&gt;25),1,
ROUNDDOWN((SUM(VLOOKUP(MONTH(F2833),D暦変換用数値,2,FALSE),DAY(F2833))/28)+1,0))</f>
        <v>7</v>
      </c>
      <c r="O2833" s="84">
        <f>IF(AND(MONTH(F2833)=7,DAY(F2833)&gt;25),DAY(F2833)-25,
MOD((SUM(VLOOKUP(MONTH(F2833),D暦変換用数値,2,FALSE),DAY(F2833))),28)+1)</f>
        <v>11</v>
      </c>
      <c r="P2833" s="405">
        <f>IF(OR(MONTH(F2833)&lt;7,AND(MONTH(F2833)=7,DAY(F2833)&lt;=25)),
MOD(SUM((E2833-1901)*365,(N2833-1)*28,O2833,258),260),
MOD(SUM((E2833-1900)*365,(N2833-1)*28,O2833,258),260))</f>
        <v>217</v>
      </c>
      <c r="Q2833" s="371" t="str">
        <f>VLOOKUP(MOD(P2833,4),色,2,FALSE)</f>
        <v>赤い</v>
      </c>
      <c r="R2833" s="289" t="str">
        <f>VLOOKUP(MOD(P2833,13),銀河の音,2,FALSE)</f>
        <v>太陽の</v>
      </c>
      <c r="S2833" s="382" t="str">
        <f>VLOOKUP(MOD(P2833,20),太陽の紋章,2,FALSE)</f>
        <v>地球</v>
      </c>
      <c r="T2833" s="91" t="s">
        <v>3736</v>
      </c>
    </row>
    <row r="2834" spans="1:20" ht="13.5" customHeight="1">
      <c r="A2834" s="282" t="str">
        <f>VLOOKUP(MOD(E2834,10),十干,2,FALSE)</f>
        <v>癸</v>
      </c>
      <c r="B2834" s="283" t="str">
        <f>VLOOKUP(MOD(E2834,12),十二支,3,FALSE)</f>
        <v xml:space="preserve">08 軍 </v>
      </c>
      <c r="C2834" s="287" t="str">
        <f>VLOOKUP(F2834,星座,3,TRUE)</f>
        <v xml:space="preserve">07 天 </v>
      </c>
      <c r="D2834" s="533">
        <v>33991</v>
      </c>
      <c r="E2834" s="83">
        <f>IFERROR(YEAR(D2834),LEFT(D2834,4))</f>
        <v>1993</v>
      </c>
      <c r="F2834" s="83" t="str">
        <f>IF(ISTEXT(D2834),RIGHT(D2834,5),TEXT(D2834,"mm/dd"))</f>
        <v>01/22</v>
      </c>
      <c r="G2834" s="88">
        <f>SUM(MID(E2834,1,1),MID(E2834,2,1),MID(E2834,3,1),MID(E2834,4,1),MID(F2834,1,1),MID(F2834,2,1),MID(F2834,4,1),MID(F2834,5,1))</f>
        <v>27</v>
      </c>
      <c r="H2834" s="88">
        <f>IF(MOD(G2834,9)=0,9,MOD(G2834,9))</f>
        <v>9</v>
      </c>
      <c r="I2834" s="83" t="str">
        <f>IFERROR(MID("日月火水木金土",WEEKDAY(D2834),1),"")</f>
        <v>金</v>
      </c>
      <c r="J2834" s="303" t="s">
        <v>4259</v>
      </c>
      <c r="K2834" s="87" t="str">
        <f>VLOOKUP(F2834,石と花メイン,3,FALSE)</f>
        <v>●瑠璃</v>
      </c>
      <c r="L2834" s="296" t="str">
        <f>VLOOKUP(F2834,石と花メイン,4,FALSE)</f>
        <v>苔</v>
      </c>
      <c r="M2834" s="392">
        <f>IF(OR(MONTH(F2834)&lt;7,AND(MONTH(F2834)=7,DAY(F2834)&lt;=25)),
MOD(SUM((E2834-1901)*365,259),260),
MOD(SUM((E2834-1900)*365,259),260))</f>
        <v>39</v>
      </c>
      <c r="N2834" s="330">
        <f>IF(AND(MONTH(F2834)=7,DAY(F2834)&gt;25),1,
ROUNDDOWN((SUM(VLOOKUP(MONTH(F2834),D暦変換用数値,2,FALSE),DAY(F2834))/28)+1,0))</f>
        <v>7</v>
      </c>
      <c r="O2834" s="84">
        <f>IF(AND(MONTH(F2834)=7,DAY(F2834)&gt;25),DAY(F2834)-25,
MOD((SUM(VLOOKUP(MONTH(F2834),D暦変換用数値,2,FALSE),DAY(F2834))),28)+1)</f>
        <v>13</v>
      </c>
      <c r="P2834" s="405">
        <f>IF(OR(MONTH(F2834)&lt;7,AND(MONTH(F2834)=7,DAY(F2834)&lt;=25)),
MOD(SUM((E2834-1901)*365,(N2834-1)*28,O2834,258),260),
MOD(SUM((E2834-1900)*365,(N2834-1)*28,O2834,258),260))</f>
        <v>219</v>
      </c>
      <c r="Q2834" s="371" t="str">
        <f>VLOOKUP(MOD(P2834,4),色,2,FALSE)</f>
        <v>青い</v>
      </c>
      <c r="R2834" s="289" t="str">
        <f>VLOOKUP(MOD(P2834,13),銀河の音,2,FALSE)</f>
        <v>スペクトルの</v>
      </c>
      <c r="S2834" s="382" t="str">
        <f>VLOOKUP(MOD(P2834,20),太陽の紋章,2,FALSE)</f>
        <v>嵐</v>
      </c>
      <c r="T2834" s="102" t="s">
        <v>56</v>
      </c>
    </row>
    <row r="2835" spans="1:20" ht="13.5" customHeight="1">
      <c r="A2835" s="334" t="str">
        <f>VLOOKUP(MOD(E2835,10),十干,2,FALSE)</f>
        <v>癸</v>
      </c>
      <c r="B2835" s="331" t="str">
        <f>VLOOKUP(MOD(E2835,12),十二支,3,FALSE)</f>
        <v xml:space="preserve">08 軍 </v>
      </c>
      <c r="C2835" s="336" t="str">
        <f>VLOOKUP(F2835,星座,3,TRUE)</f>
        <v xml:space="preserve">07 天 </v>
      </c>
      <c r="D2835" s="534">
        <v>33998</v>
      </c>
      <c r="E2835" s="131">
        <f>IFERROR(YEAR(D2835),LEFT(D2835,4))</f>
        <v>1993</v>
      </c>
      <c r="F2835" s="131" t="str">
        <f>IF(ISTEXT(D2835),RIGHT(D2835,5),TEXT(D2835,"mm/dd"))</f>
        <v>01/29</v>
      </c>
      <c r="G2835" s="133">
        <f>SUM(MID(E2835,1,1),MID(E2835,2,1),MID(E2835,3,1),MID(E2835,4,1),MID(F2835,1,1),MID(F2835,2,1),MID(F2835,4,1),MID(F2835,5,1))</f>
        <v>34</v>
      </c>
      <c r="H2835" s="133">
        <f>IF(MOD(G2835,9)=0,9,MOD(G2835,9))</f>
        <v>7</v>
      </c>
      <c r="I2835" s="131" t="str">
        <f>IFERROR(MID("日月火水木金土",WEEKDAY(D2835),1),"")</f>
        <v>金</v>
      </c>
      <c r="J2835" s="306" t="s">
        <v>8128</v>
      </c>
      <c r="K2835" s="335" t="str">
        <f>VLOOKUP(F2835,石と花メイン,3,FALSE)</f>
        <v>◆電気石</v>
      </c>
      <c r="L2835" s="302" t="str">
        <f>VLOOKUP(F2835,石と花メイン,4,FALSE)</f>
        <v>ラナンキュラス【花金鳳花】</v>
      </c>
      <c r="M2835" s="396">
        <f>IF(OR(MONTH(F2835)&lt;7,AND(MONTH(F2835)=7,DAY(F2835)&lt;=25)),
MOD(SUM((E2835-1901)*365,259),260),
MOD(SUM((E2835-1900)*365,259),260))</f>
        <v>39</v>
      </c>
      <c r="N2835" s="335">
        <f>IF(AND(MONTH(F2835)=7,DAY(F2835)&gt;25),1,
ROUNDDOWN((SUM(VLOOKUP(MONTH(F2835),D暦変換用数値,2,FALSE),DAY(F2835))/28)+1,0))</f>
        <v>7</v>
      </c>
      <c r="O2835" s="132">
        <f>IF(AND(MONTH(F2835)=7,DAY(F2835)&gt;25),DAY(F2835)-25,
MOD((SUM(VLOOKUP(MONTH(F2835),D暦変換用数値,2,FALSE),DAY(F2835))),28)+1)</f>
        <v>20</v>
      </c>
      <c r="P2835" s="404">
        <f>IF(OR(MONTH(F2835)&lt;7,AND(MONTH(F2835)=7,DAY(F2835)&lt;=25)),
MOD(SUM((E2835-1901)*365,(N2835-1)*28,O2835,258),260),
MOD(SUM((E2835-1900)*365,(N2835-1)*28,O2835,258),260))</f>
        <v>226</v>
      </c>
      <c r="Q2835" s="376" t="str">
        <f>VLOOKUP(MOD(P2835,4),色,2,FALSE)</f>
        <v>白い</v>
      </c>
      <c r="R2835" s="333" t="str">
        <f>VLOOKUP(MOD(P2835,13),銀河の音,2,FALSE)</f>
        <v>倍音の</v>
      </c>
      <c r="S2835" s="387" t="str">
        <f>VLOOKUP(MOD(P2835,20),太陽の紋章,2,FALSE)</f>
        <v>世界の橋渡し</v>
      </c>
      <c r="T2835" s="145"/>
    </row>
    <row r="2836" spans="1:20" ht="13.5" customHeight="1">
      <c r="A2836" s="282" t="str">
        <f>VLOOKUP(MOD(E2836,10),十干,2,FALSE)</f>
        <v>癸</v>
      </c>
      <c r="B2836" s="283" t="str">
        <f>VLOOKUP(MOD(E2836,12),十二支,3,FALSE)</f>
        <v xml:space="preserve">08 軍 </v>
      </c>
      <c r="C2836" s="287" t="str">
        <f>VLOOKUP(F2836,星座,3,TRUE)</f>
        <v xml:space="preserve">07 天 </v>
      </c>
      <c r="D2836" s="533">
        <v>33999</v>
      </c>
      <c r="E2836" s="83">
        <f>IFERROR(YEAR(D2836),LEFT(D2836,4))</f>
        <v>1993</v>
      </c>
      <c r="F2836" s="83" t="str">
        <f>IF(ISTEXT(D2836),RIGHT(D2836,5),TEXT(D2836,"mm/dd"))</f>
        <v>01/30</v>
      </c>
      <c r="G2836" s="88">
        <f>SUM(MID(E2836,1,1),MID(E2836,2,1),MID(E2836,3,1),MID(E2836,4,1),MID(F2836,1,1),MID(F2836,2,1),MID(F2836,4,1),MID(F2836,5,1))</f>
        <v>26</v>
      </c>
      <c r="H2836" s="88">
        <f>IF(MOD(G2836,9)=0,9,MOD(G2836,9))</f>
        <v>8</v>
      </c>
      <c r="I2836" s="83" t="str">
        <f>IFERROR(MID("日月火水木金土",WEEKDAY(D2836),1),"")</f>
        <v>土</v>
      </c>
      <c r="J2836" s="303" t="s">
        <v>4260</v>
      </c>
      <c r="K2836" s="87" t="str">
        <f>VLOOKUP(F2836,石と花メイン,3,FALSE)</f>
        <v>■碧玉</v>
      </c>
      <c r="L2836" s="296" t="str">
        <f>VLOOKUP(F2836,石と花メイン,4,FALSE)</f>
        <v>繁縷【ひよこ草】</v>
      </c>
      <c r="M2836" s="392">
        <f>IF(OR(MONTH(F2836)&lt;7,AND(MONTH(F2836)=7,DAY(F2836)&lt;=25)),
MOD(SUM((E2836-1901)*365,259),260),
MOD(SUM((E2836-1900)*365,259),260))</f>
        <v>39</v>
      </c>
      <c r="N2836" s="330">
        <f>IF(AND(MONTH(F2836)=7,DAY(F2836)&gt;25),1,
ROUNDDOWN((SUM(VLOOKUP(MONTH(F2836),D暦変換用数値,2,FALSE),DAY(F2836))/28)+1,0))</f>
        <v>7</v>
      </c>
      <c r="O2836" s="84">
        <f>IF(AND(MONTH(F2836)=7,DAY(F2836)&gt;25),DAY(F2836)-25,
MOD((SUM(VLOOKUP(MONTH(F2836),D暦変換用数値,2,FALSE),DAY(F2836))),28)+1)</f>
        <v>21</v>
      </c>
      <c r="P2836" s="405">
        <f>IF(OR(MONTH(F2836)&lt;7,AND(MONTH(F2836)=7,DAY(F2836)&lt;=25)),
MOD(SUM((E2836-1901)*365,(N2836-1)*28,O2836,258),260),
MOD(SUM((E2836-1900)*365,(N2836-1)*28,O2836,258),260))</f>
        <v>227</v>
      </c>
      <c r="Q2836" s="371" t="str">
        <f>VLOOKUP(MOD(P2836,4),色,2,FALSE)</f>
        <v>青い</v>
      </c>
      <c r="R2836" s="289" t="str">
        <f>VLOOKUP(MOD(P2836,13),銀河の音,2,FALSE)</f>
        <v>律動の</v>
      </c>
      <c r="S2836" s="382" t="str">
        <f>VLOOKUP(MOD(P2836,20),太陽の紋章,2,FALSE)</f>
        <v>手</v>
      </c>
      <c r="T2836" s="95" t="s">
        <v>6462</v>
      </c>
    </row>
    <row r="2837" spans="1:20" ht="13.5" customHeight="1">
      <c r="A2837" s="282" t="str">
        <f>VLOOKUP(MOD(E2837,10),十干,2,FALSE)</f>
        <v>乙</v>
      </c>
      <c r="B2837" s="283" t="str">
        <f>VLOOKUP(MOD(E2837,12),十二支,3,FALSE)</f>
        <v xml:space="preserve">08 軍 </v>
      </c>
      <c r="C2837" s="287" t="str">
        <f>VLOOKUP(F2837,星座,3,TRUE)</f>
        <v xml:space="preserve">07 天 </v>
      </c>
      <c r="D2837" s="530">
        <v>38383</v>
      </c>
      <c r="E2837" s="85">
        <f>IFERROR(YEAR(D2837),LEFT(D2837,4))</f>
        <v>2005</v>
      </c>
      <c r="F2837" s="85" t="str">
        <f>IF(ISTEXT(D2837),RIGHT(D2837,5),TEXT(D2837,"mm/dd"))</f>
        <v>01/31</v>
      </c>
      <c r="G2837" s="90">
        <f>SUM(MID(E2837,1,1),MID(E2837,2,1),MID(E2837,3,1),MID(E2837,4,1),MID(F2837,1,1),MID(F2837,2,1),MID(F2837,4,1),MID(F2837,5,1))</f>
        <v>12</v>
      </c>
      <c r="H2837" s="88">
        <f>IF(MOD(G2837,9)=0,9,MOD(G2837,9))</f>
        <v>3</v>
      </c>
      <c r="I2837" s="83" t="str">
        <f>IFERROR(MID("日月火水木金土",WEEKDAY(D2837),1),"")</f>
        <v>月</v>
      </c>
      <c r="J2837" s="308" t="s">
        <v>5048</v>
      </c>
      <c r="K2837" s="87" t="str">
        <f>VLOOKUP(F2837,石と花メイン,3,FALSE)</f>
        <v>●月長石</v>
      </c>
      <c r="L2837" s="300" t="str">
        <f>VLOOKUP(F2837,石と花メイン,4,FALSE)</f>
        <v>満作/万作</v>
      </c>
      <c r="M2837" s="397">
        <f>IF(OR(MONTH(F2837)&lt;7,AND(MONTH(F2837)=7,DAY(F2837)&lt;=25)),
MOD(SUM((E2837-1901)*365,259),260),
MOD(SUM((E2837-1900)*365,259),260))</f>
        <v>259</v>
      </c>
      <c r="N2837" s="87">
        <f>IF(AND(MONTH(F2837)=7,DAY(F2837)&gt;25),1,
ROUNDDOWN((SUM(VLOOKUP(MONTH(F2837),D暦変換用数値,2,FALSE),DAY(F2837))/28)+1,0))</f>
        <v>7</v>
      </c>
      <c r="O2837" s="82">
        <f>IF(AND(MONTH(F2837)=7,DAY(F2837)&gt;25),DAY(F2837)-25,
MOD((SUM(VLOOKUP(MONTH(F2837),D暦変換用数値,2,FALSE),DAY(F2837))),28)+1)</f>
        <v>22</v>
      </c>
      <c r="P2837" s="409">
        <f>IF(OR(MONTH(F2837)&lt;7,AND(MONTH(F2837)=7,DAY(F2837)&lt;=25)),
MOD(SUM((E2837-1901)*365,(N2837-1)*28,O2837,258),260),
MOD(SUM((E2837-1900)*365,(N2837-1)*28,O2837,258),260))</f>
        <v>188</v>
      </c>
      <c r="Q2837" s="371" t="str">
        <f>VLOOKUP(MOD(P2837,4),色,2,FALSE)</f>
        <v>黄色い</v>
      </c>
      <c r="R2837" s="289" t="str">
        <f>VLOOKUP(MOD(P2837,13),銀河の音,2,FALSE)</f>
        <v>律動の</v>
      </c>
      <c r="S2837" s="382" t="str">
        <f>VLOOKUP(MOD(P2837,20),太陽の紋章,2,FALSE)</f>
        <v>星</v>
      </c>
      <c r="T2837" s="95" t="s">
        <v>907</v>
      </c>
    </row>
    <row r="2838" spans="1:20" ht="13.5" customHeight="1">
      <c r="A2838" s="50" t="str">
        <f>VLOOKUP(MOD(E2838,10),十干,2,FALSE)</f>
        <v>辛</v>
      </c>
      <c r="B2838" s="199" t="str">
        <f>VLOOKUP(MOD(E2838,12),十二支,3,FALSE)</f>
        <v xml:space="preserve">08 軍 </v>
      </c>
      <c r="C2838" s="201" t="str">
        <f>VLOOKUP(F2838,星座,3,TRUE)</f>
        <v xml:space="preserve">07 天 </v>
      </c>
      <c r="D2838" s="531" t="s">
        <v>8803</v>
      </c>
      <c r="E2838" s="1" t="str">
        <f>IFERROR(YEAR(D2838),LEFT(D2838,4))</f>
        <v>1561</v>
      </c>
      <c r="F2838" s="1" t="str">
        <f>IF(ISTEXT(D2838),RIGHT(D2838,5),TEXT(D2838,"mm/dd"))</f>
        <v>01/22</v>
      </c>
      <c r="G2838" s="39">
        <f>SUM(MID(E2838,1,1),MID(E2838,2,1),MID(E2838,3,1),MID(E2838,4,1),MID(F2838,1,1),MID(F2838,2,1),MID(F2838,4,1),MID(F2838,5,1))</f>
        <v>18</v>
      </c>
      <c r="H2838" s="41">
        <f>IF(MOD(G2838,9)=0,9,MOD(G2838,9))</f>
        <v>9</v>
      </c>
      <c r="I2838" s="45" t="str">
        <f>IFERROR(MID("日月火水木金土",WEEKDAY(D2838),1),"")</f>
        <v/>
      </c>
      <c r="J2838" s="304" t="s">
        <v>5102</v>
      </c>
      <c r="K2838" s="202" t="str">
        <f>VLOOKUP(F2838,石と花メイン,3,FALSE)</f>
        <v>●瑠璃</v>
      </c>
      <c r="L2838" s="297" t="str">
        <f>VLOOKUP(F2838,石と花メイン,4,FALSE)</f>
        <v>苔</v>
      </c>
      <c r="M2838" s="393">
        <f>IF(OR(MONTH(F2838)&lt;7,AND(MONTH(F2838)=7,DAY(F2838)&lt;=25)),
MOD(SUM((E2838-1901)*365,259),260),
MOD(SUM((E2838-1900)*365,259),260))</f>
        <v>179</v>
      </c>
      <c r="N2838" s="390">
        <f>IF(AND(MONTH(F2838)=7,DAY(F2838)&gt;25),1,
ROUNDDOWN((SUM(VLOOKUP(MONTH(F2838),D暦変換用数値,2,FALSE),DAY(F2838))/28)+1,0))</f>
        <v>7</v>
      </c>
      <c r="O2838" s="205">
        <f>IF(AND(MONTH(F2838)=7,DAY(F2838)&gt;25),DAY(F2838)-25,
MOD((SUM(VLOOKUP(MONTH(F2838),D暦変換用数値,2,FALSE),DAY(F2838))),28)+1)</f>
        <v>13</v>
      </c>
      <c r="P2838" s="406">
        <f>IF(OR(MONTH(F2838)&lt;7,AND(MONTH(F2838)=7,DAY(F2838)&lt;=25)),
MOD(SUM((E2838-1901)*365,(N2838-1)*28,O2838,258),260),
MOD(SUM((E2838-1900)*365,(N2838-1)*28,O2838,258),260))</f>
        <v>99</v>
      </c>
      <c r="Q2838" s="374" t="str">
        <f>VLOOKUP(MOD(P2838,4),色,2,FALSE)</f>
        <v>青い</v>
      </c>
      <c r="R2838" s="292" t="str">
        <f>VLOOKUP(MOD(P2838,13),銀河の音,2,FALSE)</f>
        <v>銀河の</v>
      </c>
      <c r="S2838" s="385" t="str">
        <f>VLOOKUP(MOD(P2838,20),太陽の紋章,2,FALSE)</f>
        <v>嵐</v>
      </c>
      <c r="T2838" s="97" t="s">
        <v>6056</v>
      </c>
    </row>
    <row r="2839" spans="1:20" ht="13.5" customHeight="1">
      <c r="A2839" s="50" t="str">
        <f>VLOOKUP(MOD(E2839,10),十干,2,FALSE)</f>
        <v>丁</v>
      </c>
      <c r="B2839" s="199" t="str">
        <f>VLOOKUP(MOD(E2839,12),十二支,3,FALSE)</f>
        <v xml:space="preserve">08 軍 </v>
      </c>
      <c r="C2839" s="201" t="str">
        <f>VLOOKUP(F2839,星座,3,TRUE)</f>
        <v xml:space="preserve">07 天 </v>
      </c>
      <c r="D2839" s="531" t="s">
        <v>6057</v>
      </c>
      <c r="E2839" s="1" t="str">
        <f>IFERROR(YEAR(D2839),LEFT(D2839,4))</f>
        <v>1837</v>
      </c>
      <c r="F2839" s="1" t="str">
        <f>IF(ISTEXT(D2839),RIGHT(D2839,5),TEXT(D2839,"mm/dd"))</f>
        <v>01/22</v>
      </c>
      <c r="G2839" s="39">
        <f>SUM(MID(E2839,1,1),MID(E2839,2,1),MID(E2839,3,1),MID(E2839,4,1),MID(F2839,1,1),MID(F2839,2,1),MID(F2839,4,1),MID(F2839,5,1))</f>
        <v>24</v>
      </c>
      <c r="H2839" s="41">
        <f>IF(MOD(G2839,9)=0,9,MOD(G2839,9))</f>
        <v>6</v>
      </c>
      <c r="I2839" s="45" t="str">
        <f>IFERROR(MID("日月火水木金土",WEEKDAY(D2839),1),"")</f>
        <v/>
      </c>
      <c r="J2839" s="304" t="s">
        <v>2613</v>
      </c>
      <c r="K2839" s="202" t="str">
        <f>VLOOKUP(F2839,石と花メイン,3,FALSE)</f>
        <v>●瑠璃</v>
      </c>
      <c r="L2839" s="297" t="str">
        <f>VLOOKUP(F2839,石と花メイン,4,FALSE)</f>
        <v>苔</v>
      </c>
      <c r="M2839" s="393">
        <f>IF(OR(MONTH(F2839)&lt;7,AND(MONTH(F2839)=7,DAY(F2839)&lt;=25)),
MOD(SUM((E2839-1901)*365,259),260),
MOD(SUM((E2839-1900)*365,259),260))</f>
        <v>39</v>
      </c>
      <c r="N2839" s="390">
        <f>IF(AND(MONTH(F2839)=7,DAY(F2839)&gt;25),1,
ROUNDDOWN((SUM(VLOOKUP(MONTH(F2839),D暦変換用数値,2,FALSE),DAY(F2839))/28)+1,0))</f>
        <v>7</v>
      </c>
      <c r="O2839" s="205">
        <f>IF(AND(MONTH(F2839)=7,DAY(F2839)&gt;25),DAY(F2839)-25,
MOD((SUM(VLOOKUP(MONTH(F2839),D暦変換用数値,2,FALSE),DAY(F2839))),28)+1)</f>
        <v>13</v>
      </c>
      <c r="P2839" s="406">
        <f>IF(OR(MONTH(F2839)&lt;7,AND(MONTH(F2839)=7,DAY(F2839)&lt;=25)),
MOD(SUM((E2839-1901)*365,(N2839-1)*28,O2839,258),260),
MOD(SUM((E2839-1900)*365,(N2839-1)*28,O2839,258),260))</f>
        <v>219</v>
      </c>
      <c r="Q2839" s="374" t="str">
        <f>VLOOKUP(MOD(P2839,4),色,2,FALSE)</f>
        <v>青い</v>
      </c>
      <c r="R2839" s="292" t="str">
        <f>VLOOKUP(MOD(P2839,13),銀河の音,2,FALSE)</f>
        <v>スペクトルの</v>
      </c>
      <c r="S2839" s="385" t="str">
        <f>VLOOKUP(MOD(P2839,20),太陽の紋章,2,FALSE)</f>
        <v>嵐</v>
      </c>
      <c r="T2839" s="105" t="s">
        <v>3354</v>
      </c>
    </row>
    <row r="2840" spans="1:20" ht="13.5" customHeight="1">
      <c r="A2840" s="50" t="str">
        <f>VLOOKUP(MOD(E2840,10),十干,2,FALSE)</f>
        <v>丁</v>
      </c>
      <c r="B2840" s="199" t="str">
        <f>VLOOKUP(MOD(E2840,12),十二支,3,FALSE)</f>
        <v xml:space="preserve">08 軍 </v>
      </c>
      <c r="C2840" s="201" t="str">
        <f>VLOOKUP(F2840,星座,3,TRUE)</f>
        <v xml:space="preserve">07 天 </v>
      </c>
      <c r="D2840" s="535" t="s">
        <v>8804</v>
      </c>
      <c r="E2840" s="45" t="str">
        <f>IFERROR(YEAR(D2840),LEFT(D2840,4))</f>
        <v>1837</v>
      </c>
      <c r="F2840" s="45" t="str">
        <f>IF(ISTEXT(D2840),RIGHT(D2840,5),TEXT(D2840,"mm/dd"))</f>
        <v>02/17</v>
      </c>
      <c r="G2840" s="41">
        <f>SUM(MID(E2840,1,1),MID(E2840,2,1),MID(E2840,3,1),MID(E2840,4,1),MID(F2840,1,1),MID(F2840,2,1),MID(F2840,4,1),MID(F2840,5,1))</f>
        <v>29</v>
      </c>
      <c r="H2840" s="41">
        <f>IF(MOD(G2840,9)=0,9,MOD(G2840,9))</f>
        <v>2</v>
      </c>
      <c r="I2840" s="45" t="str">
        <f>IFERROR(MID("日月火水木金土",WEEKDAY(D2840),1),"")</f>
        <v/>
      </c>
      <c r="J2840" s="305" t="s">
        <v>4253</v>
      </c>
      <c r="K2840" s="203" t="str">
        <f>VLOOKUP(F2840,石と花メイン,3,FALSE)</f>
        <v>■紫水晶</v>
      </c>
      <c r="L2840" s="298" t="str">
        <f>VLOOKUP(F2840,石と花メイン,4,FALSE)</f>
        <v>スノーフレーク【鈴蘭水仙】</v>
      </c>
      <c r="M2840" s="394">
        <f>IF(OR(MONTH(F2840)&lt;7,AND(MONTH(F2840)=7,DAY(F2840)&lt;=25)),
MOD(SUM((E2840-1901)*365,259),260),
MOD(SUM((E2840-1900)*365,259),260))</f>
        <v>39</v>
      </c>
      <c r="N2840" s="391">
        <f>IF(AND(MONTH(F2840)=7,DAY(F2840)&gt;25),1,
ROUNDDOWN((SUM(VLOOKUP(MONTH(F2840),D暦変換用数値,2,FALSE),DAY(F2840))/28)+1,0))</f>
        <v>8</v>
      </c>
      <c r="O2840" s="46">
        <f>IF(AND(MONTH(F2840)=7,DAY(F2840)&gt;25),DAY(F2840)-25,
MOD((SUM(VLOOKUP(MONTH(F2840),D暦変換用数値,2,FALSE),DAY(F2840))),28)+1)</f>
        <v>11</v>
      </c>
      <c r="P2840" s="407">
        <f>IF(OR(MONTH(F2840)&lt;7,AND(MONTH(F2840)=7,DAY(F2840)&lt;=25)),
MOD(SUM((E2840-1901)*365,(N2840-1)*28,O2840,258),260),
MOD(SUM((E2840-1900)*365,(N2840-1)*28,O2840,258),260))</f>
        <v>245</v>
      </c>
      <c r="Q2840" s="372" t="str">
        <f>VLOOKUP(MOD(P2840,4),色,2,FALSE)</f>
        <v>赤い</v>
      </c>
      <c r="R2840" s="290" t="str">
        <f>VLOOKUP(MOD(P2840,13),銀河の音,2,FALSE)</f>
        <v>スペクトルの</v>
      </c>
      <c r="S2840" s="383" t="str">
        <f>VLOOKUP(MOD(P2840,20),太陽の紋章,2,FALSE)</f>
        <v>蛇</v>
      </c>
      <c r="T2840" s="104" t="s">
        <v>6744</v>
      </c>
    </row>
    <row r="2841" spans="1:20" ht="13.5" customHeight="1">
      <c r="A2841" s="50" t="str">
        <f>VLOOKUP(MOD(E2841,10),十干,2,FALSE)</f>
        <v>乙</v>
      </c>
      <c r="B2841" s="199" t="str">
        <f>VLOOKUP(MOD(E2841,12),十二支,3,FALSE)</f>
        <v xml:space="preserve">08 軍 </v>
      </c>
      <c r="C2841" s="201" t="str">
        <f>VLOOKUP(F2841,星座,3,TRUE)</f>
        <v xml:space="preserve">07 天 </v>
      </c>
      <c r="D2841" s="531" t="s">
        <v>6058</v>
      </c>
      <c r="E2841" s="1" t="str">
        <f>IFERROR(YEAR(D2841),LEFT(D2841,4))</f>
        <v>1885</v>
      </c>
      <c r="F2841" s="1" t="str">
        <f>IF(ISTEXT(D2841),RIGHT(D2841,5),TEXT(D2841,"mm/dd"))</f>
        <v>01/21</v>
      </c>
      <c r="G2841" s="39">
        <f>SUM(MID(E2841,1,1),MID(E2841,2,1),MID(E2841,3,1),MID(E2841,4,1),MID(F2841,1,1),MID(F2841,2,1),MID(F2841,4,1),MID(F2841,5,1))</f>
        <v>26</v>
      </c>
      <c r="H2841" s="41">
        <f>IF(MOD(G2841,9)=0,9,MOD(G2841,9))</f>
        <v>8</v>
      </c>
      <c r="I2841" s="45" t="str">
        <f>IFERROR(MID("日月火水木金土",WEEKDAY(D2841),1),"")</f>
        <v/>
      </c>
      <c r="J2841" s="304" t="s">
        <v>2614</v>
      </c>
      <c r="K2841" s="202" t="str">
        <f>VLOOKUP(F2841,石と花メイン,3,FALSE)</f>
        <v>◆藍玉</v>
      </c>
      <c r="L2841" s="297" t="str">
        <f>VLOOKUP(F2841,石と花メイン,4,FALSE)</f>
        <v>ローズマリー【迷迭香/万年郎】</v>
      </c>
      <c r="M2841" s="393">
        <f>IF(OR(MONTH(F2841)&lt;7,AND(MONTH(F2841)=7,DAY(F2841)&lt;=25)),
MOD(SUM((E2841-1901)*365,259),260),
MOD(SUM((E2841-1900)*365,259),260))</f>
        <v>139</v>
      </c>
      <c r="N2841" s="390">
        <f>IF(AND(MONTH(F2841)=7,DAY(F2841)&gt;25),1,
ROUNDDOWN((SUM(VLOOKUP(MONTH(F2841),D暦変換用数値,2,FALSE),DAY(F2841))/28)+1,0))</f>
        <v>7</v>
      </c>
      <c r="O2841" s="205">
        <f>IF(AND(MONTH(F2841)=7,DAY(F2841)&gt;25),DAY(F2841)-25,
MOD((SUM(VLOOKUP(MONTH(F2841),D暦変換用数値,2,FALSE),DAY(F2841))),28)+1)</f>
        <v>12</v>
      </c>
      <c r="P2841" s="406">
        <f>IF(OR(MONTH(F2841)&lt;7,AND(MONTH(F2841)=7,DAY(F2841)&lt;=25)),
MOD(SUM((E2841-1901)*365,(N2841-1)*28,O2841,258),260),
MOD(SUM((E2841-1900)*365,(N2841-1)*28,O2841,258),260))</f>
        <v>58</v>
      </c>
      <c r="Q2841" s="375" t="str">
        <f>VLOOKUP(MOD(P2841,4),色,2,FALSE)</f>
        <v>白い</v>
      </c>
      <c r="R2841" s="293" t="str">
        <f>VLOOKUP(MOD(P2841,13),銀河の音,2,FALSE)</f>
        <v>律動の</v>
      </c>
      <c r="S2841" s="386" t="str">
        <f>VLOOKUP(MOD(P2841,20),太陽の紋章,2,FALSE)</f>
        <v>鏡</v>
      </c>
      <c r="T2841" s="99" t="s">
        <v>175</v>
      </c>
    </row>
    <row r="2842" spans="1:20" ht="13.5" customHeight="1">
      <c r="A2842" s="50" t="str">
        <f>VLOOKUP(MOD(E2842,10),十干,2,FALSE)</f>
        <v>乙</v>
      </c>
      <c r="B2842" s="199" t="str">
        <f>VLOOKUP(MOD(E2842,12),十二支,3,FALSE)</f>
        <v xml:space="preserve">08 軍 </v>
      </c>
      <c r="C2842" s="201" t="str">
        <f>VLOOKUP(F2842,星座,3,TRUE)</f>
        <v xml:space="preserve">07 天 </v>
      </c>
      <c r="D2842" s="531" t="s">
        <v>6059</v>
      </c>
      <c r="E2842" s="1" t="str">
        <f>IFERROR(YEAR(D2842),LEFT(D2842,4))</f>
        <v>1885</v>
      </c>
      <c r="F2842" s="1" t="str">
        <f>IF(ISTEXT(D2842),RIGHT(D2842,5),TEXT(D2842,"mm/dd"))</f>
        <v>01/25</v>
      </c>
      <c r="G2842" s="39">
        <f>SUM(MID(E2842,1,1),MID(E2842,2,1),MID(E2842,3,1),MID(E2842,4,1),MID(F2842,1,1),MID(F2842,2,1),MID(F2842,4,1),MID(F2842,5,1))</f>
        <v>30</v>
      </c>
      <c r="H2842" s="41">
        <f>IF(MOD(G2842,9)=0,9,MOD(G2842,9))</f>
        <v>3</v>
      </c>
      <c r="I2842" s="45" t="str">
        <f>IFERROR(MID("日月火水木金土",WEEKDAY(D2842),1),"")</f>
        <v/>
      </c>
      <c r="J2842" s="304" t="s">
        <v>2615</v>
      </c>
      <c r="K2842" s="202" t="str">
        <f>VLOOKUP(F2842,石と花メイン,3,FALSE)</f>
        <v>◆金緑石</v>
      </c>
      <c r="L2842" s="297" t="str">
        <f>VLOOKUP(F2842,石と花メイン,4,FALSE)</f>
        <v>セラスチウム【白耳菜草】</v>
      </c>
      <c r="M2842" s="393">
        <f>IF(OR(MONTH(F2842)&lt;7,AND(MONTH(F2842)=7,DAY(F2842)&lt;=25)),
MOD(SUM((E2842-1901)*365,259),260),
MOD(SUM((E2842-1900)*365,259),260))</f>
        <v>139</v>
      </c>
      <c r="N2842" s="390">
        <f>IF(AND(MONTH(F2842)=7,DAY(F2842)&gt;25),1,
ROUNDDOWN((SUM(VLOOKUP(MONTH(F2842),D暦変換用数値,2,FALSE),DAY(F2842))/28)+1,0))</f>
        <v>7</v>
      </c>
      <c r="O2842" s="205">
        <f>IF(AND(MONTH(F2842)=7,DAY(F2842)&gt;25),DAY(F2842)-25,
MOD((SUM(VLOOKUP(MONTH(F2842),D暦変換用数値,2,FALSE),DAY(F2842))),28)+1)</f>
        <v>16</v>
      </c>
      <c r="P2842" s="406">
        <f>IF(OR(MONTH(F2842)&lt;7,AND(MONTH(F2842)=7,DAY(F2842)&lt;=25)),
MOD(SUM((E2842-1901)*365,(N2842-1)*28,O2842,258),260),
MOD(SUM((E2842-1900)*365,(N2842-1)*28,O2842,258),260))</f>
        <v>62</v>
      </c>
      <c r="Q2842" s="375" t="str">
        <f>VLOOKUP(MOD(P2842,4),色,2,FALSE)</f>
        <v>白い</v>
      </c>
      <c r="R2842" s="293" t="str">
        <f>VLOOKUP(MOD(P2842,13),銀河の音,2,FALSE)</f>
        <v>惑星の</v>
      </c>
      <c r="S2842" s="386" t="str">
        <f>VLOOKUP(MOD(P2842,20),太陽の紋章,2,FALSE)</f>
        <v>風</v>
      </c>
      <c r="T2842" s="98" t="s">
        <v>3736</v>
      </c>
    </row>
    <row r="2843" spans="1:20" ht="13.5" customHeight="1">
      <c r="A2843" s="282" t="str">
        <f>VLOOKUP(MOD(E2843,10),十干,2,FALSE)</f>
        <v>乙</v>
      </c>
      <c r="B2843" s="283" t="str">
        <f>VLOOKUP(MOD(E2843,12),十二支,3,FALSE)</f>
        <v xml:space="preserve">08 軍 </v>
      </c>
      <c r="C2843" s="287" t="str">
        <f>VLOOKUP(F2843,星座,3,TRUE)</f>
        <v xml:space="preserve">07 天 </v>
      </c>
      <c r="D2843" s="533" t="s">
        <v>8805</v>
      </c>
      <c r="E2843" s="83" t="str">
        <f>IFERROR(YEAR(D2843),LEFT(D2843,4))</f>
        <v>1885</v>
      </c>
      <c r="F2843" s="83" t="str">
        <f>IF(ISTEXT(D2843),RIGHT(D2843,5),TEXT(D2843,"mm/dd"))</f>
        <v>02/07</v>
      </c>
      <c r="G2843" s="88">
        <f>SUM(MID(E2843,1,1),MID(E2843,2,1),MID(E2843,3,1),MID(E2843,4,1),MID(F2843,1,1),MID(F2843,2,1),MID(F2843,4,1),MID(F2843,5,1))</f>
        <v>31</v>
      </c>
      <c r="H2843" s="88">
        <f>IF(MOD(G2843,9)=0,9,MOD(G2843,9))</f>
        <v>4</v>
      </c>
      <c r="I2843" s="83" t="str">
        <f>IFERROR(MID("日月火水木金土",WEEKDAY(D2843),1),"")</f>
        <v/>
      </c>
      <c r="J2843" s="303" t="s">
        <v>4254</v>
      </c>
      <c r="K2843" s="87" t="str">
        <f>VLOOKUP(F2843,石と花メイン,3,FALSE)</f>
        <v>■瑪瑙</v>
      </c>
      <c r="L2843" s="296" t="str">
        <f>VLOOKUP(F2843,石と花メイン,4,FALSE)</f>
        <v>ヒヤシンス【錦百合】</v>
      </c>
      <c r="M2843" s="392">
        <f>IF(OR(MONTH(F2843)&lt;7,AND(MONTH(F2843)=7,DAY(F2843)&lt;=25)),
MOD(SUM((E2843-1901)*365,259),260),
MOD(SUM((E2843-1900)*365,259),260))</f>
        <v>139</v>
      </c>
      <c r="N2843" s="330">
        <f>IF(AND(MONTH(F2843)=7,DAY(F2843)&gt;25),1,
ROUNDDOWN((SUM(VLOOKUP(MONTH(F2843),D暦変換用数値,2,FALSE),DAY(F2843))/28)+1,0))</f>
        <v>8</v>
      </c>
      <c r="O2843" s="84">
        <f>IF(AND(MONTH(F2843)=7,DAY(F2843)&gt;25),DAY(F2843)-25,
MOD((SUM(VLOOKUP(MONTH(F2843),D暦変換用数値,2,FALSE),DAY(F2843))),28)+1)</f>
        <v>1</v>
      </c>
      <c r="P2843" s="405">
        <f>IF(OR(MONTH(F2843)&lt;7,AND(MONTH(F2843)=7,DAY(F2843)&lt;=25)),
MOD(SUM((E2843-1901)*365,(N2843-1)*28,O2843,258),260),
MOD(SUM((E2843-1900)*365,(N2843-1)*28,O2843,258),260))</f>
        <v>75</v>
      </c>
      <c r="Q2843" s="371" t="str">
        <f>VLOOKUP(MOD(P2843,4),色,2,FALSE)</f>
        <v>青い</v>
      </c>
      <c r="R2843" s="289" t="str">
        <f>VLOOKUP(MOD(P2843,13),銀河の音,2,FALSE)</f>
        <v>惑星の</v>
      </c>
      <c r="S2843" s="382" t="str">
        <f>VLOOKUP(MOD(P2843,20),太陽の紋章,2,FALSE)</f>
        <v>鷲</v>
      </c>
      <c r="T2843" s="95" t="s">
        <v>5476</v>
      </c>
    </row>
    <row r="2844" spans="1:20" ht="13.5" customHeight="1">
      <c r="A2844" s="50" t="str">
        <f>VLOOKUP(MOD(E2844,10),十干,2,FALSE)</f>
        <v>辛</v>
      </c>
      <c r="B2844" s="199" t="str">
        <f>VLOOKUP(MOD(E2844,12),十二支,3,FALSE)</f>
        <v xml:space="preserve">08 軍 </v>
      </c>
      <c r="C2844" s="201" t="str">
        <f>VLOOKUP(F2844,星座,3,TRUE)</f>
        <v xml:space="preserve">08 軍 </v>
      </c>
      <c r="D2844" s="531">
        <v>7945</v>
      </c>
      <c r="E2844" s="1">
        <f>IFERROR(YEAR(D2844),LEFT(D2844,4))</f>
        <v>1921</v>
      </c>
      <c r="F2844" s="1" t="str">
        <f>IF(ISTEXT(D2844),RIGHT(D2844,5),TEXT(D2844,"mm/dd"))</f>
        <v>10/01</v>
      </c>
      <c r="G2844" s="39">
        <f>SUM(MID(E2844,1,1),MID(E2844,2,1),MID(E2844,3,1),MID(E2844,4,1),MID(F2844,1,1),MID(F2844,2,1),MID(F2844,4,1),MID(F2844,5,1))</f>
        <v>15</v>
      </c>
      <c r="H2844" s="41">
        <f>IF(MOD(G2844,9)=0,9,MOD(G2844,9))</f>
        <v>6</v>
      </c>
      <c r="I2844" s="45" t="str">
        <f>IFERROR(MID("日月火水木金土",WEEKDAY(D2844),1),"")</f>
        <v>土</v>
      </c>
      <c r="J2844" s="304" t="s">
        <v>2628</v>
      </c>
      <c r="K2844" s="202" t="str">
        <f>VLOOKUP(F2844,石と花メイン,3,FALSE)</f>
        <v>●蛋白石</v>
      </c>
      <c r="L2844" s="297" t="str">
        <f>VLOOKUP(F2844,石と花メイン,4,FALSE)</f>
        <v>萩【鹿鳴草】</v>
      </c>
      <c r="M2844" s="393">
        <f>IF(OR(MONTH(F2844)&lt;7,AND(MONTH(F2844)=7,DAY(F2844)&lt;=25)),
MOD(SUM((E2844-1901)*365,259),260),
MOD(SUM((E2844-1900)*365,259),260))</f>
        <v>124</v>
      </c>
      <c r="N2844" s="390">
        <f>IF(AND(MONTH(F2844)=7,DAY(F2844)&gt;25),1,
ROUNDDOWN((SUM(VLOOKUP(MONTH(F2844),D暦変換用数値,2,FALSE),DAY(F2844))/28)+1,0))</f>
        <v>3</v>
      </c>
      <c r="O2844" s="205">
        <f>IF(AND(MONTH(F2844)=7,DAY(F2844)&gt;25),DAY(F2844)-25,
MOD((SUM(VLOOKUP(MONTH(F2844),D暦変換用数値,2,FALSE),DAY(F2844))),28)+1)</f>
        <v>12</v>
      </c>
      <c r="P2844" s="406">
        <f>IF(OR(MONTH(F2844)&lt;7,AND(MONTH(F2844)=7,DAY(F2844)&lt;=25)),
MOD(SUM((E2844-1901)*365,(N2844-1)*28,O2844,258),260),
MOD(SUM((E2844-1900)*365,(N2844-1)*28,O2844,258),260))</f>
        <v>191</v>
      </c>
      <c r="Q2844" s="374" t="str">
        <f>VLOOKUP(MOD(P2844,4),色,2,FALSE)</f>
        <v>青い</v>
      </c>
      <c r="R2844" s="292" t="str">
        <f>VLOOKUP(MOD(P2844,13),銀河の音,2,FALSE)</f>
        <v>太陽の</v>
      </c>
      <c r="S2844" s="385" t="str">
        <f>VLOOKUP(MOD(P2844,20),太陽の紋章,2,FALSE)</f>
        <v>猿</v>
      </c>
      <c r="T2844" s="97" t="s">
        <v>4539</v>
      </c>
    </row>
    <row r="2845" spans="1:20" ht="13.5" customHeight="1">
      <c r="A2845" s="50" t="str">
        <f>VLOOKUP(MOD(E2845,10),十干,2,FALSE)</f>
        <v>辛</v>
      </c>
      <c r="B2845" s="199" t="str">
        <f>VLOOKUP(MOD(E2845,12),十二支,3,FALSE)</f>
        <v xml:space="preserve">08 軍 </v>
      </c>
      <c r="C2845" s="201" t="str">
        <f>VLOOKUP(F2845,星座,3,TRUE)</f>
        <v xml:space="preserve">08 軍 </v>
      </c>
      <c r="D2845" s="531">
        <v>7957</v>
      </c>
      <c r="E2845" s="1">
        <f>IFERROR(YEAR(D2845),LEFT(D2845,4))</f>
        <v>1921</v>
      </c>
      <c r="F2845" s="1" t="str">
        <f>IF(ISTEXT(D2845),RIGHT(D2845,5),TEXT(D2845,"mm/dd"))</f>
        <v>10/13</v>
      </c>
      <c r="G2845" s="39">
        <f>SUM(MID(E2845,1,1),MID(E2845,2,1),MID(E2845,3,1),MID(E2845,4,1),MID(F2845,1,1),MID(F2845,2,1),MID(F2845,4,1),MID(F2845,5,1))</f>
        <v>18</v>
      </c>
      <c r="H2845" s="41">
        <f>IF(MOD(G2845,9)=0,9,MOD(G2845,9))</f>
        <v>9</v>
      </c>
      <c r="I2845" s="45" t="str">
        <f>IFERROR(MID("日月火水木金土",WEEKDAY(D2845),1),"")</f>
        <v>木</v>
      </c>
      <c r="J2845" s="304" t="s">
        <v>4295</v>
      </c>
      <c r="K2845" s="202" t="str">
        <f>VLOOKUP(F2845,石と花メイン,3,FALSE)</f>
        <v>◆柘榴石</v>
      </c>
      <c r="L2845" s="297" t="str">
        <f>VLOOKUP(F2845,石と花メイン,4,FALSE)</f>
        <v>エキナセア【紫馬簾菊】</v>
      </c>
      <c r="M2845" s="393">
        <f>IF(OR(MONTH(F2845)&lt;7,AND(MONTH(F2845)=7,DAY(F2845)&lt;=25)),
MOD(SUM((E2845-1901)*365,259),260),
MOD(SUM((E2845-1900)*365,259),260))</f>
        <v>124</v>
      </c>
      <c r="N2845" s="390">
        <f>IF(AND(MONTH(F2845)=7,DAY(F2845)&gt;25),1,
ROUNDDOWN((SUM(VLOOKUP(MONTH(F2845),D暦変換用数値,2,FALSE),DAY(F2845))/28)+1,0))</f>
        <v>3</v>
      </c>
      <c r="O2845" s="205">
        <f>IF(AND(MONTH(F2845)=7,DAY(F2845)&gt;25),DAY(F2845)-25,
MOD((SUM(VLOOKUP(MONTH(F2845),D暦変換用数値,2,FALSE),DAY(F2845))),28)+1)</f>
        <v>24</v>
      </c>
      <c r="P2845" s="406">
        <f>IF(OR(MONTH(F2845)&lt;7,AND(MONTH(F2845)=7,DAY(F2845)&lt;=25)),
MOD(SUM((E2845-1901)*365,(N2845-1)*28,O2845,258),260),
MOD(SUM((E2845-1900)*365,(N2845-1)*28,O2845,258),260))</f>
        <v>203</v>
      </c>
      <c r="Q2845" s="374" t="str">
        <f>VLOOKUP(MOD(P2845,4),色,2,FALSE)</f>
        <v>青い</v>
      </c>
      <c r="R2845" s="292" t="str">
        <f>VLOOKUP(MOD(P2845,13),銀河の音,2,FALSE)</f>
        <v>銀河の</v>
      </c>
      <c r="S2845" s="385" t="str">
        <f>VLOOKUP(MOD(P2845,20),太陽の紋章,2,FALSE)</f>
        <v>夜</v>
      </c>
      <c r="T2845" s="99" t="s">
        <v>5659</v>
      </c>
    </row>
    <row r="2846" spans="1:20" ht="13.5" customHeight="1">
      <c r="A2846" s="282" t="str">
        <f>VLOOKUP(MOD(E2846,10),十干,2,FALSE)</f>
        <v>癸</v>
      </c>
      <c r="B2846" s="283" t="str">
        <f>VLOOKUP(MOD(E2846,12),十二支,3,FALSE)</f>
        <v xml:space="preserve">08 軍 </v>
      </c>
      <c r="C2846" s="287" t="str">
        <f>VLOOKUP(F2846,星座,3,TRUE)</f>
        <v xml:space="preserve">08 軍 </v>
      </c>
      <c r="D2846" s="533">
        <v>12342</v>
      </c>
      <c r="E2846" s="83">
        <f>IFERROR(YEAR(D2846),LEFT(D2846,4))</f>
        <v>1933</v>
      </c>
      <c r="F2846" s="83" t="str">
        <f>IF(ISTEXT(D2846),RIGHT(D2846,5),TEXT(D2846,"mm/dd"))</f>
        <v>10/15</v>
      </c>
      <c r="G2846" s="88">
        <f>SUM(MID(E2846,1,1),MID(E2846,2,1),MID(E2846,3,1),MID(E2846,4,1),MID(F2846,1,1),MID(F2846,2,1),MID(F2846,4,1),MID(F2846,5,1))</f>
        <v>23</v>
      </c>
      <c r="H2846" s="88">
        <f>IF(MOD(G2846,9)=0,9,MOD(G2846,9))</f>
        <v>5</v>
      </c>
      <c r="I2846" s="83" t="str">
        <f>IFERROR(MID("日月火水木金土",WEEKDAY(D2846),1),"")</f>
        <v>日</v>
      </c>
      <c r="J2846" s="303" t="s">
        <v>4264</v>
      </c>
      <c r="K2846" s="87" t="str">
        <f>VLOOKUP(F2846,石と花メイン,3,FALSE)</f>
        <v>○真珠</v>
      </c>
      <c r="L2846" s="296" t="str">
        <f>VLOOKUP(F2846,石と花メイン,4,FALSE)</f>
        <v>秋明菊【貴船菊】</v>
      </c>
      <c r="M2846" s="392">
        <f>IF(OR(MONTH(F2846)&lt;7,AND(MONTH(F2846)=7,DAY(F2846)&lt;=25)),
MOD(SUM((E2846-1901)*365,259),260),
MOD(SUM((E2846-1900)*365,259),260))</f>
        <v>84</v>
      </c>
      <c r="N2846" s="330">
        <f>IF(AND(MONTH(F2846)=7,DAY(F2846)&gt;25),1,
ROUNDDOWN((SUM(VLOOKUP(MONTH(F2846),D暦変換用数値,2,FALSE),DAY(F2846))/28)+1,0))</f>
        <v>3</v>
      </c>
      <c r="O2846" s="84">
        <f>IF(AND(MONTH(F2846)=7,DAY(F2846)&gt;25),DAY(F2846)-25,
MOD((SUM(VLOOKUP(MONTH(F2846),D暦変換用数値,2,FALSE),DAY(F2846))),28)+1)</f>
        <v>26</v>
      </c>
      <c r="P2846" s="405">
        <f>IF(OR(MONTH(F2846)&lt;7,AND(MONTH(F2846)=7,DAY(F2846)&lt;=25)),
MOD(SUM((E2846-1901)*365,(N2846-1)*28,O2846,258),260),
MOD(SUM((E2846-1900)*365,(N2846-1)*28,O2846,258),260))</f>
        <v>165</v>
      </c>
      <c r="Q2846" s="371" t="str">
        <f>VLOOKUP(MOD(P2846,4),色,2,FALSE)</f>
        <v>赤い</v>
      </c>
      <c r="R2846" s="289" t="str">
        <f>VLOOKUP(MOD(P2846,13),銀河の音,2,FALSE)</f>
        <v>太陽の</v>
      </c>
      <c r="S2846" s="382" t="str">
        <f>VLOOKUP(MOD(P2846,20),太陽の紋章,2,FALSE)</f>
        <v>蛇</v>
      </c>
      <c r="T2846" s="100" t="s">
        <v>5667</v>
      </c>
    </row>
    <row r="2847" spans="1:20" ht="13.5" customHeight="1">
      <c r="A2847" s="50" t="str">
        <f>VLOOKUP(MOD(E2847,10),十干,2,FALSE)</f>
        <v>乙</v>
      </c>
      <c r="B2847" s="199" t="str">
        <f>VLOOKUP(MOD(E2847,12),十二支,3,FALSE)</f>
        <v xml:space="preserve">08 軍 </v>
      </c>
      <c r="C2847" s="201" t="str">
        <f>VLOOKUP(F2847,星座,3,TRUE)</f>
        <v xml:space="preserve">08 軍 </v>
      </c>
      <c r="D2847" s="531">
        <v>16710</v>
      </c>
      <c r="E2847" s="1">
        <f>IFERROR(YEAR(D2847),LEFT(D2847,4))</f>
        <v>1945</v>
      </c>
      <c r="F2847" s="1" t="str">
        <f>IF(ISTEXT(D2847),RIGHT(D2847,5),TEXT(D2847,"mm/dd"))</f>
        <v>09/30</v>
      </c>
      <c r="G2847" s="39">
        <f>SUM(MID(E2847,1,1),MID(E2847,2,1),MID(E2847,3,1),MID(E2847,4,1),MID(F2847,1,1),MID(F2847,2,1),MID(F2847,4,1),MID(F2847,5,1))</f>
        <v>31</v>
      </c>
      <c r="H2847" s="41">
        <f>IF(MOD(G2847,9)=0,9,MOD(G2847,9))</f>
        <v>4</v>
      </c>
      <c r="I2847" s="45" t="str">
        <f>IFERROR(MID("日月火水木金土",WEEKDAY(D2847),1),"")</f>
        <v>日</v>
      </c>
      <c r="J2847" s="304" t="s">
        <v>4296</v>
      </c>
      <c r="K2847" s="202" t="str">
        <f>VLOOKUP(F2847,石と花メイン,3,FALSE)</f>
        <v>○真珠</v>
      </c>
      <c r="L2847" s="297" t="str">
        <f>VLOOKUP(F2847,石と花メイン,4,FALSE)</f>
        <v>白粉花【夕化粧】</v>
      </c>
      <c r="M2847" s="393">
        <f>IF(OR(MONTH(F2847)&lt;7,AND(MONTH(F2847)=7,DAY(F2847)&lt;=25)),
MOD(SUM((E2847-1901)*365,259),260),
MOD(SUM((E2847-1900)*365,259),260))</f>
        <v>44</v>
      </c>
      <c r="N2847" s="390">
        <f>IF(AND(MONTH(F2847)=7,DAY(F2847)&gt;25),1,
ROUNDDOWN((SUM(VLOOKUP(MONTH(F2847),D暦変換用数値,2,FALSE),DAY(F2847))/28)+1,0))</f>
        <v>3</v>
      </c>
      <c r="O2847" s="205">
        <f>IF(AND(MONTH(F2847)=7,DAY(F2847)&gt;25),DAY(F2847)-25,
MOD((SUM(VLOOKUP(MONTH(F2847),D暦変換用数値,2,FALSE),DAY(F2847))),28)+1)</f>
        <v>11</v>
      </c>
      <c r="P2847" s="406">
        <f>IF(OR(MONTH(F2847)&lt;7,AND(MONTH(F2847)=7,DAY(F2847)&lt;=25)),
MOD(SUM((E2847-1901)*365,(N2847-1)*28,O2847,258),260),
MOD(SUM((E2847-1900)*365,(N2847-1)*28,O2847,258),260))</f>
        <v>110</v>
      </c>
      <c r="Q2847" s="375" t="str">
        <f>VLOOKUP(MOD(P2847,4),色,2,FALSE)</f>
        <v>白い</v>
      </c>
      <c r="R2847" s="293" t="str">
        <f>VLOOKUP(MOD(P2847,13),銀河の音,2,FALSE)</f>
        <v>律動の</v>
      </c>
      <c r="S2847" s="386" t="str">
        <f>VLOOKUP(MOD(P2847,20),太陽の紋章,2,FALSE)</f>
        <v>犬</v>
      </c>
      <c r="T2847" s="99" t="s">
        <v>4540</v>
      </c>
    </row>
    <row r="2848" spans="1:20" ht="13.5" customHeight="1">
      <c r="A2848" s="334" t="str">
        <f>VLOOKUP(MOD(E2848,10),十干,2,FALSE)</f>
        <v>乙</v>
      </c>
      <c r="B2848" s="331" t="str">
        <f>VLOOKUP(MOD(E2848,12),十二支,3,FALSE)</f>
        <v xml:space="preserve">08 軍 </v>
      </c>
      <c r="C2848" s="336" t="str">
        <f>VLOOKUP(F2848,星座,3,TRUE)</f>
        <v xml:space="preserve">08 軍 </v>
      </c>
      <c r="D2848" s="540">
        <v>16712</v>
      </c>
      <c r="E2848" s="131">
        <f>IFERROR(YEAR(D2848),LEFT(D2848,4))</f>
        <v>1945</v>
      </c>
      <c r="F2848" s="538" t="str">
        <f>IF(ISTEXT(D2848),RIGHT(D2848,5),TEXT(D2848,"mm/dd"))</f>
        <v>10/02</v>
      </c>
      <c r="G2848" s="133">
        <f>SUM(MID(E2848,1,1),MID(E2848,2,1),MID(E2848,3,1),MID(E2848,4,1),MID(F2848,1,1),MID(F2848,2,1),MID(F2848,4,1),MID(F2848,5,1))</f>
        <v>22</v>
      </c>
      <c r="H2848" s="133">
        <f>IF(MOD(G2848,9)=0,9,MOD(G2848,9))</f>
        <v>4</v>
      </c>
      <c r="I2848" s="131" t="str">
        <f>IFERROR(MID("日月火水木金土",WEEKDAY(D2848),1),"")</f>
        <v>火</v>
      </c>
      <c r="J2848" s="306" t="s">
        <v>8982</v>
      </c>
      <c r="K2848" s="335" t="str">
        <f>VLOOKUP(F2848,石と花メイン,3,FALSE)</f>
        <v>●土耳古石</v>
      </c>
      <c r="L2848" s="302" t="str">
        <f>VLOOKUP(F2848,石と花メイン,4,FALSE)</f>
        <v>コリウス【金襴紫蘇】</v>
      </c>
      <c r="M2848" s="396">
        <f>IF(OR(MONTH(F2848)&lt;7,AND(MONTH(F2848)=7,DAY(F2848)&lt;=25)),
MOD(SUM((E2848-1901)*365,259),260),
MOD(SUM((E2848-1900)*365,259),260))</f>
        <v>44</v>
      </c>
      <c r="N2848" s="335">
        <f>IF(AND(MONTH(F2848)=7,DAY(F2848)&gt;25),1,
ROUNDDOWN((SUM(VLOOKUP(MONTH(F2848),D暦変換用数値,2,FALSE),DAY(F2848))/28)+1,0))</f>
        <v>3</v>
      </c>
      <c r="O2848" s="132">
        <f>IF(AND(MONTH(F2848)=7,DAY(F2848)&gt;25),DAY(F2848)-25,
MOD((SUM(VLOOKUP(MONTH(F2848),D暦変換用数値,2,FALSE),DAY(F2848))),28)+1)</f>
        <v>13</v>
      </c>
      <c r="P2848" s="404">
        <f>IF(OR(MONTH(F2848)&lt;7,AND(MONTH(F2848)=7,DAY(F2848)&lt;=25)),
MOD(SUM((E2848-1901)*365,(N2848-1)*28,O2848,258),260),
MOD(SUM((E2848-1900)*365,(N2848-1)*28,O2848,258),260))</f>
        <v>112</v>
      </c>
      <c r="Q2848" s="376" t="str">
        <f>VLOOKUP(MOD(P2848,4),色,2,FALSE)</f>
        <v>黄色い</v>
      </c>
      <c r="R2848" s="333" t="str">
        <f>VLOOKUP(MOD(P2848,13),銀河の音,2,FALSE)</f>
        <v>銀河の</v>
      </c>
      <c r="S2848" s="387" t="str">
        <f>VLOOKUP(MOD(P2848,20),太陽の紋章,2,FALSE)</f>
        <v>人</v>
      </c>
      <c r="T2848" s="145"/>
    </row>
    <row r="2849" spans="1:20" ht="13.5" customHeight="1">
      <c r="A2849" s="50" t="str">
        <f>VLOOKUP(MOD(E2849,10),十干,2,FALSE)</f>
        <v>乙</v>
      </c>
      <c r="B2849" s="199" t="str">
        <f>VLOOKUP(MOD(E2849,12),十二支,3,FALSE)</f>
        <v xml:space="preserve">08 軍 </v>
      </c>
      <c r="C2849" s="201" t="str">
        <f>VLOOKUP(F2849,星座,3,TRUE)</f>
        <v xml:space="preserve">08 軍 </v>
      </c>
      <c r="D2849" s="531">
        <v>16712</v>
      </c>
      <c r="E2849" s="1">
        <f>IFERROR(YEAR(D2849),LEFT(D2849,4))</f>
        <v>1945</v>
      </c>
      <c r="F2849" s="1" t="str">
        <f>IF(ISTEXT(D2849),RIGHT(D2849,5),TEXT(D2849,"mm/dd"))</f>
        <v>10/02</v>
      </c>
      <c r="G2849" s="39">
        <f>SUM(MID(E2849,1,1),MID(E2849,2,1),MID(E2849,3,1),MID(E2849,4,1),MID(F2849,1,1),MID(F2849,2,1),MID(F2849,4,1),MID(F2849,5,1))</f>
        <v>22</v>
      </c>
      <c r="H2849" s="41">
        <f>IF(MOD(G2849,9)=0,9,MOD(G2849,9))</f>
        <v>4</v>
      </c>
      <c r="I2849" s="45" t="str">
        <f>IFERROR(MID("日月火水木金土",WEEKDAY(D2849),1),"")</f>
        <v>火</v>
      </c>
      <c r="J2849" s="304" t="s">
        <v>4297</v>
      </c>
      <c r="K2849" s="202" t="str">
        <f>VLOOKUP(F2849,石と花メイン,3,FALSE)</f>
        <v>●土耳古石</v>
      </c>
      <c r="L2849" s="297" t="str">
        <f>VLOOKUP(F2849,石と花メイン,4,FALSE)</f>
        <v>コリウス【金襴紫蘇】</v>
      </c>
      <c r="M2849" s="393">
        <f>IF(OR(MONTH(F2849)&lt;7,AND(MONTH(F2849)=7,DAY(F2849)&lt;=25)),
MOD(SUM((E2849-1901)*365,259),260),
MOD(SUM((E2849-1900)*365,259),260))</f>
        <v>44</v>
      </c>
      <c r="N2849" s="390">
        <f>IF(AND(MONTH(F2849)=7,DAY(F2849)&gt;25),1,
ROUNDDOWN((SUM(VLOOKUP(MONTH(F2849),D暦変換用数値,2,FALSE),DAY(F2849))/28)+1,0))</f>
        <v>3</v>
      </c>
      <c r="O2849" s="205">
        <f>IF(AND(MONTH(F2849)=7,DAY(F2849)&gt;25),DAY(F2849)-25,
MOD((SUM(VLOOKUP(MONTH(F2849),D暦変換用数値,2,FALSE),DAY(F2849))),28)+1)</f>
        <v>13</v>
      </c>
      <c r="P2849" s="406">
        <f>IF(OR(MONTH(F2849)&lt;7,AND(MONTH(F2849)=7,DAY(F2849)&lt;=25)),
MOD(SUM((E2849-1901)*365,(N2849-1)*28,O2849,258),260),
MOD(SUM((E2849-1900)*365,(N2849-1)*28,O2849,258),260))</f>
        <v>112</v>
      </c>
      <c r="Q2849" s="373" t="str">
        <f>VLOOKUP(MOD(P2849,4),色,2,FALSE)</f>
        <v>黄色い</v>
      </c>
      <c r="R2849" s="291" t="str">
        <f>VLOOKUP(MOD(P2849,13),銀河の音,2,FALSE)</f>
        <v>銀河の</v>
      </c>
      <c r="S2849" s="384" t="str">
        <f>VLOOKUP(MOD(P2849,20),太陽の紋章,2,FALSE)</f>
        <v>人</v>
      </c>
      <c r="T2849" s="99" t="s">
        <v>3737</v>
      </c>
    </row>
    <row r="2850" spans="1:20" ht="13.5" customHeight="1">
      <c r="A2850" s="76" t="str">
        <f>VLOOKUP(MOD(E2850,10),十干,2,FALSE)</f>
        <v>乙</v>
      </c>
      <c r="B2850" s="199" t="str">
        <f>VLOOKUP(MOD(E2850,12),十二支,3,FALSE)</f>
        <v xml:space="preserve">08 軍 </v>
      </c>
      <c r="C2850" s="201" t="str">
        <f>VLOOKUP(F2850,星座,3,TRUE)</f>
        <v xml:space="preserve">08 軍 </v>
      </c>
      <c r="D2850" s="534">
        <v>16713</v>
      </c>
      <c r="E2850" s="116">
        <f>IFERROR(YEAR(D2850),LEFT(D2850,4))</f>
        <v>1945</v>
      </c>
      <c r="F2850" s="116" t="str">
        <f>IF(ISTEXT(D2850),RIGHT(D2850,5),TEXT(D2850,"mm/dd"))</f>
        <v>10/03</v>
      </c>
      <c r="G2850" s="120">
        <f>SUM(MID(E2850,1,1),MID(E2850,2,1),MID(E2850,3,1),MID(E2850,4,1),MID(F2850,1,1),MID(F2850,2,1),MID(F2850,4,1),MID(F2850,5,1))</f>
        <v>23</v>
      </c>
      <c r="H2850" s="120">
        <f>IF(MOD(G2850,9)=0,9,MOD(G2850,9))</f>
        <v>5</v>
      </c>
      <c r="I2850" s="116" t="str">
        <f>IFERROR(MID("日月火水木金土",WEEKDAY(D2850),1),"")</f>
        <v>水</v>
      </c>
      <c r="J2850" s="306" t="s">
        <v>7614</v>
      </c>
      <c r="K2850" s="203" t="str">
        <f>VLOOKUP(F2850,石と花メイン,3,FALSE)</f>
        <v>◇金剛石</v>
      </c>
      <c r="L2850" s="299" t="str">
        <f>VLOOKUP(F2850,石と花メイン,4,FALSE)</f>
        <v>紫苑【鬼の醜草】</v>
      </c>
      <c r="M2850" s="395">
        <f>IF(OR(MONTH(F2850)&lt;7,AND(MONTH(F2850)=7,DAY(F2850)&lt;=25)),
MOD(SUM((E2850-1901)*365,259),260),
MOD(SUM((E2850-1900)*365,259),260))</f>
        <v>44</v>
      </c>
      <c r="N2850" s="121">
        <f>IF(AND(MONTH(F2850)=7,DAY(F2850)&gt;25),1,
ROUNDDOWN((SUM(VLOOKUP(MONTH(F2850),D暦変換用数値,2,FALSE),DAY(F2850))/28)+1,0))</f>
        <v>3</v>
      </c>
      <c r="O2850" s="117">
        <f>IF(AND(MONTH(F2850)=7,DAY(F2850)&gt;25),DAY(F2850)-25,
MOD((SUM(VLOOKUP(MONTH(F2850),D暦変換用数値,2,FALSE),DAY(F2850))),28)+1)</f>
        <v>14</v>
      </c>
      <c r="P2850" s="408">
        <f>IF(OR(MONTH(F2850)&lt;7,AND(MONTH(F2850)=7,DAY(F2850)&lt;=25)),
MOD(SUM((E2850-1901)*365,(N2850-1)*28,O2850,258),260),
MOD(SUM((E2850-1900)*365,(N2850-1)*28,O2850,258),260))</f>
        <v>113</v>
      </c>
      <c r="Q2850" s="372" t="str">
        <f>VLOOKUP(MOD(P2850,4),色,2,FALSE)</f>
        <v>赤い</v>
      </c>
      <c r="R2850" s="290" t="str">
        <f>VLOOKUP(MOD(P2850,13),銀河の音,2,FALSE)</f>
        <v>太陽の</v>
      </c>
      <c r="S2850" s="383" t="str">
        <f>VLOOKUP(MOD(P2850,20),太陽の紋章,2,FALSE)</f>
        <v>空歩く者</v>
      </c>
      <c r="T2850" s="126" t="s">
        <v>7615</v>
      </c>
    </row>
    <row r="2851" spans="1:20" ht="13.5" customHeight="1">
      <c r="A2851" s="50" t="str">
        <f>VLOOKUP(MOD(E2851,10),十干,2,FALSE)</f>
        <v>乙</v>
      </c>
      <c r="B2851" s="199" t="str">
        <f>VLOOKUP(MOD(E2851,12),十二支,3,FALSE)</f>
        <v xml:space="preserve">08 軍 </v>
      </c>
      <c r="C2851" s="201" t="str">
        <f>VLOOKUP(F2851,星座,3,TRUE)</f>
        <v xml:space="preserve">08 軍 </v>
      </c>
      <c r="D2851" s="531">
        <v>16716</v>
      </c>
      <c r="E2851" s="1">
        <f>IFERROR(YEAR(D2851),LEFT(D2851,4))</f>
        <v>1945</v>
      </c>
      <c r="F2851" s="1" t="str">
        <f>IF(ISTEXT(D2851),RIGHT(D2851,5),TEXT(D2851,"mm/dd"))</f>
        <v>10/06</v>
      </c>
      <c r="G2851" s="39">
        <f>SUM(MID(E2851,1,1),MID(E2851,2,1),MID(E2851,3,1),MID(E2851,4,1),MID(F2851,1,1),MID(F2851,2,1),MID(F2851,4,1),MID(F2851,5,1))</f>
        <v>26</v>
      </c>
      <c r="H2851" s="41">
        <f>IF(MOD(G2851,9)=0,9,MOD(G2851,9))</f>
        <v>8</v>
      </c>
      <c r="I2851" s="45" t="str">
        <f>IFERROR(MID("日月火水木金土",WEEKDAY(D2851),1),"")</f>
        <v>土</v>
      </c>
      <c r="J2851" s="304" t="s">
        <v>4298</v>
      </c>
      <c r="K2851" s="202" t="str">
        <f>VLOOKUP(F2851,石と花メイン,3,FALSE)</f>
        <v>◆紅玉</v>
      </c>
      <c r="L2851" s="297" t="str">
        <f>VLOOKUP(F2851,石と花メイン,4,FALSE)</f>
        <v>梅擬</v>
      </c>
      <c r="M2851" s="393">
        <f>IF(OR(MONTH(F2851)&lt;7,AND(MONTH(F2851)=7,DAY(F2851)&lt;=25)),
MOD(SUM((E2851-1901)*365,259),260),
MOD(SUM((E2851-1900)*365,259),260))</f>
        <v>44</v>
      </c>
      <c r="N2851" s="390">
        <f>IF(AND(MONTH(F2851)=7,DAY(F2851)&gt;25),1,
ROUNDDOWN((SUM(VLOOKUP(MONTH(F2851),D暦変換用数値,2,FALSE),DAY(F2851))/28)+1,0))</f>
        <v>3</v>
      </c>
      <c r="O2851" s="205">
        <f>IF(AND(MONTH(F2851)=7,DAY(F2851)&gt;25),DAY(F2851)-25,
MOD((SUM(VLOOKUP(MONTH(F2851),D暦変換用数値,2,FALSE),DAY(F2851))),28)+1)</f>
        <v>17</v>
      </c>
      <c r="P2851" s="406">
        <f>IF(OR(MONTH(F2851)&lt;7,AND(MONTH(F2851)=7,DAY(F2851)&lt;=25)),
MOD(SUM((E2851-1901)*365,(N2851-1)*28,O2851,258),260),
MOD(SUM((E2851-1900)*365,(N2851-1)*28,O2851,258),260))</f>
        <v>116</v>
      </c>
      <c r="Q2851" s="373" t="str">
        <f>VLOOKUP(MOD(P2851,4),色,2,FALSE)</f>
        <v>黄色い</v>
      </c>
      <c r="R2851" s="291" t="str">
        <f>VLOOKUP(MOD(P2851,13),銀河の音,2,FALSE)</f>
        <v>水晶の</v>
      </c>
      <c r="S2851" s="384" t="str">
        <f>VLOOKUP(MOD(P2851,20),太陽の紋章,2,FALSE)</f>
        <v>戦士</v>
      </c>
      <c r="T2851" s="99" t="s">
        <v>8945</v>
      </c>
    </row>
    <row r="2852" spans="1:20" ht="13.5" customHeight="1">
      <c r="A2852" s="50" t="str">
        <f>VLOOKUP(MOD(E2852,10),十干,2,FALSE)</f>
        <v>乙</v>
      </c>
      <c r="B2852" s="199" t="str">
        <f>VLOOKUP(MOD(E2852,12),十二支,3,FALSE)</f>
        <v xml:space="preserve">08 軍 </v>
      </c>
      <c r="C2852" s="201" t="str">
        <f>VLOOKUP(F2852,星座,3,TRUE)</f>
        <v xml:space="preserve">08 軍 </v>
      </c>
      <c r="D2852" s="531">
        <v>16719</v>
      </c>
      <c r="E2852" s="1">
        <f>IFERROR(YEAR(D2852),LEFT(D2852,4))</f>
        <v>1945</v>
      </c>
      <c r="F2852" s="1" t="str">
        <f>IF(ISTEXT(D2852),RIGHT(D2852,5),TEXT(D2852,"mm/dd"))</f>
        <v>10/09</v>
      </c>
      <c r="G2852" s="39">
        <f>SUM(MID(E2852,1,1),MID(E2852,2,1),MID(E2852,3,1),MID(E2852,4,1),MID(F2852,1,1),MID(F2852,2,1),MID(F2852,4,1),MID(F2852,5,1))</f>
        <v>29</v>
      </c>
      <c r="H2852" s="41">
        <f>IF(MOD(G2852,9)=0,9,MOD(G2852,9))</f>
        <v>2</v>
      </c>
      <c r="I2852" s="45" t="str">
        <f>IFERROR(MID("日月火水木金土",WEEKDAY(D2852),1),"")</f>
        <v>火</v>
      </c>
      <c r="J2852" s="304" t="s">
        <v>4299</v>
      </c>
      <c r="K2852" s="202" t="str">
        <f>VLOOKUP(F2852,石と花メイン,3,FALSE)</f>
        <v>●珪孔雀石</v>
      </c>
      <c r="L2852" s="297" t="str">
        <f>VLOOKUP(F2852,石と花メイン,4,FALSE)</f>
        <v>フェンネル【茴香】</v>
      </c>
      <c r="M2852" s="393">
        <f>IF(OR(MONTH(F2852)&lt;7,AND(MONTH(F2852)=7,DAY(F2852)&lt;=25)),
MOD(SUM((E2852-1901)*365,259),260),
MOD(SUM((E2852-1900)*365,259),260))</f>
        <v>44</v>
      </c>
      <c r="N2852" s="390">
        <f>IF(AND(MONTH(F2852)=7,DAY(F2852)&gt;25),1,
ROUNDDOWN((SUM(VLOOKUP(MONTH(F2852),D暦変換用数値,2,FALSE),DAY(F2852))/28)+1,0))</f>
        <v>3</v>
      </c>
      <c r="O2852" s="205">
        <f>IF(AND(MONTH(F2852)=7,DAY(F2852)&gt;25),DAY(F2852)-25,
MOD((SUM(VLOOKUP(MONTH(F2852),D暦変換用数値,2,FALSE),DAY(F2852))),28)+1)</f>
        <v>20</v>
      </c>
      <c r="P2852" s="406">
        <f>IF(OR(MONTH(F2852)&lt;7,AND(MONTH(F2852)=7,DAY(F2852)&lt;=25)),
MOD(SUM((E2852-1901)*365,(N2852-1)*28,O2852,258),260),
MOD(SUM((E2852-1900)*365,(N2852-1)*28,O2852,258),260))</f>
        <v>119</v>
      </c>
      <c r="Q2852" s="374" t="str">
        <f>VLOOKUP(MOD(P2852,4),色,2,FALSE)</f>
        <v>青い</v>
      </c>
      <c r="R2852" s="292" t="str">
        <f>VLOOKUP(MOD(P2852,13),銀河の音,2,FALSE)</f>
        <v>月の</v>
      </c>
      <c r="S2852" s="385" t="str">
        <f>VLOOKUP(MOD(P2852,20),太陽の紋章,2,FALSE)</f>
        <v>嵐</v>
      </c>
      <c r="T2852" s="98" t="s">
        <v>3736</v>
      </c>
    </row>
    <row r="2853" spans="1:20" ht="13.5" customHeight="1">
      <c r="A2853" s="50" t="str">
        <f>VLOOKUP(MOD(E2853,10),十干,2,FALSE)</f>
        <v>乙</v>
      </c>
      <c r="B2853" s="199" t="str">
        <f>VLOOKUP(MOD(E2853,12),十二支,3,FALSE)</f>
        <v xml:space="preserve">08 軍 </v>
      </c>
      <c r="C2853" s="201" t="str">
        <f>VLOOKUP(F2853,星座,3,TRUE)</f>
        <v xml:space="preserve">08 軍 </v>
      </c>
      <c r="D2853" s="531">
        <v>16723</v>
      </c>
      <c r="E2853" s="1">
        <f>IFERROR(YEAR(D2853),LEFT(D2853,4))</f>
        <v>1945</v>
      </c>
      <c r="F2853" s="1" t="str">
        <f>IF(ISTEXT(D2853),RIGHT(D2853,5),TEXT(D2853,"mm/dd"))</f>
        <v>10/13</v>
      </c>
      <c r="G2853" s="39">
        <f>SUM(MID(E2853,1,1),MID(E2853,2,1),MID(E2853,3,1),MID(E2853,4,1),MID(F2853,1,1),MID(F2853,2,1),MID(F2853,4,1),MID(F2853,5,1))</f>
        <v>24</v>
      </c>
      <c r="H2853" s="41">
        <f>IF(MOD(G2853,9)=0,9,MOD(G2853,9))</f>
        <v>6</v>
      </c>
      <c r="I2853" s="45" t="str">
        <f>IFERROR(MID("日月火水木金土",WEEKDAY(D2853),1),"")</f>
        <v>土</v>
      </c>
      <c r="J2853" s="304" t="s">
        <v>4300</v>
      </c>
      <c r="K2853" s="202" t="str">
        <f>VLOOKUP(F2853,石と花メイン,3,FALSE)</f>
        <v>◆柘榴石</v>
      </c>
      <c r="L2853" s="297" t="str">
        <f>VLOOKUP(F2853,石と花メイン,4,FALSE)</f>
        <v>エキナセア【紫馬簾菊】</v>
      </c>
      <c r="M2853" s="393">
        <f>IF(OR(MONTH(F2853)&lt;7,AND(MONTH(F2853)=7,DAY(F2853)&lt;=25)),
MOD(SUM((E2853-1901)*365,259),260),
MOD(SUM((E2853-1900)*365,259),260))</f>
        <v>44</v>
      </c>
      <c r="N2853" s="390">
        <f>IF(AND(MONTH(F2853)=7,DAY(F2853)&gt;25),1,
ROUNDDOWN((SUM(VLOOKUP(MONTH(F2853),D暦変換用数値,2,FALSE),DAY(F2853))/28)+1,0))</f>
        <v>3</v>
      </c>
      <c r="O2853" s="205">
        <f>IF(AND(MONTH(F2853)=7,DAY(F2853)&gt;25),DAY(F2853)-25,
MOD((SUM(VLOOKUP(MONTH(F2853),D暦変換用数値,2,FALSE),DAY(F2853))),28)+1)</f>
        <v>24</v>
      </c>
      <c r="P2853" s="406">
        <f>IF(OR(MONTH(F2853)&lt;7,AND(MONTH(F2853)=7,DAY(F2853)&lt;=25)),
MOD(SUM((E2853-1901)*365,(N2853-1)*28,O2853,258),260),
MOD(SUM((E2853-1900)*365,(N2853-1)*28,O2853,258),260))</f>
        <v>123</v>
      </c>
      <c r="Q2853" s="374" t="str">
        <f>VLOOKUP(MOD(P2853,4),色,2,FALSE)</f>
        <v>青い</v>
      </c>
      <c r="R2853" s="292" t="str">
        <f>VLOOKUP(MOD(P2853,13),銀河の音,2,FALSE)</f>
        <v>律動の</v>
      </c>
      <c r="S2853" s="385" t="str">
        <f>VLOOKUP(MOD(P2853,20),太陽の紋章,2,FALSE)</f>
        <v>夜</v>
      </c>
      <c r="T2853" s="99" t="s">
        <v>4541</v>
      </c>
    </row>
    <row r="2854" spans="1:20" ht="13.5" customHeight="1">
      <c r="A2854" s="76" t="str">
        <f>VLOOKUP(MOD(E2854,10),十干,2,FALSE)</f>
        <v>乙</v>
      </c>
      <c r="B2854" s="199" t="str">
        <f>VLOOKUP(MOD(E2854,12),十二支,3,FALSE)</f>
        <v xml:space="preserve">08 軍 </v>
      </c>
      <c r="C2854" s="201" t="str">
        <f>VLOOKUP(F2854,星座,3,TRUE)</f>
        <v xml:space="preserve">08 軍 </v>
      </c>
      <c r="D2854" s="534">
        <v>16733</v>
      </c>
      <c r="E2854" s="116">
        <f>IFERROR(YEAR(D2854),LEFT(D2854,4))</f>
        <v>1945</v>
      </c>
      <c r="F2854" s="116" t="str">
        <f>IF(ISTEXT(D2854),RIGHT(D2854,5),TEXT(D2854,"mm/dd"))</f>
        <v>10/23</v>
      </c>
      <c r="G2854" s="120">
        <f>SUM(MID(E2854,1,1),MID(E2854,2,1),MID(E2854,3,1),MID(E2854,4,1),MID(F2854,1,1),MID(F2854,2,1),MID(F2854,4,1),MID(F2854,5,1))</f>
        <v>25</v>
      </c>
      <c r="H2854" s="120">
        <f>IF(MOD(G2854,9)=0,9,MOD(G2854,9))</f>
        <v>7</v>
      </c>
      <c r="I2854" s="116" t="str">
        <f>IFERROR(MID("日月火水木金土",WEEKDAY(D2854),1),"")</f>
        <v>火</v>
      </c>
      <c r="J2854" s="306" t="s">
        <v>6887</v>
      </c>
      <c r="K2854" s="203" t="str">
        <f>VLOOKUP(F2854,石と花メイン,3,FALSE)</f>
        <v>■紫水晶</v>
      </c>
      <c r="L2854" s="299" t="str">
        <f>VLOOKUP(F2854,石と花メイン,4,FALSE)</f>
        <v>ゼフィランサス【玉簾】</v>
      </c>
      <c r="M2854" s="395">
        <f>IF(OR(MONTH(F2854)&lt;7,AND(MONTH(F2854)=7,DAY(F2854)&lt;=25)),
MOD(SUM((E2854-1901)*365,259),260),
MOD(SUM((E2854-1900)*365,259),260))</f>
        <v>44</v>
      </c>
      <c r="N2854" s="121">
        <f>IF(AND(MONTH(F2854)=7,DAY(F2854)&gt;25),1,
ROUNDDOWN((SUM(VLOOKUP(MONTH(F2854),D暦変換用数値,2,FALSE),DAY(F2854))/28)+1,0))</f>
        <v>4</v>
      </c>
      <c r="O2854" s="117">
        <f>IF(AND(MONTH(F2854)=7,DAY(F2854)&gt;25),DAY(F2854)-25,
MOD((SUM(VLOOKUP(MONTH(F2854),D暦変換用数値,2,FALSE),DAY(F2854))),28)+1)</f>
        <v>6</v>
      </c>
      <c r="P2854" s="408">
        <f>IF(OR(MONTH(F2854)&lt;7,AND(MONTH(F2854)=7,DAY(F2854)&lt;=25)),
MOD(SUM((E2854-1901)*365,(N2854-1)*28,O2854,258),260),
MOD(SUM((E2854-1900)*365,(N2854-1)*28,O2854,258),260))</f>
        <v>133</v>
      </c>
      <c r="Q2854" s="372" t="str">
        <f>VLOOKUP(MOD(P2854,4),色,2,FALSE)</f>
        <v>赤い</v>
      </c>
      <c r="R2854" s="290" t="str">
        <f>VLOOKUP(MOD(P2854,13),銀河の音,2,FALSE)</f>
        <v>電気の</v>
      </c>
      <c r="S2854" s="383" t="str">
        <f>VLOOKUP(MOD(P2854,20),太陽の紋章,2,FALSE)</f>
        <v>空歩く者</v>
      </c>
      <c r="T2854" s="129" t="s">
        <v>7633</v>
      </c>
    </row>
    <row r="2855" spans="1:20" ht="13.5" customHeight="1">
      <c r="A2855" s="76" t="str">
        <f>VLOOKUP(MOD(E2855,10),十干,2,FALSE)</f>
        <v>丁</v>
      </c>
      <c r="B2855" s="199" t="str">
        <f>VLOOKUP(MOD(E2855,12),十二支,3,FALSE)</f>
        <v xml:space="preserve">08 軍 </v>
      </c>
      <c r="C2855" s="201" t="str">
        <f>VLOOKUP(F2855,星座,3,TRUE)</f>
        <v xml:space="preserve">08 軍 </v>
      </c>
      <c r="D2855" s="534">
        <v>21089</v>
      </c>
      <c r="E2855" s="116">
        <f>IFERROR(YEAR(D2855),LEFT(D2855,4))</f>
        <v>1957</v>
      </c>
      <c r="F2855" s="116" t="str">
        <f>IF(ISTEXT(D2855),RIGHT(D2855,5),TEXT(D2855,"mm/dd"))</f>
        <v>09/26</v>
      </c>
      <c r="G2855" s="120">
        <f>SUM(MID(E2855,1,1),MID(E2855,2,1),MID(E2855,3,1),MID(E2855,4,1),MID(F2855,1,1),MID(F2855,2,1),MID(F2855,4,1),MID(F2855,5,1))</f>
        <v>39</v>
      </c>
      <c r="H2855" s="120">
        <f>IF(MOD(G2855,9)=0,9,MOD(G2855,9))</f>
        <v>3</v>
      </c>
      <c r="I2855" s="116" t="str">
        <f>IFERROR(MID("日月火水木金土",WEEKDAY(D2855),1),"")</f>
        <v>木</v>
      </c>
      <c r="J2855" s="306" t="s">
        <v>6871</v>
      </c>
      <c r="K2855" s="203" t="str">
        <f>VLOOKUP(F2855,石と花メイン,3,FALSE)</f>
        <v>○真珠</v>
      </c>
      <c r="L2855" s="299" t="str">
        <f>VLOOKUP(F2855,石と花メイン,4,FALSE)</f>
        <v>柿</v>
      </c>
      <c r="M2855" s="395">
        <f>IF(OR(MONTH(F2855)&lt;7,AND(MONTH(F2855)=7,DAY(F2855)&lt;=25)),
MOD(SUM((E2855-1901)*365,259),260),
MOD(SUM((E2855-1900)*365,259),260))</f>
        <v>4</v>
      </c>
      <c r="N2855" s="121">
        <f>IF(AND(MONTH(F2855)=7,DAY(F2855)&gt;25),1,
ROUNDDOWN((SUM(VLOOKUP(MONTH(F2855),D暦変換用数値,2,FALSE),DAY(F2855))/28)+1,0))</f>
        <v>3</v>
      </c>
      <c r="O2855" s="117">
        <f>IF(AND(MONTH(F2855)=7,DAY(F2855)&gt;25),DAY(F2855)-25,
MOD((SUM(VLOOKUP(MONTH(F2855),D暦変換用数値,2,FALSE),DAY(F2855))),28)+1)</f>
        <v>7</v>
      </c>
      <c r="P2855" s="408">
        <f>IF(OR(MONTH(F2855)&lt;7,AND(MONTH(F2855)=7,DAY(F2855)&lt;=25)),
MOD(SUM((E2855-1901)*365,(N2855-1)*28,O2855,258),260),
MOD(SUM((E2855-1900)*365,(N2855-1)*28,O2855,258),260))</f>
        <v>66</v>
      </c>
      <c r="Q2855" s="378" t="str">
        <f>VLOOKUP(MOD(P2855,4),色,2,FALSE)</f>
        <v>白い</v>
      </c>
      <c r="R2855" s="293" t="str">
        <f>VLOOKUP(MOD(P2855,13),銀河の音,2,FALSE)</f>
        <v>磁気の</v>
      </c>
      <c r="S2855" s="386" t="str">
        <f>VLOOKUP(MOD(P2855,20),太陽の紋章,2,FALSE)</f>
        <v>世界の橋渡し</v>
      </c>
      <c r="T2855" s="119" t="s">
        <v>6869</v>
      </c>
    </row>
    <row r="2856" spans="1:20" ht="13.5" customHeight="1">
      <c r="A2856" s="50" t="str">
        <f>VLOOKUP(MOD(E2856,10),十干,2,FALSE)</f>
        <v>丁</v>
      </c>
      <c r="B2856" s="199" t="str">
        <f>VLOOKUP(MOD(E2856,12),十二支,3,FALSE)</f>
        <v xml:space="preserve">08 軍 </v>
      </c>
      <c r="C2856" s="201" t="str">
        <f>VLOOKUP(F2856,星座,3,TRUE)</f>
        <v xml:space="preserve">08 軍 </v>
      </c>
      <c r="D2856" s="531">
        <v>21089</v>
      </c>
      <c r="E2856" s="1">
        <f>IFERROR(YEAR(D2856),LEFT(D2856,4))</f>
        <v>1957</v>
      </c>
      <c r="F2856" s="1" t="str">
        <f>IF(ISTEXT(D2856),RIGHT(D2856,5),TEXT(D2856,"mm/dd"))</f>
        <v>09/26</v>
      </c>
      <c r="G2856" s="39">
        <f>SUM(MID(E2856,1,1),MID(E2856,2,1),MID(E2856,3,1),MID(E2856,4,1),MID(F2856,1,1),MID(F2856,2,1),MID(F2856,4,1),MID(F2856,5,1))</f>
        <v>39</v>
      </c>
      <c r="H2856" s="41">
        <f>IF(MOD(G2856,9)=0,9,MOD(G2856,9))</f>
        <v>3</v>
      </c>
      <c r="I2856" s="45" t="str">
        <f>IFERROR(MID("日月火水木金土",WEEKDAY(D2856),1),"")</f>
        <v>木</v>
      </c>
      <c r="J2856" s="304" t="s">
        <v>4301</v>
      </c>
      <c r="K2856" s="202" t="str">
        <f>VLOOKUP(F2856,石と花メイン,3,FALSE)</f>
        <v>○真珠</v>
      </c>
      <c r="L2856" s="297" t="str">
        <f>VLOOKUP(F2856,石と花メイン,4,FALSE)</f>
        <v>柿</v>
      </c>
      <c r="M2856" s="393">
        <f>IF(OR(MONTH(F2856)&lt;7,AND(MONTH(F2856)=7,DAY(F2856)&lt;=25)),
MOD(SUM((E2856-1901)*365,259),260),
MOD(SUM((E2856-1900)*365,259),260))</f>
        <v>4</v>
      </c>
      <c r="N2856" s="390">
        <f>IF(AND(MONTH(F2856)=7,DAY(F2856)&gt;25),1,
ROUNDDOWN((SUM(VLOOKUP(MONTH(F2856),D暦変換用数値,2,FALSE),DAY(F2856))/28)+1,0))</f>
        <v>3</v>
      </c>
      <c r="O2856" s="205">
        <f>IF(AND(MONTH(F2856)=7,DAY(F2856)&gt;25),DAY(F2856)-25,
MOD((SUM(VLOOKUP(MONTH(F2856),D暦変換用数値,2,FALSE),DAY(F2856))),28)+1)</f>
        <v>7</v>
      </c>
      <c r="P2856" s="406">
        <f>IF(OR(MONTH(F2856)&lt;7,AND(MONTH(F2856)=7,DAY(F2856)&lt;=25)),
MOD(SUM((E2856-1901)*365,(N2856-1)*28,O2856,258),260),
MOD(SUM((E2856-1900)*365,(N2856-1)*28,O2856,258),260))</f>
        <v>66</v>
      </c>
      <c r="Q2856" s="375" t="str">
        <f>VLOOKUP(MOD(P2856,4),色,2,FALSE)</f>
        <v>白い</v>
      </c>
      <c r="R2856" s="293" t="str">
        <f>VLOOKUP(MOD(P2856,13),銀河の音,2,FALSE)</f>
        <v>磁気の</v>
      </c>
      <c r="S2856" s="386" t="str">
        <f>VLOOKUP(MOD(P2856,20),太陽の紋章,2,FALSE)</f>
        <v>世界の橋渡し</v>
      </c>
      <c r="T2856" s="98" t="s">
        <v>3736</v>
      </c>
    </row>
    <row r="2857" spans="1:20" ht="13.5" customHeight="1">
      <c r="A2857" s="76" t="str">
        <f>VLOOKUP(MOD(E2857,10),十干,2,FALSE)</f>
        <v>丁</v>
      </c>
      <c r="B2857" s="199" t="str">
        <f>VLOOKUP(MOD(E2857,12),十二支,3,FALSE)</f>
        <v xml:space="preserve">08 軍 </v>
      </c>
      <c r="C2857" s="201" t="str">
        <f>VLOOKUP(F2857,星座,3,TRUE)</f>
        <v xml:space="preserve">08 軍 </v>
      </c>
      <c r="D2857" s="534">
        <v>21096</v>
      </c>
      <c r="E2857" s="116">
        <f>IFERROR(YEAR(D2857),LEFT(D2857,4))</f>
        <v>1957</v>
      </c>
      <c r="F2857" s="116" t="str">
        <f>IF(ISTEXT(D2857),RIGHT(D2857,5),TEXT(D2857,"mm/dd"))</f>
        <v>10/03</v>
      </c>
      <c r="G2857" s="120">
        <f>SUM(MID(E2857,1,1),MID(E2857,2,1),MID(E2857,3,1),MID(E2857,4,1),MID(F2857,1,1),MID(F2857,2,1),MID(F2857,4,1),MID(F2857,5,1))</f>
        <v>26</v>
      </c>
      <c r="H2857" s="120">
        <f>IF(MOD(G2857,9)=0,9,MOD(G2857,9))</f>
        <v>8</v>
      </c>
      <c r="I2857" s="116" t="str">
        <f>IFERROR(MID("日月火水木金土",WEEKDAY(D2857),1),"")</f>
        <v>木</v>
      </c>
      <c r="J2857" s="306" t="s">
        <v>7841</v>
      </c>
      <c r="K2857" s="203" t="str">
        <f>VLOOKUP(F2857,石と花メイン,3,FALSE)</f>
        <v>◇金剛石</v>
      </c>
      <c r="L2857" s="299" t="str">
        <f>VLOOKUP(F2857,石と花メイン,4,FALSE)</f>
        <v>紫苑【鬼の醜草】</v>
      </c>
      <c r="M2857" s="395">
        <f>IF(OR(MONTH(F2857)&lt;7,AND(MONTH(F2857)=7,DAY(F2857)&lt;=25)),
MOD(SUM((E2857-1901)*365,259),260),
MOD(SUM((E2857-1900)*365,259),260))</f>
        <v>4</v>
      </c>
      <c r="N2857" s="121">
        <f>IF(AND(MONTH(F2857)=7,DAY(F2857)&gt;25),1,
ROUNDDOWN((SUM(VLOOKUP(MONTH(F2857),D暦変換用数値,2,FALSE),DAY(F2857))/28)+1,0))</f>
        <v>3</v>
      </c>
      <c r="O2857" s="117">
        <f>IF(AND(MONTH(F2857)=7,DAY(F2857)&gt;25),DAY(F2857)-25,
MOD((SUM(VLOOKUP(MONTH(F2857),D暦変換用数値,2,FALSE),DAY(F2857))),28)+1)</f>
        <v>14</v>
      </c>
      <c r="P2857" s="408">
        <f>IF(OR(MONTH(F2857)&lt;7,AND(MONTH(F2857)=7,DAY(F2857)&lt;=25)),
MOD(SUM((E2857-1901)*365,(N2857-1)*28,O2857,258),260),
MOD(SUM((E2857-1900)*365,(N2857-1)*28,O2857,258),260))</f>
        <v>73</v>
      </c>
      <c r="Q2857" s="372" t="str">
        <f>VLOOKUP(MOD(P2857,4),色,2,FALSE)</f>
        <v>赤い</v>
      </c>
      <c r="R2857" s="290" t="str">
        <f>VLOOKUP(MOD(P2857,13),銀河の音,2,FALSE)</f>
        <v>銀河の</v>
      </c>
      <c r="S2857" s="383" t="str">
        <f>VLOOKUP(MOD(P2857,20),太陽の紋章,2,FALSE)</f>
        <v>空歩く者</v>
      </c>
      <c r="T2857" s="118"/>
    </row>
    <row r="2858" spans="1:20" ht="13.5" customHeight="1">
      <c r="A2858" s="50" t="str">
        <f>VLOOKUP(MOD(E2858,10),十干,2,FALSE)</f>
        <v>丁</v>
      </c>
      <c r="B2858" s="199" t="str">
        <f>VLOOKUP(MOD(E2858,12),十二支,3,FALSE)</f>
        <v xml:space="preserve">08 軍 </v>
      </c>
      <c r="C2858" s="201" t="str">
        <f>VLOOKUP(F2858,星座,3,TRUE)</f>
        <v xml:space="preserve">08 軍 </v>
      </c>
      <c r="D2858" s="531">
        <v>21098</v>
      </c>
      <c r="E2858" s="1">
        <f>IFERROR(YEAR(D2858),LEFT(D2858,4))</f>
        <v>1957</v>
      </c>
      <c r="F2858" s="1" t="str">
        <f>IF(ISTEXT(D2858),RIGHT(D2858,5),TEXT(D2858,"mm/dd"))</f>
        <v>10/05</v>
      </c>
      <c r="G2858" s="39">
        <f>SUM(MID(E2858,1,1),MID(E2858,2,1),MID(E2858,3,1),MID(E2858,4,1),MID(F2858,1,1),MID(F2858,2,1),MID(F2858,4,1),MID(F2858,5,1))</f>
        <v>28</v>
      </c>
      <c r="H2858" s="41">
        <f>IF(MOD(G2858,9)=0,9,MOD(G2858,9))</f>
        <v>1</v>
      </c>
      <c r="I2858" s="45" t="str">
        <f>IFERROR(MID("日月火水木金土",WEEKDAY(D2858),1),"")</f>
        <v>土</v>
      </c>
      <c r="J2858" s="304" t="s">
        <v>4302</v>
      </c>
      <c r="K2858" s="202" t="str">
        <f>VLOOKUP(F2858,石と花メイン,3,FALSE)</f>
        <v>◆藍玉</v>
      </c>
      <c r="L2858" s="297" t="str">
        <f>VLOOKUP(F2858,石と花メイン,4,FALSE)</f>
        <v>枸杞</v>
      </c>
      <c r="M2858" s="393">
        <f>IF(OR(MONTH(F2858)&lt;7,AND(MONTH(F2858)=7,DAY(F2858)&lt;=25)),
MOD(SUM((E2858-1901)*365,259),260),
MOD(SUM((E2858-1900)*365,259),260))</f>
        <v>4</v>
      </c>
      <c r="N2858" s="390">
        <f>IF(AND(MONTH(F2858)=7,DAY(F2858)&gt;25),1,
ROUNDDOWN((SUM(VLOOKUP(MONTH(F2858),D暦変換用数値,2,FALSE),DAY(F2858))/28)+1,0))</f>
        <v>3</v>
      </c>
      <c r="O2858" s="205">
        <f>IF(AND(MONTH(F2858)=7,DAY(F2858)&gt;25),DAY(F2858)-25,
MOD((SUM(VLOOKUP(MONTH(F2858),D暦変換用数値,2,FALSE),DAY(F2858))),28)+1)</f>
        <v>16</v>
      </c>
      <c r="P2858" s="406">
        <f>IF(OR(MONTH(F2858)&lt;7,AND(MONTH(F2858)=7,DAY(F2858)&lt;=25)),
MOD(SUM((E2858-1901)*365,(N2858-1)*28,O2858,258),260),
MOD(SUM((E2858-1900)*365,(N2858-1)*28,O2858,258),260))</f>
        <v>75</v>
      </c>
      <c r="Q2858" s="374" t="str">
        <f>VLOOKUP(MOD(P2858,4),色,2,FALSE)</f>
        <v>青い</v>
      </c>
      <c r="R2858" s="292" t="str">
        <f>VLOOKUP(MOD(P2858,13),銀河の音,2,FALSE)</f>
        <v>惑星の</v>
      </c>
      <c r="S2858" s="385" t="str">
        <f>VLOOKUP(MOD(P2858,20),太陽の紋章,2,FALSE)</f>
        <v>鷲</v>
      </c>
      <c r="T2858" s="97" t="s">
        <v>2120</v>
      </c>
    </row>
    <row r="2859" spans="1:20" ht="13.5" customHeight="1">
      <c r="A2859" s="50" t="str">
        <f>VLOOKUP(MOD(E2859,10),十干,2,FALSE)</f>
        <v>丁</v>
      </c>
      <c r="B2859" s="199" t="str">
        <f>VLOOKUP(MOD(E2859,12),十二支,3,FALSE)</f>
        <v xml:space="preserve">08 軍 </v>
      </c>
      <c r="C2859" s="201" t="str">
        <f>VLOOKUP(F2859,星座,3,TRUE)</f>
        <v xml:space="preserve">08 軍 </v>
      </c>
      <c r="D2859" s="531">
        <v>21103</v>
      </c>
      <c r="E2859" s="1">
        <f>IFERROR(YEAR(D2859),LEFT(D2859,4))</f>
        <v>1957</v>
      </c>
      <c r="F2859" s="1" t="str">
        <f>IF(ISTEXT(D2859),RIGHT(D2859,5),TEXT(D2859,"mm/dd"))</f>
        <v>10/10</v>
      </c>
      <c r="G2859" s="39">
        <f>SUM(MID(E2859,1,1),MID(E2859,2,1),MID(E2859,3,1),MID(E2859,4,1),MID(F2859,1,1),MID(F2859,2,1),MID(F2859,4,1),MID(F2859,5,1))</f>
        <v>24</v>
      </c>
      <c r="H2859" s="41">
        <f>IF(MOD(G2859,9)=0,9,MOD(G2859,9))</f>
        <v>6</v>
      </c>
      <c r="I2859" s="45" t="str">
        <f>IFERROR(MID("日月火水木金土",WEEKDAY(D2859),1),"")</f>
        <v>木</v>
      </c>
      <c r="J2859" s="304" t="s">
        <v>4303</v>
      </c>
      <c r="K2859" s="202" t="str">
        <f>VLOOKUP(F2859,石と花メイン,3,FALSE)</f>
        <v>■黒縞瑪瑙</v>
      </c>
      <c r="L2859" s="297" t="str">
        <f>VLOOKUP(F2859,石と花メイン,4,FALSE)</f>
        <v>数珠玉【唐麦】</v>
      </c>
      <c r="M2859" s="393">
        <f>IF(OR(MONTH(F2859)&lt;7,AND(MONTH(F2859)=7,DAY(F2859)&lt;=25)),
MOD(SUM((E2859-1901)*365,259),260),
MOD(SUM((E2859-1900)*365,259),260))</f>
        <v>4</v>
      </c>
      <c r="N2859" s="390">
        <f>IF(AND(MONTH(F2859)=7,DAY(F2859)&gt;25),1,
ROUNDDOWN((SUM(VLOOKUP(MONTH(F2859),D暦変換用数値,2,FALSE),DAY(F2859))/28)+1,0))</f>
        <v>3</v>
      </c>
      <c r="O2859" s="205">
        <f>IF(AND(MONTH(F2859)=7,DAY(F2859)&gt;25),DAY(F2859)-25,
MOD((SUM(VLOOKUP(MONTH(F2859),D暦変換用数値,2,FALSE),DAY(F2859))),28)+1)</f>
        <v>21</v>
      </c>
      <c r="P2859" s="406">
        <f>IF(OR(MONTH(F2859)&lt;7,AND(MONTH(F2859)=7,DAY(F2859)&lt;=25)),
MOD(SUM((E2859-1901)*365,(N2859-1)*28,O2859,258),260),
MOD(SUM((E2859-1900)*365,(N2859-1)*28,O2859,258),260))</f>
        <v>80</v>
      </c>
      <c r="Q2859" s="373" t="str">
        <f>VLOOKUP(MOD(P2859,4),色,2,FALSE)</f>
        <v>黄色い</v>
      </c>
      <c r="R2859" s="291" t="str">
        <f>VLOOKUP(MOD(P2859,13),銀河の音,2,FALSE)</f>
        <v>月の</v>
      </c>
      <c r="S2859" s="384" t="str">
        <f>VLOOKUP(MOD(P2859,20),太陽の紋章,2,FALSE)</f>
        <v>太陽</v>
      </c>
      <c r="T2859" s="103" t="s">
        <v>2121</v>
      </c>
    </row>
    <row r="2860" spans="1:20" ht="13.5" customHeight="1">
      <c r="A2860" s="49" t="str">
        <f>VLOOKUP(MOD(E2860,10),十干,2,FALSE)</f>
        <v>丁</v>
      </c>
      <c r="B2860" s="199" t="str">
        <f>VLOOKUP(MOD(E2860,12),十二支,3,FALSE)</f>
        <v xml:space="preserve">08 軍 </v>
      </c>
      <c r="C2860" s="201" t="str">
        <f>VLOOKUP(F2860,星座,3,TRUE)</f>
        <v xml:space="preserve">08 軍 </v>
      </c>
      <c r="D2860" s="535">
        <v>21112</v>
      </c>
      <c r="E2860" s="45">
        <f>IFERROR(YEAR(D2860),LEFT(D2860,4))</f>
        <v>1957</v>
      </c>
      <c r="F2860" s="45" t="str">
        <f>IF(ISTEXT(D2860),RIGHT(D2860,5),TEXT(D2860,"mm/dd"))</f>
        <v>10/19</v>
      </c>
      <c r="G2860" s="41">
        <f>SUM(MID(E2860,1,1),MID(E2860,2,1),MID(E2860,3,1),MID(E2860,4,1),MID(F2860,1,1),MID(F2860,2,1),MID(F2860,4,1),MID(F2860,5,1))</f>
        <v>33</v>
      </c>
      <c r="H2860" s="41">
        <f>IF(MOD(G2860,9)=0,9,MOD(G2860,9))</f>
        <v>6</v>
      </c>
      <c r="I2860" s="45" t="str">
        <f>IFERROR(MID("日月火水木金土",WEEKDAY(D2860),1),"")</f>
        <v>土</v>
      </c>
      <c r="J2860" s="305" t="s">
        <v>5150</v>
      </c>
      <c r="K2860" s="203" t="str">
        <f>VLOOKUP(F2860,石と花メイン,3,FALSE)</f>
        <v>◆青玉</v>
      </c>
      <c r="L2860" s="298" t="str">
        <f>VLOOKUP(F2860,石と花メイン,4,FALSE)</f>
        <v>秋の麒麟草【泡立草】</v>
      </c>
      <c r="M2860" s="394">
        <f>IF(OR(MONTH(F2860)&lt;7,AND(MONTH(F2860)=7,DAY(F2860)&lt;=25)),
MOD(SUM((E2860-1901)*365,259),260),
MOD(SUM((E2860-1900)*365,259),260))</f>
        <v>4</v>
      </c>
      <c r="N2860" s="391">
        <f>IF(AND(MONTH(F2860)=7,DAY(F2860)&gt;25),1,
ROUNDDOWN((SUM(VLOOKUP(MONTH(F2860),D暦変換用数値,2,FALSE),DAY(F2860))/28)+1,0))</f>
        <v>4</v>
      </c>
      <c r="O2860" s="46">
        <f>IF(AND(MONTH(F2860)=7,DAY(F2860)&gt;25),DAY(F2860)-25,
MOD((SUM(VLOOKUP(MONTH(F2860),D暦変換用数値,2,FALSE),DAY(F2860))),28)+1)</f>
        <v>2</v>
      </c>
      <c r="P2860" s="407">
        <f>IF(OR(MONTH(F2860)&lt;7,AND(MONTH(F2860)=7,DAY(F2860)&lt;=25)),
MOD(SUM((E2860-1901)*365,(N2860-1)*28,O2860,258),260),
MOD(SUM((E2860-1900)*365,(N2860-1)*28,O2860,258),260))</f>
        <v>89</v>
      </c>
      <c r="Q2860" s="372" t="str">
        <f>VLOOKUP(MOD(P2860,4),色,2,FALSE)</f>
        <v>赤い</v>
      </c>
      <c r="R2860" s="290" t="str">
        <f>VLOOKUP(MOD(P2860,13),銀河の音,2,FALSE)</f>
        <v>スペクトルの</v>
      </c>
      <c r="S2860" s="383" t="str">
        <f>VLOOKUP(MOD(P2860,20),太陽の紋章,2,FALSE)</f>
        <v>月</v>
      </c>
      <c r="T2860" s="104" t="s">
        <v>5151</v>
      </c>
    </row>
    <row r="2861" spans="1:20" ht="13.5" customHeight="1">
      <c r="A2861" s="50" t="str">
        <f>VLOOKUP(MOD(E2861,10),十干,2,FALSE)</f>
        <v>己</v>
      </c>
      <c r="B2861" s="199" t="str">
        <f>VLOOKUP(MOD(E2861,12),十二支,3,FALSE)</f>
        <v xml:space="preserve">08 軍 </v>
      </c>
      <c r="C2861" s="201" t="str">
        <f>VLOOKUP(F2861,星座,3,TRUE)</f>
        <v xml:space="preserve">08 軍 </v>
      </c>
      <c r="D2861" s="531">
        <v>25469</v>
      </c>
      <c r="E2861" s="1">
        <f>IFERROR(YEAR(D2861),LEFT(D2861,4))</f>
        <v>1969</v>
      </c>
      <c r="F2861" s="1" t="str">
        <f>IF(ISTEXT(D2861),RIGHT(D2861,5),TEXT(D2861,"mm/dd"))</f>
        <v>09/23</v>
      </c>
      <c r="G2861" s="39">
        <f>SUM(MID(E2861,1,1),MID(E2861,2,1),MID(E2861,3,1),MID(E2861,4,1),MID(F2861,1,1),MID(F2861,2,1),MID(F2861,4,1),MID(F2861,5,1))</f>
        <v>39</v>
      </c>
      <c r="H2861" s="41">
        <f>IF(MOD(G2861,9)=0,9,MOD(G2861,9))</f>
        <v>3</v>
      </c>
      <c r="I2861" s="45" t="str">
        <f>IFERROR(MID("日月火水木金土",WEEKDAY(D2861),1),"")</f>
        <v>火</v>
      </c>
      <c r="J2861" s="304" t="s">
        <v>4304</v>
      </c>
      <c r="K2861" s="202" t="str">
        <f>VLOOKUP(F2861,石と花メイン,3,FALSE)</f>
        <v>■赤縞瑪瑙</v>
      </c>
      <c r="L2861" s="297" t="str">
        <f>VLOOKUP(F2861,石と花メイン,4,FALSE)</f>
        <v>彼岸花【曼珠沙華】</v>
      </c>
      <c r="M2861" s="393">
        <f>IF(OR(MONTH(F2861)&lt;7,AND(MONTH(F2861)=7,DAY(F2861)&lt;=25)),
MOD(SUM((E2861-1901)*365,259),260),
MOD(SUM((E2861-1900)*365,259),260))</f>
        <v>224</v>
      </c>
      <c r="N2861" s="390">
        <f>IF(AND(MONTH(F2861)=7,DAY(F2861)&gt;25),1,
ROUNDDOWN((SUM(VLOOKUP(MONTH(F2861),D暦変換用数値,2,FALSE),DAY(F2861))/28)+1,0))</f>
        <v>3</v>
      </c>
      <c r="O2861" s="205">
        <f>IF(AND(MONTH(F2861)=7,DAY(F2861)&gt;25),DAY(F2861)-25,
MOD((SUM(VLOOKUP(MONTH(F2861),D暦変換用数値,2,FALSE),DAY(F2861))),28)+1)</f>
        <v>4</v>
      </c>
      <c r="P2861" s="406">
        <f>IF(OR(MONTH(F2861)&lt;7,AND(MONTH(F2861)=7,DAY(F2861)&lt;=25)),
MOD(SUM((E2861-1901)*365,(N2861-1)*28,O2861,258),260),
MOD(SUM((E2861-1900)*365,(N2861-1)*28,O2861,258),260))</f>
        <v>23</v>
      </c>
      <c r="Q2861" s="374" t="str">
        <f>VLOOKUP(MOD(P2861,4),色,2,FALSE)</f>
        <v>青い</v>
      </c>
      <c r="R2861" s="292" t="str">
        <f>VLOOKUP(MOD(P2861,13),銀河の音,2,FALSE)</f>
        <v>惑星の</v>
      </c>
      <c r="S2861" s="385" t="str">
        <f>VLOOKUP(MOD(P2861,20),太陽の紋章,2,FALSE)</f>
        <v>夜</v>
      </c>
      <c r="T2861" s="98" t="s">
        <v>3736</v>
      </c>
    </row>
    <row r="2862" spans="1:20" ht="13.5" customHeight="1">
      <c r="A2862" s="50" t="str">
        <f>VLOOKUP(MOD(E2862,10),十干,2,FALSE)</f>
        <v>己</v>
      </c>
      <c r="B2862" s="199" t="str">
        <f>VLOOKUP(MOD(E2862,12),十二支,3,FALSE)</f>
        <v xml:space="preserve">08 軍 </v>
      </c>
      <c r="C2862" s="201" t="str">
        <f>VLOOKUP(F2862,星座,3,TRUE)</f>
        <v xml:space="preserve">08 軍 </v>
      </c>
      <c r="D2862" s="531">
        <v>25470</v>
      </c>
      <c r="E2862" s="1">
        <f>IFERROR(YEAR(D2862),LEFT(D2862,4))</f>
        <v>1969</v>
      </c>
      <c r="F2862" s="1" t="str">
        <f>IF(ISTEXT(D2862),RIGHT(D2862,5),TEXT(D2862,"mm/dd"))</f>
        <v>09/24</v>
      </c>
      <c r="G2862" s="39">
        <f>SUM(MID(E2862,1,1),MID(E2862,2,1),MID(E2862,3,1),MID(E2862,4,1),MID(F2862,1,1),MID(F2862,2,1),MID(F2862,4,1),MID(F2862,5,1))</f>
        <v>40</v>
      </c>
      <c r="H2862" s="41">
        <f>IF(MOD(G2862,9)=0,9,MOD(G2862,9))</f>
        <v>4</v>
      </c>
      <c r="I2862" s="45" t="str">
        <f>IFERROR(MID("日月火水木金土",WEEKDAY(D2862),1),"")</f>
        <v>水</v>
      </c>
      <c r="J2862" s="304" t="s">
        <v>4305</v>
      </c>
      <c r="K2862" s="202" t="str">
        <f>VLOOKUP(F2862,石と花メイン,3,FALSE)</f>
        <v>●瑠璃</v>
      </c>
      <c r="L2862" s="297" t="str">
        <f>VLOOKUP(F2862,石と花メイン,4,FALSE)</f>
        <v>朮【宇家良】</v>
      </c>
      <c r="M2862" s="393">
        <f>IF(OR(MONTH(F2862)&lt;7,AND(MONTH(F2862)=7,DAY(F2862)&lt;=25)),
MOD(SUM((E2862-1901)*365,259),260),
MOD(SUM((E2862-1900)*365,259),260))</f>
        <v>224</v>
      </c>
      <c r="N2862" s="390">
        <f>IF(AND(MONTH(F2862)=7,DAY(F2862)&gt;25),1,
ROUNDDOWN((SUM(VLOOKUP(MONTH(F2862),D暦変換用数値,2,FALSE),DAY(F2862))/28)+1,0))</f>
        <v>3</v>
      </c>
      <c r="O2862" s="205">
        <f>IF(AND(MONTH(F2862)=7,DAY(F2862)&gt;25),DAY(F2862)-25,
MOD((SUM(VLOOKUP(MONTH(F2862),D暦変換用数値,2,FALSE),DAY(F2862))),28)+1)</f>
        <v>5</v>
      </c>
      <c r="P2862" s="406">
        <f>IF(OR(MONTH(F2862)&lt;7,AND(MONTH(F2862)=7,DAY(F2862)&lt;=25)),
MOD(SUM((E2862-1901)*365,(N2862-1)*28,O2862,258),260),
MOD(SUM((E2862-1900)*365,(N2862-1)*28,O2862,258),260))</f>
        <v>24</v>
      </c>
      <c r="Q2862" s="373" t="str">
        <f>VLOOKUP(MOD(P2862,4),色,2,FALSE)</f>
        <v>黄色い</v>
      </c>
      <c r="R2862" s="291" t="str">
        <f>VLOOKUP(MOD(P2862,13),銀河の音,2,FALSE)</f>
        <v>スペクトルの</v>
      </c>
      <c r="S2862" s="384" t="str">
        <f>VLOOKUP(MOD(P2862,20),太陽の紋章,2,FALSE)</f>
        <v>種</v>
      </c>
      <c r="T2862" s="111" t="s">
        <v>450</v>
      </c>
    </row>
    <row r="2863" spans="1:20" ht="13.5" customHeight="1">
      <c r="A2863" s="50" t="str">
        <f>VLOOKUP(MOD(E2863,10),十干,2,FALSE)</f>
        <v>己</v>
      </c>
      <c r="B2863" s="199" t="str">
        <f>VLOOKUP(MOD(E2863,12),十二支,3,FALSE)</f>
        <v xml:space="preserve">08 軍 </v>
      </c>
      <c r="C2863" s="201" t="str">
        <f>VLOOKUP(F2863,星座,3,TRUE)</f>
        <v xml:space="preserve">08 軍 </v>
      </c>
      <c r="D2863" s="531">
        <v>25474</v>
      </c>
      <c r="E2863" s="1">
        <f>IFERROR(YEAR(D2863),LEFT(D2863,4))</f>
        <v>1969</v>
      </c>
      <c r="F2863" s="1" t="str">
        <f>IF(ISTEXT(D2863),RIGHT(D2863,5),TEXT(D2863,"mm/dd"))</f>
        <v>09/28</v>
      </c>
      <c r="G2863" s="39">
        <f>SUM(MID(E2863,1,1),MID(E2863,2,1),MID(E2863,3,1),MID(E2863,4,1),MID(F2863,1,1),MID(F2863,2,1),MID(F2863,4,1),MID(F2863,5,1))</f>
        <v>44</v>
      </c>
      <c r="H2863" s="41">
        <f>IF(MOD(G2863,9)=0,9,MOD(G2863,9))</f>
        <v>8</v>
      </c>
      <c r="I2863" s="45" t="str">
        <f>IFERROR(MID("日月火水木金土",WEEKDAY(D2863),1),"")</f>
        <v>日</v>
      </c>
      <c r="J2863" s="304" t="s">
        <v>4306</v>
      </c>
      <c r="K2863" s="202" t="str">
        <f>VLOOKUP(F2863,石と花メイン,3,FALSE)</f>
        <v>◆翠玉</v>
      </c>
      <c r="L2863" s="297" t="str">
        <f>VLOOKUP(F2863,石と花メイン,4,FALSE)</f>
        <v>葉鶏頭【雁来紅】</v>
      </c>
      <c r="M2863" s="393">
        <f>IF(OR(MONTH(F2863)&lt;7,AND(MONTH(F2863)=7,DAY(F2863)&lt;=25)),
MOD(SUM((E2863-1901)*365,259),260),
MOD(SUM((E2863-1900)*365,259),260))</f>
        <v>224</v>
      </c>
      <c r="N2863" s="390">
        <f>IF(AND(MONTH(F2863)=7,DAY(F2863)&gt;25),1,
ROUNDDOWN((SUM(VLOOKUP(MONTH(F2863),D暦変換用数値,2,FALSE),DAY(F2863))/28)+1,0))</f>
        <v>3</v>
      </c>
      <c r="O2863" s="205">
        <f>IF(AND(MONTH(F2863)=7,DAY(F2863)&gt;25),DAY(F2863)-25,
MOD((SUM(VLOOKUP(MONTH(F2863),D暦変換用数値,2,FALSE),DAY(F2863))),28)+1)</f>
        <v>9</v>
      </c>
      <c r="P2863" s="406">
        <f>IF(OR(MONTH(F2863)&lt;7,AND(MONTH(F2863)=7,DAY(F2863)&lt;=25)),
MOD(SUM((E2863-1901)*365,(N2863-1)*28,O2863,258),260),
MOD(SUM((E2863-1900)*365,(N2863-1)*28,O2863,258),260))</f>
        <v>28</v>
      </c>
      <c r="Q2863" s="373" t="str">
        <f>VLOOKUP(MOD(P2863,4),色,2,FALSE)</f>
        <v>黄色い</v>
      </c>
      <c r="R2863" s="291" t="str">
        <f>VLOOKUP(MOD(P2863,13),銀河の音,2,FALSE)</f>
        <v>月の</v>
      </c>
      <c r="S2863" s="384" t="str">
        <f>VLOOKUP(MOD(P2863,20),太陽の紋章,2,FALSE)</f>
        <v>星</v>
      </c>
      <c r="T2863" s="111" t="s">
        <v>8268</v>
      </c>
    </row>
    <row r="2864" spans="1:20" ht="13.5" customHeight="1">
      <c r="A2864" s="50" t="str">
        <f>VLOOKUP(MOD(E2864,10),十干,2,FALSE)</f>
        <v>己</v>
      </c>
      <c r="B2864" s="199" t="str">
        <f>VLOOKUP(MOD(E2864,12),十二支,3,FALSE)</f>
        <v xml:space="preserve">08 軍 </v>
      </c>
      <c r="C2864" s="201" t="str">
        <f>VLOOKUP(F2864,星座,3,TRUE)</f>
        <v xml:space="preserve">08 軍 </v>
      </c>
      <c r="D2864" s="531">
        <v>25478</v>
      </c>
      <c r="E2864" s="1">
        <f>IFERROR(YEAR(D2864),LEFT(D2864,4))</f>
        <v>1969</v>
      </c>
      <c r="F2864" s="1" t="str">
        <f>IF(ISTEXT(D2864),RIGHT(D2864,5),TEXT(D2864,"mm/dd"))</f>
        <v>10/02</v>
      </c>
      <c r="G2864" s="39">
        <f>SUM(MID(E2864,1,1),MID(E2864,2,1),MID(E2864,3,1),MID(E2864,4,1),MID(F2864,1,1),MID(F2864,2,1),MID(F2864,4,1),MID(F2864,5,1))</f>
        <v>28</v>
      </c>
      <c r="H2864" s="41">
        <f>IF(MOD(G2864,9)=0,9,MOD(G2864,9))</f>
        <v>1</v>
      </c>
      <c r="I2864" s="45" t="str">
        <f>IFERROR(MID("日月火水木金土",WEEKDAY(D2864),1),"")</f>
        <v>木</v>
      </c>
      <c r="J2864" s="304" t="s">
        <v>4307</v>
      </c>
      <c r="K2864" s="202" t="str">
        <f>VLOOKUP(F2864,石と花メイン,3,FALSE)</f>
        <v>●土耳古石</v>
      </c>
      <c r="L2864" s="297" t="str">
        <f>VLOOKUP(F2864,石と花メイン,4,FALSE)</f>
        <v>コリウス【金襴紫蘇】</v>
      </c>
      <c r="M2864" s="393">
        <f>IF(OR(MONTH(F2864)&lt;7,AND(MONTH(F2864)=7,DAY(F2864)&lt;=25)),
MOD(SUM((E2864-1901)*365,259),260),
MOD(SUM((E2864-1900)*365,259),260))</f>
        <v>224</v>
      </c>
      <c r="N2864" s="390">
        <f>IF(AND(MONTH(F2864)=7,DAY(F2864)&gt;25),1,
ROUNDDOWN((SUM(VLOOKUP(MONTH(F2864),D暦変換用数値,2,FALSE),DAY(F2864))/28)+1,0))</f>
        <v>3</v>
      </c>
      <c r="O2864" s="205">
        <f>IF(AND(MONTH(F2864)=7,DAY(F2864)&gt;25),DAY(F2864)-25,
MOD((SUM(VLOOKUP(MONTH(F2864),D暦変換用数値,2,FALSE),DAY(F2864))),28)+1)</f>
        <v>13</v>
      </c>
      <c r="P2864" s="406">
        <f>IF(OR(MONTH(F2864)&lt;7,AND(MONTH(F2864)=7,DAY(F2864)&lt;=25)),
MOD(SUM((E2864-1901)*365,(N2864-1)*28,O2864,258),260),
MOD(SUM((E2864-1900)*365,(N2864-1)*28,O2864,258),260))</f>
        <v>32</v>
      </c>
      <c r="Q2864" s="373" t="str">
        <f>VLOOKUP(MOD(P2864,4),色,2,FALSE)</f>
        <v>黄色い</v>
      </c>
      <c r="R2864" s="291" t="str">
        <f>VLOOKUP(MOD(P2864,13),銀河の音,2,FALSE)</f>
        <v>律動の</v>
      </c>
      <c r="S2864" s="384" t="str">
        <f>VLOOKUP(MOD(P2864,20),太陽の紋章,2,FALSE)</f>
        <v>人</v>
      </c>
      <c r="T2864" s="98" t="s">
        <v>3736</v>
      </c>
    </row>
    <row r="2865" spans="1:20" ht="13.5" customHeight="1">
      <c r="A2865" s="50" t="str">
        <f>VLOOKUP(MOD(E2865,10),十干,2,FALSE)</f>
        <v>己</v>
      </c>
      <c r="B2865" s="199" t="str">
        <f>VLOOKUP(MOD(E2865,12),十二支,3,FALSE)</f>
        <v xml:space="preserve">08 軍 </v>
      </c>
      <c r="C2865" s="201" t="str">
        <f>VLOOKUP(F2865,星座,3,TRUE)</f>
        <v xml:space="preserve">08 軍 </v>
      </c>
      <c r="D2865" s="531">
        <v>25479</v>
      </c>
      <c r="E2865" s="1">
        <f>IFERROR(YEAR(D2865),LEFT(D2865,4))</f>
        <v>1969</v>
      </c>
      <c r="F2865" s="1" t="str">
        <f>IF(ISTEXT(D2865),RIGHT(D2865,5),TEXT(D2865,"mm/dd"))</f>
        <v>10/03</v>
      </c>
      <c r="G2865" s="39">
        <f>SUM(MID(E2865,1,1),MID(E2865,2,1),MID(E2865,3,1),MID(E2865,4,1),MID(F2865,1,1),MID(F2865,2,1),MID(F2865,4,1),MID(F2865,5,1))</f>
        <v>29</v>
      </c>
      <c r="H2865" s="41">
        <f>IF(MOD(G2865,9)=0,9,MOD(G2865,9))</f>
        <v>2</v>
      </c>
      <c r="I2865" s="45" t="str">
        <f>IFERROR(MID("日月火水木金土",WEEKDAY(D2865),1),"")</f>
        <v>金</v>
      </c>
      <c r="J2865" s="304" t="s">
        <v>4308</v>
      </c>
      <c r="K2865" s="202" t="str">
        <f>VLOOKUP(F2865,石と花メイン,3,FALSE)</f>
        <v>◇金剛石</v>
      </c>
      <c r="L2865" s="297" t="str">
        <f>VLOOKUP(F2865,石と花メイン,4,FALSE)</f>
        <v>紫苑【鬼の醜草】</v>
      </c>
      <c r="M2865" s="393">
        <f>IF(OR(MONTH(F2865)&lt;7,AND(MONTH(F2865)=7,DAY(F2865)&lt;=25)),
MOD(SUM((E2865-1901)*365,259),260),
MOD(SUM((E2865-1900)*365,259),260))</f>
        <v>224</v>
      </c>
      <c r="N2865" s="390">
        <f>IF(AND(MONTH(F2865)=7,DAY(F2865)&gt;25),1,
ROUNDDOWN((SUM(VLOOKUP(MONTH(F2865),D暦変換用数値,2,FALSE),DAY(F2865))/28)+1,0))</f>
        <v>3</v>
      </c>
      <c r="O2865" s="205">
        <f>IF(AND(MONTH(F2865)=7,DAY(F2865)&gt;25),DAY(F2865)-25,
MOD((SUM(VLOOKUP(MONTH(F2865),D暦変換用数値,2,FALSE),DAY(F2865))),28)+1)</f>
        <v>14</v>
      </c>
      <c r="P2865" s="406">
        <f>IF(OR(MONTH(F2865)&lt;7,AND(MONTH(F2865)=7,DAY(F2865)&lt;=25)),
MOD(SUM((E2865-1901)*365,(N2865-1)*28,O2865,258),260),
MOD(SUM((E2865-1900)*365,(N2865-1)*28,O2865,258),260))</f>
        <v>33</v>
      </c>
      <c r="Q2865" s="372" t="str">
        <f>VLOOKUP(MOD(P2865,4),色,2,FALSE)</f>
        <v>赤い</v>
      </c>
      <c r="R2865" s="290" t="str">
        <f>VLOOKUP(MOD(P2865,13),銀河の音,2,FALSE)</f>
        <v>共振の</v>
      </c>
      <c r="S2865" s="383" t="str">
        <f>VLOOKUP(MOD(P2865,20),太陽の紋章,2,FALSE)</f>
        <v>空歩く者</v>
      </c>
      <c r="T2865" s="98" t="s">
        <v>3736</v>
      </c>
    </row>
    <row r="2866" spans="1:20" ht="13.5" customHeight="1">
      <c r="A2866" s="334" t="str">
        <f>VLOOKUP(MOD(E2866,10),十干,2,FALSE)</f>
        <v>己</v>
      </c>
      <c r="B2866" s="331" t="str">
        <f>VLOOKUP(MOD(E2866,12),十二支,3,FALSE)</f>
        <v xml:space="preserve">08 軍 </v>
      </c>
      <c r="C2866" s="336" t="str">
        <f>VLOOKUP(F2866,星座,3,TRUE)</f>
        <v xml:space="preserve">08 軍 </v>
      </c>
      <c r="D2866" s="534">
        <v>25479</v>
      </c>
      <c r="E2866" s="131">
        <f>IFERROR(YEAR(D2866),LEFT(D2866,4))</f>
        <v>1969</v>
      </c>
      <c r="F2866" s="131" t="str">
        <f>IF(ISTEXT(D2866),RIGHT(D2866,5),TEXT(D2866,"mm/dd"))</f>
        <v>10/03</v>
      </c>
      <c r="G2866" s="133">
        <f>SUM(MID(E2866,1,1),MID(E2866,2,1),MID(E2866,3,1),MID(E2866,4,1),MID(F2866,1,1),MID(F2866,2,1),MID(F2866,4,1),MID(F2866,5,1))</f>
        <v>29</v>
      </c>
      <c r="H2866" s="133">
        <f>IF(MOD(G2866,9)=0,9,MOD(G2866,9))</f>
        <v>2</v>
      </c>
      <c r="I2866" s="131" t="str">
        <f>IFERROR(MID("日月火水木金土",WEEKDAY(D2866),1),"")</f>
        <v>金</v>
      </c>
      <c r="J2866" s="306" t="s">
        <v>8300</v>
      </c>
      <c r="K2866" s="335" t="str">
        <f>VLOOKUP(F2866,石と花メイン,3,FALSE)</f>
        <v>◇金剛石</v>
      </c>
      <c r="L2866" s="302" t="str">
        <f>VLOOKUP(F2866,石と花メイン,4,FALSE)</f>
        <v>紫苑【鬼の醜草】</v>
      </c>
      <c r="M2866" s="396">
        <f>IF(OR(MONTH(F2866)&lt;7,AND(MONTH(F2866)=7,DAY(F2866)&lt;=25)),
MOD(SUM((E2866-1901)*365,259),260),
MOD(SUM((E2866-1900)*365,259),260))</f>
        <v>224</v>
      </c>
      <c r="N2866" s="335">
        <f>IF(AND(MONTH(F2866)=7,DAY(F2866)&gt;25),1,
ROUNDDOWN((SUM(VLOOKUP(MONTH(F2866),D暦変換用数値,2,FALSE),DAY(F2866))/28)+1,0))</f>
        <v>3</v>
      </c>
      <c r="O2866" s="132">
        <f>IF(AND(MONTH(F2866)=7,DAY(F2866)&gt;25),DAY(F2866)-25,
MOD((SUM(VLOOKUP(MONTH(F2866),D暦変換用数値,2,FALSE),DAY(F2866))),28)+1)</f>
        <v>14</v>
      </c>
      <c r="P2866" s="404">
        <f>IF(OR(MONTH(F2866)&lt;7,AND(MONTH(F2866)=7,DAY(F2866)&lt;=25)),
MOD(SUM((E2866-1901)*365,(N2866-1)*28,O2866,258),260),
MOD(SUM((E2866-1900)*365,(N2866-1)*28,O2866,258),260))</f>
        <v>33</v>
      </c>
      <c r="Q2866" s="376" t="str">
        <f>VLOOKUP(MOD(P2866,4),色,2,FALSE)</f>
        <v>赤い</v>
      </c>
      <c r="R2866" s="333" t="str">
        <f>VLOOKUP(MOD(P2866,13),銀河の音,2,FALSE)</f>
        <v>共振の</v>
      </c>
      <c r="S2866" s="387" t="str">
        <f>VLOOKUP(MOD(P2866,20),太陽の紋章,2,FALSE)</f>
        <v>空歩く者</v>
      </c>
      <c r="T2866" s="119" t="s">
        <v>8297</v>
      </c>
    </row>
    <row r="2867" spans="1:20" ht="13.5" customHeight="1">
      <c r="A2867" s="282" t="str">
        <f>VLOOKUP(MOD(E2867,10),十干,2,FALSE)</f>
        <v>己</v>
      </c>
      <c r="B2867" s="283" t="str">
        <f>VLOOKUP(MOD(E2867,12),十二支,3,FALSE)</f>
        <v xml:space="preserve">08 軍 </v>
      </c>
      <c r="C2867" s="287" t="str">
        <f>VLOOKUP(F2867,星座,3,TRUE)</f>
        <v xml:space="preserve">08 軍 </v>
      </c>
      <c r="D2867" s="533">
        <v>25485</v>
      </c>
      <c r="E2867" s="83">
        <f>IFERROR(YEAR(D2867),LEFT(D2867,4))</f>
        <v>1969</v>
      </c>
      <c r="F2867" s="83" t="str">
        <f>IF(ISTEXT(D2867),RIGHT(D2867,5),TEXT(D2867,"mm/dd"))</f>
        <v>10/09</v>
      </c>
      <c r="G2867" s="88">
        <f>SUM(MID(E2867,1,1),MID(E2867,2,1),MID(E2867,3,1),MID(E2867,4,1),MID(F2867,1,1),MID(F2867,2,1),MID(F2867,4,1),MID(F2867,5,1))</f>
        <v>35</v>
      </c>
      <c r="H2867" s="88">
        <f>IF(MOD(G2867,9)=0,9,MOD(G2867,9))</f>
        <v>8</v>
      </c>
      <c r="I2867" s="83" t="str">
        <f>IFERROR(MID("日月火水木金土",WEEKDAY(D2867),1),"")</f>
        <v>木</v>
      </c>
      <c r="J2867" s="303" t="s">
        <v>264</v>
      </c>
      <c r="K2867" s="87" t="str">
        <f>VLOOKUP(F2867,石と花メイン,3,FALSE)</f>
        <v>●珪孔雀石</v>
      </c>
      <c r="L2867" s="296" t="str">
        <f>VLOOKUP(F2867,石と花メイン,4,FALSE)</f>
        <v>フェンネル【茴香】</v>
      </c>
      <c r="M2867" s="392">
        <f>IF(OR(MONTH(F2867)&lt;7,AND(MONTH(F2867)=7,DAY(F2867)&lt;=25)),
MOD(SUM((E2867-1901)*365,259),260),
MOD(SUM((E2867-1900)*365,259),260))</f>
        <v>224</v>
      </c>
      <c r="N2867" s="330">
        <f>IF(AND(MONTH(F2867)=7,DAY(F2867)&gt;25),1,
ROUNDDOWN((SUM(VLOOKUP(MONTH(F2867),D暦変換用数値,2,FALSE),DAY(F2867))/28)+1,0))</f>
        <v>3</v>
      </c>
      <c r="O2867" s="84">
        <f>IF(AND(MONTH(F2867)=7,DAY(F2867)&gt;25),DAY(F2867)-25,
MOD((SUM(VLOOKUP(MONTH(F2867),D暦変換用数値,2,FALSE),DAY(F2867))),28)+1)</f>
        <v>20</v>
      </c>
      <c r="P2867" s="405">
        <f>IF(OR(MONTH(F2867)&lt;7,AND(MONTH(F2867)=7,DAY(F2867)&lt;=25)),
MOD(SUM((E2867-1901)*365,(N2867-1)*28,O2867,258),260),
MOD(SUM((E2867-1900)*365,(N2867-1)*28,O2867,258),260))</f>
        <v>39</v>
      </c>
      <c r="Q2867" s="371" t="str">
        <f>VLOOKUP(MOD(P2867,4),色,2,FALSE)</f>
        <v>青い</v>
      </c>
      <c r="R2867" s="289" t="str">
        <f>VLOOKUP(MOD(P2867,13),銀河の音,2,FALSE)</f>
        <v>宇宙の</v>
      </c>
      <c r="S2867" s="382" t="str">
        <f>VLOOKUP(MOD(P2867,20),太陽の紋章,2,FALSE)</f>
        <v>嵐</v>
      </c>
      <c r="T2867" s="100" t="s">
        <v>5660</v>
      </c>
    </row>
    <row r="2868" spans="1:20" ht="13.5" customHeight="1">
      <c r="A2868" s="50" t="str">
        <f>VLOOKUP(MOD(E2868,10),十干,2,FALSE)</f>
        <v>己</v>
      </c>
      <c r="B2868" s="199" t="str">
        <f>VLOOKUP(MOD(E2868,12),十二支,3,FALSE)</f>
        <v xml:space="preserve">08 軍 </v>
      </c>
      <c r="C2868" s="201" t="str">
        <f>VLOOKUP(F2868,星座,3,TRUE)</f>
        <v xml:space="preserve">08 軍 </v>
      </c>
      <c r="D2868" s="531">
        <v>25497</v>
      </c>
      <c r="E2868" s="1">
        <f>IFERROR(YEAR(D2868),LEFT(D2868,4))</f>
        <v>1969</v>
      </c>
      <c r="F2868" s="1" t="str">
        <f>IF(ISTEXT(D2868),RIGHT(D2868,5),TEXT(D2868,"mm/dd"))</f>
        <v>10/21</v>
      </c>
      <c r="G2868" s="41">
        <f>SUM(MID(E2868,1,1),MID(E2868,2,1),MID(E2868,3,1),MID(E2868,4,1),MID(F2868,1,1),MID(F2868,2,1),MID(F2868,4,1),MID(F2868,5,1))</f>
        <v>29</v>
      </c>
      <c r="H2868" s="41">
        <f>IF(MOD(G2868,9)=0,9,MOD(G2868,9))</f>
        <v>2</v>
      </c>
      <c r="I2868" s="45" t="str">
        <f>IFERROR(MID("日月火水木金土",WEEKDAY(D2868),1),"")</f>
        <v>火</v>
      </c>
      <c r="J2868" s="304" t="s">
        <v>4309</v>
      </c>
      <c r="K2868" s="202" t="str">
        <f>VLOOKUP(F2868,石と花メイン,3,FALSE)</f>
        <v>●月長石</v>
      </c>
      <c r="L2868" s="297" t="str">
        <f>VLOOKUP(F2868,石と花メイン,4,FALSE)</f>
        <v>綿【綿花】</v>
      </c>
      <c r="M2868" s="393">
        <f>IF(OR(MONTH(F2868)&lt;7,AND(MONTH(F2868)=7,DAY(F2868)&lt;=25)),
MOD(SUM((E2868-1901)*365,259),260),
MOD(SUM((E2868-1900)*365,259),260))</f>
        <v>224</v>
      </c>
      <c r="N2868" s="390">
        <f>IF(AND(MONTH(F2868)=7,DAY(F2868)&gt;25),1,
ROUNDDOWN((SUM(VLOOKUP(MONTH(F2868),D暦変換用数値,2,FALSE),DAY(F2868))/28)+1,0))</f>
        <v>4</v>
      </c>
      <c r="O2868" s="205">
        <f>IF(AND(MONTH(F2868)=7,DAY(F2868)&gt;25),DAY(F2868)-25,
MOD((SUM(VLOOKUP(MONTH(F2868),D暦変換用数値,2,FALSE),DAY(F2868))),28)+1)</f>
        <v>4</v>
      </c>
      <c r="P2868" s="406">
        <f>IF(OR(MONTH(F2868)&lt;7,AND(MONTH(F2868)=7,DAY(F2868)&lt;=25)),
MOD(SUM((E2868-1901)*365,(N2868-1)*28,O2868,258),260),
MOD(SUM((E2868-1900)*365,(N2868-1)*28,O2868,258),260))</f>
        <v>51</v>
      </c>
      <c r="Q2868" s="374" t="str">
        <f>VLOOKUP(MOD(P2868,4),色,2,FALSE)</f>
        <v>青い</v>
      </c>
      <c r="R2868" s="292" t="str">
        <f>VLOOKUP(MOD(P2868,13),銀河の音,2,FALSE)</f>
        <v>水晶の</v>
      </c>
      <c r="S2868" s="385" t="str">
        <f>VLOOKUP(MOD(P2868,20),太陽の紋章,2,FALSE)</f>
        <v>猿</v>
      </c>
      <c r="T2868" s="113" t="s">
        <v>3802</v>
      </c>
    </row>
    <row r="2869" spans="1:20" ht="13.5" customHeight="1">
      <c r="A2869" s="50" t="str">
        <f>VLOOKUP(MOD(E2869,10),十干,2,FALSE)</f>
        <v>辛</v>
      </c>
      <c r="B2869" s="199" t="str">
        <f>VLOOKUP(MOD(E2869,12),十二支,3,FALSE)</f>
        <v xml:space="preserve">08 軍 </v>
      </c>
      <c r="C2869" s="201" t="str">
        <f>VLOOKUP(F2869,星座,3,TRUE)</f>
        <v xml:space="preserve">08 軍 </v>
      </c>
      <c r="D2869" s="531">
        <v>29854</v>
      </c>
      <c r="E2869" s="1">
        <f>IFERROR(YEAR(D2869),LEFT(D2869,4))</f>
        <v>1981</v>
      </c>
      <c r="F2869" s="1" t="str">
        <f>IF(ISTEXT(D2869),RIGHT(D2869,5),TEXT(D2869,"mm/dd"))</f>
        <v>09/25</v>
      </c>
      <c r="G2869" s="39">
        <f>SUM(MID(E2869,1,1),MID(E2869,2,1),MID(E2869,3,1),MID(E2869,4,1),MID(F2869,1,1),MID(F2869,2,1),MID(F2869,4,1),MID(F2869,5,1))</f>
        <v>35</v>
      </c>
      <c r="H2869" s="41">
        <f>IF(MOD(G2869,9)=0,9,MOD(G2869,9))</f>
        <v>8</v>
      </c>
      <c r="I2869" s="45" t="str">
        <f>IFERROR(MID("日月火水木金土",WEEKDAY(D2869),1),"")</f>
        <v>金</v>
      </c>
      <c r="J2869" s="304" t="s">
        <v>4310</v>
      </c>
      <c r="K2869" s="202" t="str">
        <f>VLOOKUP(F2869,石と花メイン,3,FALSE)</f>
        <v>◆青玉</v>
      </c>
      <c r="L2869" s="297" t="str">
        <f>VLOOKUP(F2869,石と花メイン,4,FALSE)</f>
        <v>瑠璃苦菜【カタナンケ】</v>
      </c>
      <c r="M2869" s="393">
        <f>IF(OR(MONTH(F2869)&lt;7,AND(MONTH(F2869)=7,DAY(F2869)&lt;=25)),
MOD(SUM((E2869-1901)*365,259),260),
MOD(SUM((E2869-1900)*365,259),260))</f>
        <v>184</v>
      </c>
      <c r="N2869" s="390">
        <f>IF(AND(MONTH(F2869)=7,DAY(F2869)&gt;25),1,
ROUNDDOWN((SUM(VLOOKUP(MONTH(F2869),D暦変換用数値,2,FALSE),DAY(F2869))/28)+1,0))</f>
        <v>3</v>
      </c>
      <c r="O2869" s="205">
        <f>IF(AND(MONTH(F2869)=7,DAY(F2869)&gt;25),DAY(F2869)-25,
MOD((SUM(VLOOKUP(MONTH(F2869),D暦変換用数値,2,FALSE),DAY(F2869))),28)+1)</f>
        <v>6</v>
      </c>
      <c r="P2869" s="406">
        <f>IF(OR(MONTH(F2869)&lt;7,AND(MONTH(F2869)=7,DAY(F2869)&lt;=25)),
MOD(SUM((E2869-1901)*365,(N2869-1)*28,O2869,258),260),
MOD(SUM((E2869-1900)*365,(N2869-1)*28,O2869,258),260))</f>
        <v>245</v>
      </c>
      <c r="Q2869" s="372" t="str">
        <f>VLOOKUP(MOD(P2869,4),色,2,FALSE)</f>
        <v>赤い</v>
      </c>
      <c r="R2869" s="290" t="str">
        <f>VLOOKUP(MOD(P2869,13),銀河の音,2,FALSE)</f>
        <v>スペクトルの</v>
      </c>
      <c r="S2869" s="383" t="str">
        <f>VLOOKUP(MOD(P2869,20),太陽の紋章,2,FALSE)</f>
        <v>蛇</v>
      </c>
      <c r="T2869" s="97" t="s">
        <v>5456</v>
      </c>
    </row>
    <row r="2870" spans="1:20" ht="13.5" customHeight="1">
      <c r="A2870" s="50" t="str">
        <f>VLOOKUP(MOD(E2870,10),十干,2,FALSE)</f>
        <v>辛</v>
      </c>
      <c r="B2870" s="199" t="str">
        <f>VLOOKUP(MOD(E2870,12),十二支,3,FALSE)</f>
        <v xml:space="preserve">08 軍 </v>
      </c>
      <c r="C2870" s="201" t="str">
        <f>VLOOKUP(F2870,星座,3,TRUE)</f>
        <v xml:space="preserve">08 軍 </v>
      </c>
      <c r="D2870" s="531">
        <v>29854</v>
      </c>
      <c r="E2870" s="1">
        <f>IFERROR(YEAR(D2870),LEFT(D2870,4))</f>
        <v>1981</v>
      </c>
      <c r="F2870" s="1" t="str">
        <f>IF(ISTEXT(D2870),RIGHT(D2870,5),TEXT(D2870,"mm/dd"))</f>
        <v>09/25</v>
      </c>
      <c r="G2870" s="39">
        <f>SUM(MID(E2870,1,1),MID(E2870,2,1),MID(E2870,3,1),MID(E2870,4,1),MID(F2870,1,1),MID(F2870,2,1),MID(F2870,4,1),MID(F2870,5,1))</f>
        <v>35</v>
      </c>
      <c r="H2870" s="41">
        <f>IF(MOD(G2870,9)=0,9,MOD(G2870,9))</f>
        <v>8</v>
      </c>
      <c r="I2870" s="45" t="str">
        <f>IFERROR(MID("日月火水木金土",WEEKDAY(D2870),1),"")</f>
        <v>金</v>
      </c>
      <c r="J2870" s="304" t="s">
        <v>4311</v>
      </c>
      <c r="K2870" s="202" t="str">
        <f>VLOOKUP(F2870,石と花メイン,3,FALSE)</f>
        <v>◆青玉</v>
      </c>
      <c r="L2870" s="297" t="str">
        <f>VLOOKUP(F2870,石と花メイン,4,FALSE)</f>
        <v>瑠璃苦菜【カタナンケ】</v>
      </c>
      <c r="M2870" s="393">
        <f>IF(OR(MONTH(F2870)&lt;7,AND(MONTH(F2870)=7,DAY(F2870)&lt;=25)),
MOD(SUM((E2870-1901)*365,259),260),
MOD(SUM((E2870-1900)*365,259),260))</f>
        <v>184</v>
      </c>
      <c r="N2870" s="390">
        <f>IF(AND(MONTH(F2870)=7,DAY(F2870)&gt;25),1,
ROUNDDOWN((SUM(VLOOKUP(MONTH(F2870),D暦変換用数値,2,FALSE),DAY(F2870))/28)+1,0))</f>
        <v>3</v>
      </c>
      <c r="O2870" s="205">
        <f>IF(AND(MONTH(F2870)=7,DAY(F2870)&gt;25),DAY(F2870)-25,
MOD((SUM(VLOOKUP(MONTH(F2870),D暦変換用数値,2,FALSE),DAY(F2870))),28)+1)</f>
        <v>6</v>
      </c>
      <c r="P2870" s="406">
        <f>IF(OR(MONTH(F2870)&lt;7,AND(MONTH(F2870)=7,DAY(F2870)&lt;=25)),
MOD(SUM((E2870-1901)*365,(N2870-1)*28,O2870,258),260),
MOD(SUM((E2870-1900)*365,(N2870-1)*28,O2870,258),260))</f>
        <v>245</v>
      </c>
      <c r="Q2870" s="372" t="str">
        <f>VLOOKUP(MOD(P2870,4),色,2,FALSE)</f>
        <v>赤い</v>
      </c>
      <c r="R2870" s="290" t="str">
        <f>VLOOKUP(MOD(P2870,13),銀河の音,2,FALSE)</f>
        <v>スペクトルの</v>
      </c>
      <c r="S2870" s="383" t="str">
        <f>VLOOKUP(MOD(P2870,20),太陽の紋章,2,FALSE)</f>
        <v>蛇</v>
      </c>
      <c r="T2870" s="98" t="s">
        <v>3736</v>
      </c>
    </row>
    <row r="2871" spans="1:20" ht="13.5" customHeight="1">
      <c r="A2871" s="282" t="str">
        <f>VLOOKUP(MOD(E2871,10),十干,2,FALSE)</f>
        <v>癸</v>
      </c>
      <c r="B2871" s="283" t="str">
        <f>VLOOKUP(MOD(E2871,12),十二支,3,FALSE)</f>
        <v xml:space="preserve">08 軍 </v>
      </c>
      <c r="C2871" s="287" t="str">
        <f>VLOOKUP(F2871,星座,3,TRUE)</f>
        <v xml:space="preserve">08 軍 </v>
      </c>
      <c r="D2871" s="533">
        <v>34262</v>
      </c>
      <c r="E2871" s="83">
        <f>IFERROR(YEAR(D2871),LEFT(D2871,4))</f>
        <v>1993</v>
      </c>
      <c r="F2871" s="83" t="str">
        <f>IF(ISTEXT(D2871),RIGHT(D2871,5),TEXT(D2871,"mm/dd"))</f>
        <v>10/20</v>
      </c>
      <c r="G2871" s="88">
        <f>SUM(MID(E2871,1,1),MID(E2871,2,1),MID(E2871,3,1),MID(E2871,4,1),MID(F2871,1,1),MID(F2871,2,1),MID(F2871,4,1),MID(F2871,5,1))</f>
        <v>25</v>
      </c>
      <c r="H2871" s="88">
        <f>IF(MOD(G2871,9)=0,9,MOD(G2871,9))</f>
        <v>7</v>
      </c>
      <c r="I2871" s="83" t="str">
        <f>IFERROR(MID("日月火水木金土",WEEKDAY(D2871),1),"")</f>
        <v>水</v>
      </c>
      <c r="J2871" s="303" t="s">
        <v>5365</v>
      </c>
      <c r="K2871" s="87" t="str">
        <f>VLOOKUP(F2871,石と花メイン,3,FALSE)</f>
        <v>●蛋白石</v>
      </c>
      <c r="L2871" s="296" t="str">
        <f>VLOOKUP(F2871,石と花メイン,4,FALSE)</f>
        <v>麻【大麻草】</v>
      </c>
      <c r="M2871" s="392">
        <f>IF(OR(MONTH(F2871)&lt;7,AND(MONTH(F2871)=7,DAY(F2871)&lt;=25)),
MOD(SUM((E2871-1901)*365,259),260),
MOD(SUM((E2871-1900)*365,259),260))</f>
        <v>144</v>
      </c>
      <c r="N2871" s="330">
        <f>IF(AND(MONTH(F2871)=7,DAY(F2871)&gt;25),1,
ROUNDDOWN((SUM(VLOOKUP(MONTH(F2871),D暦変換用数値,2,FALSE),DAY(F2871))/28)+1,0))</f>
        <v>4</v>
      </c>
      <c r="O2871" s="84">
        <f>IF(AND(MONTH(F2871)=7,DAY(F2871)&gt;25),DAY(F2871)-25,
MOD((SUM(VLOOKUP(MONTH(F2871),D暦変換用数値,2,FALSE),DAY(F2871))),28)+1)</f>
        <v>3</v>
      </c>
      <c r="P2871" s="405">
        <f>IF(OR(MONTH(F2871)&lt;7,AND(MONTH(F2871)=7,DAY(F2871)&lt;=25)),
MOD(SUM((E2871-1901)*365,(N2871-1)*28,O2871,258),260),
MOD(SUM((E2871-1900)*365,(N2871-1)*28,O2871,258),260))</f>
        <v>230</v>
      </c>
      <c r="Q2871" s="371" t="str">
        <f>VLOOKUP(MOD(P2871,4),色,2,FALSE)</f>
        <v>白い</v>
      </c>
      <c r="R2871" s="289" t="str">
        <f>VLOOKUP(MOD(P2871,13),銀河の音,2,FALSE)</f>
        <v>太陽の</v>
      </c>
      <c r="S2871" s="382" t="str">
        <f>VLOOKUP(MOD(P2871,20),太陽の紋章,2,FALSE)</f>
        <v>犬</v>
      </c>
      <c r="T2871" s="100" t="s">
        <v>5366</v>
      </c>
    </row>
    <row r="2872" spans="1:20" ht="13.5" customHeight="1">
      <c r="A2872" s="282" t="str">
        <f>VLOOKUP(MOD(E2872,10),十干,2,FALSE)</f>
        <v>乙</v>
      </c>
      <c r="B2872" s="283" t="str">
        <f>VLOOKUP(MOD(E2872,12),十二支,3,FALSE)</f>
        <v xml:space="preserve">08 軍 </v>
      </c>
      <c r="C2872" s="287" t="str">
        <f>VLOOKUP(F2872,星座,3,TRUE)</f>
        <v xml:space="preserve">08 軍 </v>
      </c>
      <c r="D2872" s="533">
        <v>38637</v>
      </c>
      <c r="E2872" s="83">
        <f>IFERROR(YEAR(D2872),LEFT(D2872,4))</f>
        <v>2005</v>
      </c>
      <c r="F2872" s="83" t="str">
        <f>IF(ISTEXT(D2872),RIGHT(D2872,5),TEXT(D2872,"mm/dd"))</f>
        <v>10/12</v>
      </c>
      <c r="G2872" s="88">
        <f>SUM(MID(E2872,1,1),MID(E2872,2,1),MID(E2872,3,1),MID(E2872,4,1),MID(F2872,1,1),MID(F2872,2,1),MID(F2872,4,1),MID(F2872,5,1))</f>
        <v>11</v>
      </c>
      <c r="H2872" s="88">
        <f>IF(MOD(G2872,9)=0,9,MOD(G2872,9))</f>
        <v>2</v>
      </c>
      <c r="I2872" s="83" t="str">
        <f>IFERROR(MID("日月火水木金土",WEEKDAY(D2872),1),"")</f>
        <v>水</v>
      </c>
      <c r="J2872" s="303" t="s">
        <v>265</v>
      </c>
      <c r="K2872" s="87" t="str">
        <f>VLOOKUP(F2872,石と花メイン,3,FALSE)</f>
        <v>◆黄玉</v>
      </c>
      <c r="L2872" s="296" t="str">
        <f>VLOOKUP(F2872,石と花メイン,4,FALSE)</f>
        <v>苔桃</v>
      </c>
      <c r="M2872" s="392">
        <f>IF(OR(MONTH(F2872)&lt;7,AND(MONTH(F2872)=7,DAY(F2872)&lt;=25)),
MOD(SUM((E2872-1901)*365,259),260),
MOD(SUM((E2872-1900)*365,259),260))</f>
        <v>104</v>
      </c>
      <c r="N2872" s="330">
        <f>IF(AND(MONTH(F2872)=7,DAY(F2872)&gt;25),1,
ROUNDDOWN((SUM(VLOOKUP(MONTH(F2872),D暦変換用数値,2,FALSE),DAY(F2872))/28)+1,0))</f>
        <v>3</v>
      </c>
      <c r="O2872" s="84">
        <f>IF(AND(MONTH(F2872)=7,DAY(F2872)&gt;25),DAY(F2872)-25,
MOD((SUM(VLOOKUP(MONTH(F2872),D暦変換用数値,2,FALSE),DAY(F2872))),28)+1)</f>
        <v>23</v>
      </c>
      <c r="P2872" s="405">
        <f>IF(OR(MONTH(F2872)&lt;7,AND(MONTH(F2872)=7,DAY(F2872)&lt;=25)),
MOD(SUM((E2872-1901)*365,(N2872-1)*28,O2872,258),260),
MOD(SUM((E2872-1900)*365,(N2872-1)*28,O2872,258),260))</f>
        <v>182</v>
      </c>
      <c r="Q2872" s="371" t="str">
        <f>VLOOKUP(MOD(P2872,4),色,2,FALSE)</f>
        <v>白い</v>
      </c>
      <c r="R2872" s="289" t="str">
        <f>VLOOKUP(MOD(P2872,13),銀河の音,2,FALSE)</f>
        <v>宇宙の</v>
      </c>
      <c r="S2872" s="382" t="str">
        <f>VLOOKUP(MOD(P2872,20),太陽の紋章,2,FALSE)</f>
        <v>風</v>
      </c>
      <c r="T2872" s="92" t="s">
        <v>3312</v>
      </c>
    </row>
    <row r="2873" spans="1:20" ht="13.5" customHeight="1">
      <c r="A2873" s="286" t="str">
        <f>VLOOKUP(MOD(E2873,10),十干,2,FALSE)</f>
        <v>辛</v>
      </c>
      <c r="B2873" s="283" t="str">
        <f>VLOOKUP(MOD(E2873,12),十二支,3,FALSE)</f>
        <v xml:space="preserve">08 軍 </v>
      </c>
      <c r="C2873" s="287" t="str">
        <f>VLOOKUP(F2873,星座,3,TRUE)</f>
        <v xml:space="preserve">08 軍 </v>
      </c>
      <c r="D2873" s="530" t="s">
        <v>8806</v>
      </c>
      <c r="E2873" s="85" t="str">
        <f>IFERROR(YEAR(D2873),LEFT(D2873,4))</f>
        <v>1801</v>
      </c>
      <c r="F2873" s="85" t="str">
        <f>IF(ISTEXT(D2873),RIGHT(D2873,5),TEXT(D2873,"mm/dd"))</f>
        <v>09/29</v>
      </c>
      <c r="G2873" s="89">
        <f>SUM(MID(E2873,1,1),MID(E2873,2,1),MID(E2873,3,1),MID(E2873,4,1),MID(F2873,1,1),MID(F2873,2,1),MID(F2873,4,1),MID(F2873,5,1))</f>
        <v>30</v>
      </c>
      <c r="H2873" s="89">
        <f>IF(MOD(G2873,9)=0,9,MOD(G2873,9))</f>
        <v>3</v>
      </c>
      <c r="I2873" s="85" t="str">
        <f>IFERROR(MID("日月火水木金土",WEEKDAY(D2873),1),"")</f>
        <v/>
      </c>
      <c r="J2873" s="308" t="s">
        <v>6829</v>
      </c>
      <c r="K2873" s="87" t="str">
        <f>VLOOKUP(F2873,石と花メイン,3,FALSE)</f>
        <v>◆青玉</v>
      </c>
      <c r="L2873" s="300" t="str">
        <f>VLOOKUP(F2873,石と花メイン,4,FALSE)</f>
        <v>アスター【蝦夷菊】</v>
      </c>
      <c r="M2873" s="397">
        <f>IF(OR(MONTH(F2873)&lt;7,AND(MONTH(F2873)=7,DAY(F2873)&lt;=25)),
MOD(SUM((E2873-1901)*365,259),260),
MOD(SUM((E2873-1900)*365,259),260))</f>
        <v>4</v>
      </c>
      <c r="N2873" s="87">
        <f>IF(AND(MONTH(F2873)=7,DAY(F2873)&gt;25),1,
ROUNDDOWN((SUM(VLOOKUP(MONTH(F2873),D暦変換用数値,2,FALSE),DAY(F2873))/28)+1,0))</f>
        <v>3</v>
      </c>
      <c r="O2873" s="82">
        <f>IF(AND(MONTH(F2873)=7,DAY(F2873)&gt;25),DAY(F2873)-25,
MOD((SUM(VLOOKUP(MONTH(F2873),D暦変換用数値,2,FALSE),DAY(F2873))),28)+1)</f>
        <v>10</v>
      </c>
      <c r="P2873" s="409">
        <f>IF(OR(MONTH(F2873)&lt;7,AND(MONTH(F2873)=7,DAY(F2873)&lt;=25)),
MOD(SUM((E2873-1901)*365,(N2873-1)*28,O2873,258),260),
MOD(SUM((E2873-1900)*365,(N2873-1)*28,O2873,258),260))</f>
        <v>69</v>
      </c>
      <c r="Q2873" s="371" t="str">
        <f>VLOOKUP(MOD(P2873,4),色,2,FALSE)</f>
        <v>赤い</v>
      </c>
      <c r="R2873" s="289" t="str">
        <f>VLOOKUP(MOD(P2873,13),銀河の音,2,FALSE)</f>
        <v>自己存在の</v>
      </c>
      <c r="S2873" s="382" t="str">
        <f>VLOOKUP(MOD(P2873,20),太陽の紋章,2,FALSE)</f>
        <v>月</v>
      </c>
      <c r="T2873" s="102" t="s">
        <v>6830</v>
      </c>
    </row>
    <row r="2874" spans="1:20" ht="13.5" customHeight="1">
      <c r="A2874" s="282" t="str">
        <f>VLOOKUP(MOD(E2874,10),十干,2,FALSE)</f>
        <v>己</v>
      </c>
      <c r="B2874" s="283" t="str">
        <f>VLOOKUP(MOD(E2874,12),十二支,3,FALSE)</f>
        <v xml:space="preserve">08 軍 </v>
      </c>
      <c r="C2874" s="287" t="str">
        <f>VLOOKUP(F2874,星座,3,TRUE)</f>
        <v xml:space="preserve">08 軍 </v>
      </c>
      <c r="D2874" s="533" t="s">
        <v>8807</v>
      </c>
      <c r="E2874" s="83" t="str">
        <f>IFERROR(YEAR(D2874),LEFT(D2874,4))</f>
        <v>1849</v>
      </c>
      <c r="F2874" s="83" t="str">
        <f>IF(ISTEXT(D2874),RIGHT(D2874,5),TEXT(D2874,"mm/dd"))</f>
        <v>10/07</v>
      </c>
      <c r="G2874" s="88">
        <f>SUM(MID(E2874,1,1),MID(E2874,2,1),MID(E2874,3,1),MID(E2874,4,1),MID(F2874,1,1),MID(F2874,2,1),MID(F2874,4,1),MID(F2874,5,1))</f>
        <v>30</v>
      </c>
      <c r="H2874" s="88">
        <f>IF(MOD(G2874,9)=0,9,MOD(G2874,9))</f>
        <v>3</v>
      </c>
      <c r="I2874" s="83" t="str">
        <f>IFERROR(MID("日月火水木金土",WEEKDAY(D2874),1),"")</f>
        <v/>
      </c>
      <c r="J2874" s="303" t="s">
        <v>4261</v>
      </c>
      <c r="K2874" s="87" t="str">
        <f>VLOOKUP(F2874,石と花メイン,3,FALSE)</f>
        <v>□水晶</v>
      </c>
      <c r="L2874" s="296" t="str">
        <f>VLOOKUP(F2874,石と花メイン,4,FALSE)</f>
        <v>金木犀【九里香】</v>
      </c>
      <c r="M2874" s="392">
        <f>IF(OR(MONTH(F2874)&lt;7,AND(MONTH(F2874)=7,DAY(F2874)&lt;=25)),
MOD(SUM((E2874-1901)*365,259),260),
MOD(SUM((E2874-1900)*365,259),260))</f>
        <v>104</v>
      </c>
      <c r="N2874" s="330">
        <f>IF(AND(MONTH(F2874)=7,DAY(F2874)&gt;25),1,
ROUNDDOWN((SUM(VLOOKUP(MONTH(F2874),D暦変換用数値,2,FALSE),DAY(F2874))/28)+1,0))</f>
        <v>3</v>
      </c>
      <c r="O2874" s="84">
        <f>IF(AND(MONTH(F2874)=7,DAY(F2874)&gt;25),DAY(F2874)-25,
MOD((SUM(VLOOKUP(MONTH(F2874),D暦変換用数値,2,FALSE),DAY(F2874))),28)+1)</f>
        <v>18</v>
      </c>
      <c r="P2874" s="405">
        <f>IF(OR(MONTH(F2874)&lt;7,AND(MONTH(F2874)=7,DAY(F2874)&lt;=25)),
MOD(SUM((E2874-1901)*365,(N2874-1)*28,O2874,258),260),
MOD(SUM((E2874-1900)*365,(N2874-1)*28,O2874,258),260))</f>
        <v>177</v>
      </c>
      <c r="Q2874" s="371" t="str">
        <f>VLOOKUP(MOD(P2874,4),色,2,FALSE)</f>
        <v>赤い</v>
      </c>
      <c r="R2874" s="289" t="str">
        <f>VLOOKUP(MOD(P2874,13),銀河の音,2,FALSE)</f>
        <v>銀河の</v>
      </c>
      <c r="S2874" s="382" t="str">
        <f>VLOOKUP(MOD(P2874,20),太陽の紋章,2,FALSE)</f>
        <v>地球</v>
      </c>
      <c r="T2874" s="102" t="s">
        <v>5879</v>
      </c>
    </row>
    <row r="2875" spans="1:20" ht="13.5" customHeight="1">
      <c r="A2875" s="282" t="str">
        <f>VLOOKUP(MOD(E2875,10),十干,2,FALSE)</f>
        <v>己</v>
      </c>
      <c r="B2875" s="283" t="str">
        <f>VLOOKUP(MOD(E2875,12),十二支,3,FALSE)</f>
        <v xml:space="preserve">08 軍 </v>
      </c>
      <c r="C2875" s="287" t="str">
        <f>VLOOKUP(F2875,星座,3,TRUE)</f>
        <v xml:space="preserve">08 軍 </v>
      </c>
      <c r="D2875" s="533" t="s">
        <v>8808</v>
      </c>
      <c r="E2875" s="83" t="str">
        <f>IFERROR(YEAR(D2875),LEFT(D2875,4))</f>
        <v>1849</v>
      </c>
      <c r="F2875" s="83" t="str">
        <f>IF(ISTEXT(D2875),RIGHT(D2875,5),TEXT(D2875,"mm/dd"))</f>
        <v>10/17</v>
      </c>
      <c r="G2875" s="88">
        <f>SUM(MID(E2875,1,1),MID(E2875,2,1),MID(E2875,3,1),MID(E2875,4,1),MID(F2875,1,1),MID(F2875,2,1),MID(F2875,4,1),MID(F2875,5,1))</f>
        <v>31</v>
      </c>
      <c r="H2875" s="88">
        <f>IF(MOD(G2875,9)=0,9,MOD(G2875,9))</f>
        <v>4</v>
      </c>
      <c r="I2875" s="83" t="str">
        <f>IFERROR(MID("日月火水木金土",WEEKDAY(D2875),1),"")</f>
        <v/>
      </c>
      <c r="J2875" s="303" t="s">
        <v>4262</v>
      </c>
      <c r="K2875" s="87" t="str">
        <f>VLOOKUP(F2875,石と花メイン,3,FALSE)</f>
        <v>■紅玉髄</v>
      </c>
      <c r="L2875" s="296" t="str">
        <f>VLOOKUP(F2875,石と花メイン,4,FALSE)</f>
        <v>葡萄</v>
      </c>
      <c r="M2875" s="392">
        <f>IF(OR(MONTH(F2875)&lt;7,AND(MONTH(F2875)=7,DAY(F2875)&lt;=25)),
MOD(SUM((E2875-1901)*365,259),260),
MOD(SUM((E2875-1900)*365,259),260))</f>
        <v>104</v>
      </c>
      <c r="N2875" s="330">
        <f>IF(AND(MONTH(F2875)=7,DAY(F2875)&gt;25),1,
ROUNDDOWN((SUM(VLOOKUP(MONTH(F2875),D暦変換用数値,2,FALSE),DAY(F2875))/28)+1,0))</f>
        <v>3</v>
      </c>
      <c r="O2875" s="84">
        <f>IF(AND(MONTH(F2875)=7,DAY(F2875)&gt;25),DAY(F2875)-25,
MOD((SUM(VLOOKUP(MONTH(F2875),D暦変換用数値,2,FALSE),DAY(F2875))),28)+1)</f>
        <v>28</v>
      </c>
      <c r="P2875" s="405">
        <f>IF(OR(MONTH(F2875)&lt;7,AND(MONTH(F2875)=7,DAY(F2875)&lt;=25)),
MOD(SUM((E2875-1901)*365,(N2875-1)*28,O2875,258),260),
MOD(SUM((E2875-1900)*365,(N2875-1)*28,O2875,258),260))</f>
        <v>187</v>
      </c>
      <c r="Q2875" s="371" t="str">
        <f>VLOOKUP(MOD(P2875,4),色,2,FALSE)</f>
        <v>青い</v>
      </c>
      <c r="R2875" s="289" t="str">
        <f>VLOOKUP(MOD(P2875,13),銀河の音,2,FALSE)</f>
        <v>倍音の</v>
      </c>
      <c r="S2875" s="382" t="str">
        <f>VLOOKUP(MOD(P2875,20),太陽の紋章,2,FALSE)</f>
        <v>手</v>
      </c>
      <c r="T2875" s="102" t="s">
        <v>2976</v>
      </c>
    </row>
    <row r="2876" spans="1:20" ht="13.5" customHeight="1">
      <c r="A2876" s="282" t="str">
        <f>VLOOKUP(MOD(E2876,10),十干,2,FALSE)</f>
        <v>丁</v>
      </c>
      <c r="B2876" s="283" t="str">
        <f>VLOOKUP(MOD(E2876,12),十二支,3,FALSE)</f>
        <v xml:space="preserve">08 軍 </v>
      </c>
      <c r="C2876" s="287" t="str">
        <f>VLOOKUP(F2876,星座,3,TRUE)</f>
        <v xml:space="preserve">08 軍 </v>
      </c>
      <c r="D2876" s="533" t="s">
        <v>8809</v>
      </c>
      <c r="E2876" s="83" t="str">
        <f>IFERROR(YEAR(D2876),LEFT(D2876,4))</f>
        <v>1897</v>
      </c>
      <c r="F2876" s="83" t="str">
        <f>IF(ISTEXT(D2876),RIGHT(D2876,5),TEXT(D2876,"mm/dd"))</f>
        <v>09/30</v>
      </c>
      <c r="G2876" s="88">
        <f>SUM(MID(E2876,1,1),MID(E2876,2,1),MID(E2876,3,1),MID(E2876,4,1),MID(F2876,1,1),MID(F2876,2,1),MID(F2876,4,1),MID(F2876,5,1))</f>
        <v>37</v>
      </c>
      <c r="H2876" s="88">
        <f>IF(MOD(G2876,9)=0,9,MOD(G2876,9))</f>
        <v>1</v>
      </c>
      <c r="I2876" s="83" t="str">
        <f>IFERROR(MID("日月火水木金土",WEEKDAY(D2876),1),"")</f>
        <v/>
      </c>
      <c r="J2876" s="303" t="s">
        <v>4263</v>
      </c>
      <c r="K2876" s="87" t="str">
        <f>VLOOKUP(F2876,石と花メイン,3,FALSE)</f>
        <v>○真珠</v>
      </c>
      <c r="L2876" s="296" t="str">
        <f>VLOOKUP(F2876,石と花メイン,4,FALSE)</f>
        <v>白粉花【夕化粧】</v>
      </c>
      <c r="M2876" s="392">
        <f>IF(OR(MONTH(F2876)&lt;7,AND(MONTH(F2876)=7,DAY(F2876)&lt;=25)),
MOD(SUM((E2876-1901)*365,259),260),
MOD(SUM((E2876-1900)*365,259),260))</f>
        <v>204</v>
      </c>
      <c r="N2876" s="330">
        <f>IF(AND(MONTH(F2876)=7,DAY(F2876)&gt;25),1,
ROUNDDOWN((SUM(VLOOKUP(MONTH(F2876),D暦変換用数値,2,FALSE),DAY(F2876))/28)+1,0))</f>
        <v>3</v>
      </c>
      <c r="O2876" s="84">
        <f>IF(AND(MONTH(F2876)=7,DAY(F2876)&gt;25),DAY(F2876)-25,
MOD((SUM(VLOOKUP(MONTH(F2876),D暦変換用数値,2,FALSE),DAY(F2876))),28)+1)</f>
        <v>11</v>
      </c>
      <c r="P2876" s="405">
        <f>IF(OR(MONTH(F2876)&lt;7,AND(MONTH(F2876)=7,DAY(F2876)&lt;=25)),
MOD(SUM((E2876-1901)*365,(N2876-1)*28,O2876,258),260),
MOD(SUM((E2876-1900)*365,(N2876-1)*28,O2876,258),260))</f>
        <v>10</v>
      </c>
      <c r="Q2876" s="371" t="str">
        <f>VLOOKUP(MOD(P2876,4),色,2,FALSE)</f>
        <v>白い</v>
      </c>
      <c r="R2876" s="289" t="str">
        <f>VLOOKUP(MOD(P2876,13),銀河の音,2,FALSE)</f>
        <v>惑星の</v>
      </c>
      <c r="S2876" s="382" t="str">
        <f>VLOOKUP(MOD(P2876,20),太陽の紋章,2,FALSE)</f>
        <v>犬</v>
      </c>
      <c r="T2876" s="95" t="s">
        <v>3135</v>
      </c>
    </row>
    <row r="2877" spans="1:20" ht="13.5" customHeight="1">
      <c r="A2877" s="50" t="str">
        <f>VLOOKUP(MOD(E2877,10),十干,2,FALSE)</f>
        <v>己</v>
      </c>
      <c r="B2877" s="199" t="str">
        <f>VLOOKUP(MOD(E2877,12),十二支,3,FALSE)</f>
        <v xml:space="preserve">08 軍 </v>
      </c>
      <c r="C2877" s="201" t="str">
        <f>VLOOKUP(F2877,星座,3,TRUE)</f>
        <v xml:space="preserve">09 火 </v>
      </c>
      <c r="D2877" s="531">
        <v>3388</v>
      </c>
      <c r="E2877" s="1">
        <f>IFERROR(YEAR(D2877),LEFT(D2877,4))</f>
        <v>1909</v>
      </c>
      <c r="F2877" s="1" t="str">
        <f>IF(ISTEXT(D2877),RIGHT(D2877,5),TEXT(D2877,"mm/dd"))</f>
        <v>04/10</v>
      </c>
      <c r="G2877" s="39">
        <f>SUM(MID(E2877,1,1),MID(E2877,2,1),MID(E2877,3,1),MID(E2877,4,1),MID(F2877,1,1),MID(F2877,2,1),MID(F2877,4,1),MID(F2877,5,1))</f>
        <v>24</v>
      </c>
      <c r="H2877" s="41">
        <f>IF(MOD(G2877,9)=0,9,MOD(G2877,9))</f>
        <v>6</v>
      </c>
      <c r="I2877" s="45" t="str">
        <f>IFERROR(MID("日月火水木金土",WEEKDAY(D2877),1),"")</f>
        <v>土</v>
      </c>
      <c r="J2877" s="304" t="s">
        <v>4403</v>
      </c>
      <c r="K2877" s="202" t="str">
        <f>VLOOKUP(F2877,石と花メイン,3,FALSE)</f>
        <v>□水晶</v>
      </c>
      <c r="L2877" s="297" t="str">
        <f>VLOOKUP(F2877,石と花メイン,4,FALSE)</f>
        <v>九輪草【七階草】</v>
      </c>
      <c r="M2877" s="393">
        <f>IF(OR(MONTH(F2877)&lt;7,AND(MONTH(F2877)=7,DAY(F2877)&lt;=25)),
MOD(SUM((E2877-1901)*365,259),260),
MOD(SUM((E2877-1900)*365,259),260))</f>
        <v>59</v>
      </c>
      <c r="N2877" s="390">
        <f>IF(AND(MONTH(F2877)=7,DAY(F2877)&gt;25),1,
ROUNDDOWN((SUM(VLOOKUP(MONTH(F2877),D暦変換用数値,2,FALSE),DAY(F2877))/28)+1,0))</f>
        <v>10</v>
      </c>
      <c r="O2877" s="205">
        <f>IF(AND(MONTH(F2877)=7,DAY(F2877)&gt;25),DAY(F2877)-25,
MOD((SUM(VLOOKUP(MONTH(F2877),D暦変換用数値,2,FALSE),DAY(F2877))),28)+1)</f>
        <v>7</v>
      </c>
      <c r="P2877" s="406">
        <f>IF(OR(MONTH(F2877)&lt;7,AND(MONTH(F2877)=7,DAY(F2877)&lt;=25)),
MOD(SUM((E2877-1901)*365,(N2877-1)*28,O2877,258),260),
MOD(SUM((E2877-1900)*365,(N2877-1)*28,O2877,258),260))</f>
        <v>57</v>
      </c>
      <c r="Q2877" s="372" t="str">
        <f>VLOOKUP(MOD(P2877,4),色,2,FALSE)</f>
        <v>赤い</v>
      </c>
      <c r="R2877" s="290" t="str">
        <f>VLOOKUP(MOD(P2877,13),銀河の音,2,FALSE)</f>
        <v>倍音の</v>
      </c>
      <c r="S2877" s="383" t="str">
        <f>VLOOKUP(MOD(P2877,20),太陽の紋章,2,FALSE)</f>
        <v>地球</v>
      </c>
      <c r="T2877" s="97" t="s">
        <v>7569</v>
      </c>
    </row>
    <row r="2878" spans="1:20" ht="13.5" customHeight="1">
      <c r="A2878" s="50" t="str">
        <f>VLOOKUP(MOD(E2878,10),十干,2,FALSE)</f>
        <v>癸</v>
      </c>
      <c r="B2878" s="199" t="str">
        <f>VLOOKUP(MOD(E2878,12),十二支,3,FALSE)</f>
        <v xml:space="preserve">08 軍 </v>
      </c>
      <c r="C2878" s="201" t="str">
        <f>VLOOKUP(F2878,星座,3,TRUE)</f>
        <v xml:space="preserve">09 火 </v>
      </c>
      <c r="D2878" s="531">
        <v>12154</v>
      </c>
      <c r="E2878" s="1">
        <f>IFERROR(YEAR(D2878),LEFT(D2878,4))</f>
        <v>1933</v>
      </c>
      <c r="F2878" s="1" t="str">
        <f>IF(ISTEXT(D2878),RIGHT(D2878,5),TEXT(D2878,"mm/dd"))</f>
        <v>04/10</v>
      </c>
      <c r="G2878" s="39">
        <f>SUM(MID(E2878,1,1),MID(E2878,2,1),MID(E2878,3,1),MID(E2878,4,1),MID(F2878,1,1),MID(F2878,2,1),MID(F2878,4,1),MID(F2878,5,1))</f>
        <v>21</v>
      </c>
      <c r="H2878" s="41">
        <f>IF(MOD(G2878,9)=0,9,MOD(G2878,9))</f>
        <v>3</v>
      </c>
      <c r="I2878" s="45" t="str">
        <f>IFERROR(MID("日月火水木金土",WEEKDAY(D2878),1),"")</f>
        <v>月</v>
      </c>
      <c r="J2878" s="304" t="s">
        <v>6133</v>
      </c>
      <c r="K2878" s="202" t="str">
        <f>VLOOKUP(F2878,石と花メイン,3,FALSE)</f>
        <v>□水晶</v>
      </c>
      <c r="L2878" s="297" t="str">
        <f>VLOOKUP(F2878,石と花メイン,4,FALSE)</f>
        <v>九輪草【七階草】</v>
      </c>
      <c r="M2878" s="393">
        <f>IF(OR(MONTH(F2878)&lt;7,AND(MONTH(F2878)=7,DAY(F2878)&lt;=25)),
MOD(SUM((E2878-1901)*365,259),260),
MOD(SUM((E2878-1900)*365,259),260))</f>
        <v>239</v>
      </c>
      <c r="N2878" s="390">
        <f>IF(AND(MONTH(F2878)=7,DAY(F2878)&gt;25),1,
ROUNDDOWN((SUM(VLOOKUP(MONTH(F2878),D暦変換用数値,2,FALSE),DAY(F2878))/28)+1,0))</f>
        <v>10</v>
      </c>
      <c r="O2878" s="205">
        <f>IF(AND(MONTH(F2878)=7,DAY(F2878)&gt;25),DAY(F2878)-25,
MOD((SUM(VLOOKUP(MONTH(F2878),D暦変換用数値,2,FALSE),DAY(F2878))),28)+1)</f>
        <v>7</v>
      </c>
      <c r="P2878" s="406">
        <f>IF(OR(MONTH(F2878)&lt;7,AND(MONTH(F2878)=7,DAY(F2878)&lt;=25)),
MOD(SUM((E2878-1901)*365,(N2878-1)*28,O2878,258),260),
MOD(SUM((E2878-1900)*365,(N2878-1)*28,O2878,258),260))</f>
        <v>237</v>
      </c>
      <c r="Q2878" s="372" t="str">
        <f>VLOOKUP(MOD(P2878,4),色,2,FALSE)</f>
        <v>赤い</v>
      </c>
      <c r="R2878" s="290" t="str">
        <f>VLOOKUP(MOD(P2878,13),銀河の音,2,FALSE)</f>
        <v>電気の</v>
      </c>
      <c r="S2878" s="383" t="str">
        <f>VLOOKUP(MOD(P2878,20),太陽の紋章,2,FALSE)</f>
        <v>地球</v>
      </c>
      <c r="T2878" s="98" t="s">
        <v>3736</v>
      </c>
    </row>
    <row r="2879" spans="1:20" ht="13.5" customHeight="1">
      <c r="A2879" s="50" t="str">
        <f>VLOOKUP(MOD(E2879,10),十干,2,FALSE)</f>
        <v>癸</v>
      </c>
      <c r="B2879" s="199" t="str">
        <f>VLOOKUP(MOD(E2879,12),十二支,3,FALSE)</f>
        <v xml:space="preserve">08 軍 </v>
      </c>
      <c r="C2879" s="201" t="str">
        <f>VLOOKUP(F2879,星座,3,TRUE)</f>
        <v xml:space="preserve">09 火 </v>
      </c>
      <c r="D2879" s="531">
        <v>12157</v>
      </c>
      <c r="E2879" s="1">
        <f>IFERROR(YEAR(D2879),LEFT(D2879,4))</f>
        <v>1933</v>
      </c>
      <c r="F2879" s="1" t="str">
        <f>IF(ISTEXT(D2879),RIGHT(D2879,5),TEXT(D2879,"mm/dd"))</f>
        <v>04/13</v>
      </c>
      <c r="G2879" s="39">
        <f>SUM(MID(E2879,1,1),MID(E2879,2,1),MID(E2879,3,1),MID(E2879,4,1),MID(F2879,1,1),MID(F2879,2,1),MID(F2879,4,1),MID(F2879,5,1))</f>
        <v>24</v>
      </c>
      <c r="H2879" s="41">
        <f>IF(MOD(G2879,9)=0,9,MOD(G2879,9))</f>
        <v>6</v>
      </c>
      <c r="I2879" s="45" t="str">
        <f>IFERROR(MID("日月火水木金土",WEEKDAY(D2879),1),"")</f>
        <v>木</v>
      </c>
      <c r="J2879" s="304" t="s">
        <v>569</v>
      </c>
      <c r="K2879" s="202" t="str">
        <f>VLOOKUP(F2879,石と花メイン,3,FALSE)</f>
        <v>◇金剛石</v>
      </c>
      <c r="L2879" s="297" t="str">
        <f>VLOOKUP(F2879,石と花メイン,4,FALSE)</f>
        <v>波斯菊【蛇の目草】</v>
      </c>
      <c r="M2879" s="393">
        <f>IF(OR(MONTH(F2879)&lt;7,AND(MONTH(F2879)=7,DAY(F2879)&lt;=25)),
MOD(SUM((E2879-1901)*365,259),260),
MOD(SUM((E2879-1900)*365,259),260))</f>
        <v>239</v>
      </c>
      <c r="N2879" s="390">
        <f>IF(AND(MONTH(F2879)=7,DAY(F2879)&gt;25),1,
ROUNDDOWN((SUM(VLOOKUP(MONTH(F2879),D暦変換用数値,2,FALSE),DAY(F2879))/28)+1,0))</f>
        <v>10</v>
      </c>
      <c r="O2879" s="205">
        <f>IF(AND(MONTH(F2879)=7,DAY(F2879)&gt;25),DAY(F2879)-25,
MOD((SUM(VLOOKUP(MONTH(F2879),D暦変換用数値,2,FALSE),DAY(F2879))),28)+1)</f>
        <v>10</v>
      </c>
      <c r="P2879" s="406">
        <f>IF(OR(MONTH(F2879)&lt;7,AND(MONTH(F2879)=7,DAY(F2879)&lt;=25)),
MOD(SUM((E2879-1901)*365,(N2879-1)*28,O2879,258),260),
MOD(SUM((E2879-1900)*365,(N2879-1)*28,O2879,258),260))</f>
        <v>240</v>
      </c>
      <c r="Q2879" s="373" t="str">
        <f>VLOOKUP(MOD(P2879,4),色,2,FALSE)</f>
        <v>黄色い</v>
      </c>
      <c r="R2879" s="291" t="str">
        <f>VLOOKUP(MOD(P2879,13),銀河の音,2,FALSE)</f>
        <v>律動の</v>
      </c>
      <c r="S2879" s="384" t="str">
        <f>VLOOKUP(MOD(P2879,20),太陽の紋章,2,FALSE)</f>
        <v>太陽</v>
      </c>
      <c r="T2879" s="98" t="s">
        <v>3736</v>
      </c>
    </row>
    <row r="2880" spans="1:20" ht="13.5" customHeight="1">
      <c r="A2880" s="49" t="str">
        <f>VLOOKUP(MOD(E2880,10),十干,2,FALSE)</f>
        <v>乙</v>
      </c>
      <c r="B2880" s="199" t="str">
        <f>VLOOKUP(MOD(E2880,12),十二支,3,FALSE)</f>
        <v xml:space="preserve">08 軍 </v>
      </c>
      <c r="C2880" s="201" t="str">
        <f>VLOOKUP(F2880,星座,3,TRUE)</f>
        <v xml:space="preserve">09 火 </v>
      </c>
      <c r="D2880" s="535">
        <v>16523</v>
      </c>
      <c r="E2880" s="45">
        <f>IFERROR(YEAR(D2880),LEFT(D2880,4))</f>
        <v>1945</v>
      </c>
      <c r="F2880" s="45" t="str">
        <f>IF(ISTEXT(D2880),RIGHT(D2880,5),TEXT(D2880,"mm/dd"))</f>
        <v>03/27</v>
      </c>
      <c r="G2880" s="41">
        <f>SUM(MID(E2880,1,1),MID(E2880,2,1),MID(E2880,3,1),MID(E2880,4,1),MID(F2880,1,1),MID(F2880,2,1),MID(F2880,4,1),MID(F2880,5,1))</f>
        <v>31</v>
      </c>
      <c r="H2880" s="41">
        <f>IF(MOD(G2880,9)=0,9,MOD(G2880,9))</f>
        <v>4</v>
      </c>
      <c r="I2880" s="45" t="str">
        <f>IFERROR(MID("日月火水木金土",WEEKDAY(D2880),1),"")</f>
        <v>火</v>
      </c>
      <c r="J2880" s="305" t="s">
        <v>194</v>
      </c>
      <c r="K2880" s="203" t="str">
        <f>VLOOKUP(F2880,石と花メイン,3,FALSE)</f>
        <v>□水晶</v>
      </c>
      <c r="L2880" s="298" t="str">
        <f>VLOOKUP(F2880,石と花メイン,4,FALSE)</f>
        <v>巾着草【カルセオラリア】</v>
      </c>
      <c r="M2880" s="394">
        <f>IF(OR(MONTH(F2880)&lt;7,AND(MONTH(F2880)=7,DAY(F2880)&lt;=25)),
MOD(SUM((E2880-1901)*365,259),260),
MOD(SUM((E2880-1900)*365,259),260))</f>
        <v>199</v>
      </c>
      <c r="N2880" s="391">
        <f>IF(AND(MONTH(F2880)=7,DAY(F2880)&gt;25),1,
ROUNDDOWN((SUM(VLOOKUP(MONTH(F2880),D暦変換用数値,2,FALSE),DAY(F2880))/28)+1,0))</f>
        <v>9</v>
      </c>
      <c r="O2880" s="46">
        <f>IF(AND(MONTH(F2880)=7,DAY(F2880)&gt;25),DAY(F2880)-25,
MOD((SUM(VLOOKUP(MONTH(F2880),D暦変換用数値,2,FALSE),DAY(F2880))),28)+1)</f>
        <v>21</v>
      </c>
      <c r="P2880" s="407">
        <f>IF(OR(MONTH(F2880)&lt;7,AND(MONTH(F2880)=7,DAY(F2880)&lt;=25)),
MOD(SUM((E2880-1901)*365,(N2880-1)*28,O2880,258),260),
MOD(SUM((E2880-1900)*365,(N2880-1)*28,O2880,258),260))</f>
        <v>183</v>
      </c>
      <c r="Q2880" s="374" t="str">
        <f>VLOOKUP(MOD(P2880,4),色,2,FALSE)</f>
        <v>青い</v>
      </c>
      <c r="R2880" s="292" t="str">
        <f>VLOOKUP(MOD(P2880,13),銀河の音,2,FALSE)</f>
        <v>磁気の</v>
      </c>
      <c r="S2880" s="385" t="str">
        <f>VLOOKUP(MOD(P2880,20),太陽の紋章,2,FALSE)</f>
        <v>夜</v>
      </c>
      <c r="T2880" s="79"/>
    </row>
    <row r="2881" spans="1:20" ht="13.5" customHeight="1">
      <c r="A2881" s="50" t="str">
        <f>VLOOKUP(MOD(E2881,10),十干,2,FALSE)</f>
        <v>乙</v>
      </c>
      <c r="B2881" s="199" t="str">
        <f>VLOOKUP(MOD(E2881,12),十二支,3,FALSE)</f>
        <v xml:space="preserve">08 軍 </v>
      </c>
      <c r="C2881" s="201" t="str">
        <f>VLOOKUP(F2881,星座,3,TRUE)</f>
        <v xml:space="preserve">09 火 </v>
      </c>
      <c r="D2881" s="531">
        <v>16526</v>
      </c>
      <c r="E2881" s="1">
        <f>IFERROR(YEAR(D2881),LEFT(D2881,4))</f>
        <v>1945</v>
      </c>
      <c r="F2881" s="1" t="str">
        <f>IF(ISTEXT(D2881),RIGHT(D2881,5),TEXT(D2881,"mm/dd"))</f>
        <v>03/30</v>
      </c>
      <c r="G2881" s="39">
        <f>SUM(MID(E2881,1,1),MID(E2881,2,1),MID(E2881,3,1),MID(E2881,4,1),MID(F2881,1,1),MID(F2881,2,1),MID(F2881,4,1),MID(F2881,5,1))</f>
        <v>25</v>
      </c>
      <c r="H2881" s="41">
        <f>IF(MOD(G2881,9)=0,9,MOD(G2881,9))</f>
        <v>7</v>
      </c>
      <c r="I2881" s="45" t="str">
        <f>IFERROR(MID("日月火水木金土",WEEKDAY(D2881),1),"")</f>
        <v>金</v>
      </c>
      <c r="J2881" s="304" t="s">
        <v>570</v>
      </c>
      <c r="K2881" s="202" t="str">
        <f>VLOOKUP(F2881,石と花メイン,3,FALSE)</f>
        <v>○真珠</v>
      </c>
      <c r="L2881" s="297" t="str">
        <f>VLOOKUP(F2881,石と花メイン,4,FALSE)</f>
        <v>アルメリア【浜簪】</v>
      </c>
      <c r="M2881" s="393">
        <f>IF(OR(MONTH(F2881)&lt;7,AND(MONTH(F2881)=7,DAY(F2881)&lt;=25)),
MOD(SUM((E2881-1901)*365,259),260),
MOD(SUM((E2881-1900)*365,259),260))</f>
        <v>199</v>
      </c>
      <c r="N2881" s="390">
        <f>IF(AND(MONTH(F2881)=7,DAY(F2881)&gt;25),1,
ROUNDDOWN((SUM(VLOOKUP(MONTH(F2881),D暦変換用数値,2,FALSE),DAY(F2881))/28)+1,0))</f>
        <v>9</v>
      </c>
      <c r="O2881" s="205">
        <f>IF(AND(MONTH(F2881)=7,DAY(F2881)&gt;25),DAY(F2881)-25,
MOD((SUM(VLOOKUP(MONTH(F2881),D暦変換用数値,2,FALSE),DAY(F2881))),28)+1)</f>
        <v>24</v>
      </c>
      <c r="P2881" s="406">
        <f>IF(OR(MONTH(F2881)&lt;7,AND(MONTH(F2881)=7,DAY(F2881)&lt;=25)),
MOD(SUM((E2881-1901)*365,(N2881-1)*28,O2881,258),260),
MOD(SUM((E2881-1900)*365,(N2881-1)*28,O2881,258),260))</f>
        <v>186</v>
      </c>
      <c r="Q2881" s="375" t="str">
        <f>VLOOKUP(MOD(P2881,4),色,2,FALSE)</f>
        <v>白い</v>
      </c>
      <c r="R2881" s="293" t="str">
        <f>VLOOKUP(MOD(P2881,13),銀河の音,2,FALSE)</f>
        <v>自己存在の</v>
      </c>
      <c r="S2881" s="386" t="str">
        <f>VLOOKUP(MOD(P2881,20),太陽の紋章,2,FALSE)</f>
        <v>世界の橋渡し</v>
      </c>
      <c r="T2881" s="98" t="s">
        <v>3736</v>
      </c>
    </row>
    <row r="2882" spans="1:20" ht="13.5" customHeight="1">
      <c r="A2882" s="50" t="str">
        <f>VLOOKUP(MOD(E2882,10),十干,2,FALSE)</f>
        <v>乙</v>
      </c>
      <c r="B2882" s="199" t="str">
        <f>VLOOKUP(MOD(E2882,12),十二支,3,FALSE)</f>
        <v xml:space="preserve">08 軍 </v>
      </c>
      <c r="C2882" s="201" t="str">
        <f>VLOOKUP(F2882,星座,3,TRUE)</f>
        <v xml:space="preserve">09 火 </v>
      </c>
      <c r="D2882" s="531">
        <v>16532</v>
      </c>
      <c r="E2882" s="1">
        <f>IFERROR(YEAR(D2882),LEFT(D2882,4))</f>
        <v>1945</v>
      </c>
      <c r="F2882" s="1" t="str">
        <f>IF(ISTEXT(D2882),RIGHT(D2882,5),TEXT(D2882,"mm/dd"))</f>
        <v>04/05</v>
      </c>
      <c r="G2882" s="39">
        <f>SUM(MID(E2882,1,1),MID(E2882,2,1),MID(E2882,3,1),MID(E2882,4,1),MID(F2882,1,1),MID(F2882,2,1),MID(F2882,4,1),MID(F2882,5,1))</f>
        <v>28</v>
      </c>
      <c r="H2882" s="41">
        <f>IF(MOD(G2882,9)=0,9,MOD(G2882,9))</f>
        <v>1</v>
      </c>
      <c r="I2882" s="45" t="str">
        <f>IFERROR(MID("日月火水木金土",WEEKDAY(D2882),1),"")</f>
        <v>木</v>
      </c>
      <c r="J2882" s="304" t="s">
        <v>571</v>
      </c>
      <c r="K2882" s="202" t="str">
        <f>VLOOKUP(F2882,石と花メイン,3,FALSE)</f>
        <v>◆翠玉</v>
      </c>
      <c r="L2882" s="297" t="str">
        <f>VLOOKUP(F2882,石と花メイン,4,FALSE)</f>
        <v>無花果【蓬莱柿】</v>
      </c>
      <c r="M2882" s="393">
        <f>IF(OR(MONTH(F2882)&lt;7,AND(MONTH(F2882)=7,DAY(F2882)&lt;=25)),
MOD(SUM((E2882-1901)*365,259),260),
MOD(SUM((E2882-1900)*365,259),260))</f>
        <v>199</v>
      </c>
      <c r="N2882" s="390">
        <f>IF(AND(MONTH(F2882)=7,DAY(F2882)&gt;25),1,
ROUNDDOWN((SUM(VLOOKUP(MONTH(F2882),D暦変換用数値,2,FALSE),DAY(F2882))/28)+1,0))</f>
        <v>10</v>
      </c>
      <c r="O2882" s="205">
        <f>IF(AND(MONTH(F2882)=7,DAY(F2882)&gt;25),DAY(F2882)-25,
MOD((SUM(VLOOKUP(MONTH(F2882),D暦変換用数値,2,FALSE),DAY(F2882))),28)+1)</f>
        <v>2</v>
      </c>
      <c r="P2882" s="406">
        <f>IF(OR(MONTH(F2882)&lt;7,AND(MONTH(F2882)=7,DAY(F2882)&lt;=25)),
MOD(SUM((E2882-1901)*365,(N2882-1)*28,O2882,258),260),
MOD(SUM((E2882-1900)*365,(N2882-1)*28,O2882,258),260))</f>
        <v>192</v>
      </c>
      <c r="Q2882" s="373" t="str">
        <f>VLOOKUP(MOD(P2882,4),色,2,FALSE)</f>
        <v>黄色い</v>
      </c>
      <c r="R2882" s="291" t="str">
        <f>VLOOKUP(MOD(P2882,13),銀河の音,2,FALSE)</f>
        <v>惑星の</v>
      </c>
      <c r="S2882" s="384" t="str">
        <f>VLOOKUP(MOD(P2882,20),太陽の紋章,2,FALSE)</f>
        <v>人</v>
      </c>
      <c r="T2882" s="105" t="s">
        <v>3213</v>
      </c>
    </row>
    <row r="2883" spans="1:20" ht="13.5" customHeight="1">
      <c r="A2883" s="50" t="str">
        <f>VLOOKUP(MOD(E2883,10),十干,2,FALSE)</f>
        <v>丁</v>
      </c>
      <c r="B2883" s="199" t="str">
        <f>VLOOKUP(MOD(E2883,12),十二支,3,FALSE)</f>
        <v xml:space="preserve">08 軍 </v>
      </c>
      <c r="C2883" s="201" t="str">
        <f>VLOOKUP(F2883,星座,3,TRUE)</f>
        <v xml:space="preserve">09 火 </v>
      </c>
      <c r="D2883" s="531">
        <v>20902</v>
      </c>
      <c r="E2883" s="1">
        <f>IFERROR(YEAR(D2883),LEFT(D2883,4))</f>
        <v>1957</v>
      </c>
      <c r="F2883" s="1" t="str">
        <f>IF(ISTEXT(D2883),RIGHT(D2883,5),TEXT(D2883,"mm/dd"))</f>
        <v>03/23</v>
      </c>
      <c r="G2883" s="39">
        <f>SUM(MID(E2883,1,1),MID(E2883,2,1),MID(E2883,3,1),MID(E2883,4,1),MID(F2883,1,1),MID(F2883,2,1),MID(F2883,4,1),MID(F2883,5,1))</f>
        <v>30</v>
      </c>
      <c r="H2883" s="41">
        <f>IF(MOD(G2883,9)=0,9,MOD(G2883,9))</f>
        <v>3</v>
      </c>
      <c r="I2883" s="45" t="str">
        <f>IFERROR(MID("日月火水木金土",WEEKDAY(D2883),1),"")</f>
        <v>土</v>
      </c>
      <c r="J2883" s="304" t="s">
        <v>572</v>
      </c>
      <c r="K2883" s="202" t="str">
        <f>VLOOKUP(F2883,石と花メイン,3,FALSE)</f>
        <v>●薔薇色石</v>
      </c>
      <c r="L2883" s="297" t="str">
        <f>VLOOKUP(F2883,石と花メイン,4,FALSE)</f>
        <v>グラジオラス【唐菖蒲】</v>
      </c>
      <c r="M2883" s="393">
        <f>IF(OR(MONTH(F2883)&lt;7,AND(MONTH(F2883)=7,DAY(F2883)&lt;=25)),
MOD(SUM((E2883-1901)*365,259),260),
MOD(SUM((E2883-1900)*365,259),260))</f>
        <v>159</v>
      </c>
      <c r="N2883" s="390">
        <f>IF(AND(MONTH(F2883)=7,DAY(F2883)&gt;25),1,
ROUNDDOWN((SUM(VLOOKUP(MONTH(F2883),D暦変換用数値,2,FALSE),DAY(F2883))/28)+1,0))</f>
        <v>9</v>
      </c>
      <c r="O2883" s="205">
        <f>IF(AND(MONTH(F2883)=7,DAY(F2883)&gt;25),DAY(F2883)-25,
MOD((SUM(VLOOKUP(MONTH(F2883),D暦変換用数値,2,FALSE),DAY(F2883))),28)+1)</f>
        <v>17</v>
      </c>
      <c r="P2883" s="406">
        <f>IF(OR(MONTH(F2883)&lt;7,AND(MONTH(F2883)=7,DAY(F2883)&lt;=25)),
MOD(SUM((E2883-1901)*365,(N2883-1)*28,O2883,258),260),
MOD(SUM((E2883-1900)*365,(N2883-1)*28,O2883,258),260))</f>
        <v>139</v>
      </c>
      <c r="Q2883" s="374" t="str">
        <f>VLOOKUP(MOD(P2883,4),色,2,FALSE)</f>
        <v>青い</v>
      </c>
      <c r="R2883" s="292" t="str">
        <f>VLOOKUP(MOD(P2883,13),銀河の音,2,FALSE)</f>
        <v>太陽の</v>
      </c>
      <c r="S2883" s="385" t="str">
        <f>VLOOKUP(MOD(P2883,20),太陽の紋章,2,FALSE)</f>
        <v>嵐</v>
      </c>
      <c r="T2883" s="97" t="s">
        <v>3808</v>
      </c>
    </row>
    <row r="2884" spans="1:20" ht="13.5" customHeight="1">
      <c r="A2884" s="334" t="str">
        <f>VLOOKUP(MOD(E2884,10),十干,2,FALSE)</f>
        <v>丁</v>
      </c>
      <c r="B2884" s="331" t="str">
        <f>VLOOKUP(MOD(E2884,12),十二支,3,FALSE)</f>
        <v xml:space="preserve">08 軍 </v>
      </c>
      <c r="C2884" s="336" t="str">
        <f>VLOOKUP(F2884,星座,3,TRUE)</f>
        <v xml:space="preserve">09 火 </v>
      </c>
      <c r="D2884" s="534">
        <v>20914</v>
      </c>
      <c r="E2884" s="131">
        <f>IFERROR(YEAR(D2884),LEFT(D2884,4))</f>
        <v>1957</v>
      </c>
      <c r="F2884" s="131" t="str">
        <f>IF(ISTEXT(D2884),RIGHT(D2884,5),TEXT(D2884,"mm/dd"))</f>
        <v>04/04</v>
      </c>
      <c r="G2884" s="133">
        <f>SUM(MID(E2884,1,1),MID(E2884,2,1),MID(E2884,3,1),MID(E2884,4,1),MID(F2884,1,1),MID(F2884,2,1),MID(F2884,4,1),MID(F2884,5,1))</f>
        <v>30</v>
      </c>
      <c r="H2884" s="133">
        <f>IF(MOD(G2884,9)=0,9,MOD(G2884,9))</f>
        <v>3</v>
      </c>
      <c r="I2884" s="131" t="str">
        <f>IFERROR(MID("日月火水木金土",WEEKDAY(D2884),1),"")</f>
        <v>木</v>
      </c>
      <c r="J2884" s="306" t="s">
        <v>8531</v>
      </c>
      <c r="K2884" s="335" t="str">
        <f>VLOOKUP(F2884,石と花メイン,3,FALSE)</f>
        <v>□水晶</v>
      </c>
      <c r="L2884" s="302" t="str">
        <f>VLOOKUP(F2884,石と花メイン,4,FALSE)</f>
        <v>麦仙翁【麦撫子】</v>
      </c>
      <c r="M2884" s="396">
        <f>IF(OR(MONTH(F2884)&lt;7,AND(MONTH(F2884)=7,DAY(F2884)&lt;=25)),
MOD(SUM((E2884-1901)*365,259),260),
MOD(SUM((E2884-1900)*365,259),260))</f>
        <v>159</v>
      </c>
      <c r="N2884" s="335">
        <f>IF(AND(MONTH(F2884)=7,DAY(F2884)&gt;25),1,
ROUNDDOWN((SUM(VLOOKUP(MONTH(F2884),D暦変換用数値,2,FALSE),DAY(F2884))/28)+1,0))</f>
        <v>10</v>
      </c>
      <c r="O2884" s="132">
        <f>IF(AND(MONTH(F2884)=7,DAY(F2884)&gt;25),DAY(F2884)-25,
MOD((SUM(VLOOKUP(MONTH(F2884),D暦変換用数値,2,FALSE),DAY(F2884))),28)+1)</f>
        <v>1</v>
      </c>
      <c r="P2884" s="404">
        <f>IF(OR(MONTH(F2884)&lt;7,AND(MONTH(F2884)=7,DAY(F2884)&lt;=25)),
MOD(SUM((E2884-1901)*365,(N2884-1)*28,O2884,258),260),
MOD(SUM((E2884-1900)*365,(N2884-1)*28,O2884,258),260))</f>
        <v>151</v>
      </c>
      <c r="Q2884" s="376" t="str">
        <f>VLOOKUP(MOD(P2884,4),色,2,FALSE)</f>
        <v>青い</v>
      </c>
      <c r="R2884" s="333" t="str">
        <f>VLOOKUP(MOD(P2884,13),銀河の音,2,FALSE)</f>
        <v>銀河の</v>
      </c>
      <c r="S2884" s="387" t="str">
        <f>VLOOKUP(MOD(P2884,20),太陽の紋章,2,FALSE)</f>
        <v>猿</v>
      </c>
      <c r="T2884" s="119" t="s">
        <v>8530</v>
      </c>
    </row>
    <row r="2885" spans="1:20" ht="13.5" customHeight="1">
      <c r="A2885" s="50" t="str">
        <f>VLOOKUP(MOD(E2885,10),十干,2,FALSE)</f>
        <v>丁</v>
      </c>
      <c r="B2885" s="199" t="str">
        <f>VLOOKUP(MOD(E2885,12),十二支,3,FALSE)</f>
        <v xml:space="preserve">08 軍 </v>
      </c>
      <c r="C2885" s="201" t="str">
        <f>VLOOKUP(F2885,星座,3,TRUE)</f>
        <v xml:space="preserve">09 火 </v>
      </c>
      <c r="D2885" s="531">
        <v>20915</v>
      </c>
      <c r="E2885" s="1">
        <f>IFERROR(YEAR(D2885),LEFT(D2885,4))</f>
        <v>1957</v>
      </c>
      <c r="F2885" s="1" t="str">
        <f>IF(ISTEXT(D2885),RIGHT(D2885,5),TEXT(D2885,"mm/dd"))</f>
        <v>04/05</v>
      </c>
      <c r="G2885" s="39">
        <f>SUM(MID(E2885,1,1),MID(E2885,2,1),MID(E2885,3,1),MID(E2885,4,1),MID(F2885,1,1),MID(F2885,2,1),MID(F2885,4,1),MID(F2885,5,1))</f>
        <v>31</v>
      </c>
      <c r="H2885" s="41">
        <f>IF(MOD(G2885,9)=0,9,MOD(G2885,9))</f>
        <v>4</v>
      </c>
      <c r="I2885" s="45" t="str">
        <f>IFERROR(MID("日月火水木金土",WEEKDAY(D2885),1),"")</f>
        <v>金</v>
      </c>
      <c r="J2885" s="304" t="s">
        <v>573</v>
      </c>
      <c r="K2885" s="202" t="str">
        <f>VLOOKUP(F2885,石と花メイン,3,FALSE)</f>
        <v>◆翠玉</v>
      </c>
      <c r="L2885" s="297" t="str">
        <f>VLOOKUP(F2885,石と花メイン,4,FALSE)</f>
        <v>無花果【蓬莱柿】</v>
      </c>
      <c r="M2885" s="393">
        <f>IF(OR(MONTH(F2885)&lt;7,AND(MONTH(F2885)=7,DAY(F2885)&lt;=25)),
MOD(SUM((E2885-1901)*365,259),260),
MOD(SUM((E2885-1900)*365,259),260))</f>
        <v>159</v>
      </c>
      <c r="N2885" s="390">
        <f>IF(AND(MONTH(F2885)=7,DAY(F2885)&gt;25),1,
ROUNDDOWN((SUM(VLOOKUP(MONTH(F2885),D暦変換用数値,2,FALSE),DAY(F2885))/28)+1,0))</f>
        <v>10</v>
      </c>
      <c r="O2885" s="205">
        <f>IF(AND(MONTH(F2885)=7,DAY(F2885)&gt;25),DAY(F2885)-25,
MOD((SUM(VLOOKUP(MONTH(F2885),D暦変換用数値,2,FALSE),DAY(F2885))),28)+1)</f>
        <v>2</v>
      </c>
      <c r="P2885" s="406">
        <f>IF(OR(MONTH(F2885)&lt;7,AND(MONTH(F2885)=7,DAY(F2885)&lt;=25)),
MOD(SUM((E2885-1901)*365,(N2885-1)*28,O2885,258),260),
MOD(SUM((E2885-1900)*365,(N2885-1)*28,O2885,258),260))</f>
        <v>152</v>
      </c>
      <c r="Q2885" s="373" t="str">
        <f>VLOOKUP(MOD(P2885,4),色,2,FALSE)</f>
        <v>黄色い</v>
      </c>
      <c r="R2885" s="291" t="str">
        <f>VLOOKUP(MOD(P2885,13),銀河の音,2,FALSE)</f>
        <v>太陽の</v>
      </c>
      <c r="S2885" s="384" t="str">
        <f>VLOOKUP(MOD(P2885,20),太陽の紋章,2,FALSE)</f>
        <v>人</v>
      </c>
      <c r="T2885" s="97" t="s">
        <v>5661</v>
      </c>
    </row>
    <row r="2886" spans="1:20" ht="13.5" customHeight="1">
      <c r="A2886" s="50" t="str">
        <f>VLOOKUP(MOD(E2886,10),十干,2,FALSE)</f>
        <v>丁</v>
      </c>
      <c r="B2886" s="199" t="str">
        <f>VLOOKUP(MOD(E2886,12),十二支,3,FALSE)</f>
        <v xml:space="preserve">08 軍 </v>
      </c>
      <c r="C2886" s="201" t="str">
        <f>VLOOKUP(F2886,星座,3,TRUE)</f>
        <v xml:space="preserve">09 火 </v>
      </c>
      <c r="D2886" s="531">
        <v>20929</v>
      </c>
      <c r="E2886" s="1">
        <f>IFERROR(YEAR(D2886),LEFT(D2886,4))</f>
        <v>1957</v>
      </c>
      <c r="F2886" s="1" t="str">
        <f>IF(ISTEXT(D2886),RIGHT(D2886,5),TEXT(D2886,"mm/dd"))</f>
        <v>04/19</v>
      </c>
      <c r="G2886" s="39">
        <f>SUM(MID(E2886,1,1),MID(E2886,2,1),MID(E2886,3,1),MID(E2886,4,1),MID(F2886,1,1),MID(F2886,2,1),MID(F2886,4,1),MID(F2886,5,1))</f>
        <v>36</v>
      </c>
      <c r="H2886" s="41">
        <f>IF(MOD(G2886,9)=0,9,MOD(G2886,9))</f>
        <v>9</v>
      </c>
      <c r="I2886" s="45" t="str">
        <f>IFERROR(MID("日月火水木金土",WEEKDAY(D2886),1),"")</f>
        <v>金</v>
      </c>
      <c r="J2886" s="304" t="s">
        <v>574</v>
      </c>
      <c r="K2886" s="202" t="str">
        <f>VLOOKUP(F2886,石と花メイン,3,FALSE)</f>
        <v>◆青玉</v>
      </c>
      <c r="L2886" s="297" t="str">
        <f>VLOOKUP(F2886,石と花メイン,4,FALSE)</f>
        <v>ラークスパー【飛燕草】</v>
      </c>
      <c r="M2886" s="393">
        <f>IF(OR(MONTH(F2886)&lt;7,AND(MONTH(F2886)=7,DAY(F2886)&lt;=25)),
MOD(SUM((E2886-1901)*365,259),260),
MOD(SUM((E2886-1900)*365,259),260))</f>
        <v>159</v>
      </c>
      <c r="N2886" s="390">
        <f>IF(AND(MONTH(F2886)=7,DAY(F2886)&gt;25),1,
ROUNDDOWN((SUM(VLOOKUP(MONTH(F2886),D暦変換用数値,2,FALSE),DAY(F2886))/28)+1,0))</f>
        <v>10</v>
      </c>
      <c r="O2886" s="205">
        <f>IF(AND(MONTH(F2886)=7,DAY(F2886)&gt;25),DAY(F2886)-25,
MOD((SUM(VLOOKUP(MONTH(F2886),D暦変換用数値,2,FALSE),DAY(F2886))),28)+1)</f>
        <v>16</v>
      </c>
      <c r="P2886" s="406">
        <f>IF(OR(MONTH(F2886)&lt;7,AND(MONTH(F2886)=7,DAY(F2886)&lt;=25)),
MOD(SUM((E2886-1901)*365,(N2886-1)*28,O2886,258),260),
MOD(SUM((E2886-1900)*365,(N2886-1)*28,O2886,258),260))</f>
        <v>166</v>
      </c>
      <c r="Q2886" s="375" t="str">
        <f>VLOOKUP(MOD(P2886,4),色,2,FALSE)</f>
        <v>白い</v>
      </c>
      <c r="R2886" s="293" t="str">
        <f>VLOOKUP(MOD(P2886,13),銀河の音,2,FALSE)</f>
        <v>惑星の</v>
      </c>
      <c r="S2886" s="386" t="str">
        <f>VLOOKUP(MOD(P2886,20),太陽の紋章,2,FALSE)</f>
        <v>世界の橋渡し</v>
      </c>
      <c r="T2886" s="99" t="s">
        <v>8949</v>
      </c>
    </row>
    <row r="2887" spans="1:20" ht="13.5" customHeight="1">
      <c r="A2887" s="282" t="str">
        <f>VLOOKUP(MOD(E2887,10),十干,2,FALSE)</f>
        <v>己</v>
      </c>
      <c r="B2887" s="283" t="str">
        <f>VLOOKUP(MOD(E2887,12),十二支,3,FALSE)</f>
        <v xml:space="preserve">08 軍 </v>
      </c>
      <c r="C2887" s="287" t="str">
        <f>VLOOKUP(F2887,星座,3,TRUE)</f>
        <v xml:space="preserve">09 火 </v>
      </c>
      <c r="D2887" s="533">
        <v>25290</v>
      </c>
      <c r="E2887" s="83">
        <f>IFERROR(YEAR(D2887),LEFT(D2887,4))</f>
        <v>1969</v>
      </c>
      <c r="F2887" s="83" t="str">
        <f>IF(ISTEXT(D2887),RIGHT(D2887,5),TEXT(D2887,"mm/dd"))</f>
        <v>03/28</v>
      </c>
      <c r="G2887" s="88">
        <f>SUM(MID(E2887,1,1),MID(E2887,2,1),MID(E2887,3,1),MID(E2887,4,1),MID(F2887,1,1),MID(F2887,2,1),MID(F2887,4,1),MID(F2887,5,1))</f>
        <v>38</v>
      </c>
      <c r="H2887" s="88">
        <f>IF(MOD(G2887,9)=0,9,MOD(G2887,9))</f>
        <v>2</v>
      </c>
      <c r="I2887" s="83" t="str">
        <f>IFERROR(MID("日月火水木金土",WEEKDAY(D2887),1),"")</f>
        <v>金</v>
      </c>
      <c r="J2887" s="303" t="s">
        <v>267</v>
      </c>
      <c r="K2887" s="87" t="str">
        <f>VLOOKUP(F2887,石と花メイン,3,FALSE)</f>
        <v>▲黄金</v>
      </c>
      <c r="L2887" s="296" t="str">
        <f>VLOOKUP(F2887,石と花メイン,4,FALSE)</f>
        <v>山吹【面影草】</v>
      </c>
      <c r="M2887" s="392">
        <f>IF(OR(MONTH(F2887)&lt;7,AND(MONTH(F2887)=7,DAY(F2887)&lt;=25)),
MOD(SUM((E2887-1901)*365,259),260),
MOD(SUM((E2887-1900)*365,259),260))</f>
        <v>119</v>
      </c>
      <c r="N2887" s="330">
        <f>IF(AND(MONTH(F2887)=7,DAY(F2887)&gt;25),1,
ROUNDDOWN((SUM(VLOOKUP(MONTH(F2887),D暦変換用数値,2,FALSE),DAY(F2887))/28)+1,0))</f>
        <v>9</v>
      </c>
      <c r="O2887" s="84">
        <f>IF(AND(MONTH(F2887)=7,DAY(F2887)&gt;25),DAY(F2887)-25,
MOD((SUM(VLOOKUP(MONTH(F2887),D暦変換用数値,2,FALSE),DAY(F2887))),28)+1)</f>
        <v>22</v>
      </c>
      <c r="P2887" s="405">
        <f>IF(OR(MONTH(F2887)&lt;7,AND(MONTH(F2887)=7,DAY(F2887)&lt;=25)),
MOD(SUM((E2887-1901)*365,(N2887-1)*28,O2887,258),260),
MOD(SUM((E2887-1900)*365,(N2887-1)*28,O2887,258),260))</f>
        <v>104</v>
      </c>
      <c r="Q2887" s="371" t="str">
        <f>VLOOKUP(MOD(P2887,4),色,2,FALSE)</f>
        <v>黄色い</v>
      </c>
      <c r="R2887" s="289" t="str">
        <f>VLOOKUP(MOD(P2887,13),銀河の音,2,FALSE)</f>
        <v>宇宙の</v>
      </c>
      <c r="S2887" s="382" t="str">
        <f>VLOOKUP(MOD(P2887,20),太陽の紋章,2,FALSE)</f>
        <v>種</v>
      </c>
      <c r="T2887" s="100" t="s">
        <v>3181</v>
      </c>
    </row>
    <row r="2888" spans="1:20" ht="13.5" customHeight="1">
      <c r="A2888" s="50" t="str">
        <f>VLOOKUP(MOD(E2888,10),十干,2,FALSE)</f>
        <v>己</v>
      </c>
      <c r="B2888" s="199" t="str">
        <f>VLOOKUP(MOD(E2888,12),十二支,3,FALSE)</f>
        <v xml:space="preserve">08 軍 </v>
      </c>
      <c r="C2888" s="201" t="str">
        <f>VLOOKUP(F2888,星座,3,TRUE)</f>
        <v xml:space="preserve">09 火 </v>
      </c>
      <c r="D2888" s="531">
        <v>25290</v>
      </c>
      <c r="E2888" s="1">
        <f>IFERROR(YEAR(D2888),LEFT(D2888,4))</f>
        <v>1969</v>
      </c>
      <c r="F2888" s="1" t="str">
        <f>IF(ISTEXT(D2888),RIGHT(D2888,5),TEXT(D2888,"mm/dd"))</f>
        <v>03/28</v>
      </c>
      <c r="G2888" s="39">
        <f>SUM(MID(E2888,1,1),MID(E2888,2,1),MID(E2888,3,1),MID(E2888,4,1),MID(F2888,1,1),MID(F2888,2,1),MID(F2888,4,1),MID(F2888,5,1))</f>
        <v>38</v>
      </c>
      <c r="H2888" s="41">
        <f>IF(MOD(G2888,9)=0,9,MOD(G2888,9))</f>
        <v>2</v>
      </c>
      <c r="I2888" s="45" t="str">
        <f>IFERROR(MID("日月火水木金土",WEEKDAY(D2888),1),"")</f>
        <v>金</v>
      </c>
      <c r="J2888" s="304" t="s">
        <v>575</v>
      </c>
      <c r="K2888" s="202" t="str">
        <f>VLOOKUP(F2888,石と花メイン,3,FALSE)</f>
        <v>▲黄金</v>
      </c>
      <c r="L2888" s="297" t="str">
        <f>VLOOKUP(F2888,石と花メイン,4,FALSE)</f>
        <v>山吹【面影草】</v>
      </c>
      <c r="M2888" s="393">
        <f>IF(OR(MONTH(F2888)&lt;7,AND(MONTH(F2888)=7,DAY(F2888)&lt;=25)),
MOD(SUM((E2888-1901)*365,259),260),
MOD(SUM((E2888-1900)*365,259),260))</f>
        <v>119</v>
      </c>
      <c r="N2888" s="390">
        <f>IF(AND(MONTH(F2888)=7,DAY(F2888)&gt;25),1,
ROUNDDOWN((SUM(VLOOKUP(MONTH(F2888),D暦変換用数値,2,FALSE),DAY(F2888))/28)+1,0))</f>
        <v>9</v>
      </c>
      <c r="O2888" s="205">
        <f>IF(AND(MONTH(F2888)=7,DAY(F2888)&gt;25),DAY(F2888)-25,
MOD((SUM(VLOOKUP(MONTH(F2888),D暦変換用数値,2,FALSE),DAY(F2888))),28)+1)</f>
        <v>22</v>
      </c>
      <c r="P2888" s="406">
        <f>IF(OR(MONTH(F2888)&lt;7,AND(MONTH(F2888)=7,DAY(F2888)&lt;=25)),
MOD(SUM((E2888-1901)*365,(N2888-1)*28,O2888,258),260),
MOD(SUM((E2888-1900)*365,(N2888-1)*28,O2888,258),260))</f>
        <v>104</v>
      </c>
      <c r="Q2888" s="373" t="str">
        <f>VLOOKUP(MOD(P2888,4),色,2,FALSE)</f>
        <v>黄色い</v>
      </c>
      <c r="R2888" s="291" t="str">
        <f>VLOOKUP(MOD(P2888,13),銀河の音,2,FALSE)</f>
        <v>宇宙の</v>
      </c>
      <c r="S2888" s="384" t="str">
        <f>VLOOKUP(MOD(P2888,20),太陽の紋章,2,FALSE)</f>
        <v>種</v>
      </c>
      <c r="T2888" s="98" t="s">
        <v>3736</v>
      </c>
    </row>
    <row r="2889" spans="1:20" ht="13.5" customHeight="1">
      <c r="A2889" s="76" t="str">
        <f>VLOOKUP(MOD(E2889,10),十干,2,FALSE)</f>
        <v>己</v>
      </c>
      <c r="B2889" s="199" t="str">
        <f>VLOOKUP(MOD(E2889,12),十二支,3,FALSE)</f>
        <v xml:space="preserve">08 軍 </v>
      </c>
      <c r="C2889" s="201" t="str">
        <f>VLOOKUP(F2889,星座,3,TRUE)</f>
        <v xml:space="preserve">09 火 </v>
      </c>
      <c r="D2889" s="534">
        <v>25292</v>
      </c>
      <c r="E2889" s="116">
        <f>IFERROR(YEAR(D2889),LEFT(D2889,4))</f>
        <v>1969</v>
      </c>
      <c r="F2889" s="116" t="str">
        <f>IF(ISTEXT(D2889),RIGHT(D2889,5),TEXT(D2889,"mm/dd"))</f>
        <v>03/30</v>
      </c>
      <c r="G2889" s="120">
        <f>SUM(MID(E2889,1,1),MID(E2889,2,1),MID(E2889,3,1),MID(E2889,4,1),MID(F2889,1,1),MID(F2889,2,1),MID(F2889,4,1),MID(F2889,5,1))</f>
        <v>31</v>
      </c>
      <c r="H2889" s="120">
        <f>IF(MOD(G2889,9)=0,9,MOD(G2889,9))</f>
        <v>4</v>
      </c>
      <c r="I2889" s="116" t="str">
        <f>IFERROR(MID("日月火水木金土",WEEKDAY(D2889),1),"")</f>
        <v>日</v>
      </c>
      <c r="J2889" s="306" t="s">
        <v>7780</v>
      </c>
      <c r="K2889" s="203" t="str">
        <f>VLOOKUP(F2889,石と花メイン,3,FALSE)</f>
        <v>○真珠</v>
      </c>
      <c r="L2889" s="299" t="str">
        <f>VLOOKUP(F2889,石と花メイン,4,FALSE)</f>
        <v>アルメリア【浜簪】</v>
      </c>
      <c r="M2889" s="395">
        <f>IF(OR(MONTH(F2889)&lt;7,AND(MONTH(F2889)=7,DAY(F2889)&lt;=25)),
MOD(SUM((E2889-1901)*365,259),260),
MOD(SUM((E2889-1900)*365,259),260))</f>
        <v>119</v>
      </c>
      <c r="N2889" s="121">
        <f>IF(AND(MONTH(F2889)=7,DAY(F2889)&gt;25),1,
ROUNDDOWN((SUM(VLOOKUP(MONTH(F2889),D暦変換用数値,2,FALSE),DAY(F2889))/28)+1,0))</f>
        <v>9</v>
      </c>
      <c r="O2889" s="117">
        <f>IF(AND(MONTH(F2889)=7,DAY(F2889)&gt;25),DAY(F2889)-25,
MOD((SUM(VLOOKUP(MONTH(F2889),D暦変換用数値,2,FALSE),DAY(F2889))),28)+1)</f>
        <v>24</v>
      </c>
      <c r="P2889" s="408">
        <f>IF(OR(MONTH(F2889)&lt;7,AND(MONTH(F2889)=7,DAY(F2889)&lt;=25)),
MOD(SUM((E2889-1901)*365,(N2889-1)*28,O2889,258),260),
MOD(SUM((E2889-1900)*365,(N2889-1)*28,O2889,258),260))</f>
        <v>106</v>
      </c>
      <c r="Q2889" s="375" t="str">
        <f>VLOOKUP(MOD(P2889,4),色,2,FALSE)</f>
        <v>白い</v>
      </c>
      <c r="R2889" s="293" t="str">
        <f>VLOOKUP(MOD(P2889,13),銀河の音,2,FALSE)</f>
        <v>月の</v>
      </c>
      <c r="S2889" s="386" t="str">
        <f>VLOOKUP(MOD(P2889,20),太陽の紋章,2,FALSE)</f>
        <v>世界の橋渡し</v>
      </c>
      <c r="T2889" s="119" t="s">
        <v>8258</v>
      </c>
    </row>
    <row r="2890" spans="1:20" ht="13.5" customHeight="1">
      <c r="A2890" s="50" t="str">
        <f>VLOOKUP(MOD(E2890,10),十干,2,FALSE)</f>
        <v>己</v>
      </c>
      <c r="B2890" s="199" t="str">
        <f>VLOOKUP(MOD(E2890,12),十二支,3,FALSE)</f>
        <v xml:space="preserve">08 軍 </v>
      </c>
      <c r="C2890" s="201" t="str">
        <f>VLOOKUP(F2890,星座,3,TRUE)</f>
        <v xml:space="preserve">09 火 </v>
      </c>
      <c r="D2890" s="531">
        <v>25296</v>
      </c>
      <c r="E2890" s="1">
        <f>IFERROR(YEAR(D2890),LEFT(D2890,4))</f>
        <v>1969</v>
      </c>
      <c r="F2890" s="1" t="str">
        <f>IF(ISTEXT(D2890),RIGHT(D2890,5),TEXT(D2890,"mm/dd"))</f>
        <v>04/03</v>
      </c>
      <c r="G2890" s="39">
        <f>SUM(MID(E2890,1,1),MID(E2890,2,1),MID(E2890,3,1),MID(E2890,4,1),MID(F2890,1,1),MID(F2890,2,1),MID(F2890,4,1),MID(F2890,5,1))</f>
        <v>32</v>
      </c>
      <c r="H2890" s="41">
        <f>IF(MOD(G2890,9)=0,9,MOD(G2890,9))</f>
        <v>5</v>
      </c>
      <c r="I2890" s="45" t="str">
        <f>IFERROR(MID("日月火水木金土",WEEKDAY(D2890),1),"")</f>
        <v>木</v>
      </c>
      <c r="J2890" s="304" t="s">
        <v>576</v>
      </c>
      <c r="K2890" s="202" t="str">
        <f>VLOOKUP(F2890,石と花メイン,3,FALSE)</f>
        <v>◆青玉</v>
      </c>
      <c r="L2890" s="297" t="str">
        <f>VLOOKUP(F2890,石と花メイン,4,FALSE)</f>
        <v>喇叭水仙【雪中花】</v>
      </c>
      <c r="M2890" s="393">
        <f>IF(OR(MONTH(F2890)&lt;7,AND(MONTH(F2890)=7,DAY(F2890)&lt;=25)),
MOD(SUM((E2890-1901)*365,259),260),
MOD(SUM((E2890-1900)*365,259),260))</f>
        <v>119</v>
      </c>
      <c r="N2890" s="390">
        <f>IF(AND(MONTH(F2890)=7,DAY(F2890)&gt;25),1,
ROUNDDOWN((SUM(VLOOKUP(MONTH(F2890),D暦変換用数値,2,FALSE),DAY(F2890))/28)+1,0))</f>
        <v>9</v>
      </c>
      <c r="O2890" s="205">
        <f>IF(AND(MONTH(F2890)=7,DAY(F2890)&gt;25),DAY(F2890)-25,
MOD((SUM(VLOOKUP(MONTH(F2890),D暦変換用数値,2,FALSE),DAY(F2890))),28)+1)</f>
        <v>28</v>
      </c>
      <c r="P2890" s="406">
        <f>IF(OR(MONTH(F2890)&lt;7,AND(MONTH(F2890)=7,DAY(F2890)&lt;=25)),
MOD(SUM((E2890-1901)*365,(N2890-1)*28,O2890,258),260),
MOD(SUM((E2890-1900)*365,(N2890-1)*28,O2890,258),260))</f>
        <v>110</v>
      </c>
      <c r="Q2890" s="375" t="str">
        <f>VLOOKUP(MOD(P2890,4),色,2,FALSE)</f>
        <v>白い</v>
      </c>
      <c r="R2890" s="293" t="str">
        <f>VLOOKUP(MOD(P2890,13),銀河の音,2,FALSE)</f>
        <v>律動の</v>
      </c>
      <c r="S2890" s="386" t="str">
        <f>VLOOKUP(MOD(P2890,20),太陽の紋章,2,FALSE)</f>
        <v>犬</v>
      </c>
      <c r="T2890" s="98" t="s">
        <v>3736</v>
      </c>
    </row>
    <row r="2891" spans="1:20" ht="13.5" customHeight="1">
      <c r="A2891" s="50" t="str">
        <f>VLOOKUP(MOD(E2891,10),十干,2,FALSE)</f>
        <v>己</v>
      </c>
      <c r="B2891" s="199" t="str">
        <f>VLOOKUP(MOD(E2891,12),十二支,3,FALSE)</f>
        <v xml:space="preserve">08 軍 </v>
      </c>
      <c r="C2891" s="201" t="str">
        <f>VLOOKUP(F2891,星座,3,TRUE)</f>
        <v xml:space="preserve">09 火 </v>
      </c>
      <c r="D2891" s="531">
        <v>25298</v>
      </c>
      <c r="E2891" s="1">
        <f>IFERROR(YEAR(D2891),LEFT(D2891,4))</f>
        <v>1969</v>
      </c>
      <c r="F2891" s="1" t="str">
        <f>IF(ISTEXT(D2891),RIGHT(D2891,5),TEXT(D2891,"mm/dd"))</f>
        <v>04/05</v>
      </c>
      <c r="G2891" s="39">
        <f>SUM(MID(E2891,1,1),MID(E2891,2,1),MID(E2891,3,1),MID(E2891,4,1),MID(F2891,1,1),MID(F2891,2,1),MID(F2891,4,1),MID(F2891,5,1))</f>
        <v>34</v>
      </c>
      <c r="H2891" s="41">
        <f>IF(MOD(G2891,9)=0,9,MOD(G2891,9))</f>
        <v>7</v>
      </c>
      <c r="I2891" s="45" t="str">
        <f>IFERROR(MID("日月火水木金土",WEEKDAY(D2891),1),"")</f>
        <v>土</v>
      </c>
      <c r="J2891" s="304" t="s">
        <v>577</v>
      </c>
      <c r="K2891" s="202" t="str">
        <f>VLOOKUP(F2891,石と花メイン,3,FALSE)</f>
        <v>◆翠玉</v>
      </c>
      <c r="L2891" s="297" t="str">
        <f>VLOOKUP(F2891,石と花メイン,4,FALSE)</f>
        <v>無花果【蓬莱柿】</v>
      </c>
      <c r="M2891" s="393">
        <f>IF(OR(MONTH(F2891)&lt;7,AND(MONTH(F2891)=7,DAY(F2891)&lt;=25)),
MOD(SUM((E2891-1901)*365,259),260),
MOD(SUM((E2891-1900)*365,259),260))</f>
        <v>119</v>
      </c>
      <c r="N2891" s="390">
        <f>IF(AND(MONTH(F2891)=7,DAY(F2891)&gt;25),1,
ROUNDDOWN((SUM(VLOOKUP(MONTH(F2891),D暦変換用数値,2,FALSE),DAY(F2891))/28)+1,0))</f>
        <v>10</v>
      </c>
      <c r="O2891" s="205">
        <f>IF(AND(MONTH(F2891)=7,DAY(F2891)&gt;25),DAY(F2891)-25,
MOD((SUM(VLOOKUP(MONTH(F2891),D暦変換用数値,2,FALSE),DAY(F2891))),28)+1)</f>
        <v>2</v>
      </c>
      <c r="P2891" s="406">
        <f>IF(OR(MONTH(F2891)&lt;7,AND(MONTH(F2891)=7,DAY(F2891)&lt;=25)),
MOD(SUM((E2891-1901)*365,(N2891-1)*28,O2891,258),260),
MOD(SUM((E2891-1900)*365,(N2891-1)*28,O2891,258),260))</f>
        <v>112</v>
      </c>
      <c r="Q2891" s="373" t="str">
        <f>VLOOKUP(MOD(P2891,4),色,2,FALSE)</f>
        <v>黄色い</v>
      </c>
      <c r="R2891" s="291" t="str">
        <f>VLOOKUP(MOD(P2891,13),銀河の音,2,FALSE)</f>
        <v>銀河の</v>
      </c>
      <c r="S2891" s="384" t="str">
        <f>VLOOKUP(MOD(P2891,20),太陽の紋章,2,FALSE)</f>
        <v>人</v>
      </c>
      <c r="T2891" s="98"/>
    </row>
    <row r="2892" spans="1:20" ht="13.5" customHeight="1">
      <c r="A2892" s="50" t="str">
        <f>VLOOKUP(MOD(E2892,10),十干,2,FALSE)</f>
        <v>己</v>
      </c>
      <c r="B2892" s="199" t="str">
        <f>VLOOKUP(MOD(E2892,12),十二支,3,FALSE)</f>
        <v xml:space="preserve">08 軍 </v>
      </c>
      <c r="C2892" s="201" t="str">
        <f>VLOOKUP(F2892,星座,3,TRUE)</f>
        <v xml:space="preserve">09 火 </v>
      </c>
      <c r="D2892" s="531">
        <v>25298</v>
      </c>
      <c r="E2892" s="1">
        <f>IFERROR(YEAR(D2892),LEFT(D2892,4))</f>
        <v>1969</v>
      </c>
      <c r="F2892" s="1" t="str">
        <f>IF(ISTEXT(D2892),RIGHT(D2892,5),TEXT(D2892,"mm/dd"))</f>
        <v>04/05</v>
      </c>
      <c r="G2892" s="39">
        <f>SUM(MID(E2892,1,1),MID(E2892,2,1),MID(E2892,3,1),MID(E2892,4,1),MID(F2892,1,1),MID(F2892,2,1),MID(F2892,4,1),MID(F2892,5,1))</f>
        <v>34</v>
      </c>
      <c r="H2892" s="41">
        <f>IF(MOD(G2892,9)=0,9,MOD(G2892,9))</f>
        <v>7</v>
      </c>
      <c r="I2892" s="45" t="str">
        <f>IFERROR(MID("日月火水木金土",WEEKDAY(D2892),1),"")</f>
        <v>土</v>
      </c>
      <c r="J2892" s="304" t="s">
        <v>578</v>
      </c>
      <c r="K2892" s="202" t="str">
        <f>VLOOKUP(F2892,石と花メイン,3,FALSE)</f>
        <v>◆翠玉</v>
      </c>
      <c r="L2892" s="297" t="str">
        <f>VLOOKUP(F2892,石と花メイン,4,FALSE)</f>
        <v>無花果【蓬莱柿】</v>
      </c>
      <c r="M2892" s="393">
        <f>IF(OR(MONTH(F2892)&lt;7,AND(MONTH(F2892)=7,DAY(F2892)&lt;=25)),
MOD(SUM((E2892-1901)*365,259),260),
MOD(SUM((E2892-1900)*365,259),260))</f>
        <v>119</v>
      </c>
      <c r="N2892" s="390">
        <f>IF(AND(MONTH(F2892)=7,DAY(F2892)&gt;25),1,
ROUNDDOWN((SUM(VLOOKUP(MONTH(F2892),D暦変換用数値,2,FALSE),DAY(F2892))/28)+1,0))</f>
        <v>10</v>
      </c>
      <c r="O2892" s="205">
        <f>IF(AND(MONTH(F2892)=7,DAY(F2892)&gt;25),DAY(F2892)-25,
MOD((SUM(VLOOKUP(MONTH(F2892),D暦変換用数値,2,FALSE),DAY(F2892))),28)+1)</f>
        <v>2</v>
      </c>
      <c r="P2892" s="406">
        <f>IF(OR(MONTH(F2892)&lt;7,AND(MONTH(F2892)=7,DAY(F2892)&lt;=25)),
MOD(SUM((E2892-1901)*365,(N2892-1)*28,O2892,258),260),
MOD(SUM((E2892-1900)*365,(N2892-1)*28,O2892,258),260))</f>
        <v>112</v>
      </c>
      <c r="Q2892" s="373" t="str">
        <f>VLOOKUP(MOD(P2892,4),色,2,FALSE)</f>
        <v>黄色い</v>
      </c>
      <c r="R2892" s="291" t="str">
        <f>VLOOKUP(MOD(P2892,13),銀河の音,2,FALSE)</f>
        <v>銀河の</v>
      </c>
      <c r="S2892" s="384" t="str">
        <f>VLOOKUP(MOD(P2892,20),太陽の紋章,2,FALSE)</f>
        <v>人</v>
      </c>
      <c r="T2892" s="98" t="s">
        <v>3736</v>
      </c>
    </row>
    <row r="2893" spans="1:20" ht="13.5" customHeight="1">
      <c r="A2893" s="50" t="str">
        <f>VLOOKUP(MOD(E2893,10),十干,2,FALSE)</f>
        <v>己</v>
      </c>
      <c r="B2893" s="199" t="str">
        <f>VLOOKUP(MOD(E2893,12),十二支,3,FALSE)</f>
        <v xml:space="preserve">08 軍 </v>
      </c>
      <c r="C2893" s="201" t="str">
        <f>VLOOKUP(F2893,星座,3,TRUE)</f>
        <v xml:space="preserve">09 火 </v>
      </c>
      <c r="D2893" s="531">
        <v>25304</v>
      </c>
      <c r="E2893" s="1">
        <f>IFERROR(YEAR(D2893),LEFT(D2893,4))</f>
        <v>1969</v>
      </c>
      <c r="F2893" s="1" t="str">
        <f>IF(ISTEXT(D2893),RIGHT(D2893,5),TEXT(D2893,"mm/dd"))</f>
        <v>04/11</v>
      </c>
      <c r="G2893" s="39">
        <f>SUM(MID(E2893,1,1),MID(E2893,2,1),MID(E2893,3,1),MID(E2893,4,1),MID(F2893,1,1),MID(F2893,2,1),MID(F2893,4,1),MID(F2893,5,1))</f>
        <v>31</v>
      </c>
      <c r="H2893" s="41">
        <f>IF(MOD(G2893,9)=0,9,MOD(G2893,9))</f>
        <v>4</v>
      </c>
      <c r="I2893" s="45" t="str">
        <f>IFERROR(MID("日月火水木金土",WEEKDAY(D2893),1),"")</f>
        <v>金</v>
      </c>
      <c r="J2893" s="304" t="s">
        <v>579</v>
      </c>
      <c r="K2893" s="202" t="str">
        <f>VLOOKUP(F2893,石と花メイン,3,FALSE)</f>
        <v>◆柘榴石</v>
      </c>
      <c r="L2893" s="297" t="str">
        <f>VLOOKUP(F2893,石と花メイン,4,FALSE)</f>
        <v>花忍</v>
      </c>
      <c r="M2893" s="393">
        <f>IF(OR(MONTH(F2893)&lt;7,AND(MONTH(F2893)=7,DAY(F2893)&lt;=25)),
MOD(SUM((E2893-1901)*365,259),260),
MOD(SUM((E2893-1900)*365,259),260))</f>
        <v>119</v>
      </c>
      <c r="N2893" s="390">
        <f>IF(AND(MONTH(F2893)=7,DAY(F2893)&gt;25),1,
ROUNDDOWN((SUM(VLOOKUP(MONTH(F2893),D暦変換用数値,2,FALSE),DAY(F2893))/28)+1,0))</f>
        <v>10</v>
      </c>
      <c r="O2893" s="205">
        <f>IF(AND(MONTH(F2893)=7,DAY(F2893)&gt;25),DAY(F2893)-25,
MOD((SUM(VLOOKUP(MONTH(F2893),D暦変換用数値,2,FALSE),DAY(F2893))),28)+1)</f>
        <v>8</v>
      </c>
      <c r="P2893" s="406">
        <f>IF(OR(MONTH(F2893)&lt;7,AND(MONTH(F2893)=7,DAY(F2893)&lt;=25)),
MOD(SUM((E2893-1901)*365,(N2893-1)*28,O2893,258),260),
MOD(SUM((E2893-1900)*365,(N2893-1)*28,O2893,258),260))</f>
        <v>118</v>
      </c>
      <c r="Q2893" s="375" t="str">
        <f>VLOOKUP(MOD(P2893,4),色,2,FALSE)</f>
        <v>白い</v>
      </c>
      <c r="R2893" s="293" t="str">
        <f>VLOOKUP(MOD(P2893,13),銀河の音,2,FALSE)</f>
        <v>磁気の</v>
      </c>
      <c r="S2893" s="386" t="str">
        <f>VLOOKUP(MOD(P2893,20),太陽の紋章,2,FALSE)</f>
        <v>鏡</v>
      </c>
      <c r="T2893" s="98" t="s">
        <v>3736</v>
      </c>
    </row>
    <row r="2894" spans="1:20" ht="13.5" customHeight="1">
      <c r="A2894" s="50" t="str">
        <f>VLOOKUP(MOD(E2894,10),十干,2,FALSE)</f>
        <v>己</v>
      </c>
      <c r="B2894" s="199" t="str">
        <f>VLOOKUP(MOD(E2894,12),十二支,3,FALSE)</f>
        <v xml:space="preserve">08 軍 </v>
      </c>
      <c r="C2894" s="201" t="str">
        <f>VLOOKUP(F2894,星座,3,TRUE)</f>
        <v xml:space="preserve">09 火 </v>
      </c>
      <c r="D2894" s="531">
        <v>25311</v>
      </c>
      <c r="E2894" s="1">
        <f>IFERROR(YEAR(D2894),LEFT(D2894,4))</f>
        <v>1969</v>
      </c>
      <c r="F2894" s="1" t="str">
        <f>IF(ISTEXT(D2894),RIGHT(D2894,5),TEXT(D2894,"mm/dd"))</f>
        <v>04/18</v>
      </c>
      <c r="G2894" s="39">
        <f>SUM(MID(E2894,1,1),MID(E2894,2,1),MID(E2894,3,1),MID(E2894,4,1),MID(F2894,1,1),MID(F2894,2,1),MID(F2894,4,1),MID(F2894,5,1))</f>
        <v>38</v>
      </c>
      <c r="H2894" s="41">
        <f>IF(MOD(G2894,9)=0,9,MOD(G2894,9))</f>
        <v>2</v>
      </c>
      <c r="I2894" s="45" t="str">
        <f>IFERROR(MID("日月火水木金土",WEEKDAY(D2894),1),"")</f>
        <v>金</v>
      </c>
      <c r="J2894" s="304" t="s">
        <v>580</v>
      </c>
      <c r="K2894" s="202" t="str">
        <f>VLOOKUP(F2894,石と花メイン,3,FALSE)</f>
        <v>◆黄玉</v>
      </c>
      <c r="L2894" s="297" t="str">
        <f>VLOOKUP(F2894,石と花メイン,4,FALSE)</f>
        <v>蓮華草【紫雲英】</v>
      </c>
      <c r="M2894" s="393">
        <f>IF(OR(MONTH(F2894)&lt;7,AND(MONTH(F2894)=7,DAY(F2894)&lt;=25)),
MOD(SUM((E2894-1901)*365,259),260),
MOD(SUM((E2894-1900)*365,259),260))</f>
        <v>119</v>
      </c>
      <c r="N2894" s="390">
        <f>IF(AND(MONTH(F2894)=7,DAY(F2894)&gt;25),1,
ROUNDDOWN((SUM(VLOOKUP(MONTH(F2894),D暦変換用数値,2,FALSE),DAY(F2894))/28)+1,0))</f>
        <v>10</v>
      </c>
      <c r="O2894" s="205">
        <f>IF(AND(MONTH(F2894)=7,DAY(F2894)&gt;25),DAY(F2894)-25,
MOD((SUM(VLOOKUP(MONTH(F2894),D暦変換用数値,2,FALSE),DAY(F2894))),28)+1)</f>
        <v>15</v>
      </c>
      <c r="P2894" s="406">
        <f>IF(OR(MONTH(F2894)&lt;7,AND(MONTH(F2894)=7,DAY(F2894)&lt;=25)),
MOD(SUM((E2894-1901)*365,(N2894-1)*28,O2894,258),260),
MOD(SUM((E2894-1900)*365,(N2894-1)*28,O2894,258),260))</f>
        <v>125</v>
      </c>
      <c r="Q2894" s="372" t="str">
        <f>VLOOKUP(MOD(P2894,4),色,2,FALSE)</f>
        <v>赤い</v>
      </c>
      <c r="R2894" s="290" t="str">
        <f>VLOOKUP(MOD(P2894,13),銀河の音,2,FALSE)</f>
        <v>銀河の</v>
      </c>
      <c r="S2894" s="383" t="str">
        <f>VLOOKUP(MOD(P2894,20),太陽の紋章,2,FALSE)</f>
        <v>蛇</v>
      </c>
      <c r="T2894" s="106" t="s">
        <v>3270</v>
      </c>
    </row>
    <row r="2895" spans="1:20" ht="13.5" customHeight="1">
      <c r="A2895" s="50" t="str">
        <f>VLOOKUP(MOD(E2895,10),十干,2,FALSE)</f>
        <v>辛</v>
      </c>
      <c r="B2895" s="199" t="str">
        <f>VLOOKUP(MOD(E2895,12),十二支,3,FALSE)</f>
        <v xml:space="preserve">08 軍 </v>
      </c>
      <c r="C2895" s="201" t="str">
        <f>VLOOKUP(F2895,星座,3,TRUE)</f>
        <v xml:space="preserve">09 火 </v>
      </c>
      <c r="D2895" s="531">
        <v>29676</v>
      </c>
      <c r="E2895" s="1">
        <f>IFERROR(YEAR(D2895),LEFT(D2895,4))</f>
        <v>1981</v>
      </c>
      <c r="F2895" s="1" t="str">
        <f>IF(ISTEXT(D2895),RIGHT(D2895,5),TEXT(D2895,"mm/dd"))</f>
        <v>03/31</v>
      </c>
      <c r="G2895" s="39">
        <f>SUM(MID(E2895,1,1),MID(E2895,2,1),MID(E2895,3,1),MID(E2895,4,1),MID(F2895,1,1),MID(F2895,2,1),MID(F2895,4,1),MID(F2895,5,1))</f>
        <v>26</v>
      </c>
      <c r="H2895" s="41">
        <f>IF(MOD(G2895,9)=0,9,MOD(G2895,9))</f>
        <v>8</v>
      </c>
      <c r="I2895" s="45" t="str">
        <f>IFERROR(MID("日月火水木金土",WEEKDAY(D2895),1),"")</f>
        <v>火</v>
      </c>
      <c r="J2895" s="304" t="s">
        <v>1267</v>
      </c>
      <c r="K2895" s="202" t="str">
        <f>VLOOKUP(F2895,石と花メイン,3,FALSE)</f>
        <v>□水晶</v>
      </c>
      <c r="L2895" s="297" t="str">
        <f>VLOOKUP(F2895,石と花メイン,4,FALSE)</f>
        <v>苺【和蘭苺】</v>
      </c>
      <c r="M2895" s="393">
        <f>IF(OR(MONTH(F2895)&lt;7,AND(MONTH(F2895)=7,DAY(F2895)&lt;=25)),
MOD(SUM((E2895-1901)*365,259),260),
MOD(SUM((E2895-1900)*365,259),260))</f>
        <v>79</v>
      </c>
      <c r="N2895" s="390">
        <f>IF(AND(MONTH(F2895)=7,DAY(F2895)&gt;25),1,
ROUNDDOWN((SUM(VLOOKUP(MONTH(F2895),D暦変換用数値,2,FALSE),DAY(F2895))/28)+1,0))</f>
        <v>9</v>
      </c>
      <c r="O2895" s="205">
        <f>IF(AND(MONTH(F2895)=7,DAY(F2895)&gt;25),DAY(F2895)-25,
MOD((SUM(VLOOKUP(MONTH(F2895),D暦変換用数値,2,FALSE),DAY(F2895))),28)+1)</f>
        <v>25</v>
      </c>
      <c r="P2895" s="406">
        <f>IF(OR(MONTH(F2895)&lt;7,AND(MONTH(F2895)=7,DAY(F2895)&lt;=25)),
MOD(SUM((E2895-1901)*365,(N2895-1)*28,O2895,258),260),
MOD(SUM((E2895-1900)*365,(N2895-1)*28,O2895,258),260))</f>
        <v>67</v>
      </c>
      <c r="Q2895" s="374" t="str">
        <f>VLOOKUP(MOD(P2895,4),色,2,FALSE)</f>
        <v>青い</v>
      </c>
      <c r="R2895" s="292" t="str">
        <f>VLOOKUP(MOD(P2895,13),銀河の音,2,FALSE)</f>
        <v>月の</v>
      </c>
      <c r="S2895" s="385" t="str">
        <f>VLOOKUP(MOD(P2895,20),太陽の紋章,2,FALSE)</f>
        <v>手</v>
      </c>
      <c r="T2895" s="97"/>
    </row>
    <row r="2896" spans="1:20" ht="13.5" customHeight="1">
      <c r="A2896" s="50" t="str">
        <f>VLOOKUP(MOD(E2896,10),十干,2,FALSE)</f>
        <v>辛</v>
      </c>
      <c r="B2896" s="199" t="str">
        <f>VLOOKUP(MOD(E2896,12),十二支,3,FALSE)</f>
        <v xml:space="preserve">08 軍 </v>
      </c>
      <c r="C2896" s="201" t="str">
        <f>VLOOKUP(F2896,星座,3,TRUE)</f>
        <v xml:space="preserve">09 火 </v>
      </c>
      <c r="D2896" s="531">
        <v>29690</v>
      </c>
      <c r="E2896" s="1">
        <f>IFERROR(YEAR(D2896),LEFT(D2896,4))</f>
        <v>1981</v>
      </c>
      <c r="F2896" s="131" t="str">
        <f>IF(ISTEXT(D2896),RIGHT(D2896,5),TEXT(D2896,"mm/dd"))</f>
        <v>04/14</v>
      </c>
      <c r="G2896" s="133">
        <f>SUM(MID(E2896,1,1),MID(E2896,2,1),MID(E2896,3,1),MID(E2896,4,1),MID(F2896,1,1),MID(F2896,2,1),MID(F2896,4,1),MID(F2896,5,1))</f>
        <v>28</v>
      </c>
      <c r="H2896" s="133">
        <f>IF(MOD(G2896,9)=0,9,MOD(G2896,9))</f>
        <v>1</v>
      </c>
      <c r="I2896" s="131" t="str">
        <f>IFERROR(MID("日月火水木金土",WEEKDAY(D2896),1),"")</f>
        <v>火</v>
      </c>
      <c r="J2896" s="307" t="s">
        <v>1268</v>
      </c>
      <c r="K2896" s="203" t="str">
        <f>VLOOKUP(F2896,石と花メイン,3,FALSE)</f>
        <v>●蛋白石</v>
      </c>
      <c r="L2896" s="302" t="str">
        <f>VLOOKUP(F2896,石と花メイン,4,FALSE)</f>
        <v>灯台躑躅/満天星</v>
      </c>
      <c r="M2896" s="396">
        <f>IF(OR(MONTH(F2896)&lt;7,AND(MONTH(F2896)=7,DAY(F2896)&lt;=25)),
MOD(SUM((E2896-1901)*365,259),260),
MOD(SUM((E2896-1900)*365,259),260))</f>
        <v>79</v>
      </c>
      <c r="N2896" s="335">
        <f>IF(AND(MONTH(F2896)=7,DAY(F2896)&gt;25),1,
ROUNDDOWN((SUM(VLOOKUP(MONTH(F2896),D暦変換用数値,2,FALSE),DAY(F2896))/28)+1,0))</f>
        <v>10</v>
      </c>
      <c r="O2896" s="132">
        <f>IF(AND(MONTH(F2896)=7,DAY(F2896)&gt;25),DAY(F2896)-25,
MOD((SUM(VLOOKUP(MONTH(F2896),D暦変換用数値,2,FALSE),DAY(F2896))),28)+1)</f>
        <v>11</v>
      </c>
      <c r="P2896" s="404">
        <f>IF(OR(MONTH(F2896)&lt;7,AND(MONTH(F2896)=7,DAY(F2896)&lt;=25)),
MOD(SUM((E2896-1901)*365,(N2896-1)*28,O2896,258),260),
MOD(SUM((E2896-1900)*365,(N2896-1)*28,O2896,258),260))</f>
        <v>81</v>
      </c>
      <c r="Q2896" s="372" t="str">
        <f>VLOOKUP(MOD(P2896,4),色,2,FALSE)</f>
        <v>赤い</v>
      </c>
      <c r="R2896" s="290" t="str">
        <f>VLOOKUP(MOD(P2896,13),銀河の音,2,FALSE)</f>
        <v>電気の</v>
      </c>
      <c r="S2896" s="383" t="str">
        <f>VLOOKUP(MOD(P2896,20),太陽の紋章,2,FALSE)</f>
        <v>竜</v>
      </c>
      <c r="T2896" s="99" t="s">
        <v>7334</v>
      </c>
    </row>
    <row r="2897" spans="1:20" ht="13.5" customHeight="1">
      <c r="A2897" s="49" t="str">
        <f>VLOOKUP(MOD(E2897,10),十干,2,FALSE)</f>
        <v>辛</v>
      </c>
      <c r="B2897" s="199" t="str">
        <f>VLOOKUP(MOD(E2897,12),十二支,3,FALSE)</f>
        <v xml:space="preserve">08 軍 </v>
      </c>
      <c r="C2897" s="201" t="str">
        <f>VLOOKUP(F2897,星座,3,TRUE)</f>
        <v xml:space="preserve">09 火 </v>
      </c>
      <c r="D2897" s="535">
        <v>29695</v>
      </c>
      <c r="E2897" s="45">
        <f>IFERROR(YEAR(D2897),LEFT(D2897,4))</f>
        <v>1981</v>
      </c>
      <c r="F2897" s="45" t="str">
        <f>IF(ISTEXT(D2897),RIGHT(D2897,5),TEXT(D2897,"mm/dd"))</f>
        <v>04/19</v>
      </c>
      <c r="G2897" s="41">
        <f>SUM(MID(E2897,1,1),MID(E2897,2,1),MID(E2897,3,1),MID(E2897,4,1),MID(F2897,1,1),MID(F2897,2,1),MID(F2897,4,1),MID(F2897,5,1))</f>
        <v>33</v>
      </c>
      <c r="H2897" s="41">
        <f>IF(MOD(G2897,9)=0,9,MOD(G2897,9))</f>
        <v>6</v>
      </c>
      <c r="I2897" s="45" t="str">
        <f>IFERROR(MID("日月火水木金土",WEEKDAY(D2897),1),"")</f>
        <v>日</v>
      </c>
      <c r="J2897" s="305" t="s">
        <v>522</v>
      </c>
      <c r="K2897" s="203" t="str">
        <f>VLOOKUP(F2897,石と花メイン,3,FALSE)</f>
        <v>◆青玉</v>
      </c>
      <c r="L2897" s="298" t="str">
        <f>VLOOKUP(F2897,石と花メイン,4,FALSE)</f>
        <v>ラークスパー【飛燕草】</v>
      </c>
      <c r="M2897" s="394">
        <f>IF(OR(MONTH(F2897)&lt;7,AND(MONTH(F2897)=7,DAY(F2897)&lt;=25)),
MOD(SUM((E2897-1901)*365,259),260),
MOD(SUM((E2897-1900)*365,259),260))</f>
        <v>79</v>
      </c>
      <c r="N2897" s="391">
        <f>IF(AND(MONTH(F2897)=7,DAY(F2897)&gt;25),1,
ROUNDDOWN((SUM(VLOOKUP(MONTH(F2897),D暦変換用数値,2,FALSE),DAY(F2897))/28)+1,0))</f>
        <v>10</v>
      </c>
      <c r="O2897" s="46">
        <f>IF(AND(MONTH(F2897)=7,DAY(F2897)&gt;25),DAY(F2897)-25,
MOD((SUM(VLOOKUP(MONTH(F2897),D暦変換用数値,2,FALSE),DAY(F2897))),28)+1)</f>
        <v>16</v>
      </c>
      <c r="P2897" s="407">
        <f>IF(OR(MONTH(F2897)&lt;7,AND(MONTH(F2897)=7,DAY(F2897)&lt;=25)),
MOD(SUM((E2897-1901)*365,(N2897-1)*28,O2897,258),260),
MOD(SUM((E2897-1900)*365,(N2897-1)*28,O2897,258),260))</f>
        <v>86</v>
      </c>
      <c r="Q2897" s="375" t="str">
        <f>VLOOKUP(MOD(P2897,4),色,2,FALSE)</f>
        <v>白い</v>
      </c>
      <c r="R2897" s="293" t="str">
        <f>VLOOKUP(MOD(P2897,13),銀河の音,2,FALSE)</f>
        <v>銀河の</v>
      </c>
      <c r="S2897" s="386" t="str">
        <f>VLOOKUP(MOD(P2897,20),太陽の紋章,2,FALSE)</f>
        <v>世界の橋渡し</v>
      </c>
      <c r="T2897" s="104" t="s">
        <v>6745</v>
      </c>
    </row>
    <row r="2898" spans="1:20" ht="13.5" customHeight="1">
      <c r="A2898" s="282" t="str">
        <f>VLOOKUP(MOD(E2898,10),十干,2,FALSE)</f>
        <v>乙</v>
      </c>
      <c r="B2898" s="283" t="str">
        <f>VLOOKUP(MOD(E2898,12),十二支,3,FALSE)</f>
        <v xml:space="preserve">08 軍 </v>
      </c>
      <c r="C2898" s="287" t="str">
        <f>VLOOKUP(F2898,星座,3,TRUE)</f>
        <v xml:space="preserve">09 火 </v>
      </c>
      <c r="D2898" s="533">
        <v>38444</v>
      </c>
      <c r="E2898" s="83">
        <f>IFERROR(YEAR(D2898),LEFT(D2898,4))</f>
        <v>2005</v>
      </c>
      <c r="F2898" s="83" t="str">
        <f>IF(ISTEXT(D2898),RIGHT(D2898,5),TEXT(D2898,"mm/dd"))</f>
        <v>04/02</v>
      </c>
      <c r="G2898" s="88">
        <f>SUM(MID(E2898,1,1),MID(E2898,2,1),MID(E2898,3,1),MID(E2898,4,1),MID(F2898,1,1),MID(F2898,2,1),MID(F2898,4,1),MID(F2898,5,1))</f>
        <v>13</v>
      </c>
      <c r="H2898" s="88">
        <f>IF(MOD(G2898,9)=0,9,MOD(G2898,9))</f>
        <v>4</v>
      </c>
      <c r="I2898" s="83" t="str">
        <f>IFERROR(MID("日月火水木金土",WEEKDAY(D2898),1),"")</f>
        <v>土</v>
      </c>
      <c r="J2898" s="303" t="s">
        <v>268</v>
      </c>
      <c r="K2898" s="87" t="str">
        <f>VLOOKUP(F2898,石と花メイン,3,FALSE)</f>
        <v>■紫水晶</v>
      </c>
      <c r="L2898" s="296" t="str">
        <f>VLOOKUP(F2898,石と花メイン,4,FALSE)</f>
        <v>都忘れ【野春菊】</v>
      </c>
      <c r="M2898" s="392">
        <f>IF(OR(MONTH(F2898)&lt;7,AND(MONTH(F2898)=7,DAY(F2898)&lt;=25)),
MOD(SUM((E2898-1901)*365,259),260),
MOD(SUM((E2898-1900)*365,259),260))</f>
        <v>259</v>
      </c>
      <c r="N2898" s="330">
        <f>IF(AND(MONTH(F2898)=7,DAY(F2898)&gt;25),1,
ROUNDDOWN((SUM(VLOOKUP(MONTH(F2898),D暦変換用数値,2,FALSE),DAY(F2898))/28)+1,0))</f>
        <v>9</v>
      </c>
      <c r="O2898" s="84">
        <f>IF(AND(MONTH(F2898)=7,DAY(F2898)&gt;25),DAY(F2898)-25,
MOD((SUM(VLOOKUP(MONTH(F2898),D暦変換用数値,2,FALSE),DAY(F2898))),28)+1)</f>
        <v>27</v>
      </c>
      <c r="P2898" s="405">
        <f>IF(OR(MONTH(F2898)&lt;7,AND(MONTH(F2898)=7,DAY(F2898)&lt;=25)),
MOD(SUM((E2898-1901)*365,(N2898-1)*28,O2898,258),260),
MOD(SUM((E2898-1900)*365,(N2898-1)*28,O2898,258),260))</f>
        <v>249</v>
      </c>
      <c r="Q2898" s="371" t="str">
        <f>VLOOKUP(MOD(P2898,4),色,2,FALSE)</f>
        <v>赤い</v>
      </c>
      <c r="R2898" s="289" t="str">
        <f>VLOOKUP(MOD(P2898,13),銀河の音,2,FALSE)</f>
        <v>月の</v>
      </c>
      <c r="S2898" s="382" t="str">
        <f>VLOOKUP(MOD(P2898,20),太陽の紋章,2,FALSE)</f>
        <v>月</v>
      </c>
      <c r="T2898" s="109" t="s">
        <v>6406</v>
      </c>
    </row>
    <row r="2899" spans="1:20" ht="13.5" customHeight="1">
      <c r="A2899" s="50" t="str">
        <f>VLOOKUP(MOD(E2899,10),十干,2,FALSE)</f>
        <v>丁</v>
      </c>
      <c r="B2899" s="199" t="str">
        <f>VLOOKUP(MOD(E2899,12),十二支,3,FALSE)</f>
        <v xml:space="preserve">08 軍 </v>
      </c>
      <c r="C2899" s="201" t="str">
        <f>VLOOKUP(F2899,星座,3,TRUE)</f>
        <v xml:space="preserve">09 火 </v>
      </c>
      <c r="D2899" s="531" t="s">
        <v>3803</v>
      </c>
      <c r="E2899" s="1" t="str">
        <f>IFERROR(YEAR(D2899),LEFT(D2899,4))</f>
        <v>1537</v>
      </c>
      <c r="F2899" s="1" t="str">
        <f>IF(ISTEXT(D2899),RIGHT(D2899,5),TEXT(D2899,"mm/dd"))</f>
        <v>03/26</v>
      </c>
      <c r="G2899" s="39">
        <f>SUM(MID(E2899,1,1),MID(E2899,2,1),MID(E2899,3,1),MID(E2899,4,1),MID(F2899,1,1),MID(F2899,2,1),MID(F2899,4,1),MID(F2899,5,1))</f>
        <v>27</v>
      </c>
      <c r="H2899" s="41">
        <f>IF(MOD(G2899,9)=0,9,MOD(G2899,9))</f>
        <v>9</v>
      </c>
      <c r="I2899" s="45" t="str">
        <f>IFERROR(MID("日月火水木金土",WEEKDAY(D2899),1),"")</f>
        <v/>
      </c>
      <c r="J2899" s="304" t="s">
        <v>4312</v>
      </c>
      <c r="K2899" s="202" t="str">
        <f>VLOOKUP(F2899,石と花メイン,3,FALSE)</f>
        <v>◆黄玉</v>
      </c>
      <c r="L2899" s="297" t="str">
        <f>VLOOKUP(F2899,石と花メイン,4,FALSE)</f>
        <v>花韮【西洋甘菜】</v>
      </c>
      <c r="M2899" s="393">
        <f>IF(OR(MONTH(F2899)&lt;7,AND(MONTH(F2899)=7,DAY(F2899)&lt;=25)),
MOD(SUM((E2899-1901)*365,259),260),
MOD(SUM((E2899-1900)*365,259),260))</f>
        <v>259</v>
      </c>
      <c r="N2899" s="390">
        <f>IF(AND(MONTH(F2899)=7,DAY(F2899)&gt;25),1,
ROUNDDOWN((SUM(VLOOKUP(MONTH(F2899),D暦変換用数値,2,FALSE),DAY(F2899))/28)+1,0))</f>
        <v>9</v>
      </c>
      <c r="O2899" s="205">
        <f>IF(AND(MONTH(F2899)=7,DAY(F2899)&gt;25),DAY(F2899)-25,
MOD((SUM(VLOOKUP(MONTH(F2899),D暦変換用数値,2,FALSE),DAY(F2899))),28)+1)</f>
        <v>20</v>
      </c>
      <c r="P2899" s="406">
        <f>IF(OR(MONTH(F2899)&lt;7,AND(MONTH(F2899)=7,DAY(F2899)&lt;=25)),
MOD(SUM((E2899-1901)*365,(N2899-1)*28,O2899,258),260),
MOD(SUM((E2899-1900)*365,(N2899-1)*28,O2899,258),260))</f>
        <v>242</v>
      </c>
      <c r="Q2899" s="375" t="str">
        <f>VLOOKUP(MOD(P2899,4),色,2,FALSE)</f>
        <v>白い</v>
      </c>
      <c r="R2899" s="293" t="str">
        <f>VLOOKUP(MOD(P2899,13),銀河の音,2,FALSE)</f>
        <v>銀河の</v>
      </c>
      <c r="S2899" s="386" t="str">
        <f>VLOOKUP(MOD(P2899,20),太陽の紋章,2,FALSE)</f>
        <v>風</v>
      </c>
      <c r="T2899" s="98" t="s">
        <v>3736</v>
      </c>
    </row>
    <row r="2900" spans="1:20" ht="13.5" customHeight="1">
      <c r="A2900" s="282" t="str">
        <f>VLOOKUP(MOD(E2900,10),十干,2,FALSE)</f>
        <v>乙</v>
      </c>
      <c r="B2900" s="283" t="str">
        <f>VLOOKUP(MOD(E2900,12),十二支,3,FALSE)</f>
        <v xml:space="preserve">08 軍 </v>
      </c>
      <c r="C2900" s="287" t="str">
        <f>VLOOKUP(F2900,星座,3,TRUE)</f>
        <v xml:space="preserve">09 火 </v>
      </c>
      <c r="D2900" s="533" t="s">
        <v>8810</v>
      </c>
      <c r="E2900" s="83" t="str">
        <f>IFERROR(YEAR(D2900),LEFT(D2900,4))</f>
        <v>1585</v>
      </c>
      <c r="F2900" s="83" t="str">
        <f>IF(ISTEXT(D2900),RIGHT(D2900,5),TEXT(D2900,"mm/dd"))</f>
        <v>04/10</v>
      </c>
      <c r="G2900" s="88">
        <f>SUM(MID(E2900,1,1),MID(E2900,2,1),MID(E2900,3,1),MID(E2900,4,1),MID(F2900,1,1),MID(F2900,2,1),MID(F2900,4,1),MID(F2900,5,1))</f>
        <v>24</v>
      </c>
      <c r="H2900" s="88">
        <f>IF(MOD(G2900,9)=0,9,MOD(G2900,9))</f>
        <v>6</v>
      </c>
      <c r="I2900" s="83" t="str">
        <f>IFERROR(MID("日月火水木金土",WEEKDAY(D2900),1),"")</f>
        <v/>
      </c>
      <c r="J2900" s="303" t="s">
        <v>266</v>
      </c>
      <c r="K2900" s="87" t="str">
        <f>VLOOKUP(F2900,石と花メイン,3,FALSE)</f>
        <v>□水晶</v>
      </c>
      <c r="L2900" s="296" t="str">
        <f>VLOOKUP(F2900,石と花メイン,4,FALSE)</f>
        <v>九輪草【七階草】</v>
      </c>
      <c r="M2900" s="392">
        <f>IF(OR(MONTH(F2900)&lt;7,AND(MONTH(F2900)=7,DAY(F2900)&lt;=25)),
MOD(SUM((E2900-1901)*365,259),260),
MOD(SUM((E2900-1900)*365,259),260))</f>
        <v>99</v>
      </c>
      <c r="N2900" s="330">
        <f>IF(AND(MONTH(F2900)=7,DAY(F2900)&gt;25),1,
ROUNDDOWN((SUM(VLOOKUP(MONTH(F2900),D暦変換用数値,2,FALSE),DAY(F2900))/28)+1,0))</f>
        <v>10</v>
      </c>
      <c r="O2900" s="84">
        <f>IF(AND(MONTH(F2900)=7,DAY(F2900)&gt;25),DAY(F2900)-25,
MOD((SUM(VLOOKUP(MONTH(F2900),D暦変換用数値,2,FALSE),DAY(F2900))),28)+1)</f>
        <v>7</v>
      </c>
      <c r="P2900" s="405">
        <f>IF(OR(MONTH(F2900)&lt;7,AND(MONTH(F2900)=7,DAY(F2900)&lt;=25)),
MOD(SUM((E2900-1901)*365,(N2900-1)*28,O2900,258),260),
MOD(SUM((E2900-1900)*365,(N2900-1)*28,O2900,258),260))</f>
        <v>97</v>
      </c>
      <c r="Q2900" s="371" t="str">
        <f>VLOOKUP(MOD(P2900,4),色,2,FALSE)</f>
        <v>赤い</v>
      </c>
      <c r="R2900" s="289" t="str">
        <f>VLOOKUP(MOD(P2900,13),銀河の音,2,FALSE)</f>
        <v>律動の</v>
      </c>
      <c r="S2900" s="382" t="str">
        <f>VLOOKUP(MOD(P2900,20),太陽の紋章,2,FALSE)</f>
        <v>地球</v>
      </c>
      <c r="T2900" s="95" t="s">
        <v>534</v>
      </c>
    </row>
    <row r="2901" spans="1:20" ht="13.5" customHeight="1">
      <c r="A2901" s="50" t="str">
        <f>VLOOKUP(MOD(E2901,10),十干,2,FALSE)</f>
        <v>丁</v>
      </c>
      <c r="B2901" s="199" t="str">
        <f>VLOOKUP(MOD(E2901,12),十二支,3,FALSE)</f>
        <v xml:space="preserve">08 軍 </v>
      </c>
      <c r="C2901" s="201" t="str">
        <f>VLOOKUP(F2901,星座,3,TRUE)</f>
        <v xml:space="preserve">09 火 </v>
      </c>
      <c r="D2901" s="531" t="s">
        <v>3804</v>
      </c>
      <c r="E2901" s="1" t="str">
        <f>IFERROR(YEAR(D2901),LEFT(D2901,4))</f>
        <v>1657</v>
      </c>
      <c r="F2901" s="1" t="str">
        <f>IF(ISTEXT(D2901),RIGHT(D2901,5),TEXT(D2901,"mm/dd"))</f>
        <v>03/24</v>
      </c>
      <c r="G2901" s="39">
        <f>SUM(MID(E2901,1,1),MID(E2901,2,1),MID(E2901,3,1),MID(E2901,4,1),MID(F2901,1,1),MID(F2901,2,1),MID(F2901,4,1),MID(F2901,5,1))</f>
        <v>28</v>
      </c>
      <c r="H2901" s="41">
        <f>IF(MOD(G2901,9)=0,9,MOD(G2901,9))</f>
        <v>1</v>
      </c>
      <c r="I2901" s="45" t="str">
        <f>IFERROR(MID("日月火水木金土",WEEKDAY(D2901),1),"")</f>
        <v/>
      </c>
      <c r="J2901" s="304" t="s">
        <v>6130</v>
      </c>
      <c r="K2901" s="202" t="str">
        <f>VLOOKUP(F2901,石と花メイン,3,FALSE)</f>
        <v>■紫水晶</v>
      </c>
      <c r="L2901" s="297" t="str">
        <f>VLOOKUP(F2901,石と花メイン,4,FALSE)</f>
        <v>花菱草【カリフォルニアポピー】</v>
      </c>
      <c r="M2901" s="393">
        <f>IF(OR(MONTH(F2901)&lt;7,AND(MONTH(F2901)=7,DAY(F2901)&lt;=25)),
MOD(SUM((E2901-1901)*365,259),260),
MOD(SUM((E2901-1900)*365,259),260))</f>
        <v>119</v>
      </c>
      <c r="N2901" s="390">
        <f>IF(AND(MONTH(F2901)=7,DAY(F2901)&gt;25),1,
ROUNDDOWN((SUM(VLOOKUP(MONTH(F2901),D暦変換用数値,2,FALSE),DAY(F2901))/28)+1,0))</f>
        <v>9</v>
      </c>
      <c r="O2901" s="205">
        <f>IF(AND(MONTH(F2901)=7,DAY(F2901)&gt;25),DAY(F2901)-25,
MOD((SUM(VLOOKUP(MONTH(F2901),D暦変換用数値,2,FALSE),DAY(F2901))),28)+1)</f>
        <v>18</v>
      </c>
      <c r="P2901" s="406">
        <f>IF(OR(MONTH(F2901)&lt;7,AND(MONTH(F2901)=7,DAY(F2901)&lt;=25)),
MOD(SUM((E2901-1901)*365,(N2901-1)*28,O2901,258),260),
MOD(SUM((E2901-1900)*365,(N2901-1)*28,O2901,258),260))</f>
        <v>100</v>
      </c>
      <c r="Q2901" s="373" t="str">
        <f>VLOOKUP(MOD(P2901,4),色,2,FALSE)</f>
        <v>黄色い</v>
      </c>
      <c r="R2901" s="291" t="str">
        <f>VLOOKUP(MOD(P2901,13),銀河の音,2,FALSE)</f>
        <v>太陽の</v>
      </c>
      <c r="S2901" s="384" t="str">
        <f>VLOOKUP(MOD(P2901,20),太陽の紋章,2,FALSE)</f>
        <v>太陽</v>
      </c>
      <c r="T2901" s="98" t="s">
        <v>3736</v>
      </c>
    </row>
    <row r="2902" spans="1:20" ht="13.5" customHeight="1">
      <c r="A2902" s="50" t="str">
        <f>VLOOKUP(MOD(E2902,10),十干,2,FALSE)</f>
        <v>丁</v>
      </c>
      <c r="B2902" s="199" t="str">
        <f>VLOOKUP(MOD(E2902,12),十二支,3,FALSE)</f>
        <v xml:space="preserve">08 軍 </v>
      </c>
      <c r="C2902" s="201" t="str">
        <f>VLOOKUP(F2902,星座,3,TRUE)</f>
        <v xml:space="preserve">09 火 </v>
      </c>
      <c r="D2902" s="531" t="s">
        <v>3805</v>
      </c>
      <c r="E2902" s="1" t="str">
        <f>IFERROR(YEAR(D2902),LEFT(D2902,4))</f>
        <v>1837</v>
      </c>
      <c r="F2902" s="1" t="str">
        <f>IF(ISTEXT(D2902),RIGHT(D2902,5),TEXT(D2902,"mm/dd"))</f>
        <v>04/17</v>
      </c>
      <c r="G2902" s="39">
        <f>SUM(MID(E2902,1,1),MID(E2902,2,1),MID(E2902,3,1),MID(E2902,4,1),MID(F2902,1,1),MID(F2902,2,1),MID(F2902,4,1),MID(F2902,5,1))</f>
        <v>31</v>
      </c>
      <c r="H2902" s="41">
        <f>IF(MOD(G2902,9)=0,9,MOD(G2902,9))</f>
        <v>4</v>
      </c>
      <c r="I2902" s="45" t="str">
        <f>IFERROR(MID("日月火水木金土",WEEKDAY(D2902),1),"")</f>
        <v/>
      </c>
      <c r="J2902" s="304" t="s">
        <v>6131</v>
      </c>
      <c r="K2902" s="202" t="str">
        <f>VLOOKUP(F2902,石と花メイン,3,FALSE)</f>
        <v>□水晶</v>
      </c>
      <c r="L2902" s="297" t="str">
        <f>VLOOKUP(F2902,石と花メイン,4,FALSE)</f>
        <v>ジャーマンアイリス【独逸菖蒲】</v>
      </c>
      <c r="M2902" s="393">
        <f>IF(OR(MONTH(F2902)&lt;7,AND(MONTH(F2902)=7,DAY(F2902)&lt;=25)),
MOD(SUM((E2902-1901)*365,259),260),
MOD(SUM((E2902-1900)*365,259),260))</f>
        <v>39</v>
      </c>
      <c r="N2902" s="390">
        <f>IF(AND(MONTH(F2902)=7,DAY(F2902)&gt;25),1,
ROUNDDOWN((SUM(VLOOKUP(MONTH(F2902),D暦変換用数値,2,FALSE),DAY(F2902))/28)+1,0))</f>
        <v>10</v>
      </c>
      <c r="O2902" s="205">
        <f>IF(AND(MONTH(F2902)=7,DAY(F2902)&gt;25),DAY(F2902)-25,
MOD((SUM(VLOOKUP(MONTH(F2902),D暦変換用数値,2,FALSE),DAY(F2902))),28)+1)</f>
        <v>14</v>
      </c>
      <c r="P2902" s="406">
        <f>IF(OR(MONTH(F2902)&lt;7,AND(MONTH(F2902)=7,DAY(F2902)&lt;=25)),
MOD(SUM((E2902-1901)*365,(N2902-1)*28,O2902,258),260),
MOD(SUM((E2902-1900)*365,(N2902-1)*28,O2902,258),260))</f>
        <v>44</v>
      </c>
      <c r="Q2902" s="373" t="str">
        <f>VLOOKUP(MOD(P2902,4),色,2,FALSE)</f>
        <v>黄色い</v>
      </c>
      <c r="R2902" s="291" t="str">
        <f>VLOOKUP(MOD(P2902,13),銀河の音,2,FALSE)</f>
        <v>倍音の</v>
      </c>
      <c r="S2902" s="384" t="str">
        <f>VLOOKUP(MOD(P2902,20),太陽の紋章,2,FALSE)</f>
        <v>種</v>
      </c>
      <c r="T2902" s="97" t="s">
        <v>3806</v>
      </c>
    </row>
    <row r="2903" spans="1:20" ht="13.5" customHeight="1">
      <c r="A2903" s="50" t="str">
        <f>VLOOKUP(MOD(E2903,10),十干,2,FALSE)</f>
        <v>乙</v>
      </c>
      <c r="B2903" s="199" t="str">
        <f>VLOOKUP(MOD(E2903,12),十二支,3,FALSE)</f>
        <v xml:space="preserve">08 軍 </v>
      </c>
      <c r="C2903" s="201" t="str">
        <f>VLOOKUP(F2903,星座,3,TRUE)</f>
        <v xml:space="preserve">09 火 </v>
      </c>
      <c r="D2903" s="531" t="s">
        <v>3807</v>
      </c>
      <c r="E2903" s="1" t="str">
        <f>IFERROR(YEAR(D2903),LEFT(D2903,4))</f>
        <v>1885</v>
      </c>
      <c r="F2903" s="1" t="str">
        <f>IF(ISTEXT(D2903),RIGHT(D2903,5),TEXT(D2903,"mm/dd"))</f>
        <v>04/11</v>
      </c>
      <c r="G2903" s="39">
        <f>SUM(MID(E2903,1,1),MID(E2903,2,1),MID(E2903,3,1),MID(E2903,4,1),MID(F2903,1,1),MID(F2903,2,1),MID(F2903,4,1),MID(F2903,5,1))</f>
        <v>28</v>
      </c>
      <c r="H2903" s="41">
        <f>IF(MOD(G2903,9)=0,9,MOD(G2903,9))</f>
        <v>1</v>
      </c>
      <c r="I2903" s="45" t="str">
        <f>IFERROR(MID("日月火水木金土",WEEKDAY(D2903),1),"")</f>
        <v/>
      </c>
      <c r="J2903" s="304" t="s">
        <v>6132</v>
      </c>
      <c r="K2903" s="202" t="str">
        <f>VLOOKUP(F2903,石と花メイン,3,FALSE)</f>
        <v>◆柘榴石</v>
      </c>
      <c r="L2903" s="297" t="str">
        <f>VLOOKUP(F2903,石と花メイン,4,FALSE)</f>
        <v>花忍</v>
      </c>
      <c r="M2903" s="393">
        <f>IF(OR(MONTH(F2903)&lt;7,AND(MONTH(F2903)=7,DAY(F2903)&lt;=25)),
MOD(SUM((E2903-1901)*365,259),260),
MOD(SUM((E2903-1900)*365,259),260))</f>
        <v>139</v>
      </c>
      <c r="N2903" s="390">
        <f>IF(AND(MONTH(F2903)=7,DAY(F2903)&gt;25),1,
ROUNDDOWN((SUM(VLOOKUP(MONTH(F2903),D暦変換用数値,2,FALSE),DAY(F2903))/28)+1,0))</f>
        <v>10</v>
      </c>
      <c r="O2903" s="205">
        <f>IF(AND(MONTH(F2903)=7,DAY(F2903)&gt;25),DAY(F2903)-25,
MOD((SUM(VLOOKUP(MONTH(F2903),D暦変換用数値,2,FALSE),DAY(F2903))),28)+1)</f>
        <v>8</v>
      </c>
      <c r="P2903" s="406">
        <f>IF(OR(MONTH(F2903)&lt;7,AND(MONTH(F2903)=7,DAY(F2903)&lt;=25)),
MOD(SUM((E2903-1901)*365,(N2903-1)*28,O2903,258),260),
MOD(SUM((E2903-1900)*365,(N2903-1)*28,O2903,258),260))</f>
        <v>138</v>
      </c>
      <c r="Q2903" s="375" t="str">
        <f>VLOOKUP(MOD(P2903,4),色,2,FALSE)</f>
        <v>白い</v>
      </c>
      <c r="R2903" s="293" t="str">
        <f>VLOOKUP(MOD(P2903,13),銀河の音,2,FALSE)</f>
        <v>銀河の</v>
      </c>
      <c r="S2903" s="386" t="str">
        <f>VLOOKUP(MOD(P2903,20),太陽の紋章,2,FALSE)</f>
        <v>鏡</v>
      </c>
      <c r="T2903" s="99" t="s">
        <v>5660</v>
      </c>
    </row>
    <row r="2904" spans="1:20" ht="13.5" customHeight="1">
      <c r="A2904" s="49" t="str">
        <f>VLOOKUP(MOD(E2904,10),十干,2,FALSE)</f>
        <v>丁</v>
      </c>
      <c r="B2904" s="199" t="str">
        <f>VLOOKUP(MOD(E2904,12),十二支,3,FALSE)</f>
        <v xml:space="preserve">08 軍 </v>
      </c>
      <c r="C2904" s="201" t="str">
        <f>VLOOKUP(F2904,星座,3,TRUE)</f>
        <v xml:space="preserve">09 火 </v>
      </c>
      <c r="D2904" s="535" t="s">
        <v>8811</v>
      </c>
      <c r="E2904" s="45" t="str">
        <f>IFERROR(YEAR(D2904),LEFT(D2904,4))</f>
        <v>1897</v>
      </c>
      <c r="F2904" s="45" t="str">
        <f>IF(ISTEXT(D2904),RIGHT(D2904,5),TEXT(D2904,"mm/dd"))</f>
        <v>03/24</v>
      </c>
      <c r="G2904" s="41">
        <f>SUM(MID(E2904,1,1),MID(E2904,2,1),MID(E2904,3,1),MID(E2904,4,1),MID(F2904,1,1),MID(F2904,2,1),MID(F2904,4,1),MID(F2904,5,1))</f>
        <v>34</v>
      </c>
      <c r="H2904" s="41">
        <f>IF(MOD(G2904,9)=0,9,MOD(G2904,9))</f>
        <v>7</v>
      </c>
      <c r="I2904" s="45" t="str">
        <f>IFERROR(MID("日月火水木金土",WEEKDAY(D2904),1),"")</f>
        <v/>
      </c>
      <c r="J2904" s="305" t="s">
        <v>6109</v>
      </c>
      <c r="K2904" s="203" t="str">
        <f>VLOOKUP(F2904,石と花メイン,3,FALSE)</f>
        <v>■紫水晶</v>
      </c>
      <c r="L2904" s="298" t="str">
        <f>VLOOKUP(F2904,石と花メイン,4,FALSE)</f>
        <v>花菱草【カリフォルニアポピー】</v>
      </c>
      <c r="M2904" s="394">
        <f>IF(OR(MONTH(F2904)&lt;7,AND(MONTH(F2904)=7,DAY(F2904)&lt;=25)),
MOD(SUM((E2904-1901)*365,259),260),
MOD(SUM((E2904-1900)*365,259),260))</f>
        <v>99</v>
      </c>
      <c r="N2904" s="391">
        <f>IF(AND(MONTH(F2904)=7,DAY(F2904)&gt;25),1,
ROUNDDOWN((SUM(VLOOKUP(MONTH(F2904),D暦変換用数値,2,FALSE),DAY(F2904))/28)+1,0))</f>
        <v>9</v>
      </c>
      <c r="O2904" s="46">
        <f>IF(AND(MONTH(F2904)=7,DAY(F2904)&gt;25),DAY(F2904)-25,
MOD((SUM(VLOOKUP(MONTH(F2904),D暦変換用数値,2,FALSE),DAY(F2904))),28)+1)</f>
        <v>18</v>
      </c>
      <c r="P2904" s="407">
        <f>IF(OR(MONTH(F2904)&lt;7,AND(MONTH(F2904)=7,DAY(F2904)&lt;=25)),
MOD(SUM((E2904-1901)*365,(N2904-1)*28,O2904,258),260),
MOD(SUM((E2904-1900)*365,(N2904-1)*28,O2904,258),260))</f>
        <v>80</v>
      </c>
      <c r="Q2904" s="373" t="str">
        <f>VLOOKUP(MOD(P2904,4),色,2,FALSE)</f>
        <v>黄色い</v>
      </c>
      <c r="R2904" s="291" t="str">
        <f>VLOOKUP(MOD(P2904,13),銀河の音,2,FALSE)</f>
        <v>月の</v>
      </c>
      <c r="S2904" s="384" t="str">
        <f>VLOOKUP(MOD(P2904,20),太陽の紋章,2,FALSE)</f>
        <v>太陽</v>
      </c>
      <c r="T2904" s="96" t="s">
        <v>6703</v>
      </c>
    </row>
    <row r="2905" spans="1:20" ht="13.5" customHeight="1">
      <c r="A2905" s="286" t="str">
        <f>VLOOKUP(MOD(E2905,10),十干,2,FALSE)</f>
        <v>丁</v>
      </c>
      <c r="B2905" s="283" t="str">
        <f>VLOOKUP(MOD(E2905,12),十二支,3,FALSE)</f>
        <v xml:space="preserve">08 軍 </v>
      </c>
      <c r="C2905" s="287" t="str">
        <f>VLOOKUP(F2905,星座,3,TRUE)</f>
        <v xml:space="preserve">09 火 </v>
      </c>
      <c r="D2905" s="530" t="s">
        <v>8812</v>
      </c>
      <c r="E2905" s="85" t="str">
        <f>IFERROR(YEAR(D2905),LEFT(D2905,4))</f>
        <v>1897</v>
      </c>
      <c r="F2905" s="85" t="str">
        <f>IF(ISTEXT(D2905),RIGHT(D2905,5),TEXT(D2905,"mm/dd"))</f>
        <v>04/03</v>
      </c>
      <c r="G2905" s="89">
        <f>SUM(MID(E2905,1,1),MID(E2905,2,1),MID(E2905,3,1),MID(E2905,4,1),MID(F2905,1,1),MID(F2905,2,1),MID(F2905,4,1),MID(F2905,5,1))</f>
        <v>32</v>
      </c>
      <c r="H2905" s="89">
        <f>IF(MOD(G2905,9)=0,9,MOD(G2905,9))</f>
        <v>5</v>
      </c>
      <c r="I2905" s="85" t="str">
        <f>IFERROR(MID("日月火水木金土",WEEKDAY(D2905),1),"")</f>
        <v/>
      </c>
      <c r="J2905" s="308" t="s">
        <v>7211</v>
      </c>
      <c r="K2905" s="87" t="str">
        <f>VLOOKUP(F2905,石と花メイン,3,FALSE)</f>
        <v>◆青玉</v>
      </c>
      <c r="L2905" s="300" t="str">
        <f>VLOOKUP(F2905,石と花メイン,4,FALSE)</f>
        <v>喇叭水仙【雪中花】</v>
      </c>
      <c r="M2905" s="397">
        <f>IF(OR(MONTH(F2905)&lt;7,AND(MONTH(F2905)=7,DAY(F2905)&lt;=25)),
MOD(SUM((E2905-1901)*365,259),260),
MOD(SUM((E2905-1900)*365,259),260))</f>
        <v>99</v>
      </c>
      <c r="N2905" s="87">
        <f>IF(AND(MONTH(F2905)=7,DAY(F2905)&gt;25),1,
ROUNDDOWN((SUM(VLOOKUP(MONTH(F2905),D暦変換用数値,2,FALSE),DAY(F2905))/28)+1,0))</f>
        <v>9</v>
      </c>
      <c r="O2905" s="82">
        <f>IF(AND(MONTH(F2905)=7,DAY(F2905)&gt;25),DAY(F2905)-25,
MOD((SUM(VLOOKUP(MONTH(F2905),D暦変換用数値,2,FALSE),DAY(F2905))),28)+1)</f>
        <v>28</v>
      </c>
      <c r="P2905" s="409">
        <f>IF(OR(MONTH(F2905)&lt;7,AND(MONTH(F2905)=7,DAY(F2905)&lt;=25)),
MOD(SUM((E2905-1901)*365,(N2905-1)*28,O2905,258),260),
MOD(SUM((E2905-1900)*365,(N2905-1)*28,O2905,258),260))</f>
        <v>90</v>
      </c>
      <c r="Q2905" s="371" t="str">
        <f>VLOOKUP(MOD(P2905,4),色,2,FALSE)</f>
        <v>白い</v>
      </c>
      <c r="R2905" s="289" t="str">
        <f>VLOOKUP(MOD(P2905,13),銀河の音,2,FALSE)</f>
        <v>水晶の</v>
      </c>
      <c r="S2905" s="382" t="str">
        <f>VLOOKUP(MOD(P2905,20),太陽の紋章,2,FALSE)</f>
        <v>犬</v>
      </c>
      <c r="T2905" s="91"/>
    </row>
    <row r="2906" spans="1:20" ht="13.5" customHeight="1">
      <c r="A2906" s="50" t="str">
        <f>VLOOKUP(MOD(E2906,10),十干,2,FALSE)</f>
        <v>己</v>
      </c>
      <c r="B2906" s="199" t="str">
        <f>VLOOKUP(MOD(E2906,12),十二支,3,FALSE)</f>
        <v xml:space="preserve">08 軍 </v>
      </c>
      <c r="C2906" s="201" t="str">
        <f>VLOOKUP(F2906,星座,3,TRUE)</f>
        <v xml:space="preserve">10 龍 </v>
      </c>
      <c r="D2906" s="535">
        <v>3468</v>
      </c>
      <c r="E2906" s="45">
        <f>IFERROR(YEAR(D2906),LEFT(D2906,4))</f>
        <v>1909</v>
      </c>
      <c r="F2906" s="45" t="str">
        <f>IF(ISTEXT(D2906),RIGHT(D2906,5),TEXT(D2906,"mm/dd"))</f>
        <v>06/29</v>
      </c>
      <c r="G2906" s="41">
        <f>SUM(MID(E2906,1,1),MID(E2906,2,1),MID(E2906,3,1),MID(E2906,4,1),MID(F2906,1,1),MID(F2906,2,1),MID(F2906,4,1),MID(F2906,5,1))</f>
        <v>36</v>
      </c>
      <c r="H2906" s="41">
        <f>IF(MOD(G2906,9)=0,9,MOD(G2906,9))</f>
        <v>9</v>
      </c>
      <c r="I2906" s="45" t="str">
        <f>IFERROR(MID("日月火水木金土",WEEKDAY(D2906),1),"")</f>
        <v>火</v>
      </c>
      <c r="J2906" s="305" t="s">
        <v>5597</v>
      </c>
      <c r="K2906" s="203" t="str">
        <f>VLOOKUP(F2906,石と花メイン,3,FALSE)</f>
        <v>◆黄玉</v>
      </c>
      <c r="L2906" s="298" t="str">
        <f>VLOOKUP(F2906,石と花メイン,4,FALSE)</f>
        <v>薊</v>
      </c>
      <c r="M2906" s="394">
        <f>IF(OR(MONTH(F2906)&lt;7,AND(MONTH(F2906)=7,DAY(F2906)&lt;=25)),
MOD(SUM((E2906-1901)*365,259),260),
MOD(SUM((E2906-1900)*365,259),260))</f>
        <v>59</v>
      </c>
      <c r="N2906" s="391">
        <f>IF(AND(MONTH(F2906)=7,DAY(F2906)&gt;25),1,
ROUNDDOWN((SUM(VLOOKUP(MONTH(F2906),D暦変換用数値,2,FALSE),DAY(F2906))/28)+1,0))</f>
        <v>13</v>
      </c>
      <c r="O2906" s="46">
        <f>IF(AND(MONTH(F2906)=7,DAY(F2906)&gt;25),DAY(F2906)-25,
MOD((SUM(VLOOKUP(MONTH(F2906),D暦変換用数値,2,FALSE),DAY(F2906))),28)+1)</f>
        <v>3</v>
      </c>
      <c r="P2906" s="407">
        <f>IF(OR(MONTH(F2906)&lt;7,AND(MONTH(F2906)=7,DAY(F2906)&lt;=25)),
MOD(SUM((E2906-1901)*365,(N2906-1)*28,O2906,258),260),
MOD(SUM((E2906-1900)*365,(N2906-1)*28,O2906,258),260))</f>
        <v>137</v>
      </c>
      <c r="Q2906" s="372" t="str">
        <f>VLOOKUP(MOD(P2906,4),色,2,FALSE)</f>
        <v>赤い</v>
      </c>
      <c r="R2906" s="290" t="str">
        <f>VLOOKUP(MOD(P2906,13),銀河の音,2,FALSE)</f>
        <v>共振の</v>
      </c>
      <c r="S2906" s="383" t="str">
        <f>VLOOKUP(MOD(P2906,20),太陽の紋章,2,FALSE)</f>
        <v>地球</v>
      </c>
      <c r="T2906" s="96" t="s">
        <v>5579</v>
      </c>
    </row>
    <row r="2907" spans="1:20" ht="13.5" customHeight="1">
      <c r="A2907" s="49" t="str">
        <f>VLOOKUP(MOD(E2907,10),十干,2,FALSE)</f>
        <v>己</v>
      </c>
      <c r="B2907" s="199" t="str">
        <f>VLOOKUP(MOD(E2907,12),十二支,3,FALSE)</f>
        <v xml:space="preserve">08 軍 </v>
      </c>
      <c r="C2907" s="201" t="str">
        <f>VLOOKUP(F2907,星座,3,TRUE)</f>
        <v xml:space="preserve">10 龍 </v>
      </c>
      <c r="D2907" s="535">
        <v>3486</v>
      </c>
      <c r="E2907" s="45">
        <f>IFERROR(YEAR(D2907),LEFT(D2907,4))</f>
        <v>1909</v>
      </c>
      <c r="F2907" s="45" t="str">
        <f>IF(ISTEXT(D2907),RIGHT(D2907,5),TEXT(D2907,"mm/dd"))</f>
        <v>07/17</v>
      </c>
      <c r="G2907" s="41">
        <f>SUM(MID(E2907,1,1),MID(E2907,2,1),MID(E2907,3,1),MID(E2907,4,1),MID(F2907,1,1),MID(F2907,2,1),MID(F2907,4,1),MID(F2907,5,1))</f>
        <v>34</v>
      </c>
      <c r="H2907" s="41">
        <f>IF(MOD(G2907,9)=0,9,MOD(G2907,9))</f>
        <v>7</v>
      </c>
      <c r="I2907" s="45" t="str">
        <f>IFERROR(MID("日月火水木金土",WEEKDAY(D2907),1),"")</f>
        <v>土</v>
      </c>
      <c r="J2907" s="305" t="s">
        <v>4094</v>
      </c>
      <c r="K2907" s="203" t="str">
        <f>VLOOKUP(F2907,石と花メイン,3,FALSE)</f>
        <v>●孔雀石</v>
      </c>
      <c r="L2907" s="298" t="str">
        <f>VLOOKUP(F2907,石と花メイン,4,FALSE)</f>
        <v>擬宝珠【ホスタ】</v>
      </c>
      <c r="M2907" s="394">
        <f>IF(OR(MONTH(F2907)&lt;7,AND(MONTH(F2907)=7,DAY(F2907)&lt;=25)),
MOD(SUM((E2907-1901)*365,259),260),
MOD(SUM((E2907-1900)*365,259),260))</f>
        <v>59</v>
      </c>
      <c r="N2907" s="391">
        <f>IF(AND(MONTH(F2907)=7,DAY(F2907)&gt;25),1,
ROUNDDOWN((SUM(VLOOKUP(MONTH(F2907),D暦変換用数値,2,FALSE),DAY(F2907))/28)+1,0))</f>
        <v>13</v>
      </c>
      <c r="O2907" s="46">
        <f>IF(AND(MONTH(F2907)=7,DAY(F2907)&gt;25),DAY(F2907)-25,
MOD((SUM(VLOOKUP(MONTH(F2907),D暦変換用数値,2,FALSE),DAY(F2907))),28)+1)</f>
        <v>21</v>
      </c>
      <c r="P2907" s="407">
        <f>IF(OR(MONTH(F2907)&lt;7,AND(MONTH(F2907)=7,DAY(F2907)&lt;=25)),
MOD(SUM((E2907-1901)*365,(N2907-1)*28,O2907,258),260),
MOD(SUM((E2907-1900)*365,(N2907-1)*28,O2907,258),260))</f>
        <v>155</v>
      </c>
      <c r="Q2907" s="374" t="str">
        <f>VLOOKUP(MOD(P2907,4),色,2,FALSE)</f>
        <v>青い</v>
      </c>
      <c r="R2907" s="292" t="str">
        <f>VLOOKUP(MOD(P2907,13),銀河の音,2,FALSE)</f>
        <v>水晶の</v>
      </c>
      <c r="S2907" s="385" t="str">
        <f>VLOOKUP(MOD(P2907,20),太陽の紋章,2,FALSE)</f>
        <v>鷲</v>
      </c>
      <c r="T2907" s="96" t="s">
        <v>4096</v>
      </c>
    </row>
    <row r="2908" spans="1:20" ht="13.5" customHeight="1">
      <c r="A2908" s="50" t="str">
        <f>VLOOKUP(MOD(E2908,10),十干,2,FALSE)</f>
        <v>辛</v>
      </c>
      <c r="B2908" s="199" t="str">
        <f>VLOOKUP(MOD(E2908,12),十二支,3,FALSE)</f>
        <v xml:space="preserve">08 軍 </v>
      </c>
      <c r="C2908" s="201" t="str">
        <f>VLOOKUP(F2908,星座,3,TRUE)</f>
        <v xml:space="preserve">10 龍 </v>
      </c>
      <c r="D2908" s="535">
        <v>7844</v>
      </c>
      <c r="E2908" s="45">
        <f>IFERROR(YEAR(D2908),LEFT(D2908,4))</f>
        <v>1921</v>
      </c>
      <c r="F2908" s="45" t="str">
        <f>IF(ISTEXT(D2908),RIGHT(D2908,5),TEXT(D2908,"mm/dd"))</f>
        <v>06/22</v>
      </c>
      <c r="G2908" s="41">
        <f>SUM(MID(E2908,1,1),MID(E2908,2,1),MID(E2908,3,1),MID(E2908,4,1),MID(F2908,1,1),MID(F2908,2,1),MID(F2908,4,1),MID(F2908,5,1))</f>
        <v>23</v>
      </c>
      <c r="H2908" s="41">
        <f>IF(MOD(G2908,9)=0,9,MOD(G2908,9))</f>
        <v>5</v>
      </c>
      <c r="I2908" s="45" t="str">
        <f>IFERROR(MID("日月火水木金土",WEEKDAY(D2908),1),"")</f>
        <v>水</v>
      </c>
      <c r="J2908" s="305" t="s">
        <v>2323</v>
      </c>
      <c r="K2908" s="203" t="str">
        <f>VLOOKUP(F2908,石と花メイン,3,FALSE)</f>
        <v>◆紅玉</v>
      </c>
      <c r="L2908" s="298" t="str">
        <f>VLOOKUP(F2908,石と花メイン,4,FALSE)</f>
        <v>忍冬/吸葛【ハニーサックル】</v>
      </c>
      <c r="M2908" s="394">
        <f>IF(OR(MONTH(F2908)&lt;7,AND(MONTH(F2908)=7,DAY(F2908)&lt;=25)),
MOD(SUM((E2908-1901)*365,259),260),
MOD(SUM((E2908-1900)*365,259),260))</f>
        <v>19</v>
      </c>
      <c r="N2908" s="391">
        <f>IF(AND(MONTH(F2908)=7,DAY(F2908)&gt;25),1,
ROUNDDOWN((SUM(VLOOKUP(MONTH(F2908),D暦変換用数値,2,FALSE),DAY(F2908))/28)+1,0))</f>
        <v>12</v>
      </c>
      <c r="O2908" s="46">
        <f>IF(AND(MONTH(F2908)=7,DAY(F2908)&gt;25),DAY(F2908)-25,
MOD((SUM(VLOOKUP(MONTH(F2908),D暦変換用数値,2,FALSE),DAY(F2908))),28)+1)</f>
        <v>24</v>
      </c>
      <c r="P2908" s="407">
        <f>IF(OR(MONTH(F2908)&lt;7,AND(MONTH(F2908)=7,DAY(F2908)&lt;=25)),
MOD(SUM((E2908-1901)*365,(N2908-1)*28,O2908,258),260),
MOD(SUM((E2908-1900)*365,(N2908-1)*28,O2908,258),260))</f>
        <v>90</v>
      </c>
      <c r="Q2908" s="375" t="str">
        <f>VLOOKUP(MOD(P2908,4),色,2,FALSE)</f>
        <v>白い</v>
      </c>
      <c r="R2908" s="293" t="str">
        <f>VLOOKUP(MOD(P2908,13),銀河の音,2,FALSE)</f>
        <v>水晶の</v>
      </c>
      <c r="S2908" s="386" t="str">
        <f>VLOOKUP(MOD(P2908,20),太陽の紋章,2,FALSE)</f>
        <v>犬</v>
      </c>
      <c r="T2908" s="96" t="s">
        <v>2260</v>
      </c>
    </row>
    <row r="2909" spans="1:20" ht="13.5" customHeight="1">
      <c r="A2909" s="50" t="str">
        <f>VLOOKUP(MOD(E2909,10),十干,2,FALSE)</f>
        <v>乙</v>
      </c>
      <c r="B2909" s="199" t="str">
        <f>VLOOKUP(MOD(E2909,12),十二支,3,FALSE)</f>
        <v xml:space="preserve">08 軍 </v>
      </c>
      <c r="C2909" s="201" t="str">
        <f>VLOOKUP(F2909,星座,3,TRUE)</f>
        <v xml:space="preserve">10 龍 </v>
      </c>
      <c r="D2909" s="531">
        <v>16624</v>
      </c>
      <c r="E2909" s="1">
        <f>IFERROR(YEAR(D2909),LEFT(D2909,4))</f>
        <v>1945</v>
      </c>
      <c r="F2909" s="1" t="str">
        <f>IF(ISTEXT(D2909),RIGHT(D2909,5),TEXT(D2909,"mm/dd"))</f>
        <v>07/06</v>
      </c>
      <c r="G2909" s="39">
        <f>SUM(MID(E2909,1,1),MID(E2909,2,1),MID(E2909,3,1),MID(E2909,4,1),MID(F2909,1,1),MID(F2909,2,1),MID(F2909,4,1),MID(F2909,5,1))</f>
        <v>32</v>
      </c>
      <c r="H2909" s="41">
        <f>IF(MOD(G2909,9)=0,9,MOD(G2909,9))</f>
        <v>5</v>
      </c>
      <c r="I2909" s="45" t="str">
        <f>IFERROR(MID("日月火水木金土",WEEKDAY(D2909),1),"")</f>
        <v>金</v>
      </c>
      <c r="J2909" s="304" t="s">
        <v>1269</v>
      </c>
      <c r="K2909" s="202" t="str">
        <f>VLOOKUP(F2909,石と花メイン,3,FALSE)</f>
        <v>◆紅玉</v>
      </c>
      <c r="L2909" s="297" t="str">
        <f>VLOOKUP(F2909,石と花メイン,4,FALSE)</f>
        <v>朝顔【牽牛花】</v>
      </c>
      <c r="M2909" s="393">
        <f>IF(OR(MONTH(F2909)&lt;7,AND(MONTH(F2909)=7,DAY(F2909)&lt;=25)),
MOD(SUM((E2909-1901)*365,259),260),
MOD(SUM((E2909-1900)*365,259),260))</f>
        <v>199</v>
      </c>
      <c r="N2909" s="390">
        <f>IF(AND(MONTH(F2909)=7,DAY(F2909)&gt;25),1,
ROUNDDOWN((SUM(VLOOKUP(MONTH(F2909),D暦変換用数値,2,FALSE),DAY(F2909))/28)+1,0))</f>
        <v>13</v>
      </c>
      <c r="O2909" s="205">
        <f>IF(AND(MONTH(F2909)=7,DAY(F2909)&gt;25),DAY(F2909)-25,
MOD((SUM(VLOOKUP(MONTH(F2909),D暦変換用数値,2,FALSE),DAY(F2909))),28)+1)</f>
        <v>10</v>
      </c>
      <c r="P2909" s="406">
        <f>IF(OR(MONTH(F2909)&lt;7,AND(MONTH(F2909)=7,DAY(F2909)&lt;=25)),
MOD(SUM((E2909-1901)*365,(N2909-1)*28,O2909,258),260),
MOD(SUM((E2909-1900)*365,(N2909-1)*28,O2909,258),260))</f>
        <v>24</v>
      </c>
      <c r="Q2909" s="373" t="str">
        <f>VLOOKUP(MOD(P2909,4),色,2,FALSE)</f>
        <v>黄色い</v>
      </c>
      <c r="R2909" s="291" t="str">
        <f>VLOOKUP(MOD(P2909,13),銀河の音,2,FALSE)</f>
        <v>スペクトルの</v>
      </c>
      <c r="S2909" s="384" t="str">
        <f>VLOOKUP(MOD(P2909,20),太陽の紋章,2,FALSE)</f>
        <v>種</v>
      </c>
      <c r="T2909" s="98" t="s">
        <v>3736</v>
      </c>
    </row>
    <row r="2910" spans="1:20" ht="13.5" customHeight="1">
      <c r="A2910" s="50" t="str">
        <f>VLOOKUP(MOD(E2910,10),十干,2,FALSE)</f>
        <v>乙</v>
      </c>
      <c r="B2910" s="199" t="str">
        <f>VLOOKUP(MOD(E2910,12),十二支,3,FALSE)</f>
        <v xml:space="preserve">08 軍 </v>
      </c>
      <c r="C2910" s="201" t="str">
        <f>VLOOKUP(F2910,星座,3,TRUE)</f>
        <v xml:space="preserve">10 龍 </v>
      </c>
      <c r="D2910" s="531">
        <v>16628</v>
      </c>
      <c r="E2910" s="1">
        <f>IFERROR(YEAR(D2910),LEFT(D2910,4))</f>
        <v>1945</v>
      </c>
      <c r="F2910" s="1" t="str">
        <f>IF(ISTEXT(D2910),RIGHT(D2910,5),TEXT(D2910,"mm/dd"))</f>
        <v>07/10</v>
      </c>
      <c r="G2910" s="39">
        <f>SUM(MID(E2910,1,1),MID(E2910,2,1),MID(E2910,3,1),MID(E2910,4,1),MID(F2910,1,1),MID(F2910,2,1),MID(F2910,4,1),MID(F2910,5,1))</f>
        <v>27</v>
      </c>
      <c r="H2910" s="41">
        <f>IF(MOD(G2910,9)=0,9,MOD(G2910,9))</f>
        <v>9</v>
      </c>
      <c r="I2910" s="45" t="str">
        <f>IFERROR(MID("日月火水木金土",WEEKDAY(D2910),1),"")</f>
        <v>火</v>
      </c>
      <c r="J2910" s="304" t="s">
        <v>1270</v>
      </c>
      <c r="K2910" s="202" t="str">
        <f>VLOOKUP(F2910,石と花メイン,3,FALSE)</f>
        <v>■血碧玉</v>
      </c>
      <c r="L2910" s="297" t="str">
        <f>VLOOKUP(F2910,石と花メイン,4,FALSE)</f>
        <v>グロキシニア【大岩桐草】</v>
      </c>
      <c r="M2910" s="393">
        <f>IF(OR(MONTH(F2910)&lt;7,AND(MONTH(F2910)=7,DAY(F2910)&lt;=25)),
MOD(SUM((E2910-1901)*365,259),260),
MOD(SUM((E2910-1900)*365,259),260))</f>
        <v>199</v>
      </c>
      <c r="N2910" s="390">
        <f>IF(AND(MONTH(F2910)=7,DAY(F2910)&gt;25),1,
ROUNDDOWN((SUM(VLOOKUP(MONTH(F2910),D暦変換用数値,2,FALSE),DAY(F2910))/28)+1,0))</f>
        <v>13</v>
      </c>
      <c r="O2910" s="205">
        <f>IF(AND(MONTH(F2910)=7,DAY(F2910)&gt;25),DAY(F2910)-25,
MOD((SUM(VLOOKUP(MONTH(F2910),D暦変換用数値,2,FALSE),DAY(F2910))),28)+1)</f>
        <v>14</v>
      </c>
      <c r="P2910" s="406">
        <f>IF(OR(MONTH(F2910)&lt;7,AND(MONTH(F2910)=7,DAY(F2910)&lt;=25)),
MOD(SUM((E2910-1901)*365,(N2910-1)*28,O2910,258),260),
MOD(SUM((E2910-1900)*365,(N2910-1)*28,O2910,258),260))</f>
        <v>28</v>
      </c>
      <c r="Q2910" s="373" t="str">
        <f>VLOOKUP(MOD(P2910,4),色,2,FALSE)</f>
        <v>黄色い</v>
      </c>
      <c r="R2910" s="291" t="str">
        <f>VLOOKUP(MOD(P2910,13),銀河の音,2,FALSE)</f>
        <v>月の</v>
      </c>
      <c r="S2910" s="384" t="str">
        <f>VLOOKUP(MOD(P2910,20),太陽の紋章,2,FALSE)</f>
        <v>星</v>
      </c>
      <c r="T2910" s="97" t="s">
        <v>2078</v>
      </c>
    </row>
    <row r="2911" spans="1:20" ht="13.5" customHeight="1">
      <c r="A2911" s="50" t="str">
        <f>VLOOKUP(MOD(E2911,10),十干,2,FALSE)</f>
        <v>丁</v>
      </c>
      <c r="B2911" s="199" t="str">
        <f>VLOOKUP(MOD(E2911,12),十二支,3,FALSE)</f>
        <v xml:space="preserve">08 軍 </v>
      </c>
      <c r="C2911" s="201" t="str">
        <f>VLOOKUP(F2911,星座,3,TRUE)</f>
        <v xml:space="preserve">10 龍 </v>
      </c>
      <c r="D2911" s="531">
        <v>20996</v>
      </c>
      <c r="E2911" s="1">
        <f>IFERROR(YEAR(D2911),LEFT(D2911,4))</f>
        <v>1957</v>
      </c>
      <c r="F2911" s="1" t="str">
        <f>IF(ISTEXT(D2911),RIGHT(D2911,5),TEXT(D2911,"mm/dd"))</f>
        <v>06/25</v>
      </c>
      <c r="G2911" s="39">
        <f>SUM(MID(E2911,1,1),MID(E2911,2,1),MID(E2911,3,1),MID(E2911,4,1),MID(F2911,1,1),MID(F2911,2,1),MID(F2911,4,1),MID(F2911,5,1))</f>
        <v>35</v>
      </c>
      <c r="H2911" s="41">
        <f>IF(MOD(G2911,9)=0,9,MOD(G2911,9))</f>
        <v>8</v>
      </c>
      <c r="I2911" s="45" t="str">
        <f>IFERROR(MID("日月火水木金土",WEEKDAY(D2911),1),"")</f>
        <v>火</v>
      </c>
      <c r="J2911" s="304" t="s">
        <v>1271</v>
      </c>
      <c r="K2911" s="202" t="str">
        <f>VLOOKUP(F2911,石と花メイン,3,FALSE)</f>
        <v>◆翠玉</v>
      </c>
      <c r="L2911" s="297" t="str">
        <f>VLOOKUP(F2911,石と花メイン,4,FALSE)</f>
        <v>透かし百合【岩百合】</v>
      </c>
      <c r="M2911" s="393">
        <f>IF(OR(MONTH(F2911)&lt;7,AND(MONTH(F2911)=7,DAY(F2911)&lt;=25)),
MOD(SUM((E2911-1901)*365,259),260),
MOD(SUM((E2911-1900)*365,259),260))</f>
        <v>159</v>
      </c>
      <c r="N2911" s="390">
        <f>IF(AND(MONTH(F2911)=7,DAY(F2911)&gt;25),1,
ROUNDDOWN((SUM(VLOOKUP(MONTH(F2911),D暦変換用数値,2,FALSE),DAY(F2911))/28)+1,0))</f>
        <v>12</v>
      </c>
      <c r="O2911" s="205">
        <f>IF(AND(MONTH(F2911)=7,DAY(F2911)&gt;25),DAY(F2911)-25,
MOD((SUM(VLOOKUP(MONTH(F2911),D暦変換用数値,2,FALSE),DAY(F2911))),28)+1)</f>
        <v>27</v>
      </c>
      <c r="P2911" s="406">
        <f>IF(OR(MONTH(F2911)&lt;7,AND(MONTH(F2911)=7,DAY(F2911)&lt;=25)),
MOD(SUM((E2911-1901)*365,(N2911-1)*28,O2911,258),260),
MOD(SUM((E2911-1900)*365,(N2911-1)*28,O2911,258),260))</f>
        <v>233</v>
      </c>
      <c r="Q2911" s="372" t="str">
        <f>VLOOKUP(MOD(P2911,4),色,2,FALSE)</f>
        <v>赤い</v>
      </c>
      <c r="R2911" s="290" t="str">
        <f>VLOOKUP(MOD(P2911,13),銀河の音,2,FALSE)</f>
        <v>水晶の</v>
      </c>
      <c r="S2911" s="383" t="str">
        <f>VLOOKUP(MOD(P2911,20),太陽の紋章,2,FALSE)</f>
        <v>空歩く者</v>
      </c>
      <c r="T2911" s="97" t="s">
        <v>2079</v>
      </c>
    </row>
    <row r="2912" spans="1:20" ht="13.5" customHeight="1">
      <c r="A2912" s="50" t="str">
        <f>VLOOKUP(MOD(E2912,10),十干,2,FALSE)</f>
        <v>丁</v>
      </c>
      <c r="B2912" s="199" t="str">
        <f>VLOOKUP(MOD(E2912,12),十二支,3,FALSE)</f>
        <v xml:space="preserve">08 軍 </v>
      </c>
      <c r="C2912" s="201" t="str">
        <f>VLOOKUP(F2912,星座,3,TRUE)</f>
        <v xml:space="preserve">10 龍 </v>
      </c>
      <c r="D2912" s="531">
        <v>21005</v>
      </c>
      <c r="E2912" s="1">
        <f>IFERROR(YEAR(D2912),LEFT(D2912,4))</f>
        <v>1957</v>
      </c>
      <c r="F2912" s="1" t="str">
        <f>IF(ISTEXT(D2912),RIGHT(D2912,5),TEXT(D2912,"mm/dd"))</f>
        <v>07/04</v>
      </c>
      <c r="G2912" s="39">
        <f>SUM(MID(E2912,1,1),MID(E2912,2,1),MID(E2912,3,1),MID(E2912,4,1),MID(F2912,1,1),MID(F2912,2,1),MID(F2912,4,1),MID(F2912,5,1))</f>
        <v>33</v>
      </c>
      <c r="H2912" s="41">
        <f>IF(MOD(G2912,9)=0,9,MOD(G2912,9))</f>
        <v>6</v>
      </c>
      <c r="I2912" s="45" t="str">
        <f>IFERROR(MID("日月火水木金土",WEEKDAY(D2912),1),"")</f>
        <v>木</v>
      </c>
      <c r="J2912" s="304" t="s">
        <v>1012</v>
      </c>
      <c r="K2912" s="202" t="str">
        <f>VLOOKUP(F2912,石と花メイン,3,FALSE)</f>
        <v>▲黄金</v>
      </c>
      <c r="L2912" s="297" t="str">
        <f>VLOOKUP(F2912,石と花メイン,4,FALSE)</f>
        <v>花魁草【草夾竹桃】</v>
      </c>
      <c r="M2912" s="393">
        <f>IF(OR(MONTH(F2912)&lt;7,AND(MONTH(F2912)=7,DAY(F2912)&lt;=25)),
MOD(SUM((E2912-1901)*365,259),260),
MOD(SUM((E2912-1900)*365,259),260))</f>
        <v>159</v>
      </c>
      <c r="N2912" s="390">
        <f>IF(AND(MONTH(F2912)=7,DAY(F2912)&gt;25),1,
ROUNDDOWN((SUM(VLOOKUP(MONTH(F2912),D暦変換用数値,2,FALSE),DAY(F2912))/28)+1,0))</f>
        <v>13</v>
      </c>
      <c r="O2912" s="205">
        <f>IF(AND(MONTH(F2912)=7,DAY(F2912)&gt;25),DAY(F2912)-25,
MOD((SUM(VLOOKUP(MONTH(F2912),D暦変換用数値,2,FALSE),DAY(F2912))),28)+1)</f>
        <v>8</v>
      </c>
      <c r="P2912" s="406">
        <f>IF(OR(MONTH(F2912)&lt;7,AND(MONTH(F2912)=7,DAY(F2912)&lt;=25)),
MOD(SUM((E2912-1901)*365,(N2912-1)*28,O2912,258),260),
MOD(SUM((E2912-1900)*365,(N2912-1)*28,O2912,258),260))</f>
        <v>242</v>
      </c>
      <c r="Q2912" s="375" t="str">
        <f>VLOOKUP(MOD(P2912,4),色,2,FALSE)</f>
        <v>白い</v>
      </c>
      <c r="R2912" s="293" t="str">
        <f>VLOOKUP(MOD(P2912,13),銀河の音,2,FALSE)</f>
        <v>銀河の</v>
      </c>
      <c r="S2912" s="386" t="str">
        <f>VLOOKUP(MOD(P2912,20),太陽の紋章,2,FALSE)</f>
        <v>風</v>
      </c>
      <c r="T2912" s="98" t="s">
        <v>3736</v>
      </c>
    </row>
    <row r="2913" spans="1:20" ht="13.5" customHeight="1">
      <c r="A2913" s="76" t="str">
        <f>VLOOKUP(MOD(E2913,10),十干,2,FALSE)</f>
        <v>丁</v>
      </c>
      <c r="B2913" s="199" t="str">
        <f>VLOOKUP(MOD(E2913,12),十二支,3,FALSE)</f>
        <v xml:space="preserve">08 軍 </v>
      </c>
      <c r="C2913" s="201" t="str">
        <f>VLOOKUP(F2913,星座,3,TRUE)</f>
        <v xml:space="preserve">10 龍 </v>
      </c>
      <c r="D2913" s="534">
        <v>21009</v>
      </c>
      <c r="E2913" s="116">
        <f>IFERROR(YEAR(D2913),LEFT(D2913,4))</f>
        <v>1957</v>
      </c>
      <c r="F2913" s="116" t="str">
        <f>IF(ISTEXT(D2913),RIGHT(D2913,5),TEXT(D2913,"mm/dd"))</f>
        <v>07/08</v>
      </c>
      <c r="G2913" s="120">
        <f>SUM(MID(E2913,1,1),MID(E2913,2,1),MID(E2913,3,1),MID(E2913,4,1),MID(F2913,1,1),MID(F2913,2,1),MID(F2913,4,1),MID(F2913,5,1))</f>
        <v>37</v>
      </c>
      <c r="H2913" s="120">
        <f>IF(MOD(G2913,9)=0,9,MOD(G2913,9))</f>
        <v>1</v>
      </c>
      <c r="I2913" s="116" t="str">
        <f>IFERROR(MID("日月火水木金土",WEEKDAY(D2913),1),"")</f>
        <v>月</v>
      </c>
      <c r="J2913" s="306" t="s">
        <v>7843</v>
      </c>
      <c r="K2913" s="203" t="str">
        <f>VLOOKUP(F2913,石と花メイン,3,FALSE)</f>
        <v>○真珠</v>
      </c>
      <c r="L2913" s="299" t="str">
        <f>VLOOKUP(F2913,石と花メイン,4,FALSE)</f>
        <v>蓮</v>
      </c>
      <c r="M2913" s="395">
        <f>IF(OR(MONTH(F2913)&lt;7,AND(MONTH(F2913)=7,DAY(F2913)&lt;=25)),
MOD(SUM((E2913-1901)*365,259),260),
MOD(SUM((E2913-1900)*365,259),260))</f>
        <v>159</v>
      </c>
      <c r="N2913" s="121">
        <f>IF(AND(MONTH(F2913)=7,DAY(F2913)&gt;25),1,
ROUNDDOWN((SUM(VLOOKUP(MONTH(F2913),D暦変換用数値,2,FALSE),DAY(F2913))/28)+1,0))</f>
        <v>13</v>
      </c>
      <c r="O2913" s="117">
        <f>IF(AND(MONTH(F2913)=7,DAY(F2913)&gt;25),DAY(F2913)-25,
MOD((SUM(VLOOKUP(MONTH(F2913),D暦変換用数値,2,FALSE),DAY(F2913))),28)+1)</f>
        <v>12</v>
      </c>
      <c r="P2913" s="408">
        <f>IF(OR(MONTH(F2913)&lt;7,AND(MONTH(F2913)=7,DAY(F2913)&lt;=25)),
MOD(SUM((E2913-1901)*365,(N2913-1)*28,O2913,258),260),
MOD(SUM((E2913-1900)*365,(N2913-1)*28,O2913,258),260))</f>
        <v>246</v>
      </c>
      <c r="Q2913" s="375" t="str">
        <f>VLOOKUP(MOD(P2913,4),色,2,FALSE)</f>
        <v>白い</v>
      </c>
      <c r="R2913" s="293" t="str">
        <f>VLOOKUP(MOD(P2913,13),銀河の音,2,FALSE)</f>
        <v>水晶の</v>
      </c>
      <c r="S2913" s="386" t="str">
        <f>VLOOKUP(MOD(P2913,20),太陽の紋章,2,FALSE)</f>
        <v>世界の橋渡し</v>
      </c>
      <c r="T2913" s="118"/>
    </row>
    <row r="2914" spans="1:20" ht="13.5" customHeight="1">
      <c r="A2914" s="50" t="str">
        <f>VLOOKUP(MOD(E2914,10),十干,2,FALSE)</f>
        <v>丁</v>
      </c>
      <c r="B2914" s="199" t="str">
        <f>VLOOKUP(MOD(E2914,12),十二支,3,FALSE)</f>
        <v xml:space="preserve">08 軍 </v>
      </c>
      <c r="C2914" s="201" t="str">
        <f>VLOOKUP(F2914,星座,3,TRUE)</f>
        <v xml:space="preserve">10 龍 </v>
      </c>
      <c r="D2914" s="531">
        <v>21013</v>
      </c>
      <c r="E2914" s="1">
        <f>IFERROR(YEAR(D2914),LEFT(D2914,4))</f>
        <v>1957</v>
      </c>
      <c r="F2914" s="1" t="str">
        <f>IF(ISTEXT(D2914),RIGHT(D2914,5),TEXT(D2914,"mm/dd"))</f>
        <v>07/12</v>
      </c>
      <c r="G2914" s="39">
        <f>SUM(MID(E2914,1,1),MID(E2914,2,1),MID(E2914,3,1),MID(E2914,4,1),MID(F2914,1,1),MID(F2914,2,1),MID(F2914,4,1),MID(F2914,5,1))</f>
        <v>32</v>
      </c>
      <c r="H2914" s="41">
        <f>IF(MOD(G2914,9)=0,9,MOD(G2914,9))</f>
        <v>5</v>
      </c>
      <c r="I2914" s="45" t="str">
        <f>IFERROR(MID("日月火水木金土",WEEKDAY(D2914),1),"")</f>
        <v>金</v>
      </c>
      <c r="J2914" s="304" t="s">
        <v>1013</v>
      </c>
      <c r="K2914" s="202" t="str">
        <f>VLOOKUP(F2914,石と花メイン,3,FALSE)</f>
        <v>□水晶</v>
      </c>
      <c r="L2914" s="297" t="str">
        <f>VLOOKUP(F2914,石と花メイン,4,FALSE)</f>
        <v>ユーストマ【トルコ桔梗】</v>
      </c>
      <c r="M2914" s="393">
        <f>IF(OR(MONTH(F2914)&lt;7,AND(MONTH(F2914)=7,DAY(F2914)&lt;=25)),
MOD(SUM((E2914-1901)*365,259),260),
MOD(SUM((E2914-1900)*365,259),260))</f>
        <v>159</v>
      </c>
      <c r="N2914" s="390">
        <f>IF(AND(MONTH(F2914)=7,DAY(F2914)&gt;25),1,
ROUNDDOWN((SUM(VLOOKUP(MONTH(F2914),D暦変換用数値,2,FALSE),DAY(F2914))/28)+1,0))</f>
        <v>13</v>
      </c>
      <c r="O2914" s="205">
        <f>IF(AND(MONTH(F2914)=7,DAY(F2914)&gt;25),DAY(F2914)-25,
MOD((SUM(VLOOKUP(MONTH(F2914),D暦変換用数値,2,FALSE),DAY(F2914))),28)+1)</f>
        <v>16</v>
      </c>
      <c r="P2914" s="406">
        <f>IF(OR(MONTH(F2914)&lt;7,AND(MONTH(F2914)=7,DAY(F2914)&lt;=25)),
MOD(SUM((E2914-1901)*365,(N2914-1)*28,O2914,258),260),
MOD(SUM((E2914-1900)*365,(N2914-1)*28,O2914,258),260))</f>
        <v>250</v>
      </c>
      <c r="Q2914" s="375" t="str">
        <f>VLOOKUP(MOD(P2914,4),色,2,FALSE)</f>
        <v>白い</v>
      </c>
      <c r="R2914" s="293" t="str">
        <f>VLOOKUP(MOD(P2914,13),銀河の音,2,FALSE)</f>
        <v>電気の</v>
      </c>
      <c r="S2914" s="386" t="str">
        <f>VLOOKUP(MOD(P2914,20),太陽の紋章,2,FALSE)</f>
        <v>犬</v>
      </c>
      <c r="T2914" s="97" t="s">
        <v>2080</v>
      </c>
    </row>
    <row r="2915" spans="1:20" ht="13.5" customHeight="1">
      <c r="A2915" s="50" t="str">
        <f>VLOOKUP(MOD(E2915,10),十干,2,FALSE)</f>
        <v>丁</v>
      </c>
      <c r="B2915" s="199" t="str">
        <f>VLOOKUP(MOD(E2915,12),十二支,3,FALSE)</f>
        <v xml:space="preserve">08 軍 </v>
      </c>
      <c r="C2915" s="201" t="str">
        <f>VLOOKUP(F2915,星座,3,TRUE)</f>
        <v xml:space="preserve">10 龍 </v>
      </c>
      <c r="D2915" s="531">
        <v>21018</v>
      </c>
      <c r="E2915" s="1">
        <f>IFERROR(YEAR(D2915),LEFT(D2915,4))</f>
        <v>1957</v>
      </c>
      <c r="F2915" s="1" t="str">
        <f>IF(ISTEXT(D2915),RIGHT(D2915,5),TEXT(D2915,"mm/dd"))</f>
        <v>07/17</v>
      </c>
      <c r="G2915" s="39">
        <f>SUM(MID(E2915,1,1),MID(E2915,2,1),MID(E2915,3,1),MID(E2915,4,1),MID(F2915,1,1),MID(F2915,2,1),MID(F2915,4,1),MID(F2915,5,1))</f>
        <v>37</v>
      </c>
      <c r="H2915" s="41">
        <f>IF(MOD(G2915,9)=0,9,MOD(G2915,9))</f>
        <v>1</v>
      </c>
      <c r="I2915" s="45" t="str">
        <f>IFERROR(MID("日月火水木金土",WEEKDAY(D2915),1),"")</f>
        <v>水</v>
      </c>
      <c r="J2915" s="304" t="s">
        <v>1014</v>
      </c>
      <c r="K2915" s="202" t="str">
        <f>VLOOKUP(F2915,石と花メイン,3,FALSE)</f>
        <v>●孔雀石</v>
      </c>
      <c r="L2915" s="297" t="str">
        <f>VLOOKUP(F2915,石と花メイン,4,FALSE)</f>
        <v>擬宝珠【ホスタ】</v>
      </c>
      <c r="M2915" s="393">
        <f>IF(OR(MONTH(F2915)&lt;7,AND(MONTH(F2915)=7,DAY(F2915)&lt;=25)),
MOD(SUM((E2915-1901)*365,259),260),
MOD(SUM((E2915-1900)*365,259),260))</f>
        <v>159</v>
      </c>
      <c r="N2915" s="390">
        <f>IF(AND(MONTH(F2915)=7,DAY(F2915)&gt;25),1,
ROUNDDOWN((SUM(VLOOKUP(MONTH(F2915),D暦変換用数値,2,FALSE),DAY(F2915))/28)+1,0))</f>
        <v>13</v>
      </c>
      <c r="O2915" s="205">
        <f>IF(AND(MONTH(F2915)=7,DAY(F2915)&gt;25),DAY(F2915)-25,
MOD((SUM(VLOOKUP(MONTH(F2915),D暦変換用数値,2,FALSE),DAY(F2915))),28)+1)</f>
        <v>21</v>
      </c>
      <c r="P2915" s="406">
        <f>IF(OR(MONTH(F2915)&lt;7,AND(MONTH(F2915)=7,DAY(F2915)&lt;=25)),
MOD(SUM((E2915-1901)*365,(N2915-1)*28,O2915,258),260),
MOD(SUM((E2915-1900)*365,(N2915-1)*28,O2915,258),260))</f>
        <v>255</v>
      </c>
      <c r="Q2915" s="374" t="str">
        <f>VLOOKUP(MOD(P2915,4),色,2,FALSE)</f>
        <v>青い</v>
      </c>
      <c r="R2915" s="292" t="str">
        <f>VLOOKUP(MOD(P2915,13),銀河の音,2,FALSE)</f>
        <v>銀河の</v>
      </c>
      <c r="S2915" s="385" t="str">
        <f>VLOOKUP(MOD(P2915,20),太陽の紋章,2,FALSE)</f>
        <v>鷲</v>
      </c>
      <c r="T2915" s="98" t="s">
        <v>3736</v>
      </c>
    </row>
    <row r="2916" spans="1:20" ht="13.5" customHeight="1">
      <c r="A2916" s="286" t="str">
        <f>VLOOKUP(MOD(E2916,10),十干,2,FALSE)</f>
        <v>己</v>
      </c>
      <c r="B2916" s="283" t="str">
        <f>VLOOKUP(MOD(E2916,12),十二支,3,FALSE)</f>
        <v xml:space="preserve">08 軍 </v>
      </c>
      <c r="C2916" s="287" t="str">
        <f>VLOOKUP(F2916,星座,3,TRUE)</f>
        <v xml:space="preserve">10 龍 </v>
      </c>
      <c r="D2916" s="530">
        <v>25376</v>
      </c>
      <c r="E2916" s="85">
        <f>IFERROR(YEAR(D2916),LEFT(D2916,4))</f>
        <v>1969</v>
      </c>
      <c r="F2916" s="85" t="str">
        <f>IF(ISTEXT(D2916),RIGHT(D2916,5),TEXT(D2916,"mm/dd"))</f>
        <v>06/22</v>
      </c>
      <c r="G2916" s="89">
        <f>SUM(MID(E2916,1,1),MID(E2916,2,1),MID(E2916,3,1),MID(E2916,4,1),MID(F2916,1,1),MID(F2916,2,1),MID(F2916,4,1),MID(F2916,5,1))</f>
        <v>35</v>
      </c>
      <c r="H2916" s="89">
        <f>IF(MOD(G2916,9)=0,9,MOD(G2916,9))</f>
        <v>8</v>
      </c>
      <c r="I2916" s="85" t="str">
        <f>IFERROR(MID("日月火水木金土",WEEKDAY(D2916),1),"")</f>
        <v>日</v>
      </c>
      <c r="J2916" s="308" t="s">
        <v>6876</v>
      </c>
      <c r="K2916" s="87" t="str">
        <f>VLOOKUP(F2916,石と花メイン,3,FALSE)</f>
        <v>◆紅玉</v>
      </c>
      <c r="L2916" s="300" t="str">
        <f>VLOOKUP(F2916,石と花メイン,4,FALSE)</f>
        <v>忍冬/吸葛【ハニーサックル】</v>
      </c>
      <c r="M2916" s="397">
        <f>IF(OR(MONTH(F2916)&lt;7,AND(MONTH(F2916)=7,DAY(F2916)&lt;=25)),
MOD(SUM((E2916-1901)*365,259),260),
MOD(SUM((E2916-1900)*365,259),260))</f>
        <v>119</v>
      </c>
      <c r="N2916" s="87">
        <f>IF(AND(MONTH(F2916)=7,DAY(F2916)&gt;25),1,
ROUNDDOWN((SUM(VLOOKUP(MONTH(F2916),D暦変換用数値,2,FALSE),DAY(F2916))/28)+1,0))</f>
        <v>12</v>
      </c>
      <c r="O2916" s="82">
        <f>IF(AND(MONTH(F2916)=7,DAY(F2916)&gt;25),DAY(F2916)-25,
MOD((SUM(VLOOKUP(MONTH(F2916),D暦変換用数値,2,FALSE),DAY(F2916))),28)+1)</f>
        <v>24</v>
      </c>
      <c r="P2916" s="409">
        <f>IF(OR(MONTH(F2916)&lt;7,AND(MONTH(F2916)=7,DAY(F2916)&lt;=25)),
MOD(SUM((E2916-1901)*365,(N2916-1)*28,O2916,258),260),
MOD(SUM((E2916-1900)*365,(N2916-1)*28,O2916,258),260))</f>
        <v>190</v>
      </c>
      <c r="Q2916" s="371" t="str">
        <f>VLOOKUP(MOD(P2916,4),色,2,FALSE)</f>
        <v>白い</v>
      </c>
      <c r="R2916" s="289" t="str">
        <f>VLOOKUP(MOD(P2916,13),銀河の音,2,FALSE)</f>
        <v>銀河の</v>
      </c>
      <c r="S2916" s="382" t="str">
        <f>VLOOKUP(MOD(P2916,20),太陽の紋章,2,FALSE)</f>
        <v>犬</v>
      </c>
      <c r="T2916" s="91"/>
    </row>
    <row r="2917" spans="1:20" ht="13.5" customHeight="1">
      <c r="A2917" s="50" t="str">
        <f>VLOOKUP(MOD(E2917,10),十干,2,FALSE)</f>
        <v>己</v>
      </c>
      <c r="B2917" s="199" t="str">
        <f>VLOOKUP(MOD(E2917,12),十二支,3,FALSE)</f>
        <v xml:space="preserve">08 軍 </v>
      </c>
      <c r="C2917" s="201" t="str">
        <f>VLOOKUP(F2917,星座,3,TRUE)</f>
        <v xml:space="preserve">10 龍 </v>
      </c>
      <c r="D2917" s="535">
        <v>25376</v>
      </c>
      <c r="E2917" s="45">
        <f>IFERROR(YEAR(D2917),LEFT(D2917,4))</f>
        <v>1969</v>
      </c>
      <c r="F2917" s="45" t="str">
        <f>IF(ISTEXT(D2917),RIGHT(D2917,5),TEXT(D2917,"mm/dd"))</f>
        <v>06/22</v>
      </c>
      <c r="G2917" s="41">
        <f>SUM(MID(E2917,1,1),MID(E2917,2,1),MID(E2917,3,1),MID(E2917,4,1),MID(F2917,1,1),MID(F2917,2,1),MID(F2917,4,1),MID(F2917,5,1))</f>
        <v>35</v>
      </c>
      <c r="H2917" s="41">
        <f>IF(MOD(G2917,9)=0,9,MOD(G2917,9))</f>
        <v>8</v>
      </c>
      <c r="I2917" s="45" t="str">
        <f>IFERROR(MID("日月火水木金土",WEEKDAY(D2917),1),"")</f>
        <v>日</v>
      </c>
      <c r="J2917" s="305" t="s">
        <v>269</v>
      </c>
      <c r="K2917" s="203" t="str">
        <f>VLOOKUP(F2917,石と花メイン,3,FALSE)</f>
        <v>◆紅玉</v>
      </c>
      <c r="L2917" s="298" t="str">
        <f>VLOOKUP(F2917,石と花メイン,4,FALSE)</f>
        <v>忍冬/吸葛【ハニーサックル】</v>
      </c>
      <c r="M2917" s="394">
        <f>IF(OR(MONTH(F2917)&lt;7,AND(MONTH(F2917)=7,DAY(F2917)&lt;=25)),
MOD(SUM((E2917-1901)*365,259),260),
MOD(SUM((E2917-1900)*365,259),260))</f>
        <v>119</v>
      </c>
      <c r="N2917" s="391">
        <f>IF(AND(MONTH(F2917)=7,DAY(F2917)&gt;25),1,
ROUNDDOWN((SUM(VLOOKUP(MONTH(F2917),D暦変換用数値,2,FALSE),DAY(F2917))/28)+1,0))</f>
        <v>12</v>
      </c>
      <c r="O2917" s="46">
        <f>IF(AND(MONTH(F2917)=7,DAY(F2917)&gt;25),DAY(F2917)-25,
MOD((SUM(VLOOKUP(MONTH(F2917),D暦変換用数値,2,FALSE),DAY(F2917))),28)+1)</f>
        <v>24</v>
      </c>
      <c r="P2917" s="407">
        <f>IF(OR(MONTH(F2917)&lt;7,AND(MONTH(F2917)=7,DAY(F2917)&lt;=25)),
MOD(SUM((E2917-1901)*365,(N2917-1)*28,O2917,258),260),
MOD(SUM((E2917-1900)*365,(N2917-1)*28,O2917,258),260))</f>
        <v>190</v>
      </c>
      <c r="Q2917" s="375" t="str">
        <f>VLOOKUP(MOD(P2917,4),色,2,FALSE)</f>
        <v>白い</v>
      </c>
      <c r="R2917" s="293" t="str">
        <f>VLOOKUP(MOD(P2917,13),銀河の音,2,FALSE)</f>
        <v>銀河の</v>
      </c>
      <c r="S2917" s="386" t="str">
        <f>VLOOKUP(MOD(P2917,20),太陽の紋章,2,FALSE)</f>
        <v>犬</v>
      </c>
      <c r="T2917" s="96" t="s">
        <v>6704</v>
      </c>
    </row>
    <row r="2918" spans="1:20" ht="13.5" customHeight="1">
      <c r="A2918" s="334" t="str">
        <f>VLOOKUP(MOD(E2918,10),十干,2,FALSE)</f>
        <v>己</v>
      </c>
      <c r="B2918" s="331" t="str">
        <f>VLOOKUP(MOD(E2918,12),十二支,3,FALSE)</f>
        <v xml:space="preserve">08 軍 </v>
      </c>
      <c r="C2918" s="336" t="str">
        <f>VLOOKUP(F2918,星座,3,TRUE)</f>
        <v xml:space="preserve">10 龍 </v>
      </c>
      <c r="D2918" s="534">
        <v>25382</v>
      </c>
      <c r="E2918" s="131">
        <f>IFERROR(YEAR(D2918),LEFT(D2918,4))</f>
        <v>1969</v>
      </c>
      <c r="F2918" s="131" t="str">
        <f>IF(ISTEXT(D2918),RIGHT(D2918,5),TEXT(D2918,"mm/dd"))</f>
        <v>06/28</v>
      </c>
      <c r="G2918" s="133">
        <f>SUM(MID(E2918,1,1),MID(E2918,2,1),MID(E2918,3,1),MID(E2918,4,1),MID(F2918,1,1),MID(F2918,2,1),MID(F2918,4,1),MID(F2918,5,1))</f>
        <v>41</v>
      </c>
      <c r="H2918" s="133">
        <f>IF(MOD(G2918,9)=0,9,MOD(G2918,9))</f>
        <v>5</v>
      </c>
      <c r="I2918" s="131" t="str">
        <f>IFERROR(MID("日月火水木金土",WEEKDAY(D2918),1),"")</f>
        <v>土</v>
      </c>
      <c r="J2918" s="306" t="s">
        <v>8215</v>
      </c>
      <c r="K2918" s="335" t="str">
        <f>VLOOKUP(F2918,石と花メイン,3,FALSE)</f>
        <v>◇金剛石</v>
      </c>
      <c r="L2918" s="302" t="str">
        <f>VLOOKUP(F2918,石と花メイン,4,FALSE)</f>
        <v>エノテラ【昼咲月見草】</v>
      </c>
      <c r="M2918" s="396">
        <f>IF(OR(MONTH(F2918)&lt;7,AND(MONTH(F2918)=7,DAY(F2918)&lt;=25)),
MOD(SUM((E2918-1901)*365,259),260),
MOD(SUM((E2918-1900)*365,259),260))</f>
        <v>119</v>
      </c>
      <c r="N2918" s="335">
        <f>IF(AND(MONTH(F2918)=7,DAY(F2918)&gt;25),1,
ROUNDDOWN((SUM(VLOOKUP(MONTH(F2918),D暦変換用数値,2,FALSE),DAY(F2918))/28)+1,0))</f>
        <v>13</v>
      </c>
      <c r="O2918" s="132">
        <f>IF(AND(MONTH(F2918)=7,DAY(F2918)&gt;25),DAY(F2918)-25,
MOD((SUM(VLOOKUP(MONTH(F2918),D暦変換用数値,2,FALSE),DAY(F2918))),28)+1)</f>
        <v>2</v>
      </c>
      <c r="P2918" s="404">
        <f>IF(OR(MONTH(F2918)&lt;7,AND(MONTH(F2918)=7,DAY(F2918)&lt;=25)),
MOD(SUM((E2918-1901)*365,(N2918-1)*28,O2918,258),260),
MOD(SUM((E2918-1900)*365,(N2918-1)*28,O2918,258),260))</f>
        <v>196</v>
      </c>
      <c r="Q2918" s="376" t="str">
        <f>VLOOKUP(MOD(P2918,4),色,2,FALSE)</f>
        <v>黄色い</v>
      </c>
      <c r="R2918" s="333" t="str">
        <f>VLOOKUP(MOD(P2918,13),銀河の音,2,FALSE)</f>
        <v>磁気の</v>
      </c>
      <c r="S2918" s="387" t="str">
        <f>VLOOKUP(MOD(P2918,20),太陽の紋章,2,FALSE)</f>
        <v>戦士</v>
      </c>
      <c r="T2918" s="119" t="s">
        <v>8246</v>
      </c>
    </row>
    <row r="2919" spans="1:20" ht="13.5" customHeight="1">
      <c r="A2919" s="50" t="str">
        <f>VLOOKUP(MOD(E2919,10),十干,2,FALSE)</f>
        <v>己</v>
      </c>
      <c r="B2919" s="199" t="str">
        <f>VLOOKUP(MOD(E2919,12),十二支,3,FALSE)</f>
        <v xml:space="preserve">08 軍 </v>
      </c>
      <c r="C2919" s="201" t="str">
        <f>VLOOKUP(F2919,星座,3,TRUE)</f>
        <v xml:space="preserve">10 龍 </v>
      </c>
      <c r="D2919" s="535">
        <v>25383</v>
      </c>
      <c r="E2919" s="45">
        <f>IFERROR(YEAR(D2919),LEFT(D2919,4))</f>
        <v>1969</v>
      </c>
      <c r="F2919" s="45" t="str">
        <f>IF(ISTEXT(D2919),RIGHT(D2919,5),TEXT(D2919,"mm/dd"))</f>
        <v>06/29</v>
      </c>
      <c r="G2919" s="41">
        <f>SUM(MID(E2919,1,1),MID(E2919,2,1),MID(E2919,3,1),MID(E2919,4,1),MID(F2919,1,1),MID(F2919,2,1),MID(F2919,4,1),MID(F2919,5,1))</f>
        <v>42</v>
      </c>
      <c r="H2919" s="41">
        <f>IF(MOD(G2919,9)=0,9,MOD(G2919,9))</f>
        <v>6</v>
      </c>
      <c r="I2919" s="45" t="str">
        <f>IFERROR(MID("日月火水木金土",WEEKDAY(D2919),1),"")</f>
        <v>日</v>
      </c>
      <c r="J2919" s="305" t="s">
        <v>2793</v>
      </c>
      <c r="K2919" s="203" t="str">
        <f>VLOOKUP(F2919,石と花メイン,3,FALSE)</f>
        <v>◆黄玉</v>
      </c>
      <c r="L2919" s="298" t="str">
        <f>VLOOKUP(F2919,石と花メイン,4,FALSE)</f>
        <v>薊</v>
      </c>
      <c r="M2919" s="394">
        <f>IF(OR(MONTH(F2919)&lt;7,AND(MONTH(F2919)=7,DAY(F2919)&lt;=25)),
MOD(SUM((E2919-1901)*365,259),260),
MOD(SUM((E2919-1900)*365,259),260))</f>
        <v>119</v>
      </c>
      <c r="N2919" s="391">
        <f>IF(AND(MONTH(F2919)=7,DAY(F2919)&gt;25),1,
ROUNDDOWN((SUM(VLOOKUP(MONTH(F2919),D暦変換用数値,2,FALSE),DAY(F2919))/28)+1,0))</f>
        <v>13</v>
      </c>
      <c r="O2919" s="46">
        <f>IF(AND(MONTH(F2919)=7,DAY(F2919)&gt;25),DAY(F2919)-25,
MOD((SUM(VLOOKUP(MONTH(F2919),D暦変換用数値,2,FALSE),DAY(F2919))),28)+1)</f>
        <v>3</v>
      </c>
      <c r="P2919" s="407">
        <f>IF(OR(MONTH(F2919)&lt;7,AND(MONTH(F2919)=7,DAY(F2919)&lt;=25)),
MOD(SUM((E2919-1901)*365,(N2919-1)*28,O2919,258),260),
MOD(SUM((E2919-1900)*365,(N2919-1)*28,O2919,258),260))</f>
        <v>197</v>
      </c>
      <c r="Q2919" s="372" t="str">
        <f>VLOOKUP(MOD(P2919,4),色,2,FALSE)</f>
        <v>赤い</v>
      </c>
      <c r="R2919" s="290" t="str">
        <f>VLOOKUP(MOD(P2919,13),銀河の音,2,FALSE)</f>
        <v>月の</v>
      </c>
      <c r="S2919" s="383" t="str">
        <f>VLOOKUP(MOD(P2919,20),太陽の紋章,2,FALSE)</f>
        <v>地球</v>
      </c>
      <c r="T2919" s="96" t="s">
        <v>8471</v>
      </c>
    </row>
    <row r="2920" spans="1:20" ht="13.5" customHeight="1">
      <c r="A2920" s="285" t="str">
        <f>VLOOKUP(MOD(E2920,10),十干,2,FALSE)</f>
        <v>己</v>
      </c>
      <c r="B2920" s="283" t="str">
        <f>VLOOKUP(MOD(E2920,12),十二支,3,FALSE)</f>
        <v xml:space="preserve">08 軍 </v>
      </c>
      <c r="C2920" s="287" t="str">
        <f>VLOOKUP(F2920,星座,3,TRUE)</f>
        <v xml:space="preserve">10 龍 </v>
      </c>
      <c r="D2920" s="530">
        <v>25386</v>
      </c>
      <c r="E2920" s="83">
        <f>IFERROR(YEAR(D2920),LEFT(D2920,4))</f>
        <v>1969</v>
      </c>
      <c r="F2920" s="83" t="str">
        <f>IF(ISTEXT(D2920),RIGHT(D2920,5),TEXT(D2920,"mm/dd"))</f>
        <v>07/02</v>
      </c>
      <c r="G2920" s="88">
        <f>SUM(MID(E2920,1,1),MID(E2920,2,1),MID(E2920,3,1),MID(E2920,4,1),MID(F2920,1,1),MID(F2920,2,1),MID(F2920,4,1),MID(F2920,5,1))</f>
        <v>34</v>
      </c>
      <c r="H2920" s="88">
        <f>IF(MOD(G2920,9)=0,9,MOD(G2920,9))</f>
        <v>7</v>
      </c>
      <c r="I2920" s="83" t="str">
        <f>IFERROR(MID("日月火水木金土",WEEKDAY(D2920),1),"")</f>
        <v>水</v>
      </c>
      <c r="J2920" s="308" t="s">
        <v>8507</v>
      </c>
      <c r="K2920" s="330" t="str">
        <f>VLOOKUP(F2920,石と花メイン,3,FALSE)</f>
        <v>◇金剛石</v>
      </c>
      <c r="L2920" s="296" t="str">
        <f>VLOOKUP(F2920,石と花メイン,4,FALSE)</f>
        <v>クレマチス【鉄線】</v>
      </c>
      <c r="M2920" s="392">
        <f>IF(OR(MONTH(F2920)&lt;7,AND(MONTH(F2920)=7,DAY(F2920)&lt;=25)),
MOD(SUM((E2920-1901)*365,259),260),
MOD(SUM((E2920-1900)*365,259),260))</f>
        <v>119</v>
      </c>
      <c r="N2920" s="330">
        <f>IF(AND(MONTH(F2920)=7,DAY(F2920)&gt;25),1,
ROUNDDOWN((SUM(VLOOKUP(MONTH(F2920),D暦変換用数値,2,FALSE),DAY(F2920))/28)+1,0))</f>
        <v>13</v>
      </c>
      <c r="O2920" s="84">
        <f>IF(AND(MONTH(F2920)=7,DAY(F2920)&gt;25),DAY(F2920)-25,
MOD((SUM(VLOOKUP(MONTH(F2920),D暦変換用数値,2,FALSE),DAY(F2920))),28)+1)</f>
        <v>6</v>
      </c>
      <c r="P2920" s="405">
        <f>IF(OR(MONTH(F2920)&lt;7,AND(MONTH(F2920)=7,DAY(F2920)&lt;=25)),
MOD(SUM((E2920-1901)*365,(N2920-1)*28,O2920,258),260),
MOD(SUM((E2920-1900)*365,(N2920-1)*28,O2920,258),260))</f>
        <v>200</v>
      </c>
      <c r="Q2920" s="371" t="str">
        <f>VLOOKUP(MOD(P2920,4),色,2,FALSE)</f>
        <v>黄色い</v>
      </c>
      <c r="R2920" s="289" t="str">
        <f>VLOOKUP(MOD(P2920,13),銀河の音,2,FALSE)</f>
        <v>倍音の</v>
      </c>
      <c r="S2920" s="382" t="str">
        <f>VLOOKUP(MOD(P2920,20),太陽の紋章,2,FALSE)</f>
        <v>太陽</v>
      </c>
      <c r="T2920" s="102" t="s">
        <v>8508</v>
      </c>
    </row>
    <row r="2921" spans="1:20" ht="13.5" customHeight="1">
      <c r="A2921" s="286" t="str">
        <f>VLOOKUP(MOD(E2921,10),十干,2,FALSE)</f>
        <v>己</v>
      </c>
      <c r="B2921" s="283" t="str">
        <f>VLOOKUP(MOD(E2921,12),十二支,3,FALSE)</f>
        <v xml:space="preserve">08 軍 </v>
      </c>
      <c r="C2921" s="287" t="str">
        <f>VLOOKUP(F2921,星座,3,TRUE)</f>
        <v xml:space="preserve">10 龍 </v>
      </c>
      <c r="D2921" s="530">
        <v>25387</v>
      </c>
      <c r="E2921" s="85">
        <f>IFERROR(YEAR(D2921),LEFT(D2921,4))</f>
        <v>1969</v>
      </c>
      <c r="F2921" s="85" t="str">
        <f>IF(ISTEXT(D2921),RIGHT(D2921,5),TEXT(D2921,"mm/dd"))</f>
        <v>07/03</v>
      </c>
      <c r="G2921" s="89">
        <f>SUM(MID(E2921,1,1),MID(E2921,2,1),MID(E2921,3,1),MID(E2921,4,1),MID(F2921,1,1),MID(F2921,2,1),MID(F2921,4,1),MID(F2921,5,1))</f>
        <v>35</v>
      </c>
      <c r="H2921" s="89">
        <f>IF(MOD(G2921,9)=0,9,MOD(G2921,9))</f>
        <v>8</v>
      </c>
      <c r="I2921" s="85" t="str">
        <f>IFERROR(MID("日月火水木金土",WEEKDAY(D2921),1),"")</f>
        <v>木</v>
      </c>
      <c r="J2921" s="308" t="s">
        <v>6792</v>
      </c>
      <c r="K2921" s="87" t="str">
        <f>VLOOKUP(F2921,石と花メイン,3,FALSE)</f>
        <v>◆翠玉</v>
      </c>
      <c r="L2921" s="300" t="str">
        <f>VLOOKUP(F2921,石と花メイン,4,FALSE)</f>
        <v>立浪草</v>
      </c>
      <c r="M2921" s="397">
        <f>IF(OR(MONTH(F2921)&lt;7,AND(MONTH(F2921)=7,DAY(F2921)&lt;=25)),
MOD(SUM((E2921-1901)*365,259),260),
MOD(SUM((E2921-1900)*365,259),260))</f>
        <v>119</v>
      </c>
      <c r="N2921" s="87">
        <f>IF(AND(MONTH(F2921)=7,DAY(F2921)&gt;25),1,
ROUNDDOWN((SUM(VLOOKUP(MONTH(F2921),D暦変換用数値,2,FALSE),DAY(F2921))/28)+1,0))</f>
        <v>13</v>
      </c>
      <c r="O2921" s="82">
        <f>IF(AND(MONTH(F2921)=7,DAY(F2921)&gt;25),DAY(F2921)-25,
MOD((SUM(VLOOKUP(MONTH(F2921),D暦変換用数値,2,FALSE),DAY(F2921))),28)+1)</f>
        <v>7</v>
      </c>
      <c r="P2921" s="409">
        <f>IF(OR(MONTH(F2921)&lt;7,AND(MONTH(F2921)=7,DAY(F2921)&lt;=25)),
MOD(SUM((E2921-1901)*365,(N2921-1)*28,O2921,258),260),
MOD(SUM((E2921-1900)*365,(N2921-1)*28,O2921,258),260))</f>
        <v>201</v>
      </c>
      <c r="Q2921" s="371" t="str">
        <f>VLOOKUP(MOD(P2921,4),色,2,FALSE)</f>
        <v>赤い</v>
      </c>
      <c r="R2921" s="289" t="str">
        <f>VLOOKUP(MOD(P2921,13),銀河の音,2,FALSE)</f>
        <v>律動の</v>
      </c>
      <c r="S2921" s="382" t="str">
        <f>VLOOKUP(MOD(P2921,20),太陽の紋章,2,FALSE)</f>
        <v>竜</v>
      </c>
      <c r="T2921" s="112" t="s">
        <v>6790</v>
      </c>
    </row>
    <row r="2922" spans="1:20" ht="13.5" customHeight="1">
      <c r="A2922" s="50" t="str">
        <f>VLOOKUP(MOD(E2922,10),十干,2,FALSE)</f>
        <v>己</v>
      </c>
      <c r="B2922" s="199" t="str">
        <f>VLOOKUP(MOD(E2922,12),十二支,3,FALSE)</f>
        <v xml:space="preserve">08 軍 </v>
      </c>
      <c r="C2922" s="201" t="str">
        <f>VLOOKUP(F2922,星座,3,TRUE)</f>
        <v xml:space="preserve">10 龍 </v>
      </c>
      <c r="D2922" s="535">
        <v>25392</v>
      </c>
      <c r="E2922" s="45">
        <f>IFERROR(YEAR(D2922),LEFT(D2922,4))</f>
        <v>1969</v>
      </c>
      <c r="F2922" s="45" t="str">
        <f>IF(ISTEXT(D2922),RIGHT(D2922,5),TEXT(D2922,"mm/dd"))</f>
        <v>07/08</v>
      </c>
      <c r="G2922" s="41">
        <f>SUM(MID(E2922,1,1),MID(E2922,2,1),MID(E2922,3,1),MID(E2922,4,1),MID(F2922,1,1),MID(F2922,2,1),MID(F2922,4,1),MID(F2922,5,1))</f>
        <v>40</v>
      </c>
      <c r="H2922" s="41">
        <f>IF(MOD(G2922,9)=0,9,MOD(G2922,9))</f>
        <v>4</v>
      </c>
      <c r="I2922" s="45" t="str">
        <f>IFERROR(MID("日月火水木金土",WEEKDAY(D2922),1),"")</f>
        <v>火</v>
      </c>
      <c r="J2922" s="305" t="s">
        <v>4316</v>
      </c>
      <c r="K2922" s="203" t="str">
        <f>VLOOKUP(F2922,石と花メイン,3,FALSE)</f>
        <v>○真珠</v>
      </c>
      <c r="L2922" s="298" t="str">
        <f>VLOOKUP(F2922,石と花メイン,4,FALSE)</f>
        <v>蓮</v>
      </c>
      <c r="M2922" s="394">
        <f>IF(OR(MONTH(F2922)&lt;7,AND(MONTH(F2922)=7,DAY(F2922)&lt;=25)),
MOD(SUM((E2922-1901)*365,259),260),
MOD(SUM((E2922-1900)*365,259),260))</f>
        <v>119</v>
      </c>
      <c r="N2922" s="391">
        <f>IF(AND(MONTH(F2922)=7,DAY(F2922)&gt;25),1,
ROUNDDOWN((SUM(VLOOKUP(MONTH(F2922),D暦変換用数値,2,FALSE),DAY(F2922))/28)+1,0))</f>
        <v>13</v>
      </c>
      <c r="O2922" s="46">
        <f>IF(AND(MONTH(F2922)=7,DAY(F2922)&gt;25),DAY(F2922)-25,
MOD((SUM(VLOOKUP(MONTH(F2922),D暦変換用数値,2,FALSE),DAY(F2922))),28)+1)</f>
        <v>12</v>
      </c>
      <c r="P2922" s="407">
        <f>IF(OR(MONTH(F2922)&lt;7,AND(MONTH(F2922)=7,DAY(F2922)&lt;=25)),
MOD(SUM((E2922-1901)*365,(N2922-1)*28,O2922,258),260),
MOD(SUM((E2922-1900)*365,(N2922-1)*28,O2922,258),260))</f>
        <v>206</v>
      </c>
      <c r="Q2922" s="375" t="str">
        <f>VLOOKUP(MOD(P2922,4),色,2,FALSE)</f>
        <v>白い</v>
      </c>
      <c r="R2922" s="293" t="str">
        <f>VLOOKUP(MOD(P2922,13),銀河の音,2,FALSE)</f>
        <v>スペクトルの</v>
      </c>
      <c r="S2922" s="386" t="str">
        <f>VLOOKUP(MOD(P2922,20),太陽の紋章,2,FALSE)</f>
        <v>世界の橋渡し</v>
      </c>
      <c r="T2922" s="110" t="s">
        <v>9005</v>
      </c>
    </row>
    <row r="2923" spans="1:20" ht="13.5" customHeight="1">
      <c r="A2923" s="50" t="str">
        <f>VLOOKUP(MOD(E2923,10),十干,2,FALSE)</f>
        <v>己</v>
      </c>
      <c r="B2923" s="199" t="str">
        <f>VLOOKUP(MOD(E2923,12),十二支,3,FALSE)</f>
        <v xml:space="preserve">08 軍 </v>
      </c>
      <c r="C2923" s="201" t="str">
        <f>VLOOKUP(F2923,星座,3,TRUE)</f>
        <v xml:space="preserve">10 龍 </v>
      </c>
      <c r="D2923" s="531">
        <v>25399</v>
      </c>
      <c r="E2923" s="1">
        <f>IFERROR(YEAR(D2923),LEFT(D2923,4))</f>
        <v>1969</v>
      </c>
      <c r="F2923" s="1" t="str">
        <f>IF(ISTEXT(D2923),RIGHT(D2923,5),TEXT(D2923,"mm/dd"))</f>
        <v>07/15</v>
      </c>
      <c r="G2923" s="39">
        <f>SUM(MID(E2923,1,1),MID(E2923,2,1),MID(E2923,3,1),MID(E2923,4,1),MID(F2923,1,1),MID(F2923,2,1),MID(F2923,4,1),MID(F2923,5,1))</f>
        <v>38</v>
      </c>
      <c r="H2923" s="41">
        <f>IF(MOD(G2923,9)=0,9,MOD(G2923,9))</f>
        <v>2</v>
      </c>
      <c r="I2923" s="45" t="str">
        <f>IFERROR(MID("日月火水木金土",WEEKDAY(D2923),1),"")</f>
        <v>火</v>
      </c>
      <c r="J2923" s="304" t="s">
        <v>1015</v>
      </c>
      <c r="K2923" s="202" t="str">
        <f>VLOOKUP(F2923,石と花メイン,3,FALSE)</f>
        <v>◇金剛石</v>
      </c>
      <c r="L2923" s="297" t="str">
        <f>VLOOKUP(F2923,石と花メイン,4,FALSE)</f>
        <v>薔薇</v>
      </c>
      <c r="M2923" s="393">
        <f>IF(OR(MONTH(F2923)&lt;7,AND(MONTH(F2923)=7,DAY(F2923)&lt;=25)),
MOD(SUM((E2923-1901)*365,259),260),
MOD(SUM((E2923-1900)*365,259),260))</f>
        <v>119</v>
      </c>
      <c r="N2923" s="390">
        <f>IF(AND(MONTH(F2923)=7,DAY(F2923)&gt;25),1,
ROUNDDOWN((SUM(VLOOKUP(MONTH(F2923),D暦変換用数値,2,FALSE),DAY(F2923))/28)+1,0))</f>
        <v>13</v>
      </c>
      <c r="O2923" s="205">
        <f>IF(AND(MONTH(F2923)=7,DAY(F2923)&gt;25),DAY(F2923)-25,
MOD((SUM(VLOOKUP(MONTH(F2923),D暦変換用数値,2,FALSE),DAY(F2923))),28)+1)</f>
        <v>19</v>
      </c>
      <c r="P2923" s="406">
        <f>IF(OR(MONTH(F2923)&lt;7,AND(MONTH(F2923)=7,DAY(F2923)&lt;=25)),
MOD(SUM((E2923-1901)*365,(N2923-1)*28,O2923,258),260),
MOD(SUM((E2923-1900)*365,(N2923-1)*28,O2923,258),260))</f>
        <v>213</v>
      </c>
      <c r="Q2923" s="372" t="str">
        <f>VLOOKUP(MOD(P2923,4),色,2,FALSE)</f>
        <v>赤い</v>
      </c>
      <c r="R2923" s="290" t="str">
        <f>VLOOKUP(MOD(P2923,13),銀河の音,2,FALSE)</f>
        <v>倍音の</v>
      </c>
      <c r="S2923" s="383" t="str">
        <f>VLOOKUP(MOD(P2923,20),太陽の紋章,2,FALSE)</f>
        <v>空歩く者</v>
      </c>
      <c r="T2923" s="111" t="s">
        <v>2242</v>
      </c>
    </row>
    <row r="2924" spans="1:20" ht="13.5" customHeight="1">
      <c r="A2924" s="334" t="str">
        <f>VLOOKUP(MOD(E2924,10),十干,2,FALSE)</f>
        <v>癸</v>
      </c>
      <c r="B2924" s="331" t="str">
        <f>VLOOKUP(MOD(E2924,12),十二支,3,FALSE)</f>
        <v xml:space="preserve">08 軍 </v>
      </c>
      <c r="C2924" s="336" t="str">
        <f>VLOOKUP(F2924,星座,3,TRUE)</f>
        <v xml:space="preserve">10 龍 </v>
      </c>
      <c r="D2924" s="540">
        <v>34146</v>
      </c>
      <c r="E2924" s="131">
        <f>IFERROR(YEAR(D2924),LEFT(D2924,4))</f>
        <v>1993</v>
      </c>
      <c r="F2924" s="538" t="str">
        <f>IF(ISTEXT(D2924),RIGHT(D2924,5),TEXT(D2924,"mm/dd"))</f>
        <v>06/26</v>
      </c>
      <c r="G2924" s="133">
        <f>SUM(MID(E2924,1,1),MID(E2924,2,1),MID(E2924,3,1),MID(E2924,4,1),MID(F2924,1,1),MID(F2924,2,1),MID(F2924,4,1),MID(F2924,5,1))</f>
        <v>36</v>
      </c>
      <c r="H2924" s="133">
        <f>IF(MOD(G2924,9)=0,9,MOD(G2924,9))</f>
        <v>9</v>
      </c>
      <c r="I2924" s="131" t="str">
        <f>IFERROR(MID("日月火水木金土",WEEKDAY(D2924),1),"")</f>
        <v>土</v>
      </c>
      <c r="J2924" s="306" t="s">
        <v>9396</v>
      </c>
      <c r="K2924" s="335" t="str">
        <f>VLOOKUP(F2924,石と花メイン,3,FALSE)</f>
        <v>◆青玉</v>
      </c>
      <c r="L2924" s="302" t="str">
        <f>VLOOKUP(F2924,石と花メイン,4,FALSE)</f>
        <v>ジギタリス【狐の手袋】</v>
      </c>
      <c r="M2924" s="396">
        <f>IF(OR(MONTH(F2924)&lt;7,AND(MONTH(F2924)=7,DAY(F2924)&lt;=25)),
MOD(SUM((E2924-1901)*365,259),260),
MOD(SUM((E2924-1900)*365,259),260))</f>
        <v>39</v>
      </c>
      <c r="N2924" s="335">
        <f>IF(AND(MONTH(F2924)=7,DAY(F2924)&gt;25),1,
ROUNDDOWN((SUM(VLOOKUP(MONTH(F2924),D暦変換用数値,2,FALSE),DAY(F2924))/28)+1,0))</f>
        <v>12</v>
      </c>
      <c r="O2924" s="132">
        <f>IF(AND(MONTH(F2924)=7,DAY(F2924)&gt;25),DAY(F2924)-25,
MOD((SUM(VLOOKUP(MONTH(F2924),D暦変換用数値,2,FALSE),DAY(F2924))),28)+1)</f>
        <v>28</v>
      </c>
      <c r="P2924" s="404">
        <f>IF(OR(MONTH(F2924)&lt;7,AND(MONTH(F2924)=7,DAY(F2924)&lt;=25)),
MOD(SUM((E2924-1901)*365,(N2924-1)*28,O2924,258),260),
MOD(SUM((E2924-1900)*365,(N2924-1)*28,O2924,258),260))</f>
        <v>114</v>
      </c>
      <c r="Q2924" s="376" t="str">
        <f>VLOOKUP(MOD(P2924,4),色,2,FALSE)</f>
        <v>白い</v>
      </c>
      <c r="R2924" s="333" t="str">
        <f>VLOOKUP(MOD(P2924,13),銀河の音,2,FALSE)</f>
        <v>惑星の</v>
      </c>
      <c r="S2924" s="387" t="str">
        <f>VLOOKUP(MOD(P2924,20),太陽の紋章,2,FALSE)</f>
        <v>魔法使い</v>
      </c>
      <c r="T2924" s="145"/>
    </row>
    <row r="2925" spans="1:20" ht="13.5" customHeight="1">
      <c r="A2925" s="334" t="str">
        <f>VLOOKUP(MOD(E2925,10),十干,2,FALSE)</f>
        <v>癸</v>
      </c>
      <c r="B2925" s="331" t="str">
        <f>VLOOKUP(MOD(E2925,12),十二支,3,FALSE)</f>
        <v xml:space="preserve">08 軍 </v>
      </c>
      <c r="C2925" s="336" t="str">
        <f>VLOOKUP(F2925,星座,3,TRUE)</f>
        <v xml:space="preserve">10 龍 </v>
      </c>
      <c r="D2925" s="534">
        <v>34152</v>
      </c>
      <c r="E2925" s="131">
        <f>IFERROR(YEAR(D2925),LEFT(D2925,4))</f>
        <v>1993</v>
      </c>
      <c r="F2925" s="131" t="str">
        <f>IF(ISTEXT(D2925),RIGHT(D2925,5),TEXT(D2925,"mm/dd"))</f>
        <v>07/02</v>
      </c>
      <c r="G2925" s="133">
        <f>SUM(MID(E2925,1,1),MID(E2925,2,1),MID(E2925,3,1),MID(E2925,4,1),MID(F2925,1,1),MID(F2925,2,1),MID(F2925,4,1),MID(F2925,5,1))</f>
        <v>31</v>
      </c>
      <c r="H2925" s="133">
        <f>IF(MOD(G2925,9)=0,9,MOD(G2925,9))</f>
        <v>4</v>
      </c>
      <c r="I2925" s="131" t="str">
        <f>IFERROR(MID("日月火水木金土",WEEKDAY(D2925),1),"")</f>
        <v>金</v>
      </c>
      <c r="J2925" s="306" t="s">
        <v>8293</v>
      </c>
      <c r="K2925" s="335" t="str">
        <f>VLOOKUP(F2925,石と花メイン,3,FALSE)</f>
        <v>◇金剛石</v>
      </c>
      <c r="L2925" s="302" t="str">
        <f>VLOOKUP(F2925,石と花メイン,4,FALSE)</f>
        <v>クレマチス【鉄線】</v>
      </c>
      <c r="M2925" s="396">
        <f>IF(OR(MONTH(F2925)&lt;7,AND(MONTH(F2925)=7,DAY(F2925)&lt;=25)),
MOD(SUM((E2925-1901)*365,259),260),
MOD(SUM((E2925-1900)*365,259),260))</f>
        <v>39</v>
      </c>
      <c r="N2925" s="335">
        <f>IF(AND(MONTH(F2925)=7,DAY(F2925)&gt;25),1,
ROUNDDOWN((SUM(VLOOKUP(MONTH(F2925),D暦変換用数値,2,FALSE),DAY(F2925))/28)+1,0))</f>
        <v>13</v>
      </c>
      <c r="O2925" s="132">
        <f>IF(AND(MONTH(F2925)=7,DAY(F2925)&gt;25),DAY(F2925)-25,
MOD((SUM(VLOOKUP(MONTH(F2925),D暦変換用数値,2,FALSE),DAY(F2925))),28)+1)</f>
        <v>6</v>
      </c>
      <c r="P2925" s="404">
        <f>IF(OR(MONTH(F2925)&lt;7,AND(MONTH(F2925)=7,DAY(F2925)&lt;=25)),
MOD(SUM((E2925-1901)*365,(N2925-1)*28,O2925,258),260),
MOD(SUM((E2925-1900)*365,(N2925-1)*28,O2925,258),260))</f>
        <v>120</v>
      </c>
      <c r="Q2925" s="376" t="str">
        <f>VLOOKUP(MOD(P2925,4),色,2,FALSE)</f>
        <v>黄色い</v>
      </c>
      <c r="R2925" s="333" t="str">
        <f>VLOOKUP(MOD(P2925,13),銀河の音,2,FALSE)</f>
        <v>電気の</v>
      </c>
      <c r="S2925" s="387" t="str">
        <f>VLOOKUP(MOD(P2925,20),太陽の紋章,2,FALSE)</f>
        <v>太陽</v>
      </c>
      <c r="T2925" s="145"/>
    </row>
    <row r="2926" spans="1:20" ht="13.5" customHeight="1">
      <c r="A2926" s="282" t="str">
        <f>VLOOKUP(MOD(E2926,10),十干,2,FALSE)</f>
        <v>癸</v>
      </c>
      <c r="B2926" s="283" t="str">
        <f>VLOOKUP(MOD(E2926,12),十二支,3,FALSE)</f>
        <v xml:space="preserve">08 軍 </v>
      </c>
      <c r="C2926" s="287" t="str">
        <f>VLOOKUP(F2926,星座,3,TRUE)</f>
        <v xml:space="preserve">10 龍 </v>
      </c>
      <c r="D2926" s="533">
        <v>34156</v>
      </c>
      <c r="E2926" s="83">
        <f>IFERROR(YEAR(D2926),LEFT(D2926,4))</f>
        <v>1993</v>
      </c>
      <c r="F2926" s="83" t="str">
        <f>IF(ISTEXT(D2926),RIGHT(D2926,5),TEXT(D2926,"mm/dd"))</f>
        <v>07/06</v>
      </c>
      <c r="G2926" s="88">
        <f>SUM(MID(E2926,1,1),MID(E2926,2,1),MID(E2926,3,1),MID(E2926,4,1),MID(F2926,1,1),MID(F2926,2,1),MID(F2926,4,1),MID(F2926,5,1))</f>
        <v>35</v>
      </c>
      <c r="H2926" s="88">
        <f>IF(MOD(G2926,9)=0,9,MOD(G2926,9))</f>
        <v>8</v>
      </c>
      <c r="I2926" s="83" t="str">
        <f>IFERROR(MID("日月火水木金土",WEEKDAY(D2926),1),"")</f>
        <v>火</v>
      </c>
      <c r="J2926" s="303" t="s">
        <v>270</v>
      </c>
      <c r="K2926" s="87" t="str">
        <f>VLOOKUP(F2926,石と花メイン,3,FALSE)</f>
        <v>◆紅玉</v>
      </c>
      <c r="L2926" s="296" t="str">
        <f>VLOOKUP(F2926,石と花メイン,4,FALSE)</f>
        <v>朝顔【牽牛花】</v>
      </c>
      <c r="M2926" s="392">
        <f>IF(OR(MONTH(F2926)&lt;7,AND(MONTH(F2926)=7,DAY(F2926)&lt;=25)),
MOD(SUM((E2926-1901)*365,259),260),
MOD(SUM((E2926-1900)*365,259),260))</f>
        <v>39</v>
      </c>
      <c r="N2926" s="330">
        <f>IF(AND(MONTH(F2926)=7,DAY(F2926)&gt;25),1,
ROUNDDOWN((SUM(VLOOKUP(MONTH(F2926),D暦変換用数値,2,FALSE),DAY(F2926))/28)+1,0))</f>
        <v>13</v>
      </c>
      <c r="O2926" s="84">
        <f>IF(AND(MONTH(F2926)=7,DAY(F2926)&gt;25),DAY(F2926)-25,
MOD((SUM(VLOOKUP(MONTH(F2926),D暦変換用数値,2,FALSE),DAY(F2926))),28)+1)</f>
        <v>10</v>
      </c>
      <c r="P2926" s="405">
        <f>IF(OR(MONTH(F2926)&lt;7,AND(MONTH(F2926)=7,DAY(F2926)&lt;=25)),
MOD(SUM((E2926-1901)*365,(N2926-1)*28,O2926,258),260),
MOD(SUM((E2926-1900)*365,(N2926-1)*28,O2926,258),260))</f>
        <v>124</v>
      </c>
      <c r="Q2926" s="371" t="str">
        <f>VLOOKUP(MOD(P2926,4),色,2,FALSE)</f>
        <v>黄色い</v>
      </c>
      <c r="R2926" s="289" t="str">
        <f>VLOOKUP(MOD(P2926,13),銀河の音,2,FALSE)</f>
        <v>共振の</v>
      </c>
      <c r="S2926" s="382" t="str">
        <f>VLOOKUP(MOD(P2926,20),太陽の紋章,2,FALSE)</f>
        <v>種</v>
      </c>
      <c r="T2926" s="91" t="s">
        <v>3736</v>
      </c>
    </row>
    <row r="2927" spans="1:20" ht="13.5" customHeight="1">
      <c r="A2927" s="282" t="str">
        <f>VLOOKUP(MOD(E2927,10),十干,2,FALSE)</f>
        <v>癸</v>
      </c>
      <c r="B2927" s="283" t="str">
        <f>VLOOKUP(MOD(E2927,12),十二支,3,FALSE)</f>
        <v xml:space="preserve">08 軍 </v>
      </c>
      <c r="C2927" s="287" t="str">
        <f>VLOOKUP(F2927,星座,3,TRUE)</f>
        <v xml:space="preserve">10 龍 </v>
      </c>
      <c r="D2927" s="533">
        <v>34160</v>
      </c>
      <c r="E2927" s="83">
        <f>IFERROR(YEAR(D2927),LEFT(D2927,4))</f>
        <v>1993</v>
      </c>
      <c r="F2927" s="83" t="str">
        <f>IF(ISTEXT(D2927),RIGHT(D2927,5),TEXT(D2927,"mm/dd"))</f>
        <v>07/10</v>
      </c>
      <c r="G2927" s="88">
        <f>SUM(MID(E2927,1,1),MID(E2927,2,1),MID(E2927,3,1),MID(E2927,4,1),MID(F2927,1,1),MID(F2927,2,1),MID(F2927,4,1),MID(F2927,5,1))</f>
        <v>30</v>
      </c>
      <c r="H2927" s="88">
        <f>IF(MOD(G2927,9)=0,9,MOD(G2927,9))</f>
        <v>3</v>
      </c>
      <c r="I2927" s="83" t="str">
        <f>IFERROR(MID("日月火水木金土",WEEKDAY(D2927),1),"")</f>
        <v>土</v>
      </c>
      <c r="J2927" s="303" t="s">
        <v>271</v>
      </c>
      <c r="K2927" s="87" t="str">
        <f>VLOOKUP(F2927,石と花メイン,3,FALSE)</f>
        <v>■血碧玉</v>
      </c>
      <c r="L2927" s="296" t="str">
        <f>VLOOKUP(F2927,石と花メイン,4,FALSE)</f>
        <v>グロキシニア【大岩桐草】</v>
      </c>
      <c r="M2927" s="392">
        <f>IF(OR(MONTH(F2927)&lt;7,AND(MONTH(F2927)=7,DAY(F2927)&lt;=25)),
MOD(SUM((E2927-1901)*365,259),260),
MOD(SUM((E2927-1900)*365,259),260))</f>
        <v>39</v>
      </c>
      <c r="N2927" s="330">
        <f>IF(AND(MONTH(F2927)=7,DAY(F2927)&gt;25),1,
ROUNDDOWN((SUM(VLOOKUP(MONTH(F2927),D暦変換用数値,2,FALSE),DAY(F2927))/28)+1,0))</f>
        <v>13</v>
      </c>
      <c r="O2927" s="84">
        <f>IF(AND(MONTH(F2927)=7,DAY(F2927)&gt;25),DAY(F2927)-25,
MOD((SUM(VLOOKUP(MONTH(F2927),D暦変換用数値,2,FALSE),DAY(F2927))),28)+1)</f>
        <v>14</v>
      </c>
      <c r="P2927" s="405">
        <f>IF(OR(MONTH(F2927)&lt;7,AND(MONTH(F2927)=7,DAY(F2927)&lt;=25)),
MOD(SUM((E2927-1901)*365,(N2927-1)*28,O2927,258),260),
MOD(SUM((E2927-1900)*365,(N2927-1)*28,O2927,258),260))</f>
        <v>128</v>
      </c>
      <c r="Q2927" s="371" t="str">
        <f>VLOOKUP(MOD(P2927,4),色,2,FALSE)</f>
        <v>黄色い</v>
      </c>
      <c r="R2927" s="289" t="str">
        <f>VLOOKUP(MOD(P2927,13),銀河の音,2,FALSE)</f>
        <v>スペクトルの</v>
      </c>
      <c r="S2927" s="382" t="str">
        <f>VLOOKUP(MOD(P2927,20),太陽の紋章,2,FALSE)</f>
        <v>星</v>
      </c>
      <c r="T2927" s="102" t="s">
        <v>4133</v>
      </c>
    </row>
    <row r="2928" spans="1:20" ht="13.5" customHeight="1">
      <c r="A2928" s="334" t="str">
        <f>VLOOKUP(MOD(E2928,10),十干,2,FALSE)</f>
        <v>癸</v>
      </c>
      <c r="B2928" s="331" t="str">
        <f>VLOOKUP(MOD(E2928,12),十二支,3,FALSE)</f>
        <v xml:space="preserve">08 軍 </v>
      </c>
      <c r="C2928" s="336" t="str">
        <f>VLOOKUP(F2928,星座,3,TRUE)</f>
        <v xml:space="preserve">10 龍 </v>
      </c>
      <c r="D2928" s="540">
        <v>34163</v>
      </c>
      <c r="E2928" s="131">
        <f>IFERROR(YEAR(D2928),LEFT(D2928,4))</f>
        <v>1993</v>
      </c>
      <c r="F2928" s="538" t="str">
        <f>IF(ISTEXT(D2928),RIGHT(D2928,5),TEXT(D2928,"mm/dd"))</f>
        <v>07/13</v>
      </c>
      <c r="G2928" s="133">
        <f>SUM(MID(E2928,1,1),MID(E2928,2,1),MID(E2928,3,1),MID(E2928,4,1),MID(F2928,1,1),MID(F2928,2,1),MID(F2928,4,1),MID(F2928,5,1))</f>
        <v>33</v>
      </c>
      <c r="H2928" s="133">
        <f>IF(MOD(G2928,9)=0,9,MOD(G2928,9))</f>
        <v>6</v>
      </c>
      <c r="I2928" s="131" t="str">
        <f>IFERROR(MID("日月火水木金土",WEEKDAY(D2928),1),"")</f>
        <v>火</v>
      </c>
      <c r="J2928" s="306" t="s">
        <v>9126</v>
      </c>
      <c r="K2928" s="335" t="str">
        <f>VLOOKUP(F2928,石と花メイン,3,FALSE)</f>
        <v>◆黄玉</v>
      </c>
      <c r="L2928" s="302" t="str">
        <f>VLOOKUP(F2928,石と花メイン,4,FALSE)</f>
        <v>鉄砲百合【琉球百合】</v>
      </c>
      <c r="M2928" s="396">
        <f>IF(OR(MONTH(F2928)&lt;7,AND(MONTH(F2928)=7,DAY(F2928)&lt;=25)),
MOD(SUM((E2928-1901)*365,259),260),
MOD(SUM((E2928-1900)*365,259),260))</f>
        <v>39</v>
      </c>
      <c r="N2928" s="335">
        <f>IF(AND(MONTH(F2928)=7,DAY(F2928)&gt;25),1,
ROUNDDOWN((SUM(VLOOKUP(MONTH(F2928),D暦変換用数値,2,FALSE),DAY(F2928))/28)+1,0))</f>
        <v>13</v>
      </c>
      <c r="O2928" s="132">
        <f>IF(AND(MONTH(F2928)=7,DAY(F2928)&gt;25),DAY(F2928)-25,
MOD((SUM(VLOOKUP(MONTH(F2928),D暦変換用数値,2,FALSE),DAY(F2928))),28)+1)</f>
        <v>17</v>
      </c>
      <c r="P2928" s="404">
        <f>IF(OR(MONTH(F2928)&lt;7,AND(MONTH(F2928)=7,DAY(F2928)&lt;=25)),
MOD(SUM((E2928-1901)*365,(N2928-1)*28,O2928,258),260),
MOD(SUM((E2928-1900)*365,(N2928-1)*28,O2928,258),260))</f>
        <v>131</v>
      </c>
      <c r="Q2928" s="376" t="str">
        <f>VLOOKUP(MOD(P2928,4),色,2,FALSE)</f>
        <v>青い</v>
      </c>
      <c r="R2928" s="333" t="str">
        <f>VLOOKUP(MOD(P2928,13),銀河の音,2,FALSE)</f>
        <v>磁気の</v>
      </c>
      <c r="S2928" s="387" t="str">
        <f>VLOOKUP(MOD(P2928,20),太陽の紋章,2,FALSE)</f>
        <v>猿</v>
      </c>
      <c r="T2928" s="145"/>
    </row>
    <row r="2929" spans="1:20" ht="13.5" customHeight="1">
      <c r="A2929" s="50" t="str">
        <f>VLOOKUP(MOD(E2929,10),十干,2,FALSE)</f>
        <v>己</v>
      </c>
      <c r="B2929" s="199" t="str">
        <f>VLOOKUP(MOD(E2929,12),十二支,3,FALSE)</f>
        <v xml:space="preserve">08 軍 </v>
      </c>
      <c r="C2929" s="201" t="str">
        <f>VLOOKUP(F2929,星座,3,TRUE)</f>
        <v xml:space="preserve">11 木 </v>
      </c>
      <c r="D2929" s="531">
        <v>3643</v>
      </c>
      <c r="E2929" s="1">
        <f>IFERROR(YEAR(D2929),LEFT(D2929,4))</f>
        <v>1909</v>
      </c>
      <c r="F2929" s="1" t="str">
        <f>IF(ISTEXT(D2929),RIGHT(D2929,5),TEXT(D2929,"mm/dd"))</f>
        <v>12/21</v>
      </c>
      <c r="G2929" s="39">
        <f>SUM(MID(E2929,1,1),MID(E2929,2,1),MID(E2929,3,1),MID(E2929,4,1),MID(F2929,1,1),MID(F2929,2,1),MID(F2929,4,1),MID(F2929,5,1))</f>
        <v>25</v>
      </c>
      <c r="H2929" s="41">
        <f>IF(MOD(G2929,9)=0,9,MOD(G2929,9))</f>
        <v>7</v>
      </c>
      <c r="I2929" s="45" t="str">
        <f>IFERROR(MID("日月火水木金土",WEEKDAY(D2929),1),"")</f>
        <v>火</v>
      </c>
      <c r="J2929" s="304" t="s">
        <v>1019</v>
      </c>
      <c r="K2929" s="202" t="str">
        <f>VLOOKUP(F2929,石と花メイン,3,FALSE)</f>
        <v>◆藍玉</v>
      </c>
      <c r="L2929" s="297" t="str">
        <f>VLOOKUP(F2929,石と花メイン,4,FALSE)</f>
        <v>プロテア</v>
      </c>
      <c r="M2929" s="393">
        <f>IF(OR(MONTH(F2929)&lt;7,AND(MONTH(F2929)=7,DAY(F2929)&lt;=25)),
MOD(SUM((E2929-1901)*365,259),260),
MOD(SUM((E2929-1900)*365,259),260))</f>
        <v>164</v>
      </c>
      <c r="N2929" s="390">
        <f>IF(AND(MONTH(F2929)=7,DAY(F2929)&gt;25),1,
ROUNDDOWN((SUM(VLOOKUP(MONTH(F2929),D暦変換用数値,2,FALSE),DAY(F2929))/28)+1,0))</f>
        <v>6</v>
      </c>
      <c r="O2929" s="205">
        <f>IF(AND(MONTH(F2929)=7,DAY(F2929)&gt;25),DAY(F2929)-25,
MOD((SUM(VLOOKUP(MONTH(F2929),D暦変換用数値,2,FALSE),DAY(F2929))),28)+1)</f>
        <v>9</v>
      </c>
      <c r="P2929" s="406">
        <f>IF(OR(MONTH(F2929)&lt;7,AND(MONTH(F2929)=7,DAY(F2929)&lt;=25)),
MOD(SUM((E2929-1901)*365,(N2929-1)*28,O2929,258),260),
MOD(SUM((E2929-1900)*365,(N2929-1)*28,O2929,258),260))</f>
        <v>52</v>
      </c>
      <c r="Q2929" s="373" t="str">
        <f>VLOOKUP(MOD(P2929,4),色,2,FALSE)</f>
        <v>黄色い</v>
      </c>
      <c r="R2929" s="291" t="str">
        <f>VLOOKUP(MOD(P2929,13),銀河の音,2,FALSE)</f>
        <v>宇宙の</v>
      </c>
      <c r="S2929" s="384" t="str">
        <f>VLOOKUP(MOD(P2929,20),太陽の紋章,2,FALSE)</f>
        <v>人</v>
      </c>
      <c r="T2929" s="98" t="s">
        <v>3736</v>
      </c>
    </row>
    <row r="2930" spans="1:20" ht="13.5" customHeight="1">
      <c r="A2930" s="50" t="str">
        <f>VLOOKUP(MOD(E2930,10),十干,2,FALSE)</f>
        <v>癸</v>
      </c>
      <c r="B2930" s="199" t="str">
        <f>VLOOKUP(MOD(E2930,12),十二支,3,FALSE)</f>
        <v xml:space="preserve">08 軍 </v>
      </c>
      <c r="C2930" s="201" t="str">
        <f>VLOOKUP(F2930,星座,3,TRUE)</f>
        <v xml:space="preserve">11 木 </v>
      </c>
      <c r="D2930" s="531">
        <v>12389</v>
      </c>
      <c r="E2930" s="1">
        <f>IFERROR(YEAR(D2930),LEFT(D2930,4))</f>
        <v>1933</v>
      </c>
      <c r="F2930" s="1" t="str">
        <f>IF(ISTEXT(D2930),RIGHT(D2930,5),TEXT(D2930,"mm/dd"))</f>
        <v>12/01</v>
      </c>
      <c r="G2930" s="39">
        <f>SUM(MID(E2930,1,1),MID(E2930,2,1),MID(E2930,3,1),MID(E2930,4,1),MID(F2930,1,1),MID(F2930,2,1),MID(F2930,4,1),MID(F2930,5,1))</f>
        <v>20</v>
      </c>
      <c r="H2930" s="41">
        <f>IF(MOD(G2930,9)=0,9,MOD(G2930,9))</f>
        <v>2</v>
      </c>
      <c r="I2930" s="45" t="str">
        <f>IFERROR(MID("日月火水木金土",WEEKDAY(D2930),1),"")</f>
        <v>金</v>
      </c>
      <c r="J2930" s="304" t="s">
        <v>1020</v>
      </c>
      <c r="K2930" s="202" t="str">
        <f>VLOOKUP(F2930,石と花メイン,3,FALSE)</f>
        <v>●土耳古石</v>
      </c>
      <c r="L2930" s="297" t="str">
        <f>VLOOKUP(F2930,石と花メイン,4,FALSE)</f>
        <v>蓬菊【タンジー】</v>
      </c>
      <c r="M2930" s="393">
        <f>IF(OR(MONTH(F2930)&lt;7,AND(MONTH(F2930)=7,DAY(F2930)&lt;=25)),
MOD(SUM((E2930-1901)*365,259),260),
MOD(SUM((E2930-1900)*365,259),260))</f>
        <v>84</v>
      </c>
      <c r="N2930" s="390">
        <f>IF(AND(MONTH(F2930)=7,DAY(F2930)&gt;25),1,
ROUNDDOWN((SUM(VLOOKUP(MONTH(F2930),D暦変換用数値,2,FALSE),DAY(F2930))/28)+1,0))</f>
        <v>5</v>
      </c>
      <c r="O2930" s="205">
        <f>IF(AND(MONTH(F2930)=7,DAY(F2930)&gt;25),DAY(F2930)-25,
MOD((SUM(VLOOKUP(MONTH(F2930),D暦変換用数値,2,FALSE),DAY(F2930))),28)+1)</f>
        <v>17</v>
      </c>
      <c r="P2930" s="406">
        <f>IF(OR(MONTH(F2930)&lt;7,AND(MONTH(F2930)=7,DAY(F2930)&lt;=25)),
MOD(SUM((E2930-1901)*365,(N2930-1)*28,O2930,258),260),
MOD(SUM((E2930-1900)*365,(N2930-1)*28,O2930,258),260))</f>
        <v>212</v>
      </c>
      <c r="Q2930" s="373" t="str">
        <f>VLOOKUP(MOD(P2930,4),色,2,FALSE)</f>
        <v>黄色い</v>
      </c>
      <c r="R2930" s="291" t="str">
        <f>VLOOKUP(MOD(P2930,13),銀河の音,2,FALSE)</f>
        <v>自己存在の</v>
      </c>
      <c r="S2930" s="384" t="str">
        <f>VLOOKUP(MOD(P2930,20),太陽の紋章,2,FALSE)</f>
        <v>人</v>
      </c>
      <c r="T2930" s="103" t="s">
        <v>207</v>
      </c>
    </row>
    <row r="2931" spans="1:20" ht="13.5" customHeight="1">
      <c r="A2931" s="282" t="str">
        <f>VLOOKUP(MOD(E2931,10),十干,2,FALSE)</f>
        <v>癸</v>
      </c>
      <c r="B2931" s="283" t="str">
        <f>VLOOKUP(MOD(E2931,12),十二支,3,FALSE)</f>
        <v xml:space="preserve">08 軍 </v>
      </c>
      <c r="C2931" s="287" t="str">
        <f>VLOOKUP(F2931,星座,3,TRUE)</f>
        <v xml:space="preserve">11 木 </v>
      </c>
      <c r="D2931" s="533">
        <v>12396</v>
      </c>
      <c r="E2931" s="83">
        <f>IFERROR(YEAR(D2931),LEFT(D2931,4))</f>
        <v>1933</v>
      </c>
      <c r="F2931" s="83" t="str">
        <f>IF(ISTEXT(D2931),RIGHT(D2931,5),TEXT(D2931,"mm/dd"))</f>
        <v>12/08</v>
      </c>
      <c r="G2931" s="88">
        <f>SUM(MID(E2931,1,1),MID(E2931,2,1),MID(E2931,3,1),MID(E2931,4,1),MID(F2931,1,1),MID(F2931,2,1),MID(F2931,4,1),MID(F2931,5,1))</f>
        <v>27</v>
      </c>
      <c r="H2931" s="88">
        <f>IF(MOD(G2931,9)=0,9,MOD(G2931,9))</f>
        <v>9</v>
      </c>
      <c r="I2931" s="83" t="str">
        <f>IFERROR(MID("日月火水木金土",WEEKDAY(D2931),1),"")</f>
        <v>金</v>
      </c>
      <c r="J2931" s="303" t="s">
        <v>272</v>
      </c>
      <c r="K2931" s="87" t="str">
        <f>VLOOKUP(F2931,石と花メイン,3,FALSE)</f>
        <v>◇金剛石</v>
      </c>
      <c r="L2931" s="296" t="str">
        <f>VLOOKUP(F2931,石と花メイン,4,FALSE)</f>
        <v>葦</v>
      </c>
      <c r="M2931" s="392">
        <f>IF(OR(MONTH(F2931)&lt;7,AND(MONTH(F2931)=7,DAY(F2931)&lt;=25)),
MOD(SUM((E2931-1901)*365,259),260),
MOD(SUM((E2931-1900)*365,259),260))</f>
        <v>84</v>
      </c>
      <c r="N2931" s="330">
        <f>IF(AND(MONTH(F2931)=7,DAY(F2931)&gt;25),1,
ROUNDDOWN((SUM(VLOOKUP(MONTH(F2931),D暦変換用数値,2,FALSE),DAY(F2931))/28)+1,0))</f>
        <v>5</v>
      </c>
      <c r="O2931" s="84">
        <f>IF(AND(MONTH(F2931)=7,DAY(F2931)&gt;25),DAY(F2931)-25,
MOD((SUM(VLOOKUP(MONTH(F2931),D暦変換用数値,2,FALSE),DAY(F2931))),28)+1)</f>
        <v>24</v>
      </c>
      <c r="P2931" s="405">
        <f>IF(OR(MONTH(F2931)&lt;7,AND(MONTH(F2931)=7,DAY(F2931)&lt;=25)),
MOD(SUM((E2931-1901)*365,(N2931-1)*28,O2931,258),260),
MOD(SUM((E2931-1900)*365,(N2931-1)*28,O2931,258),260))</f>
        <v>219</v>
      </c>
      <c r="Q2931" s="371" t="str">
        <f>VLOOKUP(MOD(P2931,4),色,2,FALSE)</f>
        <v>青い</v>
      </c>
      <c r="R2931" s="289" t="str">
        <f>VLOOKUP(MOD(P2931,13),銀河の音,2,FALSE)</f>
        <v>スペクトルの</v>
      </c>
      <c r="S2931" s="382" t="str">
        <f>VLOOKUP(MOD(P2931,20),太陽の紋章,2,FALSE)</f>
        <v>嵐</v>
      </c>
      <c r="T2931" s="95" t="s">
        <v>370</v>
      </c>
    </row>
    <row r="2932" spans="1:20" ht="13.5" customHeight="1">
      <c r="A2932" s="76" t="str">
        <f>VLOOKUP(MOD(E2932,10),十干,2,FALSE)</f>
        <v>癸</v>
      </c>
      <c r="B2932" s="199" t="str">
        <f>VLOOKUP(MOD(E2932,12),十二支,3,FALSE)</f>
        <v xml:space="preserve">08 軍 </v>
      </c>
      <c r="C2932" s="201" t="str">
        <f>VLOOKUP(F2932,星座,3,TRUE)</f>
        <v xml:space="preserve">11 木 </v>
      </c>
      <c r="D2932" s="534">
        <v>12398</v>
      </c>
      <c r="E2932" s="116">
        <f>IFERROR(YEAR(D2932),LEFT(D2932,4))</f>
        <v>1933</v>
      </c>
      <c r="F2932" s="116" t="str">
        <f>IF(ISTEXT(D2932),RIGHT(D2932,5),TEXT(D2932,"mm/dd"))</f>
        <v>12/10</v>
      </c>
      <c r="G2932" s="120">
        <f>SUM(MID(E2932,1,1),MID(E2932,2,1),MID(E2932,3,1),MID(E2932,4,1),MID(F2932,1,1),MID(F2932,2,1),MID(F2932,4,1),MID(F2932,5,1))</f>
        <v>20</v>
      </c>
      <c r="H2932" s="120">
        <f>IF(MOD(G2932,9)=0,9,MOD(G2932,9))</f>
        <v>2</v>
      </c>
      <c r="I2932" s="116" t="str">
        <f>IFERROR(MID("日月火水木金土",WEEKDAY(D2932),1),"")</f>
        <v>日</v>
      </c>
      <c r="J2932" s="306" t="s">
        <v>7825</v>
      </c>
      <c r="K2932" s="203" t="str">
        <f>VLOOKUP(F2932,石と花メイン,3,FALSE)</f>
        <v>●珊瑚</v>
      </c>
      <c r="L2932" s="299" t="str">
        <f>VLOOKUP(F2932,石と花メイン,4,FALSE)</f>
        <v>椿</v>
      </c>
      <c r="M2932" s="395">
        <f>IF(OR(MONTH(F2932)&lt;7,AND(MONTH(F2932)=7,DAY(F2932)&lt;=25)),
MOD(SUM((E2932-1901)*365,259),260),
MOD(SUM((E2932-1900)*365,259),260))</f>
        <v>84</v>
      </c>
      <c r="N2932" s="121">
        <f>IF(AND(MONTH(F2932)=7,DAY(F2932)&gt;25),1,
ROUNDDOWN((SUM(VLOOKUP(MONTH(F2932),D暦変換用数値,2,FALSE),DAY(F2932))/28)+1,0))</f>
        <v>5</v>
      </c>
      <c r="O2932" s="117">
        <f>IF(AND(MONTH(F2932)=7,DAY(F2932)&gt;25),DAY(F2932)-25,
MOD((SUM(VLOOKUP(MONTH(F2932),D暦変換用数値,2,FALSE),DAY(F2932))),28)+1)</f>
        <v>26</v>
      </c>
      <c r="P2932" s="408">
        <f>IF(OR(MONTH(F2932)&lt;7,AND(MONTH(F2932)=7,DAY(F2932)&lt;=25)),
MOD(SUM((E2932-1901)*365,(N2932-1)*28,O2932,258),260),
MOD(SUM((E2932-1900)*365,(N2932-1)*28,O2932,258),260))</f>
        <v>221</v>
      </c>
      <c r="Q2932" s="372" t="str">
        <f>VLOOKUP(MOD(P2932,4),色,2,FALSE)</f>
        <v>赤い</v>
      </c>
      <c r="R2932" s="290" t="str">
        <f>VLOOKUP(MOD(P2932,13),銀河の音,2,FALSE)</f>
        <v>宇宙の</v>
      </c>
      <c r="S2932" s="383" t="str">
        <f>VLOOKUP(MOD(P2932,20),太陽の紋章,2,FALSE)</f>
        <v>竜</v>
      </c>
      <c r="T2932" s="126" t="s">
        <v>7827</v>
      </c>
    </row>
    <row r="2933" spans="1:20" ht="13.5" customHeight="1">
      <c r="A2933" s="50" t="str">
        <f>VLOOKUP(MOD(E2933,10),十干,2,FALSE)</f>
        <v>乙</v>
      </c>
      <c r="B2933" s="199" t="str">
        <f>VLOOKUP(MOD(E2933,12),十二支,3,FALSE)</f>
        <v xml:space="preserve">08 軍 </v>
      </c>
      <c r="C2933" s="201" t="str">
        <f>VLOOKUP(F2933,星座,3,TRUE)</f>
        <v xml:space="preserve">11 木 </v>
      </c>
      <c r="D2933" s="531">
        <v>16764</v>
      </c>
      <c r="E2933" s="1">
        <f>IFERROR(YEAR(D2933),LEFT(D2933,4))</f>
        <v>1945</v>
      </c>
      <c r="F2933" s="1" t="str">
        <f>IF(ISTEXT(D2933),RIGHT(D2933,5),TEXT(D2933,"mm/dd"))</f>
        <v>11/23</v>
      </c>
      <c r="G2933" s="39">
        <f>SUM(MID(E2933,1,1),MID(E2933,2,1),MID(E2933,3,1),MID(E2933,4,1),MID(F2933,1,1),MID(F2933,2,1),MID(F2933,4,1),MID(F2933,5,1))</f>
        <v>26</v>
      </c>
      <c r="H2933" s="41">
        <f>IF(MOD(G2933,9)=0,9,MOD(G2933,9))</f>
        <v>8</v>
      </c>
      <c r="I2933" s="45" t="str">
        <f>IFERROR(MID("日月火水木金土",WEEKDAY(D2933),1),"")</f>
        <v>金</v>
      </c>
      <c r="J2933" s="304" t="s">
        <v>1021</v>
      </c>
      <c r="K2933" s="202" t="str">
        <f>VLOOKUP(F2933,石と花メイン,3,FALSE)</f>
        <v>●蛋白石</v>
      </c>
      <c r="L2933" s="297" t="str">
        <f>VLOOKUP(F2933,石と花メイン,4,FALSE)</f>
        <v>ストレリチア【極楽鳥花】</v>
      </c>
      <c r="M2933" s="393">
        <f>IF(OR(MONTH(F2933)&lt;7,AND(MONTH(F2933)=7,DAY(F2933)&lt;=25)),
MOD(SUM((E2933-1901)*365,259),260),
MOD(SUM((E2933-1900)*365,259),260))</f>
        <v>44</v>
      </c>
      <c r="N2933" s="390">
        <f>IF(AND(MONTH(F2933)=7,DAY(F2933)&gt;25),1,
ROUNDDOWN((SUM(VLOOKUP(MONTH(F2933),D暦変換用数値,2,FALSE),DAY(F2933))/28)+1,0))</f>
        <v>5</v>
      </c>
      <c r="O2933" s="205">
        <f>IF(AND(MONTH(F2933)=7,DAY(F2933)&gt;25),DAY(F2933)-25,
MOD((SUM(VLOOKUP(MONTH(F2933),D暦変換用数値,2,FALSE),DAY(F2933))),28)+1)</f>
        <v>9</v>
      </c>
      <c r="P2933" s="406">
        <f>IF(OR(MONTH(F2933)&lt;7,AND(MONTH(F2933)=7,DAY(F2933)&lt;=25)),
MOD(SUM((E2933-1901)*365,(N2933-1)*28,O2933,258),260),
MOD(SUM((E2933-1900)*365,(N2933-1)*28,O2933,258),260))</f>
        <v>164</v>
      </c>
      <c r="Q2933" s="373" t="str">
        <f>VLOOKUP(MOD(P2933,4),色,2,FALSE)</f>
        <v>黄色い</v>
      </c>
      <c r="R2933" s="291" t="str">
        <f>VLOOKUP(MOD(P2933,13),銀河の音,2,FALSE)</f>
        <v>銀河の</v>
      </c>
      <c r="S2933" s="384" t="str">
        <f>VLOOKUP(MOD(P2933,20),太陽の紋章,2,FALSE)</f>
        <v>種</v>
      </c>
      <c r="T2933" s="93" t="s">
        <v>5752</v>
      </c>
    </row>
    <row r="2934" spans="1:20" ht="13.5" customHeight="1">
      <c r="A2934" s="49" t="str">
        <f>VLOOKUP(MOD(E2934,10),十干,2,FALSE)</f>
        <v>乙</v>
      </c>
      <c r="B2934" s="199" t="str">
        <f>VLOOKUP(MOD(E2934,12),十二支,3,FALSE)</f>
        <v xml:space="preserve">08 軍 </v>
      </c>
      <c r="C2934" s="201" t="str">
        <f>VLOOKUP(F2934,星座,3,TRUE)</f>
        <v xml:space="preserve">11 木 </v>
      </c>
      <c r="D2934" s="535">
        <v>16769</v>
      </c>
      <c r="E2934" s="45">
        <f>IFERROR(YEAR(D2934),LEFT(D2934,4))</f>
        <v>1945</v>
      </c>
      <c r="F2934" s="45" t="str">
        <f>IF(ISTEXT(D2934),RIGHT(D2934,5),TEXT(D2934,"mm/dd"))</f>
        <v>11/28</v>
      </c>
      <c r="G2934" s="41">
        <f>SUM(MID(E2934,1,1),MID(E2934,2,1),MID(E2934,3,1),MID(E2934,4,1),MID(F2934,1,1),MID(F2934,2,1),MID(F2934,4,1),MID(F2934,5,1))</f>
        <v>31</v>
      </c>
      <c r="H2934" s="41">
        <f>IF(MOD(G2934,9)=0,9,MOD(G2934,9))</f>
        <v>4</v>
      </c>
      <c r="I2934" s="45" t="str">
        <f>IFERROR(MID("日月火水木金土",WEEKDAY(D2934),1),"")</f>
        <v>水</v>
      </c>
      <c r="J2934" s="305" t="s">
        <v>1337</v>
      </c>
      <c r="K2934" s="203" t="str">
        <f>VLOOKUP(F2934,石と花メイン,3,FALSE)</f>
        <v>◆翠玉</v>
      </c>
      <c r="L2934" s="298" t="str">
        <f>VLOOKUP(F2934,石と花メイン,4,FALSE)</f>
        <v>サンダーソニア【提灯百合】</v>
      </c>
      <c r="M2934" s="394">
        <f>IF(OR(MONTH(F2934)&lt;7,AND(MONTH(F2934)=7,DAY(F2934)&lt;=25)),
MOD(SUM((E2934-1901)*365,259),260),
MOD(SUM((E2934-1900)*365,259),260))</f>
        <v>44</v>
      </c>
      <c r="N2934" s="391">
        <f>IF(AND(MONTH(F2934)=7,DAY(F2934)&gt;25),1,
ROUNDDOWN((SUM(VLOOKUP(MONTH(F2934),D暦変換用数値,2,FALSE),DAY(F2934))/28)+1,0))</f>
        <v>5</v>
      </c>
      <c r="O2934" s="46">
        <f>IF(AND(MONTH(F2934)=7,DAY(F2934)&gt;25),DAY(F2934)-25,
MOD((SUM(VLOOKUP(MONTH(F2934),D暦変換用数値,2,FALSE),DAY(F2934))),28)+1)</f>
        <v>14</v>
      </c>
      <c r="P2934" s="407">
        <f>IF(OR(MONTH(F2934)&lt;7,AND(MONTH(F2934)=7,DAY(F2934)&lt;=25)),
MOD(SUM((E2934-1901)*365,(N2934-1)*28,O2934,258),260),
MOD(SUM((E2934-1900)*365,(N2934-1)*28,O2934,258),260))</f>
        <v>169</v>
      </c>
      <c r="Q2934" s="372" t="str">
        <f>VLOOKUP(MOD(P2934,4),色,2,FALSE)</f>
        <v>赤い</v>
      </c>
      <c r="R2934" s="290" t="str">
        <f>VLOOKUP(MOD(P2934,13),銀河の音,2,FALSE)</f>
        <v>宇宙の</v>
      </c>
      <c r="S2934" s="383" t="str">
        <f>VLOOKUP(MOD(P2934,20),太陽の紋章,2,FALSE)</f>
        <v>月</v>
      </c>
      <c r="T2934" s="101" t="s">
        <v>6881</v>
      </c>
    </row>
    <row r="2935" spans="1:20" ht="13.5" customHeight="1">
      <c r="A2935" s="282" t="str">
        <f>VLOOKUP(MOD(E2935,10),十干,2,FALSE)</f>
        <v>乙</v>
      </c>
      <c r="B2935" s="283" t="str">
        <f>VLOOKUP(MOD(E2935,12),十二支,3,FALSE)</f>
        <v xml:space="preserve">08 軍 </v>
      </c>
      <c r="C2935" s="287" t="str">
        <f>VLOOKUP(F2935,星座,3,TRUE)</f>
        <v xml:space="preserve">11 木 </v>
      </c>
      <c r="D2935" s="533">
        <v>16774</v>
      </c>
      <c r="E2935" s="83">
        <f>IFERROR(YEAR(D2935),LEFT(D2935,4))</f>
        <v>1945</v>
      </c>
      <c r="F2935" s="83" t="str">
        <f>IF(ISTEXT(D2935),RIGHT(D2935,5),TEXT(D2935,"mm/dd"))</f>
        <v>12/03</v>
      </c>
      <c r="G2935" s="88">
        <f>SUM(MID(E2935,1,1),MID(E2935,2,1),MID(E2935,3,1),MID(E2935,4,1),MID(F2935,1,1),MID(F2935,2,1),MID(F2935,4,1),MID(F2935,5,1))</f>
        <v>25</v>
      </c>
      <c r="H2935" s="88">
        <f>IF(MOD(G2935,9)=0,9,MOD(G2935,9))</f>
        <v>7</v>
      </c>
      <c r="I2935" s="83" t="str">
        <f>IFERROR(MID("日月火水木金土",WEEKDAY(D2935),1),"")</f>
        <v>月</v>
      </c>
      <c r="J2935" s="303" t="s">
        <v>273</v>
      </c>
      <c r="K2935" s="87" t="str">
        <f>VLOOKUP(F2935,石と花メイン,3,FALSE)</f>
        <v>◆紅玉</v>
      </c>
      <c r="L2935" s="296" t="str">
        <f>VLOOKUP(F2935,石と花メイン,4,FALSE)</f>
        <v>ピラカンサ【常盤山査子】</v>
      </c>
      <c r="M2935" s="392">
        <f>IF(OR(MONTH(F2935)&lt;7,AND(MONTH(F2935)=7,DAY(F2935)&lt;=25)),
MOD(SUM((E2935-1901)*365,259),260),
MOD(SUM((E2935-1900)*365,259),260))</f>
        <v>44</v>
      </c>
      <c r="N2935" s="330">
        <f>IF(AND(MONTH(F2935)=7,DAY(F2935)&gt;25),1,
ROUNDDOWN((SUM(VLOOKUP(MONTH(F2935),D暦変換用数値,2,FALSE),DAY(F2935))/28)+1,0))</f>
        <v>5</v>
      </c>
      <c r="O2935" s="84">
        <f>IF(AND(MONTH(F2935)=7,DAY(F2935)&gt;25),DAY(F2935)-25,
MOD((SUM(VLOOKUP(MONTH(F2935),D暦変換用数値,2,FALSE),DAY(F2935))),28)+1)</f>
        <v>19</v>
      </c>
      <c r="P2935" s="405">
        <f>IF(OR(MONTH(F2935)&lt;7,AND(MONTH(F2935)=7,DAY(F2935)&lt;=25)),
MOD(SUM((E2935-1901)*365,(N2935-1)*28,O2935,258),260),
MOD(SUM((E2935-1900)*365,(N2935-1)*28,O2935,258),260))</f>
        <v>174</v>
      </c>
      <c r="Q2935" s="371" t="str">
        <f>VLOOKUP(MOD(P2935,4),色,2,FALSE)</f>
        <v>白い</v>
      </c>
      <c r="R2935" s="289" t="str">
        <f>VLOOKUP(MOD(P2935,13),銀河の音,2,FALSE)</f>
        <v>倍音の</v>
      </c>
      <c r="S2935" s="382" t="str">
        <f>VLOOKUP(MOD(P2935,20),太陽の紋章,2,FALSE)</f>
        <v>魔法使い</v>
      </c>
      <c r="T2935" s="95" t="s">
        <v>4275</v>
      </c>
    </row>
    <row r="2936" spans="1:20" ht="13.5" customHeight="1">
      <c r="A2936" s="50" t="str">
        <f>VLOOKUP(MOD(E2936,10),十干,2,FALSE)</f>
        <v>乙</v>
      </c>
      <c r="B2936" s="199" t="str">
        <f>VLOOKUP(MOD(E2936,12),十二支,3,FALSE)</f>
        <v xml:space="preserve">08 軍 </v>
      </c>
      <c r="C2936" s="201" t="str">
        <f>VLOOKUP(F2936,星座,3,TRUE)</f>
        <v xml:space="preserve">11 木 </v>
      </c>
      <c r="D2936" s="531">
        <v>16776</v>
      </c>
      <c r="E2936" s="1">
        <f>IFERROR(YEAR(D2936),LEFT(D2936,4))</f>
        <v>1945</v>
      </c>
      <c r="F2936" s="1" t="str">
        <f>IF(ISTEXT(D2936),RIGHT(D2936,5),TEXT(D2936,"mm/dd"))</f>
        <v>12/05</v>
      </c>
      <c r="G2936" s="39">
        <f>SUM(MID(E2936,1,1),MID(E2936,2,1),MID(E2936,3,1),MID(E2936,4,1),MID(F2936,1,1),MID(F2936,2,1),MID(F2936,4,1),MID(F2936,5,1))</f>
        <v>27</v>
      </c>
      <c r="H2936" s="41">
        <f>IF(MOD(G2936,9)=0,9,MOD(G2936,9))</f>
        <v>9</v>
      </c>
      <c r="I2936" s="45" t="str">
        <f>IFERROR(MID("日月火水木金土",WEEKDAY(D2936),1),"")</f>
        <v>水</v>
      </c>
      <c r="J2936" s="304" t="s">
        <v>1022</v>
      </c>
      <c r="K2936" s="202" t="str">
        <f>VLOOKUP(F2936,石と花メイン,3,FALSE)</f>
        <v>■瑪瑙</v>
      </c>
      <c r="L2936" s="297" t="str">
        <f>VLOOKUP(F2936,石と花メイン,4,FALSE)</f>
        <v>ドラセナ【竜血樹】</v>
      </c>
      <c r="M2936" s="393">
        <f>IF(OR(MONTH(F2936)&lt;7,AND(MONTH(F2936)=7,DAY(F2936)&lt;=25)),
MOD(SUM((E2936-1901)*365,259),260),
MOD(SUM((E2936-1900)*365,259),260))</f>
        <v>44</v>
      </c>
      <c r="N2936" s="390">
        <f>IF(AND(MONTH(F2936)=7,DAY(F2936)&gt;25),1,
ROUNDDOWN((SUM(VLOOKUP(MONTH(F2936),D暦変換用数値,2,FALSE),DAY(F2936))/28)+1,0))</f>
        <v>5</v>
      </c>
      <c r="O2936" s="205">
        <f>IF(AND(MONTH(F2936)=7,DAY(F2936)&gt;25),DAY(F2936)-25,
MOD((SUM(VLOOKUP(MONTH(F2936),D暦変換用数値,2,FALSE),DAY(F2936))),28)+1)</f>
        <v>21</v>
      </c>
      <c r="P2936" s="406">
        <f>IF(OR(MONTH(F2936)&lt;7,AND(MONTH(F2936)=7,DAY(F2936)&lt;=25)),
MOD(SUM((E2936-1901)*365,(N2936-1)*28,O2936,258),260),
MOD(SUM((E2936-1900)*365,(N2936-1)*28,O2936,258),260))</f>
        <v>176</v>
      </c>
      <c r="Q2936" s="373" t="str">
        <f>VLOOKUP(MOD(P2936,4),色,2,FALSE)</f>
        <v>黄色い</v>
      </c>
      <c r="R2936" s="291" t="str">
        <f>VLOOKUP(MOD(P2936,13),銀河の音,2,FALSE)</f>
        <v>共振の</v>
      </c>
      <c r="S2936" s="384" t="str">
        <f>VLOOKUP(MOD(P2936,20),太陽の紋章,2,FALSE)</f>
        <v>戦士</v>
      </c>
      <c r="T2936" s="99" t="s">
        <v>2085</v>
      </c>
    </row>
    <row r="2937" spans="1:20" ht="13.5" customHeight="1">
      <c r="A2937" s="282" t="str">
        <f>VLOOKUP(MOD(E2937,10),十干,2,FALSE)</f>
        <v>乙</v>
      </c>
      <c r="B2937" s="283" t="str">
        <f>VLOOKUP(MOD(E2937,12),十二支,3,FALSE)</f>
        <v xml:space="preserve">08 軍 </v>
      </c>
      <c r="C2937" s="287" t="str">
        <f>VLOOKUP(F2937,星座,3,TRUE)</f>
        <v xml:space="preserve">11 木 </v>
      </c>
      <c r="D2937" s="533">
        <v>16787</v>
      </c>
      <c r="E2937" s="83">
        <f>IFERROR(YEAR(D2937),LEFT(D2937,4))</f>
        <v>1945</v>
      </c>
      <c r="F2937" s="83" t="str">
        <f>IF(ISTEXT(D2937),RIGHT(D2937,5),TEXT(D2937,"mm/dd"))</f>
        <v>12/16</v>
      </c>
      <c r="G2937" s="88">
        <f>SUM(MID(E2937,1,1),MID(E2937,2,1),MID(E2937,3,1),MID(E2937,4,1),MID(F2937,1,1),MID(F2937,2,1),MID(F2937,4,1),MID(F2937,5,1))</f>
        <v>29</v>
      </c>
      <c r="H2937" s="88">
        <f>IF(MOD(G2937,9)=0,9,MOD(G2937,9))</f>
        <v>2</v>
      </c>
      <c r="I2937" s="83" t="str">
        <f>IFERROR(MID("日月火水木金土",WEEKDAY(D2937),1),"")</f>
        <v>日</v>
      </c>
      <c r="J2937" s="303" t="s">
        <v>274</v>
      </c>
      <c r="K2937" s="87" t="str">
        <f>VLOOKUP(F2937,石と花メイン,3,FALSE)</f>
        <v>●珪孔雀石</v>
      </c>
      <c r="L2937" s="296" t="str">
        <f>VLOOKUP(F2937,石と花メイン,4,FALSE)</f>
        <v>胡桃</v>
      </c>
      <c r="M2937" s="392">
        <f>IF(OR(MONTH(F2937)&lt;7,AND(MONTH(F2937)=7,DAY(F2937)&lt;=25)),
MOD(SUM((E2937-1901)*365,259),260),
MOD(SUM((E2937-1900)*365,259),260))</f>
        <v>44</v>
      </c>
      <c r="N2937" s="330">
        <f>IF(AND(MONTH(F2937)=7,DAY(F2937)&gt;25),1,
ROUNDDOWN((SUM(VLOOKUP(MONTH(F2937),D暦変換用数値,2,FALSE),DAY(F2937))/28)+1,0))</f>
        <v>6</v>
      </c>
      <c r="O2937" s="84">
        <f>IF(AND(MONTH(F2937)=7,DAY(F2937)&gt;25),DAY(F2937)-25,
MOD((SUM(VLOOKUP(MONTH(F2937),D暦変換用数値,2,FALSE),DAY(F2937))),28)+1)</f>
        <v>4</v>
      </c>
      <c r="P2937" s="405">
        <f>IF(OR(MONTH(F2937)&lt;7,AND(MONTH(F2937)=7,DAY(F2937)&lt;=25)),
MOD(SUM((E2937-1901)*365,(N2937-1)*28,O2937,258),260),
MOD(SUM((E2937-1900)*365,(N2937-1)*28,O2937,258),260))</f>
        <v>187</v>
      </c>
      <c r="Q2937" s="371" t="str">
        <f>VLOOKUP(MOD(P2937,4),色,2,FALSE)</f>
        <v>青い</v>
      </c>
      <c r="R2937" s="289" t="str">
        <f>VLOOKUP(MOD(P2937,13),銀河の音,2,FALSE)</f>
        <v>倍音の</v>
      </c>
      <c r="S2937" s="382" t="str">
        <f>VLOOKUP(MOD(P2937,20),太陽の紋章,2,FALSE)</f>
        <v>手</v>
      </c>
      <c r="T2937" s="100" t="s">
        <v>1458</v>
      </c>
    </row>
    <row r="2938" spans="1:20" ht="13.5" customHeight="1">
      <c r="A2938" s="50" t="str">
        <f>VLOOKUP(MOD(E2938,10),十干,2,FALSE)</f>
        <v>丁</v>
      </c>
      <c r="B2938" s="199" t="str">
        <f>VLOOKUP(MOD(E2938,12),十二支,3,FALSE)</f>
        <v xml:space="preserve">08 軍 </v>
      </c>
      <c r="C2938" s="201" t="str">
        <f>VLOOKUP(F2938,星座,3,TRUE)</f>
        <v xml:space="preserve">11 木 </v>
      </c>
      <c r="D2938" s="531">
        <v>21151</v>
      </c>
      <c r="E2938" s="1">
        <f>IFERROR(YEAR(D2938),LEFT(D2938,4))</f>
        <v>1957</v>
      </c>
      <c r="F2938" s="1" t="str">
        <f>IF(ISTEXT(D2938),RIGHT(D2938,5),TEXT(D2938,"mm/dd"))</f>
        <v>11/27</v>
      </c>
      <c r="G2938" s="39">
        <f>SUM(MID(E2938,1,1),MID(E2938,2,1),MID(E2938,3,1),MID(E2938,4,1),MID(F2938,1,1),MID(F2938,2,1),MID(F2938,4,1),MID(F2938,5,1))</f>
        <v>33</v>
      </c>
      <c r="H2938" s="41">
        <f>IF(MOD(G2938,9)=0,9,MOD(G2938,9))</f>
        <v>6</v>
      </c>
      <c r="I2938" s="45" t="str">
        <f>IFERROR(MID("日月火水木金土",WEEKDAY(D2938),1),"")</f>
        <v>水</v>
      </c>
      <c r="J2938" s="304" t="s">
        <v>1023</v>
      </c>
      <c r="K2938" s="202" t="str">
        <f>VLOOKUP(F2938,石と花メイン,3,FALSE)</f>
        <v>◆紅玉</v>
      </c>
      <c r="L2938" s="297" t="str">
        <f>VLOOKUP(F2938,石と花メイン,4,FALSE)</f>
        <v>蛇の髭【竜の髭】</v>
      </c>
      <c r="M2938" s="393">
        <f>IF(OR(MONTH(F2938)&lt;7,AND(MONTH(F2938)=7,DAY(F2938)&lt;=25)),
MOD(SUM((E2938-1901)*365,259),260),
MOD(SUM((E2938-1900)*365,259),260))</f>
        <v>4</v>
      </c>
      <c r="N2938" s="390">
        <f>IF(AND(MONTH(F2938)=7,DAY(F2938)&gt;25),1,
ROUNDDOWN((SUM(VLOOKUP(MONTH(F2938),D暦変換用数値,2,FALSE),DAY(F2938))/28)+1,0))</f>
        <v>5</v>
      </c>
      <c r="O2938" s="205">
        <f>IF(AND(MONTH(F2938)=7,DAY(F2938)&gt;25),DAY(F2938)-25,
MOD((SUM(VLOOKUP(MONTH(F2938),D暦変換用数値,2,FALSE),DAY(F2938))),28)+1)</f>
        <v>13</v>
      </c>
      <c r="P2938" s="406">
        <f>IF(OR(MONTH(F2938)&lt;7,AND(MONTH(F2938)=7,DAY(F2938)&lt;=25)),
MOD(SUM((E2938-1901)*365,(N2938-1)*28,O2938,258),260),
MOD(SUM((E2938-1900)*365,(N2938-1)*28,O2938,258),260))</f>
        <v>128</v>
      </c>
      <c r="Q2938" s="373" t="str">
        <f>VLOOKUP(MOD(P2938,4),色,2,FALSE)</f>
        <v>黄色い</v>
      </c>
      <c r="R2938" s="291" t="str">
        <f>VLOOKUP(MOD(P2938,13),銀河の音,2,FALSE)</f>
        <v>スペクトルの</v>
      </c>
      <c r="S2938" s="384" t="str">
        <f>VLOOKUP(MOD(P2938,20),太陽の紋章,2,FALSE)</f>
        <v>星</v>
      </c>
      <c r="T2938" s="97" t="s">
        <v>2086</v>
      </c>
    </row>
    <row r="2939" spans="1:20" ht="13.5" customHeight="1">
      <c r="A2939" s="50" t="str">
        <f>VLOOKUP(MOD(E2939,10),十干,2,FALSE)</f>
        <v>丁</v>
      </c>
      <c r="B2939" s="199" t="str">
        <f>VLOOKUP(MOD(E2939,12),十二支,3,FALSE)</f>
        <v xml:space="preserve">08 軍 </v>
      </c>
      <c r="C2939" s="201" t="str">
        <f>VLOOKUP(F2939,星座,3,TRUE)</f>
        <v xml:space="preserve">11 木 </v>
      </c>
      <c r="D2939" s="531">
        <v>21154</v>
      </c>
      <c r="E2939" s="1">
        <f>IFERROR(YEAR(D2939),LEFT(D2939,4))</f>
        <v>1957</v>
      </c>
      <c r="F2939" s="1" t="str">
        <f>IF(ISTEXT(D2939),RIGHT(D2939,5),TEXT(D2939,"mm/dd"))</f>
        <v>11/30</v>
      </c>
      <c r="G2939" s="39">
        <f>SUM(MID(E2939,1,1),MID(E2939,2,1),MID(E2939,3,1),MID(E2939,4,1),MID(F2939,1,1),MID(F2939,2,1),MID(F2939,4,1),MID(F2939,5,1))</f>
        <v>27</v>
      </c>
      <c r="H2939" s="41">
        <f>IF(MOD(G2939,9)=0,9,MOD(G2939,9))</f>
        <v>9</v>
      </c>
      <c r="I2939" s="45" t="str">
        <f>IFERROR(MID("日月火水木金土",WEEKDAY(D2939),1),"")</f>
        <v>土</v>
      </c>
      <c r="J2939" s="304" t="s">
        <v>1024</v>
      </c>
      <c r="K2939" s="202" t="str">
        <f>VLOOKUP(F2939,石と花メイン,3,FALSE)</f>
        <v>◇金剛石</v>
      </c>
      <c r="L2939" s="297" t="str">
        <f>VLOOKUP(F2939,石と花メイン,4,FALSE)</f>
        <v>敦盛草</v>
      </c>
      <c r="M2939" s="393">
        <f>IF(OR(MONTH(F2939)&lt;7,AND(MONTH(F2939)=7,DAY(F2939)&lt;=25)),
MOD(SUM((E2939-1901)*365,259),260),
MOD(SUM((E2939-1900)*365,259),260))</f>
        <v>4</v>
      </c>
      <c r="N2939" s="390">
        <f>IF(AND(MONTH(F2939)=7,DAY(F2939)&gt;25),1,
ROUNDDOWN((SUM(VLOOKUP(MONTH(F2939),D暦変換用数値,2,FALSE),DAY(F2939))/28)+1,0))</f>
        <v>5</v>
      </c>
      <c r="O2939" s="205">
        <f>IF(AND(MONTH(F2939)=7,DAY(F2939)&gt;25),DAY(F2939)-25,
MOD((SUM(VLOOKUP(MONTH(F2939),D暦変換用数値,2,FALSE),DAY(F2939))),28)+1)</f>
        <v>16</v>
      </c>
      <c r="P2939" s="406">
        <f>IF(OR(MONTH(F2939)&lt;7,AND(MONTH(F2939)=7,DAY(F2939)&lt;=25)),
MOD(SUM((E2939-1901)*365,(N2939-1)*28,O2939,258),260),
MOD(SUM((E2939-1900)*365,(N2939-1)*28,O2939,258),260))</f>
        <v>131</v>
      </c>
      <c r="Q2939" s="374" t="str">
        <f>VLOOKUP(MOD(P2939,4),色,2,FALSE)</f>
        <v>青い</v>
      </c>
      <c r="R2939" s="292" t="str">
        <f>VLOOKUP(MOD(P2939,13),銀河の音,2,FALSE)</f>
        <v>磁気の</v>
      </c>
      <c r="S2939" s="385" t="str">
        <f>VLOOKUP(MOD(P2939,20),太陽の紋章,2,FALSE)</f>
        <v>猿</v>
      </c>
      <c r="T2939" s="98" t="s">
        <v>3736</v>
      </c>
    </row>
    <row r="2940" spans="1:20" ht="13.5" customHeight="1">
      <c r="A2940" s="334" t="str">
        <f>VLOOKUP(MOD(E2940,10),十干,2,FALSE)</f>
        <v>丁</v>
      </c>
      <c r="B2940" s="331" t="str">
        <f>VLOOKUP(MOD(E2940,12),十二支,3,FALSE)</f>
        <v xml:space="preserve">08 軍 </v>
      </c>
      <c r="C2940" s="336" t="str">
        <f>VLOOKUP(F2940,星座,3,TRUE)</f>
        <v xml:space="preserve">11 木 </v>
      </c>
      <c r="D2940" s="534">
        <v>21165</v>
      </c>
      <c r="E2940" s="131">
        <f>IFERROR(YEAR(D2940),LEFT(D2940,4))</f>
        <v>1957</v>
      </c>
      <c r="F2940" s="131" t="str">
        <f>IF(ISTEXT(D2940),RIGHT(D2940,5),TEXT(D2940,"mm/dd"))</f>
        <v>12/11</v>
      </c>
      <c r="G2940" s="133">
        <f>SUM(MID(E2940,1,1),MID(E2940,2,1),MID(E2940,3,1),MID(E2940,4,1),MID(F2940,1,1),MID(F2940,2,1),MID(F2940,4,1),MID(F2940,5,1))</f>
        <v>27</v>
      </c>
      <c r="H2940" s="133">
        <f>IF(MOD(G2940,9)=0,9,MOD(G2940,9))</f>
        <v>9</v>
      </c>
      <c r="I2940" s="131" t="str">
        <f>IFERROR(MID("日月火水木金土",WEEKDAY(D2940),1),"")</f>
        <v>水</v>
      </c>
      <c r="J2940" s="306" t="s">
        <v>8561</v>
      </c>
      <c r="K2940" s="335" t="str">
        <f>VLOOKUP(F2940,石と花メイン,3,FALSE)</f>
        <v>◆翠玉</v>
      </c>
      <c r="L2940" s="302" t="str">
        <f>VLOOKUP(F2940,石と花メイン,4,FALSE)</f>
        <v>ホーリーバジル【神目箒】</v>
      </c>
      <c r="M2940" s="396">
        <f>IF(OR(MONTH(F2940)&lt;7,AND(MONTH(F2940)=7,DAY(F2940)&lt;=25)),
MOD(SUM((E2940-1901)*365,259),260),
MOD(SUM((E2940-1900)*365,259),260))</f>
        <v>4</v>
      </c>
      <c r="N2940" s="335">
        <f>IF(AND(MONTH(F2940)=7,DAY(F2940)&gt;25),1,
ROUNDDOWN((SUM(VLOOKUP(MONTH(F2940),D暦変換用数値,2,FALSE),DAY(F2940))/28)+1,0))</f>
        <v>5</v>
      </c>
      <c r="O2940" s="132">
        <f>IF(AND(MONTH(F2940)=7,DAY(F2940)&gt;25),DAY(F2940)-25,
MOD((SUM(VLOOKUP(MONTH(F2940),D暦変換用数値,2,FALSE),DAY(F2940))),28)+1)</f>
        <v>27</v>
      </c>
      <c r="P2940" s="404">
        <f>IF(OR(MONTH(F2940)&lt;7,AND(MONTH(F2940)=7,DAY(F2940)&lt;=25)),
MOD(SUM((E2940-1901)*365,(N2940-1)*28,O2940,258),260),
MOD(SUM((E2940-1900)*365,(N2940-1)*28,O2940,258),260))</f>
        <v>142</v>
      </c>
      <c r="Q2940" s="376" t="str">
        <f>VLOOKUP(MOD(P2940,4),色,2,FALSE)</f>
        <v>白い</v>
      </c>
      <c r="R2940" s="333" t="str">
        <f>VLOOKUP(MOD(P2940,13),銀河の音,2,FALSE)</f>
        <v>水晶の</v>
      </c>
      <c r="S2940" s="387" t="str">
        <f>VLOOKUP(MOD(P2940,20),太陽の紋章,2,FALSE)</f>
        <v>風</v>
      </c>
      <c r="T2940" s="145"/>
    </row>
    <row r="2941" spans="1:20" ht="13.5" customHeight="1">
      <c r="A2941" s="334" t="str">
        <f>VLOOKUP(MOD(E2941,10),十干,2,FALSE)</f>
        <v>丁</v>
      </c>
      <c r="B2941" s="331" t="str">
        <f>VLOOKUP(MOD(E2941,12),十二支,3,FALSE)</f>
        <v xml:space="preserve">08 軍 </v>
      </c>
      <c r="C2941" s="336" t="str">
        <f>VLOOKUP(F2941,星座,3,TRUE)</f>
        <v xml:space="preserve">11 木 </v>
      </c>
      <c r="D2941" s="540">
        <v>21167</v>
      </c>
      <c r="E2941" s="131">
        <f>IFERROR(YEAR(D2941),LEFT(D2941,4))</f>
        <v>1957</v>
      </c>
      <c r="F2941" s="538" t="str">
        <f>IF(ISTEXT(D2941),RIGHT(D2941,5),TEXT(D2941,"mm/dd"))</f>
        <v>12/13</v>
      </c>
      <c r="G2941" s="133">
        <f>SUM(MID(E2941,1,1),MID(E2941,2,1),MID(E2941,3,1),MID(E2941,4,1),MID(F2941,1,1),MID(F2941,2,1),MID(F2941,4,1),MID(F2941,5,1))</f>
        <v>29</v>
      </c>
      <c r="H2941" s="133">
        <f>IF(MOD(G2941,9)=0,9,MOD(G2941,9))</f>
        <v>2</v>
      </c>
      <c r="I2941" s="131" t="str">
        <f>IFERROR(MID("日月火水木金土",WEEKDAY(D2941),1),"")</f>
        <v>金</v>
      </c>
      <c r="J2941" s="306" t="s">
        <v>9021</v>
      </c>
      <c r="K2941" s="335" t="str">
        <f>VLOOKUP(F2941,石と花メイン,3,FALSE)</f>
        <v>◆風信子石</v>
      </c>
      <c r="L2941" s="302" t="str">
        <f>VLOOKUP(F2941,石と花メイン,4,FALSE)</f>
        <v>デンドロビウム【石斛】</v>
      </c>
      <c r="M2941" s="396">
        <f>IF(OR(MONTH(F2941)&lt;7,AND(MONTH(F2941)=7,DAY(F2941)&lt;=25)),
MOD(SUM((E2941-1901)*365,259),260),
MOD(SUM((E2941-1900)*365,259),260))</f>
        <v>4</v>
      </c>
      <c r="N2941" s="335">
        <f>IF(AND(MONTH(F2941)=7,DAY(F2941)&gt;25),1,
ROUNDDOWN((SUM(VLOOKUP(MONTH(F2941),D暦変換用数値,2,FALSE),DAY(F2941))/28)+1,0))</f>
        <v>6</v>
      </c>
      <c r="O2941" s="132">
        <f>IF(AND(MONTH(F2941)=7,DAY(F2941)&gt;25),DAY(F2941)-25,
MOD((SUM(VLOOKUP(MONTH(F2941),D暦変換用数値,2,FALSE),DAY(F2941))),28)+1)</f>
        <v>1</v>
      </c>
      <c r="P2941" s="404">
        <f>IF(OR(MONTH(F2941)&lt;7,AND(MONTH(F2941)=7,DAY(F2941)&lt;=25)),
MOD(SUM((E2941-1901)*365,(N2941-1)*28,O2941,258),260),
MOD(SUM((E2941-1900)*365,(N2941-1)*28,O2941,258),260))</f>
        <v>144</v>
      </c>
      <c r="Q2941" s="376" t="str">
        <f>VLOOKUP(MOD(P2941,4),色,2,FALSE)</f>
        <v>黄色い</v>
      </c>
      <c r="R2941" s="333" t="str">
        <f>VLOOKUP(MOD(P2941,13),銀河の音,2,FALSE)</f>
        <v>磁気の</v>
      </c>
      <c r="S2941" s="387" t="str">
        <f>VLOOKUP(MOD(P2941,20),太陽の紋章,2,FALSE)</f>
        <v>種</v>
      </c>
      <c r="T2941" s="127" t="s">
        <v>9022</v>
      </c>
    </row>
    <row r="2942" spans="1:20" ht="13.5" customHeight="1">
      <c r="A2942" s="334" t="str">
        <f>VLOOKUP(MOD(E2942,10),十干,2,FALSE)</f>
        <v>丁</v>
      </c>
      <c r="B2942" s="331" t="str">
        <f>VLOOKUP(MOD(E2942,12),十二支,3,FALSE)</f>
        <v xml:space="preserve">08 軍 </v>
      </c>
      <c r="C2942" s="336" t="str">
        <f>VLOOKUP(F2942,星座,3,TRUE)</f>
        <v xml:space="preserve">11 木 </v>
      </c>
      <c r="D2942" s="534">
        <v>21169</v>
      </c>
      <c r="E2942" s="131">
        <f>IFERROR(YEAR(D2942),LEFT(D2942,4))</f>
        <v>1957</v>
      </c>
      <c r="F2942" s="131" t="str">
        <f>IF(ISTEXT(D2942),RIGHT(D2942,5),TEXT(D2942,"mm/dd"))</f>
        <v>12/15</v>
      </c>
      <c r="G2942" s="133">
        <f>SUM(MID(E2942,1,1),MID(E2942,2,1),MID(E2942,3,1),MID(E2942,4,1),MID(F2942,1,1),MID(F2942,2,1),MID(F2942,4,1),MID(F2942,5,1))</f>
        <v>31</v>
      </c>
      <c r="H2942" s="133">
        <f>IF(MOD(G2942,9)=0,9,MOD(G2942,9))</f>
        <v>4</v>
      </c>
      <c r="I2942" s="131" t="str">
        <f>IFERROR(MID("日月火水木金土",WEEKDAY(D2942),1),"")</f>
        <v>日</v>
      </c>
      <c r="J2942" s="306" t="s">
        <v>8462</v>
      </c>
      <c r="K2942" s="335" t="str">
        <f>VLOOKUP(F2942,石と花メイン,3,FALSE)</f>
        <v>●翡翠</v>
      </c>
      <c r="L2942" s="302" t="str">
        <f>VLOOKUP(F2942,石と花メイン,4,FALSE)</f>
        <v>沈丁花【瑞香】</v>
      </c>
      <c r="M2942" s="396">
        <f>IF(OR(MONTH(F2942)&lt;7,AND(MONTH(F2942)=7,DAY(F2942)&lt;=25)),
MOD(SUM((E2942-1901)*365,259),260),
MOD(SUM((E2942-1900)*365,259),260))</f>
        <v>4</v>
      </c>
      <c r="N2942" s="335">
        <f>IF(AND(MONTH(F2942)=7,DAY(F2942)&gt;25),1,
ROUNDDOWN((SUM(VLOOKUP(MONTH(F2942),D暦変換用数値,2,FALSE),DAY(F2942))/28)+1,0))</f>
        <v>6</v>
      </c>
      <c r="O2942" s="132">
        <f>IF(AND(MONTH(F2942)=7,DAY(F2942)&gt;25),DAY(F2942)-25,
MOD((SUM(VLOOKUP(MONTH(F2942),D暦変換用数値,2,FALSE),DAY(F2942))),28)+1)</f>
        <v>3</v>
      </c>
      <c r="P2942" s="404">
        <f>IF(OR(MONTH(F2942)&lt;7,AND(MONTH(F2942)=7,DAY(F2942)&lt;=25)),
MOD(SUM((E2942-1901)*365,(N2942-1)*28,O2942,258),260),
MOD(SUM((E2942-1900)*365,(N2942-1)*28,O2942,258),260))</f>
        <v>146</v>
      </c>
      <c r="Q2942" s="376" t="str">
        <f>VLOOKUP(MOD(P2942,4),色,2,FALSE)</f>
        <v>白い</v>
      </c>
      <c r="R2942" s="333" t="str">
        <f>VLOOKUP(MOD(P2942,13),銀河の音,2,FALSE)</f>
        <v>電気の</v>
      </c>
      <c r="S2942" s="387" t="str">
        <f>VLOOKUP(MOD(P2942,20),太陽の紋章,2,FALSE)</f>
        <v>世界の橋渡し</v>
      </c>
      <c r="T2942" s="144" t="s">
        <v>8464</v>
      </c>
    </row>
    <row r="2943" spans="1:20" ht="13.5" customHeight="1">
      <c r="A2943" s="50" t="str">
        <f>VLOOKUP(MOD(E2943,10),十干,2,FALSE)</f>
        <v>丁</v>
      </c>
      <c r="B2943" s="199" t="str">
        <f>VLOOKUP(MOD(E2943,12),十二支,3,FALSE)</f>
        <v xml:space="preserve">08 軍 </v>
      </c>
      <c r="C2943" s="201" t="str">
        <f>VLOOKUP(F2943,星座,3,TRUE)</f>
        <v xml:space="preserve">11 木 </v>
      </c>
      <c r="D2943" s="531">
        <v>21171</v>
      </c>
      <c r="E2943" s="1">
        <f>IFERROR(YEAR(D2943),LEFT(D2943,4))</f>
        <v>1957</v>
      </c>
      <c r="F2943" s="1" t="str">
        <f>IF(ISTEXT(D2943),RIGHT(D2943,5),TEXT(D2943,"mm/dd"))</f>
        <v>12/17</v>
      </c>
      <c r="G2943" s="39">
        <f>SUM(MID(E2943,1,1),MID(E2943,2,1),MID(E2943,3,1),MID(E2943,4,1),MID(F2943,1,1),MID(F2943,2,1),MID(F2943,4,1),MID(F2943,5,1))</f>
        <v>33</v>
      </c>
      <c r="H2943" s="41">
        <f>IF(MOD(G2943,9)=0,9,MOD(G2943,9))</f>
        <v>6</v>
      </c>
      <c r="I2943" s="45" t="str">
        <f>IFERROR(MID("日月火水木金土",WEEKDAY(D2943),1),"")</f>
        <v>火</v>
      </c>
      <c r="J2943" s="304" t="s">
        <v>5375</v>
      </c>
      <c r="K2943" s="202" t="str">
        <f>VLOOKUP(F2943,石と花メイン,3,FALSE)</f>
        <v>◇金剛石</v>
      </c>
      <c r="L2943" s="297" t="str">
        <f>VLOOKUP(F2943,石と花メイン,4,FALSE)</f>
        <v>桜蘭【ホヤ】</v>
      </c>
      <c r="M2943" s="393">
        <f>IF(OR(MONTH(F2943)&lt;7,AND(MONTH(F2943)=7,DAY(F2943)&lt;=25)),
MOD(SUM((E2943-1901)*365,259),260),
MOD(SUM((E2943-1900)*365,259),260))</f>
        <v>4</v>
      </c>
      <c r="N2943" s="390">
        <f>IF(AND(MONTH(F2943)=7,DAY(F2943)&gt;25),1,
ROUNDDOWN((SUM(VLOOKUP(MONTH(F2943),D暦変換用数値,2,FALSE),DAY(F2943))/28)+1,0))</f>
        <v>6</v>
      </c>
      <c r="O2943" s="205">
        <f>IF(AND(MONTH(F2943)=7,DAY(F2943)&gt;25),DAY(F2943)-25,
MOD((SUM(VLOOKUP(MONTH(F2943),D暦変換用数値,2,FALSE),DAY(F2943))),28)+1)</f>
        <v>5</v>
      </c>
      <c r="P2943" s="406">
        <f>IF(OR(MONTH(F2943)&lt;7,AND(MONTH(F2943)=7,DAY(F2943)&lt;=25)),
MOD(SUM((E2943-1901)*365,(N2943-1)*28,O2943,258),260),
MOD(SUM((E2943-1900)*365,(N2943-1)*28,O2943,258),260))</f>
        <v>148</v>
      </c>
      <c r="Q2943" s="373" t="str">
        <f>VLOOKUP(MOD(P2943,4),色,2,FALSE)</f>
        <v>黄色い</v>
      </c>
      <c r="R2943" s="291" t="str">
        <f>VLOOKUP(MOD(P2943,13),銀河の音,2,FALSE)</f>
        <v>倍音の</v>
      </c>
      <c r="S2943" s="384" t="str">
        <f>VLOOKUP(MOD(P2943,20),太陽の紋章,2,FALSE)</f>
        <v>星</v>
      </c>
      <c r="T2943" s="98" t="s">
        <v>3736</v>
      </c>
    </row>
    <row r="2944" spans="1:20" ht="13.5" customHeight="1">
      <c r="A2944" s="334" t="str">
        <f>VLOOKUP(MOD(E2944,10),十干,2,FALSE)</f>
        <v>己</v>
      </c>
      <c r="B2944" s="331" t="str">
        <f>VLOOKUP(MOD(E2944,12),十二支,3,FALSE)</f>
        <v xml:space="preserve">08 軍 </v>
      </c>
      <c r="C2944" s="336" t="str">
        <f>VLOOKUP(F2944,星座,3,TRUE)</f>
        <v xml:space="preserve">11 木 </v>
      </c>
      <c r="D2944" s="534">
        <v>25530</v>
      </c>
      <c r="E2944" s="131">
        <f>IFERROR(YEAR(D2944),LEFT(D2944,4))</f>
        <v>1969</v>
      </c>
      <c r="F2944" s="131" t="str">
        <f>IF(ISTEXT(D2944),RIGHT(D2944,5),TEXT(D2944,"mm/dd"))</f>
        <v>11/23</v>
      </c>
      <c r="G2944" s="133">
        <f>SUM(MID(E2944,1,1),MID(E2944,2,1),MID(E2944,3,1),MID(E2944,4,1),MID(F2944,1,1),MID(F2944,2,1),MID(F2944,4,1),MID(F2944,5,1))</f>
        <v>32</v>
      </c>
      <c r="H2944" s="133">
        <f>IF(MOD(G2944,9)=0,9,MOD(G2944,9))</f>
        <v>5</v>
      </c>
      <c r="I2944" s="131" t="str">
        <f>IFERROR(MID("日月火水木金土",WEEKDAY(D2944),1),"")</f>
        <v>日</v>
      </c>
      <c r="J2944" s="306" t="s">
        <v>8214</v>
      </c>
      <c r="K2944" s="335" t="str">
        <f>VLOOKUP(F2944,石と花メイン,3,FALSE)</f>
        <v>●蛋白石</v>
      </c>
      <c r="L2944" s="302" t="str">
        <f>VLOOKUP(F2944,石と花メイン,4,FALSE)</f>
        <v>ストレリチア【極楽鳥花】</v>
      </c>
      <c r="M2944" s="396">
        <f>IF(OR(MONTH(F2944)&lt;7,AND(MONTH(F2944)=7,DAY(F2944)&lt;=25)),
MOD(SUM((E2944-1901)*365,259),260),
MOD(SUM((E2944-1900)*365,259),260))</f>
        <v>224</v>
      </c>
      <c r="N2944" s="335">
        <f>IF(AND(MONTH(F2944)=7,DAY(F2944)&gt;25),1,
ROUNDDOWN((SUM(VLOOKUP(MONTH(F2944),D暦変換用数値,2,FALSE),DAY(F2944))/28)+1,0))</f>
        <v>5</v>
      </c>
      <c r="O2944" s="132">
        <f>IF(AND(MONTH(F2944)=7,DAY(F2944)&gt;25),DAY(F2944)-25,
MOD((SUM(VLOOKUP(MONTH(F2944),D暦変換用数値,2,FALSE),DAY(F2944))),28)+1)</f>
        <v>9</v>
      </c>
      <c r="P2944" s="404">
        <f>IF(OR(MONTH(F2944)&lt;7,AND(MONTH(F2944)=7,DAY(F2944)&lt;=25)),
MOD(SUM((E2944-1901)*365,(N2944-1)*28,O2944,258),260),
MOD(SUM((E2944-1900)*365,(N2944-1)*28,O2944,258),260))</f>
        <v>84</v>
      </c>
      <c r="Q2944" s="376" t="str">
        <f>VLOOKUP(MOD(P2944,4),色,2,FALSE)</f>
        <v>黄色い</v>
      </c>
      <c r="R2944" s="333" t="str">
        <f>VLOOKUP(MOD(P2944,13),銀河の音,2,FALSE)</f>
        <v>律動の</v>
      </c>
      <c r="S2944" s="387" t="str">
        <f>VLOOKUP(MOD(P2944,20),太陽の紋章,2,FALSE)</f>
        <v>種</v>
      </c>
      <c r="T2944" s="119" t="s">
        <v>8247</v>
      </c>
    </row>
    <row r="2945" spans="1:20" ht="13.5" customHeight="1">
      <c r="A2945" s="50" t="str">
        <f>VLOOKUP(MOD(E2945,10),十干,2,FALSE)</f>
        <v>己</v>
      </c>
      <c r="B2945" s="199" t="str">
        <f>VLOOKUP(MOD(E2945,12),十二支,3,FALSE)</f>
        <v xml:space="preserve">08 軍 </v>
      </c>
      <c r="C2945" s="201" t="str">
        <f>VLOOKUP(F2945,星座,3,TRUE)</f>
        <v xml:space="preserve">11 木 </v>
      </c>
      <c r="D2945" s="531">
        <v>25535</v>
      </c>
      <c r="E2945" s="1">
        <f>IFERROR(YEAR(D2945),LEFT(D2945,4))</f>
        <v>1969</v>
      </c>
      <c r="F2945" s="1" t="str">
        <f>IF(ISTEXT(D2945),RIGHT(D2945,5),TEXT(D2945,"mm/dd"))</f>
        <v>11/28</v>
      </c>
      <c r="G2945" s="39">
        <f>SUM(MID(E2945,1,1),MID(E2945,2,1),MID(E2945,3,1),MID(E2945,4,1),MID(F2945,1,1),MID(F2945,2,1),MID(F2945,4,1),MID(F2945,5,1))</f>
        <v>37</v>
      </c>
      <c r="H2945" s="41">
        <f>IF(MOD(G2945,9)=0,9,MOD(G2945,9))</f>
        <v>1</v>
      </c>
      <c r="I2945" s="45" t="str">
        <f>IFERROR(MID("日月火水木金土",WEEKDAY(D2945),1),"")</f>
        <v>金</v>
      </c>
      <c r="J2945" s="304" t="s">
        <v>5376</v>
      </c>
      <c r="K2945" s="202" t="str">
        <f>VLOOKUP(F2945,石と花メイン,3,FALSE)</f>
        <v>◆翠玉</v>
      </c>
      <c r="L2945" s="297" t="str">
        <f>VLOOKUP(F2945,石と花メイン,4,FALSE)</f>
        <v>サンダーソニア【提灯百合】</v>
      </c>
      <c r="M2945" s="393">
        <f>IF(OR(MONTH(F2945)&lt;7,AND(MONTH(F2945)=7,DAY(F2945)&lt;=25)),
MOD(SUM((E2945-1901)*365,259),260),
MOD(SUM((E2945-1900)*365,259),260))</f>
        <v>224</v>
      </c>
      <c r="N2945" s="390">
        <f>IF(AND(MONTH(F2945)=7,DAY(F2945)&gt;25),1,
ROUNDDOWN((SUM(VLOOKUP(MONTH(F2945),D暦変換用数値,2,FALSE),DAY(F2945))/28)+1,0))</f>
        <v>5</v>
      </c>
      <c r="O2945" s="205">
        <f>IF(AND(MONTH(F2945)=7,DAY(F2945)&gt;25),DAY(F2945)-25,
MOD((SUM(VLOOKUP(MONTH(F2945),D暦変換用数値,2,FALSE),DAY(F2945))),28)+1)</f>
        <v>14</v>
      </c>
      <c r="P2945" s="406">
        <f>IF(OR(MONTH(F2945)&lt;7,AND(MONTH(F2945)=7,DAY(F2945)&lt;=25)),
MOD(SUM((E2945-1901)*365,(N2945-1)*28,O2945,258),260),
MOD(SUM((E2945-1900)*365,(N2945-1)*28,O2945,258),260))</f>
        <v>89</v>
      </c>
      <c r="Q2945" s="372" t="str">
        <f>VLOOKUP(MOD(P2945,4),色,2,FALSE)</f>
        <v>赤い</v>
      </c>
      <c r="R2945" s="290" t="str">
        <f>VLOOKUP(MOD(P2945,13),銀河の音,2,FALSE)</f>
        <v>スペクトルの</v>
      </c>
      <c r="S2945" s="383" t="str">
        <f>VLOOKUP(MOD(P2945,20),太陽の紋章,2,FALSE)</f>
        <v>月</v>
      </c>
      <c r="T2945" s="111" t="s">
        <v>2847</v>
      </c>
    </row>
    <row r="2946" spans="1:20" ht="13.5" customHeight="1">
      <c r="A2946" s="334" t="str">
        <f>VLOOKUP(MOD(E2946,10),十干,2,FALSE)</f>
        <v>己</v>
      </c>
      <c r="B2946" s="331" t="str">
        <f>VLOOKUP(MOD(E2946,12),十二支,3,FALSE)</f>
        <v xml:space="preserve">08 軍 </v>
      </c>
      <c r="C2946" s="336" t="str">
        <f>VLOOKUP(F2946,星座,3,TRUE)</f>
        <v xml:space="preserve">11 木 </v>
      </c>
      <c r="D2946" s="540">
        <v>25536</v>
      </c>
      <c r="E2946" s="131">
        <f>IFERROR(YEAR(D2946),LEFT(D2946,4))</f>
        <v>1969</v>
      </c>
      <c r="F2946" s="538" t="str">
        <f>IF(ISTEXT(D2946),RIGHT(D2946,5),TEXT(D2946,"mm/dd"))</f>
        <v>11/29</v>
      </c>
      <c r="G2946" s="133">
        <f>SUM(MID(E2946,1,1),MID(E2946,2,1),MID(E2946,3,1),MID(E2946,4,1),MID(F2946,1,1),MID(F2946,2,1),MID(F2946,4,1),MID(F2946,5,1))</f>
        <v>38</v>
      </c>
      <c r="H2946" s="133">
        <f>IF(MOD(G2946,9)=0,9,MOD(G2946,9))</f>
        <v>2</v>
      </c>
      <c r="I2946" s="131" t="str">
        <f>IFERROR(MID("日月火水木金土",WEEKDAY(D2946),1),"")</f>
        <v>土</v>
      </c>
      <c r="J2946" s="306" t="s">
        <v>9320</v>
      </c>
      <c r="K2946" s="335" t="str">
        <f>VLOOKUP(F2946,石と花メイン,3,FALSE)</f>
        <v>◆青玉</v>
      </c>
      <c r="L2946" s="302" t="str">
        <f>VLOOKUP(F2946,石と花メイン,4,FALSE)</f>
        <v>茶【茶の木】</v>
      </c>
      <c r="M2946" s="396">
        <f>IF(OR(MONTH(F2946)&lt;7,AND(MONTH(F2946)=7,DAY(F2946)&lt;=25)),
MOD(SUM((E2946-1901)*365,259),260),
MOD(SUM((E2946-1900)*365,259),260))</f>
        <v>224</v>
      </c>
      <c r="N2946" s="335">
        <f>IF(AND(MONTH(F2946)=7,DAY(F2946)&gt;25),1,
ROUNDDOWN((SUM(VLOOKUP(MONTH(F2946),D暦変換用数値,2,FALSE),DAY(F2946))/28)+1,0))</f>
        <v>5</v>
      </c>
      <c r="O2946" s="132">
        <f>IF(AND(MONTH(F2946)=7,DAY(F2946)&gt;25),DAY(F2946)-25,
MOD((SUM(VLOOKUP(MONTH(F2946),D暦変換用数値,2,FALSE),DAY(F2946))),28)+1)</f>
        <v>15</v>
      </c>
      <c r="P2946" s="404">
        <f>IF(OR(MONTH(F2946)&lt;7,AND(MONTH(F2946)=7,DAY(F2946)&lt;=25)),
MOD(SUM((E2946-1901)*365,(N2946-1)*28,O2946,258),260),
MOD(SUM((E2946-1900)*365,(N2946-1)*28,O2946,258),260))</f>
        <v>90</v>
      </c>
      <c r="Q2946" s="376" t="str">
        <f>VLOOKUP(MOD(P2946,4),色,2,FALSE)</f>
        <v>白い</v>
      </c>
      <c r="R2946" s="333" t="str">
        <f>VLOOKUP(MOD(P2946,13),銀河の音,2,FALSE)</f>
        <v>水晶の</v>
      </c>
      <c r="S2946" s="387" t="str">
        <f>VLOOKUP(MOD(P2946,20),太陽の紋章,2,FALSE)</f>
        <v>犬</v>
      </c>
      <c r="T2946" s="119" t="s">
        <v>9317</v>
      </c>
    </row>
    <row r="2947" spans="1:20" ht="13.5" customHeight="1">
      <c r="A2947" s="50" t="str">
        <f>VLOOKUP(MOD(E2947,10),十干,2,FALSE)</f>
        <v>己</v>
      </c>
      <c r="B2947" s="199" t="str">
        <f>VLOOKUP(MOD(E2947,12),十二支,3,FALSE)</f>
        <v xml:space="preserve">08 軍 </v>
      </c>
      <c r="C2947" s="201" t="str">
        <f>VLOOKUP(F2947,星座,3,TRUE)</f>
        <v xml:space="preserve">11 木 </v>
      </c>
      <c r="D2947" s="531">
        <v>25541</v>
      </c>
      <c r="E2947" s="1">
        <f>IFERROR(YEAR(D2947),LEFT(D2947,4))</f>
        <v>1969</v>
      </c>
      <c r="F2947" s="1" t="str">
        <f>IF(ISTEXT(D2947),RIGHT(D2947,5),TEXT(D2947,"mm/dd"))</f>
        <v>12/04</v>
      </c>
      <c r="G2947" s="39">
        <f>SUM(MID(E2947,1,1),MID(E2947,2,1),MID(E2947,3,1),MID(E2947,4,1),MID(F2947,1,1),MID(F2947,2,1),MID(F2947,4,1),MID(F2947,5,1))</f>
        <v>32</v>
      </c>
      <c r="H2947" s="41">
        <f>IF(MOD(G2947,9)=0,9,MOD(G2947,9))</f>
        <v>5</v>
      </c>
      <c r="I2947" s="45" t="str">
        <f>IFERROR(MID("日月火水木金土",WEEKDAY(D2947),1),"")</f>
        <v>木</v>
      </c>
      <c r="J2947" s="304" t="s">
        <v>5377</v>
      </c>
      <c r="K2947" s="202" t="str">
        <f>VLOOKUP(F2947,石と花メイン,3,FALSE)</f>
        <v>●杉石</v>
      </c>
      <c r="L2947" s="297" t="str">
        <f>VLOOKUP(F2947,石と花メイン,4,FALSE)</f>
        <v>葉牡丹【花キャベツ】</v>
      </c>
      <c r="M2947" s="393">
        <f>IF(OR(MONTH(F2947)&lt;7,AND(MONTH(F2947)=7,DAY(F2947)&lt;=25)),
MOD(SUM((E2947-1901)*365,259),260),
MOD(SUM((E2947-1900)*365,259),260))</f>
        <v>224</v>
      </c>
      <c r="N2947" s="390">
        <f>IF(AND(MONTH(F2947)=7,DAY(F2947)&gt;25),1,
ROUNDDOWN((SUM(VLOOKUP(MONTH(F2947),D暦変換用数値,2,FALSE),DAY(F2947))/28)+1,0))</f>
        <v>5</v>
      </c>
      <c r="O2947" s="205">
        <f>IF(AND(MONTH(F2947)=7,DAY(F2947)&gt;25),DAY(F2947)-25,
MOD((SUM(VLOOKUP(MONTH(F2947),D暦変換用数値,2,FALSE),DAY(F2947))),28)+1)</f>
        <v>20</v>
      </c>
      <c r="P2947" s="406">
        <f>IF(OR(MONTH(F2947)&lt;7,AND(MONTH(F2947)=7,DAY(F2947)&lt;=25)),
MOD(SUM((E2947-1901)*365,(N2947-1)*28,O2947,258),260),
MOD(SUM((E2947-1900)*365,(N2947-1)*28,O2947,258),260))</f>
        <v>95</v>
      </c>
      <c r="Q2947" s="374" t="str">
        <f>VLOOKUP(MOD(P2947,4),色,2,FALSE)</f>
        <v>青い</v>
      </c>
      <c r="R2947" s="292" t="str">
        <f>VLOOKUP(MOD(P2947,13),銀河の音,2,FALSE)</f>
        <v>自己存在の</v>
      </c>
      <c r="S2947" s="385" t="str">
        <f>VLOOKUP(MOD(P2947,20),太陽の紋章,2,FALSE)</f>
        <v>鷲</v>
      </c>
      <c r="T2947" s="98" t="s">
        <v>3736</v>
      </c>
    </row>
    <row r="2948" spans="1:20" ht="13.5" customHeight="1">
      <c r="A2948" s="334" t="str">
        <f>VLOOKUP(MOD(E2948,10),十干,2,FALSE)</f>
        <v>己</v>
      </c>
      <c r="B2948" s="331" t="str">
        <f>VLOOKUP(MOD(E2948,12),十二支,3,FALSE)</f>
        <v xml:space="preserve">08 軍 </v>
      </c>
      <c r="C2948" s="336" t="str">
        <f>VLOOKUP(F2948,星座,3,TRUE)</f>
        <v xml:space="preserve">11 木 </v>
      </c>
      <c r="D2948" s="540">
        <v>25550</v>
      </c>
      <c r="E2948" s="131">
        <f>IFERROR(YEAR(D2948),LEFT(D2948,4))</f>
        <v>1969</v>
      </c>
      <c r="F2948" s="538" t="str">
        <f>IF(ISTEXT(D2948),RIGHT(D2948,5),TEXT(D2948,"mm/dd"))</f>
        <v>12/13</v>
      </c>
      <c r="G2948" s="133">
        <f>SUM(MID(E2948,1,1),MID(E2948,2,1),MID(E2948,3,1),MID(E2948,4,1),MID(F2948,1,1),MID(F2948,2,1),MID(F2948,4,1),MID(F2948,5,1))</f>
        <v>32</v>
      </c>
      <c r="H2948" s="133">
        <f>IF(MOD(G2948,9)=0,9,MOD(G2948,9))</f>
        <v>5</v>
      </c>
      <c r="I2948" s="131" t="str">
        <f>IFERROR(MID("日月火水木金土",WEEKDAY(D2948),1),"")</f>
        <v>土</v>
      </c>
      <c r="J2948" s="306" t="s">
        <v>9336</v>
      </c>
      <c r="K2948" s="335" t="str">
        <f>VLOOKUP(F2948,石と花メイン,3,FALSE)</f>
        <v>◆風信子石</v>
      </c>
      <c r="L2948" s="302" t="str">
        <f>VLOOKUP(F2948,石と花メイン,4,FALSE)</f>
        <v>デンドロビウム【石斛】</v>
      </c>
      <c r="M2948" s="396">
        <f>IF(OR(MONTH(F2948)&lt;7,AND(MONTH(F2948)=7,DAY(F2948)&lt;=25)),
MOD(SUM((E2948-1901)*365,259),260),
MOD(SUM((E2948-1900)*365,259),260))</f>
        <v>224</v>
      </c>
      <c r="N2948" s="335">
        <f>IF(AND(MONTH(F2948)=7,DAY(F2948)&gt;25),1,
ROUNDDOWN((SUM(VLOOKUP(MONTH(F2948),D暦変換用数値,2,FALSE),DAY(F2948))/28)+1,0))</f>
        <v>6</v>
      </c>
      <c r="O2948" s="132">
        <f>IF(AND(MONTH(F2948)=7,DAY(F2948)&gt;25),DAY(F2948)-25,
MOD((SUM(VLOOKUP(MONTH(F2948),D暦変換用数値,2,FALSE),DAY(F2948))),28)+1)</f>
        <v>1</v>
      </c>
      <c r="P2948" s="404">
        <f>IF(OR(MONTH(F2948)&lt;7,AND(MONTH(F2948)=7,DAY(F2948)&lt;=25)),
MOD(SUM((E2948-1901)*365,(N2948-1)*28,O2948,258),260),
MOD(SUM((E2948-1900)*365,(N2948-1)*28,O2948,258),260))</f>
        <v>104</v>
      </c>
      <c r="Q2948" s="376" t="str">
        <f>VLOOKUP(MOD(P2948,4),色,2,FALSE)</f>
        <v>黄色い</v>
      </c>
      <c r="R2948" s="333" t="str">
        <f>VLOOKUP(MOD(P2948,13),銀河の音,2,FALSE)</f>
        <v>宇宙の</v>
      </c>
      <c r="S2948" s="387" t="str">
        <f>VLOOKUP(MOD(P2948,20),太陽の紋章,2,FALSE)</f>
        <v>種</v>
      </c>
      <c r="T2948" s="119" t="s">
        <v>9335</v>
      </c>
    </row>
    <row r="2949" spans="1:20" ht="13.5" customHeight="1">
      <c r="A2949" s="334" t="str">
        <f>VLOOKUP(MOD(E2949,10),十干,2,FALSE)</f>
        <v>己</v>
      </c>
      <c r="B2949" s="331" t="str">
        <f>VLOOKUP(MOD(E2949,12),十二支,3,FALSE)</f>
        <v xml:space="preserve">08 軍 </v>
      </c>
      <c r="C2949" s="336" t="str">
        <f>VLOOKUP(F2949,星座,3,TRUE)</f>
        <v xml:space="preserve">11 木 </v>
      </c>
      <c r="D2949" s="534">
        <v>25558</v>
      </c>
      <c r="E2949" s="131">
        <f>IFERROR(YEAR(D2949),LEFT(D2949,4))</f>
        <v>1969</v>
      </c>
      <c r="F2949" s="131" t="str">
        <f>IF(ISTEXT(D2949),RIGHT(D2949,5),TEXT(D2949,"mm/dd"))</f>
        <v>12/21</v>
      </c>
      <c r="G2949" s="133">
        <f>SUM(MID(E2949,1,1),MID(E2949,2,1),MID(E2949,3,1),MID(E2949,4,1),MID(F2949,1,1),MID(F2949,2,1),MID(F2949,4,1),MID(F2949,5,1))</f>
        <v>31</v>
      </c>
      <c r="H2949" s="133">
        <f>IF(MOD(G2949,9)=0,9,MOD(G2949,9))</f>
        <v>4</v>
      </c>
      <c r="I2949" s="131" t="str">
        <f>IFERROR(MID("日月火水木金土",WEEKDAY(D2949),1),"")</f>
        <v>日</v>
      </c>
      <c r="J2949" s="306" t="s">
        <v>8209</v>
      </c>
      <c r="K2949" s="335" t="str">
        <f>VLOOKUP(F2949,石と花メイン,3,FALSE)</f>
        <v>◆藍玉</v>
      </c>
      <c r="L2949" s="302" t="str">
        <f>VLOOKUP(F2949,石と花メイン,4,FALSE)</f>
        <v>プロテア</v>
      </c>
      <c r="M2949" s="396">
        <f>IF(OR(MONTH(F2949)&lt;7,AND(MONTH(F2949)=7,DAY(F2949)&lt;=25)),
MOD(SUM((E2949-1901)*365,259),260),
MOD(SUM((E2949-1900)*365,259),260))</f>
        <v>224</v>
      </c>
      <c r="N2949" s="335">
        <f>IF(AND(MONTH(F2949)=7,DAY(F2949)&gt;25),1,
ROUNDDOWN((SUM(VLOOKUP(MONTH(F2949),D暦変換用数値,2,FALSE),DAY(F2949))/28)+1,0))</f>
        <v>6</v>
      </c>
      <c r="O2949" s="132">
        <f>IF(AND(MONTH(F2949)=7,DAY(F2949)&gt;25),DAY(F2949)-25,
MOD((SUM(VLOOKUP(MONTH(F2949),D暦変換用数値,2,FALSE),DAY(F2949))),28)+1)</f>
        <v>9</v>
      </c>
      <c r="P2949" s="404">
        <f>IF(OR(MONTH(F2949)&lt;7,AND(MONTH(F2949)=7,DAY(F2949)&lt;=25)),
MOD(SUM((E2949-1901)*365,(N2949-1)*28,O2949,258),260),
MOD(SUM((E2949-1900)*365,(N2949-1)*28,O2949,258),260))</f>
        <v>112</v>
      </c>
      <c r="Q2949" s="376" t="str">
        <f>VLOOKUP(MOD(P2949,4),色,2,FALSE)</f>
        <v>黄色い</v>
      </c>
      <c r="R2949" s="333" t="str">
        <f>VLOOKUP(MOD(P2949,13),銀河の音,2,FALSE)</f>
        <v>銀河の</v>
      </c>
      <c r="S2949" s="387" t="str">
        <f>VLOOKUP(MOD(P2949,20),太陽の紋章,2,FALSE)</f>
        <v>人</v>
      </c>
      <c r="T2949" s="119" t="s">
        <v>8252</v>
      </c>
    </row>
    <row r="2950" spans="1:20" ht="13.5" customHeight="1">
      <c r="A2950" s="50" t="str">
        <f>VLOOKUP(MOD(E2950,10),十干,2,FALSE)</f>
        <v>辛</v>
      </c>
      <c r="B2950" s="199" t="str">
        <f>VLOOKUP(MOD(E2950,12),十二支,3,FALSE)</f>
        <v xml:space="preserve">08 軍 </v>
      </c>
      <c r="C2950" s="201" t="str">
        <f>VLOOKUP(F2950,星座,3,TRUE)</f>
        <v xml:space="preserve">11 木 </v>
      </c>
      <c r="D2950" s="531">
        <v>29922</v>
      </c>
      <c r="E2950" s="1">
        <f>IFERROR(YEAR(D2950),LEFT(D2950,4))</f>
        <v>1981</v>
      </c>
      <c r="F2950" s="1" t="str">
        <f>IF(ISTEXT(D2950),RIGHT(D2950,5),TEXT(D2950,"mm/dd"))</f>
        <v>12/02</v>
      </c>
      <c r="G2950" s="39">
        <f>SUM(MID(E2950,1,1),MID(E2950,2,1),MID(E2950,3,1),MID(E2950,4,1),MID(F2950,1,1),MID(F2950,2,1),MID(F2950,4,1),MID(F2950,5,1))</f>
        <v>24</v>
      </c>
      <c r="H2950" s="41">
        <f>IF(MOD(G2950,9)=0,9,MOD(G2950,9))</f>
        <v>6</v>
      </c>
      <c r="I2950" s="45" t="str">
        <f>IFERROR(MID("日月火水木金土",WEEKDAY(D2950),1),"")</f>
        <v>水</v>
      </c>
      <c r="J2950" s="304" t="s">
        <v>5378</v>
      </c>
      <c r="K2950" s="202" t="str">
        <f>VLOOKUP(F2950,石と花メイン,3,FALSE)</f>
        <v>◇金剛石</v>
      </c>
      <c r="L2950" s="297" t="str">
        <f>VLOOKUP(F2950,石と花メイン,4,FALSE)</f>
        <v>サイネリア【富貴菊】</v>
      </c>
      <c r="M2950" s="393">
        <f>IF(OR(MONTH(F2950)&lt;7,AND(MONTH(F2950)=7,DAY(F2950)&lt;=25)),
MOD(SUM((E2950-1901)*365,259),260),
MOD(SUM((E2950-1900)*365,259),260))</f>
        <v>184</v>
      </c>
      <c r="N2950" s="390">
        <f>IF(AND(MONTH(F2950)=7,DAY(F2950)&gt;25),1,
ROUNDDOWN((SUM(VLOOKUP(MONTH(F2950),D暦変換用数値,2,FALSE),DAY(F2950))/28)+1,0))</f>
        <v>5</v>
      </c>
      <c r="O2950" s="205">
        <f>IF(AND(MONTH(F2950)=7,DAY(F2950)&gt;25),DAY(F2950)-25,
MOD((SUM(VLOOKUP(MONTH(F2950),D暦変換用数値,2,FALSE),DAY(F2950))),28)+1)</f>
        <v>18</v>
      </c>
      <c r="P2950" s="406">
        <f>IF(OR(MONTH(F2950)&lt;7,AND(MONTH(F2950)=7,DAY(F2950)&lt;=25)),
MOD(SUM((E2950-1901)*365,(N2950-1)*28,O2950,258),260),
MOD(SUM((E2950-1900)*365,(N2950-1)*28,O2950,258),260))</f>
        <v>53</v>
      </c>
      <c r="Q2950" s="372" t="str">
        <f>VLOOKUP(MOD(P2950,4),色,2,FALSE)</f>
        <v>赤い</v>
      </c>
      <c r="R2950" s="290" t="str">
        <f>VLOOKUP(MOD(P2950,13),銀河の音,2,FALSE)</f>
        <v>磁気の</v>
      </c>
      <c r="S2950" s="383" t="str">
        <f>VLOOKUP(MOD(P2950,20),太陽の紋章,2,FALSE)</f>
        <v>空歩く者</v>
      </c>
      <c r="T2950" s="98" t="s">
        <v>3736</v>
      </c>
    </row>
    <row r="2951" spans="1:20" ht="13.5" customHeight="1">
      <c r="A2951" s="334" t="str">
        <f>VLOOKUP(MOD(E2951,10),十干,2,FALSE)</f>
        <v>辛</v>
      </c>
      <c r="B2951" s="331" t="str">
        <f>VLOOKUP(MOD(E2951,12),十二支,3,FALSE)</f>
        <v xml:space="preserve">08 軍 </v>
      </c>
      <c r="C2951" s="336" t="str">
        <f>VLOOKUP(F2951,星座,3,TRUE)</f>
        <v xml:space="preserve">11 木 </v>
      </c>
      <c r="D2951" s="540">
        <v>29933</v>
      </c>
      <c r="E2951" s="131">
        <f>IFERROR(YEAR(D2951),LEFT(D2951,4))</f>
        <v>1981</v>
      </c>
      <c r="F2951" s="538" t="str">
        <f>IF(ISTEXT(D2951),RIGHT(D2951,5),TEXT(D2951,"mm/dd"))</f>
        <v>12/13</v>
      </c>
      <c r="G2951" s="133">
        <f>SUM(MID(E2951,1,1),MID(E2951,2,1),MID(E2951,3,1),MID(E2951,4,1),MID(F2951,1,1),MID(F2951,2,1),MID(F2951,4,1),MID(F2951,5,1))</f>
        <v>26</v>
      </c>
      <c r="H2951" s="133">
        <f>IF(MOD(G2951,9)=0,9,MOD(G2951,9))</f>
        <v>8</v>
      </c>
      <c r="I2951" s="131" t="str">
        <f>IFERROR(MID("日月火水木金土",WEEKDAY(D2951),1),"")</f>
        <v>日</v>
      </c>
      <c r="J2951" s="306" t="s">
        <v>9026</v>
      </c>
      <c r="K2951" s="335" t="str">
        <f>VLOOKUP(F2951,石と花メイン,3,FALSE)</f>
        <v>◆風信子石</v>
      </c>
      <c r="L2951" s="302" t="str">
        <f>VLOOKUP(F2951,石と花メイン,4,FALSE)</f>
        <v>デンドロビウム【石斛】</v>
      </c>
      <c r="M2951" s="396">
        <f>IF(OR(MONTH(F2951)&lt;7,AND(MONTH(F2951)=7,DAY(F2951)&lt;=25)),
MOD(SUM((E2951-1901)*365,259),260),
MOD(SUM((E2951-1900)*365,259),260))</f>
        <v>184</v>
      </c>
      <c r="N2951" s="335">
        <f>IF(AND(MONTH(F2951)=7,DAY(F2951)&gt;25),1,
ROUNDDOWN((SUM(VLOOKUP(MONTH(F2951),D暦変換用数値,2,FALSE),DAY(F2951))/28)+1,0))</f>
        <v>6</v>
      </c>
      <c r="O2951" s="132">
        <f>IF(AND(MONTH(F2951)=7,DAY(F2951)&gt;25),DAY(F2951)-25,
MOD((SUM(VLOOKUP(MONTH(F2951),D暦変換用数値,2,FALSE),DAY(F2951))),28)+1)</f>
        <v>1</v>
      </c>
      <c r="P2951" s="404">
        <f>IF(OR(MONTH(F2951)&lt;7,AND(MONTH(F2951)=7,DAY(F2951)&lt;=25)),
MOD(SUM((E2951-1901)*365,(N2951-1)*28,O2951,258),260),
MOD(SUM((E2951-1900)*365,(N2951-1)*28,O2951,258),260))</f>
        <v>64</v>
      </c>
      <c r="Q2951" s="376" t="str">
        <f>VLOOKUP(MOD(P2951,4),色,2,FALSE)</f>
        <v>黄色い</v>
      </c>
      <c r="R2951" s="333" t="str">
        <f>VLOOKUP(MOD(P2951,13),銀河の音,2,FALSE)</f>
        <v>水晶の</v>
      </c>
      <c r="S2951" s="387" t="str">
        <f>VLOOKUP(MOD(P2951,20),太陽の紋章,2,FALSE)</f>
        <v>種</v>
      </c>
      <c r="T2951" s="127" t="s">
        <v>9030</v>
      </c>
    </row>
    <row r="2952" spans="1:20" ht="13.5" customHeight="1">
      <c r="A2952" s="50" t="str">
        <f>VLOOKUP(MOD(E2952,10),十干,2,FALSE)</f>
        <v>辛</v>
      </c>
      <c r="B2952" s="199" t="str">
        <f>VLOOKUP(MOD(E2952,12),十二支,3,FALSE)</f>
        <v xml:space="preserve">08 軍 </v>
      </c>
      <c r="C2952" s="201" t="str">
        <f>VLOOKUP(F2952,星座,3,TRUE)</f>
        <v xml:space="preserve">11 木 </v>
      </c>
      <c r="D2952" s="531">
        <v>29939</v>
      </c>
      <c r="E2952" s="1">
        <f>IFERROR(YEAR(D2952),LEFT(D2952,4))</f>
        <v>1981</v>
      </c>
      <c r="F2952" s="1" t="str">
        <f>IF(ISTEXT(D2952),RIGHT(D2952,5),TEXT(D2952,"mm/dd"))</f>
        <v>12/19</v>
      </c>
      <c r="G2952" s="39">
        <f>SUM(MID(E2952,1,1),MID(E2952,2,1),MID(E2952,3,1),MID(E2952,4,1),MID(F2952,1,1),MID(F2952,2,1),MID(F2952,4,1),MID(F2952,5,1))</f>
        <v>32</v>
      </c>
      <c r="H2952" s="41">
        <f>IF(MOD(G2952,9)=0,9,MOD(G2952,9))</f>
        <v>5</v>
      </c>
      <c r="I2952" s="45" t="str">
        <f>IFERROR(MID("日月火水木金土",WEEKDAY(D2952),1),"")</f>
        <v>土</v>
      </c>
      <c r="J2952" s="304" t="s">
        <v>5379</v>
      </c>
      <c r="K2952" s="202" t="str">
        <f>VLOOKUP(F2952,石と花メイン,3,FALSE)</f>
        <v>●瑠璃</v>
      </c>
      <c r="L2952" s="297" t="str">
        <f>VLOOKUP(F2952,石と花メイン,4,FALSE)</f>
        <v>霞草【群撫子】</v>
      </c>
      <c r="M2952" s="393">
        <f>IF(OR(MONTH(F2952)&lt;7,AND(MONTH(F2952)=7,DAY(F2952)&lt;=25)),
MOD(SUM((E2952-1901)*365,259),260),
MOD(SUM((E2952-1900)*365,259),260))</f>
        <v>184</v>
      </c>
      <c r="N2952" s="390">
        <f>IF(AND(MONTH(F2952)=7,DAY(F2952)&gt;25),1,
ROUNDDOWN((SUM(VLOOKUP(MONTH(F2952),D暦変換用数値,2,FALSE),DAY(F2952))/28)+1,0))</f>
        <v>6</v>
      </c>
      <c r="O2952" s="205">
        <f>IF(AND(MONTH(F2952)=7,DAY(F2952)&gt;25),DAY(F2952)-25,
MOD((SUM(VLOOKUP(MONTH(F2952),D暦変換用数値,2,FALSE),DAY(F2952))),28)+1)</f>
        <v>7</v>
      </c>
      <c r="P2952" s="406">
        <f>IF(OR(MONTH(F2952)&lt;7,AND(MONTH(F2952)=7,DAY(F2952)&lt;=25)),
MOD(SUM((E2952-1901)*365,(N2952-1)*28,O2952,258),260),
MOD(SUM((E2952-1900)*365,(N2952-1)*28,O2952,258),260))</f>
        <v>70</v>
      </c>
      <c r="Q2952" s="375" t="str">
        <f>VLOOKUP(MOD(P2952,4),色,2,FALSE)</f>
        <v>白い</v>
      </c>
      <c r="R2952" s="293" t="str">
        <f>VLOOKUP(MOD(P2952,13),銀河の音,2,FALSE)</f>
        <v>倍音の</v>
      </c>
      <c r="S2952" s="386" t="str">
        <f>VLOOKUP(MOD(P2952,20),太陽の紋章,2,FALSE)</f>
        <v>犬</v>
      </c>
      <c r="T2952" s="97" t="s">
        <v>176</v>
      </c>
    </row>
    <row r="2953" spans="1:20" ht="13.5" customHeight="1">
      <c r="A2953" s="50" t="str">
        <f>VLOOKUP(MOD(E2953,10),十干,2,FALSE)</f>
        <v>癸</v>
      </c>
      <c r="B2953" s="199" t="str">
        <f>VLOOKUP(MOD(E2953,12),十二支,3,FALSE)</f>
        <v xml:space="preserve">08 軍 </v>
      </c>
      <c r="C2953" s="201" t="str">
        <f>VLOOKUP(F2953,星座,3,TRUE)</f>
        <v xml:space="preserve">11 木 </v>
      </c>
      <c r="D2953" s="535">
        <v>34299</v>
      </c>
      <c r="E2953" s="45">
        <f>IFERROR(YEAR(D2953),LEFT(D2953,4))</f>
        <v>1993</v>
      </c>
      <c r="F2953" s="45" t="str">
        <f>IF(ISTEXT(D2953),RIGHT(D2953,5),TEXT(D2953,"mm/dd"))</f>
        <v>11/26</v>
      </c>
      <c r="G2953" s="41">
        <f>SUM(MID(E2953,1,1),MID(E2953,2,1),MID(E2953,3,1),MID(E2953,4,1),MID(F2953,1,1),MID(F2953,2,1),MID(F2953,4,1),MID(F2953,5,1))</f>
        <v>32</v>
      </c>
      <c r="H2953" s="41">
        <f>IF(MOD(G2953,9)=0,9,MOD(G2953,9))</f>
        <v>5</v>
      </c>
      <c r="I2953" s="45" t="str">
        <f>IFERROR(MID("日月火水木金土",WEEKDAY(D2953),1),"")</f>
        <v>金</v>
      </c>
      <c r="J2953" s="305" t="s">
        <v>1151</v>
      </c>
      <c r="K2953" s="203" t="str">
        <f>VLOOKUP(F2953,石と花メイン,3,FALSE)</f>
        <v>■赤縞瑪瑙</v>
      </c>
      <c r="L2953" s="298" t="str">
        <f>VLOOKUP(F2953,石と花メイン,4,FALSE)</f>
        <v>鋸草【アキレア】</v>
      </c>
      <c r="M2953" s="394">
        <f>IF(OR(MONTH(F2953)&lt;7,AND(MONTH(F2953)=7,DAY(F2953)&lt;=25)),
MOD(SUM((E2953-1901)*365,259),260),
MOD(SUM((E2953-1900)*365,259),260))</f>
        <v>144</v>
      </c>
      <c r="N2953" s="391">
        <f>IF(AND(MONTH(F2953)=7,DAY(F2953)&gt;25),1,
ROUNDDOWN((SUM(VLOOKUP(MONTH(F2953),D暦変換用数値,2,FALSE),DAY(F2953))/28)+1,0))</f>
        <v>5</v>
      </c>
      <c r="O2953" s="46">
        <f>IF(AND(MONTH(F2953)=7,DAY(F2953)&gt;25),DAY(F2953)-25,
MOD((SUM(VLOOKUP(MONTH(F2953),D暦変換用数値,2,FALSE),DAY(F2953))),28)+1)</f>
        <v>12</v>
      </c>
      <c r="P2953" s="407">
        <f>IF(OR(MONTH(F2953)&lt;7,AND(MONTH(F2953)=7,DAY(F2953)&lt;=25)),
MOD(SUM((E2953-1901)*365,(N2953-1)*28,O2953,258),260),
MOD(SUM((E2953-1900)*365,(N2953-1)*28,O2953,258),260))</f>
        <v>7</v>
      </c>
      <c r="Q2953" s="374" t="str">
        <f>VLOOKUP(MOD(P2953,4),色,2,FALSE)</f>
        <v>青い</v>
      </c>
      <c r="R2953" s="292" t="str">
        <f>VLOOKUP(MOD(P2953,13),銀河の音,2,FALSE)</f>
        <v>共振の</v>
      </c>
      <c r="S2953" s="385" t="str">
        <f>VLOOKUP(MOD(P2953,20),太陽の紋章,2,FALSE)</f>
        <v>手</v>
      </c>
      <c r="T2953" s="110" t="s">
        <v>6771</v>
      </c>
    </row>
    <row r="2954" spans="1:20" ht="13.5" customHeight="1">
      <c r="A2954" s="334" t="str">
        <f>VLOOKUP(MOD(E2954,10),十干,2,FALSE)</f>
        <v>癸</v>
      </c>
      <c r="B2954" s="331" t="str">
        <f>VLOOKUP(MOD(E2954,12),十二支,3,FALSE)</f>
        <v xml:space="preserve">08 軍 </v>
      </c>
      <c r="C2954" s="336" t="str">
        <f>VLOOKUP(F2954,星座,3,TRUE)</f>
        <v xml:space="preserve">11 木 </v>
      </c>
      <c r="D2954" s="534">
        <v>34306</v>
      </c>
      <c r="E2954" s="131">
        <f>IFERROR(YEAR(D2954),LEFT(D2954,4))</f>
        <v>1993</v>
      </c>
      <c r="F2954" s="131" t="str">
        <f>IF(ISTEXT(D2954),RIGHT(D2954,5),TEXT(D2954,"mm/dd"))</f>
        <v>12/03</v>
      </c>
      <c r="G2954" s="133">
        <f>SUM(MID(E2954,1,1),MID(E2954,2,1),MID(E2954,3,1),MID(E2954,4,1),MID(F2954,1,1),MID(F2954,2,1),MID(F2954,4,1),MID(F2954,5,1))</f>
        <v>28</v>
      </c>
      <c r="H2954" s="133">
        <f>IF(MOD(G2954,9)=0,9,MOD(G2954,9))</f>
        <v>1</v>
      </c>
      <c r="I2954" s="131" t="str">
        <f>IFERROR(MID("日月火水木金土",WEEKDAY(D2954),1),"")</f>
        <v>金</v>
      </c>
      <c r="J2954" s="306" t="s">
        <v>8272</v>
      </c>
      <c r="K2954" s="335" t="str">
        <f>VLOOKUP(F2954,石と花メイン,3,FALSE)</f>
        <v>◆紅玉</v>
      </c>
      <c r="L2954" s="302" t="str">
        <f>VLOOKUP(F2954,石と花メイン,4,FALSE)</f>
        <v>ピラカンサ【常盤山査子】</v>
      </c>
      <c r="M2954" s="396">
        <f>IF(OR(MONTH(F2954)&lt;7,AND(MONTH(F2954)=7,DAY(F2954)&lt;=25)),
MOD(SUM((E2954-1901)*365,259),260),
MOD(SUM((E2954-1900)*365,259),260))</f>
        <v>144</v>
      </c>
      <c r="N2954" s="335">
        <f>IF(AND(MONTH(F2954)=7,DAY(F2954)&gt;25),1,
ROUNDDOWN((SUM(VLOOKUP(MONTH(F2954),D暦変換用数値,2,FALSE),DAY(F2954))/28)+1,0))</f>
        <v>5</v>
      </c>
      <c r="O2954" s="132">
        <f>IF(AND(MONTH(F2954)=7,DAY(F2954)&gt;25),DAY(F2954)-25,
MOD((SUM(VLOOKUP(MONTH(F2954),D暦変換用数値,2,FALSE),DAY(F2954))),28)+1)</f>
        <v>19</v>
      </c>
      <c r="P2954" s="404">
        <f>IF(OR(MONTH(F2954)&lt;7,AND(MONTH(F2954)=7,DAY(F2954)&lt;=25)),
MOD(SUM((E2954-1901)*365,(N2954-1)*28,O2954,258),260),
MOD(SUM((E2954-1900)*365,(N2954-1)*28,O2954,258),260))</f>
        <v>14</v>
      </c>
      <c r="Q2954" s="376" t="str">
        <f>VLOOKUP(MOD(P2954,4),色,2,FALSE)</f>
        <v>白い</v>
      </c>
      <c r="R2954" s="333" t="str">
        <f>VLOOKUP(MOD(P2954,13),銀河の音,2,FALSE)</f>
        <v>磁気の</v>
      </c>
      <c r="S2954" s="387" t="str">
        <f>VLOOKUP(MOD(P2954,20),太陽の紋章,2,FALSE)</f>
        <v>魔法使い</v>
      </c>
      <c r="T2954" s="126" t="s">
        <v>8273</v>
      </c>
    </row>
    <row r="2955" spans="1:20" ht="13.5" customHeight="1">
      <c r="A2955" s="282" t="str">
        <f>VLOOKUP(MOD(E2955,10),十干,2,FALSE)</f>
        <v>癸</v>
      </c>
      <c r="B2955" s="283" t="str">
        <f>VLOOKUP(MOD(E2955,12),十二支,3,FALSE)</f>
        <v xml:space="preserve">08 軍 </v>
      </c>
      <c r="C2955" s="287" t="str">
        <f>VLOOKUP(F2955,星座,3,TRUE)</f>
        <v xml:space="preserve">11 木 </v>
      </c>
      <c r="D2955" s="533">
        <v>34313</v>
      </c>
      <c r="E2955" s="83">
        <f>IFERROR(YEAR(D2955),LEFT(D2955,4))</f>
        <v>1993</v>
      </c>
      <c r="F2955" s="83" t="str">
        <f>IF(ISTEXT(D2955),RIGHT(D2955,5),TEXT(D2955,"mm/dd"))</f>
        <v>12/10</v>
      </c>
      <c r="G2955" s="88">
        <f>SUM(MID(E2955,1,1),MID(E2955,2,1),MID(E2955,3,1),MID(E2955,4,1),MID(F2955,1,1),MID(F2955,2,1),MID(F2955,4,1),MID(F2955,5,1))</f>
        <v>26</v>
      </c>
      <c r="H2955" s="88">
        <f>IF(MOD(G2955,9)=0,9,MOD(G2955,9))</f>
        <v>8</v>
      </c>
      <c r="I2955" s="83" t="str">
        <f>IFERROR(MID("日月火水木金土",WEEKDAY(D2955),1),"")</f>
        <v>金</v>
      </c>
      <c r="J2955" s="303" t="s">
        <v>1636</v>
      </c>
      <c r="K2955" s="87" t="str">
        <f>VLOOKUP(F2955,石と花メイン,3,FALSE)</f>
        <v>●珊瑚</v>
      </c>
      <c r="L2955" s="296" t="str">
        <f>VLOOKUP(F2955,石と花メイン,4,FALSE)</f>
        <v>椿</v>
      </c>
      <c r="M2955" s="392">
        <f>IF(OR(MONTH(F2955)&lt;7,AND(MONTH(F2955)=7,DAY(F2955)&lt;=25)),
MOD(SUM((E2955-1901)*365,259),260),
MOD(SUM((E2955-1900)*365,259),260))</f>
        <v>144</v>
      </c>
      <c r="N2955" s="330">
        <f>IF(AND(MONTH(F2955)=7,DAY(F2955)&gt;25),1,
ROUNDDOWN((SUM(VLOOKUP(MONTH(F2955),D暦変換用数値,2,FALSE),DAY(F2955))/28)+1,0))</f>
        <v>5</v>
      </c>
      <c r="O2955" s="84">
        <f>IF(AND(MONTH(F2955)=7,DAY(F2955)&gt;25),DAY(F2955)-25,
MOD((SUM(VLOOKUP(MONTH(F2955),D暦変換用数値,2,FALSE),DAY(F2955))),28)+1)</f>
        <v>26</v>
      </c>
      <c r="P2955" s="405">
        <f>IF(OR(MONTH(F2955)&lt;7,AND(MONTH(F2955)=7,DAY(F2955)&lt;=25)),
MOD(SUM((E2955-1901)*365,(N2955-1)*28,O2955,258),260),
MOD(SUM((E2955-1900)*365,(N2955-1)*28,O2955,258),260))</f>
        <v>21</v>
      </c>
      <c r="Q2955" s="371" t="str">
        <f>VLOOKUP(MOD(P2955,4),色,2,FALSE)</f>
        <v>赤い</v>
      </c>
      <c r="R2955" s="289" t="str">
        <f>VLOOKUP(MOD(P2955,13),銀河の音,2,FALSE)</f>
        <v>銀河の</v>
      </c>
      <c r="S2955" s="382" t="str">
        <f>VLOOKUP(MOD(P2955,20),太陽の紋章,2,FALSE)</f>
        <v>竜</v>
      </c>
      <c r="T2955" s="100" t="s">
        <v>6022</v>
      </c>
    </row>
    <row r="2956" spans="1:20" ht="13.5" customHeight="1">
      <c r="A2956" s="282" t="str">
        <f>VLOOKUP(MOD(E2956,10),十干,2,FALSE)</f>
        <v>癸</v>
      </c>
      <c r="B2956" s="283" t="str">
        <f>VLOOKUP(MOD(E2956,12),十二支,3,FALSE)</f>
        <v xml:space="preserve">08 軍 </v>
      </c>
      <c r="C2956" s="287" t="str">
        <f>VLOOKUP(F2956,星座,3,TRUE)</f>
        <v xml:space="preserve">11 木 </v>
      </c>
      <c r="D2956" s="533">
        <v>34319</v>
      </c>
      <c r="E2956" s="83">
        <f>IFERROR(YEAR(D2956),LEFT(D2956,4))</f>
        <v>1993</v>
      </c>
      <c r="F2956" s="83" t="str">
        <f>IF(ISTEXT(D2956),RIGHT(D2956,5),TEXT(D2956,"mm/dd"))</f>
        <v>12/16</v>
      </c>
      <c r="G2956" s="88">
        <f>SUM(MID(E2956,1,1),MID(E2956,2,1),MID(E2956,3,1),MID(E2956,4,1),MID(F2956,1,1),MID(F2956,2,1),MID(F2956,4,1),MID(F2956,5,1))</f>
        <v>32</v>
      </c>
      <c r="H2956" s="88">
        <f>IF(MOD(G2956,9)=0,9,MOD(G2956,9))</f>
        <v>5</v>
      </c>
      <c r="I2956" s="83" t="str">
        <f>IFERROR(MID("日月火水木金土",WEEKDAY(D2956),1),"")</f>
        <v>木</v>
      </c>
      <c r="J2956" s="303" t="s">
        <v>1637</v>
      </c>
      <c r="K2956" s="87" t="str">
        <f>VLOOKUP(F2956,石と花メイン,3,FALSE)</f>
        <v>●珪孔雀石</v>
      </c>
      <c r="L2956" s="296" t="str">
        <f>VLOOKUP(F2956,石と花メイン,4,FALSE)</f>
        <v>胡桃</v>
      </c>
      <c r="M2956" s="392">
        <f>IF(OR(MONTH(F2956)&lt;7,AND(MONTH(F2956)=7,DAY(F2956)&lt;=25)),
MOD(SUM((E2956-1901)*365,259),260),
MOD(SUM((E2956-1900)*365,259),260))</f>
        <v>144</v>
      </c>
      <c r="N2956" s="330">
        <f>IF(AND(MONTH(F2956)=7,DAY(F2956)&gt;25),1,
ROUNDDOWN((SUM(VLOOKUP(MONTH(F2956),D暦変換用数値,2,FALSE),DAY(F2956))/28)+1,0))</f>
        <v>6</v>
      </c>
      <c r="O2956" s="84">
        <f>IF(AND(MONTH(F2956)=7,DAY(F2956)&gt;25),DAY(F2956)-25,
MOD((SUM(VLOOKUP(MONTH(F2956),D暦変換用数値,2,FALSE),DAY(F2956))),28)+1)</f>
        <v>4</v>
      </c>
      <c r="P2956" s="405">
        <f>IF(OR(MONTH(F2956)&lt;7,AND(MONTH(F2956)=7,DAY(F2956)&lt;=25)),
MOD(SUM((E2956-1901)*365,(N2956-1)*28,O2956,258),260),
MOD(SUM((E2956-1900)*365,(N2956-1)*28,O2956,258),260))</f>
        <v>27</v>
      </c>
      <c r="Q2956" s="371" t="str">
        <f>VLOOKUP(MOD(P2956,4),色,2,FALSE)</f>
        <v>青い</v>
      </c>
      <c r="R2956" s="289" t="str">
        <f>VLOOKUP(MOD(P2956,13),銀河の音,2,FALSE)</f>
        <v>磁気の</v>
      </c>
      <c r="S2956" s="382" t="str">
        <f>VLOOKUP(MOD(P2956,20),太陽の紋章,2,FALSE)</f>
        <v>手</v>
      </c>
      <c r="T2956" s="100" t="s">
        <v>2064</v>
      </c>
    </row>
    <row r="2957" spans="1:20" ht="13.5" customHeight="1">
      <c r="A2957" s="282" t="str">
        <f>VLOOKUP(MOD(E2957,10),十干,2,FALSE)</f>
        <v>癸</v>
      </c>
      <c r="B2957" s="283" t="str">
        <f>VLOOKUP(MOD(E2957,12),十二支,3,FALSE)</f>
        <v xml:space="preserve">08 軍 </v>
      </c>
      <c r="C2957" s="287" t="str">
        <f>VLOOKUP(F2957,星座,3,TRUE)</f>
        <v xml:space="preserve">11 木 </v>
      </c>
      <c r="D2957" s="533">
        <v>34322</v>
      </c>
      <c r="E2957" s="83">
        <f>IFERROR(YEAR(D2957),LEFT(D2957,4))</f>
        <v>1993</v>
      </c>
      <c r="F2957" s="83" t="str">
        <f>IF(ISTEXT(D2957),RIGHT(D2957,5),TEXT(D2957,"mm/dd"))</f>
        <v>12/19</v>
      </c>
      <c r="G2957" s="88">
        <f>SUM(MID(E2957,1,1),MID(E2957,2,1),MID(E2957,3,1),MID(E2957,4,1),MID(F2957,1,1),MID(F2957,2,1),MID(F2957,4,1),MID(F2957,5,1))</f>
        <v>35</v>
      </c>
      <c r="H2957" s="88">
        <f>IF(MOD(G2957,9)=0,9,MOD(G2957,9))</f>
        <v>8</v>
      </c>
      <c r="I2957" s="83" t="str">
        <f>IFERROR(MID("日月火水木金土",WEEKDAY(D2957),1),"")</f>
        <v>日</v>
      </c>
      <c r="J2957" s="303" t="s">
        <v>1638</v>
      </c>
      <c r="K2957" s="87" t="str">
        <f>VLOOKUP(F2957,石と花メイン,3,FALSE)</f>
        <v>●瑠璃</v>
      </c>
      <c r="L2957" s="296" t="str">
        <f>VLOOKUP(F2957,石と花メイン,4,FALSE)</f>
        <v>霞草【群撫子】</v>
      </c>
      <c r="M2957" s="392">
        <f>IF(OR(MONTH(F2957)&lt;7,AND(MONTH(F2957)=7,DAY(F2957)&lt;=25)),
MOD(SUM((E2957-1901)*365,259),260),
MOD(SUM((E2957-1900)*365,259),260))</f>
        <v>144</v>
      </c>
      <c r="N2957" s="330">
        <f>IF(AND(MONTH(F2957)=7,DAY(F2957)&gt;25),1,
ROUNDDOWN((SUM(VLOOKUP(MONTH(F2957),D暦変換用数値,2,FALSE),DAY(F2957))/28)+1,0))</f>
        <v>6</v>
      </c>
      <c r="O2957" s="84">
        <f>IF(AND(MONTH(F2957)=7,DAY(F2957)&gt;25),DAY(F2957)-25,
MOD((SUM(VLOOKUP(MONTH(F2957),D暦変換用数値,2,FALSE),DAY(F2957))),28)+1)</f>
        <v>7</v>
      </c>
      <c r="P2957" s="405">
        <f>IF(OR(MONTH(F2957)&lt;7,AND(MONTH(F2957)=7,DAY(F2957)&lt;=25)),
MOD(SUM((E2957-1901)*365,(N2957-1)*28,O2957,258),260),
MOD(SUM((E2957-1900)*365,(N2957-1)*28,O2957,258),260))</f>
        <v>30</v>
      </c>
      <c r="Q2957" s="371" t="str">
        <f>VLOOKUP(MOD(P2957,4),色,2,FALSE)</f>
        <v>白い</v>
      </c>
      <c r="R2957" s="289" t="str">
        <f>VLOOKUP(MOD(P2957,13),銀河の音,2,FALSE)</f>
        <v>自己存在の</v>
      </c>
      <c r="S2957" s="382" t="str">
        <f>VLOOKUP(MOD(P2957,20),太陽の紋章,2,FALSE)</f>
        <v>犬</v>
      </c>
      <c r="T2957" s="100" t="s">
        <v>6638</v>
      </c>
    </row>
    <row r="2958" spans="1:20" ht="13.5" customHeight="1">
      <c r="A2958" s="282" t="str">
        <f>VLOOKUP(MOD(E2958,10),十干,2,FALSE)</f>
        <v>乙</v>
      </c>
      <c r="B2958" s="283" t="str">
        <f>VLOOKUP(MOD(E2958,12),十二支,3,FALSE)</f>
        <v xml:space="preserve">08 軍 </v>
      </c>
      <c r="C2958" s="287" t="str">
        <f>VLOOKUP(F2958,星座,3,TRUE)</f>
        <v xml:space="preserve">11 木 </v>
      </c>
      <c r="D2958" s="533">
        <v>38680</v>
      </c>
      <c r="E2958" s="83">
        <f>IFERROR(YEAR(D2958),LEFT(D2958,4))</f>
        <v>2005</v>
      </c>
      <c r="F2958" s="83" t="str">
        <f>IF(ISTEXT(D2958),RIGHT(D2958,5),TEXT(D2958,"mm/dd"))</f>
        <v>11/24</v>
      </c>
      <c r="G2958" s="88">
        <f>SUM(MID(E2958,1,1),MID(E2958,2,1),MID(E2958,3,1),MID(E2958,4,1),MID(F2958,1,1),MID(F2958,2,1),MID(F2958,4,1),MID(F2958,5,1))</f>
        <v>15</v>
      </c>
      <c r="H2958" s="88">
        <f>IF(MOD(G2958,9)=0,9,MOD(G2958,9))</f>
        <v>6</v>
      </c>
      <c r="I2958" s="83" t="str">
        <f>IFERROR(MID("日月火水木金土",WEEKDAY(D2958),1),"")</f>
        <v>木</v>
      </c>
      <c r="J2958" s="303" t="s">
        <v>1639</v>
      </c>
      <c r="K2958" s="87" t="str">
        <f>VLOOKUP(F2958,石と花メイン,3,FALSE)</f>
        <v>○真珠</v>
      </c>
      <c r="L2958" s="296" t="str">
        <f>VLOOKUP(F2958,石と花メイン,4,FALSE)</f>
        <v>莢迷</v>
      </c>
      <c r="M2958" s="392">
        <f>IF(OR(MONTH(F2958)&lt;7,AND(MONTH(F2958)=7,DAY(F2958)&lt;=25)),
MOD(SUM((E2958-1901)*365,259),260),
MOD(SUM((E2958-1900)*365,259),260))</f>
        <v>104</v>
      </c>
      <c r="N2958" s="330">
        <f>IF(AND(MONTH(F2958)=7,DAY(F2958)&gt;25),1,
ROUNDDOWN((SUM(VLOOKUP(MONTH(F2958),D暦変換用数値,2,FALSE),DAY(F2958))/28)+1,0))</f>
        <v>5</v>
      </c>
      <c r="O2958" s="84">
        <f>IF(AND(MONTH(F2958)=7,DAY(F2958)&gt;25),DAY(F2958)-25,
MOD((SUM(VLOOKUP(MONTH(F2958),D暦変換用数値,2,FALSE),DAY(F2958))),28)+1)</f>
        <v>10</v>
      </c>
      <c r="P2958" s="405">
        <f>IF(OR(MONTH(F2958)&lt;7,AND(MONTH(F2958)=7,DAY(F2958)&lt;=25)),
MOD(SUM((E2958-1901)*365,(N2958-1)*28,O2958,258),260),
MOD(SUM((E2958-1900)*365,(N2958-1)*28,O2958,258),260))</f>
        <v>225</v>
      </c>
      <c r="Q2958" s="371" t="str">
        <f>VLOOKUP(MOD(P2958,4),色,2,FALSE)</f>
        <v>赤い</v>
      </c>
      <c r="R2958" s="289" t="str">
        <f>VLOOKUP(MOD(P2958,13),銀河の音,2,FALSE)</f>
        <v>自己存在の</v>
      </c>
      <c r="S2958" s="382" t="str">
        <f>VLOOKUP(MOD(P2958,20),太陽の紋章,2,FALSE)</f>
        <v>蛇</v>
      </c>
      <c r="T2958" s="92" t="s">
        <v>3318</v>
      </c>
    </row>
    <row r="2959" spans="1:20" ht="13.5" customHeight="1">
      <c r="A2959" s="50" t="str">
        <f>VLOOKUP(MOD(E2959,10),十干,2,FALSE)</f>
        <v>丁</v>
      </c>
      <c r="B2959" s="199" t="str">
        <f>VLOOKUP(MOD(E2959,12),十二支,3,FALSE)</f>
        <v xml:space="preserve">08 軍 </v>
      </c>
      <c r="C2959" s="201" t="str">
        <f>VLOOKUP(F2959,星座,3,TRUE)</f>
        <v xml:space="preserve">11 木 </v>
      </c>
      <c r="D2959" s="531" t="s">
        <v>2081</v>
      </c>
      <c r="E2959" s="1" t="str">
        <f>IFERROR(YEAR(D2959),LEFT(D2959,4))</f>
        <v>0037</v>
      </c>
      <c r="F2959" s="1" t="str">
        <f>IF(ISTEXT(D2959),RIGHT(D2959,5),TEXT(D2959,"mm/dd"))</f>
        <v>12/15</v>
      </c>
      <c r="G2959" s="39">
        <f>SUM(MID(E2959,1,1),MID(E2959,2,1),MID(E2959,3,1),MID(E2959,4,1),MID(F2959,1,1),MID(F2959,2,1),MID(F2959,4,1),MID(F2959,5,1))</f>
        <v>19</v>
      </c>
      <c r="H2959" s="41">
        <f>IF(MOD(G2959,9)=0,9,MOD(G2959,9))</f>
        <v>1</v>
      </c>
      <c r="I2959" s="45" t="str">
        <f>IFERROR(MID("日月火水木金土",WEEKDAY(D2959),1),"")</f>
        <v/>
      </c>
      <c r="J2959" s="304" t="s">
        <v>1016</v>
      </c>
      <c r="K2959" s="202" t="str">
        <f>VLOOKUP(F2959,石と花メイン,3,FALSE)</f>
        <v>●翡翠</v>
      </c>
      <c r="L2959" s="297" t="str">
        <f>VLOOKUP(F2959,石と花メイン,4,FALSE)</f>
        <v>沈丁花【瑞香】</v>
      </c>
      <c r="M2959" s="393">
        <f>IF(OR(MONTH(F2959)&lt;7,AND(MONTH(F2959)=7,DAY(F2959)&lt;=25)),
MOD(SUM((E2959-1901)*365,259),260),
MOD(SUM((E2959-1900)*365,259),260))</f>
        <v>164</v>
      </c>
      <c r="N2959" s="390">
        <f>IF(AND(MONTH(F2959)=7,DAY(F2959)&gt;25),1,
ROUNDDOWN((SUM(VLOOKUP(MONTH(F2959),D暦変換用数値,2,FALSE),DAY(F2959))/28)+1,0))</f>
        <v>6</v>
      </c>
      <c r="O2959" s="205">
        <f>IF(AND(MONTH(F2959)=7,DAY(F2959)&gt;25),DAY(F2959)-25,
MOD((SUM(VLOOKUP(MONTH(F2959),D暦変換用数値,2,FALSE),DAY(F2959))),28)+1)</f>
        <v>3</v>
      </c>
      <c r="P2959" s="406">
        <f>IF(OR(MONTH(F2959)&lt;7,AND(MONTH(F2959)=7,DAY(F2959)&lt;=25)),
MOD(SUM((E2959-1901)*365,(N2959-1)*28,O2959,258),260),
MOD(SUM((E2959-1900)*365,(N2959-1)*28,O2959,258),260))</f>
        <v>46</v>
      </c>
      <c r="Q2959" s="375" t="str">
        <f>VLOOKUP(MOD(P2959,4),色,2,FALSE)</f>
        <v>白い</v>
      </c>
      <c r="R2959" s="293" t="str">
        <f>VLOOKUP(MOD(P2959,13),銀河の音,2,FALSE)</f>
        <v>共振の</v>
      </c>
      <c r="S2959" s="386" t="str">
        <f>VLOOKUP(MOD(P2959,20),太陽の紋章,2,FALSE)</f>
        <v>世界の橋渡し</v>
      </c>
      <c r="T2959" s="99" t="s">
        <v>2082</v>
      </c>
    </row>
    <row r="2960" spans="1:20" ht="13.5" customHeight="1">
      <c r="A2960" s="49" t="str">
        <f>VLOOKUP(MOD(E2960,10),十干,2,FALSE)</f>
        <v>乙</v>
      </c>
      <c r="B2960" s="199" t="str">
        <f>VLOOKUP(MOD(E2960,12),十二支,3,FALSE)</f>
        <v xml:space="preserve">08 軍 </v>
      </c>
      <c r="C2960" s="201" t="str">
        <f>VLOOKUP(F2960,星座,3,TRUE)</f>
        <v xml:space="preserve">11 木 </v>
      </c>
      <c r="D2960" s="535" t="s">
        <v>8813</v>
      </c>
      <c r="E2960" s="45" t="str">
        <f>IFERROR(YEAR(D2960),LEFT(D2960,4))</f>
        <v>1825</v>
      </c>
      <c r="F2960" s="45" t="str">
        <f>IF(ISTEXT(D2960),RIGHT(D2960,5),TEXT(D2960,"mm/dd"))</f>
        <v>11/30</v>
      </c>
      <c r="G2960" s="41">
        <f>SUM(MID(E2960,1,1),MID(E2960,2,1),MID(E2960,3,1),MID(E2960,4,1),MID(F2960,1,1),MID(F2960,2,1),MID(F2960,4,1),MID(F2960,5,1))</f>
        <v>21</v>
      </c>
      <c r="H2960" s="41">
        <f>IF(MOD(G2960,9)=0,9,MOD(G2960,9))</f>
        <v>3</v>
      </c>
      <c r="I2960" s="45" t="str">
        <f>IFERROR(MID("日月火水木金土",WEEKDAY(D2960),1),"")</f>
        <v/>
      </c>
      <c r="J2960" s="305" t="s">
        <v>2535</v>
      </c>
      <c r="K2960" s="203" t="str">
        <f>VLOOKUP(F2960,石と花メイン,3,FALSE)</f>
        <v>◇金剛石</v>
      </c>
      <c r="L2960" s="298" t="str">
        <f>VLOOKUP(F2960,石と花メイン,4,FALSE)</f>
        <v>敦盛草</v>
      </c>
      <c r="M2960" s="394">
        <f>IF(OR(MONTH(F2960)&lt;7,AND(MONTH(F2960)=7,DAY(F2960)&lt;=25)),
MOD(SUM((E2960-1901)*365,259),260),
MOD(SUM((E2960-1900)*365,259),260))</f>
        <v>184</v>
      </c>
      <c r="N2960" s="391">
        <f>IF(AND(MONTH(F2960)=7,DAY(F2960)&gt;25),1,
ROUNDDOWN((SUM(VLOOKUP(MONTH(F2960),D暦変換用数値,2,FALSE),DAY(F2960))/28)+1,0))</f>
        <v>5</v>
      </c>
      <c r="O2960" s="46">
        <f>IF(AND(MONTH(F2960)=7,DAY(F2960)&gt;25),DAY(F2960)-25,
MOD((SUM(VLOOKUP(MONTH(F2960),D暦変換用数値,2,FALSE),DAY(F2960))),28)+1)</f>
        <v>16</v>
      </c>
      <c r="P2960" s="407">
        <f>IF(OR(MONTH(F2960)&lt;7,AND(MONTH(F2960)=7,DAY(F2960)&lt;=25)),
MOD(SUM((E2960-1901)*365,(N2960-1)*28,O2960,258),260),
MOD(SUM((E2960-1900)*365,(N2960-1)*28,O2960,258),260))</f>
        <v>51</v>
      </c>
      <c r="Q2960" s="374" t="str">
        <f>VLOOKUP(MOD(P2960,4),色,2,FALSE)</f>
        <v>青い</v>
      </c>
      <c r="R2960" s="292" t="str">
        <f>VLOOKUP(MOD(P2960,13),銀河の音,2,FALSE)</f>
        <v>水晶の</v>
      </c>
      <c r="S2960" s="385" t="str">
        <f>VLOOKUP(MOD(P2960,20),太陽の紋章,2,FALSE)</f>
        <v>猿</v>
      </c>
      <c r="T2960" s="104" t="s">
        <v>2537</v>
      </c>
    </row>
    <row r="2961" spans="1:20" ht="13.5" customHeight="1">
      <c r="A2961" s="50" t="str">
        <f>VLOOKUP(MOD(E2961,10),十干,2,FALSE)</f>
        <v>丁</v>
      </c>
      <c r="B2961" s="199" t="str">
        <f>VLOOKUP(MOD(E2961,12),十二支,3,FALSE)</f>
        <v xml:space="preserve">08 軍 </v>
      </c>
      <c r="C2961" s="201" t="str">
        <f>VLOOKUP(F2961,星座,3,TRUE)</f>
        <v xml:space="preserve">11 木 </v>
      </c>
      <c r="D2961" s="531" t="s">
        <v>2083</v>
      </c>
      <c r="E2961" s="1" t="str">
        <f>IFERROR(YEAR(D2961),LEFT(D2961,4))</f>
        <v>1897</v>
      </c>
      <c r="F2961" s="1" t="str">
        <f>IF(ISTEXT(D2961),RIGHT(D2961,5),TEXT(D2961,"mm/dd"))</f>
        <v>11/28</v>
      </c>
      <c r="G2961" s="39">
        <f>SUM(MID(E2961,1,1),MID(E2961,2,1),MID(E2961,3,1),MID(E2961,4,1),MID(F2961,1,1),MID(F2961,2,1),MID(F2961,4,1),MID(F2961,5,1))</f>
        <v>37</v>
      </c>
      <c r="H2961" s="41">
        <f>IF(MOD(G2961,9)=0,9,MOD(G2961,9))</f>
        <v>1</v>
      </c>
      <c r="I2961" s="45" t="str">
        <f>IFERROR(MID("日月火水木金土",WEEKDAY(D2961),1),"")</f>
        <v/>
      </c>
      <c r="J2961" s="304" t="s">
        <v>1017</v>
      </c>
      <c r="K2961" s="202" t="str">
        <f>VLOOKUP(F2961,石と花メイン,3,FALSE)</f>
        <v>◆翠玉</v>
      </c>
      <c r="L2961" s="297" t="str">
        <f>VLOOKUP(F2961,石と花メイン,4,FALSE)</f>
        <v>サンダーソニア【提灯百合】</v>
      </c>
      <c r="M2961" s="393">
        <f>IF(OR(MONTH(F2961)&lt;7,AND(MONTH(F2961)=7,DAY(F2961)&lt;=25)),
MOD(SUM((E2961-1901)*365,259),260),
MOD(SUM((E2961-1900)*365,259),260))</f>
        <v>204</v>
      </c>
      <c r="N2961" s="390">
        <f>IF(AND(MONTH(F2961)=7,DAY(F2961)&gt;25),1,
ROUNDDOWN((SUM(VLOOKUP(MONTH(F2961),D暦変換用数値,2,FALSE),DAY(F2961))/28)+1,0))</f>
        <v>5</v>
      </c>
      <c r="O2961" s="205">
        <f>IF(AND(MONTH(F2961)=7,DAY(F2961)&gt;25),DAY(F2961)-25,
MOD((SUM(VLOOKUP(MONTH(F2961),D暦変換用数値,2,FALSE),DAY(F2961))),28)+1)</f>
        <v>14</v>
      </c>
      <c r="P2961" s="406">
        <f>IF(OR(MONTH(F2961)&lt;7,AND(MONTH(F2961)=7,DAY(F2961)&lt;=25)),
MOD(SUM((E2961-1901)*365,(N2961-1)*28,O2961,258),260),
MOD(SUM((E2961-1900)*365,(N2961-1)*28,O2961,258),260))</f>
        <v>69</v>
      </c>
      <c r="Q2961" s="372" t="str">
        <f>VLOOKUP(MOD(P2961,4),色,2,FALSE)</f>
        <v>赤い</v>
      </c>
      <c r="R2961" s="290" t="str">
        <f>VLOOKUP(MOD(P2961,13),銀河の音,2,FALSE)</f>
        <v>自己存在の</v>
      </c>
      <c r="S2961" s="383" t="str">
        <f>VLOOKUP(MOD(P2961,20),太陽の紋章,2,FALSE)</f>
        <v>月</v>
      </c>
      <c r="T2961" s="98" t="s">
        <v>3736</v>
      </c>
    </row>
    <row r="2962" spans="1:20" ht="13.5" customHeight="1">
      <c r="A2962" s="50" t="str">
        <f>VLOOKUP(MOD(E2962,10),十干,2,FALSE)</f>
        <v>丁</v>
      </c>
      <c r="B2962" s="199" t="str">
        <f>VLOOKUP(MOD(E2962,12),十二支,3,FALSE)</f>
        <v xml:space="preserve">08 軍 </v>
      </c>
      <c r="C2962" s="201" t="str">
        <f>VLOOKUP(F2962,星座,3,TRUE)</f>
        <v xml:space="preserve">11 木 </v>
      </c>
      <c r="D2962" s="531" t="s">
        <v>2084</v>
      </c>
      <c r="E2962" s="1" t="str">
        <f>IFERROR(YEAR(D2962),LEFT(D2962,4))</f>
        <v>1897</v>
      </c>
      <c r="F2962" s="1" t="str">
        <f>IF(ISTEXT(D2962),RIGHT(D2962,5),TEXT(D2962,"mm/dd"))</f>
        <v>12/04</v>
      </c>
      <c r="G2962" s="39">
        <f>SUM(MID(E2962,1,1),MID(E2962,2,1),MID(E2962,3,1),MID(E2962,4,1),MID(F2962,1,1),MID(F2962,2,1),MID(F2962,4,1),MID(F2962,5,1))</f>
        <v>32</v>
      </c>
      <c r="H2962" s="41">
        <f>IF(MOD(G2962,9)=0,9,MOD(G2962,9))</f>
        <v>5</v>
      </c>
      <c r="I2962" s="45" t="str">
        <f>IFERROR(MID("日月火水木金土",WEEKDAY(D2962),1),"")</f>
        <v/>
      </c>
      <c r="J2962" s="304" t="s">
        <v>1018</v>
      </c>
      <c r="K2962" s="202" t="str">
        <f>VLOOKUP(F2962,石と花メイン,3,FALSE)</f>
        <v>●杉石</v>
      </c>
      <c r="L2962" s="297" t="str">
        <f>VLOOKUP(F2962,石と花メイン,4,FALSE)</f>
        <v>葉牡丹【花キャベツ】</v>
      </c>
      <c r="M2962" s="393">
        <f>IF(OR(MONTH(F2962)&lt;7,AND(MONTH(F2962)=7,DAY(F2962)&lt;=25)),
MOD(SUM((E2962-1901)*365,259),260),
MOD(SUM((E2962-1900)*365,259),260))</f>
        <v>204</v>
      </c>
      <c r="N2962" s="390">
        <f>IF(AND(MONTH(F2962)=7,DAY(F2962)&gt;25),1,
ROUNDDOWN((SUM(VLOOKUP(MONTH(F2962),D暦変換用数値,2,FALSE),DAY(F2962))/28)+1,0))</f>
        <v>5</v>
      </c>
      <c r="O2962" s="205">
        <f>IF(AND(MONTH(F2962)=7,DAY(F2962)&gt;25),DAY(F2962)-25,
MOD((SUM(VLOOKUP(MONTH(F2962),D暦変換用数値,2,FALSE),DAY(F2962))),28)+1)</f>
        <v>20</v>
      </c>
      <c r="P2962" s="406">
        <f>IF(OR(MONTH(F2962)&lt;7,AND(MONTH(F2962)=7,DAY(F2962)&lt;=25)),
MOD(SUM((E2962-1901)*365,(N2962-1)*28,O2962,258),260),
MOD(SUM((E2962-1900)*365,(N2962-1)*28,O2962,258),260))</f>
        <v>75</v>
      </c>
      <c r="Q2962" s="374" t="str">
        <f>VLOOKUP(MOD(P2962,4),色,2,FALSE)</f>
        <v>青い</v>
      </c>
      <c r="R2962" s="292" t="str">
        <f>VLOOKUP(MOD(P2962,13),銀河の音,2,FALSE)</f>
        <v>惑星の</v>
      </c>
      <c r="S2962" s="385" t="str">
        <f>VLOOKUP(MOD(P2962,20),太陽の紋章,2,FALSE)</f>
        <v>鷲</v>
      </c>
      <c r="T2962" s="105" t="s">
        <v>3342</v>
      </c>
    </row>
    <row r="2963" spans="1:20" ht="13.5" customHeight="1">
      <c r="A2963" s="50" t="str">
        <f>VLOOKUP(MOD(E2963,10),十干,2,FALSE)</f>
        <v>癸</v>
      </c>
      <c r="B2963" s="199" t="str">
        <f>VLOOKUP(MOD(E2963,12),十二支,3,FALSE)</f>
        <v xml:space="preserve">08 軍 </v>
      </c>
      <c r="C2963" s="201" t="str">
        <f>VLOOKUP(F2963,星座,3,TRUE)</f>
        <v xml:space="preserve">12 海 </v>
      </c>
      <c r="D2963" s="531">
        <v>12114</v>
      </c>
      <c r="E2963" s="1">
        <f>IFERROR(YEAR(D2963),LEFT(D2963,4))</f>
        <v>1933</v>
      </c>
      <c r="F2963" s="1" t="str">
        <f>IF(ISTEXT(D2963),RIGHT(D2963,5),TEXT(D2963,"mm/dd"))</f>
        <v>03/01</v>
      </c>
      <c r="G2963" s="39">
        <f>SUM(MID(E2963,1,1),MID(E2963,2,1),MID(E2963,3,1),MID(E2963,4,1),MID(F2963,1,1),MID(F2963,2,1),MID(F2963,4,1),MID(F2963,5,1))</f>
        <v>20</v>
      </c>
      <c r="H2963" s="41">
        <f>IF(MOD(G2963,9)=0,9,MOD(G2963,9))</f>
        <v>2</v>
      </c>
      <c r="I2963" s="45" t="str">
        <f>IFERROR(MID("日月火水木金土",WEEKDAY(D2963),1),"")</f>
        <v>水</v>
      </c>
      <c r="J2963" s="304" t="s">
        <v>5381</v>
      </c>
      <c r="K2963" s="202" t="str">
        <f>VLOOKUP(F2963,石と花メイン,3,FALSE)</f>
        <v>■血碧玉</v>
      </c>
      <c r="L2963" s="297" t="str">
        <f>VLOOKUP(F2963,石と花メイン,4,FALSE)</f>
        <v>杏【唐桃】</v>
      </c>
      <c r="M2963" s="393">
        <f>IF(OR(MONTH(F2963)&lt;7,AND(MONTH(F2963)=7,DAY(F2963)&lt;=25)),
MOD(SUM((E2963-1901)*365,259),260),
MOD(SUM((E2963-1900)*365,259),260))</f>
        <v>239</v>
      </c>
      <c r="N2963" s="390">
        <f>IF(AND(MONTH(F2963)=7,DAY(F2963)&gt;25),1,
ROUNDDOWN((SUM(VLOOKUP(MONTH(F2963),D暦変換用数値,2,FALSE),DAY(F2963))/28)+1,0))</f>
        <v>8</v>
      </c>
      <c r="O2963" s="205">
        <f>IF(AND(MONTH(F2963)=7,DAY(F2963)&gt;25),DAY(F2963)-25,
MOD((SUM(VLOOKUP(MONTH(F2963),D暦変換用数値,2,FALSE),DAY(F2963))),28)+1)</f>
        <v>23</v>
      </c>
      <c r="P2963" s="406">
        <f>IF(OR(MONTH(F2963)&lt;7,AND(MONTH(F2963)=7,DAY(F2963)&lt;=25)),
MOD(SUM((E2963-1901)*365,(N2963-1)*28,O2963,258),260),
MOD(SUM((E2963-1900)*365,(N2963-1)*28,O2963,258),260))</f>
        <v>197</v>
      </c>
      <c r="Q2963" s="372" t="str">
        <f>VLOOKUP(MOD(P2963,4),色,2,FALSE)</f>
        <v>赤い</v>
      </c>
      <c r="R2963" s="290" t="str">
        <f>VLOOKUP(MOD(P2963,13),銀河の音,2,FALSE)</f>
        <v>月の</v>
      </c>
      <c r="S2963" s="383" t="str">
        <f>VLOOKUP(MOD(P2963,20),太陽の紋章,2,FALSE)</f>
        <v>地球</v>
      </c>
      <c r="T2963" s="98" t="s">
        <v>3736</v>
      </c>
    </row>
    <row r="2964" spans="1:20" ht="13.5" customHeight="1">
      <c r="A2964" s="50" t="str">
        <f>VLOOKUP(MOD(E2964,10),十干,2,FALSE)</f>
        <v>癸</v>
      </c>
      <c r="B2964" s="199" t="str">
        <f>VLOOKUP(MOD(E2964,12),十二支,3,FALSE)</f>
        <v xml:space="preserve">08 軍 </v>
      </c>
      <c r="C2964" s="201" t="str">
        <f>VLOOKUP(F2964,星座,3,TRUE)</f>
        <v xml:space="preserve">12 海 </v>
      </c>
      <c r="D2964" s="531">
        <v>12121</v>
      </c>
      <c r="E2964" s="1">
        <f>IFERROR(YEAR(D2964),LEFT(D2964,4))</f>
        <v>1933</v>
      </c>
      <c r="F2964" s="1" t="str">
        <f>IF(ISTEXT(D2964),RIGHT(D2964,5),TEXT(D2964,"mm/dd"))</f>
        <v>03/08</v>
      </c>
      <c r="G2964" s="39">
        <f>SUM(MID(E2964,1,1),MID(E2964,2,1),MID(E2964,3,1),MID(E2964,4,1),MID(F2964,1,1),MID(F2964,2,1),MID(F2964,4,1),MID(F2964,5,1))</f>
        <v>27</v>
      </c>
      <c r="H2964" s="41">
        <f>IF(MOD(G2964,9)=0,9,MOD(G2964,9))</f>
        <v>9</v>
      </c>
      <c r="I2964" s="45" t="str">
        <f>IFERROR(MID("日月火水木金土",WEEKDAY(D2964),1),"")</f>
        <v>水</v>
      </c>
      <c r="J2964" s="304" t="s">
        <v>5382</v>
      </c>
      <c r="K2964" s="202" t="str">
        <f>VLOOKUP(F2964,石と花メイン,3,FALSE)</f>
        <v>○真珠</v>
      </c>
      <c r="L2964" s="297" t="str">
        <f>VLOOKUP(F2964,石と花メイン,4,FALSE)</f>
        <v>栗</v>
      </c>
      <c r="M2964" s="393">
        <f>IF(OR(MONTH(F2964)&lt;7,AND(MONTH(F2964)=7,DAY(F2964)&lt;=25)),
MOD(SUM((E2964-1901)*365,259),260),
MOD(SUM((E2964-1900)*365,259),260))</f>
        <v>239</v>
      </c>
      <c r="N2964" s="390">
        <f>IF(AND(MONTH(F2964)=7,DAY(F2964)&gt;25),1,
ROUNDDOWN((SUM(VLOOKUP(MONTH(F2964),D暦変換用数値,2,FALSE),DAY(F2964))/28)+1,0))</f>
        <v>9</v>
      </c>
      <c r="O2964" s="205">
        <f>IF(AND(MONTH(F2964)=7,DAY(F2964)&gt;25),DAY(F2964)-25,
MOD((SUM(VLOOKUP(MONTH(F2964),D暦変換用数値,2,FALSE),DAY(F2964))),28)+1)</f>
        <v>2</v>
      </c>
      <c r="P2964" s="406">
        <f>IF(OR(MONTH(F2964)&lt;7,AND(MONTH(F2964)=7,DAY(F2964)&lt;=25)),
MOD(SUM((E2964-1901)*365,(N2964-1)*28,O2964,258),260),
MOD(SUM((E2964-1900)*365,(N2964-1)*28,O2964,258),260))</f>
        <v>204</v>
      </c>
      <c r="Q2964" s="373" t="str">
        <f>VLOOKUP(MOD(P2964,4),色,2,FALSE)</f>
        <v>黄色い</v>
      </c>
      <c r="R2964" s="291" t="str">
        <f>VLOOKUP(MOD(P2964,13),銀河の音,2,FALSE)</f>
        <v>太陽の</v>
      </c>
      <c r="S2964" s="384" t="str">
        <f>VLOOKUP(MOD(P2964,20),太陽の紋章,2,FALSE)</f>
        <v>種</v>
      </c>
      <c r="T2964" s="98" t="s">
        <v>3736</v>
      </c>
    </row>
    <row r="2965" spans="1:20" ht="13.5" customHeight="1">
      <c r="A2965" s="76" t="str">
        <f>VLOOKUP(MOD(E2965,10),十干,2,FALSE)</f>
        <v>乙</v>
      </c>
      <c r="B2965" s="280" t="str">
        <f>VLOOKUP(MOD(E2965,12),十二支,3,FALSE)</f>
        <v xml:space="preserve">08 軍 </v>
      </c>
      <c r="C2965" s="281" t="str">
        <f>VLOOKUP(F2965,星座,3,TRUE)</f>
        <v xml:space="preserve">12 海 </v>
      </c>
      <c r="D2965" s="550">
        <v>16488</v>
      </c>
      <c r="E2965" s="77">
        <f>IFERROR(YEAR(D2965),LEFT(D2965,4))</f>
        <v>1945</v>
      </c>
      <c r="F2965" s="77" t="str">
        <f>IF(ISTEXT(D2965),RIGHT(D2965,5),TEXT(D2965,"mm/dd"))</f>
        <v>02/20</v>
      </c>
      <c r="G2965" s="554">
        <f>SUM(MID(E2965,1,1),MID(E2965,2,1),MID(E2965,3,1),MID(E2965,4,1),MID(F2965,1,1),MID(F2965,2,1),MID(F2965,4,1),MID(F2965,5,1))</f>
        <v>23</v>
      </c>
      <c r="H2965" s="81">
        <f>IF(MOD(G2965,9)=0,9,MOD(G2965,9))</f>
        <v>5</v>
      </c>
      <c r="I2965" s="77" t="str">
        <f>IFERROR(MID("日月火水木金土",WEEKDAY(D2965),1),"")</f>
        <v>火</v>
      </c>
      <c r="J2965" s="307" t="s">
        <v>9079</v>
      </c>
      <c r="K2965" s="203" t="str">
        <f>VLOOKUP(F2965,石と花メイン,3,FALSE)</f>
        <v>◆翠玉</v>
      </c>
      <c r="L2965" s="301" t="str">
        <f>VLOOKUP(F2965,石と花メイン,4,FALSE)</f>
        <v>カルミア【アメリカ石楠花】</v>
      </c>
      <c r="M2965" s="398">
        <f>IF(OR(MONTH(F2965)&lt;7,AND(MONTH(F2965)=7,DAY(F2965)&lt;=25)),
MOD(SUM((E2965-1901)*365,259),260),
MOD(SUM((E2965-1900)*365,259),260))</f>
        <v>199</v>
      </c>
      <c r="N2965" s="121">
        <f>IF(AND(MONTH(F2965)=7,DAY(F2965)&gt;25),1,
ROUNDDOWN((SUM(VLOOKUP(MONTH(F2965),D暦変換用数値,2,FALSE),DAY(F2965))/28)+1,0))</f>
        <v>8</v>
      </c>
      <c r="O2965" s="117">
        <f>IF(AND(MONTH(F2965)=7,DAY(F2965)&gt;25),DAY(F2965)-25,
MOD((SUM(VLOOKUP(MONTH(F2965),D暦変換用数値,2,FALSE),DAY(F2965))),28)+1)</f>
        <v>14</v>
      </c>
      <c r="P2965" s="408">
        <f>IF(OR(MONTH(F2965)&lt;7,AND(MONTH(F2965)=7,DAY(F2965)&lt;=25)),
MOD(SUM((E2965-1901)*365,(N2965-1)*28,O2965,258),260),
MOD(SUM((E2965-1900)*365,(N2965-1)*28,O2965,258),260))</f>
        <v>148</v>
      </c>
      <c r="Q2965" s="380" t="str">
        <f>VLOOKUP(MOD(P2965,4),色,2,FALSE)</f>
        <v>黄色い</v>
      </c>
      <c r="R2965" s="295" t="str">
        <f>VLOOKUP(MOD(P2965,13),銀河の音,2,FALSE)</f>
        <v>倍音の</v>
      </c>
      <c r="S2965" s="389" t="str">
        <f>VLOOKUP(MOD(P2965,20),太陽の紋章,2,FALSE)</f>
        <v>星</v>
      </c>
      <c r="T2965" s="110" t="s">
        <v>9082</v>
      </c>
    </row>
    <row r="2966" spans="1:20" ht="13.5" customHeight="1">
      <c r="A2966" s="50" t="str">
        <f>VLOOKUP(MOD(E2966,10),十干,2,FALSE)</f>
        <v>乙</v>
      </c>
      <c r="B2966" s="199" t="str">
        <f>VLOOKUP(MOD(E2966,12),十二支,3,FALSE)</f>
        <v xml:space="preserve">08 軍 </v>
      </c>
      <c r="C2966" s="201" t="str">
        <f>VLOOKUP(F2966,星座,3,TRUE)</f>
        <v xml:space="preserve">12 海 </v>
      </c>
      <c r="D2966" s="531">
        <v>16493</v>
      </c>
      <c r="E2966" s="1">
        <f>IFERROR(YEAR(D2966),LEFT(D2966,4))</f>
        <v>1945</v>
      </c>
      <c r="F2966" s="1" t="str">
        <f>IF(ISTEXT(D2966),RIGHT(D2966,5),TEXT(D2966,"mm/dd"))</f>
        <v>02/25</v>
      </c>
      <c r="G2966" s="39">
        <f>SUM(MID(E2966,1,1),MID(E2966,2,1),MID(E2966,3,1),MID(E2966,4,1),MID(F2966,1,1),MID(F2966,2,1),MID(F2966,4,1),MID(F2966,5,1))</f>
        <v>28</v>
      </c>
      <c r="H2966" s="41">
        <f>IF(MOD(G2966,9)=0,9,MOD(G2966,9))</f>
        <v>1</v>
      </c>
      <c r="I2966" s="45" t="str">
        <f>IFERROR(MID("日月火水木金土",WEEKDAY(D2966),1),"")</f>
        <v>日</v>
      </c>
      <c r="J2966" s="304" t="s">
        <v>5383</v>
      </c>
      <c r="K2966" s="202" t="str">
        <f>VLOOKUP(F2966,石と花メイン,3,FALSE)</f>
        <v>●翡翠</v>
      </c>
      <c r="L2966" s="297" t="str">
        <f>VLOOKUP(F2966,石と花メイン,4,FALSE)</f>
        <v>カランコエ【紅弁慶】</v>
      </c>
      <c r="M2966" s="393">
        <f>IF(OR(MONTH(F2966)&lt;7,AND(MONTH(F2966)=7,DAY(F2966)&lt;=25)),
MOD(SUM((E2966-1901)*365,259),260),
MOD(SUM((E2966-1900)*365,259),260))</f>
        <v>199</v>
      </c>
      <c r="N2966" s="390">
        <f>IF(AND(MONTH(F2966)=7,DAY(F2966)&gt;25),1,
ROUNDDOWN((SUM(VLOOKUP(MONTH(F2966),D暦変換用数値,2,FALSE),DAY(F2966))/28)+1,0))</f>
        <v>8</v>
      </c>
      <c r="O2966" s="205">
        <f>IF(AND(MONTH(F2966)=7,DAY(F2966)&gt;25),DAY(F2966)-25,
MOD((SUM(VLOOKUP(MONTH(F2966),D暦変換用数値,2,FALSE),DAY(F2966))),28)+1)</f>
        <v>19</v>
      </c>
      <c r="P2966" s="406">
        <f>IF(OR(MONTH(F2966)&lt;7,AND(MONTH(F2966)=7,DAY(F2966)&lt;=25)),
MOD(SUM((E2966-1901)*365,(N2966-1)*28,O2966,258),260),
MOD(SUM((E2966-1900)*365,(N2966-1)*28,O2966,258),260))</f>
        <v>153</v>
      </c>
      <c r="Q2966" s="372" t="str">
        <f>VLOOKUP(MOD(P2966,4),色,2,FALSE)</f>
        <v>赤い</v>
      </c>
      <c r="R2966" s="290" t="str">
        <f>VLOOKUP(MOD(P2966,13),銀河の音,2,FALSE)</f>
        <v>惑星の</v>
      </c>
      <c r="S2966" s="383" t="str">
        <f>VLOOKUP(MOD(P2966,20),太陽の紋章,2,FALSE)</f>
        <v>空歩く者</v>
      </c>
      <c r="T2966" s="99" t="s">
        <v>5662</v>
      </c>
    </row>
    <row r="2967" spans="1:20" ht="13.5" customHeight="1">
      <c r="A2967" s="50" t="str">
        <f>VLOOKUP(MOD(E2967,10),十干,2,FALSE)</f>
        <v>乙</v>
      </c>
      <c r="B2967" s="199" t="str">
        <f>VLOOKUP(MOD(E2967,12),十二支,3,FALSE)</f>
        <v xml:space="preserve">08 軍 </v>
      </c>
      <c r="C2967" s="201" t="str">
        <f>VLOOKUP(F2967,星座,3,TRUE)</f>
        <v xml:space="preserve">12 海 </v>
      </c>
      <c r="D2967" s="531">
        <v>16503</v>
      </c>
      <c r="E2967" s="1">
        <f>IFERROR(YEAR(D2967),LEFT(D2967,4))</f>
        <v>1945</v>
      </c>
      <c r="F2967" s="1" t="str">
        <f>IF(ISTEXT(D2967),RIGHT(D2967,5),TEXT(D2967,"mm/dd"))</f>
        <v>03/07</v>
      </c>
      <c r="G2967" s="39">
        <f>SUM(MID(E2967,1,1),MID(E2967,2,1),MID(E2967,3,1),MID(E2967,4,1),MID(F2967,1,1),MID(F2967,2,1),MID(F2967,4,1),MID(F2967,5,1))</f>
        <v>29</v>
      </c>
      <c r="H2967" s="41">
        <f>IF(MOD(G2967,9)=0,9,MOD(G2967,9))</f>
        <v>2</v>
      </c>
      <c r="I2967" s="45" t="str">
        <f>IFERROR(MID("日月火水木金土",WEEKDAY(D2967),1),"")</f>
        <v>水</v>
      </c>
      <c r="J2967" s="304" t="s">
        <v>5384</v>
      </c>
      <c r="K2967" s="202" t="str">
        <f>VLOOKUP(F2967,石と花メイン,3,FALSE)</f>
        <v>■瑪瑙</v>
      </c>
      <c r="L2967" s="297" t="str">
        <f>VLOOKUP(F2967,石と花メイン,4,FALSE)</f>
        <v>薺【ぺんぺん草】</v>
      </c>
      <c r="M2967" s="393">
        <f>IF(OR(MONTH(F2967)&lt;7,AND(MONTH(F2967)=7,DAY(F2967)&lt;=25)),
MOD(SUM((E2967-1901)*365,259),260),
MOD(SUM((E2967-1900)*365,259),260))</f>
        <v>199</v>
      </c>
      <c r="N2967" s="390">
        <f>IF(AND(MONTH(F2967)=7,DAY(F2967)&gt;25),1,
ROUNDDOWN((SUM(VLOOKUP(MONTH(F2967),D暦変換用数値,2,FALSE),DAY(F2967))/28)+1,0))</f>
        <v>9</v>
      </c>
      <c r="O2967" s="205">
        <f>IF(AND(MONTH(F2967)=7,DAY(F2967)&gt;25),DAY(F2967)-25,
MOD((SUM(VLOOKUP(MONTH(F2967),D暦変換用数値,2,FALSE),DAY(F2967))),28)+1)</f>
        <v>1</v>
      </c>
      <c r="P2967" s="406">
        <f>IF(OR(MONTH(F2967)&lt;7,AND(MONTH(F2967)=7,DAY(F2967)&lt;=25)),
MOD(SUM((E2967-1901)*365,(N2967-1)*28,O2967,258),260),
MOD(SUM((E2967-1900)*365,(N2967-1)*28,O2967,258),260))</f>
        <v>163</v>
      </c>
      <c r="Q2967" s="374" t="str">
        <f>VLOOKUP(MOD(P2967,4),色,2,FALSE)</f>
        <v>青い</v>
      </c>
      <c r="R2967" s="292" t="str">
        <f>VLOOKUP(MOD(P2967,13),銀河の音,2,FALSE)</f>
        <v>共振の</v>
      </c>
      <c r="S2967" s="385" t="str">
        <f>VLOOKUP(MOD(P2967,20),太陽の紋章,2,FALSE)</f>
        <v>夜</v>
      </c>
      <c r="T2967" s="99" t="s">
        <v>8932</v>
      </c>
    </row>
    <row r="2968" spans="1:20" ht="13.5" customHeight="1">
      <c r="A2968" s="50" t="str">
        <f>VLOOKUP(MOD(E2968,10),十干,2,FALSE)</f>
        <v>乙</v>
      </c>
      <c r="B2968" s="199" t="str">
        <f>VLOOKUP(MOD(E2968,12),十二支,3,FALSE)</f>
        <v xml:space="preserve">08 軍 </v>
      </c>
      <c r="C2968" s="201" t="str">
        <f>VLOOKUP(F2968,星座,3,TRUE)</f>
        <v xml:space="preserve">12 海 </v>
      </c>
      <c r="D2968" s="531">
        <v>16505</v>
      </c>
      <c r="E2968" s="1">
        <f>IFERROR(YEAR(D2968),LEFT(D2968,4))</f>
        <v>1945</v>
      </c>
      <c r="F2968" s="1" t="str">
        <f>IF(ISTEXT(D2968),RIGHT(D2968,5),TEXT(D2968,"mm/dd"))</f>
        <v>03/09</v>
      </c>
      <c r="G2968" s="39">
        <f>SUM(MID(E2968,1,1),MID(E2968,2,1),MID(E2968,3,1),MID(E2968,4,1),MID(F2968,1,1),MID(F2968,2,1),MID(F2968,4,1),MID(F2968,5,1))</f>
        <v>31</v>
      </c>
      <c r="H2968" s="41">
        <f>IF(MOD(G2968,9)=0,9,MOD(G2968,9))</f>
        <v>4</v>
      </c>
      <c r="I2968" s="45" t="str">
        <f>IFERROR(MID("日月火水木金土",WEEKDAY(D2968),1),"")</f>
        <v>金</v>
      </c>
      <c r="J2968" s="304" t="s">
        <v>5385</v>
      </c>
      <c r="K2968" s="202" t="str">
        <f>VLOOKUP(F2968,石と花メイン,3,FALSE)</f>
        <v>◆猫目石</v>
      </c>
      <c r="L2968" s="297" t="str">
        <f>VLOOKUP(F2968,石と花メイン,4,FALSE)</f>
        <v>馬酔木</v>
      </c>
      <c r="M2968" s="393">
        <f>IF(OR(MONTH(F2968)&lt;7,AND(MONTH(F2968)=7,DAY(F2968)&lt;=25)),
MOD(SUM((E2968-1901)*365,259),260),
MOD(SUM((E2968-1900)*365,259),260))</f>
        <v>199</v>
      </c>
      <c r="N2968" s="390">
        <f>IF(AND(MONTH(F2968)=7,DAY(F2968)&gt;25),1,
ROUNDDOWN((SUM(VLOOKUP(MONTH(F2968),D暦変換用数値,2,FALSE),DAY(F2968))/28)+1,0))</f>
        <v>9</v>
      </c>
      <c r="O2968" s="205">
        <f>IF(AND(MONTH(F2968)=7,DAY(F2968)&gt;25),DAY(F2968)-25,
MOD((SUM(VLOOKUP(MONTH(F2968),D暦変換用数値,2,FALSE),DAY(F2968))),28)+1)</f>
        <v>3</v>
      </c>
      <c r="P2968" s="406">
        <f>IF(OR(MONTH(F2968)&lt;7,AND(MONTH(F2968)=7,DAY(F2968)&lt;=25)),
MOD(SUM((E2968-1901)*365,(N2968-1)*28,O2968,258),260),
MOD(SUM((E2968-1900)*365,(N2968-1)*28,O2968,258),260))</f>
        <v>165</v>
      </c>
      <c r="Q2968" s="372" t="str">
        <f>VLOOKUP(MOD(P2968,4),色,2,FALSE)</f>
        <v>赤い</v>
      </c>
      <c r="R2968" s="290" t="str">
        <f>VLOOKUP(MOD(P2968,13),銀河の音,2,FALSE)</f>
        <v>太陽の</v>
      </c>
      <c r="S2968" s="383" t="str">
        <f>VLOOKUP(MOD(P2968,20),太陽の紋章,2,FALSE)</f>
        <v>蛇</v>
      </c>
      <c r="T2968" s="93" t="s">
        <v>5753</v>
      </c>
    </row>
    <row r="2969" spans="1:20" ht="13.5" customHeight="1">
      <c r="A2969" s="282" t="str">
        <f>VLOOKUP(MOD(E2969,10),十干,2,FALSE)</f>
        <v>乙</v>
      </c>
      <c r="B2969" s="283" t="str">
        <f>VLOOKUP(MOD(E2969,12),十二支,3,FALSE)</f>
        <v xml:space="preserve">08 軍 </v>
      </c>
      <c r="C2969" s="287" t="str">
        <f>VLOOKUP(F2969,星座,3,TRUE)</f>
        <v xml:space="preserve">12 海 </v>
      </c>
      <c r="D2969" s="533">
        <v>16508</v>
      </c>
      <c r="E2969" s="83">
        <f>IFERROR(YEAR(D2969),LEFT(D2969,4))</f>
        <v>1945</v>
      </c>
      <c r="F2969" s="83" t="str">
        <f>IF(ISTEXT(D2969),RIGHT(D2969,5),TEXT(D2969,"mm/dd"))</f>
        <v>03/12</v>
      </c>
      <c r="G2969" s="88">
        <f>SUM(MID(E2969,1,1),MID(E2969,2,1),MID(E2969,3,1),MID(E2969,4,1),MID(F2969,1,1),MID(F2969,2,1),MID(F2969,4,1),MID(F2969,5,1))</f>
        <v>25</v>
      </c>
      <c r="H2969" s="88">
        <f>IF(MOD(G2969,9)=0,9,MOD(G2969,9))</f>
        <v>7</v>
      </c>
      <c r="I2969" s="83" t="str">
        <f>IFERROR(MID("日月火水木金土",WEEKDAY(D2969),1),"")</f>
        <v>月</v>
      </c>
      <c r="J2969" s="303" t="s">
        <v>1640</v>
      </c>
      <c r="K2969" s="87" t="str">
        <f>VLOOKUP(F2969,石と花メイン,3,FALSE)</f>
        <v>◇金剛石</v>
      </c>
      <c r="L2969" s="296" t="str">
        <f>VLOOKUP(F2969,石と花メイン,4,FALSE)</f>
        <v>金雀枝</v>
      </c>
      <c r="M2969" s="392">
        <f>IF(OR(MONTH(F2969)&lt;7,AND(MONTH(F2969)=7,DAY(F2969)&lt;=25)),
MOD(SUM((E2969-1901)*365,259),260),
MOD(SUM((E2969-1900)*365,259),260))</f>
        <v>199</v>
      </c>
      <c r="N2969" s="330">
        <f>IF(AND(MONTH(F2969)=7,DAY(F2969)&gt;25),1,
ROUNDDOWN((SUM(VLOOKUP(MONTH(F2969),D暦変換用数値,2,FALSE),DAY(F2969))/28)+1,0))</f>
        <v>9</v>
      </c>
      <c r="O2969" s="84">
        <f>IF(AND(MONTH(F2969)=7,DAY(F2969)&gt;25),DAY(F2969)-25,
MOD((SUM(VLOOKUP(MONTH(F2969),D暦変換用数値,2,FALSE),DAY(F2969))),28)+1)</f>
        <v>6</v>
      </c>
      <c r="P2969" s="405">
        <f>IF(OR(MONTH(F2969)&lt;7,AND(MONTH(F2969)=7,DAY(F2969)&lt;=25)),
MOD(SUM((E2969-1901)*365,(N2969-1)*28,O2969,258),260),
MOD(SUM((E2969-1900)*365,(N2969-1)*28,O2969,258),260))</f>
        <v>168</v>
      </c>
      <c r="Q2969" s="371" t="str">
        <f>VLOOKUP(MOD(P2969,4),色,2,FALSE)</f>
        <v>黄色い</v>
      </c>
      <c r="R2969" s="289" t="str">
        <f>VLOOKUP(MOD(P2969,13),銀河の音,2,FALSE)</f>
        <v>水晶の</v>
      </c>
      <c r="S2969" s="382" t="str">
        <f>VLOOKUP(MOD(P2969,20),太陽の紋章,2,FALSE)</f>
        <v>星</v>
      </c>
      <c r="T2969" s="91" t="s">
        <v>3736</v>
      </c>
    </row>
    <row r="2970" spans="1:20" ht="13.5" customHeight="1">
      <c r="A2970" s="50" t="str">
        <f>VLOOKUP(MOD(E2970,10),十干,2,FALSE)</f>
        <v>乙</v>
      </c>
      <c r="B2970" s="199" t="str">
        <f>VLOOKUP(MOD(E2970,12),十二支,3,FALSE)</f>
        <v xml:space="preserve">08 軍 </v>
      </c>
      <c r="C2970" s="201" t="str">
        <f>VLOOKUP(F2970,星座,3,TRUE)</f>
        <v xml:space="preserve">12 海 </v>
      </c>
      <c r="D2970" s="531">
        <v>16509</v>
      </c>
      <c r="E2970" s="1">
        <f>IFERROR(YEAR(D2970),LEFT(D2970,4))</f>
        <v>1945</v>
      </c>
      <c r="F2970" s="1" t="str">
        <f>IF(ISTEXT(D2970),RIGHT(D2970,5),TEXT(D2970,"mm/dd"))</f>
        <v>03/13</v>
      </c>
      <c r="G2970" s="39">
        <f>SUM(MID(E2970,1,1),MID(E2970,2,1),MID(E2970,3,1),MID(E2970,4,1),MID(F2970,1,1),MID(F2970,2,1),MID(F2970,4,1),MID(F2970,5,1))</f>
        <v>26</v>
      </c>
      <c r="H2970" s="41">
        <f>IF(MOD(G2970,9)=0,9,MOD(G2970,9))</f>
        <v>8</v>
      </c>
      <c r="I2970" s="45" t="str">
        <f>IFERROR(MID("日月火水木金土",WEEKDAY(D2970),1),"")</f>
        <v>火</v>
      </c>
      <c r="J2970" s="304" t="s">
        <v>5386</v>
      </c>
      <c r="K2970" s="202" t="str">
        <f>VLOOKUP(F2970,石と花メイン,3,FALSE)</f>
        <v>■赤縞瑪瑙</v>
      </c>
      <c r="L2970" s="297" t="str">
        <f>VLOOKUP(F2970,石と花メイン,4,FALSE)</f>
        <v>ヘメロカリス【忘れ草】</v>
      </c>
      <c r="M2970" s="393">
        <f>IF(OR(MONTH(F2970)&lt;7,AND(MONTH(F2970)=7,DAY(F2970)&lt;=25)),
MOD(SUM((E2970-1901)*365,259),260),
MOD(SUM((E2970-1900)*365,259),260))</f>
        <v>199</v>
      </c>
      <c r="N2970" s="390">
        <f>IF(AND(MONTH(F2970)=7,DAY(F2970)&gt;25),1,
ROUNDDOWN((SUM(VLOOKUP(MONTH(F2970),D暦変換用数値,2,FALSE),DAY(F2970))/28)+1,0))</f>
        <v>9</v>
      </c>
      <c r="O2970" s="205">
        <f>IF(AND(MONTH(F2970)=7,DAY(F2970)&gt;25),DAY(F2970)-25,
MOD((SUM(VLOOKUP(MONTH(F2970),D暦変換用数値,2,FALSE),DAY(F2970))),28)+1)</f>
        <v>7</v>
      </c>
      <c r="P2970" s="406">
        <f>IF(OR(MONTH(F2970)&lt;7,AND(MONTH(F2970)=7,DAY(F2970)&lt;=25)),
MOD(SUM((E2970-1901)*365,(N2970-1)*28,O2970,258),260),
MOD(SUM((E2970-1900)*365,(N2970-1)*28,O2970,258),260))</f>
        <v>169</v>
      </c>
      <c r="Q2970" s="372" t="str">
        <f>VLOOKUP(MOD(P2970,4),色,2,FALSE)</f>
        <v>赤い</v>
      </c>
      <c r="R2970" s="290" t="str">
        <f>VLOOKUP(MOD(P2970,13),銀河の音,2,FALSE)</f>
        <v>宇宙の</v>
      </c>
      <c r="S2970" s="383" t="str">
        <f>VLOOKUP(MOD(P2970,20),太陽の紋章,2,FALSE)</f>
        <v>月</v>
      </c>
      <c r="T2970" s="98" t="s">
        <v>3736</v>
      </c>
    </row>
    <row r="2971" spans="1:20" ht="13.5" customHeight="1">
      <c r="A2971" s="76" t="str">
        <f>VLOOKUP(MOD(E2971,10),十干,2,FALSE)</f>
        <v>丁</v>
      </c>
      <c r="B2971" s="280" t="str">
        <f>VLOOKUP(MOD(E2971,12),十二支,3,FALSE)</f>
        <v xml:space="preserve">08 軍 </v>
      </c>
      <c r="C2971" s="281" t="str">
        <f>VLOOKUP(F2971,星座,3,TRUE)</f>
        <v xml:space="preserve">12 海 </v>
      </c>
      <c r="D2971" s="550">
        <v>20878</v>
      </c>
      <c r="E2971" s="77">
        <f>IFERROR(YEAR(D2971),LEFT(D2971,4))</f>
        <v>1957</v>
      </c>
      <c r="F2971" s="77" t="str">
        <f>IF(ISTEXT(D2971),RIGHT(D2971,5),TEXT(D2971,"mm/dd"))</f>
        <v>02/27</v>
      </c>
      <c r="G2971" s="554">
        <f>SUM(MID(E2971,1,1),MID(E2971,2,1),MID(E2971,3,1),MID(E2971,4,1),MID(F2971,1,1),MID(F2971,2,1),MID(F2971,4,1),MID(F2971,5,1))</f>
        <v>33</v>
      </c>
      <c r="H2971" s="81">
        <f>IF(MOD(G2971,9)=0,9,MOD(G2971,9))</f>
        <v>6</v>
      </c>
      <c r="I2971" s="77" t="str">
        <f>IFERROR(MID("日月火水木金土",WEEKDAY(D2971),1),"")</f>
        <v>水</v>
      </c>
      <c r="J2971" s="307" t="s">
        <v>9071</v>
      </c>
      <c r="K2971" s="203" t="str">
        <f>VLOOKUP(F2971,石と花メイン,3,FALSE)</f>
        <v>○真珠</v>
      </c>
      <c r="L2971" s="301" t="str">
        <f>VLOOKUP(F2971,石と花メイン,4,FALSE)</f>
        <v>大甘菜【オーニソガラム】</v>
      </c>
      <c r="M2971" s="398">
        <f>IF(OR(MONTH(F2971)&lt;7,AND(MONTH(F2971)=7,DAY(F2971)&lt;=25)),
MOD(SUM((E2971-1901)*365,259),260),
MOD(SUM((E2971-1900)*365,259),260))</f>
        <v>159</v>
      </c>
      <c r="N2971" s="121">
        <f>IF(AND(MONTH(F2971)=7,DAY(F2971)&gt;25),1,
ROUNDDOWN((SUM(VLOOKUP(MONTH(F2971),D暦変換用数値,2,FALSE),DAY(F2971))/28)+1,0))</f>
        <v>8</v>
      </c>
      <c r="O2971" s="117">
        <f>IF(AND(MONTH(F2971)=7,DAY(F2971)&gt;25),DAY(F2971)-25,
MOD((SUM(VLOOKUP(MONTH(F2971),D暦変換用数値,2,FALSE),DAY(F2971))),28)+1)</f>
        <v>21</v>
      </c>
      <c r="P2971" s="408">
        <f>IF(OR(MONTH(F2971)&lt;7,AND(MONTH(F2971)=7,DAY(F2971)&lt;=25)),
MOD(SUM((E2971-1901)*365,(N2971-1)*28,O2971,258),260),
MOD(SUM((E2971-1900)*365,(N2971-1)*28,O2971,258),260))</f>
        <v>115</v>
      </c>
      <c r="Q2971" s="380" t="str">
        <f>VLOOKUP(MOD(P2971,4),色,2,FALSE)</f>
        <v>青い</v>
      </c>
      <c r="R2971" s="295" t="str">
        <f>VLOOKUP(MOD(P2971,13),銀河の音,2,FALSE)</f>
        <v>スペクトルの</v>
      </c>
      <c r="S2971" s="389" t="str">
        <f>VLOOKUP(MOD(P2971,20),太陽の紋章,2,FALSE)</f>
        <v>鷲</v>
      </c>
      <c r="T2971" s="110" t="s">
        <v>9075</v>
      </c>
    </row>
    <row r="2972" spans="1:20" ht="13.5" customHeight="1">
      <c r="A2972" s="50" t="str">
        <f>VLOOKUP(MOD(E2972,10),十干,2,FALSE)</f>
        <v>丁</v>
      </c>
      <c r="B2972" s="199" t="str">
        <f>VLOOKUP(MOD(E2972,12),十二支,3,FALSE)</f>
        <v xml:space="preserve">08 軍 </v>
      </c>
      <c r="C2972" s="201" t="str">
        <f>VLOOKUP(F2972,星座,3,TRUE)</f>
        <v xml:space="preserve">12 海 </v>
      </c>
      <c r="D2972" s="531">
        <v>20889</v>
      </c>
      <c r="E2972" s="1">
        <f>IFERROR(YEAR(D2972),LEFT(D2972,4))</f>
        <v>1957</v>
      </c>
      <c r="F2972" s="1" t="str">
        <f>IF(ISTEXT(D2972),RIGHT(D2972,5),TEXT(D2972,"mm/dd"))</f>
        <v>03/10</v>
      </c>
      <c r="G2972" s="39">
        <f>SUM(MID(E2972,1,1),MID(E2972,2,1),MID(E2972,3,1),MID(E2972,4,1),MID(F2972,1,1),MID(F2972,2,1),MID(F2972,4,1),MID(F2972,5,1))</f>
        <v>26</v>
      </c>
      <c r="H2972" s="41">
        <f>IF(MOD(G2972,9)=0,9,MOD(G2972,9))</f>
        <v>8</v>
      </c>
      <c r="I2972" s="45" t="str">
        <f>IFERROR(MID("日月火水木金土",WEEKDAY(D2972),1),"")</f>
        <v>日</v>
      </c>
      <c r="J2972" s="304" t="s">
        <v>5387</v>
      </c>
      <c r="K2972" s="202" t="str">
        <f>VLOOKUP(F2972,石と花メイン,3,FALSE)</f>
        <v>●蛋白石</v>
      </c>
      <c r="L2972" s="297" t="str">
        <f>VLOOKUP(F2972,石と花メイン,4,FALSE)</f>
        <v>ルピナス【登藤/昇藤】</v>
      </c>
      <c r="M2972" s="393">
        <f>IF(OR(MONTH(F2972)&lt;7,AND(MONTH(F2972)=7,DAY(F2972)&lt;=25)),
MOD(SUM((E2972-1901)*365,259),260),
MOD(SUM((E2972-1900)*365,259),260))</f>
        <v>159</v>
      </c>
      <c r="N2972" s="390">
        <f>IF(AND(MONTH(F2972)=7,DAY(F2972)&gt;25),1,
ROUNDDOWN((SUM(VLOOKUP(MONTH(F2972),D暦変換用数値,2,FALSE),DAY(F2972))/28)+1,0))</f>
        <v>9</v>
      </c>
      <c r="O2972" s="205">
        <f>IF(AND(MONTH(F2972)=7,DAY(F2972)&gt;25),DAY(F2972)-25,
MOD((SUM(VLOOKUP(MONTH(F2972),D暦変換用数値,2,FALSE),DAY(F2972))),28)+1)</f>
        <v>4</v>
      </c>
      <c r="P2972" s="406">
        <f>IF(OR(MONTH(F2972)&lt;7,AND(MONTH(F2972)=7,DAY(F2972)&lt;=25)),
MOD(SUM((E2972-1901)*365,(N2972-1)*28,O2972,258),260),
MOD(SUM((E2972-1900)*365,(N2972-1)*28,O2972,258),260))</f>
        <v>126</v>
      </c>
      <c r="Q2972" s="375" t="str">
        <f>VLOOKUP(MOD(P2972,4),色,2,FALSE)</f>
        <v>白い</v>
      </c>
      <c r="R2972" s="293" t="str">
        <f>VLOOKUP(MOD(P2972,13),銀河の音,2,FALSE)</f>
        <v>太陽の</v>
      </c>
      <c r="S2972" s="386" t="str">
        <f>VLOOKUP(MOD(P2972,20),太陽の紋章,2,FALSE)</f>
        <v>世界の橋渡し</v>
      </c>
      <c r="T2972" s="93" t="s">
        <v>7549</v>
      </c>
    </row>
    <row r="2973" spans="1:20" ht="13.5" customHeight="1">
      <c r="A2973" s="50" t="str">
        <f>VLOOKUP(MOD(E2973,10),十干,2,FALSE)</f>
        <v>丁</v>
      </c>
      <c r="B2973" s="199" t="str">
        <f>VLOOKUP(MOD(E2973,12),十二支,3,FALSE)</f>
        <v xml:space="preserve">08 軍 </v>
      </c>
      <c r="C2973" s="201" t="str">
        <f>VLOOKUP(F2973,星座,3,TRUE)</f>
        <v xml:space="preserve">12 海 </v>
      </c>
      <c r="D2973" s="531">
        <v>20898</v>
      </c>
      <c r="E2973" s="1">
        <f>IFERROR(YEAR(D2973),LEFT(D2973,4))</f>
        <v>1957</v>
      </c>
      <c r="F2973" s="1" t="str">
        <f>IF(ISTEXT(D2973),RIGHT(D2973,5),TEXT(D2973,"mm/dd"))</f>
        <v>03/19</v>
      </c>
      <c r="G2973" s="39">
        <f>SUM(MID(E2973,1,1),MID(E2973,2,1),MID(E2973,3,1),MID(E2973,4,1),MID(F2973,1,1),MID(F2973,2,1),MID(F2973,4,1),MID(F2973,5,1))</f>
        <v>35</v>
      </c>
      <c r="H2973" s="41">
        <f>IF(MOD(G2973,9)=0,9,MOD(G2973,9))</f>
        <v>8</v>
      </c>
      <c r="I2973" s="45" t="str">
        <f>IFERROR(MID("日月火水木金土",WEEKDAY(D2973),1),"")</f>
        <v>火</v>
      </c>
      <c r="J2973" s="304" t="s">
        <v>5388</v>
      </c>
      <c r="K2973" s="202" t="str">
        <f>VLOOKUP(F2973,石と花メイン,3,FALSE)</f>
        <v>○真珠</v>
      </c>
      <c r="L2973" s="297" t="str">
        <f>VLOOKUP(F2973,石と花メイン,4,FALSE)</f>
        <v>雛芥子/雛罌粟【ポピー】</v>
      </c>
      <c r="M2973" s="393">
        <f>IF(OR(MONTH(F2973)&lt;7,AND(MONTH(F2973)=7,DAY(F2973)&lt;=25)),
MOD(SUM((E2973-1901)*365,259),260),
MOD(SUM((E2973-1900)*365,259),260))</f>
        <v>159</v>
      </c>
      <c r="N2973" s="390">
        <f>IF(AND(MONTH(F2973)=7,DAY(F2973)&gt;25),1,
ROUNDDOWN((SUM(VLOOKUP(MONTH(F2973),D暦変換用数値,2,FALSE),DAY(F2973))/28)+1,0))</f>
        <v>9</v>
      </c>
      <c r="O2973" s="205">
        <f>IF(AND(MONTH(F2973)=7,DAY(F2973)&gt;25),DAY(F2973)-25,
MOD((SUM(VLOOKUP(MONTH(F2973),D暦変換用数値,2,FALSE),DAY(F2973))),28)+1)</f>
        <v>13</v>
      </c>
      <c r="P2973" s="406">
        <f>IF(OR(MONTH(F2973)&lt;7,AND(MONTH(F2973)=7,DAY(F2973)&lt;=25)),
MOD(SUM((E2973-1901)*365,(N2973-1)*28,O2973,258),260),
MOD(SUM((E2973-1900)*365,(N2973-1)*28,O2973,258),260))</f>
        <v>135</v>
      </c>
      <c r="Q2973" s="374" t="str">
        <f>VLOOKUP(MOD(P2973,4),色,2,FALSE)</f>
        <v>青い</v>
      </c>
      <c r="R2973" s="292" t="str">
        <f>VLOOKUP(MOD(P2973,13),銀河の音,2,FALSE)</f>
        <v>倍音の</v>
      </c>
      <c r="S2973" s="385" t="str">
        <f>VLOOKUP(MOD(P2973,20),太陽の紋章,2,FALSE)</f>
        <v>鷲</v>
      </c>
      <c r="T2973" s="98" t="s">
        <v>3736</v>
      </c>
    </row>
    <row r="2974" spans="1:20" ht="13.5" customHeight="1">
      <c r="A2974" s="49" t="str">
        <f>VLOOKUP(MOD(E2974,10),十干,2,FALSE)</f>
        <v>己</v>
      </c>
      <c r="B2974" s="199" t="str">
        <f>VLOOKUP(MOD(E2974,12),十二支,3,FALSE)</f>
        <v xml:space="preserve">08 軍 </v>
      </c>
      <c r="C2974" s="201" t="str">
        <f>VLOOKUP(F2974,星座,3,TRUE)</f>
        <v xml:space="preserve">12 海 </v>
      </c>
      <c r="D2974" s="535">
        <v>25256</v>
      </c>
      <c r="E2974" s="45">
        <f>IFERROR(YEAR(D2974),LEFT(D2974,4))</f>
        <v>1969</v>
      </c>
      <c r="F2974" s="45" t="str">
        <f>IF(ISTEXT(D2974),RIGHT(D2974,5),TEXT(D2974,"mm/dd"))</f>
        <v>02/22</v>
      </c>
      <c r="G2974" s="41">
        <f>SUM(MID(E2974,1,1),MID(E2974,2,1),MID(E2974,3,1),MID(E2974,4,1),MID(F2974,1,1),MID(F2974,2,1),MID(F2974,4,1),MID(F2974,5,1))</f>
        <v>31</v>
      </c>
      <c r="H2974" s="41">
        <f>IF(MOD(G2974,9)=0,9,MOD(G2974,9))</f>
        <v>4</v>
      </c>
      <c r="I2974" s="45" t="str">
        <f>IFERROR(MID("日月火水木金土",WEEKDAY(D2974),1),"")</f>
        <v>土</v>
      </c>
      <c r="J2974" s="305" t="s">
        <v>4159</v>
      </c>
      <c r="K2974" s="203" t="str">
        <f>VLOOKUP(F2974,石と花メイン,3,FALSE)</f>
        <v>◆青玉</v>
      </c>
      <c r="L2974" s="298" t="str">
        <f>VLOOKUP(F2974,石と花メイン,4,FALSE)</f>
        <v>ローダンセ【広葉の花簪】</v>
      </c>
      <c r="M2974" s="394">
        <f>IF(OR(MONTH(F2974)&lt;7,AND(MONTH(F2974)=7,DAY(F2974)&lt;=25)),
MOD(SUM((E2974-1901)*365,259),260),
MOD(SUM((E2974-1900)*365,259),260))</f>
        <v>119</v>
      </c>
      <c r="N2974" s="391">
        <f>IF(AND(MONTH(F2974)=7,DAY(F2974)&gt;25),1,
ROUNDDOWN((SUM(VLOOKUP(MONTH(F2974),D暦変換用数値,2,FALSE),DAY(F2974))/28)+1,0))</f>
        <v>8</v>
      </c>
      <c r="O2974" s="46">
        <f>IF(AND(MONTH(F2974)=7,DAY(F2974)&gt;25),DAY(F2974)-25,
MOD((SUM(VLOOKUP(MONTH(F2974),D暦変換用数値,2,FALSE),DAY(F2974))),28)+1)</f>
        <v>16</v>
      </c>
      <c r="P2974" s="407">
        <f>IF(OR(MONTH(F2974)&lt;7,AND(MONTH(F2974)=7,DAY(F2974)&lt;=25)),
MOD(SUM((E2974-1901)*365,(N2974-1)*28,O2974,258),260),
MOD(SUM((E2974-1900)*365,(N2974-1)*28,O2974,258),260))</f>
        <v>70</v>
      </c>
      <c r="Q2974" s="375" t="str">
        <f>VLOOKUP(MOD(P2974,4),色,2,FALSE)</f>
        <v>白い</v>
      </c>
      <c r="R2974" s="293" t="str">
        <f>VLOOKUP(MOD(P2974,13),銀河の音,2,FALSE)</f>
        <v>倍音の</v>
      </c>
      <c r="S2974" s="386" t="str">
        <f>VLOOKUP(MOD(P2974,20),太陽の紋章,2,FALSE)</f>
        <v>犬</v>
      </c>
      <c r="T2974" s="110" t="s">
        <v>6772</v>
      </c>
    </row>
    <row r="2975" spans="1:20" ht="13.5" customHeight="1">
      <c r="A2975" s="50" t="str">
        <f>VLOOKUP(MOD(E2975,10),十干,2,FALSE)</f>
        <v>己</v>
      </c>
      <c r="B2975" s="199" t="str">
        <f>VLOOKUP(MOD(E2975,12),十二支,3,FALSE)</f>
        <v xml:space="preserve">08 軍 </v>
      </c>
      <c r="C2975" s="201" t="str">
        <f>VLOOKUP(F2975,星座,3,TRUE)</f>
        <v xml:space="preserve">12 海 </v>
      </c>
      <c r="D2975" s="531">
        <v>25261</v>
      </c>
      <c r="E2975" s="1">
        <f>IFERROR(YEAR(D2975),LEFT(D2975,4))</f>
        <v>1969</v>
      </c>
      <c r="F2975" s="1" t="str">
        <f>IF(ISTEXT(D2975),RIGHT(D2975,5),TEXT(D2975,"mm/dd"))</f>
        <v>02/27</v>
      </c>
      <c r="G2975" s="39">
        <f>SUM(MID(E2975,1,1),MID(E2975,2,1),MID(E2975,3,1),MID(E2975,4,1),MID(F2975,1,1),MID(F2975,2,1),MID(F2975,4,1),MID(F2975,5,1))</f>
        <v>36</v>
      </c>
      <c r="H2975" s="41">
        <f>IF(MOD(G2975,9)=0,9,MOD(G2975,9))</f>
        <v>9</v>
      </c>
      <c r="I2975" s="45" t="str">
        <f>IFERROR(MID("日月火水木金土",WEEKDAY(D2975),1),"")</f>
        <v>木</v>
      </c>
      <c r="J2975" s="304" t="s">
        <v>5389</v>
      </c>
      <c r="K2975" s="202" t="str">
        <f>VLOOKUP(F2975,石と花メイン,3,FALSE)</f>
        <v>○真珠</v>
      </c>
      <c r="L2975" s="297" t="str">
        <f>VLOOKUP(F2975,石と花メイン,4,FALSE)</f>
        <v>大甘菜【オーニソガラム】</v>
      </c>
      <c r="M2975" s="393">
        <f>IF(OR(MONTH(F2975)&lt;7,AND(MONTH(F2975)=7,DAY(F2975)&lt;=25)),
MOD(SUM((E2975-1901)*365,259),260),
MOD(SUM((E2975-1900)*365,259),260))</f>
        <v>119</v>
      </c>
      <c r="N2975" s="390">
        <f>IF(AND(MONTH(F2975)=7,DAY(F2975)&gt;25),1,
ROUNDDOWN((SUM(VLOOKUP(MONTH(F2975),D暦変換用数値,2,FALSE),DAY(F2975))/28)+1,0))</f>
        <v>8</v>
      </c>
      <c r="O2975" s="205">
        <f>IF(AND(MONTH(F2975)=7,DAY(F2975)&gt;25),DAY(F2975)-25,
MOD((SUM(VLOOKUP(MONTH(F2975),D暦変換用数値,2,FALSE),DAY(F2975))),28)+1)</f>
        <v>21</v>
      </c>
      <c r="P2975" s="406">
        <f>IF(OR(MONTH(F2975)&lt;7,AND(MONTH(F2975)=7,DAY(F2975)&lt;=25)),
MOD(SUM((E2975-1901)*365,(N2975-1)*28,O2975,258),260),
MOD(SUM((E2975-1900)*365,(N2975-1)*28,O2975,258),260))</f>
        <v>75</v>
      </c>
      <c r="Q2975" s="374" t="str">
        <f>VLOOKUP(MOD(P2975,4),色,2,FALSE)</f>
        <v>青い</v>
      </c>
      <c r="R2975" s="292" t="str">
        <f>VLOOKUP(MOD(P2975,13),銀河の音,2,FALSE)</f>
        <v>惑星の</v>
      </c>
      <c r="S2975" s="385" t="str">
        <f>VLOOKUP(MOD(P2975,20),太陽の紋章,2,FALSE)</f>
        <v>鷲</v>
      </c>
      <c r="T2975" s="98" t="s">
        <v>3736</v>
      </c>
    </row>
    <row r="2976" spans="1:20" ht="13.5" customHeight="1">
      <c r="A2976" s="50" t="str">
        <f>VLOOKUP(MOD(E2976,10),十干,2,FALSE)</f>
        <v>己</v>
      </c>
      <c r="B2976" s="199" t="str">
        <f>VLOOKUP(MOD(E2976,12),十二支,3,FALSE)</f>
        <v xml:space="preserve">08 軍 </v>
      </c>
      <c r="C2976" s="201" t="str">
        <f>VLOOKUP(F2976,星座,3,TRUE)</f>
        <v xml:space="preserve">12 海 </v>
      </c>
      <c r="D2976" s="531">
        <v>25273</v>
      </c>
      <c r="E2976" s="1">
        <f>IFERROR(YEAR(D2976),LEFT(D2976,4))</f>
        <v>1969</v>
      </c>
      <c r="F2976" s="1" t="str">
        <f>IF(ISTEXT(D2976),RIGHT(D2976,5),TEXT(D2976,"mm/dd"))</f>
        <v>03/11</v>
      </c>
      <c r="G2976" s="39">
        <f>SUM(MID(E2976,1,1),MID(E2976,2,1),MID(E2976,3,1),MID(E2976,4,1),MID(F2976,1,1),MID(F2976,2,1),MID(F2976,4,1),MID(F2976,5,1))</f>
        <v>30</v>
      </c>
      <c r="H2976" s="41">
        <f>IF(MOD(G2976,9)=0,9,MOD(G2976,9))</f>
        <v>3</v>
      </c>
      <c r="I2976" s="45" t="str">
        <f>IFERROR(MID("日月火水木金土",WEEKDAY(D2976),1),"")</f>
        <v>火</v>
      </c>
      <c r="J2976" s="304" t="s">
        <v>5390</v>
      </c>
      <c r="K2976" s="202" t="str">
        <f>VLOOKUP(F2976,石と花メイン,3,FALSE)</f>
        <v>◆紅玉</v>
      </c>
      <c r="L2976" s="297" t="str">
        <f>VLOOKUP(F2976,石と花メイン,4,FALSE)</f>
        <v>菊苦菜【チコリー】</v>
      </c>
      <c r="M2976" s="393">
        <f>IF(OR(MONTH(F2976)&lt;7,AND(MONTH(F2976)=7,DAY(F2976)&lt;=25)),
MOD(SUM((E2976-1901)*365,259),260),
MOD(SUM((E2976-1900)*365,259),260))</f>
        <v>119</v>
      </c>
      <c r="N2976" s="390">
        <f>IF(AND(MONTH(F2976)=7,DAY(F2976)&gt;25),1,
ROUNDDOWN((SUM(VLOOKUP(MONTH(F2976),D暦変換用数値,2,FALSE),DAY(F2976))/28)+1,0))</f>
        <v>9</v>
      </c>
      <c r="O2976" s="205">
        <f>IF(AND(MONTH(F2976)=7,DAY(F2976)&gt;25),DAY(F2976)-25,
MOD((SUM(VLOOKUP(MONTH(F2976),D暦変換用数値,2,FALSE),DAY(F2976))),28)+1)</f>
        <v>5</v>
      </c>
      <c r="P2976" s="406">
        <f>IF(OR(MONTH(F2976)&lt;7,AND(MONTH(F2976)=7,DAY(F2976)&lt;=25)),
MOD(SUM((E2976-1901)*365,(N2976-1)*28,O2976,258),260),
MOD(SUM((E2976-1900)*365,(N2976-1)*28,O2976,258),260))</f>
        <v>87</v>
      </c>
      <c r="Q2976" s="374" t="str">
        <f>VLOOKUP(MOD(P2976,4),色,2,FALSE)</f>
        <v>青い</v>
      </c>
      <c r="R2976" s="292" t="str">
        <f>VLOOKUP(MOD(P2976,13),銀河の音,2,FALSE)</f>
        <v>太陽の</v>
      </c>
      <c r="S2976" s="385" t="str">
        <f>VLOOKUP(MOD(P2976,20),太陽の紋章,2,FALSE)</f>
        <v>手</v>
      </c>
      <c r="T2976" s="98" t="s">
        <v>3736</v>
      </c>
    </row>
    <row r="2977" spans="1:20" ht="13.5" customHeight="1">
      <c r="A2977" s="50" t="str">
        <f>VLOOKUP(MOD(E2977,10),十干,2,FALSE)</f>
        <v>己</v>
      </c>
      <c r="B2977" s="199" t="str">
        <f>VLOOKUP(MOD(E2977,12),十二支,3,FALSE)</f>
        <v xml:space="preserve">08 軍 </v>
      </c>
      <c r="C2977" s="201" t="str">
        <f>VLOOKUP(F2977,星座,3,TRUE)</f>
        <v xml:space="preserve">12 海 </v>
      </c>
      <c r="D2977" s="531">
        <v>25276</v>
      </c>
      <c r="E2977" s="1">
        <f>IFERROR(YEAR(D2977),LEFT(D2977,4))</f>
        <v>1969</v>
      </c>
      <c r="F2977" s="1" t="str">
        <f>IF(ISTEXT(D2977),RIGHT(D2977,5),TEXT(D2977,"mm/dd"))</f>
        <v>03/14</v>
      </c>
      <c r="G2977" s="39">
        <f>SUM(MID(E2977,1,1),MID(E2977,2,1),MID(E2977,3,1),MID(E2977,4,1),MID(F2977,1,1),MID(F2977,2,1),MID(F2977,4,1),MID(F2977,5,1))</f>
        <v>33</v>
      </c>
      <c r="H2977" s="41">
        <f>IF(MOD(G2977,9)=0,9,MOD(G2977,9))</f>
        <v>6</v>
      </c>
      <c r="I2977" s="45" t="str">
        <f>IFERROR(MID("日月火水木金土",WEEKDAY(D2977),1),"")</f>
        <v>金</v>
      </c>
      <c r="J2977" s="304" t="s">
        <v>598</v>
      </c>
      <c r="K2977" s="202" t="str">
        <f>VLOOKUP(F2977,石と花メイン,3,FALSE)</f>
        <v>□水晶</v>
      </c>
      <c r="L2977" s="297" t="str">
        <f>VLOOKUP(F2977,石と花メイン,4,FALSE)</f>
        <v>アーモンド【扁桃】</v>
      </c>
      <c r="M2977" s="393">
        <f>IF(OR(MONTH(F2977)&lt;7,AND(MONTH(F2977)=7,DAY(F2977)&lt;=25)),
MOD(SUM((E2977-1901)*365,259),260),
MOD(SUM((E2977-1900)*365,259),260))</f>
        <v>119</v>
      </c>
      <c r="N2977" s="390">
        <f>IF(AND(MONTH(F2977)=7,DAY(F2977)&gt;25),1,
ROUNDDOWN((SUM(VLOOKUP(MONTH(F2977),D暦変換用数値,2,FALSE),DAY(F2977))/28)+1,0))</f>
        <v>9</v>
      </c>
      <c r="O2977" s="205">
        <f>IF(AND(MONTH(F2977)=7,DAY(F2977)&gt;25),DAY(F2977)-25,
MOD((SUM(VLOOKUP(MONTH(F2977),D暦変換用数値,2,FALSE),DAY(F2977))),28)+1)</f>
        <v>8</v>
      </c>
      <c r="P2977" s="406">
        <f>IF(OR(MONTH(F2977)&lt;7,AND(MONTH(F2977)=7,DAY(F2977)&lt;=25)),
MOD(SUM((E2977-1901)*365,(N2977-1)*28,O2977,258),260),
MOD(SUM((E2977-1900)*365,(N2977-1)*28,O2977,258),260))</f>
        <v>90</v>
      </c>
      <c r="Q2977" s="375" t="str">
        <f>VLOOKUP(MOD(P2977,4),色,2,FALSE)</f>
        <v>白い</v>
      </c>
      <c r="R2977" s="293" t="str">
        <f>VLOOKUP(MOD(P2977,13),銀河の音,2,FALSE)</f>
        <v>水晶の</v>
      </c>
      <c r="S2977" s="386" t="str">
        <f>VLOOKUP(MOD(P2977,20),太陽の紋章,2,FALSE)</f>
        <v>犬</v>
      </c>
      <c r="T2977" s="97" t="s">
        <v>179</v>
      </c>
    </row>
    <row r="2978" spans="1:20" ht="13.5" customHeight="1">
      <c r="A2978" s="50" t="str">
        <f>VLOOKUP(MOD(E2978,10),十干,2,FALSE)</f>
        <v>己</v>
      </c>
      <c r="B2978" s="199" t="str">
        <f>VLOOKUP(MOD(E2978,12),十二支,3,FALSE)</f>
        <v xml:space="preserve">08 軍 </v>
      </c>
      <c r="C2978" s="201" t="str">
        <f>VLOOKUP(F2978,星座,3,TRUE)</f>
        <v xml:space="preserve">12 海 </v>
      </c>
      <c r="D2978" s="531">
        <v>25277</v>
      </c>
      <c r="E2978" s="1">
        <f>IFERROR(YEAR(D2978),LEFT(D2978,4))</f>
        <v>1969</v>
      </c>
      <c r="F2978" s="1" t="str">
        <f>IF(ISTEXT(D2978),RIGHT(D2978,5),TEXT(D2978,"mm/dd"))</f>
        <v>03/15</v>
      </c>
      <c r="G2978" s="39">
        <f>SUM(MID(E2978,1,1),MID(E2978,2,1),MID(E2978,3,1),MID(E2978,4,1),MID(F2978,1,1),MID(F2978,2,1),MID(F2978,4,1),MID(F2978,5,1))</f>
        <v>34</v>
      </c>
      <c r="H2978" s="41">
        <f>IF(MOD(G2978,9)=0,9,MOD(G2978,9))</f>
        <v>7</v>
      </c>
      <c r="I2978" s="45" t="str">
        <f>IFERROR(MID("日月火水木金土",WEEKDAY(D2978),1),"")</f>
        <v>土</v>
      </c>
      <c r="J2978" s="304" t="s">
        <v>599</v>
      </c>
      <c r="K2978" s="202" t="str">
        <f>VLOOKUP(F2978,石と花メイン,3,FALSE)</f>
        <v>◇金剛石</v>
      </c>
      <c r="L2978" s="297" t="str">
        <f>VLOOKUP(F2978,石と花メイン,4,FALSE)</f>
        <v>山丹花【イクソラ】</v>
      </c>
      <c r="M2978" s="393">
        <f>IF(OR(MONTH(F2978)&lt;7,AND(MONTH(F2978)=7,DAY(F2978)&lt;=25)),
MOD(SUM((E2978-1901)*365,259),260),
MOD(SUM((E2978-1900)*365,259),260))</f>
        <v>119</v>
      </c>
      <c r="N2978" s="390">
        <f>IF(AND(MONTH(F2978)=7,DAY(F2978)&gt;25),1,
ROUNDDOWN((SUM(VLOOKUP(MONTH(F2978),D暦変換用数値,2,FALSE),DAY(F2978))/28)+1,0))</f>
        <v>9</v>
      </c>
      <c r="O2978" s="205">
        <f>IF(AND(MONTH(F2978)=7,DAY(F2978)&gt;25),DAY(F2978)-25,
MOD((SUM(VLOOKUP(MONTH(F2978),D暦変換用数値,2,FALSE),DAY(F2978))),28)+1)</f>
        <v>9</v>
      </c>
      <c r="P2978" s="406">
        <f>IF(OR(MONTH(F2978)&lt;7,AND(MONTH(F2978)=7,DAY(F2978)&lt;=25)),
MOD(SUM((E2978-1901)*365,(N2978-1)*28,O2978,258),260),
MOD(SUM((E2978-1900)*365,(N2978-1)*28,O2978,258),260))</f>
        <v>91</v>
      </c>
      <c r="Q2978" s="374" t="str">
        <f>VLOOKUP(MOD(P2978,4),色,2,FALSE)</f>
        <v>青い</v>
      </c>
      <c r="R2978" s="292" t="str">
        <f>VLOOKUP(MOD(P2978,13),銀河の音,2,FALSE)</f>
        <v>宇宙の</v>
      </c>
      <c r="S2978" s="385" t="str">
        <f>VLOOKUP(MOD(P2978,20),太陽の紋章,2,FALSE)</f>
        <v>猿</v>
      </c>
      <c r="T2978" s="97" t="s">
        <v>180</v>
      </c>
    </row>
    <row r="2979" spans="1:20" ht="13.5" customHeight="1">
      <c r="A2979" s="334" t="str">
        <f>VLOOKUP(MOD(E2979,10),十干,2,FALSE)</f>
        <v>辛</v>
      </c>
      <c r="B2979" s="331" t="str">
        <f>VLOOKUP(MOD(E2979,12),十二支,3,FALSE)</f>
        <v xml:space="preserve">08 軍 </v>
      </c>
      <c r="C2979" s="336" t="str">
        <f>VLOOKUP(F2979,星座,3,TRUE)</f>
        <v xml:space="preserve">12 海 </v>
      </c>
      <c r="D2979" s="540">
        <v>29638</v>
      </c>
      <c r="E2979" s="131">
        <f>IFERROR(YEAR(D2979),LEFT(D2979,4))</f>
        <v>1981</v>
      </c>
      <c r="F2979" s="538" t="str">
        <f>IF(ISTEXT(D2979),RIGHT(D2979,5),TEXT(D2979,"mm/dd"))</f>
        <v>02/21</v>
      </c>
      <c r="G2979" s="133">
        <f>SUM(MID(E2979,1,1),MID(E2979,2,1),MID(E2979,3,1),MID(E2979,4,1),MID(F2979,1,1),MID(F2979,2,1),MID(F2979,4,1),MID(F2979,5,1))</f>
        <v>24</v>
      </c>
      <c r="H2979" s="133">
        <f>IF(MOD(G2979,9)=0,9,MOD(G2979,9))</f>
        <v>6</v>
      </c>
      <c r="I2979" s="131" t="str">
        <f>IFERROR(MID("日月火水木金土",WEEKDAY(D2979),1),"")</f>
        <v>土</v>
      </c>
      <c r="J2979" s="306" t="s">
        <v>9349</v>
      </c>
      <c r="K2979" s="335" t="str">
        <f>VLOOKUP(F2979,石と花メイン,3,FALSE)</f>
        <v>◇金剛石</v>
      </c>
      <c r="L2979" s="302" t="str">
        <f>VLOOKUP(F2979,石と花メイン,4,FALSE)</f>
        <v>ネモフィラ【瑠璃唐草】</v>
      </c>
      <c r="M2979" s="396">
        <f>IF(OR(MONTH(F2979)&lt;7,AND(MONTH(F2979)=7,DAY(F2979)&lt;=25)),
MOD(SUM((E2979-1901)*365,259),260),
MOD(SUM((E2979-1900)*365,259),260))</f>
        <v>79</v>
      </c>
      <c r="N2979" s="335">
        <f>IF(AND(MONTH(F2979)=7,DAY(F2979)&gt;25),1,
ROUNDDOWN((SUM(VLOOKUP(MONTH(F2979),D暦変換用数値,2,FALSE),DAY(F2979))/28)+1,0))</f>
        <v>8</v>
      </c>
      <c r="O2979" s="132">
        <f>IF(AND(MONTH(F2979)=7,DAY(F2979)&gt;25),DAY(F2979)-25,
MOD((SUM(VLOOKUP(MONTH(F2979),D暦変換用数値,2,FALSE),DAY(F2979))),28)+1)</f>
        <v>15</v>
      </c>
      <c r="P2979" s="404">
        <f>IF(OR(MONTH(F2979)&lt;7,AND(MONTH(F2979)=7,DAY(F2979)&lt;=25)),
MOD(SUM((E2979-1901)*365,(N2979-1)*28,O2979,258),260),
MOD(SUM((E2979-1900)*365,(N2979-1)*28,O2979,258),260))</f>
        <v>29</v>
      </c>
      <c r="Q2979" s="376" t="str">
        <f>VLOOKUP(MOD(P2979,4),色,2,FALSE)</f>
        <v>赤い</v>
      </c>
      <c r="R2979" s="333" t="str">
        <f>VLOOKUP(MOD(P2979,13),銀河の音,2,FALSE)</f>
        <v>電気の</v>
      </c>
      <c r="S2979" s="387" t="str">
        <f>VLOOKUP(MOD(P2979,20),太陽の紋章,2,FALSE)</f>
        <v>月</v>
      </c>
      <c r="T2979" s="145"/>
    </row>
    <row r="2980" spans="1:20" ht="13.5" customHeight="1">
      <c r="A2980" s="50" t="str">
        <f>VLOOKUP(MOD(E2980,10),十干,2,FALSE)</f>
        <v>辛</v>
      </c>
      <c r="B2980" s="199" t="str">
        <f>VLOOKUP(MOD(E2980,12),十二支,3,FALSE)</f>
        <v xml:space="preserve">08 軍 </v>
      </c>
      <c r="C2980" s="201" t="str">
        <f>VLOOKUP(F2980,星座,3,TRUE)</f>
        <v xml:space="preserve">12 海 </v>
      </c>
      <c r="D2980" s="535">
        <v>29655</v>
      </c>
      <c r="E2980" s="45">
        <f>IFERROR(YEAR(D2980),LEFT(D2980,4))</f>
        <v>1981</v>
      </c>
      <c r="F2980" s="45" t="str">
        <f>IF(ISTEXT(D2980),RIGHT(D2980,5),TEXT(D2980,"mm/dd"))</f>
        <v>03/10</v>
      </c>
      <c r="G2980" s="41">
        <f>SUM(MID(E2980,1,1),MID(E2980,2,1),MID(E2980,3,1),MID(E2980,4,1),MID(F2980,1,1),MID(F2980,2,1),MID(F2980,4,1),MID(F2980,5,1))</f>
        <v>23</v>
      </c>
      <c r="H2980" s="41">
        <f>IF(MOD(G2980,9)=0,9,MOD(G2980,9))</f>
        <v>5</v>
      </c>
      <c r="I2980" s="45" t="str">
        <f>IFERROR(MID("日月火水木金土",WEEKDAY(D2980),1),"")</f>
        <v>火</v>
      </c>
      <c r="J2980" s="305" t="s">
        <v>1641</v>
      </c>
      <c r="K2980" s="203" t="str">
        <f>VLOOKUP(F2980,石と花メイン,3,FALSE)</f>
        <v>●蛋白石</v>
      </c>
      <c r="L2980" s="298" t="str">
        <f>VLOOKUP(F2980,石と花メイン,4,FALSE)</f>
        <v>ルピナス【登藤/昇藤】</v>
      </c>
      <c r="M2980" s="394">
        <f>IF(OR(MONTH(F2980)&lt;7,AND(MONTH(F2980)=7,DAY(F2980)&lt;=25)),
MOD(SUM((E2980-1901)*365,259),260),
MOD(SUM((E2980-1900)*365,259),260))</f>
        <v>79</v>
      </c>
      <c r="N2980" s="391">
        <f>IF(AND(MONTH(F2980)=7,DAY(F2980)&gt;25),1,
ROUNDDOWN((SUM(VLOOKUP(MONTH(F2980),D暦変換用数値,2,FALSE),DAY(F2980))/28)+1,0))</f>
        <v>9</v>
      </c>
      <c r="O2980" s="46">
        <f>IF(AND(MONTH(F2980)=7,DAY(F2980)&gt;25),DAY(F2980)-25,
MOD((SUM(VLOOKUP(MONTH(F2980),D暦変換用数値,2,FALSE),DAY(F2980))),28)+1)</f>
        <v>4</v>
      </c>
      <c r="P2980" s="407">
        <f>IF(OR(MONTH(F2980)&lt;7,AND(MONTH(F2980)=7,DAY(F2980)&lt;=25)),
MOD(SUM((E2980-1901)*365,(N2980-1)*28,O2980,258),260),
MOD(SUM((E2980-1900)*365,(N2980-1)*28,O2980,258),260))</f>
        <v>46</v>
      </c>
      <c r="Q2980" s="375" t="str">
        <f>VLOOKUP(MOD(P2980,4),色,2,FALSE)</f>
        <v>白い</v>
      </c>
      <c r="R2980" s="293" t="str">
        <f>VLOOKUP(MOD(P2980,13),銀河の音,2,FALSE)</f>
        <v>共振の</v>
      </c>
      <c r="S2980" s="386" t="str">
        <f>VLOOKUP(MOD(P2980,20),太陽の紋章,2,FALSE)</f>
        <v>世界の橋渡し</v>
      </c>
      <c r="T2980" s="79"/>
    </row>
    <row r="2981" spans="1:20" ht="13.5" customHeight="1">
      <c r="A2981" s="50" t="str">
        <f>VLOOKUP(MOD(E2981,10),十干,2,FALSE)</f>
        <v>辛</v>
      </c>
      <c r="B2981" s="199" t="str">
        <f>VLOOKUP(MOD(E2981,12),十二支,3,FALSE)</f>
        <v xml:space="preserve">08 軍 </v>
      </c>
      <c r="C2981" s="201" t="str">
        <f>VLOOKUP(F2981,星座,3,TRUE)</f>
        <v xml:space="preserve">12 海 </v>
      </c>
      <c r="D2981" s="531">
        <v>29660</v>
      </c>
      <c r="E2981" s="1">
        <f>IFERROR(YEAR(D2981),LEFT(D2981,4))</f>
        <v>1981</v>
      </c>
      <c r="F2981" s="1" t="str">
        <f>IF(ISTEXT(D2981),RIGHT(D2981,5),TEXT(D2981,"mm/dd"))</f>
        <v>03/15</v>
      </c>
      <c r="G2981" s="39">
        <f>SUM(MID(E2981,1,1),MID(E2981,2,1),MID(E2981,3,1),MID(E2981,4,1),MID(F2981,1,1),MID(F2981,2,1),MID(F2981,4,1),MID(F2981,5,1))</f>
        <v>28</v>
      </c>
      <c r="H2981" s="41">
        <f>IF(MOD(G2981,9)=0,9,MOD(G2981,9))</f>
        <v>1</v>
      </c>
      <c r="I2981" s="45" t="str">
        <f>IFERROR(MID("日月火水木金土",WEEKDAY(D2981),1),"")</f>
        <v>日</v>
      </c>
      <c r="J2981" s="304" t="s">
        <v>600</v>
      </c>
      <c r="K2981" s="202" t="str">
        <f>VLOOKUP(F2981,石と花メイン,3,FALSE)</f>
        <v>◇金剛石</v>
      </c>
      <c r="L2981" s="297" t="str">
        <f>VLOOKUP(F2981,石と花メイン,4,FALSE)</f>
        <v>山丹花【イクソラ】</v>
      </c>
      <c r="M2981" s="393">
        <f>IF(OR(MONTH(F2981)&lt;7,AND(MONTH(F2981)=7,DAY(F2981)&lt;=25)),
MOD(SUM((E2981-1901)*365,259),260),
MOD(SUM((E2981-1900)*365,259),260))</f>
        <v>79</v>
      </c>
      <c r="N2981" s="390">
        <f>IF(AND(MONTH(F2981)=7,DAY(F2981)&gt;25),1,
ROUNDDOWN((SUM(VLOOKUP(MONTH(F2981),D暦変換用数値,2,FALSE),DAY(F2981))/28)+1,0))</f>
        <v>9</v>
      </c>
      <c r="O2981" s="205">
        <f>IF(AND(MONTH(F2981)=7,DAY(F2981)&gt;25),DAY(F2981)-25,
MOD((SUM(VLOOKUP(MONTH(F2981),D暦変換用数値,2,FALSE),DAY(F2981))),28)+1)</f>
        <v>9</v>
      </c>
      <c r="P2981" s="406">
        <f>IF(OR(MONTH(F2981)&lt;7,AND(MONTH(F2981)=7,DAY(F2981)&lt;=25)),
MOD(SUM((E2981-1901)*365,(N2981-1)*28,O2981,258),260),
MOD(SUM((E2981-1900)*365,(N2981-1)*28,O2981,258),260))</f>
        <v>51</v>
      </c>
      <c r="Q2981" s="374" t="str">
        <f>VLOOKUP(MOD(P2981,4),色,2,FALSE)</f>
        <v>青い</v>
      </c>
      <c r="R2981" s="292" t="str">
        <f>VLOOKUP(MOD(P2981,13),銀河の音,2,FALSE)</f>
        <v>水晶の</v>
      </c>
      <c r="S2981" s="385" t="str">
        <f>VLOOKUP(MOD(P2981,20),太陽の紋章,2,FALSE)</f>
        <v>猿</v>
      </c>
      <c r="T2981" s="93" t="s">
        <v>5754</v>
      </c>
    </row>
    <row r="2982" spans="1:20" ht="13.5" customHeight="1">
      <c r="A2982" s="49" t="str">
        <f>VLOOKUP(MOD(E2982,10),十干,2,FALSE)</f>
        <v>辛</v>
      </c>
      <c r="B2982" s="199" t="str">
        <f>VLOOKUP(MOD(E2982,12),十二支,3,FALSE)</f>
        <v xml:space="preserve">08 軍 </v>
      </c>
      <c r="C2982" s="201" t="str">
        <f>VLOOKUP(F2982,星座,3,TRUE)</f>
        <v xml:space="preserve">12 海 </v>
      </c>
      <c r="D2982" s="535">
        <v>29663</v>
      </c>
      <c r="E2982" s="45">
        <f>IFERROR(YEAR(D2982),LEFT(D2982,4))</f>
        <v>1981</v>
      </c>
      <c r="F2982" s="45" t="str">
        <f>IF(ISTEXT(D2982),RIGHT(D2982,5),TEXT(D2982,"mm/dd"))</f>
        <v>03/18</v>
      </c>
      <c r="G2982" s="41">
        <f>SUM(MID(E2982,1,1),MID(E2982,2,1),MID(E2982,3,1),MID(E2982,4,1),MID(F2982,1,1),MID(F2982,2,1),MID(F2982,4,1),MID(F2982,5,1))</f>
        <v>31</v>
      </c>
      <c r="H2982" s="41">
        <f>IF(MOD(G2982,9)=0,9,MOD(G2982,9))</f>
        <v>4</v>
      </c>
      <c r="I2982" s="45" t="str">
        <f>IFERROR(MID("日月火水木金土",WEEKDAY(D2982),1),"")</f>
        <v>水</v>
      </c>
      <c r="J2982" s="305" t="s">
        <v>4695</v>
      </c>
      <c r="K2982" s="203" t="str">
        <f>VLOOKUP(F2982,石と花メイン,3,FALSE)</f>
        <v>◆金緑石</v>
      </c>
      <c r="L2982" s="298" t="str">
        <f>VLOOKUP(F2982,石と花メイン,4,FALSE)</f>
        <v>花水木【アメリカ山法師】</v>
      </c>
      <c r="M2982" s="394">
        <f>IF(OR(MONTH(F2982)&lt;7,AND(MONTH(F2982)=7,DAY(F2982)&lt;=25)),
MOD(SUM((E2982-1901)*365,259),260),
MOD(SUM((E2982-1900)*365,259),260))</f>
        <v>79</v>
      </c>
      <c r="N2982" s="391">
        <f>IF(AND(MONTH(F2982)=7,DAY(F2982)&gt;25),1,
ROUNDDOWN((SUM(VLOOKUP(MONTH(F2982),D暦変換用数値,2,FALSE),DAY(F2982))/28)+1,0))</f>
        <v>9</v>
      </c>
      <c r="O2982" s="46">
        <f>IF(AND(MONTH(F2982)=7,DAY(F2982)&gt;25),DAY(F2982)-25,
MOD((SUM(VLOOKUP(MONTH(F2982),D暦変換用数値,2,FALSE),DAY(F2982))),28)+1)</f>
        <v>12</v>
      </c>
      <c r="P2982" s="407">
        <f>IF(OR(MONTH(F2982)&lt;7,AND(MONTH(F2982)=7,DAY(F2982)&lt;=25)),
MOD(SUM((E2982-1901)*365,(N2982-1)*28,O2982,258),260),
MOD(SUM((E2982-1900)*365,(N2982-1)*28,O2982,258),260))</f>
        <v>54</v>
      </c>
      <c r="Q2982" s="375" t="str">
        <f>VLOOKUP(MOD(P2982,4),色,2,FALSE)</f>
        <v>白い</v>
      </c>
      <c r="R2982" s="293" t="str">
        <f>VLOOKUP(MOD(P2982,13),銀河の音,2,FALSE)</f>
        <v>月の</v>
      </c>
      <c r="S2982" s="386" t="str">
        <f>VLOOKUP(MOD(P2982,20),太陽の紋章,2,FALSE)</f>
        <v>魔法使い</v>
      </c>
      <c r="T2982" s="79"/>
    </row>
    <row r="2983" spans="1:20" ht="13.5" customHeight="1">
      <c r="A2983" s="282" t="str">
        <f>VLOOKUP(MOD(E2983,10),十干,2,FALSE)</f>
        <v>乙</v>
      </c>
      <c r="B2983" s="283" t="str">
        <f>VLOOKUP(MOD(E2983,12),十二支,3,FALSE)</f>
        <v xml:space="preserve">08 軍 </v>
      </c>
      <c r="C2983" s="287" t="str">
        <f>VLOOKUP(F2983,星座,3,TRUE)</f>
        <v xml:space="preserve">12 海 </v>
      </c>
      <c r="D2983" s="533">
        <v>38421</v>
      </c>
      <c r="E2983" s="83">
        <f>IFERROR(YEAR(D2983),LEFT(D2983,4))</f>
        <v>2005</v>
      </c>
      <c r="F2983" s="83" t="str">
        <f>IF(ISTEXT(D2983),RIGHT(D2983,5),TEXT(D2983,"mm/dd"))</f>
        <v>03/10</v>
      </c>
      <c r="G2983" s="88">
        <f>SUM(MID(E2983,1,1),MID(E2983,2,1),MID(E2983,3,1),MID(E2983,4,1),MID(F2983,1,1),MID(F2983,2,1),MID(F2983,4,1),MID(F2983,5,1))</f>
        <v>11</v>
      </c>
      <c r="H2983" s="88">
        <f>IF(MOD(G2983,9)=0,9,MOD(G2983,9))</f>
        <v>2</v>
      </c>
      <c r="I2983" s="83" t="str">
        <f>IFERROR(MID("日月火水木金土",WEEKDAY(D2983),1),"")</f>
        <v>木</v>
      </c>
      <c r="J2983" s="303" t="s">
        <v>1642</v>
      </c>
      <c r="K2983" s="87" t="str">
        <f>VLOOKUP(F2983,石と花メイン,3,FALSE)</f>
        <v>●蛋白石</v>
      </c>
      <c r="L2983" s="296" t="str">
        <f>VLOOKUP(F2983,石と花メイン,4,FALSE)</f>
        <v>ルピナス【登藤/昇藤】</v>
      </c>
      <c r="M2983" s="392">
        <f>IF(OR(MONTH(F2983)&lt;7,AND(MONTH(F2983)=7,DAY(F2983)&lt;=25)),
MOD(SUM((E2983-1901)*365,259),260),
MOD(SUM((E2983-1900)*365,259),260))</f>
        <v>259</v>
      </c>
      <c r="N2983" s="330">
        <f>IF(AND(MONTH(F2983)=7,DAY(F2983)&gt;25),1,
ROUNDDOWN((SUM(VLOOKUP(MONTH(F2983),D暦変換用数値,2,FALSE),DAY(F2983))/28)+1,0))</f>
        <v>9</v>
      </c>
      <c r="O2983" s="84">
        <f>IF(AND(MONTH(F2983)=7,DAY(F2983)&gt;25),DAY(F2983)-25,
MOD((SUM(VLOOKUP(MONTH(F2983),D暦変換用数値,2,FALSE),DAY(F2983))),28)+1)</f>
        <v>4</v>
      </c>
      <c r="P2983" s="405">
        <f>IF(OR(MONTH(F2983)&lt;7,AND(MONTH(F2983)=7,DAY(F2983)&lt;=25)),
MOD(SUM((E2983-1901)*365,(N2983-1)*28,O2983,258),260),
MOD(SUM((E2983-1900)*365,(N2983-1)*28,O2983,258),260))</f>
        <v>226</v>
      </c>
      <c r="Q2983" s="371" t="str">
        <f>VLOOKUP(MOD(P2983,4),色,2,FALSE)</f>
        <v>白い</v>
      </c>
      <c r="R2983" s="289" t="str">
        <f>VLOOKUP(MOD(P2983,13),銀河の音,2,FALSE)</f>
        <v>倍音の</v>
      </c>
      <c r="S2983" s="382" t="str">
        <f>VLOOKUP(MOD(P2983,20),太陽の紋章,2,FALSE)</f>
        <v>世界の橋渡し</v>
      </c>
      <c r="T2983" s="92" t="s">
        <v>6292</v>
      </c>
    </row>
    <row r="2984" spans="1:20" ht="13.5" customHeight="1">
      <c r="A2984" s="50" t="str">
        <f>VLOOKUP(MOD(E2984,10),十干,2,FALSE)</f>
        <v>辛</v>
      </c>
      <c r="B2984" s="199" t="str">
        <f>VLOOKUP(MOD(E2984,12),十二支,3,FALSE)</f>
        <v xml:space="preserve">08 軍 </v>
      </c>
      <c r="C2984" s="201" t="str">
        <f>VLOOKUP(F2984,星座,3,TRUE)</f>
        <v xml:space="preserve">12 海 </v>
      </c>
      <c r="D2984" s="531" t="s">
        <v>177</v>
      </c>
      <c r="E2984" s="1" t="str">
        <f>IFERROR(YEAR(D2984),LEFT(D2984,4))</f>
        <v>1861</v>
      </c>
      <c r="F2984" s="1" t="str">
        <f>IF(ISTEXT(D2984),RIGHT(D2984,5),TEXT(D2984,"mm/dd"))</f>
        <v>02/27</v>
      </c>
      <c r="G2984" s="39">
        <f>SUM(MID(E2984,1,1),MID(E2984,2,1),MID(E2984,3,1),MID(E2984,4,1),MID(F2984,1,1),MID(F2984,2,1),MID(F2984,4,1),MID(F2984,5,1))</f>
        <v>27</v>
      </c>
      <c r="H2984" s="41">
        <f>IF(MOD(G2984,9)=0,9,MOD(G2984,9))</f>
        <v>9</v>
      </c>
      <c r="I2984" s="45" t="str">
        <f>IFERROR(MID("日月火水木金土",WEEKDAY(D2984),1),"")</f>
        <v/>
      </c>
      <c r="J2984" s="304" t="s">
        <v>5380</v>
      </c>
      <c r="K2984" s="202" t="str">
        <f>VLOOKUP(F2984,石と花メイン,3,FALSE)</f>
        <v>○真珠</v>
      </c>
      <c r="L2984" s="297" t="str">
        <f>VLOOKUP(F2984,石と花メイン,4,FALSE)</f>
        <v>大甘菜【オーニソガラム】</v>
      </c>
      <c r="M2984" s="393">
        <f>IF(OR(MONTH(F2984)&lt;7,AND(MONTH(F2984)=7,DAY(F2984)&lt;=25)),
MOD(SUM((E2984-1901)*365,259),260),
MOD(SUM((E2984-1900)*365,259),260))</f>
        <v>219</v>
      </c>
      <c r="N2984" s="390">
        <f>IF(AND(MONTH(F2984)=7,DAY(F2984)&gt;25),1,
ROUNDDOWN((SUM(VLOOKUP(MONTH(F2984),D暦変換用数値,2,FALSE),DAY(F2984))/28)+1,0))</f>
        <v>8</v>
      </c>
      <c r="O2984" s="205">
        <f>IF(AND(MONTH(F2984)=7,DAY(F2984)&gt;25),DAY(F2984)-25,
MOD((SUM(VLOOKUP(MONTH(F2984),D暦変換用数値,2,FALSE),DAY(F2984))),28)+1)</f>
        <v>21</v>
      </c>
      <c r="P2984" s="406">
        <f>IF(OR(MONTH(F2984)&lt;7,AND(MONTH(F2984)=7,DAY(F2984)&lt;=25)),
MOD(SUM((E2984-1901)*365,(N2984-1)*28,O2984,258),260),
MOD(SUM((E2984-1900)*365,(N2984-1)*28,O2984,258),260))</f>
        <v>175</v>
      </c>
      <c r="Q2984" s="374" t="str">
        <f>VLOOKUP(MOD(P2984,4),色,2,FALSE)</f>
        <v>青い</v>
      </c>
      <c r="R2984" s="292" t="str">
        <f>VLOOKUP(MOD(P2984,13),銀河の音,2,FALSE)</f>
        <v>律動の</v>
      </c>
      <c r="S2984" s="385" t="str">
        <f>VLOOKUP(MOD(P2984,20),太陽の紋章,2,FALSE)</f>
        <v>鷲</v>
      </c>
      <c r="T2984" s="97" t="s">
        <v>178</v>
      </c>
    </row>
    <row r="2985" spans="1:20" ht="13.5" customHeight="1">
      <c r="A2985" s="50" t="str">
        <f>VLOOKUP(MOD(E2985,10),十干,2,FALSE)</f>
        <v>乙</v>
      </c>
      <c r="B2985" s="199" t="str">
        <f>VLOOKUP(MOD(E2985,12),十二支,3,FALSE)</f>
        <v xml:space="preserve">08 軍 </v>
      </c>
      <c r="C2985" s="201" t="str">
        <f>VLOOKUP(F2985,星座,3,TRUE)</f>
        <v xml:space="preserve">12 海 </v>
      </c>
      <c r="D2985" s="535" t="s">
        <v>8814</v>
      </c>
      <c r="E2985" s="45" t="str">
        <f>IFERROR(YEAR(D2985),LEFT(D2985,4))</f>
        <v>1885</v>
      </c>
      <c r="F2985" s="45" t="str">
        <f>IF(ISTEXT(D2985),RIGHT(D2985,5),TEXT(D2985,"mm/dd"))</f>
        <v>02/19</v>
      </c>
      <c r="G2985" s="41">
        <f>SUM(MID(E2985,1,1),MID(E2985,2,1),MID(E2985,3,1),MID(E2985,4,1),MID(F2985,1,1),MID(F2985,2,1),MID(F2985,4,1),MID(F2985,5,1))</f>
        <v>34</v>
      </c>
      <c r="H2985" s="41">
        <f>IF(MOD(G2985,9)=0,9,MOD(G2985,9))</f>
        <v>7</v>
      </c>
      <c r="I2985" s="45" t="str">
        <f>IFERROR(MID("日月火水木金土",WEEKDAY(D2985),1),"")</f>
        <v/>
      </c>
      <c r="J2985" s="305" t="s">
        <v>2049</v>
      </c>
      <c r="K2985" s="203" t="str">
        <f>VLOOKUP(F2985,石と花メイン,3,FALSE)</f>
        <v>◆柘榴石</v>
      </c>
      <c r="L2985" s="298" t="str">
        <f>VLOOKUP(F2985,石と花メイン,4,FALSE)</f>
        <v>木蓮【マグノリア】</v>
      </c>
      <c r="M2985" s="394">
        <f>IF(OR(MONTH(F2985)&lt;7,AND(MONTH(F2985)=7,DAY(F2985)&lt;=25)),
MOD(SUM((E2985-1901)*365,259),260),
MOD(SUM((E2985-1900)*365,259),260))</f>
        <v>139</v>
      </c>
      <c r="N2985" s="391">
        <f>IF(AND(MONTH(F2985)=7,DAY(F2985)&gt;25),1,
ROUNDDOWN((SUM(VLOOKUP(MONTH(F2985),D暦変換用数値,2,FALSE),DAY(F2985))/28)+1,0))</f>
        <v>8</v>
      </c>
      <c r="O2985" s="46">
        <f>IF(AND(MONTH(F2985)=7,DAY(F2985)&gt;25),DAY(F2985)-25,
MOD((SUM(VLOOKUP(MONTH(F2985),D暦変換用数値,2,FALSE),DAY(F2985))),28)+1)</f>
        <v>13</v>
      </c>
      <c r="P2985" s="407">
        <f>IF(OR(MONTH(F2985)&lt;7,AND(MONTH(F2985)=7,DAY(F2985)&lt;=25)),
MOD(SUM((E2985-1901)*365,(N2985-1)*28,O2985,258),260),
MOD(SUM((E2985-1900)*365,(N2985-1)*28,O2985,258),260))</f>
        <v>87</v>
      </c>
      <c r="Q2985" s="374" t="str">
        <f>VLOOKUP(MOD(P2985,4),色,2,FALSE)</f>
        <v>青い</v>
      </c>
      <c r="R2985" s="292" t="str">
        <f>VLOOKUP(MOD(P2985,13),銀河の音,2,FALSE)</f>
        <v>太陽の</v>
      </c>
      <c r="S2985" s="385" t="str">
        <f>VLOOKUP(MOD(P2985,20),太陽の紋章,2,FALSE)</f>
        <v>手</v>
      </c>
      <c r="T2985" s="101" t="s">
        <v>2043</v>
      </c>
    </row>
    <row r="2986" spans="1:20" ht="13.5" customHeight="1">
      <c r="A2986" s="50" t="str">
        <f>VLOOKUP(MOD(E2986,10),十干,2,FALSE)</f>
        <v>己</v>
      </c>
      <c r="B2986" s="199" t="str">
        <f>VLOOKUP(MOD(E2986,12),十二支,3,FALSE)</f>
        <v xml:space="preserve">08 軍 </v>
      </c>
      <c r="C2986" s="201" t="str">
        <f>VLOOKUP(F2986,星座,3,TRUE)</f>
        <v xml:space="preserve">13 金 </v>
      </c>
      <c r="D2986" s="531">
        <v>3408</v>
      </c>
      <c r="E2986" s="1">
        <f>IFERROR(YEAR(D2986),LEFT(D2986,4))</f>
        <v>1909</v>
      </c>
      <c r="F2986" s="1" t="str">
        <f>IF(ISTEXT(D2986),RIGHT(D2986,5),TEXT(D2986,"mm/dd"))</f>
        <v>04/30</v>
      </c>
      <c r="G2986" s="39">
        <f>SUM(MID(E2986,1,1),MID(E2986,2,1),MID(E2986,3,1),MID(E2986,4,1),MID(F2986,1,1),MID(F2986,2,1),MID(F2986,4,1),MID(F2986,5,1))</f>
        <v>26</v>
      </c>
      <c r="H2986" s="41">
        <f>IF(MOD(G2986,9)=0,9,MOD(G2986,9))</f>
        <v>8</v>
      </c>
      <c r="I2986" s="45" t="str">
        <f>IFERROR(MID("日月火水木金土",WEEKDAY(D2986),1),"")</f>
        <v>金</v>
      </c>
      <c r="J2986" s="304" t="s">
        <v>145</v>
      </c>
      <c r="K2986" s="202" t="str">
        <f>VLOOKUP(F2986,石と花メイン,3,FALSE)</f>
        <v>◇金剛石</v>
      </c>
      <c r="L2986" s="297" t="str">
        <f>VLOOKUP(F2986,石と花メイン,4,FALSE)</f>
        <v>金鎖【黄花藤】</v>
      </c>
      <c r="M2986" s="393">
        <f>IF(OR(MONTH(F2986)&lt;7,AND(MONTH(F2986)=7,DAY(F2986)&lt;=25)),
MOD(SUM((E2986-1901)*365,259),260),
MOD(SUM((E2986-1900)*365,259),260))</f>
        <v>59</v>
      </c>
      <c r="N2986" s="390">
        <f>IF(AND(MONTH(F2986)=7,DAY(F2986)&gt;25),1,
ROUNDDOWN((SUM(VLOOKUP(MONTH(F2986),D暦変換用数値,2,FALSE),DAY(F2986))/28)+1,0))</f>
        <v>10</v>
      </c>
      <c r="O2986" s="205">
        <f>IF(AND(MONTH(F2986)=7,DAY(F2986)&gt;25),DAY(F2986)-25,
MOD((SUM(VLOOKUP(MONTH(F2986),D暦変換用数値,2,FALSE),DAY(F2986))),28)+1)</f>
        <v>27</v>
      </c>
      <c r="P2986" s="406">
        <f>IF(OR(MONTH(F2986)&lt;7,AND(MONTH(F2986)=7,DAY(F2986)&lt;=25)),
MOD(SUM((E2986-1901)*365,(N2986-1)*28,O2986,258),260),
MOD(SUM((E2986-1900)*365,(N2986-1)*28,O2986,258),260))</f>
        <v>77</v>
      </c>
      <c r="Q2986" s="372" t="str">
        <f>VLOOKUP(MOD(P2986,4),色,2,FALSE)</f>
        <v>赤い</v>
      </c>
      <c r="R2986" s="290" t="str">
        <f>VLOOKUP(MOD(P2986,13),銀河の音,2,FALSE)</f>
        <v>水晶の</v>
      </c>
      <c r="S2986" s="383" t="str">
        <f>VLOOKUP(MOD(P2986,20),太陽の紋章,2,FALSE)</f>
        <v>地球</v>
      </c>
      <c r="T2986" s="106" t="s">
        <v>3269</v>
      </c>
    </row>
    <row r="2987" spans="1:20" ht="13.5" customHeight="1">
      <c r="A2987" s="50" t="str">
        <f>VLOOKUP(MOD(E2987,10),十干,2,FALSE)</f>
        <v>己</v>
      </c>
      <c r="B2987" s="199" t="str">
        <f>VLOOKUP(MOD(E2987,12),十二支,3,FALSE)</f>
        <v xml:space="preserve">08 軍 </v>
      </c>
      <c r="C2987" s="201" t="str">
        <f>VLOOKUP(F2987,星座,3,TRUE)</f>
        <v xml:space="preserve">13 金 </v>
      </c>
      <c r="D2987" s="531">
        <v>3413</v>
      </c>
      <c r="E2987" s="1">
        <f>IFERROR(YEAR(D2987),LEFT(D2987,4))</f>
        <v>1909</v>
      </c>
      <c r="F2987" s="1" t="str">
        <f>IF(ISTEXT(D2987),RIGHT(D2987,5),TEXT(D2987,"mm/dd"))</f>
        <v>05/05</v>
      </c>
      <c r="G2987" s="39">
        <f>SUM(MID(E2987,1,1),MID(E2987,2,1),MID(E2987,3,1),MID(E2987,4,1),MID(F2987,1,1),MID(F2987,2,1),MID(F2987,4,1),MID(F2987,5,1))</f>
        <v>29</v>
      </c>
      <c r="H2987" s="41">
        <f>IF(MOD(G2987,9)=0,9,MOD(G2987,9))</f>
        <v>2</v>
      </c>
      <c r="I2987" s="45" t="str">
        <f>IFERROR(MID("日月火水木金土",WEEKDAY(D2987),1),"")</f>
        <v>水</v>
      </c>
      <c r="J2987" s="304" t="s">
        <v>146</v>
      </c>
      <c r="K2987" s="202" t="str">
        <f>VLOOKUP(F2987,石と花メイン,3,FALSE)</f>
        <v>●孔雀石</v>
      </c>
      <c r="L2987" s="297" t="str">
        <f>VLOOKUP(F2987,石と花メイン,4,FALSE)</f>
        <v>鈴蘭【君影草】</v>
      </c>
      <c r="M2987" s="393">
        <f>IF(OR(MONTH(F2987)&lt;7,AND(MONTH(F2987)=7,DAY(F2987)&lt;=25)),
MOD(SUM((E2987-1901)*365,259),260),
MOD(SUM((E2987-1900)*365,259),260))</f>
        <v>59</v>
      </c>
      <c r="N2987" s="390">
        <f>IF(AND(MONTH(F2987)=7,DAY(F2987)&gt;25),1,
ROUNDDOWN((SUM(VLOOKUP(MONTH(F2987),D暦変換用数値,2,FALSE),DAY(F2987))/28)+1,0))</f>
        <v>11</v>
      </c>
      <c r="O2987" s="205">
        <f>IF(AND(MONTH(F2987)=7,DAY(F2987)&gt;25),DAY(F2987)-25,
MOD((SUM(VLOOKUP(MONTH(F2987),D暦変換用数値,2,FALSE),DAY(F2987))),28)+1)</f>
        <v>4</v>
      </c>
      <c r="P2987" s="406">
        <f>IF(OR(MONTH(F2987)&lt;7,AND(MONTH(F2987)=7,DAY(F2987)&lt;=25)),
MOD(SUM((E2987-1901)*365,(N2987-1)*28,O2987,258),260),
MOD(SUM((E2987-1900)*365,(N2987-1)*28,O2987,258),260))</f>
        <v>82</v>
      </c>
      <c r="Q2987" s="375" t="str">
        <f>VLOOKUP(MOD(P2987,4),色,2,FALSE)</f>
        <v>白い</v>
      </c>
      <c r="R2987" s="293" t="str">
        <f>VLOOKUP(MOD(P2987,13),銀河の音,2,FALSE)</f>
        <v>自己存在の</v>
      </c>
      <c r="S2987" s="386" t="str">
        <f>VLOOKUP(MOD(P2987,20),太陽の紋章,2,FALSE)</f>
        <v>風</v>
      </c>
      <c r="T2987" s="103" t="s">
        <v>189</v>
      </c>
    </row>
    <row r="2988" spans="1:20" ht="13.5" customHeight="1">
      <c r="A2988" s="282" t="str">
        <f>VLOOKUP(MOD(E2988,10),十干,2,FALSE)</f>
        <v>己</v>
      </c>
      <c r="B2988" s="283" t="str">
        <f>VLOOKUP(MOD(E2988,12),十二支,3,FALSE)</f>
        <v xml:space="preserve">08 軍 </v>
      </c>
      <c r="C2988" s="287" t="str">
        <f>VLOOKUP(F2988,星座,3,TRUE)</f>
        <v xml:space="preserve">13 金 </v>
      </c>
      <c r="D2988" s="533">
        <v>3418</v>
      </c>
      <c r="E2988" s="83">
        <f>IFERROR(YEAR(D2988),LEFT(D2988,4))</f>
        <v>1909</v>
      </c>
      <c r="F2988" s="83" t="str">
        <f>IF(ISTEXT(D2988),RIGHT(D2988,5),TEXT(D2988,"mm/dd"))</f>
        <v>05/10</v>
      </c>
      <c r="G2988" s="88">
        <f>SUM(MID(E2988,1,1),MID(E2988,2,1),MID(E2988,3,1),MID(E2988,4,1),MID(F2988,1,1),MID(F2988,2,1),MID(F2988,4,1),MID(F2988,5,1))</f>
        <v>25</v>
      </c>
      <c r="H2988" s="88">
        <f>IF(MOD(G2988,9)=0,9,MOD(G2988,9))</f>
        <v>7</v>
      </c>
      <c r="I2988" s="83" t="str">
        <f>IFERROR(MID("日月火水木金土",WEEKDAY(D2988),1),"")</f>
        <v>月</v>
      </c>
      <c r="J2988" s="303" t="s">
        <v>3903</v>
      </c>
      <c r="K2988" s="87" t="str">
        <f>VLOOKUP(F2988,石と花メイン,3,FALSE)</f>
        <v>●薔薇色石</v>
      </c>
      <c r="L2988" s="296" t="str">
        <f>VLOOKUP(F2988,石と花メイン,4,FALSE)</f>
        <v>石楠花</v>
      </c>
      <c r="M2988" s="392">
        <f>IF(OR(MONTH(F2988)&lt;7,AND(MONTH(F2988)=7,DAY(F2988)&lt;=25)),
MOD(SUM((E2988-1901)*365,259),260),
MOD(SUM((E2988-1900)*365,259),260))</f>
        <v>59</v>
      </c>
      <c r="N2988" s="330">
        <f>IF(AND(MONTH(F2988)=7,DAY(F2988)&gt;25),1,
ROUNDDOWN((SUM(VLOOKUP(MONTH(F2988),D暦変換用数値,2,FALSE),DAY(F2988))/28)+1,0))</f>
        <v>11</v>
      </c>
      <c r="O2988" s="84">
        <f>IF(AND(MONTH(F2988)=7,DAY(F2988)&gt;25),DAY(F2988)-25,
MOD((SUM(VLOOKUP(MONTH(F2988),D暦変換用数値,2,FALSE),DAY(F2988))),28)+1)</f>
        <v>9</v>
      </c>
      <c r="P2988" s="405">
        <f>IF(OR(MONTH(F2988)&lt;7,AND(MONTH(F2988)=7,DAY(F2988)&lt;=25)),
MOD(SUM((E2988-1901)*365,(N2988-1)*28,O2988,258),260),
MOD(SUM((E2988-1900)*365,(N2988-1)*28,O2988,258),260))</f>
        <v>87</v>
      </c>
      <c r="Q2988" s="371" t="str">
        <f>VLOOKUP(MOD(P2988,4),色,2,FALSE)</f>
        <v>青い</v>
      </c>
      <c r="R2988" s="289" t="str">
        <f>VLOOKUP(MOD(P2988,13),銀河の音,2,FALSE)</f>
        <v>太陽の</v>
      </c>
      <c r="S2988" s="382" t="str">
        <f>VLOOKUP(MOD(P2988,20),太陽の紋章,2,FALSE)</f>
        <v>手</v>
      </c>
      <c r="T2988" s="91" t="s">
        <v>3736</v>
      </c>
    </row>
    <row r="2989" spans="1:20" ht="13.5" customHeight="1">
      <c r="A2989" s="334" t="str">
        <f>VLOOKUP(MOD(E2989,10),十干,2,FALSE)</f>
        <v>癸</v>
      </c>
      <c r="B2989" s="331" t="str">
        <f>VLOOKUP(MOD(E2989,12),十二支,3,FALSE)</f>
        <v xml:space="preserve">08 軍 </v>
      </c>
      <c r="C2989" s="336" t="str">
        <f>VLOOKUP(F2989,星座,3,TRUE)</f>
        <v xml:space="preserve">13 金 </v>
      </c>
      <c r="D2989" s="534">
        <v>12170</v>
      </c>
      <c r="E2989" s="131">
        <f>IFERROR(YEAR(D2989),LEFT(D2989,4))</f>
        <v>1933</v>
      </c>
      <c r="F2989" s="131" t="str">
        <f>IF(ISTEXT(D2989),RIGHT(D2989,5),TEXT(D2989,"mm/dd"))</f>
        <v>04/26</v>
      </c>
      <c r="G2989" s="133">
        <f>SUM(MID(E2989,1,1),MID(E2989,2,1),MID(E2989,3,1),MID(E2989,4,1),MID(F2989,1,1),MID(F2989,2,1),MID(F2989,4,1),MID(F2989,5,1))</f>
        <v>28</v>
      </c>
      <c r="H2989" s="133">
        <f>IF(MOD(G2989,9)=0,9,MOD(G2989,9))</f>
        <v>1</v>
      </c>
      <c r="I2989" s="131" t="str">
        <f>IFERROR(MID("日月火水木金土",WEEKDAY(D2989),1),"")</f>
        <v>水</v>
      </c>
      <c r="J2989" s="306" t="s">
        <v>8343</v>
      </c>
      <c r="K2989" s="335" t="str">
        <f>VLOOKUP(F2989,石と花メイン,3,FALSE)</f>
        <v>◇金剛石</v>
      </c>
      <c r="L2989" s="302" t="str">
        <f>VLOOKUP(F2989,石と花メイン,4,FALSE)</f>
        <v>海老根</v>
      </c>
      <c r="M2989" s="396">
        <f>IF(OR(MONTH(F2989)&lt;7,AND(MONTH(F2989)=7,DAY(F2989)&lt;=25)),
MOD(SUM((E2989-1901)*365,259),260),
MOD(SUM((E2989-1900)*365,259),260))</f>
        <v>239</v>
      </c>
      <c r="N2989" s="335">
        <f>IF(AND(MONTH(F2989)=7,DAY(F2989)&gt;25),1,
ROUNDDOWN((SUM(VLOOKUP(MONTH(F2989),D暦変換用数値,2,FALSE),DAY(F2989))/28)+1,0))</f>
        <v>10</v>
      </c>
      <c r="O2989" s="132">
        <f>IF(AND(MONTH(F2989)=7,DAY(F2989)&gt;25),DAY(F2989)-25,
MOD((SUM(VLOOKUP(MONTH(F2989),D暦変換用数値,2,FALSE),DAY(F2989))),28)+1)</f>
        <v>23</v>
      </c>
      <c r="P2989" s="404">
        <f>IF(OR(MONTH(F2989)&lt;7,AND(MONTH(F2989)=7,DAY(F2989)&lt;=25)),
MOD(SUM((E2989-1901)*365,(N2989-1)*28,O2989,258),260),
MOD(SUM((E2989-1900)*365,(N2989-1)*28,O2989,258),260))</f>
        <v>253</v>
      </c>
      <c r="Q2989" s="376" t="str">
        <f>VLOOKUP(MOD(P2989,4),色,2,FALSE)</f>
        <v>赤い</v>
      </c>
      <c r="R2989" s="333" t="str">
        <f>VLOOKUP(MOD(P2989,13),銀河の音,2,FALSE)</f>
        <v>律動の</v>
      </c>
      <c r="S2989" s="387" t="str">
        <f>VLOOKUP(MOD(P2989,20),太陽の紋章,2,FALSE)</f>
        <v>空歩く者</v>
      </c>
      <c r="T2989" s="119" t="s">
        <v>8344</v>
      </c>
    </row>
    <row r="2990" spans="1:20" ht="13.5" customHeight="1">
      <c r="A2990" s="50" t="str">
        <f>VLOOKUP(MOD(E2990,10),十干,2,FALSE)</f>
        <v>癸</v>
      </c>
      <c r="B2990" s="199" t="str">
        <f>VLOOKUP(MOD(E2990,12),十二支,3,FALSE)</f>
        <v xml:space="preserve">08 軍 </v>
      </c>
      <c r="C2990" s="201" t="str">
        <f>VLOOKUP(F2990,星座,3,TRUE)</f>
        <v xml:space="preserve">13 金 </v>
      </c>
      <c r="D2990" s="535">
        <v>12171</v>
      </c>
      <c r="E2990" s="45">
        <f>IFERROR(YEAR(D2990),LEFT(D2990,4))</f>
        <v>1933</v>
      </c>
      <c r="F2990" s="45" t="str">
        <f>IF(ISTEXT(D2990),RIGHT(D2990,5),TEXT(D2990,"mm/dd"))</f>
        <v>04/27</v>
      </c>
      <c r="G2990" s="41">
        <f>SUM(MID(E2990,1,1),MID(E2990,2,1),MID(E2990,3,1),MID(E2990,4,1),MID(F2990,1,1),MID(F2990,2,1),MID(F2990,4,1),MID(F2990,5,1))</f>
        <v>29</v>
      </c>
      <c r="H2990" s="41">
        <f>IF(MOD(G2990,9)=0,9,MOD(G2990,9))</f>
        <v>2</v>
      </c>
      <c r="I2990" s="45" t="str">
        <f>IFERROR(MID("日月火水木金土",WEEKDAY(D2990),1),"")</f>
        <v>木</v>
      </c>
      <c r="J2990" s="305" t="s">
        <v>3904</v>
      </c>
      <c r="K2990" s="203" t="str">
        <f>VLOOKUP(F2990,石と花メイン,3,FALSE)</f>
        <v>◆風信子石</v>
      </c>
      <c r="L2990" s="298" t="str">
        <f>VLOOKUP(F2990,石と花メイン,4,FALSE)</f>
        <v>翁草【猫草】</v>
      </c>
      <c r="M2990" s="394">
        <f>IF(OR(MONTH(F2990)&lt;7,AND(MONTH(F2990)=7,DAY(F2990)&lt;=25)),
MOD(SUM((E2990-1901)*365,259),260),
MOD(SUM((E2990-1900)*365,259),260))</f>
        <v>239</v>
      </c>
      <c r="N2990" s="391">
        <f>IF(AND(MONTH(F2990)=7,DAY(F2990)&gt;25),1,
ROUNDDOWN((SUM(VLOOKUP(MONTH(F2990),D暦変換用数値,2,FALSE),DAY(F2990))/28)+1,0))</f>
        <v>10</v>
      </c>
      <c r="O2990" s="46">
        <f>IF(AND(MONTH(F2990)=7,DAY(F2990)&gt;25),DAY(F2990)-25,
MOD((SUM(VLOOKUP(MONTH(F2990),D暦変換用数値,2,FALSE),DAY(F2990))),28)+1)</f>
        <v>24</v>
      </c>
      <c r="P2990" s="407">
        <f>IF(OR(MONTH(F2990)&lt;7,AND(MONTH(F2990)=7,DAY(F2990)&lt;=25)),
MOD(SUM((E2990-1901)*365,(N2990-1)*28,O2990,258),260),
MOD(SUM((E2990-1900)*365,(N2990-1)*28,O2990,258),260))</f>
        <v>254</v>
      </c>
      <c r="Q2990" s="375" t="str">
        <f>VLOOKUP(MOD(P2990,4),色,2,FALSE)</f>
        <v>白い</v>
      </c>
      <c r="R2990" s="293" t="str">
        <f>VLOOKUP(MOD(P2990,13),銀河の音,2,FALSE)</f>
        <v>共振の</v>
      </c>
      <c r="S2990" s="386" t="str">
        <f>VLOOKUP(MOD(P2990,20),太陽の紋章,2,FALSE)</f>
        <v>魔法使い</v>
      </c>
      <c r="T2990" s="96" t="s">
        <v>6705</v>
      </c>
    </row>
    <row r="2991" spans="1:20" ht="13.5" customHeight="1">
      <c r="A2991" s="50" t="str">
        <f>VLOOKUP(MOD(E2991,10),十干,2,FALSE)</f>
        <v>癸</v>
      </c>
      <c r="B2991" s="199" t="str">
        <f>VLOOKUP(MOD(E2991,12),十二支,3,FALSE)</f>
        <v xml:space="preserve">08 軍 </v>
      </c>
      <c r="C2991" s="201" t="str">
        <f>VLOOKUP(F2991,星座,3,TRUE)</f>
        <v xml:space="preserve">13 金 </v>
      </c>
      <c r="D2991" s="531">
        <v>12184</v>
      </c>
      <c r="E2991" s="1">
        <f>IFERROR(YEAR(D2991),LEFT(D2991,4))</f>
        <v>1933</v>
      </c>
      <c r="F2991" s="1" t="str">
        <f>IF(ISTEXT(D2991),RIGHT(D2991,5),TEXT(D2991,"mm/dd"))</f>
        <v>05/10</v>
      </c>
      <c r="G2991" s="39">
        <f>SUM(MID(E2991,1,1),MID(E2991,2,1),MID(E2991,3,1),MID(E2991,4,1),MID(F2991,1,1),MID(F2991,2,1),MID(F2991,4,1),MID(F2991,5,1))</f>
        <v>22</v>
      </c>
      <c r="H2991" s="41">
        <f>IF(MOD(G2991,9)=0,9,MOD(G2991,9))</f>
        <v>4</v>
      </c>
      <c r="I2991" s="45" t="str">
        <f>IFERROR(MID("日月火水木金土",WEEKDAY(D2991),1),"")</f>
        <v>水</v>
      </c>
      <c r="J2991" s="304" t="s">
        <v>147</v>
      </c>
      <c r="K2991" s="202" t="str">
        <f>VLOOKUP(F2991,石と花メイン,3,FALSE)</f>
        <v>●薔薇色石</v>
      </c>
      <c r="L2991" s="297" t="str">
        <f>VLOOKUP(F2991,石と花メイン,4,FALSE)</f>
        <v>石楠花</v>
      </c>
      <c r="M2991" s="393">
        <f>IF(OR(MONTH(F2991)&lt;7,AND(MONTH(F2991)=7,DAY(F2991)&lt;=25)),
MOD(SUM((E2991-1901)*365,259),260),
MOD(SUM((E2991-1900)*365,259),260))</f>
        <v>239</v>
      </c>
      <c r="N2991" s="390">
        <f>IF(AND(MONTH(F2991)=7,DAY(F2991)&gt;25),1,
ROUNDDOWN((SUM(VLOOKUP(MONTH(F2991),D暦変換用数値,2,FALSE),DAY(F2991))/28)+1,0))</f>
        <v>11</v>
      </c>
      <c r="O2991" s="205">
        <f>IF(AND(MONTH(F2991)=7,DAY(F2991)&gt;25),DAY(F2991)-25,
MOD((SUM(VLOOKUP(MONTH(F2991),D暦変換用数値,2,FALSE),DAY(F2991))),28)+1)</f>
        <v>9</v>
      </c>
      <c r="P2991" s="406">
        <f>IF(OR(MONTH(F2991)&lt;7,AND(MONTH(F2991)=7,DAY(F2991)&lt;=25)),
MOD(SUM((E2991-1901)*365,(N2991-1)*28,O2991,258),260),
MOD(SUM((E2991-1900)*365,(N2991-1)*28,O2991,258),260))</f>
        <v>7</v>
      </c>
      <c r="Q2991" s="374" t="str">
        <f>VLOOKUP(MOD(P2991,4),色,2,FALSE)</f>
        <v>青い</v>
      </c>
      <c r="R2991" s="292" t="str">
        <f>VLOOKUP(MOD(P2991,13),銀河の音,2,FALSE)</f>
        <v>共振の</v>
      </c>
      <c r="S2991" s="385" t="str">
        <f>VLOOKUP(MOD(P2991,20),太陽の紋章,2,FALSE)</f>
        <v>手</v>
      </c>
      <c r="T2991" s="99" t="s">
        <v>5663</v>
      </c>
    </row>
    <row r="2992" spans="1:20" ht="13.5" customHeight="1">
      <c r="A2992" s="50" t="str">
        <f>VLOOKUP(MOD(E2992,10),十干,2,FALSE)</f>
        <v>癸</v>
      </c>
      <c r="B2992" s="199" t="str">
        <f>VLOOKUP(MOD(E2992,12),十二支,3,FALSE)</f>
        <v xml:space="preserve">08 軍 </v>
      </c>
      <c r="C2992" s="201" t="str">
        <f>VLOOKUP(F2992,星座,3,TRUE)</f>
        <v xml:space="preserve">13 金 </v>
      </c>
      <c r="D2992" s="531">
        <v>12189</v>
      </c>
      <c r="E2992" s="1">
        <f>IFERROR(YEAR(D2992),LEFT(D2992,4))</f>
        <v>1933</v>
      </c>
      <c r="F2992" s="1" t="str">
        <f>IF(ISTEXT(D2992),RIGHT(D2992,5),TEXT(D2992,"mm/dd"))</f>
        <v>05/15</v>
      </c>
      <c r="G2992" s="39">
        <f>SUM(MID(E2992,1,1),MID(E2992,2,1),MID(E2992,3,1),MID(E2992,4,1),MID(F2992,1,1),MID(F2992,2,1),MID(F2992,4,1),MID(F2992,5,1))</f>
        <v>27</v>
      </c>
      <c r="H2992" s="41">
        <f>IF(MOD(G2992,9)=0,9,MOD(G2992,9))</f>
        <v>9</v>
      </c>
      <c r="I2992" s="45" t="str">
        <f>IFERROR(MID("日月火水木金土",WEEKDAY(D2992),1),"")</f>
        <v>月</v>
      </c>
      <c r="J2992" s="304" t="s">
        <v>148</v>
      </c>
      <c r="K2992" s="202" t="str">
        <f>VLOOKUP(F2992,石と花メイン,3,FALSE)</f>
        <v>●蛋白石</v>
      </c>
      <c r="L2992" s="297" t="str">
        <f>VLOOKUP(F2992,石と花メイン,4,FALSE)</f>
        <v>皐月/五月</v>
      </c>
      <c r="M2992" s="393">
        <f>IF(OR(MONTH(F2992)&lt;7,AND(MONTH(F2992)=7,DAY(F2992)&lt;=25)),
MOD(SUM((E2992-1901)*365,259),260),
MOD(SUM((E2992-1900)*365,259),260))</f>
        <v>239</v>
      </c>
      <c r="N2992" s="390">
        <f>IF(AND(MONTH(F2992)=7,DAY(F2992)&gt;25),1,
ROUNDDOWN((SUM(VLOOKUP(MONTH(F2992),D暦変換用数値,2,FALSE),DAY(F2992))/28)+1,0))</f>
        <v>11</v>
      </c>
      <c r="O2992" s="205">
        <f>IF(AND(MONTH(F2992)=7,DAY(F2992)&gt;25),DAY(F2992)-25,
MOD((SUM(VLOOKUP(MONTH(F2992),D暦変換用数値,2,FALSE),DAY(F2992))),28)+1)</f>
        <v>14</v>
      </c>
      <c r="P2992" s="406">
        <f>IF(OR(MONTH(F2992)&lt;7,AND(MONTH(F2992)=7,DAY(F2992)&lt;=25)),
MOD(SUM((E2992-1901)*365,(N2992-1)*28,O2992,258),260),
MOD(SUM((E2992-1900)*365,(N2992-1)*28,O2992,258),260))</f>
        <v>12</v>
      </c>
      <c r="Q2992" s="373" t="str">
        <f>VLOOKUP(MOD(P2992,4),色,2,FALSE)</f>
        <v>黄色い</v>
      </c>
      <c r="R2992" s="291" t="str">
        <f>VLOOKUP(MOD(P2992,13),銀河の音,2,FALSE)</f>
        <v>水晶の</v>
      </c>
      <c r="S2992" s="384" t="str">
        <f>VLOOKUP(MOD(P2992,20),太陽の紋章,2,FALSE)</f>
        <v>人</v>
      </c>
      <c r="T2992" s="103" t="s">
        <v>190</v>
      </c>
    </row>
    <row r="2993" spans="1:20" ht="13.5" customHeight="1">
      <c r="A2993" s="334" t="str">
        <f>VLOOKUP(MOD(E2993,10),十干,2,FALSE)</f>
        <v>乙</v>
      </c>
      <c r="B2993" s="331" t="str">
        <f>VLOOKUP(MOD(E2993,12),十二支,3,FALSE)</f>
        <v xml:space="preserve">08 軍 </v>
      </c>
      <c r="C2993" s="336" t="str">
        <f>VLOOKUP(F2993,星座,3,TRUE)</f>
        <v xml:space="preserve">13 金 </v>
      </c>
      <c r="D2993" s="540">
        <v>16552</v>
      </c>
      <c r="E2993" s="131">
        <f>IFERROR(YEAR(D2993),LEFT(D2993,4))</f>
        <v>1945</v>
      </c>
      <c r="F2993" s="538" t="str">
        <f>IF(ISTEXT(D2993),RIGHT(D2993,5),TEXT(D2993,"mm/dd"))</f>
        <v>04/25</v>
      </c>
      <c r="G2993" s="133">
        <f>SUM(MID(E2993,1,1),MID(E2993,2,1),MID(E2993,3,1),MID(E2993,4,1),MID(F2993,1,1),MID(F2993,2,1),MID(F2993,4,1),MID(F2993,5,1))</f>
        <v>30</v>
      </c>
      <c r="H2993" s="133">
        <f>IF(MOD(G2993,9)=0,9,MOD(G2993,9))</f>
        <v>3</v>
      </c>
      <c r="I2993" s="131" t="str">
        <f>IFERROR(MID("日月火水木金土",WEEKDAY(D2993),1),"")</f>
        <v>水</v>
      </c>
      <c r="J2993" s="306" t="s">
        <v>9044</v>
      </c>
      <c r="K2993" s="335" t="str">
        <f>VLOOKUP(F2993,石と花メイン,3,FALSE)</f>
        <v>■赤縞瑪瑙</v>
      </c>
      <c r="L2993" s="302" t="str">
        <f>VLOOKUP(F2993,石と花メイン,4,FALSE)</f>
        <v>芝桜【花詰草】</v>
      </c>
      <c r="M2993" s="396">
        <f>IF(OR(MONTH(F2993)&lt;7,AND(MONTH(F2993)=7,DAY(F2993)&lt;=25)),
MOD(SUM((E2993-1901)*365,259),260),
MOD(SUM((E2993-1900)*365,259),260))</f>
        <v>199</v>
      </c>
      <c r="N2993" s="335">
        <f>IF(AND(MONTH(F2993)=7,DAY(F2993)&gt;25),1,
ROUNDDOWN((SUM(VLOOKUP(MONTH(F2993),D暦変換用数値,2,FALSE),DAY(F2993))/28)+1,0))</f>
        <v>10</v>
      </c>
      <c r="O2993" s="132">
        <f>IF(AND(MONTH(F2993)=7,DAY(F2993)&gt;25),DAY(F2993)-25,
MOD((SUM(VLOOKUP(MONTH(F2993),D暦変換用数値,2,FALSE),DAY(F2993))),28)+1)</f>
        <v>22</v>
      </c>
      <c r="P2993" s="404">
        <f>IF(OR(MONTH(F2993)&lt;7,AND(MONTH(F2993)=7,DAY(F2993)&lt;=25)),
MOD(SUM((E2993-1901)*365,(N2993-1)*28,O2993,258),260),
MOD(SUM((E2993-1900)*365,(N2993-1)*28,O2993,258),260))</f>
        <v>212</v>
      </c>
      <c r="Q2993" s="376" t="str">
        <f>VLOOKUP(MOD(P2993,4),色,2,FALSE)</f>
        <v>黄色い</v>
      </c>
      <c r="R2993" s="333" t="str">
        <f>VLOOKUP(MOD(P2993,13),銀河の音,2,FALSE)</f>
        <v>自己存在の</v>
      </c>
      <c r="S2993" s="387" t="str">
        <f>VLOOKUP(MOD(P2993,20),太陽の紋章,2,FALSE)</f>
        <v>人</v>
      </c>
      <c r="T2993" s="119" t="s">
        <v>9047</v>
      </c>
    </row>
    <row r="2994" spans="1:20" ht="13.5" customHeight="1">
      <c r="A2994" s="282" t="str">
        <f>VLOOKUP(MOD(E2994,10),十干,2,FALSE)</f>
        <v>乙</v>
      </c>
      <c r="B2994" s="283" t="str">
        <f>VLOOKUP(MOD(E2994,12),十二支,3,FALSE)</f>
        <v xml:space="preserve">08 軍 </v>
      </c>
      <c r="C2994" s="287" t="str">
        <f>VLOOKUP(F2994,星座,3,TRUE)</f>
        <v xml:space="preserve">13 金 </v>
      </c>
      <c r="D2994" s="533">
        <v>16555</v>
      </c>
      <c r="E2994" s="83">
        <f>IFERROR(YEAR(D2994),LEFT(D2994,4))</f>
        <v>1945</v>
      </c>
      <c r="F2994" s="83" t="str">
        <f>IF(ISTEXT(D2994),RIGHT(D2994,5),TEXT(D2994,"mm/dd"))</f>
        <v>04/28</v>
      </c>
      <c r="G2994" s="88">
        <f>SUM(MID(E2994,1,1),MID(E2994,2,1),MID(E2994,3,1),MID(E2994,4,1),MID(F2994,1,1),MID(F2994,2,1),MID(F2994,4,1),MID(F2994,5,1))</f>
        <v>33</v>
      </c>
      <c r="H2994" s="88">
        <f>IF(MOD(G2994,9)=0,9,MOD(G2994,9))</f>
        <v>6</v>
      </c>
      <c r="I2994" s="83" t="str">
        <f>IFERROR(MID("日月火水木金土",WEEKDAY(D2994),1),"")</f>
        <v>土</v>
      </c>
      <c r="J2994" s="303" t="s">
        <v>3905</v>
      </c>
      <c r="K2994" s="87" t="str">
        <f>VLOOKUP(F2994,石と花メイン,3,FALSE)</f>
        <v>◆翠玉</v>
      </c>
      <c r="L2994" s="296" t="str">
        <f>VLOOKUP(F2994,石と花メイン,4,FALSE)</f>
        <v>姫萩</v>
      </c>
      <c r="M2994" s="392">
        <f>IF(OR(MONTH(F2994)&lt;7,AND(MONTH(F2994)=7,DAY(F2994)&lt;=25)),
MOD(SUM((E2994-1901)*365,259),260),
MOD(SUM((E2994-1900)*365,259),260))</f>
        <v>199</v>
      </c>
      <c r="N2994" s="330">
        <f>IF(AND(MONTH(F2994)=7,DAY(F2994)&gt;25),1,
ROUNDDOWN((SUM(VLOOKUP(MONTH(F2994),D暦変換用数値,2,FALSE),DAY(F2994))/28)+1,0))</f>
        <v>10</v>
      </c>
      <c r="O2994" s="84">
        <f>IF(AND(MONTH(F2994)=7,DAY(F2994)&gt;25),DAY(F2994)-25,
MOD((SUM(VLOOKUP(MONTH(F2994),D暦変換用数値,2,FALSE),DAY(F2994))),28)+1)</f>
        <v>25</v>
      </c>
      <c r="P2994" s="405">
        <f>IF(OR(MONTH(F2994)&lt;7,AND(MONTH(F2994)=7,DAY(F2994)&lt;=25)),
MOD(SUM((E2994-1901)*365,(N2994-1)*28,O2994,258),260),
MOD(SUM((E2994-1900)*365,(N2994-1)*28,O2994,258),260))</f>
        <v>215</v>
      </c>
      <c r="Q2994" s="371" t="str">
        <f>VLOOKUP(MOD(P2994,4),色,2,FALSE)</f>
        <v>青い</v>
      </c>
      <c r="R2994" s="289" t="str">
        <f>VLOOKUP(MOD(P2994,13),銀河の音,2,FALSE)</f>
        <v>共振の</v>
      </c>
      <c r="S2994" s="382" t="str">
        <f>VLOOKUP(MOD(P2994,20),太陽の紋章,2,FALSE)</f>
        <v>鷲</v>
      </c>
      <c r="T2994" s="100" t="s">
        <v>398</v>
      </c>
    </row>
    <row r="2995" spans="1:20" ht="13.5" customHeight="1">
      <c r="A2995" s="282" t="str">
        <f>VLOOKUP(MOD(E2995,10),十干,2,FALSE)</f>
        <v>乙</v>
      </c>
      <c r="B2995" s="283" t="str">
        <f>VLOOKUP(MOD(E2995,12),十二支,3,FALSE)</f>
        <v xml:space="preserve">08 軍 </v>
      </c>
      <c r="C2995" s="287" t="str">
        <f>VLOOKUP(F2995,星座,3,TRUE)</f>
        <v xml:space="preserve">13 金 </v>
      </c>
      <c r="D2995" s="533">
        <v>16557</v>
      </c>
      <c r="E2995" s="83">
        <f>IFERROR(YEAR(D2995),LEFT(D2995,4))</f>
        <v>1945</v>
      </c>
      <c r="F2995" s="83" t="str">
        <f>IF(ISTEXT(D2995),RIGHT(D2995,5),TEXT(D2995,"mm/dd"))</f>
        <v>04/30</v>
      </c>
      <c r="G2995" s="88">
        <f>SUM(MID(E2995,1,1),MID(E2995,2,1),MID(E2995,3,1),MID(E2995,4,1),MID(F2995,1,1),MID(F2995,2,1),MID(F2995,4,1),MID(F2995,5,1))</f>
        <v>26</v>
      </c>
      <c r="H2995" s="88">
        <f>IF(MOD(G2995,9)=0,9,MOD(G2995,9))</f>
        <v>8</v>
      </c>
      <c r="I2995" s="83" t="str">
        <f>IFERROR(MID("日月火水木金土",WEEKDAY(D2995),1),"")</f>
        <v>月</v>
      </c>
      <c r="J2995" s="303" t="s">
        <v>3906</v>
      </c>
      <c r="K2995" s="87" t="str">
        <f>VLOOKUP(F2995,石と花メイン,3,FALSE)</f>
        <v>◇金剛石</v>
      </c>
      <c r="L2995" s="296" t="str">
        <f>VLOOKUP(F2995,石と花メイン,4,FALSE)</f>
        <v>金鎖【黄花藤】</v>
      </c>
      <c r="M2995" s="392">
        <f>IF(OR(MONTH(F2995)&lt;7,AND(MONTH(F2995)=7,DAY(F2995)&lt;=25)),
MOD(SUM((E2995-1901)*365,259),260),
MOD(SUM((E2995-1900)*365,259),260))</f>
        <v>199</v>
      </c>
      <c r="N2995" s="330">
        <f>IF(AND(MONTH(F2995)=7,DAY(F2995)&gt;25),1,
ROUNDDOWN((SUM(VLOOKUP(MONTH(F2995),D暦変換用数値,2,FALSE),DAY(F2995))/28)+1,0))</f>
        <v>10</v>
      </c>
      <c r="O2995" s="84">
        <f>IF(AND(MONTH(F2995)=7,DAY(F2995)&gt;25),DAY(F2995)-25,
MOD((SUM(VLOOKUP(MONTH(F2995),D暦変換用数値,2,FALSE),DAY(F2995))),28)+1)</f>
        <v>27</v>
      </c>
      <c r="P2995" s="405">
        <f>IF(OR(MONTH(F2995)&lt;7,AND(MONTH(F2995)=7,DAY(F2995)&lt;=25)),
MOD(SUM((E2995-1901)*365,(N2995-1)*28,O2995,258),260),
MOD(SUM((E2995-1900)*365,(N2995-1)*28,O2995,258),260))</f>
        <v>217</v>
      </c>
      <c r="Q2995" s="371" t="str">
        <f>VLOOKUP(MOD(P2995,4),色,2,FALSE)</f>
        <v>赤い</v>
      </c>
      <c r="R2995" s="289" t="str">
        <f>VLOOKUP(MOD(P2995,13),銀河の音,2,FALSE)</f>
        <v>太陽の</v>
      </c>
      <c r="S2995" s="382" t="str">
        <f>VLOOKUP(MOD(P2995,20),太陽の紋章,2,FALSE)</f>
        <v>地球</v>
      </c>
      <c r="T2995" s="100" t="s">
        <v>4612</v>
      </c>
    </row>
    <row r="2996" spans="1:20" ht="13.5" customHeight="1">
      <c r="A2996" s="282" t="str">
        <f>VLOOKUP(MOD(E2996,10),十干,2,FALSE)</f>
        <v>乙</v>
      </c>
      <c r="B2996" s="283" t="str">
        <f>VLOOKUP(MOD(E2996,12),十二支,3,FALSE)</f>
        <v xml:space="preserve">08 軍 </v>
      </c>
      <c r="C2996" s="287" t="str">
        <f>VLOOKUP(F2996,星座,3,TRUE)</f>
        <v xml:space="preserve">13 金 </v>
      </c>
      <c r="D2996" s="533">
        <v>16557</v>
      </c>
      <c r="E2996" s="83">
        <f>IFERROR(YEAR(D2996),LEFT(D2996,4))</f>
        <v>1945</v>
      </c>
      <c r="F2996" s="83" t="str">
        <f>IF(ISTEXT(D2996),RIGHT(D2996,5),TEXT(D2996,"mm/dd"))</f>
        <v>04/30</v>
      </c>
      <c r="G2996" s="88">
        <f>SUM(MID(E2996,1,1),MID(E2996,2,1),MID(E2996,3,1),MID(E2996,4,1),MID(F2996,1,1),MID(F2996,2,1),MID(F2996,4,1),MID(F2996,5,1))</f>
        <v>26</v>
      </c>
      <c r="H2996" s="88">
        <f>IF(MOD(G2996,9)=0,9,MOD(G2996,9))</f>
        <v>8</v>
      </c>
      <c r="I2996" s="83" t="str">
        <f>IFERROR(MID("日月火水木金土",WEEKDAY(D2996),1),"")</f>
        <v>月</v>
      </c>
      <c r="J2996" s="303" t="s">
        <v>3907</v>
      </c>
      <c r="K2996" s="87" t="str">
        <f>VLOOKUP(F2996,石と花メイン,3,FALSE)</f>
        <v>◇金剛石</v>
      </c>
      <c r="L2996" s="296" t="str">
        <f>VLOOKUP(F2996,石と花メイン,4,FALSE)</f>
        <v>金鎖【黄花藤】</v>
      </c>
      <c r="M2996" s="392">
        <f>IF(OR(MONTH(F2996)&lt;7,AND(MONTH(F2996)=7,DAY(F2996)&lt;=25)),
MOD(SUM((E2996-1901)*365,259),260),
MOD(SUM((E2996-1900)*365,259),260))</f>
        <v>199</v>
      </c>
      <c r="N2996" s="330">
        <f>IF(AND(MONTH(F2996)=7,DAY(F2996)&gt;25),1,
ROUNDDOWN((SUM(VLOOKUP(MONTH(F2996),D暦変換用数値,2,FALSE),DAY(F2996))/28)+1,0))</f>
        <v>10</v>
      </c>
      <c r="O2996" s="84">
        <f>IF(AND(MONTH(F2996)=7,DAY(F2996)&gt;25),DAY(F2996)-25,
MOD((SUM(VLOOKUP(MONTH(F2996),D暦変換用数値,2,FALSE),DAY(F2996))),28)+1)</f>
        <v>27</v>
      </c>
      <c r="P2996" s="405">
        <f>IF(OR(MONTH(F2996)&lt;7,AND(MONTH(F2996)=7,DAY(F2996)&lt;=25)),
MOD(SUM((E2996-1901)*365,(N2996-1)*28,O2996,258),260),
MOD(SUM((E2996-1900)*365,(N2996-1)*28,O2996,258),260))</f>
        <v>217</v>
      </c>
      <c r="Q2996" s="371" t="str">
        <f>VLOOKUP(MOD(P2996,4),色,2,FALSE)</f>
        <v>赤い</v>
      </c>
      <c r="R2996" s="289" t="str">
        <f>VLOOKUP(MOD(P2996,13),銀河の音,2,FALSE)</f>
        <v>太陽の</v>
      </c>
      <c r="S2996" s="382" t="str">
        <f>VLOOKUP(MOD(P2996,20),太陽の紋章,2,FALSE)</f>
        <v>地球</v>
      </c>
      <c r="T2996" s="95" t="s">
        <v>4614</v>
      </c>
    </row>
    <row r="2997" spans="1:20" ht="13.5" customHeight="1">
      <c r="A2997" s="50" t="str">
        <f>VLOOKUP(MOD(E2997,10),十干,2,FALSE)</f>
        <v>乙</v>
      </c>
      <c r="B2997" s="199" t="str">
        <f>VLOOKUP(MOD(E2997,12),十二支,3,FALSE)</f>
        <v xml:space="preserve">08 軍 </v>
      </c>
      <c r="C2997" s="201" t="str">
        <f>VLOOKUP(F2997,星座,3,TRUE)</f>
        <v xml:space="preserve">13 金 </v>
      </c>
      <c r="D2997" s="531">
        <v>16558</v>
      </c>
      <c r="E2997" s="1">
        <f>IFERROR(YEAR(D2997),LEFT(D2997,4))</f>
        <v>1945</v>
      </c>
      <c r="F2997" s="1" t="str">
        <f>IF(ISTEXT(D2997),RIGHT(D2997,5),TEXT(D2997,"mm/dd"))</f>
        <v>05/01</v>
      </c>
      <c r="G2997" s="39">
        <f>SUM(MID(E2997,1,1),MID(E2997,2,1),MID(E2997,3,1),MID(E2997,4,1),MID(F2997,1,1),MID(F2997,2,1),MID(F2997,4,1),MID(F2997,5,1))</f>
        <v>25</v>
      </c>
      <c r="H2997" s="41">
        <f>IF(MOD(G2997,9)=0,9,MOD(G2997,9))</f>
        <v>7</v>
      </c>
      <c r="I2997" s="45" t="str">
        <f>IFERROR(MID("日月火水木金土",WEEKDAY(D2997),1),"")</f>
        <v>火</v>
      </c>
      <c r="J2997" s="304" t="s">
        <v>149</v>
      </c>
      <c r="K2997" s="202" t="str">
        <f>VLOOKUP(F2997,石と花メイン,3,FALSE)</f>
        <v>◆翠玉</v>
      </c>
      <c r="L2997" s="297" t="str">
        <f>VLOOKUP(F2997,石と花メイン,4,FALSE)</f>
        <v>エーデルワイス【薄雪草】</v>
      </c>
      <c r="M2997" s="393">
        <f>IF(OR(MONTH(F2997)&lt;7,AND(MONTH(F2997)=7,DAY(F2997)&lt;=25)),
MOD(SUM((E2997-1901)*365,259),260),
MOD(SUM((E2997-1900)*365,259),260))</f>
        <v>199</v>
      </c>
      <c r="N2997" s="390">
        <f>IF(AND(MONTH(F2997)=7,DAY(F2997)&gt;25),1,
ROUNDDOWN((SUM(VLOOKUP(MONTH(F2997),D暦変換用数値,2,FALSE),DAY(F2997))/28)+1,0))</f>
        <v>10</v>
      </c>
      <c r="O2997" s="205">
        <f>IF(AND(MONTH(F2997)=7,DAY(F2997)&gt;25),DAY(F2997)-25,
MOD((SUM(VLOOKUP(MONTH(F2997),D暦変換用数値,2,FALSE),DAY(F2997))),28)+1)</f>
        <v>28</v>
      </c>
      <c r="P2997" s="406">
        <f>IF(OR(MONTH(F2997)&lt;7,AND(MONTH(F2997)=7,DAY(F2997)&lt;=25)),
MOD(SUM((E2997-1901)*365,(N2997-1)*28,O2997,258),260),
MOD(SUM((E2997-1900)*365,(N2997-1)*28,O2997,258),260))</f>
        <v>218</v>
      </c>
      <c r="Q2997" s="375" t="str">
        <f>VLOOKUP(MOD(P2997,4),色,2,FALSE)</f>
        <v>白い</v>
      </c>
      <c r="R2997" s="293" t="str">
        <f>VLOOKUP(MOD(P2997,13),銀河の音,2,FALSE)</f>
        <v>惑星の</v>
      </c>
      <c r="S2997" s="386" t="str">
        <f>VLOOKUP(MOD(P2997,20),太陽の紋章,2,FALSE)</f>
        <v>鏡</v>
      </c>
      <c r="T2997" s="98" t="s">
        <v>3736</v>
      </c>
    </row>
    <row r="2998" spans="1:20" ht="13.5" customHeight="1">
      <c r="A2998" s="282" t="str">
        <f>VLOOKUP(MOD(E2998,10),十干,2,FALSE)</f>
        <v>乙</v>
      </c>
      <c r="B2998" s="283" t="str">
        <f>VLOOKUP(MOD(E2998,12),十二支,3,FALSE)</f>
        <v xml:space="preserve">08 軍 </v>
      </c>
      <c r="C2998" s="287" t="str">
        <f>VLOOKUP(F2998,星座,3,TRUE)</f>
        <v xml:space="preserve">13 金 </v>
      </c>
      <c r="D2998" s="533">
        <v>16558</v>
      </c>
      <c r="E2998" s="83">
        <f>IFERROR(YEAR(D2998),LEFT(D2998,4))</f>
        <v>1945</v>
      </c>
      <c r="F2998" s="83" t="str">
        <f>IF(ISTEXT(D2998),RIGHT(D2998,5),TEXT(D2998,"mm/dd"))</f>
        <v>05/01</v>
      </c>
      <c r="G2998" s="88">
        <f>SUM(MID(E2998,1,1),MID(E2998,2,1),MID(E2998,3,1),MID(E2998,4,1),MID(F2998,1,1),MID(F2998,2,1),MID(F2998,4,1),MID(F2998,5,1))</f>
        <v>25</v>
      </c>
      <c r="H2998" s="88">
        <f>IF(MOD(G2998,9)=0,9,MOD(G2998,9))</f>
        <v>7</v>
      </c>
      <c r="I2998" s="83" t="str">
        <f>IFERROR(MID("日月火水木金土",WEEKDAY(D2998),1),"")</f>
        <v>火</v>
      </c>
      <c r="J2998" s="303" t="s">
        <v>3908</v>
      </c>
      <c r="K2998" s="87" t="str">
        <f>VLOOKUP(F2998,石と花メイン,3,FALSE)</f>
        <v>◆翠玉</v>
      </c>
      <c r="L2998" s="296" t="str">
        <f>VLOOKUP(F2998,石と花メイン,4,FALSE)</f>
        <v>エーデルワイス【薄雪草】</v>
      </c>
      <c r="M2998" s="392">
        <f>IF(OR(MONTH(F2998)&lt;7,AND(MONTH(F2998)=7,DAY(F2998)&lt;=25)),
MOD(SUM((E2998-1901)*365,259),260),
MOD(SUM((E2998-1900)*365,259),260))</f>
        <v>199</v>
      </c>
      <c r="N2998" s="330">
        <f>IF(AND(MONTH(F2998)=7,DAY(F2998)&gt;25),1,
ROUNDDOWN((SUM(VLOOKUP(MONTH(F2998),D暦変換用数値,2,FALSE),DAY(F2998))/28)+1,0))</f>
        <v>10</v>
      </c>
      <c r="O2998" s="84">
        <f>IF(AND(MONTH(F2998)=7,DAY(F2998)&gt;25),DAY(F2998)-25,
MOD((SUM(VLOOKUP(MONTH(F2998),D暦変換用数値,2,FALSE),DAY(F2998))),28)+1)</f>
        <v>28</v>
      </c>
      <c r="P2998" s="405">
        <f>IF(OR(MONTH(F2998)&lt;7,AND(MONTH(F2998)=7,DAY(F2998)&lt;=25)),
MOD(SUM((E2998-1901)*365,(N2998-1)*28,O2998,258),260),
MOD(SUM((E2998-1900)*365,(N2998-1)*28,O2998,258),260))</f>
        <v>218</v>
      </c>
      <c r="Q2998" s="371" t="str">
        <f>VLOOKUP(MOD(P2998,4),色,2,FALSE)</f>
        <v>白い</v>
      </c>
      <c r="R2998" s="289" t="str">
        <f>VLOOKUP(MOD(P2998,13),銀河の音,2,FALSE)</f>
        <v>惑星の</v>
      </c>
      <c r="S2998" s="382" t="str">
        <f>VLOOKUP(MOD(P2998,20),太陽の紋章,2,FALSE)</f>
        <v>鏡</v>
      </c>
      <c r="T2998" s="100" t="s">
        <v>4612</v>
      </c>
    </row>
    <row r="2999" spans="1:20" ht="13.5" customHeight="1">
      <c r="A2999" s="282" t="str">
        <f>VLOOKUP(MOD(E2999,10),十干,2,FALSE)</f>
        <v>乙</v>
      </c>
      <c r="B2999" s="283" t="str">
        <f>VLOOKUP(MOD(E2999,12),十二支,3,FALSE)</f>
        <v xml:space="preserve">08 軍 </v>
      </c>
      <c r="C2999" s="287" t="str">
        <f>VLOOKUP(F2999,星座,3,TRUE)</f>
        <v xml:space="preserve">13 金 </v>
      </c>
      <c r="D2999" s="533">
        <v>16559</v>
      </c>
      <c r="E2999" s="83">
        <f>IFERROR(YEAR(D2999),LEFT(D2999,4))</f>
        <v>1945</v>
      </c>
      <c r="F2999" s="83" t="str">
        <f>IF(ISTEXT(D2999),RIGHT(D2999,5),TEXT(D2999,"mm/dd"))</f>
        <v>05/02</v>
      </c>
      <c r="G2999" s="88">
        <f>SUM(MID(E2999,1,1),MID(E2999,2,1),MID(E2999,3,1),MID(E2999,4,1),MID(F2999,1,1),MID(F2999,2,1),MID(F2999,4,1),MID(F2999,5,1))</f>
        <v>26</v>
      </c>
      <c r="H2999" s="88">
        <f>IF(MOD(G2999,9)=0,9,MOD(G2999,9))</f>
        <v>8</v>
      </c>
      <c r="I2999" s="83" t="str">
        <f>IFERROR(MID("日月火水木金土",WEEKDAY(D2999),1),"")</f>
        <v>水</v>
      </c>
      <c r="J2999" s="303" t="s">
        <v>3909</v>
      </c>
      <c r="K2999" s="87" t="str">
        <f>VLOOKUP(F2999,石と花メイン,3,FALSE)</f>
        <v>■紅玉髄</v>
      </c>
      <c r="L2999" s="296" t="str">
        <f>VLOOKUP(F2999,石と花メイン,4,FALSE)</f>
        <v>デルフィニウム【大飛燕草】</v>
      </c>
      <c r="M2999" s="392">
        <f>IF(OR(MONTH(F2999)&lt;7,AND(MONTH(F2999)=7,DAY(F2999)&lt;=25)),
MOD(SUM((E2999-1901)*365,259),260),
MOD(SUM((E2999-1900)*365,259),260))</f>
        <v>199</v>
      </c>
      <c r="N2999" s="330">
        <f>IF(AND(MONTH(F2999)=7,DAY(F2999)&gt;25),1,
ROUNDDOWN((SUM(VLOOKUP(MONTH(F2999),D暦変換用数値,2,FALSE),DAY(F2999))/28)+1,0))</f>
        <v>11</v>
      </c>
      <c r="O2999" s="84">
        <f>IF(AND(MONTH(F2999)=7,DAY(F2999)&gt;25),DAY(F2999)-25,
MOD((SUM(VLOOKUP(MONTH(F2999),D暦変換用数値,2,FALSE),DAY(F2999))),28)+1)</f>
        <v>1</v>
      </c>
      <c r="P2999" s="405">
        <f>IF(OR(MONTH(F2999)&lt;7,AND(MONTH(F2999)=7,DAY(F2999)&lt;=25)),
MOD(SUM((E2999-1901)*365,(N2999-1)*28,O2999,258),260),
MOD(SUM((E2999-1900)*365,(N2999-1)*28,O2999,258),260))</f>
        <v>219</v>
      </c>
      <c r="Q2999" s="371" t="str">
        <f>VLOOKUP(MOD(P2999,4),色,2,FALSE)</f>
        <v>青い</v>
      </c>
      <c r="R2999" s="289" t="str">
        <f>VLOOKUP(MOD(P2999,13),銀河の音,2,FALSE)</f>
        <v>スペクトルの</v>
      </c>
      <c r="S2999" s="382" t="str">
        <f>VLOOKUP(MOD(P2999,20),太陽の紋章,2,FALSE)</f>
        <v>嵐</v>
      </c>
      <c r="T2999" s="100" t="s">
        <v>4612</v>
      </c>
    </row>
    <row r="3000" spans="1:20" ht="13.5" customHeight="1">
      <c r="A3000" s="50" t="str">
        <f>VLOOKUP(MOD(E3000,10),十干,2,FALSE)</f>
        <v>丁</v>
      </c>
      <c r="B3000" s="199" t="str">
        <f>VLOOKUP(MOD(E3000,12),十二支,3,FALSE)</f>
        <v xml:space="preserve">08 軍 </v>
      </c>
      <c r="C3000" s="201" t="str">
        <f>VLOOKUP(F3000,星座,3,TRUE)</f>
        <v xml:space="preserve">13 金 </v>
      </c>
      <c r="D3000" s="531">
        <v>20948</v>
      </c>
      <c r="E3000" s="1">
        <f>IFERROR(YEAR(D3000),LEFT(D3000,4))</f>
        <v>1957</v>
      </c>
      <c r="F3000" s="1" t="str">
        <f>IF(ISTEXT(D3000),RIGHT(D3000,5),TEXT(D3000,"mm/dd"))</f>
        <v>05/08</v>
      </c>
      <c r="G3000" s="39">
        <f>SUM(MID(E3000,1,1),MID(E3000,2,1),MID(E3000,3,1),MID(E3000,4,1),MID(F3000,1,1),MID(F3000,2,1),MID(F3000,4,1),MID(F3000,5,1))</f>
        <v>35</v>
      </c>
      <c r="H3000" s="41">
        <f>IF(MOD(G3000,9)=0,9,MOD(G3000,9))</f>
        <v>8</v>
      </c>
      <c r="I3000" s="45" t="str">
        <f>IFERROR(MID("日月火水木金土",WEEKDAY(D3000),1),"")</f>
        <v>水</v>
      </c>
      <c r="J3000" s="304" t="s">
        <v>150</v>
      </c>
      <c r="K3000" s="202" t="str">
        <f>VLOOKUP(F3000,石と花メイン,3,FALSE)</f>
        <v>◆翠玉</v>
      </c>
      <c r="L3000" s="297" t="str">
        <f>VLOOKUP(F3000,石と花メイン,4,FALSE)</f>
        <v>花菖蒲</v>
      </c>
      <c r="M3000" s="393">
        <f>IF(OR(MONTH(F3000)&lt;7,AND(MONTH(F3000)=7,DAY(F3000)&lt;=25)),
MOD(SUM((E3000-1901)*365,259),260),
MOD(SUM((E3000-1900)*365,259),260))</f>
        <v>159</v>
      </c>
      <c r="N3000" s="390">
        <f>IF(AND(MONTH(F3000)=7,DAY(F3000)&gt;25),1,
ROUNDDOWN((SUM(VLOOKUP(MONTH(F3000),D暦変換用数値,2,FALSE),DAY(F3000))/28)+1,0))</f>
        <v>11</v>
      </c>
      <c r="O3000" s="205">
        <f>IF(AND(MONTH(F3000)=7,DAY(F3000)&gt;25),DAY(F3000)-25,
MOD((SUM(VLOOKUP(MONTH(F3000),D暦変換用数値,2,FALSE),DAY(F3000))),28)+1)</f>
        <v>7</v>
      </c>
      <c r="P3000" s="406">
        <f>IF(OR(MONTH(F3000)&lt;7,AND(MONTH(F3000)=7,DAY(F3000)&lt;=25)),
MOD(SUM((E3000-1901)*365,(N3000-1)*28,O3000,258),260),
MOD(SUM((E3000-1900)*365,(N3000-1)*28,O3000,258),260))</f>
        <v>185</v>
      </c>
      <c r="Q3000" s="372" t="str">
        <f>VLOOKUP(MOD(P3000,4),色,2,FALSE)</f>
        <v>赤い</v>
      </c>
      <c r="R3000" s="290" t="str">
        <f>VLOOKUP(MOD(P3000,13),銀河の音,2,FALSE)</f>
        <v>電気の</v>
      </c>
      <c r="S3000" s="383" t="str">
        <f>VLOOKUP(MOD(P3000,20),太陽の紋章,2,FALSE)</f>
        <v>蛇</v>
      </c>
      <c r="T3000" s="98" t="s">
        <v>3736</v>
      </c>
    </row>
    <row r="3001" spans="1:20" ht="13.5" customHeight="1">
      <c r="A3001" s="334" t="str">
        <f>VLOOKUP(MOD(E3001,10),十干,2,FALSE)</f>
        <v>丁</v>
      </c>
      <c r="B3001" s="331" t="str">
        <f>VLOOKUP(MOD(E3001,12),十二支,3,FALSE)</f>
        <v xml:space="preserve">08 軍 </v>
      </c>
      <c r="C3001" s="336" t="str">
        <f>VLOOKUP(F3001,星座,3,TRUE)</f>
        <v xml:space="preserve">13 金 </v>
      </c>
      <c r="D3001" s="534">
        <v>20953</v>
      </c>
      <c r="E3001" s="131">
        <f>IFERROR(YEAR(D3001),LEFT(D3001,4))</f>
        <v>1957</v>
      </c>
      <c r="F3001" s="131" t="str">
        <f>IF(ISTEXT(D3001),RIGHT(D3001,5),TEXT(D3001,"mm/dd"))</f>
        <v>05/13</v>
      </c>
      <c r="G3001" s="133">
        <f>SUM(MID(E3001,1,1),MID(E3001,2,1),MID(E3001,3,1),MID(E3001,4,1),MID(F3001,1,1),MID(F3001,2,1),MID(F3001,4,1),MID(F3001,5,1))</f>
        <v>31</v>
      </c>
      <c r="H3001" s="133">
        <f>IF(MOD(G3001,9)=0,9,MOD(G3001,9))</f>
        <v>4</v>
      </c>
      <c r="I3001" s="131" t="str">
        <f>IFERROR(MID("日月火水木金土",WEEKDAY(D3001),1),"")</f>
        <v>月</v>
      </c>
      <c r="J3001" s="306" t="s">
        <v>8485</v>
      </c>
      <c r="K3001" s="335" t="str">
        <f>VLOOKUP(F3001,石と花メイン,3,FALSE)</f>
        <v>◆黄玉</v>
      </c>
      <c r="L3001" s="302" t="str">
        <f>VLOOKUP(F3001,石と花メイン,4,FALSE)</f>
        <v>山査子【メイフラワー】</v>
      </c>
      <c r="M3001" s="396">
        <f>IF(OR(MONTH(F3001)&lt;7,AND(MONTH(F3001)=7,DAY(F3001)&lt;=25)),
MOD(SUM((E3001-1901)*365,259),260),
MOD(SUM((E3001-1900)*365,259),260))</f>
        <v>159</v>
      </c>
      <c r="N3001" s="335">
        <f>IF(AND(MONTH(F3001)=7,DAY(F3001)&gt;25),1,
ROUNDDOWN((SUM(VLOOKUP(MONTH(F3001),D暦変換用数値,2,FALSE),DAY(F3001))/28)+1,0))</f>
        <v>11</v>
      </c>
      <c r="O3001" s="132">
        <f>IF(AND(MONTH(F3001)=7,DAY(F3001)&gt;25),DAY(F3001)-25,
MOD((SUM(VLOOKUP(MONTH(F3001),D暦変換用数値,2,FALSE),DAY(F3001))),28)+1)</f>
        <v>12</v>
      </c>
      <c r="P3001" s="404">
        <f>IF(OR(MONTH(F3001)&lt;7,AND(MONTH(F3001)=7,DAY(F3001)&lt;=25)),
MOD(SUM((E3001-1901)*365,(N3001-1)*28,O3001,258),260),
MOD(SUM((E3001-1900)*365,(N3001-1)*28,O3001,258),260))</f>
        <v>190</v>
      </c>
      <c r="Q3001" s="376" t="str">
        <f>VLOOKUP(MOD(P3001,4),色,2,FALSE)</f>
        <v>白い</v>
      </c>
      <c r="R3001" s="333" t="str">
        <f>VLOOKUP(MOD(P3001,13),銀河の音,2,FALSE)</f>
        <v>銀河の</v>
      </c>
      <c r="S3001" s="387" t="str">
        <f>VLOOKUP(MOD(P3001,20),太陽の紋章,2,FALSE)</f>
        <v>犬</v>
      </c>
      <c r="T3001" s="128" t="s">
        <v>8486</v>
      </c>
    </row>
    <row r="3002" spans="1:20" ht="13.5" customHeight="1">
      <c r="A3002" s="50" t="str">
        <f>VLOOKUP(MOD(E3002,10),十干,2,FALSE)</f>
        <v>丁</v>
      </c>
      <c r="B3002" s="199" t="str">
        <f>VLOOKUP(MOD(E3002,12),十二支,3,FALSE)</f>
        <v xml:space="preserve">08 軍 </v>
      </c>
      <c r="C3002" s="201" t="str">
        <f>VLOOKUP(F3002,星座,3,TRUE)</f>
        <v xml:space="preserve">13 金 </v>
      </c>
      <c r="D3002" s="531">
        <v>20954</v>
      </c>
      <c r="E3002" s="1">
        <f>IFERROR(YEAR(D3002),LEFT(D3002,4))</f>
        <v>1957</v>
      </c>
      <c r="F3002" s="1" t="str">
        <f>IF(ISTEXT(D3002),RIGHT(D3002,5),TEXT(D3002,"mm/dd"))</f>
        <v>05/14</v>
      </c>
      <c r="G3002" s="39">
        <f>SUM(MID(E3002,1,1),MID(E3002,2,1),MID(E3002,3,1),MID(E3002,4,1),MID(F3002,1,1),MID(F3002,2,1),MID(F3002,4,1),MID(F3002,5,1))</f>
        <v>32</v>
      </c>
      <c r="H3002" s="41">
        <f>IF(MOD(G3002,9)=0,9,MOD(G3002,9))</f>
        <v>5</v>
      </c>
      <c r="I3002" s="45" t="str">
        <f>IFERROR(MID("日月火水木金土",WEEKDAY(D3002),1),"")</f>
        <v>火</v>
      </c>
      <c r="J3002" s="304" t="s">
        <v>151</v>
      </c>
      <c r="K3002" s="202" t="str">
        <f>VLOOKUP(F3002,石と花メイン,3,FALSE)</f>
        <v>●珊瑚</v>
      </c>
      <c r="L3002" s="297" t="str">
        <f>VLOOKUP(F3002,石と花メイン,4,FALSE)</f>
        <v>ペチュニア【衝羽根朝顔】</v>
      </c>
      <c r="M3002" s="393">
        <f>IF(OR(MONTH(F3002)&lt;7,AND(MONTH(F3002)=7,DAY(F3002)&lt;=25)),
MOD(SUM((E3002-1901)*365,259),260),
MOD(SUM((E3002-1900)*365,259),260))</f>
        <v>159</v>
      </c>
      <c r="N3002" s="390">
        <f>IF(AND(MONTH(F3002)=7,DAY(F3002)&gt;25),1,
ROUNDDOWN((SUM(VLOOKUP(MONTH(F3002),D暦変換用数値,2,FALSE),DAY(F3002))/28)+1,0))</f>
        <v>11</v>
      </c>
      <c r="O3002" s="205">
        <f>IF(AND(MONTH(F3002)=7,DAY(F3002)&gt;25),DAY(F3002)-25,
MOD((SUM(VLOOKUP(MONTH(F3002),D暦変換用数値,2,FALSE),DAY(F3002))),28)+1)</f>
        <v>13</v>
      </c>
      <c r="P3002" s="406">
        <f>IF(OR(MONTH(F3002)&lt;7,AND(MONTH(F3002)=7,DAY(F3002)&lt;=25)),
MOD(SUM((E3002-1901)*365,(N3002-1)*28,O3002,258),260),
MOD(SUM((E3002-1900)*365,(N3002-1)*28,O3002,258),260))</f>
        <v>191</v>
      </c>
      <c r="Q3002" s="374" t="str">
        <f>VLOOKUP(MOD(P3002,4),色,2,FALSE)</f>
        <v>青い</v>
      </c>
      <c r="R3002" s="292" t="str">
        <f>VLOOKUP(MOD(P3002,13),銀河の音,2,FALSE)</f>
        <v>太陽の</v>
      </c>
      <c r="S3002" s="385" t="str">
        <f>VLOOKUP(MOD(P3002,20),太陽の紋章,2,FALSE)</f>
        <v>猿</v>
      </c>
      <c r="T3002" s="97" t="s">
        <v>1884</v>
      </c>
    </row>
    <row r="3003" spans="1:20" ht="13.5" customHeight="1">
      <c r="A3003" s="334" t="str">
        <f>VLOOKUP(MOD(E3003,10),十干,2,FALSE)</f>
        <v>丁</v>
      </c>
      <c r="B3003" s="331" t="str">
        <f>VLOOKUP(MOD(E3003,12),十二支,3,FALSE)</f>
        <v xml:space="preserve">08 軍 </v>
      </c>
      <c r="C3003" s="336" t="str">
        <f>VLOOKUP(F3003,星座,3,TRUE)</f>
        <v xml:space="preserve">13 金 </v>
      </c>
      <c r="D3003" s="534">
        <v>20958</v>
      </c>
      <c r="E3003" s="131">
        <f>IFERROR(YEAR(D3003),LEFT(D3003,4))</f>
        <v>1957</v>
      </c>
      <c r="F3003" s="131" t="str">
        <f>IF(ISTEXT(D3003),RIGHT(D3003,5),TEXT(D3003,"mm/dd"))</f>
        <v>05/18</v>
      </c>
      <c r="G3003" s="133">
        <f>SUM(MID(E3003,1,1),MID(E3003,2,1),MID(E3003,3,1),MID(E3003,4,1),MID(F3003,1,1),MID(F3003,2,1),MID(F3003,4,1),MID(F3003,5,1))</f>
        <v>36</v>
      </c>
      <c r="H3003" s="133">
        <f>IF(MOD(G3003,9)=0,9,MOD(G3003,9))</f>
        <v>9</v>
      </c>
      <c r="I3003" s="131" t="str">
        <f>IFERROR(MID("日月火水木金土",WEEKDAY(D3003),1),"")</f>
        <v>土</v>
      </c>
      <c r="J3003" s="306" t="s">
        <v>8394</v>
      </c>
      <c r="K3003" s="335" t="str">
        <f>VLOOKUP(F3003,石と花メイン,3,FALSE)</f>
        <v>□水晶</v>
      </c>
      <c r="L3003" s="302" t="str">
        <f>VLOOKUP(F3003,石と花メイン,4,FALSE)</f>
        <v>苧環【糸繰草】</v>
      </c>
      <c r="M3003" s="396">
        <f>IF(OR(MONTH(F3003)&lt;7,AND(MONTH(F3003)=7,DAY(F3003)&lt;=25)),
MOD(SUM((E3003-1901)*365,259),260),
MOD(SUM((E3003-1900)*365,259),260))</f>
        <v>159</v>
      </c>
      <c r="N3003" s="335">
        <f>IF(AND(MONTH(F3003)=7,DAY(F3003)&gt;25),1,
ROUNDDOWN((SUM(VLOOKUP(MONTH(F3003),D暦変換用数値,2,FALSE),DAY(F3003))/28)+1,0))</f>
        <v>11</v>
      </c>
      <c r="O3003" s="132">
        <f>IF(AND(MONTH(F3003)=7,DAY(F3003)&gt;25),DAY(F3003)-25,
MOD((SUM(VLOOKUP(MONTH(F3003),D暦変換用数値,2,FALSE),DAY(F3003))),28)+1)</f>
        <v>17</v>
      </c>
      <c r="P3003" s="404">
        <f>IF(OR(MONTH(F3003)&lt;7,AND(MONTH(F3003)=7,DAY(F3003)&lt;=25)),
MOD(SUM((E3003-1901)*365,(N3003-1)*28,O3003,258),260),
MOD(SUM((E3003-1900)*365,(N3003-1)*28,O3003,258),260))</f>
        <v>195</v>
      </c>
      <c r="Q3003" s="376" t="str">
        <f>VLOOKUP(MOD(P3003,4),色,2,FALSE)</f>
        <v>青い</v>
      </c>
      <c r="R3003" s="333" t="str">
        <f>VLOOKUP(MOD(P3003,13),銀河の音,2,FALSE)</f>
        <v>宇宙の</v>
      </c>
      <c r="S3003" s="387" t="str">
        <f>VLOOKUP(MOD(P3003,20),太陽の紋章,2,FALSE)</f>
        <v>鷲</v>
      </c>
      <c r="T3003" s="145"/>
    </row>
    <row r="3004" spans="1:20" ht="13.5" customHeight="1">
      <c r="A3004" s="50" t="str">
        <f>VLOOKUP(MOD(E3004,10),十干,2,FALSE)</f>
        <v>丁</v>
      </c>
      <c r="B3004" s="199" t="str">
        <f>VLOOKUP(MOD(E3004,12),十二支,3,FALSE)</f>
        <v xml:space="preserve">08 軍 </v>
      </c>
      <c r="C3004" s="201" t="str">
        <f>VLOOKUP(F3004,星座,3,TRUE)</f>
        <v xml:space="preserve">13 金 </v>
      </c>
      <c r="D3004" s="531">
        <v>20960</v>
      </c>
      <c r="E3004" s="1">
        <f>IFERROR(YEAR(D3004),LEFT(D3004,4))</f>
        <v>1957</v>
      </c>
      <c r="F3004" s="1" t="str">
        <f>IF(ISTEXT(D3004),RIGHT(D3004,5),TEXT(D3004,"mm/dd"))</f>
        <v>05/20</v>
      </c>
      <c r="G3004" s="39">
        <f>SUM(MID(E3004,1,1),MID(E3004,2,1),MID(E3004,3,1),MID(E3004,4,1),MID(F3004,1,1),MID(F3004,2,1),MID(F3004,4,1),MID(F3004,5,1))</f>
        <v>29</v>
      </c>
      <c r="H3004" s="41">
        <f>IF(MOD(G3004,9)=0,9,MOD(G3004,9))</f>
        <v>2</v>
      </c>
      <c r="I3004" s="45" t="str">
        <f>IFERROR(MID("日月火水木金土",WEEKDAY(D3004),1),"")</f>
        <v>月</v>
      </c>
      <c r="J3004" s="304" t="s">
        <v>152</v>
      </c>
      <c r="K3004" s="202" t="str">
        <f>VLOOKUP(F3004,石と花メイン,3,FALSE)</f>
        <v>◆青玉</v>
      </c>
      <c r="L3004" s="297" t="str">
        <f>VLOOKUP(F3004,石と花メイン,4,FALSE)</f>
        <v>片喰/酢漿草【オキザリス】</v>
      </c>
      <c r="M3004" s="393">
        <f>IF(OR(MONTH(F3004)&lt;7,AND(MONTH(F3004)=7,DAY(F3004)&lt;=25)),
MOD(SUM((E3004-1901)*365,259),260),
MOD(SUM((E3004-1900)*365,259),260))</f>
        <v>159</v>
      </c>
      <c r="N3004" s="390">
        <f>IF(AND(MONTH(F3004)=7,DAY(F3004)&gt;25),1,
ROUNDDOWN((SUM(VLOOKUP(MONTH(F3004),D暦変換用数値,2,FALSE),DAY(F3004))/28)+1,0))</f>
        <v>11</v>
      </c>
      <c r="O3004" s="205">
        <f>IF(AND(MONTH(F3004)=7,DAY(F3004)&gt;25),DAY(F3004)-25,
MOD((SUM(VLOOKUP(MONTH(F3004),D暦変換用数値,2,FALSE),DAY(F3004))),28)+1)</f>
        <v>19</v>
      </c>
      <c r="P3004" s="406">
        <f>IF(OR(MONTH(F3004)&lt;7,AND(MONTH(F3004)=7,DAY(F3004)&lt;=25)),
MOD(SUM((E3004-1901)*365,(N3004-1)*28,O3004,258),260),
MOD(SUM((E3004-1900)*365,(N3004-1)*28,O3004,258),260))</f>
        <v>197</v>
      </c>
      <c r="Q3004" s="372" t="str">
        <f>VLOOKUP(MOD(P3004,4),色,2,FALSE)</f>
        <v>赤い</v>
      </c>
      <c r="R3004" s="290" t="str">
        <f>VLOOKUP(MOD(P3004,13),銀河の音,2,FALSE)</f>
        <v>月の</v>
      </c>
      <c r="S3004" s="383" t="str">
        <f>VLOOKUP(MOD(P3004,20),太陽の紋章,2,FALSE)</f>
        <v>地球</v>
      </c>
      <c r="T3004" s="99" t="s">
        <v>7621</v>
      </c>
    </row>
    <row r="3005" spans="1:20" ht="13.5" customHeight="1">
      <c r="A3005" s="50" t="str">
        <f>VLOOKUP(MOD(E3005,10),十干,2,FALSE)</f>
        <v>己</v>
      </c>
      <c r="B3005" s="199" t="str">
        <f>VLOOKUP(MOD(E3005,12),十二支,3,FALSE)</f>
        <v xml:space="preserve">08 軍 </v>
      </c>
      <c r="C3005" s="201" t="str">
        <f>VLOOKUP(F3005,星座,3,TRUE)</f>
        <v xml:space="preserve">13 金 </v>
      </c>
      <c r="D3005" s="531">
        <v>25313</v>
      </c>
      <c r="E3005" s="1">
        <f>IFERROR(YEAR(D3005),LEFT(D3005,4))</f>
        <v>1969</v>
      </c>
      <c r="F3005" s="1" t="str">
        <f>IF(ISTEXT(D3005),RIGHT(D3005,5),TEXT(D3005,"mm/dd"))</f>
        <v>04/20</v>
      </c>
      <c r="G3005" s="39">
        <f>SUM(MID(E3005,1,1),MID(E3005,2,1),MID(E3005,3,1),MID(E3005,4,1),MID(F3005,1,1),MID(F3005,2,1),MID(F3005,4,1),MID(F3005,5,1))</f>
        <v>31</v>
      </c>
      <c r="H3005" s="41">
        <f>IF(MOD(G3005,9)=0,9,MOD(G3005,9))</f>
        <v>4</v>
      </c>
      <c r="I3005" s="45" t="str">
        <f>IFERROR(MID("日月火水木金土",WEEKDAY(D3005),1),"")</f>
        <v>日</v>
      </c>
      <c r="J3005" s="304" t="s">
        <v>3910</v>
      </c>
      <c r="K3005" s="202" t="str">
        <f>VLOOKUP(F3005,石と花メイン,3,FALSE)</f>
        <v>●薔薇色石</v>
      </c>
      <c r="L3005" s="297" t="str">
        <f>VLOOKUP(F3005,石と花メイン,4,FALSE)</f>
        <v>梨</v>
      </c>
      <c r="M3005" s="393">
        <f>IF(OR(MONTH(F3005)&lt;7,AND(MONTH(F3005)=7,DAY(F3005)&lt;=25)),
MOD(SUM((E3005-1901)*365,259),260),
MOD(SUM((E3005-1900)*365,259),260))</f>
        <v>119</v>
      </c>
      <c r="N3005" s="390">
        <f>IF(AND(MONTH(F3005)=7,DAY(F3005)&gt;25),1,
ROUNDDOWN((SUM(VLOOKUP(MONTH(F3005),D暦変換用数値,2,FALSE),DAY(F3005))/28)+1,0))</f>
        <v>10</v>
      </c>
      <c r="O3005" s="205">
        <f>IF(AND(MONTH(F3005)=7,DAY(F3005)&gt;25),DAY(F3005)-25,
MOD((SUM(VLOOKUP(MONTH(F3005),D暦変換用数値,2,FALSE),DAY(F3005))),28)+1)</f>
        <v>17</v>
      </c>
      <c r="P3005" s="406">
        <f>IF(OR(MONTH(F3005)&lt;7,AND(MONTH(F3005)=7,DAY(F3005)&lt;=25)),
MOD(SUM((E3005-1901)*365,(N3005-1)*28,O3005,258),260),
MOD(SUM((E3005-1900)*365,(N3005-1)*28,O3005,258),260))</f>
        <v>127</v>
      </c>
      <c r="Q3005" s="374" t="str">
        <f>VLOOKUP(MOD(P3005,4),色,2,FALSE)</f>
        <v>青い</v>
      </c>
      <c r="R3005" s="292" t="str">
        <f>VLOOKUP(MOD(P3005,13),銀河の音,2,FALSE)</f>
        <v>惑星の</v>
      </c>
      <c r="S3005" s="385" t="str">
        <f>VLOOKUP(MOD(P3005,20),太陽の紋章,2,FALSE)</f>
        <v>手</v>
      </c>
      <c r="T3005" s="111" t="s">
        <v>1049</v>
      </c>
    </row>
    <row r="3006" spans="1:20" ht="13.5" customHeight="1">
      <c r="A3006" s="50" t="str">
        <f>VLOOKUP(MOD(E3006,10),十干,2,FALSE)</f>
        <v>己</v>
      </c>
      <c r="B3006" s="199" t="str">
        <f>VLOOKUP(MOD(E3006,12),十二支,3,FALSE)</f>
        <v xml:space="preserve">08 軍 </v>
      </c>
      <c r="C3006" s="201" t="str">
        <f>VLOOKUP(F3006,星座,3,TRUE)</f>
        <v xml:space="preserve">13 金 </v>
      </c>
      <c r="D3006" s="531">
        <v>25319</v>
      </c>
      <c r="E3006" s="1">
        <f>IFERROR(YEAR(D3006),LEFT(D3006,4))</f>
        <v>1969</v>
      </c>
      <c r="F3006" s="1" t="str">
        <f>IF(ISTEXT(D3006),RIGHT(D3006,5),TEXT(D3006,"mm/dd"))</f>
        <v>04/26</v>
      </c>
      <c r="G3006" s="39">
        <f>SUM(MID(E3006,1,1),MID(E3006,2,1),MID(E3006,3,1),MID(E3006,4,1),MID(F3006,1,1),MID(F3006,2,1),MID(F3006,4,1),MID(F3006,5,1))</f>
        <v>37</v>
      </c>
      <c r="H3006" s="41">
        <f>IF(MOD(G3006,9)=0,9,MOD(G3006,9))</f>
        <v>1</v>
      </c>
      <c r="I3006" s="45" t="str">
        <f>IFERROR(MID("日月火水木金土",WEEKDAY(D3006),1),"")</f>
        <v>土</v>
      </c>
      <c r="J3006" s="304" t="s">
        <v>153</v>
      </c>
      <c r="K3006" s="202" t="str">
        <f>VLOOKUP(F3006,石と花メイン,3,FALSE)</f>
        <v>◇金剛石</v>
      </c>
      <c r="L3006" s="297" t="str">
        <f>VLOOKUP(F3006,石と花メイン,4,FALSE)</f>
        <v>海老根</v>
      </c>
      <c r="M3006" s="393">
        <f>IF(OR(MONTH(F3006)&lt;7,AND(MONTH(F3006)=7,DAY(F3006)&lt;=25)),
MOD(SUM((E3006-1901)*365,259),260),
MOD(SUM((E3006-1900)*365,259),260))</f>
        <v>119</v>
      </c>
      <c r="N3006" s="390">
        <f>IF(AND(MONTH(F3006)=7,DAY(F3006)&gt;25),1,
ROUNDDOWN((SUM(VLOOKUP(MONTH(F3006),D暦変換用数値,2,FALSE),DAY(F3006))/28)+1,0))</f>
        <v>10</v>
      </c>
      <c r="O3006" s="205">
        <f>IF(AND(MONTH(F3006)=7,DAY(F3006)&gt;25),DAY(F3006)-25,
MOD((SUM(VLOOKUP(MONTH(F3006),D暦変換用数値,2,FALSE),DAY(F3006))),28)+1)</f>
        <v>23</v>
      </c>
      <c r="P3006" s="406">
        <f>IF(OR(MONTH(F3006)&lt;7,AND(MONTH(F3006)=7,DAY(F3006)&lt;=25)),
MOD(SUM((E3006-1901)*365,(N3006-1)*28,O3006,258),260),
MOD(SUM((E3006-1900)*365,(N3006-1)*28,O3006,258),260))</f>
        <v>133</v>
      </c>
      <c r="Q3006" s="372" t="str">
        <f>VLOOKUP(MOD(P3006,4),色,2,FALSE)</f>
        <v>赤い</v>
      </c>
      <c r="R3006" s="290" t="str">
        <f>VLOOKUP(MOD(P3006,13),銀河の音,2,FALSE)</f>
        <v>電気の</v>
      </c>
      <c r="S3006" s="383" t="str">
        <f>VLOOKUP(MOD(P3006,20),太陽の紋章,2,FALSE)</f>
        <v>空歩く者</v>
      </c>
      <c r="T3006" s="111" t="s">
        <v>5302</v>
      </c>
    </row>
    <row r="3007" spans="1:20" ht="13.5" customHeight="1">
      <c r="A3007" s="334" t="str">
        <f>VLOOKUP(MOD(E3007,10),十干,2,FALSE)</f>
        <v>己</v>
      </c>
      <c r="B3007" s="331" t="str">
        <f>VLOOKUP(MOD(E3007,12),十二支,3,FALSE)</f>
        <v xml:space="preserve">08 軍 </v>
      </c>
      <c r="C3007" s="336" t="str">
        <f>VLOOKUP(F3007,星座,3,TRUE)</f>
        <v xml:space="preserve">13 金 </v>
      </c>
      <c r="D3007" s="534">
        <v>25319</v>
      </c>
      <c r="E3007" s="131">
        <f>IFERROR(YEAR(D3007),LEFT(D3007,4))</f>
        <v>1969</v>
      </c>
      <c r="F3007" s="131" t="str">
        <f>IF(ISTEXT(D3007),RIGHT(D3007,5),TEXT(D3007,"mm/dd"))</f>
        <v>04/26</v>
      </c>
      <c r="G3007" s="133">
        <f>SUM(MID(E3007,1,1),MID(E3007,2,1),MID(E3007,3,1),MID(E3007,4,1),MID(F3007,1,1),MID(F3007,2,1),MID(F3007,4,1),MID(F3007,5,1))</f>
        <v>37</v>
      </c>
      <c r="H3007" s="133">
        <f>IF(MOD(G3007,9)=0,9,MOD(G3007,9))</f>
        <v>1</v>
      </c>
      <c r="I3007" s="131" t="str">
        <f>IFERROR(MID("日月火水木金土",WEEKDAY(D3007),1),"")</f>
        <v>土</v>
      </c>
      <c r="J3007" s="306" t="s">
        <v>8097</v>
      </c>
      <c r="K3007" s="335" t="str">
        <f>VLOOKUP(F3007,石と花メイン,3,FALSE)</f>
        <v>◇金剛石</v>
      </c>
      <c r="L3007" s="302" t="str">
        <f>VLOOKUP(F3007,石と花メイン,4,FALSE)</f>
        <v>海老根</v>
      </c>
      <c r="M3007" s="396">
        <f>IF(OR(MONTH(F3007)&lt;7,AND(MONTH(F3007)=7,DAY(F3007)&lt;=25)),
MOD(SUM((E3007-1901)*365,259),260),
MOD(SUM((E3007-1900)*365,259),260))</f>
        <v>119</v>
      </c>
      <c r="N3007" s="335">
        <f>IF(AND(MONTH(F3007)=7,DAY(F3007)&gt;25),1,
ROUNDDOWN((SUM(VLOOKUP(MONTH(F3007),D暦変換用数値,2,FALSE),DAY(F3007))/28)+1,0))</f>
        <v>10</v>
      </c>
      <c r="O3007" s="132">
        <f>IF(AND(MONTH(F3007)=7,DAY(F3007)&gt;25),DAY(F3007)-25,
MOD((SUM(VLOOKUP(MONTH(F3007),D暦変換用数値,2,FALSE),DAY(F3007))),28)+1)</f>
        <v>23</v>
      </c>
      <c r="P3007" s="404">
        <f>IF(OR(MONTH(F3007)&lt;7,AND(MONTH(F3007)=7,DAY(F3007)&lt;=25)),
MOD(SUM((E3007-1901)*365,(N3007-1)*28,O3007,258),260),
MOD(SUM((E3007-1900)*365,(N3007-1)*28,O3007,258),260))</f>
        <v>133</v>
      </c>
      <c r="Q3007" s="376" t="str">
        <f>VLOOKUP(MOD(P3007,4),色,2,FALSE)</f>
        <v>赤い</v>
      </c>
      <c r="R3007" s="333" t="str">
        <f>VLOOKUP(MOD(P3007,13),銀河の音,2,FALSE)</f>
        <v>電気の</v>
      </c>
      <c r="S3007" s="387" t="str">
        <f>VLOOKUP(MOD(P3007,20),太陽の紋章,2,FALSE)</f>
        <v>空歩く者</v>
      </c>
      <c r="T3007" s="127" t="s">
        <v>8094</v>
      </c>
    </row>
    <row r="3008" spans="1:20" ht="13.5" customHeight="1">
      <c r="A3008" s="76" t="str">
        <f>VLOOKUP(MOD(E3008,10),十干,2,FALSE)</f>
        <v>己</v>
      </c>
      <c r="B3008" s="199" t="str">
        <f>VLOOKUP(MOD(E3008,12),十二支,3,FALSE)</f>
        <v xml:space="preserve">08 軍 </v>
      </c>
      <c r="C3008" s="201" t="str">
        <f>VLOOKUP(F3008,星座,3,TRUE)</f>
        <v xml:space="preserve">13 金 </v>
      </c>
      <c r="D3008" s="534">
        <v>25328</v>
      </c>
      <c r="E3008" s="116">
        <f>IFERROR(YEAR(D3008),LEFT(D3008,4))</f>
        <v>1969</v>
      </c>
      <c r="F3008" s="116" t="str">
        <f>IF(ISTEXT(D3008),RIGHT(D3008,5),TEXT(D3008,"mm/dd"))</f>
        <v>05/05</v>
      </c>
      <c r="G3008" s="120">
        <f>SUM(MID(E3008,1,1),MID(E3008,2,1),MID(E3008,3,1),MID(E3008,4,1),MID(F3008,1,1),MID(F3008,2,1),MID(F3008,4,1),MID(F3008,5,1))</f>
        <v>35</v>
      </c>
      <c r="H3008" s="120">
        <f>IF(MOD(G3008,9)=0,9,MOD(G3008,9))</f>
        <v>8</v>
      </c>
      <c r="I3008" s="116" t="str">
        <f>IFERROR(MID("日月火水木金土",WEEKDAY(D3008),1),"")</f>
        <v>月</v>
      </c>
      <c r="J3008" s="306" t="s">
        <v>7610</v>
      </c>
      <c r="K3008" s="203" t="str">
        <f>VLOOKUP(F3008,石と花メイン,3,FALSE)</f>
        <v>●孔雀石</v>
      </c>
      <c r="L3008" s="299" t="str">
        <f>VLOOKUP(F3008,石と花メイン,4,FALSE)</f>
        <v>鈴蘭【君影草】</v>
      </c>
      <c r="M3008" s="395">
        <f>IF(OR(MONTH(F3008)&lt;7,AND(MONTH(F3008)=7,DAY(F3008)&lt;=25)),
MOD(SUM((E3008-1901)*365,259),260),
MOD(SUM((E3008-1900)*365,259),260))</f>
        <v>119</v>
      </c>
      <c r="N3008" s="121">
        <f>IF(AND(MONTH(F3008)=7,DAY(F3008)&gt;25),1,
ROUNDDOWN((SUM(VLOOKUP(MONTH(F3008),D暦変換用数値,2,FALSE),DAY(F3008))/28)+1,0))</f>
        <v>11</v>
      </c>
      <c r="O3008" s="117">
        <f>IF(AND(MONTH(F3008)=7,DAY(F3008)&gt;25),DAY(F3008)-25,
MOD((SUM(VLOOKUP(MONTH(F3008),D暦変換用数値,2,FALSE),DAY(F3008))),28)+1)</f>
        <v>4</v>
      </c>
      <c r="P3008" s="408">
        <f>IF(OR(MONTH(F3008)&lt;7,AND(MONTH(F3008)=7,DAY(F3008)&lt;=25)),
MOD(SUM((E3008-1901)*365,(N3008-1)*28,O3008,258),260),
MOD(SUM((E3008-1900)*365,(N3008-1)*28,O3008,258),260))</f>
        <v>142</v>
      </c>
      <c r="Q3008" s="375" t="str">
        <f>VLOOKUP(MOD(P3008,4),色,2,FALSE)</f>
        <v>白い</v>
      </c>
      <c r="R3008" s="293" t="str">
        <f>VLOOKUP(MOD(P3008,13),銀河の音,2,FALSE)</f>
        <v>水晶の</v>
      </c>
      <c r="S3008" s="386" t="str">
        <f>VLOOKUP(MOD(P3008,20),太陽の紋章,2,FALSE)</f>
        <v>風</v>
      </c>
      <c r="T3008" s="126" t="s">
        <v>7612</v>
      </c>
    </row>
    <row r="3009" spans="1:20" ht="13.5" customHeight="1">
      <c r="A3009" s="50" t="str">
        <f>VLOOKUP(MOD(E3009,10),十干,2,FALSE)</f>
        <v>己</v>
      </c>
      <c r="B3009" s="199" t="str">
        <f>VLOOKUP(MOD(E3009,12),十二支,3,FALSE)</f>
        <v xml:space="preserve">08 軍 </v>
      </c>
      <c r="C3009" s="201" t="str">
        <f>VLOOKUP(F3009,星座,3,TRUE)</f>
        <v xml:space="preserve">13 金 </v>
      </c>
      <c r="D3009" s="531">
        <v>25331</v>
      </c>
      <c r="E3009" s="1">
        <f>IFERROR(YEAR(D3009),LEFT(D3009,4))</f>
        <v>1969</v>
      </c>
      <c r="F3009" s="1" t="str">
        <f>IF(ISTEXT(D3009),RIGHT(D3009,5),TEXT(D3009,"mm/dd"))</f>
        <v>05/08</v>
      </c>
      <c r="G3009" s="39">
        <f>SUM(MID(E3009,1,1),MID(E3009,2,1),MID(E3009,3,1),MID(E3009,4,1),MID(F3009,1,1),MID(F3009,2,1),MID(F3009,4,1),MID(F3009,5,1))</f>
        <v>38</v>
      </c>
      <c r="H3009" s="41">
        <f>IF(MOD(G3009,9)=0,9,MOD(G3009,9))</f>
        <v>2</v>
      </c>
      <c r="I3009" s="45" t="str">
        <f>IFERROR(MID("日月火水木金土",WEEKDAY(D3009),1),"")</f>
        <v>木</v>
      </c>
      <c r="J3009" s="304" t="s">
        <v>154</v>
      </c>
      <c r="K3009" s="202" t="str">
        <f>VLOOKUP(F3009,石と花メイン,3,FALSE)</f>
        <v>◆翠玉</v>
      </c>
      <c r="L3009" s="297" t="str">
        <f>VLOOKUP(F3009,石と花メイン,4,FALSE)</f>
        <v>花菖蒲</v>
      </c>
      <c r="M3009" s="393">
        <f>IF(OR(MONTH(F3009)&lt;7,AND(MONTH(F3009)=7,DAY(F3009)&lt;=25)),
MOD(SUM((E3009-1901)*365,259),260),
MOD(SUM((E3009-1900)*365,259),260))</f>
        <v>119</v>
      </c>
      <c r="N3009" s="390">
        <f>IF(AND(MONTH(F3009)=7,DAY(F3009)&gt;25),1,
ROUNDDOWN((SUM(VLOOKUP(MONTH(F3009),D暦変換用数値,2,FALSE),DAY(F3009))/28)+1,0))</f>
        <v>11</v>
      </c>
      <c r="O3009" s="205">
        <f>IF(AND(MONTH(F3009)=7,DAY(F3009)&gt;25),DAY(F3009)-25,
MOD((SUM(VLOOKUP(MONTH(F3009),D暦変換用数値,2,FALSE),DAY(F3009))),28)+1)</f>
        <v>7</v>
      </c>
      <c r="P3009" s="406">
        <f>IF(OR(MONTH(F3009)&lt;7,AND(MONTH(F3009)=7,DAY(F3009)&lt;=25)),
MOD(SUM((E3009-1901)*365,(N3009-1)*28,O3009,258),260),
MOD(SUM((E3009-1900)*365,(N3009-1)*28,O3009,258),260))</f>
        <v>145</v>
      </c>
      <c r="Q3009" s="372" t="str">
        <f>VLOOKUP(MOD(P3009,4),色,2,FALSE)</f>
        <v>赤い</v>
      </c>
      <c r="R3009" s="290" t="str">
        <f>VLOOKUP(MOD(P3009,13),銀河の音,2,FALSE)</f>
        <v>月の</v>
      </c>
      <c r="S3009" s="383" t="str">
        <f>VLOOKUP(MOD(P3009,20),太陽の紋章,2,FALSE)</f>
        <v>蛇</v>
      </c>
      <c r="T3009" s="97" t="s">
        <v>1993</v>
      </c>
    </row>
    <row r="3010" spans="1:20" ht="13.5" customHeight="1">
      <c r="A3010" s="50" t="str">
        <f>VLOOKUP(MOD(E3010,10),十干,2,FALSE)</f>
        <v>己</v>
      </c>
      <c r="B3010" s="199" t="str">
        <f>VLOOKUP(MOD(E3010,12),十二支,3,FALSE)</f>
        <v xml:space="preserve">08 軍 </v>
      </c>
      <c r="C3010" s="201" t="str">
        <f>VLOOKUP(F3010,星座,3,TRUE)</f>
        <v xml:space="preserve">13 金 </v>
      </c>
      <c r="D3010" s="531">
        <v>25341</v>
      </c>
      <c r="E3010" s="1">
        <f>IFERROR(YEAR(D3010),LEFT(D3010,4))</f>
        <v>1969</v>
      </c>
      <c r="F3010" s="1" t="str">
        <f>IF(ISTEXT(D3010),RIGHT(D3010,5),TEXT(D3010,"mm/dd"))</f>
        <v>05/18</v>
      </c>
      <c r="G3010" s="39">
        <f>SUM(MID(E3010,1,1),MID(E3010,2,1),MID(E3010,3,1),MID(E3010,4,1),MID(F3010,1,1),MID(F3010,2,1),MID(F3010,4,1),MID(F3010,5,1))</f>
        <v>39</v>
      </c>
      <c r="H3010" s="41">
        <f>IF(MOD(G3010,9)=0,9,MOD(G3010,9))</f>
        <v>3</v>
      </c>
      <c r="I3010" s="45" t="str">
        <f>IFERROR(MID("日月火水木金土",WEEKDAY(D3010),1),"")</f>
        <v>日</v>
      </c>
      <c r="J3010" s="304" t="s">
        <v>155</v>
      </c>
      <c r="K3010" s="202" t="str">
        <f>VLOOKUP(F3010,石と花メイン,3,FALSE)</f>
        <v>□水晶</v>
      </c>
      <c r="L3010" s="297" t="str">
        <f>VLOOKUP(F3010,石と花メイン,4,FALSE)</f>
        <v>苧環【糸繰草】</v>
      </c>
      <c r="M3010" s="393">
        <f>IF(OR(MONTH(F3010)&lt;7,AND(MONTH(F3010)=7,DAY(F3010)&lt;=25)),
MOD(SUM((E3010-1901)*365,259),260),
MOD(SUM((E3010-1900)*365,259),260))</f>
        <v>119</v>
      </c>
      <c r="N3010" s="390">
        <f>IF(AND(MONTH(F3010)=7,DAY(F3010)&gt;25),1,
ROUNDDOWN((SUM(VLOOKUP(MONTH(F3010),D暦変換用数値,2,FALSE),DAY(F3010))/28)+1,0))</f>
        <v>11</v>
      </c>
      <c r="O3010" s="205">
        <f>IF(AND(MONTH(F3010)=7,DAY(F3010)&gt;25),DAY(F3010)-25,
MOD((SUM(VLOOKUP(MONTH(F3010),D暦変換用数値,2,FALSE),DAY(F3010))),28)+1)</f>
        <v>17</v>
      </c>
      <c r="P3010" s="406">
        <f>IF(OR(MONTH(F3010)&lt;7,AND(MONTH(F3010)=7,DAY(F3010)&lt;=25)),
MOD(SUM((E3010-1901)*365,(N3010-1)*28,O3010,258),260),
MOD(SUM((E3010-1900)*365,(N3010-1)*28,O3010,258),260))</f>
        <v>155</v>
      </c>
      <c r="Q3010" s="374" t="str">
        <f>VLOOKUP(MOD(P3010,4),色,2,FALSE)</f>
        <v>青い</v>
      </c>
      <c r="R3010" s="292" t="str">
        <f>VLOOKUP(MOD(P3010,13),銀河の音,2,FALSE)</f>
        <v>水晶の</v>
      </c>
      <c r="S3010" s="385" t="str">
        <f>VLOOKUP(MOD(P3010,20),太陽の紋章,2,FALSE)</f>
        <v>鷲</v>
      </c>
      <c r="T3010" s="98" t="s">
        <v>3736</v>
      </c>
    </row>
    <row r="3011" spans="1:20" ht="13.5" customHeight="1">
      <c r="A3011" s="334" t="str">
        <f>VLOOKUP(MOD(E3011,10),十干,2,FALSE)</f>
        <v>己</v>
      </c>
      <c r="B3011" s="331" t="str">
        <f>VLOOKUP(MOD(E3011,12),十二支,3,FALSE)</f>
        <v xml:space="preserve">08 軍 </v>
      </c>
      <c r="C3011" s="336" t="str">
        <f>VLOOKUP(F3011,星座,3,TRUE)</f>
        <v xml:space="preserve">13 金 </v>
      </c>
      <c r="D3011" s="534">
        <v>25343</v>
      </c>
      <c r="E3011" s="131">
        <f>IFERROR(YEAR(D3011),LEFT(D3011,4))</f>
        <v>1969</v>
      </c>
      <c r="F3011" s="131" t="str">
        <f>IF(ISTEXT(D3011),RIGHT(D3011,5),TEXT(D3011,"mm/dd"))</f>
        <v>05/20</v>
      </c>
      <c r="G3011" s="133">
        <f>SUM(MID(E3011,1,1),MID(E3011,2,1),MID(E3011,3,1),MID(E3011,4,1),MID(F3011,1,1),MID(F3011,2,1),MID(F3011,4,1),MID(F3011,5,1))</f>
        <v>32</v>
      </c>
      <c r="H3011" s="133">
        <f>IF(MOD(G3011,9)=0,9,MOD(G3011,9))</f>
        <v>5</v>
      </c>
      <c r="I3011" s="131" t="str">
        <f>IFERROR(MID("日月火水木金土",WEEKDAY(D3011),1),"")</f>
        <v>火</v>
      </c>
      <c r="J3011" s="306" t="s">
        <v>8139</v>
      </c>
      <c r="K3011" s="335" t="str">
        <f>VLOOKUP(F3011,石と花メイン,3,FALSE)</f>
        <v>◆青玉</v>
      </c>
      <c r="L3011" s="302" t="str">
        <f>VLOOKUP(F3011,石と花メイン,4,FALSE)</f>
        <v>片喰/酢漿草【オキザリス】</v>
      </c>
      <c r="M3011" s="396">
        <f>IF(OR(MONTH(F3011)&lt;7,AND(MONTH(F3011)=7,DAY(F3011)&lt;=25)),
MOD(SUM((E3011-1901)*365,259),260),
MOD(SUM((E3011-1900)*365,259),260))</f>
        <v>119</v>
      </c>
      <c r="N3011" s="335">
        <f>IF(AND(MONTH(F3011)=7,DAY(F3011)&gt;25),1,
ROUNDDOWN((SUM(VLOOKUP(MONTH(F3011),D暦変換用数値,2,FALSE),DAY(F3011))/28)+1,0))</f>
        <v>11</v>
      </c>
      <c r="O3011" s="132">
        <f>IF(AND(MONTH(F3011)=7,DAY(F3011)&gt;25),DAY(F3011)-25,
MOD((SUM(VLOOKUP(MONTH(F3011),D暦変換用数値,2,FALSE),DAY(F3011))),28)+1)</f>
        <v>19</v>
      </c>
      <c r="P3011" s="404">
        <f>IF(OR(MONTH(F3011)&lt;7,AND(MONTH(F3011)=7,DAY(F3011)&lt;=25)),
MOD(SUM((E3011-1901)*365,(N3011-1)*28,O3011,258),260),
MOD(SUM((E3011-1900)*365,(N3011-1)*28,O3011,258),260))</f>
        <v>157</v>
      </c>
      <c r="Q3011" s="376" t="str">
        <f>VLOOKUP(MOD(P3011,4),色,2,FALSE)</f>
        <v>赤い</v>
      </c>
      <c r="R3011" s="333" t="str">
        <f>VLOOKUP(MOD(P3011,13),銀河の音,2,FALSE)</f>
        <v>磁気の</v>
      </c>
      <c r="S3011" s="387" t="str">
        <f>VLOOKUP(MOD(P3011,20),太陽の紋章,2,FALSE)</f>
        <v>地球</v>
      </c>
      <c r="T3011" s="119" t="s">
        <v>8137</v>
      </c>
    </row>
    <row r="3012" spans="1:20" ht="13.5" customHeight="1">
      <c r="A3012" s="49" t="str">
        <f>VLOOKUP(MOD(E3012,10),十干,2,FALSE)</f>
        <v>辛</v>
      </c>
      <c r="B3012" s="199" t="str">
        <f>VLOOKUP(MOD(E3012,12),十二支,3,FALSE)</f>
        <v xml:space="preserve">08 軍 </v>
      </c>
      <c r="C3012" s="201" t="str">
        <f>VLOOKUP(F3012,星座,3,TRUE)</f>
        <v xml:space="preserve">13 金 </v>
      </c>
      <c r="D3012" s="535">
        <v>29720</v>
      </c>
      <c r="E3012" s="45">
        <f>IFERROR(YEAR(D3012),LEFT(D3012,4))</f>
        <v>1981</v>
      </c>
      <c r="F3012" s="45" t="str">
        <f>IF(ISTEXT(D3012),RIGHT(D3012,5),TEXT(D3012,"mm/dd"))</f>
        <v>05/14</v>
      </c>
      <c r="G3012" s="41">
        <f>SUM(MID(E3012,1,1),MID(E3012,2,1),MID(E3012,3,1),MID(E3012,4,1),MID(F3012,1,1),MID(F3012,2,1),MID(F3012,4,1),MID(F3012,5,1))</f>
        <v>29</v>
      </c>
      <c r="H3012" s="41">
        <f>IF(MOD(G3012,9)=0,9,MOD(G3012,9))</f>
        <v>2</v>
      </c>
      <c r="I3012" s="45" t="str">
        <f>IFERROR(MID("日月火水木金土",WEEKDAY(D3012),1),"")</f>
        <v>木</v>
      </c>
      <c r="J3012" s="305" t="s">
        <v>3047</v>
      </c>
      <c r="K3012" s="203" t="str">
        <f>VLOOKUP(F3012,石と花メイン,3,FALSE)</f>
        <v>●珊瑚</v>
      </c>
      <c r="L3012" s="298" t="str">
        <f>VLOOKUP(F3012,石と花メイン,4,FALSE)</f>
        <v>ペチュニア【衝羽根朝顔】</v>
      </c>
      <c r="M3012" s="394">
        <f>IF(OR(MONTH(F3012)&lt;7,AND(MONTH(F3012)=7,DAY(F3012)&lt;=25)),
MOD(SUM((E3012-1901)*365,259),260),
MOD(SUM((E3012-1900)*365,259),260))</f>
        <v>79</v>
      </c>
      <c r="N3012" s="391">
        <f>IF(AND(MONTH(F3012)=7,DAY(F3012)&gt;25),1,
ROUNDDOWN((SUM(VLOOKUP(MONTH(F3012),D暦変換用数値,2,FALSE),DAY(F3012))/28)+1,0))</f>
        <v>11</v>
      </c>
      <c r="O3012" s="46">
        <f>IF(AND(MONTH(F3012)=7,DAY(F3012)&gt;25),DAY(F3012)-25,
MOD((SUM(VLOOKUP(MONTH(F3012),D暦変換用数値,2,FALSE),DAY(F3012))),28)+1)</f>
        <v>13</v>
      </c>
      <c r="P3012" s="407">
        <f>IF(OR(MONTH(F3012)&lt;7,AND(MONTH(F3012)=7,DAY(F3012)&lt;=25)),
MOD(SUM((E3012-1901)*365,(N3012-1)*28,O3012,258),260),
MOD(SUM((E3012-1900)*365,(N3012-1)*28,O3012,258),260))</f>
        <v>111</v>
      </c>
      <c r="Q3012" s="374" t="str">
        <f>VLOOKUP(MOD(P3012,4),色,2,FALSE)</f>
        <v>青い</v>
      </c>
      <c r="R3012" s="292" t="str">
        <f>VLOOKUP(MOD(P3012,13),銀河の音,2,FALSE)</f>
        <v>共振の</v>
      </c>
      <c r="S3012" s="385" t="str">
        <f>VLOOKUP(MOD(P3012,20),太陽の紋章,2,FALSE)</f>
        <v>猿</v>
      </c>
      <c r="T3012" s="110" t="s">
        <v>3050</v>
      </c>
    </row>
    <row r="3013" spans="1:20" ht="13.5" customHeight="1">
      <c r="A3013" s="50" t="str">
        <f>VLOOKUP(MOD(E3013,10),十干,2,FALSE)</f>
        <v>癸</v>
      </c>
      <c r="B3013" s="199" t="str">
        <f>VLOOKUP(MOD(E3013,12),十二支,3,FALSE)</f>
        <v xml:space="preserve">08 軍 </v>
      </c>
      <c r="C3013" s="201" t="str">
        <f>VLOOKUP(F3013,星座,3,TRUE)</f>
        <v xml:space="preserve">13 金 </v>
      </c>
      <c r="D3013" s="531">
        <v>34099</v>
      </c>
      <c r="E3013" s="1">
        <f>IFERROR(YEAR(D3013),LEFT(D3013,4))</f>
        <v>1993</v>
      </c>
      <c r="F3013" s="1" t="str">
        <f>IF(ISTEXT(D3013),RIGHT(D3013,5),TEXT(D3013,"mm/dd"))</f>
        <v>05/10</v>
      </c>
      <c r="G3013" s="39">
        <f>SUM(MID(E3013,1,1),MID(E3013,2,1),MID(E3013,3,1),MID(E3013,4,1),MID(F3013,1,1),MID(F3013,2,1),MID(F3013,4,1),MID(F3013,5,1))</f>
        <v>28</v>
      </c>
      <c r="H3013" s="41">
        <f>IF(MOD(G3013,9)=0,9,MOD(G3013,9))</f>
        <v>1</v>
      </c>
      <c r="I3013" s="45" t="str">
        <f>IFERROR(MID("日月火水木金土",WEEKDAY(D3013),1),"")</f>
        <v>月</v>
      </c>
      <c r="J3013" s="304" t="s">
        <v>156</v>
      </c>
      <c r="K3013" s="202" t="str">
        <f>VLOOKUP(F3013,石と花メイン,3,FALSE)</f>
        <v>●薔薇色石</v>
      </c>
      <c r="L3013" s="297" t="str">
        <f>VLOOKUP(F3013,石と花メイン,4,FALSE)</f>
        <v>石楠花</v>
      </c>
      <c r="M3013" s="393">
        <f>IF(OR(MONTH(F3013)&lt;7,AND(MONTH(F3013)=7,DAY(F3013)&lt;=25)),
MOD(SUM((E3013-1901)*365,259),260),
MOD(SUM((E3013-1900)*365,259),260))</f>
        <v>39</v>
      </c>
      <c r="N3013" s="390">
        <f>IF(AND(MONTH(F3013)=7,DAY(F3013)&gt;25),1,
ROUNDDOWN((SUM(VLOOKUP(MONTH(F3013),D暦変換用数値,2,FALSE),DAY(F3013))/28)+1,0))</f>
        <v>11</v>
      </c>
      <c r="O3013" s="205">
        <f>IF(AND(MONTH(F3013)=7,DAY(F3013)&gt;25),DAY(F3013)-25,
MOD((SUM(VLOOKUP(MONTH(F3013),D暦変換用数値,2,FALSE),DAY(F3013))),28)+1)</f>
        <v>9</v>
      </c>
      <c r="P3013" s="406">
        <f>IF(OR(MONTH(F3013)&lt;7,AND(MONTH(F3013)=7,DAY(F3013)&lt;=25)),
MOD(SUM((E3013-1901)*365,(N3013-1)*28,O3013,258),260),
MOD(SUM((E3013-1900)*365,(N3013-1)*28,O3013,258),260))</f>
        <v>67</v>
      </c>
      <c r="Q3013" s="374" t="str">
        <f>VLOOKUP(MOD(P3013,4),色,2,FALSE)</f>
        <v>青い</v>
      </c>
      <c r="R3013" s="292" t="str">
        <f>VLOOKUP(MOD(P3013,13),銀河の音,2,FALSE)</f>
        <v>月の</v>
      </c>
      <c r="S3013" s="385" t="str">
        <f>VLOOKUP(MOD(P3013,20),太陽の紋章,2,FALSE)</f>
        <v>手</v>
      </c>
      <c r="T3013" s="98" t="s">
        <v>3736</v>
      </c>
    </row>
    <row r="3014" spans="1:20" ht="13.5" customHeight="1">
      <c r="A3014" s="50" t="str">
        <f>VLOOKUP(MOD(E3014,10),十干,2,FALSE)</f>
        <v>癸</v>
      </c>
      <c r="B3014" s="199" t="str">
        <f>VLOOKUP(MOD(E3014,12),十二支,3,FALSE)</f>
        <v xml:space="preserve">08 軍 </v>
      </c>
      <c r="C3014" s="201" t="str">
        <f>VLOOKUP(F3014,星座,3,TRUE)</f>
        <v xml:space="preserve">13 金 </v>
      </c>
      <c r="D3014" s="531">
        <v>34108</v>
      </c>
      <c r="E3014" s="1">
        <f>IFERROR(YEAR(D3014),LEFT(D3014,4))</f>
        <v>1993</v>
      </c>
      <c r="F3014" s="1" t="str">
        <f>IF(ISTEXT(D3014),RIGHT(D3014,5),TEXT(D3014,"mm/dd"))</f>
        <v>05/19</v>
      </c>
      <c r="G3014" s="39">
        <f>SUM(MID(E3014,1,1),MID(E3014,2,1),MID(E3014,3,1),MID(E3014,4,1),MID(F3014,1,1),MID(F3014,2,1),MID(F3014,4,1),MID(F3014,5,1))</f>
        <v>37</v>
      </c>
      <c r="H3014" s="41">
        <f>IF(MOD(G3014,9)=0,9,MOD(G3014,9))</f>
        <v>1</v>
      </c>
      <c r="I3014" s="45" t="str">
        <f>IFERROR(MID("日月火水木金土",WEEKDAY(D3014),1),"")</f>
        <v>水</v>
      </c>
      <c r="J3014" s="304" t="s">
        <v>157</v>
      </c>
      <c r="K3014" s="202" t="str">
        <f>VLOOKUP(F3014,石と花メイン,3,FALSE)</f>
        <v>◆柘榴石</v>
      </c>
      <c r="L3014" s="297" t="str">
        <f>VLOOKUP(F3014,石と花メイン,4,FALSE)</f>
        <v>芍薬【夷草】</v>
      </c>
      <c r="M3014" s="393">
        <f>IF(OR(MONTH(F3014)&lt;7,AND(MONTH(F3014)=7,DAY(F3014)&lt;=25)),
MOD(SUM((E3014-1901)*365,259),260),
MOD(SUM((E3014-1900)*365,259),260))</f>
        <v>39</v>
      </c>
      <c r="N3014" s="390">
        <f>IF(AND(MONTH(F3014)=7,DAY(F3014)&gt;25),1,
ROUNDDOWN((SUM(VLOOKUP(MONTH(F3014),D暦変換用数値,2,FALSE),DAY(F3014))/28)+1,0))</f>
        <v>11</v>
      </c>
      <c r="O3014" s="205">
        <f>IF(AND(MONTH(F3014)=7,DAY(F3014)&gt;25),DAY(F3014)-25,
MOD((SUM(VLOOKUP(MONTH(F3014),D暦変換用数値,2,FALSE),DAY(F3014))),28)+1)</f>
        <v>18</v>
      </c>
      <c r="P3014" s="406">
        <f>IF(OR(MONTH(F3014)&lt;7,AND(MONTH(F3014)=7,DAY(F3014)&lt;=25)),
MOD(SUM((E3014-1901)*365,(N3014-1)*28,O3014,258),260),
MOD(SUM((E3014-1900)*365,(N3014-1)*28,O3014,258),260))</f>
        <v>76</v>
      </c>
      <c r="Q3014" s="373" t="str">
        <f>VLOOKUP(MOD(P3014,4),色,2,FALSE)</f>
        <v>黄色い</v>
      </c>
      <c r="R3014" s="291" t="str">
        <f>VLOOKUP(MOD(P3014,13),銀河の音,2,FALSE)</f>
        <v>スペクトルの</v>
      </c>
      <c r="S3014" s="384" t="str">
        <f>VLOOKUP(MOD(P3014,20),太陽の紋章,2,FALSE)</f>
        <v>戦士</v>
      </c>
      <c r="T3014" s="98" t="s">
        <v>3736</v>
      </c>
    </row>
    <row r="3015" spans="1:20" ht="13.5" customHeight="1">
      <c r="A3015" s="282" t="str">
        <f>VLOOKUP(MOD(E3015,10),十干,2,FALSE)</f>
        <v>乙</v>
      </c>
      <c r="B3015" s="283" t="str">
        <f>VLOOKUP(MOD(E3015,12),十二支,3,FALSE)</f>
        <v xml:space="preserve">08 軍 </v>
      </c>
      <c r="C3015" s="287" t="str">
        <f>VLOOKUP(F3015,星座,3,TRUE)</f>
        <v xml:space="preserve">13 金 </v>
      </c>
      <c r="D3015" s="533">
        <v>38464</v>
      </c>
      <c r="E3015" s="83">
        <f>IFERROR(YEAR(D3015),LEFT(D3015,4))</f>
        <v>2005</v>
      </c>
      <c r="F3015" s="83" t="str">
        <f>IF(ISTEXT(D3015),RIGHT(D3015,5),TEXT(D3015,"mm/dd"))</f>
        <v>04/22</v>
      </c>
      <c r="G3015" s="88">
        <f>SUM(MID(E3015,1,1),MID(E3015,2,1),MID(E3015,3,1),MID(E3015,4,1),MID(F3015,1,1),MID(F3015,2,1),MID(F3015,4,1),MID(F3015,5,1))</f>
        <v>15</v>
      </c>
      <c r="H3015" s="88">
        <f>IF(MOD(G3015,9)=0,9,MOD(G3015,9))</f>
        <v>6</v>
      </c>
      <c r="I3015" s="83" t="str">
        <f>IFERROR(MID("日月火水木金土",WEEKDAY(D3015),1),"")</f>
        <v>金</v>
      </c>
      <c r="J3015" s="303" t="s">
        <v>3911</v>
      </c>
      <c r="K3015" s="87" t="str">
        <f>VLOOKUP(F3015,石と花メイン,3,FALSE)</f>
        <v>◇金剛石</v>
      </c>
      <c r="L3015" s="296" t="str">
        <f>VLOOKUP(F3015,石と花メイン,4,FALSE)</f>
        <v>ムスカリ【グレープヒヤシンス】</v>
      </c>
      <c r="M3015" s="392">
        <f>IF(OR(MONTH(F3015)&lt;7,AND(MONTH(F3015)=7,DAY(F3015)&lt;=25)),
MOD(SUM((E3015-1901)*365,259),260),
MOD(SUM((E3015-1900)*365,259),260))</f>
        <v>259</v>
      </c>
      <c r="N3015" s="330">
        <f>IF(AND(MONTH(F3015)=7,DAY(F3015)&gt;25),1,
ROUNDDOWN((SUM(VLOOKUP(MONTH(F3015),D暦変換用数値,2,FALSE),DAY(F3015))/28)+1,0))</f>
        <v>10</v>
      </c>
      <c r="O3015" s="84">
        <f>IF(AND(MONTH(F3015)=7,DAY(F3015)&gt;25),DAY(F3015)-25,
MOD((SUM(VLOOKUP(MONTH(F3015),D暦変換用数値,2,FALSE),DAY(F3015))),28)+1)</f>
        <v>19</v>
      </c>
      <c r="P3015" s="405">
        <f>IF(OR(MONTH(F3015)&lt;7,AND(MONTH(F3015)=7,DAY(F3015)&lt;=25)),
MOD(SUM((E3015-1901)*365,(N3015-1)*28,O3015,258),260),
MOD(SUM((E3015-1900)*365,(N3015-1)*28,O3015,258),260))</f>
        <v>9</v>
      </c>
      <c r="Q3015" s="371" t="str">
        <f>VLOOKUP(MOD(P3015,4),色,2,FALSE)</f>
        <v>赤い</v>
      </c>
      <c r="R3015" s="289" t="str">
        <f>VLOOKUP(MOD(P3015,13),銀河の音,2,FALSE)</f>
        <v>太陽の</v>
      </c>
      <c r="S3015" s="382" t="str">
        <f>VLOOKUP(MOD(P3015,20),太陽の紋章,2,FALSE)</f>
        <v>月</v>
      </c>
      <c r="T3015" s="95" t="s">
        <v>1884</v>
      </c>
    </row>
    <row r="3016" spans="1:20" ht="13.5" customHeight="1">
      <c r="A3016" s="282" t="str">
        <f>VLOOKUP(MOD(E3016,10),十干,2,FALSE)</f>
        <v>癸</v>
      </c>
      <c r="B3016" s="283" t="str">
        <f>VLOOKUP(MOD(E3016,12),十二支,3,FALSE)</f>
        <v xml:space="preserve">08 軍 </v>
      </c>
      <c r="C3016" s="287" t="str">
        <f>VLOOKUP(F3016,星座,3,TRUE)</f>
        <v xml:space="preserve">13 金 </v>
      </c>
      <c r="D3016" s="533" t="s">
        <v>8815</v>
      </c>
      <c r="E3016" s="83" t="str">
        <f>IFERROR(YEAR(D3016),LEFT(D3016,4))</f>
        <v>1573</v>
      </c>
      <c r="F3016" s="83" t="str">
        <f>IF(ISTEXT(D3016),RIGHT(D3016,5),TEXT(D3016,"mm/dd"))</f>
        <v>05/13</v>
      </c>
      <c r="G3016" s="88">
        <f>SUM(MID(E3016,1,1),MID(E3016,2,1),MID(E3016,3,1),MID(E3016,4,1),MID(F3016,1,1),MID(F3016,2,1),MID(F3016,4,1),MID(F3016,5,1))</f>
        <v>25</v>
      </c>
      <c r="H3016" s="88">
        <f>IF(MOD(G3016,9)=0,9,MOD(G3016,9))</f>
        <v>7</v>
      </c>
      <c r="I3016" s="83" t="str">
        <f>IFERROR(MID("日月火水木金土",WEEKDAY(D3016),1),"")</f>
        <v/>
      </c>
      <c r="J3016" s="303" t="s">
        <v>3901</v>
      </c>
      <c r="K3016" s="87" t="str">
        <f>VLOOKUP(F3016,石と花メイン,3,FALSE)</f>
        <v>◆黄玉</v>
      </c>
      <c r="L3016" s="296" t="str">
        <f>VLOOKUP(F3016,石と花メイン,4,FALSE)</f>
        <v>山査子【メイフラワー】</v>
      </c>
      <c r="M3016" s="392">
        <f>IF(OR(MONTH(F3016)&lt;7,AND(MONTH(F3016)=7,DAY(F3016)&lt;=25)),
MOD(SUM((E3016-1901)*365,259),260),
MOD(SUM((E3016-1900)*365,259),260))</f>
        <v>139</v>
      </c>
      <c r="N3016" s="330">
        <f>IF(AND(MONTH(F3016)=7,DAY(F3016)&gt;25),1,
ROUNDDOWN((SUM(VLOOKUP(MONTH(F3016),D暦変換用数値,2,FALSE),DAY(F3016))/28)+1,0))</f>
        <v>11</v>
      </c>
      <c r="O3016" s="84">
        <f>IF(AND(MONTH(F3016)=7,DAY(F3016)&gt;25),DAY(F3016)-25,
MOD((SUM(VLOOKUP(MONTH(F3016),D暦変換用数値,2,FALSE),DAY(F3016))),28)+1)</f>
        <v>12</v>
      </c>
      <c r="P3016" s="405">
        <f>IF(OR(MONTH(F3016)&lt;7,AND(MONTH(F3016)=7,DAY(F3016)&lt;=25)),
MOD(SUM((E3016-1901)*365,(N3016-1)*28,O3016,258),260),
MOD(SUM((E3016-1900)*365,(N3016-1)*28,O3016,258),260))</f>
        <v>170</v>
      </c>
      <c r="Q3016" s="371" t="str">
        <f>VLOOKUP(MOD(P3016,4),色,2,FALSE)</f>
        <v>白い</v>
      </c>
      <c r="R3016" s="289" t="str">
        <f>VLOOKUP(MOD(P3016,13),銀河の音,2,FALSE)</f>
        <v>磁気の</v>
      </c>
      <c r="S3016" s="382" t="str">
        <f>VLOOKUP(MOD(P3016,20),太陽の紋章,2,FALSE)</f>
        <v>犬</v>
      </c>
      <c r="T3016" s="91" t="s">
        <v>3736</v>
      </c>
    </row>
    <row r="3017" spans="1:20" ht="13.5" customHeight="1">
      <c r="A3017" s="50" t="str">
        <f>VLOOKUP(MOD(E3017,10),十干,2,FALSE)</f>
        <v>丁</v>
      </c>
      <c r="B3017" s="199" t="str">
        <f>VLOOKUP(MOD(E3017,12),十二支,3,FALSE)</f>
        <v xml:space="preserve">08 軍 </v>
      </c>
      <c r="C3017" s="201" t="str">
        <f>VLOOKUP(F3017,星座,3,TRUE)</f>
        <v xml:space="preserve">13 金 </v>
      </c>
      <c r="D3017" s="531" t="s">
        <v>181</v>
      </c>
      <c r="E3017" s="1" t="str">
        <f>IFERROR(YEAR(D3017),LEFT(D3017,4))</f>
        <v>1717</v>
      </c>
      <c r="F3017" s="1" t="str">
        <f>IF(ISTEXT(D3017),RIGHT(D3017,5),TEXT(D3017,"mm/dd"))</f>
        <v>05/13</v>
      </c>
      <c r="G3017" s="39">
        <f>SUM(MID(E3017,1,1),MID(E3017,2,1),MID(E3017,3,1),MID(E3017,4,1),MID(F3017,1,1),MID(F3017,2,1),MID(F3017,4,1),MID(F3017,5,1))</f>
        <v>25</v>
      </c>
      <c r="H3017" s="41">
        <f>IF(MOD(G3017,9)=0,9,MOD(G3017,9))</f>
        <v>7</v>
      </c>
      <c r="I3017" s="45" t="str">
        <f>IFERROR(MID("日月火水木金土",WEEKDAY(D3017),1),"")</f>
        <v/>
      </c>
      <c r="J3017" s="304" t="s">
        <v>601</v>
      </c>
      <c r="K3017" s="202" t="str">
        <f>VLOOKUP(F3017,石と花メイン,3,FALSE)</f>
        <v>◆黄玉</v>
      </c>
      <c r="L3017" s="297" t="str">
        <f>VLOOKUP(F3017,石と花メイン,4,FALSE)</f>
        <v>山査子【メイフラワー】</v>
      </c>
      <c r="M3017" s="393">
        <f>IF(OR(MONTH(F3017)&lt;7,AND(MONTH(F3017)=7,DAY(F3017)&lt;=25)),
MOD(SUM((E3017-1901)*365,259),260),
MOD(SUM((E3017-1900)*365,259),260))</f>
        <v>179</v>
      </c>
      <c r="N3017" s="390">
        <f>IF(AND(MONTH(F3017)=7,DAY(F3017)&gt;25),1,
ROUNDDOWN((SUM(VLOOKUP(MONTH(F3017),D暦変換用数値,2,FALSE),DAY(F3017))/28)+1,0))</f>
        <v>11</v>
      </c>
      <c r="O3017" s="205">
        <f>IF(AND(MONTH(F3017)=7,DAY(F3017)&gt;25),DAY(F3017)-25,
MOD((SUM(VLOOKUP(MONTH(F3017),D暦変換用数値,2,FALSE),DAY(F3017))),28)+1)</f>
        <v>12</v>
      </c>
      <c r="P3017" s="406">
        <f>IF(OR(MONTH(F3017)&lt;7,AND(MONTH(F3017)=7,DAY(F3017)&lt;=25)),
MOD(SUM((E3017-1901)*365,(N3017-1)*28,O3017,258),260),
MOD(SUM((E3017-1900)*365,(N3017-1)*28,O3017,258),260))</f>
        <v>210</v>
      </c>
      <c r="Q3017" s="375" t="str">
        <f>VLOOKUP(MOD(P3017,4),色,2,FALSE)</f>
        <v>白い</v>
      </c>
      <c r="R3017" s="293" t="str">
        <f>VLOOKUP(MOD(P3017,13),銀河の音,2,FALSE)</f>
        <v>月の</v>
      </c>
      <c r="S3017" s="386" t="str">
        <f>VLOOKUP(MOD(P3017,20),太陽の紋章,2,FALSE)</f>
        <v>犬</v>
      </c>
      <c r="T3017" s="99" t="s">
        <v>182</v>
      </c>
    </row>
    <row r="3018" spans="1:20" ht="13.5" customHeight="1">
      <c r="A3018" s="50" t="str">
        <f>VLOOKUP(MOD(E3018,10),十干,2,FALSE)</f>
        <v>癸</v>
      </c>
      <c r="B3018" s="199" t="str">
        <f>VLOOKUP(MOD(E3018,12),十二支,3,FALSE)</f>
        <v xml:space="preserve">08 軍 </v>
      </c>
      <c r="C3018" s="201" t="str">
        <f>VLOOKUP(F3018,星座,3,TRUE)</f>
        <v xml:space="preserve">13 金 </v>
      </c>
      <c r="D3018" s="531" t="s">
        <v>183</v>
      </c>
      <c r="E3018" s="1" t="str">
        <f>IFERROR(YEAR(D3018),LEFT(D3018,4))</f>
        <v>1813</v>
      </c>
      <c r="F3018" s="1" t="str">
        <f>IF(ISTEXT(D3018),RIGHT(D3018,5),TEXT(D3018,"mm/dd"))</f>
        <v>05/05</v>
      </c>
      <c r="G3018" s="39">
        <f>SUM(MID(E3018,1,1),MID(E3018,2,1),MID(E3018,3,1),MID(E3018,4,1),MID(F3018,1,1),MID(F3018,2,1),MID(F3018,4,1),MID(F3018,5,1))</f>
        <v>23</v>
      </c>
      <c r="H3018" s="41">
        <f>IF(MOD(G3018,9)=0,9,MOD(G3018,9))</f>
        <v>5</v>
      </c>
      <c r="I3018" s="45" t="str">
        <f>IFERROR(MID("日月火水木金土",WEEKDAY(D3018),1),"")</f>
        <v/>
      </c>
      <c r="J3018" s="304" t="s">
        <v>602</v>
      </c>
      <c r="K3018" s="202" t="str">
        <f>VLOOKUP(F3018,石と花メイン,3,FALSE)</f>
        <v>●孔雀石</v>
      </c>
      <c r="L3018" s="297" t="str">
        <f>VLOOKUP(F3018,石と花メイン,4,FALSE)</f>
        <v>鈴蘭【君影草】</v>
      </c>
      <c r="M3018" s="393">
        <f>IF(OR(MONTH(F3018)&lt;7,AND(MONTH(F3018)=7,DAY(F3018)&lt;=25)),
MOD(SUM((E3018-1901)*365,259),260),
MOD(SUM((E3018-1900)*365,259),260))</f>
        <v>119</v>
      </c>
      <c r="N3018" s="390">
        <f>IF(AND(MONTH(F3018)=7,DAY(F3018)&gt;25),1,
ROUNDDOWN((SUM(VLOOKUP(MONTH(F3018),D暦変換用数値,2,FALSE),DAY(F3018))/28)+1,0))</f>
        <v>11</v>
      </c>
      <c r="O3018" s="205">
        <f>IF(AND(MONTH(F3018)=7,DAY(F3018)&gt;25),DAY(F3018)-25,
MOD((SUM(VLOOKUP(MONTH(F3018),D暦変換用数値,2,FALSE),DAY(F3018))),28)+1)</f>
        <v>4</v>
      </c>
      <c r="P3018" s="406">
        <f>IF(OR(MONTH(F3018)&lt;7,AND(MONTH(F3018)=7,DAY(F3018)&lt;=25)),
MOD(SUM((E3018-1901)*365,(N3018-1)*28,O3018,258),260),
MOD(SUM((E3018-1900)*365,(N3018-1)*28,O3018,258),260))</f>
        <v>142</v>
      </c>
      <c r="Q3018" s="375" t="str">
        <f>VLOOKUP(MOD(P3018,4),色,2,FALSE)</f>
        <v>白い</v>
      </c>
      <c r="R3018" s="293" t="str">
        <f>VLOOKUP(MOD(P3018,13),銀河の音,2,FALSE)</f>
        <v>水晶の</v>
      </c>
      <c r="S3018" s="386" t="str">
        <f>VLOOKUP(MOD(P3018,20),太陽の紋章,2,FALSE)</f>
        <v>風</v>
      </c>
      <c r="T3018" s="97" t="s">
        <v>184</v>
      </c>
    </row>
    <row r="3019" spans="1:20" ht="13.5" customHeight="1">
      <c r="A3019" s="282" t="str">
        <f>VLOOKUP(MOD(E3019,10),十干,2,FALSE)</f>
        <v>乙</v>
      </c>
      <c r="B3019" s="283" t="str">
        <f>VLOOKUP(MOD(E3019,12),十二支,3,FALSE)</f>
        <v xml:space="preserve">08 軍 </v>
      </c>
      <c r="C3019" s="287" t="str">
        <f>VLOOKUP(F3019,星座,3,TRUE)</f>
        <v xml:space="preserve">13 金 </v>
      </c>
      <c r="D3019" s="533" t="s">
        <v>8816</v>
      </c>
      <c r="E3019" s="83" t="str">
        <f>IFERROR(YEAR(D3019),LEFT(D3019,4))</f>
        <v>1825</v>
      </c>
      <c r="F3019" s="83" t="str">
        <f>IF(ISTEXT(D3019),RIGHT(D3019,5),TEXT(D3019,"mm/dd"))</f>
        <v>05/07</v>
      </c>
      <c r="G3019" s="88">
        <f>SUM(MID(E3019,1,1),MID(E3019,2,1),MID(E3019,3,1),MID(E3019,4,1),MID(F3019,1,1),MID(F3019,2,1),MID(F3019,4,1),MID(F3019,5,1))</f>
        <v>28</v>
      </c>
      <c r="H3019" s="88">
        <f>IF(MOD(G3019,9)=0,9,MOD(G3019,9))</f>
        <v>1</v>
      </c>
      <c r="I3019" s="83" t="str">
        <f>IFERROR(MID("日月火水木金土",WEEKDAY(D3019),1),"")</f>
        <v/>
      </c>
      <c r="J3019" s="303" t="s">
        <v>3902</v>
      </c>
      <c r="K3019" s="87" t="str">
        <f>VLOOKUP(F3019,石と花メイン,3,FALSE)</f>
        <v>■紫水晶</v>
      </c>
      <c r="L3019" s="296" t="str">
        <f>VLOOKUP(F3019,石と花メイン,4,FALSE)</f>
        <v>牡丹【富貴草】</v>
      </c>
      <c r="M3019" s="392">
        <f>IF(OR(MONTH(F3019)&lt;7,AND(MONTH(F3019)=7,DAY(F3019)&lt;=25)),
MOD(SUM((E3019-1901)*365,259),260),
MOD(SUM((E3019-1900)*365,259),260))</f>
        <v>79</v>
      </c>
      <c r="N3019" s="330">
        <f>IF(AND(MONTH(F3019)=7,DAY(F3019)&gt;25),1,
ROUNDDOWN((SUM(VLOOKUP(MONTH(F3019),D暦変換用数値,2,FALSE),DAY(F3019))/28)+1,0))</f>
        <v>11</v>
      </c>
      <c r="O3019" s="84">
        <f>IF(AND(MONTH(F3019)=7,DAY(F3019)&gt;25),DAY(F3019)-25,
MOD((SUM(VLOOKUP(MONTH(F3019),D暦変換用数値,2,FALSE),DAY(F3019))),28)+1)</f>
        <v>6</v>
      </c>
      <c r="P3019" s="405">
        <f>IF(OR(MONTH(F3019)&lt;7,AND(MONTH(F3019)=7,DAY(F3019)&lt;=25)),
MOD(SUM((E3019-1901)*365,(N3019-1)*28,O3019,258),260),
MOD(SUM((E3019-1900)*365,(N3019-1)*28,O3019,258),260))</f>
        <v>104</v>
      </c>
      <c r="Q3019" s="371" t="str">
        <f>VLOOKUP(MOD(P3019,4),色,2,FALSE)</f>
        <v>黄色い</v>
      </c>
      <c r="R3019" s="289" t="str">
        <f>VLOOKUP(MOD(P3019,13),銀河の音,2,FALSE)</f>
        <v>宇宙の</v>
      </c>
      <c r="S3019" s="382" t="str">
        <f>VLOOKUP(MOD(P3019,20),太陽の紋章,2,FALSE)</f>
        <v>種</v>
      </c>
      <c r="T3019" s="91" t="s">
        <v>3736</v>
      </c>
    </row>
    <row r="3020" spans="1:20" ht="13.5" customHeight="1">
      <c r="A3020" s="50" t="str">
        <f>VLOOKUP(MOD(E3020,10),十干,2,FALSE)</f>
        <v>己</v>
      </c>
      <c r="B3020" s="199" t="str">
        <f>VLOOKUP(MOD(E3020,12),十二支,3,FALSE)</f>
        <v xml:space="preserve">08 軍 </v>
      </c>
      <c r="C3020" s="201" t="str">
        <f>VLOOKUP(F3020,星座,3,TRUE)</f>
        <v xml:space="preserve">13 金 </v>
      </c>
      <c r="D3020" s="531" t="s">
        <v>185</v>
      </c>
      <c r="E3020" s="1" t="str">
        <f>IFERROR(YEAR(D3020),LEFT(D3020,4))</f>
        <v>1849</v>
      </c>
      <c r="F3020" s="1" t="str">
        <f>IF(ISTEXT(D3020),RIGHT(D3020,5),TEXT(D3020,"mm/dd"))</f>
        <v>05/09</v>
      </c>
      <c r="G3020" s="39">
        <f>SUM(MID(E3020,1,1),MID(E3020,2,1),MID(E3020,3,1),MID(E3020,4,1),MID(F3020,1,1),MID(F3020,2,1),MID(F3020,4,1),MID(F3020,5,1))</f>
        <v>36</v>
      </c>
      <c r="H3020" s="41">
        <f>IF(MOD(G3020,9)=0,9,MOD(G3020,9))</f>
        <v>9</v>
      </c>
      <c r="I3020" s="45" t="str">
        <f>IFERROR(MID("日月火水木金土",WEEKDAY(D3020),1),"")</f>
        <v/>
      </c>
      <c r="J3020" s="304" t="s">
        <v>603</v>
      </c>
      <c r="K3020" s="202" t="str">
        <f>VLOOKUP(F3020,石と花メイン,3,FALSE)</f>
        <v>◇金剛石</v>
      </c>
      <c r="L3020" s="297" t="str">
        <f>VLOOKUP(F3020,石と花メイン,4,FALSE)</f>
        <v>八重桜</v>
      </c>
      <c r="M3020" s="393">
        <f>IF(OR(MONTH(F3020)&lt;7,AND(MONTH(F3020)=7,DAY(F3020)&lt;=25)),
MOD(SUM((E3020-1901)*365,259),260),
MOD(SUM((E3020-1900)*365,259),260))</f>
        <v>259</v>
      </c>
      <c r="N3020" s="390">
        <f>IF(AND(MONTH(F3020)=7,DAY(F3020)&gt;25),1,
ROUNDDOWN((SUM(VLOOKUP(MONTH(F3020),D暦変換用数値,2,FALSE),DAY(F3020))/28)+1,0))</f>
        <v>11</v>
      </c>
      <c r="O3020" s="205">
        <f>IF(AND(MONTH(F3020)=7,DAY(F3020)&gt;25),DAY(F3020)-25,
MOD((SUM(VLOOKUP(MONTH(F3020),D暦変換用数値,2,FALSE),DAY(F3020))),28)+1)</f>
        <v>8</v>
      </c>
      <c r="P3020" s="406">
        <f>IF(OR(MONTH(F3020)&lt;7,AND(MONTH(F3020)=7,DAY(F3020)&lt;=25)),
MOD(SUM((E3020-1901)*365,(N3020-1)*28,O3020,258),260),
MOD(SUM((E3020-1900)*365,(N3020-1)*28,O3020,258),260))</f>
        <v>26</v>
      </c>
      <c r="Q3020" s="375" t="str">
        <f>VLOOKUP(MOD(P3020,4),色,2,FALSE)</f>
        <v>白い</v>
      </c>
      <c r="R3020" s="293" t="str">
        <f>VLOOKUP(MOD(P3020,13),銀河の音,2,FALSE)</f>
        <v>宇宙の</v>
      </c>
      <c r="S3020" s="386" t="str">
        <f>VLOOKUP(MOD(P3020,20),太陽の紋章,2,FALSE)</f>
        <v>世界の橋渡し</v>
      </c>
      <c r="T3020" s="106" t="s">
        <v>2116</v>
      </c>
    </row>
    <row r="3021" spans="1:20" ht="13.5" customHeight="1">
      <c r="A3021" s="286" t="str">
        <f>VLOOKUP(MOD(E3021,10),十干,2,FALSE)</f>
        <v>己</v>
      </c>
      <c r="B3021" s="283" t="str">
        <f>VLOOKUP(MOD(E3021,12),十二支,3,FALSE)</f>
        <v xml:space="preserve">08 軍 </v>
      </c>
      <c r="C3021" s="287" t="str">
        <f>VLOOKUP(F3021,星座,3,TRUE)</f>
        <v xml:space="preserve">13 金 </v>
      </c>
      <c r="D3021" s="530" t="s">
        <v>8817</v>
      </c>
      <c r="E3021" s="85" t="str">
        <f>IFERROR(YEAR(D3021),LEFT(D3021,4))</f>
        <v>1849</v>
      </c>
      <c r="F3021" s="85" t="str">
        <f>IF(ISTEXT(D3021),RIGHT(D3021,5),TEXT(D3021,"mm/dd"))</f>
        <v>05/10</v>
      </c>
      <c r="G3021" s="89">
        <f>SUM(MID(E3021,1,1),MID(E3021,2,1),MID(E3021,3,1),MID(E3021,4,1),MID(F3021,1,1),MID(F3021,2,1),MID(F3021,4,1),MID(F3021,5,1))</f>
        <v>28</v>
      </c>
      <c r="H3021" s="89">
        <f>IF(MOD(G3021,9)=0,9,MOD(G3021,9))</f>
        <v>1</v>
      </c>
      <c r="I3021" s="85" t="str">
        <f>IFERROR(MID("日月火水木金土",WEEKDAY(D3021),1),"")</f>
        <v/>
      </c>
      <c r="J3021" s="308" t="s">
        <v>7465</v>
      </c>
      <c r="K3021" s="87" t="str">
        <f>VLOOKUP(F3021,石と花メイン,3,FALSE)</f>
        <v>●薔薇色石</v>
      </c>
      <c r="L3021" s="300" t="str">
        <f>VLOOKUP(F3021,石と花メイン,4,FALSE)</f>
        <v>石楠花</v>
      </c>
      <c r="M3021" s="397">
        <f>IF(OR(MONTH(F3021)&lt;7,AND(MONTH(F3021)=7,DAY(F3021)&lt;=25)),
MOD(SUM((E3021-1901)*365,259),260),
MOD(SUM((E3021-1900)*365,259),260))</f>
        <v>259</v>
      </c>
      <c r="N3021" s="87">
        <f>IF(AND(MONTH(F3021)=7,DAY(F3021)&gt;25),1,
ROUNDDOWN((SUM(VLOOKUP(MONTH(F3021),D暦変換用数値,2,FALSE),DAY(F3021))/28)+1,0))</f>
        <v>11</v>
      </c>
      <c r="O3021" s="82">
        <f>IF(AND(MONTH(F3021)=7,DAY(F3021)&gt;25),DAY(F3021)-25,
MOD((SUM(VLOOKUP(MONTH(F3021),D暦変換用数値,2,FALSE),DAY(F3021))),28)+1)</f>
        <v>9</v>
      </c>
      <c r="P3021" s="409">
        <f>IF(OR(MONTH(F3021)&lt;7,AND(MONTH(F3021)=7,DAY(F3021)&lt;=25)),
MOD(SUM((E3021-1901)*365,(N3021-1)*28,O3021,258),260),
MOD(SUM((E3021-1900)*365,(N3021-1)*28,O3021,258),260))</f>
        <v>27</v>
      </c>
      <c r="Q3021" s="371" t="str">
        <f>VLOOKUP(MOD(P3021,4),色,2,FALSE)</f>
        <v>青い</v>
      </c>
      <c r="R3021" s="289" t="str">
        <f>VLOOKUP(MOD(P3021,13),銀河の音,2,FALSE)</f>
        <v>磁気の</v>
      </c>
      <c r="S3021" s="382" t="str">
        <f>VLOOKUP(MOD(P3021,20),太陽の紋章,2,FALSE)</f>
        <v>手</v>
      </c>
      <c r="T3021" s="91"/>
    </row>
    <row r="3022" spans="1:20" ht="13.5" customHeight="1">
      <c r="A3022" s="50" t="str">
        <f>VLOOKUP(MOD(E3022,10),十干,2,FALSE)</f>
        <v>乙</v>
      </c>
      <c r="B3022" s="199" t="str">
        <f>VLOOKUP(MOD(E3022,12),十二支,3,FALSE)</f>
        <v xml:space="preserve">08 軍 </v>
      </c>
      <c r="C3022" s="201" t="str">
        <f>VLOOKUP(F3022,星座,3,TRUE)</f>
        <v xml:space="preserve">13 金 </v>
      </c>
      <c r="D3022" s="531" t="s">
        <v>186</v>
      </c>
      <c r="E3022" s="1" t="str">
        <f>IFERROR(YEAR(D3022),LEFT(D3022,4))</f>
        <v>1885</v>
      </c>
      <c r="F3022" s="1" t="str">
        <f>IF(ISTEXT(D3022),RIGHT(D3022,5),TEXT(D3022,"mm/dd"))</f>
        <v>05/12</v>
      </c>
      <c r="G3022" s="39">
        <f>SUM(MID(E3022,1,1),MID(E3022,2,1),MID(E3022,3,1),MID(E3022,4,1),MID(F3022,1,1),MID(F3022,2,1),MID(F3022,4,1),MID(F3022,5,1))</f>
        <v>30</v>
      </c>
      <c r="H3022" s="41">
        <f>IF(MOD(G3022,9)=0,9,MOD(G3022,9))</f>
        <v>3</v>
      </c>
      <c r="I3022" s="45" t="str">
        <f>IFERROR(MID("日月火水木金土",WEEKDAY(D3022),1),"")</f>
        <v/>
      </c>
      <c r="J3022" s="304" t="s">
        <v>604</v>
      </c>
      <c r="K3022" s="202" t="str">
        <f>VLOOKUP(F3022,石と花メイン,3,FALSE)</f>
        <v>◆電気石</v>
      </c>
      <c r="L3022" s="297" t="str">
        <f>VLOOKUP(F3022,石と花メイン,4,FALSE)</f>
        <v>アザレア【西洋躑躅】</v>
      </c>
      <c r="M3022" s="393">
        <f>IF(OR(MONTH(F3022)&lt;7,AND(MONTH(F3022)=7,DAY(F3022)&lt;=25)),
MOD(SUM((E3022-1901)*365,259),260),
MOD(SUM((E3022-1900)*365,259),260))</f>
        <v>139</v>
      </c>
      <c r="N3022" s="390">
        <f>IF(AND(MONTH(F3022)=7,DAY(F3022)&gt;25),1,
ROUNDDOWN((SUM(VLOOKUP(MONTH(F3022),D暦変換用数値,2,FALSE),DAY(F3022))/28)+1,0))</f>
        <v>11</v>
      </c>
      <c r="O3022" s="205">
        <f>IF(AND(MONTH(F3022)=7,DAY(F3022)&gt;25),DAY(F3022)-25,
MOD((SUM(VLOOKUP(MONTH(F3022),D暦変換用数値,2,FALSE),DAY(F3022))),28)+1)</f>
        <v>11</v>
      </c>
      <c r="P3022" s="406">
        <f>IF(OR(MONTH(F3022)&lt;7,AND(MONTH(F3022)=7,DAY(F3022)&lt;=25)),
MOD(SUM((E3022-1901)*365,(N3022-1)*28,O3022,258),260),
MOD(SUM((E3022-1900)*365,(N3022-1)*28,O3022,258),260))</f>
        <v>169</v>
      </c>
      <c r="Q3022" s="372" t="str">
        <f>VLOOKUP(MOD(P3022,4),色,2,FALSE)</f>
        <v>赤い</v>
      </c>
      <c r="R3022" s="290" t="str">
        <f>VLOOKUP(MOD(P3022,13),銀河の音,2,FALSE)</f>
        <v>宇宙の</v>
      </c>
      <c r="S3022" s="383" t="str">
        <f>VLOOKUP(MOD(P3022,20),太陽の紋章,2,FALSE)</f>
        <v>月</v>
      </c>
      <c r="T3022" s="98" t="s">
        <v>3736</v>
      </c>
    </row>
    <row r="3023" spans="1:20" ht="13.5" customHeight="1">
      <c r="A3023" s="50" t="str">
        <f>VLOOKUP(MOD(E3023,10),十干,2,FALSE)</f>
        <v>丁</v>
      </c>
      <c r="B3023" s="199" t="str">
        <f>VLOOKUP(MOD(E3023,12),十二支,3,FALSE)</f>
        <v xml:space="preserve">08 軍 </v>
      </c>
      <c r="C3023" s="201" t="str">
        <f>VLOOKUP(F3023,星座,3,TRUE)</f>
        <v xml:space="preserve">13 金 </v>
      </c>
      <c r="D3023" s="531" t="s">
        <v>187</v>
      </c>
      <c r="E3023" s="1" t="str">
        <f>IFERROR(YEAR(D3023),LEFT(D3023,4))</f>
        <v>1897</v>
      </c>
      <c r="F3023" s="1" t="str">
        <f>IF(ISTEXT(D3023),RIGHT(D3023,5),TEXT(D3023,"mm/dd"))</f>
        <v>05/09</v>
      </c>
      <c r="G3023" s="39">
        <f>SUM(MID(E3023,1,1),MID(E3023,2,1),MID(E3023,3,1),MID(E3023,4,1),MID(F3023,1,1),MID(F3023,2,1),MID(F3023,4,1),MID(F3023,5,1))</f>
        <v>39</v>
      </c>
      <c r="H3023" s="41">
        <f>IF(MOD(G3023,9)=0,9,MOD(G3023,9))</f>
        <v>3</v>
      </c>
      <c r="I3023" s="45" t="str">
        <f>IFERROR(MID("日月火水木金土",WEEKDAY(D3023),1),"")</f>
        <v/>
      </c>
      <c r="J3023" s="304" t="s">
        <v>144</v>
      </c>
      <c r="K3023" s="202" t="str">
        <f>VLOOKUP(F3023,石と花メイン,3,FALSE)</f>
        <v>◇金剛石</v>
      </c>
      <c r="L3023" s="297" t="str">
        <f>VLOOKUP(F3023,石と花メイン,4,FALSE)</f>
        <v>八重桜</v>
      </c>
      <c r="M3023" s="393">
        <f>IF(OR(MONTH(F3023)&lt;7,AND(MONTH(F3023)=7,DAY(F3023)&lt;=25)),
MOD(SUM((E3023-1901)*365,259),260),
MOD(SUM((E3023-1900)*365,259),260))</f>
        <v>99</v>
      </c>
      <c r="N3023" s="390">
        <f>IF(AND(MONTH(F3023)=7,DAY(F3023)&gt;25),1,
ROUNDDOWN((SUM(VLOOKUP(MONTH(F3023),D暦変換用数値,2,FALSE),DAY(F3023))/28)+1,0))</f>
        <v>11</v>
      </c>
      <c r="O3023" s="205">
        <f>IF(AND(MONTH(F3023)=7,DAY(F3023)&gt;25),DAY(F3023)-25,
MOD((SUM(VLOOKUP(MONTH(F3023),D暦変換用数値,2,FALSE),DAY(F3023))),28)+1)</f>
        <v>8</v>
      </c>
      <c r="P3023" s="406">
        <f>IF(OR(MONTH(F3023)&lt;7,AND(MONTH(F3023)=7,DAY(F3023)&lt;=25)),
MOD(SUM((E3023-1901)*365,(N3023-1)*28,O3023,258),260),
MOD(SUM((E3023-1900)*365,(N3023-1)*28,O3023,258),260))</f>
        <v>126</v>
      </c>
      <c r="Q3023" s="375" t="str">
        <f>VLOOKUP(MOD(P3023,4),色,2,FALSE)</f>
        <v>白い</v>
      </c>
      <c r="R3023" s="293" t="str">
        <f>VLOOKUP(MOD(P3023,13),銀河の音,2,FALSE)</f>
        <v>太陽の</v>
      </c>
      <c r="S3023" s="386" t="str">
        <f>VLOOKUP(MOD(P3023,20),太陽の紋章,2,FALSE)</f>
        <v>世界の橋渡し</v>
      </c>
      <c r="T3023" s="103" t="s">
        <v>188</v>
      </c>
    </row>
    <row r="3024" spans="1:20" ht="13.5" customHeight="1">
      <c r="A3024" s="50" t="str">
        <f>VLOOKUP(MOD(E3024,10),十干,2,FALSE)</f>
        <v>辛</v>
      </c>
      <c r="B3024" s="199" t="str">
        <f>VLOOKUP(MOD(E3024,12),十二支,3,FALSE)</f>
        <v xml:space="preserve">08 軍 </v>
      </c>
      <c r="C3024" s="201"/>
      <c r="D3024" s="531" t="s">
        <v>8818</v>
      </c>
      <c r="E3024" s="1" t="str">
        <f>IFERROR(YEAR(D3024),LEFT(D3024,4))</f>
        <v>1561</v>
      </c>
      <c r="F3024" s="1" t="str">
        <f>IF(ISTEXT(D3024),RIGHT(D3024,5),TEXT(D3024,"mm/dd"))</f>
        <v>**/**</v>
      </c>
      <c r="G3024" s="120"/>
      <c r="H3024" s="120"/>
      <c r="I3024" s="116" t="str">
        <f>IFERROR(MID("日月火水木金土",WEEKDAY(D3024),1),"")</f>
        <v/>
      </c>
      <c r="J3024" s="309" t="s">
        <v>158</v>
      </c>
      <c r="K3024" s="121"/>
      <c r="L3024" s="299"/>
      <c r="M3024" s="395"/>
      <c r="N3024" s="121"/>
      <c r="O3024" s="117"/>
      <c r="P3024" s="408"/>
      <c r="Q3024" s="372"/>
      <c r="R3024" s="290"/>
      <c r="S3024" s="383"/>
      <c r="T3024" s="97" t="s">
        <v>1995</v>
      </c>
    </row>
    <row r="3025" spans="1:20" ht="13.5" customHeight="1">
      <c r="A3025" s="50" t="str">
        <f>VLOOKUP(MOD(E3025,10),十干,2,FALSE)</f>
        <v>辛</v>
      </c>
      <c r="B3025" s="199" t="str">
        <f>VLOOKUP(MOD(E3025,12),十二支,3,FALSE)</f>
        <v xml:space="preserve">08 軍 </v>
      </c>
      <c r="C3025" s="201"/>
      <c r="D3025" s="531" t="s">
        <v>1994</v>
      </c>
      <c r="E3025" s="1" t="str">
        <f>IFERROR(YEAR(D3025),LEFT(D3025,4))</f>
        <v>1621</v>
      </c>
      <c r="F3025" s="1" t="str">
        <f>IF(ISTEXT(D3025),RIGHT(D3025,5),TEXT(D3025,"mm/dd"))</f>
        <v>**/**</v>
      </c>
      <c r="G3025" s="120"/>
      <c r="H3025" s="120"/>
      <c r="I3025" s="116" t="str">
        <f>IFERROR(MID("日月火水木金土",WEEKDAY(D3025),1),"")</f>
        <v/>
      </c>
      <c r="J3025" s="309" t="s">
        <v>3134</v>
      </c>
      <c r="K3025" s="121"/>
      <c r="L3025" s="299"/>
      <c r="M3025" s="395"/>
      <c r="N3025" s="121"/>
      <c r="O3025" s="117"/>
      <c r="P3025" s="408"/>
      <c r="Q3025" s="372"/>
      <c r="R3025" s="290"/>
      <c r="S3025" s="383"/>
      <c r="T3025" s="97" t="s">
        <v>3315</v>
      </c>
    </row>
    <row r="3026" spans="1:20" ht="13.5" customHeight="1">
      <c r="A3026" s="50" t="str">
        <f>VLOOKUP(MOD(E3026,10),十干,2,FALSE)</f>
        <v>辛</v>
      </c>
      <c r="B3026" s="199" t="str">
        <f>VLOOKUP(MOD(E3026,12),十二支,3,FALSE)</f>
        <v xml:space="preserve">08 軍 </v>
      </c>
      <c r="C3026" s="201"/>
      <c r="D3026" s="531" t="s">
        <v>1996</v>
      </c>
      <c r="E3026" s="1" t="str">
        <f>IFERROR(YEAR(D3026),LEFT(D3026,4))</f>
        <v>1921</v>
      </c>
      <c r="F3026" s="1" t="str">
        <f>IF(ISTEXT(D3026),RIGHT(D3026,5),TEXT(D3026,"mm/dd"))</f>
        <v>**/**</v>
      </c>
      <c r="G3026" s="120"/>
      <c r="H3026" s="120"/>
      <c r="I3026" s="116" t="str">
        <f>IFERROR(MID("日月火水木金土",WEEKDAY(D3026),1),"")</f>
        <v/>
      </c>
      <c r="J3026" s="309" t="s">
        <v>159</v>
      </c>
      <c r="K3026" s="121"/>
      <c r="L3026" s="299"/>
      <c r="M3026" s="395"/>
      <c r="N3026" s="121"/>
      <c r="O3026" s="117"/>
      <c r="P3026" s="408"/>
      <c r="Q3026" s="372"/>
      <c r="R3026" s="290"/>
      <c r="S3026" s="383"/>
      <c r="T3026" s="97" t="s">
        <v>5664</v>
      </c>
    </row>
    <row r="3027" spans="1:20" ht="13.5" customHeight="1">
      <c r="A3027" s="50" t="str">
        <f>VLOOKUP(MOD(E3027,10),十干,2,FALSE)</f>
        <v>乙</v>
      </c>
      <c r="B3027" s="199" t="str">
        <f>VLOOKUP(MOD(E3027,12),十二支,3,FALSE)</f>
        <v xml:space="preserve">08 軍 </v>
      </c>
      <c r="C3027" s="201"/>
      <c r="D3027" s="531" t="s">
        <v>1997</v>
      </c>
      <c r="E3027" s="1" t="str">
        <f>IFERROR(YEAR(D3027),LEFT(D3027,4))</f>
        <v>1945</v>
      </c>
      <c r="F3027" s="1" t="str">
        <f>IF(ISTEXT(D3027),RIGHT(D3027,5),TEXT(D3027,"mm/dd"))</f>
        <v>**/**</v>
      </c>
      <c r="G3027" s="120"/>
      <c r="H3027" s="120"/>
      <c r="I3027" s="116" t="str">
        <f>IFERROR(MID("日月火水木金土",WEEKDAY(D3027),1),"")</f>
        <v/>
      </c>
      <c r="J3027" s="309" t="s">
        <v>160</v>
      </c>
      <c r="K3027" s="121"/>
      <c r="L3027" s="299"/>
      <c r="M3027" s="395"/>
      <c r="N3027" s="121"/>
      <c r="O3027" s="117"/>
      <c r="P3027" s="408"/>
      <c r="Q3027" s="372"/>
      <c r="R3027" s="290"/>
      <c r="S3027" s="383"/>
      <c r="T3027" s="97" t="s">
        <v>1998</v>
      </c>
    </row>
    <row r="3028" spans="1:20" ht="13.5" customHeight="1">
      <c r="A3028" s="50" t="str">
        <f>VLOOKUP(MOD(E3028,10),十干,2,FALSE)</f>
        <v>丁</v>
      </c>
      <c r="B3028" s="199" t="str">
        <f>VLOOKUP(MOD(E3028,12),十二支,3,FALSE)</f>
        <v xml:space="preserve">08 軍 </v>
      </c>
      <c r="C3028" s="201"/>
      <c r="D3028" s="531" t="s">
        <v>1999</v>
      </c>
      <c r="E3028" s="1" t="str">
        <f>IFERROR(YEAR(D3028),LEFT(D3028,4))</f>
        <v>1957</v>
      </c>
      <c r="F3028" s="1" t="str">
        <f>IF(ISTEXT(D3028),RIGHT(D3028,5),TEXT(D3028,"mm/dd"))</f>
        <v>**/**</v>
      </c>
      <c r="G3028" s="120"/>
      <c r="H3028" s="120"/>
      <c r="I3028" s="116" t="str">
        <f>IFERROR(MID("日月火水木金土",WEEKDAY(D3028),1),"")</f>
        <v/>
      </c>
      <c r="J3028" s="309" t="s">
        <v>161</v>
      </c>
      <c r="K3028" s="121"/>
      <c r="L3028" s="299"/>
      <c r="M3028" s="395"/>
      <c r="N3028" s="121"/>
      <c r="O3028" s="117"/>
      <c r="P3028" s="408"/>
      <c r="Q3028" s="372"/>
      <c r="R3028" s="290"/>
      <c r="S3028" s="383"/>
      <c r="T3028" s="97" t="s">
        <v>2000</v>
      </c>
    </row>
    <row r="3029" spans="1:20" ht="13.5" customHeight="1">
      <c r="A3029" s="282" t="str">
        <f>VLOOKUP(MOD(E3029,10),十干,2,FALSE)</f>
        <v>庚</v>
      </c>
      <c r="B3029" s="283" t="str">
        <f>VLOOKUP(MOD(E3029,12),十二支,3,FALSE)</f>
        <v xml:space="preserve">09 火 </v>
      </c>
      <c r="C3029" s="287" t="str">
        <f>VLOOKUP(F3029,星座,3,TRUE)</f>
        <v xml:space="preserve">01 冥 </v>
      </c>
      <c r="D3029" s="533">
        <v>3977</v>
      </c>
      <c r="E3029" s="83">
        <f>IFERROR(YEAR(D3029),LEFT(D3029,4))</f>
        <v>1910</v>
      </c>
      <c r="F3029" s="83" t="str">
        <f>IF(ISTEXT(D3029),RIGHT(D3029,5),TEXT(D3029,"mm/dd"))</f>
        <v>11/20</v>
      </c>
      <c r="G3029" s="88">
        <f>SUM(MID(E3029,1,1),MID(E3029,2,1),MID(E3029,3,1),MID(E3029,4,1),MID(F3029,1,1),MID(F3029,2,1),MID(F3029,4,1),MID(F3029,5,1))</f>
        <v>15</v>
      </c>
      <c r="H3029" s="88">
        <f>IF(MOD(G3029,9)=0,9,MOD(G3029,9))</f>
        <v>6</v>
      </c>
      <c r="I3029" s="83" t="str">
        <f>IFERROR(MID("日月火水木金土",WEEKDAY(D3029),1),"")</f>
        <v>日</v>
      </c>
      <c r="J3029" s="303" t="s">
        <v>4679</v>
      </c>
      <c r="K3029" s="87" t="str">
        <f>VLOOKUP(F3029,石と花メイン,3,FALSE)</f>
        <v>◆黄玉</v>
      </c>
      <c r="L3029" s="296" t="str">
        <f>VLOOKUP(F3029,石と花メイン,4,FALSE)</f>
        <v>石蕗/艶葉蕗</v>
      </c>
      <c r="M3029" s="392">
        <f>IF(OR(MONTH(F3029)&lt;7,AND(MONTH(F3029)=7,DAY(F3029)&lt;=25)),
MOD(SUM((E3029-1901)*365,259),260),
MOD(SUM((E3029-1900)*365,259),260))</f>
        <v>9</v>
      </c>
      <c r="N3029" s="330">
        <f>IF(AND(MONTH(F3029)=7,DAY(F3029)&gt;25),1,
ROUNDDOWN((SUM(VLOOKUP(MONTH(F3029),D暦変換用数値,2,FALSE),DAY(F3029))/28)+1,0))</f>
        <v>5</v>
      </c>
      <c r="O3029" s="84">
        <f>IF(AND(MONTH(F3029)=7,DAY(F3029)&gt;25),DAY(F3029)-25,
MOD((SUM(VLOOKUP(MONTH(F3029),D暦変換用数値,2,FALSE),DAY(F3029))),28)+1)</f>
        <v>6</v>
      </c>
      <c r="P3029" s="405">
        <f>IF(OR(MONTH(F3029)&lt;7,AND(MONTH(F3029)=7,DAY(F3029)&lt;=25)),
MOD(SUM((E3029-1901)*365,(N3029-1)*28,O3029,258),260),
MOD(SUM((E3029-1900)*365,(N3029-1)*28,O3029,258),260))</f>
        <v>126</v>
      </c>
      <c r="Q3029" s="371" t="str">
        <f>VLOOKUP(MOD(P3029,4),色,2,FALSE)</f>
        <v>白い</v>
      </c>
      <c r="R3029" s="289" t="str">
        <f>VLOOKUP(MOD(P3029,13),銀河の音,2,FALSE)</f>
        <v>太陽の</v>
      </c>
      <c r="S3029" s="382" t="str">
        <f>VLOOKUP(MOD(P3029,20),太陽の紋章,2,FALSE)</f>
        <v>世界の橋渡し</v>
      </c>
      <c r="T3029" s="102" t="s">
        <v>4680</v>
      </c>
    </row>
    <row r="3030" spans="1:20" ht="13.5" customHeight="1">
      <c r="A3030" s="334" t="str">
        <f>VLOOKUP(MOD(E3030,10),十干,2,FALSE)</f>
        <v>甲</v>
      </c>
      <c r="B3030" s="331" t="str">
        <f>VLOOKUP(MOD(E3030,12),十二支,3,FALSE)</f>
        <v xml:space="preserve">09 火 </v>
      </c>
      <c r="C3030" s="336" t="str">
        <f>VLOOKUP(F3030,星座,3,TRUE)</f>
        <v xml:space="preserve">01 冥 </v>
      </c>
      <c r="D3030" s="534">
        <v>12732</v>
      </c>
      <c r="E3030" s="131">
        <f>IFERROR(YEAR(D3030),LEFT(D3030,4))</f>
        <v>1934</v>
      </c>
      <c r="F3030" s="131" t="str">
        <f>IF(ISTEXT(D3030),RIGHT(D3030,5),TEXT(D3030,"mm/dd"))</f>
        <v>11/09</v>
      </c>
      <c r="G3030" s="133">
        <f>SUM(MID(E3030,1,1),MID(E3030,2,1),MID(E3030,3,1),MID(E3030,4,1),MID(F3030,1,1),MID(F3030,2,1),MID(F3030,4,1),MID(F3030,5,1))</f>
        <v>28</v>
      </c>
      <c r="H3030" s="133">
        <f>IF(MOD(G3030,9)=0,9,MOD(G3030,9))</f>
        <v>1</v>
      </c>
      <c r="I3030" s="131" t="str">
        <f>IFERROR(MID("日月火水木金土",WEEKDAY(D3030),1),"")</f>
        <v>金</v>
      </c>
      <c r="J3030" s="306" t="s">
        <v>8081</v>
      </c>
      <c r="K3030" s="335" t="str">
        <f>VLOOKUP(F3030,石と花メイン,3,FALSE)</f>
        <v>●琥珀</v>
      </c>
      <c r="L3030" s="302" t="str">
        <f>VLOOKUP(F3030,石と花メイン,4,FALSE)</f>
        <v>竜脳菊</v>
      </c>
      <c r="M3030" s="396">
        <f>IF(OR(MONTH(F3030)&lt;7,AND(MONTH(F3030)=7,DAY(F3030)&lt;=25)),
MOD(SUM((E3030-1901)*365,259),260),
MOD(SUM((E3030-1900)*365,259),260))</f>
        <v>189</v>
      </c>
      <c r="N3030" s="335">
        <f>IF(AND(MONTH(F3030)=7,DAY(F3030)&gt;25),1,
ROUNDDOWN((SUM(VLOOKUP(MONTH(F3030),D暦変換用数値,2,FALSE),DAY(F3030))/28)+1,0))</f>
        <v>4</v>
      </c>
      <c r="O3030" s="132">
        <f>IF(AND(MONTH(F3030)=7,DAY(F3030)&gt;25),DAY(F3030)-25,
MOD((SUM(VLOOKUP(MONTH(F3030),D暦変換用数値,2,FALSE),DAY(F3030))),28)+1)</f>
        <v>23</v>
      </c>
      <c r="P3030" s="404">
        <f>IF(OR(MONTH(F3030)&lt;7,AND(MONTH(F3030)=7,DAY(F3030)&lt;=25)),
MOD(SUM((E3030-1901)*365,(N3030-1)*28,O3030,258),260),
MOD(SUM((E3030-1900)*365,(N3030-1)*28,O3030,258),260))</f>
        <v>35</v>
      </c>
      <c r="Q3030" s="376" t="str">
        <f>VLOOKUP(MOD(P3030,4),色,2,FALSE)</f>
        <v>青い</v>
      </c>
      <c r="R3030" s="333" t="str">
        <f>VLOOKUP(MOD(P3030,13),銀河の音,2,FALSE)</f>
        <v>太陽の</v>
      </c>
      <c r="S3030" s="387" t="str">
        <f>VLOOKUP(MOD(P3030,20),太陽の紋章,2,FALSE)</f>
        <v>鷲</v>
      </c>
      <c r="T3030" s="126" t="s">
        <v>8083</v>
      </c>
    </row>
    <row r="3031" spans="1:20" ht="13.5" customHeight="1">
      <c r="A3031" s="50" t="str">
        <f>VLOOKUP(MOD(E3031,10),十干,2,FALSE)</f>
        <v>甲</v>
      </c>
      <c r="B3031" s="199" t="str">
        <f>VLOOKUP(MOD(E3031,12),十二支,3,FALSE)</f>
        <v xml:space="preserve">09 火 </v>
      </c>
      <c r="C3031" s="201" t="str">
        <f>VLOOKUP(F3031,星座,3,TRUE)</f>
        <v xml:space="preserve">01 冥 </v>
      </c>
      <c r="D3031" s="531">
        <v>12735</v>
      </c>
      <c r="E3031" s="1">
        <f>IFERROR(YEAR(D3031),LEFT(D3031,4))</f>
        <v>1934</v>
      </c>
      <c r="F3031" s="1" t="str">
        <f>IF(ISTEXT(D3031),RIGHT(D3031,5),TEXT(D3031,"mm/dd"))</f>
        <v>11/12</v>
      </c>
      <c r="G3031" s="39">
        <f>SUM(MID(E3031,1,1),MID(E3031,2,1),MID(E3031,3,1),MID(E3031,4,1),MID(F3031,1,1),MID(F3031,2,1),MID(F3031,4,1),MID(F3031,5,1))</f>
        <v>22</v>
      </c>
      <c r="H3031" s="41">
        <f>IF(MOD(G3031,9)=0,9,MOD(G3031,9))</f>
        <v>4</v>
      </c>
      <c r="I3031" s="45" t="str">
        <f>IFERROR(MID("日月火水木金土",WEEKDAY(D3031),1),"")</f>
        <v>月</v>
      </c>
      <c r="J3031" s="304" t="s">
        <v>5714</v>
      </c>
      <c r="K3031" s="202" t="str">
        <f>VLOOKUP(F3031,石と花メイン,3,FALSE)</f>
        <v>◆柘榴石</v>
      </c>
      <c r="L3031" s="297" t="str">
        <f>VLOOKUP(F3031,石と花メイン,4,FALSE)</f>
        <v>レモン【檸檬】</v>
      </c>
      <c r="M3031" s="393">
        <f>IF(OR(MONTH(F3031)&lt;7,AND(MONTH(F3031)=7,DAY(F3031)&lt;=25)),
MOD(SUM((E3031-1901)*365,259),260),
MOD(SUM((E3031-1900)*365,259),260))</f>
        <v>189</v>
      </c>
      <c r="N3031" s="390">
        <f>IF(AND(MONTH(F3031)=7,DAY(F3031)&gt;25),1,
ROUNDDOWN((SUM(VLOOKUP(MONTH(F3031),D暦変換用数値,2,FALSE),DAY(F3031))/28)+1,0))</f>
        <v>4</v>
      </c>
      <c r="O3031" s="205">
        <f>IF(AND(MONTH(F3031)=7,DAY(F3031)&gt;25),DAY(F3031)-25,
MOD((SUM(VLOOKUP(MONTH(F3031),D暦変換用数値,2,FALSE),DAY(F3031))),28)+1)</f>
        <v>26</v>
      </c>
      <c r="P3031" s="406">
        <f>IF(OR(MONTH(F3031)&lt;7,AND(MONTH(F3031)=7,DAY(F3031)&lt;=25)),
MOD(SUM((E3031-1901)*365,(N3031-1)*28,O3031,258),260),
MOD(SUM((E3031-1900)*365,(N3031-1)*28,O3031,258),260))</f>
        <v>38</v>
      </c>
      <c r="Q3031" s="375" t="str">
        <f>VLOOKUP(MOD(P3031,4),色,2,FALSE)</f>
        <v>白い</v>
      </c>
      <c r="R3031" s="293" t="str">
        <f>VLOOKUP(MOD(P3031,13),銀河の音,2,FALSE)</f>
        <v>水晶の</v>
      </c>
      <c r="S3031" s="386" t="str">
        <f>VLOOKUP(MOD(P3031,20),太陽の紋章,2,FALSE)</f>
        <v>鏡</v>
      </c>
      <c r="T3031" s="93" t="s">
        <v>6293</v>
      </c>
    </row>
    <row r="3032" spans="1:20" ht="13.5" customHeight="1">
      <c r="A3032" s="286" t="str">
        <f>VLOOKUP(MOD(E3032,10),十干,2,FALSE)</f>
        <v>甲</v>
      </c>
      <c r="B3032" s="283" t="str">
        <f>VLOOKUP(MOD(E3032,12),十二支,3,FALSE)</f>
        <v xml:space="preserve">09 火 </v>
      </c>
      <c r="C3032" s="287" t="str">
        <f>VLOOKUP(F3032,星座,3,TRUE)</f>
        <v xml:space="preserve">01 冥 </v>
      </c>
      <c r="D3032" s="530">
        <v>12739</v>
      </c>
      <c r="E3032" s="85">
        <f>IFERROR(YEAR(D3032),LEFT(D3032,4))</f>
        <v>1934</v>
      </c>
      <c r="F3032" s="85" t="str">
        <f>IF(ISTEXT(D3032),RIGHT(D3032,5),TEXT(D3032,"mm/dd"))</f>
        <v>11/16</v>
      </c>
      <c r="G3032" s="89">
        <f>SUM(MID(E3032,1,1),MID(E3032,2,1),MID(E3032,3,1),MID(E3032,4,1),MID(F3032,1,1),MID(F3032,2,1),MID(F3032,4,1),MID(F3032,5,1))</f>
        <v>26</v>
      </c>
      <c r="H3032" s="89">
        <f>IF(MOD(G3032,9)=0,9,MOD(G3032,9))</f>
        <v>8</v>
      </c>
      <c r="I3032" s="85" t="str">
        <f>IFERROR(MID("日月火水木金土",WEEKDAY(D3032),1),"")</f>
        <v>金</v>
      </c>
      <c r="J3032" s="308" t="s">
        <v>7552</v>
      </c>
      <c r="K3032" s="87" t="str">
        <f>VLOOKUP(F3032,石と花メイン,3,FALSE)</f>
        <v>■黄水晶</v>
      </c>
      <c r="L3032" s="300" t="str">
        <f>VLOOKUP(F3032,石と花メイン,4,FALSE)</f>
        <v>山茶花【姫椿】</v>
      </c>
      <c r="M3032" s="397">
        <f>IF(OR(MONTH(F3032)&lt;7,AND(MONTH(F3032)=7,DAY(F3032)&lt;=25)),
MOD(SUM((E3032-1901)*365,259),260),
MOD(SUM((E3032-1900)*365,259),260))</f>
        <v>189</v>
      </c>
      <c r="N3032" s="87">
        <f>IF(AND(MONTH(F3032)=7,DAY(F3032)&gt;25),1,
ROUNDDOWN((SUM(VLOOKUP(MONTH(F3032),D暦変換用数値,2,FALSE),DAY(F3032))/28)+1,0))</f>
        <v>5</v>
      </c>
      <c r="O3032" s="82">
        <f>IF(AND(MONTH(F3032)=7,DAY(F3032)&gt;25),DAY(F3032)-25,
MOD((SUM(VLOOKUP(MONTH(F3032),D暦変換用数値,2,FALSE),DAY(F3032))),28)+1)</f>
        <v>2</v>
      </c>
      <c r="P3032" s="409">
        <f>IF(OR(MONTH(F3032)&lt;7,AND(MONTH(F3032)=7,DAY(F3032)&lt;=25)),
MOD(SUM((E3032-1901)*365,(N3032-1)*28,O3032,258),260),
MOD(SUM((E3032-1900)*365,(N3032-1)*28,O3032,258),260))</f>
        <v>42</v>
      </c>
      <c r="Q3032" s="371" t="str">
        <f>VLOOKUP(MOD(P3032,4),色,2,FALSE)</f>
        <v>白い</v>
      </c>
      <c r="R3032" s="289" t="str">
        <f>VLOOKUP(MOD(P3032,13),銀河の音,2,FALSE)</f>
        <v>電気の</v>
      </c>
      <c r="S3032" s="382" t="str">
        <f>VLOOKUP(MOD(P3032,20),太陽の紋章,2,FALSE)</f>
        <v>風</v>
      </c>
      <c r="T3032" s="102" t="s">
        <v>7553</v>
      </c>
    </row>
    <row r="3033" spans="1:20" ht="13.5" customHeight="1">
      <c r="A3033" s="50" t="str">
        <f>VLOOKUP(MOD(E3033,10),十干,2,FALSE)</f>
        <v>甲</v>
      </c>
      <c r="B3033" s="199" t="str">
        <f>VLOOKUP(MOD(E3033,12),十二支,3,FALSE)</f>
        <v xml:space="preserve">09 火 </v>
      </c>
      <c r="C3033" s="201" t="str">
        <f>VLOOKUP(F3033,星座,3,TRUE)</f>
        <v xml:space="preserve">01 冥 </v>
      </c>
      <c r="D3033" s="531">
        <v>12739</v>
      </c>
      <c r="E3033" s="1">
        <f>IFERROR(YEAR(D3033),LEFT(D3033,4))</f>
        <v>1934</v>
      </c>
      <c r="F3033" s="1" t="str">
        <f>IF(ISTEXT(D3033),RIGHT(D3033,5),TEXT(D3033,"mm/dd"))</f>
        <v>11/16</v>
      </c>
      <c r="G3033" s="39">
        <f>SUM(MID(E3033,1,1),MID(E3033,2,1),MID(E3033,3,1),MID(E3033,4,1),MID(F3033,1,1),MID(F3033,2,1),MID(F3033,4,1),MID(F3033,5,1))</f>
        <v>26</v>
      </c>
      <c r="H3033" s="41">
        <f>IF(MOD(G3033,9)=0,9,MOD(G3033,9))</f>
        <v>8</v>
      </c>
      <c r="I3033" s="45" t="str">
        <f>IFERROR(MID("日月火水木金土",WEEKDAY(D3033),1),"")</f>
        <v>金</v>
      </c>
      <c r="J3033" s="304" t="s">
        <v>5715</v>
      </c>
      <c r="K3033" s="202" t="str">
        <f>VLOOKUP(F3033,石と花メイン,3,FALSE)</f>
        <v>■黄水晶</v>
      </c>
      <c r="L3033" s="297" t="str">
        <f>VLOOKUP(F3033,石と花メイン,4,FALSE)</f>
        <v>山茶花【姫椿】</v>
      </c>
      <c r="M3033" s="393">
        <f>IF(OR(MONTH(F3033)&lt;7,AND(MONTH(F3033)=7,DAY(F3033)&lt;=25)),
MOD(SUM((E3033-1901)*365,259),260),
MOD(SUM((E3033-1900)*365,259),260))</f>
        <v>189</v>
      </c>
      <c r="N3033" s="390">
        <f>IF(AND(MONTH(F3033)=7,DAY(F3033)&gt;25),1,
ROUNDDOWN((SUM(VLOOKUP(MONTH(F3033),D暦変換用数値,2,FALSE),DAY(F3033))/28)+1,0))</f>
        <v>5</v>
      </c>
      <c r="O3033" s="205">
        <f>IF(AND(MONTH(F3033)=7,DAY(F3033)&gt;25),DAY(F3033)-25,
MOD((SUM(VLOOKUP(MONTH(F3033),D暦変換用数値,2,FALSE),DAY(F3033))),28)+1)</f>
        <v>2</v>
      </c>
      <c r="P3033" s="406">
        <f>IF(OR(MONTH(F3033)&lt;7,AND(MONTH(F3033)=7,DAY(F3033)&lt;=25)),
MOD(SUM((E3033-1901)*365,(N3033-1)*28,O3033,258),260),
MOD(SUM((E3033-1900)*365,(N3033-1)*28,O3033,258),260))</f>
        <v>42</v>
      </c>
      <c r="Q3033" s="375" t="str">
        <f>VLOOKUP(MOD(P3033,4),色,2,FALSE)</f>
        <v>白い</v>
      </c>
      <c r="R3033" s="293" t="str">
        <f>VLOOKUP(MOD(P3033,13),銀河の音,2,FALSE)</f>
        <v>電気の</v>
      </c>
      <c r="S3033" s="386" t="str">
        <f>VLOOKUP(MOD(P3033,20),太陽の紋章,2,FALSE)</f>
        <v>風</v>
      </c>
      <c r="T3033" s="103" t="s">
        <v>5665</v>
      </c>
    </row>
    <row r="3034" spans="1:20" ht="13.5" customHeight="1">
      <c r="A3034" s="50" t="str">
        <f>VLOOKUP(MOD(E3034,10),十干,2,FALSE)</f>
        <v>丙</v>
      </c>
      <c r="B3034" s="199" t="str">
        <f>VLOOKUP(MOD(E3034,12),十二支,3,FALSE)</f>
        <v xml:space="preserve">09 火 </v>
      </c>
      <c r="C3034" s="201" t="str">
        <f>VLOOKUP(F3034,星座,3,TRUE)</f>
        <v xml:space="preserve">01 冥 </v>
      </c>
      <c r="D3034" s="531">
        <v>17119</v>
      </c>
      <c r="E3034" s="1">
        <f>IFERROR(YEAR(D3034),LEFT(D3034,4))</f>
        <v>1946</v>
      </c>
      <c r="F3034" s="1" t="str">
        <f>IF(ISTEXT(D3034),RIGHT(D3034,5),TEXT(D3034,"mm/dd"))</f>
        <v>11/13</v>
      </c>
      <c r="G3034" s="39">
        <f>SUM(MID(E3034,1,1),MID(E3034,2,1),MID(E3034,3,1),MID(E3034,4,1),MID(F3034,1,1),MID(F3034,2,1),MID(F3034,4,1),MID(F3034,5,1))</f>
        <v>26</v>
      </c>
      <c r="H3034" s="41">
        <f>IF(MOD(G3034,9)=0,9,MOD(G3034,9))</f>
        <v>8</v>
      </c>
      <c r="I3034" s="45" t="str">
        <f>IFERROR(MID("日月火水木金土",WEEKDAY(D3034),1),"")</f>
        <v>水</v>
      </c>
      <c r="J3034" s="304" t="s">
        <v>5716</v>
      </c>
      <c r="K3034" s="202" t="str">
        <f>VLOOKUP(F3034,石と花メイン,3,FALSE)</f>
        <v>◇金剛石</v>
      </c>
      <c r="L3034" s="297" t="str">
        <f>VLOOKUP(F3034,石と花メイン,4,FALSE)</f>
        <v>ランタナ【七変化】</v>
      </c>
      <c r="M3034" s="393">
        <f>IF(OR(MONTH(F3034)&lt;7,AND(MONTH(F3034)=7,DAY(F3034)&lt;=25)),
MOD(SUM((E3034-1901)*365,259),260),
MOD(SUM((E3034-1900)*365,259),260))</f>
        <v>149</v>
      </c>
      <c r="N3034" s="390">
        <f>IF(AND(MONTH(F3034)=7,DAY(F3034)&gt;25),1,
ROUNDDOWN((SUM(VLOOKUP(MONTH(F3034),D暦変換用数値,2,FALSE),DAY(F3034))/28)+1,0))</f>
        <v>4</v>
      </c>
      <c r="O3034" s="205">
        <f>IF(AND(MONTH(F3034)=7,DAY(F3034)&gt;25),DAY(F3034)-25,
MOD((SUM(VLOOKUP(MONTH(F3034),D暦変換用数値,2,FALSE),DAY(F3034))),28)+1)</f>
        <v>27</v>
      </c>
      <c r="P3034" s="406">
        <f>IF(OR(MONTH(F3034)&lt;7,AND(MONTH(F3034)=7,DAY(F3034)&lt;=25)),
MOD(SUM((E3034-1901)*365,(N3034-1)*28,O3034,258),260),
MOD(SUM((E3034-1900)*365,(N3034-1)*28,O3034,258),260))</f>
        <v>259</v>
      </c>
      <c r="Q3034" s="374" t="str">
        <f>VLOOKUP(MOD(P3034,4),色,2,FALSE)</f>
        <v>青い</v>
      </c>
      <c r="R3034" s="292" t="str">
        <f>VLOOKUP(MOD(P3034,13),銀河の音,2,FALSE)</f>
        <v>水晶の</v>
      </c>
      <c r="S3034" s="385" t="str">
        <f>VLOOKUP(MOD(P3034,20),太陽の紋章,2,FALSE)</f>
        <v>嵐</v>
      </c>
      <c r="T3034" s="98" t="s">
        <v>3736</v>
      </c>
    </row>
    <row r="3035" spans="1:20" ht="13.5" customHeight="1">
      <c r="A3035" s="50" t="str">
        <f>VLOOKUP(MOD(E3035,10),十干,2,FALSE)</f>
        <v>丙</v>
      </c>
      <c r="B3035" s="199" t="str">
        <f>VLOOKUP(MOD(E3035,12),十二支,3,FALSE)</f>
        <v xml:space="preserve">09 火 </v>
      </c>
      <c r="C3035" s="201" t="str">
        <f>VLOOKUP(F3035,星座,3,TRUE)</f>
        <v xml:space="preserve">01 冥 </v>
      </c>
      <c r="D3035" s="531">
        <v>17126</v>
      </c>
      <c r="E3035" s="1">
        <f>IFERROR(YEAR(D3035),LEFT(D3035,4))</f>
        <v>1946</v>
      </c>
      <c r="F3035" s="1" t="str">
        <f>IF(ISTEXT(D3035),RIGHT(D3035,5),TEXT(D3035,"mm/dd"))</f>
        <v>11/20</v>
      </c>
      <c r="G3035" s="39">
        <f>SUM(MID(E3035,1,1),MID(E3035,2,1),MID(E3035,3,1),MID(E3035,4,1),MID(F3035,1,1),MID(F3035,2,1),MID(F3035,4,1),MID(F3035,5,1))</f>
        <v>24</v>
      </c>
      <c r="H3035" s="41">
        <f>IF(MOD(G3035,9)=0,9,MOD(G3035,9))</f>
        <v>6</v>
      </c>
      <c r="I3035" s="45" t="str">
        <f>IFERROR(MID("日月火水木金土",WEEKDAY(D3035),1),"")</f>
        <v>水</v>
      </c>
      <c r="J3035" s="304" t="s">
        <v>4930</v>
      </c>
      <c r="K3035" s="202" t="str">
        <f>VLOOKUP(F3035,石と花メイン,3,FALSE)</f>
        <v>◆黄玉</v>
      </c>
      <c r="L3035" s="297" t="str">
        <f>VLOOKUP(F3035,石と花メイン,4,FALSE)</f>
        <v>石蕗/艶葉蕗</v>
      </c>
      <c r="M3035" s="393">
        <f>IF(OR(MONTH(F3035)&lt;7,AND(MONTH(F3035)=7,DAY(F3035)&lt;=25)),
MOD(SUM((E3035-1901)*365,259),260),
MOD(SUM((E3035-1900)*365,259),260))</f>
        <v>149</v>
      </c>
      <c r="N3035" s="390">
        <f>IF(AND(MONTH(F3035)=7,DAY(F3035)&gt;25),1,
ROUNDDOWN((SUM(VLOOKUP(MONTH(F3035),D暦変換用数値,2,FALSE),DAY(F3035))/28)+1,0))</f>
        <v>5</v>
      </c>
      <c r="O3035" s="205">
        <f>IF(AND(MONTH(F3035)=7,DAY(F3035)&gt;25),DAY(F3035)-25,
MOD((SUM(VLOOKUP(MONTH(F3035),D暦変換用数値,2,FALSE),DAY(F3035))),28)+1)</f>
        <v>6</v>
      </c>
      <c r="P3035" s="406">
        <f>IF(OR(MONTH(F3035)&lt;7,AND(MONTH(F3035)=7,DAY(F3035)&lt;=25)),
MOD(SUM((E3035-1901)*365,(N3035-1)*28,O3035,258),260),
MOD(SUM((E3035-1900)*365,(N3035-1)*28,O3035,258),260))</f>
        <v>6</v>
      </c>
      <c r="Q3035" s="375" t="str">
        <f>VLOOKUP(MOD(P3035,4),色,2,FALSE)</f>
        <v>白い</v>
      </c>
      <c r="R3035" s="293" t="str">
        <f>VLOOKUP(MOD(P3035,13),銀河の音,2,FALSE)</f>
        <v>律動の</v>
      </c>
      <c r="S3035" s="386" t="str">
        <f>VLOOKUP(MOD(P3035,20),太陽の紋章,2,FALSE)</f>
        <v>世界の橋渡し</v>
      </c>
      <c r="T3035" s="99" t="s">
        <v>9182</v>
      </c>
    </row>
    <row r="3036" spans="1:20" ht="13.5" customHeight="1">
      <c r="A3036" s="50" t="str">
        <f>VLOOKUP(MOD(E3036,10),十干,2,FALSE)</f>
        <v>戊</v>
      </c>
      <c r="B3036" s="199" t="str">
        <f>VLOOKUP(MOD(E3036,12),十二支,3,FALSE)</f>
        <v xml:space="preserve">09 火 </v>
      </c>
      <c r="C3036" s="201" t="str">
        <f>VLOOKUP(F3036,星座,3,TRUE)</f>
        <v xml:space="preserve">01 冥 </v>
      </c>
      <c r="D3036" s="535">
        <v>21494</v>
      </c>
      <c r="E3036" s="45">
        <f>IFERROR(YEAR(D3036),LEFT(D3036,4))</f>
        <v>1958</v>
      </c>
      <c r="F3036" s="45" t="str">
        <f>IF(ISTEXT(D3036),RIGHT(D3036,5),TEXT(D3036,"mm/dd"))</f>
        <v>11/05</v>
      </c>
      <c r="G3036" s="41">
        <f>SUM(MID(E3036,1,1),MID(E3036,2,1),MID(E3036,3,1),MID(E3036,4,1),MID(F3036,1,1),MID(F3036,2,1),MID(F3036,4,1),MID(F3036,5,1))</f>
        <v>30</v>
      </c>
      <c r="H3036" s="41">
        <f>IF(MOD(G3036,9)=0,9,MOD(G3036,9))</f>
        <v>3</v>
      </c>
      <c r="I3036" s="45" t="str">
        <f>IFERROR(MID("日月火水木金土",WEEKDAY(D3036),1),"")</f>
        <v>水</v>
      </c>
      <c r="J3036" s="305" t="s">
        <v>5616</v>
      </c>
      <c r="K3036" s="203" t="str">
        <f>VLOOKUP(F3036,石と花メイン,3,FALSE)</f>
        <v>◆猫目石</v>
      </c>
      <c r="L3036" s="298" t="str">
        <f>VLOOKUP(F3036,石と花メイン,4,FALSE)</f>
        <v>コルチカム【犬サフラン】</v>
      </c>
      <c r="M3036" s="394">
        <f>IF(OR(MONTH(F3036)&lt;7,AND(MONTH(F3036)=7,DAY(F3036)&lt;=25)),
MOD(SUM((E3036-1901)*365,259),260),
MOD(SUM((E3036-1900)*365,259),260))</f>
        <v>109</v>
      </c>
      <c r="N3036" s="391">
        <f>IF(AND(MONTH(F3036)=7,DAY(F3036)&gt;25),1,
ROUNDDOWN((SUM(VLOOKUP(MONTH(F3036),D暦変換用数値,2,FALSE),DAY(F3036))/28)+1,0))</f>
        <v>4</v>
      </c>
      <c r="O3036" s="46">
        <f>IF(AND(MONTH(F3036)=7,DAY(F3036)&gt;25),DAY(F3036)-25,
MOD((SUM(VLOOKUP(MONTH(F3036),D暦変換用数値,2,FALSE),DAY(F3036))),28)+1)</f>
        <v>19</v>
      </c>
      <c r="P3036" s="407">
        <f>IF(OR(MONTH(F3036)&lt;7,AND(MONTH(F3036)=7,DAY(F3036)&lt;=25)),
MOD(SUM((E3036-1901)*365,(N3036-1)*28,O3036,258),260),
MOD(SUM((E3036-1900)*365,(N3036-1)*28,O3036,258),260))</f>
        <v>211</v>
      </c>
      <c r="Q3036" s="374" t="str">
        <f>VLOOKUP(MOD(P3036,4),色,2,FALSE)</f>
        <v>青い</v>
      </c>
      <c r="R3036" s="292" t="str">
        <f>VLOOKUP(MOD(P3036,13),銀河の音,2,FALSE)</f>
        <v>電気の</v>
      </c>
      <c r="S3036" s="385" t="str">
        <f>VLOOKUP(MOD(P3036,20),太陽の紋章,2,FALSE)</f>
        <v>猿</v>
      </c>
      <c r="T3036" s="104" t="s">
        <v>5617</v>
      </c>
    </row>
    <row r="3037" spans="1:20" ht="13.5" customHeight="1">
      <c r="A3037" s="50" t="str">
        <f>VLOOKUP(MOD(E3037,10),十干,2,FALSE)</f>
        <v>戊</v>
      </c>
      <c r="B3037" s="199" t="str">
        <f>VLOOKUP(MOD(E3037,12),十二支,3,FALSE)</f>
        <v xml:space="preserve">09 火 </v>
      </c>
      <c r="C3037" s="201" t="str">
        <f>VLOOKUP(F3037,星座,3,TRUE)</f>
        <v xml:space="preserve">01 冥 </v>
      </c>
      <c r="D3037" s="531">
        <v>21508</v>
      </c>
      <c r="E3037" s="1">
        <f>IFERROR(YEAR(D3037),LEFT(D3037,4))</f>
        <v>1958</v>
      </c>
      <c r="F3037" s="1" t="str">
        <f>IF(ISTEXT(D3037),RIGHT(D3037,5),TEXT(D3037,"mm/dd"))</f>
        <v>11/19</v>
      </c>
      <c r="G3037" s="39">
        <f>SUM(MID(E3037,1,1),MID(E3037,2,1),MID(E3037,3,1),MID(E3037,4,1),MID(F3037,1,1),MID(F3037,2,1),MID(F3037,4,1),MID(F3037,5,1))</f>
        <v>35</v>
      </c>
      <c r="H3037" s="41">
        <f>IF(MOD(G3037,9)=0,9,MOD(G3037,9))</f>
        <v>8</v>
      </c>
      <c r="I3037" s="45" t="str">
        <f>IFERROR(MID("日月火水木金土",WEEKDAY(D3037),1),"")</f>
        <v>水</v>
      </c>
      <c r="J3037" s="304" t="s">
        <v>4931</v>
      </c>
      <c r="K3037" s="202" t="str">
        <f>VLOOKUP(F3037,石と花メイン,3,FALSE)</f>
        <v>◆翠玉</v>
      </c>
      <c r="L3037" s="297" t="str">
        <f>VLOOKUP(F3037,石と花メイン,4,FALSE)</f>
        <v>櫨の木【蝋の木】</v>
      </c>
      <c r="M3037" s="393">
        <f>IF(OR(MONTH(F3037)&lt;7,AND(MONTH(F3037)=7,DAY(F3037)&lt;=25)),
MOD(SUM((E3037-1901)*365,259),260),
MOD(SUM((E3037-1900)*365,259),260))</f>
        <v>109</v>
      </c>
      <c r="N3037" s="390">
        <f>IF(AND(MONTH(F3037)=7,DAY(F3037)&gt;25),1,
ROUNDDOWN((SUM(VLOOKUP(MONTH(F3037),D暦変換用数値,2,FALSE),DAY(F3037))/28)+1,0))</f>
        <v>5</v>
      </c>
      <c r="O3037" s="205">
        <f>IF(AND(MONTH(F3037)=7,DAY(F3037)&gt;25),DAY(F3037)-25,
MOD((SUM(VLOOKUP(MONTH(F3037),D暦変換用数値,2,FALSE),DAY(F3037))),28)+1)</f>
        <v>5</v>
      </c>
      <c r="P3037" s="406">
        <f>IF(OR(MONTH(F3037)&lt;7,AND(MONTH(F3037)=7,DAY(F3037)&lt;=25)),
MOD(SUM((E3037-1901)*365,(N3037-1)*28,O3037,258),260),
MOD(SUM((E3037-1900)*365,(N3037-1)*28,O3037,258),260))</f>
        <v>225</v>
      </c>
      <c r="Q3037" s="372" t="str">
        <f>VLOOKUP(MOD(P3037,4),色,2,FALSE)</f>
        <v>赤い</v>
      </c>
      <c r="R3037" s="290" t="str">
        <f>VLOOKUP(MOD(P3037,13),銀河の音,2,FALSE)</f>
        <v>自己存在の</v>
      </c>
      <c r="S3037" s="383" t="str">
        <f>VLOOKUP(MOD(P3037,20),太陽の紋章,2,FALSE)</f>
        <v>蛇</v>
      </c>
      <c r="T3037" s="98" t="s">
        <v>3736</v>
      </c>
    </row>
    <row r="3038" spans="1:20" ht="13.5" customHeight="1">
      <c r="A3038" s="334" t="str">
        <f>VLOOKUP(MOD(E3038,10),十干,2,FALSE)</f>
        <v>庚</v>
      </c>
      <c r="B3038" s="331" t="str">
        <f>VLOOKUP(MOD(E3038,12),十二支,3,FALSE)</f>
        <v xml:space="preserve">09 火 </v>
      </c>
      <c r="C3038" s="336" t="str">
        <f>VLOOKUP(F3038,星座,3,TRUE)</f>
        <v xml:space="preserve">01 冥 </v>
      </c>
      <c r="D3038" s="534">
        <v>25868</v>
      </c>
      <c r="E3038" s="131">
        <f>IFERROR(YEAR(D3038),LEFT(D3038,4))</f>
        <v>1970</v>
      </c>
      <c r="F3038" s="131" t="str">
        <f>IF(ISTEXT(D3038),RIGHT(D3038,5),TEXT(D3038,"mm/dd"))</f>
        <v>10/27</v>
      </c>
      <c r="G3038" s="133">
        <f>SUM(MID(E3038,1,1),MID(E3038,2,1),MID(E3038,3,1),MID(E3038,4,1),MID(F3038,1,1),MID(F3038,2,1),MID(F3038,4,1),MID(F3038,5,1))</f>
        <v>27</v>
      </c>
      <c r="H3038" s="133">
        <f>IF(MOD(G3038,9)=0,9,MOD(G3038,9))</f>
        <v>9</v>
      </c>
      <c r="I3038" s="131" t="str">
        <f>IFERROR(MID("日月火水木金土",WEEKDAY(D3038),1),"")</f>
        <v>火</v>
      </c>
      <c r="J3038" s="306" t="s">
        <v>8225</v>
      </c>
      <c r="K3038" s="335" t="str">
        <f>VLOOKUP(F3038,石と花メイン,3,FALSE)</f>
        <v>◆黄玉</v>
      </c>
      <c r="L3038" s="302" t="str">
        <f>VLOOKUP(F3038,石と花メイン,4,FALSE)</f>
        <v>野茨【野薔薇】</v>
      </c>
      <c r="M3038" s="396">
        <f>IF(OR(MONTH(F3038)&lt;7,AND(MONTH(F3038)=7,DAY(F3038)&lt;=25)),
MOD(SUM((E3038-1901)*365,259),260),
MOD(SUM((E3038-1900)*365,259),260))</f>
        <v>69</v>
      </c>
      <c r="N3038" s="335">
        <f>IF(AND(MONTH(F3038)=7,DAY(F3038)&gt;25),1,
ROUNDDOWN((SUM(VLOOKUP(MONTH(F3038),D暦変換用数値,2,FALSE),DAY(F3038))/28)+1,0))</f>
        <v>4</v>
      </c>
      <c r="O3038" s="132">
        <f>IF(AND(MONTH(F3038)=7,DAY(F3038)&gt;25),DAY(F3038)-25,
MOD((SUM(VLOOKUP(MONTH(F3038),D暦変換用数値,2,FALSE),DAY(F3038))),28)+1)</f>
        <v>10</v>
      </c>
      <c r="P3038" s="404">
        <f>IF(OR(MONTH(F3038)&lt;7,AND(MONTH(F3038)=7,DAY(F3038)&lt;=25)),
MOD(SUM((E3038-1901)*365,(N3038-1)*28,O3038,258),260),
MOD(SUM((E3038-1900)*365,(N3038-1)*28,O3038,258),260))</f>
        <v>162</v>
      </c>
      <c r="Q3038" s="376" t="str">
        <f>VLOOKUP(MOD(P3038,4),色,2,FALSE)</f>
        <v>白い</v>
      </c>
      <c r="R3038" s="333" t="str">
        <f>VLOOKUP(MOD(P3038,13),銀河の音,2,FALSE)</f>
        <v>律動の</v>
      </c>
      <c r="S3038" s="387" t="str">
        <f>VLOOKUP(MOD(P3038,20),太陽の紋章,2,FALSE)</f>
        <v>風</v>
      </c>
      <c r="T3038" s="119" t="s">
        <v>8236</v>
      </c>
    </row>
    <row r="3039" spans="1:20" ht="13.5" customHeight="1">
      <c r="A3039" s="50" t="str">
        <f>VLOOKUP(MOD(E3039,10),十干,2,FALSE)</f>
        <v>庚</v>
      </c>
      <c r="B3039" s="199" t="str">
        <f>VLOOKUP(MOD(E3039,12),十二支,3,FALSE)</f>
        <v xml:space="preserve">09 火 </v>
      </c>
      <c r="C3039" s="201" t="str">
        <f>VLOOKUP(F3039,星座,3,TRUE)</f>
        <v xml:space="preserve">01 冥 </v>
      </c>
      <c r="D3039" s="531">
        <v>25874</v>
      </c>
      <c r="E3039" s="1">
        <f>IFERROR(YEAR(D3039),LEFT(D3039,4))</f>
        <v>1970</v>
      </c>
      <c r="F3039" s="1" t="str">
        <f>IF(ISTEXT(D3039),RIGHT(D3039,5),TEXT(D3039,"mm/dd"))</f>
        <v>11/02</v>
      </c>
      <c r="G3039" s="39">
        <f>SUM(MID(E3039,1,1),MID(E3039,2,1),MID(E3039,3,1),MID(E3039,4,1),MID(F3039,1,1),MID(F3039,2,1),MID(F3039,4,1),MID(F3039,5,1))</f>
        <v>21</v>
      </c>
      <c r="H3039" s="41">
        <f>IF(MOD(G3039,9)=0,9,MOD(G3039,9))</f>
        <v>3</v>
      </c>
      <c r="I3039" s="45" t="str">
        <f>IFERROR(MID("日月火水木金土",WEEKDAY(D3039),1),"")</f>
        <v>月</v>
      </c>
      <c r="J3039" s="304" t="s">
        <v>3913</v>
      </c>
      <c r="K3039" s="202" t="str">
        <f>VLOOKUP(F3039,石と花メイン,3,FALSE)</f>
        <v>◇金剛石</v>
      </c>
      <c r="L3039" s="297" t="str">
        <f>VLOOKUP(F3039,石と花メイン,4,FALSE)</f>
        <v>ブバルディア【管丁字】</v>
      </c>
      <c r="M3039" s="393">
        <f>IF(OR(MONTH(F3039)&lt;7,AND(MONTH(F3039)=7,DAY(F3039)&lt;=25)),
MOD(SUM((E3039-1901)*365,259),260),
MOD(SUM((E3039-1900)*365,259),260))</f>
        <v>69</v>
      </c>
      <c r="N3039" s="390">
        <f>IF(AND(MONTH(F3039)=7,DAY(F3039)&gt;25),1,
ROUNDDOWN((SUM(VLOOKUP(MONTH(F3039),D暦変換用数値,2,FALSE),DAY(F3039))/28)+1,0))</f>
        <v>4</v>
      </c>
      <c r="O3039" s="205">
        <f>IF(AND(MONTH(F3039)=7,DAY(F3039)&gt;25),DAY(F3039)-25,
MOD((SUM(VLOOKUP(MONTH(F3039),D暦変換用数値,2,FALSE),DAY(F3039))),28)+1)</f>
        <v>16</v>
      </c>
      <c r="P3039" s="406">
        <f>IF(OR(MONTH(F3039)&lt;7,AND(MONTH(F3039)=7,DAY(F3039)&lt;=25)),
MOD(SUM((E3039-1901)*365,(N3039-1)*28,O3039,258),260),
MOD(SUM((E3039-1900)*365,(N3039-1)*28,O3039,258),260))</f>
        <v>168</v>
      </c>
      <c r="Q3039" s="373" t="str">
        <f>VLOOKUP(MOD(P3039,4),色,2,FALSE)</f>
        <v>黄色い</v>
      </c>
      <c r="R3039" s="291" t="str">
        <f>VLOOKUP(MOD(P3039,13),銀河の音,2,FALSE)</f>
        <v>水晶の</v>
      </c>
      <c r="S3039" s="384" t="str">
        <f>VLOOKUP(MOD(P3039,20),太陽の紋章,2,FALSE)</f>
        <v>星</v>
      </c>
      <c r="T3039" s="111" t="s">
        <v>1049</v>
      </c>
    </row>
    <row r="3040" spans="1:20" ht="13.5" customHeight="1">
      <c r="A3040" s="282" t="str">
        <f>VLOOKUP(MOD(E3040,10),十干,2,FALSE)</f>
        <v>庚</v>
      </c>
      <c r="B3040" s="283" t="str">
        <f>VLOOKUP(MOD(E3040,12),十二支,3,FALSE)</f>
        <v xml:space="preserve">09 火 </v>
      </c>
      <c r="C3040" s="287" t="str">
        <f>VLOOKUP(F3040,星座,3,TRUE)</f>
        <v xml:space="preserve">01 冥 </v>
      </c>
      <c r="D3040" s="533">
        <v>25881</v>
      </c>
      <c r="E3040" s="83">
        <f>IFERROR(YEAR(D3040),LEFT(D3040,4))</f>
        <v>1970</v>
      </c>
      <c r="F3040" s="83" t="str">
        <f>IF(ISTEXT(D3040),RIGHT(D3040,5),TEXT(D3040,"mm/dd"))</f>
        <v>11/09</v>
      </c>
      <c r="G3040" s="88">
        <f>SUM(MID(E3040,1,1),MID(E3040,2,1),MID(E3040,3,1),MID(E3040,4,1),MID(F3040,1,1),MID(F3040,2,1),MID(F3040,4,1),MID(F3040,5,1))</f>
        <v>28</v>
      </c>
      <c r="H3040" s="88">
        <f>IF(MOD(G3040,9)=0,9,MOD(G3040,9))</f>
        <v>1</v>
      </c>
      <c r="I3040" s="83" t="str">
        <f>IFERROR(MID("日月火水木金土",WEEKDAY(D3040),1),"")</f>
        <v>月</v>
      </c>
      <c r="J3040" s="303" t="s">
        <v>1659</v>
      </c>
      <c r="K3040" s="87" t="str">
        <f>VLOOKUP(F3040,石と花メイン,3,FALSE)</f>
        <v>●琥珀</v>
      </c>
      <c r="L3040" s="296" t="str">
        <f>VLOOKUP(F3040,石と花メイン,4,FALSE)</f>
        <v>竜脳菊</v>
      </c>
      <c r="M3040" s="392">
        <f>IF(OR(MONTH(F3040)&lt;7,AND(MONTH(F3040)=7,DAY(F3040)&lt;=25)),
MOD(SUM((E3040-1901)*365,259),260),
MOD(SUM((E3040-1900)*365,259),260))</f>
        <v>69</v>
      </c>
      <c r="N3040" s="330">
        <f>IF(AND(MONTH(F3040)=7,DAY(F3040)&gt;25),1,
ROUNDDOWN((SUM(VLOOKUP(MONTH(F3040),D暦変換用数値,2,FALSE),DAY(F3040))/28)+1,0))</f>
        <v>4</v>
      </c>
      <c r="O3040" s="84">
        <f>IF(AND(MONTH(F3040)=7,DAY(F3040)&gt;25),DAY(F3040)-25,
MOD((SUM(VLOOKUP(MONTH(F3040),D暦変換用数値,2,FALSE),DAY(F3040))),28)+1)</f>
        <v>23</v>
      </c>
      <c r="P3040" s="405">
        <f>IF(OR(MONTH(F3040)&lt;7,AND(MONTH(F3040)=7,DAY(F3040)&lt;=25)),
MOD(SUM((E3040-1901)*365,(N3040-1)*28,O3040,258),260),
MOD(SUM((E3040-1900)*365,(N3040-1)*28,O3040,258),260))</f>
        <v>175</v>
      </c>
      <c r="Q3040" s="371" t="str">
        <f>VLOOKUP(MOD(P3040,4),色,2,FALSE)</f>
        <v>青い</v>
      </c>
      <c r="R3040" s="289" t="str">
        <f>VLOOKUP(MOD(P3040,13),銀河の音,2,FALSE)</f>
        <v>律動の</v>
      </c>
      <c r="S3040" s="382" t="str">
        <f>VLOOKUP(MOD(P3040,20),太陽の紋章,2,FALSE)</f>
        <v>鷲</v>
      </c>
      <c r="T3040" s="100" t="s">
        <v>2164</v>
      </c>
    </row>
    <row r="3041" spans="1:20" ht="13.5" customHeight="1">
      <c r="A3041" s="76" t="str">
        <f>VLOOKUP(MOD(E3041,10),十干,2,FALSE)</f>
        <v>庚</v>
      </c>
      <c r="B3041" s="199" t="str">
        <f>VLOOKUP(MOD(E3041,12),十二支,3,FALSE)</f>
        <v xml:space="preserve">09 火 </v>
      </c>
      <c r="C3041" s="201" t="str">
        <f>VLOOKUP(F3041,星座,3,TRUE)</f>
        <v xml:space="preserve">01 冥 </v>
      </c>
      <c r="D3041" s="534">
        <v>25882</v>
      </c>
      <c r="E3041" s="116">
        <f>IFERROR(YEAR(D3041),LEFT(D3041,4))</f>
        <v>1970</v>
      </c>
      <c r="F3041" s="116" t="str">
        <f>IF(ISTEXT(D3041),RIGHT(D3041,5),TEXT(D3041,"mm/dd"))</f>
        <v>11/10</v>
      </c>
      <c r="G3041" s="120">
        <f>SUM(MID(E3041,1,1),MID(E3041,2,1),MID(E3041,3,1),MID(E3041,4,1),MID(F3041,1,1),MID(F3041,2,1),MID(F3041,4,1),MID(F3041,5,1))</f>
        <v>20</v>
      </c>
      <c r="H3041" s="120">
        <f>IF(MOD(G3041,9)=0,9,MOD(G3041,9))</f>
        <v>2</v>
      </c>
      <c r="I3041" s="116" t="str">
        <f>IFERROR(MID("日月火水木金土",WEEKDAY(D3041),1),"")</f>
        <v>火</v>
      </c>
      <c r="J3041" s="306" t="s">
        <v>6857</v>
      </c>
      <c r="K3041" s="203" t="str">
        <f>VLOOKUP(F3041,石と花メイン,3,FALSE)</f>
        <v>○真珠</v>
      </c>
      <c r="L3041" s="299" t="str">
        <f>VLOOKUP(F3041,石と花メイン,4,FALSE)</f>
        <v>セントポーリア【アフリカ菫】</v>
      </c>
      <c r="M3041" s="395">
        <f>IF(OR(MONTH(F3041)&lt;7,AND(MONTH(F3041)=7,DAY(F3041)&lt;=25)),
MOD(SUM((E3041-1901)*365,259),260),
MOD(SUM((E3041-1900)*365,259),260))</f>
        <v>69</v>
      </c>
      <c r="N3041" s="121">
        <f>IF(AND(MONTH(F3041)=7,DAY(F3041)&gt;25),1,
ROUNDDOWN((SUM(VLOOKUP(MONTH(F3041),D暦変換用数値,2,FALSE),DAY(F3041))/28)+1,0))</f>
        <v>4</v>
      </c>
      <c r="O3041" s="117">
        <f>IF(AND(MONTH(F3041)=7,DAY(F3041)&gt;25),DAY(F3041)-25,
MOD((SUM(VLOOKUP(MONTH(F3041),D暦変換用数値,2,FALSE),DAY(F3041))),28)+1)</f>
        <v>24</v>
      </c>
      <c r="P3041" s="408">
        <f>IF(OR(MONTH(F3041)&lt;7,AND(MONTH(F3041)=7,DAY(F3041)&lt;=25)),
MOD(SUM((E3041-1901)*365,(N3041-1)*28,O3041,258),260),
MOD(SUM((E3041-1900)*365,(N3041-1)*28,O3041,258),260))</f>
        <v>176</v>
      </c>
      <c r="Q3041" s="373" t="str">
        <f>VLOOKUP(MOD(P3041,4),色,2,FALSE)</f>
        <v>黄色い</v>
      </c>
      <c r="R3041" s="291" t="str">
        <f>VLOOKUP(MOD(P3041,13),銀河の音,2,FALSE)</f>
        <v>共振の</v>
      </c>
      <c r="S3041" s="384" t="str">
        <f>VLOOKUP(MOD(P3041,20),太陽の紋章,2,FALSE)</f>
        <v>戦士</v>
      </c>
      <c r="T3041" s="118"/>
    </row>
    <row r="3042" spans="1:20" ht="13.5" customHeight="1">
      <c r="A3042" s="50" t="str">
        <f>VLOOKUP(MOD(E3042,10),十干,2,FALSE)</f>
        <v>庚</v>
      </c>
      <c r="B3042" s="199" t="str">
        <f>VLOOKUP(MOD(E3042,12),十二支,3,FALSE)</f>
        <v xml:space="preserve">09 火 </v>
      </c>
      <c r="C3042" s="201" t="str">
        <f>VLOOKUP(F3042,星座,3,TRUE)</f>
        <v xml:space="preserve">01 冥 </v>
      </c>
      <c r="D3042" s="531">
        <v>25889</v>
      </c>
      <c r="E3042" s="1">
        <f>IFERROR(YEAR(D3042),LEFT(D3042,4))</f>
        <v>1970</v>
      </c>
      <c r="F3042" s="1" t="str">
        <f>IF(ISTEXT(D3042),RIGHT(D3042,5),TEXT(D3042,"mm/dd"))</f>
        <v>11/17</v>
      </c>
      <c r="G3042" s="39">
        <f>SUM(MID(E3042,1,1),MID(E3042,2,1),MID(E3042,3,1),MID(E3042,4,1),MID(F3042,1,1),MID(F3042,2,1),MID(F3042,4,1),MID(F3042,5,1))</f>
        <v>27</v>
      </c>
      <c r="H3042" s="41">
        <f>IF(MOD(G3042,9)=0,9,MOD(G3042,9))</f>
        <v>9</v>
      </c>
      <c r="I3042" s="45" t="str">
        <f>IFERROR(MID("日月火水木金土",WEEKDAY(D3042),1),"")</f>
        <v>火</v>
      </c>
      <c r="J3042" s="304" t="s">
        <v>4932</v>
      </c>
      <c r="K3042" s="202" t="str">
        <f>VLOOKUP(F3042,石と花メイン,3,FALSE)</f>
        <v>■紅玉髄</v>
      </c>
      <c r="L3042" s="297" t="str">
        <f>VLOOKUP(F3042,石と花メイン,4,FALSE)</f>
        <v>ベゴニア</v>
      </c>
      <c r="M3042" s="393">
        <f>IF(OR(MONTH(F3042)&lt;7,AND(MONTH(F3042)=7,DAY(F3042)&lt;=25)),
MOD(SUM((E3042-1901)*365,259),260),
MOD(SUM((E3042-1900)*365,259),260))</f>
        <v>69</v>
      </c>
      <c r="N3042" s="390">
        <f>IF(AND(MONTH(F3042)=7,DAY(F3042)&gt;25),1,
ROUNDDOWN((SUM(VLOOKUP(MONTH(F3042),D暦変換用数値,2,FALSE),DAY(F3042))/28)+1,0))</f>
        <v>5</v>
      </c>
      <c r="O3042" s="205">
        <f>IF(AND(MONTH(F3042)=7,DAY(F3042)&gt;25),DAY(F3042)-25,
MOD((SUM(VLOOKUP(MONTH(F3042),D暦変換用数値,2,FALSE),DAY(F3042))),28)+1)</f>
        <v>3</v>
      </c>
      <c r="P3042" s="406">
        <f>IF(OR(MONTH(F3042)&lt;7,AND(MONTH(F3042)=7,DAY(F3042)&lt;=25)),
MOD(SUM((E3042-1901)*365,(N3042-1)*28,O3042,258),260),
MOD(SUM((E3042-1900)*365,(N3042-1)*28,O3042,258),260))</f>
        <v>183</v>
      </c>
      <c r="Q3042" s="374" t="str">
        <f>VLOOKUP(MOD(P3042,4),色,2,FALSE)</f>
        <v>青い</v>
      </c>
      <c r="R3042" s="292" t="str">
        <f>VLOOKUP(MOD(P3042,13),銀河の音,2,FALSE)</f>
        <v>磁気の</v>
      </c>
      <c r="S3042" s="385" t="str">
        <f>VLOOKUP(MOD(P3042,20),太陽の紋章,2,FALSE)</f>
        <v>夜</v>
      </c>
      <c r="T3042" s="103" t="s">
        <v>899</v>
      </c>
    </row>
    <row r="3043" spans="1:20" ht="13.5" customHeight="1">
      <c r="A3043" s="50" t="str">
        <f>VLOOKUP(MOD(E3043,10),十干,2,FALSE)</f>
        <v>庚</v>
      </c>
      <c r="B3043" s="199" t="str">
        <f>VLOOKUP(MOD(E3043,12),十二支,3,FALSE)</f>
        <v xml:space="preserve">09 火 </v>
      </c>
      <c r="C3043" s="201" t="str">
        <f>VLOOKUP(F3043,星座,3,TRUE)</f>
        <v xml:space="preserve">01 冥 </v>
      </c>
      <c r="D3043" s="531">
        <v>25890</v>
      </c>
      <c r="E3043" s="1">
        <f>IFERROR(YEAR(D3043),LEFT(D3043,4))</f>
        <v>1970</v>
      </c>
      <c r="F3043" s="1" t="str">
        <f>IF(ISTEXT(D3043),RIGHT(D3043,5),TEXT(D3043,"mm/dd"))</f>
        <v>11/18</v>
      </c>
      <c r="G3043" s="39">
        <f>SUM(MID(E3043,1,1),MID(E3043,2,1),MID(E3043,3,1),MID(E3043,4,1),MID(F3043,1,1),MID(F3043,2,1),MID(F3043,4,1),MID(F3043,5,1))</f>
        <v>28</v>
      </c>
      <c r="H3043" s="41">
        <f>IF(MOD(G3043,9)=0,9,MOD(G3043,9))</f>
        <v>1</v>
      </c>
      <c r="I3043" s="45" t="str">
        <f>IFERROR(MID("日月火水木金土",WEEKDAY(D3043),1),"")</f>
        <v>水</v>
      </c>
      <c r="J3043" s="304" t="s">
        <v>4933</v>
      </c>
      <c r="K3043" s="202" t="str">
        <f>VLOOKUP(F3043,石と花メイン,3,FALSE)</f>
        <v>○真珠</v>
      </c>
      <c r="L3043" s="297" t="str">
        <f>VLOOKUP(F3043,石と花メイン,4,FALSE)</f>
        <v>山百合【オリエンタルリリー】</v>
      </c>
      <c r="M3043" s="393">
        <f>IF(OR(MONTH(F3043)&lt;7,AND(MONTH(F3043)=7,DAY(F3043)&lt;=25)),
MOD(SUM((E3043-1901)*365,259),260),
MOD(SUM((E3043-1900)*365,259),260))</f>
        <v>69</v>
      </c>
      <c r="N3043" s="390">
        <f>IF(AND(MONTH(F3043)=7,DAY(F3043)&gt;25),1,
ROUNDDOWN((SUM(VLOOKUP(MONTH(F3043),D暦変換用数値,2,FALSE),DAY(F3043))/28)+1,0))</f>
        <v>5</v>
      </c>
      <c r="O3043" s="205">
        <f>IF(AND(MONTH(F3043)=7,DAY(F3043)&gt;25),DAY(F3043)-25,
MOD((SUM(VLOOKUP(MONTH(F3043),D暦変換用数値,2,FALSE),DAY(F3043))),28)+1)</f>
        <v>4</v>
      </c>
      <c r="P3043" s="406">
        <f>IF(OR(MONTH(F3043)&lt;7,AND(MONTH(F3043)=7,DAY(F3043)&lt;=25)),
MOD(SUM((E3043-1901)*365,(N3043-1)*28,O3043,258),260),
MOD(SUM((E3043-1900)*365,(N3043-1)*28,O3043,258),260))</f>
        <v>184</v>
      </c>
      <c r="Q3043" s="373" t="str">
        <f>VLOOKUP(MOD(P3043,4),色,2,FALSE)</f>
        <v>黄色い</v>
      </c>
      <c r="R3043" s="291" t="str">
        <f>VLOOKUP(MOD(P3043,13),銀河の音,2,FALSE)</f>
        <v>月の</v>
      </c>
      <c r="S3043" s="384" t="str">
        <f>VLOOKUP(MOD(P3043,20),太陽の紋章,2,FALSE)</f>
        <v>種</v>
      </c>
      <c r="T3043" s="111" t="s">
        <v>8201</v>
      </c>
    </row>
    <row r="3044" spans="1:20" ht="13.5" customHeight="1">
      <c r="A3044" s="285" t="str">
        <f>VLOOKUP(MOD(E3044,10),十干,2,FALSE)</f>
        <v>庚</v>
      </c>
      <c r="B3044" s="283" t="str">
        <f>VLOOKUP(MOD(E3044,12),十二支,3,FALSE)</f>
        <v xml:space="preserve">09 火 </v>
      </c>
      <c r="C3044" s="287" t="str">
        <f>VLOOKUP(F3044,星座,3,TRUE)</f>
        <v xml:space="preserve">01 冥 </v>
      </c>
      <c r="D3044" s="530">
        <v>25893</v>
      </c>
      <c r="E3044" s="83">
        <f>IFERROR(YEAR(D3044),LEFT(D3044,4))</f>
        <v>1970</v>
      </c>
      <c r="F3044" s="83" t="str">
        <f>IF(ISTEXT(D3044),RIGHT(D3044,5),TEXT(D3044,"mm/dd"))</f>
        <v>11/21</v>
      </c>
      <c r="G3044" s="88">
        <f>SUM(MID(E3044,1,1),MID(E3044,2,1),MID(E3044,3,1),MID(E3044,4,1),MID(F3044,1,1),MID(F3044,2,1),MID(F3044,4,1),MID(F3044,5,1))</f>
        <v>22</v>
      </c>
      <c r="H3044" s="88">
        <f>IF(MOD(G3044,9)=0,9,MOD(G3044,9))</f>
        <v>4</v>
      </c>
      <c r="I3044" s="83" t="str">
        <f>IFERROR(MID("日月火水木金土",WEEKDAY(D3044),1),"")</f>
        <v>土</v>
      </c>
      <c r="J3044" s="308" t="s">
        <v>8360</v>
      </c>
      <c r="K3044" s="330" t="str">
        <f>VLOOKUP(F3044,石と花メイン,3,FALSE)</f>
        <v>◆橄欖石</v>
      </c>
      <c r="L3044" s="296" t="str">
        <f>VLOOKUP(F3044,石と花メイン,4,FALSE)</f>
        <v>銀杏/公孫樹</v>
      </c>
      <c r="M3044" s="392">
        <f>IF(OR(MONTH(F3044)&lt;7,AND(MONTH(F3044)=7,DAY(F3044)&lt;=25)),
MOD(SUM((E3044-1901)*365,259),260),
MOD(SUM((E3044-1900)*365,259),260))</f>
        <v>69</v>
      </c>
      <c r="N3044" s="330">
        <f>IF(AND(MONTH(F3044)=7,DAY(F3044)&gt;25),1,
ROUNDDOWN((SUM(VLOOKUP(MONTH(F3044),D暦変換用数値,2,FALSE),DAY(F3044))/28)+1,0))</f>
        <v>5</v>
      </c>
      <c r="O3044" s="84">
        <f>IF(AND(MONTH(F3044)=7,DAY(F3044)&gt;25),DAY(F3044)-25,
MOD((SUM(VLOOKUP(MONTH(F3044),D暦変換用数値,2,FALSE),DAY(F3044))),28)+1)</f>
        <v>7</v>
      </c>
      <c r="P3044" s="405">
        <f>IF(OR(MONTH(F3044)&lt;7,AND(MONTH(F3044)=7,DAY(F3044)&lt;=25)),
MOD(SUM((E3044-1901)*365,(N3044-1)*28,O3044,258),260),
MOD(SUM((E3044-1900)*365,(N3044-1)*28,O3044,258),260))</f>
        <v>187</v>
      </c>
      <c r="Q3044" s="371" t="str">
        <f>VLOOKUP(MOD(P3044,4),色,2,FALSE)</f>
        <v>青い</v>
      </c>
      <c r="R3044" s="289" t="str">
        <f>VLOOKUP(MOD(P3044,13),銀河の音,2,FALSE)</f>
        <v>倍音の</v>
      </c>
      <c r="S3044" s="382" t="str">
        <f>VLOOKUP(MOD(P3044,20),太陽の紋章,2,FALSE)</f>
        <v>手</v>
      </c>
      <c r="T3044" s="95" t="s">
        <v>8359</v>
      </c>
    </row>
    <row r="3045" spans="1:20" ht="13.5" customHeight="1">
      <c r="A3045" s="282" t="str">
        <f>VLOOKUP(MOD(E3045,10),十干,2,FALSE)</f>
        <v>壬</v>
      </c>
      <c r="B3045" s="283" t="str">
        <f>VLOOKUP(MOD(E3045,12),十二支,3,FALSE)</f>
        <v xml:space="preserve">09 火 </v>
      </c>
      <c r="C3045" s="287" t="str">
        <f>VLOOKUP(F3045,星座,3,TRUE)</f>
        <v xml:space="preserve">01 冥 </v>
      </c>
      <c r="D3045" s="533">
        <v>30251</v>
      </c>
      <c r="E3045" s="83">
        <f>IFERROR(YEAR(D3045),LEFT(D3045,4))</f>
        <v>1982</v>
      </c>
      <c r="F3045" s="83" t="str">
        <f>IF(ISTEXT(D3045),RIGHT(D3045,5),TEXT(D3045,"mm/dd"))</f>
        <v>10/27</v>
      </c>
      <c r="G3045" s="88">
        <f>SUM(MID(E3045,1,1),MID(E3045,2,1),MID(E3045,3,1),MID(E3045,4,1),MID(F3045,1,1),MID(F3045,2,1),MID(F3045,4,1),MID(F3045,5,1))</f>
        <v>30</v>
      </c>
      <c r="H3045" s="88">
        <f>IF(MOD(G3045,9)=0,9,MOD(G3045,9))</f>
        <v>3</v>
      </c>
      <c r="I3045" s="83" t="str">
        <f>IFERROR(MID("日月火水木金土",WEEKDAY(D3045),1),"")</f>
        <v>水</v>
      </c>
      <c r="J3045" s="303" t="s">
        <v>3423</v>
      </c>
      <c r="K3045" s="87" t="str">
        <f>VLOOKUP(F3045,石と花メイン,3,FALSE)</f>
        <v>◆黄玉</v>
      </c>
      <c r="L3045" s="296" t="str">
        <f>VLOOKUP(F3045,石と花メイン,4,FALSE)</f>
        <v>野茨【野薔薇】</v>
      </c>
      <c r="M3045" s="392">
        <f>IF(OR(MONTH(F3045)&lt;7,AND(MONTH(F3045)=7,DAY(F3045)&lt;=25)),
MOD(SUM((E3045-1901)*365,259),260),
MOD(SUM((E3045-1900)*365,259),260))</f>
        <v>29</v>
      </c>
      <c r="N3045" s="330">
        <f>IF(AND(MONTH(F3045)=7,DAY(F3045)&gt;25),1,
ROUNDDOWN((SUM(VLOOKUP(MONTH(F3045),D暦変換用数値,2,FALSE),DAY(F3045))/28)+1,0))</f>
        <v>4</v>
      </c>
      <c r="O3045" s="84">
        <f>IF(AND(MONTH(F3045)=7,DAY(F3045)&gt;25),DAY(F3045)-25,
MOD((SUM(VLOOKUP(MONTH(F3045),D暦変換用数値,2,FALSE),DAY(F3045))),28)+1)</f>
        <v>10</v>
      </c>
      <c r="P3045" s="405">
        <f>IF(OR(MONTH(F3045)&lt;7,AND(MONTH(F3045)=7,DAY(F3045)&lt;=25)),
MOD(SUM((E3045-1901)*365,(N3045-1)*28,O3045,258),260),
MOD(SUM((E3045-1900)*365,(N3045-1)*28,O3045,258),260))</f>
        <v>122</v>
      </c>
      <c r="Q3045" s="371" t="str">
        <f>VLOOKUP(MOD(P3045,4),色,2,FALSE)</f>
        <v>白い</v>
      </c>
      <c r="R3045" s="289" t="str">
        <f>VLOOKUP(MOD(P3045,13),銀河の音,2,FALSE)</f>
        <v>倍音の</v>
      </c>
      <c r="S3045" s="382" t="str">
        <f>VLOOKUP(MOD(P3045,20),太陽の紋章,2,FALSE)</f>
        <v>風</v>
      </c>
      <c r="T3045" s="95" t="s">
        <v>5852</v>
      </c>
    </row>
    <row r="3046" spans="1:20" ht="13.5" customHeight="1">
      <c r="A3046" s="50" t="str">
        <f>VLOOKUP(MOD(E3046,10),十干,2,FALSE)</f>
        <v>壬</v>
      </c>
      <c r="B3046" s="199" t="str">
        <f>VLOOKUP(MOD(E3046,12),十二支,3,FALSE)</f>
        <v xml:space="preserve">09 火 </v>
      </c>
      <c r="C3046" s="201" t="str">
        <f>VLOOKUP(F3046,星座,3,TRUE)</f>
        <v xml:space="preserve">01 冥 </v>
      </c>
      <c r="D3046" s="531">
        <v>30252</v>
      </c>
      <c r="E3046" s="1">
        <f>IFERROR(YEAR(D3046),LEFT(D3046,4))</f>
        <v>1982</v>
      </c>
      <c r="F3046" s="1" t="str">
        <f>IF(ISTEXT(D3046),RIGHT(D3046,5),TEXT(D3046,"mm/dd"))</f>
        <v>10/28</v>
      </c>
      <c r="G3046" s="39">
        <f>SUM(MID(E3046,1,1),MID(E3046,2,1),MID(E3046,3,1),MID(E3046,4,1),MID(F3046,1,1),MID(F3046,2,1),MID(F3046,4,1),MID(F3046,5,1))</f>
        <v>31</v>
      </c>
      <c r="H3046" s="41">
        <f>IF(MOD(G3046,9)=0,9,MOD(G3046,9))</f>
        <v>4</v>
      </c>
      <c r="I3046" s="45" t="str">
        <f>IFERROR(MID("日月火水木金土",WEEKDAY(D3046),1),"")</f>
        <v>木</v>
      </c>
      <c r="J3046" s="304" t="s">
        <v>4934</v>
      </c>
      <c r="K3046" s="202" t="str">
        <f>VLOOKUP(F3046,石と花メイン,3,FALSE)</f>
        <v>◆翠玉</v>
      </c>
      <c r="L3046" s="297" t="str">
        <f>VLOOKUP(F3046,石と花メイン,4,FALSE)</f>
        <v>ホップ【西洋唐花草】</v>
      </c>
      <c r="M3046" s="393">
        <f>IF(OR(MONTH(F3046)&lt;7,AND(MONTH(F3046)=7,DAY(F3046)&lt;=25)),
MOD(SUM((E3046-1901)*365,259),260),
MOD(SUM((E3046-1900)*365,259),260))</f>
        <v>29</v>
      </c>
      <c r="N3046" s="390">
        <f>IF(AND(MONTH(F3046)=7,DAY(F3046)&gt;25),1,
ROUNDDOWN((SUM(VLOOKUP(MONTH(F3046),D暦変換用数値,2,FALSE),DAY(F3046))/28)+1,0))</f>
        <v>4</v>
      </c>
      <c r="O3046" s="205">
        <f>IF(AND(MONTH(F3046)=7,DAY(F3046)&gt;25),DAY(F3046)-25,
MOD((SUM(VLOOKUP(MONTH(F3046),D暦変換用数値,2,FALSE),DAY(F3046))),28)+1)</f>
        <v>11</v>
      </c>
      <c r="P3046" s="406">
        <f>IF(OR(MONTH(F3046)&lt;7,AND(MONTH(F3046)=7,DAY(F3046)&lt;=25)),
MOD(SUM((E3046-1901)*365,(N3046-1)*28,O3046,258),260),
MOD(SUM((E3046-1900)*365,(N3046-1)*28,O3046,258),260))</f>
        <v>123</v>
      </c>
      <c r="Q3046" s="374" t="str">
        <f>VLOOKUP(MOD(P3046,4),色,2,FALSE)</f>
        <v>青い</v>
      </c>
      <c r="R3046" s="292" t="str">
        <f>VLOOKUP(MOD(P3046,13),銀河の音,2,FALSE)</f>
        <v>律動の</v>
      </c>
      <c r="S3046" s="385" t="str">
        <f>VLOOKUP(MOD(P3046,20),太陽の紋章,2,FALSE)</f>
        <v>夜</v>
      </c>
      <c r="T3046" s="98" t="s">
        <v>3736</v>
      </c>
    </row>
    <row r="3047" spans="1:20" ht="13.5" customHeight="1">
      <c r="A3047" s="50" t="str">
        <f>VLOOKUP(MOD(E3047,10),十干,2,FALSE)</f>
        <v>壬</v>
      </c>
      <c r="B3047" s="199" t="str">
        <f>VLOOKUP(MOD(E3047,12),十二支,3,FALSE)</f>
        <v xml:space="preserve">09 火 </v>
      </c>
      <c r="C3047" s="201" t="str">
        <f>VLOOKUP(F3047,星座,3,TRUE)</f>
        <v xml:space="preserve">01 冥 </v>
      </c>
      <c r="D3047" s="531">
        <v>30257</v>
      </c>
      <c r="E3047" s="1">
        <f>IFERROR(YEAR(D3047),LEFT(D3047,4))</f>
        <v>1982</v>
      </c>
      <c r="F3047" s="1" t="str">
        <f>IF(ISTEXT(D3047),RIGHT(D3047,5),TEXT(D3047,"mm/dd"))</f>
        <v>11/02</v>
      </c>
      <c r="G3047" s="39">
        <f>SUM(MID(E3047,1,1),MID(E3047,2,1),MID(E3047,3,1),MID(E3047,4,1),MID(F3047,1,1),MID(F3047,2,1),MID(F3047,4,1),MID(F3047,5,1))</f>
        <v>24</v>
      </c>
      <c r="H3047" s="41">
        <f>IF(MOD(G3047,9)=0,9,MOD(G3047,9))</f>
        <v>6</v>
      </c>
      <c r="I3047" s="45" t="str">
        <f>IFERROR(MID("日月火水木金土",WEEKDAY(D3047),1),"")</f>
        <v>火</v>
      </c>
      <c r="J3047" s="304" t="s">
        <v>4935</v>
      </c>
      <c r="K3047" s="202" t="str">
        <f>VLOOKUP(F3047,石と花メイン,3,FALSE)</f>
        <v>◇金剛石</v>
      </c>
      <c r="L3047" s="297" t="str">
        <f>VLOOKUP(F3047,石と花メイン,4,FALSE)</f>
        <v>ブバルディア【管丁字】</v>
      </c>
      <c r="M3047" s="393">
        <f>IF(OR(MONTH(F3047)&lt;7,AND(MONTH(F3047)=7,DAY(F3047)&lt;=25)),
MOD(SUM((E3047-1901)*365,259),260),
MOD(SUM((E3047-1900)*365,259),260))</f>
        <v>29</v>
      </c>
      <c r="N3047" s="390">
        <f>IF(AND(MONTH(F3047)=7,DAY(F3047)&gt;25),1,
ROUNDDOWN((SUM(VLOOKUP(MONTH(F3047),D暦変換用数値,2,FALSE),DAY(F3047))/28)+1,0))</f>
        <v>4</v>
      </c>
      <c r="O3047" s="205">
        <f>IF(AND(MONTH(F3047)=7,DAY(F3047)&gt;25),DAY(F3047)-25,
MOD((SUM(VLOOKUP(MONTH(F3047),D暦変換用数値,2,FALSE),DAY(F3047))),28)+1)</f>
        <v>16</v>
      </c>
      <c r="P3047" s="406">
        <f>IF(OR(MONTH(F3047)&lt;7,AND(MONTH(F3047)=7,DAY(F3047)&lt;=25)),
MOD(SUM((E3047-1901)*365,(N3047-1)*28,O3047,258),260),
MOD(SUM((E3047-1900)*365,(N3047-1)*28,O3047,258),260))</f>
        <v>128</v>
      </c>
      <c r="Q3047" s="373" t="str">
        <f>VLOOKUP(MOD(P3047,4),色,2,FALSE)</f>
        <v>黄色い</v>
      </c>
      <c r="R3047" s="291" t="str">
        <f>VLOOKUP(MOD(P3047,13),銀河の音,2,FALSE)</f>
        <v>スペクトルの</v>
      </c>
      <c r="S3047" s="384" t="str">
        <f>VLOOKUP(MOD(P3047,20),太陽の紋章,2,FALSE)</f>
        <v>星</v>
      </c>
      <c r="T3047" s="98" t="s">
        <v>3736</v>
      </c>
    </row>
    <row r="3048" spans="1:20" ht="13.5" customHeight="1">
      <c r="A3048" s="76" t="str">
        <f>VLOOKUP(MOD(E3048,10),十干,2,FALSE)</f>
        <v>壬</v>
      </c>
      <c r="B3048" s="199" t="str">
        <f>VLOOKUP(MOD(E3048,12),十二支,3,FALSE)</f>
        <v xml:space="preserve">09 火 </v>
      </c>
      <c r="C3048" s="201" t="str">
        <f>VLOOKUP(F3048,星座,3,TRUE)</f>
        <v xml:space="preserve">01 冥 </v>
      </c>
      <c r="D3048" s="534">
        <v>30261</v>
      </c>
      <c r="E3048" s="116">
        <f>IFERROR(YEAR(D3048),LEFT(D3048,4))</f>
        <v>1982</v>
      </c>
      <c r="F3048" s="116" t="str">
        <f>IF(ISTEXT(D3048),RIGHT(D3048,5),TEXT(D3048,"mm/dd"))</f>
        <v>11/06</v>
      </c>
      <c r="G3048" s="120">
        <f>SUM(MID(E3048,1,1),MID(E3048,2,1),MID(E3048,3,1),MID(E3048,4,1),MID(F3048,1,1),MID(F3048,2,1),MID(F3048,4,1),MID(F3048,5,1))</f>
        <v>28</v>
      </c>
      <c r="H3048" s="120">
        <f>IF(MOD(G3048,9)=0,9,MOD(G3048,9))</f>
        <v>1</v>
      </c>
      <c r="I3048" s="116" t="str">
        <f>IFERROR(MID("日月火水木金土",WEEKDAY(D3048),1),"")</f>
        <v>土</v>
      </c>
      <c r="J3048" s="306" t="s">
        <v>6897</v>
      </c>
      <c r="K3048" s="203" t="str">
        <f>VLOOKUP(F3048,石と花メイン,3,FALSE)</f>
        <v>●土耳古石</v>
      </c>
      <c r="L3048" s="299" t="str">
        <f>VLOOKUP(F3048,石と花メイン,4,FALSE)</f>
        <v>藤袴【蘭草】</v>
      </c>
      <c r="M3048" s="395">
        <f>IF(OR(MONTH(F3048)&lt;7,AND(MONTH(F3048)=7,DAY(F3048)&lt;=25)),
MOD(SUM((E3048-1901)*365,259),260),
MOD(SUM((E3048-1900)*365,259),260))</f>
        <v>29</v>
      </c>
      <c r="N3048" s="121">
        <f>IF(AND(MONTH(F3048)=7,DAY(F3048)&gt;25),1,
ROUNDDOWN((SUM(VLOOKUP(MONTH(F3048),D暦変換用数値,2,FALSE),DAY(F3048))/28)+1,0))</f>
        <v>4</v>
      </c>
      <c r="O3048" s="117">
        <f>IF(AND(MONTH(F3048)=7,DAY(F3048)&gt;25),DAY(F3048)-25,
MOD((SUM(VLOOKUP(MONTH(F3048),D暦変換用数値,2,FALSE),DAY(F3048))),28)+1)</f>
        <v>20</v>
      </c>
      <c r="P3048" s="408">
        <f>IF(OR(MONTH(F3048)&lt;7,AND(MONTH(F3048)=7,DAY(F3048)&lt;=25)),
MOD(SUM((E3048-1901)*365,(N3048-1)*28,O3048,258),260),
MOD(SUM((E3048-1900)*365,(N3048-1)*28,O3048,258),260))</f>
        <v>132</v>
      </c>
      <c r="Q3048" s="373" t="str">
        <f>VLOOKUP(MOD(P3048,4),色,2,FALSE)</f>
        <v>黄色い</v>
      </c>
      <c r="R3048" s="291" t="str">
        <f>VLOOKUP(MOD(P3048,13),銀河の音,2,FALSE)</f>
        <v>月の</v>
      </c>
      <c r="S3048" s="384" t="str">
        <f>VLOOKUP(MOD(P3048,20),太陽の紋章,2,FALSE)</f>
        <v>人</v>
      </c>
      <c r="T3048" s="118"/>
    </row>
    <row r="3049" spans="1:20" ht="13.5" customHeight="1">
      <c r="A3049" s="50" t="str">
        <f>VLOOKUP(MOD(E3049,10),十干,2,FALSE)</f>
        <v>壬</v>
      </c>
      <c r="B3049" s="199" t="str">
        <f>VLOOKUP(MOD(E3049,12),十二支,3,FALSE)</f>
        <v xml:space="preserve">09 火 </v>
      </c>
      <c r="C3049" s="201" t="str">
        <f>VLOOKUP(F3049,星座,3,TRUE)</f>
        <v xml:space="preserve">01 冥 </v>
      </c>
      <c r="D3049" s="531">
        <v>30265</v>
      </c>
      <c r="E3049" s="1">
        <f>IFERROR(YEAR(D3049),LEFT(D3049,4))</f>
        <v>1982</v>
      </c>
      <c r="F3049" s="1" t="str">
        <f>IF(ISTEXT(D3049),RIGHT(D3049,5),TEXT(D3049,"mm/dd"))</f>
        <v>11/10</v>
      </c>
      <c r="G3049" s="39">
        <f>SUM(MID(E3049,1,1),MID(E3049,2,1),MID(E3049,3,1),MID(E3049,4,1),MID(F3049,1,1),MID(F3049,2,1),MID(F3049,4,1),MID(F3049,5,1))</f>
        <v>23</v>
      </c>
      <c r="H3049" s="41">
        <f>IF(MOD(G3049,9)=0,9,MOD(G3049,9))</f>
        <v>5</v>
      </c>
      <c r="I3049" s="45" t="str">
        <f>IFERROR(MID("日月火水木金土",WEEKDAY(D3049),1),"")</f>
        <v>水</v>
      </c>
      <c r="J3049" s="304" t="s">
        <v>4542</v>
      </c>
      <c r="K3049" s="202" t="str">
        <f>VLOOKUP(F3049,石と花メイン,3,FALSE)</f>
        <v>○真珠</v>
      </c>
      <c r="L3049" s="297" t="str">
        <f>VLOOKUP(F3049,石と花メイン,4,FALSE)</f>
        <v>セントポーリア【アフリカ菫】</v>
      </c>
      <c r="M3049" s="393">
        <f>IF(OR(MONTH(F3049)&lt;7,AND(MONTH(F3049)=7,DAY(F3049)&lt;=25)),
MOD(SUM((E3049-1901)*365,259),260),
MOD(SUM((E3049-1900)*365,259),260))</f>
        <v>29</v>
      </c>
      <c r="N3049" s="390">
        <f>IF(AND(MONTH(F3049)=7,DAY(F3049)&gt;25),1,
ROUNDDOWN((SUM(VLOOKUP(MONTH(F3049),D暦変換用数値,2,FALSE),DAY(F3049))/28)+1,0))</f>
        <v>4</v>
      </c>
      <c r="O3049" s="205">
        <f>IF(AND(MONTH(F3049)=7,DAY(F3049)&gt;25),DAY(F3049)-25,
MOD((SUM(VLOOKUP(MONTH(F3049),D暦変換用数値,2,FALSE),DAY(F3049))),28)+1)</f>
        <v>24</v>
      </c>
      <c r="P3049" s="406">
        <f>IF(OR(MONTH(F3049)&lt;7,AND(MONTH(F3049)=7,DAY(F3049)&lt;=25)),
MOD(SUM((E3049-1901)*365,(N3049-1)*28,O3049,258),260),
MOD(SUM((E3049-1900)*365,(N3049-1)*28,O3049,258),260))</f>
        <v>136</v>
      </c>
      <c r="Q3049" s="373" t="str">
        <f>VLOOKUP(MOD(P3049,4),色,2,FALSE)</f>
        <v>黄色い</v>
      </c>
      <c r="R3049" s="291" t="str">
        <f>VLOOKUP(MOD(P3049,13),銀河の音,2,FALSE)</f>
        <v>律動の</v>
      </c>
      <c r="S3049" s="384" t="str">
        <f>VLOOKUP(MOD(P3049,20),太陽の紋章,2,FALSE)</f>
        <v>戦士</v>
      </c>
      <c r="T3049" s="98"/>
    </row>
    <row r="3050" spans="1:20" ht="13.5" customHeight="1">
      <c r="A3050" s="49" t="str">
        <f>VLOOKUP(MOD(E3050,10),十干,2,FALSE)</f>
        <v>壬</v>
      </c>
      <c r="B3050" s="199" t="str">
        <f>VLOOKUP(MOD(E3050,12),十二支,3,FALSE)</f>
        <v xml:space="preserve">09 火 </v>
      </c>
      <c r="C3050" s="201" t="str">
        <f>VLOOKUP(F3050,星座,3,TRUE)</f>
        <v xml:space="preserve">01 冥 </v>
      </c>
      <c r="D3050" s="535">
        <v>30267</v>
      </c>
      <c r="E3050" s="45">
        <f>IFERROR(YEAR(D3050),LEFT(D3050,4))</f>
        <v>1982</v>
      </c>
      <c r="F3050" s="45" t="str">
        <f>IF(ISTEXT(D3050),RIGHT(D3050,5),TEXT(D3050,"mm/dd"))</f>
        <v>11/12</v>
      </c>
      <c r="G3050" s="41">
        <f>SUM(MID(E3050,1,1),MID(E3050,2,1),MID(E3050,3,1),MID(E3050,4,1),MID(F3050,1,1),MID(F3050,2,1),MID(F3050,4,1),MID(F3050,5,1))</f>
        <v>25</v>
      </c>
      <c r="H3050" s="41">
        <f>IF(MOD(G3050,9)=0,9,MOD(G3050,9))</f>
        <v>7</v>
      </c>
      <c r="I3050" s="45" t="str">
        <f>IFERROR(MID("日月火水木金土",WEEKDAY(D3050),1),"")</f>
        <v>金</v>
      </c>
      <c r="J3050" s="305" t="s">
        <v>517</v>
      </c>
      <c r="K3050" s="203" t="str">
        <f>VLOOKUP(F3050,石と花メイン,3,FALSE)</f>
        <v>◆柘榴石</v>
      </c>
      <c r="L3050" s="298" t="str">
        <f>VLOOKUP(F3050,石と花メイン,4,FALSE)</f>
        <v>レモン【檸檬】</v>
      </c>
      <c r="M3050" s="394">
        <f>IF(OR(MONTH(F3050)&lt;7,AND(MONTH(F3050)=7,DAY(F3050)&lt;=25)),
MOD(SUM((E3050-1901)*365,259),260),
MOD(SUM((E3050-1900)*365,259),260))</f>
        <v>29</v>
      </c>
      <c r="N3050" s="391">
        <f>IF(AND(MONTH(F3050)=7,DAY(F3050)&gt;25),1,
ROUNDDOWN((SUM(VLOOKUP(MONTH(F3050),D暦変換用数値,2,FALSE),DAY(F3050))/28)+1,0))</f>
        <v>4</v>
      </c>
      <c r="O3050" s="46">
        <f>IF(AND(MONTH(F3050)=7,DAY(F3050)&gt;25),DAY(F3050)-25,
MOD((SUM(VLOOKUP(MONTH(F3050),D暦変換用数値,2,FALSE),DAY(F3050))),28)+1)</f>
        <v>26</v>
      </c>
      <c r="P3050" s="407">
        <f>IF(OR(MONTH(F3050)&lt;7,AND(MONTH(F3050)=7,DAY(F3050)&lt;=25)),
MOD(SUM((E3050-1901)*365,(N3050-1)*28,O3050,258),260),
MOD(SUM((E3050-1900)*365,(N3050-1)*28,O3050,258),260))</f>
        <v>138</v>
      </c>
      <c r="Q3050" s="375" t="str">
        <f>VLOOKUP(MOD(P3050,4),色,2,FALSE)</f>
        <v>白い</v>
      </c>
      <c r="R3050" s="293" t="str">
        <f>VLOOKUP(MOD(P3050,13),銀河の音,2,FALSE)</f>
        <v>銀河の</v>
      </c>
      <c r="S3050" s="386" t="str">
        <f>VLOOKUP(MOD(P3050,20),太陽の紋章,2,FALSE)</f>
        <v>鏡</v>
      </c>
      <c r="T3050" s="104" t="s">
        <v>518</v>
      </c>
    </row>
    <row r="3051" spans="1:20" ht="13.5" customHeight="1">
      <c r="A3051" s="50" t="str">
        <f>VLOOKUP(MOD(E3051,10),十干,2,FALSE)</f>
        <v>壬</v>
      </c>
      <c r="B3051" s="199" t="str">
        <f>VLOOKUP(MOD(E3051,12),十二支,3,FALSE)</f>
        <v xml:space="preserve">09 火 </v>
      </c>
      <c r="C3051" s="201" t="str">
        <f>VLOOKUP(F3051,星座,3,TRUE)</f>
        <v xml:space="preserve">01 冥 </v>
      </c>
      <c r="D3051" s="531">
        <v>30268</v>
      </c>
      <c r="E3051" s="1">
        <f>IFERROR(YEAR(D3051),LEFT(D3051,4))</f>
        <v>1982</v>
      </c>
      <c r="F3051" s="1" t="str">
        <f>IF(ISTEXT(D3051),RIGHT(D3051,5),TEXT(D3051,"mm/dd"))</f>
        <v>11/13</v>
      </c>
      <c r="G3051" s="39">
        <f>SUM(MID(E3051,1,1),MID(E3051,2,1),MID(E3051,3,1),MID(E3051,4,1),MID(F3051,1,1),MID(F3051,2,1),MID(F3051,4,1),MID(F3051,5,1))</f>
        <v>26</v>
      </c>
      <c r="H3051" s="41">
        <f>IF(MOD(G3051,9)=0,9,MOD(G3051,9))</f>
        <v>8</v>
      </c>
      <c r="I3051" s="45" t="str">
        <f>IFERROR(MID("日月火水木金土",WEEKDAY(D3051),1),"")</f>
        <v>土</v>
      </c>
      <c r="J3051" s="304" t="s">
        <v>4543</v>
      </c>
      <c r="K3051" s="202" t="str">
        <f>VLOOKUP(F3051,石と花メイン,3,FALSE)</f>
        <v>◇金剛石</v>
      </c>
      <c r="L3051" s="297" t="str">
        <f>VLOOKUP(F3051,石と花メイン,4,FALSE)</f>
        <v>ランタナ【七変化】</v>
      </c>
      <c r="M3051" s="393">
        <f>IF(OR(MONTH(F3051)&lt;7,AND(MONTH(F3051)=7,DAY(F3051)&lt;=25)),
MOD(SUM((E3051-1901)*365,259),260),
MOD(SUM((E3051-1900)*365,259),260))</f>
        <v>29</v>
      </c>
      <c r="N3051" s="390">
        <f>IF(AND(MONTH(F3051)=7,DAY(F3051)&gt;25),1,
ROUNDDOWN((SUM(VLOOKUP(MONTH(F3051),D暦変換用数値,2,FALSE),DAY(F3051))/28)+1,0))</f>
        <v>4</v>
      </c>
      <c r="O3051" s="205">
        <f>IF(AND(MONTH(F3051)=7,DAY(F3051)&gt;25),DAY(F3051)-25,
MOD((SUM(VLOOKUP(MONTH(F3051),D暦変換用数値,2,FALSE),DAY(F3051))),28)+1)</f>
        <v>27</v>
      </c>
      <c r="P3051" s="406">
        <f>IF(OR(MONTH(F3051)&lt;7,AND(MONTH(F3051)=7,DAY(F3051)&lt;=25)),
MOD(SUM((E3051-1901)*365,(N3051-1)*28,O3051,258),260),
MOD(SUM((E3051-1900)*365,(N3051-1)*28,O3051,258),260))</f>
        <v>139</v>
      </c>
      <c r="Q3051" s="374" t="str">
        <f>VLOOKUP(MOD(P3051,4),色,2,FALSE)</f>
        <v>青い</v>
      </c>
      <c r="R3051" s="292" t="str">
        <f>VLOOKUP(MOD(P3051,13),銀河の音,2,FALSE)</f>
        <v>太陽の</v>
      </c>
      <c r="S3051" s="385" t="str">
        <f>VLOOKUP(MOD(P3051,20),太陽の紋章,2,FALSE)</f>
        <v>嵐</v>
      </c>
      <c r="T3051" s="98" t="s">
        <v>3736</v>
      </c>
    </row>
    <row r="3052" spans="1:20" ht="13.5" customHeight="1">
      <c r="A3052" s="334" t="str">
        <f>VLOOKUP(MOD(E3052,10),十干,2,FALSE)</f>
        <v>壬</v>
      </c>
      <c r="B3052" s="331" t="str">
        <f>VLOOKUP(MOD(E3052,12),十二支,3,FALSE)</f>
        <v xml:space="preserve">09 火 </v>
      </c>
      <c r="C3052" s="336" t="str">
        <f>VLOOKUP(F3052,星座,3,TRUE)</f>
        <v xml:space="preserve">01 冥 </v>
      </c>
      <c r="D3052" s="534">
        <v>30270</v>
      </c>
      <c r="E3052" s="131">
        <f>IFERROR(YEAR(D3052),LEFT(D3052,4))</f>
        <v>1982</v>
      </c>
      <c r="F3052" s="131" t="str">
        <f>IF(ISTEXT(D3052),RIGHT(D3052,5),TEXT(D3052,"mm/dd"))</f>
        <v>11/15</v>
      </c>
      <c r="G3052" s="133">
        <f>SUM(MID(E3052,1,1),MID(E3052,2,1),MID(E3052,3,1),MID(E3052,4,1),MID(F3052,1,1),MID(F3052,2,1),MID(F3052,4,1),MID(F3052,5,1))</f>
        <v>28</v>
      </c>
      <c r="H3052" s="133">
        <f>IF(MOD(G3052,9)=0,9,MOD(G3052,9))</f>
        <v>1</v>
      </c>
      <c r="I3052" s="131" t="str">
        <f>IFERROR(MID("日月火水木金土",WEEKDAY(D3052),1),"")</f>
        <v>月</v>
      </c>
      <c r="J3052" s="306" t="s">
        <v>8538</v>
      </c>
      <c r="K3052" s="335" t="str">
        <f>VLOOKUP(F3052,石と花メイン,3,FALSE)</f>
        <v>◆青玉</v>
      </c>
      <c r="L3052" s="302" t="str">
        <f>VLOOKUP(F3052,石と花メイン,4,FALSE)</f>
        <v>オレガノ【花薄荷】</v>
      </c>
      <c r="M3052" s="396">
        <f>IF(OR(MONTH(F3052)&lt;7,AND(MONTH(F3052)=7,DAY(F3052)&lt;=25)),
MOD(SUM((E3052-1901)*365,259),260),
MOD(SUM((E3052-1900)*365,259),260))</f>
        <v>29</v>
      </c>
      <c r="N3052" s="335">
        <f>IF(AND(MONTH(F3052)=7,DAY(F3052)&gt;25),1,
ROUNDDOWN((SUM(VLOOKUP(MONTH(F3052),D暦変換用数値,2,FALSE),DAY(F3052))/28)+1,0))</f>
        <v>5</v>
      </c>
      <c r="O3052" s="132">
        <f>IF(AND(MONTH(F3052)=7,DAY(F3052)&gt;25),DAY(F3052)-25,
MOD((SUM(VLOOKUP(MONTH(F3052),D暦変換用数値,2,FALSE),DAY(F3052))),28)+1)</f>
        <v>1</v>
      </c>
      <c r="P3052" s="404">
        <f>IF(OR(MONTH(F3052)&lt;7,AND(MONTH(F3052)=7,DAY(F3052)&lt;=25)),
MOD(SUM((E3052-1901)*365,(N3052-1)*28,O3052,258),260),
MOD(SUM((E3052-1900)*365,(N3052-1)*28,O3052,258),260))</f>
        <v>141</v>
      </c>
      <c r="Q3052" s="376" t="str">
        <f>VLOOKUP(MOD(P3052,4),色,2,FALSE)</f>
        <v>赤い</v>
      </c>
      <c r="R3052" s="333" t="str">
        <f>VLOOKUP(MOD(P3052,13),銀河の音,2,FALSE)</f>
        <v>スペクトルの</v>
      </c>
      <c r="S3052" s="387" t="str">
        <f>VLOOKUP(MOD(P3052,20),太陽の紋章,2,FALSE)</f>
        <v>竜</v>
      </c>
      <c r="T3052" s="145"/>
    </row>
    <row r="3053" spans="1:20" ht="13.5" customHeight="1">
      <c r="A3053" s="282" t="str">
        <f>VLOOKUP(MOD(E3053,10),十干,2,FALSE)</f>
        <v>丙</v>
      </c>
      <c r="B3053" s="283" t="str">
        <f>VLOOKUP(MOD(E3053,12),十二支,3,FALSE)</f>
        <v xml:space="preserve">09 火 </v>
      </c>
      <c r="C3053" s="287" t="str">
        <f>VLOOKUP(F3053,星座,3,TRUE)</f>
        <v xml:space="preserve">01 冥 </v>
      </c>
      <c r="D3053" s="533">
        <v>39015</v>
      </c>
      <c r="E3053" s="83">
        <f>IFERROR(YEAR(D3053),LEFT(D3053,4))</f>
        <v>2006</v>
      </c>
      <c r="F3053" s="83" t="str">
        <f>IF(ISTEXT(D3053),RIGHT(D3053,5),TEXT(D3053,"mm/dd"))</f>
        <v>10/25</v>
      </c>
      <c r="G3053" s="88">
        <f>SUM(MID(E3053,1,1),MID(E3053,2,1),MID(E3053,3,1),MID(E3053,4,1),MID(F3053,1,1),MID(F3053,2,1),MID(F3053,4,1),MID(F3053,5,1))</f>
        <v>16</v>
      </c>
      <c r="H3053" s="88">
        <f>IF(MOD(G3053,9)=0,9,MOD(G3053,9))</f>
        <v>7</v>
      </c>
      <c r="I3053" s="83" t="str">
        <f>IFERROR(MID("日月火水木金土",WEEKDAY(D3053),1),"")</f>
        <v>水</v>
      </c>
      <c r="J3053" s="303" t="s">
        <v>1660</v>
      </c>
      <c r="K3053" s="87" t="str">
        <f>VLOOKUP(F3053,石と花メイン,3,FALSE)</f>
        <v>◇金剛石</v>
      </c>
      <c r="L3053" s="296" t="str">
        <f>VLOOKUP(F3053,石と花メイン,4,FALSE)</f>
        <v>見せばや【玉の緒】</v>
      </c>
      <c r="M3053" s="392">
        <f>IF(OR(MONTH(F3053)&lt;7,AND(MONTH(F3053)=7,DAY(F3053)&lt;=25)),
MOD(SUM((E3053-1901)*365,259),260),
MOD(SUM((E3053-1900)*365,259),260))</f>
        <v>209</v>
      </c>
      <c r="N3053" s="330">
        <f>IF(AND(MONTH(F3053)=7,DAY(F3053)&gt;25),1,
ROUNDDOWN((SUM(VLOOKUP(MONTH(F3053),D暦変換用数値,2,FALSE),DAY(F3053))/28)+1,0))</f>
        <v>4</v>
      </c>
      <c r="O3053" s="84">
        <f>IF(AND(MONTH(F3053)=7,DAY(F3053)&gt;25),DAY(F3053)-25,
MOD((SUM(VLOOKUP(MONTH(F3053),D暦変換用数値,2,FALSE),DAY(F3053))),28)+1)</f>
        <v>8</v>
      </c>
      <c r="P3053" s="405">
        <f>IF(OR(MONTH(F3053)&lt;7,AND(MONTH(F3053)=7,DAY(F3053)&lt;=25)),
MOD(SUM((E3053-1901)*365,(N3053-1)*28,O3053,258),260),
MOD(SUM((E3053-1900)*365,(N3053-1)*28,O3053,258),260))</f>
        <v>40</v>
      </c>
      <c r="Q3053" s="371" t="str">
        <f>VLOOKUP(MOD(P3053,4),色,2,FALSE)</f>
        <v>黄色い</v>
      </c>
      <c r="R3053" s="289" t="str">
        <f>VLOOKUP(MOD(P3053,13),銀河の音,2,FALSE)</f>
        <v>磁気の</v>
      </c>
      <c r="S3053" s="382" t="str">
        <f>VLOOKUP(MOD(P3053,20),太陽の紋章,2,FALSE)</f>
        <v>太陽</v>
      </c>
      <c r="T3053" s="109" t="s">
        <v>9155</v>
      </c>
    </row>
    <row r="3054" spans="1:20" ht="13.5" customHeight="1">
      <c r="A3054" s="282" t="str">
        <f>VLOOKUP(MOD(E3054,10),十干,2,FALSE)</f>
        <v>丙</v>
      </c>
      <c r="B3054" s="283" t="str">
        <f>VLOOKUP(MOD(E3054,12),十二支,3,FALSE)</f>
        <v xml:space="preserve">09 火 </v>
      </c>
      <c r="C3054" s="287" t="str">
        <f>VLOOKUP(F3054,星座,3,TRUE)</f>
        <v xml:space="preserve">01 冥 </v>
      </c>
      <c r="D3054" s="533">
        <v>39020</v>
      </c>
      <c r="E3054" s="83">
        <f>IFERROR(YEAR(D3054),LEFT(D3054,4))</f>
        <v>2006</v>
      </c>
      <c r="F3054" s="83" t="str">
        <f>IF(ISTEXT(D3054),RIGHT(D3054,5),TEXT(D3054,"mm/dd"))</f>
        <v>10/30</v>
      </c>
      <c r="G3054" s="88">
        <f>SUM(MID(E3054,1,1),MID(E3054,2,1),MID(E3054,3,1),MID(E3054,4,1),MID(F3054,1,1),MID(F3054,2,1),MID(F3054,4,1),MID(F3054,5,1))</f>
        <v>12</v>
      </c>
      <c r="H3054" s="88">
        <f>IF(MOD(G3054,9)=0,9,MOD(G3054,9))</f>
        <v>3</v>
      </c>
      <c r="I3054" s="83" t="str">
        <f>IFERROR(MID("日月火水木金土",WEEKDAY(D3054),1),"")</f>
        <v>月</v>
      </c>
      <c r="J3054" s="303" t="s">
        <v>1661</v>
      </c>
      <c r="K3054" s="87" t="str">
        <f>VLOOKUP(F3054,石と花メイン,3,FALSE)</f>
        <v>◆翠玉</v>
      </c>
      <c r="L3054" s="296" t="str">
        <f>VLOOKUP(F3054,石と花メイン,4,FALSE)</f>
        <v>ロベリア【瑠璃蝶々】</v>
      </c>
      <c r="M3054" s="392">
        <f>IF(OR(MONTH(F3054)&lt;7,AND(MONTH(F3054)=7,DAY(F3054)&lt;=25)),
MOD(SUM((E3054-1901)*365,259),260),
MOD(SUM((E3054-1900)*365,259),260))</f>
        <v>209</v>
      </c>
      <c r="N3054" s="330">
        <f>IF(AND(MONTH(F3054)=7,DAY(F3054)&gt;25),1,
ROUNDDOWN((SUM(VLOOKUP(MONTH(F3054),D暦変換用数値,2,FALSE),DAY(F3054))/28)+1,0))</f>
        <v>4</v>
      </c>
      <c r="O3054" s="84">
        <f>IF(AND(MONTH(F3054)=7,DAY(F3054)&gt;25),DAY(F3054)-25,
MOD((SUM(VLOOKUP(MONTH(F3054),D暦変換用数値,2,FALSE),DAY(F3054))),28)+1)</f>
        <v>13</v>
      </c>
      <c r="P3054" s="405">
        <f>IF(OR(MONTH(F3054)&lt;7,AND(MONTH(F3054)=7,DAY(F3054)&lt;=25)),
MOD(SUM((E3054-1901)*365,(N3054-1)*28,O3054,258),260),
MOD(SUM((E3054-1900)*365,(N3054-1)*28,O3054,258),260))</f>
        <v>45</v>
      </c>
      <c r="Q3054" s="371" t="str">
        <f>VLOOKUP(MOD(P3054,4),色,2,FALSE)</f>
        <v>赤い</v>
      </c>
      <c r="R3054" s="289" t="str">
        <f>VLOOKUP(MOD(P3054,13),銀河の音,2,FALSE)</f>
        <v>律動の</v>
      </c>
      <c r="S3054" s="382" t="str">
        <f>VLOOKUP(MOD(P3054,20),太陽の紋章,2,FALSE)</f>
        <v>蛇</v>
      </c>
      <c r="T3054" s="95" t="s">
        <v>544</v>
      </c>
    </row>
    <row r="3055" spans="1:20" ht="13.5" customHeight="1">
      <c r="A3055" s="282" t="str">
        <f>VLOOKUP(MOD(E3055,10),十干,2,FALSE)</f>
        <v>丙</v>
      </c>
      <c r="B3055" s="283" t="str">
        <f>VLOOKUP(MOD(E3055,12),十二支,3,FALSE)</f>
        <v xml:space="preserve">09 火 </v>
      </c>
      <c r="C3055" s="287" t="str">
        <f>VLOOKUP(F3055,星座,3,TRUE)</f>
        <v xml:space="preserve">01 冥 </v>
      </c>
      <c r="D3055" s="533">
        <v>39031</v>
      </c>
      <c r="E3055" s="83">
        <f>IFERROR(YEAR(D3055),LEFT(D3055,4))</f>
        <v>2006</v>
      </c>
      <c r="F3055" s="83" t="str">
        <f>IF(ISTEXT(D3055),RIGHT(D3055,5),TEXT(D3055,"mm/dd"))</f>
        <v>11/10</v>
      </c>
      <c r="G3055" s="88">
        <f>SUM(MID(E3055,1,1),MID(E3055,2,1),MID(E3055,3,1),MID(E3055,4,1),MID(F3055,1,1),MID(F3055,2,1),MID(F3055,4,1),MID(F3055,5,1))</f>
        <v>11</v>
      </c>
      <c r="H3055" s="88">
        <f>IF(MOD(G3055,9)=0,9,MOD(G3055,9))</f>
        <v>2</v>
      </c>
      <c r="I3055" s="83" t="str">
        <f>IFERROR(MID("日月火水木金土",WEEKDAY(D3055),1),"")</f>
        <v>金</v>
      </c>
      <c r="J3055" s="303" t="s">
        <v>1662</v>
      </c>
      <c r="K3055" s="87" t="str">
        <f>VLOOKUP(F3055,石と花メイン,3,FALSE)</f>
        <v>○真珠</v>
      </c>
      <c r="L3055" s="296" t="str">
        <f>VLOOKUP(F3055,石と花メイン,4,FALSE)</f>
        <v>セントポーリア【アフリカ菫】</v>
      </c>
      <c r="M3055" s="392">
        <f>IF(OR(MONTH(F3055)&lt;7,AND(MONTH(F3055)=7,DAY(F3055)&lt;=25)),
MOD(SUM((E3055-1901)*365,259),260),
MOD(SUM((E3055-1900)*365,259),260))</f>
        <v>209</v>
      </c>
      <c r="N3055" s="330">
        <f>IF(AND(MONTH(F3055)=7,DAY(F3055)&gt;25),1,
ROUNDDOWN((SUM(VLOOKUP(MONTH(F3055),D暦変換用数値,2,FALSE),DAY(F3055))/28)+1,0))</f>
        <v>4</v>
      </c>
      <c r="O3055" s="84">
        <f>IF(AND(MONTH(F3055)=7,DAY(F3055)&gt;25),DAY(F3055)-25,
MOD((SUM(VLOOKUP(MONTH(F3055),D暦変換用数値,2,FALSE),DAY(F3055))),28)+1)</f>
        <v>24</v>
      </c>
      <c r="P3055" s="405">
        <f>IF(OR(MONTH(F3055)&lt;7,AND(MONTH(F3055)=7,DAY(F3055)&lt;=25)),
MOD(SUM((E3055-1901)*365,(N3055-1)*28,O3055,258),260),
MOD(SUM((E3055-1900)*365,(N3055-1)*28,O3055,258),260))</f>
        <v>56</v>
      </c>
      <c r="Q3055" s="371" t="str">
        <f>VLOOKUP(MOD(P3055,4),色,2,FALSE)</f>
        <v>黄色い</v>
      </c>
      <c r="R3055" s="289" t="str">
        <f>VLOOKUP(MOD(P3055,13),銀河の音,2,FALSE)</f>
        <v>自己存在の</v>
      </c>
      <c r="S3055" s="382" t="str">
        <f>VLOOKUP(MOD(P3055,20),太陽の紋章,2,FALSE)</f>
        <v>戦士</v>
      </c>
      <c r="T3055" s="91" t="s">
        <v>3736</v>
      </c>
    </row>
    <row r="3056" spans="1:20" ht="13.5" customHeight="1">
      <c r="A3056" s="50" t="str">
        <f>VLOOKUP(MOD(E3056,10),十干,2,FALSE)</f>
        <v>甲</v>
      </c>
      <c r="B3056" s="199" t="str">
        <f>VLOOKUP(MOD(E3056,12),十二支,3,FALSE)</f>
        <v xml:space="preserve">09 火 </v>
      </c>
      <c r="C3056" s="201" t="str">
        <f>VLOOKUP(F3056,星座,3,TRUE)</f>
        <v xml:space="preserve">01 冥 </v>
      </c>
      <c r="D3056" s="531" t="s">
        <v>2001</v>
      </c>
      <c r="E3056" s="1" t="str">
        <f>IFERROR(YEAR(D3056),LEFT(D3056,4))</f>
        <v>1694</v>
      </c>
      <c r="F3056" s="1" t="str">
        <f>IF(ISTEXT(D3056),RIGHT(D3056,5),TEXT(D3056,"mm/dd"))</f>
        <v>11/21</v>
      </c>
      <c r="G3056" s="39">
        <f>SUM(MID(E3056,1,1),MID(E3056,2,1),MID(E3056,3,1),MID(E3056,4,1),MID(F3056,1,1),MID(F3056,2,1),MID(F3056,4,1),MID(F3056,5,1))</f>
        <v>25</v>
      </c>
      <c r="H3056" s="41">
        <f>IF(MOD(G3056,9)=0,9,MOD(G3056,9))</f>
        <v>7</v>
      </c>
      <c r="I3056" s="45" t="str">
        <f>IFERROR(MID("日月火水木金土",WEEKDAY(D3056),1),"")</f>
        <v/>
      </c>
      <c r="J3056" s="304" t="s">
        <v>162</v>
      </c>
      <c r="K3056" s="202" t="str">
        <f>VLOOKUP(F3056,石と花メイン,3,FALSE)</f>
        <v>◆橄欖石</v>
      </c>
      <c r="L3056" s="297" t="str">
        <f>VLOOKUP(F3056,石と花メイン,4,FALSE)</f>
        <v>銀杏/公孫樹</v>
      </c>
      <c r="M3056" s="393">
        <f>IF(OR(MONTH(F3056)&lt;7,AND(MONTH(F3056)=7,DAY(F3056)&lt;=25)),
MOD(SUM((E3056-1901)*365,259),260),
MOD(SUM((E3056-1900)*365,259),260))</f>
        <v>209</v>
      </c>
      <c r="N3056" s="390">
        <f>IF(AND(MONTH(F3056)=7,DAY(F3056)&gt;25),1,
ROUNDDOWN((SUM(VLOOKUP(MONTH(F3056),D暦変換用数値,2,FALSE),DAY(F3056))/28)+1,0))</f>
        <v>5</v>
      </c>
      <c r="O3056" s="205">
        <f>IF(AND(MONTH(F3056)=7,DAY(F3056)&gt;25),DAY(F3056)-25,
MOD((SUM(VLOOKUP(MONTH(F3056),D暦変換用数値,2,FALSE),DAY(F3056))),28)+1)</f>
        <v>7</v>
      </c>
      <c r="P3056" s="406">
        <f>IF(OR(MONTH(F3056)&lt;7,AND(MONTH(F3056)=7,DAY(F3056)&lt;=25)),
MOD(SUM((E3056-1901)*365,(N3056-1)*28,O3056,258),260),
MOD(SUM((E3056-1900)*365,(N3056-1)*28,O3056,258),260))</f>
        <v>67</v>
      </c>
      <c r="Q3056" s="374" t="str">
        <f>VLOOKUP(MOD(P3056,4),色,2,FALSE)</f>
        <v>青い</v>
      </c>
      <c r="R3056" s="292" t="str">
        <f>VLOOKUP(MOD(P3056,13),銀河の音,2,FALSE)</f>
        <v>月の</v>
      </c>
      <c r="S3056" s="385" t="str">
        <f>VLOOKUP(MOD(P3056,20),太陽の紋章,2,FALSE)</f>
        <v>手</v>
      </c>
      <c r="T3056" s="97" t="s">
        <v>2002</v>
      </c>
    </row>
    <row r="3057" spans="1:20" ht="13.5" customHeight="1">
      <c r="A3057" s="282" t="str">
        <f>VLOOKUP(MOD(E3057,10),十干,2,FALSE)</f>
        <v>戊</v>
      </c>
      <c r="B3057" s="283" t="str">
        <f>VLOOKUP(MOD(E3057,12),十二支,3,FALSE)</f>
        <v xml:space="preserve">09 火 </v>
      </c>
      <c r="C3057" s="287" t="str">
        <f>VLOOKUP(F3057,星座,3,TRUE)</f>
        <v xml:space="preserve">01 冥 </v>
      </c>
      <c r="D3057" s="533" t="s">
        <v>8819</v>
      </c>
      <c r="E3057" s="83" t="str">
        <f>IFERROR(YEAR(D3057),LEFT(D3057,4))</f>
        <v>1898</v>
      </c>
      <c r="F3057" s="83" t="str">
        <f>IF(ISTEXT(D3057),RIGHT(D3057,5),TEXT(D3057,"mm/dd"))</f>
        <v>11/12</v>
      </c>
      <c r="G3057" s="88">
        <f>SUM(MID(E3057,1,1),MID(E3057,2,1),MID(E3057,3,1),MID(E3057,4,1),MID(F3057,1,1),MID(F3057,2,1),MID(F3057,4,1),MID(F3057,5,1))</f>
        <v>31</v>
      </c>
      <c r="H3057" s="88">
        <f>IF(MOD(G3057,9)=0,9,MOD(G3057,9))</f>
        <v>4</v>
      </c>
      <c r="I3057" s="83" t="str">
        <f>IFERROR(MID("日月火水木金土",WEEKDAY(D3057),1),"")</f>
        <v/>
      </c>
      <c r="J3057" s="303" t="s">
        <v>3912</v>
      </c>
      <c r="K3057" s="87" t="str">
        <f>VLOOKUP(F3057,石と花メイン,3,FALSE)</f>
        <v>◆柘榴石</v>
      </c>
      <c r="L3057" s="296" t="str">
        <f>VLOOKUP(F3057,石と花メイン,4,FALSE)</f>
        <v>レモン【檸檬】</v>
      </c>
      <c r="M3057" s="392">
        <f>IF(OR(MONTH(F3057)&lt;7,AND(MONTH(F3057)=7,DAY(F3057)&lt;=25)),
MOD(SUM((E3057-1901)*365,259),260),
MOD(SUM((E3057-1900)*365,259),260))</f>
        <v>49</v>
      </c>
      <c r="N3057" s="330">
        <f>IF(AND(MONTH(F3057)=7,DAY(F3057)&gt;25),1,
ROUNDDOWN((SUM(VLOOKUP(MONTH(F3057),D暦変換用数値,2,FALSE),DAY(F3057))/28)+1,0))</f>
        <v>4</v>
      </c>
      <c r="O3057" s="84">
        <f>IF(AND(MONTH(F3057)=7,DAY(F3057)&gt;25),DAY(F3057)-25,
MOD((SUM(VLOOKUP(MONTH(F3057),D暦変換用数値,2,FALSE),DAY(F3057))),28)+1)</f>
        <v>26</v>
      </c>
      <c r="P3057" s="405">
        <f>IF(OR(MONTH(F3057)&lt;7,AND(MONTH(F3057)=7,DAY(F3057)&lt;=25)),
MOD(SUM((E3057-1901)*365,(N3057-1)*28,O3057,258),260),
MOD(SUM((E3057-1900)*365,(N3057-1)*28,O3057,258),260))</f>
        <v>158</v>
      </c>
      <c r="Q3057" s="371" t="str">
        <f>VLOOKUP(MOD(P3057,4),色,2,FALSE)</f>
        <v>白い</v>
      </c>
      <c r="R3057" s="289" t="str">
        <f>VLOOKUP(MOD(P3057,13),銀河の音,2,FALSE)</f>
        <v>月の</v>
      </c>
      <c r="S3057" s="382" t="str">
        <f>VLOOKUP(MOD(P3057,20),太陽の紋章,2,FALSE)</f>
        <v>鏡</v>
      </c>
      <c r="T3057" s="91" t="s">
        <v>3736</v>
      </c>
    </row>
    <row r="3058" spans="1:20" ht="13.5" customHeight="1">
      <c r="A3058" s="50" t="str">
        <f>VLOOKUP(MOD(E3058,10),十干,2,FALSE)</f>
        <v>庚</v>
      </c>
      <c r="B3058" s="199" t="str">
        <f>VLOOKUP(MOD(E3058,12),十二支,3,FALSE)</f>
        <v xml:space="preserve">09 火 </v>
      </c>
      <c r="C3058" s="201" t="str">
        <f>VLOOKUP(F3058,星座,3,TRUE)</f>
        <v xml:space="preserve">01 冥 </v>
      </c>
      <c r="D3058" s="535" t="s">
        <v>8820</v>
      </c>
      <c r="E3058" s="45" t="str">
        <f>IFERROR(YEAR(D3058),LEFT(D3058,4))</f>
        <v>1970</v>
      </c>
      <c r="F3058" s="45" t="str">
        <f>IF(ISTEXT(D3058),RIGHT(D3058,5),TEXT(D3058,"mm/dd"))</f>
        <v>11/**</v>
      </c>
      <c r="G3058" s="41"/>
      <c r="H3058" s="41"/>
      <c r="I3058" s="45" t="str">
        <f>IFERROR(MID("日月火水木金土",WEEKDAY(D3058),1),"")</f>
        <v/>
      </c>
      <c r="J3058" s="305" t="s">
        <v>5189</v>
      </c>
      <c r="K3058" s="203"/>
      <c r="L3058" s="298"/>
      <c r="M3058" s="394"/>
      <c r="N3058" s="391"/>
      <c r="O3058" s="46"/>
      <c r="P3058" s="407"/>
      <c r="Q3058" s="377"/>
      <c r="R3058" s="294"/>
      <c r="S3058" s="388"/>
      <c r="T3058" s="96" t="s">
        <v>5191</v>
      </c>
    </row>
    <row r="3059" spans="1:20" ht="13.5" customHeight="1">
      <c r="A3059" s="50" t="str">
        <f>VLOOKUP(MOD(E3059,10),十干,2,FALSE)</f>
        <v>庚</v>
      </c>
      <c r="B3059" s="199" t="str">
        <f>VLOOKUP(MOD(E3059,12),十二支,3,FALSE)</f>
        <v xml:space="preserve">09 火 </v>
      </c>
      <c r="C3059" s="201" t="str">
        <f>VLOOKUP(F3059,星座,3,TRUE)</f>
        <v xml:space="preserve">02 零 </v>
      </c>
      <c r="D3059" s="531">
        <v>3892</v>
      </c>
      <c r="E3059" s="1">
        <f>IFERROR(YEAR(D3059),LEFT(D3059,4))</f>
        <v>1910</v>
      </c>
      <c r="F3059" s="1" t="str">
        <f>IF(ISTEXT(D3059),RIGHT(D3059,5),TEXT(D3059,"mm/dd"))</f>
        <v>08/27</v>
      </c>
      <c r="G3059" s="39">
        <f>SUM(MID(E3059,1,1),MID(E3059,2,1),MID(E3059,3,1),MID(E3059,4,1),MID(F3059,1,1),MID(F3059,2,1),MID(F3059,4,1),MID(F3059,5,1))</f>
        <v>28</v>
      </c>
      <c r="H3059" s="41">
        <f>IF(MOD(G3059,9)=0,9,MOD(G3059,9))</f>
        <v>1</v>
      </c>
      <c r="I3059" s="45" t="str">
        <f>IFERROR(MID("日月火水木金土",WEEKDAY(D3059),1),"")</f>
        <v>土</v>
      </c>
      <c r="J3059" s="304" t="s">
        <v>261</v>
      </c>
      <c r="K3059" s="202" t="str">
        <f>VLOOKUP(F3059,石と花メイン,3,FALSE)</f>
        <v>■紫水晶</v>
      </c>
      <c r="L3059" s="297" t="str">
        <f>VLOOKUP(F3059,石と花メイン,4,FALSE)</f>
        <v>芙蓉</v>
      </c>
      <c r="M3059" s="393">
        <f>IF(OR(MONTH(F3059)&lt;7,AND(MONTH(F3059)=7,DAY(F3059)&lt;=25)),
MOD(SUM((E3059-1901)*365,259),260),
MOD(SUM((E3059-1900)*365,259),260))</f>
        <v>9</v>
      </c>
      <c r="N3059" s="390">
        <f>IF(AND(MONTH(F3059)=7,DAY(F3059)&gt;25),1,
ROUNDDOWN((SUM(VLOOKUP(MONTH(F3059),D暦変換用数値,2,FALSE),DAY(F3059))/28)+1,0))</f>
        <v>2</v>
      </c>
      <c r="O3059" s="205">
        <f>IF(AND(MONTH(F3059)=7,DAY(F3059)&gt;25),DAY(F3059)-25,
MOD((SUM(VLOOKUP(MONTH(F3059),D暦変換用数値,2,FALSE),DAY(F3059))),28)+1)</f>
        <v>5</v>
      </c>
      <c r="P3059" s="406">
        <f>IF(OR(MONTH(F3059)&lt;7,AND(MONTH(F3059)=7,DAY(F3059)&lt;=25)),
MOD(SUM((E3059-1901)*365,(N3059-1)*28,O3059,258),260),
MOD(SUM((E3059-1900)*365,(N3059-1)*28,O3059,258),260))</f>
        <v>41</v>
      </c>
      <c r="Q3059" s="372" t="str">
        <f>VLOOKUP(MOD(P3059,4),色,2,FALSE)</f>
        <v>赤い</v>
      </c>
      <c r="R3059" s="290" t="str">
        <f>VLOOKUP(MOD(P3059,13),銀河の音,2,FALSE)</f>
        <v>月の</v>
      </c>
      <c r="S3059" s="383" t="str">
        <f>VLOOKUP(MOD(P3059,20),太陽の紋章,2,FALSE)</f>
        <v>竜</v>
      </c>
      <c r="T3059" s="97" t="s">
        <v>1531</v>
      </c>
    </row>
    <row r="3060" spans="1:20" ht="13.5" customHeight="1">
      <c r="A3060" s="282" t="str">
        <f>VLOOKUP(MOD(E3060,10),十干,2,FALSE)</f>
        <v>庚</v>
      </c>
      <c r="B3060" s="283" t="str">
        <f>VLOOKUP(MOD(E3060,12),十二支,3,FALSE)</f>
        <v xml:space="preserve">09 火 </v>
      </c>
      <c r="C3060" s="287" t="str">
        <f>VLOOKUP(F3060,星座,3,TRUE)</f>
        <v xml:space="preserve">02 零 </v>
      </c>
      <c r="D3060" s="533">
        <v>3898</v>
      </c>
      <c r="E3060" s="83">
        <f>IFERROR(YEAR(D3060),LEFT(D3060,4))</f>
        <v>1910</v>
      </c>
      <c r="F3060" s="83" t="str">
        <f>IF(ISTEXT(D3060),RIGHT(D3060,5),TEXT(D3060,"mm/dd"))</f>
        <v>09/02</v>
      </c>
      <c r="G3060" s="88">
        <f>SUM(MID(E3060,1,1),MID(E3060,2,1),MID(E3060,3,1),MID(E3060,4,1),MID(F3060,1,1),MID(F3060,2,1),MID(F3060,4,1),MID(F3060,5,1))</f>
        <v>22</v>
      </c>
      <c r="H3060" s="88">
        <f>IF(MOD(G3060,9)=0,9,MOD(G3060,9))</f>
        <v>4</v>
      </c>
      <c r="I3060" s="83" t="str">
        <f>IFERROR(MID("日月火水木金土",WEEKDAY(D3060),1),"")</f>
        <v>金</v>
      </c>
      <c r="J3060" s="303" t="s">
        <v>1668</v>
      </c>
      <c r="K3060" s="87" t="str">
        <f>VLOOKUP(F3060,石と花メイン,3,FALSE)</f>
        <v>◆藍玉</v>
      </c>
      <c r="L3060" s="296" t="str">
        <f>VLOOKUP(F3060,石と花メイン,4,FALSE)</f>
        <v>コバエア【蔓コベア】</v>
      </c>
      <c r="M3060" s="392">
        <f>IF(OR(MONTH(F3060)&lt;7,AND(MONTH(F3060)=7,DAY(F3060)&lt;=25)),
MOD(SUM((E3060-1901)*365,259),260),
MOD(SUM((E3060-1900)*365,259),260))</f>
        <v>9</v>
      </c>
      <c r="N3060" s="330">
        <f>IF(AND(MONTH(F3060)=7,DAY(F3060)&gt;25),1,
ROUNDDOWN((SUM(VLOOKUP(MONTH(F3060),D暦変換用数値,2,FALSE),DAY(F3060))/28)+1,0))</f>
        <v>2</v>
      </c>
      <c r="O3060" s="84">
        <f>IF(AND(MONTH(F3060)=7,DAY(F3060)&gt;25),DAY(F3060)-25,
MOD((SUM(VLOOKUP(MONTH(F3060),D暦変換用数値,2,FALSE),DAY(F3060))),28)+1)</f>
        <v>11</v>
      </c>
      <c r="P3060" s="405">
        <f>IF(OR(MONTH(F3060)&lt;7,AND(MONTH(F3060)=7,DAY(F3060)&lt;=25)),
MOD(SUM((E3060-1901)*365,(N3060-1)*28,O3060,258),260),
MOD(SUM((E3060-1900)*365,(N3060-1)*28,O3060,258),260))</f>
        <v>47</v>
      </c>
      <c r="Q3060" s="371" t="str">
        <f>VLOOKUP(MOD(P3060,4),色,2,FALSE)</f>
        <v>青い</v>
      </c>
      <c r="R3060" s="289" t="str">
        <f>VLOOKUP(MOD(P3060,13),銀河の音,2,FALSE)</f>
        <v>銀河の</v>
      </c>
      <c r="S3060" s="382" t="str">
        <f>VLOOKUP(MOD(P3060,20),太陽の紋章,2,FALSE)</f>
        <v>手</v>
      </c>
      <c r="T3060" s="91" t="s">
        <v>3736</v>
      </c>
    </row>
    <row r="3061" spans="1:20" ht="13.5" customHeight="1">
      <c r="A3061" s="50" t="str">
        <f>VLOOKUP(MOD(E3061,10),十干,2,FALSE)</f>
        <v>壬</v>
      </c>
      <c r="B3061" s="199" t="str">
        <f>VLOOKUP(MOD(E3061,12),十二支,3,FALSE)</f>
        <v xml:space="preserve">09 火 </v>
      </c>
      <c r="C3061" s="201" t="str">
        <f>VLOOKUP(F3061,星座,3,TRUE)</f>
        <v xml:space="preserve">02 零 </v>
      </c>
      <c r="D3061" s="531">
        <v>8275</v>
      </c>
      <c r="E3061" s="1">
        <f>IFERROR(YEAR(D3061),LEFT(D3061,4))</f>
        <v>1922</v>
      </c>
      <c r="F3061" s="1" t="str">
        <f>IF(ISTEXT(D3061),RIGHT(D3061,5),TEXT(D3061,"mm/dd"))</f>
        <v>08/27</v>
      </c>
      <c r="G3061" s="39">
        <f>SUM(MID(E3061,1,1),MID(E3061,2,1),MID(E3061,3,1),MID(E3061,4,1),MID(F3061,1,1),MID(F3061,2,1),MID(F3061,4,1),MID(F3061,5,1))</f>
        <v>31</v>
      </c>
      <c r="H3061" s="41">
        <f>IF(MOD(G3061,9)=0,9,MOD(G3061,9))</f>
        <v>4</v>
      </c>
      <c r="I3061" s="45" t="str">
        <f>IFERROR(MID("日月火水木金土",WEEKDAY(D3061),1),"")</f>
        <v>日</v>
      </c>
      <c r="J3061" s="304" t="s">
        <v>262</v>
      </c>
      <c r="K3061" s="202" t="str">
        <f>VLOOKUP(F3061,石と花メイン,3,FALSE)</f>
        <v>■紫水晶</v>
      </c>
      <c r="L3061" s="297" t="str">
        <f>VLOOKUP(F3061,石と花メイン,4,FALSE)</f>
        <v>芙蓉</v>
      </c>
      <c r="M3061" s="393">
        <f>IF(OR(MONTH(F3061)&lt;7,AND(MONTH(F3061)=7,DAY(F3061)&lt;=25)),
MOD(SUM((E3061-1901)*365,259),260),
MOD(SUM((E3061-1900)*365,259),260))</f>
        <v>229</v>
      </c>
      <c r="N3061" s="390">
        <f>IF(AND(MONTH(F3061)=7,DAY(F3061)&gt;25),1,
ROUNDDOWN((SUM(VLOOKUP(MONTH(F3061),D暦変換用数値,2,FALSE),DAY(F3061))/28)+1,0))</f>
        <v>2</v>
      </c>
      <c r="O3061" s="205">
        <f>IF(AND(MONTH(F3061)=7,DAY(F3061)&gt;25),DAY(F3061)-25,
MOD((SUM(VLOOKUP(MONTH(F3061),D暦変換用数値,2,FALSE),DAY(F3061))),28)+1)</f>
        <v>5</v>
      </c>
      <c r="P3061" s="406">
        <f>IF(OR(MONTH(F3061)&lt;7,AND(MONTH(F3061)=7,DAY(F3061)&lt;=25)),
MOD(SUM((E3061-1901)*365,(N3061-1)*28,O3061,258),260),
MOD(SUM((E3061-1900)*365,(N3061-1)*28,O3061,258),260))</f>
        <v>1</v>
      </c>
      <c r="Q3061" s="372" t="str">
        <f>VLOOKUP(MOD(P3061,4),色,2,FALSE)</f>
        <v>赤い</v>
      </c>
      <c r="R3061" s="290" t="str">
        <f>VLOOKUP(MOD(P3061,13),銀河の音,2,FALSE)</f>
        <v>磁気の</v>
      </c>
      <c r="S3061" s="383" t="str">
        <f>VLOOKUP(MOD(P3061,20),太陽の紋章,2,FALSE)</f>
        <v>竜</v>
      </c>
      <c r="T3061" s="99" t="s">
        <v>5668</v>
      </c>
    </row>
    <row r="3062" spans="1:20" ht="13.5" customHeight="1">
      <c r="A3062" s="334" t="str">
        <f>VLOOKUP(MOD(E3062,10),十干,2,FALSE)</f>
        <v>壬</v>
      </c>
      <c r="B3062" s="331" t="str">
        <f>VLOOKUP(MOD(E3062,12),十二支,3,FALSE)</f>
        <v xml:space="preserve">09 火 </v>
      </c>
      <c r="C3062" s="336" t="str">
        <f>VLOOKUP(F3062,星座,3,TRUE)</f>
        <v xml:space="preserve">02 零 </v>
      </c>
      <c r="D3062" s="540">
        <v>8290</v>
      </c>
      <c r="E3062" s="131">
        <f>IFERROR(YEAR(D3062),LEFT(D3062,4))</f>
        <v>1922</v>
      </c>
      <c r="F3062" s="538" t="str">
        <f>IF(ISTEXT(D3062),RIGHT(D3062,5),TEXT(D3062,"mm/dd"))</f>
        <v>09/11</v>
      </c>
      <c r="G3062" s="133">
        <f>SUM(MID(E3062,1,1),MID(E3062,2,1),MID(E3062,3,1),MID(E3062,4,1),MID(F3062,1,1),MID(F3062,2,1),MID(F3062,4,1),MID(F3062,5,1))</f>
        <v>25</v>
      </c>
      <c r="H3062" s="133">
        <f>IF(MOD(G3062,9)=0,9,MOD(G3062,9))</f>
        <v>7</v>
      </c>
      <c r="I3062" s="131" t="str">
        <f>IFERROR(MID("日月火水木金土",WEEKDAY(D3062),1),"")</f>
        <v>月</v>
      </c>
      <c r="J3062" s="306" t="s">
        <v>8972</v>
      </c>
      <c r="K3062" s="335" t="str">
        <f>VLOOKUP(F3062,石と花メイン,3,FALSE)</f>
        <v>◆青玉</v>
      </c>
      <c r="L3062" s="302" t="str">
        <f>VLOOKUP(F3062,石と花メイン,4,FALSE)</f>
        <v>木槿/槿</v>
      </c>
      <c r="M3062" s="396">
        <f>IF(OR(MONTH(F3062)&lt;7,AND(MONTH(F3062)=7,DAY(F3062)&lt;=25)),
MOD(SUM((E3062-1901)*365,259),260),
MOD(SUM((E3062-1900)*365,259),260))</f>
        <v>229</v>
      </c>
      <c r="N3062" s="335">
        <f>IF(AND(MONTH(F3062)=7,DAY(F3062)&gt;25),1,
ROUNDDOWN((SUM(VLOOKUP(MONTH(F3062),D暦変換用数値,2,FALSE),DAY(F3062))/28)+1,0))</f>
        <v>2</v>
      </c>
      <c r="O3062" s="132">
        <f>IF(AND(MONTH(F3062)=7,DAY(F3062)&gt;25),DAY(F3062)-25,
MOD((SUM(VLOOKUP(MONTH(F3062),D暦変換用数値,2,FALSE),DAY(F3062))),28)+1)</f>
        <v>20</v>
      </c>
      <c r="P3062" s="404">
        <f>IF(OR(MONTH(F3062)&lt;7,AND(MONTH(F3062)=7,DAY(F3062)&lt;=25)),
MOD(SUM((E3062-1901)*365,(N3062-1)*28,O3062,258),260),
MOD(SUM((E3062-1900)*365,(N3062-1)*28,O3062,258),260))</f>
        <v>16</v>
      </c>
      <c r="Q3062" s="376" t="str">
        <f>VLOOKUP(MOD(P3062,4),色,2,FALSE)</f>
        <v>黄色い</v>
      </c>
      <c r="R3062" s="333" t="str">
        <f>VLOOKUP(MOD(P3062,13),銀河の音,2,FALSE)</f>
        <v>電気の</v>
      </c>
      <c r="S3062" s="387" t="str">
        <f>VLOOKUP(MOD(P3062,20),太陽の紋章,2,FALSE)</f>
        <v>戦士</v>
      </c>
      <c r="T3062" s="129" t="s">
        <v>8974</v>
      </c>
    </row>
    <row r="3063" spans="1:20" ht="13.5" customHeight="1">
      <c r="A3063" s="50" t="str">
        <f>VLOOKUP(MOD(E3063,10),十干,2,FALSE)</f>
        <v>甲</v>
      </c>
      <c r="B3063" s="199" t="str">
        <f>VLOOKUP(MOD(E3063,12),十二支,3,FALSE)</f>
        <v xml:space="preserve">09 火 </v>
      </c>
      <c r="C3063" s="201" t="str">
        <f>VLOOKUP(F3063,星座,3,TRUE)</f>
        <v xml:space="preserve">02 零 </v>
      </c>
      <c r="D3063" s="531">
        <v>12655</v>
      </c>
      <c r="E3063" s="1">
        <f>IFERROR(YEAR(D3063),LEFT(D3063,4))</f>
        <v>1934</v>
      </c>
      <c r="F3063" s="1" t="str">
        <f>IF(ISTEXT(D3063),RIGHT(D3063,5),TEXT(D3063,"mm/dd"))</f>
        <v>08/24</v>
      </c>
      <c r="G3063" s="39">
        <f>SUM(MID(E3063,1,1),MID(E3063,2,1),MID(E3063,3,1),MID(E3063,4,1),MID(F3063,1,1),MID(F3063,2,1),MID(F3063,4,1),MID(F3063,5,1))</f>
        <v>31</v>
      </c>
      <c r="H3063" s="41">
        <f>IF(MOD(G3063,9)=0,9,MOD(G3063,9))</f>
        <v>4</v>
      </c>
      <c r="I3063" s="45" t="str">
        <f>IFERROR(MID("日月火水木金土",WEEKDAY(D3063),1),"")</f>
        <v>金</v>
      </c>
      <c r="J3063" s="304" t="s">
        <v>263</v>
      </c>
      <c r="K3063" s="202" t="str">
        <f>VLOOKUP(F3063,石と花メイン,3,FALSE)</f>
        <v>◇金剛石</v>
      </c>
      <c r="L3063" s="297" t="str">
        <f>VLOOKUP(F3063,石と花メイン,4,FALSE)</f>
        <v>金盞花【カレンデュラ】</v>
      </c>
      <c r="M3063" s="393">
        <f>IF(OR(MONTH(F3063)&lt;7,AND(MONTH(F3063)=7,DAY(F3063)&lt;=25)),
MOD(SUM((E3063-1901)*365,259),260),
MOD(SUM((E3063-1900)*365,259),260))</f>
        <v>189</v>
      </c>
      <c r="N3063" s="390">
        <f>IF(AND(MONTH(F3063)=7,DAY(F3063)&gt;25),1,
ROUNDDOWN((SUM(VLOOKUP(MONTH(F3063),D暦変換用数値,2,FALSE),DAY(F3063))/28)+1,0))</f>
        <v>2</v>
      </c>
      <c r="O3063" s="205">
        <f>IF(AND(MONTH(F3063)=7,DAY(F3063)&gt;25),DAY(F3063)-25,
MOD((SUM(VLOOKUP(MONTH(F3063),D暦変換用数値,2,FALSE),DAY(F3063))),28)+1)</f>
        <v>2</v>
      </c>
      <c r="P3063" s="406">
        <f>IF(OR(MONTH(F3063)&lt;7,AND(MONTH(F3063)=7,DAY(F3063)&lt;=25)),
MOD(SUM((E3063-1901)*365,(N3063-1)*28,O3063,258),260),
MOD(SUM((E3063-1900)*365,(N3063-1)*28,O3063,258),260))</f>
        <v>218</v>
      </c>
      <c r="Q3063" s="375" t="str">
        <f>VLOOKUP(MOD(P3063,4),色,2,FALSE)</f>
        <v>白い</v>
      </c>
      <c r="R3063" s="293" t="str">
        <f>VLOOKUP(MOD(P3063,13),銀河の音,2,FALSE)</f>
        <v>惑星の</v>
      </c>
      <c r="S3063" s="386" t="str">
        <f>VLOOKUP(MOD(P3063,20),太陽の紋章,2,FALSE)</f>
        <v>鏡</v>
      </c>
      <c r="T3063" s="97" t="s">
        <v>1532</v>
      </c>
    </row>
    <row r="3064" spans="1:20" ht="13.5" customHeight="1">
      <c r="A3064" s="50" t="str">
        <f>VLOOKUP(MOD(E3064,10),十干,2,FALSE)</f>
        <v>甲</v>
      </c>
      <c r="B3064" s="199" t="str">
        <f>VLOOKUP(MOD(E3064,12),十二支,3,FALSE)</f>
        <v xml:space="preserve">09 火 </v>
      </c>
      <c r="C3064" s="201" t="str">
        <f>VLOOKUP(F3064,星座,3,TRUE)</f>
        <v xml:space="preserve">02 零 </v>
      </c>
      <c r="D3064" s="531">
        <v>12656</v>
      </c>
      <c r="E3064" s="1">
        <f>IFERROR(YEAR(D3064),LEFT(D3064,4))</f>
        <v>1934</v>
      </c>
      <c r="F3064" s="1" t="str">
        <f>IF(ISTEXT(D3064),RIGHT(D3064,5),TEXT(D3064,"mm/dd"))</f>
        <v>08/25</v>
      </c>
      <c r="G3064" s="39">
        <f>SUM(MID(E3064,1,1),MID(E3064,2,1),MID(E3064,3,1),MID(E3064,4,1),MID(F3064,1,1),MID(F3064,2,1),MID(F3064,4,1),MID(F3064,5,1))</f>
        <v>32</v>
      </c>
      <c r="H3064" s="41">
        <f>IF(MOD(G3064,9)=0,9,MOD(G3064,9))</f>
        <v>5</v>
      </c>
      <c r="I3064" s="45" t="str">
        <f>IFERROR(MID("日月火水木金土",WEEKDAY(D3064),1),"")</f>
        <v>土</v>
      </c>
      <c r="J3064" s="304" t="s">
        <v>674</v>
      </c>
      <c r="K3064" s="202" t="str">
        <f>VLOOKUP(F3064,石と花メイン,3,FALSE)</f>
        <v>◆猫目石</v>
      </c>
      <c r="L3064" s="297" t="str">
        <f>VLOOKUP(F3064,石と花メイン,4,FALSE)</f>
        <v>檜扇【烏羽玉】</v>
      </c>
      <c r="M3064" s="393">
        <f>IF(OR(MONTH(F3064)&lt;7,AND(MONTH(F3064)=7,DAY(F3064)&lt;=25)),
MOD(SUM((E3064-1901)*365,259),260),
MOD(SUM((E3064-1900)*365,259),260))</f>
        <v>189</v>
      </c>
      <c r="N3064" s="390">
        <f>IF(AND(MONTH(F3064)=7,DAY(F3064)&gt;25),1,
ROUNDDOWN((SUM(VLOOKUP(MONTH(F3064),D暦変換用数値,2,FALSE),DAY(F3064))/28)+1,0))</f>
        <v>2</v>
      </c>
      <c r="O3064" s="205">
        <f>IF(AND(MONTH(F3064)=7,DAY(F3064)&gt;25),DAY(F3064)-25,
MOD((SUM(VLOOKUP(MONTH(F3064),D暦変換用数値,2,FALSE),DAY(F3064))),28)+1)</f>
        <v>3</v>
      </c>
      <c r="P3064" s="406">
        <f>IF(OR(MONTH(F3064)&lt;7,AND(MONTH(F3064)=7,DAY(F3064)&lt;=25)),
MOD(SUM((E3064-1901)*365,(N3064-1)*28,O3064,258),260),
MOD(SUM((E3064-1900)*365,(N3064-1)*28,O3064,258),260))</f>
        <v>219</v>
      </c>
      <c r="Q3064" s="374" t="str">
        <f>VLOOKUP(MOD(P3064,4),色,2,FALSE)</f>
        <v>青い</v>
      </c>
      <c r="R3064" s="292" t="str">
        <f>VLOOKUP(MOD(P3064,13),銀河の音,2,FALSE)</f>
        <v>スペクトルの</v>
      </c>
      <c r="S3064" s="385" t="str">
        <f>VLOOKUP(MOD(P3064,20),太陽の紋章,2,FALSE)</f>
        <v>嵐</v>
      </c>
      <c r="T3064" s="97" t="s">
        <v>2166</v>
      </c>
    </row>
    <row r="3065" spans="1:20" ht="13.5" customHeight="1">
      <c r="A3065" s="50" t="str">
        <f>VLOOKUP(MOD(E3065,10),十干,2,FALSE)</f>
        <v>甲</v>
      </c>
      <c r="B3065" s="199" t="str">
        <f>VLOOKUP(MOD(E3065,12),十二支,3,FALSE)</f>
        <v xml:space="preserve">09 火 </v>
      </c>
      <c r="C3065" s="201" t="str">
        <f>VLOOKUP(F3065,星座,3,TRUE)</f>
        <v xml:space="preserve">02 零 </v>
      </c>
      <c r="D3065" s="531">
        <v>12657</v>
      </c>
      <c r="E3065" s="1">
        <f>IFERROR(YEAR(D3065),LEFT(D3065,4))</f>
        <v>1934</v>
      </c>
      <c r="F3065" s="1" t="str">
        <f>IF(ISTEXT(D3065),RIGHT(D3065,5),TEXT(D3065,"mm/dd"))</f>
        <v>08/26</v>
      </c>
      <c r="G3065" s="39">
        <f>SUM(MID(E3065,1,1),MID(E3065,2,1),MID(E3065,3,1),MID(E3065,4,1),MID(F3065,1,1),MID(F3065,2,1),MID(F3065,4,1),MID(F3065,5,1))</f>
        <v>33</v>
      </c>
      <c r="H3065" s="41">
        <f>IF(MOD(G3065,9)=0,9,MOD(G3065,9))</f>
        <v>6</v>
      </c>
      <c r="I3065" s="45" t="str">
        <f>IFERROR(MID("日月火水木金土",WEEKDAY(D3065),1),"")</f>
        <v>日</v>
      </c>
      <c r="J3065" s="304" t="s">
        <v>675</v>
      </c>
      <c r="K3065" s="202" t="str">
        <f>VLOOKUP(F3065,石と花メイン,3,FALSE)</f>
        <v>◆柘榴石</v>
      </c>
      <c r="L3065" s="297" t="str">
        <f>VLOOKUP(F3065,石と花メイン,4,FALSE)</f>
        <v>スカビオサ【西洋松虫草】</v>
      </c>
      <c r="M3065" s="393">
        <f>IF(OR(MONTH(F3065)&lt;7,AND(MONTH(F3065)=7,DAY(F3065)&lt;=25)),
MOD(SUM((E3065-1901)*365,259),260),
MOD(SUM((E3065-1900)*365,259),260))</f>
        <v>189</v>
      </c>
      <c r="N3065" s="390">
        <f>IF(AND(MONTH(F3065)=7,DAY(F3065)&gt;25),1,
ROUNDDOWN((SUM(VLOOKUP(MONTH(F3065),D暦変換用数値,2,FALSE),DAY(F3065))/28)+1,0))</f>
        <v>2</v>
      </c>
      <c r="O3065" s="205">
        <f>IF(AND(MONTH(F3065)=7,DAY(F3065)&gt;25),DAY(F3065)-25,
MOD((SUM(VLOOKUP(MONTH(F3065),D暦変換用数値,2,FALSE),DAY(F3065))),28)+1)</f>
        <v>4</v>
      </c>
      <c r="P3065" s="406">
        <f>IF(OR(MONTH(F3065)&lt;7,AND(MONTH(F3065)=7,DAY(F3065)&lt;=25)),
MOD(SUM((E3065-1901)*365,(N3065-1)*28,O3065,258),260),
MOD(SUM((E3065-1900)*365,(N3065-1)*28,O3065,258),260))</f>
        <v>220</v>
      </c>
      <c r="Q3065" s="373" t="str">
        <f>VLOOKUP(MOD(P3065,4),色,2,FALSE)</f>
        <v>黄色い</v>
      </c>
      <c r="R3065" s="291" t="str">
        <f>VLOOKUP(MOD(P3065,13),銀河の音,2,FALSE)</f>
        <v>水晶の</v>
      </c>
      <c r="S3065" s="384" t="str">
        <f>VLOOKUP(MOD(P3065,20),太陽の紋章,2,FALSE)</f>
        <v>太陽</v>
      </c>
      <c r="T3065" s="99" t="s">
        <v>1533</v>
      </c>
    </row>
    <row r="3066" spans="1:20" ht="13.5" customHeight="1">
      <c r="A3066" s="282" t="str">
        <f>VLOOKUP(MOD(E3066,10),十干,2,FALSE)</f>
        <v>甲</v>
      </c>
      <c r="B3066" s="283" t="str">
        <f>VLOOKUP(MOD(E3066,12),十二支,3,FALSE)</f>
        <v xml:space="preserve">09 火 </v>
      </c>
      <c r="C3066" s="287" t="str">
        <f>VLOOKUP(F3066,星座,3,TRUE)</f>
        <v xml:space="preserve">02 零 </v>
      </c>
      <c r="D3066" s="533">
        <v>12663</v>
      </c>
      <c r="E3066" s="83">
        <f>IFERROR(YEAR(D3066),LEFT(D3066,4))</f>
        <v>1934</v>
      </c>
      <c r="F3066" s="83" t="str">
        <f>IF(ISTEXT(D3066),RIGHT(D3066,5),TEXT(D3066,"mm/dd"))</f>
        <v>09/01</v>
      </c>
      <c r="G3066" s="88">
        <f>SUM(MID(E3066,1,1),MID(E3066,2,1),MID(E3066,3,1),MID(E3066,4,1),MID(F3066,1,1),MID(F3066,2,1),MID(F3066,4,1),MID(F3066,5,1))</f>
        <v>27</v>
      </c>
      <c r="H3066" s="88">
        <f>IF(MOD(G3066,9)=0,9,MOD(G3066,9))</f>
        <v>9</v>
      </c>
      <c r="I3066" s="83" t="str">
        <f>IFERROR(MID("日月火水木金土",WEEKDAY(D3066),1),"")</f>
        <v>土</v>
      </c>
      <c r="J3066" s="303" t="s">
        <v>1669</v>
      </c>
      <c r="K3066" s="87" t="str">
        <f>VLOOKUP(F3066,石と花メイン,3,FALSE)</f>
        <v>◆青玉</v>
      </c>
      <c r="L3066" s="296" t="str">
        <f>VLOOKUP(F3066,石と花メイン,4,FALSE)</f>
        <v>浜梨/浜茄子</v>
      </c>
      <c r="M3066" s="392">
        <f>IF(OR(MONTH(F3066)&lt;7,AND(MONTH(F3066)=7,DAY(F3066)&lt;=25)),
MOD(SUM((E3066-1901)*365,259),260),
MOD(SUM((E3066-1900)*365,259),260))</f>
        <v>189</v>
      </c>
      <c r="N3066" s="330">
        <f>IF(AND(MONTH(F3066)=7,DAY(F3066)&gt;25),1,
ROUNDDOWN((SUM(VLOOKUP(MONTH(F3066),D暦変換用数値,2,FALSE),DAY(F3066))/28)+1,0))</f>
        <v>2</v>
      </c>
      <c r="O3066" s="84">
        <f>IF(AND(MONTH(F3066)=7,DAY(F3066)&gt;25),DAY(F3066)-25,
MOD((SUM(VLOOKUP(MONTH(F3066),D暦変換用数値,2,FALSE),DAY(F3066))),28)+1)</f>
        <v>10</v>
      </c>
      <c r="P3066" s="405">
        <f>IF(OR(MONTH(F3066)&lt;7,AND(MONTH(F3066)=7,DAY(F3066)&lt;=25)),
MOD(SUM((E3066-1901)*365,(N3066-1)*28,O3066,258),260),
MOD(SUM((E3066-1900)*365,(N3066-1)*28,O3066,258),260))</f>
        <v>226</v>
      </c>
      <c r="Q3066" s="371" t="str">
        <f>VLOOKUP(MOD(P3066,4),色,2,FALSE)</f>
        <v>白い</v>
      </c>
      <c r="R3066" s="289" t="str">
        <f>VLOOKUP(MOD(P3066,13),銀河の音,2,FALSE)</f>
        <v>倍音の</v>
      </c>
      <c r="S3066" s="382" t="str">
        <f>VLOOKUP(MOD(P3066,20),太陽の紋章,2,FALSE)</f>
        <v>世界の橋渡し</v>
      </c>
      <c r="T3066" s="91" t="s">
        <v>3736</v>
      </c>
    </row>
    <row r="3067" spans="1:20" ht="13.5" customHeight="1">
      <c r="A3067" s="50" t="str">
        <f>VLOOKUP(MOD(E3067,10),十干,2,FALSE)</f>
        <v>丙</v>
      </c>
      <c r="B3067" s="199" t="str">
        <f>VLOOKUP(MOD(E3067,12),十二支,3,FALSE)</f>
        <v xml:space="preserve">09 火 </v>
      </c>
      <c r="C3067" s="201" t="str">
        <f>VLOOKUP(F3067,星座,3,TRUE)</f>
        <v xml:space="preserve">02 零 </v>
      </c>
      <c r="D3067" s="531">
        <v>17042</v>
      </c>
      <c r="E3067" s="1">
        <f>IFERROR(YEAR(D3067),LEFT(D3067,4))</f>
        <v>1946</v>
      </c>
      <c r="F3067" s="1" t="str">
        <f>IF(ISTEXT(D3067),RIGHT(D3067,5),TEXT(D3067,"mm/dd"))</f>
        <v>08/28</v>
      </c>
      <c r="G3067" s="39">
        <f>SUM(MID(E3067,1,1),MID(E3067,2,1),MID(E3067,3,1),MID(E3067,4,1),MID(F3067,1,1),MID(F3067,2,1),MID(F3067,4,1),MID(F3067,5,1))</f>
        <v>38</v>
      </c>
      <c r="H3067" s="41">
        <f>IF(MOD(G3067,9)=0,9,MOD(G3067,9))</f>
        <v>2</v>
      </c>
      <c r="I3067" s="45" t="str">
        <f>IFERROR(MID("日月火水木金土",WEEKDAY(D3067),1),"")</f>
        <v>水</v>
      </c>
      <c r="J3067" s="304" t="s">
        <v>676</v>
      </c>
      <c r="K3067" s="202" t="str">
        <f>VLOOKUP(F3067,石と花メイン,3,FALSE)</f>
        <v>○真珠</v>
      </c>
      <c r="L3067" s="297" t="str">
        <f>VLOOKUP(F3067,石と花メイン,4,FALSE)</f>
        <v>エリンギウム【松毬薊】</v>
      </c>
      <c r="M3067" s="393">
        <f>IF(OR(MONTH(F3067)&lt;7,AND(MONTH(F3067)=7,DAY(F3067)&lt;=25)),
MOD(SUM((E3067-1901)*365,259),260),
MOD(SUM((E3067-1900)*365,259),260))</f>
        <v>149</v>
      </c>
      <c r="N3067" s="390">
        <f>IF(AND(MONTH(F3067)=7,DAY(F3067)&gt;25),1,
ROUNDDOWN((SUM(VLOOKUP(MONTH(F3067),D暦変換用数値,2,FALSE),DAY(F3067))/28)+1,0))</f>
        <v>2</v>
      </c>
      <c r="O3067" s="205">
        <f>IF(AND(MONTH(F3067)=7,DAY(F3067)&gt;25),DAY(F3067)-25,
MOD((SUM(VLOOKUP(MONTH(F3067),D暦変換用数値,2,FALSE),DAY(F3067))),28)+1)</f>
        <v>6</v>
      </c>
      <c r="P3067" s="406">
        <f>IF(OR(MONTH(F3067)&lt;7,AND(MONTH(F3067)=7,DAY(F3067)&lt;=25)),
MOD(SUM((E3067-1901)*365,(N3067-1)*28,O3067,258),260),
MOD(SUM((E3067-1900)*365,(N3067-1)*28,O3067,258),260))</f>
        <v>182</v>
      </c>
      <c r="Q3067" s="375" t="str">
        <f>VLOOKUP(MOD(P3067,4),色,2,FALSE)</f>
        <v>白い</v>
      </c>
      <c r="R3067" s="293" t="str">
        <f>VLOOKUP(MOD(P3067,13),銀河の音,2,FALSE)</f>
        <v>宇宙の</v>
      </c>
      <c r="S3067" s="386" t="str">
        <f>VLOOKUP(MOD(P3067,20),太陽の紋章,2,FALSE)</f>
        <v>風</v>
      </c>
      <c r="T3067" s="97" t="s">
        <v>1534</v>
      </c>
    </row>
    <row r="3068" spans="1:20" ht="13.5" customHeight="1">
      <c r="A3068" s="50" t="str">
        <f>VLOOKUP(MOD(E3068,10),十干,2,FALSE)</f>
        <v>丙</v>
      </c>
      <c r="B3068" s="199" t="str">
        <f>VLOOKUP(MOD(E3068,12),十二支,3,FALSE)</f>
        <v xml:space="preserve">09 火 </v>
      </c>
      <c r="C3068" s="201" t="str">
        <f>VLOOKUP(F3068,星座,3,TRUE)</f>
        <v xml:space="preserve">02 零 </v>
      </c>
      <c r="D3068" s="531">
        <v>17046</v>
      </c>
      <c r="E3068" s="1">
        <f>IFERROR(YEAR(D3068),LEFT(D3068,4))</f>
        <v>1946</v>
      </c>
      <c r="F3068" s="1" t="str">
        <f>IF(ISTEXT(D3068),RIGHT(D3068,5),TEXT(D3068,"mm/dd"))</f>
        <v>09/01</v>
      </c>
      <c r="G3068" s="39">
        <f>SUM(MID(E3068,1,1),MID(E3068,2,1),MID(E3068,3,1),MID(E3068,4,1),MID(F3068,1,1),MID(F3068,2,1),MID(F3068,4,1),MID(F3068,5,1))</f>
        <v>30</v>
      </c>
      <c r="H3068" s="41">
        <f>IF(MOD(G3068,9)=0,9,MOD(G3068,9))</f>
        <v>3</v>
      </c>
      <c r="I3068" s="45" t="str">
        <f>IFERROR(MID("日月火水木金土",WEEKDAY(D3068),1),"")</f>
        <v>日</v>
      </c>
      <c r="J3068" s="304" t="s">
        <v>677</v>
      </c>
      <c r="K3068" s="202" t="str">
        <f>VLOOKUP(F3068,石と花メイン,3,FALSE)</f>
        <v>◆青玉</v>
      </c>
      <c r="L3068" s="297" t="str">
        <f>VLOOKUP(F3068,石と花メイン,4,FALSE)</f>
        <v>浜梨/浜茄子</v>
      </c>
      <c r="M3068" s="393">
        <f>IF(OR(MONTH(F3068)&lt;7,AND(MONTH(F3068)=7,DAY(F3068)&lt;=25)),
MOD(SUM((E3068-1901)*365,259),260),
MOD(SUM((E3068-1900)*365,259),260))</f>
        <v>149</v>
      </c>
      <c r="N3068" s="390">
        <f>IF(AND(MONTH(F3068)=7,DAY(F3068)&gt;25),1,
ROUNDDOWN((SUM(VLOOKUP(MONTH(F3068),D暦変換用数値,2,FALSE),DAY(F3068))/28)+1,0))</f>
        <v>2</v>
      </c>
      <c r="O3068" s="205">
        <f>IF(AND(MONTH(F3068)=7,DAY(F3068)&gt;25),DAY(F3068)-25,
MOD((SUM(VLOOKUP(MONTH(F3068),D暦変換用数値,2,FALSE),DAY(F3068))),28)+1)</f>
        <v>10</v>
      </c>
      <c r="P3068" s="406">
        <f>IF(OR(MONTH(F3068)&lt;7,AND(MONTH(F3068)=7,DAY(F3068)&lt;=25)),
MOD(SUM((E3068-1901)*365,(N3068-1)*28,O3068,258),260),
MOD(SUM((E3068-1900)*365,(N3068-1)*28,O3068,258),260))</f>
        <v>186</v>
      </c>
      <c r="Q3068" s="375" t="str">
        <f>VLOOKUP(MOD(P3068,4),色,2,FALSE)</f>
        <v>白い</v>
      </c>
      <c r="R3068" s="293" t="str">
        <f>VLOOKUP(MOD(P3068,13),銀河の音,2,FALSE)</f>
        <v>自己存在の</v>
      </c>
      <c r="S3068" s="386" t="str">
        <f>VLOOKUP(MOD(P3068,20),太陽の紋章,2,FALSE)</f>
        <v>世界の橋渡し</v>
      </c>
      <c r="T3068" s="99" t="s">
        <v>1535</v>
      </c>
    </row>
    <row r="3069" spans="1:20" ht="13.5" customHeight="1">
      <c r="A3069" s="334" t="str">
        <f>VLOOKUP(MOD(E3069,10),十干,2,FALSE)</f>
        <v>丙</v>
      </c>
      <c r="B3069" s="331" t="str">
        <f>VLOOKUP(MOD(E3069,12),十二支,3,FALSE)</f>
        <v xml:space="preserve">09 火 </v>
      </c>
      <c r="C3069" s="336" t="str">
        <f>VLOOKUP(F3069,星座,3,TRUE)</f>
        <v xml:space="preserve">02 零 </v>
      </c>
      <c r="D3069" s="540">
        <v>17050</v>
      </c>
      <c r="E3069" s="131">
        <f>IFERROR(YEAR(D3069),LEFT(D3069,4))</f>
        <v>1946</v>
      </c>
      <c r="F3069" s="538" t="str">
        <f>IF(ISTEXT(D3069),RIGHT(D3069,5),TEXT(D3069,"mm/dd"))</f>
        <v>09/05</v>
      </c>
      <c r="G3069" s="133">
        <f>SUM(MID(E3069,1,1),MID(E3069,2,1),MID(E3069,3,1),MID(E3069,4,1),MID(F3069,1,1),MID(F3069,2,1),MID(F3069,4,1),MID(F3069,5,1))</f>
        <v>34</v>
      </c>
      <c r="H3069" s="133">
        <f>IF(MOD(G3069,9)=0,9,MOD(G3069,9))</f>
        <v>7</v>
      </c>
      <c r="I3069" s="131" t="str">
        <f>IFERROR(MID("日月火水木金土",WEEKDAY(D3069),1),"")</f>
        <v>木</v>
      </c>
      <c r="J3069" s="306" t="s">
        <v>9087</v>
      </c>
      <c r="K3069" s="335" t="str">
        <f>VLOOKUP(F3069,石と花メイン,3,FALSE)</f>
        <v>◇金剛石</v>
      </c>
      <c r="L3069" s="302" t="str">
        <f>VLOOKUP(F3069,石と花メイン,4,FALSE)</f>
        <v>鶏頭【韓藍】</v>
      </c>
      <c r="M3069" s="396">
        <f>IF(OR(MONTH(F3069)&lt;7,AND(MONTH(F3069)=7,DAY(F3069)&lt;=25)),
MOD(SUM((E3069-1901)*365,259),260),
MOD(SUM((E3069-1900)*365,259),260))</f>
        <v>149</v>
      </c>
      <c r="N3069" s="335">
        <f>IF(AND(MONTH(F3069)=7,DAY(F3069)&gt;25),1,
ROUNDDOWN((SUM(VLOOKUP(MONTH(F3069),D暦変換用数値,2,FALSE),DAY(F3069))/28)+1,0))</f>
        <v>2</v>
      </c>
      <c r="O3069" s="132">
        <f>IF(AND(MONTH(F3069)=7,DAY(F3069)&gt;25),DAY(F3069)-25,
MOD((SUM(VLOOKUP(MONTH(F3069),D暦変換用数値,2,FALSE),DAY(F3069))),28)+1)</f>
        <v>14</v>
      </c>
      <c r="P3069" s="404">
        <f>IF(OR(MONTH(F3069)&lt;7,AND(MONTH(F3069)=7,DAY(F3069)&lt;=25)),
MOD(SUM((E3069-1901)*365,(N3069-1)*28,O3069,258),260),
MOD(SUM((E3069-1900)*365,(N3069-1)*28,O3069,258),260))</f>
        <v>190</v>
      </c>
      <c r="Q3069" s="376" t="str">
        <f>VLOOKUP(MOD(P3069,4),色,2,FALSE)</f>
        <v>白い</v>
      </c>
      <c r="R3069" s="333" t="str">
        <f>VLOOKUP(MOD(P3069,13),銀河の音,2,FALSE)</f>
        <v>銀河の</v>
      </c>
      <c r="S3069" s="387" t="str">
        <f>VLOOKUP(MOD(P3069,20),太陽の紋章,2,FALSE)</f>
        <v>犬</v>
      </c>
      <c r="T3069" s="119" t="s">
        <v>9092</v>
      </c>
    </row>
    <row r="3070" spans="1:20" ht="13.5" customHeight="1">
      <c r="A3070" s="50" t="str">
        <f>VLOOKUP(MOD(E3070,10),十干,2,FALSE)</f>
        <v>丙</v>
      </c>
      <c r="B3070" s="199" t="str">
        <f>VLOOKUP(MOD(E3070,12),十二支,3,FALSE)</f>
        <v xml:space="preserve">09 火 </v>
      </c>
      <c r="C3070" s="201" t="str">
        <f>VLOOKUP(F3070,星座,3,TRUE)</f>
        <v xml:space="preserve">02 零 </v>
      </c>
      <c r="D3070" s="531">
        <v>17051</v>
      </c>
      <c r="E3070" s="1">
        <f>IFERROR(YEAR(D3070),LEFT(D3070,4))</f>
        <v>1946</v>
      </c>
      <c r="F3070" s="1" t="str">
        <f>IF(ISTEXT(D3070),RIGHT(D3070,5),TEXT(D3070,"mm/dd"))</f>
        <v>09/06</v>
      </c>
      <c r="G3070" s="39">
        <f>SUM(MID(E3070,1,1),MID(E3070,2,1),MID(E3070,3,1),MID(E3070,4,1),MID(F3070,1,1),MID(F3070,2,1),MID(F3070,4,1),MID(F3070,5,1))</f>
        <v>35</v>
      </c>
      <c r="H3070" s="41">
        <f>IF(MOD(G3070,9)=0,9,MOD(G3070,9))</f>
        <v>8</v>
      </c>
      <c r="I3070" s="45" t="str">
        <f>IFERROR(MID("日月火水木金土",WEEKDAY(D3070),1),"")</f>
        <v>金</v>
      </c>
      <c r="J3070" s="304" t="s">
        <v>678</v>
      </c>
      <c r="K3070" s="202" t="str">
        <f>VLOOKUP(F3070,石と花メイン,3,FALSE)</f>
        <v>□水晶</v>
      </c>
      <c r="L3070" s="297" t="str">
        <f>VLOOKUP(F3070,石と花メイン,4,FALSE)</f>
        <v>金蓮花【ナスタチウム】</v>
      </c>
      <c r="M3070" s="393">
        <f>IF(OR(MONTH(F3070)&lt;7,AND(MONTH(F3070)=7,DAY(F3070)&lt;=25)),
MOD(SUM((E3070-1901)*365,259),260),
MOD(SUM((E3070-1900)*365,259),260))</f>
        <v>149</v>
      </c>
      <c r="N3070" s="390">
        <f>IF(AND(MONTH(F3070)=7,DAY(F3070)&gt;25),1,
ROUNDDOWN((SUM(VLOOKUP(MONTH(F3070),D暦変換用数値,2,FALSE),DAY(F3070))/28)+1,0))</f>
        <v>2</v>
      </c>
      <c r="O3070" s="205">
        <f>IF(AND(MONTH(F3070)=7,DAY(F3070)&gt;25),DAY(F3070)-25,
MOD((SUM(VLOOKUP(MONTH(F3070),D暦変換用数値,2,FALSE),DAY(F3070))),28)+1)</f>
        <v>15</v>
      </c>
      <c r="P3070" s="406">
        <f>IF(OR(MONTH(F3070)&lt;7,AND(MONTH(F3070)=7,DAY(F3070)&lt;=25)),
MOD(SUM((E3070-1901)*365,(N3070-1)*28,O3070,258),260),
MOD(SUM((E3070-1900)*365,(N3070-1)*28,O3070,258),260))</f>
        <v>191</v>
      </c>
      <c r="Q3070" s="374" t="str">
        <f>VLOOKUP(MOD(P3070,4),色,2,FALSE)</f>
        <v>青い</v>
      </c>
      <c r="R3070" s="292" t="str">
        <f>VLOOKUP(MOD(P3070,13),銀河の音,2,FALSE)</f>
        <v>太陽の</v>
      </c>
      <c r="S3070" s="385" t="str">
        <f>VLOOKUP(MOD(P3070,20),太陽の紋章,2,FALSE)</f>
        <v>猿</v>
      </c>
      <c r="T3070" s="99" t="s">
        <v>8927</v>
      </c>
    </row>
    <row r="3071" spans="1:20" ht="13.5" customHeight="1">
      <c r="A3071" s="50" t="str">
        <f>VLOOKUP(MOD(E3071,10),十干,2,FALSE)</f>
        <v>丙</v>
      </c>
      <c r="B3071" s="199" t="str">
        <f>VLOOKUP(MOD(E3071,12),十二支,3,FALSE)</f>
        <v xml:space="preserve">09 火 </v>
      </c>
      <c r="C3071" s="201" t="str">
        <f>VLOOKUP(F3071,星座,3,TRUE)</f>
        <v xml:space="preserve">02 零 </v>
      </c>
      <c r="D3071" s="531">
        <v>17054</v>
      </c>
      <c r="E3071" s="1">
        <f>IFERROR(YEAR(D3071),LEFT(D3071,4))</f>
        <v>1946</v>
      </c>
      <c r="F3071" s="1" t="str">
        <f>IF(ISTEXT(D3071),RIGHT(D3071,5),TEXT(D3071,"mm/dd"))</f>
        <v>09/09</v>
      </c>
      <c r="G3071" s="39">
        <f>SUM(MID(E3071,1,1),MID(E3071,2,1),MID(E3071,3,1),MID(E3071,4,1),MID(F3071,1,1),MID(F3071,2,1),MID(F3071,4,1),MID(F3071,5,1))</f>
        <v>38</v>
      </c>
      <c r="H3071" s="41">
        <f>IF(MOD(G3071,9)=0,9,MOD(G3071,9))</f>
        <v>2</v>
      </c>
      <c r="I3071" s="45" t="str">
        <f>IFERROR(MID("日月火水木金土",WEEKDAY(D3071),1),"")</f>
        <v>月</v>
      </c>
      <c r="J3071" s="304" t="s">
        <v>679</v>
      </c>
      <c r="K3071" s="202" t="str">
        <f>VLOOKUP(F3071,石と花メイン,3,FALSE)</f>
        <v>◇金剛石</v>
      </c>
      <c r="L3071" s="297" t="str">
        <f>VLOOKUP(F3071,石と花メイン,4,FALSE)</f>
        <v>女郎花【粟花】</v>
      </c>
      <c r="M3071" s="393">
        <f>IF(OR(MONTH(F3071)&lt;7,AND(MONTH(F3071)=7,DAY(F3071)&lt;=25)),
MOD(SUM((E3071-1901)*365,259),260),
MOD(SUM((E3071-1900)*365,259),260))</f>
        <v>149</v>
      </c>
      <c r="N3071" s="390">
        <f>IF(AND(MONTH(F3071)=7,DAY(F3071)&gt;25),1,
ROUNDDOWN((SUM(VLOOKUP(MONTH(F3071),D暦変換用数値,2,FALSE),DAY(F3071))/28)+1,0))</f>
        <v>2</v>
      </c>
      <c r="O3071" s="205">
        <f>IF(AND(MONTH(F3071)=7,DAY(F3071)&gt;25),DAY(F3071)-25,
MOD((SUM(VLOOKUP(MONTH(F3071),D暦変換用数値,2,FALSE),DAY(F3071))),28)+1)</f>
        <v>18</v>
      </c>
      <c r="P3071" s="406">
        <f>IF(OR(MONTH(F3071)&lt;7,AND(MONTH(F3071)=7,DAY(F3071)&lt;=25)),
MOD(SUM((E3071-1901)*365,(N3071-1)*28,O3071,258),260),
MOD(SUM((E3071-1900)*365,(N3071-1)*28,O3071,258),260))</f>
        <v>194</v>
      </c>
      <c r="Q3071" s="375" t="str">
        <f>VLOOKUP(MOD(P3071,4),色,2,FALSE)</f>
        <v>白い</v>
      </c>
      <c r="R3071" s="293" t="str">
        <f>VLOOKUP(MOD(P3071,13),銀河の音,2,FALSE)</f>
        <v>水晶の</v>
      </c>
      <c r="S3071" s="386" t="str">
        <f>VLOOKUP(MOD(P3071,20),太陽の紋章,2,FALSE)</f>
        <v>魔法使い</v>
      </c>
      <c r="T3071" s="98" t="s">
        <v>3736</v>
      </c>
    </row>
    <row r="3072" spans="1:20" ht="13.5" customHeight="1">
      <c r="A3072" s="334" t="str">
        <f>VLOOKUP(MOD(E3072,10),十干,2,FALSE)</f>
        <v>丙</v>
      </c>
      <c r="B3072" s="331" t="str">
        <f>VLOOKUP(MOD(E3072,12),十二支,3,FALSE)</f>
        <v xml:space="preserve">09 火 </v>
      </c>
      <c r="C3072" s="336" t="str">
        <f>VLOOKUP(F3072,星座,3,TRUE)</f>
        <v xml:space="preserve">02 零 </v>
      </c>
      <c r="D3072" s="540">
        <v>17060</v>
      </c>
      <c r="E3072" s="131">
        <f>IFERROR(YEAR(D3072),LEFT(D3072,4))</f>
        <v>1946</v>
      </c>
      <c r="F3072" s="538" t="str">
        <f>IF(ISTEXT(D3072),RIGHT(D3072,5),TEXT(D3072,"mm/dd"))</f>
        <v>09/15</v>
      </c>
      <c r="G3072" s="133">
        <f>SUM(MID(E3072,1,1),MID(E3072,2,1),MID(E3072,3,1),MID(E3072,4,1),MID(F3072,1,1),MID(F3072,2,1),MID(F3072,4,1),MID(F3072,5,1))</f>
        <v>35</v>
      </c>
      <c r="H3072" s="133">
        <f>IF(MOD(G3072,9)=0,9,MOD(G3072,9))</f>
        <v>8</v>
      </c>
      <c r="I3072" s="131" t="str">
        <f>IFERROR(MID("日月火水木金土",WEEKDAY(D3072),1),"")</f>
        <v>日</v>
      </c>
      <c r="J3072" s="306" t="s">
        <v>9099</v>
      </c>
      <c r="K3072" s="335" t="str">
        <f>VLOOKUP(F3072,石と花メイン,3,FALSE)</f>
        <v>■紫水晶</v>
      </c>
      <c r="L3072" s="302" t="str">
        <f>VLOOKUP(F3072,石と花メイン,4,FALSE)</f>
        <v>ダリア【天竺牡丹】</v>
      </c>
      <c r="M3072" s="396">
        <f>IF(OR(MONTH(F3072)&lt;7,AND(MONTH(F3072)=7,DAY(F3072)&lt;=25)),
MOD(SUM((E3072-1901)*365,259),260),
MOD(SUM((E3072-1900)*365,259),260))</f>
        <v>149</v>
      </c>
      <c r="N3072" s="335">
        <f>IF(AND(MONTH(F3072)=7,DAY(F3072)&gt;25),1,
ROUNDDOWN((SUM(VLOOKUP(MONTH(F3072),D暦変換用数値,2,FALSE),DAY(F3072))/28)+1,0))</f>
        <v>2</v>
      </c>
      <c r="O3072" s="132">
        <f>IF(AND(MONTH(F3072)=7,DAY(F3072)&gt;25),DAY(F3072)-25,
MOD((SUM(VLOOKUP(MONTH(F3072),D暦変換用数値,2,FALSE),DAY(F3072))),28)+1)</f>
        <v>24</v>
      </c>
      <c r="P3072" s="404">
        <f>IF(OR(MONTH(F3072)&lt;7,AND(MONTH(F3072)=7,DAY(F3072)&lt;=25)),
MOD(SUM((E3072-1901)*365,(N3072-1)*28,O3072,258),260),
MOD(SUM((E3072-1900)*365,(N3072-1)*28,O3072,258),260))</f>
        <v>200</v>
      </c>
      <c r="Q3072" s="376" t="str">
        <f>VLOOKUP(MOD(P3072,4),色,2,FALSE)</f>
        <v>黄色い</v>
      </c>
      <c r="R3072" s="333" t="str">
        <f>VLOOKUP(MOD(P3072,13),銀河の音,2,FALSE)</f>
        <v>倍音の</v>
      </c>
      <c r="S3072" s="387" t="str">
        <f>VLOOKUP(MOD(P3072,20),太陽の紋章,2,FALSE)</f>
        <v>太陽</v>
      </c>
      <c r="T3072" s="128" t="s">
        <v>9100</v>
      </c>
    </row>
    <row r="3073" spans="1:20" ht="13.5" customHeight="1">
      <c r="A3073" s="76" t="str">
        <f>VLOOKUP(MOD(E3073,10),十干,2,FALSE)</f>
        <v>戊</v>
      </c>
      <c r="B3073" s="280" t="str">
        <f>VLOOKUP(MOD(E3073,12),十二支,3,FALSE)</f>
        <v xml:space="preserve">09 火 </v>
      </c>
      <c r="C3073" s="281" t="str">
        <f>VLOOKUP(F3073,星座,3,TRUE)</f>
        <v xml:space="preserve">02 零 </v>
      </c>
      <c r="D3073" s="550">
        <v>21424</v>
      </c>
      <c r="E3073" s="77">
        <f>IFERROR(YEAR(D3073),LEFT(D3073,4))</f>
        <v>1958</v>
      </c>
      <c r="F3073" s="77" t="str">
        <f>IF(ISTEXT(D3073),RIGHT(D3073,5),TEXT(D3073,"mm/dd"))</f>
        <v>08/27</v>
      </c>
      <c r="G3073" s="554">
        <f>SUM(MID(E3073,1,1),MID(E3073,2,1),MID(E3073,3,1),MID(E3073,4,1),MID(F3073,1,1),MID(F3073,2,1),MID(F3073,4,1),MID(F3073,5,1))</f>
        <v>40</v>
      </c>
      <c r="H3073" s="81">
        <f>IF(MOD(G3073,9)=0,9,MOD(G3073,9))</f>
        <v>4</v>
      </c>
      <c r="I3073" s="77" t="str">
        <f>IFERROR(MID("日月火水木金土",WEEKDAY(D3073),1),"")</f>
        <v>水</v>
      </c>
      <c r="J3073" s="307" t="s">
        <v>9061</v>
      </c>
      <c r="K3073" s="203" t="str">
        <f>VLOOKUP(F3073,石と花メイン,3,FALSE)</f>
        <v>■紫水晶</v>
      </c>
      <c r="L3073" s="301" t="str">
        <f>VLOOKUP(F3073,石と花メイン,4,FALSE)</f>
        <v>芙蓉</v>
      </c>
      <c r="M3073" s="398">
        <f>IF(OR(MONTH(F3073)&lt;7,AND(MONTH(F3073)=7,DAY(F3073)&lt;=25)),
MOD(SUM((E3073-1901)*365,259),260),
MOD(SUM((E3073-1900)*365,259),260))</f>
        <v>109</v>
      </c>
      <c r="N3073" s="121">
        <f>IF(AND(MONTH(F3073)=7,DAY(F3073)&gt;25),1,
ROUNDDOWN((SUM(VLOOKUP(MONTH(F3073),D暦変換用数値,2,FALSE),DAY(F3073))/28)+1,0))</f>
        <v>2</v>
      </c>
      <c r="O3073" s="117">
        <f>IF(AND(MONTH(F3073)=7,DAY(F3073)&gt;25),DAY(F3073)-25,
MOD((SUM(VLOOKUP(MONTH(F3073),D暦変換用数値,2,FALSE),DAY(F3073))),28)+1)</f>
        <v>5</v>
      </c>
      <c r="P3073" s="408">
        <f>IF(OR(MONTH(F3073)&lt;7,AND(MONTH(F3073)=7,DAY(F3073)&lt;=25)),
MOD(SUM((E3073-1901)*365,(N3073-1)*28,O3073,258),260),
MOD(SUM((E3073-1900)*365,(N3073-1)*28,O3073,258),260))</f>
        <v>141</v>
      </c>
      <c r="Q3073" s="380" t="str">
        <f>VLOOKUP(MOD(P3073,4),色,2,FALSE)</f>
        <v>赤い</v>
      </c>
      <c r="R3073" s="295" t="str">
        <f>VLOOKUP(MOD(P3073,13),銀河の音,2,FALSE)</f>
        <v>スペクトルの</v>
      </c>
      <c r="S3073" s="389" t="str">
        <f>VLOOKUP(MOD(P3073,20),太陽の紋章,2,FALSE)</f>
        <v>竜</v>
      </c>
      <c r="T3073" s="96" t="s">
        <v>9060</v>
      </c>
    </row>
    <row r="3074" spans="1:20" ht="13.5" customHeight="1">
      <c r="A3074" s="50" t="str">
        <f>VLOOKUP(MOD(E3074,10),十干,2,FALSE)</f>
        <v>戊</v>
      </c>
      <c r="B3074" s="199" t="str">
        <f>VLOOKUP(MOD(E3074,12),十二支,3,FALSE)</f>
        <v xml:space="preserve">09 火 </v>
      </c>
      <c r="C3074" s="201" t="str">
        <f>VLOOKUP(F3074,星座,3,TRUE)</f>
        <v xml:space="preserve">02 零 </v>
      </c>
      <c r="D3074" s="531">
        <v>21425</v>
      </c>
      <c r="E3074" s="1">
        <f>IFERROR(YEAR(D3074),LEFT(D3074,4))</f>
        <v>1958</v>
      </c>
      <c r="F3074" s="1" t="str">
        <f>IF(ISTEXT(D3074),RIGHT(D3074,5),TEXT(D3074,"mm/dd"))</f>
        <v>08/28</v>
      </c>
      <c r="G3074" s="39">
        <f>SUM(MID(E3074,1,1),MID(E3074,2,1),MID(E3074,3,1),MID(E3074,4,1),MID(F3074,1,1),MID(F3074,2,1),MID(F3074,4,1),MID(F3074,5,1))</f>
        <v>41</v>
      </c>
      <c r="H3074" s="41">
        <f>IF(MOD(G3074,9)=0,9,MOD(G3074,9))</f>
        <v>5</v>
      </c>
      <c r="I3074" s="45" t="str">
        <f>IFERROR(MID("日月火水木金土",WEEKDAY(D3074),1),"")</f>
        <v>木</v>
      </c>
      <c r="J3074" s="304" t="s">
        <v>3444</v>
      </c>
      <c r="K3074" s="202" t="str">
        <f>VLOOKUP(F3074,石と花メイン,3,FALSE)</f>
        <v>○真珠</v>
      </c>
      <c r="L3074" s="297" t="str">
        <f>VLOOKUP(F3074,石と花メイン,4,FALSE)</f>
        <v>エリンギウム【松毬薊】</v>
      </c>
      <c r="M3074" s="393">
        <f>IF(OR(MONTH(F3074)&lt;7,AND(MONTH(F3074)=7,DAY(F3074)&lt;=25)),
MOD(SUM((E3074-1901)*365,259),260),
MOD(SUM((E3074-1900)*365,259),260))</f>
        <v>109</v>
      </c>
      <c r="N3074" s="390">
        <f>IF(AND(MONTH(F3074)=7,DAY(F3074)&gt;25),1,
ROUNDDOWN((SUM(VLOOKUP(MONTH(F3074),D暦変換用数値,2,FALSE),DAY(F3074))/28)+1,0))</f>
        <v>2</v>
      </c>
      <c r="O3074" s="205">
        <f>IF(AND(MONTH(F3074)=7,DAY(F3074)&gt;25),DAY(F3074)-25,
MOD((SUM(VLOOKUP(MONTH(F3074),D暦変換用数値,2,FALSE),DAY(F3074))),28)+1)</f>
        <v>6</v>
      </c>
      <c r="P3074" s="406">
        <f>IF(OR(MONTH(F3074)&lt;7,AND(MONTH(F3074)=7,DAY(F3074)&lt;=25)),
MOD(SUM((E3074-1901)*365,(N3074-1)*28,O3074,258),260),
MOD(SUM((E3074-1900)*365,(N3074-1)*28,O3074,258),260))</f>
        <v>142</v>
      </c>
      <c r="Q3074" s="375" t="str">
        <f>VLOOKUP(MOD(P3074,4),色,2,FALSE)</f>
        <v>白い</v>
      </c>
      <c r="R3074" s="293" t="str">
        <f>VLOOKUP(MOD(P3074,13),銀河の音,2,FALSE)</f>
        <v>水晶の</v>
      </c>
      <c r="S3074" s="386" t="str">
        <f>VLOOKUP(MOD(P3074,20),太陽の紋章,2,FALSE)</f>
        <v>風</v>
      </c>
      <c r="T3074" s="103" t="s">
        <v>0</v>
      </c>
    </row>
    <row r="3075" spans="1:20" ht="13.5" customHeight="1">
      <c r="A3075" s="50" t="str">
        <f>VLOOKUP(MOD(E3075,10),十干,2,FALSE)</f>
        <v>戊</v>
      </c>
      <c r="B3075" s="199" t="str">
        <f>VLOOKUP(MOD(E3075,12),十二支,3,FALSE)</f>
        <v xml:space="preserve">09 火 </v>
      </c>
      <c r="C3075" s="201" t="str">
        <f>VLOOKUP(F3075,星座,3,TRUE)</f>
        <v xml:space="preserve">02 零 </v>
      </c>
      <c r="D3075" s="531">
        <v>21426</v>
      </c>
      <c r="E3075" s="1">
        <f>IFERROR(YEAR(D3075),LEFT(D3075,4))</f>
        <v>1958</v>
      </c>
      <c r="F3075" s="1" t="str">
        <f>IF(ISTEXT(D3075),RIGHT(D3075,5),TEXT(D3075,"mm/dd"))</f>
        <v>08/29</v>
      </c>
      <c r="G3075" s="39">
        <f>SUM(MID(E3075,1,1),MID(E3075,2,1),MID(E3075,3,1),MID(E3075,4,1),MID(F3075,1,1),MID(F3075,2,1),MID(F3075,4,1),MID(F3075,5,1))</f>
        <v>42</v>
      </c>
      <c r="H3075" s="41">
        <f>IF(MOD(G3075,9)=0,9,MOD(G3075,9))</f>
        <v>6</v>
      </c>
      <c r="I3075" s="45" t="str">
        <f>IFERROR(MID("日月火水木金土",WEEKDAY(D3075),1),"")</f>
        <v>金</v>
      </c>
      <c r="J3075" s="304" t="s">
        <v>3445</v>
      </c>
      <c r="K3075" s="202" t="str">
        <f>VLOOKUP(F3075,石と花メイン,3,FALSE)</f>
        <v>●蛋白石</v>
      </c>
      <c r="L3075" s="297" t="str">
        <f>VLOOKUP(F3075,石と花メイン,4,FALSE)</f>
        <v>煙草【ニコチアナ】</v>
      </c>
      <c r="M3075" s="393">
        <f>IF(OR(MONTH(F3075)&lt;7,AND(MONTH(F3075)=7,DAY(F3075)&lt;=25)),
MOD(SUM((E3075-1901)*365,259),260),
MOD(SUM((E3075-1900)*365,259),260))</f>
        <v>109</v>
      </c>
      <c r="N3075" s="390">
        <f>IF(AND(MONTH(F3075)=7,DAY(F3075)&gt;25),1,
ROUNDDOWN((SUM(VLOOKUP(MONTH(F3075),D暦変換用数値,2,FALSE),DAY(F3075))/28)+1,0))</f>
        <v>2</v>
      </c>
      <c r="O3075" s="205">
        <f>IF(AND(MONTH(F3075)=7,DAY(F3075)&gt;25),DAY(F3075)-25,
MOD((SUM(VLOOKUP(MONTH(F3075),D暦変換用数値,2,FALSE),DAY(F3075))),28)+1)</f>
        <v>7</v>
      </c>
      <c r="P3075" s="406">
        <f>IF(OR(MONTH(F3075)&lt;7,AND(MONTH(F3075)=7,DAY(F3075)&lt;=25)),
MOD(SUM((E3075-1901)*365,(N3075-1)*28,O3075,258),260),
MOD(SUM((E3075-1900)*365,(N3075-1)*28,O3075,258),260))</f>
        <v>143</v>
      </c>
      <c r="Q3075" s="374" t="str">
        <f>VLOOKUP(MOD(P3075,4),色,2,FALSE)</f>
        <v>青い</v>
      </c>
      <c r="R3075" s="292" t="str">
        <f>VLOOKUP(MOD(P3075,13),銀河の音,2,FALSE)</f>
        <v>宇宙の</v>
      </c>
      <c r="S3075" s="385" t="str">
        <f>VLOOKUP(MOD(P3075,20),太陽の紋章,2,FALSE)</f>
        <v>夜</v>
      </c>
      <c r="T3075" s="97" t="s">
        <v>1</v>
      </c>
    </row>
    <row r="3076" spans="1:20" ht="13.5" customHeight="1">
      <c r="A3076" s="50" t="str">
        <f>VLOOKUP(MOD(E3076,10),十干,2,FALSE)</f>
        <v>戊</v>
      </c>
      <c r="B3076" s="199" t="str">
        <f>VLOOKUP(MOD(E3076,12),十二支,3,FALSE)</f>
        <v xml:space="preserve">09 火 </v>
      </c>
      <c r="C3076" s="201" t="str">
        <f>VLOOKUP(F3076,星座,3,TRUE)</f>
        <v xml:space="preserve">02 零 </v>
      </c>
      <c r="D3076" s="531">
        <v>21427</v>
      </c>
      <c r="E3076" s="1">
        <f>IFERROR(YEAR(D3076),LEFT(D3076,4))</f>
        <v>1958</v>
      </c>
      <c r="F3076" s="1" t="str">
        <f>IF(ISTEXT(D3076),RIGHT(D3076,5),TEXT(D3076,"mm/dd"))</f>
        <v>08/30</v>
      </c>
      <c r="G3076" s="39">
        <f>SUM(MID(E3076,1,1),MID(E3076,2,1),MID(E3076,3,1),MID(E3076,4,1),MID(F3076,1,1),MID(F3076,2,1),MID(F3076,4,1),MID(F3076,5,1))</f>
        <v>34</v>
      </c>
      <c r="H3076" s="41">
        <f>IF(MOD(G3076,9)=0,9,MOD(G3076,9))</f>
        <v>7</v>
      </c>
      <c r="I3076" s="45" t="str">
        <f>IFERROR(MID("日月火水木金土",WEEKDAY(D3076),1),"")</f>
        <v>土</v>
      </c>
      <c r="J3076" s="304" t="s">
        <v>3446</v>
      </c>
      <c r="K3076" s="202" t="str">
        <f>VLOOKUP(F3076,石と花メイン,3,FALSE)</f>
        <v>●土耳古石</v>
      </c>
      <c r="L3076" s="297" t="str">
        <f>VLOOKUP(F3076,石と花メイン,4,FALSE)</f>
        <v>洞庭藍【秋咲きベロニカ】</v>
      </c>
      <c r="M3076" s="393">
        <f>IF(OR(MONTH(F3076)&lt;7,AND(MONTH(F3076)=7,DAY(F3076)&lt;=25)),
MOD(SUM((E3076-1901)*365,259),260),
MOD(SUM((E3076-1900)*365,259),260))</f>
        <v>109</v>
      </c>
      <c r="N3076" s="390">
        <f>IF(AND(MONTH(F3076)=7,DAY(F3076)&gt;25),1,
ROUNDDOWN((SUM(VLOOKUP(MONTH(F3076),D暦変換用数値,2,FALSE),DAY(F3076))/28)+1,0))</f>
        <v>2</v>
      </c>
      <c r="O3076" s="205">
        <f>IF(AND(MONTH(F3076)=7,DAY(F3076)&gt;25),DAY(F3076)-25,
MOD((SUM(VLOOKUP(MONTH(F3076),D暦変換用数値,2,FALSE),DAY(F3076))),28)+1)</f>
        <v>8</v>
      </c>
      <c r="P3076" s="406">
        <f>IF(OR(MONTH(F3076)&lt;7,AND(MONTH(F3076)=7,DAY(F3076)&lt;=25)),
MOD(SUM((E3076-1901)*365,(N3076-1)*28,O3076,258),260),
MOD(SUM((E3076-1900)*365,(N3076-1)*28,O3076,258),260))</f>
        <v>144</v>
      </c>
      <c r="Q3076" s="373" t="str">
        <f>VLOOKUP(MOD(P3076,4),色,2,FALSE)</f>
        <v>黄色い</v>
      </c>
      <c r="R3076" s="291" t="str">
        <f>VLOOKUP(MOD(P3076,13),銀河の音,2,FALSE)</f>
        <v>磁気の</v>
      </c>
      <c r="S3076" s="384" t="str">
        <f>VLOOKUP(MOD(P3076,20),太陽の紋章,2,FALSE)</f>
        <v>種</v>
      </c>
      <c r="T3076" s="97" t="s">
        <v>2</v>
      </c>
    </row>
    <row r="3077" spans="1:20" ht="13.5" customHeight="1">
      <c r="A3077" s="50" t="str">
        <f>VLOOKUP(MOD(E3077,10),十干,2,FALSE)</f>
        <v>戊</v>
      </c>
      <c r="B3077" s="199" t="str">
        <f>VLOOKUP(MOD(E3077,12),十二支,3,FALSE)</f>
        <v xml:space="preserve">09 火 </v>
      </c>
      <c r="C3077" s="201" t="str">
        <f>VLOOKUP(F3077,星座,3,TRUE)</f>
        <v xml:space="preserve">02 零 </v>
      </c>
      <c r="D3077" s="531">
        <v>21441</v>
      </c>
      <c r="E3077" s="1">
        <f>IFERROR(YEAR(D3077),LEFT(D3077,4))</f>
        <v>1958</v>
      </c>
      <c r="F3077" s="1" t="str">
        <f>IF(ISTEXT(D3077),RIGHT(D3077,5),TEXT(D3077,"mm/dd"))</f>
        <v>09/13</v>
      </c>
      <c r="G3077" s="39">
        <f>SUM(MID(E3077,1,1),MID(E3077,2,1),MID(E3077,3,1),MID(E3077,4,1),MID(F3077,1,1),MID(F3077,2,1),MID(F3077,4,1),MID(F3077,5,1))</f>
        <v>36</v>
      </c>
      <c r="H3077" s="41">
        <f>IF(MOD(G3077,9)=0,9,MOD(G3077,9))</f>
        <v>9</v>
      </c>
      <c r="I3077" s="45" t="str">
        <f>IFERROR(MID("日月火水木金土",WEEKDAY(D3077),1),"")</f>
        <v>土</v>
      </c>
      <c r="J3077" s="304" t="s">
        <v>3447</v>
      </c>
      <c r="K3077" s="202" t="str">
        <f>VLOOKUP(F3077,石と花メイン,3,FALSE)</f>
        <v>●翡翠</v>
      </c>
      <c r="L3077" s="297" t="str">
        <f>VLOOKUP(F3077,石と花メイン,4,FALSE)</f>
        <v>葛【裏見草】</v>
      </c>
      <c r="M3077" s="393">
        <f>IF(OR(MONTH(F3077)&lt;7,AND(MONTH(F3077)=7,DAY(F3077)&lt;=25)),
MOD(SUM((E3077-1901)*365,259),260),
MOD(SUM((E3077-1900)*365,259),260))</f>
        <v>109</v>
      </c>
      <c r="N3077" s="390">
        <f>IF(AND(MONTH(F3077)=7,DAY(F3077)&gt;25),1,
ROUNDDOWN((SUM(VLOOKUP(MONTH(F3077),D暦変換用数値,2,FALSE),DAY(F3077))/28)+1,0))</f>
        <v>2</v>
      </c>
      <c r="O3077" s="205">
        <f>IF(AND(MONTH(F3077)=7,DAY(F3077)&gt;25),DAY(F3077)-25,
MOD((SUM(VLOOKUP(MONTH(F3077),D暦変換用数値,2,FALSE),DAY(F3077))),28)+1)</f>
        <v>22</v>
      </c>
      <c r="P3077" s="406">
        <f>IF(OR(MONTH(F3077)&lt;7,AND(MONTH(F3077)=7,DAY(F3077)&lt;=25)),
MOD(SUM((E3077-1901)*365,(N3077-1)*28,O3077,258),260),
MOD(SUM((E3077-1900)*365,(N3077-1)*28,O3077,258),260))</f>
        <v>158</v>
      </c>
      <c r="Q3077" s="375" t="str">
        <f>VLOOKUP(MOD(P3077,4),色,2,FALSE)</f>
        <v>白い</v>
      </c>
      <c r="R3077" s="293" t="str">
        <f>VLOOKUP(MOD(P3077,13),銀河の音,2,FALSE)</f>
        <v>月の</v>
      </c>
      <c r="S3077" s="386" t="str">
        <f>VLOOKUP(MOD(P3077,20),太陽の紋章,2,FALSE)</f>
        <v>鏡</v>
      </c>
      <c r="T3077" s="111" t="s">
        <v>3</v>
      </c>
    </row>
    <row r="3078" spans="1:20" ht="13.5" customHeight="1">
      <c r="A3078" s="50" t="str">
        <f>VLOOKUP(MOD(E3078,10),十干,2,FALSE)</f>
        <v>戊</v>
      </c>
      <c r="B3078" s="199" t="str">
        <f>VLOOKUP(MOD(E3078,12),十二支,3,FALSE)</f>
        <v xml:space="preserve">09 火 </v>
      </c>
      <c r="C3078" s="201" t="str">
        <f>VLOOKUP(F3078,星座,3,TRUE)</f>
        <v xml:space="preserve">02 零 </v>
      </c>
      <c r="D3078" s="535">
        <v>21450</v>
      </c>
      <c r="E3078" s="45">
        <f>IFERROR(YEAR(D3078),LEFT(D3078,4))</f>
        <v>1958</v>
      </c>
      <c r="F3078" s="45" t="str">
        <f>IF(ISTEXT(D3078),RIGHT(D3078,5),TEXT(D3078,"mm/dd"))</f>
        <v>09/22</v>
      </c>
      <c r="G3078" s="41">
        <f>SUM(MID(E3078,1,1),MID(E3078,2,1),MID(E3078,3,1),MID(E3078,4,1),MID(F3078,1,1),MID(F3078,2,1),MID(F3078,4,1),MID(F3078,5,1))</f>
        <v>36</v>
      </c>
      <c r="H3078" s="41">
        <f>IF(MOD(G3078,9)=0,9,MOD(G3078,9))</f>
        <v>9</v>
      </c>
      <c r="I3078" s="45" t="str">
        <f>IFERROR(MID("日月火水木金土",WEEKDAY(D3078),1),"")</f>
        <v>月</v>
      </c>
      <c r="J3078" s="305" t="s">
        <v>6213</v>
      </c>
      <c r="K3078" s="203" t="str">
        <f>VLOOKUP(F3078,石と花メイン,3,FALSE)</f>
        <v>◇金剛石</v>
      </c>
      <c r="L3078" s="298" t="str">
        <f>VLOOKUP(F3078,石と花メイン,4,FALSE)</f>
        <v>千日紅【千日草】</v>
      </c>
      <c r="M3078" s="394">
        <f>IF(OR(MONTH(F3078)&lt;7,AND(MONTH(F3078)=7,DAY(F3078)&lt;=25)),
MOD(SUM((E3078-1901)*365,259),260),
MOD(SUM((E3078-1900)*365,259),260))</f>
        <v>109</v>
      </c>
      <c r="N3078" s="391">
        <f>IF(AND(MONTH(F3078)=7,DAY(F3078)&gt;25),1,
ROUNDDOWN((SUM(VLOOKUP(MONTH(F3078),D暦変換用数値,2,FALSE),DAY(F3078))/28)+1,0))</f>
        <v>3</v>
      </c>
      <c r="O3078" s="46">
        <f>IF(AND(MONTH(F3078)=7,DAY(F3078)&gt;25),DAY(F3078)-25,
MOD((SUM(VLOOKUP(MONTH(F3078),D暦変換用数値,2,FALSE),DAY(F3078))),28)+1)</f>
        <v>3</v>
      </c>
      <c r="P3078" s="407">
        <f>IF(OR(MONTH(F3078)&lt;7,AND(MONTH(F3078)=7,DAY(F3078)&lt;=25)),
MOD(SUM((E3078-1901)*365,(N3078-1)*28,O3078,258),260),
MOD(SUM((E3078-1900)*365,(N3078-1)*28,O3078,258),260))</f>
        <v>167</v>
      </c>
      <c r="Q3078" s="374" t="str">
        <f>VLOOKUP(MOD(P3078,4),色,2,FALSE)</f>
        <v>青い</v>
      </c>
      <c r="R3078" s="292" t="str">
        <f>VLOOKUP(MOD(P3078,13),銀河の音,2,FALSE)</f>
        <v>スペクトルの</v>
      </c>
      <c r="S3078" s="385" t="str">
        <f>VLOOKUP(MOD(P3078,20),太陽の紋章,2,FALSE)</f>
        <v>手</v>
      </c>
      <c r="T3078" s="96" t="s">
        <v>6212</v>
      </c>
    </row>
    <row r="3079" spans="1:20" ht="13.5" customHeight="1">
      <c r="A3079" s="50" t="str">
        <f>VLOOKUP(MOD(E3079,10),十干,2,FALSE)</f>
        <v>庚</v>
      </c>
      <c r="B3079" s="199" t="str">
        <f>VLOOKUP(MOD(E3079,12),十二支,3,FALSE)</f>
        <v xml:space="preserve">09 火 </v>
      </c>
      <c r="C3079" s="201" t="str">
        <f>VLOOKUP(F3079,星座,3,TRUE)</f>
        <v xml:space="preserve">02 零 </v>
      </c>
      <c r="D3079" s="531">
        <v>25803</v>
      </c>
      <c r="E3079" s="1">
        <f>IFERROR(YEAR(D3079),LEFT(D3079,4))</f>
        <v>1970</v>
      </c>
      <c r="F3079" s="1" t="str">
        <f>IF(ISTEXT(D3079),RIGHT(D3079,5),TEXT(D3079,"mm/dd"))</f>
        <v>08/23</v>
      </c>
      <c r="G3079" s="39">
        <f>SUM(MID(E3079,1,1),MID(E3079,2,1),MID(E3079,3,1),MID(E3079,4,1),MID(F3079,1,1),MID(F3079,2,1),MID(F3079,4,1),MID(F3079,5,1))</f>
        <v>30</v>
      </c>
      <c r="H3079" s="41">
        <f>IF(MOD(G3079,9)=0,9,MOD(G3079,9))</f>
        <v>3</v>
      </c>
      <c r="I3079" s="45" t="str">
        <f>IFERROR(MID("日月火水木金土",WEEKDAY(D3079),1),"")</f>
        <v>日</v>
      </c>
      <c r="J3079" s="304" t="s">
        <v>3448</v>
      </c>
      <c r="K3079" s="202" t="str">
        <f>VLOOKUP(F3079,石と花メイン,3,FALSE)</f>
        <v>●月長石</v>
      </c>
      <c r="L3079" s="297" t="str">
        <f>VLOOKUP(F3079,石と花メイン,4,FALSE)</f>
        <v>月下美人【月来香】</v>
      </c>
      <c r="M3079" s="393">
        <f>IF(OR(MONTH(F3079)&lt;7,AND(MONTH(F3079)=7,DAY(F3079)&lt;=25)),
MOD(SUM((E3079-1901)*365,259),260),
MOD(SUM((E3079-1900)*365,259),260))</f>
        <v>69</v>
      </c>
      <c r="N3079" s="390">
        <f>IF(AND(MONTH(F3079)=7,DAY(F3079)&gt;25),1,
ROUNDDOWN((SUM(VLOOKUP(MONTH(F3079),D暦変換用数値,2,FALSE),DAY(F3079))/28)+1,0))</f>
        <v>2</v>
      </c>
      <c r="O3079" s="205">
        <f>IF(AND(MONTH(F3079)=7,DAY(F3079)&gt;25),DAY(F3079)-25,
MOD((SUM(VLOOKUP(MONTH(F3079),D暦変換用数値,2,FALSE),DAY(F3079))),28)+1)</f>
        <v>1</v>
      </c>
      <c r="P3079" s="406">
        <f>IF(OR(MONTH(F3079)&lt;7,AND(MONTH(F3079)=7,DAY(F3079)&lt;=25)),
MOD(SUM((E3079-1901)*365,(N3079-1)*28,O3079,258),260),
MOD(SUM((E3079-1900)*365,(N3079-1)*28,O3079,258),260))</f>
        <v>97</v>
      </c>
      <c r="Q3079" s="372" t="str">
        <f>VLOOKUP(MOD(P3079,4),色,2,FALSE)</f>
        <v>赤い</v>
      </c>
      <c r="R3079" s="290" t="str">
        <f>VLOOKUP(MOD(P3079,13),銀河の音,2,FALSE)</f>
        <v>律動の</v>
      </c>
      <c r="S3079" s="383" t="str">
        <f>VLOOKUP(MOD(P3079,20),太陽の紋章,2,FALSE)</f>
        <v>地球</v>
      </c>
      <c r="T3079" s="97" t="s">
        <v>1116</v>
      </c>
    </row>
    <row r="3080" spans="1:20" ht="13.5" customHeight="1">
      <c r="A3080" s="334" t="str">
        <f>VLOOKUP(MOD(E3080,10),十干,2,FALSE)</f>
        <v>庚</v>
      </c>
      <c r="B3080" s="331" t="str">
        <f>VLOOKUP(MOD(E3080,12),十二支,3,FALSE)</f>
        <v xml:space="preserve">09 火 </v>
      </c>
      <c r="C3080" s="336" t="str">
        <f>VLOOKUP(F3080,星座,3,TRUE)</f>
        <v xml:space="preserve">02 零 </v>
      </c>
      <c r="D3080" s="534">
        <v>25809</v>
      </c>
      <c r="E3080" s="131">
        <f>IFERROR(YEAR(D3080),LEFT(D3080,4))</f>
        <v>1970</v>
      </c>
      <c r="F3080" s="131" t="str">
        <f>IF(ISTEXT(D3080),RIGHT(D3080,5),TEXT(D3080,"mm/dd"))</f>
        <v>08/29</v>
      </c>
      <c r="G3080" s="133">
        <f>SUM(MID(E3080,1,1),MID(E3080,2,1),MID(E3080,3,1),MID(E3080,4,1),MID(F3080,1,1),MID(F3080,2,1),MID(F3080,4,1),MID(F3080,5,1))</f>
        <v>36</v>
      </c>
      <c r="H3080" s="133">
        <f>IF(MOD(G3080,9)=0,9,MOD(G3080,9))</f>
        <v>9</v>
      </c>
      <c r="I3080" s="131" t="str">
        <f>IFERROR(MID("日月火水木金土",WEEKDAY(D3080),1),"")</f>
        <v>土</v>
      </c>
      <c r="J3080" s="306" t="s">
        <v>8223</v>
      </c>
      <c r="K3080" s="335" t="str">
        <f>VLOOKUP(F3080,石と花メイン,3,FALSE)</f>
        <v>●蛋白石</v>
      </c>
      <c r="L3080" s="302" t="str">
        <f>VLOOKUP(F3080,石と花メイン,4,FALSE)</f>
        <v>煙草【ニコチアナ】</v>
      </c>
      <c r="M3080" s="396">
        <f>IF(OR(MONTH(F3080)&lt;7,AND(MONTH(F3080)=7,DAY(F3080)&lt;=25)),
MOD(SUM((E3080-1901)*365,259),260),
MOD(SUM((E3080-1900)*365,259),260))</f>
        <v>69</v>
      </c>
      <c r="N3080" s="335">
        <f>IF(AND(MONTH(F3080)=7,DAY(F3080)&gt;25),1,
ROUNDDOWN((SUM(VLOOKUP(MONTH(F3080),D暦変換用数値,2,FALSE),DAY(F3080))/28)+1,0))</f>
        <v>2</v>
      </c>
      <c r="O3080" s="132">
        <f>IF(AND(MONTH(F3080)=7,DAY(F3080)&gt;25),DAY(F3080)-25,
MOD((SUM(VLOOKUP(MONTH(F3080),D暦変換用数値,2,FALSE),DAY(F3080))),28)+1)</f>
        <v>7</v>
      </c>
      <c r="P3080" s="404">
        <f>IF(OR(MONTH(F3080)&lt;7,AND(MONTH(F3080)=7,DAY(F3080)&lt;=25)),
MOD(SUM((E3080-1901)*365,(N3080-1)*28,O3080,258),260),
MOD(SUM((E3080-1900)*365,(N3080-1)*28,O3080,258),260))</f>
        <v>103</v>
      </c>
      <c r="Q3080" s="376" t="str">
        <f>VLOOKUP(MOD(P3080,4),色,2,FALSE)</f>
        <v>青い</v>
      </c>
      <c r="R3080" s="333" t="str">
        <f>VLOOKUP(MOD(P3080,13),銀河の音,2,FALSE)</f>
        <v>水晶の</v>
      </c>
      <c r="S3080" s="387" t="str">
        <f>VLOOKUP(MOD(P3080,20),太陽の紋章,2,FALSE)</f>
        <v>夜</v>
      </c>
      <c r="T3080" s="119" t="s">
        <v>8237</v>
      </c>
    </row>
    <row r="3081" spans="1:20" ht="13.5" customHeight="1">
      <c r="A3081" s="334" t="str">
        <f>VLOOKUP(MOD(E3081,10),十干,2,FALSE)</f>
        <v>庚</v>
      </c>
      <c r="B3081" s="331" t="str">
        <f>VLOOKUP(MOD(E3081,12),十二支,3,FALSE)</f>
        <v xml:space="preserve">09 火 </v>
      </c>
      <c r="C3081" s="336" t="str">
        <f>VLOOKUP(F3081,星座,3,TRUE)</f>
        <v xml:space="preserve">02 零 </v>
      </c>
      <c r="D3081" s="540">
        <v>25812</v>
      </c>
      <c r="E3081" s="131">
        <f>IFERROR(YEAR(D3081),LEFT(D3081,4))</f>
        <v>1970</v>
      </c>
      <c r="F3081" s="538" t="str">
        <f>IF(ISTEXT(D3081),RIGHT(D3081,5),TEXT(D3081,"mm/dd"))</f>
        <v>09/01</v>
      </c>
      <c r="G3081" s="133">
        <f>SUM(MID(E3081,1,1),MID(E3081,2,1),MID(E3081,3,1),MID(E3081,4,1),MID(F3081,1,1),MID(F3081,2,1),MID(F3081,4,1),MID(F3081,5,1))</f>
        <v>27</v>
      </c>
      <c r="H3081" s="133">
        <f>IF(MOD(G3081,9)=0,9,MOD(G3081,9))</f>
        <v>9</v>
      </c>
      <c r="I3081" s="131" t="str">
        <f>IFERROR(MID("日月火水木金土",WEEKDAY(D3081),1),"")</f>
        <v>火</v>
      </c>
      <c r="J3081" s="306" t="s">
        <v>9215</v>
      </c>
      <c r="K3081" s="335" t="str">
        <f>VLOOKUP(F3081,石と花メイン,3,FALSE)</f>
        <v>◆青玉</v>
      </c>
      <c r="L3081" s="302" t="str">
        <f>VLOOKUP(F3081,石と花メイン,4,FALSE)</f>
        <v>浜梨/浜茄子</v>
      </c>
      <c r="M3081" s="396">
        <f>IF(OR(MONTH(F3081)&lt;7,AND(MONTH(F3081)=7,DAY(F3081)&lt;=25)),
MOD(SUM((E3081-1901)*365,259),260),
MOD(SUM((E3081-1900)*365,259),260))</f>
        <v>69</v>
      </c>
      <c r="N3081" s="335">
        <f>IF(AND(MONTH(F3081)=7,DAY(F3081)&gt;25),1,
ROUNDDOWN((SUM(VLOOKUP(MONTH(F3081),D暦変換用数値,2,FALSE),DAY(F3081))/28)+1,0))</f>
        <v>2</v>
      </c>
      <c r="O3081" s="132">
        <f>IF(AND(MONTH(F3081)=7,DAY(F3081)&gt;25),DAY(F3081)-25,
MOD((SUM(VLOOKUP(MONTH(F3081),D暦変換用数値,2,FALSE),DAY(F3081))),28)+1)</f>
        <v>10</v>
      </c>
      <c r="P3081" s="404">
        <f>IF(OR(MONTH(F3081)&lt;7,AND(MONTH(F3081)=7,DAY(F3081)&lt;=25)),
MOD(SUM((E3081-1901)*365,(N3081-1)*28,O3081,258),260),
MOD(SUM((E3081-1900)*365,(N3081-1)*28,O3081,258),260))</f>
        <v>106</v>
      </c>
      <c r="Q3081" s="376" t="str">
        <f>VLOOKUP(MOD(P3081,4),色,2,FALSE)</f>
        <v>白い</v>
      </c>
      <c r="R3081" s="333" t="str">
        <f>VLOOKUP(MOD(P3081,13),銀河の音,2,FALSE)</f>
        <v>月の</v>
      </c>
      <c r="S3081" s="387" t="str">
        <f>VLOOKUP(MOD(P3081,20),太陽の紋章,2,FALSE)</f>
        <v>世界の橋渡し</v>
      </c>
      <c r="T3081" s="127" t="s">
        <v>9214</v>
      </c>
    </row>
    <row r="3082" spans="1:20" ht="13.5" customHeight="1">
      <c r="A3082" s="334" t="str">
        <f>VLOOKUP(MOD(E3082,10),十干,2,FALSE)</f>
        <v>庚</v>
      </c>
      <c r="B3082" s="331" t="str">
        <f>VLOOKUP(MOD(E3082,12),十二支,3,FALSE)</f>
        <v xml:space="preserve">09 火 </v>
      </c>
      <c r="C3082" s="336" t="str">
        <f>VLOOKUP(F3082,星座,3,TRUE)</f>
        <v xml:space="preserve">02 零 </v>
      </c>
      <c r="D3082" s="540">
        <v>25815</v>
      </c>
      <c r="E3082" s="131">
        <f>IFERROR(YEAR(D3082),LEFT(D3082,4))</f>
        <v>1970</v>
      </c>
      <c r="F3082" s="538" t="str">
        <f>IF(ISTEXT(D3082),RIGHT(D3082,5),TEXT(D3082,"mm/dd"))</f>
        <v>09/04</v>
      </c>
      <c r="G3082" s="133">
        <f>SUM(MID(E3082,1,1),MID(E3082,2,1),MID(E3082,3,1),MID(E3082,4,1),MID(F3082,1,1),MID(F3082,2,1),MID(F3082,4,1),MID(F3082,5,1))</f>
        <v>30</v>
      </c>
      <c r="H3082" s="133">
        <f>IF(MOD(G3082,9)=0,9,MOD(G3082,9))</f>
        <v>3</v>
      </c>
      <c r="I3082" s="131" t="str">
        <f>IFERROR(MID("日月火水木金土",WEEKDAY(D3082),1),"")</f>
        <v>金</v>
      </c>
      <c r="J3082" s="306" t="s">
        <v>9333</v>
      </c>
      <c r="K3082" s="335" t="str">
        <f>VLOOKUP(F3082,石と花メイン,3,FALSE)</f>
        <v>◆金緑石</v>
      </c>
      <c r="L3082" s="302" t="str">
        <f>VLOOKUP(F3082,石と花メイン,4,FALSE)</f>
        <v>クロコスミア【姫檜扇水仙】</v>
      </c>
      <c r="M3082" s="396">
        <f>IF(OR(MONTH(F3082)&lt;7,AND(MONTH(F3082)=7,DAY(F3082)&lt;=25)),
MOD(SUM((E3082-1901)*365,259),260),
MOD(SUM((E3082-1900)*365,259),260))</f>
        <v>69</v>
      </c>
      <c r="N3082" s="335">
        <f>IF(AND(MONTH(F3082)=7,DAY(F3082)&gt;25),1,
ROUNDDOWN((SUM(VLOOKUP(MONTH(F3082),D暦変換用数値,2,FALSE),DAY(F3082))/28)+1,0))</f>
        <v>2</v>
      </c>
      <c r="O3082" s="132">
        <f>IF(AND(MONTH(F3082)=7,DAY(F3082)&gt;25),DAY(F3082)-25,
MOD((SUM(VLOOKUP(MONTH(F3082),D暦変換用数値,2,FALSE),DAY(F3082))),28)+1)</f>
        <v>13</v>
      </c>
      <c r="P3082" s="404">
        <f>IF(OR(MONTH(F3082)&lt;7,AND(MONTH(F3082)=7,DAY(F3082)&lt;=25)),
MOD(SUM((E3082-1901)*365,(N3082-1)*28,O3082,258),260),
MOD(SUM((E3082-1900)*365,(N3082-1)*28,O3082,258),260))</f>
        <v>109</v>
      </c>
      <c r="Q3082" s="376" t="str">
        <f>VLOOKUP(MOD(P3082,4),色,2,FALSE)</f>
        <v>赤い</v>
      </c>
      <c r="R3082" s="333" t="str">
        <f>VLOOKUP(MOD(P3082,13),銀河の音,2,FALSE)</f>
        <v>倍音の</v>
      </c>
      <c r="S3082" s="387" t="str">
        <f>VLOOKUP(MOD(P3082,20),太陽の紋章,2,FALSE)</f>
        <v>月</v>
      </c>
      <c r="T3082" s="119" t="s">
        <v>9335</v>
      </c>
    </row>
    <row r="3083" spans="1:20" ht="13.5" customHeight="1">
      <c r="A3083" s="50" t="str">
        <f>VLOOKUP(MOD(E3083,10),十干,2,FALSE)</f>
        <v>庚</v>
      </c>
      <c r="B3083" s="199" t="str">
        <f>VLOOKUP(MOD(E3083,12),十二支,3,FALSE)</f>
        <v xml:space="preserve">09 火 </v>
      </c>
      <c r="C3083" s="201" t="str">
        <f>VLOOKUP(F3083,星座,3,TRUE)</f>
        <v xml:space="preserve">02 零 </v>
      </c>
      <c r="D3083" s="531">
        <v>25819</v>
      </c>
      <c r="E3083" s="1">
        <f>IFERROR(YEAR(D3083),LEFT(D3083,4))</f>
        <v>1970</v>
      </c>
      <c r="F3083" s="1" t="str">
        <f>IF(ISTEXT(D3083),RIGHT(D3083,5),TEXT(D3083,"mm/dd"))</f>
        <v>09/08</v>
      </c>
      <c r="G3083" s="39">
        <f>SUM(MID(E3083,1,1),MID(E3083,2,1),MID(E3083,3,1),MID(E3083,4,1),MID(F3083,1,1),MID(F3083,2,1),MID(F3083,4,1),MID(F3083,5,1))</f>
        <v>34</v>
      </c>
      <c r="H3083" s="41">
        <f>IF(MOD(G3083,9)=0,9,MOD(G3083,9))</f>
        <v>7</v>
      </c>
      <c r="I3083" s="45" t="str">
        <f>IFERROR(MID("日月火水木金土",WEEKDAY(D3083),1),"")</f>
        <v>火</v>
      </c>
      <c r="J3083" s="304" t="s">
        <v>3449</v>
      </c>
      <c r="K3083" s="202" t="str">
        <f>VLOOKUP(F3083,石と花メイン,3,FALSE)</f>
        <v>◆黄玉</v>
      </c>
      <c r="L3083" s="297" t="str">
        <f>VLOOKUP(F3083,石と花メイン,4,FALSE)</f>
        <v>芥子菜/辛子菜</v>
      </c>
      <c r="M3083" s="393">
        <f>IF(OR(MONTH(F3083)&lt;7,AND(MONTH(F3083)=7,DAY(F3083)&lt;=25)),
MOD(SUM((E3083-1901)*365,259),260),
MOD(SUM((E3083-1900)*365,259),260))</f>
        <v>69</v>
      </c>
      <c r="N3083" s="390">
        <f>IF(AND(MONTH(F3083)=7,DAY(F3083)&gt;25),1,
ROUNDDOWN((SUM(VLOOKUP(MONTH(F3083),D暦変換用数値,2,FALSE),DAY(F3083))/28)+1,0))</f>
        <v>2</v>
      </c>
      <c r="O3083" s="205">
        <f>IF(AND(MONTH(F3083)=7,DAY(F3083)&gt;25),DAY(F3083)-25,
MOD((SUM(VLOOKUP(MONTH(F3083),D暦変換用数値,2,FALSE),DAY(F3083))),28)+1)</f>
        <v>17</v>
      </c>
      <c r="P3083" s="406">
        <f>IF(OR(MONTH(F3083)&lt;7,AND(MONTH(F3083)=7,DAY(F3083)&lt;=25)),
MOD(SUM((E3083-1901)*365,(N3083-1)*28,O3083,258),260),
MOD(SUM((E3083-1900)*365,(N3083-1)*28,O3083,258),260))</f>
        <v>113</v>
      </c>
      <c r="Q3083" s="372" t="str">
        <f>VLOOKUP(MOD(P3083,4),色,2,FALSE)</f>
        <v>赤い</v>
      </c>
      <c r="R3083" s="290" t="str">
        <f>VLOOKUP(MOD(P3083,13),銀河の音,2,FALSE)</f>
        <v>太陽の</v>
      </c>
      <c r="S3083" s="383" t="str">
        <f>VLOOKUP(MOD(P3083,20),太陽の紋章,2,FALSE)</f>
        <v>空歩く者</v>
      </c>
      <c r="T3083" s="93" t="s">
        <v>4</v>
      </c>
    </row>
    <row r="3084" spans="1:20" ht="13.5" customHeight="1">
      <c r="A3084" s="76" t="str">
        <f>VLOOKUP(MOD(E3084,10),十干,2,FALSE)</f>
        <v>庚</v>
      </c>
      <c r="B3084" s="199" t="str">
        <f>VLOOKUP(MOD(E3084,12),十二支,3,FALSE)</f>
        <v xml:space="preserve">09 火 </v>
      </c>
      <c r="C3084" s="201" t="str">
        <f>VLOOKUP(F3084,星座,3,TRUE)</f>
        <v xml:space="preserve">02 零 </v>
      </c>
      <c r="D3084" s="534">
        <v>25824</v>
      </c>
      <c r="E3084" s="116">
        <f>IFERROR(YEAR(D3084),LEFT(D3084,4))</f>
        <v>1970</v>
      </c>
      <c r="F3084" s="116" t="str">
        <f>IF(ISTEXT(D3084),RIGHT(D3084,5),TEXT(D3084,"mm/dd"))</f>
        <v>09/13</v>
      </c>
      <c r="G3084" s="120">
        <f>SUM(MID(E3084,1,1),MID(E3084,2,1),MID(E3084,3,1),MID(E3084,4,1),MID(F3084,1,1),MID(F3084,2,1),MID(F3084,4,1),MID(F3084,5,1))</f>
        <v>30</v>
      </c>
      <c r="H3084" s="120">
        <f>IF(MOD(G3084,9)=0,9,MOD(G3084,9))</f>
        <v>3</v>
      </c>
      <c r="I3084" s="116" t="str">
        <f>IFERROR(MID("日月火水木金土",WEEKDAY(D3084),1),"")</f>
        <v>日</v>
      </c>
      <c r="J3084" s="306" t="s">
        <v>7849</v>
      </c>
      <c r="K3084" s="203" t="str">
        <f>VLOOKUP(F3084,石と花メイン,3,FALSE)</f>
        <v>●翡翠</v>
      </c>
      <c r="L3084" s="299" t="str">
        <f>VLOOKUP(F3084,石と花メイン,4,FALSE)</f>
        <v>葛【裏見草】</v>
      </c>
      <c r="M3084" s="395">
        <f>IF(OR(MONTH(F3084)&lt;7,AND(MONTH(F3084)=7,DAY(F3084)&lt;=25)),
MOD(SUM((E3084-1901)*365,259),260),
MOD(SUM((E3084-1900)*365,259),260))</f>
        <v>69</v>
      </c>
      <c r="N3084" s="121">
        <f>IF(AND(MONTH(F3084)=7,DAY(F3084)&gt;25),1,
ROUNDDOWN((SUM(VLOOKUP(MONTH(F3084),D暦変換用数値,2,FALSE),DAY(F3084))/28)+1,0))</f>
        <v>2</v>
      </c>
      <c r="O3084" s="117">
        <f>IF(AND(MONTH(F3084)=7,DAY(F3084)&gt;25),DAY(F3084)-25,
MOD((SUM(VLOOKUP(MONTH(F3084),D暦変換用数値,2,FALSE),DAY(F3084))),28)+1)</f>
        <v>22</v>
      </c>
      <c r="P3084" s="408">
        <f>IF(OR(MONTH(F3084)&lt;7,AND(MONTH(F3084)=7,DAY(F3084)&lt;=25)),
MOD(SUM((E3084-1901)*365,(N3084-1)*28,O3084,258),260),
MOD(SUM((E3084-1900)*365,(N3084-1)*28,O3084,258),260))</f>
        <v>118</v>
      </c>
      <c r="Q3084" s="375" t="str">
        <f>VLOOKUP(MOD(P3084,4),色,2,FALSE)</f>
        <v>白い</v>
      </c>
      <c r="R3084" s="293" t="str">
        <f>VLOOKUP(MOD(P3084,13),銀河の音,2,FALSE)</f>
        <v>磁気の</v>
      </c>
      <c r="S3084" s="386" t="str">
        <f>VLOOKUP(MOD(P3084,20),太陽の紋章,2,FALSE)</f>
        <v>鏡</v>
      </c>
      <c r="T3084" s="119" t="s">
        <v>7846</v>
      </c>
    </row>
    <row r="3085" spans="1:20" ht="13.5" customHeight="1">
      <c r="A3085" s="334" t="str">
        <f>VLOOKUP(MOD(E3085,10),十干,2,FALSE)</f>
        <v>庚</v>
      </c>
      <c r="B3085" s="331" t="str">
        <f>VLOOKUP(MOD(E3085,12),十二支,3,FALSE)</f>
        <v xml:space="preserve">09 火 </v>
      </c>
      <c r="C3085" s="336" t="str">
        <f>VLOOKUP(F3085,星座,3,TRUE)</f>
        <v xml:space="preserve">02 零 </v>
      </c>
      <c r="D3085" s="534">
        <v>25826</v>
      </c>
      <c r="E3085" s="131">
        <f>IFERROR(YEAR(D3085),LEFT(D3085,4))</f>
        <v>1970</v>
      </c>
      <c r="F3085" s="131" t="str">
        <f>IF(ISTEXT(D3085),RIGHT(D3085,5),TEXT(D3085,"mm/dd"))</f>
        <v>09/15</v>
      </c>
      <c r="G3085" s="133">
        <f>SUM(MID(E3085,1,1),MID(E3085,2,1),MID(E3085,3,1),MID(E3085,4,1),MID(F3085,1,1),MID(F3085,2,1),MID(F3085,4,1),MID(F3085,5,1))</f>
        <v>32</v>
      </c>
      <c r="H3085" s="133">
        <f>IF(MOD(G3085,9)=0,9,MOD(G3085,9))</f>
        <v>5</v>
      </c>
      <c r="I3085" s="131" t="str">
        <f>IFERROR(MID("日月火水木金土",WEEKDAY(D3085),1),"")</f>
        <v>火</v>
      </c>
      <c r="J3085" s="306" t="s">
        <v>8217</v>
      </c>
      <c r="K3085" s="335" t="str">
        <f>VLOOKUP(F3085,石と花メイン,3,FALSE)</f>
        <v>■紫水晶</v>
      </c>
      <c r="L3085" s="302" t="str">
        <f>VLOOKUP(F3085,石と花メイン,4,FALSE)</f>
        <v>ダリア【天竺牡丹】</v>
      </c>
      <c r="M3085" s="396">
        <f>IF(OR(MONTH(F3085)&lt;7,AND(MONTH(F3085)=7,DAY(F3085)&lt;=25)),
MOD(SUM((E3085-1901)*365,259),260),
MOD(SUM((E3085-1900)*365,259),260))</f>
        <v>69</v>
      </c>
      <c r="N3085" s="335">
        <f>IF(AND(MONTH(F3085)=7,DAY(F3085)&gt;25),1,
ROUNDDOWN((SUM(VLOOKUP(MONTH(F3085),D暦変換用数値,2,FALSE),DAY(F3085))/28)+1,0))</f>
        <v>2</v>
      </c>
      <c r="O3085" s="132">
        <f>IF(AND(MONTH(F3085)=7,DAY(F3085)&gt;25),DAY(F3085)-25,
MOD((SUM(VLOOKUP(MONTH(F3085),D暦変換用数値,2,FALSE),DAY(F3085))),28)+1)</f>
        <v>24</v>
      </c>
      <c r="P3085" s="404">
        <f>IF(OR(MONTH(F3085)&lt;7,AND(MONTH(F3085)=7,DAY(F3085)&lt;=25)),
MOD(SUM((E3085-1901)*365,(N3085-1)*28,O3085,258),260),
MOD(SUM((E3085-1900)*365,(N3085-1)*28,O3085,258),260))</f>
        <v>120</v>
      </c>
      <c r="Q3085" s="376" t="str">
        <f>VLOOKUP(MOD(P3085,4),色,2,FALSE)</f>
        <v>黄色い</v>
      </c>
      <c r="R3085" s="333" t="str">
        <f>VLOOKUP(MOD(P3085,13),銀河の音,2,FALSE)</f>
        <v>電気の</v>
      </c>
      <c r="S3085" s="387" t="str">
        <f>VLOOKUP(MOD(P3085,20),太陽の紋章,2,FALSE)</f>
        <v>太陽</v>
      </c>
      <c r="T3085" s="119" t="s">
        <v>8244</v>
      </c>
    </row>
    <row r="3086" spans="1:20" ht="13.5" customHeight="1">
      <c r="A3086" s="282" t="str">
        <f>VLOOKUP(MOD(E3086,10),十干,2,FALSE)</f>
        <v>庚</v>
      </c>
      <c r="B3086" s="283" t="str">
        <f>VLOOKUP(MOD(E3086,12),十二支,3,FALSE)</f>
        <v xml:space="preserve">09 火 </v>
      </c>
      <c r="C3086" s="287" t="str">
        <f>VLOOKUP(F3086,星座,3,TRUE)</f>
        <v xml:space="preserve">02 零 </v>
      </c>
      <c r="D3086" s="533">
        <v>25829</v>
      </c>
      <c r="E3086" s="83">
        <f>IFERROR(YEAR(D3086),LEFT(D3086,4))</f>
        <v>1970</v>
      </c>
      <c r="F3086" s="83" t="str">
        <f>IF(ISTEXT(D3086),RIGHT(D3086,5),TEXT(D3086,"mm/dd"))</f>
        <v>09/18</v>
      </c>
      <c r="G3086" s="88">
        <f>SUM(MID(E3086,1,1),MID(E3086,2,1),MID(E3086,3,1),MID(E3086,4,1),MID(F3086,1,1),MID(F3086,2,1),MID(F3086,4,1),MID(F3086,5,1))</f>
        <v>35</v>
      </c>
      <c r="H3086" s="88">
        <f>IF(MOD(G3086,9)=0,9,MOD(G3086,9))</f>
        <v>8</v>
      </c>
      <c r="I3086" s="83" t="str">
        <f>IFERROR(MID("日月火水木金土",WEEKDAY(D3086),1),"")</f>
        <v>金</v>
      </c>
      <c r="J3086" s="303" t="s">
        <v>1670</v>
      </c>
      <c r="K3086" s="87" t="str">
        <f>VLOOKUP(F3086,石と花メイン,3,FALSE)</f>
        <v>○真珠</v>
      </c>
      <c r="L3086" s="296" t="str">
        <f>VLOOKUP(F3086,石と花メイン,4,FALSE)</f>
        <v>鳳仙花【爪紅】</v>
      </c>
      <c r="M3086" s="392">
        <f>IF(OR(MONTH(F3086)&lt;7,AND(MONTH(F3086)=7,DAY(F3086)&lt;=25)),
MOD(SUM((E3086-1901)*365,259),260),
MOD(SUM((E3086-1900)*365,259),260))</f>
        <v>69</v>
      </c>
      <c r="N3086" s="330">
        <f>IF(AND(MONTH(F3086)=7,DAY(F3086)&gt;25),1,
ROUNDDOWN((SUM(VLOOKUP(MONTH(F3086),D暦変換用数値,2,FALSE),DAY(F3086))/28)+1,0))</f>
        <v>2</v>
      </c>
      <c r="O3086" s="84">
        <f>IF(AND(MONTH(F3086)=7,DAY(F3086)&gt;25),DAY(F3086)-25,
MOD((SUM(VLOOKUP(MONTH(F3086),D暦変換用数値,2,FALSE),DAY(F3086))),28)+1)</f>
        <v>27</v>
      </c>
      <c r="P3086" s="405">
        <f>IF(OR(MONTH(F3086)&lt;7,AND(MONTH(F3086)=7,DAY(F3086)&lt;=25)),
MOD(SUM((E3086-1901)*365,(N3086-1)*28,O3086,258),260),
MOD(SUM((E3086-1900)*365,(N3086-1)*28,O3086,258),260))</f>
        <v>123</v>
      </c>
      <c r="Q3086" s="371" t="str">
        <f>VLOOKUP(MOD(P3086,4),色,2,FALSE)</f>
        <v>青い</v>
      </c>
      <c r="R3086" s="289" t="str">
        <f>VLOOKUP(MOD(P3086,13),銀河の音,2,FALSE)</f>
        <v>律動の</v>
      </c>
      <c r="S3086" s="382" t="str">
        <f>VLOOKUP(MOD(P3086,20),太陽の紋章,2,FALSE)</f>
        <v>夜</v>
      </c>
      <c r="T3086" s="95" t="s">
        <v>1118</v>
      </c>
    </row>
    <row r="3087" spans="1:20" ht="13.5" customHeight="1">
      <c r="A3087" s="76" t="str">
        <f>VLOOKUP(MOD(E3087,10),十干,2,FALSE)</f>
        <v>庚</v>
      </c>
      <c r="B3087" s="199" t="str">
        <f>VLOOKUP(MOD(E3087,12),十二支,3,FALSE)</f>
        <v xml:space="preserve">09 火 </v>
      </c>
      <c r="C3087" s="201" t="str">
        <f>VLOOKUP(F3087,星座,3,TRUE)</f>
        <v xml:space="preserve">02 零 </v>
      </c>
      <c r="D3087" s="534">
        <v>25830</v>
      </c>
      <c r="E3087" s="116">
        <f>IFERROR(YEAR(D3087),LEFT(D3087,4))</f>
        <v>1970</v>
      </c>
      <c r="F3087" s="116" t="str">
        <f>IF(ISTEXT(D3087),RIGHT(D3087,5),TEXT(D3087,"mm/dd"))</f>
        <v>09/19</v>
      </c>
      <c r="G3087" s="120">
        <f>SUM(MID(E3087,1,1),MID(E3087,2,1),MID(E3087,3,1),MID(E3087,4,1),MID(F3087,1,1),MID(F3087,2,1),MID(F3087,4,1),MID(F3087,5,1))</f>
        <v>36</v>
      </c>
      <c r="H3087" s="120">
        <f>IF(MOD(G3087,9)=0,9,MOD(G3087,9))</f>
        <v>9</v>
      </c>
      <c r="I3087" s="116" t="str">
        <f>IFERROR(MID("日月火水木金土",WEEKDAY(D3087),1),"")</f>
        <v>土</v>
      </c>
      <c r="J3087" s="306" t="s">
        <v>7788</v>
      </c>
      <c r="K3087" s="203" t="str">
        <f>VLOOKUP(F3087,石と花メイン,3,FALSE)</f>
        <v>■緑玉髄</v>
      </c>
      <c r="L3087" s="299" t="str">
        <f>VLOOKUP(F3087,石と花メイン,4,FALSE)</f>
        <v>釣船草</v>
      </c>
      <c r="M3087" s="395">
        <f>IF(OR(MONTH(F3087)&lt;7,AND(MONTH(F3087)=7,DAY(F3087)&lt;=25)),
MOD(SUM((E3087-1901)*365,259),260),
MOD(SUM((E3087-1900)*365,259),260))</f>
        <v>69</v>
      </c>
      <c r="N3087" s="121">
        <f>IF(AND(MONTH(F3087)=7,DAY(F3087)&gt;25),1,
ROUNDDOWN((SUM(VLOOKUP(MONTH(F3087),D暦変換用数値,2,FALSE),DAY(F3087))/28)+1,0))</f>
        <v>2</v>
      </c>
      <c r="O3087" s="117">
        <f>IF(AND(MONTH(F3087)=7,DAY(F3087)&gt;25),DAY(F3087)-25,
MOD((SUM(VLOOKUP(MONTH(F3087),D暦変換用数値,2,FALSE),DAY(F3087))),28)+1)</f>
        <v>28</v>
      </c>
      <c r="P3087" s="408">
        <f>IF(OR(MONTH(F3087)&lt;7,AND(MONTH(F3087)=7,DAY(F3087)&lt;=25)),
MOD(SUM((E3087-1901)*365,(N3087-1)*28,O3087,258),260),
MOD(SUM((E3087-1900)*365,(N3087-1)*28,O3087,258),260))</f>
        <v>124</v>
      </c>
      <c r="Q3087" s="373" t="str">
        <f>VLOOKUP(MOD(P3087,4),色,2,FALSE)</f>
        <v>黄色い</v>
      </c>
      <c r="R3087" s="291" t="str">
        <f>VLOOKUP(MOD(P3087,13),銀河の音,2,FALSE)</f>
        <v>共振の</v>
      </c>
      <c r="S3087" s="384" t="str">
        <f>VLOOKUP(MOD(P3087,20),太陽の紋章,2,FALSE)</f>
        <v>種</v>
      </c>
      <c r="T3087" s="119" t="s">
        <v>8202</v>
      </c>
    </row>
    <row r="3088" spans="1:20" ht="13.5" customHeight="1">
      <c r="A3088" s="76" t="str">
        <f>VLOOKUP(MOD(E3088,10),十干,2,FALSE)</f>
        <v>庚</v>
      </c>
      <c r="B3088" s="199" t="str">
        <f>VLOOKUP(MOD(E3088,12),十二支,3,FALSE)</f>
        <v xml:space="preserve">09 火 </v>
      </c>
      <c r="C3088" s="201" t="str">
        <f>VLOOKUP(F3088,星座,3,TRUE)</f>
        <v xml:space="preserve">02 零 </v>
      </c>
      <c r="D3088" s="534">
        <v>25830</v>
      </c>
      <c r="E3088" s="116">
        <f>IFERROR(YEAR(D3088),LEFT(D3088,4))</f>
        <v>1970</v>
      </c>
      <c r="F3088" s="116" t="str">
        <f>IF(ISTEXT(D3088),RIGHT(D3088,5),TEXT(D3088,"mm/dd"))</f>
        <v>09/19</v>
      </c>
      <c r="G3088" s="120">
        <f>SUM(MID(E3088,1,1),MID(E3088,2,1),MID(E3088,3,1),MID(E3088,4,1),MID(F3088,1,1),MID(F3088,2,1),MID(F3088,4,1),MID(F3088,5,1))</f>
        <v>36</v>
      </c>
      <c r="H3088" s="120">
        <f>IF(MOD(G3088,9)=0,9,MOD(G3088,9))</f>
        <v>9</v>
      </c>
      <c r="I3088" s="116" t="str">
        <f>IFERROR(MID("日月火水木金土",WEEKDAY(D3088),1),"")</f>
        <v>土</v>
      </c>
      <c r="J3088" s="306" t="s">
        <v>7485</v>
      </c>
      <c r="K3088" s="203" t="str">
        <f>VLOOKUP(F3088,石と花メイン,3,FALSE)</f>
        <v>■緑玉髄</v>
      </c>
      <c r="L3088" s="299" t="str">
        <f>VLOOKUP(F3088,石と花メイン,4,FALSE)</f>
        <v>釣船草</v>
      </c>
      <c r="M3088" s="395">
        <f>IF(OR(MONTH(F3088)&lt;7,AND(MONTH(F3088)=7,DAY(F3088)&lt;=25)),
MOD(SUM((E3088-1901)*365,259),260),
MOD(SUM((E3088-1900)*365,259),260))</f>
        <v>69</v>
      </c>
      <c r="N3088" s="121">
        <f>IF(AND(MONTH(F3088)=7,DAY(F3088)&gt;25),1,
ROUNDDOWN((SUM(VLOOKUP(MONTH(F3088),D暦変換用数値,2,FALSE),DAY(F3088))/28)+1,0))</f>
        <v>2</v>
      </c>
      <c r="O3088" s="117">
        <f>IF(AND(MONTH(F3088)=7,DAY(F3088)&gt;25),DAY(F3088)-25,
MOD((SUM(VLOOKUP(MONTH(F3088),D暦変換用数値,2,FALSE),DAY(F3088))),28)+1)</f>
        <v>28</v>
      </c>
      <c r="P3088" s="408">
        <f>IF(OR(MONTH(F3088)&lt;7,AND(MONTH(F3088)=7,DAY(F3088)&lt;=25)),
MOD(SUM((E3088-1901)*365,(N3088-1)*28,O3088,258),260),
MOD(SUM((E3088-1900)*365,(N3088-1)*28,O3088,258),260))</f>
        <v>124</v>
      </c>
      <c r="Q3088" s="373" t="str">
        <f>VLOOKUP(MOD(P3088,4),色,2,FALSE)</f>
        <v>黄色い</v>
      </c>
      <c r="R3088" s="291" t="str">
        <f>VLOOKUP(MOD(P3088,13),銀河の音,2,FALSE)</f>
        <v>共振の</v>
      </c>
      <c r="S3088" s="384" t="str">
        <f>VLOOKUP(MOD(P3088,20),太陽の紋章,2,FALSE)</f>
        <v>種</v>
      </c>
      <c r="T3088" s="119" t="s">
        <v>7486</v>
      </c>
    </row>
    <row r="3089" spans="1:20" ht="13.5" customHeight="1">
      <c r="A3089" s="50" t="str">
        <f>VLOOKUP(MOD(E3089,10),十干,2,FALSE)</f>
        <v>庚</v>
      </c>
      <c r="B3089" s="199" t="str">
        <f>VLOOKUP(MOD(E3089,12),十二支,3,FALSE)</f>
        <v xml:space="preserve">09 火 </v>
      </c>
      <c r="C3089" s="201" t="str">
        <f>VLOOKUP(F3089,星座,3,TRUE)</f>
        <v xml:space="preserve">02 零 </v>
      </c>
      <c r="D3089" s="531">
        <v>25832</v>
      </c>
      <c r="E3089" s="1">
        <f>IFERROR(YEAR(D3089),LEFT(D3089,4))</f>
        <v>1970</v>
      </c>
      <c r="F3089" s="1" t="str">
        <f>IF(ISTEXT(D3089),RIGHT(D3089,5),TEXT(D3089,"mm/dd"))</f>
        <v>09/21</v>
      </c>
      <c r="G3089" s="39">
        <f>SUM(MID(E3089,1,1),MID(E3089,2,1),MID(E3089,3,1),MID(E3089,4,1),MID(F3089,1,1),MID(F3089,2,1),MID(F3089,4,1),MID(F3089,5,1))</f>
        <v>29</v>
      </c>
      <c r="H3089" s="41">
        <f>IF(MOD(G3089,9)=0,9,MOD(G3089,9))</f>
        <v>2</v>
      </c>
      <c r="I3089" s="45" t="str">
        <f>IFERROR(MID("日月火水木金土",WEEKDAY(D3089),1),"")</f>
        <v>月</v>
      </c>
      <c r="J3089" s="304" t="s">
        <v>3450</v>
      </c>
      <c r="K3089" s="202" t="str">
        <f>VLOOKUP(F3089,石と花メイン,3,FALSE)</f>
        <v>◆翠玉</v>
      </c>
      <c r="L3089" s="297" t="str">
        <f>VLOOKUP(F3089,石と花メイン,4,FALSE)</f>
        <v>カンナ【美人蕉】</v>
      </c>
      <c r="M3089" s="393">
        <f>IF(OR(MONTH(F3089)&lt;7,AND(MONTH(F3089)=7,DAY(F3089)&lt;=25)),
MOD(SUM((E3089-1901)*365,259),260),
MOD(SUM((E3089-1900)*365,259),260))</f>
        <v>69</v>
      </c>
      <c r="N3089" s="390">
        <f>IF(AND(MONTH(F3089)=7,DAY(F3089)&gt;25),1,
ROUNDDOWN((SUM(VLOOKUP(MONTH(F3089),D暦変換用数値,2,FALSE),DAY(F3089))/28)+1,0))</f>
        <v>3</v>
      </c>
      <c r="O3089" s="205">
        <f>IF(AND(MONTH(F3089)=7,DAY(F3089)&gt;25),DAY(F3089)-25,
MOD((SUM(VLOOKUP(MONTH(F3089),D暦変換用数値,2,FALSE),DAY(F3089))),28)+1)</f>
        <v>2</v>
      </c>
      <c r="P3089" s="406">
        <f>IF(OR(MONTH(F3089)&lt;7,AND(MONTH(F3089)=7,DAY(F3089)&lt;=25)),
MOD(SUM((E3089-1901)*365,(N3089-1)*28,O3089,258),260),
MOD(SUM((E3089-1900)*365,(N3089-1)*28,O3089,258),260))</f>
        <v>126</v>
      </c>
      <c r="Q3089" s="375" t="str">
        <f>VLOOKUP(MOD(P3089,4),色,2,FALSE)</f>
        <v>白い</v>
      </c>
      <c r="R3089" s="293" t="str">
        <f>VLOOKUP(MOD(P3089,13),銀河の音,2,FALSE)</f>
        <v>太陽の</v>
      </c>
      <c r="S3089" s="386" t="str">
        <f>VLOOKUP(MOD(P3089,20),太陽の紋章,2,FALSE)</f>
        <v>世界の橋渡し</v>
      </c>
      <c r="T3089" s="99" t="s">
        <v>4520</v>
      </c>
    </row>
    <row r="3090" spans="1:20" ht="13.5" customHeight="1">
      <c r="A3090" s="50" t="str">
        <f>VLOOKUP(MOD(E3090,10),十干,2,FALSE)</f>
        <v>壬</v>
      </c>
      <c r="B3090" s="199" t="str">
        <f>VLOOKUP(MOD(E3090,12),十二支,3,FALSE)</f>
        <v xml:space="preserve">09 火 </v>
      </c>
      <c r="C3090" s="201" t="str">
        <f>VLOOKUP(F3090,星座,3,TRUE)</f>
        <v xml:space="preserve">02 零 </v>
      </c>
      <c r="D3090" s="531">
        <v>30186</v>
      </c>
      <c r="E3090" s="1">
        <f>IFERROR(YEAR(D3090),LEFT(D3090,4))</f>
        <v>1982</v>
      </c>
      <c r="F3090" s="1" t="str">
        <f>IF(ISTEXT(D3090),RIGHT(D3090,5),TEXT(D3090,"mm/dd"))</f>
        <v>08/23</v>
      </c>
      <c r="G3090" s="39">
        <f>SUM(MID(E3090,1,1),MID(E3090,2,1),MID(E3090,3,1),MID(E3090,4,1),MID(F3090,1,1),MID(F3090,2,1),MID(F3090,4,1),MID(F3090,5,1))</f>
        <v>33</v>
      </c>
      <c r="H3090" s="41">
        <f>IF(MOD(G3090,9)=0,9,MOD(G3090,9))</f>
        <v>6</v>
      </c>
      <c r="I3090" s="45" t="str">
        <f>IFERROR(MID("日月火水木金土",WEEKDAY(D3090),1),"")</f>
        <v>月</v>
      </c>
      <c r="J3090" s="304" t="s">
        <v>3451</v>
      </c>
      <c r="K3090" s="202" t="str">
        <f>VLOOKUP(F3090,石と花メイン,3,FALSE)</f>
        <v>●月長石</v>
      </c>
      <c r="L3090" s="297" t="str">
        <f>VLOOKUP(F3090,石と花メイン,4,FALSE)</f>
        <v>月下美人【月来香】</v>
      </c>
      <c r="M3090" s="393">
        <f>IF(OR(MONTH(F3090)&lt;7,AND(MONTH(F3090)=7,DAY(F3090)&lt;=25)),
MOD(SUM((E3090-1901)*365,259),260),
MOD(SUM((E3090-1900)*365,259),260))</f>
        <v>29</v>
      </c>
      <c r="N3090" s="390">
        <f>IF(AND(MONTH(F3090)=7,DAY(F3090)&gt;25),1,
ROUNDDOWN((SUM(VLOOKUP(MONTH(F3090),D暦変換用数値,2,FALSE),DAY(F3090))/28)+1,0))</f>
        <v>2</v>
      </c>
      <c r="O3090" s="205">
        <f>IF(AND(MONTH(F3090)=7,DAY(F3090)&gt;25),DAY(F3090)-25,
MOD((SUM(VLOOKUP(MONTH(F3090),D暦変換用数値,2,FALSE),DAY(F3090))),28)+1)</f>
        <v>1</v>
      </c>
      <c r="P3090" s="406">
        <f>IF(OR(MONTH(F3090)&lt;7,AND(MONTH(F3090)=7,DAY(F3090)&lt;=25)),
MOD(SUM((E3090-1901)*365,(N3090-1)*28,O3090,258),260),
MOD(SUM((E3090-1900)*365,(N3090-1)*28,O3090,258),260))</f>
        <v>57</v>
      </c>
      <c r="Q3090" s="372" t="str">
        <f>VLOOKUP(MOD(P3090,4),色,2,FALSE)</f>
        <v>赤い</v>
      </c>
      <c r="R3090" s="290" t="str">
        <f>VLOOKUP(MOD(P3090,13),銀河の音,2,FALSE)</f>
        <v>倍音の</v>
      </c>
      <c r="S3090" s="383" t="str">
        <f>VLOOKUP(MOD(P3090,20),太陽の紋章,2,FALSE)</f>
        <v>地球</v>
      </c>
      <c r="T3090" s="93" t="s">
        <v>6294</v>
      </c>
    </row>
    <row r="3091" spans="1:20" ht="13.5" customHeight="1">
      <c r="A3091" s="76" t="str">
        <f>VLOOKUP(MOD(E3091,10),十干,2,FALSE)</f>
        <v>壬</v>
      </c>
      <c r="B3091" s="199" t="str">
        <f>VLOOKUP(MOD(E3091,12),十二支,3,FALSE)</f>
        <v xml:space="preserve">09 火 </v>
      </c>
      <c r="C3091" s="201" t="str">
        <f>VLOOKUP(F3091,星座,3,TRUE)</f>
        <v xml:space="preserve">02 零 </v>
      </c>
      <c r="D3091" s="534">
        <v>30190</v>
      </c>
      <c r="E3091" s="116">
        <f>IFERROR(YEAR(D3091),LEFT(D3091,4))</f>
        <v>1982</v>
      </c>
      <c r="F3091" s="116" t="str">
        <f>IF(ISTEXT(D3091),RIGHT(D3091,5),TEXT(D3091,"mm/dd"))</f>
        <v>08/27</v>
      </c>
      <c r="G3091" s="120">
        <f>SUM(MID(E3091,1,1),MID(E3091,2,1),MID(E3091,3,1),MID(E3091,4,1),MID(F3091,1,1),MID(F3091,2,1),MID(F3091,4,1),MID(F3091,5,1))</f>
        <v>37</v>
      </c>
      <c r="H3091" s="120">
        <f>IF(MOD(G3091,9)=0,9,MOD(G3091,9))</f>
        <v>1</v>
      </c>
      <c r="I3091" s="116" t="str">
        <f>IFERROR(MID("日月火水木金土",WEEKDAY(D3091),1),"")</f>
        <v>金</v>
      </c>
      <c r="J3091" s="306" t="s">
        <v>7393</v>
      </c>
      <c r="K3091" s="203" t="str">
        <f>VLOOKUP(F3091,石と花メイン,3,FALSE)</f>
        <v>■紫水晶</v>
      </c>
      <c r="L3091" s="299" t="str">
        <f>VLOOKUP(F3091,石と花メイン,4,FALSE)</f>
        <v>芙蓉</v>
      </c>
      <c r="M3091" s="395">
        <f>IF(OR(MONTH(F3091)&lt;7,AND(MONTH(F3091)=7,DAY(F3091)&lt;=25)),
MOD(SUM((E3091-1901)*365,259),260),
MOD(SUM((E3091-1900)*365,259),260))</f>
        <v>29</v>
      </c>
      <c r="N3091" s="121">
        <f>IF(AND(MONTH(F3091)=7,DAY(F3091)&gt;25),1,
ROUNDDOWN((SUM(VLOOKUP(MONTH(F3091),D暦変換用数値,2,FALSE),DAY(F3091))/28)+1,0))</f>
        <v>2</v>
      </c>
      <c r="O3091" s="117">
        <f>IF(AND(MONTH(F3091)=7,DAY(F3091)&gt;25),DAY(F3091)-25,
MOD((SUM(VLOOKUP(MONTH(F3091),D暦変換用数値,2,FALSE),DAY(F3091))),28)+1)</f>
        <v>5</v>
      </c>
      <c r="P3091" s="408">
        <f>IF(OR(MONTH(F3091)&lt;7,AND(MONTH(F3091)=7,DAY(F3091)&lt;=25)),
MOD(SUM((E3091-1901)*365,(N3091-1)*28,O3091,258),260),
MOD(SUM((E3091-1900)*365,(N3091-1)*28,O3091,258),260))</f>
        <v>61</v>
      </c>
      <c r="Q3091" s="372" t="str">
        <f>VLOOKUP(MOD(P3091,4),色,2,FALSE)</f>
        <v>赤い</v>
      </c>
      <c r="R3091" s="290" t="str">
        <f>VLOOKUP(MOD(P3091,13),銀河の音,2,FALSE)</f>
        <v>太陽の</v>
      </c>
      <c r="S3091" s="383" t="str">
        <f>VLOOKUP(MOD(P3091,20),太陽の紋章,2,FALSE)</f>
        <v>竜</v>
      </c>
      <c r="T3091" s="119" t="s">
        <v>7390</v>
      </c>
    </row>
    <row r="3092" spans="1:20" ht="13.5" customHeight="1">
      <c r="A3092" s="50" t="str">
        <f>VLOOKUP(MOD(E3092,10),十干,2,FALSE)</f>
        <v>壬</v>
      </c>
      <c r="B3092" s="199" t="str">
        <f>VLOOKUP(MOD(E3092,12),十二支,3,FALSE)</f>
        <v xml:space="preserve">09 火 </v>
      </c>
      <c r="C3092" s="201" t="str">
        <f>VLOOKUP(F3092,星座,3,TRUE)</f>
        <v xml:space="preserve">02 零 </v>
      </c>
      <c r="D3092" s="531">
        <v>30203</v>
      </c>
      <c r="E3092" s="1">
        <f>IFERROR(YEAR(D3092),LEFT(D3092,4))</f>
        <v>1982</v>
      </c>
      <c r="F3092" s="1" t="str">
        <f>IF(ISTEXT(D3092),RIGHT(D3092,5),TEXT(D3092,"mm/dd"))</f>
        <v>09/09</v>
      </c>
      <c r="G3092" s="39">
        <f>SUM(MID(E3092,1,1),MID(E3092,2,1),MID(E3092,3,1),MID(E3092,4,1),MID(F3092,1,1),MID(F3092,2,1),MID(F3092,4,1),MID(F3092,5,1))</f>
        <v>38</v>
      </c>
      <c r="H3092" s="41">
        <f>IF(MOD(G3092,9)=0,9,MOD(G3092,9))</f>
        <v>2</v>
      </c>
      <c r="I3092" s="45" t="str">
        <f>IFERROR(MID("日月火水木金土",WEEKDAY(D3092),1),"")</f>
        <v>木</v>
      </c>
      <c r="J3092" s="304" t="s">
        <v>3452</v>
      </c>
      <c r="K3092" s="202" t="str">
        <f>VLOOKUP(F3092,石と花メイン,3,FALSE)</f>
        <v>◇金剛石</v>
      </c>
      <c r="L3092" s="297" t="str">
        <f>VLOOKUP(F3092,石と花メイン,4,FALSE)</f>
        <v>女郎花【粟花】</v>
      </c>
      <c r="M3092" s="393">
        <f>IF(OR(MONTH(F3092)&lt;7,AND(MONTH(F3092)=7,DAY(F3092)&lt;=25)),
MOD(SUM((E3092-1901)*365,259),260),
MOD(SUM((E3092-1900)*365,259),260))</f>
        <v>29</v>
      </c>
      <c r="N3092" s="390">
        <f>IF(AND(MONTH(F3092)=7,DAY(F3092)&gt;25),1,
ROUNDDOWN((SUM(VLOOKUP(MONTH(F3092),D暦変換用数値,2,FALSE),DAY(F3092))/28)+1,0))</f>
        <v>2</v>
      </c>
      <c r="O3092" s="205">
        <f>IF(AND(MONTH(F3092)=7,DAY(F3092)&gt;25),DAY(F3092)-25,
MOD((SUM(VLOOKUP(MONTH(F3092),D暦変換用数値,2,FALSE),DAY(F3092))),28)+1)</f>
        <v>18</v>
      </c>
      <c r="P3092" s="406">
        <f>IF(OR(MONTH(F3092)&lt;7,AND(MONTH(F3092)=7,DAY(F3092)&lt;=25)),
MOD(SUM((E3092-1901)*365,(N3092-1)*28,O3092,258),260),
MOD(SUM((E3092-1900)*365,(N3092-1)*28,O3092,258),260))</f>
        <v>74</v>
      </c>
      <c r="Q3092" s="375" t="str">
        <f>VLOOKUP(MOD(P3092,4),色,2,FALSE)</f>
        <v>白い</v>
      </c>
      <c r="R3092" s="293" t="str">
        <f>VLOOKUP(MOD(P3092,13),銀河の音,2,FALSE)</f>
        <v>太陽の</v>
      </c>
      <c r="S3092" s="386" t="str">
        <f>VLOOKUP(MOD(P3092,20),太陽の紋章,2,FALSE)</f>
        <v>魔法使い</v>
      </c>
      <c r="T3092" s="97"/>
    </row>
    <row r="3093" spans="1:20" ht="13.5" customHeight="1">
      <c r="A3093" s="50" t="str">
        <f>VLOOKUP(MOD(E3093,10),十干,2,FALSE)</f>
        <v>壬</v>
      </c>
      <c r="B3093" s="199" t="str">
        <f>VLOOKUP(MOD(E3093,12),十二支,3,FALSE)</f>
        <v xml:space="preserve">09 火 </v>
      </c>
      <c r="C3093" s="201" t="str">
        <f>VLOOKUP(F3093,星座,3,TRUE)</f>
        <v xml:space="preserve">02 零 </v>
      </c>
      <c r="D3093" s="531">
        <v>30216</v>
      </c>
      <c r="E3093" s="1">
        <f>IFERROR(YEAR(D3093),LEFT(D3093,4))</f>
        <v>1982</v>
      </c>
      <c r="F3093" s="1" t="str">
        <f>IF(ISTEXT(D3093),RIGHT(D3093,5),TEXT(D3093,"mm/dd"))</f>
        <v>09/22</v>
      </c>
      <c r="G3093" s="39">
        <f>SUM(MID(E3093,1,1),MID(E3093,2,1),MID(E3093,3,1),MID(E3093,4,1),MID(F3093,1,1),MID(F3093,2,1),MID(F3093,4,1),MID(F3093,5,1))</f>
        <v>33</v>
      </c>
      <c r="H3093" s="41">
        <f>IF(MOD(G3093,9)=0,9,MOD(G3093,9))</f>
        <v>6</v>
      </c>
      <c r="I3093" s="45" t="str">
        <f>IFERROR(MID("日月火水木金土",WEEKDAY(D3093),1),"")</f>
        <v>水</v>
      </c>
      <c r="J3093" s="304" t="s">
        <v>3453</v>
      </c>
      <c r="K3093" s="202" t="str">
        <f>VLOOKUP(F3093,石と花メイン,3,FALSE)</f>
        <v>◇金剛石</v>
      </c>
      <c r="L3093" s="297" t="str">
        <f>VLOOKUP(F3093,石と花メイン,4,FALSE)</f>
        <v>千日紅【千日草】</v>
      </c>
      <c r="M3093" s="393">
        <f>IF(OR(MONTH(F3093)&lt;7,AND(MONTH(F3093)=7,DAY(F3093)&lt;=25)),
MOD(SUM((E3093-1901)*365,259),260),
MOD(SUM((E3093-1900)*365,259),260))</f>
        <v>29</v>
      </c>
      <c r="N3093" s="390">
        <f>IF(AND(MONTH(F3093)=7,DAY(F3093)&gt;25),1,
ROUNDDOWN((SUM(VLOOKUP(MONTH(F3093),D暦変換用数値,2,FALSE),DAY(F3093))/28)+1,0))</f>
        <v>3</v>
      </c>
      <c r="O3093" s="205">
        <f>IF(AND(MONTH(F3093)=7,DAY(F3093)&gt;25),DAY(F3093)-25,
MOD((SUM(VLOOKUP(MONTH(F3093),D暦変換用数値,2,FALSE),DAY(F3093))),28)+1)</f>
        <v>3</v>
      </c>
      <c r="P3093" s="406">
        <f>IF(OR(MONTH(F3093)&lt;7,AND(MONTH(F3093)=7,DAY(F3093)&lt;=25)),
MOD(SUM((E3093-1901)*365,(N3093-1)*28,O3093,258),260),
MOD(SUM((E3093-1900)*365,(N3093-1)*28,O3093,258),260))</f>
        <v>87</v>
      </c>
      <c r="Q3093" s="374" t="str">
        <f>VLOOKUP(MOD(P3093,4),色,2,FALSE)</f>
        <v>青い</v>
      </c>
      <c r="R3093" s="292" t="str">
        <f>VLOOKUP(MOD(P3093,13),銀河の音,2,FALSE)</f>
        <v>太陽の</v>
      </c>
      <c r="S3093" s="385" t="str">
        <f>VLOOKUP(MOD(P3093,20),太陽の紋章,2,FALSE)</f>
        <v>手</v>
      </c>
      <c r="T3093" s="97" t="s">
        <v>2965</v>
      </c>
    </row>
    <row r="3094" spans="1:20" ht="13.5" customHeight="1">
      <c r="A3094" s="285" t="str">
        <f>VLOOKUP(MOD(E3094,10),十干,2,FALSE)</f>
        <v>甲</v>
      </c>
      <c r="B3094" s="283" t="str">
        <f>VLOOKUP(MOD(E3094,12),十二支,3,FALSE)</f>
        <v xml:space="preserve">09 火 </v>
      </c>
      <c r="C3094" s="287" t="str">
        <f>VLOOKUP(F3094,星座,3,TRUE)</f>
        <v xml:space="preserve">02 零 </v>
      </c>
      <c r="D3094" s="533">
        <v>34584</v>
      </c>
      <c r="E3094" s="83">
        <f>IFERROR(YEAR(D3094),LEFT(D3094,4))</f>
        <v>1994</v>
      </c>
      <c r="F3094" s="83" t="str">
        <f>IF(ISTEXT(D3094),RIGHT(D3094,5),TEXT(D3094,"mm/dd"))</f>
        <v>09/07</v>
      </c>
      <c r="G3094" s="88">
        <f>SUM(MID(E3094,1,1),MID(E3094,2,1),MID(E3094,3,1),MID(E3094,4,1),MID(F3094,1,1),MID(F3094,2,1),MID(F3094,4,1),MID(F3094,5,1))</f>
        <v>39</v>
      </c>
      <c r="H3094" s="88">
        <f>IF(MOD(G3094,9)=0,9,MOD(G3094,9))</f>
        <v>3</v>
      </c>
      <c r="I3094" s="83" t="str">
        <f>IFERROR(MID("日月火水木金土",WEEKDAY(D3094),1),"")</f>
        <v>水</v>
      </c>
      <c r="J3094" s="303" t="s">
        <v>1099</v>
      </c>
      <c r="K3094" s="87" t="str">
        <f>VLOOKUP(F3094,石と花メイン,3,FALSE)</f>
        <v>▲黄金</v>
      </c>
      <c r="L3094" s="296" t="str">
        <f>VLOOKUP(F3094,石と花メイン,4,FALSE)</f>
        <v>オレンジ【甘橙】</v>
      </c>
      <c r="M3094" s="392">
        <f>IF(OR(MONTH(F3094)&lt;7,AND(MONTH(F3094)=7,DAY(F3094)&lt;=25)),
MOD(SUM((E3094-1901)*365,259),260),
MOD(SUM((E3094-1900)*365,259),260))</f>
        <v>249</v>
      </c>
      <c r="N3094" s="330">
        <f>IF(AND(MONTH(F3094)=7,DAY(F3094)&gt;25),1,
ROUNDDOWN((SUM(VLOOKUP(MONTH(F3094),D暦変換用数値,2,FALSE),DAY(F3094))/28)+1,0))</f>
        <v>2</v>
      </c>
      <c r="O3094" s="84">
        <f>IF(AND(MONTH(F3094)=7,DAY(F3094)&gt;25),DAY(F3094)-25,
MOD((SUM(VLOOKUP(MONTH(F3094),D暦変換用数値,2,FALSE),DAY(F3094))),28)+1)</f>
        <v>16</v>
      </c>
      <c r="P3094" s="405">
        <f>IF(OR(MONTH(F3094)&lt;7,AND(MONTH(F3094)=7,DAY(F3094)&lt;=25)),
MOD(SUM((E3094-1901)*365,(N3094-1)*28,O3094,258),260),
MOD(SUM((E3094-1900)*365,(N3094-1)*28,O3094,258),260))</f>
        <v>32</v>
      </c>
      <c r="Q3094" s="371" t="str">
        <f>VLOOKUP(MOD(P3094,4),色,2,FALSE)</f>
        <v>黄色い</v>
      </c>
      <c r="R3094" s="289" t="str">
        <f>VLOOKUP(MOD(P3094,13),銀河の音,2,FALSE)</f>
        <v>律動の</v>
      </c>
      <c r="S3094" s="382" t="str">
        <f>VLOOKUP(MOD(P3094,20),太陽の紋章,2,FALSE)</f>
        <v>人</v>
      </c>
      <c r="T3094" s="102" t="s">
        <v>1100</v>
      </c>
    </row>
    <row r="3095" spans="1:20" ht="13.5" customHeight="1">
      <c r="A3095" s="286" t="str">
        <f>VLOOKUP(MOD(E3095,10),十干,2,FALSE)</f>
        <v>甲</v>
      </c>
      <c r="B3095" s="283" t="str">
        <f>VLOOKUP(MOD(E3095,12),十二支,3,FALSE)</f>
        <v xml:space="preserve">09 火 </v>
      </c>
      <c r="C3095" s="287" t="str">
        <f>VLOOKUP(F3095,星座,3,TRUE)</f>
        <v xml:space="preserve">02 零 </v>
      </c>
      <c r="D3095" s="530">
        <v>34594</v>
      </c>
      <c r="E3095" s="85">
        <f>IFERROR(YEAR(D3095),LEFT(D3095,4))</f>
        <v>1994</v>
      </c>
      <c r="F3095" s="85" t="str">
        <f>IF(ISTEXT(D3095),RIGHT(D3095,5),TEXT(D3095,"mm/dd"))</f>
        <v>09/17</v>
      </c>
      <c r="G3095" s="89">
        <f>SUM(MID(E3095,1,1),MID(E3095,2,1),MID(E3095,3,1),MID(E3095,4,1),MID(F3095,1,1),MID(F3095,2,1),MID(F3095,4,1),MID(F3095,5,1))</f>
        <v>40</v>
      </c>
      <c r="H3095" s="89">
        <f>IF(MOD(G3095,9)=0,9,MOD(G3095,9))</f>
        <v>4</v>
      </c>
      <c r="I3095" s="85" t="str">
        <f>IFERROR(MID("日月火水木金土",WEEKDAY(D3095),1),"")</f>
        <v>土</v>
      </c>
      <c r="J3095" s="308" t="s">
        <v>7114</v>
      </c>
      <c r="K3095" s="87" t="str">
        <f>VLOOKUP(F3095,石と花メイン,3,FALSE)</f>
        <v>◇金剛石</v>
      </c>
      <c r="L3095" s="300" t="str">
        <f>VLOOKUP(F3095,石と花メイン,4,FALSE)</f>
        <v>風船蔓</v>
      </c>
      <c r="M3095" s="397">
        <f>IF(OR(MONTH(F3095)&lt;7,AND(MONTH(F3095)=7,DAY(F3095)&lt;=25)),
MOD(SUM((E3095-1901)*365,259),260),
MOD(SUM((E3095-1900)*365,259),260))</f>
        <v>249</v>
      </c>
      <c r="N3095" s="87">
        <f>IF(AND(MONTH(F3095)=7,DAY(F3095)&gt;25),1,
ROUNDDOWN((SUM(VLOOKUP(MONTH(F3095),D暦変換用数値,2,FALSE),DAY(F3095))/28)+1,0))</f>
        <v>2</v>
      </c>
      <c r="O3095" s="82">
        <f>IF(AND(MONTH(F3095)=7,DAY(F3095)&gt;25),DAY(F3095)-25,
MOD((SUM(VLOOKUP(MONTH(F3095),D暦変換用数値,2,FALSE),DAY(F3095))),28)+1)</f>
        <v>26</v>
      </c>
      <c r="P3095" s="409">
        <f>IF(OR(MONTH(F3095)&lt;7,AND(MONTH(F3095)=7,DAY(F3095)&lt;=25)),
MOD(SUM((E3095-1901)*365,(N3095-1)*28,O3095,258),260),
MOD(SUM((E3095-1900)*365,(N3095-1)*28,O3095,258),260))</f>
        <v>42</v>
      </c>
      <c r="Q3095" s="371" t="str">
        <f>VLOOKUP(MOD(P3095,4),色,2,FALSE)</f>
        <v>白い</v>
      </c>
      <c r="R3095" s="289" t="str">
        <f>VLOOKUP(MOD(P3095,13),銀河の音,2,FALSE)</f>
        <v>電気の</v>
      </c>
      <c r="S3095" s="382" t="str">
        <f>VLOOKUP(MOD(P3095,20),太陽の紋章,2,FALSE)</f>
        <v>風</v>
      </c>
      <c r="T3095" s="95" t="s">
        <v>7115</v>
      </c>
    </row>
    <row r="3096" spans="1:20" ht="13.5" customHeight="1">
      <c r="A3096" s="50" t="str">
        <f>VLOOKUP(MOD(E3096,10),十干,2,FALSE)</f>
        <v>丙</v>
      </c>
      <c r="B3096" s="199" t="str">
        <f>VLOOKUP(MOD(E3096,12),十二支,3,FALSE)</f>
        <v xml:space="preserve">09 火 </v>
      </c>
      <c r="C3096" s="201" t="str">
        <f>VLOOKUP(F3096,星座,3,TRUE)</f>
        <v xml:space="preserve">02 零 </v>
      </c>
      <c r="D3096" s="531">
        <v>38966</v>
      </c>
      <c r="E3096" s="1">
        <f>IFERROR(YEAR(D3096),LEFT(D3096,4))</f>
        <v>2006</v>
      </c>
      <c r="F3096" s="1" t="str">
        <f>IF(ISTEXT(D3096),RIGHT(D3096,5),TEXT(D3096,"mm/dd"))</f>
        <v>09/06</v>
      </c>
      <c r="G3096" s="39">
        <f>SUM(MID(E3096,1,1),MID(E3096,2,1),MID(E3096,3,1),MID(E3096,4,1),MID(F3096,1,1),MID(F3096,2,1),MID(F3096,4,1),MID(F3096,5,1))</f>
        <v>23</v>
      </c>
      <c r="H3096" s="41">
        <f>IF(MOD(G3096,9)=0,9,MOD(G3096,9))</f>
        <v>5</v>
      </c>
      <c r="I3096" s="45" t="str">
        <f>IFERROR(MID("日月火水木金土",WEEKDAY(D3096),1),"")</f>
        <v>水</v>
      </c>
      <c r="J3096" s="304" t="s">
        <v>3595</v>
      </c>
      <c r="K3096" s="202" t="str">
        <f>VLOOKUP(F3096,石と花メイン,3,FALSE)</f>
        <v>□水晶</v>
      </c>
      <c r="L3096" s="297" t="str">
        <f>VLOOKUP(F3096,石と花メイン,4,FALSE)</f>
        <v>金蓮花【ナスタチウム】</v>
      </c>
      <c r="M3096" s="393">
        <f>IF(OR(MONTH(F3096)&lt;7,AND(MONTH(F3096)=7,DAY(F3096)&lt;=25)),
MOD(SUM((E3096-1901)*365,259),260),
MOD(SUM((E3096-1900)*365,259),260))</f>
        <v>209</v>
      </c>
      <c r="N3096" s="390">
        <f>IF(AND(MONTH(F3096)=7,DAY(F3096)&gt;25),1,
ROUNDDOWN((SUM(VLOOKUP(MONTH(F3096),D暦変換用数値,2,FALSE),DAY(F3096))/28)+1,0))</f>
        <v>2</v>
      </c>
      <c r="O3096" s="205">
        <f>IF(AND(MONTH(F3096)=7,DAY(F3096)&gt;25),DAY(F3096)-25,
MOD((SUM(VLOOKUP(MONTH(F3096),D暦変換用数値,2,FALSE),DAY(F3096))),28)+1)</f>
        <v>15</v>
      </c>
      <c r="P3096" s="406">
        <f>IF(OR(MONTH(F3096)&lt;7,AND(MONTH(F3096)=7,DAY(F3096)&lt;=25)),
MOD(SUM((E3096-1901)*365,(N3096-1)*28,O3096,258),260),
MOD(SUM((E3096-1900)*365,(N3096-1)*28,O3096,258),260))</f>
        <v>251</v>
      </c>
      <c r="Q3096" s="374" t="str">
        <f>VLOOKUP(MOD(P3096,4),色,2,FALSE)</f>
        <v>青い</v>
      </c>
      <c r="R3096" s="292" t="str">
        <f>VLOOKUP(MOD(P3096,13),銀河の音,2,FALSE)</f>
        <v>自己存在の</v>
      </c>
      <c r="S3096" s="385" t="str">
        <f>VLOOKUP(MOD(P3096,20),太陽の紋章,2,FALSE)</f>
        <v>猿</v>
      </c>
      <c r="T3096" s="106" t="s">
        <v>6384</v>
      </c>
    </row>
    <row r="3097" spans="1:20" ht="13.5" customHeight="1">
      <c r="A3097" s="282" t="str">
        <f>VLOOKUP(MOD(E3097,10),十干,2,FALSE)</f>
        <v>戊</v>
      </c>
      <c r="B3097" s="283" t="str">
        <f>VLOOKUP(MOD(E3097,12),十二支,3,FALSE)</f>
        <v xml:space="preserve">09 火 </v>
      </c>
      <c r="C3097" s="287" t="str">
        <f>VLOOKUP(F3097,星座,3,TRUE)</f>
        <v xml:space="preserve">02 零 </v>
      </c>
      <c r="D3097" s="533" t="s">
        <v>8821</v>
      </c>
      <c r="E3097" s="83" t="str">
        <f>IFERROR(YEAR(D3097),LEFT(D3097,4))</f>
        <v>1598</v>
      </c>
      <c r="F3097" s="83" t="str">
        <f>IF(ISTEXT(D3097),RIGHT(D3097,5),TEXT(D3097,"mm/dd"))</f>
        <v>09/18</v>
      </c>
      <c r="G3097" s="88">
        <f>SUM(MID(E3097,1,1),MID(E3097,2,1),MID(E3097,3,1),MID(E3097,4,1),MID(F3097,1,1),MID(F3097,2,1),MID(F3097,4,1),MID(F3097,5,1))</f>
        <v>41</v>
      </c>
      <c r="H3097" s="88">
        <f>IF(MOD(G3097,9)=0,9,MOD(G3097,9))</f>
        <v>5</v>
      </c>
      <c r="I3097" s="83" t="str">
        <f>IFERROR(MID("日月火水木金土",WEEKDAY(D3097),1),"")</f>
        <v/>
      </c>
      <c r="J3097" s="303" t="s">
        <v>1663</v>
      </c>
      <c r="K3097" s="87" t="str">
        <f>VLOOKUP(F3097,石と花メイン,3,FALSE)</f>
        <v>○真珠</v>
      </c>
      <c r="L3097" s="296" t="str">
        <f>VLOOKUP(F3097,石と花メイン,4,FALSE)</f>
        <v>鳳仙花【爪紅】</v>
      </c>
      <c r="M3097" s="392">
        <f>IF(OR(MONTH(F3097)&lt;7,AND(MONTH(F3097)=7,DAY(F3097)&lt;=25)),
MOD(SUM((E3097-1901)*365,259),260),
MOD(SUM((E3097-1900)*365,259),260))</f>
        <v>9</v>
      </c>
      <c r="N3097" s="330">
        <f>IF(AND(MONTH(F3097)=7,DAY(F3097)&gt;25),1,
ROUNDDOWN((SUM(VLOOKUP(MONTH(F3097),D暦変換用数値,2,FALSE),DAY(F3097))/28)+1,0))</f>
        <v>2</v>
      </c>
      <c r="O3097" s="84">
        <f>IF(AND(MONTH(F3097)=7,DAY(F3097)&gt;25),DAY(F3097)-25,
MOD((SUM(VLOOKUP(MONTH(F3097),D暦変換用数値,2,FALSE),DAY(F3097))),28)+1)</f>
        <v>27</v>
      </c>
      <c r="P3097" s="405">
        <f>IF(OR(MONTH(F3097)&lt;7,AND(MONTH(F3097)=7,DAY(F3097)&lt;=25)),
MOD(SUM((E3097-1901)*365,(N3097-1)*28,O3097,258),260),
MOD(SUM((E3097-1900)*365,(N3097-1)*28,O3097,258),260))</f>
        <v>63</v>
      </c>
      <c r="Q3097" s="371" t="str">
        <f>VLOOKUP(MOD(P3097,4),色,2,FALSE)</f>
        <v>青い</v>
      </c>
      <c r="R3097" s="289" t="str">
        <f>VLOOKUP(MOD(P3097,13),銀河の音,2,FALSE)</f>
        <v>スペクトルの</v>
      </c>
      <c r="S3097" s="382" t="str">
        <f>VLOOKUP(MOD(P3097,20),太陽の紋章,2,FALSE)</f>
        <v>夜</v>
      </c>
      <c r="T3097" s="91" t="s">
        <v>3736</v>
      </c>
    </row>
    <row r="3098" spans="1:20" ht="13.5" customHeight="1">
      <c r="A3098" s="50" t="str">
        <f>VLOOKUP(MOD(E3098,10),十干,2,FALSE)</f>
        <v>甲</v>
      </c>
      <c r="B3098" s="199" t="str">
        <f>VLOOKUP(MOD(E3098,12),十二支,3,FALSE)</f>
        <v xml:space="preserve">09 火 </v>
      </c>
      <c r="C3098" s="201" t="str">
        <f>VLOOKUP(F3098,星座,3,TRUE)</f>
        <v xml:space="preserve">02 零 </v>
      </c>
      <c r="D3098" s="531" t="s">
        <v>1846</v>
      </c>
      <c r="E3098" s="1" t="str">
        <f>IFERROR(YEAR(D3098),LEFT(D3098,4))</f>
        <v>1754</v>
      </c>
      <c r="F3098" s="1" t="str">
        <f>IF(ISTEXT(D3098),RIGHT(D3098,5),TEXT(D3098,"mm/dd"))</f>
        <v>08/23</v>
      </c>
      <c r="G3098" s="39">
        <f>SUM(MID(E3098,1,1),MID(E3098,2,1),MID(E3098,3,1),MID(E3098,4,1),MID(F3098,1,1),MID(F3098,2,1),MID(F3098,4,1),MID(F3098,5,1))</f>
        <v>30</v>
      </c>
      <c r="H3098" s="41">
        <f>IF(MOD(G3098,9)=0,9,MOD(G3098,9))</f>
        <v>3</v>
      </c>
      <c r="I3098" s="45" t="str">
        <f>IFERROR(MID("日月火水木金土",WEEKDAY(D3098),1),"")</f>
        <v/>
      </c>
      <c r="J3098" s="304" t="s">
        <v>4544</v>
      </c>
      <c r="K3098" s="202" t="str">
        <f>VLOOKUP(F3098,石と花メイン,3,FALSE)</f>
        <v>●月長石</v>
      </c>
      <c r="L3098" s="297" t="str">
        <f>VLOOKUP(F3098,石と花メイン,4,FALSE)</f>
        <v>月下美人【月来香】</v>
      </c>
      <c r="M3098" s="393">
        <f>IF(OR(MONTH(F3098)&lt;7,AND(MONTH(F3098)=7,DAY(F3098)&lt;=25)),
MOD(SUM((E3098-1901)*365,259),260),
MOD(SUM((E3098-1900)*365,259),260))</f>
        <v>9</v>
      </c>
      <c r="N3098" s="390">
        <f>IF(AND(MONTH(F3098)=7,DAY(F3098)&gt;25),1,
ROUNDDOWN((SUM(VLOOKUP(MONTH(F3098),D暦変換用数値,2,FALSE),DAY(F3098))/28)+1,0))</f>
        <v>2</v>
      </c>
      <c r="O3098" s="205">
        <f>IF(AND(MONTH(F3098)=7,DAY(F3098)&gt;25),DAY(F3098)-25,
MOD((SUM(VLOOKUP(MONTH(F3098),D暦変換用数値,2,FALSE),DAY(F3098))),28)+1)</f>
        <v>1</v>
      </c>
      <c r="P3098" s="406">
        <f>IF(OR(MONTH(F3098)&lt;7,AND(MONTH(F3098)=7,DAY(F3098)&lt;=25)),
MOD(SUM((E3098-1901)*365,(N3098-1)*28,O3098,258),260),
MOD(SUM((E3098-1900)*365,(N3098-1)*28,O3098,258),260))</f>
        <v>37</v>
      </c>
      <c r="Q3098" s="372" t="str">
        <f>VLOOKUP(MOD(P3098,4),色,2,FALSE)</f>
        <v>赤い</v>
      </c>
      <c r="R3098" s="290" t="str">
        <f>VLOOKUP(MOD(P3098,13),銀河の音,2,FALSE)</f>
        <v>スペクトルの</v>
      </c>
      <c r="S3098" s="383" t="str">
        <f>VLOOKUP(MOD(P3098,20),太陽の紋章,2,FALSE)</f>
        <v>地球</v>
      </c>
      <c r="T3098" s="106" t="s">
        <v>3262</v>
      </c>
    </row>
    <row r="3099" spans="1:20" ht="13.5" customHeight="1">
      <c r="A3099" s="50" t="str">
        <f>VLOOKUP(MOD(E3099,10),十干,2,FALSE)</f>
        <v>戊</v>
      </c>
      <c r="B3099" s="199" t="str">
        <f>VLOOKUP(MOD(E3099,12),十二支,3,FALSE)</f>
        <v xml:space="preserve">09 火 </v>
      </c>
      <c r="C3099" s="201" t="str">
        <f>VLOOKUP(F3099,星座,3,TRUE)</f>
        <v xml:space="preserve">02 零 </v>
      </c>
      <c r="D3099" s="531" t="s">
        <v>8822</v>
      </c>
      <c r="E3099" s="1" t="str">
        <f>IFERROR(YEAR(D3099),LEFT(D3099,4))</f>
        <v>1778</v>
      </c>
      <c r="F3099" s="1" t="str">
        <f>IF(ISTEXT(D3099),RIGHT(D3099,5),TEXT(D3099,"mm/dd"))</f>
        <v>09/02</v>
      </c>
      <c r="G3099" s="39">
        <f>SUM(MID(E3099,1,1),MID(E3099,2,1),MID(E3099,3,1),MID(E3099,4,1),MID(F3099,1,1),MID(F3099,2,1),MID(F3099,4,1),MID(F3099,5,1))</f>
        <v>34</v>
      </c>
      <c r="H3099" s="41">
        <f>IF(MOD(G3099,9)=0,9,MOD(G3099,9))</f>
        <v>7</v>
      </c>
      <c r="I3099" s="45" t="str">
        <f>IFERROR(MID("日月火水木金土",WEEKDAY(D3099),1),"")</f>
        <v/>
      </c>
      <c r="J3099" s="304" t="s">
        <v>1664</v>
      </c>
      <c r="K3099" s="202" t="str">
        <f>VLOOKUP(F3099,石と花メイン,3,FALSE)</f>
        <v>◆藍玉</v>
      </c>
      <c r="L3099" s="297" t="str">
        <f>VLOOKUP(F3099,石と花メイン,4,FALSE)</f>
        <v>コバエア【蔓コベア】</v>
      </c>
      <c r="M3099" s="393">
        <f>IF(OR(MONTH(F3099)&lt;7,AND(MONTH(F3099)=7,DAY(F3099)&lt;=25)),
MOD(SUM((E3099-1901)*365,259),260),
MOD(SUM((E3099-1900)*365,259),260))</f>
        <v>189</v>
      </c>
      <c r="N3099" s="390">
        <f>IF(AND(MONTH(F3099)=7,DAY(F3099)&gt;25),1,
ROUNDDOWN((SUM(VLOOKUP(MONTH(F3099),D暦変換用数値,2,FALSE),DAY(F3099))/28)+1,0))</f>
        <v>2</v>
      </c>
      <c r="O3099" s="205">
        <f>IF(AND(MONTH(F3099)=7,DAY(F3099)&gt;25),DAY(F3099)-25,
MOD((SUM(VLOOKUP(MONTH(F3099),D暦変換用数値,2,FALSE),DAY(F3099))),28)+1)</f>
        <v>11</v>
      </c>
      <c r="P3099" s="406">
        <f>IF(OR(MONTH(F3099)&lt;7,AND(MONTH(F3099)=7,DAY(F3099)&lt;=25)),
MOD(SUM((E3099-1901)*365,(N3099-1)*28,O3099,258),260),
MOD(SUM((E3099-1900)*365,(N3099-1)*28,O3099,258),260))</f>
        <v>227</v>
      </c>
      <c r="Q3099" s="374" t="str">
        <f>VLOOKUP(MOD(P3099,4),色,2,FALSE)</f>
        <v>青い</v>
      </c>
      <c r="R3099" s="292" t="str">
        <f>VLOOKUP(MOD(P3099,13),銀河の音,2,FALSE)</f>
        <v>律動の</v>
      </c>
      <c r="S3099" s="385" t="str">
        <f>VLOOKUP(MOD(P3099,20),太陽の紋章,2,FALSE)</f>
        <v>手</v>
      </c>
      <c r="T3099" s="106" t="s">
        <v>4666</v>
      </c>
    </row>
    <row r="3100" spans="1:20" ht="13.5" customHeight="1">
      <c r="A3100" s="50" t="str">
        <f>VLOOKUP(MOD(E3100,10),十干,2,FALSE)</f>
        <v>丙</v>
      </c>
      <c r="B3100" s="199" t="str">
        <f>VLOOKUP(MOD(E3100,12),十二支,3,FALSE)</f>
        <v xml:space="preserve">09 火 </v>
      </c>
      <c r="C3100" s="201" t="str">
        <f>VLOOKUP(F3100,星座,3,TRUE)</f>
        <v xml:space="preserve">02 零 </v>
      </c>
      <c r="D3100" s="531" t="s">
        <v>1847</v>
      </c>
      <c r="E3100" s="1" t="str">
        <f>IFERROR(YEAR(D3100),LEFT(D3100,4))</f>
        <v>1826</v>
      </c>
      <c r="F3100" s="1" t="str">
        <f>IF(ISTEXT(D3100),RIGHT(D3100,5),TEXT(D3100,"mm/dd"))</f>
        <v>09/17</v>
      </c>
      <c r="G3100" s="39">
        <f>SUM(MID(E3100,1,1),MID(E3100,2,1),MID(E3100,3,1),MID(E3100,4,1),MID(F3100,1,1),MID(F3100,2,1),MID(F3100,4,1),MID(F3100,5,1))</f>
        <v>34</v>
      </c>
      <c r="H3100" s="41">
        <f>IF(MOD(G3100,9)=0,9,MOD(G3100,9))</f>
        <v>7</v>
      </c>
      <c r="I3100" s="45" t="str">
        <f>IFERROR(MID("日月火水木金土",WEEKDAY(D3100),1),"")</f>
        <v/>
      </c>
      <c r="J3100" s="304" t="s">
        <v>4545</v>
      </c>
      <c r="K3100" s="202" t="str">
        <f>VLOOKUP(F3100,石と花メイン,3,FALSE)</f>
        <v>◇金剛石</v>
      </c>
      <c r="L3100" s="297" t="str">
        <f>VLOOKUP(F3100,石と花メイン,4,FALSE)</f>
        <v>風船蔓</v>
      </c>
      <c r="M3100" s="393">
        <f>IF(OR(MONTH(F3100)&lt;7,AND(MONTH(F3100)=7,DAY(F3100)&lt;=25)),
MOD(SUM((E3100-1901)*365,259),260),
MOD(SUM((E3100-1900)*365,259),260))</f>
        <v>29</v>
      </c>
      <c r="N3100" s="390">
        <f>IF(AND(MONTH(F3100)=7,DAY(F3100)&gt;25),1,
ROUNDDOWN((SUM(VLOOKUP(MONTH(F3100),D暦変換用数値,2,FALSE),DAY(F3100))/28)+1,0))</f>
        <v>2</v>
      </c>
      <c r="O3100" s="205">
        <f>IF(AND(MONTH(F3100)=7,DAY(F3100)&gt;25),DAY(F3100)-25,
MOD((SUM(VLOOKUP(MONTH(F3100),D暦変換用数値,2,FALSE),DAY(F3100))),28)+1)</f>
        <v>26</v>
      </c>
      <c r="P3100" s="406">
        <f>IF(OR(MONTH(F3100)&lt;7,AND(MONTH(F3100)=7,DAY(F3100)&lt;=25)),
MOD(SUM((E3100-1901)*365,(N3100-1)*28,O3100,258),260),
MOD(SUM((E3100-1900)*365,(N3100-1)*28,O3100,258),260))</f>
        <v>82</v>
      </c>
      <c r="Q3100" s="375" t="str">
        <f>VLOOKUP(MOD(P3100,4),色,2,FALSE)</f>
        <v>白い</v>
      </c>
      <c r="R3100" s="293" t="str">
        <f>VLOOKUP(MOD(P3100,13),銀河の音,2,FALSE)</f>
        <v>自己存在の</v>
      </c>
      <c r="S3100" s="386" t="str">
        <f>VLOOKUP(MOD(P3100,20),太陽の紋章,2,FALSE)</f>
        <v>風</v>
      </c>
      <c r="T3100" s="97" t="s">
        <v>5666</v>
      </c>
    </row>
    <row r="3101" spans="1:20" ht="13.5" customHeight="1">
      <c r="A3101" s="282" t="str">
        <f>VLOOKUP(MOD(E3101,10),十干,2,FALSE)</f>
        <v>庚</v>
      </c>
      <c r="B3101" s="283" t="str">
        <f>VLOOKUP(MOD(E3101,12),十二支,3,FALSE)</f>
        <v xml:space="preserve">09 火 </v>
      </c>
      <c r="C3101" s="287" t="str">
        <f>VLOOKUP(F3101,星座,3,TRUE)</f>
        <v xml:space="preserve">02 零 </v>
      </c>
      <c r="D3101" s="533" t="s">
        <v>8823</v>
      </c>
      <c r="E3101" s="83" t="str">
        <f>IFERROR(YEAR(D3101),LEFT(D3101,4))</f>
        <v>1850</v>
      </c>
      <c r="F3101" s="83" t="str">
        <f>IF(ISTEXT(D3101),RIGHT(D3101,5),TEXT(D3101,"mm/dd"))</f>
        <v>08/26</v>
      </c>
      <c r="G3101" s="88">
        <f>SUM(MID(E3101,1,1),MID(E3101,2,1),MID(E3101,3,1),MID(E3101,4,1),MID(F3101,1,1),MID(F3101,2,1),MID(F3101,4,1),MID(F3101,5,1))</f>
        <v>30</v>
      </c>
      <c r="H3101" s="88">
        <f>IF(MOD(G3101,9)=0,9,MOD(G3101,9))</f>
        <v>3</v>
      </c>
      <c r="I3101" s="83" t="str">
        <f>IFERROR(MID("日月火水木金土",WEEKDAY(D3101),1),"")</f>
        <v/>
      </c>
      <c r="J3101" s="303" t="s">
        <v>1665</v>
      </c>
      <c r="K3101" s="87" t="str">
        <f>VLOOKUP(F3101,石と花メイン,3,FALSE)</f>
        <v>◆柘榴石</v>
      </c>
      <c r="L3101" s="296" t="str">
        <f>VLOOKUP(F3101,石と花メイン,4,FALSE)</f>
        <v>スカビオサ【西洋松虫草】</v>
      </c>
      <c r="M3101" s="392">
        <f>IF(OR(MONTH(F3101)&lt;7,AND(MONTH(F3101)=7,DAY(F3101)&lt;=25)),
MOD(SUM((E3101-1901)*365,259),260),
MOD(SUM((E3101-1900)*365,259),260))</f>
        <v>209</v>
      </c>
      <c r="N3101" s="330">
        <f>IF(AND(MONTH(F3101)=7,DAY(F3101)&gt;25),1,
ROUNDDOWN((SUM(VLOOKUP(MONTH(F3101),D暦変換用数値,2,FALSE),DAY(F3101))/28)+1,0))</f>
        <v>2</v>
      </c>
      <c r="O3101" s="84">
        <f>IF(AND(MONTH(F3101)=7,DAY(F3101)&gt;25),DAY(F3101)-25,
MOD((SUM(VLOOKUP(MONTH(F3101),D暦変換用数値,2,FALSE),DAY(F3101))),28)+1)</f>
        <v>4</v>
      </c>
      <c r="P3101" s="405">
        <f>IF(OR(MONTH(F3101)&lt;7,AND(MONTH(F3101)=7,DAY(F3101)&lt;=25)),
MOD(SUM((E3101-1901)*365,(N3101-1)*28,O3101,258),260),
MOD(SUM((E3101-1900)*365,(N3101-1)*28,O3101,258),260))</f>
        <v>240</v>
      </c>
      <c r="Q3101" s="371" t="str">
        <f>VLOOKUP(MOD(P3101,4),色,2,FALSE)</f>
        <v>黄色い</v>
      </c>
      <c r="R3101" s="289" t="str">
        <f>VLOOKUP(MOD(P3101,13),銀河の音,2,FALSE)</f>
        <v>律動の</v>
      </c>
      <c r="S3101" s="382" t="str">
        <f>VLOOKUP(MOD(P3101,20),太陽の紋章,2,FALSE)</f>
        <v>太陽</v>
      </c>
      <c r="T3101" s="108" t="s">
        <v>3262</v>
      </c>
    </row>
    <row r="3102" spans="1:20" ht="13.5" customHeight="1">
      <c r="A3102" s="334" t="str">
        <f>VLOOKUP(MOD(E3102,10),十干,2,FALSE)</f>
        <v>壬</v>
      </c>
      <c r="B3102" s="331" t="str">
        <f>VLOOKUP(MOD(E3102,12),十二支,3,FALSE)</f>
        <v xml:space="preserve">09 火 </v>
      </c>
      <c r="C3102" s="336" t="str">
        <f>VLOOKUP(F3102,星座,3,TRUE)</f>
        <v xml:space="preserve">02 零 </v>
      </c>
      <c r="D3102" s="534" t="s">
        <v>8824</v>
      </c>
      <c r="E3102" s="131" t="str">
        <f>IFERROR(YEAR(D3102),LEFT(D3102,4))</f>
        <v>1862</v>
      </c>
      <c r="F3102" s="131" t="str">
        <f>IF(ISTEXT(D3102),RIGHT(D3102,5),TEXT(D3102,"mm/dd"))</f>
        <v>08/29</v>
      </c>
      <c r="G3102" s="133">
        <f>SUM(MID(E3102,1,1),MID(E3102,2,1),MID(E3102,3,1),MID(E3102,4,1),MID(F3102,1,1),MID(F3102,2,1),MID(F3102,4,1),MID(F3102,5,1))</f>
        <v>36</v>
      </c>
      <c r="H3102" s="133">
        <f>IF(MOD(G3102,9)=0,9,MOD(G3102,9))</f>
        <v>9</v>
      </c>
      <c r="I3102" s="131" t="str">
        <f>IFERROR(MID("日月火水木金土",WEEKDAY(D3102),1),"")</f>
        <v/>
      </c>
      <c r="J3102" s="306" t="s">
        <v>8368</v>
      </c>
      <c r="K3102" s="335" t="str">
        <f>VLOOKUP(F3102,石と花メイン,3,FALSE)</f>
        <v>●蛋白石</v>
      </c>
      <c r="L3102" s="302" t="str">
        <f>VLOOKUP(F3102,石と花メイン,4,FALSE)</f>
        <v>煙草【ニコチアナ】</v>
      </c>
      <c r="M3102" s="396">
        <f>IF(OR(MONTH(F3102)&lt;7,AND(MONTH(F3102)=7,DAY(F3102)&lt;=25)),
MOD(SUM((E3102-1901)*365,259),260),
MOD(SUM((E3102-1900)*365,259),260))</f>
        <v>169</v>
      </c>
      <c r="N3102" s="335">
        <f>IF(AND(MONTH(F3102)=7,DAY(F3102)&gt;25),1,
ROUNDDOWN((SUM(VLOOKUP(MONTH(F3102),D暦変換用数値,2,FALSE),DAY(F3102))/28)+1,0))</f>
        <v>2</v>
      </c>
      <c r="O3102" s="132">
        <f>IF(AND(MONTH(F3102)=7,DAY(F3102)&gt;25),DAY(F3102)-25,
MOD((SUM(VLOOKUP(MONTH(F3102),D暦変換用数値,2,FALSE),DAY(F3102))),28)+1)</f>
        <v>7</v>
      </c>
      <c r="P3102" s="404">
        <f>IF(OR(MONTH(F3102)&lt;7,AND(MONTH(F3102)=7,DAY(F3102)&lt;=25)),
MOD(SUM((E3102-1901)*365,(N3102-1)*28,O3102,258),260),
MOD(SUM((E3102-1900)*365,(N3102-1)*28,O3102,258),260))</f>
        <v>203</v>
      </c>
      <c r="Q3102" s="376" t="str">
        <f>VLOOKUP(MOD(P3102,4),色,2,FALSE)</f>
        <v>青い</v>
      </c>
      <c r="R3102" s="333" t="str">
        <f>VLOOKUP(MOD(P3102,13),銀河の音,2,FALSE)</f>
        <v>銀河の</v>
      </c>
      <c r="S3102" s="387" t="str">
        <f>VLOOKUP(MOD(P3102,20),太陽の紋章,2,FALSE)</f>
        <v>夜</v>
      </c>
      <c r="T3102" s="128" t="s">
        <v>8369</v>
      </c>
    </row>
    <row r="3103" spans="1:20" ht="13.5" customHeight="1">
      <c r="A3103" s="50" t="str">
        <f>VLOOKUP(MOD(E3103,10),十干,2,FALSE)</f>
        <v>壬</v>
      </c>
      <c r="B3103" s="199" t="str">
        <f>VLOOKUP(MOD(E3103,12),十二支,3,FALSE)</f>
        <v xml:space="preserve">09 火 </v>
      </c>
      <c r="C3103" s="201" t="str">
        <f>VLOOKUP(F3103,星座,3,TRUE)</f>
        <v xml:space="preserve">02 零 </v>
      </c>
      <c r="D3103" s="531" t="s">
        <v>2810</v>
      </c>
      <c r="E3103" s="1" t="str">
        <f>IFERROR(YEAR(D3103),LEFT(D3103,4))</f>
        <v>1862</v>
      </c>
      <c r="F3103" s="1" t="str">
        <f>IF(ISTEXT(D3103),RIGHT(D3103,5),TEXT(D3103,"mm/dd"))</f>
        <v>09/01</v>
      </c>
      <c r="G3103" s="39">
        <f>SUM(MID(E3103,1,1),MID(E3103,2,1),MID(E3103,3,1),MID(E3103,4,1),MID(F3103,1,1),MID(F3103,2,1),MID(F3103,4,1),MID(F3103,5,1))</f>
        <v>27</v>
      </c>
      <c r="H3103" s="41">
        <f>IF(MOD(G3103,9)=0,9,MOD(G3103,9))</f>
        <v>9</v>
      </c>
      <c r="I3103" s="45" t="str">
        <f>IFERROR(MID("日月火水木金土",WEEKDAY(D3103),1),"")</f>
        <v/>
      </c>
      <c r="J3103" s="304" t="s">
        <v>4546</v>
      </c>
      <c r="K3103" s="202" t="str">
        <f>VLOOKUP(F3103,石と花メイン,3,FALSE)</f>
        <v>◆青玉</v>
      </c>
      <c r="L3103" s="297" t="str">
        <f>VLOOKUP(F3103,石と花メイン,4,FALSE)</f>
        <v>浜梨/浜茄子</v>
      </c>
      <c r="M3103" s="393">
        <f>IF(OR(MONTH(F3103)&lt;7,AND(MONTH(F3103)=7,DAY(F3103)&lt;=25)),
MOD(SUM((E3103-1901)*365,259),260),
MOD(SUM((E3103-1900)*365,259),260))</f>
        <v>169</v>
      </c>
      <c r="N3103" s="390">
        <f>IF(AND(MONTH(F3103)=7,DAY(F3103)&gt;25),1,
ROUNDDOWN((SUM(VLOOKUP(MONTH(F3103),D暦変換用数値,2,FALSE),DAY(F3103))/28)+1,0))</f>
        <v>2</v>
      </c>
      <c r="O3103" s="205">
        <f>IF(AND(MONTH(F3103)=7,DAY(F3103)&gt;25),DAY(F3103)-25,
MOD((SUM(VLOOKUP(MONTH(F3103),D暦変換用数値,2,FALSE),DAY(F3103))),28)+1)</f>
        <v>10</v>
      </c>
      <c r="P3103" s="406">
        <f>IF(OR(MONTH(F3103)&lt;7,AND(MONTH(F3103)=7,DAY(F3103)&lt;=25)),
MOD(SUM((E3103-1901)*365,(N3103-1)*28,O3103,258),260),
MOD(SUM((E3103-1900)*365,(N3103-1)*28,O3103,258),260))</f>
        <v>206</v>
      </c>
      <c r="Q3103" s="375" t="str">
        <f>VLOOKUP(MOD(P3103,4),色,2,FALSE)</f>
        <v>白い</v>
      </c>
      <c r="R3103" s="293" t="str">
        <f>VLOOKUP(MOD(P3103,13),銀河の音,2,FALSE)</f>
        <v>スペクトルの</v>
      </c>
      <c r="S3103" s="386" t="str">
        <f>VLOOKUP(MOD(P3103,20),太陽の紋章,2,FALSE)</f>
        <v>世界の橋渡し</v>
      </c>
      <c r="T3103" s="99" t="s">
        <v>5667</v>
      </c>
    </row>
    <row r="3104" spans="1:20" ht="13.5" customHeight="1">
      <c r="A3104" s="50" t="str">
        <f>VLOOKUP(MOD(E3104,10),十干,2,FALSE)</f>
        <v>壬</v>
      </c>
      <c r="B3104" s="199" t="str">
        <f>VLOOKUP(MOD(E3104,12),十二支,3,FALSE)</f>
        <v xml:space="preserve">09 火 </v>
      </c>
      <c r="C3104" s="201" t="str">
        <f>VLOOKUP(F3104,星座,3,TRUE)</f>
        <v xml:space="preserve">02 零 </v>
      </c>
      <c r="D3104" s="531" t="s">
        <v>2811</v>
      </c>
      <c r="E3104" s="1" t="str">
        <f>IFERROR(YEAR(D3104),LEFT(D3104,4))</f>
        <v>1862</v>
      </c>
      <c r="F3104" s="1" t="str">
        <f>IF(ISTEXT(D3104),RIGHT(D3104,5),TEXT(D3104,"mm/dd"))</f>
        <v>09/11</v>
      </c>
      <c r="G3104" s="39">
        <f>SUM(MID(E3104,1,1),MID(E3104,2,1),MID(E3104,3,1),MID(E3104,4,1),MID(F3104,1,1),MID(F3104,2,1),MID(F3104,4,1),MID(F3104,5,1))</f>
        <v>28</v>
      </c>
      <c r="H3104" s="41">
        <f>IF(MOD(G3104,9)=0,9,MOD(G3104,9))</f>
        <v>1</v>
      </c>
      <c r="I3104" s="45" t="str">
        <f>IFERROR(MID("日月火水木金土",WEEKDAY(D3104),1),"")</f>
        <v/>
      </c>
      <c r="J3104" s="304" t="s">
        <v>1666</v>
      </c>
      <c r="K3104" s="202" t="str">
        <f>VLOOKUP(F3104,石と花メイン,3,FALSE)</f>
        <v>◆青玉</v>
      </c>
      <c r="L3104" s="297" t="str">
        <f>VLOOKUP(F3104,石と花メイン,4,FALSE)</f>
        <v>木槿/槿</v>
      </c>
      <c r="M3104" s="393">
        <f>IF(OR(MONTH(F3104)&lt;7,AND(MONTH(F3104)=7,DAY(F3104)&lt;=25)),
MOD(SUM((E3104-1901)*365,259),260),
MOD(SUM((E3104-1900)*365,259),260))</f>
        <v>169</v>
      </c>
      <c r="N3104" s="390">
        <f>IF(AND(MONTH(F3104)=7,DAY(F3104)&gt;25),1,
ROUNDDOWN((SUM(VLOOKUP(MONTH(F3104),D暦変換用数値,2,FALSE),DAY(F3104))/28)+1,0))</f>
        <v>2</v>
      </c>
      <c r="O3104" s="205">
        <f>IF(AND(MONTH(F3104)=7,DAY(F3104)&gt;25),DAY(F3104)-25,
MOD((SUM(VLOOKUP(MONTH(F3104),D暦変換用数値,2,FALSE),DAY(F3104))),28)+1)</f>
        <v>20</v>
      </c>
      <c r="P3104" s="406">
        <f>IF(OR(MONTH(F3104)&lt;7,AND(MONTH(F3104)=7,DAY(F3104)&lt;=25)),
MOD(SUM((E3104-1901)*365,(N3104-1)*28,O3104,258),260),
MOD(SUM((E3104-1900)*365,(N3104-1)*28,O3104,258),260))</f>
        <v>216</v>
      </c>
      <c r="Q3104" s="373" t="str">
        <f>VLOOKUP(MOD(P3104,4),色,2,FALSE)</f>
        <v>黄色い</v>
      </c>
      <c r="R3104" s="291" t="str">
        <f>VLOOKUP(MOD(P3104,13),銀河の音,2,FALSE)</f>
        <v>銀河の</v>
      </c>
      <c r="S3104" s="384" t="str">
        <f>VLOOKUP(MOD(P3104,20),太陽の紋章,2,FALSE)</f>
        <v>戦士</v>
      </c>
      <c r="T3104" s="103" t="s">
        <v>2812</v>
      </c>
    </row>
    <row r="3105" spans="1:20" ht="13.5" customHeight="1">
      <c r="A3105" s="50" t="str">
        <f>VLOOKUP(MOD(E3105,10),十干,2,FALSE)</f>
        <v>甲</v>
      </c>
      <c r="B3105" s="199" t="str">
        <f>VLOOKUP(MOD(E3105,12),十二支,3,FALSE)</f>
        <v xml:space="preserve">09 火 </v>
      </c>
      <c r="C3105" s="201" t="str">
        <f>VLOOKUP(F3105,星座,3,TRUE)</f>
        <v xml:space="preserve">02 零 </v>
      </c>
      <c r="D3105" s="531" t="s">
        <v>2813</v>
      </c>
      <c r="E3105" s="1" t="str">
        <f>IFERROR(YEAR(D3105),LEFT(D3105,4))</f>
        <v>1874</v>
      </c>
      <c r="F3105" s="1" t="str">
        <f>IF(ISTEXT(D3105),RIGHT(D3105,5),TEXT(D3105,"mm/dd"))</f>
        <v>09/21</v>
      </c>
      <c r="G3105" s="39">
        <f>SUM(MID(E3105,1,1),MID(E3105,2,1),MID(E3105,3,1),MID(E3105,4,1),MID(F3105,1,1),MID(F3105,2,1),MID(F3105,4,1),MID(F3105,5,1))</f>
        <v>32</v>
      </c>
      <c r="H3105" s="41">
        <f>IF(MOD(G3105,9)=0,9,MOD(G3105,9))</f>
        <v>5</v>
      </c>
      <c r="I3105" s="45" t="str">
        <f>IFERROR(MID("日月火水木金土",WEEKDAY(D3105),1),"")</f>
        <v/>
      </c>
      <c r="J3105" s="304" t="s">
        <v>1667</v>
      </c>
      <c r="K3105" s="202" t="str">
        <f>VLOOKUP(F3105,石と花メイン,3,FALSE)</f>
        <v>◆翠玉</v>
      </c>
      <c r="L3105" s="297" t="str">
        <f>VLOOKUP(F3105,石と花メイン,4,FALSE)</f>
        <v>カンナ【美人蕉】</v>
      </c>
      <c r="M3105" s="393">
        <f>IF(OR(MONTH(F3105)&lt;7,AND(MONTH(F3105)=7,DAY(F3105)&lt;=25)),
MOD(SUM((E3105-1901)*365,259),260),
MOD(SUM((E3105-1900)*365,259),260))</f>
        <v>129</v>
      </c>
      <c r="N3105" s="390">
        <f>IF(AND(MONTH(F3105)=7,DAY(F3105)&gt;25),1,
ROUNDDOWN((SUM(VLOOKUP(MONTH(F3105),D暦変換用数値,2,FALSE),DAY(F3105))/28)+1,0))</f>
        <v>3</v>
      </c>
      <c r="O3105" s="205">
        <f>IF(AND(MONTH(F3105)=7,DAY(F3105)&gt;25),DAY(F3105)-25,
MOD((SUM(VLOOKUP(MONTH(F3105),D暦変換用数値,2,FALSE),DAY(F3105))),28)+1)</f>
        <v>2</v>
      </c>
      <c r="P3105" s="406">
        <f>IF(OR(MONTH(F3105)&lt;7,AND(MONTH(F3105)=7,DAY(F3105)&lt;=25)),
MOD(SUM((E3105-1901)*365,(N3105-1)*28,O3105,258),260),
MOD(SUM((E3105-1900)*365,(N3105-1)*28,O3105,258),260))</f>
        <v>186</v>
      </c>
      <c r="Q3105" s="375" t="str">
        <f>VLOOKUP(MOD(P3105,4),色,2,FALSE)</f>
        <v>白い</v>
      </c>
      <c r="R3105" s="293" t="str">
        <f>VLOOKUP(MOD(P3105,13),銀河の音,2,FALSE)</f>
        <v>自己存在の</v>
      </c>
      <c r="S3105" s="386" t="str">
        <f>VLOOKUP(MOD(P3105,20),太陽の紋章,2,FALSE)</f>
        <v>世界の橋渡し</v>
      </c>
      <c r="T3105" s="103" t="s">
        <v>2814</v>
      </c>
    </row>
    <row r="3106" spans="1:20" ht="13.5" customHeight="1">
      <c r="A3106" s="282" t="str">
        <f>VLOOKUP(MOD(E3106,10),十干,2,FALSE)</f>
        <v>庚</v>
      </c>
      <c r="B3106" s="283" t="str">
        <f>VLOOKUP(MOD(E3106,12),十二支,3,FALSE)</f>
        <v xml:space="preserve">09 火 </v>
      </c>
      <c r="C3106" s="287" t="str">
        <f>VLOOKUP(F3106,星座,3,TRUE)</f>
        <v xml:space="preserve">03 水 </v>
      </c>
      <c r="D3106" s="533">
        <v>3800</v>
      </c>
      <c r="E3106" s="83">
        <f>IFERROR(YEAR(D3106),LEFT(D3106,4))</f>
        <v>1910</v>
      </c>
      <c r="F3106" s="83" t="str">
        <f>IF(ISTEXT(D3106),RIGHT(D3106,5),TEXT(D3106,"mm/dd"))</f>
        <v>05/27</v>
      </c>
      <c r="G3106" s="88">
        <f>SUM(MID(E3106,1,1),MID(E3106,2,1),MID(E3106,3,1),MID(E3106,4,1),MID(F3106,1,1),MID(F3106,2,1),MID(F3106,4,1),MID(F3106,5,1))</f>
        <v>25</v>
      </c>
      <c r="H3106" s="88">
        <f>IF(MOD(G3106,9)=0,9,MOD(G3106,9))</f>
        <v>7</v>
      </c>
      <c r="I3106" s="83" t="str">
        <f>IFERROR(MID("日月火水木金土",WEEKDAY(D3106),1),"")</f>
        <v>金</v>
      </c>
      <c r="J3106" s="303" t="s">
        <v>1673</v>
      </c>
      <c r="K3106" s="87" t="str">
        <f>VLOOKUP(F3106,石と花メイン,3,FALSE)</f>
        <v>◇金剛石</v>
      </c>
      <c r="L3106" s="296" t="str">
        <f>VLOOKUP(F3106,石と花メイン,4,FALSE)</f>
        <v>蔓薔薇</v>
      </c>
      <c r="M3106" s="392">
        <f>IF(OR(MONTH(F3106)&lt;7,AND(MONTH(F3106)=7,DAY(F3106)&lt;=25)),
MOD(SUM((E3106-1901)*365,259),260),
MOD(SUM((E3106-1900)*365,259),260))</f>
        <v>164</v>
      </c>
      <c r="N3106" s="330">
        <f>IF(AND(MONTH(F3106)=7,DAY(F3106)&gt;25),1,
ROUNDDOWN((SUM(VLOOKUP(MONTH(F3106),D暦変換用数値,2,FALSE),DAY(F3106))/28)+1,0))</f>
        <v>11</v>
      </c>
      <c r="O3106" s="84">
        <f>IF(AND(MONTH(F3106)=7,DAY(F3106)&gt;25),DAY(F3106)-25,
MOD((SUM(VLOOKUP(MONTH(F3106),D暦変換用数値,2,FALSE),DAY(F3106))),28)+1)</f>
        <v>26</v>
      </c>
      <c r="P3106" s="405">
        <f>IF(OR(MONTH(F3106)&lt;7,AND(MONTH(F3106)=7,DAY(F3106)&lt;=25)),
MOD(SUM((E3106-1901)*365,(N3106-1)*28,O3106,258),260),
MOD(SUM((E3106-1900)*365,(N3106-1)*28,O3106,258),260))</f>
        <v>209</v>
      </c>
      <c r="Q3106" s="371" t="str">
        <f>VLOOKUP(MOD(P3106,4),色,2,FALSE)</f>
        <v>赤い</v>
      </c>
      <c r="R3106" s="289" t="str">
        <f>VLOOKUP(MOD(P3106,13),銀河の音,2,FALSE)</f>
        <v>磁気の</v>
      </c>
      <c r="S3106" s="382" t="str">
        <f>VLOOKUP(MOD(P3106,20),太陽の紋章,2,FALSE)</f>
        <v>月</v>
      </c>
      <c r="T3106" s="95" t="s">
        <v>739</v>
      </c>
    </row>
    <row r="3107" spans="1:20" ht="13.5" customHeight="1">
      <c r="A3107" s="282" t="str">
        <f>VLOOKUP(MOD(E3107,10),十干,2,FALSE)</f>
        <v>庚</v>
      </c>
      <c r="B3107" s="283" t="str">
        <f>VLOOKUP(MOD(E3107,12),十二支,3,FALSE)</f>
        <v xml:space="preserve">09 火 </v>
      </c>
      <c r="C3107" s="287" t="str">
        <f>VLOOKUP(F3107,星座,3,TRUE)</f>
        <v xml:space="preserve">03 水 </v>
      </c>
      <c r="D3107" s="533">
        <v>3809</v>
      </c>
      <c r="E3107" s="83">
        <f>IFERROR(YEAR(D3107),LEFT(D3107,4))</f>
        <v>1910</v>
      </c>
      <c r="F3107" s="83" t="str">
        <f>IF(ISTEXT(D3107),RIGHT(D3107,5),TEXT(D3107,"mm/dd"))</f>
        <v>06/05</v>
      </c>
      <c r="G3107" s="88">
        <f>SUM(MID(E3107,1,1),MID(E3107,2,1),MID(E3107,3,1),MID(E3107,4,1),MID(F3107,1,1),MID(F3107,2,1),MID(F3107,4,1),MID(F3107,5,1))</f>
        <v>22</v>
      </c>
      <c r="H3107" s="88">
        <f>IF(MOD(G3107,9)=0,9,MOD(G3107,9))</f>
        <v>4</v>
      </c>
      <c r="I3107" s="83" t="str">
        <f>IFERROR(MID("日月火水木金土",WEEKDAY(D3107),1),"")</f>
        <v>日</v>
      </c>
      <c r="J3107" s="303" t="s">
        <v>1674</v>
      </c>
      <c r="K3107" s="87" t="str">
        <f>VLOOKUP(F3107,石と花メイン,3,FALSE)</f>
        <v>◆紅玉</v>
      </c>
      <c r="L3107" s="296" t="str">
        <f>VLOOKUP(F3107,石と花メイン,4,FALSE)</f>
        <v>面高【花慈茹】</v>
      </c>
      <c r="M3107" s="392">
        <f>IF(OR(MONTH(F3107)&lt;7,AND(MONTH(F3107)=7,DAY(F3107)&lt;=25)),
MOD(SUM((E3107-1901)*365,259),260),
MOD(SUM((E3107-1900)*365,259),260))</f>
        <v>164</v>
      </c>
      <c r="N3107" s="330">
        <f>IF(AND(MONTH(F3107)=7,DAY(F3107)&gt;25),1,
ROUNDDOWN((SUM(VLOOKUP(MONTH(F3107),D暦変換用数値,2,FALSE),DAY(F3107))/28)+1,0))</f>
        <v>12</v>
      </c>
      <c r="O3107" s="84">
        <f>IF(AND(MONTH(F3107)=7,DAY(F3107)&gt;25),DAY(F3107)-25,
MOD((SUM(VLOOKUP(MONTH(F3107),D暦変換用数値,2,FALSE),DAY(F3107))),28)+1)</f>
        <v>7</v>
      </c>
      <c r="P3107" s="405">
        <f>IF(OR(MONTH(F3107)&lt;7,AND(MONTH(F3107)=7,DAY(F3107)&lt;=25)),
MOD(SUM((E3107-1901)*365,(N3107-1)*28,O3107,258),260),
MOD(SUM((E3107-1900)*365,(N3107-1)*28,O3107,258),260))</f>
        <v>218</v>
      </c>
      <c r="Q3107" s="371" t="str">
        <f>VLOOKUP(MOD(P3107,4),色,2,FALSE)</f>
        <v>白い</v>
      </c>
      <c r="R3107" s="289" t="str">
        <f>VLOOKUP(MOD(P3107,13),銀河の音,2,FALSE)</f>
        <v>惑星の</v>
      </c>
      <c r="S3107" s="382" t="str">
        <f>VLOOKUP(MOD(P3107,20),太陽の紋章,2,FALSE)</f>
        <v>鏡</v>
      </c>
      <c r="T3107" s="102" t="s">
        <v>2812</v>
      </c>
    </row>
    <row r="3108" spans="1:20" ht="13.5" customHeight="1">
      <c r="A3108" s="76" t="str">
        <f>VLOOKUP(MOD(E3108,10),十干,2,FALSE)</f>
        <v>壬</v>
      </c>
      <c r="B3108" s="199" t="str">
        <f>VLOOKUP(MOD(E3108,12),十二支,3,FALSE)</f>
        <v xml:space="preserve">09 火 </v>
      </c>
      <c r="C3108" s="201" t="str">
        <f>VLOOKUP(F3108,星座,3,TRUE)</f>
        <v xml:space="preserve">03 水 </v>
      </c>
      <c r="D3108" s="534">
        <v>8197</v>
      </c>
      <c r="E3108" s="116">
        <f>IFERROR(YEAR(D3108),LEFT(D3108,4))</f>
        <v>1922</v>
      </c>
      <c r="F3108" s="116" t="str">
        <f>IF(ISTEXT(D3108),RIGHT(D3108,5),TEXT(D3108,"mm/dd"))</f>
        <v>06/10</v>
      </c>
      <c r="G3108" s="120">
        <f>SUM(MID(E3108,1,1),MID(E3108,2,1),MID(E3108,3,1),MID(E3108,4,1),MID(F3108,1,1),MID(F3108,2,1),MID(F3108,4,1),MID(F3108,5,1))</f>
        <v>21</v>
      </c>
      <c r="H3108" s="120">
        <f>IF(MOD(G3108,9)=0,9,MOD(G3108,9))</f>
        <v>3</v>
      </c>
      <c r="I3108" s="116" t="str">
        <f>IFERROR(MID("日月火水木金土",WEEKDAY(D3108),1),"")</f>
        <v>土</v>
      </c>
      <c r="J3108" s="306" t="s">
        <v>6875</v>
      </c>
      <c r="K3108" s="203" t="str">
        <f>VLOOKUP(F3108,石と花メイン,3,FALSE)</f>
        <v>◆黄玉</v>
      </c>
      <c r="L3108" s="299" t="str">
        <f>VLOOKUP(F3108,石と花メイン,4,FALSE)</f>
        <v>美女撫子【アメリカ撫子】</v>
      </c>
      <c r="M3108" s="395">
        <f>IF(OR(MONTH(F3108)&lt;7,AND(MONTH(F3108)=7,DAY(F3108)&lt;=25)),
MOD(SUM((E3108-1901)*365,259),260),
MOD(SUM((E3108-1900)*365,259),260))</f>
        <v>124</v>
      </c>
      <c r="N3108" s="121">
        <f>IF(AND(MONTH(F3108)=7,DAY(F3108)&gt;25),1,
ROUNDDOWN((SUM(VLOOKUP(MONTH(F3108),D暦変換用数値,2,FALSE),DAY(F3108))/28)+1,0))</f>
        <v>12</v>
      </c>
      <c r="O3108" s="117">
        <f>IF(AND(MONTH(F3108)=7,DAY(F3108)&gt;25),DAY(F3108)-25,
MOD((SUM(VLOOKUP(MONTH(F3108),D暦変換用数値,2,FALSE),DAY(F3108))),28)+1)</f>
        <v>12</v>
      </c>
      <c r="P3108" s="408">
        <f>IF(OR(MONTH(F3108)&lt;7,AND(MONTH(F3108)=7,DAY(F3108)&lt;=25)),
MOD(SUM((E3108-1901)*365,(N3108-1)*28,O3108,258),260),
MOD(SUM((E3108-1900)*365,(N3108-1)*28,O3108,258),260))</f>
        <v>183</v>
      </c>
      <c r="Q3108" s="374" t="str">
        <f>VLOOKUP(MOD(P3108,4),色,2,FALSE)</f>
        <v>青い</v>
      </c>
      <c r="R3108" s="292" t="str">
        <f>VLOOKUP(MOD(P3108,13),銀河の音,2,FALSE)</f>
        <v>磁気の</v>
      </c>
      <c r="S3108" s="385" t="str">
        <f>VLOOKUP(MOD(P3108,20),太陽の紋章,2,FALSE)</f>
        <v>夜</v>
      </c>
      <c r="T3108" s="118"/>
    </row>
    <row r="3109" spans="1:20" ht="13.5" customHeight="1">
      <c r="A3109" s="282" t="str">
        <f>VLOOKUP(MOD(E3109,10),十干,2,FALSE)</f>
        <v>甲</v>
      </c>
      <c r="B3109" s="283" t="str">
        <f>VLOOKUP(MOD(E3109,12),十二支,3,FALSE)</f>
        <v xml:space="preserve">09 火 </v>
      </c>
      <c r="C3109" s="287" t="str">
        <f>VLOOKUP(F3109,星座,3,TRUE)</f>
        <v xml:space="preserve">03 水 </v>
      </c>
      <c r="D3109" s="533">
        <v>12564</v>
      </c>
      <c r="E3109" s="83">
        <f>IFERROR(YEAR(D3109),LEFT(D3109,4))</f>
        <v>1934</v>
      </c>
      <c r="F3109" s="83" t="str">
        <f>IF(ISTEXT(D3109),RIGHT(D3109,5),TEXT(D3109,"mm/dd"))</f>
        <v>05/25</v>
      </c>
      <c r="G3109" s="88">
        <f>SUM(MID(E3109,1,1),MID(E3109,2,1),MID(E3109,3,1),MID(E3109,4,1),MID(F3109,1,1),MID(F3109,2,1),MID(F3109,4,1),MID(F3109,5,1))</f>
        <v>29</v>
      </c>
      <c r="H3109" s="88">
        <f>IF(MOD(G3109,9)=0,9,MOD(G3109,9))</f>
        <v>2</v>
      </c>
      <c r="I3109" s="83" t="str">
        <f>IFERROR(MID("日月火水木金土",WEEKDAY(D3109),1),"")</f>
        <v>金</v>
      </c>
      <c r="J3109" s="303" t="s">
        <v>1675</v>
      </c>
      <c r="K3109" s="87" t="str">
        <f>VLOOKUP(F3109,石と花メイン,3,FALSE)</f>
        <v>●瑠璃</v>
      </c>
      <c r="L3109" s="296" t="str">
        <f>VLOOKUP(F3109,石と花メイン,4,FALSE)</f>
        <v>ヒソップ【柳薄荷】</v>
      </c>
      <c r="M3109" s="392">
        <f>IF(OR(MONTH(F3109)&lt;7,AND(MONTH(F3109)=7,DAY(F3109)&lt;=25)),
MOD(SUM((E3109-1901)*365,259),260),
MOD(SUM((E3109-1900)*365,259),260))</f>
        <v>84</v>
      </c>
      <c r="N3109" s="330">
        <f>IF(AND(MONTH(F3109)=7,DAY(F3109)&gt;25),1,
ROUNDDOWN((SUM(VLOOKUP(MONTH(F3109),D暦変換用数値,2,FALSE),DAY(F3109))/28)+1,0))</f>
        <v>11</v>
      </c>
      <c r="O3109" s="84">
        <f>IF(AND(MONTH(F3109)=7,DAY(F3109)&gt;25),DAY(F3109)-25,
MOD((SUM(VLOOKUP(MONTH(F3109),D暦変換用数値,2,FALSE),DAY(F3109))),28)+1)</f>
        <v>24</v>
      </c>
      <c r="P3109" s="405">
        <f>IF(OR(MONTH(F3109)&lt;7,AND(MONTH(F3109)=7,DAY(F3109)&lt;=25)),
MOD(SUM((E3109-1901)*365,(N3109-1)*28,O3109,258),260),
MOD(SUM((E3109-1900)*365,(N3109-1)*28,O3109,258),260))</f>
        <v>127</v>
      </c>
      <c r="Q3109" s="371" t="str">
        <f>VLOOKUP(MOD(P3109,4),色,2,FALSE)</f>
        <v>青い</v>
      </c>
      <c r="R3109" s="289" t="str">
        <f>VLOOKUP(MOD(P3109,13),銀河の音,2,FALSE)</f>
        <v>惑星の</v>
      </c>
      <c r="S3109" s="382" t="str">
        <f>VLOOKUP(MOD(P3109,20),太陽の紋章,2,FALSE)</f>
        <v>手</v>
      </c>
      <c r="T3109" s="102" t="s">
        <v>2814</v>
      </c>
    </row>
    <row r="3110" spans="1:20" ht="13.5" customHeight="1">
      <c r="A3110" s="50" t="str">
        <f>VLOOKUP(MOD(E3110,10),十干,2,FALSE)</f>
        <v>甲</v>
      </c>
      <c r="B3110" s="199" t="str">
        <f>VLOOKUP(MOD(E3110,12),十二支,3,FALSE)</f>
        <v xml:space="preserve">09 火 </v>
      </c>
      <c r="C3110" s="201" t="str">
        <f>VLOOKUP(F3110,星座,3,TRUE)</f>
        <v xml:space="preserve">03 水 </v>
      </c>
      <c r="D3110" s="531">
        <v>12565</v>
      </c>
      <c r="E3110" s="1">
        <f>IFERROR(YEAR(D3110),LEFT(D3110,4))</f>
        <v>1934</v>
      </c>
      <c r="F3110" s="1" t="str">
        <f>IF(ISTEXT(D3110),RIGHT(D3110,5),TEXT(D3110,"mm/dd"))</f>
        <v>05/26</v>
      </c>
      <c r="G3110" s="39">
        <f>SUM(MID(E3110,1,1),MID(E3110,2,1),MID(E3110,3,1),MID(E3110,4,1),MID(F3110,1,1),MID(F3110,2,1),MID(F3110,4,1),MID(F3110,5,1))</f>
        <v>30</v>
      </c>
      <c r="H3110" s="41">
        <f>IF(MOD(G3110,9)=0,9,MOD(G3110,9))</f>
        <v>3</v>
      </c>
      <c r="I3110" s="45" t="str">
        <f>IFERROR(MID("日月火水木金土",WEEKDAY(D3110),1),"")</f>
        <v>土</v>
      </c>
      <c r="J3110" s="304" t="s">
        <v>4571</v>
      </c>
      <c r="K3110" s="202" t="str">
        <f>VLOOKUP(F3110,石と花メイン,3,FALSE)</f>
        <v>●翡翠</v>
      </c>
      <c r="L3110" s="297" t="str">
        <f>VLOOKUP(F3110,石と花メイン,4,FALSE)</f>
        <v>オリーブ【橄欖】</v>
      </c>
      <c r="M3110" s="393">
        <f>IF(OR(MONTH(F3110)&lt;7,AND(MONTH(F3110)=7,DAY(F3110)&lt;=25)),
MOD(SUM((E3110-1901)*365,259),260),
MOD(SUM((E3110-1900)*365,259),260))</f>
        <v>84</v>
      </c>
      <c r="N3110" s="390">
        <f>IF(AND(MONTH(F3110)=7,DAY(F3110)&gt;25),1,
ROUNDDOWN((SUM(VLOOKUP(MONTH(F3110),D暦変換用数値,2,FALSE),DAY(F3110))/28)+1,0))</f>
        <v>11</v>
      </c>
      <c r="O3110" s="205">
        <f>IF(AND(MONTH(F3110)=7,DAY(F3110)&gt;25),DAY(F3110)-25,
MOD((SUM(VLOOKUP(MONTH(F3110),D暦変換用数値,2,FALSE),DAY(F3110))),28)+1)</f>
        <v>25</v>
      </c>
      <c r="P3110" s="406">
        <f>IF(OR(MONTH(F3110)&lt;7,AND(MONTH(F3110)=7,DAY(F3110)&lt;=25)),
MOD(SUM((E3110-1901)*365,(N3110-1)*28,O3110,258),260),
MOD(SUM((E3110-1900)*365,(N3110-1)*28,O3110,258),260))</f>
        <v>128</v>
      </c>
      <c r="Q3110" s="373" t="str">
        <f>VLOOKUP(MOD(P3110,4),色,2,FALSE)</f>
        <v>黄色い</v>
      </c>
      <c r="R3110" s="291" t="str">
        <f>VLOOKUP(MOD(P3110,13),銀河の音,2,FALSE)</f>
        <v>スペクトルの</v>
      </c>
      <c r="S3110" s="384" t="str">
        <f>VLOOKUP(MOD(P3110,20),太陽の紋章,2,FALSE)</f>
        <v>星</v>
      </c>
      <c r="T3110" s="98" t="s">
        <v>3736</v>
      </c>
    </row>
    <row r="3111" spans="1:20" ht="13.5" customHeight="1">
      <c r="A3111" s="282" t="str">
        <f>VLOOKUP(MOD(E3111,10),十干,2,FALSE)</f>
        <v>甲</v>
      </c>
      <c r="B3111" s="283" t="str">
        <f>VLOOKUP(MOD(E3111,12),十二支,3,FALSE)</f>
        <v xml:space="preserve">09 火 </v>
      </c>
      <c r="C3111" s="287" t="str">
        <f>VLOOKUP(F3111,星座,3,TRUE)</f>
        <v xml:space="preserve">03 水 </v>
      </c>
      <c r="D3111" s="533">
        <v>12569</v>
      </c>
      <c r="E3111" s="83">
        <f>IFERROR(YEAR(D3111),LEFT(D3111,4))</f>
        <v>1934</v>
      </c>
      <c r="F3111" s="83" t="str">
        <f>IF(ISTEXT(D3111),RIGHT(D3111,5),TEXT(D3111,"mm/dd"))</f>
        <v>05/30</v>
      </c>
      <c r="G3111" s="88">
        <f>SUM(MID(E3111,1,1),MID(E3111,2,1),MID(E3111,3,1),MID(E3111,4,1),MID(F3111,1,1),MID(F3111,2,1),MID(F3111,4,1),MID(F3111,5,1))</f>
        <v>25</v>
      </c>
      <c r="H3111" s="88">
        <f>IF(MOD(G3111,9)=0,9,MOD(G3111,9))</f>
        <v>7</v>
      </c>
      <c r="I3111" s="83" t="str">
        <f>IFERROR(MID("日月火水木金土",WEEKDAY(D3111),1),"")</f>
        <v>水</v>
      </c>
      <c r="J3111" s="303" t="s">
        <v>1676</v>
      </c>
      <c r="K3111" s="87" t="str">
        <f>VLOOKUP(F3111,石と花メイン,3,FALSE)</f>
        <v>■紫水晶</v>
      </c>
      <c r="L3111" s="296" t="str">
        <f>VLOOKUP(F3111,石と花メイン,4,FALSE)</f>
        <v>ライラック【紫丁香花】</v>
      </c>
      <c r="M3111" s="392">
        <f>IF(OR(MONTH(F3111)&lt;7,AND(MONTH(F3111)=7,DAY(F3111)&lt;=25)),
MOD(SUM((E3111-1901)*365,259),260),
MOD(SUM((E3111-1900)*365,259),260))</f>
        <v>84</v>
      </c>
      <c r="N3111" s="330">
        <f>IF(AND(MONTH(F3111)=7,DAY(F3111)&gt;25),1,
ROUNDDOWN((SUM(VLOOKUP(MONTH(F3111),D暦変換用数値,2,FALSE),DAY(F3111))/28)+1,0))</f>
        <v>12</v>
      </c>
      <c r="O3111" s="84">
        <f>IF(AND(MONTH(F3111)=7,DAY(F3111)&gt;25),DAY(F3111)-25,
MOD((SUM(VLOOKUP(MONTH(F3111),D暦変換用数値,2,FALSE),DAY(F3111))),28)+1)</f>
        <v>1</v>
      </c>
      <c r="P3111" s="405">
        <f>IF(OR(MONTH(F3111)&lt;7,AND(MONTH(F3111)=7,DAY(F3111)&lt;=25)),
MOD(SUM((E3111-1901)*365,(N3111-1)*28,O3111,258),260),
MOD(SUM((E3111-1900)*365,(N3111-1)*28,O3111,258),260))</f>
        <v>132</v>
      </c>
      <c r="Q3111" s="371" t="str">
        <f>VLOOKUP(MOD(P3111,4),色,2,FALSE)</f>
        <v>黄色い</v>
      </c>
      <c r="R3111" s="289" t="str">
        <f>VLOOKUP(MOD(P3111,13),銀河の音,2,FALSE)</f>
        <v>月の</v>
      </c>
      <c r="S3111" s="382" t="str">
        <f>VLOOKUP(MOD(P3111,20),太陽の紋章,2,FALSE)</f>
        <v>人</v>
      </c>
      <c r="T3111" s="100" t="s">
        <v>240</v>
      </c>
    </row>
    <row r="3112" spans="1:20" ht="13.5" customHeight="1">
      <c r="A3112" s="50" t="str">
        <f>VLOOKUP(MOD(E3112,10),十干,2,FALSE)</f>
        <v>甲</v>
      </c>
      <c r="B3112" s="199" t="str">
        <f>VLOOKUP(MOD(E3112,12),十二支,3,FALSE)</f>
        <v xml:space="preserve">09 火 </v>
      </c>
      <c r="C3112" s="201" t="str">
        <f>VLOOKUP(F3112,星座,3,TRUE)</f>
        <v xml:space="preserve">03 水 </v>
      </c>
      <c r="D3112" s="531">
        <v>12576</v>
      </c>
      <c r="E3112" s="1">
        <f>IFERROR(YEAR(D3112),LEFT(D3112,4))</f>
        <v>1934</v>
      </c>
      <c r="F3112" s="1" t="str">
        <f>IF(ISTEXT(D3112),RIGHT(D3112,5),TEXT(D3112,"mm/dd"))</f>
        <v>06/06</v>
      </c>
      <c r="G3112" s="39">
        <f>SUM(MID(E3112,1,1),MID(E3112,2,1),MID(E3112,3,1),MID(E3112,4,1),MID(F3112,1,1),MID(F3112,2,1),MID(F3112,4,1),MID(F3112,5,1))</f>
        <v>29</v>
      </c>
      <c r="H3112" s="41">
        <f>IF(MOD(G3112,9)=0,9,MOD(G3112,9))</f>
        <v>2</v>
      </c>
      <c r="I3112" s="45" t="str">
        <f>IFERROR(MID("日月火水木金土",WEEKDAY(D3112),1),"")</f>
        <v>水</v>
      </c>
      <c r="J3112" s="304" t="s">
        <v>4572</v>
      </c>
      <c r="K3112" s="202" t="str">
        <f>VLOOKUP(F3112,石と花メイン,3,FALSE)</f>
        <v>■瑪瑙</v>
      </c>
      <c r="L3112" s="297" t="str">
        <f>VLOOKUP(F3112,石と花メイン,4,FALSE)</f>
        <v>文目/菖蒲【アイリス】</v>
      </c>
      <c r="M3112" s="393">
        <f>IF(OR(MONTH(F3112)&lt;7,AND(MONTH(F3112)=7,DAY(F3112)&lt;=25)),
MOD(SUM((E3112-1901)*365,259),260),
MOD(SUM((E3112-1900)*365,259),260))</f>
        <v>84</v>
      </c>
      <c r="N3112" s="390">
        <f>IF(AND(MONTH(F3112)=7,DAY(F3112)&gt;25),1,
ROUNDDOWN((SUM(VLOOKUP(MONTH(F3112),D暦変換用数値,2,FALSE),DAY(F3112))/28)+1,0))</f>
        <v>12</v>
      </c>
      <c r="O3112" s="205">
        <f>IF(AND(MONTH(F3112)=7,DAY(F3112)&gt;25),DAY(F3112)-25,
MOD((SUM(VLOOKUP(MONTH(F3112),D暦変換用数値,2,FALSE),DAY(F3112))),28)+1)</f>
        <v>8</v>
      </c>
      <c r="P3112" s="406">
        <f>IF(OR(MONTH(F3112)&lt;7,AND(MONTH(F3112)=7,DAY(F3112)&lt;=25)),
MOD(SUM((E3112-1901)*365,(N3112-1)*28,O3112,258),260),
MOD(SUM((E3112-1900)*365,(N3112-1)*28,O3112,258),260))</f>
        <v>139</v>
      </c>
      <c r="Q3112" s="374" t="str">
        <f>VLOOKUP(MOD(P3112,4),色,2,FALSE)</f>
        <v>青い</v>
      </c>
      <c r="R3112" s="292" t="str">
        <f>VLOOKUP(MOD(P3112,13),銀河の音,2,FALSE)</f>
        <v>太陽の</v>
      </c>
      <c r="S3112" s="385" t="str">
        <f>VLOOKUP(MOD(P3112,20),太陽の紋章,2,FALSE)</f>
        <v>嵐</v>
      </c>
      <c r="T3112" s="103" t="s">
        <v>531</v>
      </c>
    </row>
    <row r="3113" spans="1:20" ht="13.5" customHeight="1">
      <c r="A3113" s="50" t="str">
        <f>VLOOKUP(MOD(E3113,10),十干,2,FALSE)</f>
        <v>甲</v>
      </c>
      <c r="B3113" s="199" t="str">
        <f>VLOOKUP(MOD(E3113,12),十二支,3,FALSE)</f>
        <v xml:space="preserve">09 火 </v>
      </c>
      <c r="C3113" s="201" t="str">
        <f>VLOOKUP(F3113,星座,3,TRUE)</f>
        <v xml:space="preserve">03 水 </v>
      </c>
      <c r="D3113" s="531">
        <v>12578</v>
      </c>
      <c r="E3113" s="1">
        <f>IFERROR(YEAR(D3113),LEFT(D3113,4))</f>
        <v>1934</v>
      </c>
      <c r="F3113" s="1" t="str">
        <f>IF(ISTEXT(D3113),RIGHT(D3113,5),TEXT(D3113,"mm/dd"))</f>
        <v>06/08</v>
      </c>
      <c r="G3113" s="39">
        <f>SUM(MID(E3113,1,1),MID(E3113,2,1),MID(E3113,3,1),MID(E3113,4,1),MID(F3113,1,1),MID(F3113,2,1),MID(F3113,4,1),MID(F3113,5,1))</f>
        <v>31</v>
      </c>
      <c r="H3113" s="41">
        <f>IF(MOD(G3113,9)=0,9,MOD(G3113,9))</f>
        <v>4</v>
      </c>
      <c r="I3113" s="45" t="str">
        <f>IFERROR(MID("日月火水木金土",WEEKDAY(D3113),1),"")</f>
        <v>金</v>
      </c>
      <c r="J3113" s="304" t="s">
        <v>4573</v>
      </c>
      <c r="K3113" s="202" t="str">
        <f>VLOOKUP(F3113,石と花メイン,3,FALSE)</f>
        <v>◆青玉</v>
      </c>
      <c r="L3113" s="297" t="str">
        <f>VLOOKUP(F3113,石と花メイン,4,FALSE)</f>
        <v>ジャスミン【茉莉花】</v>
      </c>
      <c r="M3113" s="393">
        <f>IF(OR(MONTH(F3113)&lt;7,AND(MONTH(F3113)=7,DAY(F3113)&lt;=25)),
MOD(SUM((E3113-1901)*365,259),260),
MOD(SUM((E3113-1900)*365,259),260))</f>
        <v>84</v>
      </c>
      <c r="N3113" s="390">
        <f>IF(AND(MONTH(F3113)=7,DAY(F3113)&gt;25),1,
ROUNDDOWN((SUM(VLOOKUP(MONTH(F3113),D暦変換用数値,2,FALSE),DAY(F3113))/28)+1,0))</f>
        <v>12</v>
      </c>
      <c r="O3113" s="205">
        <f>IF(AND(MONTH(F3113)=7,DAY(F3113)&gt;25),DAY(F3113)-25,
MOD((SUM(VLOOKUP(MONTH(F3113),D暦変換用数値,2,FALSE),DAY(F3113))),28)+1)</f>
        <v>10</v>
      </c>
      <c r="P3113" s="406">
        <f>IF(OR(MONTH(F3113)&lt;7,AND(MONTH(F3113)=7,DAY(F3113)&lt;=25)),
MOD(SUM((E3113-1901)*365,(N3113-1)*28,O3113,258),260),
MOD(SUM((E3113-1900)*365,(N3113-1)*28,O3113,258),260))</f>
        <v>141</v>
      </c>
      <c r="Q3113" s="372" t="str">
        <f>VLOOKUP(MOD(P3113,4),色,2,FALSE)</f>
        <v>赤い</v>
      </c>
      <c r="R3113" s="290" t="str">
        <f>VLOOKUP(MOD(P3113,13),銀河の音,2,FALSE)</f>
        <v>スペクトルの</v>
      </c>
      <c r="S3113" s="383" t="str">
        <f>VLOOKUP(MOD(P3113,20),太陽の紋章,2,FALSE)</f>
        <v>竜</v>
      </c>
      <c r="T3113" s="99" t="s">
        <v>7352</v>
      </c>
    </row>
    <row r="3114" spans="1:20" ht="13.5" customHeight="1">
      <c r="A3114" s="50" t="str">
        <f>VLOOKUP(MOD(E3114,10),十干,2,FALSE)</f>
        <v>甲</v>
      </c>
      <c r="B3114" s="199" t="str">
        <f>VLOOKUP(MOD(E3114,12),十二支,3,FALSE)</f>
        <v xml:space="preserve">09 火 </v>
      </c>
      <c r="C3114" s="201" t="str">
        <f>VLOOKUP(F3114,星座,3,TRUE)</f>
        <v xml:space="preserve">03 水 </v>
      </c>
      <c r="D3114" s="531">
        <v>12588</v>
      </c>
      <c r="E3114" s="1">
        <f>IFERROR(YEAR(D3114),LEFT(D3114,4))</f>
        <v>1934</v>
      </c>
      <c r="F3114" s="1" t="str">
        <f>IF(ISTEXT(D3114),RIGHT(D3114,5),TEXT(D3114,"mm/dd"))</f>
        <v>06/18</v>
      </c>
      <c r="G3114" s="39">
        <f>SUM(MID(E3114,1,1),MID(E3114,2,1),MID(E3114,3,1),MID(E3114,4,1),MID(F3114,1,1),MID(F3114,2,1),MID(F3114,4,1),MID(F3114,5,1))</f>
        <v>32</v>
      </c>
      <c r="H3114" s="41">
        <f>IF(MOD(G3114,9)=0,9,MOD(G3114,9))</f>
        <v>5</v>
      </c>
      <c r="I3114" s="45" t="str">
        <f>IFERROR(MID("日月火水木金土",WEEKDAY(D3114),1),"")</f>
        <v>月</v>
      </c>
      <c r="J3114" s="304" t="s">
        <v>4574</v>
      </c>
      <c r="K3114" s="202" t="str">
        <f>VLOOKUP(F3114,石と花メイン,3,FALSE)</f>
        <v>◇金剛石</v>
      </c>
      <c r="L3114" s="297" t="str">
        <f>VLOOKUP(F3114,石と花メイン,4,FALSE)</f>
        <v>タイム【立麝香草】</v>
      </c>
      <c r="M3114" s="393">
        <f>IF(OR(MONTH(F3114)&lt;7,AND(MONTH(F3114)=7,DAY(F3114)&lt;=25)),
MOD(SUM((E3114-1901)*365,259),260),
MOD(SUM((E3114-1900)*365,259),260))</f>
        <v>84</v>
      </c>
      <c r="N3114" s="390">
        <f>IF(AND(MONTH(F3114)=7,DAY(F3114)&gt;25),1,
ROUNDDOWN((SUM(VLOOKUP(MONTH(F3114),D暦変換用数値,2,FALSE),DAY(F3114))/28)+1,0))</f>
        <v>12</v>
      </c>
      <c r="O3114" s="205">
        <f>IF(AND(MONTH(F3114)=7,DAY(F3114)&gt;25),DAY(F3114)-25,
MOD((SUM(VLOOKUP(MONTH(F3114),D暦変換用数値,2,FALSE),DAY(F3114))),28)+1)</f>
        <v>20</v>
      </c>
      <c r="P3114" s="406">
        <f>IF(OR(MONTH(F3114)&lt;7,AND(MONTH(F3114)=7,DAY(F3114)&lt;=25)),
MOD(SUM((E3114-1901)*365,(N3114-1)*28,O3114,258),260),
MOD(SUM((E3114-1900)*365,(N3114-1)*28,O3114,258),260))</f>
        <v>151</v>
      </c>
      <c r="Q3114" s="374" t="str">
        <f>VLOOKUP(MOD(P3114,4),色,2,FALSE)</f>
        <v>青い</v>
      </c>
      <c r="R3114" s="292" t="str">
        <f>VLOOKUP(MOD(P3114,13),銀河の音,2,FALSE)</f>
        <v>銀河の</v>
      </c>
      <c r="S3114" s="385" t="str">
        <f>VLOOKUP(MOD(P3114,20),太陽の紋章,2,FALSE)</f>
        <v>猿</v>
      </c>
      <c r="T3114" s="97" t="s">
        <v>532</v>
      </c>
    </row>
    <row r="3115" spans="1:20" ht="13.5" customHeight="1">
      <c r="A3115" s="76" t="str">
        <f>VLOOKUP(MOD(E3115,10),十干,2,FALSE)</f>
        <v>丙</v>
      </c>
      <c r="B3115" s="199" t="str">
        <f>VLOOKUP(MOD(E3115,12),十二支,3,FALSE)</f>
        <v xml:space="preserve">09 火 </v>
      </c>
      <c r="C3115" s="201" t="str">
        <f>VLOOKUP(F3115,星座,3,TRUE)</f>
        <v xml:space="preserve">03 水 </v>
      </c>
      <c r="D3115" s="534">
        <v>16949</v>
      </c>
      <c r="E3115" s="131">
        <f>IFERROR(YEAR(D3115),LEFT(D3115,4))</f>
        <v>1946</v>
      </c>
      <c r="F3115" s="131" t="str">
        <f>IF(ISTEXT(D3115),RIGHT(D3115,5),TEXT(D3115,"mm/dd"))</f>
        <v>05/27</v>
      </c>
      <c r="G3115" s="133">
        <f>SUM(MID(E3115,1,1),MID(E3115,2,1),MID(E3115,3,1),MID(E3115,4,1),MID(F3115,1,1),MID(F3115,2,1),MID(F3115,4,1),MID(F3115,5,1))</f>
        <v>34</v>
      </c>
      <c r="H3115" s="133">
        <f>IF(MOD(G3115,9)=0,9,MOD(G3115,9))</f>
        <v>7</v>
      </c>
      <c r="I3115" s="131" t="str">
        <f>IFERROR(MID("日月火水木金土",WEEKDAY(D3115),1),"")</f>
        <v>月</v>
      </c>
      <c r="J3115" s="306" t="s">
        <v>7359</v>
      </c>
      <c r="K3115" s="203" t="str">
        <f>VLOOKUP(F3115,石と花メイン,3,FALSE)</f>
        <v>◇金剛石</v>
      </c>
      <c r="L3115" s="302" t="str">
        <f>VLOOKUP(F3115,石と花メイン,4,FALSE)</f>
        <v>蔓薔薇</v>
      </c>
      <c r="M3115" s="396">
        <f>IF(OR(MONTH(F3115)&lt;7,AND(MONTH(F3115)=7,DAY(F3115)&lt;=25)),
MOD(SUM((E3115-1901)*365,259),260),
MOD(SUM((E3115-1900)*365,259),260))</f>
        <v>44</v>
      </c>
      <c r="N3115" s="335">
        <f>IF(AND(MONTH(F3115)=7,DAY(F3115)&gt;25),1,
ROUNDDOWN((SUM(VLOOKUP(MONTH(F3115),D暦変換用数値,2,FALSE),DAY(F3115))/28)+1,0))</f>
        <v>11</v>
      </c>
      <c r="O3115" s="132">
        <f>IF(AND(MONTH(F3115)=7,DAY(F3115)&gt;25),DAY(F3115)-25,
MOD((SUM(VLOOKUP(MONTH(F3115),D暦変換用数値,2,FALSE),DAY(F3115))),28)+1)</f>
        <v>26</v>
      </c>
      <c r="P3115" s="404">
        <f>IF(OR(MONTH(F3115)&lt;7,AND(MONTH(F3115)=7,DAY(F3115)&lt;=25)),
MOD(SUM((E3115-1901)*365,(N3115-1)*28,O3115,258),260),
MOD(SUM((E3115-1900)*365,(N3115-1)*28,O3115,258),260))</f>
        <v>89</v>
      </c>
      <c r="Q3115" s="372" t="str">
        <f>VLOOKUP(MOD(P3115,4),色,2,FALSE)</f>
        <v>赤い</v>
      </c>
      <c r="R3115" s="290" t="str">
        <f>VLOOKUP(MOD(P3115,13),銀河の音,2,FALSE)</f>
        <v>スペクトルの</v>
      </c>
      <c r="S3115" s="383" t="str">
        <f>VLOOKUP(MOD(P3115,20),太陽の紋章,2,FALSE)</f>
        <v>月</v>
      </c>
      <c r="T3115" s="129" t="s">
        <v>7294</v>
      </c>
    </row>
    <row r="3116" spans="1:20" ht="13.5" customHeight="1">
      <c r="A3116" s="50" t="str">
        <f>VLOOKUP(MOD(E3116,10),十干,2,FALSE)</f>
        <v>丙</v>
      </c>
      <c r="B3116" s="199" t="str">
        <f>VLOOKUP(MOD(E3116,12),十二支,3,FALSE)</f>
        <v xml:space="preserve">09 火 </v>
      </c>
      <c r="C3116" s="201" t="str">
        <f>VLOOKUP(F3116,星座,3,TRUE)</f>
        <v xml:space="preserve">03 水 </v>
      </c>
      <c r="D3116" s="531">
        <v>16955</v>
      </c>
      <c r="E3116" s="1">
        <f>IFERROR(YEAR(D3116),LEFT(D3116,4))</f>
        <v>1946</v>
      </c>
      <c r="F3116" s="1" t="str">
        <f>IF(ISTEXT(D3116),RIGHT(D3116,5),TEXT(D3116,"mm/dd"))</f>
        <v>06/02</v>
      </c>
      <c r="G3116" s="39">
        <f>SUM(MID(E3116,1,1),MID(E3116,2,1),MID(E3116,3,1),MID(E3116,4,1),MID(F3116,1,1),MID(F3116,2,1),MID(F3116,4,1),MID(F3116,5,1))</f>
        <v>28</v>
      </c>
      <c r="H3116" s="41">
        <f>IF(MOD(G3116,9)=0,9,MOD(G3116,9))</f>
        <v>1</v>
      </c>
      <c r="I3116" s="45" t="str">
        <f>IFERROR(MID("日月火水木金土",WEEKDAY(D3116),1),"")</f>
        <v>日</v>
      </c>
      <c r="J3116" s="304" t="s">
        <v>4575</v>
      </c>
      <c r="K3116" s="202" t="str">
        <f>VLOOKUP(F3116,石と花メイン,3,FALSE)</f>
        <v>□水晶</v>
      </c>
      <c r="L3116" s="297" t="str">
        <f>VLOOKUP(F3116,石と花メイン,4,FALSE)</f>
        <v>乙女百合【姫小百合】</v>
      </c>
      <c r="M3116" s="393">
        <f>IF(OR(MONTH(F3116)&lt;7,AND(MONTH(F3116)=7,DAY(F3116)&lt;=25)),
MOD(SUM((E3116-1901)*365,259),260),
MOD(SUM((E3116-1900)*365,259),260))</f>
        <v>44</v>
      </c>
      <c r="N3116" s="390">
        <f>IF(AND(MONTH(F3116)=7,DAY(F3116)&gt;25),1,
ROUNDDOWN((SUM(VLOOKUP(MONTH(F3116),D暦変換用数値,2,FALSE),DAY(F3116))/28)+1,0))</f>
        <v>12</v>
      </c>
      <c r="O3116" s="205">
        <f>IF(AND(MONTH(F3116)=7,DAY(F3116)&gt;25),DAY(F3116)-25,
MOD((SUM(VLOOKUP(MONTH(F3116),D暦変換用数値,2,FALSE),DAY(F3116))),28)+1)</f>
        <v>4</v>
      </c>
      <c r="P3116" s="406">
        <f>IF(OR(MONTH(F3116)&lt;7,AND(MONTH(F3116)=7,DAY(F3116)&lt;=25)),
MOD(SUM((E3116-1901)*365,(N3116-1)*28,O3116,258),260),
MOD(SUM((E3116-1900)*365,(N3116-1)*28,O3116,258),260))</f>
        <v>95</v>
      </c>
      <c r="Q3116" s="374" t="str">
        <f>VLOOKUP(MOD(P3116,4),色,2,FALSE)</f>
        <v>青い</v>
      </c>
      <c r="R3116" s="292" t="str">
        <f>VLOOKUP(MOD(P3116,13),銀河の音,2,FALSE)</f>
        <v>自己存在の</v>
      </c>
      <c r="S3116" s="385" t="str">
        <f>VLOOKUP(MOD(P3116,20),太陽の紋章,2,FALSE)</f>
        <v>鷲</v>
      </c>
      <c r="T3116" s="93" t="s">
        <v>6295</v>
      </c>
    </row>
    <row r="3117" spans="1:20" ht="13.5" customHeight="1">
      <c r="A3117" s="50" t="str">
        <f>VLOOKUP(MOD(E3117,10),十干,2,FALSE)</f>
        <v>丙</v>
      </c>
      <c r="B3117" s="199" t="str">
        <f>VLOOKUP(MOD(E3117,12),十二支,3,FALSE)</f>
        <v xml:space="preserve">09 火 </v>
      </c>
      <c r="C3117" s="201" t="str">
        <f>VLOOKUP(F3117,星座,3,TRUE)</f>
        <v xml:space="preserve">03 水 </v>
      </c>
      <c r="D3117" s="531">
        <v>16959</v>
      </c>
      <c r="E3117" s="1">
        <f>IFERROR(YEAR(D3117),LEFT(D3117,4))</f>
        <v>1946</v>
      </c>
      <c r="F3117" s="1" t="str">
        <f>IF(ISTEXT(D3117),RIGHT(D3117,5),TEXT(D3117,"mm/dd"))</f>
        <v>06/06</v>
      </c>
      <c r="G3117" s="39">
        <f>SUM(MID(E3117,1,1),MID(E3117,2,1),MID(E3117,3,1),MID(E3117,4,1),MID(F3117,1,1),MID(F3117,2,1),MID(F3117,4,1),MID(F3117,5,1))</f>
        <v>32</v>
      </c>
      <c r="H3117" s="41">
        <f>IF(MOD(G3117,9)=0,9,MOD(G3117,9))</f>
        <v>5</v>
      </c>
      <c r="I3117" s="45" t="str">
        <f>IFERROR(MID("日月火水木金土",WEEKDAY(D3117),1),"")</f>
        <v>木</v>
      </c>
      <c r="J3117" s="304" t="s">
        <v>4576</v>
      </c>
      <c r="K3117" s="202" t="str">
        <f>VLOOKUP(F3117,石と花メイン,3,FALSE)</f>
        <v>■瑪瑙</v>
      </c>
      <c r="L3117" s="297" t="str">
        <f>VLOOKUP(F3117,石と花メイン,4,FALSE)</f>
        <v>文目/菖蒲【アイリス】</v>
      </c>
      <c r="M3117" s="393">
        <f>IF(OR(MONTH(F3117)&lt;7,AND(MONTH(F3117)=7,DAY(F3117)&lt;=25)),
MOD(SUM((E3117-1901)*365,259),260),
MOD(SUM((E3117-1900)*365,259),260))</f>
        <v>44</v>
      </c>
      <c r="N3117" s="390">
        <f>IF(AND(MONTH(F3117)=7,DAY(F3117)&gt;25),1,
ROUNDDOWN((SUM(VLOOKUP(MONTH(F3117),D暦変換用数値,2,FALSE),DAY(F3117))/28)+1,0))</f>
        <v>12</v>
      </c>
      <c r="O3117" s="205">
        <f>IF(AND(MONTH(F3117)=7,DAY(F3117)&gt;25),DAY(F3117)-25,
MOD((SUM(VLOOKUP(MONTH(F3117),D暦変換用数値,2,FALSE),DAY(F3117))),28)+1)</f>
        <v>8</v>
      </c>
      <c r="P3117" s="406">
        <f>IF(OR(MONTH(F3117)&lt;7,AND(MONTH(F3117)=7,DAY(F3117)&lt;=25)),
MOD(SUM((E3117-1901)*365,(N3117-1)*28,O3117,258),260),
MOD(SUM((E3117-1900)*365,(N3117-1)*28,O3117,258),260))</f>
        <v>99</v>
      </c>
      <c r="Q3117" s="374" t="str">
        <f>VLOOKUP(MOD(P3117,4),色,2,FALSE)</f>
        <v>青い</v>
      </c>
      <c r="R3117" s="292" t="str">
        <f>VLOOKUP(MOD(P3117,13),銀河の音,2,FALSE)</f>
        <v>銀河の</v>
      </c>
      <c r="S3117" s="385" t="str">
        <f>VLOOKUP(MOD(P3117,20),太陽の紋章,2,FALSE)</f>
        <v>嵐</v>
      </c>
      <c r="T3117" s="98" t="s">
        <v>3736</v>
      </c>
    </row>
    <row r="3118" spans="1:20" ht="13.5" customHeight="1">
      <c r="A3118" s="50" t="str">
        <f>VLOOKUP(MOD(E3118,10),十干,2,FALSE)</f>
        <v>丙</v>
      </c>
      <c r="B3118" s="199" t="str">
        <f>VLOOKUP(MOD(E3118,12),十二支,3,FALSE)</f>
        <v xml:space="preserve">09 火 </v>
      </c>
      <c r="C3118" s="201" t="str">
        <f>VLOOKUP(F3118,星座,3,TRUE)</f>
        <v xml:space="preserve">03 水 </v>
      </c>
      <c r="D3118" s="531">
        <v>16959</v>
      </c>
      <c r="E3118" s="1">
        <f>IFERROR(YEAR(D3118),LEFT(D3118,4))</f>
        <v>1946</v>
      </c>
      <c r="F3118" s="1" t="str">
        <f>IF(ISTEXT(D3118),RIGHT(D3118,5),TEXT(D3118,"mm/dd"))</f>
        <v>06/06</v>
      </c>
      <c r="G3118" s="39">
        <f>SUM(MID(E3118,1,1),MID(E3118,2,1),MID(E3118,3,1),MID(E3118,4,1),MID(F3118,1,1),MID(F3118,2,1),MID(F3118,4,1),MID(F3118,5,1))</f>
        <v>32</v>
      </c>
      <c r="H3118" s="41">
        <f>IF(MOD(G3118,9)=0,9,MOD(G3118,9))</f>
        <v>5</v>
      </c>
      <c r="I3118" s="45" t="str">
        <f>IFERROR(MID("日月火水木金土",WEEKDAY(D3118),1),"")</f>
        <v>木</v>
      </c>
      <c r="J3118" s="304" t="s">
        <v>4577</v>
      </c>
      <c r="K3118" s="202" t="str">
        <f>VLOOKUP(F3118,石と花メイン,3,FALSE)</f>
        <v>■瑪瑙</v>
      </c>
      <c r="L3118" s="297" t="str">
        <f>VLOOKUP(F3118,石と花メイン,4,FALSE)</f>
        <v>文目/菖蒲【アイリス】</v>
      </c>
      <c r="M3118" s="393">
        <f>IF(OR(MONTH(F3118)&lt;7,AND(MONTH(F3118)=7,DAY(F3118)&lt;=25)),
MOD(SUM((E3118-1901)*365,259),260),
MOD(SUM((E3118-1900)*365,259),260))</f>
        <v>44</v>
      </c>
      <c r="N3118" s="390">
        <f>IF(AND(MONTH(F3118)=7,DAY(F3118)&gt;25),1,
ROUNDDOWN((SUM(VLOOKUP(MONTH(F3118),D暦変換用数値,2,FALSE),DAY(F3118))/28)+1,0))</f>
        <v>12</v>
      </c>
      <c r="O3118" s="205">
        <f>IF(AND(MONTH(F3118)=7,DAY(F3118)&gt;25),DAY(F3118)-25,
MOD((SUM(VLOOKUP(MONTH(F3118),D暦変換用数値,2,FALSE),DAY(F3118))),28)+1)</f>
        <v>8</v>
      </c>
      <c r="P3118" s="406">
        <f>IF(OR(MONTH(F3118)&lt;7,AND(MONTH(F3118)=7,DAY(F3118)&lt;=25)),
MOD(SUM((E3118-1901)*365,(N3118-1)*28,O3118,258),260),
MOD(SUM((E3118-1900)*365,(N3118-1)*28,O3118,258),260))</f>
        <v>99</v>
      </c>
      <c r="Q3118" s="374" t="str">
        <f>VLOOKUP(MOD(P3118,4),色,2,FALSE)</f>
        <v>青い</v>
      </c>
      <c r="R3118" s="292" t="str">
        <f>VLOOKUP(MOD(P3118,13),銀河の音,2,FALSE)</f>
        <v>銀河の</v>
      </c>
      <c r="S3118" s="385" t="str">
        <f>VLOOKUP(MOD(P3118,20),太陽の紋章,2,FALSE)</f>
        <v>嵐</v>
      </c>
      <c r="T3118" s="98" t="s">
        <v>3736</v>
      </c>
    </row>
    <row r="3119" spans="1:20" ht="13.5" customHeight="1">
      <c r="A3119" s="49" t="str">
        <f>VLOOKUP(MOD(E3119,10),十干,2,FALSE)</f>
        <v>丙</v>
      </c>
      <c r="B3119" s="199" t="str">
        <f>VLOOKUP(MOD(E3119,12),十二支,3,FALSE)</f>
        <v xml:space="preserve">09 火 </v>
      </c>
      <c r="C3119" s="201" t="str">
        <f>VLOOKUP(F3119,星座,3,TRUE)</f>
        <v xml:space="preserve">03 水 </v>
      </c>
      <c r="D3119" s="535">
        <v>16966</v>
      </c>
      <c r="E3119" s="45">
        <f>IFERROR(YEAR(D3119),LEFT(D3119,4))</f>
        <v>1946</v>
      </c>
      <c r="F3119" s="45" t="str">
        <f>IF(ISTEXT(D3119),RIGHT(D3119,5),TEXT(D3119,"mm/dd"))</f>
        <v>06/13</v>
      </c>
      <c r="G3119" s="41">
        <f>SUM(MID(E3119,1,1),MID(E3119,2,1),MID(E3119,3,1),MID(E3119,4,1),MID(F3119,1,1),MID(F3119,2,1),MID(F3119,4,1),MID(F3119,5,1))</f>
        <v>30</v>
      </c>
      <c r="H3119" s="41">
        <f>IF(MOD(G3119,9)=0,9,MOD(G3119,9))</f>
        <v>3</v>
      </c>
      <c r="I3119" s="45" t="str">
        <f>IFERROR(MID("日月火水木金土",WEEKDAY(D3119),1),"")</f>
        <v>木</v>
      </c>
      <c r="J3119" s="305" t="s">
        <v>5152</v>
      </c>
      <c r="K3119" s="203" t="str">
        <f>VLOOKUP(F3119,石と花メイン,3,FALSE)</f>
        <v>◆星条青玉</v>
      </c>
      <c r="L3119" s="298" t="str">
        <f>VLOOKUP(F3119,石と花メイン,4,FALSE)</f>
        <v>桔梗</v>
      </c>
      <c r="M3119" s="394">
        <f>IF(OR(MONTH(F3119)&lt;7,AND(MONTH(F3119)=7,DAY(F3119)&lt;=25)),
MOD(SUM((E3119-1901)*365,259),260),
MOD(SUM((E3119-1900)*365,259),260))</f>
        <v>44</v>
      </c>
      <c r="N3119" s="391">
        <f>IF(AND(MONTH(F3119)=7,DAY(F3119)&gt;25),1,
ROUNDDOWN((SUM(VLOOKUP(MONTH(F3119),D暦変換用数値,2,FALSE),DAY(F3119))/28)+1,0))</f>
        <v>12</v>
      </c>
      <c r="O3119" s="46">
        <f>IF(AND(MONTH(F3119)=7,DAY(F3119)&gt;25),DAY(F3119)-25,
MOD((SUM(VLOOKUP(MONTH(F3119),D暦変換用数値,2,FALSE),DAY(F3119))),28)+1)</f>
        <v>15</v>
      </c>
      <c r="P3119" s="407">
        <f>IF(OR(MONTH(F3119)&lt;7,AND(MONTH(F3119)=7,DAY(F3119)&lt;=25)),
MOD(SUM((E3119-1901)*365,(N3119-1)*28,O3119,258),260),
MOD(SUM((E3119-1900)*365,(N3119-1)*28,O3119,258),260))</f>
        <v>106</v>
      </c>
      <c r="Q3119" s="375" t="str">
        <f>VLOOKUP(MOD(P3119,4),色,2,FALSE)</f>
        <v>白い</v>
      </c>
      <c r="R3119" s="293" t="str">
        <f>VLOOKUP(MOD(P3119,13),銀河の音,2,FALSE)</f>
        <v>月の</v>
      </c>
      <c r="S3119" s="386" t="str">
        <f>VLOOKUP(MOD(P3119,20),太陽の紋章,2,FALSE)</f>
        <v>世界の橋渡し</v>
      </c>
      <c r="T3119" s="104" t="s">
        <v>5153</v>
      </c>
    </row>
    <row r="3120" spans="1:20" ht="13.5" customHeight="1">
      <c r="A3120" s="50" t="str">
        <f>VLOOKUP(MOD(E3120,10),十干,2,FALSE)</f>
        <v>丙</v>
      </c>
      <c r="B3120" s="199" t="str">
        <f>VLOOKUP(MOD(E3120,12),十二支,3,FALSE)</f>
        <v xml:space="preserve">09 火 </v>
      </c>
      <c r="C3120" s="201" t="str">
        <f>VLOOKUP(F3120,星座,3,TRUE)</f>
        <v xml:space="preserve">03 水 </v>
      </c>
      <c r="D3120" s="531">
        <v>16974</v>
      </c>
      <c r="E3120" s="1">
        <f>IFERROR(YEAR(D3120),LEFT(D3120,4))</f>
        <v>1946</v>
      </c>
      <c r="F3120" s="1" t="str">
        <f>IF(ISTEXT(D3120),RIGHT(D3120,5),TEXT(D3120,"mm/dd"))</f>
        <v>06/21</v>
      </c>
      <c r="G3120" s="39">
        <f>SUM(MID(E3120,1,1),MID(E3120,2,1),MID(E3120,3,1),MID(E3120,4,1),MID(F3120,1,1),MID(F3120,2,1),MID(F3120,4,1),MID(F3120,5,1))</f>
        <v>29</v>
      </c>
      <c r="H3120" s="41">
        <f>IF(MOD(G3120,9)=0,9,MOD(G3120,9))</f>
        <v>2</v>
      </c>
      <c r="I3120" s="45" t="str">
        <f>IFERROR(MID("日月火水木金土",WEEKDAY(D3120),1),"")</f>
        <v>金</v>
      </c>
      <c r="J3120" s="304" t="s">
        <v>4578</v>
      </c>
      <c r="K3120" s="202" t="str">
        <f>VLOOKUP(F3120,石と花メイン,3,FALSE)</f>
        <v>◆青玉</v>
      </c>
      <c r="L3120" s="297" t="str">
        <f>VLOOKUP(F3120,石と花メイン,4,FALSE)</f>
        <v>待宵草【月見草】</v>
      </c>
      <c r="M3120" s="393">
        <f>IF(OR(MONTH(F3120)&lt;7,AND(MONTH(F3120)=7,DAY(F3120)&lt;=25)),
MOD(SUM((E3120-1901)*365,259),260),
MOD(SUM((E3120-1900)*365,259),260))</f>
        <v>44</v>
      </c>
      <c r="N3120" s="390">
        <f>IF(AND(MONTH(F3120)=7,DAY(F3120)&gt;25),1,
ROUNDDOWN((SUM(VLOOKUP(MONTH(F3120),D暦変換用数値,2,FALSE),DAY(F3120))/28)+1,0))</f>
        <v>12</v>
      </c>
      <c r="O3120" s="205">
        <f>IF(AND(MONTH(F3120)=7,DAY(F3120)&gt;25),DAY(F3120)-25,
MOD((SUM(VLOOKUP(MONTH(F3120),D暦変換用数値,2,FALSE),DAY(F3120))),28)+1)</f>
        <v>23</v>
      </c>
      <c r="P3120" s="406">
        <f>IF(OR(MONTH(F3120)&lt;7,AND(MONTH(F3120)=7,DAY(F3120)&lt;=25)),
MOD(SUM((E3120-1901)*365,(N3120-1)*28,O3120,258),260),
MOD(SUM((E3120-1900)*365,(N3120-1)*28,O3120,258),260))</f>
        <v>114</v>
      </c>
      <c r="Q3120" s="375" t="str">
        <f>VLOOKUP(MOD(P3120,4),色,2,FALSE)</f>
        <v>白い</v>
      </c>
      <c r="R3120" s="293" t="str">
        <f>VLOOKUP(MOD(P3120,13),銀河の音,2,FALSE)</f>
        <v>惑星の</v>
      </c>
      <c r="S3120" s="386" t="str">
        <f>VLOOKUP(MOD(P3120,20),太陽の紋章,2,FALSE)</f>
        <v>魔法使い</v>
      </c>
      <c r="T3120" s="98" t="s">
        <v>3736</v>
      </c>
    </row>
    <row r="3121" spans="1:20" ht="13.5" customHeight="1">
      <c r="A3121" s="50" t="str">
        <f>VLOOKUP(MOD(E3121,10),十干,2,FALSE)</f>
        <v>戊</v>
      </c>
      <c r="B3121" s="199" t="str">
        <f>VLOOKUP(MOD(E3121,12),十二支,3,FALSE)</f>
        <v xml:space="preserve">09 火 </v>
      </c>
      <c r="C3121" s="201" t="str">
        <f>VLOOKUP(F3121,星座,3,TRUE)</f>
        <v xml:space="preserve">03 水 </v>
      </c>
      <c r="D3121" s="531">
        <v>21328</v>
      </c>
      <c r="E3121" s="1">
        <f>IFERROR(YEAR(D3121),LEFT(D3121,4))</f>
        <v>1958</v>
      </c>
      <c r="F3121" s="1" t="str">
        <f>IF(ISTEXT(D3121),RIGHT(D3121,5),TEXT(D3121,"mm/dd"))</f>
        <v>05/23</v>
      </c>
      <c r="G3121" s="39">
        <f>SUM(MID(E3121,1,1),MID(E3121,2,1),MID(E3121,3,1),MID(E3121,4,1),MID(F3121,1,1),MID(F3121,2,1),MID(F3121,4,1),MID(F3121,5,1))</f>
        <v>33</v>
      </c>
      <c r="H3121" s="41">
        <f>IF(MOD(G3121,9)=0,9,MOD(G3121,9))</f>
        <v>6</v>
      </c>
      <c r="I3121" s="45" t="str">
        <f>IFERROR(MID("日月火水木金土",WEEKDAY(D3121),1),"")</f>
        <v>金</v>
      </c>
      <c r="J3121" s="304" t="s">
        <v>4579</v>
      </c>
      <c r="K3121" s="202" t="str">
        <f>VLOOKUP(F3121,石と花メイン,3,FALSE)</f>
        <v>◆猫目石</v>
      </c>
      <c r="L3121" s="297" t="str">
        <f>VLOOKUP(F3121,石と花メイン,4,FALSE)</f>
        <v>カラー【和蘭海芋】</v>
      </c>
      <c r="M3121" s="393">
        <f>IF(OR(MONTH(F3121)&lt;7,AND(MONTH(F3121)=7,DAY(F3121)&lt;=25)),
MOD(SUM((E3121-1901)*365,259),260),
MOD(SUM((E3121-1900)*365,259),260))</f>
        <v>4</v>
      </c>
      <c r="N3121" s="390">
        <f>IF(AND(MONTH(F3121)=7,DAY(F3121)&gt;25),1,
ROUNDDOWN((SUM(VLOOKUP(MONTH(F3121),D暦変換用数値,2,FALSE),DAY(F3121))/28)+1,0))</f>
        <v>11</v>
      </c>
      <c r="O3121" s="205">
        <f>IF(AND(MONTH(F3121)=7,DAY(F3121)&gt;25),DAY(F3121)-25,
MOD((SUM(VLOOKUP(MONTH(F3121),D暦変換用数値,2,FALSE),DAY(F3121))),28)+1)</f>
        <v>22</v>
      </c>
      <c r="P3121" s="406">
        <f>IF(OR(MONTH(F3121)&lt;7,AND(MONTH(F3121)=7,DAY(F3121)&lt;=25)),
MOD(SUM((E3121-1901)*365,(N3121-1)*28,O3121,258),260),
MOD(SUM((E3121-1900)*365,(N3121-1)*28,O3121,258),260))</f>
        <v>45</v>
      </c>
      <c r="Q3121" s="372" t="str">
        <f>VLOOKUP(MOD(P3121,4),色,2,FALSE)</f>
        <v>赤い</v>
      </c>
      <c r="R3121" s="290" t="str">
        <f>VLOOKUP(MOD(P3121,13),銀河の音,2,FALSE)</f>
        <v>律動の</v>
      </c>
      <c r="S3121" s="383" t="str">
        <f>VLOOKUP(MOD(P3121,20),太陽の紋章,2,FALSE)</f>
        <v>蛇</v>
      </c>
      <c r="T3121" s="98" t="s">
        <v>3736</v>
      </c>
    </row>
    <row r="3122" spans="1:20" ht="13.5" customHeight="1">
      <c r="A3122" s="50" t="str">
        <f>VLOOKUP(MOD(E3122,10),十干,2,FALSE)</f>
        <v>戊</v>
      </c>
      <c r="B3122" s="199" t="str">
        <f>VLOOKUP(MOD(E3122,12),十二支,3,FALSE)</f>
        <v xml:space="preserve">09 火 </v>
      </c>
      <c r="C3122" s="201" t="str">
        <f>VLOOKUP(F3122,星座,3,TRUE)</f>
        <v xml:space="preserve">03 水 </v>
      </c>
      <c r="D3122" s="535">
        <v>21332</v>
      </c>
      <c r="E3122" s="45">
        <f>IFERROR(YEAR(D3122),LEFT(D3122,4))</f>
        <v>1958</v>
      </c>
      <c r="F3122" s="45" t="str">
        <f>IF(ISTEXT(D3122),RIGHT(D3122,5),TEXT(D3122,"mm/dd"))</f>
        <v>05/27</v>
      </c>
      <c r="G3122" s="41">
        <f>SUM(MID(E3122,1,1),MID(E3122,2,1),MID(E3122,3,1),MID(E3122,4,1),MID(F3122,1,1),MID(F3122,2,1),MID(F3122,4,1),MID(F3122,5,1))</f>
        <v>37</v>
      </c>
      <c r="H3122" s="41">
        <f>IF(MOD(G3122,9)=0,9,MOD(G3122,9))</f>
        <v>1</v>
      </c>
      <c r="I3122" s="45" t="str">
        <f>IFERROR(MID("日月火水木金土",WEEKDAY(D3122),1),"")</f>
        <v>火</v>
      </c>
      <c r="J3122" s="305" t="s">
        <v>6559</v>
      </c>
      <c r="K3122" s="203" t="str">
        <f>VLOOKUP(F3122,石と花メイン,3,FALSE)</f>
        <v>◇金剛石</v>
      </c>
      <c r="L3122" s="298" t="str">
        <f>VLOOKUP(F3122,石と花メイン,4,FALSE)</f>
        <v>蔓薔薇</v>
      </c>
      <c r="M3122" s="394">
        <f>IF(OR(MONTH(F3122)&lt;7,AND(MONTH(F3122)=7,DAY(F3122)&lt;=25)),
MOD(SUM((E3122-1901)*365,259),260),
MOD(SUM((E3122-1900)*365,259),260))</f>
        <v>4</v>
      </c>
      <c r="N3122" s="391">
        <f>IF(AND(MONTH(F3122)=7,DAY(F3122)&gt;25),1,
ROUNDDOWN((SUM(VLOOKUP(MONTH(F3122),D暦変換用数値,2,FALSE),DAY(F3122))/28)+1,0))</f>
        <v>11</v>
      </c>
      <c r="O3122" s="46">
        <f>IF(AND(MONTH(F3122)=7,DAY(F3122)&gt;25),DAY(F3122)-25,
MOD((SUM(VLOOKUP(MONTH(F3122),D暦変換用数値,2,FALSE),DAY(F3122))),28)+1)</f>
        <v>26</v>
      </c>
      <c r="P3122" s="407">
        <f>IF(OR(MONTH(F3122)&lt;7,AND(MONTH(F3122)=7,DAY(F3122)&lt;=25)),
MOD(SUM((E3122-1901)*365,(N3122-1)*28,O3122,258),260),
MOD(SUM((E3122-1900)*365,(N3122-1)*28,O3122,258),260))</f>
        <v>49</v>
      </c>
      <c r="Q3122" s="372" t="str">
        <f>VLOOKUP(MOD(P3122,4),色,2,FALSE)</f>
        <v>赤い</v>
      </c>
      <c r="R3122" s="290" t="str">
        <f>VLOOKUP(MOD(P3122,13),銀河の音,2,FALSE)</f>
        <v>惑星の</v>
      </c>
      <c r="S3122" s="383" t="str">
        <f>VLOOKUP(MOD(P3122,20),太陽の紋章,2,FALSE)</f>
        <v>月</v>
      </c>
      <c r="T3122" s="79"/>
    </row>
    <row r="3123" spans="1:20" ht="13.5" customHeight="1">
      <c r="A3123" s="50" t="str">
        <f>VLOOKUP(MOD(E3123,10),十干,2,FALSE)</f>
        <v>戊</v>
      </c>
      <c r="B3123" s="199" t="str">
        <f>VLOOKUP(MOD(E3123,12),十二支,3,FALSE)</f>
        <v xml:space="preserve">09 火 </v>
      </c>
      <c r="C3123" s="201" t="str">
        <f>VLOOKUP(F3123,星座,3,TRUE)</f>
        <v xml:space="preserve">03 水 </v>
      </c>
      <c r="D3123" s="531">
        <v>21337</v>
      </c>
      <c r="E3123" s="1">
        <f>IFERROR(YEAR(D3123),LEFT(D3123,4))</f>
        <v>1958</v>
      </c>
      <c r="F3123" s="1" t="str">
        <f>IF(ISTEXT(D3123),RIGHT(D3123,5),TEXT(D3123,"mm/dd"))</f>
        <v>06/01</v>
      </c>
      <c r="G3123" s="42">
        <f>SUM(MID(E3123,1,1),MID(E3123,2,1),MID(E3123,3,1),MID(E3123,4,1),MID(F3123,1,1),MID(F3123,2,1),MID(F3123,4,1),MID(F3123,5,1))</f>
        <v>30</v>
      </c>
      <c r="H3123" s="41">
        <f>IF(MOD(G3123,9)=0,9,MOD(G3123,9))</f>
        <v>3</v>
      </c>
      <c r="I3123" s="45" t="str">
        <f>IFERROR(MID("日月火水木金土",WEEKDAY(D3123),1),"")</f>
        <v>日</v>
      </c>
      <c r="J3123" s="304" t="s">
        <v>1677</v>
      </c>
      <c r="K3123" s="202" t="str">
        <f>VLOOKUP(F3123,石と花メイン,3,FALSE)</f>
        <v>○真珠</v>
      </c>
      <c r="L3123" s="297" t="str">
        <f>VLOOKUP(F3123,石と花メイン,4,FALSE)</f>
        <v>紫陽花【七変化】</v>
      </c>
      <c r="M3123" s="393">
        <f>IF(OR(MONTH(F3123)&lt;7,AND(MONTH(F3123)=7,DAY(F3123)&lt;=25)),
MOD(SUM((E3123-1901)*365,259),260),
MOD(SUM((E3123-1900)*365,259),260))</f>
        <v>4</v>
      </c>
      <c r="N3123" s="390">
        <f>IF(AND(MONTH(F3123)=7,DAY(F3123)&gt;25),1,
ROUNDDOWN((SUM(VLOOKUP(MONTH(F3123),D暦変換用数値,2,FALSE),DAY(F3123))/28)+1,0))</f>
        <v>12</v>
      </c>
      <c r="O3123" s="205">
        <f>IF(AND(MONTH(F3123)=7,DAY(F3123)&gt;25),DAY(F3123)-25,
MOD((SUM(VLOOKUP(MONTH(F3123),D暦変換用数値,2,FALSE),DAY(F3123))),28)+1)</f>
        <v>3</v>
      </c>
      <c r="P3123" s="406">
        <f>IF(OR(MONTH(F3123)&lt;7,AND(MONTH(F3123)=7,DAY(F3123)&lt;=25)),
MOD(SUM((E3123-1901)*365,(N3123-1)*28,O3123,258),260),
MOD(SUM((E3123-1900)*365,(N3123-1)*28,O3123,258),260))</f>
        <v>54</v>
      </c>
      <c r="Q3123" s="375" t="str">
        <f>VLOOKUP(MOD(P3123,4),色,2,FALSE)</f>
        <v>白い</v>
      </c>
      <c r="R3123" s="293" t="str">
        <f>VLOOKUP(MOD(P3123,13),銀河の音,2,FALSE)</f>
        <v>月の</v>
      </c>
      <c r="S3123" s="386" t="str">
        <f>VLOOKUP(MOD(P3123,20),太陽の紋章,2,FALSE)</f>
        <v>魔法使い</v>
      </c>
      <c r="T3123" s="111" t="s">
        <v>5013</v>
      </c>
    </row>
    <row r="3124" spans="1:20" ht="13.5" customHeight="1">
      <c r="A3124" s="50" t="str">
        <f>VLOOKUP(MOD(E3124,10),十干,2,FALSE)</f>
        <v>戊</v>
      </c>
      <c r="B3124" s="199" t="str">
        <f>VLOOKUP(MOD(E3124,12),十二支,3,FALSE)</f>
        <v xml:space="preserve">09 火 </v>
      </c>
      <c r="C3124" s="201" t="str">
        <f>VLOOKUP(F3124,星座,3,TRUE)</f>
        <v xml:space="preserve">03 水 </v>
      </c>
      <c r="D3124" s="531">
        <v>21343</v>
      </c>
      <c r="E3124" s="1">
        <f>IFERROR(YEAR(D3124),LEFT(D3124,4))</f>
        <v>1958</v>
      </c>
      <c r="F3124" s="1" t="str">
        <f>IF(ISTEXT(D3124),RIGHT(D3124,5),TEXT(D3124,"mm/dd"))</f>
        <v>06/07</v>
      </c>
      <c r="G3124" s="39">
        <f>SUM(MID(E3124,1,1),MID(E3124,2,1),MID(E3124,3,1),MID(E3124,4,1),MID(F3124,1,1),MID(F3124,2,1),MID(F3124,4,1),MID(F3124,5,1))</f>
        <v>36</v>
      </c>
      <c r="H3124" s="41">
        <f>IF(MOD(G3124,9)=0,9,MOD(G3124,9))</f>
        <v>9</v>
      </c>
      <c r="I3124" s="45" t="str">
        <f>IFERROR(MID("日月火水木金土",WEEKDAY(D3124),1),"")</f>
        <v>土</v>
      </c>
      <c r="J3124" s="304" t="s">
        <v>4580</v>
      </c>
      <c r="K3124" s="202" t="str">
        <f>VLOOKUP(F3124,石と花メイン,3,FALSE)</f>
        <v>◆翠玉</v>
      </c>
      <c r="L3124" s="297" t="str">
        <f>VLOOKUP(F3124,石と花メイン,4,FALSE)</f>
        <v>梔子【ガーデニア】</v>
      </c>
      <c r="M3124" s="393">
        <f>IF(OR(MONTH(F3124)&lt;7,AND(MONTH(F3124)=7,DAY(F3124)&lt;=25)),
MOD(SUM((E3124-1901)*365,259),260),
MOD(SUM((E3124-1900)*365,259),260))</f>
        <v>4</v>
      </c>
      <c r="N3124" s="390">
        <f>IF(AND(MONTH(F3124)=7,DAY(F3124)&gt;25),1,
ROUNDDOWN((SUM(VLOOKUP(MONTH(F3124),D暦変換用数値,2,FALSE),DAY(F3124))/28)+1,0))</f>
        <v>12</v>
      </c>
      <c r="O3124" s="205">
        <f>IF(AND(MONTH(F3124)=7,DAY(F3124)&gt;25),DAY(F3124)-25,
MOD((SUM(VLOOKUP(MONTH(F3124),D暦変換用数値,2,FALSE),DAY(F3124))),28)+1)</f>
        <v>9</v>
      </c>
      <c r="P3124" s="406">
        <f>IF(OR(MONTH(F3124)&lt;7,AND(MONTH(F3124)=7,DAY(F3124)&lt;=25)),
MOD(SUM((E3124-1901)*365,(N3124-1)*28,O3124,258),260),
MOD(SUM((E3124-1900)*365,(N3124-1)*28,O3124,258),260))</f>
        <v>60</v>
      </c>
      <c r="Q3124" s="373" t="str">
        <f>VLOOKUP(MOD(P3124,4),色,2,FALSE)</f>
        <v>黄色い</v>
      </c>
      <c r="R3124" s="291" t="str">
        <f>VLOOKUP(MOD(P3124,13),銀河の音,2,FALSE)</f>
        <v>銀河の</v>
      </c>
      <c r="S3124" s="384" t="str">
        <f>VLOOKUP(MOD(P3124,20),太陽の紋章,2,FALSE)</f>
        <v>太陽</v>
      </c>
      <c r="T3124" s="98" t="s">
        <v>3736</v>
      </c>
    </row>
    <row r="3125" spans="1:20" ht="13.5" customHeight="1">
      <c r="A3125" s="50" t="str">
        <f>VLOOKUP(MOD(E3125,10),十干,2,FALSE)</f>
        <v>庚</v>
      </c>
      <c r="B3125" s="199" t="str">
        <f>VLOOKUP(MOD(E3125,12),十二支,3,FALSE)</f>
        <v xml:space="preserve">09 火 </v>
      </c>
      <c r="C3125" s="201" t="str">
        <f>VLOOKUP(F3125,星座,3,TRUE)</f>
        <v xml:space="preserve">03 水 </v>
      </c>
      <c r="D3125" s="531">
        <v>25710</v>
      </c>
      <c r="E3125" s="1">
        <f>IFERROR(YEAR(D3125),LEFT(D3125,4))</f>
        <v>1970</v>
      </c>
      <c r="F3125" s="1" t="str">
        <f>IF(ISTEXT(D3125),RIGHT(D3125,5),TEXT(D3125,"mm/dd"))</f>
        <v>05/22</v>
      </c>
      <c r="G3125" s="39">
        <f>SUM(MID(E3125,1,1),MID(E3125,2,1),MID(E3125,3,1),MID(E3125,4,1),MID(F3125,1,1),MID(F3125,2,1),MID(F3125,4,1),MID(F3125,5,1))</f>
        <v>26</v>
      </c>
      <c r="H3125" s="41">
        <f>IF(MOD(G3125,9)=0,9,MOD(G3125,9))</f>
        <v>8</v>
      </c>
      <c r="I3125" s="45" t="str">
        <f>IFERROR(MID("日月火水木金土",WEEKDAY(D3125),1),"")</f>
        <v>金</v>
      </c>
      <c r="J3125" s="304" t="s">
        <v>4581</v>
      </c>
      <c r="K3125" s="202" t="str">
        <f>VLOOKUP(F3125,石と花メイン,3,FALSE)</f>
        <v>◆翠玉</v>
      </c>
      <c r="L3125" s="297" t="str">
        <f>VLOOKUP(F3125,石と花メイン,4,FALSE)</f>
        <v>フクシア【釣浮草】</v>
      </c>
      <c r="M3125" s="393">
        <f>IF(OR(MONTH(F3125)&lt;7,AND(MONTH(F3125)=7,DAY(F3125)&lt;=25)),
MOD(SUM((E3125-1901)*365,259),260),
MOD(SUM((E3125-1900)*365,259),260))</f>
        <v>224</v>
      </c>
      <c r="N3125" s="390">
        <f>IF(AND(MONTH(F3125)=7,DAY(F3125)&gt;25),1,
ROUNDDOWN((SUM(VLOOKUP(MONTH(F3125),D暦変換用数値,2,FALSE),DAY(F3125))/28)+1,0))</f>
        <v>11</v>
      </c>
      <c r="O3125" s="205">
        <f>IF(AND(MONTH(F3125)=7,DAY(F3125)&gt;25),DAY(F3125)-25,
MOD((SUM(VLOOKUP(MONTH(F3125),D暦変換用数値,2,FALSE),DAY(F3125))),28)+1)</f>
        <v>21</v>
      </c>
      <c r="P3125" s="406">
        <f>IF(OR(MONTH(F3125)&lt;7,AND(MONTH(F3125)=7,DAY(F3125)&lt;=25)),
MOD(SUM((E3125-1901)*365,(N3125-1)*28,O3125,258),260),
MOD(SUM((E3125-1900)*365,(N3125-1)*28,O3125,258),260))</f>
        <v>4</v>
      </c>
      <c r="Q3125" s="373" t="str">
        <f>VLOOKUP(MOD(P3125,4),色,2,FALSE)</f>
        <v>黄色い</v>
      </c>
      <c r="R3125" s="291" t="str">
        <f>VLOOKUP(MOD(P3125,13),銀河の音,2,FALSE)</f>
        <v>自己存在の</v>
      </c>
      <c r="S3125" s="384" t="str">
        <f>VLOOKUP(MOD(P3125,20),太陽の紋章,2,FALSE)</f>
        <v>種</v>
      </c>
      <c r="T3125" s="98" t="s">
        <v>3736</v>
      </c>
    </row>
    <row r="3126" spans="1:20" ht="13.5" customHeight="1">
      <c r="A3126" s="334" t="str">
        <f>VLOOKUP(MOD(E3126,10),十干,2,FALSE)</f>
        <v>庚</v>
      </c>
      <c r="B3126" s="331" t="str">
        <f>VLOOKUP(MOD(E3126,12),十二支,3,FALSE)</f>
        <v xml:space="preserve">09 火 </v>
      </c>
      <c r="C3126" s="336" t="str">
        <f>VLOOKUP(F3126,星座,3,TRUE)</f>
        <v xml:space="preserve">03 水 </v>
      </c>
      <c r="D3126" s="534">
        <v>25730</v>
      </c>
      <c r="E3126" s="131">
        <f>IFERROR(YEAR(D3126),LEFT(D3126,4))</f>
        <v>1970</v>
      </c>
      <c r="F3126" s="131" t="str">
        <f>IF(ISTEXT(D3126),RIGHT(D3126,5),TEXT(D3126,"mm/dd"))</f>
        <v>06/11</v>
      </c>
      <c r="G3126" s="133">
        <f>SUM(MID(E3126,1,1),MID(E3126,2,1),MID(E3126,3,1),MID(E3126,4,1),MID(F3126,1,1),MID(F3126,2,1),MID(F3126,4,1),MID(F3126,5,1))</f>
        <v>25</v>
      </c>
      <c r="H3126" s="133">
        <f>IF(MOD(G3126,9)=0,9,MOD(G3126,9))</f>
        <v>7</v>
      </c>
      <c r="I3126" s="131" t="str">
        <f>IFERROR(MID("日月火水木金土",WEEKDAY(D3126),1),"")</f>
        <v>木</v>
      </c>
      <c r="J3126" s="306" t="s">
        <v>8222</v>
      </c>
      <c r="K3126" s="335" t="str">
        <f>VLOOKUP(F3126,石と花メイン,3,FALSE)</f>
        <v>◇金剛石</v>
      </c>
      <c r="L3126" s="302" t="str">
        <f>VLOOKUP(F3126,石と花メイン,4,FALSE)</f>
        <v>アガパンサス【紫君子蘭】</v>
      </c>
      <c r="M3126" s="396">
        <f>IF(OR(MONTH(F3126)&lt;7,AND(MONTH(F3126)=7,DAY(F3126)&lt;=25)),
MOD(SUM((E3126-1901)*365,259),260),
MOD(SUM((E3126-1900)*365,259),260))</f>
        <v>224</v>
      </c>
      <c r="N3126" s="335">
        <f>IF(AND(MONTH(F3126)=7,DAY(F3126)&gt;25),1,
ROUNDDOWN((SUM(VLOOKUP(MONTH(F3126),D暦変換用数値,2,FALSE),DAY(F3126))/28)+1,0))</f>
        <v>12</v>
      </c>
      <c r="O3126" s="132">
        <f>IF(AND(MONTH(F3126)=7,DAY(F3126)&gt;25),DAY(F3126)-25,
MOD((SUM(VLOOKUP(MONTH(F3126),D暦変換用数値,2,FALSE),DAY(F3126))),28)+1)</f>
        <v>13</v>
      </c>
      <c r="P3126" s="404">
        <f>IF(OR(MONTH(F3126)&lt;7,AND(MONTH(F3126)=7,DAY(F3126)&lt;=25)),
MOD(SUM((E3126-1901)*365,(N3126-1)*28,O3126,258),260),
MOD(SUM((E3126-1900)*365,(N3126-1)*28,O3126,258),260))</f>
        <v>24</v>
      </c>
      <c r="Q3126" s="376" t="str">
        <f>VLOOKUP(MOD(P3126,4),色,2,FALSE)</f>
        <v>黄色い</v>
      </c>
      <c r="R3126" s="333" t="str">
        <f>VLOOKUP(MOD(P3126,13),銀河の音,2,FALSE)</f>
        <v>スペクトルの</v>
      </c>
      <c r="S3126" s="387" t="str">
        <f>VLOOKUP(MOD(P3126,20),太陽の紋章,2,FALSE)</f>
        <v>種</v>
      </c>
      <c r="T3126" s="119" t="s">
        <v>8239</v>
      </c>
    </row>
    <row r="3127" spans="1:20" ht="13.5" customHeight="1">
      <c r="A3127" s="285" t="str">
        <f>VLOOKUP(MOD(E3127,10),十干,2,FALSE)</f>
        <v>庚</v>
      </c>
      <c r="B3127" s="283" t="str">
        <f>VLOOKUP(MOD(E3127,12),十二支,3,FALSE)</f>
        <v xml:space="preserve">09 火 </v>
      </c>
      <c r="C3127" s="287" t="str">
        <f>VLOOKUP(F3127,星座,3,TRUE)</f>
        <v xml:space="preserve">03 水 </v>
      </c>
      <c r="D3127" s="533">
        <v>25740</v>
      </c>
      <c r="E3127" s="83">
        <f>IFERROR(YEAR(D3127),LEFT(D3127,4))</f>
        <v>1970</v>
      </c>
      <c r="F3127" s="83" t="str">
        <f>IF(ISTEXT(D3127),RIGHT(D3127,5),TEXT(D3127,"mm/dd"))</f>
        <v>06/21</v>
      </c>
      <c r="G3127" s="88">
        <f>SUM(MID(E3127,1,1),MID(E3127,2,1),MID(E3127,3,1),MID(E3127,4,1),MID(F3127,1,1),MID(F3127,2,1),MID(F3127,4,1),MID(F3127,5,1))</f>
        <v>26</v>
      </c>
      <c r="H3127" s="88">
        <f>IF(MOD(G3127,9)=0,9,MOD(G3127,9))</f>
        <v>8</v>
      </c>
      <c r="I3127" s="83" t="str">
        <f>IFERROR(MID("日月火水木金土",WEEKDAY(D3127),1),"")</f>
        <v>日</v>
      </c>
      <c r="J3127" s="303" t="s">
        <v>6449</v>
      </c>
      <c r="K3127" s="87" t="str">
        <f>VLOOKUP(F3127,石と花メイン,3,FALSE)</f>
        <v>◆青玉</v>
      </c>
      <c r="L3127" s="296" t="str">
        <f>VLOOKUP(F3127,石と花メイン,4,FALSE)</f>
        <v>待宵草【月見草】</v>
      </c>
      <c r="M3127" s="392">
        <f>IF(OR(MONTH(F3127)&lt;7,AND(MONTH(F3127)=7,DAY(F3127)&lt;=25)),
MOD(SUM((E3127-1901)*365,259),260),
MOD(SUM((E3127-1900)*365,259),260))</f>
        <v>224</v>
      </c>
      <c r="N3127" s="330">
        <f>IF(AND(MONTH(F3127)=7,DAY(F3127)&gt;25),1,
ROUNDDOWN((SUM(VLOOKUP(MONTH(F3127),D暦変換用数値,2,FALSE),DAY(F3127))/28)+1,0))</f>
        <v>12</v>
      </c>
      <c r="O3127" s="84">
        <f>IF(AND(MONTH(F3127)=7,DAY(F3127)&gt;25),DAY(F3127)-25,
MOD((SUM(VLOOKUP(MONTH(F3127),D暦変換用数値,2,FALSE),DAY(F3127))),28)+1)</f>
        <v>23</v>
      </c>
      <c r="P3127" s="405">
        <f>IF(OR(MONTH(F3127)&lt;7,AND(MONTH(F3127)=7,DAY(F3127)&lt;=25)),
MOD(SUM((E3127-1901)*365,(N3127-1)*28,O3127,258),260),
MOD(SUM((E3127-1900)*365,(N3127-1)*28,O3127,258),260))</f>
        <v>34</v>
      </c>
      <c r="Q3127" s="371" t="str">
        <f>VLOOKUP(MOD(P3127,4),色,2,FALSE)</f>
        <v>白い</v>
      </c>
      <c r="R3127" s="289" t="str">
        <f>VLOOKUP(MOD(P3127,13),銀河の音,2,FALSE)</f>
        <v>銀河の</v>
      </c>
      <c r="S3127" s="382" t="str">
        <f>VLOOKUP(MOD(P3127,20),太陽の紋章,2,FALSE)</f>
        <v>魔法使い</v>
      </c>
      <c r="T3127" s="100" t="s">
        <v>6450</v>
      </c>
    </row>
    <row r="3128" spans="1:20" ht="13.5" customHeight="1">
      <c r="A3128" s="50" t="str">
        <f>VLOOKUP(MOD(E3128,10),十干,2,FALSE)</f>
        <v>壬</v>
      </c>
      <c r="B3128" s="199" t="str">
        <f>VLOOKUP(MOD(E3128,12),十二支,3,FALSE)</f>
        <v xml:space="preserve">09 火 </v>
      </c>
      <c r="C3128" s="201" t="str">
        <f>VLOOKUP(F3128,星座,3,TRUE)</f>
        <v xml:space="preserve">03 水 </v>
      </c>
      <c r="D3128" s="531">
        <v>30123</v>
      </c>
      <c r="E3128" s="1">
        <f>IFERROR(YEAR(D3128),LEFT(D3128,4))</f>
        <v>1982</v>
      </c>
      <c r="F3128" s="1" t="str">
        <f>IF(ISTEXT(D3128),RIGHT(D3128,5),TEXT(D3128,"mm/dd"))</f>
        <v>06/21</v>
      </c>
      <c r="G3128" s="39">
        <f>SUM(MID(E3128,1,1),MID(E3128,2,1),MID(E3128,3,1),MID(E3128,4,1),MID(F3128,1,1),MID(F3128,2,1),MID(F3128,4,1),MID(F3128,5,1))</f>
        <v>29</v>
      </c>
      <c r="H3128" s="41">
        <f>IF(MOD(G3128,9)=0,9,MOD(G3128,9))</f>
        <v>2</v>
      </c>
      <c r="I3128" s="45" t="str">
        <f>IFERROR(MID("日月火水木金土",WEEKDAY(D3128),1),"")</f>
        <v>月</v>
      </c>
      <c r="J3128" s="304" t="s">
        <v>2852</v>
      </c>
      <c r="K3128" s="202" t="str">
        <f>VLOOKUP(F3128,石と花メイン,3,FALSE)</f>
        <v>◆青玉</v>
      </c>
      <c r="L3128" s="297" t="str">
        <f>VLOOKUP(F3128,石と花メイン,4,FALSE)</f>
        <v>待宵草【月見草】</v>
      </c>
      <c r="M3128" s="393">
        <f>IF(OR(MONTH(F3128)&lt;7,AND(MONTH(F3128)=7,DAY(F3128)&lt;=25)),
MOD(SUM((E3128-1901)*365,259),260),
MOD(SUM((E3128-1900)*365,259),260))</f>
        <v>184</v>
      </c>
      <c r="N3128" s="390">
        <f>IF(AND(MONTH(F3128)=7,DAY(F3128)&gt;25),1,
ROUNDDOWN((SUM(VLOOKUP(MONTH(F3128),D暦変換用数値,2,FALSE),DAY(F3128))/28)+1,0))</f>
        <v>12</v>
      </c>
      <c r="O3128" s="205">
        <f>IF(AND(MONTH(F3128)=7,DAY(F3128)&gt;25),DAY(F3128)-25,
MOD((SUM(VLOOKUP(MONTH(F3128),D暦変換用数値,2,FALSE),DAY(F3128))),28)+1)</f>
        <v>23</v>
      </c>
      <c r="P3128" s="406">
        <f>IF(OR(MONTH(F3128)&lt;7,AND(MONTH(F3128)=7,DAY(F3128)&lt;=25)),
MOD(SUM((E3128-1901)*365,(N3128-1)*28,O3128,258),260),
MOD(SUM((E3128-1900)*365,(N3128-1)*28,O3128,258),260))</f>
        <v>254</v>
      </c>
      <c r="Q3128" s="375" t="str">
        <f>VLOOKUP(MOD(P3128,4),色,2,FALSE)</f>
        <v>白い</v>
      </c>
      <c r="R3128" s="293" t="str">
        <f>VLOOKUP(MOD(P3128,13),銀河の音,2,FALSE)</f>
        <v>共振の</v>
      </c>
      <c r="S3128" s="386" t="str">
        <f>VLOOKUP(MOD(P3128,20),太陽の紋章,2,FALSE)</f>
        <v>魔法使い</v>
      </c>
      <c r="T3128" s="106" t="s">
        <v>3271</v>
      </c>
    </row>
    <row r="3129" spans="1:20" ht="13.5" customHeight="1">
      <c r="A3129" s="282" t="str">
        <f>VLOOKUP(MOD(E3129,10),十干,2,FALSE)</f>
        <v>丙</v>
      </c>
      <c r="B3129" s="283" t="str">
        <f>VLOOKUP(MOD(E3129,12),十二支,3,FALSE)</f>
        <v xml:space="preserve">09 火 </v>
      </c>
      <c r="C3129" s="287" t="str">
        <f>VLOOKUP(F3129,星座,3,TRUE)</f>
        <v xml:space="preserve">03 水 </v>
      </c>
      <c r="D3129" s="533">
        <v>38866</v>
      </c>
      <c r="E3129" s="83">
        <f>IFERROR(YEAR(D3129),LEFT(D3129,4))</f>
        <v>2006</v>
      </c>
      <c r="F3129" s="83" t="str">
        <f>IF(ISTEXT(D3129),RIGHT(D3129,5),TEXT(D3129,"mm/dd"))</f>
        <v>05/29</v>
      </c>
      <c r="G3129" s="88">
        <f>SUM(MID(E3129,1,1),MID(E3129,2,1),MID(E3129,3,1),MID(E3129,4,1),MID(F3129,1,1),MID(F3129,2,1),MID(F3129,4,1),MID(F3129,5,1))</f>
        <v>24</v>
      </c>
      <c r="H3129" s="88">
        <f>IF(MOD(G3129,9)=0,9,MOD(G3129,9))</f>
        <v>6</v>
      </c>
      <c r="I3129" s="83" t="str">
        <f>IFERROR(MID("日月火水木金土",WEEKDAY(D3129),1),"")</f>
        <v>月</v>
      </c>
      <c r="J3129" s="303" t="s">
        <v>403</v>
      </c>
      <c r="K3129" s="87" t="str">
        <f>VLOOKUP(F3129,石と花メイン,3,FALSE)</f>
        <v>◇金剛石</v>
      </c>
      <c r="L3129" s="296" t="str">
        <f>VLOOKUP(F3129,石と花メイン,4,FALSE)</f>
        <v>赤詰草【紫詰草】</v>
      </c>
      <c r="M3129" s="392">
        <f>IF(OR(MONTH(F3129)&lt;7,AND(MONTH(F3129)=7,DAY(F3129)&lt;=25)),
MOD(SUM((E3129-1901)*365,259),260),
MOD(SUM((E3129-1900)*365,259),260))</f>
        <v>104</v>
      </c>
      <c r="N3129" s="330">
        <f>IF(AND(MONTH(F3129)=7,DAY(F3129)&gt;25),1,
ROUNDDOWN((SUM(VLOOKUP(MONTH(F3129),D暦変換用数値,2,FALSE),DAY(F3129))/28)+1,0))</f>
        <v>11</v>
      </c>
      <c r="O3129" s="84">
        <f>IF(AND(MONTH(F3129)=7,DAY(F3129)&gt;25),DAY(F3129)-25,
MOD((SUM(VLOOKUP(MONTH(F3129),D暦変換用数値,2,FALSE),DAY(F3129))),28)+1)</f>
        <v>28</v>
      </c>
      <c r="P3129" s="405">
        <f>IF(OR(MONTH(F3129)&lt;7,AND(MONTH(F3129)=7,DAY(F3129)&lt;=25)),
MOD(SUM((E3129-1901)*365,(N3129-1)*28,O3129,258),260),
MOD(SUM((E3129-1900)*365,(N3129-1)*28,O3129,258),260))</f>
        <v>151</v>
      </c>
      <c r="Q3129" s="371" t="str">
        <f>VLOOKUP(MOD(P3129,4),色,2,FALSE)</f>
        <v>青い</v>
      </c>
      <c r="R3129" s="289" t="str">
        <f>VLOOKUP(MOD(P3129,13),銀河の音,2,FALSE)</f>
        <v>銀河の</v>
      </c>
      <c r="S3129" s="382" t="str">
        <f>VLOOKUP(MOD(P3129,20),太陽の紋章,2,FALSE)</f>
        <v>猿</v>
      </c>
      <c r="T3129" s="91" t="s">
        <v>3736</v>
      </c>
    </row>
    <row r="3130" spans="1:20" ht="13.5" customHeight="1">
      <c r="A3130" s="282" t="str">
        <f>VLOOKUP(MOD(E3130,10),十干,2,FALSE)</f>
        <v>丙</v>
      </c>
      <c r="B3130" s="283" t="str">
        <f>VLOOKUP(MOD(E3130,12),十二支,3,FALSE)</f>
        <v xml:space="preserve">09 火 </v>
      </c>
      <c r="C3130" s="287" t="str">
        <f>VLOOKUP(F3130,星座,3,TRUE)</f>
        <v xml:space="preserve">03 水 </v>
      </c>
      <c r="D3130" s="533">
        <v>38871</v>
      </c>
      <c r="E3130" s="83">
        <f>IFERROR(YEAR(D3130),LEFT(D3130,4))</f>
        <v>2006</v>
      </c>
      <c r="F3130" s="83" t="str">
        <f>IF(ISTEXT(D3130),RIGHT(D3130,5),TEXT(D3130,"mm/dd"))</f>
        <v>06/03</v>
      </c>
      <c r="G3130" s="88">
        <f>SUM(MID(E3130,1,1),MID(E3130,2,1),MID(E3130,3,1),MID(E3130,4,1),MID(F3130,1,1),MID(F3130,2,1),MID(F3130,4,1),MID(F3130,5,1))</f>
        <v>17</v>
      </c>
      <c r="H3130" s="88">
        <f>IF(MOD(G3130,9)=0,9,MOD(G3130,9))</f>
        <v>8</v>
      </c>
      <c r="I3130" s="83" t="str">
        <f>IFERROR(MID("日月火水木金土",WEEKDAY(D3130),1),"")</f>
        <v>土</v>
      </c>
      <c r="J3130" s="303" t="s">
        <v>3775</v>
      </c>
      <c r="K3130" s="87" t="str">
        <f>VLOOKUP(F3130,石と花メイン,3,FALSE)</f>
        <v>●蛋白石</v>
      </c>
      <c r="L3130" s="296" t="str">
        <f>VLOOKUP(F3130,石と花メイン,4,FALSE)</f>
        <v>亜麻【滑胡麻】</v>
      </c>
      <c r="M3130" s="392">
        <f>IF(OR(MONTH(F3130)&lt;7,AND(MONTH(F3130)=7,DAY(F3130)&lt;=25)),
MOD(SUM((E3130-1901)*365,259),260),
MOD(SUM((E3130-1900)*365,259),260))</f>
        <v>104</v>
      </c>
      <c r="N3130" s="330">
        <f>IF(AND(MONTH(F3130)=7,DAY(F3130)&gt;25),1,
ROUNDDOWN((SUM(VLOOKUP(MONTH(F3130),D暦変換用数値,2,FALSE),DAY(F3130))/28)+1,0))</f>
        <v>12</v>
      </c>
      <c r="O3130" s="84">
        <f>IF(AND(MONTH(F3130)=7,DAY(F3130)&gt;25),DAY(F3130)-25,
MOD((SUM(VLOOKUP(MONTH(F3130),D暦変換用数値,2,FALSE),DAY(F3130))),28)+1)</f>
        <v>5</v>
      </c>
      <c r="P3130" s="405">
        <f>IF(OR(MONTH(F3130)&lt;7,AND(MONTH(F3130)=7,DAY(F3130)&lt;=25)),
MOD(SUM((E3130-1901)*365,(N3130-1)*28,O3130,258),260),
MOD(SUM((E3130-1900)*365,(N3130-1)*28,O3130,258),260))</f>
        <v>156</v>
      </c>
      <c r="Q3130" s="371" t="str">
        <f>VLOOKUP(MOD(P3130,4),色,2,FALSE)</f>
        <v>黄色い</v>
      </c>
      <c r="R3130" s="289" t="str">
        <f>VLOOKUP(MOD(P3130,13),銀河の音,2,FALSE)</f>
        <v>宇宙の</v>
      </c>
      <c r="S3130" s="382" t="str">
        <f>VLOOKUP(MOD(P3130,20),太陽の紋章,2,FALSE)</f>
        <v>戦士</v>
      </c>
      <c r="T3130" s="102" t="s">
        <v>3774</v>
      </c>
    </row>
    <row r="3131" spans="1:20" ht="13.5" customHeight="1">
      <c r="A3131" s="282" t="str">
        <f>VLOOKUP(MOD(E3131,10),十干,2,FALSE)</f>
        <v>甲</v>
      </c>
      <c r="B3131" s="283" t="str">
        <f>VLOOKUP(MOD(E3131,12),十二支,3,FALSE)</f>
        <v xml:space="preserve">09 火 </v>
      </c>
      <c r="C3131" s="287" t="str">
        <f>VLOOKUP(F3131,星座,3,TRUE)</f>
        <v xml:space="preserve">03 水 </v>
      </c>
      <c r="D3131" s="533" t="s">
        <v>8825</v>
      </c>
      <c r="E3131" s="83" t="str">
        <f>IFERROR(YEAR(D3131),LEFT(D3131,4))</f>
        <v>1694</v>
      </c>
      <c r="F3131" s="83" t="str">
        <f>IF(ISTEXT(D3131),RIGHT(D3131,5),TEXT(D3131,"mm/dd"))</f>
        <v>05/29</v>
      </c>
      <c r="G3131" s="88">
        <f>SUM(MID(E3131,1,1),MID(E3131,2,1),MID(E3131,3,1),MID(E3131,4,1),MID(F3131,1,1),MID(F3131,2,1),MID(F3131,4,1),MID(F3131,5,1))</f>
        <v>36</v>
      </c>
      <c r="H3131" s="88">
        <f>IF(MOD(G3131,9)=0,9,MOD(G3131,9))</f>
        <v>9</v>
      </c>
      <c r="I3131" s="83" t="str">
        <f>IFERROR(MID("日月火水木金土",WEEKDAY(D3131),1),"")</f>
        <v/>
      </c>
      <c r="J3131" s="303" t="s">
        <v>1671</v>
      </c>
      <c r="K3131" s="87" t="str">
        <f>VLOOKUP(F3131,石と花メイン,3,FALSE)</f>
        <v>◇金剛石</v>
      </c>
      <c r="L3131" s="296" t="str">
        <f>VLOOKUP(F3131,石と花メイン,4,FALSE)</f>
        <v>赤詰草【紫詰草】</v>
      </c>
      <c r="M3131" s="392">
        <f>IF(OR(MONTH(F3131)&lt;7,AND(MONTH(F3131)=7,DAY(F3131)&lt;=25)),
MOD(SUM((E3131-1901)*365,259),260),
MOD(SUM((E3131-1900)*365,259),260))</f>
        <v>104</v>
      </c>
      <c r="N3131" s="330">
        <f>IF(AND(MONTH(F3131)=7,DAY(F3131)&gt;25),1,
ROUNDDOWN((SUM(VLOOKUP(MONTH(F3131),D暦変換用数値,2,FALSE),DAY(F3131))/28)+1,0))</f>
        <v>11</v>
      </c>
      <c r="O3131" s="84">
        <f>IF(AND(MONTH(F3131)=7,DAY(F3131)&gt;25),DAY(F3131)-25,
MOD((SUM(VLOOKUP(MONTH(F3131),D暦変換用数値,2,FALSE),DAY(F3131))),28)+1)</f>
        <v>28</v>
      </c>
      <c r="P3131" s="405">
        <f>IF(OR(MONTH(F3131)&lt;7,AND(MONTH(F3131)=7,DAY(F3131)&lt;=25)),
MOD(SUM((E3131-1901)*365,(N3131-1)*28,O3131,258),260),
MOD(SUM((E3131-1900)*365,(N3131-1)*28,O3131,258),260))</f>
        <v>151</v>
      </c>
      <c r="Q3131" s="371" t="str">
        <f>VLOOKUP(MOD(P3131,4),色,2,FALSE)</f>
        <v>青い</v>
      </c>
      <c r="R3131" s="289" t="str">
        <f>VLOOKUP(MOD(P3131,13),銀河の音,2,FALSE)</f>
        <v>銀河の</v>
      </c>
      <c r="S3131" s="382" t="str">
        <f>VLOOKUP(MOD(P3131,20),太陽の紋章,2,FALSE)</f>
        <v>猿</v>
      </c>
      <c r="T3131" s="95" t="s">
        <v>5791</v>
      </c>
    </row>
    <row r="3132" spans="1:20" ht="13.5" customHeight="1">
      <c r="A3132" s="282" t="str">
        <f>VLOOKUP(MOD(E3132,10),十干,2,FALSE)</f>
        <v>戊</v>
      </c>
      <c r="B3132" s="283" t="str">
        <f>VLOOKUP(MOD(E3132,12),十二支,3,FALSE)</f>
        <v xml:space="preserve">09 火 </v>
      </c>
      <c r="C3132" s="287" t="str">
        <f>VLOOKUP(F3132,星座,3,TRUE)</f>
        <v xml:space="preserve">03 水 </v>
      </c>
      <c r="D3132" s="533" t="s">
        <v>8826</v>
      </c>
      <c r="E3132" s="83" t="str">
        <f>IFERROR(YEAR(D3132),LEFT(D3132,4))</f>
        <v>1778</v>
      </c>
      <c r="F3132" s="83" t="str">
        <f>IF(ISTEXT(D3132),RIGHT(D3132,5),TEXT(D3132,"mm/dd"))</f>
        <v>05/30</v>
      </c>
      <c r="G3132" s="88">
        <f>SUM(MID(E3132,1,1),MID(E3132,2,1),MID(E3132,3,1),MID(E3132,4,1),MID(F3132,1,1),MID(F3132,2,1),MID(F3132,4,1),MID(F3132,5,1))</f>
        <v>31</v>
      </c>
      <c r="H3132" s="88">
        <f>IF(MOD(G3132,9)=0,9,MOD(G3132,9))</f>
        <v>4</v>
      </c>
      <c r="I3132" s="83" t="str">
        <f>IFERROR(MID("日月火水木金土",WEEKDAY(D3132),1),"")</f>
        <v/>
      </c>
      <c r="J3132" s="303" t="s">
        <v>1672</v>
      </c>
      <c r="K3132" s="87" t="str">
        <f>VLOOKUP(F3132,石と花メイン,3,FALSE)</f>
        <v>■紫水晶</v>
      </c>
      <c r="L3132" s="296" t="str">
        <f>VLOOKUP(F3132,石と花メイン,4,FALSE)</f>
        <v>ライラック【紫丁香花】</v>
      </c>
      <c r="M3132" s="392">
        <f>IF(OR(MONTH(F3132)&lt;7,AND(MONTH(F3132)=7,DAY(F3132)&lt;=25)),
MOD(SUM((E3132-1901)*365,259),260),
MOD(SUM((E3132-1900)*365,259),260))</f>
        <v>84</v>
      </c>
      <c r="N3132" s="330">
        <f>IF(AND(MONTH(F3132)=7,DAY(F3132)&gt;25),1,
ROUNDDOWN((SUM(VLOOKUP(MONTH(F3132),D暦変換用数値,2,FALSE),DAY(F3132))/28)+1,0))</f>
        <v>12</v>
      </c>
      <c r="O3132" s="84">
        <f>IF(AND(MONTH(F3132)=7,DAY(F3132)&gt;25),DAY(F3132)-25,
MOD((SUM(VLOOKUP(MONTH(F3132),D暦変換用数値,2,FALSE),DAY(F3132))),28)+1)</f>
        <v>1</v>
      </c>
      <c r="P3132" s="405">
        <f>IF(OR(MONTH(F3132)&lt;7,AND(MONTH(F3132)=7,DAY(F3132)&lt;=25)),
MOD(SUM((E3132-1901)*365,(N3132-1)*28,O3132,258),260),
MOD(SUM((E3132-1900)*365,(N3132-1)*28,O3132,258),260))</f>
        <v>132</v>
      </c>
      <c r="Q3132" s="371" t="str">
        <f>VLOOKUP(MOD(P3132,4),色,2,FALSE)</f>
        <v>黄色い</v>
      </c>
      <c r="R3132" s="289" t="str">
        <f>VLOOKUP(MOD(P3132,13),銀河の音,2,FALSE)</f>
        <v>月の</v>
      </c>
      <c r="S3132" s="382" t="str">
        <f>VLOOKUP(MOD(P3132,20),太陽の紋章,2,FALSE)</f>
        <v>人</v>
      </c>
      <c r="T3132" s="95" t="s">
        <v>2002</v>
      </c>
    </row>
    <row r="3133" spans="1:20" ht="13.5" customHeight="1">
      <c r="A3133" s="50" t="str">
        <f>VLOOKUP(MOD(E3133,10),十干,2,FALSE)</f>
        <v>甲</v>
      </c>
      <c r="B3133" s="199" t="str">
        <f>VLOOKUP(MOD(E3133,12),十二支,3,FALSE)</f>
        <v xml:space="preserve">09 火 </v>
      </c>
      <c r="C3133" s="201" t="str">
        <f>VLOOKUP(F3133,星座,3,TRUE)</f>
        <v xml:space="preserve">03 水 </v>
      </c>
      <c r="D3133" s="535" t="s">
        <v>8827</v>
      </c>
      <c r="E3133" s="45" t="str">
        <f>IFERROR(YEAR(D3133),LEFT(D3133,4))</f>
        <v>1814</v>
      </c>
      <c r="F3133" s="45" t="str">
        <f>IF(ISTEXT(D3133),RIGHT(D3133,5),TEXT(D3133,"mm/dd"))</f>
        <v>05/30</v>
      </c>
      <c r="G3133" s="41">
        <f>SUM(MID(E3133,1,1),MID(E3133,2,1),MID(E3133,3,1),MID(E3133,4,1),MID(F3133,1,1),MID(F3133,2,1),MID(F3133,4,1),MID(F3133,5,1))</f>
        <v>22</v>
      </c>
      <c r="H3133" s="41">
        <f>IF(MOD(G3133,9)=0,9,MOD(G3133,9))</f>
        <v>4</v>
      </c>
      <c r="I3133" s="45" t="str">
        <f>IFERROR(MID("日月火水木金土",WEEKDAY(D3133),1),"")</f>
        <v/>
      </c>
      <c r="J3133" s="305" t="s">
        <v>1954</v>
      </c>
      <c r="K3133" s="203" t="str">
        <f>VLOOKUP(F3133,石と花メイン,3,FALSE)</f>
        <v>■紫水晶</v>
      </c>
      <c r="L3133" s="298" t="str">
        <f>VLOOKUP(F3133,石と花メイン,4,FALSE)</f>
        <v>ライラック【紫丁香花】</v>
      </c>
      <c r="M3133" s="394">
        <f>IF(OR(MONTH(F3133)&lt;7,AND(MONTH(F3133)=7,DAY(F3133)&lt;=25)),
MOD(SUM((E3133-1901)*365,259),260),
MOD(SUM((E3133-1900)*365,259),260))</f>
        <v>224</v>
      </c>
      <c r="N3133" s="391">
        <f>IF(AND(MONTH(F3133)=7,DAY(F3133)&gt;25),1,
ROUNDDOWN((SUM(VLOOKUP(MONTH(F3133),D暦変換用数値,2,FALSE),DAY(F3133))/28)+1,0))</f>
        <v>12</v>
      </c>
      <c r="O3133" s="46">
        <f>IF(AND(MONTH(F3133)=7,DAY(F3133)&gt;25),DAY(F3133)-25,
MOD((SUM(VLOOKUP(MONTH(F3133),D暦変換用数値,2,FALSE),DAY(F3133))),28)+1)</f>
        <v>1</v>
      </c>
      <c r="P3133" s="407">
        <f>IF(OR(MONTH(F3133)&lt;7,AND(MONTH(F3133)=7,DAY(F3133)&lt;=25)),
MOD(SUM((E3133-1901)*365,(N3133-1)*28,O3133,258),260),
MOD(SUM((E3133-1900)*365,(N3133-1)*28,O3133,258),260))</f>
        <v>12</v>
      </c>
      <c r="Q3133" s="373" t="str">
        <f>VLOOKUP(MOD(P3133,4),色,2,FALSE)</f>
        <v>黄色い</v>
      </c>
      <c r="R3133" s="291" t="str">
        <f>VLOOKUP(MOD(P3133,13),銀河の音,2,FALSE)</f>
        <v>水晶の</v>
      </c>
      <c r="S3133" s="384" t="str">
        <f>VLOOKUP(MOD(P3133,20),太陽の紋章,2,FALSE)</f>
        <v>人</v>
      </c>
      <c r="T3133" s="96" t="s">
        <v>6701</v>
      </c>
    </row>
    <row r="3134" spans="1:20" ht="13.5" customHeight="1">
      <c r="A3134" s="50" t="str">
        <f>VLOOKUP(MOD(E3134,10),十干,2,FALSE)</f>
        <v>庚</v>
      </c>
      <c r="B3134" s="199" t="str">
        <f>VLOOKUP(MOD(E3134,12),十二支,3,FALSE)</f>
        <v xml:space="preserve">09 火 </v>
      </c>
      <c r="C3134" s="201" t="str">
        <f>VLOOKUP(F3134,星座,3,TRUE)</f>
        <v xml:space="preserve">03 水 </v>
      </c>
      <c r="D3134" s="531" t="s">
        <v>528</v>
      </c>
      <c r="E3134" s="1" t="str">
        <f>IFERROR(YEAR(D3134),LEFT(D3134,4))</f>
        <v>1850</v>
      </c>
      <c r="F3134" s="1" t="str">
        <f>IF(ISTEXT(D3134),RIGHT(D3134,5),TEXT(D3134,"mm/dd"))</f>
        <v>06/**</v>
      </c>
      <c r="G3134" s="39"/>
      <c r="H3134" s="41"/>
      <c r="I3134" s="45" t="str">
        <f>IFERROR(MID("日月火水木金土",WEEKDAY(D3134),1),"")</f>
        <v/>
      </c>
      <c r="J3134" s="304" t="s">
        <v>3454</v>
      </c>
      <c r="K3134" s="202"/>
      <c r="L3134" s="297"/>
      <c r="M3134" s="393"/>
      <c r="N3134" s="390"/>
      <c r="O3134" s="205"/>
      <c r="P3134" s="406"/>
      <c r="Q3134" s="377"/>
      <c r="R3134" s="294"/>
      <c r="S3134" s="388"/>
      <c r="T3134" s="97" t="s">
        <v>529</v>
      </c>
    </row>
    <row r="3135" spans="1:20" ht="13.5" customHeight="1">
      <c r="A3135" s="50" t="str">
        <f>VLOOKUP(MOD(E3135,10),十干,2,FALSE)</f>
        <v>丙</v>
      </c>
      <c r="B3135" s="199" t="str">
        <f>VLOOKUP(MOD(E3135,12),十二支,3,FALSE)</f>
        <v xml:space="preserve">09 火 </v>
      </c>
      <c r="C3135" s="201" t="str">
        <f>VLOOKUP(F3135,星座,3,TRUE)</f>
        <v xml:space="preserve">03 水 </v>
      </c>
      <c r="D3135" s="531" t="s">
        <v>530</v>
      </c>
      <c r="E3135" s="1" t="str">
        <f>IFERROR(YEAR(D3135),LEFT(D3135,4))</f>
        <v>1886</v>
      </c>
      <c r="F3135" s="1" t="str">
        <f>IF(ISTEXT(D3135),RIGHT(D3135,5),TEXT(D3135,"mm/dd"))</f>
        <v>06/09</v>
      </c>
      <c r="G3135" s="39">
        <f>SUM(MID(E3135,1,1),MID(E3135,2,1),MID(E3135,3,1),MID(E3135,4,1),MID(F3135,1,1),MID(F3135,2,1),MID(F3135,4,1),MID(F3135,5,1))</f>
        <v>38</v>
      </c>
      <c r="H3135" s="41">
        <f>IF(MOD(G3135,9)=0,9,MOD(G3135,9))</f>
        <v>2</v>
      </c>
      <c r="I3135" s="45" t="str">
        <f>IFERROR(MID("日月火水木金土",WEEKDAY(D3135),1),"")</f>
        <v/>
      </c>
      <c r="J3135" s="304" t="s">
        <v>4570</v>
      </c>
      <c r="K3135" s="202" t="str">
        <f>VLOOKUP(F3135,石と花メイン,3,FALSE)</f>
        <v>◆柘榴石</v>
      </c>
      <c r="L3135" s="297" t="str">
        <f>VLOOKUP(F3135,石と花メイン,4,FALSE)</f>
        <v>スイートピー【麝香連理草】</v>
      </c>
      <c r="M3135" s="393">
        <f>IF(OR(MONTH(F3135)&lt;7,AND(MONTH(F3135)=7,DAY(F3135)&lt;=25)),
MOD(SUM((E3135-1901)*365,259),260),
MOD(SUM((E3135-1900)*365,259),260))</f>
        <v>244</v>
      </c>
      <c r="N3135" s="390">
        <f>IF(AND(MONTH(F3135)=7,DAY(F3135)&gt;25),1,
ROUNDDOWN((SUM(VLOOKUP(MONTH(F3135),D暦変換用数値,2,FALSE),DAY(F3135))/28)+1,0))</f>
        <v>12</v>
      </c>
      <c r="O3135" s="205">
        <f>IF(AND(MONTH(F3135)=7,DAY(F3135)&gt;25),DAY(F3135)-25,
MOD((SUM(VLOOKUP(MONTH(F3135),D暦変換用数値,2,FALSE),DAY(F3135))),28)+1)</f>
        <v>11</v>
      </c>
      <c r="P3135" s="406">
        <f>IF(OR(MONTH(F3135)&lt;7,AND(MONTH(F3135)=7,DAY(F3135)&lt;=25)),
MOD(SUM((E3135-1901)*365,(N3135-1)*28,O3135,258),260),
MOD(SUM((E3135-1900)*365,(N3135-1)*28,O3135,258),260))</f>
        <v>42</v>
      </c>
      <c r="Q3135" s="375" t="str">
        <f>VLOOKUP(MOD(P3135,4),色,2,FALSE)</f>
        <v>白い</v>
      </c>
      <c r="R3135" s="293" t="str">
        <f>VLOOKUP(MOD(P3135,13),銀河の音,2,FALSE)</f>
        <v>電気の</v>
      </c>
      <c r="S3135" s="386" t="str">
        <f>VLOOKUP(MOD(P3135,20),太陽の紋章,2,FALSE)</f>
        <v>風</v>
      </c>
      <c r="T3135" s="97" t="s">
        <v>2881</v>
      </c>
    </row>
    <row r="3136" spans="1:20" ht="13.5" customHeight="1">
      <c r="A3136" s="76" t="str">
        <f>VLOOKUP(MOD(E3136,10),十干,2,FALSE)</f>
        <v>戊</v>
      </c>
      <c r="B3136" s="199" t="str">
        <f>VLOOKUP(MOD(E3136,12),十二支,3,FALSE)</f>
        <v xml:space="preserve">09 火 </v>
      </c>
      <c r="C3136" s="201" t="str">
        <f>VLOOKUP(F3136,星座,3,TRUE)</f>
        <v xml:space="preserve">03 水 </v>
      </c>
      <c r="D3136" s="534" t="s">
        <v>8828</v>
      </c>
      <c r="E3136" s="116" t="str">
        <f>IFERROR(YEAR(D3136),LEFT(D3136,4))</f>
        <v>1898</v>
      </c>
      <c r="F3136" s="116" t="str">
        <f>IF(ISTEXT(D3136),RIGHT(D3136,5),TEXT(D3136,"mm/dd"))</f>
        <v>06/05</v>
      </c>
      <c r="G3136" s="120">
        <f>SUM(MID(E3136,1,1),MID(E3136,2,1),MID(E3136,3,1),MID(E3136,4,1),MID(F3136,1,1),MID(F3136,2,1),MID(F3136,4,1),MID(F3136,5,1))</f>
        <v>37</v>
      </c>
      <c r="H3136" s="120">
        <f>IF(MOD(G3136,9)=0,9,MOD(G3136,9))</f>
        <v>1</v>
      </c>
      <c r="I3136" s="116" t="str">
        <f>IFERROR(MID("日月火水木金土",WEEKDAY(D3136),1),"")</f>
        <v/>
      </c>
      <c r="J3136" s="306" t="s">
        <v>7178</v>
      </c>
      <c r="K3136" s="203" t="str">
        <f>VLOOKUP(F3136,石と花メイン,3,FALSE)</f>
        <v>◆紅玉</v>
      </c>
      <c r="L3136" s="299" t="str">
        <f>VLOOKUP(F3136,石と花メイン,4,FALSE)</f>
        <v>面高【花慈茹】</v>
      </c>
      <c r="M3136" s="395">
        <f>IF(OR(MONTH(F3136)&lt;7,AND(MONTH(F3136)=7,DAY(F3136)&lt;=25)),
MOD(SUM((E3136-1901)*365,259),260),
MOD(SUM((E3136-1900)*365,259),260))</f>
        <v>204</v>
      </c>
      <c r="N3136" s="121">
        <f>IF(AND(MONTH(F3136)=7,DAY(F3136)&gt;25),1,
ROUNDDOWN((SUM(VLOOKUP(MONTH(F3136),D暦変換用数値,2,FALSE),DAY(F3136))/28)+1,0))</f>
        <v>12</v>
      </c>
      <c r="O3136" s="117">
        <f>IF(AND(MONTH(F3136)=7,DAY(F3136)&gt;25),DAY(F3136)-25,
MOD((SUM(VLOOKUP(MONTH(F3136),D暦変換用数値,2,FALSE),DAY(F3136))),28)+1)</f>
        <v>7</v>
      </c>
      <c r="P3136" s="408">
        <f>IF(OR(MONTH(F3136)&lt;7,AND(MONTH(F3136)=7,DAY(F3136)&lt;=25)),
MOD(SUM((E3136-1901)*365,(N3136-1)*28,O3136,258),260),
MOD(SUM((E3136-1900)*365,(N3136-1)*28,O3136,258),260))</f>
        <v>258</v>
      </c>
      <c r="Q3136" s="375" t="str">
        <f>VLOOKUP(MOD(P3136,4),色,2,FALSE)</f>
        <v>白い</v>
      </c>
      <c r="R3136" s="293" t="str">
        <f>VLOOKUP(MOD(P3136,13),銀河の音,2,FALSE)</f>
        <v>スペクトルの</v>
      </c>
      <c r="S3136" s="386" t="str">
        <f>VLOOKUP(MOD(P3136,20),太陽の紋章,2,FALSE)</f>
        <v>鏡</v>
      </c>
      <c r="T3136" s="128" t="s">
        <v>7180</v>
      </c>
    </row>
    <row r="3137" spans="1:20" ht="13.5" customHeight="1">
      <c r="A3137" s="282" t="str">
        <f>VLOOKUP(MOD(E3137,10),十干,2,FALSE)</f>
        <v>壬</v>
      </c>
      <c r="B3137" s="283" t="str">
        <f>VLOOKUP(MOD(E3137,12),十二支,3,FALSE)</f>
        <v xml:space="preserve">09 火 </v>
      </c>
      <c r="C3137" s="287" t="str">
        <f>VLOOKUP(F3137,星座,3,TRUE)</f>
        <v xml:space="preserve">05 土 </v>
      </c>
      <c r="D3137" s="533">
        <v>8046</v>
      </c>
      <c r="E3137" s="83">
        <f>IFERROR(YEAR(D3137),LEFT(D3137,4))</f>
        <v>1922</v>
      </c>
      <c r="F3137" s="83" t="str">
        <f>IF(ISTEXT(D3137),RIGHT(D3137,5),TEXT(D3137,"mm/dd"))</f>
        <v>01/10</v>
      </c>
      <c r="G3137" s="88">
        <f>SUM(MID(E3137,1,1),MID(E3137,2,1),MID(E3137,3,1),MID(E3137,4,1),MID(F3137,1,1),MID(F3137,2,1),MID(F3137,4,1),MID(F3137,5,1))</f>
        <v>16</v>
      </c>
      <c r="H3137" s="88">
        <f>IF(MOD(G3137,9)=0,9,MOD(G3137,9))</f>
        <v>7</v>
      </c>
      <c r="I3137" s="83" t="str">
        <f>IFERROR(MID("日月火水木金土",WEEKDAY(D3137),1),"")</f>
        <v>火</v>
      </c>
      <c r="J3137" s="303" t="s">
        <v>2998</v>
      </c>
      <c r="K3137" s="87" t="str">
        <f>VLOOKUP(F3137,石と花メイン,3,FALSE)</f>
        <v>◇金剛石</v>
      </c>
      <c r="L3137" s="296" t="str">
        <f>VLOOKUP(F3137,石と花メイン,4,FALSE)</f>
        <v>フリージア【浅黄水仙】</v>
      </c>
      <c r="M3137" s="392">
        <f>IF(OR(MONTH(F3137)&lt;7,AND(MONTH(F3137)=7,DAY(F3137)&lt;=25)),
MOD(SUM((E3137-1901)*365,259),260),
MOD(SUM((E3137-1900)*365,259),260))</f>
        <v>124</v>
      </c>
      <c r="N3137" s="330">
        <f>IF(AND(MONTH(F3137)=7,DAY(F3137)&gt;25),1,
ROUNDDOWN((SUM(VLOOKUP(MONTH(F3137),D暦変換用数値,2,FALSE),DAY(F3137))/28)+1,0))</f>
        <v>7</v>
      </c>
      <c r="O3137" s="84">
        <f>IF(AND(MONTH(F3137)=7,DAY(F3137)&gt;25),DAY(F3137)-25,
MOD((SUM(VLOOKUP(MONTH(F3137),D暦変換用数値,2,FALSE),DAY(F3137))),28)+1)</f>
        <v>1</v>
      </c>
      <c r="P3137" s="405">
        <f>IF(OR(MONTH(F3137)&lt;7,AND(MONTH(F3137)=7,DAY(F3137)&lt;=25)),
MOD(SUM((E3137-1901)*365,(N3137-1)*28,O3137,258),260),
MOD(SUM((E3137-1900)*365,(N3137-1)*28,O3137,258),260))</f>
        <v>32</v>
      </c>
      <c r="Q3137" s="371" t="str">
        <f>VLOOKUP(MOD(P3137,4),色,2,FALSE)</f>
        <v>黄色い</v>
      </c>
      <c r="R3137" s="289" t="str">
        <f>VLOOKUP(MOD(P3137,13),銀河の音,2,FALSE)</f>
        <v>律動の</v>
      </c>
      <c r="S3137" s="382" t="str">
        <f>VLOOKUP(MOD(P3137,20),太陽の紋章,2,FALSE)</f>
        <v>人</v>
      </c>
      <c r="T3137" s="100" t="s">
        <v>5760</v>
      </c>
    </row>
    <row r="3138" spans="1:20" ht="13.5" customHeight="1">
      <c r="A3138" s="50" t="str">
        <f>VLOOKUP(MOD(E3138,10),十干,2,FALSE)</f>
        <v>甲</v>
      </c>
      <c r="B3138" s="199" t="str">
        <f>VLOOKUP(MOD(E3138,12),十二支,3,FALSE)</f>
        <v xml:space="preserve">09 火 </v>
      </c>
      <c r="C3138" s="201" t="str">
        <f>VLOOKUP(F3138,星座,3,TRUE)</f>
        <v xml:space="preserve">05 土 </v>
      </c>
      <c r="D3138" s="531">
        <v>12429</v>
      </c>
      <c r="E3138" s="1">
        <f>IFERROR(YEAR(D3138),LEFT(D3138,4))</f>
        <v>1934</v>
      </c>
      <c r="F3138" s="1" t="str">
        <f>IF(ISTEXT(D3138),RIGHT(D3138,5),TEXT(D3138,"mm/dd"))</f>
        <v>01/10</v>
      </c>
      <c r="G3138" s="39">
        <f>SUM(MID(E3138,1,1),MID(E3138,2,1),MID(E3138,3,1),MID(E3138,4,1),MID(F3138,1,1),MID(F3138,2,1),MID(F3138,4,1),MID(F3138,5,1))</f>
        <v>19</v>
      </c>
      <c r="H3138" s="41">
        <f>IF(MOD(G3138,9)=0,9,MOD(G3138,9))</f>
        <v>1</v>
      </c>
      <c r="I3138" s="45" t="str">
        <f>IFERROR(MID("日月火水木金土",WEEKDAY(D3138),1),"")</f>
        <v>水</v>
      </c>
      <c r="J3138" s="304" t="s">
        <v>2855</v>
      </c>
      <c r="K3138" s="202" t="str">
        <f>VLOOKUP(F3138,石と花メイン,3,FALSE)</f>
        <v>◇金剛石</v>
      </c>
      <c r="L3138" s="297" t="str">
        <f>VLOOKUP(F3138,石と花メイン,4,FALSE)</f>
        <v>フリージア【浅黄水仙】</v>
      </c>
      <c r="M3138" s="393">
        <f>IF(OR(MONTH(F3138)&lt;7,AND(MONTH(F3138)=7,DAY(F3138)&lt;=25)),
MOD(SUM((E3138-1901)*365,259),260),
MOD(SUM((E3138-1900)*365,259),260))</f>
        <v>84</v>
      </c>
      <c r="N3138" s="390">
        <f>IF(AND(MONTH(F3138)=7,DAY(F3138)&gt;25),1,
ROUNDDOWN((SUM(VLOOKUP(MONTH(F3138),D暦変換用数値,2,FALSE),DAY(F3138))/28)+1,0))</f>
        <v>7</v>
      </c>
      <c r="O3138" s="205">
        <f>IF(AND(MONTH(F3138)=7,DAY(F3138)&gt;25),DAY(F3138)-25,
MOD((SUM(VLOOKUP(MONTH(F3138),D暦変換用数値,2,FALSE),DAY(F3138))),28)+1)</f>
        <v>1</v>
      </c>
      <c r="P3138" s="406">
        <f>IF(OR(MONTH(F3138)&lt;7,AND(MONTH(F3138)=7,DAY(F3138)&lt;=25)),
MOD(SUM((E3138-1901)*365,(N3138-1)*28,O3138,258),260),
MOD(SUM((E3138-1900)*365,(N3138-1)*28,O3138,258),260))</f>
        <v>252</v>
      </c>
      <c r="Q3138" s="373" t="str">
        <f>VLOOKUP(MOD(P3138,4),色,2,FALSE)</f>
        <v>黄色い</v>
      </c>
      <c r="R3138" s="291" t="str">
        <f>VLOOKUP(MOD(P3138,13),銀河の音,2,FALSE)</f>
        <v>倍音の</v>
      </c>
      <c r="S3138" s="384" t="str">
        <f>VLOOKUP(MOD(P3138,20),太陽の紋章,2,FALSE)</f>
        <v>人</v>
      </c>
      <c r="T3138" s="98" t="s">
        <v>3736</v>
      </c>
    </row>
    <row r="3139" spans="1:20" ht="13.5" customHeight="1">
      <c r="A3139" s="334" t="str">
        <f>VLOOKUP(MOD(E3139,10),十干,2,FALSE)</f>
        <v>甲</v>
      </c>
      <c r="B3139" s="331" t="str">
        <f>VLOOKUP(MOD(E3139,12),十二支,3,FALSE)</f>
        <v xml:space="preserve">09 火 </v>
      </c>
      <c r="C3139" s="336" t="str">
        <f>VLOOKUP(F3139,星座,3,TRUE)</f>
        <v xml:space="preserve">05 土 </v>
      </c>
      <c r="D3139" s="540">
        <v>12776</v>
      </c>
      <c r="E3139" s="131">
        <f>IFERROR(YEAR(D3139),LEFT(D3139,4))</f>
        <v>1934</v>
      </c>
      <c r="F3139" s="538" t="str">
        <f>IF(ISTEXT(D3139),RIGHT(D3139,5),TEXT(D3139,"mm/dd"))</f>
        <v>12/23</v>
      </c>
      <c r="G3139" s="133">
        <f>SUM(MID(E3139,1,1),MID(E3139,2,1),MID(E3139,3,1),MID(E3139,4,1),MID(F3139,1,1),MID(F3139,2,1),MID(F3139,4,1),MID(F3139,5,1))</f>
        <v>25</v>
      </c>
      <c r="H3139" s="133">
        <f>IF(MOD(G3139,9)=0,9,MOD(G3139,9))</f>
        <v>7</v>
      </c>
      <c r="I3139" s="131" t="str">
        <f>IFERROR(MID("日月火水木金土",WEEKDAY(D3139),1),"")</f>
        <v>日</v>
      </c>
      <c r="J3139" s="306" t="s">
        <v>9353</v>
      </c>
      <c r="K3139" s="335" t="str">
        <f>VLOOKUP(F3139,石と花メイン,3,FALSE)</f>
        <v>◆柘榴石</v>
      </c>
      <c r="L3139" s="302" t="str">
        <f>VLOOKUP(F3139,石と花メイン,4,FALSE)</f>
        <v>カトレア</v>
      </c>
      <c r="M3139" s="396">
        <f>IF(OR(MONTH(F3139)&lt;7,AND(MONTH(F3139)=7,DAY(F3139)&lt;=25)),
MOD(SUM((E3139-1901)*365,259),260),
MOD(SUM((E3139-1900)*365,259),260))</f>
        <v>189</v>
      </c>
      <c r="N3139" s="335">
        <f>IF(AND(MONTH(F3139)=7,DAY(F3139)&gt;25),1,
ROUNDDOWN((SUM(VLOOKUP(MONTH(F3139),D暦変換用数値,2,FALSE),DAY(F3139))/28)+1,0))</f>
        <v>6</v>
      </c>
      <c r="O3139" s="132">
        <f>IF(AND(MONTH(F3139)=7,DAY(F3139)&gt;25),DAY(F3139)-25,
MOD((SUM(VLOOKUP(MONTH(F3139),D暦変換用数値,2,FALSE),DAY(F3139))),28)+1)</f>
        <v>11</v>
      </c>
      <c r="P3139" s="404">
        <f>IF(OR(MONTH(F3139)&lt;7,AND(MONTH(F3139)=7,DAY(F3139)&lt;=25)),
MOD(SUM((E3139-1901)*365,(N3139-1)*28,O3139,258),260),
MOD(SUM((E3139-1900)*365,(N3139-1)*28,O3139,258),260))</f>
        <v>79</v>
      </c>
      <c r="Q3139" s="376" t="str">
        <f>VLOOKUP(MOD(P3139,4),色,2,FALSE)</f>
        <v>青い</v>
      </c>
      <c r="R3139" s="333" t="str">
        <f>VLOOKUP(MOD(P3139,13),銀河の音,2,FALSE)</f>
        <v>磁気の</v>
      </c>
      <c r="S3139" s="387" t="str">
        <f>VLOOKUP(MOD(P3139,20),太陽の紋章,2,FALSE)</f>
        <v>嵐</v>
      </c>
      <c r="T3139" s="126" t="s">
        <v>9228</v>
      </c>
    </row>
    <row r="3140" spans="1:20" ht="13.5" customHeight="1">
      <c r="A3140" s="50" t="str">
        <f>VLOOKUP(MOD(E3140,10),十干,2,FALSE)</f>
        <v>甲</v>
      </c>
      <c r="B3140" s="199" t="str">
        <f>VLOOKUP(MOD(E3140,12),十二支,3,FALSE)</f>
        <v xml:space="preserve">09 火 </v>
      </c>
      <c r="C3140" s="201" t="str">
        <f>VLOOKUP(F3140,星座,3,TRUE)</f>
        <v xml:space="preserve">05 土 </v>
      </c>
      <c r="D3140" s="531">
        <v>12781</v>
      </c>
      <c r="E3140" s="1">
        <f>IFERROR(YEAR(D3140),LEFT(D3140,4))</f>
        <v>1934</v>
      </c>
      <c r="F3140" s="1" t="str">
        <f>IF(ISTEXT(D3140),RIGHT(D3140,5),TEXT(D3140,"mm/dd"))</f>
        <v>12/28</v>
      </c>
      <c r="G3140" s="39">
        <f>SUM(MID(E3140,1,1),MID(E3140,2,1),MID(E3140,3,1),MID(E3140,4,1),MID(F3140,1,1),MID(F3140,2,1),MID(F3140,4,1),MID(F3140,5,1))</f>
        <v>30</v>
      </c>
      <c r="H3140" s="41">
        <f>IF(MOD(G3140,9)=0,9,MOD(G3140,9))</f>
        <v>3</v>
      </c>
      <c r="I3140" s="45" t="str">
        <f>IFERROR(MID("日月火水木金土",WEEKDAY(D3140),1),"")</f>
        <v>金</v>
      </c>
      <c r="J3140" s="304" t="s">
        <v>2856</v>
      </c>
      <c r="K3140" s="202" t="str">
        <f>VLOOKUP(F3140,石と花メイン,3,FALSE)</f>
        <v>○真珠</v>
      </c>
      <c r="L3140" s="297" t="str">
        <f>VLOOKUP(F3140,石と花メイン,4,FALSE)</f>
        <v>パフィオペディラム</v>
      </c>
      <c r="M3140" s="393">
        <f>IF(OR(MONTH(F3140)&lt;7,AND(MONTH(F3140)=7,DAY(F3140)&lt;=25)),
MOD(SUM((E3140-1901)*365,259),260),
MOD(SUM((E3140-1900)*365,259),260))</f>
        <v>189</v>
      </c>
      <c r="N3140" s="390">
        <f>IF(AND(MONTH(F3140)=7,DAY(F3140)&gt;25),1,
ROUNDDOWN((SUM(VLOOKUP(MONTH(F3140),D暦変換用数値,2,FALSE),DAY(F3140))/28)+1,0))</f>
        <v>6</v>
      </c>
      <c r="O3140" s="205">
        <f>IF(AND(MONTH(F3140)=7,DAY(F3140)&gt;25),DAY(F3140)-25,
MOD((SUM(VLOOKUP(MONTH(F3140),D暦変換用数値,2,FALSE),DAY(F3140))),28)+1)</f>
        <v>16</v>
      </c>
      <c r="P3140" s="406">
        <f>IF(OR(MONTH(F3140)&lt;7,AND(MONTH(F3140)=7,DAY(F3140)&lt;=25)),
MOD(SUM((E3140-1901)*365,(N3140-1)*28,O3140,258),260),
MOD(SUM((E3140-1900)*365,(N3140-1)*28,O3140,258),260))</f>
        <v>84</v>
      </c>
      <c r="Q3140" s="373" t="str">
        <f>VLOOKUP(MOD(P3140,4),色,2,FALSE)</f>
        <v>黄色い</v>
      </c>
      <c r="R3140" s="291" t="str">
        <f>VLOOKUP(MOD(P3140,13),銀河の音,2,FALSE)</f>
        <v>律動の</v>
      </c>
      <c r="S3140" s="384" t="str">
        <f>VLOOKUP(MOD(P3140,20),太陽の紋章,2,FALSE)</f>
        <v>種</v>
      </c>
      <c r="T3140" s="98" t="s">
        <v>3736</v>
      </c>
    </row>
    <row r="3141" spans="1:20" ht="13.5" customHeight="1">
      <c r="A3141" s="76" t="str">
        <f>VLOOKUP(MOD(E3141,10),十干,2,FALSE)</f>
        <v>丙</v>
      </c>
      <c r="B3141" s="280" t="str">
        <f>VLOOKUP(MOD(E3141,12),十二支,3,FALSE)</f>
        <v xml:space="preserve">09 火 </v>
      </c>
      <c r="C3141" s="281" t="str">
        <f>VLOOKUP(F3141,星座,3,TRUE)</f>
        <v xml:space="preserve">05 土 </v>
      </c>
      <c r="D3141" s="550">
        <v>16805</v>
      </c>
      <c r="E3141" s="77">
        <f>IFERROR(YEAR(D3141),LEFT(D3141,4))</f>
        <v>1946</v>
      </c>
      <c r="F3141" s="77" t="str">
        <f>IF(ISTEXT(D3141),RIGHT(D3141,5),TEXT(D3141,"mm/dd"))</f>
        <v>01/03</v>
      </c>
      <c r="G3141" s="554">
        <f>SUM(MID(E3141,1,1),MID(E3141,2,1),MID(E3141,3,1),MID(E3141,4,1),MID(F3141,1,1),MID(F3141,2,1),MID(F3141,4,1),MID(F3141,5,1))</f>
        <v>24</v>
      </c>
      <c r="H3141" s="81">
        <f>IF(MOD(G3141,9)=0,9,MOD(G3141,9))</f>
        <v>6</v>
      </c>
      <c r="I3141" s="77" t="str">
        <f>IFERROR(MID("日月火水木金土",WEEKDAY(D3141),1),"")</f>
        <v>木</v>
      </c>
      <c r="J3141" s="307" t="s">
        <v>9066</v>
      </c>
      <c r="K3141" s="203" t="str">
        <f>VLOOKUP(F3141,石と花メイン,3,FALSE)</f>
        <v>▲黄金</v>
      </c>
      <c r="L3141" s="301" t="str">
        <f>VLOOKUP(F3141,石と花メイン,4,FALSE)</f>
        <v>福寿草【元日草】</v>
      </c>
      <c r="M3141" s="398">
        <f>IF(OR(MONTH(F3141)&lt;7,AND(MONTH(F3141)=7,DAY(F3141)&lt;=25)),
MOD(SUM((E3141-1901)*365,259),260),
MOD(SUM((E3141-1900)*365,259),260))</f>
        <v>44</v>
      </c>
      <c r="N3141" s="121">
        <f>IF(AND(MONTH(F3141)=7,DAY(F3141)&gt;25),1,
ROUNDDOWN((SUM(VLOOKUP(MONTH(F3141),D暦変換用数値,2,FALSE),DAY(F3141))/28)+1,0))</f>
        <v>6</v>
      </c>
      <c r="O3141" s="117">
        <f>IF(AND(MONTH(F3141)=7,DAY(F3141)&gt;25),DAY(F3141)-25,
MOD((SUM(VLOOKUP(MONTH(F3141),D暦変換用数値,2,FALSE),DAY(F3141))),28)+1)</f>
        <v>22</v>
      </c>
      <c r="P3141" s="408">
        <f>IF(OR(MONTH(F3141)&lt;7,AND(MONTH(F3141)=7,DAY(F3141)&lt;=25)),
MOD(SUM((E3141-1901)*365,(N3141-1)*28,O3141,258),260),
MOD(SUM((E3141-1900)*365,(N3141-1)*28,O3141,258),260))</f>
        <v>205</v>
      </c>
      <c r="Q3141" s="380" t="str">
        <f>VLOOKUP(MOD(P3141,4),色,2,FALSE)</f>
        <v>赤い</v>
      </c>
      <c r="R3141" s="295" t="str">
        <f>VLOOKUP(MOD(P3141,13),銀河の音,2,FALSE)</f>
        <v>惑星の</v>
      </c>
      <c r="S3141" s="389" t="str">
        <f>VLOOKUP(MOD(P3141,20),太陽の紋章,2,FALSE)</f>
        <v>蛇</v>
      </c>
      <c r="T3141" s="110" t="s">
        <v>9063</v>
      </c>
    </row>
    <row r="3142" spans="1:20" ht="13.5" customHeight="1">
      <c r="A3142" s="334" t="str">
        <f>VLOOKUP(MOD(E3142,10),十干,2,FALSE)</f>
        <v>丙</v>
      </c>
      <c r="B3142" s="331" t="str">
        <f>VLOOKUP(MOD(E3142,12),十二支,3,FALSE)</f>
        <v xml:space="preserve">09 火 </v>
      </c>
      <c r="C3142" s="336" t="str">
        <f>VLOOKUP(F3142,星座,3,TRUE)</f>
        <v xml:space="preserve">05 土 </v>
      </c>
      <c r="D3142" s="534">
        <v>16805</v>
      </c>
      <c r="E3142" s="131">
        <f>IFERROR(YEAR(D3142),LEFT(D3142,4))</f>
        <v>1946</v>
      </c>
      <c r="F3142" s="131" t="str">
        <f>IF(ISTEXT(D3142),RIGHT(D3142,5),TEXT(D3142,"mm/dd"))</f>
        <v>01/03</v>
      </c>
      <c r="G3142" s="133">
        <f>SUM(MID(E3142,1,1),MID(E3142,2,1),MID(E3142,3,1),MID(E3142,4,1),MID(F3142,1,1),MID(F3142,2,1),MID(F3142,4,1),MID(F3142,5,1))</f>
        <v>24</v>
      </c>
      <c r="H3142" s="133">
        <f>IF(MOD(G3142,9)=0,9,MOD(G3142,9))</f>
        <v>6</v>
      </c>
      <c r="I3142" s="131" t="str">
        <f>IFERROR(MID("日月火水木金土",WEEKDAY(D3142),1),"")</f>
        <v>木</v>
      </c>
      <c r="J3142" s="306" t="s">
        <v>8589</v>
      </c>
      <c r="K3142" s="335" t="str">
        <f>VLOOKUP(F3142,石と花メイン,3,FALSE)</f>
        <v>▲黄金</v>
      </c>
      <c r="L3142" s="302" t="str">
        <f>VLOOKUP(F3142,石と花メイン,4,FALSE)</f>
        <v>福寿草【元日草】</v>
      </c>
      <c r="M3142" s="396">
        <f>IF(OR(MONTH(F3142)&lt;7,AND(MONTH(F3142)=7,DAY(F3142)&lt;=25)),
MOD(SUM((E3142-1901)*365,259),260),
MOD(SUM((E3142-1900)*365,259),260))</f>
        <v>44</v>
      </c>
      <c r="N3142" s="335">
        <f>IF(AND(MONTH(F3142)=7,DAY(F3142)&gt;25),1,
ROUNDDOWN((SUM(VLOOKUP(MONTH(F3142),D暦変換用数値,2,FALSE),DAY(F3142))/28)+1,0))</f>
        <v>6</v>
      </c>
      <c r="O3142" s="132">
        <f>IF(AND(MONTH(F3142)=7,DAY(F3142)&gt;25),DAY(F3142)-25,
MOD((SUM(VLOOKUP(MONTH(F3142),D暦変換用数値,2,FALSE),DAY(F3142))),28)+1)</f>
        <v>22</v>
      </c>
      <c r="P3142" s="404">
        <f>IF(OR(MONTH(F3142)&lt;7,AND(MONTH(F3142)=7,DAY(F3142)&lt;=25)),
MOD(SUM((E3142-1901)*365,(N3142-1)*28,O3142,258),260),
MOD(SUM((E3142-1900)*365,(N3142-1)*28,O3142,258),260))</f>
        <v>205</v>
      </c>
      <c r="Q3142" s="376" t="str">
        <f>VLOOKUP(MOD(P3142,4),色,2,FALSE)</f>
        <v>赤い</v>
      </c>
      <c r="R3142" s="333" t="str">
        <f>VLOOKUP(MOD(P3142,13),銀河の音,2,FALSE)</f>
        <v>惑星の</v>
      </c>
      <c r="S3142" s="387" t="str">
        <f>VLOOKUP(MOD(P3142,20),太陽の紋章,2,FALSE)</f>
        <v>蛇</v>
      </c>
      <c r="T3142" s="119" t="s">
        <v>8592</v>
      </c>
    </row>
    <row r="3143" spans="1:20" ht="13.5" customHeight="1">
      <c r="A3143" s="50" t="str">
        <f>VLOOKUP(MOD(E3143,10),十干,2,FALSE)</f>
        <v>丙</v>
      </c>
      <c r="B3143" s="199" t="str">
        <f>VLOOKUP(MOD(E3143,12),十二支,3,FALSE)</f>
        <v xml:space="preserve">09 火 </v>
      </c>
      <c r="C3143" s="201" t="str">
        <f>VLOOKUP(F3143,星座,3,TRUE)</f>
        <v xml:space="preserve">05 土 </v>
      </c>
      <c r="D3143" s="531">
        <v>16807</v>
      </c>
      <c r="E3143" s="1">
        <f>IFERROR(YEAR(D3143),LEFT(D3143,4))</f>
        <v>1946</v>
      </c>
      <c r="F3143" s="1" t="str">
        <f>IF(ISTEXT(D3143),RIGHT(D3143,5),TEXT(D3143,"mm/dd"))</f>
        <v>01/05</v>
      </c>
      <c r="G3143" s="39">
        <f>SUM(MID(E3143,1,1),MID(E3143,2,1),MID(E3143,3,1),MID(E3143,4,1),MID(F3143,1,1),MID(F3143,2,1),MID(F3143,4,1),MID(F3143,5,1))</f>
        <v>26</v>
      </c>
      <c r="H3143" s="41">
        <f>IF(MOD(G3143,9)=0,9,MOD(G3143,9))</f>
        <v>8</v>
      </c>
      <c r="I3143" s="45" t="str">
        <f>IFERROR(MID("日月火水木金土",WEEKDAY(D3143),1),"")</f>
        <v>土</v>
      </c>
      <c r="J3143" s="304" t="s">
        <v>3586</v>
      </c>
      <c r="K3143" s="202" t="str">
        <f>VLOOKUP(F3143,石と花メイン,3,FALSE)</f>
        <v>■赤縞瑪瑙</v>
      </c>
      <c r="L3143" s="297" t="str">
        <f>VLOOKUP(F3143,石と花メイン,4,FALSE)</f>
        <v>雪割草【三角草】</v>
      </c>
      <c r="M3143" s="393">
        <f>IF(OR(MONTH(F3143)&lt;7,AND(MONTH(F3143)=7,DAY(F3143)&lt;=25)),
MOD(SUM((E3143-1901)*365,259),260),
MOD(SUM((E3143-1900)*365,259),260))</f>
        <v>44</v>
      </c>
      <c r="N3143" s="390">
        <f>IF(AND(MONTH(F3143)=7,DAY(F3143)&gt;25),1,
ROUNDDOWN((SUM(VLOOKUP(MONTH(F3143),D暦変換用数値,2,FALSE),DAY(F3143))/28)+1,0))</f>
        <v>6</v>
      </c>
      <c r="O3143" s="205">
        <f>IF(AND(MONTH(F3143)=7,DAY(F3143)&gt;25),DAY(F3143)-25,
MOD((SUM(VLOOKUP(MONTH(F3143),D暦変換用数値,2,FALSE),DAY(F3143))),28)+1)</f>
        <v>24</v>
      </c>
      <c r="P3143" s="406">
        <f>IF(OR(MONTH(F3143)&lt;7,AND(MONTH(F3143)=7,DAY(F3143)&lt;=25)),
MOD(SUM((E3143-1901)*365,(N3143-1)*28,O3143,258),260),
MOD(SUM((E3143-1900)*365,(N3143-1)*28,O3143,258),260))</f>
        <v>207</v>
      </c>
      <c r="Q3143" s="374" t="str">
        <f>VLOOKUP(MOD(P3143,4),色,2,FALSE)</f>
        <v>青い</v>
      </c>
      <c r="R3143" s="292" t="str">
        <f>VLOOKUP(MOD(P3143,13),銀河の音,2,FALSE)</f>
        <v>水晶の</v>
      </c>
      <c r="S3143" s="385" t="str">
        <f>VLOOKUP(MOD(P3143,20),太陽の紋章,2,FALSE)</f>
        <v>手</v>
      </c>
      <c r="T3143" s="106" t="s">
        <v>6385</v>
      </c>
    </row>
    <row r="3144" spans="1:20" ht="13.5" customHeight="1">
      <c r="A3144" s="50" t="str">
        <f>VLOOKUP(MOD(E3144,10),十干,2,FALSE)</f>
        <v>丙</v>
      </c>
      <c r="B3144" s="199" t="str">
        <f>VLOOKUP(MOD(E3144,12),十二支,3,FALSE)</f>
        <v xml:space="preserve">09 火 </v>
      </c>
      <c r="C3144" s="201" t="str">
        <f>VLOOKUP(F3144,星座,3,TRUE)</f>
        <v xml:space="preserve">05 土 </v>
      </c>
      <c r="D3144" s="531">
        <v>16808</v>
      </c>
      <c r="E3144" s="1">
        <f>IFERROR(YEAR(D3144),LEFT(D3144,4))</f>
        <v>1946</v>
      </c>
      <c r="F3144" s="1" t="str">
        <f>IF(ISTEXT(D3144),RIGHT(D3144,5),TEXT(D3144,"mm/dd"))</f>
        <v>01/06</v>
      </c>
      <c r="G3144" s="39">
        <f>SUM(MID(E3144,1,1),MID(E3144,2,1),MID(E3144,3,1),MID(E3144,4,1),MID(F3144,1,1),MID(F3144,2,1),MID(F3144,4,1),MID(F3144,5,1))</f>
        <v>27</v>
      </c>
      <c r="H3144" s="41">
        <f>IF(MOD(G3144,9)=0,9,MOD(G3144,9))</f>
        <v>9</v>
      </c>
      <c r="I3144" s="45" t="str">
        <f>IFERROR(MID("日月火水木金土",WEEKDAY(D3144),1),"")</f>
        <v>日</v>
      </c>
      <c r="J3144" s="304" t="s">
        <v>2277</v>
      </c>
      <c r="K3144" s="202" t="str">
        <f>VLOOKUP(F3144,石と花メイン,3,FALSE)</f>
        <v>○真珠</v>
      </c>
      <c r="L3144" s="297" t="str">
        <f>VLOOKUP(F3144,石と花メイン,4,FALSE)</f>
        <v>パンジー【三色菫】</v>
      </c>
      <c r="M3144" s="393">
        <f>IF(OR(MONTH(F3144)&lt;7,AND(MONTH(F3144)=7,DAY(F3144)&lt;=25)),
MOD(SUM((E3144-1901)*365,259),260),
MOD(SUM((E3144-1900)*365,259),260))</f>
        <v>44</v>
      </c>
      <c r="N3144" s="390">
        <f>IF(AND(MONTH(F3144)=7,DAY(F3144)&gt;25),1,
ROUNDDOWN((SUM(VLOOKUP(MONTH(F3144),D暦変換用数値,2,FALSE),DAY(F3144))/28)+1,0))</f>
        <v>6</v>
      </c>
      <c r="O3144" s="205">
        <f>IF(AND(MONTH(F3144)=7,DAY(F3144)&gt;25),DAY(F3144)-25,
MOD((SUM(VLOOKUP(MONTH(F3144),D暦変換用数値,2,FALSE),DAY(F3144))),28)+1)</f>
        <v>25</v>
      </c>
      <c r="P3144" s="406">
        <f>IF(OR(MONTH(F3144)&lt;7,AND(MONTH(F3144)=7,DAY(F3144)&lt;=25)),
MOD(SUM((E3144-1901)*365,(N3144-1)*28,O3144,258),260),
MOD(SUM((E3144-1900)*365,(N3144-1)*28,O3144,258),260))</f>
        <v>208</v>
      </c>
      <c r="Q3144" s="373" t="str">
        <f>VLOOKUP(MOD(P3144,4),色,2,FALSE)</f>
        <v>黄色い</v>
      </c>
      <c r="R3144" s="291" t="str">
        <f>VLOOKUP(MOD(P3144,13),銀河の音,2,FALSE)</f>
        <v>宇宙の</v>
      </c>
      <c r="S3144" s="384" t="str">
        <f>VLOOKUP(MOD(P3144,20),太陽の紋章,2,FALSE)</f>
        <v>星</v>
      </c>
      <c r="T3144" s="97" t="s">
        <v>539</v>
      </c>
    </row>
    <row r="3145" spans="1:20" ht="13.5" customHeight="1">
      <c r="A3145" s="50" t="str">
        <f>VLOOKUP(MOD(E3145,10),十干,2,FALSE)</f>
        <v>丙</v>
      </c>
      <c r="B3145" s="199" t="str">
        <f>VLOOKUP(MOD(E3145,12),十二支,3,FALSE)</f>
        <v xml:space="preserve">09 火 </v>
      </c>
      <c r="C3145" s="201" t="str">
        <f>VLOOKUP(F3145,星座,3,TRUE)</f>
        <v xml:space="preserve">05 土 </v>
      </c>
      <c r="D3145" s="531">
        <v>16816</v>
      </c>
      <c r="E3145" s="1">
        <f>IFERROR(YEAR(D3145),LEFT(D3145,4))</f>
        <v>1946</v>
      </c>
      <c r="F3145" s="1" t="str">
        <f>IF(ISTEXT(D3145),RIGHT(D3145,5),TEXT(D3145,"mm/dd"))</f>
        <v>01/14</v>
      </c>
      <c r="G3145" s="39">
        <f>SUM(MID(E3145,1,1),MID(E3145,2,1),MID(E3145,3,1),MID(E3145,4,1),MID(F3145,1,1),MID(F3145,2,1),MID(F3145,4,1),MID(F3145,5,1))</f>
        <v>26</v>
      </c>
      <c r="H3145" s="41">
        <f>IF(MOD(G3145,9)=0,9,MOD(G3145,9))</f>
        <v>8</v>
      </c>
      <c r="I3145" s="45" t="str">
        <f>IFERROR(MID("日月火水木金土",WEEKDAY(D3145),1),"")</f>
        <v>月</v>
      </c>
      <c r="J3145" s="304" t="s">
        <v>2278</v>
      </c>
      <c r="K3145" s="202" t="str">
        <f>VLOOKUP(F3145,石と花メイン,3,FALSE)</f>
        <v>◆黄玉</v>
      </c>
      <c r="L3145" s="297" t="str">
        <f>VLOOKUP(F3145,石と花メイン,4,FALSE)</f>
        <v>シンビジウム【春蘭】</v>
      </c>
      <c r="M3145" s="393">
        <f>IF(OR(MONTH(F3145)&lt;7,AND(MONTH(F3145)=7,DAY(F3145)&lt;=25)),
MOD(SUM((E3145-1901)*365,259),260),
MOD(SUM((E3145-1900)*365,259),260))</f>
        <v>44</v>
      </c>
      <c r="N3145" s="390">
        <f>IF(AND(MONTH(F3145)=7,DAY(F3145)&gt;25),1,
ROUNDDOWN((SUM(VLOOKUP(MONTH(F3145),D暦変換用数値,2,FALSE),DAY(F3145))/28)+1,0))</f>
        <v>7</v>
      </c>
      <c r="O3145" s="205">
        <f>IF(AND(MONTH(F3145)=7,DAY(F3145)&gt;25),DAY(F3145)-25,
MOD((SUM(VLOOKUP(MONTH(F3145),D暦変換用数値,2,FALSE),DAY(F3145))),28)+1)</f>
        <v>5</v>
      </c>
      <c r="P3145" s="406">
        <f>IF(OR(MONTH(F3145)&lt;7,AND(MONTH(F3145)=7,DAY(F3145)&lt;=25)),
MOD(SUM((E3145-1901)*365,(N3145-1)*28,O3145,258),260),
MOD(SUM((E3145-1900)*365,(N3145-1)*28,O3145,258),260))</f>
        <v>216</v>
      </c>
      <c r="Q3145" s="373" t="str">
        <f>VLOOKUP(MOD(P3145,4),色,2,FALSE)</f>
        <v>黄色い</v>
      </c>
      <c r="R3145" s="291" t="str">
        <f>VLOOKUP(MOD(P3145,13),銀河の音,2,FALSE)</f>
        <v>銀河の</v>
      </c>
      <c r="S3145" s="384" t="str">
        <f>VLOOKUP(MOD(P3145,20),太陽の紋章,2,FALSE)</f>
        <v>戦士</v>
      </c>
      <c r="T3145" s="93" t="s">
        <v>5744</v>
      </c>
    </row>
    <row r="3146" spans="1:20" ht="13.5" customHeight="1">
      <c r="A3146" s="76" t="str">
        <f>VLOOKUP(MOD(E3146,10),十干,2,FALSE)</f>
        <v>丙</v>
      </c>
      <c r="B3146" s="199" t="str">
        <f>VLOOKUP(MOD(E3146,12),十二支,3,FALSE)</f>
        <v xml:space="preserve">09 火 </v>
      </c>
      <c r="C3146" s="201" t="str">
        <f>VLOOKUP(F3146,星座,3,TRUE)</f>
        <v xml:space="preserve">05 土 </v>
      </c>
      <c r="D3146" s="534">
        <v>16817</v>
      </c>
      <c r="E3146" s="116">
        <f>IFERROR(YEAR(D3146),LEFT(D3146,4))</f>
        <v>1946</v>
      </c>
      <c r="F3146" s="116" t="str">
        <f>IF(ISTEXT(D3146),RIGHT(D3146,5),TEXT(D3146,"mm/dd"))</f>
        <v>01/15</v>
      </c>
      <c r="G3146" s="120">
        <f>SUM(MID(E3146,1,1),MID(E3146,2,1),MID(E3146,3,1),MID(E3146,4,1),MID(F3146,1,1),MID(F3146,2,1),MID(F3146,4,1),MID(F3146,5,1))</f>
        <v>27</v>
      </c>
      <c r="H3146" s="120">
        <f>IF(MOD(G3146,9)=0,9,MOD(G3146,9))</f>
        <v>9</v>
      </c>
      <c r="I3146" s="116" t="str">
        <f>IFERROR(MID("日月火水木金土",WEEKDAY(D3146),1),"")</f>
        <v>火</v>
      </c>
      <c r="J3146" s="306" t="s">
        <v>7357</v>
      </c>
      <c r="K3146" s="203" t="str">
        <f>VLOOKUP(F3146,石と花メイン,3,FALSE)</f>
        <v>■血碧玉</v>
      </c>
      <c r="L3146" s="299" t="str">
        <f>VLOOKUP(F3146,石と花メイン,4,FALSE)</f>
        <v>針金雀枝</v>
      </c>
      <c r="M3146" s="395">
        <f>IF(OR(MONTH(F3146)&lt;7,AND(MONTH(F3146)=7,DAY(F3146)&lt;=25)),
MOD(SUM((E3146-1901)*365,259),260),
MOD(SUM((E3146-1900)*365,259),260))</f>
        <v>44</v>
      </c>
      <c r="N3146" s="121">
        <f>IF(AND(MONTH(F3146)=7,DAY(F3146)&gt;25),1,
ROUNDDOWN((SUM(VLOOKUP(MONTH(F3146),D暦変換用数値,2,FALSE),DAY(F3146))/28)+1,0))</f>
        <v>7</v>
      </c>
      <c r="O3146" s="117">
        <f>IF(AND(MONTH(F3146)=7,DAY(F3146)&gt;25),DAY(F3146)-25,
MOD((SUM(VLOOKUP(MONTH(F3146),D暦変換用数値,2,FALSE),DAY(F3146))),28)+1)</f>
        <v>6</v>
      </c>
      <c r="P3146" s="408">
        <f>IF(OR(MONTH(F3146)&lt;7,AND(MONTH(F3146)=7,DAY(F3146)&lt;=25)),
MOD(SUM((E3146-1901)*365,(N3146-1)*28,O3146,258),260),
MOD(SUM((E3146-1900)*365,(N3146-1)*28,O3146,258),260))</f>
        <v>217</v>
      </c>
      <c r="Q3146" s="372" t="str">
        <f>VLOOKUP(MOD(P3146,4),色,2,FALSE)</f>
        <v>赤い</v>
      </c>
      <c r="R3146" s="290" t="str">
        <f>VLOOKUP(MOD(P3146,13),銀河の音,2,FALSE)</f>
        <v>太陽の</v>
      </c>
      <c r="S3146" s="383" t="str">
        <f>VLOOKUP(MOD(P3146,20),太陽の紋章,2,FALSE)</f>
        <v>地球</v>
      </c>
      <c r="T3146" s="129" t="s">
        <v>7294</v>
      </c>
    </row>
    <row r="3147" spans="1:20" ht="13.5" customHeight="1">
      <c r="A3147" s="50" t="str">
        <f>VLOOKUP(MOD(E3147,10),十干,2,FALSE)</f>
        <v>戊</v>
      </c>
      <c r="B3147" s="199" t="str">
        <f>VLOOKUP(MOD(E3147,12),十二支,3,FALSE)</f>
        <v xml:space="preserve">09 火 </v>
      </c>
      <c r="C3147" s="201" t="str">
        <f>VLOOKUP(F3147,星座,3,TRUE)</f>
        <v xml:space="preserve">05 土 </v>
      </c>
      <c r="D3147" s="531">
        <v>21189</v>
      </c>
      <c r="E3147" s="1">
        <f>IFERROR(YEAR(D3147),LEFT(D3147,4))</f>
        <v>1958</v>
      </c>
      <c r="F3147" s="1" t="str">
        <f>IF(ISTEXT(D3147),RIGHT(D3147,5),TEXT(D3147,"mm/dd"))</f>
        <v>01/04</v>
      </c>
      <c r="G3147" s="39">
        <f>SUM(MID(E3147,1,1),MID(E3147,2,1),MID(E3147,3,1),MID(E3147,4,1),MID(F3147,1,1),MID(F3147,2,1),MID(F3147,4,1),MID(F3147,5,1))</f>
        <v>28</v>
      </c>
      <c r="H3147" s="41">
        <f>IF(MOD(G3147,9)=0,9,MOD(G3147,9))</f>
        <v>1</v>
      </c>
      <c r="I3147" s="45" t="str">
        <f>IFERROR(MID("日月火水木金土",WEEKDAY(D3147),1),"")</f>
        <v>土</v>
      </c>
      <c r="J3147" s="304" t="s">
        <v>2279</v>
      </c>
      <c r="K3147" s="202" t="str">
        <f>VLOOKUP(F3147,石と花メイン,3,FALSE)</f>
        <v>□水晶</v>
      </c>
      <c r="L3147" s="297" t="str">
        <f>VLOOKUP(F3147,石と花メイン,4,FALSE)</f>
        <v>クロッカス【花サフラン】</v>
      </c>
      <c r="M3147" s="393">
        <f>IF(OR(MONTH(F3147)&lt;7,AND(MONTH(F3147)=7,DAY(F3147)&lt;=25)),
MOD(SUM((E3147-1901)*365,259),260),
MOD(SUM((E3147-1900)*365,259),260))</f>
        <v>4</v>
      </c>
      <c r="N3147" s="390">
        <f>IF(AND(MONTH(F3147)=7,DAY(F3147)&gt;25),1,
ROUNDDOWN((SUM(VLOOKUP(MONTH(F3147),D暦変換用数値,2,FALSE),DAY(F3147))/28)+1,0))</f>
        <v>6</v>
      </c>
      <c r="O3147" s="205">
        <f>IF(AND(MONTH(F3147)=7,DAY(F3147)&gt;25),DAY(F3147)-25,
MOD((SUM(VLOOKUP(MONTH(F3147),D暦変換用数値,2,FALSE),DAY(F3147))),28)+1)</f>
        <v>23</v>
      </c>
      <c r="P3147" s="406">
        <f>IF(OR(MONTH(F3147)&lt;7,AND(MONTH(F3147)=7,DAY(F3147)&lt;=25)),
MOD(SUM((E3147-1901)*365,(N3147-1)*28,O3147,258),260),
MOD(SUM((E3147-1900)*365,(N3147-1)*28,O3147,258),260))</f>
        <v>166</v>
      </c>
      <c r="Q3147" s="375" t="str">
        <f>VLOOKUP(MOD(P3147,4),色,2,FALSE)</f>
        <v>白い</v>
      </c>
      <c r="R3147" s="293" t="str">
        <f>VLOOKUP(MOD(P3147,13),銀河の音,2,FALSE)</f>
        <v>惑星の</v>
      </c>
      <c r="S3147" s="386" t="str">
        <f>VLOOKUP(MOD(P3147,20),太陽の紋章,2,FALSE)</f>
        <v>世界の橋渡し</v>
      </c>
      <c r="T3147" s="98" t="s">
        <v>3736</v>
      </c>
    </row>
    <row r="3148" spans="1:20" ht="13.5" customHeight="1">
      <c r="A3148" s="76" t="str">
        <f>VLOOKUP(MOD(E3148,10),十干,2,FALSE)</f>
        <v>戊</v>
      </c>
      <c r="B3148" s="199" t="str">
        <f>VLOOKUP(MOD(E3148,12),十二支,3,FALSE)</f>
        <v xml:space="preserve">09 火 </v>
      </c>
      <c r="C3148" s="201" t="str">
        <f>VLOOKUP(F3148,星座,3,TRUE)</f>
        <v xml:space="preserve">05 土 </v>
      </c>
      <c r="D3148" s="534">
        <v>21190</v>
      </c>
      <c r="E3148" s="116">
        <f>IFERROR(YEAR(D3148),LEFT(D3148,4))</f>
        <v>1958</v>
      </c>
      <c r="F3148" s="116" t="str">
        <f>IF(ISTEXT(D3148),RIGHT(D3148,5),TEXT(D3148,"mm/dd"))</f>
        <v>01/05</v>
      </c>
      <c r="G3148" s="120">
        <f>SUM(MID(E3148,1,1),MID(E3148,2,1),MID(E3148,3,1),MID(E3148,4,1),MID(F3148,1,1),MID(F3148,2,1),MID(F3148,4,1),MID(F3148,5,1))</f>
        <v>29</v>
      </c>
      <c r="H3148" s="120">
        <f>IF(MOD(G3148,9)=0,9,MOD(G3148,9))</f>
        <v>2</v>
      </c>
      <c r="I3148" s="116" t="str">
        <f>IFERROR(MID("日月火水木金土",WEEKDAY(D3148),1),"")</f>
        <v>日</v>
      </c>
      <c r="J3148" s="306" t="s">
        <v>6909</v>
      </c>
      <c r="K3148" s="203" t="str">
        <f>VLOOKUP(F3148,石と花メイン,3,FALSE)</f>
        <v>■赤縞瑪瑙</v>
      </c>
      <c r="L3148" s="299" t="str">
        <f>VLOOKUP(F3148,石と花メイン,4,FALSE)</f>
        <v>雪割草【三角草】</v>
      </c>
      <c r="M3148" s="395">
        <f>IF(OR(MONTH(F3148)&lt;7,AND(MONTH(F3148)=7,DAY(F3148)&lt;=25)),
MOD(SUM((E3148-1901)*365,259),260),
MOD(SUM((E3148-1900)*365,259),260))</f>
        <v>4</v>
      </c>
      <c r="N3148" s="121">
        <f>IF(AND(MONTH(F3148)=7,DAY(F3148)&gt;25),1,
ROUNDDOWN((SUM(VLOOKUP(MONTH(F3148),D暦変換用数値,2,FALSE),DAY(F3148))/28)+1,0))</f>
        <v>6</v>
      </c>
      <c r="O3148" s="117">
        <f>IF(AND(MONTH(F3148)=7,DAY(F3148)&gt;25),DAY(F3148)-25,
MOD((SUM(VLOOKUP(MONTH(F3148),D暦変換用数値,2,FALSE),DAY(F3148))),28)+1)</f>
        <v>24</v>
      </c>
      <c r="P3148" s="408">
        <f>IF(OR(MONTH(F3148)&lt;7,AND(MONTH(F3148)=7,DAY(F3148)&lt;=25)),
MOD(SUM((E3148-1901)*365,(N3148-1)*28,O3148,258),260),
MOD(SUM((E3148-1900)*365,(N3148-1)*28,O3148,258),260))</f>
        <v>167</v>
      </c>
      <c r="Q3148" s="374" t="str">
        <f>VLOOKUP(MOD(P3148,4),色,2,FALSE)</f>
        <v>青い</v>
      </c>
      <c r="R3148" s="292" t="str">
        <f>VLOOKUP(MOD(P3148,13),銀河の音,2,FALSE)</f>
        <v>スペクトルの</v>
      </c>
      <c r="S3148" s="385" t="str">
        <f>VLOOKUP(MOD(P3148,20),太陽の紋章,2,FALSE)</f>
        <v>手</v>
      </c>
      <c r="T3148" s="128" t="s">
        <v>7812</v>
      </c>
    </row>
    <row r="3149" spans="1:20" ht="13.5" customHeight="1">
      <c r="A3149" s="50" t="str">
        <f>VLOOKUP(MOD(E3149,10),十干,2,FALSE)</f>
        <v>戊</v>
      </c>
      <c r="B3149" s="199" t="str">
        <f>VLOOKUP(MOD(E3149,12),十二支,3,FALSE)</f>
        <v xml:space="preserve">09 火 </v>
      </c>
      <c r="C3149" s="201" t="str">
        <f>VLOOKUP(F3149,星座,3,TRUE)</f>
        <v xml:space="preserve">05 土 </v>
      </c>
      <c r="D3149" s="531">
        <v>21191</v>
      </c>
      <c r="E3149" s="1">
        <f>IFERROR(YEAR(D3149),LEFT(D3149,4))</f>
        <v>1958</v>
      </c>
      <c r="F3149" s="1" t="str">
        <f>IF(ISTEXT(D3149),RIGHT(D3149,5),TEXT(D3149,"mm/dd"))</f>
        <v>01/06</v>
      </c>
      <c r="G3149" s="39">
        <f>SUM(MID(E3149,1,1),MID(E3149,2,1),MID(E3149,3,1),MID(E3149,4,1),MID(F3149,1,1),MID(F3149,2,1),MID(F3149,4,1),MID(F3149,5,1))</f>
        <v>30</v>
      </c>
      <c r="H3149" s="41">
        <f>IF(MOD(G3149,9)=0,9,MOD(G3149,9))</f>
        <v>3</v>
      </c>
      <c r="I3149" s="45" t="str">
        <f>IFERROR(MID("日月火水木金土",WEEKDAY(D3149),1),"")</f>
        <v>月</v>
      </c>
      <c r="J3149" s="304" t="s">
        <v>2280</v>
      </c>
      <c r="K3149" s="202" t="str">
        <f>VLOOKUP(F3149,石と花メイン,3,FALSE)</f>
        <v>○真珠</v>
      </c>
      <c r="L3149" s="297" t="str">
        <f>VLOOKUP(F3149,石と花メイン,4,FALSE)</f>
        <v>パンジー【三色菫】</v>
      </c>
      <c r="M3149" s="393">
        <f>IF(OR(MONTH(F3149)&lt;7,AND(MONTH(F3149)=7,DAY(F3149)&lt;=25)),
MOD(SUM((E3149-1901)*365,259),260),
MOD(SUM((E3149-1900)*365,259),260))</f>
        <v>4</v>
      </c>
      <c r="N3149" s="390">
        <f>IF(AND(MONTH(F3149)=7,DAY(F3149)&gt;25),1,
ROUNDDOWN((SUM(VLOOKUP(MONTH(F3149),D暦変換用数値,2,FALSE),DAY(F3149))/28)+1,0))</f>
        <v>6</v>
      </c>
      <c r="O3149" s="205">
        <f>IF(AND(MONTH(F3149)=7,DAY(F3149)&gt;25),DAY(F3149)-25,
MOD((SUM(VLOOKUP(MONTH(F3149),D暦変換用数値,2,FALSE),DAY(F3149))),28)+1)</f>
        <v>25</v>
      </c>
      <c r="P3149" s="406">
        <f>IF(OR(MONTH(F3149)&lt;7,AND(MONTH(F3149)=7,DAY(F3149)&lt;=25)),
MOD(SUM((E3149-1901)*365,(N3149-1)*28,O3149,258),260),
MOD(SUM((E3149-1900)*365,(N3149-1)*28,O3149,258),260))</f>
        <v>168</v>
      </c>
      <c r="Q3149" s="373" t="str">
        <f>VLOOKUP(MOD(P3149,4),色,2,FALSE)</f>
        <v>黄色い</v>
      </c>
      <c r="R3149" s="291" t="str">
        <f>VLOOKUP(MOD(P3149,13),銀河の音,2,FALSE)</f>
        <v>水晶の</v>
      </c>
      <c r="S3149" s="384" t="str">
        <f>VLOOKUP(MOD(P3149,20),太陽の紋章,2,FALSE)</f>
        <v>星</v>
      </c>
      <c r="T3149" s="111" t="s">
        <v>2513</v>
      </c>
    </row>
    <row r="3150" spans="1:20" ht="13.5" customHeight="1">
      <c r="A3150" s="334" t="str">
        <f>VLOOKUP(MOD(E3150,10),十干,2,FALSE)</f>
        <v>戊</v>
      </c>
      <c r="B3150" s="331" t="str">
        <f>VLOOKUP(MOD(E3150,12),十二支,3,FALSE)</f>
        <v xml:space="preserve">09 火 </v>
      </c>
      <c r="C3150" s="336" t="str">
        <f>VLOOKUP(F3150,星座,3,TRUE)</f>
        <v xml:space="preserve">05 土 </v>
      </c>
      <c r="D3150" s="540">
        <v>21543</v>
      </c>
      <c r="E3150" s="131">
        <f>IFERROR(YEAR(D3150),LEFT(D3150,4))</f>
        <v>1958</v>
      </c>
      <c r="F3150" s="538" t="str">
        <f>IF(ISTEXT(D3150),RIGHT(D3150,5),TEXT(D3150,"mm/dd"))</f>
        <v>12/24</v>
      </c>
      <c r="G3150" s="133">
        <f>SUM(MID(E3150,1,1),MID(E3150,2,1),MID(E3150,3,1),MID(E3150,4,1),MID(F3150,1,1),MID(F3150,2,1),MID(F3150,4,1),MID(F3150,5,1))</f>
        <v>32</v>
      </c>
      <c r="H3150" s="133">
        <f>IF(MOD(G3150,9)=0,9,MOD(G3150,9))</f>
        <v>5</v>
      </c>
      <c r="I3150" s="131" t="str">
        <f>IFERROR(MID("日月火水木金土",WEEKDAY(D3150),1),"")</f>
        <v>水</v>
      </c>
      <c r="J3150" s="306" t="s">
        <v>9330</v>
      </c>
      <c r="K3150" s="335" t="str">
        <f>VLOOKUP(F3150,石と花メイン,3,FALSE)</f>
        <v>◆紅玉</v>
      </c>
      <c r="L3150" s="302" t="str">
        <f>VLOOKUP(F3150,石と花メイン,4,FALSE)</f>
        <v>宿木/寄生木【寓生】</v>
      </c>
      <c r="M3150" s="396">
        <f>IF(OR(MONTH(F3150)&lt;7,AND(MONTH(F3150)=7,DAY(F3150)&lt;=25)),
MOD(SUM((E3150-1901)*365,259),260),
MOD(SUM((E3150-1900)*365,259),260))</f>
        <v>109</v>
      </c>
      <c r="N3150" s="335">
        <f>IF(AND(MONTH(F3150)=7,DAY(F3150)&gt;25),1,
ROUNDDOWN((SUM(VLOOKUP(MONTH(F3150),D暦変換用数値,2,FALSE),DAY(F3150))/28)+1,0))</f>
        <v>6</v>
      </c>
      <c r="O3150" s="132">
        <f>IF(AND(MONTH(F3150)=7,DAY(F3150)&gt;25),DAY(F3150)-25,
MOD((SUM(VLOOKUP(MONTH(F3150),D暦変換用数値,2,FALSE),DAY(F3150))),28)+1)</f>
        <v>12</v>
      </c>
      <c r="P3150" s="404">
        <f>IF(OR(MONTH(F3150)&lt;7,AND(MONTH(F3150)=7,DAY(F3150)&lt;=25)),
MOD(SUM((E3150-1901)*365,(N3150-1)*28,O3150,258),260),
MOD(SUM((E3150-1900)*365,(N3150-1)*28,O3150,258),260))</f>
        <v>0</v>
      </c>
      <c r="Q3150" s="376" t="str">
        <f>VLOOKUP(MOD(P3150,4),色,2,FALSE)</f>
        <v>黄色い</v>
      </c>
      <c r="R3150" s="333" t="str">
        <f>VLOOKUP(MOD(P3150,13),銀河の音,2,FALSE)</f>
        <v>宇宙の</v>
      </c>
      <c r="S3150" s="387" t="str">
        <f>VLOOKUP(MOD(P3150,20),太陽の紋章,2,FALSE)</f>
        <v>太陽</v>
      </c>
      <c r="T3150" s="119" t="s">
        <v>9327</v>
      </c>
    </row>
    <row r="3151" spans="1:20" ht="13.5" customHeight="1">
      <c r="A3151" s="50" t="str">
        <f>VLOOKUP(MOD(E3151,10),十干,2,FALSE)</f>
        <v>戊</v>
      </c>
      <c r="B3151" s="199" t="str">
        <f>VLOOKUP(MOD(E3151,12),十二支,3,FALSE)</f>
        <v xml:space="preserve">09 火 </v>
      </c>
      <c r="C3151" s="201" t="str">
        <f>VLOOKUP(F3151,星座,3,TRUE)</f>
        <v xml:space="preserve">05 土 </v>
      </c>
      <c r="D3151" s="531">
        <v>21545</v>
      </c>
      <c r="E3151" s="1">
        <f>IFERROR(YEAR(D3151),LEFT(D3151,4))</f>
        <v>1958</v>
      </c>
      <c r="F3151" s="1" t="str">
        <f>IF(ISTEXT(D3151),RIGHT(D3151,5),TEXT(D3151,"mm/dd"))</f>
        <v>12/26</v>
      </c>
      <c r="G3151" s="42">
        <f>SUM(MID(E3151,1,1),MID(E3151,2,1),MID(E3151,3,1),MID(E3151,4,1),MID(F3151,1,1),MID(F3151,2,1),MID(F3151,4,1),MID(F3151,5,1))</f>
        <v>34</v>
      </c>
      <c r="H3151" s="41">
        <f>IF(MOD(G3151,9)=0,9,MOD(G3151,9))</f>
        <v>7</v>
      </c>
      <c r="I3151" s="45" t="str">
        <f>IFERROR(MID("日月火水木金土",WEEKDAY(D3151),1),"")</f>
        <v>金</v>
      </c>
      <c r="J3151" s="304" t="s">
        <v>2999</v>
      </c>
      <c r="K3151" s="202" t="str">
        <f>VLOOKUP(F3151,石と花メイン,3,FALSE)</f>
        <v>◆翠玉</v>
      </c>
      <c r="L3151" s="297" t="str">
        <f>VLOOKUP(F3151,石と花メイン,4,FALSE)</f>
        <v>クリスマスローズ【雪起こし】</v>
      </c>
      <c r="M3151" s="393">
        <f>IF(OR(MONTH(F3151)&lt;7,AND(MONTH(F3151)=7,DAY(F3151)&lt;=25)),
MOD(SUM((E3151-1901)*365,259),260),
MOD(SUM((E3151-1900)*365,259),260))</f>
        <v>109</v>
      </c>
      <c r="N3151" s="390">
        <f>IF(AND(MONTH(F3151)=7,DAY(F3151)&gt;25),1,
ROUNDDOWN((SUM(VLOOKUP(MONTH(F3151),D暦変換用数値,2,FALSE),DAY(F3151))/28)+1,0))</f>
        <v>6</v>
      </c>
      <c r="O3151" s="205">
        <f>IF(AND(MONTH(F3151)=7,DAY(F3151)&gt;25),DAY(F3151)-25,
MOD((SUM(VLOOKUP(MONTH(F3151),D暦変換用数値,2,FALSE),DAY(F3151))),28)+1)</f>
        <v>14</v>
      </c>
      <c r="P3151" s="406">
        <f>IF(OR(MONTH(F3151)&lt;7,AND(MONTH(F3151)=7,DAY(F3151)&lt;=25)),
MOD(SUM((E3151-1901)*365,(N3151-1)*28,O3151,258),260),
MOD(SUM((E3151-1900)*365,(N3151-1)*28,O3151,258),260))</f>
        <v>2</v>
      </c>
      <c r="Q3151" s="375" t="str">
        <f>VLOOKUP(MOD(P3151,4),色,2,FALSE)</f>
        <v>白い</v>
      </c>
      <c r="R3151" s="293" t="str">
        <f>VLOOKUP(MOD(P3151,13),銀河の音,2,FALSE)</f>
        <v>月の</v>
      </c>
      <c r="S3151" s="386" t="str">
        <f>VLOOKUP(MOD(P3151,20),太陽の紋章,2,FALSE)</f>
        <v>風</v>
      </c>
      <c r="T3151" s="111" t="s">
        <v>5013</v>
      </c>
    </row>
    <row r="3152" spans="1:20" ht="13.5" customHeight="1">
      <c r="A3152" s="50" t="str">
        <f>VLOOKUP(MOD(E3152,10),十干,2,FALSE)</f>
        <v>庚</v>
      </c>
      <c r="B3152" s="199" t="str">
        <f>VLOOKUP(MOD(E3152,12),十二支,3,FALSE)</f>
        <v xml:space="preserve">09 火 </v>
      </c>
      <c r="C3152" s="201" t="str">
        <f>VLOOKUP(F3152,星座,3,TRUE)</f>
        <v xml:space="preserve">05 土 </v>
      </c>
      <c r="D3152" s="531">
        <v>25571</v>
      </c>
      <c r="E3152" s="1">
        <f>IFERROR(YEAR(D3152),LEFT(D3152,4))</f>
        <v>1970</v>
      </c>
      <c r="F3152" s="1" t="str">
        <f>IF(ISTEXT(D3152),RIGHT(D3152,5),TEXT(D3152,"mm/dd"))</f>
        <v>01/03</v>
      </c>
      <c r="G3152" s="39">
        <f>SUM(MID(E3152,1,1),MID(E3152,2,1),MID(E3152,3,1),MID(E3152,4,1),MID(F3152,1,1),MID(F3152,2,1),MID(F3152,4,1),MID(F3152,5,1))</f>
        <v>21</v>
      </c>
      <c r="H3152" s="41">
        <f>IF(MOD(G3152,9)=0,9,MOD(G3152,9))</f>
        <v>3</v>
      </c>
      <c r="I3152" s="45" t="str">
        <f>IFERROR(MID("日月火水木金土",WEEKDAY(D3152),1),"")</f>
        <v>土</v>
      </c>
      <c r="J3152" s="304" t="s">
        <v>2281</v>
      </c>
      <c r="K3152" s="202" t="str">
        <f>VLOOKUP(F3152,石と花メイン,3,FALSE)</f>
        <v>▲黄金</v>
      </c>
      <c r="L3152" s="297" t="str">
        <f>VLOOKUP(F3152,石と花メイン,4,FALSE)</f>
        <v>福寿草【元日草】</v>
      </c>
      <c r="M3152" s="393">
        <f>IF(OR(MONTH(F3152)&lt;7,AND(MONTH(F3152)=7,DAY(F3152)&lt;=25)),
MOD(SUM((E3152-1901)*365,259),260),
MOD(SUM((E3152-1900)*365,259),260))</f>
        <v>224</v>
      </c>
      <c r="N3152" s="390">
        <f>IF(AND(MONTH(F3152)=7,DAY(F3152)&gt;25),1,
ROUNDDOWN((SUM(VLOOKUP(MONTH(F3152),D暦変換用数値,2,FALSE),DAY(F3152))/28)+1,0))</f>
        <v>6</v>
      </c>
      <c r="O3152" s="205">
        <f>IF(AND(MONTH(F3152)=7,DAY(F3152)&gt;25),DAY(F3152)-25,
MOD((SUM(VLOOKUP(MONTH(F3152),D暦変換用数値,2,FALSE),DAY(F3152))),28)+1)</f>
        <v>22</v>
      </c>
      <c r="P3152" s="406">
        <f>IF(OR(MONTH(F3152)&lt;7,AND(MONTH(F3152)=7,DAY(F3152)&lt;=25)),
MOD(SUM((E3152-1901)*365,(N3152-1)*28,O3152,258),260),
MOD(SUM((E3152-1900)*365,(N3152-1)*28,O3152,258),260))</f>
        <v>125</v>
      </c>
      <c r="Q3152" s="372" t="str">
        <f>VLOOKUP(MOD(P3152,4),色,2,FALSE)</f>
        <v>赤い</v>
      </c>
      <c r="R3152" s="290" t="str">
        <f>VLOOKUP(MOD(P3152,13),銀河の音,2,FALSE)</f>
        <v>銀河の</v>
      </c>
      <c r="S3152" s="383" t="str">
        <f>VLOOKUP(MOD(P3152,20),太陽の紋章,2,FALSE)</f>
        <v>蛇</v>
      </c>
      <c r="T3152" s="98" t="s">
        <v>3736</v>
      </c>
    </row>
    <row r="3153" spans="1:20" ht="13.5" customHeight="1">
      <c r="A3153" s="50" t="str">
        <f>VLOOKUP(MOD(E3153,10),十干,2,FALSE)</f>
        <v>庚</v>
      </c>
      <c r="B3153" s="199" t="str">
        <f>VLOOKUP(MOD(E3153,12),十二支,3,FALSE)</f>
        <v xml:space="preserve">09 火 </v>
      </c>
      <c r="C3153" s="201" t="str">
        <f>VLOOKUP(F3153,星座,3,TRUE)</f>
        <v xml:space="preserve">05 土 </v>
      </c>
      <c r="D3153" s="535">
        <v>25581</v>
      </c>
      <c r="E3153" s="45">
        <f>IFERROR(YEAR(D3153),LEFT(D3153,4))</f>
        <v>1970</v>
      </c>
      <c r="F3153" s="45" t="str">
        <f>IF(ISTEXT(D3153),RIGHT(D3153,5),TEXT(D3153,"mm/dd"))</f>
        <v>01/13</v>
      </c>
      <c r="G3153" s="41">
        <f>SUM(MID(E3153,1,1),MID(E3153,2,1),MID(E3153,3,1),MID(E3153,4,1),MID(F3153,1,1),MID(F3153,2,1),MID(F3153,4,1),MID(F3153,5,1))</f>
        <v>22</v>
      </c>
      <c r="H3153" s="41">
        <f>IF(MOD(G3153,9)=0,9,MOD(G3153,9))</f>
        <v>4</v>
      </c>
      <c r="I3153" s="45" t="str">
        <f>IFERROR(MID("日月火水木金土",WEEKDAY(D3153),1),"")</f>
        <v>火</v>
      </c>
      <c r="J3153" s="305" t="s">
        <v>6469</v>
      </c>
      <c r="K3153" s="203" t="str">
        <f>VLOOKUP(F3153,石と花メイン,3,FALSE)</f>
        <v>◆猫目石</v>
      </c>
      <c r="L3153" s="298" t="str">
        <f>VLOOKUP(F3153,石と花メイン,4,FALSE)</f>
        <v>水仙【雪中花】</v>
      </c>
      <c r="M3153" s="394">
        <f>IF(OR(MONTH(F3153)&lt;7,AND(MONTH(F3153)=7,DAY(F3153)&lt;=25)),
MOD(SUM((E3153-1901)*365,259),260),
MOD(SUM((E3153-1900)*365,259),260))</f>
        <v>224</v>
      </c>
      <c r="N3153" s="391">
        <f>IF(AND(MONTH(F3153)=7,DAY(F3153)&gt;25),1,
ROUNDDOWN((SUM(VLOOKUP(MONTH(F3153),D暦変換用数値,2,FALSE),DAY(F3153))/28)+1,0))</f>
        <v>7</v>
      </c>
      <c r="O3153" s="46">
        <f>IF(AND(MONTH(F3153)=7,DAY(F3153)&gt;25),DAY(F3153)-25,
MOD((SUM(VLOOKUP(MONTH(F3153),D暦変換用数値,2,FALSE),DAY(F3153))),28)+1)</f>
        <v>4</v>
      </c>
      <c r="P3153" s="407">
        <f>IF(OR(MONTH(F3153)&lt;7,AND(MONTH(F3153)=7,DAY(F3153)&lt;=25)),
MOD(SUM((E3153-1901)*365,(N3153-1)*28,O3153,258),260),
MOD(SUM((E3153-1900)*365,(N3153-1)*28,O3153,258),260))</f>
        <v>135</v>
      </c>
      <c r="Q3153" s="374" t="str">
        <f>VLOOKUP(MOD(P3153,4),色,2,FALSE)</f>
        <v>青い</v>
      </c>
      <c r="R3153" s="292" t="str">
        <f>VLOOKUP(MOD(P3153,13),銀河の音,2,FALSE)</f>
        <v>倍音の</v>
      </c>
      <c r="S3153" s="385" t="str">
        <f>VLOOKUP(MOD(P3153,20),太陽の紋章,2,FALSE)</f>
        <v>鷲</v>
      </c>
      <c r="T3153" s="110" t="s">
        <v>6770</v>
      </c>
    </row>
    <row r="3154" spans="1:20" ht="13.5" customHeight="1">
      <c r="A3154" s="50" t="str">
        <f>VLOOKUP(MOD(E3154,10),十干,2,FALSE)</f>
        <v>庚</v>
      </c>
      <c r="B3154" s="199" t="str">
        <f>VLOOKUP(MOD(E3154,12),十二支,3,FALSE)</f>
        <v xml:space="preserve">09 火 </v>
      </c>
      <c r="C3154" s="201" t="str">
        <f>VLOOKUP(F3154,星座,3,TRUE)</f>
        <v xml:space="preserve">05 土 </v>
      </c>
      <c r="D3154" s="531">
        <v>25582</v>
      </c>
      <c r="E3154" s="1">
        <f>IFERROR(YEAR(D3154),LEFT(D3154,4))</f>
        <v>1970</v>
      </c>
      <c r="F3154" s="1" t="str">
        <f>IF(ISTEXT(D3154),RIGHT(D3154,5),TEXT(D3154,"mm/dd"))</f>
        <v>01/14</v>
      </c>
      <c r="G3154" s="39">
        <f>SUM(MID(E3154,1,1),MID(E3154,2,1),MID(E3154,3,1),MID(E3154,4,1),MID(F3154,1,1),MID(F3154,2,1),MID(F3154,4,1),MID(F3154,5,1))</f>
        <v>23</v>
      </c>
      <c r="H3154" s="41">
        <f>IF(MOD(G3154,9)=0,9,MOD(G3154,9))</f>
        <v>5</v>
      </c>
      <c r="I3154" s="45" t="str">
        <f>IFERROR(MID("日月火水木金土",WEEKDAY(D3154),1),"")</f>
        <v>水</v>
      </c>
      <c r="J3154" s="304" t="s">
        <v>2282</v>
      </c>
      <c r="K3154" s="202" t="str">
        <f>VLOOKUP(F3154,石と花メイン,3,FALSE)</f>
        <v>◆黄玉</v>
      </c>
      <c r="L3154" s="297" t="str">
        <f>VLOOKUP(F3154,石と花メイン,4,FALSE)</f>
        <v>シンビジウム【春蘭】</v>
      </c>
      <c r="M3154" s="393">
        <f>IF(OR(MONTH(F3154)&lt;7,AND(MONTH(F3154)=7,DAY(F3154)&lt;=25)),
MOD(SUM((E3154-1901)*365,259),260),
MOD(SUM((E3154-1900)*365,259),260))</f>
        <v>224</v>
      </c>
      <c r="N3154" s="390">
        <f>IF(AND(MONTH(F3154)=7,DAY(F3154)&gt;25),1,
ROUNDDOWN((SUM(VLOOKUP(MONTH(F3154),D暦変換用数値,2,FALSE),DAY(F3154))/28)+1,0))</f>
        <v>7</v>
      </c>
      <c r="O3154" s="205">
        <f>IF(AND(MONTH(F3154)=7,DAY(F3154)&gt;25),DAY(F3154)-25,
MOD((SUM(VLOOKUP(MONTH(F3154),D暦変換用数値,2,FALSE),DAY(F3154))),28)+1)</f>
        <v>5</v>
      </c>
      <c r="P3154" s="406">
        <f>IF(OR(MONTH(F3154)&lt;7,AND(MONTH(F3154)=7,DAY(F3154)&lt;=25)),
MOD(SUM((E3154-1901)*365,(N3154-1)*28,O3154,258),260),
MOD(SUM((E3154-1900)*365,(N3154-1)*28,O3154,258),260))</f>
        <v>136</v>
      </c>
      <c r="Q3154" s="373" t="str">
        <f>VLOOKUP(MOD(P3154,4),色,2,FALSE)</f>
        <v>黄色い</v>
      </c>
      <c r="R3154" s="291" t="str">
        <f>VLOOKUP(MOD(P3154,13),銀河の音,2,FALSE)</f>
        <v>律動の</v>
      </c>
      <c r="S3154" s="384" t="str">
        <f>VLOOKUP(MOD(P3154,20),太陽の紋章,2,FALSE)</f>
        <v>戦士</v>
      </c>
      <c r="T3154" s="93" t="s">
        <v>6441</v>
      </c>
    </row>
    <row r="3155" spans="1:20" ht="13.5" customHeight="1">
      <c r="A3155" s="50" t="str">
        <f>VLOOKUP(MOD(E3155,10),十干,2,FALSE)</f>
        <v>庚</v>
      </c>
      <c r="B3155" s="199" t="str">
        <f>VLOOKUP(MOD(E3155,12),十二支,3,FALSE)</f>
        <v xml:space="preserve">09 火 </v>
      </c>
      <c r="C3155" s="201" t="str">
        <f>VLOOKUP(F3155,星座,3,TRUE)</f>
        <v xml:space="preserve">05 土 </v>
      </c>
      <c r="D3155" s="531">
        <v>25586</v>
      </c>
      <c r="E3155" s="1">
        <f>IFERROR(YEAR(D3155),LEFT(D3155,4))</f>
        <v>1970</v>
      </c>
      <c r="F3155" s="1" t="str">
        <f>IF(ISTEXT(D3155),RIGHT(D3155,5),TEXT(D3155,"mm/dd"))</f>
        <v>01/18</v>
      </c>
      <c r="G3155" s="42">
        <f>SUM(MID(E3155,1,1),MID(E3155,2,1),MID(E3155,3,1),MID(E3155,4,1),MID(F3155,1,1),MID(F3155,2,1),MID(F3155,4,1),MID(F3155,5,1))</f>
        <v>27</v>
      </c>
      <c r="H3155" s="41">
        <f>IF(MOD(G3155,9)=0,9,MOD(G3155,9))</f>
        <v>9</v>
      </c>
      <c r="I3155" s="45" t="str">
        <f>IFERROR(MID("日月火水木金土",WEEKDAY(D3155),1),"")</f>
        <v>日</v>
      </c>
      <c r="J3155" s="304" t="s">
        <v>3000</v>
      </c>
      <c r="K3155" s="202" t="str">
        <f>VLOOKUP(F3155,石と花メイン,3,FALSE)</f>
        <v>◇金剛石</v>
      </c>
      <c r="L3155" s="297" t="str">
        <f>VLOOKUP(F3155,石と花メイン,4,FALSE)</f>
        <v>プリムラ【西洋桜草】</v>
      </c>
      <c r="M3155" s="393">
        <f>IF(OR(MONTH(F3155)&lt;7,AND(MONTH(F3155)=7,DAY(F3155)&lt;=25)),
MOD(SUM((E3155-1901)*365,259),260),
MOD(SUM((E3155-1900)*365,259),260))</f>
        <v>224</v>
      </c>
      <c r="N3155" s="390">
        <f>IF(AND(MONTH(F3155)=7,DAY(F3155)&gt;25),1,
ROUNDDOWN((SUM(VLOOKUP(MONTH(F3155),D暦変換用数値,2,FALSE),DAY(F3155))/28)+1,0))</f>
        <v>7</v>
      </c>
      <c r="O3155" s="205">
        <f>IF(AND(MONTH(F3155)=7,DAY(F3155)&gt;25),DAY(F3155)-25,
MOD((SUM(VLOOKUP(MONTH(F3155),D暦変換用数値,2,FALSE),DAY(F3155))),28)+1)</f>
        <v>9</v>
      </c>
      <c r="P3155" s="406">
        <f>IF(OR(MONTH(F3155)&lt;7,AND(MONTH(F3155)=7,DAY(F3155)&lt;=25)),
MOD(SUM((E3155-1901)*365,(N3155-1)*28,O3155,258),260),
MOD(SUM((E3155-1900)*365,(N3155-1)*28,O3155,258),260))</f>
        <v>140</v>
      </c>
      <c r="Q3155" s="373" t="str">
        <f>VLOOKUP(MOD(P3155,4),色,2,FALSE)</f>
        <v>黄色い</v>
      </c>
      <c r="R3155" s="291" t="str">
        <f>VLOOKUP(MOD(P3155,13),銀河の音,2,FALSE)</f>
        <v>惑星の</v>
      </c>
      <c r="S3155" s="384" t="str">
        <f>VLOOKUP(MOD(P3155,20),太陽の紋章,2,FALSE)</f>
        <v>太陽</v>
      </c>
      <c r="T3155" s="111" t="s">
        <v>6765</v>
      </c>
    </row>
    <row r="3156" spans="1:20" ht="13.5" customHeight="1">
      <c r="A3156" s="50" t="str">
        <f>VLOOKUP(MOD(E3156,10),十干,2,FALSE)</f>
        <v>庚</v>
      </c>
      <c r="B3156" s="199" t="str">
        <f>VLOOKUP(MOD(E3156,12),十二支,3,FALSE)</f>
        <v xml:space="preserve">09 火 </v>
      </c>
      <c r="C3156" s="201" t="str">
        <f>VLOOKUP(F3156,星座,3,TRUE)</f>
        <v xml:space="preserve">05 土 </v>
      </c>
      <c r="D3156" s="531">
        <v>25587</v>
      </c>
      <c r="E3156" s="1">
        <f>IFERROR(YEAR(D3156),LEFT(D3156,4))</f>
        <v>1970</v>
      </c>
      <c r="F3156" s="1" t="str">
        <f>IF(ISTEXT(D3156),RIGHT(D3156,5),TEXT(D3156,"mm/dd"))</f>
        <v>01/19</v>
      </c>
      <c r="G3156" s="39">
        <f>SUM(MID(E3156,1,1),MID(E3156,2,1),MID(E3156,3,1),MID(E3156,4,1),MID(F3156,1,1),MID(F3156,2,1),MID(F3156,4,1),MID(F3156,5,1))</f>
        <v>28</v>
      </c>
      <c r="H3156" s="41">
        <f>IF(MOD(G3156,9)=0,9,MOD(G3156,9))</f>
        <v>1</v>
      </c>
      <c r="I3156" s="45" t="str">
        <f>IFERROR(MID("日月火水木金土",WEEKDAY(D3156),1),"")</f>
        <v>月</v>
      </c>
      <c r="J3156" s="304" t="s">
        <v>2283</v>
      </c>
      <c r="K3156" s="202" t="str">
        <f>VLOOKUP(F3156,石と花メイン,3,FALSE)</f>
        <v>●土耳古石</v>
      </c>
      <c r="L3156" s="297" t="str">
        <f>VLOOKUP(F3156,石と花メイン,4,FALSE)</f>
        <v>崑崙花【ハンカチの花】</v>
      </c>
      <c r="M3156" s="393">
        <f>IF(OR(MONTH(F3156)&lt;7,AND(MONTH(F3156)=7,DAY(F3156)&lt;=25)),
MOD(SUM((E3156-1901)*365,259),260),
MOD(SUM((E3156-1900)*365,259),260))</f>
        <v>224</v>
      </c>
      <c r="N3156" s="390">
        <f>IF(AND(MONTH(F3156)=7,DAY(F3156)&gt;25),1,
ROUNDDOWN((SUM(VLOOKUP(MONTH(F3156),D暦変換用数値,2,FALSE),DAY(F3156))/28)+1,0))</f>
        <v>7</v>
      </c>
      <c r="O3156" s="205">
        <f>IF(AND(MONTH(F3156)=7,DAY(F3156)&gt;25),DAY(F3156)-25,
MOD((SUM(VLOOKUP(MONTH(F3156),D暦変換用数値,2,FALSE),DAY(F3156))),28)+1)</f>
        <v>10</v>
      </c>
      <c r="P3156" s="406">
        <f>IF(OR(MONTH(F3156)&lt;7,AND(MONTH(F3156)=7,DAY(F3156)&lt;=25)),
MOD(SUM((E3156-1901)*365,(N3156-1)*28,O3156,258),260),
MOD(SUM((E3156-1900)*365,(N3156-1)*28,O3156,258),260))</f>
        <v>141</v>
      </c>
      <c r="Q3156" s="372" t="str">
        <f>VLOOKUP(MOD(P3156,4),色,2,FALSE)</f>
        <v>赤い</v>
      </c>
      <c r="R3156" s="290" t="str">
        <f>VLOOKUP(MOD(P3156,13),銀河の音,2,FALSE)</f>
        <v>スペクトルの</v>
      </c>
      <c r="S3156" s="383" t="str">
        <f>VLOOKUP(MOD(P3156,20),太陽の紋章,2,FALSE)</f>
        <v>竜</v>
      </c>
      <c r="T3156" s="111" t="s">
        <v>6442</v>
      </c>
    </row>
    <row r="3157" spans="1:20" ht="13.5" customHeight="1">
      <c r="A3157" s="334" t="str">
        <f>VLOOKUP(MOD(E3157,10),十干,2,FALSE)</f>
        <v>庚</v>
      </c>
      <c r="B3157" s="331" t="str">
        <f>VLOOKUP(MOD(E3157,12),十二支,3,FALSE)</f>
        <v xml:space="preserve">09 火 </v>
      </c>
      <c r="C3157" s="336" t="str">
        <f>VLOOKUP(F3157,星座,3,TRUE)</f>
        <v xml:space="preserve">05 土 </v>
      </c>
      <c r="D3157" s="534">
        <v>25587</v>
      </c>
      <c r="E3157" s="131">
        <f>IFERROR(YEAR(D3157),LEFT(D3157,4))</f>
        <v>1970</v>
      </c>
      <c r="F3157" s="131" t="str">
        <f>IF(ISTEXT(D3157),RIGHT(D3157,5),TEXT(D3157,"mm/dd"))</f>
        <v>01/19</v>
      </c>
      <c r="G3157" s="133">
        <f>SUM(MID(E3157,1,1),MID(E3157,2,1),MID(E3157,3,1),MID(E3157,4,1),MID(F3157,1,1),MID(F3157,2,1),MID(F3157,4,1),MID(F3157,5,1))</f>
        <v>28</v>
      </c>
      <c r="H3157" s="133">
        <f>IF(MOD(G3157,9)=0,9,MOD(G3157,9))</f>
        <v>1</v>
      </c>
      <c r="I3157" s="131" t="str">
        <f>IFERROR(MID("日月火水木金土",WEEKDAY(D3157),1),"")</f>
        <v>月</v>
      </c>
      <c r="J3157" s="306" t="s">
        <v>8210</v>
      </c>
      <c r="K3157" s="335" t="str">
        <f>VLOOKUP(F3157,石と花メイン,3,FALSE)</f>
        <v>●土耳古石</v>
      </c>
      <c r="L3157" s="302" t="str">
        <f>VLOOKUP(F3157,石と花メイン,4,FALSE)</f>
        <v>崑崙花【ハンカチの花】</v>
      </c>
      <c r="M3157" s="396">
        <f>IF(OR(MONTH(F3157)&lt;7,AND(MONTH(F3157)=7,DAY(F3157)&lt;=25)),
MOD(SUM((E3157-1901)*365,259),260),
MOD(SUM((E3157-1900)*365,259),260))</f>
        <v>224</v>
      </c>
      <c r="N3157" s="335">
        <f>IF(AND(MONTH(F3157)=7,DAY(F3157)&gt;25),1,
ROUNDDOWN((SUM(VLOOKUP(MONTH(F3157),D暦変換用数値,2,FALSE),DAY(F3157))/28)+1,0))</f>
        <v>7</v>
      </c>
      <c r="O3157" s="132">
        <f>IF(AND(MONTH(F3157)=7,DAY(F3157)&gt;25),DAY(F3157)-25,
MOD((SUM(VLOOKUP(MONTH(F3157),D暦変換用数値,2,FALSE),DAY(F3157))),28)+1)</f>
        <v>10</v>
      </c>
      <c r="P3157" s="404">
        <f>IF(OR(MONTH(F3157)&lt;7,AND(MONTH(F3157)=7,DAY(F3157)&lt;=25)),
MOD(SUM((E3157-1901)*365,(N3157-1)*28,O3157,258),260),
MOD(SUM((E3157-1900)*365,(N3157-1)*28,O3157,258),260))</f>
        <v>141</v>
      </c>
      <c r="Q3157" s="376" t="str">
        <f>VLOOKUP(MOD(P3157,4),色,2,FALSE)</f>
        <v>赤い</v>
      </c>
      <c r="R3157" s="333" t="str">
        <f>VLOOKUP(MOD(P3157,13),銀河の音,2,FALSE)</f>
        <v>スペクトルの</v>
      </c>
      <c r="S3157" s="387" t="str">
        <f>VLOOKUP(MOD(P3157,20),太陽の紋章,2,FALSE)</f>
        <v>竜</v>
      </c>
      <c r="T3157" s="119" t="s">
        <v>8251</v>
      </c>
    </row>
    <row r="3158" spans="1:20" ht="13.5" customHeight="1">
      <c r="A3158" s="76" t="str">
        <f>VLOOKUP(MOD(E3158,10),十干,2,FALSE)</f>
        <v>庚</v>
      </c>
      <c r="B3158" s="199" t="str">
        <f>VLOOKUP(MOD(E3158,12),十二支,3,FALSE)</f>
        <v xml:space="preserve">09 火 </v>
      </c>
      <c r="C3158" s="201" t="str">
        <f>VLOOKUP(F3158,星座,3,TRUE)</f>
        <v xml:space="preserve">05 土 </v>
      </c>
      <c r="D3158" s="534">
        <v>25925</v>
      </c>
      <c r="E3158" s="116">
        <f>IFERROR(YEAR(D3158),LEFT(D3158,4))</f>
        <v>1970</v>
      </c>
      <c r="F3158" s="116" t="str">
        <f>IF(ISTEXT(D3158),RIGHT(D3158,5),TEXT(D3158,"mm/dd"))</f>
        <v>12/23</v>
      </c>
      <c r="G3158" s="120">
        <f>SUM(MID(E3158,1,1),MID(E3158,2,1),MID(E3158,3,1),MID(E3158,4,1),MID(F3158,1,1),MID(F3158,2,1),MID(F3158,4,1),MID(F3158,5,1))</f>
        <v>25</v>
      </c>
      <c r="H3158" s="120">
        <f>IF(MOD(G3158,9)=0,9,MOD(G3158,9))</f>
        <v>7</v>
      </c>
      <c r="I3158" s="116" t="str">
        <f>IFERROR(MID("日月火水木金土",WEEKDAY(D3158),1),"")</f>
        <v>水</v>
      </c>
      <c r="J3158" s="306" t="s">
        <v>6905</v>
      </c>
      <c r="K3158" s="203" t="str">
        <f>VLOOKUP(F3158,石と花メイン,3,FALSE)</f>
        <v>◆柘榴石</v>
      </c>
      <c r="L3158" s="299" t="str">
        <f>VLOOKUP(F3158,石と花メイン,4,FALSE)</f>
        <v>カトレア</v>
      </c>
      <c r="M3158" s="395">
        <f>IF(OR(MONTH(F3158)&lt;7,AND(MONTH(F3158)=7,DAY(F3158)&lt;=25)),
MOD(SUM((E3158-1901)*365,259),260),
MOD(SUM((E3158-1900)*365,259),260))</f>
        <v>69</v>
      </c>
      <c r="N3158" s="121">
        <f>IF(AND(MONTH(F3158)=7,DAY(F3158)&gt;25),1,
ROUNDDOWN((SUM(VLOOKUP(MONTH(F3158),D暦変換用数値,2,FALSE),DAY(F3158))/28)+1,0))</f>
        <v>6</v>
      </c>
      <c r="O3158" s="117">
        <f>IF(AND(MONTH(F3158)=7,DAY(F3158)&gt;25),DAY(F3158)-25,
MOD((SUM(VLOOKUP(MONTH(F3158),D暦変換用数値,2,FALSE),DAY(F3158))),28)+1)</f>
        <v>11</v>
      </c>
      <c r="P3158" s="408">
        <f>IF(OR(MONTH(F3158)&lt;7,AND(MONTH(F3158)=7,DAY(F3158)&lt;=25)),
MOD(SUM((E3158-1901)*365,(N3158-1)*28,O3158,258),260),
MOD(SUM((E3158-1900)*365,(N3158-1)*28,O3158,258),260))</f>
        <v>219</v>
      </c>
      <c r="Q3158" s="374" t="str">
        <f>VLOOKUP(MOD(P3158,4),色,2,FALSE)</f>
        <v>青い</v>
      </c>
      <c r="R3158" s="292" t="str">
        <f>VLOOKUP(MOD(P3158,13),銀河の音,2,FALSE)</f>
        <v>スペクトルの</v>
      </c>
      <c r="S3158" s="385" t="str">
        <f>VLOOKUP(MOD(P3158,20),太陽の紋章,2,FALSE)</f>
        <v>嵐</v>
      </c>
      <c r="T3158" s="118"/>
    </row>
    <row r="3159" spans="1:20" ht="13.5" customHeight="1">
      <c r="A3159" s="50" t="str">
        <f>VLOOKUP(MOD(E3159,10),十干,2,FALSE)</f>
        <v>庚</v>
      </c>
      <c r="B3159" s="199" t="str">
        <f>VLOOKUP(MOD(E3159,12),十二支,3,FALSE)</f>
        <v xml:space="preserve">09 火 </v>
      </c>
      <c r="C3159" s="201" t="str">
        <f>VLOOKUP(F3159,星座,3,TRUE)</f>
        <v xml:space="preserve">05 土 </v>
      </c>
      <c r="D3159" s="531">
        <v>25930</v>
      </c>
      <c r="E3159" s="1">
        <f>IFERROR(YEAR(D3159),LEFT(D3159,4))</f>
        <v>1970</v>
      </c>
      <c r="F3159" s="1" t="str">
        <f>IF(ISTEXT(D3159),RIGHT(D3159,5),TEXT(D3159,"mm/dd"))</f>
        <v>12/28</v>
      </c>
      <c r="G3159" s="39">
        <f>SUM(MID(E3159,1,1),MID(E3159,2,1),MID(E3159,3,1),MID(E3159,4,1),MID(F3159,1,1),MID(F3159,2,1),MID(F3159,4,1),MID(F3159,5,1))</f>
        <v>30</v>
      </c>
      <c r="H3159" s="41">
        <f>IF(MOD(G3159,9)=0,9,MOD(G3159,9))</f>
        <v>3</v>
      </c>
      <c r="I3159" s="45" t="str">
        <f>IFERROR(MID("日月火水木金土",WEEKDAY(D3159),1),"")</f>
        <v>月</v>
      </c>
      <c r="J3159" s="304" t="s">
        <v>2284</v>
      </c>
      <c r="K3159" s="202" t="str">
        <f>VLOOKUP(F3159,石と花メイン,3,FALSE)</f>
        <v>○真珠</v>
      </c>
      <c r="L3159" s="297" t="str">
        <f>VLOOKUP(F3159,石と花メイン,4,FALSE)</f>
        <v>パフィオペディラム</v>
      </c>
      <c r="M3159" s="393">
        <f>IF(OR(MONTH(F3159)&lt;7,AND(MONTH(F3159)=7,DAY(F3159)&lt;=25)),
MOD(SUM((E3159-1901)*365,259),260),
MOD(SUM((E3159-1900)*365,259),260))</f>
        <v>69</v>
      </c>
      <c r="N3159" s="390">
        <f>IF(AND(MONTH(F3159)=7,DAY(F3159)&gt;25),1,
ROUNDDOWN((SUM(VLOOKUP(MONTH(F3159),D暦変換用数値,2,FALSE),DAY(F3159))/28)+1,0))</f>
        <v>6</v>
      </c>
      <c r="O3159" s="205">
        <f>IF(AND(MONTH(F3159)=7,DAY(F3159)&gt;25),DAY(F3159)-25,
MOD((SUM(VLOOKUP(MONTH(F3159),D暦変換用数値,2,FALSE),DAY(F3159))),28)+1)</f>
        <v>16</v>
      </c>
      <c r="P3159" s="406">
        <f>IF(OR(MONTH(F3159)&lt;7,AND(MONTH(F3159)=7,DAY(F3159)&lt;=25)),
MOD(SUM((E3159-1901)*365,(N3159-1)*28,O3159,258),260),
MOD(SUM((E3159-1900)*365,(N3159-1)*28,O3159,258),260))</f>
        <v>224</v>
      </c>
      <c r="Q3159" s="373" t="str">
        <f>VLOOKUP(MOD(P3159,4),色,2,FALSE)</f>
        <v>黄色い</v>
      </c>
      <c r="R3159" s="291" t="str">
        <f>VLOOKUP(MOD(P3159,13),銀河の音,2,FALSE)</f>
        <v>電気の</v>
      </c>
      <c r="S3159" s="384" t="str">
        <f>VLOOKUP(MOD(P3159,20),太陽の紋章,2,FALSE)</f>
        <v>種</v>
      </c>
      <c r="T3159" s="97" t="s">
        <v>1718</v>
      </c>
    </row>
    <row r="3160" spans="1:20" ht="13.5" customHeight="1">
      <c r="A3160" s="50" t="str">
        <f>VLOOKUP(MOD(E3160,10),十干,2,FALSE)</f>
        <v>庚</v>
      </c>
      <c r="B3160" s="199" t="str">
        <f>VLOOKUP(MOD(E3160,12),十二支,3,FALSE)</f>
        <v xml:space="preserve">09 火 </v>
      </c>
      <c r="C3160" s="201" t="str">
        <f>VLOOKUP(F3160,星座,3,TRUE)</f>
        <v xml:space="preserve">05 土 </v>
      </c>
      <c r="D3160" s="531">
        <v>25930</v>
      </c>
      <c r="E3160" s="1">
        <f>IFERROR(YEAR(D3160),LEFT(D3160,4))</f>
        <v>1970</v>
      </c>
      <c r="F3160" s="1" t="str">
        <f>IF(ISTEXT(D3160),RIGHT(D3160,5),TEXT(D3160,"mm/dd"))</f>
        <v>12/28</v>
      </c>
      <c r="G3160" s="39">
        <f>SUM(MID(E3160,1,1),MID(E3160,2,1),MID(E3160,3,1),MID(E3160,4,1),MID(F3160,1,1),MID(F3160,2,1),MID(F3160,4,1),MID(F3160,5,1))</f>
        <v>30</v>
      </c>
      <c r="H3160" s="41">
        <f>IF(MOD(G3160,9)=0,9,MOD(G3160,9))</f>
        <v>3</v>
      </c>
      <c r="I3160" s="45" t="str">
        <f>IFERROR(MID("日月火水木金土",WEEKDAY(D3160),1),"")</f>
        <v>月</v>
      </c>
      <c r="J3160" s="304" t="s">
        <v>2285</v>
      </c>
      <c r="K3160" s="202" t="str">
        <f>VLOOKUP(F3160,石と花メイン,3,FALSE)</f>
        <v>○真珠</v>
      </c>
      <c r="L3160" s="297" t="str">
        <f>VLOOKUP(F3160,石と花メイン,4,FALSE)</f>
        <v>パフィオペディラム</v>
      </c>
      <c r="M3160" s="393">
        <f>IF(OR(MONTH(F3160)&lt;7,AND(MONTH(F3160)=7,DAY(F3160)&lt;=25)),
MOD(SUM((E3160-1901)*365,259),260),
MOD(SUM((E3160-1900)*365,259),260))</f>
        <v>69</v>
      </c>
      <c r="N3160" s="390">
        <f>IF(AND(MONTH(F3160)=7,DAY(F3160)&gt;25),1,
ROUNDDOWN((SUM(VLOOKUP(MONTH(F3160),D暦変換用数値,2,FALSE),DAY(F3160))/28)+1,0))</f>
        <v>6</v>
      </c>
      <c r="O3160" s="205">
        <f>IF(AND(MONTH(F3160)=7,DAY(F3160)&gt;25),DAY(F3160)-25,
MOD((SUM(VLOOKUP(MONTH(F3160),D暦変換用数値,2,FALSE),DAY(F3160))),28)+1)</f>
        <v>16</v>
      </c>
      <c r="P3160" s="406">
        <f>IF(OR(MONTH(F3160)&lt;7,AND(MONTH(F3160)=7,DAY(F3160)&lt;=25)),
MOD(SUM((E3160-1901)*365,(N3160-1)*28,O3160,258),260),
MOD(SUM((E3160-1900)*365,(N3160-1)*28,O3160,258),260))</f>
        <v>224</v>
      </c>
      <c r="Q3160" s="373" t="str">
        <f>VLOOKUP(MOD(P3160,4),色,2,FALSE)</f>
        <v>黄色い</v>
      </c>
      <c r="R3160" s="291" t="str">
        <f>VLOOKUP(MOD(P3160,13),銀河の音,2,FALSE)</f>
        <v>電気の</v>
      </c>
      <c r="S3160" s="384" t="str">
        <f>VLOOKUP(MOD(P3160,20),太陽の紋章,2,FALSE)</f>
        <v>種</v>
      </c>
      <c r="T3160" s="97" t="s">
        <v>2131</v>
      </c>
    </row>
    <row r="3161" spans="1:20" ht="13.5" customHeight="1">
      <c r="A3161" s="76" t="str">
        <f>VLOOKUP(MOD(E3161,10),十干,2,FALSE)</f>
        <v>壬</v>
      </c>
      <c r="B3161" s="199" t="str">
        <f>VLOOKUP(MOD(E3161,12),十二支,3,FALSE)</f>
        <v xml:space="preserve">09 火 </v>
      </c>
      <c r="C3161" s="201" t="str">
        <f>VLOOKUP(F3161,星座,3,TRUE)</f>
        <v xml:space="preserve">05 土 </v>
      </c>
      <c r="D3161" s="534">
        <v>30309</v>
      </c>
      <c r="E3161" s="116">
        <f>IFERROR(YEAR(D3161),LEFT(D3161,4))</f>
        <v>1982</v>
      </c>
      <c r="F3161" s="116" t="str">
        <f>IF(ISTEXT(D3161),RIGHT(D3161,5),TEXT(D3161,"mm/dd"))</f>
        <v>12/24</v>
      </c>
      <c r="G3161" s="120">
        <f>SUM(MID(E3161,1,1),MID(E3161,2,1),MID(E3161,3,1),MID(E3161,4,1),MID(F3161,1,1),MID(F3161,2,1),MID(F3161,4,1),MID(F3161,5,1))</f>
        <v>29</v>
      </c>
      <c r="H3161" s="120">
        <f>IF(MOD(G3161,9)=0,9,MOD(G3161,9))</f>
        <v>2</v>
      </c>
      <c r="I3161" s="116" t="str">
        <f>IFERROR(MID("日月火水木金土",WEEKDAY(D3161),1),"")</f>
        <v>金</v>
      </c>
      <c r="J3161" s="306" t="s">
        <v>6914</v>
      </c>
      <c r="K3161" s="203" t="str">
        <f>VLOOKUP(F3161,石と花メイン,3,FALSE)</f>
        <v>◆紅玉</v>
      </c>
      <c r="L3161" s="299" t="str">
        <f>VLOOKUP(F3161,石と花メイン,4,FALSE)</f>
        <v>宿木/寄生木【寓生】</v>
      </c>
      <c r="M3161" s="395">
        <f>IF(OR(MONTH(F3161)&lt;7,AND(MONTH(F3161)=7,DAY(F3161)&lt;=25)),
MOD(SUM((E3161-1901)*365,259),260),
MOD(SUM((E3161-1900)*365,259),260))</f>
        <v>29</v>
      </c>
      <c r="N3161" s="121">
        <f>IF(AND(MONTH(F3161)=7,DAY(F3161)&gt;25),1,
ROUNDDOWN((SUM(VLOOKUP(MONTH(F3161),D暦変換用数値,2,FALSE),DAY(F3161))/28)+1,0))</f>
        <v>6</v>
      </c>
      <c r="O3161" s="117">
        <f>IF(AND(MONTH(F3161)=7,DAY(F3161)&gt;25),DAY(F3161)-25,
MOD((SUM(VLOOKUP(MONTH(F3161),D暦変換用数値,2,FALSE),DAY(F3161))),28)+1)</f>
        <v>12</v>
      </c>
      <c r="P3161" s="408">
        <f>IF(OR(MONTH(F3161)&lt;7,AND(MONTH(F3161)=7,DAY(F3161)&lt;=25)),
MOD(SUM((E3161-1901)*365,(N3161-1)*28,O3161,258),260),
MOD(SUM((E3161-1900)*365,(N3161-1)*28,O3161,258),260))</f>
        <v>180</v>
      </c>
      <c r="Q3161" s="373" t="str">
        <f>VLOOKUP(MOD(P3161,4),色,2,FALSE)</f>
        <v>黄色い</v>
      </c>
      <c r="R3161" s="291" t="str">
        <f>VLOOKUP(MOD(P3161,13),銀河の音,2,FALSE)</f>
        <v>スペクトルの</v>
      </c>
      <c r="S3161" s="384" t="str">
        <f>VLOOKUP(MOD(P3161,20),太陽の紋章,2,FALSE)</f>
        <v>太陽</v>
      </c>
      <c r="T3161" s="119" t="s">
        <v>6917</v>
      </c>
    </row>
    <row r="3162" spans="1:20" ht="13.5" customHeight="1">
      <c r="A3162" s="76" t="str">
        <f>VLOOKUP(MOD(E3162,10),十干,2,FALSE)</f>
        <v>壬</v>
      </c>
      <c r="B3162" s="199" t="str">
        <f>VLOOKUP(MOD(E3162,12),十二支,3,FALSE)</f>
        <v xml:space="preserve">09 火 </v>
      </c>
      <c r="C3162" s="201" t="str">
        <f>VLOOKUP(F3162,星座,3,TRUE)</f>
        <v xml:space="preserve">05 土 </v>
      </c>
      <c r="D3162" s="534">
        <v>30311</v>
      </c>
      <c r="E3162" s="116">
        <f>IFERROR(YEAR(D3162),LEFT(D3162,4))</f>
        <v>1982</v>
      </c>
      <c r="F3162" s="116" t="str">
        <f>IF(ISTEXT(D3162),RIGHT(D3162,5),TEXT(D3162,"mm/dd"))</f>
        <v>12/26</v>
      </c>
      <c r="G3162" s="120">
        <f>SUM(MID(E3162,1,1),MID(E3162,2,1),MID(E3162,3,1),MID(E3162,4,1),MID(F3162,1,1),MID(F3162,2,1),MID(F3162,4,1),MID(F3162,5,1))</f>
        <v>31</v>
      </c>
      <c r="H3162" s="120">
        <f>IF(MOD(G3162,9)=0,9,MOD(G3162,9))</f>
        <v>4</v>
      </c>
      <c r="I3162" s="116" t="str">
        <f>IFERROR(MID("日月火水木金土",WEEKDAY(D3162),1),"")</f>
        <v>日</v>
      </c>
      <c r="J3162" s="306" t="s">
        <v>7126</v>
      </c>
      <c r="K3162" s="203" t="str">
        <f>VLOOKUP(F3162,石と花メイン,3,FALSE)</f>
        <v>◆翠玉</v>
      </c>
      <c r="L3162" s="299" t="str">
        <f>VLOOKUP(F3162,石と花メイン,4,FALSE)</f>
        <v>クリスマスローズ【雪起こし】</v>
      </c>
      <c r="M3162" s="395">
        <f>IF(OR(MONTH(F3162)&lt;7,AND(MONTH(F3162)=7,DAY(F3162)&lt;=25)),
MOD(SUM((E3162-1901)*365,259),260),
MOD(SUM((E3162-1900)*365,259),260))</f>
        <v>29</v>
      </c>
      <c r="N3162" s="121">
        <f>IF(AND(MONTH(F3162)=7,DAY(F3162)&gt;25),1,
ROUNDDOWN((SUM(VLOOKUP(MONTH(F3162),D暦変換用数値,2,FALSE),DAY(F3162))/28)+1,0))</f>
        <v>6</v>
      </c>
      <c r="O3162" s="117">
        <f>IF(AND(MONTH(F3162)=7,DAY(F3162)&gt;25),DAY(F3162)-25,
MOD((SUM(VLOOKUP(MONTH(F3162),D暦変換用数値,2,FALSE),DAY(F3162))),28)+1)</f>
        <v>14</v>
      </c>
      <c r="P3162" s="408">
        <f>IF(OR(MONTH(F3162)&lt;7,AND(MONTH(F3162)=7,DAY(F3162)&lt;=25)),
MOD(SUM((E3162-1901)*365,(N3162-1)*28,O3162,258),260),
MOD(SUM((E3162-1900)*365,(N3162-1)*28,O3162,258),260))</f>
        <v>182</v>
      </c>
      <c r="Q3162" s="375" t="str">
        <f>VLOOKUP(MOD(P3162,4),色,2,FALSE)</f>
        <v>白い</v>
      </c>
      <c r="R3162" s="293" t="str">
        <f>VLOOKUP(MOD(P3162,13),銀河の音,2,FALSE)</f>
        <v>宇宙の</v>
      </c>
      <c r="S3162" s="386" t="str">
        <f>VLOOKUP(MOD(P3162,20),太陽の紋章,2,FALSE)</f>
        <v>風</v>
      </c>
      <c r="T3162" s="118"/>
    </row>
    <row r="3163" spans="1:20" ht="13.5" customHeight="1">
      <c r="A3163" s="50" t="str">
        <f>VLOOKUP(MOD(E3163,10),十干,2,FALSE)</f>
        <v>甲</v>
      </c>
      <c r="B3163" s="199" t="str">
        <f>VLOOKUP(MOD(E3163,12),十二支,3,FALSE)</f>
        <v xml:space="preserve">09 火 </v>
      </c>
      <c r="C3163" s="201" t="str">
        <f>VLOOKUP(F3163,星座,3,TRUE)</f>
        <v xml:space="preserve">05 土 </v>
      </c>
      <c r="D3163" s="531">
        <v>34697</v>
      </c>
      <c r="E3163" s="1">
        <f>IFERROR(YEAR(D3163),LEFT(D3163,4))</f>
        <v>1994</v>
      </c>
      <c r="F3163" s="1" t="str">
        <f>IF(ISTEXT(D3163),RIGHT(D3163,5),TEXT(D3163,"mm/dd"))</f>
        <v>12/29</v>
      </c>
      <c r="G3163" s="39">
        <f>SUM(MID(E3163,1,1),MID(E3163,2,1),MID(E3163,3,1),MID(E3163,4,1),MID(F3163,1,1),MID(F3163,2,1),MID(F3163,4,1),MID(F3163,5,1))</f>
        <v>37</v>
      </c>
      <c r="H3163" s="41">
        <f>IF(MOD(G3163,9)=0,9,MOD(G3163,9))</f>
        <v>1</v>
      </c>
      <c r="I3163" s="45" t="str">
        <f>IFERROR(MID("日月火水木金土",WEEKDAY(D3163),1),"")</f>
        <v>木</v>
      </c>
      <c r="J3163" s="304" t="s">
        <v>2850</v>
      </c>
      <c r="K3163" s="202" t="str">
        <f>VLOOKUP(F3163,石と花メイン,3,FALSE)</f>
        <v>□水晶</v>
      </c>
      <c r="L3163" s="297" t="str">
        <f>VLOOKUP(F3163,石と花メイン,4,FALSE)</f>
        <v>南天</v>
      </c>
      <c r="M3163" s="393">
        <f>IF(OR(MONTH(F3163)&lt;7,AND(MONTH(F3163)=7,DAY(F3163)&lt;=25)),
MOD(SUM((E3163-1901)*365,259),260),
MOD(SUM((E3163-1900)*365,259),260))</f>
        <v>249</v>
      </c>
      <c r="N3163" s="390">
        <f>IF(AND(MONTH(F3163)=7,DAY(F3163)&gt;25),1,
ROUNDDOWN((SUM(VLOOKUP(MONTH(F3163),D暦変換用数値,2,FALSE),DAY(F3163))/28)+1,0))</f>
        <v>6</v>
      </c>
      <c r="O3163" s="205">
        <f>IF(AND(MONTH(F3163)=7,DAY(F3163)&gt;25),DAY(F3163)-25,
MOD((SUM(VLOOKUP(MONTH(F3163),D暦変換用数値,2,FALSE),DAY(F3163))),28)+1)</f>
        <v>17</v>
      </c>
      <c r="P3163" s="406">
        <f>IF(OR(MONTH(F3163)&lt;7,AND(MONTH(F3163)=7,DAY(F3163)&lt;=25)),
MOD(SUM((E3163-1901)*365,(N3163-1)*28,O3163,258),260),
MOD(SUM((E3163-1900)*365,(N3163-1)*28,O3163,258),260))</f>
        <v>145</v>
      </c>
      <c r="Q3163" s="372" t="str">
        <f>VLOOKUP(MOD(P3163,4),色,2,FALSE)</f>
        <v>赤い</v>
      </c>
      <c r="R3163" s="290" t="str">
        <f>VLOOKUP(MOD(P3163,13),銀河の音,2,FALSE)</f>
        <v>月の</v>
      </c>
      <c r="S3163" s="383" t="str">
        <f>VLOOKUP(MOD(P3163,20),太陽の紋章,2,FALSE)</f>
        <v>蛇</v>
      </c>
      <c r="T3163" s="106" t="s">
        <v>6386</v>
      </c>
    </row>
    <row r="3164" spans="1:20" ht="13.5" customHeight="1">
      <c r="A3164" s="282" t="str">
        <f>VLOOKUP(MOD(E3164,10),十干,2,FALSE)</f>
        <v>丙</v>
      </c>
      <c r="B3164" s="283" t="str">
        <f>VLOOKUP(MOD(E3164,12),十二支,3,FALSE)</f>
        <v xml:space="preserve">09 火 </v>
      </c>
      <c r="C3164" s="287" t="str">
        <f>VLOOKUP(F3164,星座,3,TRUE)</f>
        <v xml:space="preserve">05 土 </v>
      </c>
      <c r="D3164" s="533">
        <v>38735</v>
      </c>
      <c r="E3164" s="83">
        <f>IFERROR(YEAR(D3164),LEFT(D3164,4))</f>
        <v>2006</v>
      </c>
      <c r="F3164" s="83" t="str">
        <f>IF(ISTEXT(D3164),RIGHT(D3164,5),TEXT(D3164,"mm/dd"))</f>
        <v>01/18</v>
      </c>
      <c r="G3164" s="88">
        <f>SUM(MID(E3164,1,1),MID(E3164,2,1),MID(E3164,3,1),MID(E3164,4,1),MID(F3164,1,1),MID(F3164,2,1),MID(F3164,4,1),MID(F3164,5,1))</f>
        <v>18</v>
      </c>
      <c r="H3164" s="88">
        <f>IF(MOD(G3164,9)=0,9,MOD(G3164,9))</f>
        <v>9</v>
      </c>
      <c r="I3164" s="83" t="str">
        <f>IFERROR(MID("日月火水木金土",WEEKDAY(D3164),1),"")</f>
        <v>水</v>
      </c>
      <c r="J3164" s="303" t="s">
        <v>3001</v>
      </c>
      <c r="K3164" s="87" t="str">
        <f>VLOOKUP(F3164,石と花メイン,3,FALSE)</f>
        <v>◇金剛石</v>
      </c>
      <c r="L3164" s="296" t="str">
        <f>VLOOKUP(F3164,石と花メイン,4,FALSE)</f>
        <v>プリムラ【西洋桜草】</v>
      </c>
      <c r="M3164" s="392">
        <f>IF(OR(MONTH(F3164)&lt;7,AND(MONTH(F3164)=7,DAY(F3164)&lt;=25)),
MOD(SUM((E3164-1901)*365,259),260),
MOD(SUM((E3164-1900)*365,259),260))</f>
        <v>104</v>
      </c>
      <c r="N3164" s="330">
        <f>IF(AND(MONTH(F3164)=7,DAY(F3164)&gt;25),1,
ROUNDDOWN((SUM(VLOOKUP(MONTH(F3164),D暦変換用数値,2,FALSE),DAY(F3164))/28)+1,0))</f>
        <v>7</v>
      </c>
      <c r="O3164" s="84">
        <f>IF(AND(MONTH(F3164)=7,DAY(F3164)&gt;25),DAY(F3164)-25,
MOD((SUM(VLOOKUP(MONTH(F3164),D暦変換用数値,2,FALSE),DAY(F3164))),28)+1)</f>
        <v>9</v>
      </c>
      <c r="P3164" s="405">
        <f>IF(OR(MONTH(F3164)&lt;7,AND(MONTH(F3164)=7,DAY(F3164)&lt;=25)),
MOD(SUM((E3164-1901)*365,(N3164-1)*28,O3164,258),260),
MOD(SUM((E3164-1900)*365,(N3164-1)*28,O3164,258),260))</f>
        <v>20</v>
      </c>
      <c r="Q3164" s="371" t="str">
        <f>VLOOKUP(MOD(P3164,4),色,2,FALSE)</f>
        <v>黄色い</v>
      </c>
      <c r="R3164" s="289" t="str">
        <f>VLOOKUP(MOD(P3164,13),銀河の音,2,FALSE)</f>
        <v>共振の</v>
      </c>
      <c r="S3164" s="382" t="str">
        <f>VLOOKUP(MOD(P3164,20),太陽の紋章,2,FALSE)</f>
        <v>太陽</v>
      </c>
      <c r="T3164" s="92" t="s">
        <v>1251</v>
      </c>
    </row>
    <row r="3165" spans="1:20" ht="13.5" customHeight="1">
      <c r="A3165" s="282" t="str">
        <f>VLOOKUP(MOD(E3165,10),十干,2,FALSE)</f>
        <v>丙</v>
      </c>
      <c r="B3165" s="283" t="str">
        <f>VLOOKUP(MOD(E3165,12),十二支,3,FALSE)</f>
        <v xml:space="preserve">09 火 </v>
      </c>
      <c r="C3165" s="287" t="str">
        <f>VLOOKUP(F3165,星座,3,TRUE)</f>
        <v xml:space="preserve">05 土 </v>
      </c>
      <c r="D3165" s="533">
        <v>39077</v>
      </c>
      <c r="E3165" s="83">
        <f>IFERROR(YEAR(D3165),LEFT(D3165,4))</f>
        <v>2006</v>
      </c>
      <c r="F3165" s="83" t="str">
        <f>IF(ISTEXT(D3165),RIGHT(D3165,5),TEXT(D3165,"mm/dd"))</f>
        <v>12/26</v>
      </c>
      <c r="G3165" s="88">
        <f>SUM(MID(E3165,1,1),MID(E3165,2,1),MID(E3165,3,1),MID(E3165,4,1),MID(F3165,1,1),MID(F3165,2,1),MID(F3165,4,1),MID(F3165,5,1))</f>
        <v>19</v>
      </c>
      <c r="H3165" s="88">
        <f>IF(MOD(G3165,9)=0,9,MOD(G3165,9))</f>
        <v>1</v>
      </c>
      <c r="I3165" s="83" t="str">
        <f>IFERROR(MID("日月火水木金土",WEEKDAY(D3165),1),"")</f>
        <v>火</v>
      </c>
      <c r="J3165" s="303" t="s">
        <v>3002</v>
      </c>
      <c r="K3165" s="87" t="str">
        <f>VLOOKUP(F3165,石と花メイン,3,FALSE)</f>
        <v>◆翠玉</v>
      </c>
      <c r="L3165" s="296" t="str">
        <f>VLOOKUP(F3165,石と花メイン,4,FALSE)</f>
        <v>クリスマスローズ【雪起こし】</v>
      </c>
      <c r="M3165" s="392">
        <f>IF(OR(MONTH(F3165)&lt;7,AND(MONTH(F3165)=7,DAY(F3165)&lt;=25)),
MOD(SUM((E3165-1901)*365,259),260),
MOD(SUM((E3165-1900)*365,259),260))</f>
        <v>209</v>
      </c>
      <c r="N3165" s="330">
        <f>IF(AND(MONTH(F3165)=7,DAY(F3165)&gt;25),1,
ROUNDDOWN((SUM(VLOOKUP(MONTH(F3165),D暦変換用数値,2,FALSE),DAY(F3165))/28)+1,0))</f>
        <v>6</v>
      </c>
      <c r="O3165" s="84">
        <f>IF(AND(MONTH(F3165)=7,DAY(F3165)&gt;25),DAY(F3165)-25,
MOD((SUM(VLOOKUP(MONTH(F3165),D暦変換用数値,2,FALSE),DAY(F3165))),28)+1)</f>
        <v>14</v>
      </c>
      <c r="P3165" s="405">
        <f>IF(OR(MONTH(F3165)&lt;7,AND(MONTH(F3165)=7,DAY(F3165)&lt;=25)),
MOD(SUM((E3165-1901)*365,(N3165-1)*28,O3165,258),260),
MOD(SUM((E3165-1900)*365,(N3165-1)*28,O3165,258),260))</f>
        <v>102</v>
      </c>
      <c r="Q3165" s="371" t="str">
        <f>VLOOKUP(MOD(P3165,4),色,2,FALSE)</f>
        <v>白い</v>
      </c>
      <c r="R3165" s="289" t="str">
        <f>VLOOKUP(MOD(P3165,13),銀河の音,2,FALSE)</f>
        <v>スペクトルの</v>
      </c>
      <c r="S3165" s="382" t="str">
        <f>VLOOKUP(MOD(P3165,20),太陽の紋章,2,FALSE)</f>
        <v>風</v>
      </c>
      <c r="T3165" s="100" t="s">
        <v>1297</v>
      </c>
    </row>
    <row r="3166" spans="1:20" ht="13.5" customHeight="1">
      <c r="A3166" s="282" t="str">
        <f>VLOOKUP(MOD(E3166,10),十干,2,FALSE)</f>
        <v>丙</v>
      </c>
      <c r="B3166" s="283" t="str">
        <f>VLOOKUP(MOD(E3166,12),十二支,3,FALSE)</f>
        <v xml:space="preserve">09 火 </v>
      </c>
      <c r="C3166" s="287" t="str">
        <f>VLOOKUP(F3166,星座,3,TRUE)</f>
        <v xml:space="preserve">05 土 </v>
      </c>
      <c r="D3166" s="533">
        <v>39081</v>
      </c>
      <c r="E3166" s="83">
        <f>IFERROR(YEAR(D3166),LEFT(D3166,4))</f>
        <v>2006</v>
      </c>
      <c r="F3166" s="83" t="str">
        <f>IF(ISTEXT(D3166),RIGHT(D3166,5),TEXT(D3166,"mm/dd"))</f>
        <v>12/30</v>
      </c>
      <c r="G3166" s="88">
        <f>SUM(MID(E3166,1,1),MID(E3166,2,1),MID(E3166,3,1),MID(E3166,4,1),MID(F3166,1,1),MID(F3166,2,1),MID(F3166,4,1),MID(F3166,5,1))</f>
        <v>14</v>
      </c>
      <c r="H3166" s="88">
        <f>IF(MOD(G3166,9)=0,9,MOD(G3166,9))</f>
        <v>5</v>
      </c>
      <c r="I3166" s="83" t="str">
        <f>IFERROR(MID("日月火水木金土",WEEKDAY(D3166),1),"")</f>
        <v>土</v>
      </c>
      <c r="J3166" s="303" t="s">
        <v>3003</v>
      </c>
      <c r="K3166" s="87" t="str">
        <f>VLOOKUP(F3166,石と花メイン,3,FALSE)</f>
        <v>▲白金</v>
      </c>
      <c r="L3166" s="296" t="str">
        <f>VLOOKUP(F3166,石と花メイン,4,FALSE)</f>
        <v>蝋梅【唐梅】</v>
      </c>
      <c r="M3166" s="392">
        <f>IF(OR(MONTH(F3166)&lt;7,AND(MONTH(F3166)=7,DAY(F3166)&lt;=25)),
MOD(SUM((E3166-1901)*365,259),260),
MOD(SUM((E3166-1900)*365,259),260))</f>
        <v>209</v>
      </c>
      <c r="N3166" s="330">
        <f>IF(AND(MONTH(F3166)=7,DAY(F3166)&gt;25),1,
ROUNDDOWN((SUM(VLOOKUP(MONTH(F3166),D暦変換用数値,2,FALSE),DAY(F3166))/28)+1,0))</f>
        <v>6</v>
      </c>
      <c r="O3166" s="84">
        <f>IF(AND(MONTH(F3166)=7,DAY(F3166)&gt;25),DAY(F3166)-25,
MOD((SUM(VLOOKUP(MONTH(F3166),D暦変換用数値,2,FALSE),DAY(F3166))),28)+1)</f>
        <v>18</v>
      </c>
      <c r="P3166" s="405">
        <f>IF(OR(MONTH(F3166)&lt;7,AND(MONTH(F3166)=7,DAY(F3166)&lt;=25)),
MOD(SUM((E3166-1901)*365,(N3166-1)*28,O3166,258),260),
MOD(SUM((E3166-1900)*365,(N3166-1)*28,O3166,258),260))</f>
        <v>106</v>
      </c>
      <c r="Q3166" s="371" t="str">
        <f>VLOOKUP(MOD(P3166,4),色,2,FALSE)</f>
        <v>白い</v>
      </c>
      <c r="R3166" s="289" t="str">
        <f>VLOOKUP(MOD(P3166,13),銀河の音,2,FALSE)</f>
        <v>月の</v>
      </c>
      <c r="S3166" s="382" t="str">
        <f>VLOOKUP(MOD(P3166,20),太陽の紋章,2,FALSE)</f>
        <v>世界の橋渡し</v>
      </c>
      <c r="T3166" s="100" t="s">
        <v>1643</v>
      </c>
    </row>
    <row r="3167" spans="1:20" ht="13.5" customHeight="1">
      <c r="A3167" s="282" t="str">
        <f>VLOOKUP(MOD(E3167,10),十干,2,FALSE)</f>
        <v>丙</v>
      </c>
      <c r="B3167" s="283" t="str">
        <f>VLOOKUP(MOD(E3167,12),十二支,3,FALSE)</f>
        <v xml:space="preserve">09 火 </v>
      </c>
      <c r="C3167" s="287" t="str">
        <f>VLOOKUP(F3167,星座,3,TRUE)</f>
        <v xml:space="preserve">05 土 </v>
      </c>
      <c r="D3167" s="533">
        <v>39081</v>
      </c>
      <c r="E3167" s="83">
        <f>IFERROR(YEAR(D3167),LEFT(D3167,4))</f>
        <v>2006</v>
      </c>
      <c r="F3167" s="83" t="str">
        <f>IF(ISTEXT(D3167),RIGHT(D3167,5),TEXT(D3167,"mm/dd"))</f>
        <v>12/30</v>
      </c>
      <c r="G3167" s="88">
        <f>SUM(MID(E3167,1,1),MID(E3167,2,1),MID(E3167,3,1),MID(E3167,4,1),MID(F3167,1,1),MID(F3167,2,1),MID(F3167,4,1),MID(F3167,5,1))</f>
        <v>14</v>
      </c>
      <c r="H3167" s="88">
        <f>IF(MOD(G3167,9)=0,9,MOD(G3167,9))</f>
        <v>5</v>
      </c>
      <c r="I3167" s="83" t="str">
        <f>IFERROR(MID("日月火水木金土",WEEKDAY(D3167),1),"")</f>
        <v>土</v>
      </c>
      <c r="J3167" s="303" t="s">
        <v>3004</v>
      </c>
      <c r="K3167" s="87" t="str">
        <f>VLOOKUP(F3167,石と花メイン,3,FALSE)</f>
        <v>▲白金</v>
      </c>
      <c r="L3167" s="296" t="str">
        <f>VLOOKUP(F3167,石と花メイン,4,FALSE)</f>
        <v>蝋梅【唐梅】</v>
      </c>
      <c r="M3167" s="392">
        <f>IF(OR(MONTH(F3167)&lt;7,AND(MONTH(F3167)=7,DAY(F3167)&lt;=25)),
MOD(SUM((E3167-1901)*365,259),260),
MOD(SUM((E3167-1900)*365,259),260))</f>
        <v>209</v>
      </c>
      <c r="N3167" s="330">
        <f>IF(AND(MONTH(F3167)=7,DAY(F3167)&gt;25),1,
ROUNDDOWN((SUM(VLOOKUP(MONTH(F3167),D暦変換用数値,2,FALSE),DAY(F3167))/28)+1,0))</f>
        <v>6</v>
      </c>
      <c r="O3167" s="84">
        <f>IF(AND(MONTH(F3167)=7,DAY(F3167)&gt;25),DAY(F3167)-25,
MOD((SUM(VLOOKUP(MONTH(F3167),D暦変換用数値,2,FALSE),DAY(F3167))),28)+1)</f>
        <v>18</v>
      </c>
      <c r="P3167" s="405">
        <f>IF(OR(MONTH(F3167)&lt;7,AND(MONTH(F3167)=7,DAY(F3167)&lt;=25)),
MOD(SUM((E3167-1901)*365,(N3167-1)*28,O3167,258),260),
MOD(SUM((E3167-1900)*365,(N3167-1)*28,O3167,258),260))</f>
        <v>106</v>
      </c>
      <c r="Q3167" s="371" t="str">
        <f>VLOOKUP(MOD(P3167,4),色,2,FALSE)</f>
        <v>白い</v>
      </c>
      <c r="R3167" s="289" t="str">
        <f>VLOOKUP(MOD(P3167,13),銀河の音,2,FALSE)</f>
        <v>月の</v>
      </c>
      <c r="S3167" s="382" t="str">
        <f>VLOOKUP(MOD(P3167,20),太陽の紋章,2,FALSE)</f>
        <v>世界の橋渡し</v>
      </c>
      <c r="T3167" s="92" t="s">
        <v>912</v>
      </c>
    </row>
    <row r="3168" spans="1:20" ht="13.5" customHeight="1">
      <c r="A3168" s="50" t="str">
        <f>VLOOKUP(MOD(E3168,10),十干,2,FALSE)</f>
        <v>壬</v>
      </c>
      <c r="B3168" s="199" t="str">
        <f>VLOOKUP(MOD(E3168,12),十二支,3,FALSE)</f>
        <v xml:space="preserve">09 火 </v>
      </c>
      <c r="C3168" s="201" t="str">
        <f>VLOOKUP(F3168,星座,3,TRUE)</f>
        <v xml:space="preserve">05 土 </v>
      </c>
      <c r="D3168" s="531" t="s">
        <v>533</v>
      </c>
      <c r="E3168" s="1" t="str">
        <f>IFERROR(YEAR(D3168),LEFT(D3168,4))</f>
        <v>1502</v>
      </c>
      <c r="F3168" s="1" t="str">
        <f>IF(ISTEXT(D3168),RIGHT(D3168,5),TEXT(D3168,"mm/dd"))</f>
        <v>01/07</v>
      </c>
      <c r="G3168" s="39">
        <f>SUM(MID(E3168,1,1),MID(E3168,2,1),MID(E3168,3,1),MID(E3168,4,1),MID(F3168,1,1),MID(F3168,2,1),MID(F3168,4,1),MID(F3168,5,1))</f>
        <v>16</v>
      </c>
      <c r="H3168" s="41">
        <f>IF(MOD(G3168,9)=0,9,MOD(G3168,9))</f>
        <v>7</v>
      </c>
      <c r="I3168" s="45" t="str">
        <f>IFERROR(MID("日月火水木金土",WEEKDAY(D3168),1),"")</f>
        <v/>
      </c>
      <c r="J3168" s="304" t="s">
        <v>1501</v>
      </c>
      <c r="K3168" s="202" t="str">
        <f>VLOOKUP(F3168,石と花メイン,3,FALSE)</f>
        <v>■紫水晶</v>
      </c>
      <c r="L3168" s="297" t="str">
        <f>VLOOKUP(F3168,石と花メイン,4,FALSE)</f>
        <v>スノードロップ【待雪草】</v>
      </c>
      <c r="M3168" s="393">
        <f>IF(OR(MONTH(F3168)&lt;7,AND(MONTH(F3168)=7,DAY(F3168)&lt;=25)),
MOD(SUM((E3168-1901)*365,259),260),
MOD(SUM((E3168-1900)*365,259),260))</f>
        <v>224</v>
      </c>
      <c r="N3168" s="390">
        <f>IF(AND(MONTH(F3168)=7,DAY(F3168)&gt;25),1,
ROUNDDOWN((SUM(VLOOKUP(MONTH(F3168),D暦変換用数値,2,FALSE),DAY(F3168))/28)+1,0))</f>
        <v>6</v>
      </c>
      <c r="O3168" s="205">
        <f>IF(AND(MONTH(F3168)=7,DAY(F3168)&gt;25),DAY(F3168)-25,
MOD((SUM(VLOOKUP(MONTH(F3168),D暦変換用数値,2,FALSE),DAY(F3168))),28)+1)</f>
        <v>26</v>
      </c>
      <c r="P3168" s="406">
        <f>IF(OR(MONTH(F3168)&lt;7,AND(MONTH(F3168)=7,DAY(F3168)&lt;=25)),
MOD(SUM((E3168-1901)*365,(N3168-1)*28,O3168,258),260),
MOD(SUM((E3168-1900)*365,(N3168-1)*28,O3168,258),260))</f>
        <v>129</v>
      </c>
      <c r="Q3168" s="372" t="str">
        <f>VLOOKUP(MOD(P3168,4),色,2,FALSE)</f>
        <v>赤い</v>
      </c>
      <c r="R3168" s="290" t="str">
        <f>VLOOKUP(MOD(P3168,13),銀河の音,2,FALSE)</f>
        <v>水晶の</v>
      </c>
      <c r="S3168" s="383" t="str">
        <f>VLOOKUP(MOD(P3168,20),太陽の紋章,2,FALSE)</f>
        <v>月</v>
      </c>
      <c r="T3168" s="97" t="s">
        <v>534</v>
      </c>
    </row>
    <row r="3169" spans="1:20" ht="13.5" customHeight="1">
      <c r="A3169" s="50" t="str">
        <f>VLOOKUP(MOD(E3169,10),十干,2,FALSE)</f>
        <v>丙</v>
      </c>
      <c r="B3169" s="199" t="str">
        <f>VLOOKUP(MOD(E3169,12),十二支,3,FALSE)</f>
        <v xml:space="preserve">09 火 </v>
      </c>
      <c r="C3169" s="201" t="str">
        <f>VLOOKUP(F3169,星座,3,TRUE)</f>
        <v xml:space="preserve">05 土 </v>
      </c>
      <c r="D3169" s="531" t="s">
        <v>535</v>
      </c>
      <c r="E3169" s="1" t="str">
        <f>IFERROR(YEAR(D3169),LEFT(D3169,4))</f>
        <v>1706</v>
      </c>
      <c r="F3169" s="1" t="str">
        <f>IF(ISTEXT(D3169),RIGHT(D3169,5),TEXT(D3169,"mm/dd"))</f>
        <v>01/17</v>
      </c>
      <c r="G3169" s="39">
        <f>SUM(MID(E3169,1,1),MID(E3169,2,1),MID(E3169,3,1),MID(E3169,4,1),MID(F3169,1,1),MID(F3169,2,1),MID(F3169,4,1),MID(F3169,5,1))</f>
        <v>23</v>
      </c>
      <c r="H3169" s="41">
        <f>IF(MOD(G3169,9)=0,9,MOD(G3169,9))</f>
        <v>5</v>
      </c>
      <c r="I3169" s="45" t="str">
        <f>IFERROR(MID("日月火水木金土",WEEKDAY(D3169),1),"")</f>
        <v/>
      </c>
      <c r="J3169" s="304" t="s">
        <v>2853</v>
      </c>
      <c r="K3169" s="202" t="str">
        <f>VLOOKUP(F3169,石と花メイン,3,FALSE)</f>
        <v>◆翠玉</v>
      </c>
      <c r="L3169" s="297" t="str">
        <f>VLOOKUP(F3169,石と花メイン,4,FALSE)</f>
        <v>胡蝶蘭【ファレノプシス】</v>
      </c>
      <c r="M3169" s="393">
        <f>IF(OR(MONTH(F3169)&lt;7,AND(MONTH(F3169)=7,DAY(F3169)&lt;=25)),
MOD(SUM((E3169-1901)*365,259),260),
MOD(SUM((E3169-1900)*365,259),260))</f>
        <v>64</v>
      </c>
      <c r="N3169" s="390">
        <f>IF(AND(MONTH(F3169)=7,DAY(F3169)&gt;25),1,
ROUNDDOWN((SUM(VLOOKUP(MONTH(F3169),D暦変換用数値,2,FALSE),DAY(F3169))/28)+1,0))</f>
        <v>7</v>
      </c>
      <c r="O3169" s="205">
        <f>IF(AND(MONTH(F3169)=7,DAY(F3169)&gt;25),DAY(F3169)-25,
MOD((SUM(VLOOKUP(MONTH(F3169),D暦変換用数値,2,FALSE),DAY(F3169))),28)+1)</f>
        <v>8</v>
      </c>
      <c r="P3169" s="406">
        <f>IF(OR(MONTH(F3169)&lt;7,AND(MONTH(F3169)=7,DAY(F3169)&lt;=25)),
MOD(SUM((E3169-1901)*365,(N3169-1)*28,O3169,258),260),
MOD(SUM((E3169-1900)*365,(N3169-1)*28,O3169,258),260))</f>
        <v>239</v>
      </c>
      <c r="Q3169" s="374" t="str">
        <f>VLOOKUP(MOD(P3169,4),色,2,FALSE)</f>
        <v>青い</v>
      </c>
      <c r="R3169" s="292" t="str">
        <f>VLOOKUP(MOD(P3169,13),銀河の音,2,FALSE)</f>
        <v>倍音の</v>
      </c>
      <c r="S3169" s="385" t="str">
        <f>VLOOKUP(MOD(P3169,20),太陽の紋章,2,FALSE)</f>
        <v>嵐</v>
      </c>
      <c r="T3169" s="99" t="s">
        <v>536</v>
      </c>
    </row>
    <row r="3170" spans="1:20" ht="13.5" customHeight="1">
      <c r="A3170" s="282" t="str">
        <f>VLOOKUP(MOD(E3170,10),十干,2,FALSE)</f>
        <v>戊</v>
      </c>
      <c r="B3170" s="283" t="str">
        <f>VLOOKUP(MOD(E3170,12),十二支,3,FALSE)</f>
        <v xml:space="preserve">09 火 </v>
      </c>
      <c r="C3170" s="287" t="str">
        <f>VLOOKUP(F3170,星座,3,TRUE)</f>
        <v xml:space="preserve">05 土 </v>
      </c>
      <c r="D3170" s="533" t="s">
        <v>8829</v>
      </c>
      <c r="E3170" s="83" t="str">
        <f>IFERROR(YEAR(D3170),LEFT(D3170,4))</f>
        <v>1898</v>
      </c>
      <c r="F3170" s="83" t="str">
        <f>IF(ISTEXT(D3170),RIGHT(D3170,5),TEXT(D3170,"mm/dd"))</f>
        <v>01/14</v>
      </c>
      <c r="G3170" s="88">
        <f>SUM(MID(E3170,1,1),MID(E3170,2,1),MID(E3170,3,1),MID(E3170,4,1),MID(F3170,1,1),MID(F3170,2,1),MID(F3170,4,1),MID(F3170,5,1))</f>
        <v>32</v>
      </c>
      <c r="H3170" s="88">
        <f>IF(MOD(G3170,9)=0,9,MOD(G3170,9))</f>
        <v>5</v>
      </c>
      <c r="I3170" s="83" t="str">
        <f>IFERROR(MID("日月火水木金土",WEEKDAY(D3170),1),"")</f>
        <v/>
      </c>
      <c r="J3170" s="303" t="s">
        <v>404</v>
      </c>
      <c r="K3170" s="87" t="str">
        <f>VLOOKUP(F3170,石と花メイン,3,FALSE)</f>
        <v>◆黄玉</v>
      </c>
      <c r="L3170" s="296" t="str">
        <f>VLOOKUP(F3170,石と花メイン,4,FALSE)</f>
        <v>シンビジウム【春蘭】</v>
      </c>
      <c r="M3170" s="392">
        <f>IF(OR(MONTH(F3170)&lt;7,AND(MONTH(F3170)=7,DAY(F3170)&lt;=25)),
MOD(SUM((E3170-1901)*365,259),260),
MOD(SUM((E3170-1900)*365,259),260))</f>
        <v>204</v>
      </c>
      <c r="N3170" s="330">
        <f>IF(AND(MONTH(F3170)=7,DAY(F3170)&gt;25),1,
ROUNDDOWN((SUM(VLOOKUP(MONTH(F3170),D暦変換用数値,2,FALSE),DAY(F3170))/28)+1,0))</f>
        <v>7</v>
      </c>
      <c r="O3170" s="84">
        <f>IF(AND(MONTH(F3170)=7,DAY(F3170)&gt;25),DAY(F3170)-25,
MOD((SUM(VLOOKUP(MONTH(F3170),D暦変換用数値,2,FALSE),DAY(F3170))),28)+1)</f>
        <v>5</v>
      </c>
      <c r="P3170" s="405">
        <f>IF(OR(MONTH(F3170)&lt;7,AND(MONTH(F3170)=7,DAY(F3170)&lt;=25)),
MOD(SUM((E3170-1901)*365,(N3170-1)*28,O3170,258),260),
MOD(SUM((E3170-1900)*365,(N3170-1)*28,O3170,258),260))</f>
        <v>116</v>
      </c>
      <c r="Q3170" s="371" t="str">
        <f>VLOOKUP(MOD(P3170,4),色,2,FALSE)</f>
        <v>黄色い</v>
      </c>
      <c r="R3170" s="289" t="str">
        <f>VLOOKUP(MOD(P3170,13),銀河の音,2,FALSE)</f>
        <v>水晶の</v>
      </c>
      <c r="S3170" s="382" t="str">
        <f>VLOOKUP(MOD(P3170,20),太陽の紋章,2,FALSE)</f>
        <v>戦士</v>
      </c>
      <c r="T3170" s="102" t="s">
        <v>2861</v>
      </c>
    </row>
    <row r="3171" spans="1:20" ht="13.5" customHeight="1">
      <c r="A3171" s="334" t="str">
        <f>VLOOKUP(MOD(E3171,10),十干,2,FALSE)</f>
        <v>戊</v>
      </c>
      <c r="B3171" s="331" t="str">
        <f>VLOOKUP(MOD(E3171,12),十二支,3,FALSE)</f>
        <v xml:space="preserve">09 火 </v>
      </c>
      <c r="C3171" s="336" t="str">
        <f>VLOOKUP(F3171,星座,3,TRUE)</f>
        <v xml:space="preserve">05 土 </v>
      </c>
      <c r="D3171" s="534" t="s">
        <v>8830</v>
      </c>
      <c r="E3171" s="131" t="str">
        <f>IFERROR(YEAR(D3171),LEFT(D3171,4))</f>
        <v>1898</v>
      </c>
      <c r="F3171" s="131" t="str">
        <f>IF(ISTEXT(D3171),RIGHT(D3171,5),TEXT(D3171,"mm/dd"))</f>
        <v>12/25</v>
      </c>
      <c r="G3171" s="133">
        <f>SUM(MID(E3171,1,1),MID(E3171,2,1),MID(E3171,3,1),MID(E3171,4,1),MID(F3171,1,1),MID(F3171,2,1),MID(F3171,4,1),MID(F3171,5,1))</f>
        <v>36</v>
      </c>
      <c r="H3171" s="133">
        <f>IF(MOD(G3171,9)=0,9,MOD(G3171,9))</f>
        <v>9</v>
      </c>
      <c r="I3171" s="131" t="str">
        <f>IFERROR(MID("日月火水木金土",WEEKDAY(D3171),1),"")</f>
        <v/>
      </c>
      <c r="J3171" s="306" t="s">
        <v>8358</v>
      </c>
      <c r="K3171" s="335" t="str">
        <f>VLOOKUP(F3171,石と花メイン,3,FALSE)</f>
        <v>■血碧玉</v>
      </c>
      <c r="L3171" s="302" t="str">
        <f>VLOOKUP(F3171,石と花メイン,4,FALSE)</f>
        <v>西洋柊【ホーリー】</v>
      </c>
      <c r="M3171" s="396">
        <f>IF(OR(MONTH(F3171)&lt;7,AND(MONTH(F3171)=7,DAY(F3171)&lt;=25)),
MOD(SUM((E3171-1901)*365,259),260),
MOD(SUM((E3171-1900)*365,259),260))</f>
        <v>49</v>
      </c>
      <c r="N3171" s="335">
        <f>IF(AND(MONTH(F3171)=7,DAY(F3171)&gt;25),1,
ROUNDDOWN((SUM(VLOOKUP(MONTH(F3171),D暦変換用数値,2,FALSE),DAY(F3171))/28)+1,0))</f>
        <v>6</v>
      </c>
      <c r="O3171" s="132">
        <f>IF(AND(MONTH(F3171)=7,DAY(F3171)&gt;25),DAY(F3171)-25,
MOD((SUM(VLOOKUP(MONTH(F3171),D暦変換用数値,2,FALSE),DAY(F3171))),28)+1)</f>
        <v>13</v>
      </c>
      <c r="P3171" s="404">
        <f>IF(OR(MONTH(F3171)&lt;7,AND(MONTH(F3171)=7,DAY(F3171)&lt;=25)),
MOD(SUM((E3171-1901)*365,(N3171-1)*28,O3171,258),260),
MOD(SUM((E3171-1900)*365,(N3171-1)*28,O3171,258),260))</f>
        <v>201</v>
      </c>
      <c r="Q3171" s="376" t="str">
        <f>VLOOKUP(MOD(P3171,4),色,2,FALSE)</f>
        <v>赤い</v>
      </c>
      <c r="R3171" s="333" t="str">
        <f>VLOOKUP(MOD(P3171,13),銀河の音,2,FALSE)</f>
        <v>律動の</v>
      </c>
      <c r="S3171" s="387" t="str">
        <f>VLOOKUP(MOD(P3171,20),太陽の紋章,2,FALSE)</f>
        <v>竜</v>
      </c>
      <c r="T3171" s="126" t="s">
        <v>8359</v>
      </c>
    </row>
    <row r="3172" spans="1:20" ht="13.5" customHeight="1">
      <c r="A3172" s="50" t="str">
        <f>VLOOKUP(MOD(E3172,10),十干,2,FALSE)</f>
        <v>戊</v>
      </c>
      <c r="B3172" s="199" t="str">
        <f>VLOOKUP(MOD(E3172,12),十二支,3,FALSE)</f>
        <v xml:space="preserve">09 火 </v>
      </c>
      <c r="C3172" s="201" t="str">
        <f>VLOOKUP(F3172,星座,3,TRUE)</f>
        <v xml:space="preserve">05 土 </v>
      </c>
      <c r="D3172" s="531" t="s">
        <v>537</v>
      </c>
      <c r="E3172" s="1" t="str">
        <f>IFERROR(YEAR(D3172),LEFT(D3172,4))</f>
        <v>1898</v>
      </c>
      <c r="F3172" s="1" t="str">
        <f>IF(ISTEXT(D3172),RIGHT(D3172,5),TEXT(D3172,"mm/dd"))</f>
        <v>12/27</v>
      </c>
      <c r="G3172" s="39">
        <f>SUM(MID(E3172,1,1),MID(E3172,2,1),MID(E3172,3,1),MID(E3172,4,1),MID(F3172,1,1),MID(F3172,2,1),MID(F3172,4,1),MID(F3172,5,1))</f>
        <v>38</v>
      </c>
      <c r="H3172" s="41">
        <f>IF(MOD(G3172,9)=0,9,MOD(G3172,9))</f>
        <v>2</v>
      </c>
      <c r="I3172" s="45" t="str">
        <f>IFERROR(MID("日月火水木金土",WEEKDAY(D3172),1),"")</f>
        <v/>
      </c>
      <c r="J3172" s="304" t="s">
        <v>2854</v>
      </c>
      <c r="K3172" s="202" t="str">
        <f>VLOOKUP(F3172,石と花メイン,3,FALSE)</f>
        <v>■黒縞瑪瑙</v>
      </c>
      <c r="L3172" s="297" t="str">
        <f>VLOOKUP(F3172,石と花メイン,4,FALSE)</f>
        <v>梅【春告げ草】</v>
      </c>
      <c r="M3172" s="393">
        <f>IF(OR(MONTH(F3172)&lt;7,AND(MONTH(F3172)=7,DAY(F3172)&lt;=25)),
MOD(SUM((E3172-1901)*365,259),260),
MOD(SUM((E3172-1900)*365,259),260))</f>
        <v>49</v>
      </c>
      <c r="N3172" s="390">
        <f>IF(AND(MONTH(F3172)=7,DAY(F3172)&gt;25),1,
ROUNDDOWN((SUM(VLOOKUP(MONTH(F3172),D暦変換用数値,2,FALSE),DAY(F3172))/28)+1,0))</f>
        <v>6</v>
      </c>
      <c r="O3172" s="205">
        <f>IF(AND(MONTH(F3172)=7,DAY(F3172)&gt;25),DAY(F3172)-25,
MOD((SUM(VLOOKUP(MONTH(F3172),D暦変換用数値,2,FALSE),DAY(F3172))),28)+1)</f>
        <v>15</v>
      </c>
      <c r="P3172" s="406">
        <f>IF(OR(MONTH(F3172)&lt;7,AND(MONTH(F3172)=7,DAY(F3172)&lt;=25)),
MOD(SUM((E3172-1901)*365,(N3172-1)*28,O3172,258),260),
MOD(SUM((E3172-1900)*365,(N3172-1)*28,O3172,258),260))</f>
        <v>203</v>
      </c>
      <c r="Q3172" s="374" t="str">
        <f>VLOOKUP(MOD(P3172,4),色,2,FALSE)</f>
        <v>青い</v>
      </c>
      <c r="R3172" s="292" t="str">
        <f>VLOOKUP(MOD(P3172,13),銀河の音,2,FALSE)</f>
        <v>銀河の</v>
      </c>
      <c r="S3172" s="385" t="str">
        <f>VLOOKUP(MOD(P3172,20),太陽の紋章,2,FALSE)</f>
        <v>夜</v>
      </c>
      <c r="T3172" s="99" t="s">
        <v>538</v>
      </c>
    </row>
    <row r="3173" spans="1:20" ht="13.5" customHeight="1">
      <c r="A3173" s="282" t="str">
        <f>VLOOKUP(MOD(E3173,10),十干,2,FALSE)</f>
        <v>庚</v>
      </c>
      <c r="B3173" s="283" t="str">
        <f>VLOOKUP(MOD(E3173,12),十二支,3,FALSE)</f>
        <v xml:space="preserve">09 火 </v>
      </c>
      <c r="C3173" s="287" t="str">
        <f>VLOOKUP(F3173,星座,3,TRUE)</f>
        <v xml:space="preserve">06 聖 </v>
      </c>
      <c r="D3173" s="533">
        <v>3878</v>
      </c>
      <c r="E3173" s="83">
        <f>IFERROR(YEAR(D3173),LEFT(D3173,4))</f>
        <v>1910</v>
      </c>
      <c r="F3173" s="83" t="str">
        <f>IF(ISTEXT(D3173),RIGHT(D3173,5),TEXT(D3173,"mm/dd"))</f>
        <v>08/13</v>
      </c>
      <c r="G3173" s="88">
        <f>SUM(MID(E3173,1,1),MID(E3173,2,1),MID(E3173,3,1),MID(E3173,4,1),MID(F3173,1,1),MID(F3173,2,1),MID(F3173,4,1),MID(F3173,5,1))</f>
        <v>23</v>
      </c>
      <c r="H3173" s="88">
        <f>IF(MOD(G3173,9)=0,9,MOD(G3173,9))</f>
        <v>5</v>
      </c>
      <c r="I3173" s="83" t="str">
        <f>IFERROR(MID("日月火水木金土",WEEKDAY(D3173),1),"")</f>
        <v>土</v>
      </c>
      <c r="J3173" s="303" t="s">
        <v>3005</v>
      </c>
      <c r="K3173" s="87" t="str">
        <f>VLOOKUP(F3173,石と花メイン,3,FALSE)</f>
        <v>◇金剛石</v>
      </c>
      <c r="L3173" s="296" t="str">
        <f>VLOOKUP(F3173,石と花メイン,4,FALSE)</f>
        <v>鷺草</v>
      </c>
      <c r="M3173" s="392">
        <f>IF(OR(MONTH(F3173)&lt;7,AND(MONTH(F3173)=7,DAY(F3173)&lt;=25)),
MOD(SUM((E3173-1901)*365,259),260),
MOD(SUM((E3173-1900)*365,259),260))</f>
        <v>9</v>
      </c>
      <c r="N3173" s="330">
        <f>IF(AND(MONTH(F3173)=7,DAY(F3173)&gt;25),1,
ROUNDDOWN((SUM(VLOOKUP(MONTH(F3173),D暦変換用数値,2,FALSE),DAY(F3173))/28)+1,0))</f>
        <v>1</v>
      </c>
      <c r="O3173" s="84">
        <f>IF(AND(MONTH(F3173)=7,DAY(F3173)&gt;25),DAY(F3173)-25,
MOD((SUM(VLOOKUP(MONTH(F3173),D暦変換用数値,2,FALSE),DAY(F3173))),28)+1)</f>
        <v>19</v>
      </c>
      <c r="P3173" s="405">
        <f>IF(OR(MONTH(F3173)&lt;7,AND(MONTH(F3173)=7,DAY(F3173)&lt;=25)),
MOD(SUM((E3173-1901)*365,(N3173-1)*28,O3173,258),260),
MOD(SUM((E3173-1900)*365,(N3173-1)*28,O3173,258),260))</f>
        <v>27</v>
      </c>
      <c r="Q3173" s="371" t="str">
        <f>VLOOKUP(MOD(P3173,4),色,2,FALSE)</f>
        <v>青い</v>
      </c>
      <c r="R3173" s="289" t="str">
        <f>VLOOKUP(MOD(P3173,13),銀河の音,2,FALSE)</f>
        <v>磁気の</v>
      </c>
      <c r="S3173" s="382" t="str">
        <f>VLOOKUP(MOD(P3173,20),太陽の紋章,2,FALSE)</f>
        <v>手</v>
      </c>
      <c r="T3173" s="95" t="s">
        <v>3374</v>
      </c>
    </row>
    <row r="3174" spans="1:20" ht="13.5" customHeight="1">
      <c r="A3174" s="282" t="str">
        <f>VLOOKUP(MOD(E3174,10),十干,2,FALSE)</f>
        <v>壬</v>
      </c>
      <c r="B3174" s="283" t="str">
        <f>VLOOKUP(MOD(E3174,12),十二支,3,FALSE)</f>
        <v xml:space="preserve">09 火 </v>
      </c>
      <c r="C3174" s="287" t="str">
        <f>VLOOKUP(F3174,星座,3,TRUE)</f>
        <v xml:space="preserve">06 聖 </v>
      </c>
      <c r="D3174" s="533">
        <v>8250</v>
      </c>
      <c r="E3174" s="83">
        <f>IFERROR(YEAR(D3174),LEFT(D3174,4))</f>
        <v>1922</v>
      </c>
      <c r="F3174" s="83" t="str">
        <f>IF(ISTEXT(D3174),RIGHT(D3174,5),TEXT(D3174,"mm/dd"))</f>
        <v>08/02</v>
      </c>
      <c r="G3174" s="88">
        <f>SUM(MID(E3174,1,1),MID(E3174,2,1),MID(E3174,3,1),MID(E3174,4,1),MID(F3174,1,1),MID(F3174,2,1),MID(F3174,4,1),MID(F3174,5,1))</f>
        <v>24</v>
      </c>
      <c r="H3174" s="88">
        <f>IF(MOD(G3174,9)=0,9,MOD(G3174,9))</f>
        <v>6</v>
      </c>
      <c r="I3174" s="83" t="str">
        <f>IFERROR(MID("日月火水木金土",WEEKDAY(D3174),1),"")</f>
        <v>水</v>
      </c>
      <c r="J3174" s="303" t="s">
        <v>3006</v>
      </c>
      <c r="K3174" s="87" t="str">
        <f>VLOOKUP(F3174,石と花メイン,3,FALSE)</f>
        <v>◆柘榴石</v>
      </c>
      <c r="L3174" s="296" t="str">
        <f>VLOOKUP(F3174,石と花メイン,4,FALSE)</f>
        <v>浜木綿【浜万年青】</v>
      </c>
      <c r="M3174" s="392">
        <f>IF(OR(MONTH(F3174)&lt;7,AND(MONTH(F3174)=7,DAY(F3174)&lt;=25)),
MOD(SUM((E3174-1901)*365,259),260),
MOD(SUM((E3174-1900)*365,259),260))</f>
        <v>229</v>
      </c>
      <c r="N3174" s="330">
        <f>IF(AND(MONTH(F3174)=7,DAY(F3174)&gt;25),1,
ROUNDDOWN((SUM(VLOOKUP(MONTH(F3174),D暦変換用数値,2,FALSE),DAY(F3174))/28)+1,0))</f>
        <v>1</v>
      </c>
      <c r="O3174" s="84">
        <f>IF(AND(MONTH(F3174)=7,DAY(F3174)&gt;25),DAY(F3174)-25,
MOD((SUM(VLOOKUP(MONTH(F3174),D暦変換用数値,2,FALSE),DAY(F3174))),28)+1)</f>
        <v>8</v>
      </c>
      <c r="P3174" s="405">
        <f>IF(OR(MONTH(F3174)&lt;7,AND(MONTH(F3174)=7,DAY(F3174)&lt;=25)),
MOD(SUM((E3174-1901)*365,(N3174-1)*28,O3174,258),260),
MOD(SUM((E3174-1900)*365,(N3174-1)*28,O3174,258),260))</f>
        <v>236</v>
      </c>
      <c r="Q3174" s="371" t="str">
        <f>VLOOKUP(MOD(P3174,4),色,2,FALSE)</f>
        <v>黄色い</v>
      </c>
      <c r="R3174" s="289" t="str">
        <f>VLOOKUP(MOD(P3174,13),銀河の音,2,FALSE)</f>
        <v>月の</v>
      </c>
      <c r="S3174" s="382" t="str">
        <f>VLOOKUP(MOD(P3174,20),太陽の紋章,2,FALSE)</f>
        <v>戦士</v>
      </c>
      <c r="T3174" s="95" t="s">
        <v>3518</v>
      </c>
    </row>
    <row r="3175" spans="1:20" ht="13.5" customHeight="1">
      <c r="A3175" s="50" t="str">
        <f>VLOOKUP(MOD(E3175,10),十干,2,FALSE)</f>
        <v>甲</v>
      </c>
      <c r="B3175" s="199" t="str">
        <f>VLOOKUP(MOD(E3175,12),十二支,3,FALSE)</f>
        <v xml:space="preserve">09 火 </v>
      </c>
      <c r="C3175" s="201" t="str">
        <f>VLOOKUP(F3175,星座,3,TRUE)</f>
        <v xml:space="preserve">06 聖 </v>
      </c>
      <c r="D3175" s="531">
        <v>12626</v>
      </c>
      <c r="E3175" s="1">
        <f>IFERROR(YEAR(D3175),LEFT(D3175,4))</f>
        <v>1934</v>
      </c>
      <c r="F3175" s="1" t="str">
        <f>IF(ISTEXT(D3175),RIGHT(D3175,5),TEXT(D3175,"mm/dd"))</f>
        <v>07/26</v>
      </c>
      <c r="G3175" s="39">
        <f>SUM(MID(E3175,1,1),MID(E3175,2,1),MID(E3175,3,1),MID(E3175,4,1),MID(F3175,1,1),MID(F3175,2,1),MID(F3175,4,1),MID(F3175,5,1))</f>
        <v>32</v>
      </c>
      <c r="H3175" s="41">
        <f>IF(MOD(G3175,9)=0,9,MOD(G3175,9))</f>
        <v>5</v>
      </c>
      <c r="I3175" s="45" t="str">
        <f>IFERROR(MID("日月火水木金土",WEEKDAY(D3175),1),"")</f>
        <v>木</v>
      </c>
      <c r="J3175" s="304" t="s">
        <v>2288</v>
      </c>
      <c r="K3175" s="202" t="str">
        <f>VLOOKUP(F3175,石と花メイン,3,FALSE)</f>
        <v>◆藍玉</v>
      </c>
      <c r="L3175" s="297" t="str">
        <f>VLOOKUP(F3175,石と花メイン,4,FALSE)</f>
        <v>苦蓬/苦艾</v>
      </c>
      <c r="M3175" s="393">
        <f>IF(OR(MONTH(F3175)&lt;7,AND(MONTH(F3175)=7,DAY(F3175)&lt;=25)),
MOD(SUM((E3175-1901)*365,259),260),
MOD(SUM((E3175-1900)*365,259),260))</f>
        <v>189</v>
      </c>
      <c r="N3175" s="390">
        <f>IF(AND(MONTH(F3175)=7,DAY(F3175)&gt;25),1,
ROUNDDOWN((SUM(VLOOKUP(MONTH(F3175),D暦変換用数値,2,FALSE),DAY(F3175))/28)+1,0))</f>
        <v>1</v>
      </c>
      <c r="O3175" s="205">
        <f>IF(AND(MONTH(F3175)=7,DAY(F3175)&gt;25),DAY(F3175)-25,
MOD((SUM(VLOOKUP(MONTH(F3175),D暦変換用数値,2,FALSE),DAY(F3175))),28)+1)</f>
        <v>1</v>
      </c>
      <c r="P3175" s="406">
        <f>IF(OR(MONTH(F3175)&lt;7,AND(MONTH(F3175)=7,DAY(F3175)&lt;=25)),
MOD(SUM((E3175-1901)*365,(N3175-1)*28,O3175,258),260),
MOD(SUM((E3175-1900)*365,(N3175-1)*28,O3175,258),260))</f>
        <v>189</v>
      </c>
      <c r="Q3175" s="372" t="str">
        <f>VLOOKUP(MOD(P3175,4),色,2,FALSE)</f>
        <v>赤い</v>
      </c>
      <c r="R3175" s="290" t="str">
        <f>VLOOKUP(MOD(P3175,13),銀河の音,2,FALSE)</f>
        <v>共振の</v>
      </c>
      <c r="S3175" s="383" t="str">
        <f>VLOOKUP(MOD(P3175,20),太陽の紋章,2,FALSE)</f>
        <v>月</v>
      </c>
      <c r="T3175" s="99" t="s">
        <v>5669</v>
      </c>
    </row>
    <row r="3176" spans="1:20" ht="13.5" customHeight="1">
      <c r="A3176" s="76" t="str">
        <f>VLOOKUP(MOD(E3176,10),十干,2,FALSE)</f>
        <v>甲</v>
      </c>
      <c r="B3176" s="199" t="str">
        <f>VLOOKUP(MOD(E3176,12),十二支,3,FALSE)</f>
        <v xml:space="preserve">09 火 </v>
      </c>
      <c r="C3176" s="201" t="str">
        <f>VLOOKUP(F3176,星座,3,TRUE)</f>
        <v xml:space="preserve">06 聖 </v>
      </c>
      <c r="D3176" s="534">
        <v>12648</v>
      </c>
      <c r="E3176" s="116">
        <f>IFERROR(YEAR(D3176),LEFT(D3176,4))</f>
        <v>1934</v>
      </c>
      <c r="F3176" s="116" t="str">
        <f>IF(ISTEXT(D3176),RIGHT(D3176,5),TEXT(D3176,"mm/dd"))</f>
        <v>08/17</v>
      </c>
      <c r="G3176" s="120">
        <f>SUM(MID(E3176,1,1),MID(E3176,2,1),MID(E3176,3,1),MID(E3176,4,1),MID(F3176,1,1),MID(F3176,2,1),MID(F3176,4,1),MID(F3176,5,1))</f>
        <v>33</v>
      </c>
      <c r="H3176" s="120">
        <f>IF(MOD(G3176,9)=0,9,MOD(G3176,9))</f>
        <v>6</v>
      </c>
      <c r="I3176" s="116" t="str">
        <f>IFERROR(MID("日月火水木金土",WEEKDAY(D3176),1),"")</f>
        <v>金</v>
      </c>
      <c r="J3176" s="306" t="s">
        <v>7364</v>
      </c>
      <c r="K3176" s="203" t="str">
        <f>VLOOKUP(F3176,石と花メイン,3,FALSE)</f>
        <v>◆青玉</v>
      </c>
      <c r="L3176" s="299" t="str">
        <f>VLOOKUP(F3176,石と花メイン,4,FALSE)</f>
        <v>合歓の木/棔</v>
      </c>
      <c r="M3176" s="395">
        <f>IF(OR(MONTH(F3176)&lt;7,AND(MONTH(F3176)=7,DAY(F3176)&lt;=25)),
MOD(SUM((E3176-1901)*365,259),260),
MOD(SUM((E3176-1900)*365,259),260))</f>
        <v>189</v>
      </c>
      <c r="N3176" s="121">
        <f>IF(AND(MONTH(F3176)=7,DAY(F3176)&gt;25),1,
ROUNDDOWN((SUM(VLOOKUP(MONTH(F3176),D暦変換用数値,2,FALSE),DAY(F3176))/28)+1,0))</f>
        <v>1</v>
      </c>
      <c r="O3176" s="117">
        <f>IF(AND(MONTH(F3176)=7,DAY(F3176)&gt;25),DAY(F3176)-25,
MOD((SUM(VLOOKUP(MONTH(F3176),D暦変換用数値,2,FALSE),DAY(F3176))),28)+1)</f>
        <v>23</v>
      </c>
      <c r="P3176" s="408">
        <f>IF(OR(MONTH(F3176)&lt;7,AND(MONTH(F3176)=7,DAY(F3176)&lt;=25)),
MOD(SUM((E3176-1901)*365,(N3176-1)*28,O3176,258),260),
MOD(SUM((E3176-1900)*365,(N3176-1)*28,O3176,258),260))</f>
        <v>211</v>
      </c>
      <c r="Q3176" s="374" t="str">
        <f>VLOOKUP(MOD(P3176,4),色,2,FALSE)</f>
        <v>青い</v>
      </c>
      <c r="R3176" s="292" t="str">
        <f>VLOOKUP(MOD(P3176,13),銀河の音,2,FALSE)</f>
        <v>電気の</v>
      </c>
      <c r="S3176" s="385" t="str">
        <f>VLOOKUP(MOD(P3176,20),太陽の紋章,2,FALSE)</f>
        <v>猿</v>
      </c>
      <c r="T3176" s="129" t="s">
        <v>7294</v>
      </c>
    </row>
    <row r="3177" spans="1:20" ht="13.5" customHeight="1">
      <c r="A3177" s="334" t="str">
        <f>VLOOKUP(MOD(E3177,10),十干,2,FALSE)</f>
        <v>丙</v>
      </c>
      <c r="B3177" s="331" t="str">
        <f>VLOOKUP(MOD(E3177,12),十二支,3,FALSE)</f>
        <v xml:space="preserve">09 火 </v>
      </c>
      <c r="C3177" s="336" t="str">
        <f>VLOOKUP(F3177,星座,3,TRUE)</f>
        <v xml:space="preserve">06 聖 </v>
      </c>
      <c r="D3177" s="540">
        <v>17020</v>
      </c>
      <c r="E3177" s="131">
        <f>IFERROR(YEAR(D3177),LEFT(D3177,4))</f>
        <v>1946</v>
      </c>
      <c r="F3177" s="538" t="str">
        <f>IF(ISTEXT(D3177),RIGHT(D3177,5),TEXT(D3177,"mm/dd"))</f>
        <v>08/06</v>
      </c>
      <c r="G3177" s="133">
        <f>SUM(MID(E3177,1,1),MID(E3177,2,1),MID(E3177,3,1),MID(E3177,4,1),MID(F3177,1,1),MID(F3177,2,1),MID(F3177,4,1),MID(F3177,5,1))</f>
        <v>34</v>
      </c>
      <c r="H3177" s="133">
        <f>IF(MOD(G3177,9)=0,9,MOD(G3177,9))</f>
        <v>7</v>
      </c>
      <c r="I3177" s="131" t="str">
        <f>IFERROR(MID("日月火水木金土",WEEKDAY(D3177),1),"")</f>
        <v>火</v>
      </c>
      <c r="J3177" s="306" t="s">
        <v>8978</v>
      </c>
      <c r="K3177" s="335" t="str">
        <f>VLOOKUP(F3177,石と花メイン,3,FALSE)</f>
        <v>●瑠璃</v>
      </c>
      <c r="L3177" s="302" t="str">
        <f>VLOOKUP(F3177,石と花メイン,4,FALSE)</f>
        <v>百日草【ジニア】</v>
      </c>
      <c r="M3177" s="396">
        <f>IF(OR(MONTH(F3177)&lt;7,AND(MONTH(F3177)=7,DAY(F3177)&lt;=25)),
MOD(SUM((E3177-1901)*365,259),260),
MOD(SUM((E3177-1900)*365,259),260))</f>
        <v>149</v>
      </c>
      <c r="N3177" s="335">
        <f>IF(AND(MONTH(F3177)=7,DAY(F3177)&gt;25),1,
ROUNDDOWN((SUM(VLOOKUP(MONTH(F3177),D暦変換用数値,2,FALSE),DAY(F3177))/28)+1,0))</f>
        <v>1</v>
      </c>
      <c r="O3177" s="132">
        <f>IF(AND(MONTH(F3177)=7,DAY(F3177)&gt;25),DAY(F3177)-25,
MOD((SUM(VLOOKUP(MONTH(F3177),D暦変換用数値,2,FALSE),DAY(F3177))),28)+1)</f>
        <v>12</v>
      </c>
      <c r="P3177" s="404">
        <f>IF(OR(MONTH(F3177)&lt;7,AND(MONTH(F3177)=7,DAY(F3177)&lt;=25)),
MOD(SUM((E3177-1901)*365,(N3177-1)*28,O3177,258),260),
MOD(SUM((E3177-1900)*365,(N3177-1)*28,O3177,258),260))</f>
        <v>160</v>
      </c>
      <c r="Q3177" s="376" t="str">
        <f>VLOOKUP(MOD(P3177,4),色,2,FALSE)</f>
        <v>黄色い</v>
      </c>
      <c r="R3177" s="333" t="str">
        <f>VLOOKUP(MOD(P3177,13),銀河の音,2,FALSE)</f>
        <v>自己存在の</v>
      </c>
      <c r="S3177" s="387" t="str">
        <f>VLOOKUP(MOD(P3177,20),太陽の紋章,2,FALSE)</f>
        <v>太陽</v>
      </c>
      <c r="T3177" s="145"/>
    </row>
    <row r="3178" spans="1:20" ht="13.5" customHeight="1">
      <c r="A3178" s="50" t="str">
        <f>VLOOKUP(MOD(E3178,10),十干,2,FALSE)</f>
        <v>丙</v>
      </c>
      <c r="B3178" s="199" t="str">
        <f>VLOOKUP(MOD(E3178,12),十二支,3,FALSE)</f>
        <v xml:space="preserve">09 火 </v>
      </c>
      <c r="C3178" s="201" t="str">
        <f>VLOOKUP(F3178,星座,3,TRUE)</f>
        <v xml:space="preserve">06 聖 </v>
      </c>
      <c r="D3178" s="531">
        <v>17033</v>
      </c>
      <c r="E3178" s="1">
        <f>IFERROR(YEAR(D3178),LEFT(D3178,4))</f>
        <v>1946</v>
      </c>
      <c r="F3178" s="1" t="str">
        <f>IF(ISTEXT(D3178),RIGHT(D3178,5),TEXT(D3178,"mm/dd"))</f>
        <v>08/19</v>
      </c>
      <c r="G3178" s="39">
        <f>SUM(MID(E3178,1,1),MID(E3178,2,1),MID(E3178,3,1),MID(E3178,4,1),MID(F3178,1,1),MID(F3178,2,1),MID(F3178,4,1),MID(F3178,5,1))</f>
        <v>38</v>
      </c>
      <c r="H3178" s="41">
        <f>IF(MOD(G3178,9)=0,9,MOD(G3178,9))</f>
        <v>2</v>
      </c>
      <c r="I3178" s="45" t="str">
        <f>IFERROR(MID("日月火水木金土",WEEKDAY(D3178),1),"")</f>
        <v>月</v>
      </c>
      <c r="J3178" s="304" t="s">
        <v>2289</v>
      </c>
      <c r="K3178" s="202" t="str">
        <f>VLOOKUP(F3178,石と花メイン,3,FALSE)</f>
        <v>◆翠玉</v>
      </c>
      <c r="L3178" s="297" t="str">
        <f>VLOOKUP(F3178,石と花メイン,4,FALSE)</f>
        <v>凌霄花</v>
      </c>
      <c r="M3178" s="393">
        <f>IF(OR(MONTH(F3178)&lt;7,AND(MONTH(F3178)=7,DAY(F3178)&lt;=25)),
MOD(SUM((E3178-1901)*365,259),260),
MOD(SUM((E3178-1900)*365,259),260))</f>
        <v>149</v>
      </c>
      <c r="N3178" s="390">
        <f>IF(AND(MONTH(F3178)=7,DAY(F3178)&gt;25),1,
ROUNDDOWN((SUM(VLOOKUP(MONTH(F3178),D暦変換用数値,2,FALSE),DAY(F3178))/28)+1,0))</f>
        <v>1</v>
      </c>
      <c r="O3178" s="205">
        <f>IF(AND(MONTH(F3178)=7,DAY(F3178)&gt;25),DAY(F3178)-25,
MOD((SUM(VLOOKUP(MONTH(F3178),D暦変換用数値,2,FALSE),DAY(F3178))),28)+1)</f>
        <v>25</v>
      </c>
      <c r="P3178" s="406">
        <f>IF(OR(MONTH(F3178)&lt;7,AND(MONTH(F3178)=7,DAY(F3178)&lt;=25)),
MOD(SUM((E3178-1901)*365,(N3178-1)*28,O3178,258),260),
MOD(SUM((E3178-1900)*365,(N3178-1)*28,O3178,258),260))</f>
        <v>173</v>
      </c>
      <c r="Q3178" s="372" t="str">
        <f>VLOOKUP(MOD(P3178,4),色,2,FALSE)</f>
        <v>赤い</v>
      </c>
      <c r="R3178" s="290" t="str">
        <f>VLOOKUP(MOD(P3178,13),銀河の音,2,FALSE)</f>
        <v>自己存在の</v>
      </c>
      <c r="S3178" s="383" t="str">
        <f>VLOOKUP(MOD(P3178,20),太陽の紋章,2,FALSE)</f>
        <v>空歩く者</v>
      </c>
      <c r="T3178" s="99" t="s">
        <v>546</v>
      </c>
    </row>
    <row r="3179" spans="1:20" ht="13.5" customHeight="1">
      <c r="A3179" s="50" t="str">
        <f>VLOOKUP(MOD(E3179,10),十干,2,FALSE)</f>
        <v>丙</v>
      </c>
      <c r="B3179" s="199" t="str">
        <f>VLOOKUP(MOD(E3179,12),十二支,3,FALSE)</f>
        <v xml:space="preserve">09 火 </v>
      </c>
      <c r="C3179" s="201" t="str">
        <f>VLOOKUP(F3179,星座,3,TRUE)</f>
        <v xml:space="preserve">06 聖 </v>
      </c>
      <c r="D3179" s="531">
        <v>17036</v>
      </c>
      <c r="E3179" s="1">
        <f>IFERROR(YEAR(D3179),LEFT(D3179,4))</f>
        <v>1946</v>
      </c>
      <c r="F3179" s="1" t="str">
        <f>IF(ISTEXT(D3179),RIGHT(D3179,5),TEXT(D3179,"mm/dd"))</f>
        <v>08/22</v>
      </c>
      <c r="G3179" s="39">
        <f>SUM(MID(E3179,1,1),MID(E3179,2,1),MID(E3179,3,1),MID(E3179,4,1),MID(F3179,1,1),MID(F3179,2,1),MID(F3179,4,1),MID(F3179,5,1))</f>
        <v>32</v>
      </c>
      <c r="H3179" s="41">
        <f>IF(MOD(G3179,9)=0,9,MOD(G3179,9))</f>
        <v>5</v>
      </c>
      <c r="I3179" s="45" t="str">
        <f>IFERROR(MID("日月火水木金土",WEEKDAY(D3179),1),"")</f>
        <v>木</v>
      </c>
      <c r="J3179" s="304" t="s">
        <v>2290</v>
      </c>
      <c r="K3179" s="202" t="str">
        <f>VLOOKUP(F3179,石と花メイン,3,FALSE)</f>
        <v>●琥珀</v>
      </c>
      <c r="L3179" s="297" t="str">
        <f>VLOOKUP(F3179,石と花メイン,4,FALSE)</f>
        <v>下野草【繍線花】</v>
      </c>
      <c r="M3179" s="393">
        <f>IF(OR(MONTH(F3179)&lt;7,AND(MONTH(F3179)=7,DAY(F3179)&lt;=25)),
MOD(SUM((E3179-1901)*365,259),260),
MOD(SUM((E3179-1900)*365,259),260))</f>
        <v>149</v>
      </c>
      <c r="N3179" s="390">
        <f>IF(AND(MONTH(F3179)=7,DAY(F3179)&gt;25),1,
ROUNDDOWN((SUM(VLOOKUP(MONTH(F3179),D暦変換用数値,2,FALSE),DAY(F3179))/28)+1,0))</f>
        <v>1</v>
      </c>
      <c r="O3179" s="205">
        <f>IF(AND(MONTH(F3179)=7,DAY(F3179)&gt;25),DAY(F3179)-25,
MOD((SUM(VLOOKUP(MONTH(F3179),D暦変換用数値,2,FALSE),DAY(F3179))),28)+1)</f>
        <v>28</v>
      </c>
      <c r="P3179" s="406">
        <f>IF(OR(MONTH(F3179)&lt;7,AND(MONTH(F3179)=7,DAY(F3179)&lt;=25)),
MOD(SUM((E3179-1901)*365,(N3179-1)*28,O3179,258),260),
MOD(SUM((E3179-1900)*365,(N3179-1)*28,O3179,258),260))</f>
        <v>176</v>
      </c>
      <c r="Q3179" s="373" t="str">
        <f>VLOOKUP(MOD(P3179,4),色,2,FALSE)</f>
        <v>黄色い</v>
      </c>
      <c r="R3179" s="291" t="str">
        <f>VLOOKUP(MOD(P3179,13),銀河の音,2,FALSE)</f>
        <v>共振の</v>
      </c>
      <c r="S3179" s="384" t="str">
        <f>VLOOKUP(MOD(P3179,20),太陽の紋章,2,FALSE)</f>
        <v>戦士</v>
      </c>
      <c r="T3179" s="93" t="s">
        <v>6296</v>
      </c>
    </row>
    <row r="3180" spans="1:20" ht="13.5" customHeight="1">
      <c r="A3180" s="50" t="str">
        <f>VLOOKUP(MOD(E3180,10),十干,2,FALSE)</f>
        <v>戊</v>
      </c>
      <c r="B3180" s="199" t="str">
        <f>VLOOKUP(MOD(E3180,12),十二支,3,FALSE)</f>
        <v xml:space="preserve">09 火 </v>
      </c>
      <c r="C3180" s="201" t="str">
        <f>VLOOKUP(F3180,星座,3,TRUE)</f>
        <v xml:space="preserve">06 聖 </v>
      </c>
      <c r="D3180" s="531">
        <v>21396</v>
      </c>
      <c r="E3180" s="1">
        <f>IFERROR(YEAR(D3180),LEFT(D3180,4))</f>
        <v>1958</v>
      </c>
      <c r="F3180" s="1" t="str">
        <f>IF(ISTEXT(D3180),RIGHT(D3180,5),TEXT(D3180,"mm/dd"))</f>
        <v>07/30</v>
      </c>
      <c r="G3180" s="39">
        <f>SUM(MID(E3180,1,1),MID(E3180,2,1),MID(E3180,3,1),MID(E3180,4,1),MID(F3180,1,1),MID(F3180,2,1),MID(F3180,4,1),MID(F3180,5,1))</f>
        <v>33</v>
      </c>
      <c r="H3180" s="41">
        <f>IF(MOD(G3180,9)=0,9,MOD(G3180,9))</f>
        <v>6</v>
      </c>
      <c r="I3180" s="45" t="str">
        <f>IFERROR(MID("日月火水木金土",WEEKDAY(D3180),1),"")</f>
        <v>水</v>
      </c>
      <c r="J3180" s="304" t="s">
        <v>2291</v>
      </c>
      <c r="K3180" s="202" t="str">
        <f>VLOOKUP(F3180,石と花メイン,3,FALSE)</f>
        <v>●琥珀</v>
      </c>
      <c r="L3180" s="297" t="str">
        <f>VLOOKUP(F3180,石と花メイン,4,FALSE)</f>
        <v>菩提樹</v>
      </c>
      <c r="M3180" s="393">
        <f>IF(OR(MONTH(F3180)&lt;7,AND(MONTH(F3180)=7,DAY(F3180)&lt;=25)),
MOD(SUM((E3180-1901)*365,259),260),
MOD(SUM((E3180-1900)*365,259),260))</f>
        <v>109</v>
      </c>
      <c r="N3180" s="390">
        <f>IF(AND(MONTH(F3180)=7,DAY(F3180)&gt;25),1,
ROUNDDOWN((SUM(VLOOKUP(MONTH(F3180),D暦変換用数値,2,FALSE),DAY(F3180))/28)+1,0))</f>
        <v>1</v>
      </c>
      <c r="O3180" s="205">
        <f>IF(AND(MONTH(F3180)=7,DAY(F3180)&gt;25),DAY(F3180)-25,
MOD((SUM(VLOOKUP(MONTH(F3180),D暦変換用数値,2,FALSE),DAY(F3180))),28)+1)</f>
        <v>5</v>
      </c>
      <c r="P3180" s="406">
        <f>IF(OR(MONTH(F3180)&lt;7,AND(MONTH(F3180)=7,DAY(F3180)&lt;=25)),
MOD(SUM((E3180-1901)*365,(N3180-1)*28,O3180,258),260),
MOD(SUM((E3180-1900)*365,(N3180-1)*28,O3180,258),260))</f>
        <v>113</v>
      </c>
      <c r="Q3180" s="372" t="str">
        <f>VLOOKUP(MOD(P3180,4),色,2,FALSE)</f>
        <v>赤い</v>
      </c>
      <c r="R3180" s="290" t="str">
        <f>VLOOKUP(MOD(P3180,13),銀河の音,2,FALSE)</f>
        <v>太陽の</v>
      </c>
      <c r="S3180" s="383" t="str">
        <f>VLOOKUP(MOD(P3180,20),太陽の紋章,2,FALSE)</f>
        <v>空歩く者</v>
      </c>
      <c r="T3180" s="98" t="s">
        <v>3736</v>
      </c>
    </row>
    <row r="3181" spans="1:20" ht="13.5" customHeight="1">
      <c r="A3181" s="50" t="str">
        <f>VLOOKUP(MOD(E3181,10),十干,2,FALSE)</f>
        <v>戊</v>
      </c>
      <c r="B3181" s="199" t="str">
        <f>VLOOKUP(MOD(E3181,12),十二支,3,FALSE)</f>
        <v xml:space="preserve">09 火 </v>
      </c>
      <c r="C3181" s="201" t="str">
        <f>VLOOKUP(F3181,星座,3,TRUE)</f>
        <v xml:space="preserve">06 聖 </v>
      </c>
      <c r="D3181" s="531">
        <v>21401</v>
      </c>
      <c r="E3181" s="1">
        <f>IFERROR(YEAR(D3181),LEFT(D3181,4))</f>
        <v>1958</v>
      </c>
      <c r="F3181" s="1" t="str">
        <f>IF(ISTEXT(D3181),RIGHT(D3181,5),TEXT(D3181,"mm/dd"))</f>
        <v>08/04</v>
      </c>
      <c r="G3181" s="39">
        <f>SUM(MID(E3181,1,1),MID(E3181,2,1),MID(E3181,3,1),MID(E3181,4,1),MID(F3181,1,1),MID(F3181,2,1),MID(F3181,4,1),MID(F3181,5,1))</f>
        <v>35</v>
      </c>
      <c r="H3181" s="41">
        <f>IF(MOD(G3181,9)=0,9,MOD(G3181,9))</f>
        <v>8</v>
      </c>
      <c r="I3181" s="45" t="str">
        <f>IFERROR(MID("日月火水木金土",WEEKDAY(D3181),1),"")</f>
        <v>月</v>
      </c>
      <c r="J3181" s="304" t="s">
        <v>2292</v>
      </c>
      <c r="K3181" s="202" t="str">
        <f>VLOOKUP(F3181,石と花メイン,3,FALSE)</f>
        <v>◇金剛石</v>
      </c>
      <c r="L3181" s="297" t="str">
        <f>VLOOKUP(F3181,石と花メイン,4,FALSE)</f>
        <v>唐綿【パンヤ草】</v>
      </c>
      <c r="M3181" s="393">
        <f>IF(OR(MONTH(F3181)&lt;7,AND(MONTH(F3181)=7,DAY(F3181)&lt;=25)),
MOD(SUM((E3181-1901)*365,259),260),
MOD(SUM((E3181-1900)*365,259),260))</f>
        <v>109</v>
      </c>
      <c r="N3181" s="390">
        <f>IF(AND(MONTH(F3181)=7,DAY(F3181)&gt;25),1,
ROUNDDOWN((SUM(VLOOKUP(MONTH(F3181),D暦変換用数値,2,FALSE),DAY(F3181))/28)+1,0))</f>
        <v>1</v>
      </c>
      <c r="O3181" s="205">
        <f>IF(AND(MONTH(F3181)=7,DAY(F3181)&gt;25),DAY(F3181)-25,
MOD((SUM(VLOOKUP(MONTH(F3181),D暦変換用数値,2,FALSE),DAY(F3181))),28)+1)</f>
        <v>10</v>
      </c>
      <c r="P3181" s="406">
        <f>IF(OR(MONTH(F3181)&lt;7,AND(MONTH(F3181)=7,DAY(F3181)&lt;=25)),
MOD(SUM((E3181-1901)*365,(N3181-1)*28,O3181,258),260),
MOD(SUM((E3181-1900)*365,(N3181-1)*28,O3181,258),260))</f>
        <v>118</v>
      </c>
      <c r="Q3181" s="375" t="str">
        <f>VLOOKUP(MOD(P3181,4),色,2,FALSE)</f>
        <v>白い</v>
      </c>
      <c r="R3181" s="293" t="str">
        <f>VLOOKUP(MOD(P3181,13),銀河の音,2,FALSE)</f>
        <v>磁気の</v>
      </c>
      <c r="S3181" s="386" t="str">
        <f>VLOOKUP(MOD(P3181,20),太陽の紋章,2,FALSE)</f>
        <v>鏡</v>
      </c>
      <c r="T3181" s="97" t="s">
        <v>6466</v>
      </c>
    </row>
    <row r="3182" spans="1:20" ht="13.5" customHeight="1">
      <c r="A3182" s="50" t="str">
        <f>VLOOKUP(MOD(E3182,10),十干,2,FALSE)</f>
        <v>戊</v>
      </c>
      <c r="B3182" s="199" t="str">
        <f>VLOOKUP(MOD(E3182,12),十二支,3,FALSE)</f>
        <v xml:space="preserve">09 火 </v>
      </c>
      <c r="C3182" s="201" t="str">
        <f>VLOOKUP(F3182,星座,3,TRUE)</f>
        <v xml:space="preserve">06 聖 </v>
      </c>
      <c r="D3182" s="531">
        <v>21403</v>
      </c>
      <c r="E3182" s="1">
        <f>IFERROR(YEAR(D3182),LEFT(D3182,4))</f>
        <v>1958</v>
      </c>
      <c r="F3182" s="1" t="str">
        <f>IF(ISTEXT(D3182),RIGHT(D3182,5),TEXT(D3182,"mm/dd"))</f>
        <v>08/06</v>
      </c>
      <c r="G3182" s="39">
        <f>SUM(MID(E3182,1,1),MID(E3182,2,1),MID(E3182,3,1),MID(E3182,4,1),MID(F3182,1,1),MID(F3182,2,1),MID(F3182,4,1),MID(F3182,5,1))</f>
        <v>37</v>
      </c>
      <c r="H3182" s="41">
        <f>IF(MOD(G3182,9)=0,9,MOD(G3182,9))</f>
        <v>1</v>
      </c>
      <c r="I3182" s="45" t="str">
        <f>IFERROR(MID("日月火水木金土",WEEKDAY(D3182),1),"")</f>
        <v>水</v>
      </c>
      <c r="J3182" s="304" t="s">
        <v>2293</v>
      </c>
      <c r="K3182" s="202" t="str">
        <f>VLOOKUP(F3182,石と花メイン,3,FALSE)</f>
        <v>●瑠璃</v>
      </c>
      <c r="L3182" s="297" t="str">
        <f>VLOOKUP(F3182,石と花メイン,4,FALSE)</f>
        <v>百日草【ジニア】</v>
      </c>
      <c r="M3182" s="393">
        <f>IF(OR(MONTH(F3182)&lt;7,AND(MONTH(F3182)=7,DAY(F3182)&lt;=25)),
MOD(SUM((E3182-1901)*365,259),260),
MOD(SUM((E3182-1900)*365,259),260))</f>
        <v>109</v>
      </c>
      <c r="N3182" s="390">
        <f>IF(AND(MONTH(F3182)=7,DAY(F3182)&gt;25),1,
ROUNDDOWN((SUM(VLOOKUP(MONTH(F3182),D暦変換用数値,2,FALSE),DAY(F3182))/28)+1,0))</f>
        <v>1</v>
      </c>
      <c r="O3182" s="205">
        <f>IF(AND(MONTH(F3182)=7,DAY(F3182)&gt;25),DAY(F3182)-25,
MOD((SUM(VLOOKUP(MONTH(F3182),D暦変換用数値,2,FALSE),DAY(F3182))),28)+1)</f>
        <v>12</v>
      </c>
      <c r="P3182" s="406">
        <f>IF(OR(MONTH(F3182)&lt;7,AND(MONTH(F3182)=7,DAY(F3182)&lt;=25)),
MOD(SUM((E3182-1901)*365,(N3182-1)*28,O3182,258),260),
MOD(SUM((E3182-1900)*365,(N3182-1)*28,O3182,258),260))</f>
        <v>120</v>
      </c>
      <c r="Q3182" s="373" t="str">
        <f>VLOOKUP(MOD(P3182,4),色,2,FALSE)</f>
        <v>黄色い</v>
      </c>
      <c r="R3182" s="291" t="str">
        <f>VLOOKUP(MOD(P3182,13),銀河の音,2,FALSE)</f>
        <v>電気の</v>
      </c>
      <c r="S3182" s="384" t="str">
        <f>VLOOKUP(MOD(P3182,20),太陽の紋章,2,FALSE)</f>
        <v>太陽</v>
      </c>
      <c r="T3182" s="98" t="s">
        <v>3736</v>
      </c>
    </row>
    <row r="3183" spans="1:20" ht="13.5" customHeight="1">
      <c r="A3183" s="76" t="str">
        <f>VLOOKUP(MOD(E3183,10),十干,2,FALSE)</f>
        <v>戊</v>
      </c>
      <c r="B3183" s="280" t="str">
        <f>VLOOKUP(MOD(E3183,12),十二支,3,FALSE)</f>
        <v xml:space="preserve">09 火 </v>
      </c>
      <c r="C3183" s="281" t="str">
        <f>VLOOKUP(F3183,星座,3,TRUE)</f>
        <v xml:space="preserve">06 聖 </v>
      </c>
      <c r="D3183" s="550">
        <v>21404</v>
      </c>
      <c r="E3183" s="77">
        <f>IFERROR(YEAR(D3183),LEFT(D3183,4))</f>
        <v>1958</v>
      </c>
      <c r="F3183" s="77" t="str">
        <f>IF(ISTEXT(D3183),RIGHT(D3183,5),TEXT(D3183,"mm/dd"))</f>
        <v>08/07</v>
      </c>
      <c r="G3183" s="554">
        <f>SUM(MID(E3183,1,1),MID(E3183,2,1),MID(E3183,3,1),MID(E3183,4,1),MID(F3183,1,1),MID(F3183,2,1),MID(F3183,4,1),MID(F3183,5,1))</f>
        <v>38</v>
      </c>
      <c r="H3183" s="81">
        <f>IF(MOD(G3183,9)=0,9,MOD(G3183,9))</f>
        <v>2</v>
      </c>
      <c r="I3183" s="77" t="str">
        <f>IFERROR(MID("日月火水木金土",WEEKDAY(D3183),1),"")</f>
        <v>木</v>
      </c>
      <c r="J3183" s="307" t="s">
        <v>9069</v>
      </c>
      <c r="K3183" s="203" t="str">
        <f>VLOOKUP(F3183,石と花メイン,3,FALSE)</f>
        <v>◆翠玉</v>
      </c>
      <c r="L3183" s="301" t="str">
        <f>VLOOKUP(F3183,石と花メイン,4,FALSE)</f>
        <v>石榴</v>
      </c>
      <c r="M3183" s="398">
        <f>IF(OR(MONTH(F3183)&lt;7,AND(MONTH(F3183)=7,DAY(F3183)&lt;=25)),
MOD(SUM((E3183-1901)*365,259),260),
MOD(SUM((E3183-1900)*365,259),260))</f>
        <v>109</v>
      </c>
      <c r="N3183" s="121">
        <f>IF(AND(MONTH(F3183)=7,DAY(F3183)&gt;25),1,
ROUNDDOWN((SUM(VLOOKUP(MONTH(F3183),D暦変換用数値,2,FALSE),DAY(F3183))/28)+1,0))</f>
        <v>1</v>
      </c>
      <c r="O3183" s="117">
        <f>IF(AND(MONTH(F3183)=7,DAY(F3183)&gt;25),DAY(F3183)-25,
MOD((SUM(VLOOKUP(MONTH(F3183),D暦変換用数値,2,FALSE),DAY(F3183))),28)+1)</f>
        <v>13</v>
      </c>
      <c r="P3183" s="408">
        <f>IF(OR(MONTH(F3183)&lt;7,AND(MONTH(F3183)=7,DAY(F3183)&lt;=25)),
MOD(SUM((E3183-1901)*365,(N3183-1)*28,O3183,258),260),
MOD(SUM((E3183-1900)*365,(N3183-1)*28,O3183,258),260))</f>
        <v>121</v>
      </c>
      <c r="Q3183" s="380" t="str">
        <f>VLOOKUP(MOD(P3183,4),色,2,FALSE)</f>
        <v>赤い</v>
      </c>
      <c r="R3183" s="295" t="str">
        <f>VLOOKUP(MOD(P3183,13),銀河の音,2,FALSE)</f>
        <v>自己存在の</v>
      </c>
      <c r="S3183" s="389" t="str">
        <f>VLOOKUP(MOD(P3183,20),太陽の紋章,2,FALSE)</f>
        <v>竜</v>
      </c>
      <c r="T3183" s="110" t="s">
        <v>9075</v>
      </c>
    </row>
    <row r="3184" spans="1:20" ht="13.5" customHeight="1">
      <c r="A3184" s="50" t="str">
        <f>VLOOKUP(MOD(E3184,10),十干,2,FALSE)</f>
        <v>戊</v>
      </c>
      <c r="B3184" s="199" t="str">
        <f>VLOOKUP(MOD(E3184,12),十二支,3,FALSE)</f>
        <v xml:space="preserve">09 火 </v>
      </c>
      <c r="C3184" s="201" t="str">
        <f>VLOOKUP(F3184,星座,3,TRUE)</f>
        <v xml:space="preserve">06 聖 </v>
      </c>
      <c r="D3184" s="531">
        <v>21409</v>
      </c>
      <c r="E3184" s="1">
        <f>IFERROR(YEAR(D3184),LEFT(D3184,4))</f>
        <v>1958</v>
      </c>
      <c r="F3184" s="1" t="str">
        <f>IF(ISTEXT(D3184),RIGHT(D3184,5),TEXT(D3184,"mm/dd"))</f>
        <v>08/12</v>
      </c>
      <c r="G3184" s="39">
        <f>SUM(MID(E3184,1,1),MID(E3184,2,1),MID(E3184,3,1),MID(E3184,4,1),MID(F3184,1,1),MID(F3184,2,1),MID(F3184,4,1),MID(F3184,5,1))</f>
        <v>34</v>
      </c>
      <c r="H3184" s="41">
        <f>IF(MOD(G3184,9)=0,9,MOD(G3184,9))</f>
        <v>7</v>
      </c>
      <c r="I3184" s="45" t="str">
        <f>IFERROR(MID("日月火水木金土",WEEKDAY(D3184),1),"")</f>
        <v>火</v>
      </c>
      <c r="J3184" s="304" t="s">
        <v>2294</v>
      </c>
      <c r="K3184" s="202" t="str">
        <f>VLOOKUP(F3184,石と花メイン,3,FALSE)</f>
        <v>■紫水晶</v>
      </c>
      <c r="L3184" s="297" t="str">
        <f>VLOOKUP(F3184,石と花メイン,4,FALSE)</f>
        <v>夾竹桃【半年紅】</v>
      </c>
      <c r="M3184" s="393">
        <f>IF(OR(MONTH(F3184)&lt;7,AND(MONTH(F3184)=7,DAY(F3184)&lt;=25)),
MOD(SUM((E3184-1901)*365,259),260),
MOD(SUM((E3184-1900)*365,259),260))</f>
        <v>109</v>
      </c>
      <c r="N3184" s="390">
        <f>IF(AND(MONTH(F3184)=7,DAY(F3184)&gt;25),1,
ROUNDDOWN((SUM(VLOOKUP(MONTH(F3184),D暦変換用数値,2,FALSE),DAY(F3184))/28)+1,0))</f>
        <v>1</v>
      </c>
      <c r="O3184" s="205">
        <f>IF(AND(MONTH(F3184)=7,DAY(F3184)&gt;25),DAY(F3184)-25,
MOD((SUM(VLOOKUP(MONTH(F3184),D暦変換用数値,2,FALSE),DAY(F3184))),28)+1)</f>
        <v>18</v>
      </c>
      <c r="P3184" s="406">
        <f>IF(OR(MONTH(F3184)&lt;7,AND(MONTH(F3184)=7,DAY(F3184)&lt;=25)),
MOD(SUM((E3184-1901)*365,(N3184-1)*28,O3184,258),260),
MOD(SUM((E3184-1900)*365,(N3184-1)*28,O3184,258),260))</f>
        <v>126</v>
      </c>
      <c r="Q3184" s="375" t="str">
        <f>VLOOKUP(MOD(P3184,4),色,2,FALSE)</f>
        <v>白い</v>
      </c>
      <c r="R3184" s="293" t="str">
        <f>VLOOKUP(MOD(P3184,13),銀河の音,2,FALSE)</f>
        <v>太陽の</v>
      </c>
      <c r="S3184" s="386" t="str">
        <f>VLOOKUP(MOD(P3184,20),太陽の紋章,2,FALSE)</f>
        <v>世界の橋渡し</v>
      </c>
      <c r="T3184" s="98" t="s">
        <v>3736</v>
      </c>
    </row>
    <row r="3185" spans="1:20" ht="13.5" customHeight="1">
      <c r="A3185" s="50" t="str">
        <f>VLOOKUP(MOD(E3185,10),十干,2,FALSE)</f>
        <v>戊</v>
      </c>
      <c r="B3185" s="199" t="str">
        <f>VLOOKUP(MOD(E3185,12),十二支,3,FALSE)</f>
        <v xml:space="preserve">09 火 </v>
      </c>
      <c r="C3185" s="201" t="str">
        <f>VLOOKUP(F3185,星座,3,TRUE)</f>
        <v xml:space="preserve">06 聖 </v>
      </c>
      <c r="D3185" s="531">
        <v>21413</v>
      </c>
      <c r="E3185" s="1">
        <f>IFERROR(YEAR(D3185),LEFT(D3185,4))</f>
        <v>1958</v>
      </c>
      <c r="F3185" s="1" t="str">
        <f>IF(ISTEXT(D3185),RIGHT(D3185,5),TEXT(D3185,"mm/dd"))</f>
        <v>08/16</v>
      </c>
      <c r="G3185" s="39">
        <f>SUM(MID(E3185,1,1),MID(E3185,2,1),MID(E3185,3,1),MID(E3185,4,1),MID(F3185,1,1),MID(F3185,2,1),MID(F3185,4,1),MID(F3185,5,1))</f>
        <v>38</v>
      </c>
      <c r="H3185" s="41">
        <f>IF(MOD(G3185,9)=0,9,MOD(G3185,9))</f>
        <v>2</v>
      </c>
      <c r="I3185" s="45" t="str">
        <f>IFERROR(MID("日月火水木金土",WEEKDAY(D3185),1),"")</f>
        <v>土</v>
      </c>
      <c r="J3185" s="304" t="s">
        <v>2295</v>
      </c>
      <c r="K3185" s="202" t="str">
        <f>VLOOKUP(F3185,石と花メイン,3,FALSE)</f>
        <v>◆黄玉</v>
      </c>
      <c r="L3185" s="297" t="str">
        <f>VLOOKUP(F3185,石と花メイン,4,FALSE)</f>
        <v>ブーゲンビリア【筏蔓】</v>
      </c>
      <c r="M3185" s="393">
        <f>IF(OR(MONTH(F3185)&lt;7,AND(MONTH(F3185)=7,DAY(F3185)&lt;=25)),
MOD(SUM((E3185-1901)*365,259),260),
MOD(SUM((E3185-1900)*365,259),260))</f>
        <v>109</v>
      </c>
      <c r="N3185" s="390">
        <f>IF(AND(MONTH(F3185)=7,DAY(F3185)&gt;25),1,
ROUNDDOWN((SUM(VLOOKUP(MONTH(F3185),D暦変換用数値,2,FALSE),DAY(F3185))/28)+1,0))</f>
        <v>1</v>
      </c>
      <c r="O3185" s="205">
        <f>IF(AND(MONTH(F3185)=7,DAY(F3185)&gt;25),DAY(F3185)-25,
MOD((SUM(VLOOKUP(MONTH(F3185),D暦変換用数値,2,FALSE),DAY(F3185))),28)+1)</f>
        <v>22</v>
      </c>
      <c r="P3185" s="406">
        <f>IF(OR(MONTH(F3185)&lt;7,AND(MONTH(F3185)=7,DAY(F3185)&lt;=25)),
MOD(SUM((E3185-1901)*365,(N3185-1)*28,O3185,258),260),
MOD(SUM((E3185-1900)*365,(N3185-1)*28,O3185,258),260))</f>
        <v>130</v>
      </c>
      <c r="Q3185" s="375" t="str">
        <f>VLOOKUP(MOD(P3185,4),色,2,FALSE)</f>
        <v>白い</v>
      </c>
      <c r="R3185" s="293" t="str">
        <f>VLOOKUP(MOD(P3185,13),銀河の音,2,FALSE)</f>
        <v>宇宙の</v>
      </c>
      <c r="S3185" s="386" t="str">
        <f>VLOOKUP(MOD(P3185,20),太陽の紋章,2,FALSE)</f>
        <v>犬</v>
      </c>
      <c r="T3185" s="98" t="s">
        <v>3736</v>
      </c>
    </row>
    <row r="3186" spans="1:20" ht="13.5" customHeight="1">
      <c r="A3186" s="334" t="str">
        <f>VLOOKUP(MOD(E3186,10),十干,2,FALSE)</f>
        <v>戊</v>
      </c>
      <c r="B3186" s="331" t="str">
        <f>VLOOKUP(MOD(E3186,12),十二支,3,FALSE)</f>
        <v xml:space="preserve">09 火 </v>
      </c>
      <c r="C3186" s="336" t="str">
        <f>VLOOKUP(F3186,星座,3,TRUE)</f>
        <v xml:space="preserve">06 聖 </v>
      </c>
      <c r="D3186" s="534">
        <v>21414</v>
      </c>
      <c r="E3186" s="131">
        <f>IFERROR(YEAR(D3186),LEFT(D3186,4))</f>
        <v>1958</v>
      </c>
      <c r="F3186" s="131" t="str">
        <f>IF(ISTEXT(D3186),RIGHT(D3186,5),TEXT(D3186,"mm/dd"))</f>
        <v>08/17</v>
      </c>
      <c r="G3186" s="133">
        <f>SUM(MID(E3186,1,1),MID(E3186,2,1),MID(E3186,3,1),MID(E3186,4,1),MID(F3186,1,1),MID(F3186,2,1),MID(F3186,4,1),MID(F3186,5,1))</f>
        <v>39</v>
      </c>
      <c r="H3186" s="133">
        <f>IF(MOD(G3186,9)=0,9,MOD(G3186,9))</f>
        <v>3</v>
      </c>
      <c r="I3186" s="131" t="str">
        <f>IFERROR(MID("日月火水木金土",WEEKDAY(D3186),1),"")</f>
        <v>日</v>
      </c>
      <c r="J3186" s="306" t="s">
        <v>8456</v>
      </c>
      <c r="K3186" s="335" t="str">
        <f>VLOOKUP(F3186,石と花メイン,3,FALSE)</f>
        <v>◆青玉</v>
      </c>
      <c r="L3186" s="302" t="str">
        <f>VLOOKUP(F3186,石と花メイン,4,FALSE)</f>
        <v>合歓の木/棔</v>
      </c>
      <c r="M3186" s="396">
        <f>IF(OR(MONTH(F3186)&lt;7,AND(MONTH(F3186)=7,DAY(F3186)&lt;=25)),
MOD(SUM((E3186-1901)*365,259),260),
MOD(SUM((E3186-1900)*365,259),260))</f>
        <v>109</v>
      </c>
      <c r="N3186" s="335">
        <f>IF(AND(MONTH(F3186)=7,DAY(F3186)&gt;25),1,
ROUNDDOWN((SUM(VLOOKUP(MONTH(F3186),D暦変換用数値,2,FALSE),DAY(F3186))/28)+1,0))</f>
        <v>1</v>
      </c>
      <c r="O3186" s="132">
        <f>IF(AND(MONTH(F3186)=7,DAY(F3186)&gt;25),DAY(F3186)-25,
MOD((SUM(VLOOKUP(MONTH(F3186),D暦変換用数値,2,FALSE),DAY(F3186))),28)+1)</f>
        <v>23</v>
      </c>
      <c r="P3186" s="404">
        <f>IF(OR(MONTH(F3186)&lt;7,AND(MONTH(F3186)=7,DAY(F3186)&lt;=25)),
MOD(SUM((E3186-1901)*365,(N3186-1)*28,O3186,258),260),
MOD(SUM((E3186-1900)*365,(N3186-1)*28,O3186,258),260))</f>
        <v>131</v>
      </c>
      <c r="Q3186" s="376" t="str">
        <f>VLOOKUP(MOD(P3186,4),色,2,FALSE)</f>
        <v>青い</v>
      </c>
      <c r="R3186" s="333" t="str">
        <f>VLOOKUP(MOD(P3186,13),銀河の音,2,FALSE)</f>
        <v>磁気の</v>
      </c>
      <c r="S3186" s="387" t="str">
        <f>VLOOKUP(MOD(P3186,20),太陽の紋章,2,FALSE)</f>
        <v>猿</v>
      </c>
      <c r="T3186" s="144" t="s">
        <v>8459</v>
      </c>
    </row>
    <row r="3187" spans="1:20" ht="13.5" customHeight="1">
      <c r="A3187" s="50" t="str">
        <f>VLOOKUP(MOD(E3187,10),十干,2,FALSE)</f>
        <v>庚</v>
      </c>
      <c r="B3187" s="199" t="str">
        <f>VLOOKUP(MOD(E3187,12),十二支,3,FALSE)</f>
        <v xml:space="preserve">09 火 </v>
      </c>
      <c r="C3187" s="201" t="str">
        <f>VLOOKUP(F3187,星座,3,TRUE)</f>
        <v xml:space="preserve">06 聖 </v>
      </c>
      <c r="D3187" s="531">
        <v>25775</v>
      </c>
      <c r="E3187" s="1">
        <f>IFERROR(YEAR(D3187),LEFT(D3187,4))</f>
        <v>1970</v>
      </c>
      <c r="F3187" s="1" t="str">
        <f>IF(ISTEXT(D3187),RIGHT(D3187,5),TEXT(D3187,"mm/dd"))</f>
        <v>07/26</v>
      </c>
      <c r="G3187" s="39">
        <f>SUM(MID(E3187,1,1),MID(E3187,2,1),MID(E3187,3,1),MID(E3187,4,1),MID(F3187,1,1),MID(F3187,2,1),MID(F3187,4,1),MID(F3187,5,1))</f>
        <v>32</v>
      </c>
      <c r="H3187" s="41">
        <f>IF(MOD(G3187,9)=0,9,MOD(G3187,9))</f>
        <v>5</v>
      </c>
      <c r="I3187" s="45" t="str">
        <f>IFERROR(MID("日月火水木金土",WEEKDAY(D3187),1),"")</f>
        <v>日</v>
      </c>
      <c r="J3187" s="304" t="s">
        <v>2296</v>
      </c>
      <c r="K3187" s="202" t="str">
        <f>VLOOKUP(F3187,石と花メイン,3,FALSE)</f>
        <v>◆藍玉</v>
      </c>
      <c r="L3187" s="297" t="str">
        <f>VLOOKUP(F3187,石と花メイン,4,FALSE)</f>
        <v>苦蓬/苦艾</v>
      </c>
      <c r="M3187" s="393">
        <f>IF(OR(MONTH(F3187)&lt;7,AND(MONTH(F3187)=7,DAY(F3187)&lt;=25)),
MOD(SUM((E3187-1901)*365,259),260),
MOD(SUM((E3187-1900)*365,259),260))</f>
        <v>69</v>
      </c>
      <c r="N3187" s="390">
        <f>IF(AND(MONTH(F3187)=7,DAY(F3187)&gt;25),1,
ROUNDDOWN((SUM(VLOOKUP(MONTH(F3187),D暦変換用数値,2,FALSE),DAY(F3187))/28)+1,0))</f>
        <v>1</v>
      </c>
      <c r="O3187" s="205">
        <f>IF(AND(MONTH(F3187)=7,DAY(F3187)&gt;25),DAY(F3187)-25,
MOD((SUM(VLOOKUP(MONTH(F3187),D暦変換用数値,2,FALSE),DAY(F3187))),28)+1)</f>
        <v>1</v>
      </c>
      <c r="P3187" s="406">
        <f>IF(OR(MONTH(F3187)&lt;7,AND(MONTH(F3187)=7,DAY(F3187)&lt;=25)),
MOD(SUM((E3187-1901)*365,(N3187-1)*28,O3187,258),260),
MOD(SUM((E3187-1900)*365,(N3187-1)*28,O3187,258),260))</f>
        <v>69</v>
      </c>
      <c r="Q3187" s="372" t="str">
        <f>VLOOKUP(MOD(P3187,4),色,2,FALSE)</f>
        <v>赤い</v>
      </c>
      <c r="R3187" s="290" t="str">
        <f>VLOOKUP(MOD(P3187,13),銀河の音,2,FALSE)</f>
        <v>自己存在の</v>
      </c>
      <c r="S3187" s="383" t="str">
        <f>VLOOKUP(MOD(P3187,20),太陽の紋章,2,FALSE)</f>
        <v>月</v>
      </c>
      <c r="T3187" s="99" t="s">
        <v>547</v>
      </c>
    </row>
    <row r="3188" spans="1:20" ht="13.5" customHeight="1">
      <c r="A3188" s="282" t="str">
        <f>VLOOKUP(MOD(E3188,10),十干,2,FALSE)</f>
        <v>庚</v>
      </c>
      <c r="B3188" s="283" t="str">
        <f>VLOOKUP(MOD(E3188,12),十二支,3,FALSE)</f>
        <v xml:space="preserve">09 火 </v>
      </c>
      <c r="C3188" s="287" t="str">
        <f>VLOOKUP(F3188,星座,3,TRUE)</f>
        <v xml:space="preserve">06 聖 </v>
      </c>
      <c r="D3188" s="533">
        <v>25792</v>
      </c>
      <c r="E3188" s="83">
        <f>IFERROR(YEAR(D3188),LEFT(D3188,4))</f>
        <v>1970</v>
      </c>
      <c r="F3188" s="83" t="str">
        <f>IF(ISTEXT(D3188),RIGHT(D3188,5),TEXT(D3188,"mm/dd"))</f>
        <v>08/12</v>
      </c>
      <c r="G3188" s="88">
        <f>SUM(MID(E3188,1,1),MID(E3188,2,1),MID(E3188,3,1),MID(E3188,4,1),MID(F3188,1,1),MID(F3188,2,1),MID(F3188,4,1),MID(F3188,5,1))</f>
        <v>28</v>
      </c>
      <c r="H3188" s="88">
        <f>IF(MOD(G3188,9)=0,9,MOD(G3188,9))</f>
        <v>1</v>
      </c>
      <c r="I3188" s="83" t="str">
        <f>IFERROR(MID("日月火水木金土",WEEKDAY(D3188),1),"")</f>
        <v>水</v>
      </c>
      <c r="J3188" s="303" t="s">
        <v>3007</v>
      </c>
      <c r="K3188" s="87" t="str">
        <f>VLOOKUP(F3188,石と花メイン,3,FALSE)</f>
        <v>■紫水晶</v>
      </c>
      <c r="L3188" s="296" t="str">
        <f>VLOOKUP(F3188,石と花メイン,4,FALSE)</f>
        <v>夾竹桃【半年紅】</v>
      </c>
      <c r="M3188" s="392">
        <f>IF(OR(MONTH(F3188)&lt;7,AND(MONTH(F3188)=7,DAY(F3188)&lt;=25)),
MOD(SUM((E3188-1901)*365,259),260),
MOD(SUM((E3188-1900)*365,259),260))</f>
        <v>69</v>
      </c>
      <c r="N3188" s="330">
        <f>IF(AND(MONTH(F3188)=7,DAY(F3188)&gt;25),1,
ROUNDDOWN((SUM(VLOOKUP(MONTH(F3188),D暦変換用数値,2,FALSE),DAY(F3188))/28)+1,0))</f>
        <v>1</v>
      </c>
      <c r="O3188" s="84">
        <f>IF(AND(MONTH(F3188)=7,DAY(F3188)&gt;25),DAY(F3188)-25,
MOD((SUM(VLOOKUP(MONTH(F3188),D暦変換用数値,2,FALSE),DAY(F3188))),28)+1)</f>
        <v>18</v>
      </c>
      <c r="P3188" s="405">
        <f>IF(OR(MONTH(F3188)&lt;7,AND(MONTH(F3188)=7,DAY(F3188)&lt;=25)),
MOD(SUM((E3188-1901)*365,(N3188-1)*28,O3188,258),260),
MOD(SUM((E3188-1900)*365,(N3188-1)*28,O3188,258),260))</f>
        <v>86</v>
      </c>
      <c r="Q3188" s="371" t="str">
        <f>VLOOKUP(MOD(P3188,4),色,2,FALSE)</f>
        <v>白い</v>
      </c>
      <c r="R3188" s="289" t="str">
        <f>VLOOKUP(MOD(P3188,13),銀河の音,2,FALSE)</f>
        <v>銀河の</v>
      </c>
      <c r="S3188" s="382" t="str">
        <f>VLOOKUP(MOD(P3188,20),太陽の紋章,2,FALSE)</f>
        <v>世界の橋渡し</v>
      </c>
      <c r="T3188" s="95" t="s">
        <v>5537</v>
      </c>
    </row>
    <row r="3189" spans="1:20" ht="13.5" customHeight="1">
      <c r="A3189" s="50" t="str">
        <f>VLOOKUP(MOD(E3189,10),十干,2,FALSE)</f>
        <v>庚</v>
      </c>
      <c r="B3189" s="199" t="str">
        <f>VLOOKUP(MOD(E3189,12),十二支,3,FALSE)</f>
        <v xml:space="preserve">09 火 </v>
      </c>
      <c r="C3189" s="201" t="str">
        <f>VLOOKUP(F3189,星座,3,TRUE)</f>
        <v xml:space="preserve">06 聖 </v>
      </c>
      <c r="D3189" s="535">
        <v>25792</v>
      </c>
      <c r="E3189" s="45">
        <f>IFERROR(YEAR(D3189),LEFT(D3189,4))</f>
        <v>1970</v>
      </c>
      <c r="F3189" s="45" t="str">
        <f>IF(ISTEXT(D3189),RIGHT(D3189,5),TEXT(D3189,"mm/dd"))</f>
        <v>08/12</v>
      </c>
      <c r="G3189" s="41">
        <f>SUM(MID(E3189,1,1),MID(E3189,2,1),MID(E3189,3,1),MID(E3189,4,1),MID(F3189,1,1),MID(F3189,2,1),MID(F3189,4,1),MID(F3189,5,1))</f>
        <v>28</v>
      </c>
      <c r="H3189" s="41">
        <f>IF(MOD(G3189,9)=0,9,MOD(G3189,9))</f>
        <v>1</v>
      </c>
      <c r="I3189" s="45" t="str">
        <f>IFERROR(MID("日月火水木金土",WEEKDAY(D3189),1),"")</f>
        <v>水</v>
      </c>
      <c r="J3189" s="305" t="s">
        <v>6468</v>
      </c>
      <c r="K3189" s="203" t="str">
        <f>VLOOKUP(F3189,石と花メイン,3,FALSE)</f>
        <v>■紫水晶</v>
      </c>
      <c r="L3189" s="298" t="str">
        <f>VLOOKUP(F3189,石と花メイン,4,FALSE)</f>
        <v>夾竹桃【半年紅】</v>
      </c>
      <c r="M3189" s="394">
        <f>IF(OR(MONTH(F3189)&lt;7,AND(MONTH(F3189)=7,DAY(F3189)&lt;=25)),
MOD(SUM((E3189-1901)*365,259),260),
MOD(SUM((E3189-1900)*365,259),260))</f>
        <v>69</v>
      </c>
      <c r="N3189" s="391">
        <f>IF(AND(MONTH(F3189)=7,DAY(F3189)&gt;25),1,
ROUNDDOWN((SUM(VLOOKUP(MONTH(F3189),D暦変換用数値,2,FALSE),DAY(F3189))/28)+1,0))</f>
        <v>1</v>
      </c>
      <c r="O3189" s="46">
        <f>IF(AND(MONTH(F3189)=7,DAY(F3189)&gt;25),DAY(F3189)-25,
MOD((SUM(VLOOKUP(MONTH(F3189),D暦変換用数値,2,FALSE),DAY(F3189))),28)+1)</f>
        <v>18</v>
      </c>
      <c r="P3189" s="407">
        <f>IF(OR(MONTH(F3189)&lt;7,AND(MONTH(F3189)=7,DAY(F3189)&lt;=25)),
MOD(SUM((E3189-1901)*365,(N3189-1)*28,O3189,258),260),
MOD(SUM((E3189-1900)*365,(N3189-1)*28,O3189,258),260))</f>
        <v>86</v>
      </c>
      <c r="Q3189" s="375" t="str">
        <f>VLOOKUP(MOD(P3189,4),色,2,FALSE)</f>
        <v>白い</v>
      </c>
      <c r="R3189" s="293" t="str">
        <f>VLOOKUP(MOD(P3189,13),銀河の音,2,FALSE)</f>
        <v>銀河の</v>
      </c>
      <c r="S3189" s="386" t="str">
        <f>VLOOKUP(MOD(P3189,20),太陽の紋章,2,FALSE)</f>
        <v>世界の橋渡し</v>
      </c>
      <c r="T3189" s="110" t="s">
        <v>6770</v>
      </c>
    </row>
    <row r="3190" spans="1:20" ht="13.5" customHeight="1">
      <c r="A3190" s="50" t="str">
        <f>VLOOKUP(MOD(E3190,10),十干,2,FALSE)</f>
        <v>庚</v>
      </c>
      <c r="B3190" s="199" t="str">
        <f>VLOOKUP(MOD(E3190,12),十二支,3,FALSE)</f>
        <v xml:space="preserve">09 火 </v>
      </c>
      <c r="C3190" s="201" t="str">
        <f>VLOOKUP(F3190,星座,3,TRUE)</f>
        <v xml:space="preserve">06 聖 </v>
      </c>
      <c r="D3190" s="531">
        <v>25792</v>
      </c>
      <c r="E3190" s="1">
        <f>IFERROR(YEAR(D3190),LEFT(D3190,4))</f>
        <v>1970</v>
      </c>
      <c r="F3190" s="1" t="str">
        <f>IF(ISTEXT(D3190),RIGHT(D3190,5),TEXT(D3190,"mm/dd"))</f>
        <v>08/12</v>
      </c>
      <c r="G3190" s="39">
        <f>SUM(MID(E3190,1,1),MID(E3190,2,1),MID(E3190,3,1),MID(E3190,4,1),MID(F3190,1,1),MID(F3190,2,1),MID(F3190,4,1),MID(F3190,5,1))</f>
        <v>28</v>
      </c>
      <c r="H3190" s="41">
        <f>IF(MOD(G3190,9)=0,9,MOD(G3190,9))</f>
        <v>1</v>
      </c>
      <c r="I3190" s="45" t="str">
        <f>IFERROR(MID("日月火水木金土",WEEKDAY(D3190),1),"")</f>
        <v>水</v>
      </c>
      <c r="J3190" s="304" t="s">
        <v>1333</v>
      </c>
      <c r="K3190" s="202" t="str">
        <f>VLOOKUP(F3190,石と花メイン,3,FALSE)</f>
        <v>■紫水晶</v>
      </c>
      <c r="L3190" s="297" t="str">
        <f>VLOOKUP(F3190,石と花メイン,4,FALSE)</f>
        <v>夾竹桃【半年紅】</v>
      </c>
      <c r="M3190" s="393">
        <f>IF(OR(MONTH(F3190)&lt;7,AND(MONTH(F3190)=7,DAY(F3190)&lt;=25)),
MOD(SUM((E3190-1901)*365,259),260),
MOD(SUM((E3190-1900)*365,259),260))</f>
        <v>69</v>
      </c>
      <c r="N3190" s="390">
        <f>IF(AND(MONTH(F3190)=7,DAY(F3190)&gt;25),1,
ROUNDDOWN((SUM(VLOOKUP(MONTH(F3190),D暦変換用数値,2,FALSE),DAY(F3190))/28)+1,0))</f>
        <v>1</v>
      </c>
      <c r="O3190" s="205">
        <f>IF(AND(MONTH(F3190)=7,DAY(F3190)&gt;25),DAY(F3190)-25,
MOD((SUM(VLOOKUP(MONTH(F3190),D暦変換用数値,2,FALSE),DAY(F3190))),28)+1)</f>
        <v>18</v>
      </c>
      <c r="P3190" s="406">
        <f>IF(OR(MONTH(F3190)&lt;7,AND(MONTH(F3190)=7,DAY(F3190)&lt;=25)),
MOD(SUM((E3190-1901)*365,(N3190-1)*28,O3190,258),260),
MOD(SUM((E3190-1900)*365,(N3190-1)*28,O3190,258),260))</f>
        <v>86</v>
      </c>
      <c r="Q3190" s="375" t="str">
        <f>VLOOKUP(MOD(P3190,4),色,2,FALSE)</f>
        <v>白い</v>
      </c>
      <c r="R3190" s="293" t="str">
        <f>VLOOKUP(MOD(P3190,13),銀河の音,2,FALSE)</f>
        <v>銀河の</v>
      </c>
      <c r="S3190" s="386" t="str">
        <f>VLOOKUP(MOD(P3190,20),太陽の紋章,2,FALSE)</f>
        <v>世界の橋渡し</v>
      </c>
      <c r="T3190" s="111" t="s">
        <v>1049</v>
      </c>
    </row>
    <row r="3191" spans="1:20" ht="13.5" customHeight="1">
      <c r="A3191" s="50" t="str">
        <f>VLOOKUP(MOD(E3191,10),十干,2,FALSE)</f>
        <v>壬</v>
      </c>
      <c r="B3191" s="199" t="str">
        <f>VLOOKUP(MOD(E3191,12),十二支,3,FALSE)</f>
        <v xml:space="preserve">09 火 </v>
      </c>
      <c r="C3191" s="201" t="str">
        <f>VLOOKUP(F3191,星座,3,TRUE)</f>
        <v xml:space="preserve">06 聖 </v>
      </c>
      <c r="D3191" s="531">
        <v>30164</v>
      </c>
      <c r="E3191" s="1">
        <f>IFERROR(YEAR(D3191),LEFT(D3191,4))</f>
        <v>1982</v>
      </c>
      <c r="F3191" s="1" t="str">
        <f>IF(ISTEXT(D3191),RIGHT(D3191,5),TEXT(D3191,"mm/dd"))</f>
        <v>08/01</v>
      </c>
      <c r="G3191" s="39">
        <f>SUM(MID(E3191,1,1),MID(E3191,2,1),MID(E3191,3,1),MID(E3191,4,1),MID(F3191,1,1),MID(F3191,2,1),MID(F3191,4,1),MID(F3191,5,1))</f>
        <v>29</v>
      </c>
      <c r="H3191" s="41">
        <f>IF(MOD(G3191,9)=0,9,MOD(G3191,9))</f>
        <v>2</v>
      </c>
      <c r="I3191" s="45" t="str">
        <f>IFERROR(MID("日月火水木金土",WEEKDAY(D3191),1),"")</f>
        <v>日</v>
      </c>
      <c r="J3191" s="304" t="s">
        <v>1334</v>
      </c>
      <c r="K3191" s="202" t="str">
        <f>VLOOKUP(F3191,石と花メイン,3,FALSE)</f>
        <v>■赤縞瑪瑙</v>
      </c>
      <c r="L3191" s="297" t="str">
        <f>VLOOKUP(F3191,石と花メイン,4,FALSE)</f>
        <v>鹿ノ子百合</v>
      </c>
      <c r="M3191" s="393">
        <f>IF(OR(MONTH(F3191)&lt;7,AND(MONTH(F3191)=7,DAY(F3191)&lt;=25)),
MOD(SUM((E3191-1901)*365,259),260),
MOD(SUM((E3191-1900)*365,259),260))</f>
        <v>29</v>
      </c>
      <c r="N3191" s="390">
        <f>IF(AND(MONTH(F3191)=7,DAY(F3191)&gt;25),1,
ROUNDDOWN((SUM(VLOOKUP(MONTH(F3191),D暦変換用数値,2,FALSE),DAY(F3191))/28)+1,0))</f>
        <v>1</v>
      </c>
      <c r="O3191" s="205">
        <f>IF(AND(MONTH(F3191)=7,DAY(F3191)&gt;25),DAY(F3191)-25,
MOD((SUM(VLOOKUP(MONTH(F3191),D暦変換用数値,2,FALSE),DAY(F3191))),28)+1)</f>
        <v>7</v>
      </c>
      <c r="P3191" s="406">
        <f>IF(OR(MONTH(F3191)&lt;7,AND(MONTH(F3191)=7,DAY(F3191)&lt;=25)),
MOD(SUM((E3191-1901)*365,(N3191-1)*28,O3191,258),260),
MOD(SUM((E3191-1900)*365,(N3191-1)*28,O3191,258),260))</f>
        <v>35</v>
      </c>
      <c r="Q3191" s="374" t="str">
        <f>VLOOKUP(MOD(P3191,4),色,2,FALSE)</f>
        <v>青い</v>
      </c>
      <c r="R3191" s="292" t="str">
        <f>VLOOKUP(MOD(P3191,13),銀河の音,2,FALSE)</f>
        <v>太陽の</v>
      </c>
      <c r="S3191" s="385" t="str">
        <f>VLOOKUP(MOD(P3191,20),太陽の紋章,2,FALSE)</f>
        <v>鷲</v>
      </c>
      <c r="T3191" s="98" t="s">
        <v>3736</v>
      </c>
    </row>
    <row r="3192" spans="1:20" ht="13.5" customHeight="1">
      <c r="A3192" s="50" t="str">
        <f>VLOOKUP(MOD(E3192,10),十干,2,FALSE)</f>
        <v>壬</v>
      </c>
      <c r="B3192" s="199" t="str">
        <f>VLOOKUP(MOD(E3192,12),十二支,3,FALSE)</f>
        <v xml:space="preserve">09 火 </v>
      </c>
      <c r="C3192" s="201" t="str">
        <f>VLOOKUP(F3192,星座,3,TRUE)</f>
        <v xml:space="preserve">06 聖 </v>
      </c>
      <c r="D3192" s="531">
        <v>30173</v>
      </c>
      <c r="E3192" s="1">
        <f>IFERROR(YEAR(D3192),LEFT(D3192,4))</f>
        <v>1982</v>
      </c>
      <c r="F3192" s="1" t="str">
        <f>IF(ISTEXT(D3192),RIGHT(D3192,5),TEXT(D3192,"mm/dd"))</f>
        <v>08/10</v>
      </c>
      <c r="G3192" s="39">
        <f>SUM(MID(E3192,1,1),MID(E3192,2,1),MID(E3192,3,1),MID(E3192,4,1),MID(F3192,1,1),MID(F3192,2,1),MID(F3192,4,1),MID(F3192,5,1))</f>
        <v>29</v>
      </c>
      <c r="H3192" s="41">
        <f>IF(MOD(G3192,9)=0,9,MOD(G3192,9))</f>
        <v>2</v>
      </c>
      <c r="I3192" s="45" t="str">
        <f>IFERROR(MID("日月火水木金土",WEEKDAY(D3192),1),"")</f>
        <v>火</v>
      </c>
      <c r="J3192" s="304" t="s">
        <v>1335</v>
      </c>
      <c r="K3192" s="202" t="str">
        <f>VLOOKUP(F3192,石と花メイン,3,FALSE)</f>
        <v>◆金緑石</v>
      </c>
      <c r="L3192" s="297" t="str">
        <f>VLOOKUP(F3192,石と花メイン,4,FALSE)</f>
        <v>縷紅草【南瓜朝顔】</v>
      </c>
      <c r="M3192" s="393">
        <f>IF(OR(MONTH(F3192)&lt;7,AND(MONTH(F3192)=7,DAY(F3192)&lt;=25)),
MOD(SUM((E3192-1901)*365,259),260),
MOD(SUM((E3192-1900)*365,259),260))</f>
        <v>29</v>
      </c>
      <c r="N3192" s="390">
        <f>IF(AND(MONTH(F3192)=7,DAY(F3192)&gt;25),1,
ROUNDDOWN((SUM(VLOOKUP(MONTH(F3192),D暦変換用数値,2,FALSE),DAY(F3192))/28)+1,0))</f>
        <v>1</v>
      </c>
      <c r="O3192" s="205">
        <f>IF(AND(MONTH(F3192)=7,DAY(F3192)&gt;25),DAY(F3192)-25,
MOD((SUM(VLOOKUP(MONTH(F3192),D暦変換用数値,2,FALSE),DAY(F3192))),28)+1)</f>
        <v>16</v>
      </c>
      <c r="P3192" s="406">
        <f>IF(OR(MONTH(F3192)&lt;7,AND(MONTH(F3192)=7,DAY(F3192)&lt;=25)),
MOD(SUM((E3192-1901)*365,(N3192-1)*28,O3192,258),260),
MOD(SUM((E3192-1900)*365,(N3192-1)*28,O3192,258),260))</f>
        <v>44</v>
      </c>
      <c r="Q3192" s="373" t="str">
        <f>VLOOKUP(MOD(P3192,4),色,2,FALSE)</f>
        <v>黄色い</v>
      </c>
      <c r="R3192" s="291" t="str">
        <f>VLOOKUP(MOD(P3192,13),銀河の音,2,FALSE)</f>
        <v>倍音の</v>
      </c>
      <c r="S3192" s="384" t="str">
        <f>VLOOKUP(MOD(P3192,20),太陽の紋章,2,FALSE)</f>
        <v>種</v>
      </c>
      <c r="T3192" s="98" t="s">
        <v>3736</v>
      </c>
    </row>
    <row r="3193" spans="1:20" ht="13.5" customHeight="1">
      <c r="A3193" s="50" t="str">
        <f>VLOOKUP(MOD(E3193,10),十干,2,FALSE)</f>
        <v>壬</v>
      </c>
      <c r="B3193" s="199" t="str">
        <f>VLOOKUP(MOD(E3193,12),十二支,3,FALSE)</f>
        <v xml:space="preserve">09 火 </v>
      </c>
      <c r="C3193" s="201" t="str">
        <f>VLOOKUP(F3193,星座,3,TRUE)</f>
        <v xml:space="preserve">06 聖 </v>
      </c>
      <c r="D3193" s="536">
        <v>30174</v>
      </c>
      <c r="E3193" s="1">
        <f>IFERROR(YEAR(D3193),LEFT(D3193,4))</f>
        <v>1982</v>
      </c>
      <c r="F3193" s="1" t="str">
        <f>IF(ISTEXT(D3193),RIGHT(D3193,5),TEXT(D3193,"mm/dd"))</f>
        <v>08/11</v>
      </c>
      <c r="G3193" s="39">
        <f>SUM(MID(E3193,1,1),MID(E3193,2,1),MID(E3193,3,1),MID(E3193,4,1),MID(F3193,1,1),MID(F3193,2,1),MID(F3193,4,1),MID(F3193,5,1))</f>
        <v>30</v>
      </c>
      <c r="H3193" s="41">
        <f>IF(MOD(G3193,9)=0,9,MOD(G3193,9))</f>
        <v>3</v>
      </c>
      <c r="I3193" s="45" t="str">
        <f>IFERROR(MID("日月火水木金土",WEEKDAY(D3193),1),"")</f>
        <v>水</v>
      </c>
      <c r="J3193" s="304" t="s">
        <v>3025</v>
      </c>
      <c r="K3193" s="202" t="str">
        <f>VLOOKUP(F3193,石と花メイン,3,FALSE)</f>
        <v>●珊瑚</v>
      </c>
      <c r="L3193" s="297" t="str">
        <f>VLOOKUP(F3193,石と花メイン,4,FALSE)</f>
        <v>紅花【末摘花】</v>
      </c>
      <c r="M3193" s="393">
        <f>IF(OR(MONTH(F3193)&lt;7,AND(MONTH(F3193)=7,DAY(F3193)&lt;=25)),
MOD(SUM((E3193-1901)*365,259),260),
MOD(SUM((E3193-1900)*365,259),260))</f>
        <v>29</v>
      </c>
      <c r="N3193" s="390">
        <f>IF(AND(MONTH(F3193)=7,DAY(F3193)&gt;25),1,
ROUNDDOWN((SUM(VLOOKUP(MONTH(F3193),D暦変換用数値,2,FALSE),DAY(F3193))/28)+1,0))</f>
        <v>1</v>
      </c>
      <c r="O3193" s="205">
        <f>IF(AND(MONTH(F3193)=7,DAY(F3193)&gt;25),DAY(F3193)-25,
MOD((SUM(VLOOKUP(MONTH(F3193),D暦変換用数値,2,FALSE),DAY(F3193))),28)+1)</f>
        <v>17</v>
      </c>
      <c r="P3193" s="406">
        <f>IF(OR(MONTH(F3193)&lt;7,AND(MONTH(F3193)=7,DAY(F3193)&lt;=25)),
MOD(SUM((E3193-1901)*365,(N3193-1)*28,O3193,258),260),
MOD(SUM((E3193-1900)*365,(N3193-1)*28,O3193,258),260))</f>
        <v>45</v>
      </c>
      <c r="Q3193" s="372" t="str">
        <f>VLOOKUP(MOD(P3193,4),色,2,FALSE)</f>
        <v>赤い</v>
      </c>
      <c r="R3193" s="290" t="str">
        <f>VLOOKUP(MOD(P3193,13),銀河の音,2,FALSE)</f>
        <v>律動の</v>
      </c>
      <c r="S3193" s="383" t="str">
        <f>VLOOKUP(MOD(P3193,20),太陽の紋章,2,FALSE)</f>
        <v>蛇</v>
      </c>
      <c r="T3193" s="93" t="s">
        <v>4685</v>
      </c>
    </row>
    <row r="3194" spans="1:20" ht="13.5" customHeight="1">
      <c r="A3194" s="50" t="str">
        <f>VLOOKUP(MOD(E3194,10),十干,2,FALSE)</f>
        <v>壬</v>
      </c>
      <c r="B3194" s="199" t="str">
        <f>VLOOKUP(MOD(E3194,12),十二支,3,FALSE)</f>
        <v xml:space="preserve">09 火 </v>
      </c>
      <c r="C3194" s="201" t="str">
        <f>VLOOKUP(F3194,星座,3,TRUE)</f>
        <v xml:space="preserve">06 聖 </v>
      </c>
      <c r="D3194" s="531">
        <v>30176</v>
      </c>
      <c r="E3194" s="1">
        <f>IFERROR(YEAR(D3194),LEFT(D3194,4))</f>
        <v>1982</v>
      </c>
      <c r="F3194" s="1" t="str">
        <f>IF(ISTEXT(D3194),RIGHT(D3194,5),TEXT(D3194,"mm/dd"))</f>
        <v>08/13</v>
      </c>
      <c r="G3194" s="39">
        <f>SUM(MID(E3194,1,1),MID(E3194,2,1),MID(E3194,3,1),MID(E3194,4,1),MID(F3194,1,1),MID(F3194,2,1),MID(F3194,4,1),MID(F3194,5,1))</f>
        <v>32</v>
      </c>
      <c r="H3194" s="41">
        <f>IF(MOD(G3194,9)=0,9,MOD(G3194,9))</f>
        <v>5</v>
      </c>
      <c r="I3194" s="45" t="str">
        <f>IFERROR(MID("日月火水木金土",WEEKDAY(D3194),1),"")</f>
        <v>金</v>
      </c>
      <c r="J3194" s="304" t="s">
        <v>3026</v>
      </c>
      <c r="K3194" s="202" t="str">
        <f>VLOOKUP(F3194,石と花メイン,3,FALSE)</f>
        <v>◇金剛石</v>
      </c>
      <c r="L3194" s="297" t="str">
        <f>VLOOKUP(F3194,石と花メイン,4,FALSE)</f>
        <v>鷺草</v>
      </c>
      <c r="M3194" s="393">
        <f>IF(OR(MONTH(F3194)&lt;7,AND(MONTH(F3194)=7,DAY(F3194)&lt;=25)),
MOD(SUM((E3194-1901)*365,259),260),
MOD(SUM((E3194-1900)*365,259),260))</f>
        <v>29</v>
      </c>
      <c r="N3194" s="390">
        <f>IF(AND(MONTH(F3194)=7,DAY(F3194)&gt;25),1,
ROUNDDOWN((SUM(VLOOKUP(MONTH(F3194),D暦変換用数値,2,FALSE),DAY(F3194))/28)+1,0))</f>
        <v>1</v>
      </c>
      <c r="O3194" s="205">
        <f>IF(AND(MONTH(F3194)=7,DAY(F3194)&gt;25),DAY(F3194)-25,
MOD((SUM(VLOOKUP(MONTH(F3194),D暦変換用数値,2,FALSE),DAY(F3194))),28)+1)</f>
        <v>19</v>
      </c>
      <c r="P3194" s="406">
        <f>IF(OR(MONTH(F3194)&lt;7,AND(MONTH(F3194)=7,DAY(F3194)&lt;=25)),
MOD(SUM((E3194-1901)*365,(N3194-1)*28,O3194,258),260),
MOD(SUM((E3194-1900)*365,(N3194-1)*28,O3194,258),260))</f>
        <v>47</v>
      </c>
      <c r="Q3194" s="374" t="str">
        <f>VLOOKUP(MOD(P3194,4),色,2,FALSE)</f>
        <v>青い</v>
      </c>
      <c r="R3194" s="292" t="str">
        <f>VLOOKUP(MOD(P3194,13),銀河の音,2,FALSE)</f>
        <v>銀河の</v>
      </c>
      <c r="S3194" s="385" t="str">
        <f>VLOOKUP(MOD(P3194,20),太陽の紋章,2,FALSE)</f>
        <v>手</v>
      </c>
      <c r="T3194" s="93" t="s">
        <v>6294</v>
      </c>
    </row>
    <row r="3195" spans="1:20" ht="13.5" customHeight="1">
      <c r="A3195" s="282" t="str">
        <f>VLOOKUP(MOD(E3195,10),十干,2,FALSE)</f>
        <v>甲</v>
      </c>
      <c r="B3195" s="283" t="str">
        <f>VLOOKUP(MOD(E3195,12),十二支,3,FALSE)</f>
        <v xml:space="preserve">09 火 </v>
      </c>
      <c r="C3195" s="287" t="str">
        <f>VLOOKUP(F3195,星座,3,TRUE)</f>
        <v xml:space="preserve">06 聖 </v>
      </c>
      <c r="D3195" s="533">
        <v>34541</v>
      </c>
      <c r="E3195" s="83">
        <f>IFERROR(YEAR(D3195),LEFT(D3195,4))</f>
        <v>1994</v>
      </c>
      <c r="F3195" s="83" t="str">
        <f>IF(ISTEXT(D3195),RIGHT(D3195,5),TEXT(D3195,"mm/dd"))</f>
        <v>07/26</v>
      </c>
      <c r="G3195" s="88">
        <f>SUM(MID(E3195,1,1),MID(E3195,2,1),MID(E3195,3,1),MID(E3195,4,1),MID(F3195,1,1),MID(F3195,2,1),MID(F3195,4,1),MID(F3195,5,1))</f>
        <v>38</v>
      </c>
      <c r="H3195" s="88">
        <f>IF(MOD(G3195,9)=0,9,MOD(G3195,9))</f>
        <v>2</v>
      </c>
      <c r="I3195" s="83" t="str">
        <f>IFERROR(MID("日月火水木金土",WEEKDAY(D3195),1),"")</f>
        <v>火</v>
      </c>
      <c r="J3195" s="303" t="s">
        <v>3008</v>
      </c>
      <c r="K3195" s="87" t="str">
        <f>VLOOKUP(F3195,石と花メイン,3,FALSE)</f>
        <v>◆藍玉</v>
      </c>
      <c r="L3195" s="296" t="str">
        <f>VLOOKUP(F3195,石と花メイン,4,FALSE)</f>
        <v>苦蓬/苦艾</v>
      </c>
      <c r="M3195" s="392">
        <f>IF(OR(MONTH(F3195)&lt;7,AND(MONTH(F3195)=7,DAY(F3195)&lt;=25)),
MOD(SUM((E3195-1901)*365,259),260),
MOD(SUM((E3195-1900)*365,259),260))</f>
        <v>249</v>
      </c>
      <c r="N3195" s="330">
        <f>IF(AND(MONTH(F3195)=7,DAY(F3195)&gt;25),1,
ROUNDDOWN((SUM(VLOOKUP(MONTH(F3195),D暦変換用数値,2,FALSE),DAY(F3195))/28)+1,0))</f>
        <v>1</v>
      </c>
      <c r="O3195" s="84">
        <f>IF(AND(MONTH(F3195)=7,DAY(F3195)&gt;25),DAY(F3195)-25,
MOD((SUM(VLOOKUP(MONTH(F3195),D暦変換用数値,2,FALSE),DAY(F3195))),28)+1)</f>
        <v>1</v>
      </c>
      <c r="P3195" s="405">
        <f>IF(OR(MONTH(F3195)&lt;7,AND(MONTH(F3195)=7,DAY(F3195)&lt;=25)),
MOD(SUM((E3195-1901)*365,(N3195-1)*28,O3195,258),260),
MOD(SUM((E3195-1900)*365,(N3195-1)*28,O3195,258),260))</f>
        <v>249</v>
      </c>
      <c r="Q3195" s="371" t="str">
        <f>VLOOKUP(MOD(P3195,4),色,2,FALSE)</f>
        <v>赤い</v>
      </c>
      <c r="R3195" s="289" t="str">
        <f>VLOOKUP(MOD(P3195,13),銀河の音,2,FALSE)</f>
        <v>月の</v>
      </c>
      <c r="S3195" s="382" t="str">
        <f>VLOOKUP(MOD(P3195,20),太陽の紋章,2,FALSE)</f>
        <v>月</v>
      </c>
      <c r="T3195" s="91" t="s">
        <v>3736</v>
      </c>
    </row>
    <row r="3196" spans="1:20" ht="13.5" customHeight="1">
      <c r="A3196" s="282" t="str">
        <f>VLOOKUP(MOD(E3196,10),十干,2,FALSE)</f>
        <v>甲</v>
      </c>
      <c r="B3196" s="283" t="str">
        <f>VLOOKUP(MOD(E3196,12),十二支,3,FALSE)</f>
        <v xml:space="preserve">09 火 </v>
      </c>
      <c r="C3196" s="287" t="str">
        <f>VLOOKUP(F3196,星座,3,TRUE)</f>
        <v xml:space="preserve">06 聖 </v>
      </c>
      <c r="D3196" s="533">
        <v>34542</v>
      </c>
      <c r="E3196" s="83">
        <f>IFERROR(YEAR(D3196),LEFT(D3196,4))</f>
        <v>1994</v>
      </c>
      <c r="F3196" s="83" t="str">
        <f>IF(ISTEXT(D3196),RIGHT(D3196,5),TEXT(D3196,"mm/dd"))</f>
        <v>07/27</v>
      </c>
      <c r="G3196" s="88">
        <f>SUM(MID(E3196,1,1),MID(E3196,2,1),MID(E3196,3,1),MID(E3196,4,1),MID(F3196,1,1),MID(F3196,2,1),MID(F3196,4,1),MID(F3196,5,1))</f>
        <v>39</v>
      </c>
      <c r="H3196" s="88">
        <f>IF(MOD(G3196,9)=0,9,MOD(G3196,9))</f>
        <v>3</v>
      </c>
      <c r="I3196" s="83" t="str">
        <f>IFERROR(MID("日月火水木金土",WEEKDAY(D3196),1),"")</f>
        <v>水</v>
      </c>
      <c r="J3196" s="303" t="s">
        <v>3009</v>
      </c>
      <c r="K3196" s="87" t="str">
        <f>VLOOKUP(F3196,石と花メイン,3,FALSE)</f>
        <v>■紫水晶</v>
      </c>
      <c r="L3196" s="296" t="str">
        <f>VLOOKUP(F3196,石と花メイン,4,FALSE)</f>
        <v>松葉牡丹【日照草】</v>
      </c>
      <c r="M3196" s="392">
        <f>IF(OR(MONTH(F3196)&lt;7,AND(MONTH(F3196)=7,DAY(F3196)&lt;=25)),
MOD(SUM((E3196-1901)*365,259),260),
MOD(SUM((E3196-1900)*365,259),260))</f>
        <v>249</v>
      </c>
      <c r="N3196" s="330">
        <f>IF(AND(MONTH(F3196)=7,DAY(F3196)&gt;25),1,
ROUNDDOWN((SUM(VLOOKUP(MONTH(F3196),D暦変換用数値,2,FALSE),DAY(F3196))/28)+1,0))</f>
        <v>1</v>
      </c>
      <c r="O3196" s="84">
        <f>IF(AND(MONTH(F3196)=7,DAY(F3196)&gt;25),DAY(F3196)-25,
MOD((SUM(VLOOKUP(MONTH(F3196),D暦変換用数値,2,FALSE),DAY(F3196))),28)+1)</f>
        <v>2</v>
      </c>
      <c r="P3196" s="405">
        <f>IF(OR(MONTH(F3196)&lt;7,AND(MONTH(F3196)=7,DAY(F3196)&lt;=25)),
MOD(SUM((E3196-1901)*365,(N3196-1)*28,O3196,258),260),
MOD(SUM((E3196-1900)*365,(N3196-1)*28,O3196,258),260))</f>
        <v>250</v>
      </c>
      <c r="Q3196" s="371" t="str">
        <f>VLOOKUP(MOD(P3196,4),色,2,FALSE)</f>
        <v>白い</v>
      </c>
      <c r="R3196" s="289" t="str">
        <f>VLOOKUP(MOD(P3196,13),銀河の音,2,FALSE)</f>
        <v>電気の</v>
      </c>
      <c r="S3196" s="382" t="str">
        <f>VLOOKUP(MOD(P3196,20),太陽の紋章,2,FALSE)</f>
        <v>犬</v>
      </c>
      <c r="T3196" s="95" t="s">
        <v>4413</v>
      </c>
    </row>
    <row r="3197" spans="1:20" ht="13.5" customHeight="1">
      <c r="A3197" s="50" t="str">
        <f>VLOOKUP(MOD(E3197,10),十干,2,FALSE)</f>
        <v>甲</v>
      </c>
      <c r="B3197" s="199" t="str">
        <f>VLOOKUP(MOD(E3197,12),十二支,3,FALSE)</f>
        <v xml:space="preserve">09 火 </v>
      </c>
      <c r="C3197" s="201" t="str">
        <f>VLOOKUP(F3197,星座,3,TRUE)</f>
        <v xml:space="preserve">06 聖 </v>
      </c>
      <c r="D3197" s="531">
        <v>34550</v>
      </c>
      <c r="E3197" s="1">
        <f>IFERROR(YEAR(D3197),LEFT(D3197,4))</f>
        <v>1994</v>
      </c>
      <c r="F3197" s="1" t="str">
        <f>IF(ISTEXT(D3197),RIGHT(D3197,5),TEXT(D3197,"mm/dd"))</f>
        <v>08/04</v>
      </c>
      <c r="G3197" s="39">
        <f>SUM(MID(E3197,1,1),MID(E3197,2,1),MID(E3197,3,1),MID(E3197,4,1),MID(F3197,1,1),MID(F3197,2,1),MID(F3197,4,1),MID(F3197,5,1))</f>
        <v>35</v>
      </c>
      <c r="H3197" s="41">
        <f>IF(MOD(G3197,9)=0,9,MOD(G3197,9))</f>
        <v>8</v>
      </c>
      <c r="I3197" s="45" t="str">
        <f>IFERROR(MID("日月火水木金土",WEEKDAY(D3197),1),"")</f>
        <v>木</v>
      </c>
      <c r="J3197" s="304" t="s">
        <v>3027</v>
      </c>
      <c r="K3197" s="202" t="str">
        <f>VLOOKUP(F3197,石と花メイン,3,FALSE)</f>
        <v>◇金剛石</v>
      </c>
      <c r="L3197" s="297" t="str">
        <f>VLOOKUP(F3197,石と花メイン,4,FALSE)</f>
        <v>唐綿【パンヤ草】</v>
      </c>
      <c r="M3197" s="393">
        <f>IF(OR(MONTH(F3197)&lt;7,AND(MONTH(F3197)=7,DAY(F3197)&lt;=25)),
MOD(SUM((E3197-1901)*365,259),260),
MOD(SUM((E3197-1900)*365,259),260))</f>
        <v>249</v>
      </c>
      <c r="N3197" s="390">
        <f>IF(AND(MONTH(F3197)=7,DAY(F3197)&gt;25),1,
ROUNDDOWN((SUM(VLOOKUP(MONTH(F3197),D暦変換用数値,2,FALSE),DAY(F3197))/28)+1,0))</f>
        <v>1</v>
      </c>
      <c r="O3197" s="205">
        <f>IF(AND(MONTH(F3197)=7,DAY(F3197)&gt;25),DAY(F3197)-25,
MOD((SUM(VLOOKUP(MONTH(F3197),D暦変換用数値,2,FALSE),DAY(F3197))),28)+1)</f>
        <v>10</v>
      </c>
      <c r="P3197" s="406">
        <f>IF(OR(MONTH(F3197)&lt;7,AND(MONTH(F3197)=7,DAY(F3197)&lt;=25)),
MOD(SUM((E3197-1901)*365,(N3197-1)*28,O3197,258),260),
MOD(SUM((E3197-1900)*365,(N3197-1)*28,O3197,258),260))</f>
        <v>258</v>
      </c>
      <c r="Q3197" s="375" t="str">
        <f>VLOOKUP(MOD(P3197,4),色,2,FALSE)</f>
        <v>白い</v>
      </c>
      <c r="R3197" s="293" t="str">
        <f>VLOOKUP(MOD(P3197,13),銀河の音,2,FALSE)</f>
        <v>スペクトルの</v>
      </c>
      <c r="S3197" s="386" t="str">
        <f>VLOOKUP(MOD(P3197,20),太陽の紋章,2,FALSE)</f>
        <v>鏡</v>
      </c>
      <c r="T3197" s="98" t="s">
        <v>3736</v>
      </c>
    </row>
    <row r="3198" spans="1:20" ht="13.5" customHeight="1">
      <c r="A3198" s="282" t="str">
        <f>VLOOKUP(MOD(E3198,10),十干,2,FALSE)</f>
        <v>丙</v>
      </c>
      <c r="B3198" s="283" t="str">
        <f>VLOOKUP(MOD(E3198,12),十二支,3,FALSE)</f>
        <v xml:space="preserve">09 火 </v>
      </c>
      <c r="C3198" s="287" t="str">
        <f>VLOOKUP(F3198,星座,3,TRUE)</f>
        <v xml:space="preserve">06 聖 </v>
      </c>
      <c r="D3198" s="533">
        <v>38938</v>
      </c>
      <c r="E3198" s="83">
        <f>IFERROR(YEAR(D3198),LEFT(D3198,4))</f>
        <v>2006</v>
      </c>
      <c r="F3198" s="83" t="str">
        <f>IF(ISTEXT(D3198),RIGHT(D3198,5),TEXT(D3198,"mm/dd"))</f>
        <v>08/09</v>
      </c>
      <c r="G3198" s="88">
        <f>SUM(MID(E3198,1,1),MID(E3198,2,1),MID(E3198,3,1),MID(E3198,4,1),MID(F3198,1,1),MID(F3198,2,1),MID(F3198,4,1),MID(F3198,5,1))</f>
        <v>25</v>
      </c>
      <c r="H3198" s="88">
        <f>IF(MOD(G3198,9)=0,9,MOD(G3198,9))</f>
        <v>7</v>
      </c>
      <c r="I3198" s="83" t="str">
        <f>IFERROR(MID("日月火水木金土",WEEKDAY(D3198),1),"")</f>
        <v>水</v>
      </c>
      <c r="J3198" s="303" t="s">
        <v>3010</v>
      </c>
      <c r="K3198" s="87" t="str">
        <f>VLOOKUP(F3198,石と花メイン,3,FALSE)</f>
        <v>◆猫目石</v>
      </c>
      <c r="L3198" s="296" t="str">
        <f>VLOOKUP(F3198,石と花メイン,4,FALSE)</f>
        <v>朝鮮朝顔【曼陀羅華】</v>
      </c>
      <c r="M3198" s="392">
        <f>IF(OR(MONTH(F3198)&lt;7,AND(MONTH(F3198)=7,DAY(F3198)&lt;=25)),
MOD(SUM((E3198-1901)*365,259),260),
MOD(SUM((E3198-1900)*365,259),260))</f>
        <v>209</v>
      </c>
      <c r="N3198" s="330">
        <f>IF(AND(MONTH(F3198)=7,DAY(F3198)&gt;25),1,
ROUNDDOWN((SUM(VLOOKUP(MONTH(F3198),D暦変換用数値,2,FALSE),DAY(F3198))/28)+1,0))</f>
        <v>1</v>
      </c>
      <c r="O3198" s="84">
        <f>IF(AND(MONTH(F3198)=7,DAY(F3198)&gt;25),DAY(F3198)-25,
MOD((SUM(VLOOKUP(MONTH(F3198),D暦変換用数値,2,FALSE),DAY(F3198))),28)+1)</f>
        <v>15</v>
      </c>
      <c r="P3198" s="405">
        <f>IF(OR(MONTH(F3198)&lt;7,AND(MONTH(F3198)=7,DAY(F3198)&lt;=25)),
MOD(SUM((E3198-1901)*365,(N3198-1)*28,O3198,258),260),
MOD(SUM((E3198-1900)*365,(N3198-1)*28,O3198,258),260))</f>
        <v>223</v>
      </c>
      <c r="Q3198" s="371" t="str">
        <f>VLOOKUP(MOD(P3198,4),色,2,FALSE)</f>
        <v>青い</v>
      </c>
      <c r="R3198" s="289" t="str">
        <f>VLOOKUP(MOD(P3198,13),銀河の音,2,FALSE)</f>
        <v>月の</v>
      </c>
      <c r="S3198" s="382" t="str">
        <f>VLOOKUP(MOD(P3198,20),太陽の紋章,2,FALSE)</f>
        <v>夜</v>
      </c>
      <c r="T3198" s="95" t="s">
        <v>896</v>
      </c>
    </row>
    <row r="3199" spans="1:20" ht="13.5" customHeight="1">
      <c r="A3199" s="50" t="str">
        <f>VLOOKUP(MOD(E3199,10),十干,2,FALSE)</f>
        <v>庚</v>
      </c>
      <c r="B3199" s="199" t="str">
        <f>VLOOKUP(MOD(E3199,12),十二支,3,FALSE)</f>
        <v xml:space="preserve">09 火 </v>
      </c>
      <c r="C3199" s="201" t="str">
        <f>VLOOKUP(F3199,星座,3,TRUE)</f>
        <v xml:space="preserve">06 聖 </v>
      </c>
      <c r="D3199" s="531" t="s">
        <v>6443</v>
      </c>
      <c r="E3199" s="1" t="str">
        <f>IFERROR(YEAR(D3199),LEFT(D3199,4))</f>
        <v>1850</v>
      </c>
      <c r="F3199" s="1" t="str">
        <f>IF(ISTEXT(D3199),RIGHT(D3199,5),TEXT(D3199,"mm/dd"))</f>
        <v>08/05</v>
      </c>
      <c r="G3199" s="39">
        <f>SUM(MID(E3199,1,1),MID(E3199,2,1),MID(E3199,3,1),MID(E3199,4,1),MID(F3199,1,1),MID(F3199,2,1),MID(F3199,4,1),MID(F3199,5,1))</f>
        <v>27</v>
      </c>
      <c r="H3199" s="41">
        <f>IF(MOD(G3199,9)=0,9,MOD(G3199,9))</f>
        <v>9</v>
      </c>
      <c r="I3199" s="45" t="str">
        <f>IFERROR(MID("日月火水木金土",WEEKDAY(D3199),1),"")</f>
        <v/>
      </c>
      <c r="J3199" s="304" t="s">
        <v>2286</v>
      </c>
      <c r="K3199" s="202" t="str">
        <f>VLOOKUP(F3199,石と花メイン,3,FALSE)</f>
        <v>◆黄玉</v>
      </c>
      <c r="L3199" s="297" t="str">
        <f>VLOOKUP(F3199,石と花メイン,4,FALSE)</f>
        <v>百日紅/猿滑</v>
      </c>
      <c r="M3199" s="393">
        <f>IF(OR(MONTH(F3199)&lt;7,AND(MONTH(F3199)=7,DAY(F3199)&lt;=25)),
MOD(SUM((E3199-1901)*365,259),260),
MOD(SUM((E3199-1900)*365,259),260))</f>
        <v>209</v>
      </c>
      <c r="N3199" s="390">
        <f>IF(AND(MONTH(F3199)=7,DAY(F3199)&gt;25),1,
ROUNDDOWN((SUM(VLOOKUP(MONTH(F3199),D暦変換用数値,2,FALSE),DAY(F3199))/28)+1,0))</f>
        <v>1</v>
      </c>
      <c r="O3199" s="205">
        <f>IF(AND(MONTH(F3199)=7,DAY(F3199)&gt;25),DAY(F3199)-25,
MOD((SUM(VLOOKUP(MONTH(F3199),D暦変換用数値,2,FALSE),DAY(F3199))),28)+1)</f>
        <v>11</v>
      </c>
      <c r="P3199" s="406">
        <f>IF(OR(MONTH(F3199)&lt;7,AND(MONTH(F3199)=7,DAY(F3199)&lt;=25)),
MOD(SUM((E3199-1901)*365,(N3199-1)*28,O3199,258),260),
MOD(SUM((E3199-1900)*365,(N3199-1)*28,O3199,258),260))</f>
        <v>219</v>
      </c>
      <c r="Q3199" s="374" t="str">
        <f>VLOOKUP(MOD(P3199,4),色,2,FALSE)</f>
        <v>青い</v>
      </c>
      <c r="R3199" s="292" t="str">
        <f>VLOOKUP(MOD(P3199,13),銀河の音,2,FALSE)</f>
        <v>スペクトルの</v>
      </c>
      <c r="S3199" s="385" t="str">
        <f>VLOOKUP(MOD(P3199,20),太陽の紋章,2,FALSE)</f>
        <v>嵐</v>
      </c>
      <c r="T3199" s="103" t="s">
        <v>6444</v>
      </c>
    </row>
    <row r="3200" spans="1:20" ht="13.5" customHeight="1">
      <c r="A3200" s="50" t="str">
        <f>VLOOKUP(MOD(E3200,10),十干,2,FALSE)</f>
        <v>丙</v>
      </c>
      <c r="B3200" s="199" t="str">
        <f>VLOOKUP(MOD(E3200,12),十二支,3,FALSE)</f>
        <v xml:space="preserve">09 火 </v>
      </c>
      <c r="C3200" s="201" t="str">
        <f>VLOOKUP(F3200,星座,3,TRUE)</f>
        <v xml:space="preserve">06 聖 </v>
      </c>
      <c r="D3200" s="531" t="s">
        <v>6445</v>
      </c>
      <c r="E3200" s="1" t="str">
        <f>IFERROR(YEAR(D3200),LEFT(D3200,4))</f>
        <v>1886</v>
      </c>
      <c r="F3200" s="1" t="str">
        <f>IF(ISTEXT(D3200),RIGHT(D3200,5),TEXT(D3200,"mm/dd"))</f>
        <v>07/24</v>
      </c>
      <c r="G3200" s="39">
        <f>SUM(MID(E3200,1,1),MID(E3200,2,1),MID(E3200,3,1),MID(E3200,4,1),MID(F3200,1,1),MID(F3200,2,1),MID(F3200,4,1),MID(F3200,5,1))</f>
        <v>36</v>
      </c>
      <c r="H3200" s="41">
        <f>IF(MOD(G3200,9)=0,9,MOD(G3200,9))</f>
        <v>9</v>
      </c>
      <c r="I3200" s="45" t="str">
        <f>IFERROR(MID("日月火水木金土",WEEKDAY(D3200),1),"")</f>
        <v/>
      </c>
      <c r="J3200" s="304" t="s">
        <v>2287</v>
      </c>
      <c r="K3200" s="202" t="str">
        <f>VLOOKUP(F3200,石と花メイン,3,FALSE)</f>
        <v>◆紅玉</v>
      </c>
      <c r="L3200" s="297" t="str">
        <f>VLOOKUP(F3200,石と花メイン,4,FALSE)</f>
        <v>睡蓮【未草】</v>
      </c>
      <c r="M3200" s="393">
        <f>IF(OR(MONTH(F3200)&lt;7,AND(MONTH(F3200)=7,DAY(F3200)&lt;=25)),
MOD(SUM((E3200-1901)*365,259),260),
MOD(SUM((E3200-1900)*365,259),260))</f>
        <v>244</v>
      </c>
      <c r="N3200" s="390">
        <f>IF(AND(MONTH(F3200)=7,DAY(F3200)&gt;25),1,
ROUNDDOWN((SUM(VLOOKUP(MONTH(F3200),D暦変換用数値,2,FALSE),DAY(F3200))/28)+1,0))</f>
        <v>13</v>
      </c>
      <c r="O3200" s="205">
        <f>IF(AND(MONTH(F3200)=7,DAY(F3200)&gt;25),DAY(F3200)-25,
MOD((SUM(VLOOKUP(MONTH(F3200),D暦変換用数値,2,FALSE),DAY(F3200))),28)+1)</f>
        <v>28</v>
      </c>
      <c r="P3200" s="406">
        <f>IF(OR(MONTH(F3200)&lt;7,AND(MONTH(F3200)=7,DAY(F3200)&lt;=25)),
MOD(SUM((E3200-1901)*365,(N3200-1)*28,O3200,258),260),
MOD(SUM((E3200-1900)*365,(N3200-1)*28,O3200,258),260))</f>
        <v>87</v>
      </c>
      <c r="Q3200" s="374" t="str">
        <f>VLOOKUP(MOD(P3200,4),色,2,FALSE)</f>
        <v>青い</v>
      </c>
      <c r="R3200" s="292" t="str">
        <f>VLOOKUP(MOD(P3200,13),銀河の音,2,FALSE)</f>
        <v>太陽の</v>
      </c>
      <c r="S3200" s="385" t="str">
        <f>VLOOKUP(MOD(P3200,20),太陽の紋章,2,FALSE)</f>
        <v>手</v>
      </c>
      <c r="T3200" s="103" t="s">
        <v>6446</v>
      </c>
    </row>
    <row r="3201" spans="1:20" ht="13.5" customHeight="1">
      <c r="A3201" s="50" t="str">
        <f>VLOOKUP(MOD(E3201,10),十干,2,FALSE)</f>
        <v>甲</v>
      </c>
      <c r="B3201" s="199" t="str">
        <f>VLOOKUP(MOD(E3201,12),十二支,3,FALSE)</f>
        <v xml:space="preserve">09 火 </v>
      </c>
      <c r="C3201" s="201" t="str">
        <f>VLOOKUP(F3201,星座,3,TRUE)</f>
        <v xml:space="preserve">07 天 </v>
      </c>
      <c r="D3201" s="531">
        <v>12445</v>
      </c>
      <c r="E3201" s="1">
        <f>IFERROR(YEAR(D3201),LEFT(D3201,4))</f>
        <v>1934</v>
      </c>
      <c r="F3201" s="1" t="str">
        <f>IF(ISTEXT(D3201),RIGHT(D3201,5),TEXT(D3201,"mm/dd"))</f>
        <v>01/26</v>
      </c>
      <c r="G3201" s="39">
        <f>SUM(MID(E3201,1,1),MID(E3201,2,1),MID(E3201,3,1),MID(E3201,4,1),MID(F3201,1,1),MID(F3201,2,1),MID(F3201,4,1),MID(F3201,5,1))</f>
        <v>26</v>
      </c>
      <c r="H3201" s="41">
        <f>IF(MOD(G3201,9)=0,9,MOD(G3201,9))</f>
        <v>8</v>
      </c>
      <c r="I3201" s="45" t="str">
        <f>IFERROR(MID("日月火水木金土",WEEKDAY(D3201),1),"")</f>
        <v>金</v>
      </c>
      <c r="J3201" s="304" t="s">
        <v>1942</v>
      </c>
      <c r="K3201" s="202" t="str">
        <f>VLOOKUP(F3201,石と花メイン,3,FALSE)</f>
        <v>●薔薇色石</v>
      </c>
      <c r="L3201" s="297" t="str">
        <f>VLOOKUP(F3201,石と花メイン,4,FALSE)</f>
        <v>アマリリス【花水仙】</v>
      </c>
      <c r="M3201" s="393">
        <f>IF(OR(MONTH(F3201)&lt;7,AND(MONTH(F3201)=7,DAY(F3201)&lt;=25)),
MOD(SUM((E3201-1901)*365,259),260),
MOD(SUM((E3201-1900)*365,259),260))</f>
        <v>84</v>
      </c>
      <c r="N3201" s="390">
        <f>IF(AND(MONTH(F3201)=7,DAY(F3201)&gt;25),1,
ROUNDDOWN((SUM(VLOOKUP(MONTH(F3201),D暦変換用数値,2,FALSE),DAY(F3201))/28)+1,0))</f>
        <v>7</v>
      </c>
      <c r="O3201" s="205">
        <f>IF(AND(MONTH(F3201)=7,DAY(F3201)&gt;25),DAY(F3201)-25,
MOD((SUM(VLOOKUP(MONTH(F3201),D暦変換用数値,2,FALSE),DAY(F3201))),28)+1)</f>
        <v>17</v>
      </c>
      <c r="P3201" s="406">
        <f>IF(OR(MONTH(F3201)&lt;7,AND(MONTH(F3201)=7,DAY(F3201)&lt;=25)),
MOD(SUM((E3201-1901)*365,(N3201-1)*28,O3201,258),260),
MOD(SUM((E3201-1900)*365,(N3201-1)*28,O3201,258),260))</f>
        <v>8</v>
      </c>
      <c r="Q3201" s="373" t="str">
        <f>VLOOKUP(MOD(P3201,4),色,2,FALSE)</f>
        <v>黄色い</v>
      </c>
      <c r="R3201" s="291" t="str">
        <f>VLOOKUP(MOD(P3201,13),銀河の音,2,FALSE)</f>
        <v>銀河の</v>
      </c>
      <c r="S3201" s="384" t="str">
        <f>VLOOKUP(MOD(P3201,20),太陽の紋章,2,FALSE)</f>
        <v>星</v>
      </c>
      <c r="T3201" s="105" t="s">
        <v>3214</v>
      </c>
    </row>
    <row r="3202" spans="1:20" ht="13.5" customHeight="1">
      <c r="A3202" s="76" t="str">
        <f>VLOOKUP(MOD(E3202,10),十干,2,FALSE)</f>
        <v>甲</v>
      </c>
      <c r="B3202" s="199" t="str">
        <f>VLOOKUP(MOD(E3202,12),十二支,3,FALSE)</f>
        <v xml:space="preserve">09 火 </v>
      </c>
      <c r="C3202" s="201" t="str">
        <f>VLOOKUP(F3202,星座,3,TRUE)</f>
        <v xml:space="preserve">07 天 </v>
      </c>
      <c r="D3202" s="534">
        <v>12453</v>
      </c>
      <c r="E3202" s="116">
        <f>IFERROR(YEAR(D3202),LEFT(D3202,4))</f>
        <v>1934</v>
      </c>
      <c r="F3202" s="116" t="str">
        <f>IF(ISTEXT(D3202),RIGHT(D3202,5),TEXT(D3202,"mm/dd"))</f>
        <v>02/03</v>
      </c>
      <c r="G3202" s="120">
        <f>SUM(MID(E3202,1,1),MID(E3202,2,1),MID(E3202,3,1),MID(E3202,4,1),MID(F3202,1,1),MID(F3202,2,1),MID(F3202,4,1),MID(F3202,5,1))</f>
        <v>22</v>
      </c>
      <c r="H3202" s="120">
        <f>IF(MOD(G3202,9)=0,9,MOD(G3202,9))</f>
        <v>4</v>
      </c>
      <c r="I3202" s="116" t="str">
        <f>IFERROR(MID("日月火水木金土",WEEKDAY(D3202),1),"")</f>
        <v>土</v>
      </c>
      <c r="J3202" s="306" t="s">
        <v>7344</v>
      </c>
      <c r="K3202" s="203" t="str">
        <f>VLOOKUP(F3202,石と花メイン,3,FALSE)</f>
        <v>●天河石</v>
      </c>
      <c r="L3202" s="299" t="str">
        <f>VLOOKUP(F3202,石と花メイン,4,FALSE)</f>
        <v>柊【鬼の目突き】</v>
      </c>
      <c r="M3202" s="395">
        <f>IF(OR(MONTH(F3202)&lt;7,AND(MONTH(F3202)=7,DAY(F3202)&lt;=25)),
MOD(SUM((E3202-1901)*365,259),260),
MOD(SUM((E3202-1900)*365,259),260))</f>
        <v>84</v>
      </c>
      <c r="N3202" s="121">
        <f>IF(AND(MONTH(F3202)=7,DAY(F3202)&gt;25),1,
ROUNDDOWN((SUM(VLOOKUP(MONTH(F3202),D暦変換用数値,2,FALSE),DAY(F3202))/28)+1,0))</f>
        <v>7</v>
      </c>
      <c r="O3202" s="117">
        <f>IF(AND(MONTH(F3202)=7,DAY(F3202)&gt;25),DAY(F3202)-25,
MOD((SUM(VLOOKUP(MONTH(F3202),D暦変換用数値,2,FALSE),DAY(F3202))),28)+1)</f>
        <v>25</v>
      </c>
      <c r="P3202" s="408">
        <f>IF(OR(MONTH(F3202)&lt;7,AND(MONTH(F3202)=7,DAY(F3202)&lt;=25)),
MOD(SUM((E3202-1901)*365,(N3202-1)*28,O3202,258),260),
MOD(SUM((E3202-1900)*365,(N3202-1)*28,O3202,258),260))</f>
        <v>16</v>
      </c>
      <c r="Q3202" s="373" t="str">
        <f>VLOOKUP(MOD(P3202,4),色,2,FALSE)</f>
        <v>黄色い</v>
      </c>
      <c r="R3202" s="291" t="str">
        <f>VLOOKUP(MOD(P3202,13),銀河の音,2,FALSE)</f>
        <v>電気の</v>
      </c>
      <c r="S3202" s="384" t="str">
        <f>VLOOKUP(MOD(P3202,20),太陽の紋章,2,FALSE)</f>
        <v>戦士</v>
      </c>
      <c r="T3202" s="129" t="s">
        <v>7353</v>
      </c>
    </row>
    <row r="3203" spans="1:20" ht="13.5" customHeight="1">
      <c r="A3203" s="50" t="str">
        <f>VLOOKUP(MOD(E3203,10),十干,2,FALSE)</f>
        <v>甲</v>
      </c>
      <c r="B3203" s="199" t="str">
        <f>VLOOKUP(MOD(E3203,12),十二支,3,FALSE)</f>
        <v xml:space="preserve">09 火 </v>
      </c>
      <c r="C3203" s="201" t="str">
        <f>VLOOKUP(F3203,星座,3,TRUE)</f>
        <v xml:space="preserve">07 天 </v>
      </c>
      <c r="D3203" s="531">
        <v>12457</v>
      </c>
      <c r="E3203" s="1">
        <f>IFERROR(YEAR(D3203),LEFT(D3203,4))</f>
        <v>1934</v>
      </c>
      <c r="F3203" s="1" t="str">
        <f>IF(ISTEXT(D3203),RIGHT(D3203,5),TEXT(D3203,"mm/dd"))</f>
        <v>02/07</v>
      </c>
      <c r="G3203" s="39">
        <f>SUM(MID(E3203,1,1),MID(E3203,2,1),MID(E3203,3,1),MID(E3203,4,1),MID(F3203,1,1),MID(F3203,2,1),MID(F3203,4,1),MID(F3203,5,1))</f>
        <v>26</v>
      </c>
      <c r="H3203" s="41">
        <f>IF(MOD(G3203,9)=0,9,MOD(G3203,9))</f>
        <v>8</v>
      </c>
      <c r="I3203" s="45" t="str">
        <f>IFERROR(MID("日月火水木金土",WEEKDAY(D3203),1),"")</f>
        <v>水</v>
      </c>
      <c r="J3203" s="304" t="s">
        <v>4098</v>
      </c>
      <c r="K3203" s="202" t="str">
        <f>VLOOKUP(F3203,石と花メイン,3,FALSE)</f>
        <v>■瑪瑙</v>
      </c>
      <c r="L3203" s="297" t="str">
        <f>VLOOKUP(F3203,石と花メイン,4,FALSE)</f>
        <v>ヒヤシンス【錦百合】</v>
      </c>
      <c r="M3203" s="393">
        <f>IF(OR(MONTH(F3203)&lt;7,AND(MONTH(F3203)=7,DAY(F3203)&lt;=25)),
MOD(SUM((E3203-1901)*365,259),260),
MOD(SUM((E3203-1900)*365,259),260))</f>
        <v>84</v>
      </c>
      <c r="N3203" s="390">
        <f>IF(AND(MONTH(F3203)=7,DAY(F3203)&gt;25),1,
ROUNDDOWN((SUM(VLOOKUP(MONTH(F3203),D暦変換用数値,2,FALSE),DAY(F3203))/28)+1,0))</f>
        <v>8</v>
      </c>
      <c r="O3203" s="205">
        <f>IF(AND(MONTH(F3203)=7,DAY(F3203)&gt;25),DAY(F3203)-25,
MOD((SUM(VLOOKUP(MONTH(F3203),D暦変換用数値,2,FALSE),DAY(F3203))),28)+1)</f>
        <v>1</v>
      </c>
      <c r="P3203" s="406">
        <f>IF(OR(MONTH(F3203)&lt;7,AND(MONTH(F3203)=7,DAY(F3203)&lt;=25)),
MOD(SUM((E3203-1901)*365,(N3203-1)*28,O3203,258),260),
MOD(SUM((E3203-1900)*365,(N3203-1)*28,O3203,258),260))</f>
        <v>20</v>
      </c>
      <c r="Q3203" s="373" t="str">
        <f>VLOOKUP(MOD(P3203,4),色,2,FALSE)</f>
        <v>黄色い</v>
      </c>
      <c r="R3203" s="291" t="str">
        <f>VLOOKUP(MOD(P3203,13),銀河の音,2,FALSE)</f>
        <v>共振の</v>
      </c>
      <c r="S3203" s="384" t="str">
        <f>VLOOKUP(MOD(P3203,20),太陽の紋章,2,FALSE)</f>
        <v>太陽</v>
      </c>
      <c r="T3203" s="98"/>
    </row>
    <row r="3204" spans="1:20" ht="13.5" customHeight="1">
      <c r="A3204" s="50" t="str">
        <f>VLOOKUP(MOD(E3204,10),十干,2,FALSE)</f>
        <v>丙</v>
      </c>
      <c r="B3204" s="199" t="str">
        <f>VLOOKUP(MOD(E3204,12),十二支,3,FALSE)</f>
        <v xml:space="preserve">09 火 </v>
      </c>
      <c r="C3204" s="201" t="str">
        <f>VLOOKUP(F3204,星座,3,TRUE)</f>
        <v xml:space="preserve">07 天 </v>
      </c>
      <c r="D3204" s="531">
        <v>16825</v>
      </c>
      <c r="E3204" s="1">
        <f>IFERROR(YEAR(D3204),LEFT(D3204,4))</f>
        <v>1946</v>
      </c>
      <c r="F3204" s="1" t="str">
        <f>IF(ISTEXT(D3204),RIGHT(D3204,5),TEXT(D3204,"mm/dd"))</f>
        <v>01/23</v>
      </c>
      <c r="G3204" s="39">
        <f>SUM(MID(E3204,1,1),MID(E3204,2,1),MID(E3204,3,1),MID(E3204,4,1),MID(F3204,1,1),MID(F3204,2,1),MID(F3204,4,1),MID(F3204,5,1))</f>
        <v>26</v>
      </c>
      <c r="H3204" s="41">
        <f>IF(MOD(G3204,9)=0,9,MOD(G3204,9))</f>
        <v>8</v>
      </c>
      <c r="I3204" s="45" t="str">
        <f>IFERROR(MID("日月火水木金土",WEEKDAY(D3204),1),"")</f>
        <v>水</v>
      </c>
      <c r="J3204" s="304" t="s">
        <v>1943</v>
      </c>
      <c r="K3204" s="202" t="str">
        <f>VLOOKUP(F3204,石と花メイン,3,FALSE)</f>
        <v>■紅玉髄</v>
      </c>
      <c r="L3204" s="297" t="str">
        <f>VLOOKUP(F3204,石と花メイン,4,FALSE)</f>
        <v>万両</v>
      </c>
      <c r="M3204" s="393">
        <f>IF(OR(MONTH(F3204)&lt;7,AND(MONTH(F3204)=7,DAY(F3204)&lt;=25)),
MOD(SUM((E3204-1901)*365,259),260),
MOD(SUM((E3204-1900)*365,259),260))</f>
        <v>44</v>
      </c>
      <c r="N3204" s="390">
        <f>IF(AND(MONTH(F3204)=7,DAY(F3204)&gt;25),1,
ROUNDDOWN((SUM(VLOOKUP(MONTH(F3204),D暦変換用数値,2,FALSE),DAY(F3204))/28)+1,0))</f>
        <v>7</v>
      </c>
      <c r="O3204" s="205">
        <f>IF(AND(MONTH(F3204)=7,DAY(F3204)&gt;25),DAY(F3204)-25,
MOD((SUM(VLOOKUP(MONTH(F3204),D暦変換用数値,2,FALSE),DAY(F3204))),28)+1)</f>
        <v>14</v>
      </c>
      <c r="P3204" s="406">
        <f>IF(OR(MONTH(F3204)&lt;7,AND(MONTH(F3204)=7,DAY(F3204)&lt;=25)),
MOD(SUM((E3204-1901)*365,(N3204-1)*28,O3204,258),260),
MOD(SUM((E3204-1900)*365,(N3204-1)*28,O3204,258),260))</f>
        <v>225</v>
      </c>
      <c r="Q3204" s="372" t="str">
        <f>VLOOKUP(MOD(P3204,4),色,2,FALSE)</f>
        <v>赤い</v>
      </c>
      <c r="R3204" s="290" t="str">
        <f>VLOOKUP(MOD(P3204,13),銀河の音,2,FALSE)</f>
        <v>自己存在の</v>
      </c>
      <c r="S3204" s="383" t="str">
        <f>VLOOKUP(MOD(P3204,20),太陽の紋章,2,FALSE)</f>
        <v>蛇</v>
      </c>
      <c r="T3204" s="99" t="s">
        <v>5671</v>
      </c>
    </row>
    <row r="3205" spans="1:20" ht="13.5" customHeight="1">
      <c r="A3205" s="282" t="str">
        <f>VLOOKUP(MOD(E3205,10),十干,2,FALSE)</f>
        <v>丙</v>
      </c>
      <c r="B3205" s="283" t="str">
        <f>VLOOKUP(MOD(E3205,12),十二支,3,FALSE)</f>
        <v xml:space="preserve">09 火 </v>
      </c>
      <c r="C3205" s="287" t="str">
        <f>VLOOKUP(F3205,星座,3,TRUE)</f>
        <v xml:space="preserve">07 天 </v>
      </c>
      <c r="D3205" s="533">
        <v>16832</v>
      </c>
      <c r="E3205" s="83">
        <f>IFERROR(YEAR(D3205),LEFT(D3205,4))</f>
        <v>1946</v>
      </c>
      <c r="F3205" s="83" t="str">
        <f>IF(ISTEXT(D3205),RIGHT(D3205,5),TEXT(D3205,"mm/dd"))</f>
        <v>01/30</v>
      </c>
      <c r="G3205" s="88">
        <f>SUM(MID(E3205,1,1),MID(E3205,2,1),MID(E3205,3,1),MID(E3205,4,1),MID(F3205,1,1),MID(F3205,2,1),MID(F3205,4,1),MID(F3205,5,1))</f>
        <v>24</v>
      </c>
      <c r="H3205" s="88">
        <f>IF(MOD(G3205,9)=0,9,MOD(G3205,9))</f>
        <v>6</v>
      </c>
      <c r="I3205" s="83" t="str">
        <f>IFERROR(MID("日月火水木金土",WEEKDAY(D3205),1),"")</f>
        <v>水</v>
      </c>
      <c r="J3205" s="303" t="s">
        <v>3012</v>
      </c>
      <c r="K3205" s="87" t="str">
        <f>VLOOKUP(F3205,石と花メイン,3,FALSE)</f>
        <v>■碧玉</v>
      </c>
      <c r="L3205" s="296" t="str">
        <f>VLOOKUP(F3205,石と花メイン,4,FALSE)</f>
        <v>繁縷【ひよこ草】</v>
      </c>
      <c r="M3205" s="392">
        <f>IF(OR(MONTH(F3205)&lt;7,AND(MONTH(F3205)=7,DAY(F3205)&lt;=25)),
MOD(SUM((E3205-1901)*365,259),260),
MOD(SUM((E3205-1900)*365,259),260))</f>
        <v>44</v>
      </c>
      <c r="N3205" s="330">
        <f>IF(AND(MONTH(F3205)=7,DAY(F3205)&gt;25),1,
ROUNDDOWN((SUM(VLOOKUP(MONTH(F3205),D暦変換用数値,2,FALSE),DAY(F3205))/28)+1,0))</f>
        <v>7</v>
      </c>
      <c r="O3205" s="84">
        <f>IF(AND(MONTH(F3205)=7,DAY(F3205)&gt;25),DAY(F3205)-25,
MOD((SUM(VLOOKUP(MONTH(F3205),D暦変換用数値,2,FALSE),DAY(F3205))),28)+1)</f>
        <v>21</v>
      </c>
      <c r="P3205" s="405">
        <f>IF(OR(MONTH(F3205)&lt;7,AND(MONTH(F3205)=7,DAY(F3205)&lt;=25)),
MOD(SUM((E3205-1901)*365,(N3205-1)*28,O3205,258),260),
MOD(SUM((E3205-1900)*365,(N3205-1)*28,O3205,258),260))</f>
        <v>232</v>
      </c>
      <c r="Q3205" s="371" t="str">
        <f>VLOOKUP(MOD(P3205,4),色,2,FALSE)</f>
        <v>黄色い</v>
      </c>
      <c r="R3205" s="289" t="str">
        <f>VLOOKUP(MOD(P3205,13),銀河の音,2,FALSE)</f>
        <v>スペクトルの</v>
      </c>
      <c r="S3205" s="382" t="str">
        <f>VLOOKUP(MOD(P3205,20),太陽の紋章,2,FALSE)</f>
        <v>人</v>
      </c>
      <c r="T3205" s="100" t="s">
        <v>2065</v>
      </c>
    </row>
    <row r="3206" spans="1:20" ht="13.5" customHeight="1">
      <c r="A3206" s="50" t="str">
        <f>VLOOKUP(MOD(E3206,10),十干,2,FALSE)</f>
        <v>丙</v>
      </c>
      <c r="B3206" s="199" t="str">
        <f>VLOOKUP(MOD(E3206,12),十二支,3,FALSE)</f>
        <v xml:space="preserve">09 火 </v>
      </c>
      <c r="C3206" s="201" t="str">
        <f>VLOOKUP(F3206,星座,3,TRUE)</f>
        <v xml:space="preserve">07 天 </v>
      </c>
      <c r="D3206" s="531">
        <v>16844</v>
      </c>
      <c r="E3206" s="1">
        <f>IFERROR(YEAR(D3206),LEFT(D3206,4))</f>
        <v>1946</v>
      </c>
      <c r="F3206" s="1" t="str">
        <f>IF(ISTEXT(D3206),RIGHT(D3206,5),TEXT(D3206,"mm/dd"))</f>
        <v>02/11</v>
      </c>
      <c r="G3206" s="39">
        <f>SUM(MID(E3206,1,1),MID(E3206,2,1),MID(E3206,3,1),MID(E3206,4,1),MID(F3206,1,1),MID(F3206,2,1),MID(F3206,4,1),MID(F3206,5,1))</f>
        <v>24</v>
      </c>
      <c r="H3206" s="41">
        <f>IF(MOD(G3206,9)=0,9,MOD(G3206,9))</f>
        <v>6</v>
      </c>
      <c r="I3206" s="45" t="str">
        <f>IFERROR(MID("日月火水木金土",WEEKDAY(D3206),1),"")</f>
        <v>月</v>
      </c>
      <c r="J3206" s="304" t="s">
        <v>1944</v>
      </c>
      <c r="K3206" s="202" t="str">
        <f>VLOOKUP(F3206,石と花メイン,3,FALSE)</f>
        <v>■赤縞瑪瑙</v>
      </c>
      <c r="L3206" s="297" t="str">
        <f>VLOOKUP(F3206,石と花メイン,4,FALSE)</f>
        <v>メリッサ【レモンバーム】</v>
      </c>
      <c r="M3206" s="393">
        <f>IF(OR(MONTH(F3206)&lt;7,AND(MONTH(F3206)=7,DAY(F3206)&lt;=25)),
MOD(SUM((E3206-1901)*365,259),260),
MOD(SUM((E3206-1900)*365,259),260))</f>
        <v>44</v>
      </c>
      <c r="N3206" s="390">
        <f>IF(AND(MONTH(F3206)=7,DAY(F3206)&gt;25),1,
ROUNDDOWN((SUM(VLOOKUP(MONTH(F3206),D暦変換用数値,2,FALSE),DAY(F3206))/28)+1,0))</f>
        <v>8</v>
      </c>
      <c r="O3206" s="205">
        <f>IF(AND(MONTH(F3206)=7,DAY(F3206)&gt;25),DAY(F3206)-25,
MOD((SUM(VLOOKUP(MONTH(F3206),D暦変換用数値,2,FALSE),DAY(F3206))),28)+1)</f>
        <v>5</v>
      </c>
      <c r="P3206" s="406">
        <f>IF(OR(MONTH(F3206)&lt;7,AND(MONTH(F3206)=7,DAY(F3206)&lt;=25)),
MOD(SUM((E3206-1901)*365,(N3206-1)*28,O3206,258),260),
MOD(SUM((E3206-1900)*365,(N3206-1)*28,O3206,258),260))</f>
        <v>244</v>
      </c>
      <c r="Q3206" s="373" t="str">
        <f>VLOOKUP(MOD(P3206,4),色,2,FALSE)</f>
        <v>黄色い</v>
      </c>
      <c r="R3206" s="291" t="str">
        <f>VLOOKUP(MOD(P3206,13),銀河の音,2,FALSE)</f>
        <v>惑星の</v>
      </c>
      <c r="S3206" s="384" t="str">
        <f>VLOOKUP(MOD(P3206,20),太陽の紋章,2,FALSE)</f>
        <v>種</v>
      </c>
      <c r="T3206" s="99" t="s">
        <v>5672</v>
      </c>
    </row>
    <row r="3207" spans="1:20" ht="13.5" customHeight="1">
      <c r="A3207" s="334" t="str">
        <f>VLOOKUP(MOD(E3207,10),十干,2,FALSE)</f>
        <v>戊</v>
      </c>
      <c r="B3207" s="331" t="str">
        <f>VLOOKUP(MOD(E3207,12),十二支,3,FALSE)</f>
        <v xml:space="preserve">09 火 </v>
      </c>
      <c r="C3207" s="336" t="str">
        <f>VLOOKUP(F3207,星座,3,TRUE)</f>
        <v xml:space="preserve">07 天 </v>
      </c>
      <c r="D3207" s="540">
        <v>21205</v>
      </c>
      <c r="E3207" s="131">
        <f>IFERROR(YEAR(D3207),LEFT(D3207,4))</f>
        <v>1958</v>
      </c>
      <c r="F3207" s="538" t="str">
        <f>IF(ISTEXT(D3207),RIGHT(D3207,5),TEXT(D3207,"mm/dd"))</f>
        <v>01/20</v>
      </c>
      <c r="G3207" s="133">
        <f>SUM(MID(E3207,1,1),MID(E3207,2,1),MID(E3207,3,1),MID(E3207,4,1),MID(F3207,1,1),MID(F3207,2,1),MID(F3207,4,1),MID(F3207,5,1))</f>
        <v>26</v>
      </c>
      <c r="H3207" s="133">
        <f>IF(MOD(G3207,9)=0,9,MOD(G3207,9))</f>
        <v>8</v>
      </c>
      <c r="I3207" s="131" t="str">
        <f>IFERROR(MID("日月火水木金土",WEEKDAY(D3207),1),"")</f>
        <v>月</v>
      </c>
      <c r="J3207" s="306" t="s">
        <v>8936</v>
      </c>
      <c r="K3207" s="335" t="str">
        <f>VLOOKUP(F3207,石と花メイン,3,FALSE)</f>
        <v>◆紅玉</v>
      </c>
      <c r="L3207" s="302" t="str">
        <f>VLOOKUP(F3207,石と花メイン,4,FALSE)</f>
        <v>金鳳花【馬の足形】</v>
      </c>
      <c r="M3207" s="396">
        <f>IF(OR(MONTH(F3207)&lt;7,AND(MONTH(F3207)=7,DAY(F3207)&lt;=25)),
MOD(SUM((E3207-1901)*365,259),260),
MOD(SUM((E3207-1900)*365,259),260))</f>
        <v>4</v>
      </c>
      <c r="N3207" s="335">
        <f>IF(AND(MONTH(F3207)=7,DAY(F3207)&gt;25),1,
ROUNDDOWN((SUM(VLOOKUP(MONTH(F3207),D暦変換用数値,2,FALSE),DAY(F3207))/28)+1,0))</f>
        <v>7</v>
      </c>
      <c r="O3207" s="132">
        <f>IF(AND(MONTH(F3207)=7,DAY(F3207)&gt;25),DAY(F3207)-25,
MOD((SUM(VLOOKUP(MONTH(F3207),D暦変換用数値,2,FALSE),DAY(F3207))),28)+1)</f>
        <v>11</v>
      </c>
      <c r="P3207" s="404">
        <f>IF(OR(MONTH(F3207)&lt;7,AND(MONTH(F3207)=7,DAY(F3207)&lt;=25)),
MOD(SUM((E3207-1901)*365,(N3207-1)*28,O3207,258),260),
MOD(SUM((E3207-1900)*365,(N3207-1)*28,O3207,258),260))</f>
        <v>182</v>
      </c>
      <c r="Q3207" s="376" t="str">
        <f>VLOOKUP(MOD(P3207,4),色,2,FALSE)</f>
        <v>白い</v>
      </c>
      <c r="R3207" s="333" t="str">
        <f>VLOOKUP(MOD(P3207,13),銀河の音,2,FALSE)</f>
        <v>宇宙の</v>
      </c>
      <c r="S3207" s="387" t="str">
        <f>VLOOKUP(MOD(P3207,20),太陽の紋章,2,FALSE)</f>
        <v>風</v>
      </c>
      <c r="T3207" s="129" t="s">
        <v>8937</v>
      </c>
    </row>
    <row r="3208" spans="1:20" ht="13.5" customHeight="1">
      <c r="A3208" s="50" t="str">
        <f>VLOOKUP(MOD(E3208,10),十干,2,FALSE)</f>
        <v>戊</v>
      </c>
      <c r="B3208" s="199" t="str">
        <f>VLOOKUP(MOD(E3208,12),十二支,3,FALSE)</f>
        <v xml:space="preserve">09 火 </v>
      </c>
      <c r="C3208" s="201" t="str">
        <f>VLOOKUP(F3208,星座,3,TRUE)</f>
        <v xml:space="preserve">07 天 </v>
      </c>
      <c r="D3208" s="531">
        <v>21209</v>
      </c>
      <c r="E3208" s="1">
        <f>IFERROR(YEAR(D3208),LEFT(D3208,4))</f>
        <v>1958</v>
      </c>
      <c r="F3208" s="1" t="str">
        <f>IF(ISTEXT(D3208),RIGHT(D3208,5),TEXT(D3208,"mm/dd"))</f>
        <v>01/24</v>
      </c>
      <c r="G3208" s="39">
        <f>SUM(MID(E3208,1,1),MID(E3208,2,1),MID(E3208,3,1),MID(E3208,4,1),MID(F3208,1,1),MID(F3208,2,1),MID(F3208,4,1),MID(F3208,5,1))</f>
        <v>30</v>
      </c>
      <c r="H3208" s="41">
        <f>IF(MOD(G3208,9)=0,9,MOD(G3208,9))</f>
        <v>3</v>
      </c>
      <c r="I3208" s="45" t="str">
        <f>IFERROR(MID("日月火水木金土",WEEKDAY(D3208),1),"")</f>
        <v>金</v>
      </c>
      <c r="J3208" s="304" t="s">
        <v>1945</v>
      </c>
      <c r="K3208" s="202" t="str">
        <f>VLOOKUP(F3208,石と花メイン,3,FALSE)</f>
        <v>■砂金水晶</v>
      </c>
      <c r="L3208" s="297" t="str">
        <f>VLOOKUP(F3208,石と花メイン,4,FALSE)</f>
        <v>万年青【老母草】</v>
      </c>
      <c r="M3208" s="393">
        <f>IF(OR(MONTH(F3208)&lt;7,AND(MONTH(F3208)=7,DAY(F3208)&lt;=25)),
MOD(SUM((E3208-1901)*365,259),260),
MOD(SUM((E3208-1900)*365,259),260))</f>
        <v>4</v>
      </c>
      <c r="N3208" s="390">
        <f>IF(AND(MONTH(F3208)=7,DAY(F3208)&gt;25),1,
ROUNDDOWN((SUM(VLOOKUP(MONTH(F3208),D暦変換用数値,2,FALSE),DAY(F3208))/28)+1,0))</f>
        <v>7</v>
      </c>
      <c r="O3208" s="205">
        <f>IF(AND(MONTH(F3208)=7,DAY(F3208)&gt;25),DAY(F3208)-25,
MOD((SUM(VLOOKUP(MONTH(F3208),D暦変換用数値,2,FALSE),DAY(F3208))),28)+1)</f>
        <v>15</v>
      </c>
      <c r="P3208" s="406">
        <f>IF(OR(MONTH(F3208)&lt;7,AND(MONTH(F3208)=7,DAY(F3208)&lt;=25)),
MOD(SUM((E3208-1901)*365,(N3208-1)*28,O3208,258),260),
MOD(SUM((E3208-1900)*365,(N3208-1)*28,O3208,258),260))</f>
        <v>186</v>
      </c>
      <c r="Q3208" s="375" t="str">
        <f>VLOOKUP(MOD(P3208,4),色,2,FALSE)</f>
        <v>白い</v>
      </c>
      <c r="R3208" s="293" t="str">
        <f>VLOOKUP(MOD(P3208,13),銀河の音,2,FALSE)</f>
        <v>自己存在の</v>
      </c>
      <c r="S3208" s="386" t="str">
        <f>VLOOKUP(MOD(P3208,20),太陽の紋章,2,FALSE)</f>
        <v>世界の橋渡し</v>
      </c>
      <c r="T3208" s="99" t="s">
        <v>8957</v>
      </c>
    </row>
    <row r="3209" spans="1:20" ht="13.5" customHeight="1">
      <c r="A3209" s="50" t="str">
        <f>VLOOKUP(MOD(E3209,10),十干,2,FALSE)</f>
        <v>戊</v>
      </c>
      <c r="B3209" s="199" t="str">
        <f>VLOOKUP(MOD(E3209,12),十二支,3,FALSE)</f>
        <v xml:space="preserve">09 火 </v>
      </c>
      <c r="C3209" s="201" t="str">
        <f>VLOOKUP(F3209,星座,3,TRUE)</f>
        <v xml:space="preserve">07 天 </v>
      </c>
      <c r="D3209" s="531">
        <v>21215</v>
      </c>
      <c r="E3209" s="1">
        <f>IFERROR(YEAR(D3209),LEFT(D3209,4))</f>
        <v>1958</v>
      </c>
      <c r="F3209" s="1" t="str">
        <f>IF(ISTEXT(D3209),RIGHT(D3209,5),TEXT(D3209,"mm/dd"))</f>
        <v>01/30</v>
      </c>
      <c r="G3209" s="39">
        <f>SUM(MID(E3209,1,1),MID(E3209,2,1),MID(E3209,3,1),MID(E3209,4,1),MID(F3209,1,1),MID(F3209,2,1),MID(F3209,4,1),MID(F3209,5,1))</f>
        <v>27</v>
      </c>
      <c r="H3209" s="41">
        <f>IF(MOD(G3209,9)=0,9,MOD(G3209,9))</f>
        <v>9</v>
      </c>
      <c r="I3209" s="45" t="str">
        <f>IFERROR(MID("日月火水木金土",WEEKDAY(D3209),1),"")</f>
        <v>木</v>
      </c>
      <c r="J3209" s="304" t="s">
        <v>1946</v>
      </c>
      <c r="K3209" s="202" t="str">
        <f>VLOOKUP(F3209,石と花メイン,3,FALSE)</f>
        <v>■碧玉</v>
      </c>
      <c r="L3209" s="297" t="str">
        <f>VLOOKUP(F3209,石と花メイン,4,FALSE)</f>
        <v>繁縷【ひよこ草】</v>
      </c>
      <c r="M3209" s="393">
        <f>IF(OR(MONTH(F3209)&lt;7,AND(MONTH(F3209)=7,DAY(F3209)&lt;=25)),
MOD(SUM((E3209-1901)*365,259),260),
MOD(SUM((E3209-1900)*365,259),260))</f>
        <v>4</v>
      </c>
      <c r="N3209" s="390">
        <f>IF(AND(MONTH(F3209)=7,DAY(F3209)&gt;25),1,
ROUNDDOWN((SUM(VLOOKUP(MONTH(F3209),D暦変換用数値,2,FALSE),DAY(F3209))/28)+1,0))</f>
        <v>7</v>
      </c>
      <c r="O3209" s="205">
        <f>IF(AND(MONTH(F3209)=7,DAY(F3209)&gt;25),DAY(F3209)-25,
MOD((SUM(VLOOKUP(MONTH(F3209),D暦変換用数値,2,FALSE),DAY(F3209))),28)+1)</f>
        <v>21</v>
      </c>
      <c r="P3209" s="406">
        <f>IF(OR(MONTH(F3209)&lt;7,AND(MONTH(F3209)=7,DAY(F3209)&lt;=25)),
MOD(SUM((E3209-1901)*365,(N3209-1)*28,O3209,258),260),
MOD(SUM((E3209-1900)*365,(N3209-1)*28,O3209,258),260))</f>
        <v>192</v>
      </c>
      <c r="Q3209" s="373" t="str">
        <f>VLOOKUP(MOD(P3209,4),色,2,FALSE)</f>
        <v>黄色い</v>
      </c>
      <c r="R3209" s="291" t="str">
        <f>VLOOKUP(MOD(P3209,13),銀河の音,2,FALSE)</f>
        <v>惑星の</v>
      </c>
      <c r="S3209" s="384" t="str">
        <f>VLOOKUP(MOD(P3209,20),太陽の紋章,2,FALSE)</f>
        <v>人</v>
      </c>
      <c r="T3209" s="98" t="s">
        <v>3736</v>
      </c>
    </row>
    <row r="3210" spans="1:20" ht="13.5" customHeight="1">
      <c r="A3210" s="50" t="str">
        <f>VLOOKUP(MOD(E3210,10),十干,2,FALSE)</f>
        <v>戊</v>
      </c>
      <c r="B3210" s="199" t="str">
        <f>VLOOKUP(MOD(E3210,12),十二支,3,FALSE)</f>
        <v xml:space="preserve">09 火 </v>
      </c>
      <c r="C3210" s="201" t="str">
        <f>VLOOKUP(F3210,星座,3,TRUE)</f>
        <v xml:space="preserve">07 天 </v>
      </c>
      <c r="D3210" s="531">
        <v>21217</v>
      </c>
      <c r="E3210" s="1">
        <f>IFERROR(YEAR(D3210),LEFT(D3210,4))</f>
        <v>1958</v>
      </c>
      <c r="F3210" s="1" t="str">
        <f>IF(ISTEXT(D3210),RIGHT(D3210,5),TEXT(D3210,"mm/dd"))</f>
        <v>02/01</v>
      </c>
      <c r="G3210" s="39">
        <f>SUM(MID(E3210,1,1),MID(E3210,2,1),MID(E3210,3,1),MID(E3210,4,1),MID(F3210,1,1),MID(F3210,2,1),MID(F3210,4,1),MID(F3210,5,1))</f>
        <v>26</v>
      </c>
      <c r="H3210" s="41">
        <f>IF(MOD(G3210,9)=0,9,MOD(G3210,9))</f>
        <v>8</v>
      </c>
      <c r="I3210" s="45" t="str">
        <f>IFERROR(MID("日月火水木金土",WEEKDAY(D3210),1),"")</f>
        <v>土</v>
      </c>
      <c r="J3210" s="304" t="s">
        <v>1947</v>
      </c>
      <c r="K3210" s="202" t="str">
        <f>VLOOKUP(F3210,石と花メイン,3,FALSE)</f>
        <v>■紫水晶</v>
      </c>
      <c r="L3210" s="297" t="str">
        <f>VLOOKUP(F3210,石と花メイン,4,FALSE)</f>
        <v>マーガレット【木春菊】</v>
      </c>
      <c r="M3210" s="393">
        <f>IF(OR(MONTH(F3210)&lt;7,AND(MONTH(F3210)=7,DAY(F3210)&lt;=25)),
MOD(SUM((E3210-1901)*365,259),260),
MOD(SUM((E3210-1900)*365,259),260))</f>
        <v>4</v>
      </c>
      <c r="N3210" s="390">
        <f>IF(AND(MONTH(F3210)=7,DAY(F3210)&gt;25),1,
ROUNDDOWN((SUM(VLOOKUP(MONTH(F3210),D暦変換用数値,2,FALSE),DAY(F3210))/28)+1,0))</f>
        <v>7</v>
      </c>
      <c r="O3210" s="205">
        <f>IF(AND(MONTH(F3210)=7,DAY(F3210)&gt;25),DAY(F3210)-25,
MOD((SUM(VLOOKUP(MONTH(F3210),D暦変換用数値,2,FALSE),DAY(F3210))),28)+1)</f>
        <v>23</v>
      </c>
      <c r="P3210" s="406">
        <f>IF(OR(MONTH(F3210)&lt;7,AND(MONTH(F3210)=7,DAY(F3210)&lt;=25)),
MOD(SUM((E3210-1901)*365,(N3210-1)*28,O3210,258),260),
MOD(SUM((E3210-1900)*365,(N3210-1)*28,O3210,258),260))</f>
        <v>194</v>
      </c>
      <c r="Q3210" s="375" t="str">
        <f>VLOOKUP(MOD(P3210,4),色,2,FALSE)</f>
        <v>白い</v>
      </c>
      <c r="R3210" s="293" t="str">
        <f>VLOOKUP(MOD(P3210,13),銀河の音,2,FALSE)</f>
        <v>水晶の</v>
      </c>
      <c r="S3210" s="386" t="str">
        <f>VLOOKUP(MOD(P3210,20),太陽の紋章,2,FALSE)</f>
        <v>魔法使い</v>
      </c>
      <c r="T3210" s="98" t="s">
        <v>3736</v>
      </c>
    </row>
    <row r="3211" spans="1:20" ht="13.5" customHeight="1">
      <c r="A3211" s="50" t="str">
        <f>VLOOKUP(MOD(E3211,10),十干,2,FALSE)</f>
        <v>戊</v>
      </c>
      <c r="B3211" s="199" t="str">
        <f>VLOOKUP(MOD(E3211,12),十二支,3,FALSE)</f>
        <v xml:space="preserve">09 火 </v>
      </c>
      <c r="C3211" s="201" t="str">
        <f>VLOOKUP(F3211,星座,3,TRUE)</f>
        <v xml:space="preserve">07 天 </v>
      </c>
      <c r="D3211" s="531">
        <v>21220</v>
      </c>
      <c r="E3211" s="1">
        <f>IFERROR(YEAR(D3211),LEFT(D3211,4))</f>
        <v>1958</v>
      </c>
      <c r="F3211" s="1" t="str">
        <f>IF(ISTEXT(D3211),RIGHT(D3211,5),TEXT(D3211,"mm/dd"))</f>
        <v>02/04</v>
      </c>
      <c r="G3211" s="39">
        <f>SUM(MID(E3211,1,1),MID(E3211,2,1),MID(E3211,3,1),MID(E3211,4,1),MID(F3211,1,1),MID(F3211,2,1),MID(F3211,4,1),MID(F3211,5,1))</f>
        <v>29</v>
      </c>
      <c r="H3211" s="41">
        <f>IF(MOD(G3211,9)=0,9,MOD(G3211,9))</f>
        <v>2</v>
      </c>
      <c r="I3211" s="45" t="str">
        <f>IFERROR(MID("日月火水木金土",WEEKDAY(D3211),1),"")</f>
        <v>火</v>
      </c>
      <c r="J3211" s="304" t="s">
        <v>5705</v>
      </c>
      <c r="K3211" s="202" t="str">
        <f>VLOOKUP(F3211,石と花メイン,3,FALSE)</f>
        <v>○真珠</v>
      </c>
      <c r="L3211" s="297" t="str">
        <f>VLOOKUP(F3211,石と花メイン,4,FALSE)</f>
        <v>一人静【吉野静】</v>
      </c>
      <c r="M3211" s="393">
        <f>IF(OR(MONTH(F3211)&lt;7,AND(MONTH(F3211)=7,DAY(F3211)&lt;=25)),
MOD(SUM((E3211-1901)*365,259),260),
MOD(SUM((E3211-1900)*365,259),260))</f>
        <v>4</v>
      </c>
      <c r="N3211" s="390">
        <f>IF(AND(MONTH(F3211)=7,DAY(F3211)&gt;25),1,
ROUNDDOWN((SUM(VLOOKUP(MONTH(F3211),D暦変換用数値,2,FALSE),DAY(F3211))/28)+1,0))</f>
        <v>7</v>
      </c>
      <c r="O3211" s="205">
        <f>IF(AND(MONTH(F3211)=7,DAY(F3211)&gt;25),DAY(F3211)-25,
MOD((SUM(VLOOKUP(MONTH(F3211),D暦変換用数値,2,FALSE),DAY(F3211))),28)+1)</f>
        <v>26</v>
      </c>
      <c r="P3211" s="406">
        <f>IF(OR(MONTH(F3211)&lt;7,AND(MONTH(F3211)=7,DAY(F3211)&lt;=25)),
MOD(SUM((E3211-1901)*365,(N3211-1)*28,O3211,258),260),
MOD(SUM((E3211-1900)*365,(N3211-1)*28,O3211,258),260))</f>
        <v>197</v>
      </c>
      <c r="Q3211" s="372" t="str">
        <f>VLOOKUP(MOD(P3211,4),色,2,FALSE)</f>
        <v>赤い</v>
      </c>
      <c r="R3211" s="290" t="str">
        <f>VLOOKUP(MOD(P3211,13),銀河の音,2,FALSE)</f>
        <v>月の</v>
      </c>
      <c r="S3211" s="383" t="str">
        <f>VLOOKUP(MOD(P3211,20),太陽の紋章,2,FALSE)</f>
        <v>地球</v>
      </c>
      <c r="T3211" s="98" t="s">
        <v>3736</v>
      </c>
    </row>
    <row r="3212" spans="1:20" ht="13.5" customHeight="1">
      <c r="A3212" s="50" t="str">
        <f>VLOOKUP(MOD(E3212,10),十干,2,FALSE)</f>
        <v>戊</v>
      </c>
      <c r="B3212" s="199" t="str">
        <f>VLOOKUP(MOD(E3212,12),十二支,3,FALSE)</f>
        <v xml:space="preserve">09 火 </v>
      </c>
      <c r="C3212" s="201" t="str">
        <f>VLOOKUP(F3212,星座,3,TRUE)</f>
        <v xml:space="preserve">07 天 </v>
      </c>
      <c r="D3212" s="535">
        <v>21220</v>
      </c>
      <c r="E3212" s="45">
        <f>IFERROR(YEAR(D3212),LEFT(D3212,4))</f>
        <v>1958</v>
      </c>
      <c r="F3212" s="45" t="str">
        <f>IF(ISTEXT(D3212),RIGHT(D3212,5),TEXT(D3212,"mm/dd"))</f>
        <v>02/04</v>
      </c>
      <c r="G3212" s="41">
        <f>SUM(MID(E3212,1,1),MID(E3212,2,1),MID(E3212,3,1),MID(E3212,4,1),MID(F3212,1,1),MID(F3212,2,1),MID(F3212,4,1),MID(F3212,5,1))</f>
        <v>29</v>
      </c>
      <c r="H3212" s="41">
        <f>IF(MOD(G3212,9)=0,9,MOD(G3212,9))</f>
        <v>2</v>
      </c>
      <c r="I3212" s="45" t="str">
        <f>IFERROR(MID("日月火水木金土",WEEKDAY(D3212),1),"")</f>
        <v>火</v>
      </c>
      <c r="J3212" s="305" t="s">
        <v>1124</v>
      </c>
      <c r="K3212" s="203" t="str">
        <f>VLOOKUP(F3212,石と花メイン,3,FALSE)</f>
        <v>○真珠</v>
      </c>
      <c r="L3212" s="298" t="str">
        <f>VLOOKUP(F3212,石と花メイン,4,FALSE)</f>
        <v>一人静【吉野静】</v>
      </c>
      <c r="M3212" s="394">
        <f>IF(OR(MONTH(F3212)&lt;7,AND(MONTH(F3212)=7,DAY(F3212)&lt;=25)),
MOD(SUM((E3212-1901)*365,259),260),
MOD(SUM((E3212-1900)*365,259),260))</f>
        <v>4</v>
      </c>
      <c r="N3212" s="391">
        <f>IF(AND(MONTH(F3212)=7,DAY(F3212)&gt;25),1,
ROUNDDOWN((SUM(VLOOKUP(MONTH(F3212),D暦変換用数値,2,FALSE),DAY(F3212))/28)+1,0))</f>
        <v>7</v>
      </c>
      <c r="O3212" s="46">
        <f>IF(AND(MONTH(F3212)=7,DAY(F3212)&gt;25),DAY(F3212)-25,
MOD((SUM(VLOOKUP(MONTH(F3212),D暦変換用数値,2,FALSE),DAY(F3212))),28)+1)</f>
        <v>26</v>
      </c>
      <c r="P3212" s="407">
        <f>IF(OR(MONTH(F3212)&lt;7,AND(MONTH(F3212)=7,DAY(F3212)&lt;=25)),
MOD(SUM((E3212-1901)*365,(N3212-1)*28,O3212,258),260),
MOD(SUM((E3212-1900)*365,(N3212-1)*28,O3212,258),260))</f>
        <v>197</v>
      </c>
      <c r="Q3212" s="372" t="str">
        <f>VLOOKUP(MOD(P3212,4),色,2,FALSE)</f>
        <v>赤い</v>
      </c>
      <c r="R3212" s="290" t="str">
        <f>VLOOKUP(MOD(P3212,13),銀河の音,2,FALSE)</f>
        <v>月の</v>
      </c>
      <c r="S3212" s="383" t="str">
        <f>VLOOKUP(MOD(P3212,20),太陽の紋章,2,FALSE)</f>
        <v>地球</v>
      </c>
      <c r="T3212" s="104" t="s">
        <v>1125</v>
      </c>
    </row>
    <row r="3213" spans="1:20" ht="13.5" customHeight="1">
      <c r="A3213" s="50" t="str">
        <f>VLOOKUP(MOD(E3213,10),十干,2,FALSE)</f>
        <v>庚</v>
      </c>
      <c r="B3213" s="199" t="str">
        <f>VLOOKUP(MOD(E3213,12),十二支,3,FALSE)</f>
        <v xml:space="preserve">09 火 </v>
      </c>
      <c r="C3213" s="201" t="str">
        <f>VLOOKUP(F3213,星座,3,TRUE)</f>
        <v xml:space="preserve">07 天 </v>
      </c>
      <c r="D3213" s="531">
        <v>25593</v>
      </c>
      <c r="E3213" s="1">
        <f>IFERROR(YEAR(D3213),LEFT(D3213,4))</f>
        <v>1970</v>
      </c>
      <c r="F3213" s="1" t="str">
        <f>IF(ISTEXT(D3213),RIGHT(D3213,5),TEXT(D3213,"mm/dd"))</f>
        <v>01/25</v>
      </c>
      <c r="G3213" s="39">
        <f>SUM(MID(E3213,1,1),MID(E3213,2,1),MID(E3213,3,1),MID(E3213,4,1),MID(F3213,1,1),MID(F3213,2,1),MID(F3213,4,1),MID(F3213,5,1))</f>
        <v>25</v>
      </c>
      <c r="H3213" s="41">
        <f>IF(MOD(G3213,9)=0,9,MOD(G3213,9))</f>
        <v>7</v>
      </c>
      <c r="I3213" s="45" t="str">
        <f>IFERROR(MID("日月火水木金土",WEEKDAY(D3213),1),"")</f>
        <v>日</v>
      </c>
      <c r="J3213" s="304" t="s">
        <v>5706</v>
      </c>
      <c r="K3213" s="202" t="str">
        <f>VLOOKUP(F3213,石と花メイン,3,FALSE)</f>
        <v>◆金緑石</v>
      </c>
      <c r="L3213" s="297" t="str">
        <f>VLOOKUP(F3213,石と花メイン,4,FALSE)</f>
        <v>セラスチウム【白耳菜草】</v>
      </c>
      <c r="M3213" s="393">
        <f>IF(OR(MONTH(F3213)&lt;7,AND(MONTH(F3213)=7,DAY(F3213)&lt;=25)),
MOD(SUM((E3213-1901)*365,259),260),
MOD(SUM((E3213-1900)*365,259),260))</f>
        <v>224</v>
      </c>
      <c r="N3213" s="390">
        <f>IF(AND(MONTH(F3213)=7,DAY(F3213)&gt;25),1,
ROUNDDOWN((SUM(VLOOKUP(MONTH(F3213),D暦変換用数値,2,FALSE),DAY(F3213))/28)+1,0))</f>
        <v>7</v>
      </c>
      <c r="O3213" s="205">
        <f>IF(AND(MONTH(F3213)=7,DAY(F3213)&gt;25),DAY(F3213)-25,
MOD((SUM(VLOOKUP(MONTH(F3213),D暦変換用数値,2,FALSE),DAY(F3213))),28)+1)</f>
        <v>16</v>
      </c>
      <c r="P3213" s="406">
        <f>IF(OR(MONTH(F3213)&lt;7,AND(MONTH(F3213)=7,DAY(F3213)&lt;=25)),
MOD(SUM((E3213-1901)*365,(N3213-1)*28,O3213,258),260),
MOD(SUM((E3213-1900)*365,(N3213-1)*28,O3213,258),260))</f>
        <v>147</v>
      </c>
      <c r="Q3213" s="374" t="str">
        <f>VLOOKUP(MOD(P3213,4),色,2,FALSE)</f>
        <v>青い</v>
      </c>
      <c r="R3213" s="292" t="str">
        <f>VLOOKUP(MOD(P3213,13),銀河の音,2,FALSE)</f>
        <v>自己存在の</v>
      </c>
      <c r="S3213" s="385" t="str">
        <f>VLOOKUP(MOD(P3213,20),太陽の紋章,2,FALSE)</f>
        <v>手</v>
      </c>
      <c r="T3213" s="99" t="s">
        <v>6643</v>
      </c>
    </row>
    <row r="3214" spans="1:20" ht="13.5" customHeight="1">
      <c r="A3214" s="50" t="str">
        <f>VLOOKUP(MOD(E3214,10),十干,2,FALSE)</f>
        <v>庚</v>
      </c>
      <c r="B3214" s="199" t="str">
        <f>VLOOKUP(MOD(E3214,12),十二支,3,FALSE)</f>
        <v xml:space="preserve">09 火 </v>
      </c>
      <c r="C3214" s="201" t="str">
        <f>VLOOKUP(F3214,星座,3,TRUE)</f>
        <v xml:space="preserve">07 天 </v>
      </c>
      <c r="D3214" s="531">
        <v>25593</v>
      </c>
      <c r="E3214" s="1">
        <f>IFERROR(YEAR(D3214),LEFT(D3214,4))</f>
        <v>1970</v>
      </c>
      <c r="F3214" s="1" t="str">
        <f>IF(ISTEXT(D3214),RIGHT(D3214,5),TEXT(D3214,"mm/dd"))</f>
        <v>01/25</v>
      </c>
      <c r="G3214" s="39">
        <f>SUM(MID(E3214,1,1),MID(E3214,2,1),MID(E3214,3,1),MID(E3214,4,1),MID(F3214,1,1),MID(F3214,2,1),MID(F3214,4,1),MID(F3214,5,1))</f>
        <v>25</v>
      </c>
      <c r="H3214" s="41">
        <f>IF(MOD(G3214,9)=0,9,MOD(G3214,9))</f>
        <v>7</v>
      </c>
      <c r="I3214" s="45" t="str">
        <f>IFERROR(MID("日月火水木金土",WEEKDAY(D3214),1),"")</f>
        <v>日</v>
      </c>
      <c r="J3214" s="304" t="s">
        <v>8432</v>
      </c>
      <c r="K3214" s="202" t="str">
        <f>VLOOKUP(F3214,石と花メイン,3,FALSE)</f>
        <v>◆金緑石</v>
      </c>
      <c r="L3214" s="297" t="str">
        <f>VLOOKUP(F3214,石と花メイン,4,FALSE)</f>
        <v>セラスチウム【白耳菜草】</v>
      </c>
      <c r="M3214" s="393">
        <f>IF(OR(MONTH(F3214)&lt;7,AND(MONTH(F3214)=7,DAY(F3214)&lt;=25)),
MOD(SUM((E3214-1901)*365,259),260),
MOD(SUM((E3214-1900)*365,259),260))</f>
        <v>224</v>
      </c>
      <c r="N3214" s="390">
        <f>IF(AND(MONTH(F3214)=7,DAY(F3214)&gt;25),1,
ROUNDDOWN((SUM(VLOOKUP(MONTH(F3214),D暦変換用数値,2,FALSE),DAY(F3214))/28)+1,0))</f>
        <v>7</v>
      </c>
      <c r="O3214" s="205">
        <f>IF(AND(MONTH(F3214)=7,DAY(F3214)&gt;25),DAY(F3214)-25,
MOD((SUM(VLOOKUP(MONTH(F3214),D暦変換用数値,2,FALSE),DAY(F3214))),28)+1)</f>
        <v>16</v>
      </c>
      <c r="P3214" s="406">
        <f>IF(OR(MONTH(F3214)&lt;7,AND(MONTH(F3214)=7,DAY(F3214)&lt;=25)),
MOD(SUM((E3214-1901)*365,(N3214-1)*28,O3214,258),260),
MOD(SUM((E3214-1900)*365,(N3214-1)*28,O3214,258),260))</f>
        <v>147</v>
      </c>
      <c r="Q3214" s="374" t="str">
        <f>VLOOKUP(MOD(P3214,4),色,2,FALSE)</f>
        <v>青い</v>
      </c>
      <c r="R3214" s="292" t="str">
        <f>VLOOKUP(MOD(P3214,13),銀河の音,2,FALSE)</f>
        <v>自己存在の</v>
      </c>
      <c r="S3214" s="385" t="str">
        <f>VLOOKUP(MOD(P3214,20),太陽の紋章,2,FALSE)</f>
        <v>手</v>
      </c>
      <c r="T3214" s="111" t="s">
        <v>1308</v>
      </c>
    </row>
    <row r="3215" spans="1:20" ht="13.5" customHeight="1">
      <c r="A3215" s="334" t="str">
        <f>VLOOKUP(MOD(E3215,10),十干,2,FALSE)</f>
        <v>庚</v>
      </c>
      <c r="B3215" s="331" t="str">
        <f>VLOOKUP(MOD(E3215,12),十二支,3,FALSE)</f>
        <v xml:space="preserve">09 火 </v>
      </c>
      <c r="C3215" s="336" t="str">
        <f>VLOOKUP(F3215,星座,3,TRUE)</f>
        <v xml:space="preserve">07 天 </v>
      </c>
      <c r="D3215" s="540">
        <v>25610</v>
      </c>
      <c r="E3215" s="131">
        <f>IFERROR(YEAR(D3215),LEFT(D3215,4))</f>
        <v>1970</v>
      </c>
      <c r="F3215" s="538" t="str">
        <f>IF(ISTEXT(D3215),RIGHT(D3215,5),TEXT(D3215,"mm/dd"))</f>
        <v>02/11</v>
      </c>
      <c r="G3215" s="133">
        <f>SUM(MID(E3215,1,1),MID(E3215,2,1),MID(E3215,3,1),MID(E3215,4,1),MID(F3215,1,1),MID(F3215,2,1),MID(F3215,4,1),MID(F3215,5,1))</f>
        <v>21</v>
      </c>
      <c r="H3215" s="133">
        <f>IF(MOD(G3215,9)=0,9,MOD(G3215,9))</f>
        <v>3</v>
      </c>
      <c r="I3215" s="131" t="str">
        <f>IFERROR(MID("日月火水木金土",WEEKDAY(D3215),1),"")</f>
        <v>水</v>
      </c>
      <c r="J3215" s="306" t="s">
        <v>9338</v>
      </c>
      <c r="K3215" s="335" t="str">
        <f>VLOOKUP(F3215,石と花メイン,3,FALSE)</f>
        <v>■赤縞瑪瑙</v>
      </c>
      <c r="L3215" s="302" t="str">
        <f>VLOOKUP(F3215,石と花メイン,4,FALSE)</f>
        <v>メリッサ【レモンバーム】</v>
      </c>
      <c r="M3215" s="396">
        <f>IF(OR(MONTH(F3215)&lt;7,AND(MONTH(F3215)=7,DAY(F3215)&lt;=25)),
MOD(SUM((E3215-1901)*365,259),260),
MOD(SUM((E3215-1900)*365,259),260))</f>
        <v>224</v>
      </c>
      <c r="N3215" s="335">
        <f>IF(AND(MONTH(F3215)=7,DAY(F3215)&gt;25),1,
ROUNDDOWN((SUM(VLOOKUP(MONTH(F3215),D暦変換用数値,2,FALSE),DAY(F3215))/28)+1,0))</f>
        <v>8</v>
      </c>
      <c r="O3215" s="132">
        <f>IF(AND(MONTH(F3215)=7,DAY(F3215)&gt;25),DAY(F3215)-25,
MOD((SUM(VLOOKUP(MONTH(F3215),D暦変換用数値,2,FALSE),DAY(F3215))),28)+1)</f>
        <v>5</v>
      </c>
      <c r="P3215" s="404">
        <f>IF(OR(MONTH(F3215)&lt;7,AND(MONTH(F3215)=7,DAY(F3215)&lt;=25)),
MOD(SUM((E3215-1901)*365,(N3215-1)*28,O3215,258),260),
MOD(SUM((E3215-1900)*365,(N3215-1)*28,O3215,258),260))</f>
        <v>164</v>
      </c>
      <c r="Q3215" s="376" t="str">
        <f>VLOOKUP(MOD(P3215,4),色,2,FALSE)</f>
        <v>黄色い</v>
      </c>
      <c r="R3215" s="333" t="str">
        <f>VLOOKUP(MOD(P3215,13),銀河の音,2,FALSE)</f>
        <v>銀河の</v>
      </c>
      <c r="S3215" s="387" t="str">
        <f>VLOOKUP(MOD(P3215,20),太陽の紋章,2,FALSE)</f>
        <v>種</v>
      </c>
      <c r="T3215" s="119" t="s">
        <v>9335</v>
      </c>
    </row>
    <row r="3216" spans="1:20" ht="13.5" customHeight="1">
      <c r="A3216" s="76" t="str">
        <f>VLOOKUP(MOD(E3216,10),十干,2,FALSE)</f>
        <v>壬</v>
      </c>
      <c r="B3216" s="199" t="str">
        <f>VLOOKUP(MOD(E3216,12),十二支,3,FALSE)</f>
        <v xml:space="preserve">09 火 </v>
      </c>
      <c r="C3216" s="201" t="str">
        <f>VLOOKUP(F3216,星座,3,TRUE)</f>
        <v xml:space="preserve">07 天 </v>
      </c>
      <c r="D3216" s="534">
        <v>29976</v>
      </c>
      <c r="E3216" s="116">
        <f>IFERROR(YEAR(D3216),LEFT(D3216,4))</f>
        <v>1982</v>
      </c>
      <c r="F3216" s="116" t="str">
        <f>IF(ISTEXT(D3216),RIGHT(D3216,5),TEXT(D3216,"mm/dd"))</f>
        <v>01/25</v>
      </c>
      <c r="G3216" s="120">
        <f>SUM(MID(E3216,1,1),MID(E3216,2,1),MID(E3216,3,1),MID(E3216,4,1),MID(F3216,1,1),MID(F3216,2,1),MID(F3216,4,1),MID(F3216,5,1))</f>
        <v>28</v>
      </c>
      <c r="H3216" s="120">
        <f>IF(MOD(G3216,9)=0,9,MOD(G3216,9))</f>
        <v>1</v>
      </c>
      <c r="I3216" s="116" t="str">
        <f>IFERROR(MID("日月火水木金土",WEEKDAY(D3216),1),"")</f>
        <v>月</v>
      </c>
      <c r="J3216" s="306" t="s">
        <v>6913</v>
      </c>
      <c r="K3216" s="203" t="str">
        <f>VLOOKUP(F3216,石と花メイン,3,FALSE)</f>
        <v>◆金緑石</v>
      </c>
      <c r="L3216" s="299" t="str">
        <f>VLOOKUP(F3216,石と花メイン,4,FALSE)</f>
        <v>セラスチウム【白耳菜草】</v>
      </c>
      <c r="M3216" s="395">
        <f>IF(OR(MONTH(F3216)&lt;7,AND(MONTH(F3216)=7,DAY(F3216)&lt;=25)),
MOD(SUM((E3216-1901)*365,259),260),
MOD(SUM((E3216-1900)*365,259),260))</f>
        <v>184</v>
      </c>
      <c r="N3216" s="121">
        <f>IF(AND(MONTH(F3216)=7,DAY(F3216)&gt;25),1,
ROUNDDOWN((SUM(VLOOKUP(MONTH(F3216),D暦変換用数値,2,FALSE),DAY(F3216))/28)+1,0))</f>
        <v>7</v>
      </c>
      <c r="O3216" s="117">
        <f>IF(AND(MONTH(F3216)=7,DAY(F3216)&gt;25),DAY(F3216)-25,
MOD((SUM(VLOOKUP(MONTH(F3216),D暦変換用数値,2,FALSE),DAY(F3216))),28)+1)</f>
        <v>16</v>
      </c>
      <c r="P3216" s="408">
        <f>IF(OR(MONTH(F3216)&lt;7,AND(MONTH(F3216)=7,DAY(F3216)&lt;=25)),
MOD(SUM((E3216-1901)*365,(N3216-1)*28,O3216,258),260),
MOD(SUM((E3216-1900)*365,(N3216-1)*28,O3216,258),260))</f>
        <v>107</v>
      </c>
      <c r="Q3216" s="374" t="str">
        <f>VLOOKUP(MOD(P3216,4),色,2,FALSE)</f>
        <v>青い</v>
      </c>
      <c r="R3216" s="292" t="str">
        <f>VLOOKUP(MOD(P3216,13),銀河の音,2,FALSE)</f>
        <v>電気の</v>
      </c>
      <c r="S3216" s="385" t="str">
        <f>VLOOKUP(MOD(P3216,20),太陽の紋章,2,FALSE)</f>
        <v>手</v>
      </c>
      <c r="T3216" s="119" t="s">
        <v>6917</v>
      </c>
    </row>
    <row r="3217" spans="1:20" ht="13.5" customHeight="1">
      <c r="A3217" s="334" t="str">
        <f>VLOOKUP(MOD(E3217,10),十干,2,FALSE)</f>
        <v>壬</v>
      </c>
      <c r="B3217" s="331" t="str">
        <f>VLOOKUP(MOD(E3217,12),十二支,3,FALSE)</f>
        <v xml:space="preserve">09 火 </v>
      </c>
      <c r="C3217" s="336" t="str">
        <f>VLOOKUP(F3217,星座,3,TRUE)</f>
        <v xml:space="preserve">07 天 </v>
      </c>
      <c r="D3217" s="540">
        <v>29977</v>
      </c>
      <c r="E3217" s="131">
        <f>IFERROR(YEAR(D3217),LEFT(D3217,4))</f>
        <v>1982</v>
      </c>
      <c r="F3217" s="538" t="str">
        <f>IF(ISTEXT(D3217),RIGHT(D3217,5),TEXT(D3217,"mm/dd"))</f>
        <v>01/26</v>
      </c>
      <c r="G3217" s="133">
        <f>SUM(MID(E3217,1,1),MID(E3217,2,1),MID(E3217,3,1),MID(E3217,4,1),MID(F3217,1,1),MID(F3217,2,1),MID(F3217,4,1),MID(F3217,5,1))</f>
        <v>29</v>
      </c>
      <c r="H3217" s="133">
        <f>IF(MOD(G3217,9)=0,9,MOD(G3217,9))</f>
        <v>2</v>
      </c>
      <c r="I3217" s="131" t="str">
        <f>IFERROR(MID("日月火水木金土",WEEKDAY(D3217),1),"")</f>
        <v>火</v>
      </c>
      <c r="J3217" s="306" t="s">
        <v>9406</v>
      </c>
      <c r="K3217" s="335" t="str">
        <f>VLOOKUP(F3217,石と花メイン,3,FALSE)</f>
        <v>●薔薇色石</v>
      </c>
      <c r="L3217" s="302" t="str">
        <f>VLOOKUP(F3217,石と花メイン,4,FALSE)</f>
        <v>アマリリス【花水仙】</v>
      </c>
      <c r="M3217" s="396">
        <f>IF(OR(MONTH(F3217)&lt;7,AND(MONTH(F3217)=7,DAY(F3217)&lt;=25)),
MOD(SUM((E3217-1901)*365,259),260),
MOD(SUM((E3217-1900)*365,259),260))</f>
        <v>184</v>
      </c>
      <c r="N3217" s="335">
        <f>IF(AND(MONTH(F3217)=7,DAY(F3217)&gt;25),1,
ROUNDDOWN((SUM(VLOOKUP(MONTH(F3217),D暦変換用数値,2,FALSE),DAY(F3217))/28)+1,0))</f>
        <v>7</v>
      </c>
      <c r="O3217" s="132">
        <f>IF(AND(MONTH(F3217)=7,DAY(F3217)&gt;25),DAY(F3217)-25,
MOD((SUM(VLOOKUP(MONTH(F3217),D暦変換用数値,2,FALSE),DAY(F3217))),28)+1)</f>
        <v>17</v>
      </c>
      <c r="P3217" s="404">
        <f>IF(OR(MONTH(F3217)&lt;7,AND(MONTH(F3217)=7,DAY(F3217)&lt;=25)),
MOD(SUM((E3217-1901)*365,(N3217-1)*28,O3217,258),260),
MOD(SUM((E3217-1900)*365,(N3217-1)*28,O3217,258),260))</f>
        <v>108</v>
      </c>
      <c r="Q3217" s="376" t="str">
        <f>VLOOKUP(MOD(P3217,4),色,2,FALSE)</f>
        <v>黄色い</v>
      </c>
      <c r="R3217" s="333" t="str">
        <f>VLOOKUP(MOD(P3217,13),銀河の音,2,FALSE)</f>
        <v>自己存在の</v>
      </c>
      <c r="S3217" s="387" t="str">
        <f>VLOOKUP(MOD(P3217,20),太陽の紋章,2,FALSE)</f>
        <v>星</v>
      </c>
      <c r="T3217" s="145"/>
    </row>
    <row r="3218" spans="1:20" ht="13.5" customHeight="1">
      <c r="A3218" s="76" t="str">
        <f>VLOOKUP(MOD(E3218,10),十干,2,FALSE)</f>
        <v>壬</v>
      </c>
      <c r="B3218" s="280" t="str">
        <f>VLOOKUP(MOD(E3218,12),十二支,3,FALSE)</f>
        <v xml:space="preserve">09 火 </v>
      </c>
      <c r="C3218" s="281" t="str">
        <f>VLOOKUP(F3218,星座,3,TRUE)</f>
        <v xml:space="preserve">07 天 </v>
      </c>
      <c r="D3218" s="534">
        <v>29989</v>
      </c>
      <c r="E3218" s="116">
        <f>IFERROR(YEAR(D3218),LEFT(D3218,4))</f>
        <v>1982</v>
      </c>
      <c r="F3218" s="116" t="str">
        <f>IF(ISTEXT(D3218),RIGHT(D3218,5),TEXT(D3218,"mm/dd"))</f>
        <v>02/07</v>
      </c>
      <c r="G3218" s="120">
        <f>SUM(MID(E3218,1,1),MID(E3218,2,1),MID(E3218,3,1),MID(E3218,4,1),MID(F3218,1,1),MID(F3218,2,1),MID(F3218,4,1),MID(F3218,5,1))</f>
        <v>29</v>
      </c>
      <c r="H3218" s="120">
        <f>IF(MOD(G3218,9)=0,9,MOD(G3218,9))</f>
        <v>2</v>
      </c>
      <c r="I3218" s="116" t="str">
        <f>IFERROR(MID("日月火水木金土",WEEKDAY(D3218),1),"")</f>
        <v>日</v>
      </c>
      <c r="J3218" s="306" t="s">
        <v>7882</v>
      </c>
      <c r="K3218" s="121" t="str">
        <f>VLOOKUP(F3218,石と花メイン,3,FALSE)</f>
        <v>■瑪瑙</v>
      </c>
      <c r="L3218" s="299" t="str">
        <f>VLOOKUP(F3218,石と花メイン,4,FALSE)</f>
        <v>ヒヤシンス【錦百合】</v>
      </c>
      <c r="M3218" s="395">
        <f>IF(OR(MONTH(F3218)&lt;7,AND(MONTH(F3218)=7,DAY(F3218)&lt;=25)),
MOD(SUM((E3218-1901)*365,259),260),
MOD(SUM((E3218-1900)*365,259),260))</f>
        <v>184</v>
      </c>
      <c r="N3218" s="121">
        <f>IF(AND(MONTH(F3218)=7,DAY(F3218)&gt;25),1,
ROUNDDOWN((SUM(VLOOKUP(MONTH(F3218),D暦変換用数値,2,FALSE),DAY(F3218))/28)+1,0))</f>
        <v>8</v>
      </c>
      <c r="O3218" s="117">
        <f>IF(AND(MONTH(F3218)=7,DAY(F3218)&gt;25),DAY(F3218)-25,
MOD((SUM(VLOOKUP(MONTH(F3218),D暦変換用数値,2,FALSE),DAY(F3218))),28)+1)</f>
        <v>1</v>
      </c>
      <c r="P3218" s="408">
        <f>IF(OR(MONTH(F3218)&lt;7,AND(MONTH(F3218)=7,DAY(F3218)&lt;=25)),
MOD(SUM((E3218-1901)*365,(N3218-1)*28,O3218,258),260),
MOD(SUM((E3218-1900)*365,(N3218-1)*28,O3218,258),260))</f>
        <v>120</v>
      </c>
      <c r="Q3218" s="380" t="str">
        <f>VLOOKUP(MOD(P3218,4),色,2,FALSE)</f>
        <v>黄色い</v>
      </c>
      <c r="R3218" s="295" t="str">
        <f>VLOOKUP(MOD(P3218,13),銀河の音,2,FALSE)</f>
        <v>電気の</v>
      </c>
      <c r="S3218" s="389" t="str">
        <f>VLOOKUP(MOD(P3218,20),太陽の紋章,2,FALSE)</f>
        <v>太陽</v>
      </c>
      <c r="T3218" s="118"/>
    </row>
    <row r="3219" spans="1:20" ht="13.5" customHeight="1">
      <c r="A3219" s="76" t="str">
        <f>VLOOKUP(MOD(E3219,10),十干,2,FALSE)</f>
        <v>壬</v>
      </c>
      <c r="B3219" s="199" t="str">
        <f>VLOOKUP(MOD(E3219,12),十二支,3,FALSE)</f>
        <v xml:space="preserve">09 火 </v>
      </c>
      <c r="C3219" s="201" t="str">
        <f>VLOOKUP(F3219,星座,3,TRUE)</f>
        <v xml:space="preserve">07 天 </v>
      </c>
      <c r="D3219" s="534">
        <v>29990</v>
      </c>
      <c r="E3219" s="116">
        <f>IFERROR(YEAR(D3219),LEFT(D3219,4))</f>
        <v>1982</v>
      </c>
      <c r="F3219" s="116" t="str">
        <f>IF(ISTEXT(D3219),RIGHT(D3219,5),TEXT(D3219,"mm/dd"))</f>
        <v>02/08</v>
      </c>
      <c r="G3219" s="120">
        <f>SUM(MID(E3219,1,1),MID(E3219,2,1),MID(E3219,3,1),MID(E3219,4,1),MID(F3219,1,1),MID(F3219,2,1),MID(F3219,4,1),MID(F3219,5,1))</f>
        <v>30</v>
      </c>
      <c r="H3219" s="120">
        <f>IF(MOD(G3219,9)=0,9,MOD(G3219,9))</f>
        <v>3</v>
      </c>
      <c r="I3219" s="116" t="str">
        <f>IFERROR(MID("日月火水木金土",WEEKDAY(D3219),1),"")</f>
        <v>月</v>
      </c>
      <c r="J3219" s="306" t="s">
        <v>7613</v>
      </c>
      <c r="K3219" s="203" t="str">
        <f>VLOOKUP(F3219,石と花メイン,3,FALSE)</f>
        <v>□水晶</v>
      </c>
      <c r="L3219" s="299" t="str">
        <f>VLOOKUP(F3219,石と花メイン,4,FALSE)</f>
        <v>雪の下【虎耳草】</v>
      </c>
      <c r="M3219" s="395">
        <f>IF(OR(MONTH(F3219)&lt;7,AND(MONTH(F3219)=7,DAY(F3219)&lt;=25)),
MOD(SUM((E3219-1901)*365,259),260),
MOD(SUM((E3219-1900)*365,259),260))</f>
        <v>184</v>
      </c>
      <c r="N3219" s="121">
        <f>IF(AND(MONTH(F3219)=7,DAY(F3219)&gt;25),1,
ROUNDDOWN((SUM(VLOOKUP(MONTH(F3219),D暦変換用数値,2,FALSE),DAY(F3219))/28)+1,0))</f>
        <v>8</v>
      </c>
      <c r="O3219" s="117">
        <f>IF(AND(MONTH(F3219)=7,DAY(F3219)&gt;25),DAY(F3219)-25,
MOD((SUM(VLOOKUP(MONTH(F3219),D暦変換用数値,2,FALSE),DAY(F3219))),28)+1)</f>
        <v>2</v>
      </c>
      <c r="P3219" s="408">
        <f>IF(OR(MONTH(F3219)&lt;7,AND(MONTH(F3219)=7,DAY(F3219)&lt;=25)),
MOD(SUM((E3219-1901)*365,(N3219-1)*28,O3219,258),260),
MOD(SUM((E3219-1900)*365,(N3219-1)*28,O3219,258),260))</f>
        <v>121</v>
      </c>
      <c r="Q3219" s="372" t="str">
        <f>VLOOKUP(MOD(P3219,4),色,2,FALSE)</f>
        <v>赤い</v>
      </c>
      <c r="R3219" s="290" t="str">
        <f>VLOOKUP(MOD(P3219,13),銀河の音,2,FALSE)</f>
        <v>自己存在の</v>
      </c>
      <c r="S3219" s="383" t="str">
        <f>VLOOKUP(MOD(P3219,20),太陽の紋章,2,FALSE)</f>
        <v>竜</v>
      </c>
      <c r="T3219" s="118"/>
    </row>
    <row r="3220" spans="1:20" ht="13.5" customHeight="1">
      <c r="A3220" s="50" t="str">
        <f>VLOOKUP(MOD(E3220,10),十干,2,FALSE)</f>
        <v>壬</v>
      </c>
      <c r="B3220" s="199" t="str">
        <f>VLOOKUP(MOD(E3220,12),十二支,3,FALSE)</f>
        <v xml:space="preserve">09 火 </v>
      </c>
      <c r="C3220" s="201" t="str">
        <f>VLOOKUP(F3220,星座,3,TRUE)</f>
        <v xml:space="preserve">07 天 </v>
      </c>
      <c r="D3220" s="531">
        <v>29991</v>
      </c>
      <c r="E3220" s="1">
        <f>IFERROR(YEAR(D3220),LEFT(D3220,4))</f>
        <v>1982</v>
      </c>
      <c r="F3220" s="1" t="str">
        <f>IF(ISTEXT(D3220),RIGHT(D3220,5),TEXT(D3220,"mm/dd"))</f>
        <v>02/09</v>
      </c>
      <c r="G3220" s="39">
        <f>SUM(MID(E3220,1,1),MID(E3220,2,1),MID(E3220,3,1),MID(E3220,4,1),MID(F3220,1,1),MID(F3220,2,1),MID(F3220,4,1),MID(F3220,5,1))</f>
        <v>31</v>
      </c>
      <c r="H3220" s="41">
        <f>IF(MOD(G3220,9)=0,9,MOD(G3220,9))</f>
        <v>4</v>
      </c>
      <c r="I3220" s="45" t="str">
        <f>IFERROR(MID("日月火水木金土",WEEKDAY(D3220),1),"")</f>
        <v>火</v>
      </c>
      <c r="J3220" s="304" t="s">
        <v>5707</v>
      </c>
      <c r="K3220" s="202" t="str">
        <f>VLOOKUP(F3220,石と花メイン,3,FALSE)</f>
        <v>◆柘榴石</v>
      </c>
      <c r="L3220" s="297" t="str">
        <f>VLOOKUP(F3220,石と花メイン,4,FALSE)</f>
        <v>銀梅花【マートル】</v>
      </c>
      <c r="M3220" s="393">
        <f>IF(OR(MONTH(F3220)&lt;7,AND(MONTH(F3220)=7,DAY(F3220)&lt;=25)),
MOD(SUM((E3220-1901)*365,259),260),
MOD(SUM((E3220-1900)*365,259),260))</f>
        <v>184</v>
      </c>
      <c r="N3220" s="390">
        <f>IF(AND(MONTH(F3220)=7,DAY(F3220)&gt;25),1,
ROUNDDOWN((SUM(VLOOKUP(MONTH(F3220),D暦変換用数値,2,FALSE),DAY(F3220))/28)+1,0))</f>
        <v>8</v>
      </c>
      <c r="O3220" s="205">
        <f>IF(AND(MONTH(F3220)=7,DAY(F3220)&gt;25),DAY(F3220)-25,
MOD((SUM(VLOOKUP(MONTH(F3220),D暦変換用数値,2,FALSE),DAY(F3220))),28)+1)</f>
        <v>3</v>
      </c>
      <c r="P3220" s="406">
        <f>IF(OR(MONTH(F3220)&lt;7,AND(MONTH(F3220)=7,DAY(F3220)&lt;=25)),
MOD(SUM((E3220-1901)*365,(N3220-1)*28,O3220,258),260),
MOD(SUM((E3220-1900)*365,(N3220-1)*28,O3220,258),260))</f>
        <v>122</v>
      </c>
      <c r="Q3220" s="375" t="str">
        <f>VLOOKUP(MOD(P3220,4),色,2,FALSE)</f>
        <v>白い</v>
      </c>
      <c r="R3220" s="293" t="str">
        <f>VLOOKUP(MOD(P3220,13),銀河の音,2,FALSE)</f>
        <v>倍音の</v>
      </c>
      <c r="S3220" s="386" t="str">
        <f>VLOOKUP(MOD(P3220,20),太陽の紋章,2,FALSE)</f>
        <v>風</v>
      </c>
      <c r="T3220" s="98" t="s">
        <v>3736</v>
      </c>
    </row>
    <row r="3221" spans="1:20" ht="13.5" customHeight="1">
      <c r="A3221" s="334" t="str">
        <f>VLOOKUP(MOD(E3221,10),十干,2,FALSE)</f>
        <v>壬</v>
      </c>
      <c r="B3221" s="331" t="str">
        <f>VLOOKUP(MOD(E3221,12),十二支,3,FALSE)</f>
        <v xml:space="preserve">09 火 </v>
      </c>
      <c r="C3221" s="336" t="str">
        <f>VLOOKUP(F3221,星座,3,TRUE)</f>
        <v xml:space="preserve">07 天 </v>
      </c>
      <c r="D3221" s="540">
        <v>29993</v>
      </c>
      <c r="E3221" s="131">
        <f>IFERROR(YEAR(D3221),LEFT(D3221,4))</f>
        <v>1982</v>
      </c>
      <c r="F3221" s="538" t="str">
        <f>IF(ISTEXT(D3221),RIGHT(D3221,5),TEXT(D3221,"mm/dd"))</f>
        <v>02/11</v>
      </c>
      <c r="G3221" s="133">
        <f>SUM(MID(E3221,1,1),MID(E3221,2,1),MID(E3221,3,1),MID(E3221,4,1),MID(F3221,1,1),MID(F3221,2,1),MID(F3221,4,1),MID(F3221,5,1))</f>
        <v>24</v>
      </c>
      <c r="H3221" s="133">
        <f>IF(MOD(G3221,9)=0,9,MOD(G3221,9))</f>
        <v>6</v>
      </c>
      <c r="I3221" s="131" t="str">
        <f>IFERROR(MID("日月火水木金土",WEEKDAY(D3221),1),"")</f>
        <v>木</v>
      </c>
      <c r="J3221" s="306" t="s">
        <v>9404</v>
      </c>
      <c r="K3221" s="335" t="str">
        <f>VLOOKUP(F3221,石と花メイン,3,FALSE)</f>
        <v>■赤縞瑪瑙</v>
      </c>
      <c r="L3221" s="302" t="str">
        <f>VLOOKUP(F3221,石と花メイン,4,FALSE)</f>
        <v>メリッサ【レモンバーム】</v>
      </c>
      <c r="M3221" s="396">
        <f>IF(OR(MONTH(F3221)&lt;7,AND(MONTH(F3221)=7,DAY(F3221)&lt;=25)),
MOD(SUM((E3221-1901)*365,259),260),
MOD(SUM((E3221-1900)*365,259),260))</f>
        <v>184</v>
      </c>
      <c r="N3221" s="335">
        <f>IF(AND(MONTH(F3221)=7,DAY(F3221)&gt;25),1,
ROUNDDOWN((SUM(VLOOKUP(MONTH(F3221),D暦変換用数値,2,FALSE),DAY(F3221))/28)+1,0))</f>
        <v>8</v>
      </c>
      <c r="O3221" s="132">
        <f>IF(AND(MONTH(F3221)=7,DAY(F3221)&gt;25),DAY(F3221)-25,
MOD((SUM(VLOOKUP(MONTH(F3221),D暦変換用数値,2,FALSE),DAY(F3221))),28)+1)</f>
        <v>5</v>
      </c>
      <c r="P3221" s="404">
        <f>IF(OR(MONTH(F3221)&lt;7,AND(MONTH(F3221)=7,DAY(F3221)&lt;=25)),
MOD(SUM((E3221-1901)*365,(N3221-1)*28,O3221,258),260),
MOD(SUM((E3221-1900)*365,(N3221-1)*28,O3221,258),260))</f>
        <v>124</v>
      </c>
      <c r="Q3221" s="376" t="str">
        <f>VLOOKUP(MOD(P3221,4),色,2,FALSE)</f>
        <v>黄色い</v>
      </c>
      <c r="R3221" s="333" t="str">
        <f>VLOOKUP(MOD(P3221,13),銀河の音,2,FALSE)</f>
        <v>共振の</v>
      </c>
      <c r="S3221" s="387" t="str">
        <f>VLOOKUP(MOD(P3221,20),太陽の紋章,2,FALSE)</f>
        <v>種</v>
      </c>
      <c r="T3221" s="119" t="s">
        <v>9402</v>
      </c>
    </row>
    <row r="3222" spans="1:20" ht="13.5" customHeight="1">
      <c r="A3222" s="282" t="str">
        <f>VLOOKUP(MOD(E3222,10),十干,2,FALSE)</f>
        <v>壬</v>
      </c>
      <c r="B3222" s="283" t="str">
        <f>VLOOKUP(MOD(E3222,12),十二支,3,FALSE)</f>
        <v xml:space="preserve">09 火 </v>
      </c>
      <c r="C3222" s="287" t="str">
        <f>VLOOKUP(F3222,星座,3,TRUE)</f>
        <v xml:space="preserve">07 天 </v>
      </c>
      <c r="D3222" s="533">
        <v>29999</v>
      </c>
      <c r="E3222" s="83">
        <f>IFERROR(YEAR(D3222),LEFT(D3222,4))</f>
        <v>1982</v>
      </c>
      <c r="F3222" s="83" t="str">
        <f>IF(ISTEXT(D3222),RIGHT(D3222,5),TEXT(D3222,"mm/dd"))</f>
        <v>02/17</v>
      </c>
      <c r="G3222" s="88">
        <f>SUM(MID(E3222,1,1),MID(E3222,2,1),MID(E3222,3,1),MID(E3222,4,1),MID(F3222,1,1),MID(F3222,2,1),MID(F3222,4,1),MID(F3222,5,1))</f>
        <v>30</v>
      </c>
      <c r="H3222" s="88">
        <f>IF(MOD(G3222,9)=0,9,MOD(G3222,9))</f>
        <v>3</v>
      </c>
      <c r="I3222" s="83" t="str">
        <f>IFERROR(MID("日月火水木金土",WEEKDAY(D3222),1),"")</f>
        <v>水</v>
      </c>
      <c r="J3222" s="303" t="s">
        <v>3013</v>
      </c>
      <c r="K3222" s="87" t="str">
        <f>VLOOKUP(F3222,石と花メイン,3,FALSE)</f>
        <v>■紫水晶</v>
      </c>
      <c r="L3222" s="296" t="str">
        <f>VLOOKUP(F3222,石と花メイン,4,FALSE)</f>
        <v>スノーフレーク【鈴蘭水仙】</v>
      </c>
      <c r="M3222" s="392">
        <f>IF(OR(MONTH(F3222)&lt;7,AND(MONTH(F3222)=7,DAY(F3222)&lt;=25)),
MOD(SUM((E3222-1901)*365,259),260),
MOD(SUM((E3222-1900)*365,259),260))</f>
        <v>184</v>
      </c>
      <c r="N3222" s="330">
        <f>IF(AND(MONTH(F3222)=7,DAY(F3222)&gt;25),1,
ROUNDDOWN((SUM(VLOOKUP(MONTH(F3222),D暦変換用数値,2,FALSE),DAY(F3222))/28)+1,0))</f>
        <v>8</v>
      </c>
      <c r="O3222" s="84">
        <f>IF(AND(MONTH(F3222)=7,DAY(F3222)&gt;25),DAY(F3222)-25,
MOD((SUM(VLOOKUP(MONTH(F3222),D暦変換用数値,2,FALSE),DAY(F3222))),28)+1)</f>
        <v>11</v>
      </c>
      <c r="P3222" s="405">
        <f>IF(OR(MONTH(F3222)&lt;7,AND(MONTH(F3222)=7,DAY(F3222)&lt;=25)),
MOD(SUM((E3222-1901)*365,(N3222-1)*28,O3222,258),260),
MOD(SUM((E3222-1900)*365,(N3222-1)*28,O3222,258),260))</f>
        <v>130</v>
      </c>
      <c r="Q3222" s="371" t="str">
        <f>VLOOKUP(MOD(P3222,4),色,2,FALSE)</f>
        <v>白い</v>
      </c>
      <c r="R3222" s="289" t="str">
        <f>VLOOKUP(MOD(P3222,13),銀河の音,2,FALSE)</f>
        <v>宇宙の</v>
      </c>
      <c r="S3222" s="382" t="str">
        <f>VLOOKUP(MOD(P3222,20),太陽の紋章,2,FALSE)</f>
        <v>犬</v>
      </c>
      <c r="T3222" s="95" t="s">
        <v>380</v>
      </c>
    </row>
    <row r="3223" spans="1:20" ht="13.5" customHeight="1">
      <c r="A3223" s="76" t="str">
        <f>VLOOKUP(MOD(E3223,10),十干,2,FALSE)</f>
        <v>壬</v>
      </c>
      <c r="B3223" s="199" t="str">
        <f>VLOOKUP(MOD(E3223,12),十二支,3,FALSE)</f>
        <v xml:space="preserve">09 火 </v>
      </c>
      <c r="C3223" s="201" t="str">
        <f>VLOOKUP(F3223,星座,3,TRUE)</f>
        <v xml:space="preserve">07 天 </v>
      </c>
      <c r="D3223" s="534">
        <v>29999</v>
      </c>
      <c r="E3223" s="116">
        <f>IFERROR(YEAR(D3223),LEFT(D3223,4))</f>
        <v>1982</v>
      </c>
      <c r="F3223" s="116" t="str">
        <f>IF(ISTEXT(D3223),RIGHT(D3223,5),TEXT(D3223,"mm/dd"))</f>
        <v>02/17</v>
      </c>
      <c r="G3223" s="120">
        <f>SUM(MID(E3223,1,1),MID(E3223,2,1),MID(E3223,3,1),MID(E3223,4,1),MID(F3223,1,1),MID(F3223,2,1),MID(F3223,4,1),MID(F3223,5,1))</f>
        <v>30</v>
      </c>
      <c r="H3223" s="120">
        <f>IF(MOD(G3223,9)=0,9,MOD(G3223,9))</f>
        <v>3</v>
      </c>
      <c r="I3223" s="116" t="str">
        <f>IFERROR(MID("日月火水木金土",WEEKDAY(D3223),1),"")</f>
        <v>水</v>
      </c>
      <c r="J3223" s="306" t="s">
        <v>7392</v>
      </c>
      <c r="K3223" s="203" t="str">
        <f>VLOOKUP(F3223,石と花メイン,3,FALSE)</f>
        <v>■紫水晶</v>
      </c>
      <c r="L3223" s="299" t="str">
        <f>VLOOKUP(F3223,石と花メイン,4,FALSE)</f>
        <v>スノーフレーク【鈴蘭水仙】</v>
      </c>
      <c r="M3223" s="395">
        <f>IF(OR(MONTH(F3223)&lt;7,AND(MONTH(F3223)=7,DAY(F3223)&lt;=25)),
MOD(SUM((E3223-1901)*365,259),260),
MOD(SUM((E3223-1900)*365,259),260))</f>
        <v>184</v>
      </c>
      <c r="N3223" s="121">
        <f>IF(AND(MONTH(F3223)=7,DAY(F3223)&gt;25),1,
ROUNDDOWN((SUM(VLOOKUP(MONTH(F3223),D暦変換用数値,2,FALSE),DAY(F3223))/28)+1,0))</f>
        <v>8</v>
      </c>
      <c r="O3223" s="117">
        <f>IF(AND(MONTH(F3223)=7,DAY(F3223)&gt;25),DAY(F3223)-25,
MOD((SUM(VLOOKUP(MONTH(F3223),D暦変換用数値,2,FALSE),DAY(F3223))),28)+1)</f>
        <v>11</v>
      </c>
      <c r="P3223" s="408">
        <f>IF(OR(MONTH(F3223)&lt;7,AND(MONTH(F3223)=7,DAY(F3223)&lt;=25)),
MOD(SUM((E3223-1901)*365,(N3223-1)*28,O3223,258),260),
MOD(SUM((E3223-1900)*365,(N3223-1)*28,O3223,258),260))</f>
        <v>130</v>
      </c>
      <c r="Q3223" s="375" t="str">
        <f>VLOOKUP(MOD(P3223,4),色,2,FALSE)</f>
        <v>白い</v>
      </c>
      <c r="R3223" s="293" t="str">
        <f>VLOOKUP(MOD(P3223,13),銀河の音,2,FALSE)</f>
        <v>宇宙の</v>
      </c>
      <c r="S3223" s="386" t="str">
        <f>VLOOKUP(MOD(P3223,20),太陽の紋章,2,FALSE)</f>
        <v>犬</v>
      </c>
      <c r="T3223" s="119" t="s">
        <v>7390</v>
      </c>
    </row>
    <row r="3224" spans="1:20" ht="13.5" customHeight="1">
      <c r="A3224" s="334" t="str">
        <f>VLOOKUP(MOD(E3224,10),十干,2,FALSE)</f>
        <v>甲</v>
      </c>
      <c r="B3224" s="331" t="str">
        <f>VLOOKUP(MOD(E3224,12),十二支,3,FALSE)</f>
        <v xml:space="preserve">09 火 </v>
      </c>
      <c r="C3224" s="336" t="str">
        <f>VLOOKUP(F3224,星座,3,TRUE)</f>
        <v xml:space="preserve">07 天 </v>
      </c>
      <c r="D3224" s="540">
        <v>34371</v>
      </c>
      <c r="E3224" s="131">
        <f>IFERROR(YEAR(D3224),LEFT(D3224,4))</f>
        <v>1994</v>
      </c>
      <c r="F3224" s="538" t="str">
        <f>IF(ISTEXT(D3224),RIGHT(D3224,5),TEXT(D3224,"mm/dd"))</f>
        <v>02/06</v>
      </c>
      <c r="G3224" s="133">
        <f>SUM(MID(E3224,1,1),MID(E3224,2,1),MID(E3224,3,1),MID(E3224,4,1),MID(F3224,1,1),MID(F3224,2,1),MID(F3224,4,1),MID(F3224,5,1))</f>
        <v>31</v>
      </c>
      <c r="H3224" s="133">
        <f>IF(MOD(G3224,9)=0,9,MOD(G3224,9))</f>
        <v>4</v>
      </c>
      <c r="I3224" s="131" t="str">
        <f>IFERROR(MID("日月火水木金土",WEEKDAY(D3224),1),"")</f>
        <v>日</v>
      </c>
      <c r="J3224" s="306" t="s">
        <v>9125</v>
      </c>
      <c r="K3224" s="335" t="str">
        <f>VLOOKUP(F3224,石と花メイン,3,FALSE)</f>
        <v>◆黄玉</v>
      </c>
      <c r="L3224" s="302" t="str">
        <f>VLOOKUP(F3224,石と花メイン,4,FALSE)</f>
        <v>油菜【菜の花】</v>
      </c>
      <c r="M3224" s="396">
        <f>IF(OR(MONTH(F3224)&lt;7,AND(MONTH(F3224)=7,DAY(F3224)&lt;=25)),
MOD(SUM((E3224-1901)*365,259),260),
MOD(SUM((E3224-1900)*365,259),260))</f>
        <v>144</v>
      </c>
      <c r="N3224" s="335">
        <f>IF(AND(MONTH(F3224)=7,DAY(F3224)&gt;25),1,
ROUNDDOWN((SUM(VLOOKUP(MONTH(F3224),D暦変換用数値,2,FALSE),DAY(F3224))/28)+1,0))</f>
        <v>7</v>
      </c>
      <c r="O3224" s="132">
        <f>IF(AND(MONTH(F3224)=7,DAY(F3224)&gt;25),DAY(F3224)-25,
MOD((SUM(VLOOKUP(MONTH(F3224),D暦変換用数値,2,FALSE),DAY(F3224))),28)+1)</f>
        <v>28</v>
      </c>
      <c r="P3224" s="404">
        <f>IF(OR(MONTH(F3224)&lt;7,AND(MONTH(F3224)=7,DAY(F3224)&lt;=25)),
MOD(SUM((E3224-1901)*365,(N3224-1)*28,O3224,258),260),
MOD(SUM((E3224-1900)*365,(N3224-1)*28,O3224,258),260))</f>
        <v>79</v>
      </c>
      <c r="Q3224" s="376" t="str">
        <f>VLOOKUP(MOD(P3224,4),色,2,FALSE)</f>
        <v>青い</v>
      </c>
      <c r="R3224" s="333" t="str">
        <f>VLOOKUP(MOD(P3224,13),銀河の音,2,FALSE)</f>
        <v>磁気の</v>
      </c>
      <c r="S3224" s="387" t="str">
        <f>VLOOKUP(MOD(P3224,20),太陽の紋章,2,FALSE)</f>
        <v>嵐</v>
      </c>
      <c r="T3224" s="145"/>
    </row>
    <row r="3225" spans="1:20" ht="13.5" customHeight="1">
      <c r="A3225" s="76" t="str">
        <f>VLOOKUP(MOD(E3225,10),十干,2,FALSE)</f>
        <v>甲</v>
      </c>
      <c r="B3225" s="199" t="str">
        <f>VLOOKUP(MOD(E3225,12),十二支,3,FALSE)</f>
        <v xml:space="preserve">09 火 </v>
      </c>
      <c r="C3225" s="201" t="str">
        <f>VLOOKUP(F3225,星座,3,TRUE)</f>
        <v xml:space="preserve">07 天 </v>
      </c>
      <c r="D3225" s="534">
        <v>34377</v>
      </c>
      <c r="E3225" s="116">
        <f>IFERROR(YEAR(D3225),LEFT(D3225,4))</f>
        <v>1994</v>
      </c>
      <c r="F3225" s="116" t="str">
        <f>IF(ISTEXT(D3225),RIGHT(D3225,5),TEXT(D3225,"mm/dd"))</f>
        <v>02/12</v>
      </c>
      <c r="G3225" s="120">
        <f>SUM(MID(E3225,1,1),MID(E3225,2,1),MID(E3225,3,1),MID(E3225,4,1),MID(F3225,1,1),MID(F3225,2,1),MID(F3225,4,1),MID(F3225,5,1))</f>
        <v>28</v>
      </c>
      <c r="H3225" s="120">
        <f>IF(MOD(G3225,9)=0,9,MOD(G3225,9))</f>
        <v>1</v>
      </c>
      <c r="I3225" s="116" t="str">
        <f>IFERROR(MID("日月火水木金土",WEEKDAY(D3225),1),"")</f>
        <v>土</v>
      </c>
      <c r="J3225" s="306" t="s">
        <v>7567</v>
      </c>
      <c r="K3225" s="203" t="str">
        <f>VLOOKUP(F3225,石と花メイン,3,FALSE)</f>
        <v>■紅玉髄</v>
      </c>
      <c r="L3225" s="299" t="str">
        <f>VLOOKUP(F3225,石と花メイン,4,FALSE)</f>
        <v>連翹【鼬草】</v>
      </c>
      <c r="M3225" s="395">
        <f>IF(OR(MONTH(F3225)&lt;7,AND(MONTH(F3225)=7,DAY(F3225)&lt;=25)),
MOD(SUM((E3225-1901)*365,259),260),
MOD(SUM((E3225-1900)*365,259),260))</f>
        <v>144</v>
      </c>
      <c r="N3225" s="121">
        <f>IF(AND(MONTH(F3225)=7,DAY(F3225)&gt;25),1,
ROUNDDOWN((SUM(VLOOKUP(MONTH(F3225),D暦変換用数値,2,FALSE),DAY(F3225))/28)+1,0))</f>
        <v>8</v>
      </c>
      <c r="O3225" s="117">
        <f>IF(AND(MONTH(F3225)=7,DAY(F3225)&gt;25),DAY(F3225)-25,
MOD((SUM(VLOOKUP(MONTH(F3225),D暦変換用数値,2,FALSE),DAY(F3225))),28)+1)</f>
        <v>6</v>
      </c>
      <c r="P3225" s="408">
        <f>IF(OR(MONTH(F3225)&lt;7,AND(MONTH(F3225)=7,DAY(F3225)&lt;=25)),
MOD(SUM((E3225-1901)*365,(N3225-1)*28,O3225,258),260),
MOD(SUM((E3225-1900)*365,(N3225-1)*28,O3225,258),260))</f>
        <v>85</v>
      </c>
      <c r="Q3225" s="372" t="str">
        <f>VLOOKUP(MOD(P3225,4),色,2,FALSE)</f>
        <v>赤い</v>
      </c>
      <c r="R3225" s="290" t="str">
        <f>VLOOKUP(MOD(P3225,13),銀河の音,2,FALSE)</f>
        <v>共振の</v>
      </c>
      <c r="S3225" s="383" t="str">
        <f>VLOOKUP(MOD(P3225,20),太陽の紋章,2,FALSE)</f>
        <v>蛇</v>
      </c>
      <c r="T3225" s="119" t="s">
        <v>7568</v>
      </c>
    </row>
    <row r="3226" spans="1:20" ht="13.5" customHeight="1">
      <c r="A3226" s="282" t="str">
        <f>VLOOKUP(MOD(E3226,10),十干,2,FALSE)</f>
        <v>甲</v>
      </c>
      <c r="B3226" s="283" t="str">
        <f>VLOOKUP(MOD(E3226,12),十二支,3,FALSE)</f>
        <v xml:space="preserve">09 火 </v>
      </c>
      <c r="C3226" s="287" t="str">
        <f>VLOOKUP(F3226,星座,3,TRUE)</f>
        <v xml:space="preserve">07 天 </v>
      </c>
      <c r="D3226" s="533">
        <v>34379</v>
      </c>
      <c r="E3226" s="83">
        <f>IFERROR(YEAR(D3226),LEFT(D3226,4))</f>
        <v>1994</v>
      </c>
      <c r="F3226" s="83" t="str">
        <f>IF(ISTEXT(D3226),RIGHT(D3226,5),TEXT(D3226,"mm/dd"))</f>
        <v>02/14</v>
      </c>
      <c r="G3226" s="88">
        <f>SUM(MID(E3226,1,1),MID(E3226,2,1),MID(E3226,3,1),MID(E3226,4,1),MID(F3226,1,1),MID(F3226,2,1),MID(F3226,4,1),MID(F3226,5,1))</f>
        <v>30</v>
      </c>
      <c r="H3226" s="88">
        <f>IF(MOD(G3226,9)=0,9,MOD(G3226,9))</f>
        <v>3</v>
      </c>
      <c r="I3226" s="83" t="str">
        <f>IFERROR(MID("日月火水木金土",WEEKDAY(D3226),1),"")</f>
        <v>月</v>
      </c>
      <c r="J3226" s="303" t="s">
        <v>3014</v>
      </c>
      <c r="K3226" s="87" t="str">
        <f>VLOOKUP(F3226,石と花メイン,3,FALSE)</f>
        <v>◆紅玉</v>
      </c>
      <c r="L3226" s="296" t="str">
        <f>VLOOKUP(F3226,石と花メイン,4,FALSE)</f>
        <v>カモミール【かみつれ】</v>
      </c>
      <c r="M3226" s="392">
        <f>IF(OR(MONTH(F3226)&lt;7,AND(MONTH(F3226)=7,DAY(F3226)&lt;=25)),
MOD(SUM((E3226-1901)*365,259),260),
MOD(SUM((E3226-1900)*365,259),260))</f>
        <v>144</v>
      </c>
      <c r="N3226" s="330">
        <f>IF(AND(MONTH(F3226)=7,DAY(F3226)&gt;25),1,
ROUNDDOWN((SUM(VLOOKUP(MONTH(F3226),D暦変換用数値,2,FALSE),DAY(F3226))/28)+1,0))</f>
        <v>8</v>
      </c>
      <c r="O3226" s="84">
        <f>IF(AND(MONTH(F3226)=7,DAY(F3226)&gt;25),DAY(F3226)-25,
MOD((SUM(VLOOKUP(MONTH(F3226),D暦変換用数値,2,FALSE),DAY(F3226))),28)+1)</f>
        <v>8</v>
      </c>
      <c r="P3226" s="405">
        <f>IF(OR(MONTH(F3226)&lt;7,AND(MONTH(F3226)=7,DAY(F3226)&lt;=25)),
MOD(SUM((E3226-1901)*365,(N3226-1)*28,O3226,258),260),
MOD(SUM((E3226-1900)*365,(N3226-1)*28,O3226,258),260))</f>
        <v>87</v>
      </c>
      <c r="Q3226" s="371" t="str">
        <f>VLOOKUP(MOD(P3226,4),色,2,FALSE)</f>
        <v>青い</v>
      </c>
      <c r="R3226" s="289" t="str">
        <f>VLOOKUP(MOD(P3226,13),銀河の音,2,FALSE)</f>
        <v>太陽の</v>
      </c>
      <c r="S3226" s="382" t="str">
        <f>VLOOKUP(MOD(P3226,20),太陽の紋章,2,FALSE)</f>
        <v>手</v>
      </c>
      <c r="T3226" s="92" t="s">
        <v>6297</v>
      </c>
    </row>
    <row r="3227" spans="1:20" ht="13.5" customHeight="1">
      <c r="A3227" s="50" t="str">
        <f>VLOOKUP(MOD(E3227,10),十干,2,FALSE)</f>
        <v>丙</v>
      </c>
      <c r="B3227" s="199" t="str">
        <f>VLOOKUP(MOD(E3227,12),十二支,3,FALSE)</f>
        <v xml:space="preserve">09 火 </v>
      </c>
      <c r="C3227" s="201" t="str">
        <f>VLOOKUP(F3227,星座,3,TRUE)</f>
        <v xml:space="preserve">07 天 </v>
      </c>
      <c r="D3227" s="531">
        <v>38763</v>
      </c>
      <c r="E3227" s="1">
        <f>IFERROR(YEAR(D3227),LEFT(D3227,4))</f>
        <v>2006</v>
      </c>
      <c r="F3227" s="1" t="str">
        <f>IF(ISTEXT(D3227),RIGHT(D3227,5),TEXT(D3227,"mm/dd"))</f>
        <v>02/15</v>
      </c>
      <c r="G3227" s="39">
        <f>SUM(MID(E3227,1,1),MID(E3227,2,1),MID(E3227,3,1),MID(E3227,4,1),MID(F3227,1,1),MID(F3227,2,1),MID(F3227,4,1),MID(F3227,5,1))</f>
        <v>16</v>
      </c>
      <c r="H3227" s="41">
        <f>IF(MOD(G3227,9)=0,9,MOD(G3227,9))</f>
        <v>7</v>
      </c>
      <c r="I3227" s="45" t="str">
        <f>IFERROR(MID("日月火水木金土",WEEKDAY(D3227),1),"")</f>
        <v>水</v>
      </c>
      <c r="J3227" s="304" t="s">
        <v>5708</v>
      </c>
      <c r="K3227" s="202" t="str">
        <f>VLOOKUP(F3227,石と花メイン,3,FALSE)</f>
        <v>◇金剛石</v>
      </c>
      <c r="L3227" s="297" t="str">
        <f>VLOOKUP(F3227,石と花メイン,4,FALSE)</f>
        <v>三椏/三又</v>
      </c>
      <c r="M3227" s="393">
        <f>IF(OR(MONTH(F3227)&lt;7,AND(MONTH(F3227)=7,DAY(F3227)&lt;=25)),
MOD(SUM((E3227-1901)*365,259),260),
MOD(SUM((E3227-1900)*365,259),260))</f>
        <v>104</v>
      </c>
      <c r="N3227" s="390">
        <f>IF(AND(MONTH(F3227)=7,DAY(F3227)&gt;25),1,
ROUNDDOWN((SUM(VLOOKUP(MONTH(F3227),D暦変換用数値,2,FALSE),DAY(F3227))/28)+1,0))</f>
        <v>8</v>
      </c>
      <c r="O3227" s="205">
        <f>IF(AND(MONTH(F3227)=7,DAY(F3227)&gt;25),DAY(F3227)-25,
MOD((SUM(VLOOKUP(MONTH(F3227),D暦変換用数値,2,FALSE),DAY(F3227))),28)+1)</f>
        <v>9</v>
      </c>
      <c r="P3227" s="406">
        <f>IF(OR(MONTH(F3227)&lt;7,AND(MONTH(F3227)=7,DAY(F3227)&lt;=25)),
MOD(SUM((E3227-1901)*365,(N3227-1)*28,O3227,258),260),
MOD(SUM((E3227-1900)*365,(N3227-1)*28,O3227,258),260))</f>
        <v>48</v>
      </c>
      <c r="Q3227" s="373" t="str">
        <f>VLOOKUP(MOD(P3227,4),色,2,FALSE)</f>
        <v>黄色い</v>
      </c>
      <c r="R3227" s="291" t="str">
        <f>VLOOKUP(MOD(P3227,13),銀河の音,2,FALSE)</f>
        <v>太陽の</v>
      </c>
      <c r="S3227" s="384" t="str">
        <f>VLOOKUP(MOD(P3227,20),太陽の紋章,2,FALSE)</f>
        <v>星</v>
      </c>
      <c r="T3227" s="97" t="s">
        <v>485</v>
      </c>
    </row>
    <row r="3228" spans="1:20" ht="13.5" customHeight="1">
      <c r="A3228" s="50" t="str">
        <f>VLOOKUP(MOD(E3228,10),十干,2,FALSE)</f>
        <v>壬</v>
      </c>
      <c r="B3228" s="199" t="str">
        <f>VLOOKUP(MOD(E3228,12),十二支,3,FALSE)</f>
        <v xml:space="preserve">09 火 </v>
      </c>
      <c r="C3228" s="201" t="str">
        <f>VLOOKUP(F3228,星座,3,TRUE)</f>
        <v xml:space="preserve">07 天 </v>
      </c>
      <c r="D3228" s="531" t="s">
        <v>4128</v>
      </c>
      <c r="E3228" s="1" t="str">
        <f>IFERROR(YEAR(D3228),LEFT(D3228,4))</f>
        <v>1862</v>
      </c>
      <c r="F3228" s="1" t="str">
        <f>IF(ISTEXT(D3228),RIGHT(D3228,5),TEXT(D3228,"mm/dd"))</f>
        <v>02/17</v>
      </c>
      <c r="G3228" s="39">
        <f>SUM(MID(E3228,1,1),MID(E3228,2,1),MID(E3228,3,1),MID(E3228,4,1),MID(F3228,1,1),MID(F3228,2,1),MID(F3228,4,1),MID(F3228,5,1))</f>
        <v>27</v>
      </c>
      <c r="H3228" s="41">
        <f>IF(MOD(G3228,9)=0,9,MOD(G3228,9))</f>
        <v>9</v>
      </c>
      <c r="I3228" s="45" t="str">
        <f>IFERROR(MID("日月火水木金土",WEEKDAY(D3228),1),"")</f>
        <v/>
      </c>
      <c r="J3228" s="304" t="s">
        <v>3028</v>
      </c>
      <c r="K3228" s="202" t="str">
        <f>VLOOKUP(F3228,石と花メイン,3,FALSE)</f>
        <v>■紫水晶</v>
      </c>
      <c r="L3228" s="297" t="str">
        <f>VLOOKUP(F3228,石と花メイン,4,FALSE)</f>
        <v>スノーフレーク【鈴蘭水仙】</v>
      </c>
      <c r="M3228" s="393">
        <f>IF(OR(MONTH(F3228)&lt;7,AND(MONTH(F3228)=7,DAY(F3228)&lt;=25)),
MOD(SUM((E3228-1901)*365,259),260),
MOD(SUM((E3228-1900)*365,259),260))</f>
        <v>64</v>
      </c>
      <c r="N3228" s="390">
        <f>IF(AND(MONTH(F3228)=7,DAY(F3228)&gt;25),1,
ROUNDDOWN((SUM(VLOOKUP(MONTH(F3228),D暦変換用数値,2,FALSE),DAY(F3228))/28)+1,0))</f>
        <v>8</v>
      </c>
      <c r="O3228" s="205">
        <f>IF(AND(MONTH(F3228)=7,DAY(F3228)&gt;25),DAY(F3228)-25,
MOD((SUM(VLOOKUP(MONTH(F3228),D暦変換用数値,2,FALSE),DAY(F3228))),28)+1)</f>
        <v>11</v>
      </c>
      <c r="P3228" s="406">
        <f>IF(OR(MONTH(F3228)&lt;7,AND(MONTH(F3228)=7,DAY(F3228)&lt;=25)),
MOD(SUM((E3228-1901)*365,(N3228-1)*28,O3228,258),260),
MOD(SUM((E3228-1900)*365,(N3228-1)*28,O3228,258),260))</f>
        <v>10</v>
      </c>
      <c r="Q3228" s="375" t="str">
        <f>VLOOKUP(MOD(P3228,4),色,2,FALSE)</f>
        <v>白い</v>
      </c>
      <c r="R3228" s="293" t="str">
        <f>VLOOKUP(MOD(P3228,13),銀河の音,2,FALSE)</f>
        <v>惑星の</v>
      </c>
      <c r="S3228" s="386" t="str">
        <f>VLOOKUP(MOD(P3228,20),太陽の紋章,2,FALSE)</f>
        <v>犬</v>
      </c>
      <c r="T3228" s="103" t="s">
        <v>4129</v>
      </c>
    </row>
    <row r="3229" spans="1:20" ht="13.5" customHeight="1">
      <c r="A3229" s="50" t="str">
        <f>VLOOKUP(MOD(E3229,10),十干,2,FALSE)</f>
        <v>甲</v>
      </c>
      <c r="B3229" s="199" t="str">
        <f>VLOOKUP(MOD(E3229,12),十二支,3,FALSE)</f>
        <v xml:space="preserve">09 火 </v>
      </c>
      <c r="C3229" s="201" t="str">
        <f>VLOOKUP(F3229,星座,3,TRUE)</f>
        <v xml:space="preserve">07 天 </v>
      </c>
      <c r="D3229" s="535" t="s">
        <v>8831</v>
      </c>
      <c r="E3229" s="45" t="str">
        <f>IFERROR(YEAR(D3229),LEFT(D3229,4))</f>
        <v>1874</v>
      </c>
      <c r="F3229" s="45" t="str">
        <f>IF(ISTEXT(D3229),RIGHT(D3229,5),TEXT(D3229,"mm/dd"))</f>
        <v>01/25</v>
      </c>
      <c r="G3229" s="41">
        <f>SUM(MID(E3229,1,1),MID(E3229,2,1),MID(E3229,3,1),MID(E3229,4,1),MID(F3229,1,1),MID(F3229,2,1),MID(F3229,4,1),MID(F3229,5,1))</f>
        <v>28</v>
      </c>
      <c r="H3229" s="41">
        <f>IF(MOD(G3229,9)=0,9,MOD(G3229,9))</f>
        <v>1</v>
      </c>
      <c r="I3229" s="45" t="str">
        <f>IFERROR(MID("日月火水木金土",WEEKDAY(D3229),1),"")</f>
        <v/>
      </c>
      <c r="J3229" s="305" t="s">
        <v>3011</v>
      </c>
      <c r="K3229" s="203" t="str">
        <f>VLOOKUP(F3229,石と花メイン,3,FALSE)</f>
        <v>◆金緑石</v>
      </c>
      <c r="L3229" s="298" t="str">
        <f>VLOOKUP(F3229,石と花メイン,4,FALSE)</f>
        <v>セラスチウム【白耳菜草】</v>
      </c>
      <c r="M3229" s="394">
        <f>IF(OR(MONTH(F3229)&lt;7,AND(MONTH(F3229)=7,DAY(F3229)&lt;=25)),
MOD(SUM((E3229-1901)*365,259),260),
MOD(SUM((E3229-1900)*365,259),260))</f>
        <v>24</v>
      </c>
      <c r="N3229" s="391">
        <f>IF(AND(MONTH(F3229)=7,DAY(F3229)&gt;25),1,
ROUNDDOWN((SUM(VLOOKUP(MONTH(F3229),D暦変換用数値,2,FALSE),DAY(F3229))/28)+1,0))</f>
        <v>7</v>
      </c>
      <c r="O3229" s="46">
        <f>IF(AND(MONTH(F3229)=7,DAY(F3229)&gt;25),DAY(F3229)-25,
MOD((SUM(VLOOKUP(MONTH(F3229),D暦変換用数値,2,FALSE),DAY(F3229))),28)+1)</f>
        <v>16</v>
      </c>
      <c r="P3229" s="407">
        <f>IF(OR(MONTH(F3229)&lt;7,AND(MONTH(F3229)=7,DAY(F3229)&lt;=25)),
MOD(SUM((E3229-1901)*365,(N3229-1)*28,O3229,258),260),
MOD(SUM((E3229-1900)*365,(N3229-1)*28,O3229,258),260))</f>
        <v>207</v>
      </c>
      <c r="Q3229" s="374" t="str">
        <f>VLOOKUP(MOD(P3229,4),色,2,FALSE)</f>
        <v>青い</v>
      </c>
      <c r="R3229" s="292" t="str">
        <f>VLOOKUP(MOD(P3229,13),銀河の音,2,FALSE)</f>
        <v>水晶の</v>
      </c>
      <c r="S3229" s="385" t="str">
        <f>VLOOKUP(MOD(P3229,20),太陽の紋章,2,FALSE)</f>
        <v>手</v>
      </c>
      <c r="T3229" s="96" t="s">
        <v>5374</v>
      </c>
    </row>
    <row r="3230" spans="1:20" ht="13.5" customHeight="1">
      <c r="A3230" s="50" t="str">
        <f>VLOOKUP(MOD(E3230,10),十干,2,FALSE)</f>
        <v>甲</v>
      </c>
      <c r="B3230" s="199" t="str">
        <f>VLOOKUP(MOD(E3230,12),十二支,3,FALSE)</f>
        <v xml:space="preserve">09 火 </v>
      </c>
      <c r="C3230" s="201" t="str">
        <f>VLOOKUP(F3230,星座,3,TRUE)</f>
        <v xml:space="preserve">07 天 </v>
      </c>
      <c r="D3230" s="531" t="s">
        <v>4130</v>
      </c>
      <c r="E3230" s="1" t="str">
        <f>IFERROR(YEAR(D3230),LEFT(D3230,4))</f>
        <v>1874</v>
      </c>
      <c r="F3230" s="1" t="str">
        <f>IF(ISTEXT(D3230),RIGHT(D3230,5),TEXT(D3230,"mm/dd"))</f>
        <v>01/29</v>
      </c>
      <c r="G3230" s="39">
        <f>SUM(MID(E3230,1,1),MID(E3230,2,1),MID(E3230,3,1),MID(E3230,4,1),MID(F3230,1,1),MID(F3230,2,1),MID(F3230,4,1),MID(F3230,5,1))</f>
        <v>32</v>
      </c>
      <c r="H3230" s="41">
        <f>IF(MOD(G3230,9)=0,9,MOD(G3230,9))</f>
        <v>5</v>
      </c>
      <c r="I3230" s="45" t="str">
        <f>IFERROR(MID("日月火水木金土",WEEKDAY(D3230),1),"")</f>
        <v/>
      </c>
      <c r="J3230" s="304" t="s">
        <v>3029</v>
      </c>
      <c r="K3230" s="202" t="str">
        <f>VLOOKUP(F3230,石と花メイン,3,FALSE)</f>
        <v>◆電気石</v>
      </c>
      <c r="L3230" s="297" t="str">
        <f>VLOOKUP(F3230,石と花メイン,4,FALSE)</f>
        <v>ラナンキュラス【花金鳳花】</v>
      </c>
      <c r="M3230" s="393">
        <f>IF(OR(MONTH(F3230)&lt;7,AND(MONTH(F3230)=7,DAY(F3230)&lt;=25)),
MOD(SUM((E3230-1901)*365,259),260),
MOD(SUM((E3230-1900)*365,259),260))</f>
        <v>24</v>
      </c>
      <c r="N3230" s="390">
        <f>IF(AND(MONTH(F3230)=7,DAY(F3230)&gt;25),1,
ROUNDDOWN((SUM(VLOOKUP(MONTH(F3230),D暦変換用数値,2,FALSE),DAY(F3230))/28)+1,0))</f>
        <v>7</v>
      </c>
      <c r="O3230" s="205">
        <f>IF(AND(MONTH(F3230)=7,DAY(F3230)&gt;25),DAY(F3230)-25,
MOD((SUM(VLOOKUP(MONTH(F3230),D暦変換用数値,2,FALSE),DAY(F3230))),28)+1)</f>
        <v>20</v>
      </c>
      <c r="P3230" s="406">
        <f>IF(OR(MONTH(F3230)&lt;7,AND(MONTH(F3230)=7,DAY(F3230)&lt;=25)),
MOD(SUM((E3230-1901)*365,(N3230-1)*28,O3230,258),260),
MOD(SUM((E3230-1900)*365,(N3230-1)*28,O3230,258),260))</f>
        <v>211</v>
      </c>
      <c r="Q3230" s="374" t="str">
        <f>VLOOKUP(MOD(P3230,4),色,2,FALSE)</f>
        <v>青い</v>
      </c>
      <c r="R3230" s="292" t="str">
        <f>VLOOKUP(MOD(P3230,13),銀河の音,2,FALSE)</f>
        <v>電気の</v>
      </c>
      <c r="S3230" s="385" t="str">
        <f>VLOOKUP(MOD(P3230,20),太陽の紋章,2,FALSE)</f>
        <v>猿</v>
      </c>
      <c r="T3230" s="98"/>
    </row>
    <row r="3231" spans="1:20" ht="13.5" customHeight="1">
      <c r="A3231" s="50" t="str">
        <f>VLOOKUP(MOD(E3231,10),十干,2,FALSE)</f>
        <v>戊</v>
      </c>
      <c r="B3231" s="199" t="str">
        <f>VLOOKUP(MOD(E3231,12),十二支,3,FALSE)</f>
        <v xml:space="preserve">09 火 </v>
      </c>
      <c r="C3231" s="201" t="str">
        <f>VLOOKUP(F3231,星座,3,TRUE)</f>
        <v xml:space="preserve">07 天 </v>
      </c>
      <c r="D3231" s="531" t="s">
        <v>4131</v>
      </c>
      <c r="E3231" s="1" t="str">
        <f>IFERROR(YEAR(D3231),LEFT(D3231,4))</f>
        <v>1898</v>
      </c>
      <c r="F3231" s="1" t="str">
        <f>IF(ISTEXT(D3231),RIGHT(D3231,5),TEXT(D3231,"mm/dd"))</f>
        <v>02/13</v>
      </c>
      <c r="G3231" s="39">
        <f>SUM(MID(E3231,1,1),MID(E3231,2,1),MID(E3231,3,1),MID(E3231,4,1),MID(F3231,1,1),MID(F3231,2,1),MID(F3231,4,1),MID(F3231,5,1))</f>
        <v>32</v>
      </c>
      <c r="H3231" s="41">
        <f>IF(MOD(G3231,9)=0,9,MOD(G3231,9))</f>
        <v>5</v>
      </c>
      <c r="I3231" s="45" t="str">
        <f>IFERROR(MID("日月火水木金土",WEEKDAY(D3231),1),"")</f>
        <v/>
      </c>
      <c r="J3231" s="304" t="s">
        <v>3030</v>
      </c>
      <c r="K3231" s="202" t="str">
        <f>VLOOKUP(F3231,石と花メイン,3,FALSE)</f>
        <v>◆橄欖石</v>
      </c>
      <c r="L3231" s="297" t="str">
        <f>VLOOKUP(F3231,石と花メイン,4,FALSE)</f>
        <v>柳【風見草】</v>
      </c>
      <c r="M3231" s="393">
        <f>IF(OR(MONTH(F3231)&lt;7,AND(MONTH(F3231)=7,DAY(F3231)&lt;=25)),
MOD(SUM((E3231-1901)*365,259),260),
MOD(SUM((E3231-1900)*365,259),260))</f>
        <v>204</v>
      </c>
      <c r="N3231" s="390">
        <f>IF(AND(MONTH(F3231)=7,DAY(F3231)&gt;25),1,
ROUNDDOWN((SUM(VLOOKUP(MONTH(F3231),D暦変換用数値,2,FALSE),DAY(F3231))/28)+1,0))</f>
        <v>8</v>
      </c>
      <c r="O3231" s="205">
        <f>IF(AND(MONTH(F3231)=7,DAY(F3231)&gt;25),DAY(F3231)-25,
MOD((SUM(VLOOKUP(MONTH(F3231),D暦変換用数値,2,FALSE),DAY(F3231))),28)+1)</f>
        <v>7</v>
      </c>
      <c r="P3231" s="406">
        <f>IF(OR(MONTH(F3231)&lt;7,AND(MONTH(F3231)=7,DAY(F3231)&lt;=25)),
MOD(SUM((E3231-1901)*365,(N3231-1)*28,O3231,258),260),
MOD(SUM((E3231-1900)*365,(N3231-1)*28,O3231,258),260))</f>
        <v>146</v>
      </c>
      <c r="Q3231" s="375" t="str">
        <f>VLOOKUP(MOD(P3231,4),色,2,FALSE)</f>
        <v>白い</v>
      </c>
      <c r="R3231" s="293" t="str">
        <f>VLOOKUP(MOD(P3231,13),銀河の音,2,FALSE)</f>
        <v>電気の</v>
      </c>
      <c r="S3231" s="386" t="str">
        <f>VLOOKUP(MOD(P3231,20),太陽の紋章,2,FALSE)</f>
        <v>世界の橋渡し</v>
      </c>
      <c r="T3231" s="99" t="s">
        <v>5670</v>
      </c>
    </row>
    <row r="3232" spans="1:20" ht="13.5" customHeight="1">
      <c r="A3232" s="50" t="str">
        <f>VLOOKUP(MOD(E3232,10),十干,2,FALSE)</f>
        <v>戊</v>
      </c>
      <c r="B3232" s="199" t="str">
        <f>VLOOKUP(MOD(E3232,12),十二支,3,FALSE)</f>
        <v xml:space="preserve">09 火 </v>
      </c>
      <c r="C3232" s="201" t="str">
        <f>VLOOKUP(F3232,星座,3,TRUE)</f>
        <v xml:space="preserve">07 天 </v>
      </c>
      <c r="D3232" s="531" t="s">
        <v>4132</v>
      </c>
      <c r="E3232" s="1" t="str">
        <f>IFERROR(YEAR(D3232),LEFT(D3232,4))</f>
        <v>1898</v>
      </c>
      <c r="F3232" s="1" t="str">
        <f>IF(ISTEXT(D3232),RIGHT(D3232,5),TEXT(D3232,"mm/dd"))</f>
        <v>02/15</v>
      </c>
      <c r="G3232" s="39">
        <f>SUM(MID(E3232,1,1),MID(E3232,2,1),MID(E3232,3,1),MID(E3232,4,1),MID(F3232,1,1),MID(F3232,2,1),MID(F3232,4,1),MID(F3232,5,1))</f>
        <v>34</v>
      </c>
      <c r="H3232" s="41">
        <f>IF(MOD(G3232,9)=0,9,MOD(G3232,9))</f>
        <v>7</v>
      </c>
      <c r="I3232" s="45" t="str">
        <f>IFERROR(MID("日月火水木金土",WEEKDAY(D3232),1),"")</f>
        <v/>
      </c>
      <c r="J3232" s="304" t="s">
        <v>1941</v>
      </c>
      <c r="K3232" s="202" t="str">
        <f>VLOOKUP(F3232,石と花メイン,3,FALSE)</f>
        <v>◇金剛石</v>
      </c>
      <c r="L3232" s="297" t="str">
        <f>VLOOKUP(F3232,石と花メイン,4,FALSE)</f>
        <v>三椏/三又</v>
      </c>
      <c r="M3232" s="393">
        <f>IF(OR(MONTH(F3232)&lt;7,AND(MONTH(F3232)=7,DAY(F3232)&lt;=25)),
MOD(SUM((E3232-1901)*365,259),260),
MOD(SUM((E3232-1900)*365,259),260))</f>
        <v>204</v>
      </c>
      <c r="N3232" s="390">
        <f>IF(AND(MONTH(F3232)=7,DAY(F3232)&gt;25),1,
ROUNDDOWN((SUM(VLOOKUP(MONTH(F3232),D暦変換用数値,2,FALSE),DAY(F3232))/28)+1,0))</f>
        <v>8</v>
      </c>
      <c r="O3232" s="205">
        <f>IF(AND(MONTH(F3232)=7,DAY(F3232)&gt;25),DAY(F3232)-25,
MOD((SUM(VLOOKUP(MONTH(F3232),D暦変換用数値,2,FALSE),DAY(F3232))),28)+1)</f>
        <v>9</v>
      </c>
      <c r="P3232" s="406">
        <f>IF(OR(MONTH(F3232)&lt;7,AND(MONTH(F3232)=7,DAY(F3232)&lt;=25)),
MOD(SUM((E3232-1901)*365,(N3232-1)*28,O3232,258),260),
MOD(SUM((E3232-1900)*365,(N3232-1)*28,O3232,258),260))</f>
        <v>148</v>
      </c>
      <c r="Q3232" s="373" t="str">
        <f>VLOOKUP(MOD(P3232,4),色,2,FALSE)</f>
        <v>黄色い</v>
      </c>
      <c r="R3232" s="291" t="str">
        <f>VLOOKUP(MOD(P3232,13),銀河の音,2,FALSE)</f>
        <v>倍音の</v>
      </c>
      <c r="S3232" s="384" t="str">
        <f>VLOOKUP(MOD(P3232,20),太陽の紋章,2,FALSE)</f>
        <v>星</v>
      </c>
      <c r="T3232" s="103" t="s">
        <v>4133</v>
      </c>
    </row>
    <row r="3233" spans="1:20" ht="13.5" customHeight="1">
      <c r="A3233" s="49" t="str">
        <f>VLOOKUP(MOD(E3233,10),十干,2,FALSE)</f>
        <v>甲</v>
      </c>
      <c r="B3233" s="199" t="str">
        <f>VLOOKUP(MOD(E3233,12),十二支,3,FALSE)</f>
        <v xml:space="preserve">09 火 </v>
      </c>
      <c r="C3233" s="201" t="str">
        <f>VLOOKUP(F3233,星座,3,TRUE)</f>
        <v xml:space="preserve">08 軍 </v>
      </c>
      <c r="D3233" s="535">
        <v>12685</v>
      </c>
      <c r="E3233" s="45">
        <f>IFERROR(YEAR(D3233),LEFT(D3233,4))</f>
        <v>1934</v>
      </c>
      <c r="F3233" s="45" t="str">
        <f>IF(ISTEXT(D3233),RIGHT(D3233,5),TEXT(D3233,"mm/dd"))</f>
        <v>09/23</v>
      </c>
      <c r="G3233" s="41">
        <f>SUM(MID(E3233,1,1),MID(E3233,2,1),MID(E3233,3,1),MID(E3233,4,1),MID(F3233,1,1),MID(F3233,2,1),MID(F3233,4,1),MID(F3233,5,1))</f>
        <v>31</v>
      </c>
      <c r="H3233" s="41">
        <f>IF(MOD(G3233,9)=0,9,MOD(G3233,9))</f>
        <v>4</v>
      </c>
      <c r="I3233" s="45" t="str">
        <f>IFERROR(MID("日月火水木金土",WEEKDAY(D3233),1),"")</f>
        <v>日</v>
      </c>
      <c r="J3233" s="305" t="s">
        <v>5868</v>
      </c>
      <c r="K3233" s="203" t="str">
        <f>VLOOKUP(F3233,石と花メイン,3,FALSE)</f>
        <v>■赤縞瑪瑙</v>
      </c>
      <c r="L3233" s="298" t="str">
        <f>VLOOKUP(F3233,石と花メイン,4,FALSE)</f>
        <v>彼岸花【曼珠沙華】</v>
      </c>
      <c r="M3233" s="394">
        <f>IF(OR(MONTH(F3233)&lt;7,AND(MONTH(F3233)=7,DAY(F3233)&lt;=25)),
MOD(SUM((E3233-1901)*365,259),260),
MOD(SUM((E3233-1900)*365,259),260))</f>
        <v>189</v>
      </c>
      <c r="N3233" s="391">
        <f>IF(AND(MONTH(F3233)=7,DAY(F3233)&gt;25),1,
ROUNDDOWN((SUM(VLOOKUP(MONTH(F3233),D暦変換用数値,2,FALSE),DAY(F3233))/28)+1,0))</f>
        <v>3</v>
      </c>
      <c r="O3233" s="46">
        <f>IF(AND(MONTH(F3233)=7,DAY(F3233)&gt;25),DAY(F3233)-25,
MOD((SUM(VLOOKUP(MONTH(F3233),D暦変換用数値,2,FALSE),DAY(F3233))),28)+1)</f>
        <v>4</v>
      </c>
      <c r="P3233" s="407">
        <f>IF(OR(MONTH(F3233)&lt;7,AND(MONTH(F3233)=7,DAY(F3233)&lt;=25)),
MOD(SUM((E3233-1901)*365,(N3233-1)*28,O3233,258),260),
MOD(SUM((E3233-1900)*365,(N3233-1)*28,O3233,258),260))</f>
        <v>248</v>
      </c>
      <c r="Q3233" s="373" t="str">
        <f>VLOOKUP(MOD(P3233,4),色,2,FALSE)</f>
        <v>黄色い</v>
      </c>
      <c r="R3233" s="291" t="str">
        <f>VLOOKUP(MOD(P3233,13),銀河の音,2,FALSE)</f>
        <v>磁気の</v>
      </c>
      <c r="S3233" s="384" t="str">
        <f>VLOOKUP(MOD(P3233,20),太陽の紋章,2,FALSE)</f>
        <v>星</v>
      </c>
      <c r="T3233" s="101" t="s">
        <v>3498</v>
      </c>
    </row>
    <row r="3234" spans="1:20" ht="13.5" customHeight="1">
      <c r="A3234" s="50" t="str">
        <f>VLOOKUP(MOD(E3234,10),十干,2,FALSE)</f>
        <v>甲</v>
      </c>
      <c r="B3234" s="199" t="str">
        <f>VLOOKUP(MOD(E3234,12),十二支,3,FALSE)</f>
        <v xml:space="preserve">09 火 </v>
      </c>
      <c r="C3234" s="201" t="str">
        <f>VLOOKUP(F3234,星座,3,TRUE)</f>
        <v xml:space="preserve">08 軍 </v>
      </c>
      <c r="D3234" s="531">
        <v>12686</v>
      </c>
      <c r="E3234" s="1">
        <f>IFERROR(YEAR(D3234),LEFT(D3234,4))</f>
        <v>1934</v>
      </c>
      <c r="F3234" s="1" t="str">
        <f>IF(ISTEXT(D3234),RIGHT(D3234,5),TEXT(D3234,"mm/dd"))</f>
        <v>09/24</v>
      </c>
      <c r="G3234" s="39">
        <f>SUM(MID(E3234,1,1),MID(E3234,2,1),MID(E3234,3,1),MID(E3234,4,1),MID(F3234,1,1),MID(F3234,2,1),MID(F3234,4,1),MID(F3234,5,1))</f>
        <v>32</v>
      </c>
      <c r="H3234" s="41">
        <f>IF(MOD(G3234,9)=0,9,MOD(G3234,9))</f>
        <v>5</v>
      </c>
      <c r="I3234" s="45" t="str">
        <f>IFERROR(MID("日月火水木金土",WEEKDAY(D3234),1),"")</f>
        <v>月</v>
      </c>
      <c r="J3234" s="304" t="s">
        <v>5710</v>
      </c>
      <c r="K3234" s="202" t="str">
        <f>VLOOKUP(F3234,石と花メイン,3,FALSE)</f>
        <v>●瑠璃</v>
      </c>
      <c r="L3234" s="297" t="str">
        <f>VLOOKUP(F3234,石と花メイン,4,FALSE)</f>
        <v>朮【宇家良】</v>
      </c>
      <c r="M3234" s="393">
        <f>IF(OR(MONTH(F3234)&lt;7,AND(MONTH(F3234)=7,DAY(F3234)&lt;=25)),
MOD(SUM((E3234-1901)*365,259),260),
MOD(SUM((E3234-1900)*365,259),260))</f>
        <v>189</v>
      </c>
      <c r="N3234" s="390">
        <f>IF(AND(MONTH(F3234)=7,DAY(F3234)&gt;25),1,
ROUNDDOWN((SUM(VLOOKUP(MONTH(F3234),D暦変換用数値,2,FALSE),DAY(F3234))/28)+1,0))</f>
        <v>3</v>
      </c>
      <c r="O3234" s="205">
        <f>IF(AND(MONTH(F3234)=7,DAY(F3234)&gt;25),DAY(F3234)-25,
MOD((SUM(VLOOKUP(MONTH(F3234),D暦変換用数値,2,FALSE),DAY(F3234))),28)+1)</f>
        <v>5</v>
      </c>
      <c r="P3234" s="406">
        <f>IF(OR(MONTH(F3234)&lt;7,AND(MONTH(F3234)=7,DAY(F3234)&lt;=25)),
MOD(SUM((E3234-1901)*365,(N3234-1)*28,O3234,258),260),
MOD(SUM((E3234-1900)*365,(N3234-1)*28,O3234,258),260))</f>
        <v>249</v>
      </c>
      <c r="Q3234" s="372" t="str">
        <f>VLOOKUP(MOD(P3234,4),色,2,FALSE)</f>
        <v>赤い</v>
      </c>
      <c r="R3234" s="290" t="str">
        <f>VLOOKUP(MOD(P3234,13),銀河の音,2,FALSE)</f>
        <v>月の</v>
      </c>
      <c r="S3234" s="383" t="str">
        <f>VLOOKUP(MOD(P3234,20),太陽の紋章,2,FALSE)</f>
        <v>月</v>
      </c>
      <c r="T3234" s="103" t="s">
        <v>488</v>
      </c>
    </row>
    <row r="3235" spans="1:20" ht="13.5" customHeight="1">
      <c r="A3235" s="50" t="str">
        <f>VLOOKUP(MOD(E3235,10),十干,2,FALSE)</f>
        <v>甲</v>
      </c>
      <c r="B3235" s="199" t="str">
        <f>VLOOKUP(MOD(E3235,12),十二支,3,FALSE)</f>
        <v xml:space="preserve">09 火 </v>
      </c>
      <c r="C3235" s="201" t="str">
        <f>VLOOKUP(F3235,星座,3,TRUE)</f>
        <v xml:space="preserve">08 軍 </v>
      </c>
      <c r="D3235" s="531">
        <v>12690</v>
      </c>
      <c r="E3235" s="1">
        <f>IFERROR(YEAR(D3235),LEFT(D3235,4))</f>
        <v>1934</v>
      </c>
      <c r="F3235" s="1" t="str">
        <f>IF(ISTEXT(D3235),RIGHT(D3235,5),TEXT(D3235,"mm/dd"))</f>
        <v>09/28</v>
      </c>
      <c r="G3235" s="39">
        <f>SUM(MID(E3235,1,1),MID(E3235,2,1),MID(E3235,3,1),MID(E3235,4,1),MID(F3235,1,1),MID(F3235,2,1),MID(F3235,4,1),MID(F3235,5,1))</f>
        <v>36</v>
      </c>
      <c r="H3235" s="41">
        <f>IF(MOD(G3235,9)=0,9,MOD(G3235,9))</f>
        <v>9</v>
      </c>
      <c r="I3235" s="45" t="str">
        <f>IFERROR(MID("日月火水木金土",WEEKDAY(D3235),1),"")</f>
        <v>金</v>
      </c>
      <c r="J3235" s="304" t="s">
        <v>5711</v>
      </c>
      <c r="K3235" s="202" t="str">
        <f>VLOOKUP(F3235,石と花メイン,3,FALSE)</f>
        <v>◆翠玉</v>
      </c>
      <c r="L3235" s="297" t="str">
        <f>VLOOKUP(F3235,石と花メイン,4,FALSE)</f>
        <v>葉鶏頭【雁来紅】</v>
      </c>
      <c r="M3235" s="393">
        <f>IF(OR(MONTH(F3235)&lt;7,AND(MONTH(F3235)=7,DAY(F3235)&lt;=25)),
MOD(SUM((E3235-1901)*365,259),260),
MOD(SUM((E3235-1900)*365,259),260))</f>
        <v>189</v>
      </c>
      <c r="N3235" s="390">
        <f>IF(AND(MONTH(F3235)=7,DAY(F3235)&gt;25),1,
ROUNDDOWN((SUM(VLOOKUP(MONTH(F3235),D暦変換用数値,2,FALSE),DAY(F3235))/28)+1,0))</f>
        <v>3</v>
      </c>
      <c r="O3235" s="205">
        <f>IF(AND(MONTH(F3235)=7,DAY(F3235)&gt;25),DAY(F3235)-25,
MOD((SUM(VLOOKUP(MONTH(F3235),D暦変換用数値,2,FALSE),DAY(F3235))),28)+1)</f>
        <v>9</v>
      </c>
      <c r="P3235" s="406">
        <f>IF(OR(MONTH(F3235)&lt;7,AND(MONTH(F3235)=7,DAY(F3235)&lt;=25)),
MOD(SUM((E3235-1901)*365,(N3235-1)*28,O3235,258),260),
MOD(SUM((E3235-1900)*365,(N3235-1)*28,O3235,258),260))</f>
        <v>253</v>
      </c>
      <c r="Q3235" s="372" t="str">
        <f>VLOOKUP(MOD(P3235,4),色,2,FALSE)</f>
        <v>赤い</v>
      </c>
      <c r="R3235" s="290" t="str">
        <f>VLOOKUP(MOD(P3235,13),銀河の音,2,FALSE)</f>
        <v>律動の</v>
      </c>
      <c r="S3235" s="383" t="str">
        <f>VLOOKUP(MOD(P3235,20),太陽の紋章,2,FALSE)</f>
        <v>空歩く者</v>
      </c>
      <c r="T3235" s="98" t="s">
        <v>3736</v>
      </c>
    </row>
    <row r="3236" spans="1:20" ht="13.5" customHeight="1">
      <c r="A3236" s="334" t="str">
        <f>VLOOKUP(MOD(E3236,10),十干,2,FALSE)</f>
        <v>甲</v>
      </c>
      <c r="B3236" s="331" t="str">
        <f>VLOOKUP(MOD(E3236,12),十二支,3,FALSE)</f>
        <v xml:space="preserve">09 火 </v>
      </c>
      <c r="C3236" s="336" t="str">
        <f>VLOOKUP(F3236,星座,3,TRUE)</f>
        <v xml:space="preserve">08 軍 </v>
      </c>
      <c r="D3236" s="534">
        <v>12697</v>
      </c>
      <c r="E3236" s="131">
        <f>IFERROR(YEAR(D3236),LEFT(D3236,4))</f>
        <v>1934</v>
      </c>
      <c r="F3236" s="131" t="str">
        <f>IF(ISTEXT(D3236),RIGHT(D3236,5),TEXT(D3236,"mm/dd"))</f>
        <v>10/05</v>
      </c>
      <c r="G3236" s="133">
        <f>SUM(MID(E3236,1,1),MID(E3236,2,1),MID(E3236,3,1),MID(E3236,4,1),MID(F3236,1,1),MID(F3236,2,1),MID(F3236,4,1),MID(F3236,5,1))</f>
        <v>23</v>
      </c>
      <c r="H3236" s="133">
        <f>IF(MOD(G3236,9)=0,9,MOD(G3236,9))</f>
        <v>5</v>
      </c>
      <c r="I3236" s="131" t="str">
        <f>IFERROR(MID("日月火水木金土",WEEKDAY(D3236),1),"")</f>
        <v>金</v>
      </c>
      <c r="J3236" s="306" t="s">
        <v>8605</v>
      </c>
      <c r="K3236" s="335" t="str">
        <f>VLOOKUP(F3236,石と花メイン,3,FALSE)</f>
        <v>◆藍玉</v>
      </c>
      <c r="L3236" s="302" t="str">
        <f>VLOOKUP(F3236,石と花メイン,4,FALSE)</f>
        <v>枸杞</v>
      </c>
      <c r="M3236" s="396">
        <f>IF(OR(MONTH(F3236)&lt;7,AND(MONTH(F3236)=7,DAY(F3236)&lt;=25)),
MOD(SUM((E3236-1901)*365,259),260),
MOD(SUM((E3236-1900)*365,259),260))</f>
        <v>189</v>
      </c>
      <c r="N3236" s="335">
        <f>IF(AND(MONTH(F3236)=7,DAY(F3236)&gt;25),1,
ROUNDDOWN((SUM(VLOOKUP(MONTH(F3236),D暦変換用数値,2,FALSE),DAY(F3236))/28)+1,0))</f>
        <v>3</v>
      </c>
      <c r="O3236" s="132">
        <f>IF(AND(MONTH(F3236)=7,DAY(F3236)&gt;25),DAY(F3236)-25,
MOD((SUM(VLOOKUP(MONTH(F3236),D暦変換用数値,2,FALSE),DAY(F3236))),28)+1)</f>
        <v>16</v>
      </c>
      <c r="P3236" s="404">
        <f>IF(OR(MONTH(F3236)&lt;7,AND(MONTH(F3236)=7,DAY(F3236)&lt;=25)),
MOD(SUM((E3236-1901)*365,(N3236-1)*28,O3236,258),260),
MOD(SUM((E3236-1900)*365,(N3236-1)*28,O3236,258),260))</f>
        <v>0</v>
      </c>
      <c r="Q3236" s="376" t="str">
        <f>VLOOKUP(MOD(P3236,4),色,2,FALSE)</f>
        <v>黄色い</v>
      </c>
      <c r="R3236" s="333" t="str">
        <f>VLOOKUP(MOD(P3236,13),銀河の音,2,FALSE)</f>
        <v>宇宙の</v>
      </c>
      <c r="S3236" s="387" t="str">
        <f>VLOOKUP(MOD(P3236,20),太陽の紋章,2,FALSE)</f>
        <v>太陽</v>
      </c>
      <c r="T3236" s="127" t="s">
        <v>8603</v>
      </c>
    </row>
    <row r="3237" spans="1:20" ht="13.5" customHeight="1">
      <c r="A3237" s="49" t="str">
        <f>VLOOKUP(MOD(E3237,10),十干,2,FALSE)</f>
        <v>甲</v>
      </c>
      <c r="B3237" s="199" t="str">
        <f>VLOOKUP(MOD(E3237,12),十二支,3,FALSE)</f>
        <v xml:space="preserve">09 火 </v>
      </c>
      <c r="C3237" s="201" t="str">
        <f>VLOOKUP(F3237,星座,3,TRUE)</f>
        <v xml:space="preserve">08 軍 </v>
      </c>
      <c r="D3237" s="535">
        <v>12705</v>
      </c>
      <c r="E3237" s="45">
        <f>IFERROR(YEAR(D3237),LEFT(D3237,4))</f>
        <v>1934</v>
      </c>
      <c r="F3237" s="45" t="str">
        <f>IF(ISTEXT(D3237),RIGHT(D3237,5),TEXT(D3237,"mm/dd"))</f>
        <v>10/13</v>
      </c>
      <c r="G3237" s="41">
        <f>SUM(MID(E3237,1,1),MID(E3237,2,1),MID(E3237,3,1),MID(E3237,4,1),MID(F3237,1,1),MID(F3237,2,1),MID(F3237,4,1),MID(F3237,5,1))</f>
        <v>22</v>
      </c>
      <c r="H3237" s="41">
        <f>IF(MOD(G3237,9)=0,9,MOD(G3237,9))</f>
        <v>4</v>
      </c>
      <c r="I3237" s="45" t="str">
        <f>IFERROR(MID("日月火水木金土",WEEKDAY(D3237),1),"")</f>
        <v>土</v>
      </c>
      <c r="J3237" s="305" t="s">
        <v>6428</v>
      </c>
      <c r="K3237" s="203" t="str">
        <f>VLOOKUP(F3237,石と花メイン,3,FALSE)</f>
        <v>◆柘榴石</v>
      </c>
      <c r="L3237" s="298" t="str">
        <f>VLOOKUP(F3237,石と花メイン,4,FALSE)</f>
        <v>エキナセア【紫馬簾菊】</v>
      </c>
      <c r="M3237" s="394">
        <f>IF(OR(MONTH(F3237)&lt;7,AND(MONTH(F3237)=7,DAY(F3237)&lt;=25)),
MOD(SUM((E3237-1901)*365,259),260),
MOD(SUM((E3237-1900)*365,259),260))</f>
        <v>189</v>
      </c>
      <c r="N3237" s="391">
        <f>IF(AND(MONTH(F3237)=7,DAY(F3237)&gt;25),1,
ROUNDDOWN((SUM(VLOOKUP(MONTH(F3237),D暦変換用数値,2,FALSE),DAY(F3237))/28)+1,0))</f>
        <v>3</v>
      </c>
      <c r="O3237" s="46">
        <f>IF(AND(MONTH(F3237)=7,DAY(F3237)&gt;25),DAY(F3237)-25,
MOD((SUM(VLOOKUP(MONTH(F3237),D暦変換用数値,2,FALSE),DAY(F3237))),28)+1)</f>
        <v>24</v>
      </c>
      <c r="P3237" s="407">
        <f>IF(OR(MONTH(F3237)&lt;7,AND(MONTH(F3237)=7,DAY(F3237)&lt;=25)),
MOD(SUM((E3237-1901)*365,(N3237-1)*28,O3237,258),260),
MOD(SUM((E3237-1900)*365,(N3237-1)*28,O3237,258),260))</f>
        <v>8</v>
      </c>
      <c r="Q3237" s="373" t="str">
        <f>VLOOKUP(MOD(P3237,4),色,2,FALSE)</f>
        <v>黄色い</v>
      </c>
      <c r="R3237" s="291" t="str">
        <f>VLOOKUP(MOD(P3237,13),銀河の音,2,FALSE)</f>
        <v>銀河の</v>
      </c>
      <c r="S3237" s="384" t="str">
        <f>VLOOKUP(MOD(P3237,20),太陽の紋章,2,FALSE)</f>
        <v>星</v>
      </c>
      <c r="T3237" s="101" t="s">
        <v>6429</v>
      </c>
    </row>
    <row r="3238" spans="1:20" ht="13.5" customHeight="1">
      <c r="A3238" s="50" t="str">
        <f>VLOOKUP(MOD(E3238,10),十干,2,FALSE)</f>
        <v>甲</v>
      </c>
      <c r="B3238" s="199" t="str">
        <f>VLOOKUP(MOD(E3238,12),十二支,3,FALSE)</f>
        <v xml:space="preserve">09 火 </v>
      </c>
      <c r="C3238" s="201" t="str">
        <f>VLOOKUP(F3238,星座,3,TRUE)</f>
        <v xml:space="preserve">08 軍 </v>
      </c>
      <c r="D3238" s="531">
        <v>12712</v>
      </c>
      <c r="E3238" s="1">
        <f>IFERROR(YEAR(D3238),LEFT(D3238,4))</f>
        <v>1934</v>
      </c>
      <c r="F3238" s="1" t="str">
        <f>IF(ISTEXT(D3238),RIGHT(D3238,5),TEXT(D3238,"mm/dd"))</f>
        <v>10/20</v>
      </c>
      <c r="G3238" s="39">
        <f>SUM(MID(E3238,1,1),MID(E3238,2,1),MID(E3238,3,1),MID(E3238,4,1),MID(F3238,1,1),MID(F3238,2,1),MID(F3238,4,1),MID(F3238,5,1))</f>
        <v>20</v>
      </c>
      <c r="H3238" s="41">
        <f>IF(MOD(G3238,9)=0,9,MOD(G3238,9))</f>
        <v>2</v>
      </c>
      <c r="I3238" s="45" t="str">
        <f>IFERROR(MID("日月火水木金土",WEEKDAY(D3238),1),"")</f>
        <v>土</v>
      </c>
      <c r="J3238" s="304" t="s">
        <v>1152</v>
      </c>
      <c r="K3238" s="202" t="str">
        <f>VLOOKUP(F3238,石と花メイン,3,FALSE)</f>
        <v>●蛋白石</v>
      </c>
      <c r="L3238" s="297" t="str">
        <f>VLOOKUP(F3238,石と花メイン,4,FALSE)</f>
        <v>麻【大麻草】</v>
      </c>
      <c r="M3238" s="393">
        <f>IF(OR(MONTH(F3238)&lt;7,AND(MONTH(F3238)=7,DAY(F3238)&lt;=25)),
MOD(SUM((E3238-1901)*365,259),260),
MOD(SUM((E3238-1900)*365,259),260))</f>
        <v>189</v>
      </c>
      <c r="N3238" s="390">
        <f>IF(AND(MONTH(F3238)=7,DAY(F3238)&gt;25),1,
ROUNDDOWN((SUM(VLOOKUP(MONTH(F3238),D暦変換用数値,2,FALSE),DAY(F3238))/28)+1,0))</f>
        <v>4</v>
      </c>
      <c r="O3238" s="205">
        <f>IF(AND(MONTH(F3238)=7,DAY(F3238)&gt;25),DAY(F3238)-25,
MOD((SUM(VLOOKUP(MONTH(F3238),D暦変換用数値,2,FALSE),DAY(F3238))),28)+1)</f>
        <v>3</v>
      </c>
      <c r="P3238" s="406">
        <f>IF(OR(MONTH(F3238)&lt;7,AND(MONTH(F3238)=7,DAY(F3238)&lt;=25)),
MOD(SUM((E3238-1901)*365,(N3238-1)*28,O3238,258),260),
MOD(SUM((E3238-1900)*365,(N3238-1)*28,O3238,258),260))</f>
        <v>15</v>
      </c>
      <c r="Q3238" s="374" t="str">
        <f>VLOOKUP(MOD(P3238,4),色,2,FALSE)</f>
        <v>青い</v>
      </c>
      <c r="R3238" s="292" t="str">
        <f>VLOOKUP(MOD(P3238,13),銀河の音,2,FALSE)</f>
        <v>月の</v>
      </c>
      <c r="S3238" s="385" t="str">
        <f>VLOOKUP(MOD(P3238,20),太陽の紋章,2,FALSE)</f>
        <v>鷲</v>
      </c>
      <c r="T3238" s="106" t="s">
        <v>3272</v>
      </c>
    </row>
    <row r="3239" spans="1:20" ht="13.5" customHeight="1">
      <c r="A3239" s="50" t="str">
        <f>VLOOKUP(MOD(E3239,10),十干,2,FALSE)</f>
        <v>丙</v>
      </c>
      <c r="B3239" s="199" t="str">
        <f>VLOOKUP(MOD(E3239,12),十二支,3,FALSE)</f>
        <v xml:space="preserve">09 火 </v>
      </c>
      <c r="C3239" s="201" t="str">
        <f>VLOOKUP(F3239,星座,3,TRUE)</f>
        <v xml:space="preserve">08 軍 </v>
      </c>
      <c r="D3239" s="531">
        <v>17075</v>
      </c>
      <c r="E3239" s="1">
        <f>IFERROR(YEAR(D3239),LEFT(D3239,4))</f>
        <v>1946</v>
      </c>
      <c r="F3239" s="1" t="str">
        <f>IF(ISTEXT(D3239),RIGHT(D3239,5),TEXT(D3239,"mm/dd"))</f>
        <v>09/30</v>
      </c>
      <c r="G3239" s="39">
        <f>SUM(MID(E3239,1,1),MID(E3239,2,1),MID(E3239,3,1),MID(E3239,4,1),MID(F3239,1,1),MID(F3239,2,1),MID(F3239,4,1),MID(F3239,5,1))</f>
        <v>32</v>
      </c>
      <c r="H3239" s="41">
        <f>IF(MOD(G3239,9)=0,9,MOD(G3239,9))</f>
        <v>5</v>
      </c>
      <c r="I3239" s="45" t="str">
        <f>IFERROR(MID("日月火水木金土",WEEKDAY(D3239),1),"")</f>
        <v>月</v>
      </c>
      <c r="J3239" s="304" t="s">
        <v>5712</v>
      </c>
      <c r="K3239" s="202" t="str">
        <f>VLOOKUP(F3239,石と花メイン,3,FALSE)</f>
        <v>○真珠</v>
      </c>
      <c r="L3239" s="297" t="str">
        <f>VLOOKUP(F3239,石と花メイン,4,FALSE)</f>
        <v>白粉花【夕化粧】</v>
      </c>
      <c r="M3239" s="393">
        <f>IF(OR(MONTH(F3239)&lt;7,AND(MONTH(F3239)=7,DAY(F3239)&lt;=25)),
MOD(SUM((E3239-1901)*365,259),260),
MOD(SUM((E3239-1900)*365,259),260))</f>
        <v>149</v>
      </c>
      <c r="N3239" s="390">
        <f>IF(AND(MONTH(F3239)=7,DAY(F3239)&gt;25),1,
ROUNDDOWN((SUM(VLOOKUP(MONTH(F3239),D暦変換用数値,2,FALSE),DAY(F3239))/28)+1,0))</f>
        <v>3</v>
      </c>
      <c r="O3239" s="205">
        <f>IF(AND(MONTH(F3239)=7,DAY(F3239)&gt;25),DAY(F3239)-25,
MOD((SUM(VLOOKUP(MONTH(F3239),D暦変換用数値,2,FALSE),DAY(F3239))),28)+1)</f>
        <v>11</v>
      </c>
      <c r="P3239" s="406">
        <f>IF(OR(MONTH(F3239)&lt;7,AND(MONTH(F3239)=7,DAY(F3239)&lt;=25)),
MOD(SUM((E3239-1901)*365,(N3239-1)*28,O3239,258),260),
MOD(SUM((E3239-1900)*365,(N3239-1)*28,O3239,258),260))</f>
        <v>215</v>
      </c>
      <c r="Q3239" s="374" t="str">
        <f>VLOOKUP(MOD(P3239,4),色,2,FALSE)</f>
        <v>青い</v>
      </c>
      <c r="R3239" s="292" t="str">
        <f>VLOOKUP(MOD(P3239,13),銀河の音,2,FALSE)</f>
        <v>共振の</v>
      </c>
      <c r="S3239" s="385" t="str">
        <f>VLOOKUP(MOD(P3239,20),太陽の紋章,2,FALSE)</f>
        <v>鷲</v>
      </c>
      <c r="T3239" s="105" t="s">
        <v>3215</v>
      </c>
    </row>
    <row r="3240" spans="1:20" ht="13.5" customHeight="1">
      <c r="A3240" s="50" t="str">
        <f>VLOOKUP(MOD(E3240,10),十干,2,FALSE)</f>
        <v>丙</v>
      </c>
      <c r="B3240" s="199" t="str">
        <f>VLOOKUP(MOD(E3240,12),十二支,3,FALSE)</f>
        <v xml:space="preserve">09 火 </v>
      </c>
      <c r="C3240" s="201" t="str">
        <f>VLOOKUP(F3240,星座,3,TRUE)</f>
        <v xml:space="preserve">08 軍 </v>
      </c>
      <c r="D3240" s="531">
        <v>17085</v>
      </c>
      <c r="E3240" s="1">
        <f>IFERROR(YEAR(D3240),LEFT(D3240,4))</f>
        <v>1946</v>
      </c>
      <c r="F3240" s="1" t="str">
        <f>IF(ISTEXT(D3240),RIGHT(D3240,5),TEXT(D3240,"mm/dd"))</f>
        <v>10/10</v>
      </c>
      <c r="G3240" s="39">
        <f>SUM(MID(E3240,1,1),MID(E3240,2,1),MID(E3240,3,1),MID(E3240,4,1),MID(F3240,1,1),MID(F3240,2,1),MID(F3240,4,1),MID(F3240,5,1))</f>
        <v>22</v>
      </c>
      <c r="H3240" s="41">
        <f>IF(MOD(G3240,9)=0,9,MOD(G3240,9))</f>
        <v>4</v>
      </c>
      <c r="I3240" s="45" t="str">
        <f>IFERROR(MID("日月火水木金土",WEEKDAY(D3240),1),"")</f>
        <v>木</v>
      </c>
      <c r="J3240" s="304" t="s">
        <v>5713</v>
      </c>
      <c r="K3240" s="202" t="str">
        <f>VLOOKUP(F3240,石と花メイン,3,FALSE)</f>
        <v>■黒縞瑪瑙</v>
      </c>
      <c r="L3240" s="297" t="str">
        <f>VLOOKUP(F3240,石と花メイン,4,FALSE)</f>
        <v>数珠玉【唐麦】</v>
      </c>
      <c r="M3240" s="393">
        <f>IF(OR(MONTH(F3240)&lt;7,AND(MONTH(F3240)=7,DAY(F3240)&lt;=25)),
MOD(SUM((E3240-1901)*365,259),260),
MOD(SUM((E3240-1900)*365,259),260))</f>
        <v>149</v>
      </c>
      <c r="N3240" s="390">
        <f>IF(AND(MONTH(F3240)=7,DAY(F3240)&gt;25),1,
ROUNDDOWN((SUM(VLOOKUP(MONTH(F3240),D暦変換用数値,2,FALSE),DAY(F3240))/28)+1,0))</f>
        <v>3</v>
      </c>
      <c r="O3240" s="205">
        <f>IF(AND(MONTH(F3240)=7,DAY(F3240)&gt;25),DAY(F3240)-25,
MOD((SUM(VLOOKUP(MONTH(F3240),D暦変換用数値,2,FALSE),DAY(F3240))),28)+1)</f>
        <v>21</v>
      </c>
      <c r="P3240" s="406">
        <f>IF(OR(MONTH(F3240)&lt;7,AND(MONTH(F3240)=7,DAY(F3240)&lt;=25)),
MOD(SUM((E3240-1901)*365,(N3240-1)*28,O3240,258),260),
MOD(SUM((E3240-1900)*365,(N3240-1)*28,O3240,258),260))</f>
        <v>225</v>
      </c>
      <c r="Q3240" s="372" t="str">
        <f>VLOOKUP(MOD(P3240,4),色,2,FALSE)</f>
        <v>赤い</v>
      </c>
      <c r="R3240" s="290" t="str">
        <f>VLOOKUP(MOD(P3240,13),銀河の音,2,FALSE)</f>
        <v>自己存在の</v>
      </c>
      <c r="S3240" s="383" t="str">
        <f>VLOOKUP(MOD(P3240,20),太陽の紋章,2,FALSE)</f>
        <v>蛇</v>
      </c>
      <c r="T3240" s="99" t="s">
        <v>7620</v>
      </c>
    </row>
    <row r="3241" spans="1:20" ht="13.5" customHeight="1">
      <c r="A3241" s="50" t="str">
        <f>VLOOKUP(MOD(E3241,10),十干,2,FALSE)</f>
        <v>丙</v>
      </c>
      <c r="B3241" s="199" t="str">
        <f>VLOOKUP(MOD(E3241,12),十二支,3,FALSE)</f>
        <v xml:space="preserve">09 火 </v>
      </c>
      <c r="C3241" s="201" t="str">
        <f>VLOOKUP(F3241,星座,3,TRUE)</f>
        <v xml:space="preserve">08 軍 </v>
      </c>
      <c r="D3241" s="531">
        <v>17089</v>
      </c>
      <c r="E3241" s="1">
        <f>IFERROR(YEAR(D3241),LEFT(D3241,4))</f>
        <v>1946</v>
      </c>
      <c r="F3241" s="1" t="str">
        <f>IF(ISTEXT(D3241),RIGHT(D3241,5),TEXT(D3241,"mm/dd"))</f>
        <v>10/14</v>
      </c>
      <c r="G3241" s="39">
        <f>SUM(MID(E3241,1,1),MID(E3241,2,1),MID(E3241,3,1),MID(E3241,4,1),MID(F3241,1,1),MID(F3241,2,1),MID(F3241,4,1),MID(F3241,5,1))</f>
        <v>26</v>
      </c>
      <c r="H3241" s="41">
        <f>IF(MOD(G3241,9)=0,9,MOD(G3241,9))</f>
        <v>8</v>
      </c>
      <c r="I3241" s="45" t="str">
        <f>IFERROR(MID("日月火水木金土",WEEKDAY(D3241),1),"")</f>
        <v>月</v>
      </c>
      <c r="J3241" s="304" t="s">
        <v>6126</v>
      </c>
      <c r="K3241" s="202" t="str">
        <f>VLOOKUP(F3241,石と花メイン,3,FALSE)</f>
        <v>■紫水晶</v>
      </c>
      <c r="L3241" s="297" t="str">
        <f>VLOOKUP(F3241,石と花メイン,4,FALSE)</f>
        <v>菊【齢草】</v>
      </c>
      <c r="M3241" s="393">
        <f>IF(OR(MONTH(F3241)&lt;7,AND(MONTH(F3241)=7,DAY(F3241)&lt;=25)),
MOD(SUM((E3241-1901)*365,259),260),
MOD(SUM((E3241-1900)*365,259),260))</f>
        <v>149</v>
      </c>
      <c r="N3241" s="390">
        <f>IF(AND(MONTH(F3241)=7,DAY(F3241)&gt;25),1,
ROUNDDOWN((SUM(VLOOKUP(MONTH(F3241),D暦変換用数値,2,FALSE),DAY(F3241))/28)+1,0))</f>
        <v>3</v>
      </c>
      <c r="O3241" s="205">
        <f>IF(AND(MONTH(F3241)=7,DAY(F3241)&gt;25),DAY(F3241)-25,
MOD((SUM(VLOOKUP(MONTH(F3241),D暦変換用数値,2,FALSE),DAY(F3241))),28)+1)</f>
        <v>25</v>
      </c>
      <c r="P3241" s="406">
        <f>IF(OR(MONTH(F3241)&lt;7,AND(MONTH(F3241)=7,DAY(F3241)&lt;=25)),
MOD(SUM((E3241-1901)*365,(N3241-1)*28,O3241,258),260),
MOD(SUM((E3241-1900)*365,(N3241-1)*28,O3241,258),260))</f>
        <v>229</v>
      </c>
      <c r="Q3241" s="372" t="str">
        <f>VLOOKUP(MOD(P3241,4),色,2,FALSE)</f>
        <v>赤い</v>
      </c>
      <c r="R3241" s="290" t="str">
        <f>VLOOKUP(MOD(P3241,13),銀河の音,2,FALSE)</f>
        <v>銀河の</v>
      </c>
      <c r="S3241" s="383" t="str">
        <f>VLOOKUP(MOD(P3241,20),太陽の紋章,2,FALSE)</f>
        <v>月</v>
      </c>
      <c r="T3241" s="99" t="s">
        <v>5673</v>
      </c>
    </row>
    <row r="3242" spans="1:20" ht="13.5" customHeight="1">
      <c r="A3242" s="282" t="str">
        <f>VLOOKUP(MOD(E3242,10),十干,2,FALSE)</f>
        <v>丙</v>
      </c>
      <c r="B3242" s="283" t="str">
        <f>VLOOKUP(MOD(E3242,12),十二支,3,FALSE)</f>
        <v xml:space="preserve">09 火 </v>
      </c>
      <c r="C3242" s="287" t="str">
        <f>VLOOKUP(F3242,星座,3,TRUE)</f>
        <v xml:space="preserve">08 軍 </v>
      </c>
      <c r="D3242" s="533">
        <v>17090</v>
      </c>
      <c r="E3242" s="83">
        <f>IFERROR(YEAR(D3242),LEFT(D3242,4))</f>
        <v>1946</v>
      </c>
      <c r="F3242" s="83" t="str">
        <f>IF(ISTEXT(D3242),RIGHT(D3242,5),TEXT(D3242,"mm/dd"))</f>
        <v>10/15</v>
      </c>
      <c r="G3242" s="88">
        <f>SUM(MID(E3242,1,1),MID(E3242,2,1),MID(E3242,3,1),MID(E3242,4,1),MID(F3242,1,1),MID(F3242,2,1),MID(F3242,4,1),MID(F3242,5,1))</f>
        <v>27</v>
      </c>
      <c r="H3242" s="88">
        <f>IF(MOD(G3242,9)=0,9,MOD(G3242,9))</f>
        <v>9</v>
      </c>
      <c r="I3242" s="83" t="str">
        <f>IFERROR(MID("日月火水木金土",WEEKDAY(D3242),1),"")</f>
        <v>火</v>
      </c>
      <c r="J3242" s="303" t="s">
        <v>3015</v>
      </c>
      <c r="K3242" s="87" t="str">
        <f>VLOOKUP(F3242,石と花メイン,3,FALSE)</f>
        <v>○真珠</v>
      </c>
      <c r="L3242" s="296" t="str">
        <f>VLOOKUP(F3242,石と花メイン,4,FALSE)</f>
        <v>秋明菊【貴船菊】</v>
      </c>
      <c r="M3242" s="392">
        <f>IF(OR(MONTH(F3242)&lt;7,AND(MONTH(F3242)=7,DAY(F3242)&lt;=25)),
MOD(SUM((E3242-1901)*365,259),260),
MOD(SUM((E3242-1900)*365,259),260))</f>
        <v>149</v>
      </c>
      <c r="N3242" s="330">
        <f>IF(AND(MONTH(F3242)=7,DAY(F3242)&gt;25),1,
ROUNDDOWN((SUM(VLOOKUP(MONTH(F3242),D暦変換用数値,2,FALSE),DAY(F3242))/28)+1,0))</f>
        <v>3</v>
      </c>
      <c r="O3242" s="84">
        <f>IF(AND(MONTH(F3242)=7,DAY(F3242)&gt;25),DAY(F3242)-25,
MOD((SUM(VLOOKUP(MONTH(F3242),D暦変換用数値,2,FALSE),DAY(F3242))),28)+1)</f>
        <v>26</v>
      </c>
      <c r="P3242" s="405">
        <f>IF(OR(MONTH(F3242)&lt;7,AND(MONTH(F3242)=7,DAY(F3242)&lt;=25)),
MOD(SUM((E3242-1901)*365,(N3242-1)*28,O3242,258),260),
MOD(SUM((E3242-1900)*365,(N3242-1)*28,O3242,258),260))</f>
        <v>230</v>
      </c>
      <c r="Q3242" s="371" t="str">
        <f>VLOOKUP(MOD(P3242,4),色,2,FALSE)</f>
        <v>白い</v>
      </c>
      <c r="R3242" s="289" t="str">
        <f>VLOOKUP(MOD(P3242,13),銀河の音,2,FALSE)</f>
        <v>太陽の</v>
      </c>
      <c r="S3242" s="382" t="str">
        <f>VLOOKUP(MOD(P3242,20),太陽の紋章,2,FALSE)</f>
        <v>犬</v>
      </c>
      <c r="T3242" s="100" t="s">
        <v>4613</v>
      </c>
    </row>
    <row r="3243" spans="1:20" ht="13.5" customHeight="1">
      <c r="A3243" s="49" t="str">
        <f>VLOOKUP(MOD(E3243,10),十干,2,FALSE)</f>
        <v>丙</v>
      </c>
      <c r="B3243" s="199" t="str">
        <f>VLOOKUP(MOD(E3243,12),十二支,3,FALSE)</f>
        <v xml:space="preserve">09 火 </v>
      </c>
      <c r="C3243" s="201" t="str">
        <f>VLOOKUP(F3243,星座,3,TRUE)</f>
        <v xml:space="preserve">08 軍 </v>
      </c>
      <c r="D3243" s="535">
        <v>17090</v>
      </c>
      <c r="E3243" s="45">
        <f>IFERROR(YEAR(D3243),LEFT(D3243,4))</f>
        <v>1946</v>
      </c>
      <c r="F3243" s="45" t="str">
        <f>IF(ISTEXT(D3243),RIGHT(D3243,5),TEXT(D3243,"mm/dd"))</f>
        <v>10/15</v>
      </c>
      <c r="G3243" s="41">
        <f>SUM(MID(E3243,1,1),MID(E3243,2,1),MID(E3243,3,1),MID(E3243,4,1),MID(F3243,1,1),MID(F3243,2,1),MID(F3243,4,1),MID(F3243,5,1))</f>
        <v>27</v>
      </c>
      <c r="H3243" s="41">
        <f>IF(MOD(G3243,9)=0,9,MOD(G3243,9))</f>
        <v>9</v>
      </c>
      <c r="I3243" s="45" t="str">
        <f>IFERROR(MID("日月火水木金土",WEEKDAY(D3243),1),"")</f>
        <v>火</v>
      </c>
      <c r="J3243" s="305" t="s">
        <v>453</v>
      </c>
      <c r="K3243" s="203" t="str">
        <f>VLOOKUP(F3243,石と花メイン,3,FALSE)</f>
        <v>○真珠</v>
      </c>
      <c r="L3243" s="298" t="str">
        <f>VLOOKUP(F3243,石と花メイン,4,FALSE)</f>
        <v>秋明菊【貴船菊】</v>
      </c>
      <c r="M3243" s="394">
        <f>IF(OR(MONTH(F3243)&lt;7,AND(MONTH(F3243)=7,DAY(F3243)&lt;=25)),
MOD(SUM((E3243-1901)*365,259),260),
MOD(SUM((E3243-1900)*365,259),260))</f>
        <v>149</v>
      </c>
      <c r="N3243" s="391">
        <f>IF(AND(MONTH(F3243)=7,DAY(F3243)&gt;25),1,
ROUNDDOWN((SUM(VLOOKUP(MONTH(F3243),D暦変換用数値,2,FALSE),DAY(F3243))/28)+1,0))</f>
        <v>3</v>
      </c>
      <c r="O3243" s="46">
        <f>IF(AND(MONTH(F3243)=7,DAY(F3243)&gt;25),DAY(F3243)-25,
MOD((SUM(VLOOKUP(MONTH(F3243),D暦変換用数値,2,FALSE),DAY(F3243))),28)+1)</f>
        <v>26</v>
      </c>
      <c r="P3243" s="407">
        <f>IF(OR(MONTH(F3243)&lt;7,AND(MONTH(F3243)=7,DAY(F3243)&lt;=25)),
MOD(SUM((E3243-1901)*365,(N3243-1)*28,O3243,258),260),
MOD(SUM((E3243-1900)*365,(N3243-1)*28,O3243,258),260))</f>
        <v>230</v>
      </c>
      <c r="Q3243" s="375" t="str">
        <f>VLOOKUP(MOD(P3243,4),色,2,FALSE)</f>
        <v>白い</v>
      </c>
      <c r="R3243" s="293" t="str">
        <f>VLOOKUP(MOD(P3243,13),銀河の音,2,FALSE)</f>
        <v>太陽の</v>
      </c>
      <c r="S3243" s="386" t="str">
        <f>VLOOKUP(MOD(P3243,20),太陽の紋章,2,FALSE)</f>
        <v>犬</v>
      </c>
      <c r="T3243" s="110" t="s">
        <v>6773</v>
      </c>
    </row>
    <row r="3244" spans="1:20" ht="13.5" customHeight="1">
      <c r="A3244" s="50" t="str">
        <f>VLOOKUP(MOD(E3244,10),十干,2,FALSE)</f>
        <v>丙</v>
      </c>
      <c r="B3244" s="199" t="str">
        <f>VLOOKUP(MOD(E3244,12),十二支,3,FALSE)</f>
        <v xml:space="preserve">09 火 </v>
      </c>
      <c r="C3244" s="201" t="str">
        <f>VLOOKUP(F3244,星座,3,TRUE)</f>
        <v xml:space="preserve">08 軍 </v>
      </c>
      <c r="D3244" s="531">
        <v>17096</v>
      </c>
      <c r="E3244" s="1">
        <f>IFERROR(YEAR(D3244),LEFT(D3244,4))</f>
        <v>1946</v>
      </c>
      <c r="F3244" s="1" t="str">
        <f>IF(ISTEXT(D3244),RIGHT(D3244,5),TEXT(D3244,"mm/dd"))</f>
        <v>10/21</v>
      </c>
      <c r="G3244" s="39">
        <f>SUM(MID(E3244,1,1),MID(E3244,2,1),MID(E3244,3,1),MID(E3244,4,1),MID(F3244,1,1),MID(F3244,2,1),MID(F3244,4,1),MID(F3244,5,1))</f>
        <v>24</v>
      </c>
      <c r="H3244" s="41">
        <f>IF(MOD(G3244,9)=0,9,MOD(G3244,9))</f>
        <v>6</v>
      </c>
      <c r="I3244" s="45" t="str">
        <f>IFERROR(MID("日月火水木金土",WEEKDAY(D3244),1),"")</f>
        <v>月</v>
      </c>
      <c r="J3244" s="304" t="s">
        <v>1091</v>
      </c>
      <c r="K3244" s="202" t="str">
        <f>VLOOKUP(F3244,石と花メイン,3,FALSE)</f>
        <v>●月長石</v>
      </c>
      <c r="L3244" s="297" t="str">
        <f>VLOOKUP(F3244,石と花メイン,4,FALSE)</f>
        <v>綿【綿花】</v>
      </c>
      <c r="M3244" s="393">
        <f>IF(OR(MONTH(F3244)&lt;7,AND(MONTH(F3244)=7,DAY(F3244)&lt;=25)),
MOD(SUM((E3244-1901)*365,259),260),
MOD(SUM((E3244-1900)*365,259),260))</f>
        <v>149</v>
      </c>
      <c r="N3244" s="390">
        <f>IF(AND(MONTH(F3244)=7,DAY(F3244)&gt;25),1,
ROUNDDOWN((SUM(VLOOKUP(MONTH(F3244),D暦変換用数値,2,FALSE),DAY(F3244))/28)+1,0))</f>
        <v>4</v>
      </c>
      <c r="O3244" s="205">
        <f>IF(AND(MONTH(F3244)=7,DAY(F3244)&gt;25),DAY(F3244)-25,
MOD((SUM(VLOOKUP(MONTH(F3244),D暦変換用数値,2,FALSE),DAY(F3244))),28)+1)</f>
        <v>4</v>
      </c>
      <c r="P3244" s="406">
        <f>IF(OR(MONTH(F3244)&lt;7,AND(MONTH(F3244)=7,DAY(F3244)&lt;=25)),
MOD(SUM((E3244-1901)*365,(N3244-1)*28,O3244,258),260),
MOD(SUM((E3244-1900)*365,(N3244-1)*28,O3244,258),260))</f>
        <v>236</v>
      </c>
      <c r="Q3244" s="373" t="str">
        <f>VLOOKUP(MOD(P3244,4),色,2,FALSE)</f>
        <v>黄色い</v>
      </c>
      <c r="R3244" s="291" t="str">
        <f>VLOOKUP(MOD(P3244,13),銀河の音,2,FALSE)</f>
        <v>月の</v>
      </c>
      <c r="S3244" s="384" t="str">
        <f>VLOOKUP(MOD(P3244,20),太陽の紋章,2,FALSE)</f>
        <v>戦士</v>
      </c>
      <c r="T3244" s="97" t="s">
        <v>540</v>
      </c>
    </row>
    <row r="3245" spans="1:20" ht="13.5" customHeight="1">
      <c r="A3245" s="282" t="str">
        <f>VLOOKUP(MOD(E3245,10),十干,2,FALSE)</f>
        <v>丙</v>
      </c>
      <c r="B3245" s="283" t="str">
        <f>VLOOKUP(MOD(E3245,12),十二支,3,FALSE)</f>
        <v xml:space="preserve">09 火 </v>
      </c>
      <c r="C3245" s="287" t="str">
        <f>VLOOKUP(F3245,星座,3,TRUE)</f>
        <v xml:space="preserve">08 軍 </v>
      </c>
      <c r="D3245" s="533">
        <v>17098</v>
      </c>
      <c r="E3245" s="83">
        <f>IFERROR(YEAR(D3245),LEFT(D3245,4))</f>
        <v>1946</v>
      </c>
      <c r="F3245" s="83" t="str">
        <f>IF(ISTEXT(D3245),RIGHT(D3245,5),TEXT(D3245,"mm/dd"))</f>
        <v>10/23</v>
      </c>
      <c r="G3245" s="88">
        <f>SUM(MID(E3245,1,1),MID(E3245,2,1),MID(E3245,3,1),MID(E3245,4,1),MID(F3245,1,1),MID(F3245,2,1),MID(F3245,4,1),MID(F3245,5,1))</f>
        <v>26</v>
      </c>
      <c r="H3245" s="88">
        <f>IF(MOD(G3245,9)=0,9,MOD(G3245,9))</f>
        <v>8</v>
      </c>
      <c r="I3245" s="83" t="str">
        <f>IFERROR(MID("日月火水木金土",WEEKDAY(D3245),1),"")</f>
        <v>水</v>
      </c>
      <c r="J3245" s="303" t="s">
        <v>3016</v>
      </c>
      <c r="K3245" s="87" t="str">
        <f>VLOOKUP(F3245,石と花メイン,3,FALSE)</f>
        <v>■紫水晶</v>
      </c>
      <c r="L3245" s="296" t="str">
        <f>VLOOKUP(F3245,石と花メイン,4,FALSE)</f>
        <v>ゼフィランサス【玉簾】</v>
      </c>
      <c r="M3245" s="392">
        <f>IF(OR(MONTH(F3245)&lt;7,AND(MONTH(F3245)=7,DAY(F3245)&lt;=25)),
MOD(SUM((E3245-1901)*365,259),260),
MOD(SUM((E3245-1900)*365,259),260))</f>
        <v>149</v>
      </c>
      <c r="N3245" s="330">
        <f>IF(AND(MONTH(F3245)=7,DAY(F3245)&gt;25),1,
ROUNDDOWN((SUM(VLOOKUP(MONTH(F3245),D暦変換用数値,2,FALSE),DAY(F3245))/28)+1,0))</f>
        <v>4</v>
      </c>
      <c r="O3245" s="84">
        <f>IF(AND(MONTH(F3245)=7,DAY(F3245)&gt;25),DAY(F3245)-25,
MOD((SUM(VLOOKUP(MONTH(F3245),D暦変換用数値,2,FALSE),DAY(F3245))),28)+1)</f>
        <v>6</v>
      </c>
      <c r="P3245" s="405">
        <f>IF(OR(MONTH(F3245)&lt;7,AND(MONTH(F3245)=7,DAY(F3245)&lt;=25)),
MOD(SUM((E3245-1901)*365,(N3245-1)*28,O3245,258),260),
MOD(SUM((E3245-1900)*365,(N3245-1)*28,O3245,258),260))</f>
        <v>238</v>
      </c>
      <c r="Q3245" s="371" t="str">
        <f>VLOOKUP(MOD(P3245,4),色,2,FALSE)</f>
        <v>白い</v>
      </c>
      <c r="R3245" s="289" t="str">
        <f>VLOOKUP(MOD(P3245,13),銀河の音,2,FALSE)</f>
        <v>自己存在の</v>
      </c>
      <c r="S3245" s="382" t="str">
        <f>VLOOKUP(MOD(P3245,20),太陽の紋章,2,FALSE)</f>
        <v>鏡</v>
      </c>
      <c r="T3245" s="102" t="s">
        <v>4841</v>
      </c>
    </row>
    <row r="3246" spans="1:20" ht="13.5" customHeight="1">
      <c r="A3246" s="50" t="str">
        <f>VLOOKUP(MOD(E3246,10),十干,2,FALSE)</f>
        <v>戊</v>
      </c>
      <c r="B3246" s="199" t="str">
        <f>VLOOKUP(MOD(E3246,12),十二支,3,FALSE)</f>
        <v xml:space="preserve">09 火 </v>
      </c>
      <c r="C3246" s="201" t="str">
        <f>VLOOKUP(F3246,星座,3,TRUE)</f>
        <v xml:space="preserve">08 軍 </v>
      </c>
      <c r="D3246" s="531">
        <v>21459</v>
      </c>
      <c r="E3246" s="1">
        <f>IFERROR(YEAR(D3246),LEFT(D3246,4))</f>
        <v>1958</v>
      </c>
      <c r="F3246" s="1" t="str">
        <f>IF(ISTEXT(D3246),RIGHT(D3246,5),TEXT(D3246,"mm/dd"))</f>
        <v>10/01</v>
      </c>
      <c r="G3246" s="39">
        <f>SUM(MID(E3246,1,1),MID(E3246,2,1),MID(E3246,3,1),MID(E3246,4,1),MID(F3246,1,1),MID(F3246,2,1),MID(F3246,4,1),MID(F3246,5,1))</f>
        <v>25</v>
      </c>
      <c r="H3246" s="41">
        <f>IF(MOD(G3246,9)=0,9,MOD(G3246,9))</f>
        <v>7</v>
      </c>
      <c r="I3246" s="45" t="str">
        <f>IFERROR(MID("日月火水木金土",WEEKDAY(D3246),1),"")</f>
        <v>水</v>
      </c>
      <c r="J3246" s="304" t="s">
        <v>1092</v>
      </c>
      <c r="K3246" s="202" t="str">
        <f>VLOOKUP(F3246,石と花メイン,3,FALSE)</f>
        <v>●蛋白石</v>
      </c>
      <c r="L3246" s="297" t="str">
        <f>VLOOKUP(F3246,石と花メイン,4,FALSE)</f>
        <v>萩【鹿鳴草】</v>
      </c>
      <c r="M3246" s="393">
        <f>IF(OR(MONTH(F3246)&lt;7,AND(MONTH(F3246)=7,DAY(F3246)&lt;=25)),
MOD(SUM((E3246-1901)*365,259),260),
MOD(SUM((E3246-1900)*365,259),260))</f>
        <v>109</v>
      </c>
      <c r="N3246" s="390">
        <f>IF(AND(MONTH(F3246)=7,DAY(F3246)&gt;25),1,
ROUNDDOWN((SUM(VLOOKUP(MONTH(F3246),D暦変換用数値,2,FALSE),DAY(F3246))/28)+1,0))</f>
        <v>3</v>
      </c>
      <c r="O3246" s="205">
        <f>IF(AND(MONTH(F3246)=7,DAY(F3246)&gt;25),DAY(F3246)-25,
MOD((SUM(VLOOKUP(MONTH(F3246),D暦変換用数値,2,FALSE),DAY(F3246))),28)+1)</f>
        <v>12</v>
      </c>
      <c r="P3246" s="406">
        <f>IF(OR(MONTH(F3246)&lt;7,AND(MONTH(F3246)=7,DAY(F3246)&lt;=25)),
MOD(SUM((E3246-1901)*365,(N3246-1)*28,O3246,258),260),
MOD(SUM((E3246-1900)*365,(N3246-1)*28,O3246,258),260))</f>
        <v>176</v>
      </c>
      <c r="Q3246" s="373" t="str">
        <f>VLOOKUP(MOD(P3246,4),色,2,FALSE)</f>
        <v>黄色い</v>
      </c>
      <c r="R3246" s="291" t="str">
        <f>VLOOKUP(MOD(P3246,13),銀河の音,2,FALSE)</f>
        <v>共振の</v>
      </c>
      <c r="S3246" s="384" t="str">
        <f>VLOOKUP(MOD(P3246,20),太陽の紋章,2,FALSE)</f>
        <v>戦士</v>
      </c>
      <c r="T3246" s="111" t="s">
        <v>4569</v>
      </c>
    </row>
    <row r="3247" spans="1:20" ht="13.5" customHeight="1">
      <c r="A3247" s="50" t="str">
        <f>VLOOKUP(MOD(E3247,10),十干,2,FALSE)</f>
        <v>戊</v>
      </c>
      <c r="B3247" s="199" t="str">
        <f>VLOOKUP(MOD(E3247,12),十二支,3,FALSE)</f>
        <v xml:space="preserve">09 火 </v>
      </c>
      <c r="C3247" s="201" t="str">
        <f>VLOOKUP(F3247,星座,3,TRUE)</f>
        <v xml:space="preserve">08 軍 </v>
      </c>
      <c r="D3247" s="531">
        <v>21471</v>
      </c>
      <c r="E3247" s="1">
        <f>IFERROR(YEAR(D3247),LEFT(D3247,4))</f>
        <v>1958</v>
      </c>
      <c r="F3247" s="1" t="str">
        <f>IF(ISTEXT(D3247),RIGHT(D3247,5),TEXT(D3247,"mm/dd"))</f>
        <v>10/13</v>
      </c>
      <c r="G3247" s="39">
        <f>SUM(MID(E3247,1,1),MID(E3247,2,1),MID(E3247,3,1),MID(E3247,4,1),MID(F3247,1,1),MID(F3247,2,1),MID(F3247,4,1),MID(F3247,5,1))</f>
        <v>28</v>
      </c>
      <c r="H3247" s="41">
        <f>IF(MOD(G3247,9)=0,9,MOD(G3247,9))</f>
        <v>1</v>
      </c>
      <c r="I3247" s="45" t="str">
        <f>IFERROR(MID("日月火水木金土",WEEKDAY(D3247),1),"")</f>
        <v>月</v>
      </c>
      <c r="J3247" s="304" t="s">
        <v>1093</v>
      </c>
      <c r="K3247" s="202" t="str">
        <f>VLOOKUP(F3247,石と花メイン,3,FALSE)</f>
        <v>◆柘榴石</v>
      </c>
      <c r="L3247" s="297" t="str">
        <f>VLOOKUP(F3247,石と花メイン,4,FALSE)</f>
        <v>エキナセア【紫馬簾菊】</v>
      </c>
      <c r="M3247" s="393">
        <f>IF(OR(MONTH(F3247)&lt;7,AND(MONTH(F3247)=7,DAY(F3247)&lt;=25)),
MOD(SUM((E3247-1901)*365,259),260),
MOD(SUM((E3247-1900)*365,259),260))</f>
        <v>109</v>
      </c>
      <c r="N3247" s="390">
        <f>IF(AND(MONTH(F3247)=7,DAY(F3247)&gt;25),1,
ROUNDDOWN((SUM(VLOOKUP(MONTH(F3247),D暦変換用数値,2,FALSE),DAY(F3247))/28)+1,0))</f>
        <v>3</v>
      </c>
      <c r="O3247" s="205">
        <f>IF(AND(MONTH(F3247)=7,DAY(F3247)&gt;25),DAY(F3247)-25,
MOD((SUM(VLOOKUP(MONTH(F3247),D暦変換用数値,2,FALSE),DAY(F3247))),28)+1)</f>
        <v>24</v>
      </c>
      <c r="P3247" s="406">
        <f>IF(OR(MONTH(F3247)&lt;7,AND(MONTH(F3247)=7,DAY(F3247)&lt;=25)),
MOD(SUM((E3247-1901)*365,(N3247-1)*28,O3247,258),260),
MOD(SUM((E3247-1900)*365,(N3247-1)*28,O3247,258),260))</f>
        <v>188</v>
      </c>
      <c r="Q3247" s="373" t="str">
        <f>VLOOKUP(MOD(P3247,4),色,2,FALSE)</f>
        <v>黄色い</v>
      </c>
      <c r="R3247" s="291" t="str">
        <f>VLOOKUP(MOD(P3247,13),銀河の音,2,FALSE)</f>
        <v>律動の</v>
      </c>
      <c r="S3247" s="384" t="str">
        <f>VLOOKUP(MOD(P3247,20),太陽の紋章,2,FALSE)</f>
        <v>星</v>
      </c>
      <c r="T3247" s="98" t="s">
        <v>3736</v>
      </c>
    </row>
    <row r="3248" spans="1:20" ht="13.5" customHeight="1">
      <c r="A3248" s="76" t="str">
        <f>VLOOKUP(MOD(E3248,10),十干,2,FALSE)</f>
        <v>庚</v>
      </c>
      <c r="B3248" s="199" t="str">
        <f>VLOOKUP(MOD(E3248,12),十二支,3,FALSE)</f>
        <v xml:space="preserve">09 火 </v>
      </c>
      <c r="C3248" s="201" t="str">
        <f>VLOOKUP(F3248,星座,3,TRUE)</f>
        <v xml:space="preserve">08 軍 </v>
      </c>
      <c r="D3248" s="534">
        <v>25836</v>
      </c>
      <c r="E3248" s="116">
        <f>IFERROR(YEAR(D3248),LEFT(D3248,4))</f>
        <v>1970</v>
      </c>
      <c r="F3248" s="116" t="str">
        <f>IF(ISTEXT(D3248),RIGHT(D3248,5),TEXT(D3248,"mm/dd"))</f>
        <v>09/25</v>
      </c>
      <c r="G3248" s="120">
        <f>SUM(MID(E3248,1,1),MID(E3248,2,1),MID(E3248,3,1),MID(E3248,4,1),MID(F3248,1,1),MID(F3248,2,1),MID(F3248,4,1),MID(F3248,5,1))</f>
        <v>33</v>
      </c>
      <c r="H3248" s="120">
        <f>IF(MOD(G3248,9)=0,9,MOD(G3248,9))</f>
        <v>6</v>
      </c>
      <c r="I3248" s="116" t="str">
        <f>IFERROR(MID("日月火水木金土",WEEKDAY(D3248),1),"")</f>
        <v>金</v>
      </c>
      <c r="J3248" s="306" t="s">
        <v>7136</v>
      </c>
      <c r="K3248" s="203" t="str">
        <f>VLOOKUP(F3248,石と花メイン,3,FALSE)</f>
        <v>◆青玉</v>
      </c>
      <c r="L3248" s="299" t="str">
        <f>VLOOKUP(F3248,石と花メイン,4,FALSE)</f>
        <v>瑠璃苦菜【カタナンケ】</v>
      </c>
      <c r="M3248" s="395">
        <f>IF(OR(MONTH(F3248)&lt;7,AND(MONTH(F3248)=7,DAY(F3248)&lt;=25)),
MOD(SUM((E3248-1901)*365,259),260),
MOD(SUM((E3248-1900)*365,259),260))</f>
        <v>69</v>
      </c>
      <c r="N3248" s="121">
        <f>IF(AND(MONTH(F3248)=7,DAY(F3248)&gt;25),1,
ROUNDDOWN((SUM(VLOOKUP(MONTH(F3248),D暦変換用数値,2,FALSE),DAY(F3248))/28)+1,0))</f>
        <v>3</v>
      </c>
      <c r="O3248" s="117">
        <f>IF(AND(MONTH(F3248)=7,DAY(F3248)&gt;25),DAY(F3248)-25,
MOD((SUM(VLOOKUP(MONTH(F3248),D暦変換用数値,2,FALSE),DAY(F3248))),28)+1)</f>
        <v>6</v>
      </c>
      <c r="P3248" s="408">
        <f>IF(OR(MONTH(F3248)&lt;7,AND(MONTH(F3248)=7,DAY(F3248)&lt;=25)),
MOD(SUM((E3248-1901)*365,(N3248-1)*28,O3248,258),260),
MOD(SUM((E3248-1900)*365,(N3248-1)*28,O3248,258),260))</f>
        <v>130</v>
      </c>
      <c r="Q3248" s="375" t="str">
        <f>VLOOKUP(MOD(P3248,4),色,2,FALSE)</f>
        <v>白い</v>
      </c>
      <c r="R3248" s="293" t="str">
        <f>VLOOKUP(MOD(P3248,13),銀河の音,2,FALSE)</f>
        <v>宇宙の</v>
      </c>
      <c r="S3248" s="386" t="str">
        <f>VLOOKUP(MOD(P3248,20),太陽の紋章,2,FALSE)</f>
        <v>犬</v>
      </c>
      <c r="T3248" s="118"/>
    </row>
    <row r="3249" spans="1:20" ht="13.5" customHeight="1">
      <c r="A3249" s="50" t="str">
        <f>VLOOKUP(MOD(E3249,10),十干,2,FALSE)</f>
        <v>庚</v>
      </c>
      <c r="B3249" s="199" t="str">
        <f>VLOOKUP(MOD(E3249,12),十二支,3,FALSE)</f>
        <v xml:space="preserve">09 火 </v>
      </c>
      <c r="C3249" s="201" t="str">
        <f>VLOOKUP(F3249,星座,3,TRUE)</f>
        <v xml:space="preserve">08 軍 </v>
      </c>
      <c r="D3249" s="531">
        <v>25836</v>
      </c>
      <c r="E3249" s="1">
        <f>IFERROR(YEAR(D3249),LEFT(D3249,4))</f>
        <v>1970</v>
      </c>
      <c r="F3249" s="1" t="str">
        <f>IF(ISTEXT(D3249),RIGHT(D3249,5),TEXT(D3249,"mm/dd"))</f>
        <v>09/25</v>
      </c>
      <c r="G3249" s="39">
        <f>SUM(MID(E3249,1,1),MID(E3249,2,1),MID(E3249,3,1),MID(E3249,4,1),MID(F3249,1,1),MID(F3249,2,1),MID(F3249,4,1),MID(F3249,5,1))</f>
        <v>33</v>
      </c>
      <c r="H3249" s="41">
        <f>IF(MOD(G3249,9)=0,9,MOD(G3249,9))</f>
        <v>6</v>
      </c>
      <c r="I3249" s="45" t="str">
        <f>IFERROR(MID("日月火水木金土",WEEKDAY(D3249),1),"")</f>
        <v>金</v>
      </c>
      <c r="J3249" s="304" t="s">
        <v>1088</v>
      </c>
      <c r="K3249" s="202" t="str">
        <f>VLOOKUP(F3249,石と花メイン,3,FALSE)</f>
        <v>◆青玉</v>
      </c>
      <c r="L3249" s="297" t="str">
        <f>VLOOKUP(F3249,石と花メイン,4,FALSE)</f>
        <v>瑠璃苦菜【カタナンケ】</v>
      </c>
      <c r="M3249" s="393">
        <f>IF(OR(MONTH(F3249)&lt;7,AND(MONTH(F3249)=7,DAY(F3249)&lt;=25)),
MOD(SUM((E3249-1901)*365,259),260),
MOD(SUM((E3249-1900)*365,259),260))</f>
        <v>69</v>
      </c>
      <c r="N3249" s="390">
        <f>IF(AND(MONTH(F3249)=7,DAY(F3249)&gt;25),1,
ROUNDDOWN((SUM(VLOOKUP(MONTH(F3249),D暦変換用数値,2,FALSE),DAY(F3249))/28)+1,0))</f>
        <v>3</v>
      </c>
      <c r="O3249" s="205">
        <f>IF(AND(MONTH(F3249)=7,DAY(F3249)&gt;25),DAY(F3249)-25,
MOD((SUM(VLOOKUP(MONTH(F3249),D暦変換用数値,2,FALSE),DAY(F3249))),28)+1)</f>
        <v>6</v>
      </c>
      <c r="P3249" s="406">
        <f>IF(OR(MONTH(F3249)&lt;7,AND(MONTH(F3249)=7,DAY(F3249)&lt;=25)),
MOD(SUM((E3249-1901)*365,(N3249-1)*28,O3249,258),260),
MOD(SUM((E3249-1900)*365,(N3249-1)*28,O3249,258),260))</f>
        <v>130</v>
      </c>
      <c r="Q3249" s="375" t="str">
        <f>VLOOKUP(MOD(P3249,4),色,2,FALSE)</f>
        <v>白い</v>
      </c>
      <c r="R3249" s="293" t="str">
        <f>VLOOKUP(MOD(P3249,13),銀河の音,2,FALSE)</f>
        <v>宇宙の</v>
      </c>
      <c r="S3249" s="386" t="str">
        <f>VLOOKUP(MOD(P3249,20),太陽の紋章,2,FALSE)</f>
        <v>犬</v>
      </c>
      <c r="T3249" s="98" t="s">
        <v>3736</v>
      </c>
    </row>
    <row r="3250" spans="1:20" ht="13.5" customHeight="1">
      <c r="A3250" s="76" t="str">
        <f>VLOOKUP(MOD(E3250,10),十干,2,FALSE)</f>
        <v>庚</v>
      </c>
      <c r="B3250" s="199" t="str">
        <f>VLOOKUP(MOD(E3250,12),十二支,3,FALSE)</f>
        <v xml:space="preserve">09 火 </v>
      </c>
      <c r="C3250" s="201" t="str">
        <f>VLOOKUP(F3250,星座,3,TRUE)</f>
        <v xml:space="preserve">08 軍 </v>
      </c>
      <c r="D3250" s="534">
        <v>25837</v>
      </c>
      <c r="E3250" s="116">
        <f>IFERROR(YEAR(D3250),LEFT(D3250,4))</f>
        <v>1970</v>
      </c>
      <c r="F3250" s="116" t="str">
        <f>IF(ISTEXT(D3250),RIGHT(D3250,5),TEXT(D3250,"mm/dd"))</f>
        <v>09/26</v>
      </c>
      <c r="G3250" s="120">
        <f>SUM(MID(E3250,1,1),MID(E3250,2,1),MID(E3250,3,1),MID(E3250,4,1),MID(F3250,1,1),MID(F3250,2,1),MID(F3250,4,1),MID(F3250,5,1))</f>
        <v>34</v>
      </c>
      <c r="H3250" s="120">
        <f>IF(MOD(G3250,9)=0,9,MOD(G3250,9))</f>
        <v>7</v>
      </c>
      <c r="I3250" s="116" t="str">
        <f>IFERROR(MID("日月火水木金土",WEEKDAY(D3250),1),"")</f>
        <v>土</v>
      </c>
      <c r="J3250" s="306" t="s">
        <v>7441</v>
      </c>
      <c r="K3250" s="203" t="str">
        <f>VLOOKUP(F3250,石と花メイン,3,FALSE)</f>
        <v>○真珠</v>
      </c>
      <c r="L3250" s="299" t="str">
        <f>VLOOKUP(F3250,石と花メイン,4,FALSE)</f>
        <v>柿</v>
      </c>
      <c r="M3250" s="395">
        <f>IF(OR(MONTH(F3250)&lt;7,AND(MONTH(F3250)=7,DAY(F3250)&lt;=25)),
MOD(SUM((E3250-1901)*365,259),260),
MOD(SUM((E3250-1900)*365,259),260))</f>
        <v>69</v>
      </c>
      <c r="N3250" s="121">
        <f>IF(AND(MONTH(F3250)=7,DAY(F3250)&gt;25),1,
ROUNDDOWN((SUM(VLOOKUP(MONTH(F3250),D暦変換用数値,2,FALSE),DAY(F3250))/28)+1,0))</f>
        <v>3</v>
      </c>
      <c r="O3250" s="117">
        <f>IF(AND(MONTH(F3250)=7,DAY(F3250)&gt;25),DAY(F3250)-25,
MOD((SUM(VLOOKUP(MONTH(F3250),D暦変換用数値,2,FALSE),DAY(F3250))),28)+1)</f>
        <v>7</v>
      </c>
      <c r="P3250" s="408">
        <f>IF(OR(MONTH(F3250)&lt;7,AND(MONTH(F3250)=7,DAY(F3250)&lt;=25)),
MOD(SUM((E3250-1901)*365,(N3250-1)*28,O3250,258),260),
MOD(SUM((E3250-1900)*365,(N3250-1)*28,O3250,258),260))</f>
        <v>131</v>
      </c>
      <c r="Q3250" s="374" t="str">
        <f>VLOOKUP(MOD(P3250,4),色,2,FALSE)</f>
        <v>青い</v>
      </c>
      <c r="R3250" s="292" t="str">
        <f>VLOOKUP(MOD(P3250,13),銀河の音,2,FALSE)</f>
        <v>磁気の</v>
      </c>
      <c r="S3250" s="385" t="str">
        <f>VLOOKUP(MOD(P3250,20),太陽の紋章,2,FALSE)</f>
        <v>猿</v>
      </c>
      <c r="T3250" s="118"/>
    </row>
    <row r="3251" spans="1:20" ht="13.5" customHeight="1">
      <c r="A3251" s="50" t="str">
        <f>VLOOKUP(MOD(E3251,10),十干,2,FALSE)</f>
        <v>庚</v>
      </c>
      <c r="B3251" s="199" t="str">
        <f>VLOOKUP(MOD(E3251,12),十二支,3,FALSE)</f>
        <v xml:space="preserve">09 火 </v>
      </c>
      <c r="C3251" s="201" t="str">
        <f>VLOOKUP(F3251,星座,3,TRUE)</f>
        <v xml:space="preserve">08 軍 </v>
      </c>
      <c r="D3251" s="531">
        <v>25838</v>
      </c>
      <c r="E3251" s="1">
        <f>IFERROR(YEAR(D3251),LEFT(D3251,4))</f>
        <v>1970</v>
      </c>
      <c r="F3251" s="1" t="str">
        <f>IF(ISTEXT(D3251),RIGHT(D3251,5),TEXT(D3251,"mm/dd"))</f>
        <v>09/27</v>
      </c>
      <c r="G3251" s="39">
        <f>SUM(MID(E3251,1,1),MID(E3251,2,1),MID(E3251,3,1),MID(E3251,4,1),MID(F3251,1,1),MID(F3251,2,1),MID(F3251,4,1),MID(F3251,5,1))</f>
        <v>35</v>
      </c>
      <c r="H3251" s="41">
        <f>IF(MOD(G3251,9)=0,9,MOD(G3251,9))</f>
        <v>8</v>
      </c>
      <c r="I3251" s="45" t="str">
        <f>IFERROR(MID("日月火水木金土",WEEKDAY(D3251),1),"")</f>
        <v>日</v>
      </c>
      <c r="J3251" s="304" t="s">
        <v>1089</v>
      </c>
      <c r="K3251" s="202" t="str">
        <f>VLOOKUP(F3251,石と花メイン,3,FALSE)</f>
        <v>◇金剛石</v>
      </c>
      <c r="L3251" s="297" t="str">
        <f>VLOOKUP(F3251,石と花メイン,4,FALSE)</f>
        <v>コスモス【秋桜】</v>
      </c>
      <c r="M3251" s="393">
        <f>IF(OR(MONTH(F3251)&lt;7,AND(MONTH(F3251)=7,DAY(F3251)&lt;=25)),
MOD(SUM((E3251-1901)*365,259),260),
MOD(SUM((E3251-1900)*365,259),260))</f>
        <v>69</v>
      </c>
      <c r="N3251" s="390">
        <f>IF(AND(MONTH(F3251)=7,DAY(F3251)&gt;25),1,
ROUNDDOWN((SUM(VLOOKUP(MONTH(F3251),D暦変換用数値,2,FALSE),DAY(F3251))/28)+1,0))</f>
        <v>3</v>
      </c>
      <c r="O3251" s="205">
        <f>IF(AND(MONTH(F3251)=7,DAY(F3251)&gt;25),DAY(F3251)-25,
MOD((SUM(VLOOKUP(MONTH(F3251),D暦変換用数値,2,FALSE),DAY(F3251))),28)+1)</f>
        <v>8</v>
      </c>
      <c r="P3251" s="406">
        <f>IF(OR(MONTH(F3251)&lt;7,AND(MONTH(F3251)=7,DAY(F3251)&lt;=25)),
MOD(SUM((E3251-1901)*365,(N3251-1)*28,O3251,258),260),
MOD(SUM((E3251-1900)*365,(N3251-1)*28,O3251,258),260))</f>
        <v>132</v>
      </c>
      <c r="Q3251" s="373" t="str">
        <f>VLOOKUP(MOD(P3251,4),色,2,FALSE)</f>
        <v>黄色い</v>
      </c>
      <c r="R3251" s="291" t="str">
        <f>VLOOKUP(MOD(P3251,13),銀河の音,2,FALSE)</f>
        <v>月の</v>
      </c>
      <c r="S3251" s="384" t="str">
        <f>VLOOKUP(MOD(P3251,20),太陽の紋章,2,FALSE)</f>
        <v>人</v>
      </c>
      <c r="T3251" s="97" t="s">
        <v>5470</v>
      </c>
    </row>
    <row r="3252" spans="1:20" ht="13.5" customHeight="1">
      <c r="A3252" s="50" t="str">
        <f>VLOOKUP(MOD(E3252,10),十干,2,FALSE)</f>
        <v>庚</v>
      </c>
      <c r="B3252" s="199" t="str">
        <f>VLOOKUP(MOD(E3252,12),十二支,3,FALSE)</f>
        <v xml:space="preserve">09 火 </v>
      </c>
      <c r="C3252" s="201" t="str">
        <f>VLOOKUP(F3252,星座,3,TRUE)</f>
        <v xml:space="preserve">08 軍 </v>
      </c>
      <c r="D3252" s="531">
        <v>25839</v>
      </c>
      <c r="E3252" s="1">
        <f>IFERROR(YEAR(D3252),LEFT(D3252,4))</f>
        <v>1970</v>
      </c>
      <c r="F3252" s="1" t="str">
        <f>IF(ISTEXT(D3252),RIGHT(D3252,5),TEXT(D3252,"mm/dd"))</f>
        <v>09/28</v>
      </c>
      <c r="G3252" s="39">
        <f>SUM(MID(E3252,1,1),MID(E3252,2,1),MID(E3252,3,1),MID(E3252,4,1),MID(F3252,1,1),MID(F3252,2,1),MID(F3252,4,1),MID(F3252,5,1))</f>
        <v>36</v>
      </c>
      <c r="H3252" s="41">
        <f>IF(MOD(G3252,9)=0,9,MOD(G3252,9))</f>
        <v>9</v>
      </c>
      <c r="I3252" s="45" t="str">
        <f>IFERROR(MID("日月火水木金土",WEEKDAY(D3252),1),"")</f>
        <v>月</v>
      </c>
      <c r="J3252" s="304" t="s">
        <v>1090</v>
      </c>
      <c r="K3252" s="202" t="str">
        <f>VLOOKUP(F3252,石と花メイン,3,FALSE)</f>
        <v>◆翠玉</v>
      </c>
      <c r="L3252" s="297" t="str">
        <f>VLOOKUP(F3252,石と花メイン,4,FALSE)</f>
        <v>葉鶏頭【雁来紅】</v>
      </c>
      <c r="M3252" s="393">
        <f>IF(OR(MONTH(F3252)&lt;7,AND(MONTH(F3252)=7,DAY(F3252)&lt;=25)),
MOD(SUM((E3252-1901)*365,259),260),
MOD(SUM((E3252-1900)*365,259),260))</f>
        <v>69</v>
      </c>
      <c r="N3252" s="390">
        <f>IF(AND(MONTH(F3252)=7,DAY(F3252)&gt;25),1,
ROUNDDOWN((SUM(VLOOKUP(MONTH(F3252),D暦変換用数値,2,FALSE),DAY(F3252))/28)+1,0))</f>
        <v>3</v>
      </c>
      <c r="O3252" s="205">
        <f>IF(AND(MONTH(F3252)=7,DAY(F3252)&gt;25),DAY(F3252)-25,
MOD((SUM(VLOOKUP(MONTH(F3252),D暦変換用数値,2,FALSE),DAY(F3252))),28)+1)</f>
        <v>9</v>
      </c>
      <c r="P3252" s="406">
        <f>IF(OR(MONTH(F3252)&lt;7,AND(MONTH(F3252)=7,DAY(F3252)&lt;=25)),
MOD(SUM((E3252-1901)*365,(N3252-1)*28,O3252,258),260),
MOD(SUM((E3252-1900)*365,(N3252-1)*28,O3252,258),260))</f>
        <v>133</v>
      </c>
      <c r="Q3252" s="372" t="str">
        <f>VLOOKUP(MOD(P3252,4),色,2,FALSE)</f>
        <v>赤い</v>
      </c>
      <c r="R3252" s="290" t="str">
        <f>VLOOKUP(MOD(P3252,13),銀河の音,2,FALSE)</f>
        <v>電気の</v>
      </c>
      <c r="S3252" s="383" t="str">
        <f>VLOOKUP(MOD(P3252,20),太陽の紋章,2,FALSE)</f>
        <v>空歩く者</v>
      </c>
      <c r="T3252" s="97" t="s">
        <v>737</v>
      </c>
    </row>
    <row r="3253" spans="1:20" ht="13.5" customHeight="1">
      <c r="A3253" s="50" t="str">
        <f>VLOOKUP(MOD(E3253,10),十干,2,FALSE)</f>
        <v>庚</v>
      </c>
      <c r="B3253" s="199" t="str">
        <f>VLOOKUP(MOD(E3253,12),十二支,3,FALSE)</f>
        <v xml:space="preserve">09 火 </v>
      </c>
      <c r="C3253" s="201" t="str">
        <f>VLOOKUP(F3253,星座,3,TRUE)</f>
        <v xml:space="preserve">08 軍 </v>
      </c>
      <c r="D3253" s="535">
        <v>25840</v>
      </c>
      <c r="E3253" s="45">
        <f>IFERROR(YEAR(D3253),LEFT(D3253,4))</f>
        <v>1970</v>
      </c>
      <c r="F3253" s="45" t="str">
        <f>IF(ISTEXT(D3253),RIGHT(D3253,5),TEXT(D3253,"mm/dd"))</f>
        <v>09/29</v>
      </c>
      <c r="G3253" s="41">
        <f>SUM(MID(E3253,1,1),MID(E3253,2,1),MID(E3253,3,1),MID(E3253,4,1),MID(F3253,1,1),MID(F3253,2,1),MID(F3253,4,1),MID(F3253,5,1))</f>
        <v>37</v>
      </c>
      <c r="H3253" s="41">
        <f>IF(MOD(G3253,9)=0,9,MOD(G3253,9))</f>
        <v>1</v>
      </c>
      <c r="I3253" s="45" t="str">
        <f>IFERROR(MID("日月火水木金土",WEEKDAY(D3253),1),"")</f>
        <v>火</v>
      </c>
      <c r="J3253" s="305" t="s">
        <v>6467</v>
      </c>
      <c r="K3253" s="203" t="str">
        <f>VLOOKUP(F3253,石と花メイン,3,FALSE)</f>
        <v>◆青玉</v>
      </c>
      <c r="L3253" s="298" t="str">
        <f>VLOOKUP(F3253,石と花メイン,4,FALSE)</f>
        <v>アスター【蝦夷菊】</v>
      </c>
      <c r="M3253" s="394">
        <f>IF(OR(MONTH(F3253)&lt;7,AND(MONTH(F3253)=7,DAY(F3253)&lt;=25)),
MOD(SUM((E3253-1901)*365,259),260),
MOD(SUM((E3253-1900)*365,259),260))</f>
        <v>69</v>
      </c>
      <c r="N3253" s="391">
        <f>IF(AND(MONTH(F3253)=7,DAY(F3253)&gt;25),1,
ROUNDDOWN((SUM(VLOOKUP(MONTH(F3253),D暦変換用数値,2,FALSE),DAY(F3253))/28)+1,0))</f>
        <v>3</v>
      </c>
      <c r="O3253" s="46">
        <f>IF(AND(MONTH(F3253)=7,DAY(F3253)&gt;25),DAY(F3253)-25,
MOD((SUM(VLOOKUP(MONTH(F3253),D暦変換用数値,2,FALSE),DAY(F3253))),28)+1)</f>
        <v>10</v>
      </c>
      <c r="P3253" s="407">
        <f>IF(OR(MONTH(F3253)&lt;7,AND(MONTH(F3253)=7,DAY(F3253)&lt;=25)),
MOD(SUM((E3253-1901)*365,(N3253-1)*28,O3253,258),260),
MOD(SUM((E3253-1900)*365,(N3253-1)*28,O3253,258),260))</f>
        <v>134</v>
      </c>
      <c r="Q3253" s="375" t="str">
        <f>VLOOKUP(MOD(P3253,4),色,2,FALSE)</f>
        <v>白い</v>
      </c>
      <c r="R3253" s="293" t="str">
        <f>VLOOKUP(MOD(P3253,13),銀河の音,2,FALSE)</f>
        <v>自己存在の</v>
      </c>
      <c r="S3253" s="386" t="str">
        <f>VLOOKUP(MOD(P3253,20),太陽の紋章,2,FALSE)</f>
        <v>魔法使い</v>
      </c>
      <c r="T3253" s="110" t="s">
        <v>6770</v>
      </c>
    </row>
    <row r="3254" spans="1:20" ht="13.5" customHeight="1">
      <c r="A3254" s="285" t="str">
        <f>VLOOKUP(MOD(E3254,10),十干,2,FALSE)</f>
        <v>庚</v>
      </c>
      <c r="B3254" s="283" t="str">
        <f>VLOOKUP(MOD(E3254,12),十二支,3,FALSE)</f>
        <v xml:space="preserve">09 火 </v>
      </c>
      <c r="C3254" s="287" t="str">
        <f>VLOOKUP(F3254,星座,3,TRUE)</f>
        <v xml:space="preserve">08 軍 </v>
      </c>
      <c r="D3254" s="533">
        <v>25845</v>
      </c>
      <c r="E3254" s="83">
        <f>IFERROR(YEAR(D3254),LEFT(D3254,4))</f>
        <v>1970</v>
      </c>
      <c r="F3254" s="539" t="str">
        <f>IF(ISTEXT(D3254),RIGHT(D3254,5),TEXT(D3254,"mm/dd"))</f>
        <v>10/04</v>
      </c>
      <c r="G3254" s="88">
        <f>SUM(MID(E3254,1,1),MID(E3254,2,1),MID(E3254,3,1),MID(E3254,4,1),MID(F3254,1,1),MID(F3254,2,1),MID(F3254,4,1),MID(F3254,5,1))</f>
        <v>22</v>
      </c>
      <c r="H3254" s="88">
        <f>IF(MOD(G3254,9)=0,9,MOD(G3254,9))</f>
        <v>4</v>
      </c>
      <c r="I3254" s="83" t="str">
        <f>IFERROR(MID("日月火水木金土",WEEKDAY(D3254),1),"")</f>
        <v>日</v>
      </c>
      <c r="J3254" s="308" t="s">
        <v>9131</v>
      </c>
      <c r="K3254" s="330" t="str">
        <f>VLOOKUP(F3254,石と花メイン,3,FALSE)</f>
        <v>●孔雀石</v>
      </c>
      <c r="L3254" s="296" t="str">
        <f>VLOOKUP(F3254,石と花メイン,4,FALSE)</f>
        <v>レースフラワー【毒芹擬】</v>
      </c>
      <c r="M3254" s="392">
        <f>IF(OR(MONTH(F3254)&lt;7,AND(MONTH(F3254)=7,DAY(F3254)&lt;=25)),
MOD(SUM((E3254-1901)*365,259),260),
MOD(SUM((E3254-1900)*365,259),260))</f>
        <v>69</v>
      </c>
      <c r="N3254" s="330">
        <f>IF(AND(MONTH(F3254)=7,DAY(F3254)&gt;25),1,
ROUNDDOWN((SUM(VLOOKUP(MONTH(F3254),D暦変換用数値,2,FALSE),DAY(F3254))/28)+1,0))</f>
        <v>3</v>
      </c>
      <c r="O3254" s="84">
        <f>IF(AND(MONTH(F3254)=7,DAY(F3254)&gt;25),DAY(F3254)-25,
MOD((SUM(VLOOKUP(MONTH(F3254),D暦変換用数値,2,FALSE),DAY(F3254))),28)+1)</f>
        <v>15</v>
      </c>
      <c r="P3254" s="405">
        <f>IF(OR(MONTH(F3254)&lt;7,AND(MONTH(F3254)=7,DAY(F3254)&lt;=25)),
MOD(SUM((E3254-1901)*365,(N3254-1)*28,O3254,258),260),
MOD(SUM((E3254-1900)*365,(N3254-1)*28,O3254,258),260))</f>
        <v>139</v>
      </c>
      <c r="Q3254" s="371" t="str">
        <f>VLOOKUP(MOD(P3254,4),色,2,FALSE)</f>
        <v>青い</v>
      </c>
      <c r="R3254" s="289" t="str">
        <f>VLOOKUP(MOD(P3254,13),銀河の音,2,FALSE)</f>
        <v>太陽の</v>
      </c>
      <c r="S3254" s="382" t="str">
        <f>VLOOKUP(MOD(P3254,20),太陽の紋章,2,FALSE)</f>
        <v>嵐</v>
      </c>
      <c r="T3254" s="95" t="s">
        <v>9132</v>
      </c>
    </row>
    <row r="3255" spans="1:20" ht="13.5" customHeight="1">
      <c r="A3255" s="50" t="str">
        <f>VLOOKUP(MOD(E3255,10),十干,2,FALSE)</f>
        <v>庚</v>
      </c>
      <c r="B3255" s="199" t="str">
        <f>VLOOKUP(MOD(E3255,12),十二支,3,FALSE)</f>
        <v xml:space="preserve">09 火 </v>
      </c>
      <c r="C3255" s="201" t="str">
        <f>VLOOKUP(F3255,星座,3,TRUE)</f>
        <v xml:space="preserve">08 軍 </v>
      </c>
      <c r="D3255" s="531">
        <v>25855</v>
      </c>
      <c r="E3255" s="1">
        <f>IFERROR(YEAR(D3255),LEFT(D3255,4))</f>
        <v>1970</v>
      </c>
      <c r="F3255" s="1" t="str">
        <f>IF(ISTEXT(D3255),RIGHT(D3255,5),TEXT(D3255,"mm/dd"))</f>
        <v>10/14</v>
      </c>
      <c r="G3255" s="39">
        <f>SUM(MID(E3255,1,1),MID(E3255,2,1),MID(E3255,3,1),MID(E3255,4,1),MID(F3255,1,1),MID(F3255,2,1),MID(F3255,4,1),MID(F3255,5,1))</f>
        <v>23</v>
      </c>
      <c r="H3255" s="41">
        <f>IF(MOD(G3255,9)=0,9,MOD(G3255,9))</f>
        <v>5</v>
      </c>
      <c r="I3255" s="45" t="str">
        <f>IFERROR(MID("日月火水木金土",WEEKDAY(D3255),1),"")</f>
        <v>水</v>
      </c>
      <c r="J3255" s="304" t="s">
        <v>591</v>
      </c>
      <c r="K3255" s="202" t="str">
        <f>VLOOKUP(F3255,石と花メイン,3,FALSE)</f>
        <v>■紫水晶</v>
      </c>
      <c r="L3255" s="297" t="str">
        <f>VLOOKUP(F3255,石と花メイン,4,FALSE)</f>
        <v>菊【齢草】</v>
      </c>
      <c r="M3255" s="393">
        <f>IF(OR(MONTH(F3255)&lt;7,AND(MONTH(F3255)=7,DAY(F3255)&lt;=25)),
MOD(SUM((E3255-1901)*365,259),260),
MOD(SUM((E3255-1900)*365,259),260))</f>
        <v>69</v>
      </c>
      <c r="N3255" s="390">
        <f>IF(AND(MONTH(F3255)=7,DAY(F3255)&gt;25),1,
ROUNDDOWN((SUM(VLOOKUP(MONTH(F3255),D暦変換用数値,2,FALSE),DAY(F3255))/28)+1,0))</f>
        <v>3</v>
      </c>
      <c r="O3255" s="205">
        <f>IF(AND(MONTH(F3255)=7,DAY(F3255)&gt;25),DAY(F3255)-25,
MOD((SUM(VLOOKUP(MONTH(F3255),D暦変換用数値,2,FALSE),DAY(F3255))),28)+1)</f>
        <v>25</v>
      </c>
      <c r="P3255" s="406">
        <f>IF(OR(MONTH(F3255)&lt;7,AND(MONTH(F3255)=7,DAY(F3255)&lt;=25)),
MOD(SUM((E3255-1901)*365,(N3255-1)*28,O3255,258),260),
MOD(SUM((E3255-1900)*365,(N3255-1)*28,O3255,258),260))</f>
        <v>149</v>
      </c>
      <c r="Q3255" s="372" t="str">
        <f>VLOOKUP(MOD(P3255,4),色,2,FALSE)</f>
        <v>赤い</v>
      </c>
      <c r="R3255" s="290" t="str">
        <f>VLOOKUP(MOD(P3255,13),銀河の音,2,FALSE)</f>
        <v>律動の</v>
      </c>
      <c r="S3255" s="383" t="str">
        <f>VLOOKUP(MOD(P3255,20),太陽の紋章,2,FALSE)</f>
        <v>月</v>
      </c>
      <c r="T3255" s="98" t="s">
        <v>3736</v>
      </c>
    </row>
    <row r="3256" spans="1:20" ht="13.5" customHeight="1">
      <c r="A3256" s="334" t="str">
        <f>VLOOKUP(MOD(E3256,10),十干,2,FALSE)</f>
        <v>壬</v>
      </c>
      <c r="B3256" s="331" t="str">
        <f>VLOOKUP(MOD(E3256,12),十二支,3,FALSE)</f>
        <v xml:space="preserve">09 火 </v>
      </c>
      <c r="C3256" s="336" t="str">
        <f>VLOOKUP(F3256,星座,3,TRUE)</f>
        <v xml:space="preserve">08 軍 </v>
      </c>
      <c r="D3256" s="534">
        <v>30221</v>
      </c>
      <c r="E3256" s="131">
        <f>IFERROR(YEAR(D3256),LEFT(D3256,4))</f>
        <v>1982</v>
      </c>
      <c r="F3256" s="131" t="str">
        <f>IF(ISTEXT(D3256),RIGHT(D3256,5),TEXT(D3256,"mm/dd"))</f>
        <v>09/27</v>
      </c>
      <c r="G3256" s="133">
        <f>SUM(MID(E3256,1,1),MID(E3256,2,1),MID(E3256,3,1),MID(E3256,4,1),MID(F3256,1,1),MID(F3256,2,1),MID(F3256,4,1),MID(F3256,5,1))</f>
        <v>38</v>
      </c>
      <c r="H3256" s="133">
        <f>IF(MOD(G3256,9)=0,9,MOD(G3256,9))</f>
        <v>2</v>
      </c>
      <c r="I3256" s="131" t="str">
        <f>IFERROR(MID("日月火水木金土",WEEKDAY(D3256),1),"")</f>
        <v>月</v>
      </c>
      <c r="J3256" s="306" t="s">
        <v>8434</v>
      </c>
      <c r="K3256" s="335" t="str">
        <f>VLOOKUP(F3256,石と花メイン,3,FALSE)</f>
        <v>◇金剛石</v>
      </c>
      <c r="L3256" s="302" t="str">
        <f>VLOOKUP(F3256,石と花メイン,4,FALSE)</f>
        <v>コスモス【秋桜】</v>
      </c>
      <c r="M3256" s="396">
        <f>IF(OR(MONTH(F3256)&lt;7,AND(MONTH(F3256)=7,DAY(F3256)&lt;=25)),
MOD(SUM((E3256-1901)*365,259),260),
MOD(SUM((E3256-1900)*365,259),260))</f>
        <v>29</v>
      </c>
      <c r="N3256" s="335">
        <f>IF(AND(MONTH(F3256)=7,DAY(F3256)&gt;25),1,
ROUNDDOWN((SUM(VLOOKUP(MONTH(F3256),D暦変換用数値,2,FALSE),DAY(F3256))/28)+1,0))</f>
        <v>3</v>
      </c>
      <c r="O3256" s="132">
        <f>IF(AND(MONTH(F3256)=7,DAY(F3256)&gt;25),DAY(F3256)-25,
MOD((SUM(VLOOKUP(MONTH(F3256),D暦変換用数値,2,FALSE),DAY(F3256))),28)+1)</f>
        <v>8</v>
      </c>
      <c r="P3256" s="404">
        <f>IF(OR(MONTH(F3256)&lt;7,AND(MONTH(F3256)=7,DAY(F3256)&lt;=25)),
MOD(SUM((E3256-1901)*365,(N3256-1)*28,O3256,258),260),
MOD(SUM((E3256-1900)*365,(N3256-1)*28,O3256,258),260))</f>
        <v>92</v>
      </c>
      <c r="Q3256" s="376" t="str">
        <f>VLOOKUP(MOD(P3256,4),色,2,FALSE)</f>
        <v>黄色い</v>
      </c>
      <c r="R3256" s="333" t="str">
        <f>VLOOKUP(MOD(P3256,13),銀河の音,2,FALSE)</f>
        <v>磁気の</v>
      </c>
      <c r="S3256" s="387" t="str">
        <f>VLOOKUP(MOD(P3256,20),太陽の紋章,2,FALSE)</f>
        <v>人</v>
      </c>
      <c r="T3256" s="119" t="s">
        <v>8440</v>
      </c>
    </row>
    <row r="3257" spans="1:20" ht="13.5" customHeight="1">
      <c r="A3257" s="50" t="str">
        <f>VLOOKUP(MOD(E3257,10),十干,2,FALSE)</f>
        <v>壬</v>
      </c>
      <c r="B3257" s="199" t="str">
        <f>VLOOKUP(MOD(E3257,12),十二支,3,FALSE)</f>
        <v xml:space="preserve">09 火 </v>
      </c>
      <c r="C3257" s="201" t="str">
        <f>VLOOKUP(F3257,星座,3,TRUE)</f>
        <v xml:space="preserve">08 軍 </v>
      </c>
      <c r="D3257" s="535">
        <v>30222</v>
      </c>
      <c r="E3257" s="45">
        <f>IFERROR(YEAR(D3257),LEFT(D3257,4))</f>
        <v>1982</v>
      </c>
      <c r="F3257" s="45" t="str">
        <f>IF(ISTEXT(D3257),RIGHT(D3257,5),TEXT(D3257,"mm/dd"))</f>
        <v>09/28</v>
      </c>
      <c r="G3257" s="41">
        <f>SUM(MID(E3257,1,1),MID(E3257,2,1),MID(E3257,3,1),MID(E3257,4,1),MID(F3257,1,1),MID(F3257,2,1),MID(F3257,4,1),MID(F3257,5,1))</f>
        <v>39</v>
      </c>
      <c r="H3257" s="41">
        <f>IF(MOD(G3257,9)=0,9,MOD(G3257,9))</f>
        <v>3</v>
      </c>
      <c r="I3257" s="45" t="str">
        <f>IFERROR(MID("日月火水木金土",WEEKDAY(D3257),1),"")</f>
        <v>火</v>
      </c>
      <c r="J3257" s="305" t="s">
        <v>3125</v>
      </c>
      <c r="K3257" s="203" t="str">
        <f>VLOOKUP(F3257,石と花メイン,3,FALSE)</f>
        <v>◆翠玉</v>
      </c>
      <c r="L3257" s="298" t="str">
        <f>VLOOKUP(F3257,石と花メイン,4,FALSE)</f>
        <v>葉鶏頭【雁来紅】</v>
      </c>
      <c r="M3257" s="394">
        <f>IF(OR(MONTH(F3257)&lt;7,AND(MONTH(F3257)=7,DAY(F3257)&lt;=25)),
MOD(SUM((E3257-1901)*365,259),260),
MOD(SUM((E3257-1900)*365,259),260))</f>
        <v>29</v>
      </c>
      <c r="N3257" s="391">
        <f>IF(AND(MONTH(F3257)=7,DAY(F3257)&gt;25),1,
ROUNDDOWN((SUM(VLOOKUP(MONTH(F3257),D暦変換用数値,2,FALSE),DAY(F3257))/28)+1,0))</f>
        <v>3</v>
      </c>
      <c r="O3257" s="46">
        <f>IF(AND(MONTH(F3257)=7,DAY(F3257)&gt;25),DAY(F3257)-25,
MOD((SUM(VLOOKUP(MONTH(F3257),D暦変換用数値,2,FALSE),DAY(F3257))),28)+1)</f>
        <v>9</v>
      </c>
      <c r="P3257" s="407">
        <f>IF(OR(MONTH(F3257)&lt;7,AND(MONTH(F3257)=7,DAY(F3257)&lt;=25)),
MOD(SUM((E3257-1901)*365,(N3257-1)*28,O3257,258),260),
MOD(SUM((E3257-1900)*365,(N3257-1)*28,O3257,258),260))</f>
        <v>93</v>
      </c>
      <c r="Q3257" s="372" t="str">
        <f>VLOOKUP(MOD(P3257,4),色,2,FALSE)</f>
        <v>赤い</v>
      </c>
      <c r="R3257" s="290" t="str">
        <f>VLOOKUP(MOD(P3257,13),銀河の音,2,FALSE)</f>
        <v>月の</v>
      </c>
      <c r="S3257" s="383" t="str">
        <f>VLOOKUP(MOD(P3257,20),太陽の紋章,2,FALSE)</f>
        <v>空歩く者</v>
      </c>
      <c r="T3257" s="94" t="s">
        <v>3126</v>
      </c>
    </row>
    <row r="3258" spans="1:20" ht="13.5" customHeight="1">
      <c r="A3258" s="49" t="str">
        <f>VLOOKUP(MOD(E3258,10),十干,2,FALSE)</f>
        <v>壬</v>
      </c>
      <c r="B3258" s="199" t="str">
        <f>VLOOKUP(MOD(E3258,12),十二支,3,FALSE)</f>
        <v xml:space="preserve">09 火 </v>
      </c>
      <c r="C3258" s="201" t="str">
        <f>VLOOKUP(F3258,星座,3,TRUE)</f>
        <v xml:space="preserve">08 軍 </v>
      </c>
      <c r="D3258" s="535">
        <v>30222</v>
      </c>
      <c r="E3258" s="45">
        <f>IFERROR(YEAR(D3258),LEFT(D3258,4))</f>
        <v>1982</v>
      </c>
      <c r="F3258" s="45" t="str">
        <f>IF(ISTEXT(D3258),RIGHT(D3258,5),TEXT(D3258,"mm/dd"))</f>
        <v>09/28</v>
      </c>
      <c r="G3258" s="41">
        <f>SUM(MID(E3258,1,1),MID(E3258,2,1),MID(E3258,3,1),MID(E3258,4,1),MID(F3258,1,1),MID(F3258,2,1),MID(F3258,4,1),MID(F3258,5,1))</f>
        <v>39</v>
      </c>
      <c r="H3258" s="41">
        <f>IF(MOD(G3258,9)=0,9,MOD(G3258,9))</f>
        <v>3</v>
      </c>
      <c r="I3258" s="45" t="str">
        <f>IFERROR(MID("日月火水木金土",WEEKDAY(D3258),1),"")</f>
        <v>火</v>
      </c>
      <c r="J3258" s="305" t="s">
        <v>5410</v>
      </c>
      <c r="K3258" s="203" t="str">
        <f>VLOOKUP(F3258,石と花メイン,3,FALSE)</f>
        <v>◆翠玉</v>
      </c>
      <c r="L3258" s="298" t="str">
        <f>VLOOKUP(F3258,石と花メイン,4,FALSE)</f>
        <v>葉鶏頭【雁来紅】</v>
      </c>
      <c r="M3258" s="394">
        <f>IF(OR(MONTH(F3258)&lt;7,AND(MONTH(F3258)=7,DAY(F3258)&lt;=25)),
MOD(SUM((E3258-1901)*365,259),260),
MOD(SUM((E3258-1900)*365,259),260))</f>
        <v>29</v>
      </c>
      <c r="N3258" s="391">
        <f>IF(AND(MONTH(F3258)=7,DAY(F3258)&gt;25),1,
ROUNDDOWN((SUM(VLOOKUP(MONTH(F3258),D暦変換用数値,2,FALSE),DAY(F3258))/28)+1,0))</f>
        <v>3</v>
      </c>
      <c r="O3258" s="46">
        <f>IF(AND(MONTH(F3258)=7,DAY(F3258)&gt;25),DAY(F3258)-25,
MOD((SUM(VLOOKUP(MONTH(F3258),D暦変換用数値,2,FALSE),DAY(F3258))),28)+1)</f>
        <v>9</v>
      </c>
      <c r="P3258" s="407">
        <f>IF(OR(MONTH(F3258)&lt;7,AND(MONTH(F3258)=7,DAY(F3258)&lt;=25)),
MOD(SUM((E3258-1901)*365,(N3258-1)*28,O3258,258),260),
MOD(SUM((E3258-1900)*365,(N3258-1)*28,O3258,258),260))</f>
        <v>93</v>
      </c>
      <c r="Q3258" s="372" t="str">
        <f>VLOOKUP(MOD(P3258,4),色,2,FALSE)</f>
        <v>赤い</v>
      </c>
      <c r="R3258" s="290" t="str">
        <f>VLOOKUP(MOD(P3258,13),銀河の音,2,FALSE)</f>
        <v>月の</v>
      </c>
      <c r="S3258" s="383" t="str">
        <f>VLOOKUP(MOD(P3258,20),太陽の紋章,2,FALSE)</f>
        <v>空歩く者</v>
      </c>
      <c r="T3258" s="79"/>
    </row>
    <row r="3259" spans="1:20" ht="13.5" customHeight="1">
      <c r="A3259" s="50" t="str">
        <f>VLOOKUP(MOD(E3259,10),十干,2,FALSE)</f>
        <v>壬</v>
      </c>
      <c r="B3259" s="199" t="str">
        <f>VLOOKUP(MOD(E3259,12),十二支,3,FALSE)</f>
        <v xml:space="preserve">09 火 </v>
      </c>
      <c r="C3259" s="201" t="str">
        <f>VLOOKUP(F3259,星座,3,TRUE)</f>
        <v xml:space="preserve">08 軍 </v>
      </c>
      <c r="D3259" s="531">
        <v>30242</v>
      </c>
      <c r="E3259" s="1">
        <f>IFERROR(YEAR(D3259),LEFT(D3259,4))</f>
        <v>1982</v>
      </c>
      <c r="F3259" s="1" t="str">
        <f>IF(ISTEXT(D3259),RIGHT(D3259,5),TEXT(D3259,"mm/dd"))</f>
        <v>10/18</v>
      </c>
      <c r="G3259" s="39">
        <f>SUM(MID(E3259,1,1),MID(E3259,2,1),MID(E3259,3,1),MID(E3259,4,1),MID(F3259,1,1),MID(F3259,2,1),MID(F3259,4,1),MID(F3259,5,1))</f>
        <v>30</v>
      </c>
      <c r="H3259" s="41">
        <f>IF(MOD(G3259,9)=0,9,MOD(G3259,9))</f>
        <v>3</v>
      </c>
      <c r="I3259" s="45" t="str">
        <f>IFERROR(MID("日月火水木金土",WEEKDAY(D3259),1),"")</f>
        <v>月</v>
      </c>
      <c r="J3259" s="304" t="s">
        <v>592</v>
      </c>
      <c r="K3259" s="202" t="str">
        <f>VLOOKUP(F3259,石と花メイン,3,FALSE)</f>
        <v>◆翠玉</v>
      </c>
      <c r="L3259" s="297" t="str">
        <f>VLOOKUP(F3259,石と花メイン,4,FALSE)</f>
        <v>紫式部【実紫】</v>
      </c>
      <c r="M3259" s="393">
        <f>IF(OR(MONTH(F3259)&lt;7,AND(MONTH(F3259)=7,DAY(F3259)&lt;=25)),
MOD(SUM((E3259-1901)*365,259),260),
MOD(SUM((E3259-1900)*365,259),260))</f>
        <v>29</v>
      </c>
      <c r="N3259" s="390">
        <f>IF(AND(MONTH(F3259)=7,DAY(F3259)&gt;25),1,
ROUNDDOWN((SUM(VLOOKUP(MONTH(F3259),D暦変換用数値,2,FALSE),DAY(F3259))/28)+1,0))</f>
        <v>4</v>
      </c>
      <c r="O3259" s="205">
        <f>IF(AND(MONTH(F3259)=7,DAY(F3259)&gt;25),DAY(F3259)-25,
MOD((SUM(VLOOKUP(MONTH(F3259),D暦変換用数値,2,FALSE),DAY(F3259))),28)+1)</f>
        <v>1</v>
      </c>
      <c r="P3259" s="406">
        <f>IF(OR(MONTH(F3259)&lt;7,AND(MONTH(F3259)=7,DAY(F3259)&lt;=25)),
MOD(SUM((E3259-1901)*365,(N3259-1)*28,O3259,258),260),
MOD(SUM((E3259-1900)*365,(N3259-1)*28,O3259,258),260))</f>
        <v>113</v>
      </c>
      <c r="Q3259" s="372" t="str">
        <f>VLOOKUP(MOD(P3259,4),色,2,FALSE)</f>
        <v>赤い</v>
      </c>
      <c r="R3259" s="290" t="str">
        <f>VLOOKUP(MOD(P3259,13),銀河の音,2,FALSE)</f>
        <v>太陽の</v>
      </c>
      <c r="S3259" s="383" t="str">
        <f>VLOOKUP(MOD(P3259,20),太陽の紋章,2,FALSE)</f>
        <v>空歩く者</v>
      </c>
      <c r="T3259" s="98" t="s">
        <v>3736</v>
      </c>
    </row>
    <row r="3260" spans="1:20" ht="13.5" customHeight="1">
      <c r="A3260" s="282" t="str">
        <f>VLOOKUP(MOD(E3260,10),十干,2,FALSE)</f>
        <v>丙</v>
      </c>
      <c r="B3260" s="283" t="str">
        <f>VLOOKUP(MOD(E3260,12),十二支,3,FALSE)</f>
        <v xml:space="preserve">09 火 </v>
      </c>
      <c r="C3260" s="287" t="str">
        <f>VLOOKUP(F3260,星座,3,TRUE)</f>
        <v xml:space="preserve">08 軍 </v>
      </c>
      <c r="D3260" s="533">
        <v>38984</v>
      </c>
      <c r="E3260" s="83">
        <f>IFERROR(YEAR(D3260),LEFT(D3260,4))</f>
        <v>2006</v>
      </c>
      <c r="F3260" s="83" t="str">
        <f>IF(ISTEXT(D3260),RIGHT(D3260,5),TEXT(D3260,"mm/dd"))</f>
        <v>09/24</v>
      </c>
      <c r="G3260" s="88">
        <f>SUM(MID(E3260,1,1),MID(E3260,2,1),MID(E3260,3,1),MID(E3260,4,1),MID(F3260,1,1),MID(F3260,2,1),MID(F3260,4,1),MID(F3260,5,1))</f>
        <v>23</v>
      </c>
      <c r="H3260" s="88">
        <f>IF(MOD(G3260,9)=0,9,MOD(G3260,9))</f>
        <v>5</v>
      </c>
      <c r="I3260" s="83" t="str">
        <f>IFERROR(MID("日月火水木金土",WEEKDAY(D3260),1),"")</f>
        <v>日</v>
      </c>
      <c r="J3260" s="303" t="s">
        <v>5214</v>
      </c>
      <c r="K3260" s="87" t="str">
        <f>VLOOKUP(F3260,石と花メイン,3,FALSE)</f>
        <v>●瑠璃</v>
      </c>
      <c r="L3260" s="296" t="str">
        <f>VLOOKUP(F3260,石と花メイン,4,FALSE)</f>
        <v>朮【宇家良】</v>
      </c>
      <c r="M3260" s="392">
        <f>IF(OR(MONTH(F3260)&lt;7,AND(MONTH(F3260)=7,DAY(F3260)&lt;=25)),
MOD(SUM((E3260-1901)*365,259),260),
MOD(SUM((E3260-1900)*365,259),260))</f>
        <v>209</v>
      </c>
      <c r="N3260" s="330">
        <f>IF(AND(MONTH(F3260)=7,DAY(F3260)&gt;25),1,
ROUNDDOWN((SUM(VLOOKUP(MONTH(F3260),D暦変換用数値,2,FALSE),DAY(F3260))/28)+1,0))</f>
        <v>3</v>
      </c>
      <c r="O3260" s="84">
        <f>IF(AND(MONTH(F3260)=7,DAY(F3260)&gt;25),DAY(F3260)-25,
MOD((SUM(VLOOKUP(MONTH(F3260),D暦変換用数値,2,FALSE),DAY(F3260))),28)+1)</f>
        <v>5</v>
      </c>
      <c r="P3260" s="405">
        <f>IF(OR(MONTH(F3260)&lt;7,AND(MONTH(F3260)=7,DAY(F3260)&lt;=25)),
MOD(SUM((E3260-1901)*365,(N3260-1)*28,O3260,258),260),
MOD(SUM((E3260-1900)*365,(N3260-1)*28,O3260,258),260))</f>
        <v>9</v>
      </c>
      <c r="Q3260" s="371" t="str">
        <f>VLOOKUP(MOD(P3260,4),色,2,FALSE)</f>
        <v>赤い</v>
      </c>
      <c r="R3260" s="289" t="str">
        <f>VLOOKUP(MOD(P3260,13),銀河の音,2,FALSE)</f>
        <v>太陽の</v>
      </c>
      <c r="S3260" s="382" t="str">
        <f>VLOOKUP(MOD(P3260,20),太陽の紋章,2,FALSE)</f>
        <v>月</v>
      </c>
      <c r="T3260" s="95" t="s">
        <v>822</v>
      </c>
    </row>
    <row r="3261" spans="1:20" ht="13.5" customHeight="1">
      <c r="A3261" s="282" t="str">
        <f>VLOOKUP(MOD(E3261,10),十干,2,FALSE)</f>
        <v>丙</v>
      </c>
      <c r="B3261" s="283" t="str">
        <f>VLOOKUP(MOD(E3261,12),十二支,3,FALSE)</f>
        <v xml:space="preserve">09 火 </v>
      </c>
      <c r="C3261" s="287" t="str">
        <f>VLOOKUP(F3261,星座,3,TRUE)</f>
        <v xml:space="preserve">08 軍 </v>
      </c>
      <c r="D3261" s="533">
        <v>38984</v>
      </c>
      <c r="E3261" s="83">
        <f>IFERROR(YEAR(D3261),LEFT(D3261,4))</f>
        <v>2006</v>
      </c>
      <c r="F3261" s="83" t="str">
        <f>IF(ISTEXT(D3261),RIGHT(D3261,5),TEXT(D3261,"mm/dd"))</f>
        <v>09/24</v>
      </c>
      <c r="G3261" s="88">
        <f>SUM(MID(E3261,1,1),MID(E3261,2,1),MID(E3261,3,1),MID(E3261,4,1),MID(F3261,1,1),MID(F3261,2,1),MID(F3261,4,1),MID(F3261,5,1))</f>
        <v>23</v>
      </c>
      <c r="H3261" s="88">
        <f>IF(MOD(G3261,9)=0,9,MOD(G3261,9))</f>
        <v>5</v>
      </c>
      <c r="I3261" s="83" t="str">
        <f>IFERROR(MID("日月火水木金土",WEEKDAY(D3261),1),"")</f>
        <v>日</v>
      </c>
      <c r="J3261" s="303" t="s">
        <v>5215</v>
      </c>
      <c r="K3261" s="87" t="str">
        <f>VLOOKUP(F3261,石と花メイン,3,FALSE)</f>
        <v>●瑠璃</v>
      </c>
      <c r="L3261" s="296" t="str">
        <f>VLOOKUP(F3261,石と花メイン,4,FALSE)</f>
        <v>朮【宇家良】</v>
      </c>
      <c r="M3261" s="392">
        <f>IF(OR(MONTH(F3261)&lt;7,AND(MONTH(F3261)=7,DAY(F3261)&lt;=25)),
MOD(SUM((E3261-1901)*365,259),260),
MOD(SUM((E3261-1900)*365,259),260))</f>
        <v>209</v>
      </c>
      <c r="N3261" s="330">
        <f>IF(AND(MONTH(F3261)=7,DAY(F3261)&gt;25),1,
ROUNDDOWN((SUM(VLOOKUP(MONTH(F3261),D暦変換用数値,2,FALSE),DAY(F3261))/28)+1,0))</f>
        <v>3</v>
      </c>
      <c r="O3261" s="84">
        <f>IF(AND(MONTH(F3261)=7,DAY(F3261)&gt;25),DAY(F3261)-25,
MOD((SUM(VLOOKUP(MONTH(F3261),D暦変換用数値,2,FALSE),DAY(F3261))),28)+1)</f>
        <v>5</v>
      </c>
      <c r="P3261" s="405">
        <f>IF(OR(MONTH(F3261)&lt;7,AND(MONTH(F3261)=7,DAY(F3261)&lt;=25)),
MOD(SUM((E3261-1901)*365,(N3261-1)*28,O3261,258),260),
MOD(SUM((E3261-1900)*365,(N3261-1)*28,O3261,258),260))</f>
        <v>9</v>
      </c>
      <c r="Q3261" s="371" t="str">
        <f>VLOOKUP(MOD(P3261,4),色,2,FALSE)</f>
        <v>赤い</v>
      </c>
      <c r="R3261" s="289" t="str">
        <f>VLOOKUP(MOD(P3261,13),銀河の音,2,FALSE)</f>
        <v>太陽の</v>
      </c>
      <c r="S3261" s="382" t="str">
        <f>VLOOKUP(MOD(P3261,20),太陽の紋章,2,FALSE)</f>
        <v>月</v>
      </c>
      <c r="T3261" s="102" t="s">
        <v>5009</v>
      </c>
    </row>
    <row r="3262" spans="1:20" ht="13.5" customHeight="1">
      <c r="A3262" s="282" t="str">
        <f>VLOOKUP(MOD(E3262,10),十干,2,FALSE)</f>
        <v>丙</v>
      </c>
      <c r="B3262" s="283" t="str">
        <f>VLOOKUP(MOD(E3262,12),十二支,3,FALSE)</f>
        <v xml:space="preserve">09 火 </v>
      </c>
      <c r="C3262" s="287" t="str">
        <f>VLOOKUP(F3262,星座,3,TRUE)</f>
        <v xml:space="preserve">08 軍 </v>
      </c>
      <c r="D3262" s="533">
        <v>38997</v>
      </c>
      <c r="E3262" s="83">
        <f>IFERROR(YEAR(D3262),LEFT(D3262,4))</f>
        <v>2006</v>
      </c>
      <c r="F3262" s="83" t="str">
        <f>IF(ISTEXT(D3262),RIGHT(D3262,5),TEXT(D3262,"mm/dd"))</f>
        <v>10/07</v>
      </c>
      <c r="G3262" s="88">
        <f>SUM(MID(E3262,1,1),MID(E3262,2,1),MID(E3262,3,1),MID(E3262,4,1),MID(F3262,1,1),MID(F3262,2,1),MID(F3262,4,1),MID(F3262,5,1))</f>
        <v>16</v>
      </c>
      <c r="H3262" s="88">
        <f>IF(MOD(G3262,9)=0,9,MOD(G3262,9))</f>
        <v>7</v>
      </c>
      <c r="I3262" s="83" t="str">
        <f>IFERROR(MID("日月火水木金土",WEEKDAY(D3262),1),"")</f>
        <v>土</v>
      </c>
      <c r="J3262" s="303" t="s">
        <v>5216</v>
      </c>
      <c r="K3262" s="87" t="str">
        <f>VLOOKUP(F3262,石と花メイン,3,FALSE)</f>
        <v>□水晶</v>
      </c>
      <c r="L3262" s="296" t="str">
        <f>VLOOKUP(F3262,石と花メイン,4,FALSE)</f>
        <v>金木犀【九里香】</v>
      </c>
      <c r="M3262" s="392">
        <f>IF(OR(MONTH(F3262)&lt;7,AND(MONTH(F3262)=7,DAY(F3262)&lt;=25)),
MOD(SUM((E3262-1901)*365,259),260),
MOD(SUM((E3262-1900)*365,259),260))</f>
        <v>209</v>
      </c>
      <c r="N3262" s="330">
        <f>IF(AND(MONTH(F3262)=7,DAY(F3262)&gt;25),1,
ROUNDDOWN((SUM(VLOOKUP(MONTH(F3262),D暦変換用数値,2,FALSE),DAY(F3262))/28)+1,0))</f>
        <v>3</v>
      </c>
      <c r="O3262" s="84">
        <f>IF(AND(MONTH(F3262)=7,DAY(F3262)&gt;25),DAY(F3262)-25,
MOD((SUM(VLOOKUP(MONTH(F3262),D暦変換用数値,2,FALSE),DAY(F3262))),28)+1)</f>
        <v>18</v>
      </c>
      <c r="P3262" s="405">
        <f>IF(OR(MONTH(F3262)&lt;7,AND(MONTH(F3262)=7,DAY(F3262)&lt;=25)),
MOD(SUM((E3262-1901)*365,(N3262-1)*28,O3262,258),260),
MOD(SUM((E3262-1900)*365,(N3262-1)*28,O3262,258),260))</f>
        <v>22</v>
      </c>
      <c r="Q3262" s="371" t="str">
        <f>VLOOKUP(MOD(P3262,4),色,2,FALSE)</f>
        <v>白い</v>
      </c>
      <c r="R3262" s="289" t="str">
        <f>VLOOKUP(MOD(P3262,13),銀河の音,2,FALSE)</f>
        <v>太陽の</v>
      </c>
      <c r="S3262" s="382" t="str">
        <f>VLOOKUP(MOD(P3262,20),太陽の紋章,2,FALSE)</f>
        <v>風</v>
      </c>
      <c r="T3262" s="95" t="s">
        <v>2</v>
      </c>
    </row>
    <row r="3263" spans="1:20" ht="13.5" customHeight="1">
      <c r="A3263" s="50" t="str">
        <f>VLOOKUP(MOD(E3263,10),十干,2,FALSE)</f>
        <v>甲</v>
      </c>
      <c r="B3263" s="199" t="str">
        <f>VLOOKUP(MOD(E3263,12),十二支,3,FALSE)</f>
        <v xml:space="preserve">09 火 </v>
      </c>
      <c r="C3263" s="201" t="str">
        <f>VLOOKUP(F3263,星座,3,TRUE)</f>
        <v xml:space="preserve">08 軍 </v>
      </c>
      <c r="D3263" s="531" t="s">
        <v>486</v>
      </c>
      <c r="E3263" s="1" t="str">
        <f>IFERROR(YEAR(D3263),LEFT(D3263,4))</f>
        <v>1814</v>
      </c>
      <c r="F3263" s="1" t="str">
        <f>IF(ISTEXT(D3263),RIGHT(D3263,5),TEXT(D3263,"mm/dd"))</f>
        <v>10/04</v>
      </c>
      <c r="G3263" s="39">
        <f>SUM(MID(E3263,1,1),MID(E3263,2,1),MID(E3263,3,1),MID(E3263,4,1),MID(F3263,1,1),MID(F3263,2,1),MID(F3263,4,1),MID(F3263,5,1))</f>
        <v>19</v>
      </c>
      <c r="H3263" s="41">
        <f>IF(MOD(G3263,9)=0,9,MOD(G3263,9))</f>
        <v>1</v>
      </c>
      <c r="I3263" s="45" t="str">
        <f>IFERROR(MID("日月火水木金土",WEEKDAY(D3263),1),"")</f>
        <v/>
      </c>
      <c r="J3263" s="304" t="s">
        <v>5709</v>
      </c>
      <c r="K3263" s="202" t="str">
        <f>VLOOKUP(F3263,石と花メイン,3,FALSE)</f>
        <v>●孔雀石</v>
      </c>
      <c r="L3263" s="297" t="str">
        <f>VLOOKUP(F3263,石と花メイン,4,FALSE)</f>
        <v>レースフラワー【毒芹擬】</v>
      </c>
      <c r="M3263" s="393">
        <f>IF(OR(MONTH(F3263)&lt;7,AND(MONTH(F3263)=7,DAY(F3263)&lt;=25)),
MOD(SUM((E3263-1901)*365,259),260),
MOD(SUM((E3263-1900)*365,259),260))</f>
        <v>69</v>
      </c>
      <c r="N3263" s="390">
        <f>IF(AND(MONTH(F3263)=7,DAY(F3263)&gt;25),1,
ROUNDDOWN((SUM(VLOOKUP(MONTH(F3263),D暦変換用数値,2,FALSE),DAY(F3263))/28)+1,0))</f>
        <v>3</v>
      </c>
      <c r="O3263" s="205">
        <f>IF(AND(MONTH(F3263)=7,DAY(F3263)&gt;25),DAY(F3263)-25,
MOD((SUM(VLOOKUP(MONTH(F3263),D暦変換用数値,2,FALSE),DAY(F3263))),28)+1)</f>
        <v>15</v>
      </c>
      <c r="P3263" s="406">
        <f>IF(OR(MONTH(F3263)&lt;7,AND(MONTH(F3263)=7,DAY(F3263)&lt;=25)),
MOD(SUM((E3263-1901)*365,(N3263-1)*28,O3263,258),260),
MOD(SUM((E3263-1900)*365,(N3263-1)*28,O3263,258),260))</f>
        <v>139</v>
      </c>
      <c r="Q3263" s="374" t="str">
        <f>VLOOKUP(MOD(P3263,4),色,2,FALSE)</f>
        <v>青い</v>
      </c>
      <c r="R3263" s="292" t="str">
        <f>VLOOKUP(MOD(P3263,13),銀河の音,2,FALSE)</f>
        <v>太陽の</v>
      </c>
      <c r="S3263" s="385" t="str">
        <f>VLOOKUP(MOD(P3263,20),太陽の紋章,2,FALSE)</f>
        <v>嵐</v>
      </c>
      <c r="T3263" s="103" t="s">
        <v>487</v>
      </c>
    </row>
    <row r="3264" spans="1:20" ht="13.5" customHeight="1">
      <c r="A3264" s="50" t="str">
        <f>VLOOKUP(MOD(E3264,10),十干,2,FALSE)</f>
        <v>庚</v>
      </c>
      <c r="B3264" s="199" t="str">
        <f>VLOOKUP(MOD(E3264,12),十二支,3,FALSE)</f>
        <v xml:space="preserve">09 火 </v>
      </c>
      <c r="C3264" s="201" t="str">
        <f>VLOOKUP(F3264,星座,3,TRUE)</f>
        <v xml:space="preserve">09 火 </v>
      </c>
      <c r="D3264" s="531">
        <v>3735</v>
      </c>
      <c r="E3264" s="1">
        <f>IFERROR(YEAR(D3264),LEFT(D3264,4))</f>
        <v>1910</v>
      </c>
      <c r="F3264" s="1" t="str">
        <f>IF(ISTEXT(D3264),RIGHT(D3264,5),TEXT(D3264,"mm/dd"))</f>
        <v>03/23</v>
      </c>
      <c r="G3264" s="39">
        <f>SUM(MID(E3264,1,1),MID(E3264,2,1),MID(E3264,3,1),MID(E3264,4,1),MID(F3264,1,1),MID(F3264,2,1),MID(F3264,4,1),MID(F3264,5,1))</f>
        <v>19</v>
      </c>
      <c r="H3264" s="41">
        <f>IF(MOD(G3264,9)=0,9,MOD(G3264,9))</f>
        <v>1</v>
      </c>
      <c r="I3264" s="45" t="str">
        <f>IFERROR(MID("日月火水木金土",WEEKDAY(D3264),1),"")</f>
        <v>水</v>
      </c>
      <c r="J3264" s="304" t="s">
        <v>595</v>
      </c>
      <c r="K3264" s="202" t="str">
        <f>VLOOKUP(F3264,石と花メイン,3,FALSE)</f>
        <v>●薔薇色石</v>
      </c>
      <c r="L3264" s="297" t="str">
        <f>VLOOKUP(F3264,石と花メイン,4,FALSE)</f>
        <v>グラジオラス【唐菖蒲】</v>
      </c>
      <c r="M3264" s="393">
        <f>IF(OR(MONTH(F3264)&lt;7,AND(MONTH(F3264)=7,DAY(F3264)&lt;=25)),
MOD(SUM((E3264-1901)*365,259),260),
MOD(SUM((E3264-1900)*365,259),260))</f>
        <v>164</v>
      </c>
      <c r="N3264" s="390">
        <f>IF(AND(MONTH(F3264)=7,DAY(F3264)&gt;25),1,
ROUNDDOWN((SUM(VLOOKUP(MONTH(F3264),D暦変換用数値,2,FALSE),DAY(F3264))/28)+1,0))</f>
        <v>9</v>
      </c>
      <c r="O3264" s="205">
        <f>IF(AND(MONTH(F3264)=7,DAY(F3264)&gt;25),DAY(F3264)-25,
MOD((SUM(VLOOKUP(MONTH(F3264),D暦変換用数値,2,FALSE),DAY(F3264))),28)+1)</f>
        <v>17</v>
      </c>
      <c r="P3264" s="406">
        <f>IF(OR(MONTH(F3264)&lt;7,AND(MONTH(F3264)=7,DAY(F3264)&lt;=25)),
MOD(SUM((E3264-1901)*365,(N3264-1)*28,O3264,258),260),
MOD(SUM((E3264-1900)*365,(N3264-1)*28,O3264,258),260))</f>
        <v>144</v>
      </c>
      <c r="Q3264" s="373" t="str">
        <f>VLOOKUP(MOD(P3264,4),色,2,FALSE)</f>
        <v>黄色い</v>
      </c>
      <c r="R3264" s="291" t="str">
        <f>VLOOKUP(MOD(P3264,13),銀河の音,2,FALSE)</f>
        <v>磁気の</v>
      </c>
      <c r="S3264" s="384" t="str">
        <f>VLOOKUP(MOD(P3264,20),太陽の紋章,2,FALSE)</f>
        <v>種</v>
      </c>
      <c r="T3264" s="103" t="s">
        <v>8509</v>
      </c>
    </row>
    <row r="3265" spans="1:20" ht="13.5" customHeight="1">
      <c r="A3265" s="50" t="str">
        <f>VLOOKUP(MOD(E3265,10),十干,2,FALSE)</f>
        <v>庚</v>
      </c>
      <c r="B3265" s="199" t="str">
        <f>VLOOKUP(MOD(E3265,12),十二支,3,FALSE)</f>
        <v xml:space="preserve">09 火 </v>
      </c>
      <c r="C3265" s="201" t="str">
        <f>VLOOKUP(F3265,星座,3,TRUE)</f>
        <v xml:space="preserve">09 火 </v>
      </c>
      <c r="D3265" s="531">
        <v>3752</v>
      </c>
      <c r="E3265" s="1">
        <f>IFERROR(YEAR(D3265),LEFT(D3265,4))</f>
        <v>1910</v>
      </c>
      <c r="F3265" s="1" t="str">
        <f>IF(ISTEXT(D3265),RIGHT(D3265,5),TEXT(D3265,"mm/dd"))</f>
        <v>04/09</v>
      </c>
      <c r="G3265" s="39">
        <f>SUM(MID(E3265,1,1),MID(E3265,2,1),MID(E3265,3,1),MID(E3265,4,1),MID(F3265,1,1),MID(F3265,2,1),MID(F3265,4,1),MID(F3265,5,1))</f>
        <v>24</v>
      </c>
      <c r="H3265" s="41">
        <f>IF(MOD(G3265,9)=0,9,MOD(G3265,9))</f>
        <v>6</v>
      </c>
      <c r="I3265" s="45" t="str">
        <f>IFERROR(MID("日月火水木金土",WEEKDAY(D3265),1),"")</f>
        <v>土</v>
      </c>
      <c r="J3265" s="304" t="s">
        <v>596</v>
      </c>
      <c r="K3265" s="202" t="str">
        <f>VLOOKUP(F3265,石と花メイン,3,FALSE)</f>
        <v>■赤縞瑪瑙</v>
      </c>
      <c r="L3265" s="297" t="str">
        <f>VLOOKUP(F3265,石と花メイン,4,FALSE)</f>
        <v>アカシア【ミモザ】</v>
      </c>
      <c r="M3265" s="393">
        <f>IF(OR(MONTH(F3265)&lt;7,AND(MONTH(F3265)=7,DAY(F3265)&lt;=25)),
MOD(SUM((E3265-1901)*365,259),260),
MOD(SUM((E3265-1900)*365,259),260))</f>
        <v>164</v>
      </c>
      <c r="N3265" s="390">
        <f>IF(AND(MONTH(F3265)=7,DAY(F3265)&gt;25),1,
ROUNDDOWN((SUM(VLOOKUP(MONTH(F3265),D暦変換用数値,2,FALSE),DAY(F3265))/28)+1,0))</f>
        <v>10</v>
      </c>
      <c r="O3265" s="205">
        <f>IF(AND(MONTH(F3265)=7,DAY(F3265)&gt;25),DAY(F3265)-25,
MOD((SUM(VLOOKUP(MONTH(F3265),D暦変換用数値,2,FALSE),DAY(F3265))),28)+1)</f>
        <v>6</v>
      </c>
      <c r="P3265" s="406">
        <f>IF(OR(MONTH(F3265)&lt;7,AND(MONTH(F3265)=7,DAY(F3265)&lt;=25)),
MOD(SUM((E3265-1901)*365,(N3265-1)*28,O3265,258),260),
MOD(SUM((E3265-1900)*365,(N3265-1)*28,O3265,258),260))</f>
        <v>161</v>
      </c>
      <c r="Q3265" s="372" t="str">
        <f>VLOOKUP(MOD(P3265,4),色,2,FALSE)</f>
        <v>赤い</v>
      </c>
      <c r="R3265" s="290" t="str">
        <f>VLOOKUP(MOD(P3265,13),銀河の音,2,FALSE)</f>
        <v>倍音の</v>
      </c>
      <c r="S3265" s="383" t="str">
        <f>VLOOKUP(MOD(P3265,20),太陽の紋章,2,FALSE)</f>
        <v>竜</v>
      </c>
      <c r="T3265" s="97" t="s">
        <v>544</v>
      </c>
    </row>
    <row r="3266" spans="1:20" ht="13.5" customHeight="1">
      <c r="A3266" s="50" t="str">
        <f>VLOOKUP(MOD(E3266,10),十干,2,FALSE)</f>
        <v>甲</v>
      </c>
      <c r="B3266" s="199" t="str">
        <f>VLOOKUP(MOD(E3266,12),十二支,3,FALSE)</f>
        <v xml:space="preserve">09 火 </v>
      </c>
      <c r="C3266" s="201" t="str">
        <f>VLOOKUP(F3266,星座,3,TRUE)</f>
        <v xml:space="preserve">09 火 </v>
      </c>
      <c r="D3266" s="531">
        <v>12500</v>
      </c>
      <c r="E3266" s="1">
        <f>IFERROR(YEAR(D3266),LEFT(D3266,4))</f>
        <v>1934</v>
      </c>
      <c r="F3266" s="1" t="str">
        <f>IF(ISTEXT(D3266),RIGHT(D3266,5),TEXT(D3266,"mm/dd"))</f>
        <v>03/22</v>
      </c>
      <c r="G3266" s="39">
        <f>SUM(MID(E3266,1,1),MID(E3266,2,1),MID(E3266,3,1),MID(E3266,4,1),MID(F3266,1,1),MID(F3266,2,1),MID(F3266,4,1),MID(F3266,5,1))</f>
        <v>24</v>
      </c>
      <c r="H3266" s="41">
        <f>IF(MOD(G3266,9)=0,9,MOD(G3266,9))</f>
        <v>6</v>
      </c>
      <c r="I3266" s="45" t="str">
        <f>IFERROR(MID("日月火水木金土",WEEKDAY(D3266),1),"")</f>
        <v>木</v>
      </c>
      <c r="J3266" s="304" t="s">
        <v>6098</v>
      </c>
      <c r="K3266" s="202" t="str">
        <f>VLOOKUP(F3266,石と花メイン,3,FALSE)</f>
        <v>○真珠</v>
      </c>
      <c r="L3266" s="297" t="str">
        <f>VLOOKUP(F3266,石と花メイン,4,FALSE)</f>
        <v>銭葵【ツリーマロウ】</v>
      </c>
      <c r="M3266" s="393">
        <f>IF(OR(MONTH(F3266)&lt;7,AND(MONTH(F3266)=7,DAY(F3266)&lt;=25)),
MOD(SUM((E3266-1901)*365,259),260),
MOD(SUM((E3266-1900)*365,259),260))</f>
        <v>84</v>
      </c>
      <c r="N3266" s="390">
        <f>IF(AND(MONTH(F3266)=7,DAY(F3266)&gt;25),1,
ROUNDDOWN((SUM(VLOOKUP(MONTH(F3266),D暦変換用数値,2,FALSE),DAY(F3266))/28)+1,0))</f>
        <v>9</v>
      </c>
      <c r="O3266" s="205">
        <f>IF(AND(MONTH(F3266)=7,DAY(F3266)&gt;25),DAY(F3266)-25,
MOD((SUM(VLOOKUP(MONTH(F3266),D暦変換用数値,2,FALSE),DAY(F3266))),28)+1)</f>
        <v>16</v>
      </c>
      <c r="P3266" s="406">
        <f>IF(OR(MONTH(F3266)&lt;7,AND(MONTH(F3266)=7,DAY(F3266)&lt;=25)),
MOD(SUM((E3266-1901)*365,(N3266-1)*28,O3266,258),260),
MOD(SUM((E3266-1900)*365,(N3266-1)*28,O3266,258),260))</f>
        <v>63</v>
      </c>
      <c r="Q3266" s="374" t="str">
        <f>VLOOKUP(MOD(P3266,4),色,2,FALSE)</f>
        <v>青い</v>
      </c>
      <c r="R3266" s="292" t="str">
        <f>VLOOKUP(MOD(P3266,13),銀河の音,2,FALSE)</f>
        <v>スペクトルの</v>
      </c>
      <c r="S3266" s="385" t="str">
        <f>VLOOKUP(MOD(P3266,20),太陽の紋章,2,FALSE)</f>
        <v>夜</v>
      </c>
      <c r="T3266" s="98" t="s">
        <v>3736</v>
      </c>
    </row>
    <row r="3267" spans="1:20" ht="13.5" customHeight="1">
      <c r="A3267" s="50" t="str">
        <f>VLOOKUP(MOD(E3267,10),十干,2,FALSE)</f>
        <v>甲</v>
      </c>
      <c r="B3267" s="199" t="str">
        <f>VLOOKUP(MOD(E3267,12),十二支,3,FALSE)</f>
        <v xml:space="preserve">09 火 </v>
      </c>
      <c r="C3267" s="201" t="str">
        <f>VLOOKUP(F3267,星座,3,TRUE)</f>
        <v xml:space="preserve">09 火 </v>
      </c>
      <c r="D3267" s="531">
        <v>12517</v>
      </c>
      <c r="E3267" s="1">
        <f>IFERROR(YEAR(D3267),LEFT(D3267,4))</f>
        <v>1934</v>
      </c>
      <c r="F3267" s="1" t="str">
        <f>IF(ISTEXT(D3267),RIGHT(D3267,5),TEXT(D3267,"mm/dd"))</f>
        <v>04/08</v>
      </c>
      <c r="G3267" s="39">
        <f>SUM(MID(E3267,1,1),MID(E3267,2,1),MID(E3267,3,1),MID(E3267,4,1),MID(F3267,1,1),MID(F3267,2,1),MID(F3267,4,1),MID(F3267,5,1))</f>
        <v>29</v>
      </c>
      <c r="H3267" s="41">
        <f>IF(MOD(G3267,9)=0,9,MOD(G3267,9))</f>
        <v>2</v>
      </c>
      <c r="I3267" s="45" t="str">
        <f>IFERROR(MID("日月火水木金土",WEEKDAY(D3267),1),"")</f>
        <v>日</v>
      </c>
      <c r="J3267" s="304" t="s">
        <v>6099</v>
      </c>
      <c r="K3267" s="202" t="str">
        <f>VLOOKUP(F3267,石と花メイン,3,FALSE)</f>
        <v>◆紅玉</v>
      </c>
      <c r="L3267" s="297" t="str">
        <f>VLOOKUP(F3267,石と花メイン,4,FALSE)</f>
        <v>錨草/碇草【三枝九葉草】</v>
      </c>
      <c r="M3267" s="393">
        <f>IF(OR(MONTH(F3267)&lt;7,AND(MONTH(F3267)=7,DAY(F3267)&lt;=25)),
MOD(SUM((E3267-1901)*365,259),260),
MOD(SUM((E3267-1900)*365,259),260))</f>
        <v>84</v>
      </c>
      <c r="N3267" s="390">
        <f>IF(AND(MONTH(F3267)=7,DAY(F3267)&gt;25),1,
ROUNDDOWN((SUM(VLOOKUP(MONTH(F3267),D暦変換用数値,2,FALSE),DAY(F3267))/28)+1,0))</f>
        <v>10</v>
      </c>
      <c r="O3267" s="205">
        <f>IF(AND(MONTH(F3267)=7,DAY(F3267)&gt;25),DAY(F3267)-25,
MOD((SUM(VLOOKUP(MONTH(F3267),D暦変換用数値,2,FALSE),DAY(F3267))),28)+1)</f>
        <v>5</v>
      </c>
      <c r="P3267" s="406">
        <f>IF(OR(MONTH(F3267)&lt;7,AND(MONTH(F3267)=7,DAY(F3267)&lt;=25)),
MOD(SUM((E3267-1901)*365,(N3267-1)*28,O3267,258),260),
MOD(SUM((E3267-1900)*365,(N3267-1)*28,O3267,258),260))</f>
        <v>80</v>
      </c>
      <c r="Q3267" s="373" t="str">
        <f>VLOOKUP(MOD(P3267,4),色,2,FALSE)</f>
        <v>黄色い</v>
      </c>
      <c r="R3267" s="291" t="str">
        <f>VLOOKUP(MOD(P3267,13),銀河の音,2,FALSE)</f>
        <v>月の</v>
      </c>
      <c r="S3267" s="384" t="str">
        <f>VLOOKUP(MOD(P3267,20),太陽の紋章,2,FALSE)</f>
        <v>太陽</v>
      </c>
      <c r="T3267" s="99" t="s">
        <v>545</v>
      </c>
    </row>
    <row r="3268" spans="1:20" ht="13.5" customHeight="1">
      <c r="A3268" s="50" t="str">
        <f>VLOOKUP(MOD(E3268,10),十干,2,FALSE)</f>
        <v>甲</v>
      </c>
      <c r="B3268" s="199" t="str">
        <f>VLOOKUP(MOD(E3268,12),十二支,3,FALSE)</f>
        <v xml:space="preserve">09 火 </v>
      </c>
      <c r="C3268" s="201" t="str">
        <f>VLOOKUP(F3268,星座,3,TRUE)</f>
        <v xml:space="preserve">09 火 </v>
      </c>
      <c r="D3268" s="531">
        <v>12524</v>
      </c>
      <c r="E3268" s="1">
        <f>IFERROR(YEAR(D3268),LEFT(D3268,4))</f>
        <v>1934</v>
      </c>
      <c r="F3268" s="1" t="str">
        <f>IF(ISTEXT(D3268),RIGHT(D3268,5),TEXT(D3268,"mm/dd"))</f>
        <v>04/15</v>
      </c>
      <c r="G3268" s="39">
        <f>SUM(MID(E3268,1,1),MID(E3268,2,1),MID(E3268,3,1),MID(E3268,4,1),MID(F3268,1,1),MID(F3268,2,1),MID(F3268,4,1),MID(F3268,5,1))</f>
        <v>27</v>
      </c>
      <c r="H3268" s="41">
        <f>IF(MOD(G3268,9)=0,9,MOD(G3268,9))</f>
        <v>9</v>
      </c>
      <c r="I3268" s="45" t="str">
        <f>IFERROR(MID("日月火水木金土",WEEKDAY(D3268),1),"")</f>
        <v>日</v>
      </c>
      <c r="J3268" s="304" t="s">
        <v>6100</v>
      </c>
      <c r="K3268" s="202" t="str">
        <f>VLOOKUP(F3268,石と花メイン,3,FALSE)</f>
        <v>○真珠</v>
      </c>
      <c r="L3268" s="297" t="str">
        <f>VLOOKUP(F3268,石と花メイン,4,FALSE)</f>
        <v>含羞草/御辞儀草【眠り草】</v>
      </c>
      <c r="M3268" s="393">
        <f>IF(OR(MONTH(F3268)&lt;7,AND(MONTH(F3268)=7,DAY(F3268)&lt;=25)),
MOD(SUM((E3268-1901)*365,259),260),
MOD(SUM((E3268-1900)*365,259),260))</f>
        <v>84</v>
      </c>
      <c r="N3268" s="390">
        <f>IF(AND(MONTH(F3268)=7,DAY(F3268)&gt;25),1,
ROUNDDOWN((SUM(VLOOKUP(MONTH(F3268),D暦変換用数値,2,FALSE),DAY(F3268))/28)+1,0))</f>
        <v>10</v>
      </c>
      <c r="O3268" s="205">
        <f>IF(AND(MONTH(F3268)=7,DAY(F3268)&gt;25),DAY(F3268)-25,
MOD((SUM(VLOOKUP(MONTH(F3268),D暦変換用数値,2,FALSE),DAY(F3268))),28)+1)</f>
        <v>12</v>
      </c>
      <c r="P3268" s="406">
        <f>IF(OR(MONTH(F3268)&lt;7,AND(MONTH(F3268)=7,DAY(F3268)&lt;=25)),
MOD(SUM((E3268-1901)*365,(N3268-1)*28,O3268,258),260),
MOD(SUM((E3268-1900)*365,(N3268-1)*28,O3268,258),260))</f>
        <v>87</v>
      </c>
      <c r="Q3268" s="374" t="str">
        <f>VLOOKUP(MOD(P3268,4),色,2,FALSE)</f>
        <v>青い</v>
      </c>
      <c r="R3268" s="292" t="str">
        <f>VLOOKUP(MOD(P3268,13),銀河の音,2,FALSE)</f>
        <v>太陽の</v>
      </c>
      <c r="S3268" s="385" t="str">
        <f>VLOOKUP(MOD(P3268,20),太陽の紋章,2,FALSE)</f>
        <v>手</v>
      </c>
      <c r="T3268" s="98" t="s">
        <v>3736</v>
      </c>
    </row>
    <row r="3269" spans="1:20" ht="13.5" customHeight="1">
      <c r="A3269" s="50" t="str">
        <f>VLOOKUP(MOD(E3269,10),十干,2,FALSE)</f>
        <v>甲</v>
      </c>
      <c r="B3269" s="199" t="str">
        <f>VLOOKUP(MOD(E3269,12),十二支,3,FALSE)</f>
        <v xml:space="preserve">09 火 </v>
      </c>
      <c r="C3269" s="201" t="str">
        <f>VLOOKUP(F3269,星座,3,TRUE)</f>
        <v xml:space="preserve">09 火 </v>
      </c>
      <c r="D3269" s="531">
        <v>12525</v>
      </c>
      <c r="E3269" s="1">
        <f>IFERROR(YEAR(D3269),LEFT(D3269,4))</f>
        <v>1934</v>
      </c>
      <c r="F3269" s="1" t="str">
        <f>IF(ISTEXT(D3269),RIGHT(D3269,5),TEXT(D3269,"mm/dd"))</f>
        <v>04/16</v>
      </c>
      <c r="G3269" s="39">
        <f>SUM(MID(E3269,1,1),MID(E3269,2,1),MID(E3269,3,1),MID(E3269,4,1),MID(F3269,1,1),MID(F3269,2,1),MID(F3269,4,1),MID(F3269,5,1))</f>
        <v>28</v>
      </c>
      <c r="H3269" s="41">
        <f>IF(MOD(G3269,9)=0,9,MOD(G3269,9))</f>
        <v>1</v>
      </c>
      <c r="I3269" s="45" t="str">
        <f>IFERROR(MID("日月火水木金土",WEEKDAY(D3269),1),"")</f>
        <v>月</v>
      </c>
      <c r="J3269" s="304" t="s">
        <v>6101</v>
      </c>
      <c r="K3269" s="202" t="str">
        <f>VLOOKUP(F3269,石と花メイン,3,FALSE)</f>
        <v>◆紅玉</v>
      </c>
      <c r="L3269" s="297" t="str">
        <f>VLOOKUP(F3269,石と花メイン,4,FALSE)</f>
        <v>蓮華躑躅【鬼躑躅】</v>
      </c>
      <c r="M3269" s="393">
        <f>IF(OR(MONTH(F3269)&lt;7,AND(MONTH(F3269)=7,DAY(F3269)&lt;=25)),
MOD(SUM((E3269-1901)*365,259),260),
MOD(SUM((E3269-1900)*365,259),260))</f>
        <v>84</v>
      </c>
      <c r="N3269" s="390">
        <f>IF(AND(MONTH(F3269)=7,DAY(F3269)&gt;25),1,
ROUNDDOWN((SUM(VLOOKUP(MONTH(F3269),D暦変換用数値,2,FALSE),DAY(F3269))/28)+1,0))</f>
        <v>10</v>
      </c>
      <c r="O3269" s="205">
        <f>IF(AND(MONTH(F3269)=7,DAY(F3269)&gt;25),DAY(F3269)-25,
MOD((SUM(VLOOKUP(MONTH(F3269),D暦変換用数値,2,FALSE),DAY(F3269))),28)+1)</f>
        <v>13</v>
      </c>
      <c r="P3269" s="406">
        <f>IF(OR(MONTH(F3269)&lt;7,AND(MONTH(F3269)=7,DAY(F3269)&lt;=25)),
MOD(SUM((E3269-1901)*365,(N3269-1)*28,O3269,258),260),
MOD(SUM((E3269-1900)*365,(N3269-1)*28,O3269,258),260))</f>
        <v>88</v>
      </c>
      <c r="Q3269" s="373" t="str">
        <f>VLOOKUP(MOD(P3269,4),色,2,FALSE)</f>
        <v>黄色い</v>
      </c>
      <c r="R3269" s="291" t="str">
        <f>VLOOKUP(MOD(P3269,13),銀河の音,2,FALSE)</f>
        <v>惑星の</v>
      </c>
      <c r="S3269" s="384" t="str">
        <f>VLOOKUP(MOD(P3269,20),太陽の紋章,2,FALSE)</f>
        <v>星</v>
      </c>
      <c r="T3269" s="98" t="s">
        <v>3736</v>
      </c>
    </row>
    <row r="3270" spans="1:20" ht="13.5" customHeight="1">
      <c r="A3270" s="334" t="str">
        <f>VLOOKUP(MOD(E3270,10),十干,2,FALSE)</f>
        <v>丙</v>
      </c>
      <c r="B3270" s="331" t="str">
        <f>VLOOKUP(MOD(E3270,12),十二支,3,FALSE)</f>
        <v xml:space="preserve">09 火 </v>
      </c>
      <c r="C3270" s="336" t="str">
        <f>VLOOKUP(F3270,星座,3,TRUE)</f>
        <v xml:space="preserve">09 火 </v>
      </c>
      <c r="D3270" s="534">
        <v>16889</v>
      </c>
      <c r="E3270" s="131">
        <f>IFERROR(YEAR(D3270),LEFT(D3270,4))</f>
        <v>1946</v>
      </c>
      <c r="F3270" s="131" t="str">
        <f>IF(ISTEXT(D3270),RIGHT(D3270,5),TEXT(D3270,"mm/dd"))</f>
        <v>03/28</v>
      </c>
      <c r="G3270" s="133">
        <f>SUM(MID(E3270,1,1),MID(E3270,2,1),MID(E3270,3,1),MID(E3270,4,1),MID(F3270,1,1),MID(F3270,2,1),MID(F3270,4,1),MID(F3270,5,1))</f>
        <v>33</v>
      </c>
      <c r="H3270" s="133">
        <f>IF(MOD(G3270,9)=0,9,MOD(G3270,9))</f>
        <v>6</v>
      </c>
      <c r="I3270" s="131" t="str">
        <f>IFERROR(MID("日月火水木金土",WEEKDAY(D3270),1),"")</f>
        <v>木</v>
      </c>
      <c r="J3270" s="306" t="s">
        <v>8497</v>
      </c>
      <c r="K3270" s="335" t="str">
        <f>VLOOKUP(F3270,石と花メイン,3,FALSE)</f>
        <v>▲黄金</v>
      </c>
      <c r="L3270" s="302" t="str">
        <f>VLOOKUP(F3270,石と花メイン,4,FALSE)</f>
        <v>山吹【面影草】</v>
      </c>
      <c r="M3270" s="396">
        <f>IF(OR(MONTH(F3270)&lt;7,AND(MONTH(F3270)=7,DAY(F3270)&lt;=25)),
MOD(SUM((E3270-1901)*365,259),260),
MOD(SUM((E3270-1900)*365,259),260))</f>
        <v>44</v>
      </c>
      <c r="N3270" s="335">
        <f>IF(AND(MONTH(F3270)=7,DAY(F3270)&gt;25),1,
ROUNDDOWN((SUM(VLOOKUP(MONTH(F3270),D暦変換用数値,2,FALSE),DAY(F3270))/28)+1,0))</f>
        <v>9</v>
      </c>
      <c r="O3270" s="132">
        <f>IF(AND(MONTH(F3270)=7,DAY(F3270)&gt;25),DAY(F3270)-25,
MOD((SUM(VLOOKUP(MONTH(F3270),D暦変換用数値,2,FALSE),DAY(F3270))),28)+1)</f>
        <v>22</v>
      </c>
      <c r="P3270" s="404">
        <f>IF(OR(MONTH(F3270)&lt;7,AND(MONTH(F3270)=7,DAY(F3270)&lt;=25)),
MOD(SUM((E3270-1901)*365,(N3270-1)*28,O3270,258),260),
MOD(SUM((E3270-1900)*365,(N3270-1)*28,O3270,258),260))</f>
        <v>29</v>
      </c>
      <c r="Q3270" s="376" t="str">
        <f>VLOOKUP(MOD(P3270,4),色,2,FALSE)</f>
        <v>赤い</v>
      </c>
      <c r="R3270" s="333" t="str">
        <f>VLOOKUP(MOD(P3270,13),銀河の音,2,FALSE)</f>
        <v>電気の</v>
      </c>
      <c r="S3270" s="387" t="str">
        <f>VLOOKUP(MOD(P3270,20),太陽の紋章,2,FALSE)</f>
        <v>月</v>
      </c>
      <c r="T3270" s="126" t="s">
        <v>8498</v>
      </c>
    </row>
    <row r="3271" spans="1:20" ht="13.5" customHeight="1">
      <c r="A3271" s="50" t="str">
        <f>VLOOKUP(MOD(E3271,10),十干,2,FALSE)</f>
        <v>丙</v>
      </c>
      <c r="B3271" s="199" t="str">
        <f>VLOOKUP(MOD(E3271,12),十二支,3,FALSE)</f>
        <v xml:space="preserve">09 火 </v>
      </c>
      <c r="C3271" s="201" t="str">
        <f>VLOOKUP(F3271,星座,3,TRUE)</f>
        <v xml:space="preserve">09 火 </v>
      </c>
      <c r="D3271" s="531">
        <v>16897</v>
      </c>
      <c r="E3271" s="1">
        <f>IFERROR(YEAR(D3271),LEFT(D3271,4))</f>
        <v>1946</v>
      </c>
      <c r="F3271" s="1" t="str">
        <f>IF(ISTEXT(D3271),RIGHT(D3271,5),TEXT(D3271,"mm/dd"))</f>
        <v>04/05</v>
      </c>
      <c r="G3271" s="39">
        <f>SUM(MID(E3271,1,1),MID(E3271,2,1),MID(E3271,3,1),MID(E3271,4,1),MID(F3271,1,1),MID(F3271,2,1),MID(F3271,4,1),MID(F3271,5,1))</f>
        <v>29</v>
      </c>
      <c r="H3271" s="41">
        <f>IF(MOD(G3271,9)=0,9,MOD(G3271,9))</f>
        <v>2</v>
      </c>
      <c r="I3271" s="45" t="str">
        <f>IFERROR(MID("日月火水木金土",WEEKDAY(D3271),1),"")</f>
        <v>金</v>
      </c>
      <c r="J3271" s="304" t="s">
        <v>6102</v>
      </c>
      <c r="K3271" s="202" t="str">
        <f>VLOOKUP(F3271,石と花メイン,3,FALSE)</f>
        <v>◆翠玉</v>
      </c>
      <c r="L3271" s="297" t="str">
        <f>VLOOKUP(F3271,石と花メイン,4,FALSE)</f>
        <v>無花果【蓬莱柿】</v>
      </c>
      <c r="M3271" s="393">
        <f>IF(OR(MONTH(F3271)&lt;7,AND(MONTH(F3271)=7,DAY(F3271)&lt;=25)),
MOD(SUM((E3271-1901)*365,259),260),
MOD(SUM((E3271-1900)*365,259),260))</f>
        <v>44</v>
      </c>
      <c r="N3271" s="390">
        <f>IF(AND(MONTH(F3271)=7,DAY(F3271)&gt;25),1,
ROUNDDOWN((SUM(VLOOKUP(MONTH(F3271),D暦変換用数値,2,FALSE),DAY(F3271))/28)+1,0))</f>
        <v>10</v>
      </c>
      <c r="O3271" s="205">
        <f>IF(AND(MONTH(F3271)=7,DAY(F3271)&gt;25),DAY(F3271)-25,
MOD((SUM(VLOOKUP(MONTH(F3271),D暦変換用数値,2,FALSE),DAY(F3271))),28)+1)</f>
        <v>2</v>
      </c>
      <c r="P3271" s="406">
        <f>IF(OR(MONTH(F3271)&lt;7,AND(MONTH(F3271)=7,DAY(F3271)&lt;=25)),
MOD(SUM((E3271-1901)*365,(N3271-1)*28,O3271,258),260),
MOD(SUM((E3271-1900)*365,(N3271-1)*28,O3271,258),260))</f>
        <v>37</v>
      </c>
      <c r="Q3271" s="372" t="str">
        <f>VLOOKUP(MOD(P3271,4),色,2,FALSE)</f>
        <v>赤い</v>
      </c>
      <c r="R3271" s="290" t="str">
        <f>VLOOKUP(MOD(P3271,13),銀河の音,2,FALSE)</f>
        <v>スペクトルの</v>
      </c>
      <c r="S3271" s="383" t="str">
        <f>VLOOKUP(MOD(P3271,20),太陽の紋章,2,FALSE)</f>
        <v>地球</v>
      </c>
      <c r="T3271" s="98" t="s">
        <v>3736</v>
      </c>
    </row>
    <row r="3272" spans="1:20" ht="13.5" customHeight="1">
      <c r="A3272" s="334" t="str">
        <f>VLOOKUP(MOD(E3272,10),十干,2,FALSE)</f>
        <v>丙</v>
      </c>
      <c r="B3272" s="331" t="str">
        <f>VLOOKUP(MOD(E3272,12),十二支,3,FALSE)</f>
        <v xml:space="preserve">09 火 </v>
      </c>
      <c r="C3272" s="336" t="str">
        <f>VLOOKUP(F3272,星座,3,TRUE)</f>
        <v xml:space="preserve">09 火 </v>
      </c>
      <c r="D3272" s="534">
        <v>16911</v>
      </c>
      <c r="E3272" s="131">
        <f>IFERROR(YEAR(D3272),LEFT(D3272,4))</f>
        <v>1946</v>
      </c>
      <c r="F3272" s="131" t="str">
        <f>IF(ISTEXT(D3272),RIGHT(D3272,5),TEXT(D3272,"mm/dd"))</f>
        <v>04/19</v>
      </c>
      <c r="G3272" s="133">
        <f>SUM(MID(E3272,1,1),MID(E3272,2,1),MID(E3272,3,1),MID(E3272,4,1),MID(F3272,1,1),MID(F3272,2,1),MID(F3272,4,1),MID(F3272,5,1))</f>
        <v>34</v>
      </c>
      <c r="H3272" s="133">
        <f>IF(MOD(G3272,9)=0,9,MOD(G3272,9))</f>
        <v>7</v>
      </c>
      <c r="I3272" s="131" t="str">
        <f>IFERROR(MID("日月火水木金土",WEEKDAY(D3272),1),"")</f>
        <v>金</v>
      </c>
      <c r="J3272" s="306" t="s">
        <v>8476</v>
      </c>
      <c r="K3272" s="335" t="str">
        <f>VLOOKUP(F3272,石と花メイン,3,FALSE)</f>
        <v>◆青玉</v>
      </c>
      <c r="L3272" s="302" t="str">
        <f>VLOOKUP(F3272,石と花メイン,4,FALSE)</f>
        <v>ラークスパー【飛燕草】</v>
      </c>
      <c r="M3272" s="396">
        <f>IF(OR(MONTH(F3272)&lt;7,AND(MONTH(F3272)=7,DAY(F3272)&lt;=25)),
MOD(SUM((E3272-1901)*365,259),260),
MOD(SUM((E3272-1900)*365,259),260))</f>
        <v>44</v>
      </c>
      <c r="N3272" s="335">
        <f>IF(AND(MONTH(F3272)=7,DAY(F3272)&gt;25),1,
ROUNDDOWN((SUM(VLOOKUP(MONTH(F3272),D暦変換用数値,2,FALSE),DAY(F3272))/28)+1,0))</f>
        <v>10</v>
      </c>
      <c r="O3272" s="132">
        <f>IF(AND(MONTH(F3272)=7,DAY(F3272)&gt;25),DAY(F3272)-25,
MOD((SUM(VLOOKUP(MONTH(F3272),D暦変換用数値,2,FALSE),DAY(F3272))),28)+1)</f>
        <v>16</v>
      </c>
      <c r="P3272" s="404">
        <f>IF(OR(MONTH(F3272)&lt;7,AND(MONTH(F3272)=7,DAY(F3272)&lt;=25)),
MOD(SUM((E3272-1901)*365,(N3272-1)*28,O3272,258),260),
MOD(SUM((E3272-1900)*365,(N3272-1)*28,O3272,258),260))</f>
        <v>51</v>
      </c>
      <c r="Q3272" s="376" t="str">
        <f>VLOOKUP(MOD(P3272,4),色,2,FALSE)</f>
        <v>青い</v>
      </c>
      <c r="R3272" s="333" t="str">
        <f>VLOOKUP(MOD(P3272,13),銀河の音,2,FALSE)</f>
        <v>水晶の</v>
      </c>
      <c r="S3272" s="387" t="str">
        <f>VLOOKUP(MOD(P3272,20),太陽の紋章,2,FALSE)</f>
        <v>猿</v>
      </c>
      <c r="T3272" s="128" t="s">
        <v>8477</v>
      </c>
    </row>
    <row r="3273" spans="1:20" ht="13.5" customHeight="1">
      <c r="A3273" s="50" t="str">
        <f>VLOOKUP(MOD(E3273,10),十干,2,FALSE)</f>
        <v>戊</v>
      </c>
      <c r="B3273" s="199" t="str">
        <f>VLOOKUP(MOD(E3273,12),十二支,3,FALSE)</f>
        <v xml:space="preserve">09 火 </v>
      </c>
      <c r="C3273" s="201" t="str">
        <f>VLOOKUP(F3273,星座,3,TRUE)</f>
        <v xml:space="preserve">09 火 </v>
      </c>
      <c r="D3273" s="531">
        <v>21265</v>
      </c>
      <c r="E3273" s="1">
        <f>IFERROR(YEAR(D3273),LEFT(D3273,4))</f>
        <v>1958</v>
      </c>
      <c r="F3273" s="1" t="str">
        <f>IF(ISTEXT(D3273),RIGHT(D3273,5),TEXT(D3273,"mm/dd"))</f>
        <v>03/21</v>
      </c>
      <c r="G3273" s="39">
        <f>SUM(MID(E3273,1,1),MID(E3273,2,1),MID(E3273,3,1),MID(E3273,4,1),MID(F3273,1,1),MID(F3273,2,1),MID(F3273,4,1),MID(F3273,5,1))</f>
        <v>29</v>
      </c>
      <c r="H3273" s="41">
        <f>IF(MOD(G3273,9)=0,9,MOD(G3273,9))</f>
        <v>2</v>
      </c>
      <c r="I3273" s="45" t="str">
        <f>IFERROR(MID("日月火水木金土",WEEKDAY(D3273),1),"")</f>
        <v>金</v>
      </c>
      <c r="J3273" s="304" t="s">
        <v>6103</v>
      </c>
      <c r="K3273" s="202" t="str">
        <f>VLOOKUP(F3273,石と花メイン,3,FALSE)</f>
        <v>◇金剛石</v>
      </c>
      <c r="L3273" s="297" t="str">
        <f>VLOOKUP(F3273,石と花メイン,4,FALSE)</f>
        <v>マダガスカルジャスミン</v>
      </c>
      <c r="M3273" s="393">
        <f>IF(OR(MONTH(F3273)&lt;7,AND(MONTH(F3273)=7,DAY(F3273)&lt;=25)),
MOD(SUM((E3273-1901)*365,259),260),
MOD(SUM((E3273-1900)*365,259),260))</f>
        <v>4</v>
      </c>
      <c r="N3273" s="390">
        <f>IF(AND(MONTH(F3273)=7,DAY(F3273)&gt;25),1,
ROUNDDOWN((SUM(VLOOKUP(MONTH(F3273),D暦変換用数値,2,FALSE),DAY(F3273))/28)+1,0))</f>
        <v>9</v>
      </c>
      <c r="O3273" s="205">
        <f>IF(AND(MONTH(F3273)=7,DAY(F3273)&gt;25),DAY(F3273)-25,
MOD((SUM(VLOOKUP(MONTH(F3273),D暦変換用数値,2,FALSE),DAY(F3273))),28)+1)</f>
        <v>15</v>
      </c>
      <c r="P3273" s="406">
        <f>IF(OR(MONTH(F3273)&lt;7,AND(MONTH(F3273)=7,DAY(F3273)&lt;=25)),
MOD(SUM((E3273-1901)*365,(N3273-1)*28,O3273,258),260),
MOD(SUM((E3273-1900)*365,(N3273-1)*28,O3273,258),260))</f>
        <v>242</v>
      </c>
      <c r="Q3273" s="375" t="str">
        <f>VLOOKUP(MOD(P3273,4),色,2,FALSE)</f>
        <v>白い</v>
      </c>
      <c r="R3273" s="293" t="str">
        <f>VLOOKUP(MOD(P3273,13),銀河の音,2,FALSE)</f>
        <v>銀河の</v>
      </c>
      <c r="S3273" s="386" t="str">
        <f>VLOOKUP(MOD(P3273,20),太陽の紋章,2,FALSE)</f>
        <v>風</v>
      </c>
      <c r="T3273" s="97" t="s">
        <v>246</v>
      </c>
    </row>
    <row r="3274" spans="1:20" ht="13.5" customHeight="1">
      <c r="A3274" s="50" t="str">
        <f>VLOOKUP(MOD(E3274,10),十干,2,FALSE)</f>
        <v>戊</v>
      </c>
      <c r="B3274" s="199" t="str">
        <f>VLOOKUP(MOD(E3274,12),十二支,3,FALSE)</f>
        <v xml:space="preserve">09 火 </v>
      </c>
      <c r="C3274" s="201" t="str">
        <f>VLOOKUP(F3274,星座,3,TRUE)</f>
        <v xml:space="preserve">09 火 </v>
      </c>
      <c r="D3274" s="531">
        <v>21266</v>
      </c>
      <c r="E3274" s="1">
        <f>IFERROR(YEAR(D3274),LEFT(D3274,4))</f>
        <v>1958</v>
      </c>
      <c r="F3274" s="1" t="str">
        <f>IF(ISTEXT(D3274),RIGHT(D3274,5),TEXT(D3274,"mm/dd"))</f>
        <v>03/22</v>
      </c>
      <c r="G3274" s="39">
        <f>SUM(MID(E3274,1,1),MID(E3274,2,1),MID(E3274,3,1),MID(E3274,4,1),MID(F3274,1,1),MID(F3274,2,1),MID(F3274,4,1),MID(F3274,5,1))</f>
        <v>30</v>
      </c>
      <c r="H3274" s="41">
        <f>IF(MOD(G3274,9)=0,9,MOD(G3274,9))</f>
        <v>3</v>
      </c>
      <c r="I3274" s="45" t="str">
        <f>IFERROR(MID("日月火水木金土",WEEKDAY(D3274),1),"")</f>
        <v>土</v>
      </c>
      <c r="J3274" s="304" t="s">
        <v>6104</v>
      </c>
      <c r="K3274" s="202" t="str">
        <f>VLOOKUP(F3274,石と花メイン,3,FALSE)</f>
        <v>○真珠</v>
      </c>
      <c r="L3274" s="297" t="str">
        <f>VLOOKUP(F3274,石と花メイン,4,FALSE)</f>
        <v>銭葵【ツリーマロウ】</v>
      </c>
      <c r="M3274" s="393">
        <f>IF(OR(MONTH(F3274)&lt;7,AND(MONTH(F3274)=7,DAY(F3274)&lt;=25)),
MOD(SUM((E3274-1901)*365,259),260),
MOD(SUM((E3274-1900)*365,259),260))</f>
        <v>4</v>
      </c>
      <c r="N3274" s="390">
        <f>IF(AND(MONTH(F3274)=7,DAY(F3274)&gt;25),1,
ROUNDDOWN((SUM(VLOOKUP(MONTH(F3274),D暦変換用数値,2,FALSE),DAY(F3274))/28)+1,0))</f>
        <v>9</v>
      </c>
      <c r="O3274" s="205">
        <f>IF(AND(MONTH(F3274)=7,DAY(F3274)&gt;25),DAY(F3274)-25,
MOD((SUM(VLOOKUP(MONTH(F3274),D暦変換用数値,2,FALSE),DAY(F3274))),28)+1)</f>
        <v>16</v>
      </c>
      <c r="P3274" s="406">
        <f>IF(OR(MONTH(F3274)&lt;7,AND(MONTH(F3274)=7,DAY(F3274)&lt;=25)),
MOD(SUM((E3274-1901)*365,(N3274-1)*28,O3274,258),260),
MOD(SUM((E3274-1900)*365,(N3274-1)*28,O3274,258),260))</f>
        <v>243</v>
      </c>
      <c r="Q3274" s="374" t="str">
        <f>VLOOKUP(MOD(P3274,4),色,2,FALSE)</f>
        <v>青い</v>
      </c>
      <c r="R3274" s="292" t="str">
        <f>VLOOKUP(MOD(P3274,13),銀河の音,2,FALSE)</f>
        <v>太陽の</v>
      </c>
      <c r="S3274" s="385" t="str">
        <f>VLOOKUP(MOD(P3274,20),太陽の紋章,2,FALSE)</f>
        <v>夜</v>
      </c>
      <c r="T3274" s="99" t="s">
        <v>247</v>
      </c>
    </row>
    <row r="3275" spans="1:20" ht="13.5" customHeight="1">
      <c r="A3275" s="50" t="str">
        <f>VLOOKUP(MOD(E3275,10),十干,2,FALSE)</f>
        <v>戊</v>
      </c>
      <c r="B3275" s="199" t="str">
        <f>VLOOKUP(MOD(E3275,12),十二支,3,FALSE)</f>
        <v xml:space="preserve">09 火 </v>
      </c>
      <c r="C3275" s="201" t="str">
        <f>VLOOKUP(F3275,星座,3,TRUE)</f>
        <v xml:space="preserve">09 火 </v>
      </c>
      <c r="D3275" s="531">
        <v>21274</v>
      </c>
      <c r="E3275" s="1">
        <f>IFERROR(YEAR(D3275),LEFT(D3275,4))</f>
        <v>1958</v>
      </c>
      <c r="F3275" s="1" t="str">
        <f>IF(ISTEXT(D3275),RIGHT(D3275,5),TEXT(D3275,"mm/dd"))</f>
        <v>03/30</v>
      </c>
      <c r="G3275" s="39">
        <f>SUM(MID(E3275,1,1),MID(E3275,2,1),MID(E3275,3,1),MID(E3275,4,1),MID(F3275,1,1),MID(F3275,2,1),MID(F3275,4,1),MID(F3275,5,1))</f>
        <v>29</v>
      </c>
      <c r="H3275" s="41">
        <f>IF(MOD(G3275,9)=0,9,MOD(G3275,9))</f>
        <v>2</v>
      </c>
      <c r="I3275" s="45" t="str">
        <f>IFERROR(MID("日月火水木金土",WEEKDAY(D3275),1),"")</f>
        <v>日</v>
      </c>
      <c r="J3275" s="304" t="s">
        <v>6105</v>
      </c>
      <c r="K3275" s="202" t="str">
        <f>VLOOKUP(F3275,石と花メイン,3,FALSE)</f>
        <v>○真珠</v>
      </c>
      <c r="L3275" s="297" t="str">
        <f>VLOOKUP(F3275,石と花メイン,4,FALSE)</f>
        <v>アルメリア【浜簪】</v>
      </c>
      <c r="M3275" s="393">
        <f>IF(OR(MONTH(F3275)&lt;7,AND(MONTH(F3275)=7,DAY(F3275)&lt;=25)),
MOD(SUM((E3275-1901)*365,259),260),
MOD(SUM((E3275-1900)*365,259),260))</f>
        <v>4</v>
      </c>
      <c r="N3275" s="390">
        <f>IF(AND(MONTH(F3275)=7,DAY(F3275)&gt;25),1,
ROUNDDOWN((SUM(VLOOKUP(MONTH(F3275),D暦変換用数値,2,FALSE),DAY(F3275))/28)+1,0))</f>
        <v>9</v>
      </c>
      <c r="O3275" s="205">
        <f>IF(AND(MONTH(F3275)=7,DAY(F3275)&gt;25),DAY(F3275)-25,
MOD((SUM(VLOOKUP(MONTH(F3275),D暦変換用数値,2,FALSE),DAY(F3275))),28)+1)</f>
        <v>24</v>
      </c>
      <c r="P3275" s="406">
        <f>IF(OR(MONTH(F3275)&lt;7,AND(MONTH(F3275)=7,DAY(F3275)&lt;=25)),
MOD(SUM((E3275-1901)*365,(N3275-1)*28,O3275,258),260),
MOD(SUM((E3275-1900)*365,(N3275-1)*28,O3275,258),260))</f>
        <v>251</v>
      </c>
      <c r="Q3275" s="374" t="str">
        <f>VLOOKUP(MOD(P3275,4),色,2,FALSE)</f>
        <v>青い</v>
      </c>
      <c r="R3275" s="292" t="str">
        <f>VLOOKUP(MOD(P3275,13),銀河の音,2,FALSE)</f>
        <v>自己存在の</v>
      </c>
      <c r="S3275" s="385" t="str">
        <f>VLOOKUP(MOD(P3275,20),太陽の紋章,2,FALSE)</f>
        <v>猿</v>
      </c>
      <c r="T3275" s="98"/>
    </row>
    <row r="3276" spans="1:20" ht="13.5" customHeight="1">
      <c r="A3276" s="282" t="str">
        <f>VLOOKUP(MOD(E3276,10),十干,2,FALSE)</f>
        <v>戊</v>
      </c>
      <c r="B3276" s="283" t="str">
        <f>VLOOKUP(MOD(E3276,12),十二支,3,FALSE)</f>
        <v xml:space="preserve">09 火 </v>
      </c>
      <c r="C3276" s="287" t="str">
        <f>VLOOKUP(F3276,星座,3,TRUE)</f>
        <v xml:space="preserve">09 火 </v>
      </c>
      <c r="D3276" s="533">
        <v>21277</v>
      </c>
      <c r="E3276" s="83">
        <f>IFERROR(YEAR(D3276),LEFT(D3276,4))</f>
        <v>1958</v>
      </c>
      <c r="F3276" s="83" t="str">
        <f>IF(ISTEXT(D3276),RIGHT(D3276,5),TEXT(D3276,"mm/dd"))</f>
        <v>04/02</v>
      </c>
      <c r="G3276" s="88">
        <f>SUM(MID(E3276,1,1),MID(E3276,2,1),MID(E3276,3,1),MID(E3276,4,1),MID(F3276,1,1),MID(F3276,2,1),MID(F3276,4,1),MID(F3276,5,1))</f>
        <v>29</v>
      </c>
      <c r="H3276" s="88">
        <f>IF(MOD(G3276,9)=0,9,MOD(G3276,9))</f>
        <v>2</v>
      </c>
      <c r="I3276" s="83" t="str">
        <f>IFERROR(MID("日月火水木金土",WEEKDAY(D3276),1),"")</f>
        <v>水</v>
      </c>
      <c r="J3276" s="303" t="s">
        <v>3083</v>
      </c>
      <c r="K3276" s="87" t="str">
        <f>VLOOKUP(F3276,石と花メイン,3,FALSE)</f>
        <v>■紫水晶</v>
      </c>
      <c r="L3276" s="296" t="str">
        <f>VLOOKUP(F3276,石と花メイン,4,FALSE)</f>
        <v>都忘れ【野春菊】</v>
      </c>
      <c r="M3276" s="392">
        <f>IF(OR(MONTH(F3276)&lt;7,AND(MONTH(F3276)=7,DAY(F3276)&lt;=25)),
MOD(SUM((E3276-1901)*365,259),260),
MOD(SUM((E3276-1900)*365,259),260))</f>
        <v>4</v>
      </c>
      <c r="N3276" s="330">
        <f>IF(AND(MONTH(F3276)=7,DAY(F3276)&gt;25),1,
ROUNDDOWN((SUM(VLOOKUP(MONTH(F3276),D暦変換用数値,2,FALSE),DAY(F3276))/28)+1,0))</f>
        <v>9</v>
      </c>
      <c r="O3276" s="84">
        <f>IF(AND(MONTH(F3276)=7,DAY(F3276)&gt;25),DAY(F3276)-25,
MOD((SUM(VLOOKUP(MONTH(F3276),D暦変換用数値,2,FALSE),DAY(F3276))),28)+1)</f>
        <v>27</v>
      </c>
      <c r="P3276" s="405">
        <f>IF(OR(MONTH(F3276)&lt;7,AND(MONTH(F3276)=7,DAY(F3276)&lt;=25)),
MOD(SUM((E3276-1901)*365,(N3276-1)*28,O3276,258),260),
MOD(SUM((E3276-1900)*365,(N3276-1)*28,O3276,258),260))</f>
        <v>254</v>
      </c>
      <c r="Q3276" s="371" t="str">
        <f>VLOOKUP(MOD(P3276,4),色,2,FALSE)</f>
        <v>白い</v>
      </c>
      <c r="R3276" s="289" t="str">
        <f>VLOOKUP(MOD(P3276,13),銀河の音,2,FALSE)</f>
        <v>共振の</v>
      </c>
      <c r="S3276" s="382" t="str">
        <f>VLOOKUP(MOD(P3276,20),太陽の紋章,2,FALSE)</f>
        <v>魔法使い</v>
      </c>
      <c r="T3276" s="109" t="s">
        <v>3216</v>
      </c>
    </row>
    <row r="3277" spans="1:20" ht="13.5" customHeight="1">
      <c r="A3277" s="50" t="str">
        <f>VLOOKUP(MOD(E3277,10),十干,2,FALSE)</f>
        <v>戊</v>
      </c>
      <c r="B3277" s="199" t="str">
        <f>VLOOKUP(MOD(E3277,12),十二支,3,FALSE)</f>
        <v xml:space="preserve">09 火 </v>
      </c>
      <c r="C3277" s="201" t="str">
        <f>VLOOKUP(F3277,星座,3,TRUE)</f>
        <v xml:space="preserve">09 火 </v>
      </c>
      <c r="D3277" s="531">
        <v>21288</v>
      </c>
      <c r="E3277" s="1">
        <f>IFERROR(YEAR(D3277),LEFT(D3277,4))</f>
        <v>1958</v>
      </c>
      <c r="F3277" s="1" t="str">
        <f>IF(ISTEXT(D3277),RIGHT(D3277,5),TEXT(D3277,"mm/dd"))</f>
        <v>04/13</v>
      </c>
      <c r="G3277" s="39">
        <f>SUM(MID(E3277,1,1),MID(E3277,2,1),MID(E3277,3,1),MID(E3277,4,1),MID(F3277,1,1),MID(F3277,2,1),MID(F3277,4,1),MID(F3277,5,1))</f>
        <v>31</v>
      </c>
      <c r="H3277" s="41">
        <f>IF(MOD(G3277,9)=0,9,MOD(G3277,9))</f>
        <v>4</v>
      </c>
      <c r="I3277" s="45" t="str">
        <f>IFERROR(MID("日月火水木金土",WEEKDAY(D3277),1),"")</f>
        <v>日</v>
      </c>
      <c r="J3277" s="304" t="s">
        <v>6106</v>
      </c>
      <c r="K3277" s="202" t="str">
        <f>VLOOKUP(F3277,石と花メイン,3,FALSE)</f>
        <v>◇金剛石</v>
      </c>
      <c r="L3277" s="297" t="str">
        <f>VLOOKUP(F3277,石と花メイン,4,FALSE)</f>
        <v>波斯菊【蛇の目草】</v>
      </c>
      <c r="M3277" s="393">
        <f>IF(OR(MONTH(F3277)&lt;7,AND(MONTH(F3277)=7,DAY(F3277)&lt;=25)),
MOD(SUM((E3277-1901)*365,259),260),
MOD(SUM((E3277-1900)*365,259),260))</f>
        <v>4</v>
      </c>
      <c r="N3277" s="390">
        <f>IF(AND(MONTH(F3277)=7,DAY(F3277)&gt;25),1,
ROUNDDOWN((SUM(VLOOKUP(MONTH(F3277),D暦変換用数値,2,FALSE),DAY(F3277))/28)+1,0))</f>
        <v>10</v>
      </c>
      <c r="O3277" s="205">
        <f>IF(AND(MONTH(F3277)=7,DAY(F3277)&gt;25),DAY(F3277)-25,
MOD((SUM(VLOOKUP(MONTH(F3277),D暦変換用数値,2,FALSE),DAY(F3277))),28)+1)</f>
        <v>10</v>
      </c>
      <c r="P3277" s="406">
        <f>IF(OR(MONTH(F3277)&lt;7,AND(MONTH(F3277)=7,DAY(F3277)&lt;=25)),
MOD(SUM((E3277-1901)*365,(N3277-1)*28,O3277,258),260),
MOD(SUM((E3277-1900)*365,(N3277-1)*28,O3277,258),260))</f>
        <v>5</v>
      </c>
      <c r="Q3277" s="372" t="str">
        <f>VLOOKUP(MOD(P3277,4),色,2,FALSE)</f>
        <v>赤い</v>
      </c>
      <c r="R3277" s="290" t="str">
        <f>VLOOKUP(MOD(P3277,13),銀河の音,2,FALSE)</f>
        <v>倍音の</v>
      </c>
      <c r="S3277" s="383" t="str">
        <f>VLOOKUP(MOD(P3277,20),太陽の紋章,2,FALSE)</f>
        <v>蛇</v>
      </c>
      <c r="T3277" s="98" t="s">
        <v>3736</v>
      </c>
    </row>
    <row r="3278" spans="1:20" ht="13.5" customHeight="1">
      <c r="A3278" s="50" t="str">
        <f>VLOOKUP(MOD(E3278,10),十干,2,FALSE)</f>
        <v>戊</v>
      </c>
      <c r="B3278" s="199" t="str">
        <f>VLOOKUP(MOD(E3278,12),十二支,3,FALSE)</f>
        <v xml:space="preserve">09 火 </v>
      </c>
      <c r="C3278" s="201" t="str">
        <f>VLOOKUP(F3278,星座,3,TRUE)</f>
        <v xml:space="preserve">09 火 </v>
      </c>
      <c r="D3278" s="531">
        <v>21289</v>
      </c>
      <c r="E3278" s="1">
        <f>IFERROR(YEAR(D3278),LEFT(D3278,4))</f>
        <v>1958</v>
      </c>
      <c r="F3278" s="1" t="str">
        <f>IF(ISTEXT(D3278),RIGHT(D3278,5),TEXT(D3278,"mm/dd"))</f>
        <v>04/14</v>
      </c>
      <c r="G3278" s="39">
        <f>SUM(MID(E3278,1,1),MID(E3278,2,1),MID(E3278,3,1),MID(E3278,4,1),MID(F3278,1,1),MID(F3278,2,1),MID(F3278,4,1),MID(F3278,5,1))</f>
        <v>32</v>
      </c>
      <c r="H3278" s="41">
        <f>IF(MOD(G3278,9)=0,9,MOD(G3278,9))</f>
        <v>5</v>
      </c>
      <c r="I3278" s="45" t="str">
        <f>IFERROR(MID("日月火水木金土",WEEKDAY(D3278),1),"")</f>
        <v>月</v>
      </c>
      <c r="J3278" s="304" t="s">
        <v>6107</v>
      </c>
      <c r="K3278" s="202" t="str">
        <f>VLOOKUP(F3278,石と花メイン,3,FALSE)</f>
        <v>●蛋白石</v>
      </c>
      <c r="L3278" s="297" t="str">
        <f>VLOOKUP(F3278,石と花メイン,4,FALSE)</f>
        <v>灯台躑躅/満天星</v>
      </c>
      <c r="M3278" s="393">
        <f>IF(OR(MONTH(F3278)&lt;7,AND(MONTH(F3278)=7,DAY(F3278)&lt;=25)),
MOD(SUM((E3278-1901)*365,259),260),
MOD(SUM((E3278-1900)*365,259),260))</f>
        <v>4</v>
      </c>
      <c r="N3278" s="390">
        <f>IF(AND(MONTH(F3278)=7,DAY(F3278)&gt;25),1,
ROUNDDOWN((SUM(VLOOKUP(MONTH(F3278),D暦変換用数値,2,FALSE),DAY(F3278))/28)+1,0))</f>
        <v>10</v>
      </c>
      <c r="O3278" s="205">
        <f>IF(AND(MONTH(F3278)=7,DAY(F3278)&gt;25),DAY(F3278)-25,
MOD((SUM(VLOOKUP(MONTH(F3278),D暦変換用数値,2,FALSE),DAY(F3278))),28)+1)</f>
        <v>11</v>
      </c>
      <c r="P3278" s="406">
        <f>IF(OR(MONTH(F3278)&lt;7,AND(MONTH(F3278)=7,DAY(F3278)&lt;=25)),
MOD(SUM((E3278-1901)*365,(N3278-1)*28,O3278,258),260),
MOD(SUM((E3278-1900)*365,(N3278-1)*28,O3278,258),260))</f>
        <v>6</v>
      </c>
      <c r="Q3278" s="375" t="str">
        <f>VLOOKUP(MOD(P3278,4),色,2,FALSE)</f>
        <v>白い</v>
      </c>
      <c r="R3278" s="293" t="str">
        <f>VLOOKUP(MOD(P3278,13),銀河の音,2,FALSE)</f>
        <v>律動の</v>
      </c>
      <c r="S3278" s="386" t="str">
        <f>VLOOKUP(MOD(P3278,20),太陽の紋章,2,FALSE)</f>
        <v>世界の橋渡し</v>
      </c>
      <c r="T3278" s="98" t="s">
        <v>3736</v>
      </c>
    </row>
    <row r="3279" spans="1:20" ht="13.5" customHeight="1">
      <c r="A3279" s="50" t="str">
        <f>VLOOKUP(MOD(E3279,10),十干,2,FALSE)</f>
        <v>戊</v>
      </c>
      <c r="B3279" s="199" t="str">
        <f>VLOOKUP(MOD(E3279,12),十二支,3,FALSE)</f>
        <v xml:space="preserve">09 火 </v>
      </c>
      <c r="C3279" s="201" t="str">
        <f>VLOOKUP(F3279,星座,3,TRUE)</f>
        <v xml:space="preserve">09 火 </v>
      </c>
      <c r="D3279" s="531">
        <v>21293</v>
      </c>
      <c r="E3279" s="1">
        <f>IFERROR(YEAR(D3279),LEFT(D3279,4))</f>
        <v>1958</v>
      </c>
      <c r="F3279" s="1" t="str">
        <f>IF(ISTEXT(D3279),RIGHT(D3279,5),TEXT(D3279,"mm/dd"))</f>
        <v>04/18</v>
      </c>
      <c r="G3279" s="39">
        <f>SUM(MID(E3279,1,1),MID(E3279,2,1),MID(E3279,3,1),MID(E3279,4,1),MID(F3279,1,1),MID(F3279,2,1),MID(F3279,4,1),MID(F3279,5,1))</f>
        <v>36</v>
      </c>
      <c r="H3279" s="41">
        <f>IF(MOD(G3279,9)=0,9,MOD(G3279,9))</f>
        <v>9</v>
      </c>
      <c r="I3279" s="45" t="str">
        <f>IFERROR(MID("日月火水木金土",WEEKDAY(D3279),1),"")</f>
        <v>金</v>
      </c>
      <c r="J3279" s="304" t="s">
        <v>5411</v>
      </c>
      <c r="K3279" s="202" t="str">
        <f>VLOOKUP(F3279,石と花メイン,3,FALSE)</f>
        <v>◆黄玉</v>
      </c>
      <c r="L3279" s="297" t="str">
        <f>VLOOKUP(F3279,石と花メイン,4,FALSE)</f>
        <v>蓮華草【紫雲英】</v>
      </c>
      <c r="M3279" s="393">
        <f>IF(OR(MONTH(F3279)&lt;7,AND(MONTH(F3279)=7,DAY(F3279)&lt;=25)),
MOD(SUM((E3279-1901)*365,259),260),
MOD(SUM((E3279-1900)*365,259),260))</f>
        <v>4</v>
      </c>
      <c r="N3279" s="390">
        <f>IF(AND(MONTH(F3279)=7,DAY(F3279)&gt;25),1,
ROUNDDOWN((SUM(VLOOKUP(MONTH(F3279),D暦変換用数値,2,FALSE),DAY(F3279))/28)+1,0))</f>
        <v>10</v>
      </c>
      <c r="O3279" s="205">
        <f>IF(AND(MONTH(F3279)=7,DAY(F3279)&gt;25),DAY(F3279)-25,
MOD((SUM(VLOOKUP(MONTH(F3279),D暦変換用数値,2,FALSE),DAY(F3279))),28)+1)</f>
        <v>15</v>
      </c>
      <c r="P3279" s="406">
        <f>IF(OR(MONTH(F3279)&lt;7,AND(MONTH(F3279)=7,DAY(F3279)&lt;=25)),
MOD(SUM((E3279-1901)*365,(N3279-1)*28,O3279,258),260),
MOD(SUM((E3279-1900)*365,(N3279-1)*28,O3279,258),260))</f>
        <v>10</v>
      </c>
      <c r="Q3279" s="375" t="str">
        <f>VLOOKUP(MOD(P3279,4),色,2,FALSE)</f>
        <v>白い</v>
      </c>
      <c r="R3279" s="293" t="str">
        <f>VLOOKUP(MOD(P3279,13),銀河の音,2,FALSE)</f>
        <v>惑星の</v>
      </c>
      <c r="S3279" s="386" t="str">
        <f>VLOOKUP(MOD(P3279,20),太陽の紋章,2,FALSE)</f>
        <v>犬</v>
      </c>
      <c r="T3279" s="97" t="s">
        <v>3618</v>
      </c>
    </row>
    <row r="3280" spans="1:20" ht="13.5" customHeight="1">
      <c r="A3280" s="50" t="str">
        <f>VLOOKUP(MOD(E3280,10),十干,2,FALSE)</f>
        <v>庚</v>
      </c>
      <c r="B3280" s="199" t="str">
        <f>VLOOKUP(MOD(E3280,12),十二支,3,FALSE)</f>
        <v xml:space="preserve">09 火 </v>
      </c>
      <c r="C3280" s="201" t="str">
        <f>VLOOKUP(F3280,星座,3,TRUE)</f>
        <v xml:space="preserve">09 火 </v>
      </c>
      <c r="D3280" s="531">
        <v>25651</v>
      </c>
      <c r="E3280" s="1">
        <f>IFERROR(YEAR(D3280),LEFT(D3280,4))</f>
        <v>1970</v>
      </c>
      <c r="F3280" s="1" t="str">
        <f>IF(ISTEXT(D3280),RIGHT(D3280,5),TEXT(D3280,"mm/dd"))</f>
        <v>03/24</v>
      </c>
      <c r="G3280" s="39">
        <f>SUM(MID(E3280,1,1),MID(E3280,2,1),MID(E3280,3,1),MID(E3280,4,1),MID(F3280,1,1),MID(F3280,2,1),MID(F3280,4,1),MID(F3280,5,1))</f>
        <v>26</v>
      </c>
      <c r="H3280" s="41">
        <f>IF(MOD(G3280,9)=0,9,MOD(G3280,9))</f>
        <v>8</v>
      </c>
      <c r="I3280" s="45" t="str">
        <f>IFERROR(MID("日月火水木金土",WEEKDAY(D3280),1),"")</f>
        <v>火</v>
      </c>
      <c r="J3280" s="304" t="s">
        <v>5412</v>
      </c>
      <c r="K3280" s="202" t="str">
        <f>VLOOKUP(F3280,石と花メイン,3,FALSE)</f>
        <v>■紫水晶</v>
      </c>
      <c r="L3280" s="297" t="str">
        <f>VLOOKUP(F3280,石と花メイン,4,FALSE)</f>
        <v>花菱草【カリフォルニアポピー】</v>
      </c>
      <c r="M3280" s="393">
        <f>IF(OR(MONTH(F3280)&lt;7,AND(MONTH(F3280)=7,DAY(F3280)&lt;=25)),
MOD(SUM((E3280-1901)*365,259),260),
MOD(SUM((E3280-1900)*365,259),260))</f>
        <v>224</v>
      </c>
      <c r="N3280" s="390">
        <f>IF(AND(MONTH(F3280)=7,DAY(F3280)&gt;25),1,
ROUNDDOWN((SUM(VLOOKUP(MONTH(F3280),D暦変換用数値,2,FALSE),DAY(F3280))/28)+1,0))</f>
        <v>9</v>
      </c>
      <c r="O3280" s="205">
        <f>IF(AND(MONTH(F3280)=7,DAY(F3280)&gt;25),DAY(F3280)-25,
MOD((SUM(VLOOKUP(MONTH(F3280),D暦変換用数値,2,FALSE),DAY(F3280))),28)+1)</f>
        <v>18</v>
      </c>
      <c r="P3280" s="406">
        <f>IF(OR(MONTH(F3280)&lt;7,AND(MONTH(F3280)=7,DAY(F3280)&lt;=25)),
MOD(SUM((E3280-1901)*365,(N3280-1)*28,O3280,258),260),
MOD(SUM((E3280-1900)*365,(N3280-1)*28,O3280,258),260))</f>
        <v>205</v>
      </c>
      <c r="Q3280" s="372" t="str">
        <f>VLOOKUP(MOD(P3280,4),色,2,FALSE)</f>
        <v>赤い</v>
      </c>
      <c r="R3280" s="290" t="str">
        <f>VLOOKUP(MOD(P3280,13),銀河の音,2,FALSE)</f>
        <v>惑星の</v>
      </c>
      <c r="S3280" s="383" t="str">
        <f>VLOOKUP(MOD(P3280,20),太陽の紋章,2,FALSE)</f>
        <v>蛇</v>
      </c>
      <c r="T3280" s="111" t="s">
        <v>6442</v>
      </c>
    </row>
    <row r="3281" spans="1:20" ht="13.5" customHeight="1">
      <c r="A3281" s="50" t="str">
        <f>VLOOKUP(MOD(E3281,10),十干,2,FALSE)</f>
        <v>庚</v>
      </c>
      <c r="B3281" s="199" t="str">
        <f>VLOOKUP(MOD(E3281,12),十二支,3,FALSE)</f>
        <v xml:space="preserve">09 火 </v>
      </c>
      <c r="C3281" s="201" t="str">
        <f>VLOOKUP(F3281,星座,3,TRUE)</f>
        <v xml:space="preserve">09 火 </v>
      </c>
      <c r="D3281" s="531">
        <v>25651</v>
      </c>
      <c r="E3281" s="1">
        <f>IFERROR(YEAR(D3281),LEFT(D3281,4))</f>
        <v>1970</v>
      </c>
      <c r="F3281" s="1" t="str">
        <f>IF(ISTEXT(D3281),RIGHT(D3281,5),TEXT(D3281,"mm/dd"))</f>
        <v>03/24</v>
      </c>
      <c r="G3281" s="39">
        <f>SUM(MID(E3281,1,1),MID(E3281,2,1),MID(E3281,3,1),MID(E3281,4,1),MID(F3281,1,1),MID(F3281,2,1),MID(F3281,4,1),MID(F3281,5,1))</f>
        <v>26</v>
      </c>
      <c r="H3281" s="41">
        <f>IF(MOD(G3281,9)=0,9,MOD(G3281,9))</f>
        <v>8</v>
      </c>
      <c r="I3281" s="45" t="str">
        <f>IFERROR(MID("日月火水木金土",WEEKDAY(D3281),1),"")</f>
        <v>火</v>
      </c>
      <c r="J3281" s="304" t="s">
        <v>5413</v>
      </c>
      <c r="K3281" s="202" t="str">
        <f>VLOOKUP(F3281,石と花メイン,3,FALSE)</f>
        <v>■紫水晶</v>
      </c>
      <c r="L3281" s="297" t="str">
        <f>VLOOKUP(F3281,石と花メイン,4,FALSE)</f>
        <v>花菱草【カリフォルニアポピー】</v>
      </c>
      <c r="M3281" s="393">
        <f>IF(OR(MONTH(F3281)&lt;7,AND(MONTH(F3281)=7,DAY(F3281)&lt;=25)),
MOD(SUM((E3281-1901)*365,259),260),
MOD(SUM((E3281-1900)*365,259),260))</f>
        <v>224</v>
      </c>
      <c r="N3281" s="390">
        <f>IF(AND(MONTH(F3281)=7,DAY(F3281)&gt;25),1,
ROUNDDOWN((SUM(VLOOKUP(MONTH(F3281),D暦変換用数値,2,FALSE),DAY(F3281))/28)+1,0))</f>
        <v>9</v>
      </c>
      <c r="O3281" s="205">
        <f>IF(AND(MONTH(F3281)=7,DAY(F3281)&gt;25),DAY(F3281)-25,
MOD((SUM(VLOOKUP(MONTH(F3281),D暦変換用数値,2,FALSE),DAY(F3281))),28)+1)</f>
        <v>18</v>
      </c>
      <c r="P3281" s="406">
        <f>IF(OR(MONTH(F3281)&lt;7,AND(MONTH(F3281)=7,DAY(F3281)&lt;=25)),
MOD(SUM((E3281-1901)*365,(N3281-1)*28,O3281,258),260),
MOD(SUM((E3281-1900)*365,(N3281-1)*28,O3281,258),260))</f>
        <v>205</v>
      </c>
      <c r="Q3281" s="372" t="str">
        <f>VLOOKUP(MOD(P3281,4),色,2,FALSE)</f>
        <v>赤い</v>
      </c>
      <c r="R3281" s="290" t="str">
        <f>VLOOKUP(MOD(P3281,13),銀河の音,2,FALSE)</f>
        <v>惑星の</v>
      </c>
      <c r="S3281" s="383" t="str">
        <f>VLOOKUP(MOD(P3281,20),太陽の紋章,2,FALSE)</f>
        <v>蛇</v>
      </c>
      <c r="T3281" s="98" t="s">
        <v>3736</v>
      </c>
    </row>
    <row r="3282" spans="1:20" ht="13.5" customHeight="1">
      <c r="A3282" s="50" t="str">
        <f>VLOOKUP(MOD(E3282,10),十干,2,FALSE)</f>
        <v>庚</v>
      </c>
      <c r="B3282" s="199" t="str">
        <f>VLOOKUP(MOD(E3282,12),十二支,3,FALSE)</f>
        <v xml:space="preserve">09 火 </v>
      </c>
      <c r="C3282" s="201" t="str">
        <f>VLOOKUP(F3282,星座,3,TRUE)</f>
        <v xml:space="preserve">09 火 </v>
      </c>
      <c r="D3282" s="531">
        <v>25651</v>
      </c>
      <c r="E3282" s="1">
        <f>IFERROR(YEAR(D3282),LEFT(D3282,4))</f>
        <v>1970</v>
      </c>
      <c r="F3282" s="1" t="str">
        <f>IF(ISTEXT(D3282),RIGHT(D3282,5),TEXT(D3282,"mm/dd"))</f>
        <v>03/24</v>
      </c>
      <c r="G3282" s="39">
        <f>SUM(MID(E3282,1,1),MID(E3282,2,1),MID(E3282,3,1),MID(E3282,4,1),MID(F3282,1,1),MID(F3282,2,1),MID(F3282,4,1),MID(F3282,5,1))</f>
        <v>26</v>
      </c>
      <c r="H3282" s="41">
        <f>IF(MOD(G3282,9)=0,9,MOD(G3282,9))</f>
        <v>8</v>
      </c>
      <c r="I3282" s="45" t="str">
        <f>IFERROR(MID("日月火水木金土",WEEKDAY(D3282),1),"")</f>
        <v>火</v>
      </c>
      <c r="J3282" s="304" t="s">
        <v>5414</v>
      </c>
      <c r="K3282" s="202" t="str">
        <f>VLOOKUP(F3282,石と花メイン,3,FALSE)</f>
        <v>■紫水晶</v>
      </c>
      <c r="L3282" s="297" t="str">
        <f>VLOOKUP(F3282,石と花メイン,4,FALSE)</f>
        <v>花菱草【カリフォルニアポピー】</v>
      </c>
      <c r="M3282" s="393">
        <f>IF(OR(MONTH(F3282)&lt;7,AND(MONTH(F3282)=7,DAY(F3282)&lt;=25)),
MOD(SUM((E3282-1901)*365,259),260),
MOD(SUM((E3282-1900)*365,259),260))</f>
        <v>224</v>
      </c>
      <c r="N3282" s="390">
        <f>IF(AND(MONTH(F3282)=7,DAY(F3282)&gt;25),1,
ROUNDDOWN((SUM(VLOOKUP(MONTH(F3282),D暦変換用数値,2,FALSE),DAY(F3282))/28)+1,0))</f>
        <v>9</v>
      </c>
      <c r="O3282" s="205">
        <f>IF(AND(MONTH(F3282)=7,DAY(F3282)&gt;25),DAY(F3282)-25,
MOD((SUM(VLOOKUP(MONTH(F3282),D暦変換用数値,2,FALSE),DAY(F3282))),28)+1)</f>
        <v>18</v>
      </c>
      <c r="P3282" s="406">
        <f>IF(OR(MONTH(F3282)&lt;7,AND(MONTH(F3282)=7,DAY(F3282)&lt;=25)),
MOD(SUM((E3282-1901)*365,(N3282-1)*28,O3282,258),260),
MOD(SUM((E3282-1900)*365,(N3282-1)*28,O3282,258),260))</f>
        <v>205</v>
      </c>
      <c r="Q3282" s="372" t="str">
        <f>VLOOKUP(MOD(P3282,4),色,2,FALSE)</f>
        <v>赤い</v>
      </c>
      <c r="R3282" s="290" t="str">
        <f>VLOOKUP(MOD(P3282,13),銀河の音,2,FALSE)</f>
        <v>惑星の</v>
      </c>
      <c r="S3282" s="383" t="str">
        <f>VLOOKUP(MOD(P3282,20),太陽の紋章,2,FALSE)</f>
        <v>蛇</v>
      </c>
      <c r="T3282" s="111" t="s">
        <v>2847</v>
      </c>
    </row>
    <row r="3283" spans="1:20" ht="13.5" customHeight="1">
      <c r="A3283" s="50" t="str">
        <f>VLOOKUP(MOD(E3283,10),十干,2,FALSE)</f>
        <v>庚</v>
      </c>
      <c r="B3283" s="199" t="str">
        <f>VLOOKUP(MOD(E3283,12),十二支,3,FALSE)</f>
        <v xml:space="preserve">09 火 </v>
      </c>
      <c r="C3283" s="201" t="str">
        <f>VLOOKUP(F3283,星座,3,TRUE)</f>
        <v xml:space="preserve">09 火 </v>
      </c>
      <c r="D3283" s="531">
        <v>25654</v>
      </c>
      <c r="E3283" s="1">
        <f>IFERROR(YEAR(D3283),LEFT(D3283,4))</f>
        <v>1970</v>
      </c>
      <c r="F3283" s="1" t="str">
        <f>IF(ISTEXT(D3283),RIGHT(D3283,5),TEXT(D3283,"mm/dd"))</f>
        <v>03/27</v>
      </c>
      <c r="G3283" s="39">
        <f>SUM(MID(E3283,1,1),MID(E3283,2,1),MID(E3283,3,1),MID(E3283,4,1),MID(F3283,1,1),MID(F3283,2,1),MID(F3283,4,1),MID(F3283,5,1))</f>
        <v>29</v>
      </c>
      <c r="H3283" s="41">
        <f>IF(MOD(G3283,9)=0,9,MOD(G3283,9))</f>
        <v>2</v>
      </c>
      <c r="I3283" s="45" t="str">
        <f>IFERROR(MID("日月火水木金土",WEEKDAY(D3283),1),"")</f>
        <v>金</v>
      </c>
      <c r="J3283" s="304" t="s">
        <v>5415</v>
      </c>
      <c r="K3283" s="202" t="str">
        <f>VLOOKUP(F3283,石と花メイン,3,FALSE)</f>
        <v>□水晶</v>
      </c>
      <c r="L3283" s="297" t="str">
        <f>VLOOKUP(F3283,石と花メイン,4,FALSE)</f>
        <v>巾着草【カルセオラリア】</v>
      </c>
      <c r="M3283" s="393">
        <f>IF(OR(MONTH(F3283)&lt;7,AND(MONTH(F3283)=7,DAY(F3283)&lt;=25)),
MOD(SUM((E3283-1901)*365,259),260),
MOD(SUM((E3283-1900)*365,259),260))</f>
        <v>224</v>
      </c>
      <c r="N3283" s="390">
        <f>IF(AND(MONTH(F3283)=7,DAY(F3283)&gt;25),1,
ROUNDDOWN((SUM(VLOOKUP(MONTH(F3283),D暦変換用数値,2,FALSE),DAY(F3283))/28)+1,0))</f>
        <v>9</v>
      </c>
      <c r="O3283" s="205">
        <f>IF(AND(MONTH(F3283)=7,DAY(F3283)&gt;25),DAY(F3283)-25,
MOD((SUM(VLOOKUP(MONTH(F3283),D暦変換用数値,2,FALSE),DAY(F3283))),28)+1)</f>
        <v>21</v>
      </c>
      <c r="P3283" s="406">
        <f>IF(OR(MONTH(F3283)&lt;7,AND(MONTH(F3283)=7,DAY(F3283)&lt;=25)),
MOD(SUM((E3283-1901)*365,(N3283-1)*28,O3283,258),260),
MOD(SUM((E3283-1900)*365,(N3283-1)*28,O3283,258),260))</f>
        <v>208</v>
      </c>
      <c r="Q3283" s="373" t="str">
        <f>VLOOKUP(MOD(P3283,4),色,2,FALSE)</f>
        <v>黄色い</v>
      </c>
      <c r="R3283" s="291" t="str">
        <f>VLOOKUP(MOD(P3283,13),銀河の音,2,FALSE)</f>
        <v>宇宙の</v>
      </c>
      <c r="S3283" s="384" t="str">
        <f>VLOOKUP(MOD(P3283,20),太陽の紋章,2,FALSE)</f>
        <v>星</v>
      </c>
      <c r="T3283" s="98" t="s">
        <v>3736</v>
      </c>
    </row>
    <row r="3284" spans="1:20" ht="13.5" customHeight="1">
      <c r="A3284" s="50" t="str">
        <f>VLOOKUP(MOD(E3284,10),十干,2,FALSE)</f>
        <v>庚</v>
      </c>
      <c r="B3284" s="199" t="str">
        <f>VLOOKUP(MOD(E3284,12),十二支,3,FALSE)</f>
        <v xml:space="preserve">09 火 </v>
      </c>
      <c r="C3284" s="201" t="str">
        <f>VLOOKUP(F3284,星座,3,TRUE)</f>
        <v xml:space="preserve">09 火 </v>
      </c>
      <c r="D3284" s="531">
        <v>25655</v>
      </c>
      <c r="E3284" s="1">
        <f>IFERROR(YEAR(D3284),LEFT(D3284,4))</f>
        <v>1970</v>
      </c>
      <c r="F3284" s="1" t="str">
        <f>IF(ISTEXT(D3284),RIGHT(D3284,5),TEXT(D3284,"mm/dd"))</f>
        <v>03/28</v>
      </c>
      <c r="G3284" s="39">
        <f>SUM(MID(E3284,1,1),MID(E3284,2,1),MID(E3284,3,1),MID(E3284,4,1),MID(F3284,1,1),MID(F3284,2,1),MID(F3284,4,1),MID(F3284,5,1))</f>
        <v>30</v>
      </c>
      <c r="H3284" s="41">
        <f>IF(MOD(G3284,9)=0,9,MOD(G3284,9))</f>
        <v>3</v>
      </c>
      <c r="I3284" s="45" t="str">
        <f>IFERROR(MID("日月火水木金土",WEEKDAY(D3284),1),"")</f>
        <v>土</v>
      </c>
      <c r="J3284" s="304" t="s">
        <v>5416</v>
      </c>
      <c r="K3284" s="202" t="str">
        <f>VLOOKUP(F3284,石と花メイン,3,FALSE)</f>
        <v>▲黄金</v>
      </c>
      <c r="L3284" s="297" t="str">
        <f>VLOOKUP(F3284,石と花メイン,4,FALSE)</f>
        <v>山吹【面影草】</v>
      </c>
      <c r="M3284" s="393">
        <f>IF(OR(MONTH(F3284)&lt;7,AND(MONTH(F3284)=7,DAY(F3284)&lt;=25)),
MOD(SUM((E3284-1901)*365,259),260),
MOD(SUM((E3284-1900)*365,259),260))</f>
        <v>224</v>
      </c>
      <c r="N3284" s="390">
        <f>IF(AND(MONTH(F3284)=7,DAY(F3284)&gt;25),1,
ROUNDDOWN((SUM(VLOOKUP(MONTH(F3284),D暦変換用数値,2,FALSE),DAY(F3284))/28)+1,0))</f>
        <v>9</v>
      </c>
      <c r="O3284" s="205">
        <f>IF(AND(MONTH(F3284)=7,DAY(F3284)&gt;25),DAY(F3284)-25,
MOD((SUM(VLOOKUP(MONTH(F3284),D暦変換用数値,2,FALSE),DAY(F3284))),28)+1)</f>
        <v>22</v>
      </c>
      <c r="P3284" s="406">
        <f>IF(OR(MONTH(F3284)&lt;7,AND(MONTH(F3284)=7,DAY(F3284)&lt;=25)),
MOD(SUM((E3284-1901)*365,(N3284-1)*28,O3284,258),260),
MOD(SUM((E3284-1900)*365,(N3284-1)*28,O3284,258),260))</f>
        <v>209</v>
      </c>
      <c r="Q3284" s="372" t="str">
        <f>VLOOKUP(MOD(P3284,4),色,2,FALSE)</f>
        <v>赤い</v>
      </c>
      <c r="R3284" s="290" t="str">
        <f>VLOOKUP(MOD(P3284,13),銀河の音,2,FALSE)</f>
        <v>磁気の</v>
      </c>
      <c r="S3284" s="383" t="str">
        <f>VLOOKUP(MOD(P3284,20),太陽の紋章,2,FALSE)</f>
        <v>月</v>
      </c>
      <c r="T3284" s="98" t="s">
        <v>3736</v>
      </c>
    </row>
    <row r="3285" spans="1:20" ht="13.5" customHeight="1">
      <c r="A3285" s="50" t="str">
        <f>VLOOKUP(MOD(E3285,10),十干,2,FALSE)</f>
        <v>庚</v>
      </c>
      <c r="B3285" s="199" t="str">
        <f>VLOOKUP(MOD(E3285,12),十二支,3,FALSE)</f>
        <v xml:space="preserve">09 火 </v>
      </c>
      <c r="C3285" s="201" t="str">
        <f>VLOOKUP(F3285,星座,3,TRUE)</f>
        <v xml:space="preserve">09 火 </v>
      </c>
      <c r="D3285" s="535">
        <v>25658</v>
      </c>
      <c r="E3285" s="45">
        <f>IFERROR(YEAR(D3285),LEFT(D3285,4))</f>
        <v>1970</v>
      </c>
      <c r="F3285" s="45" t="str">
        <f>IF(ISTEXT(D3285),RIGHT(D3285,5),TEXT(D3285,"mm/dd"))</f>
        <v>03/31</v>
      </c>
      <c r="G3285" s="41">
        <f>SUM(MID(E3285,1,1),MID(E3285,2,1),MID(E3285,3,1),MID(E3285,4,1),MID(F3285,1,1),MID(F3285,2,1),MID(F3285,4,1),MID(F3285,5,1))</f>
        <v>24</v>
      </c>
      <c r="H3285" s="41">
        <f>IF(MOD(G3285,9)=0,9,MOD(G3285,9))</f>
        <v>6</v>
      </c>
      <c r="I3285" s="45" t="str">
        <f>IFERROR(MID("日月火水木金土",WEEKDAY(D3285),1),"")</f>
        <v>火</v>
      </c>
      <c r="J3285" s="305" t="s">
        <v>4681</v>
      </c>
      <c r="K3285" s="203" t="str">
        <f>VLOOKUP(F3285,石と花メイン,3,FALSE)</f>
        <v>□水晶</v>
      </c>
      <c r="L3285" s="298" t="str">
        <f>VLOOKUP(F3285,石と花メイン,4,FALSE)</f>
        <v>苺【和蘭苺】</v>
      </c>
      <c r="M3285" s="394">
        <f>IF(OR(MONTH(F3285)&lt;7,AND(MONTH(F3285)=7,DAY(F3285)&lt;=25)),
MOD(SUM((E3285-1901)*365,259),260),
MOD(SUM((E3285-1900)*365,259),260))</f>
        <v>224</v>
      </c>
      <c r="N3285" s="391">
        <f>IF(AND(MONTH(F3285)=7,DAY(F3285)&gt;25),1,
ROUNDDOWN((SUM(VLOOKUP(MONTH(F3285),D暦変換用数値,2,FALSE),DAY(F3285))/28)+1,0))</f>
        <v>9</v>
      </c>
      <c r="O3285" s="46">
        <f>IF(AND(MONTH(F3285)=7,DAY(F3285)&gt;25),DAY(F3285)-25,
MOD((SUM(VLOOKUP(MONTH(F3285),D暦変換用数値,2,FALSE),DAY(F3285))),28)+1)</f>
        <v>25</v>
      </c>
      <c r="P3285" s="407">
        <f>IF(OR(MONTH(F3285)&lt;7,AND(MONTH(F3285)=7,DAY(F3285)&lt;=25)),
MOD(SUM((E3285-1901)*365,(N3285-1)*28,O3285,258),260),
MOD(SUM((E3285-1900)*365,(N3285-1)*28,O3285,258),260))</f>
        <v>212</v>
      </c>
      <c r="Q3285" s="373" t="str">
        <f>VLOOKUP(MOD(P3285,4),色,2,FALSE)</f>
        <v>黄色い</v>
      </c>
      <c r="R3285" s="291" t="str">
        <f>VLOOKUP(MOD(P3285,13),銀河の音,2,FALSE)</f>
        <v>自己存在の</v>
      </c>
      <c r="S3285" s="384" t="str">
        <f>VLOOKUP(MOD(P3285,20),太陽の紋章,2,FALSE)</f>
        <v>人</v>
      </c>
      <c r="T3285" s="110" t="s">
        <v>4683</v>
      </c>
    </row>
    <row r="3286" spans="1:20" ht="13.5" customHeight="1">
      <c r="A3286" s="50" t="str">
        <f>VLOOKUP(MOD(E3286,10),十干,2,FALSE)</f>
        <v>庚</v>
      </c>
      <c r="B3286" s="199" t="str">
        <f>VLOOKUP(MOD(E3286,12),十二支,3,FALSE)</f>
        <v xml:space="preserve">09 火 </v>
      </c>
      <c r="C3286" s="201" t="str">
        <f>VLOOKUP(F3286,星座,3,TRUE)</f>
        <v xml:space="preserve">09 火 </v>
      </c>
      <c r="D3286" s="531">
        <v>25672</v>
      </c>
      <c r="E3286" s="1">
        <f>IFERROR(YEAR(D3286),LEFT(D3286,4))</f>
        <v>1970</v>
      </c>
      <c r="F3286" s="1" t="str">
        <f>IF(ISTEXT(D3286),RIGHT(D3286,5),TEXT(D3286,"mm/dd"))</f>
        <v>04/14</v>
      </c>
      <c r="G3286" s="39">
        <f>SUM(MID(E3286,1,1),MID(E3286,2,1),MID(E3286,3,1),MID(E3286,4,1),MID(F3286,1,1),MID(F3286,2,1),MID(F3286,4,1),MID(F3286,5,1))</f>
        <v>26</v>
      </c>
      <c r="H3286" s="41">
        <f>IF(MOD(G3286,9)=0,9,MOD(G3286,9))</f>
        <v>8</v>
      </c>
      <c r="I3286" s="45" t="str">
        <f>IFERROR(MID("日月火水木金土",WEEKDAY(D3286),1),"")</f>
        <v>火</v>
      </c>
      <c r="J3286" s="304" t="s">
        <v>5417</v>
      </c>
      <c r="K3286" s="202" t="str">
        <f>VLOOKUP(F3286,石と花メイン,3,FALSE)</f>
        <v>●蛋白石</v>
      </c>
      <c r="L3286" s="297" t="str">
        <f>VLOOKUP(F3286,石と花メイン,4,FALSE)</f>
        <v>灯台躑躅/満天星</v>
      </c>
      <c r="M3286" s="393">
        <f>IF(OR(MONTH(F3286)&lt;7,AND(MONTH(F3286)=7,DAY(F3286)&lt;=25)),
MOD(SUM((E3286-1901)*365,259),260),
MOD(SUM((E3286-1900)*365,259),260))</f>
        <v>224</v>
      </c>
      <c r="N3286" s="390">
        <f>IF(AND(MONTH(F3286)=7,DAY(F3286)&gt;25),1,
ROUNDDOWN((SUM(VLOOKUP(MONTH(F3286),D暦変換用数値,2,FALSE),DAY(F3286))/28)+1,0))</f>
        <v>10</v>
      </c>
      <c r="O3286" s="205">
        <f>IF(AND(MONTH(F3286)=7,DAY(F3286)&gt;25),DAY(F3286)-25,
MOD((SUM(VLOOKUP(MONTH(F3286),D暦変換用数値,2,FALSE),DAY(F3286))),28)+1)</f>
        <v>11</v>
      </c>
      <c r="P3286" s="406">
        <f>IF(OR(MONTH(F3286)&lt;7,AND(MONTH(F3286)=7,DAY(F3286)&lt;=25)),
MOD(SUM((E3286-1901)*365,(N3286-1)*28,O3286,258),260),
MOD(SUM((E3286-1900)*365,(N3286-1)*28,O3286,258),260))</f>
        <v>226</v>
      </c>
      <c r="Q3286" s="375" t="str">
        <f>VLOOKUP(MOD(P3286,4),色,2,FALSE)</f>
        <v>白い</v>
      </c>
      <c r="R3286" s="293" t="str">
        <f>VLOOKUP(MOD(P3286,13),銀河の音,2,FALSE)</f>
        <v>倍音の</v>
      </c>
      <c r="S3286" s="386" t="str">
        <f>VLOOKUP(MOD(P3286,20),太陽の紋章,2,FALSE)</f>
        <v>世界の橋渡し</v>
      </c>
      <c r="T3286" s="111" t="s">
        <v>8203</v>
      </c>
    </row>
    <row r="3287" spans="1:20" ht="13.5" customHeight="1">
      <c r="A3287" s="50" t="str">
        <f>VLOOKUP(MOD(E3287,10),十干,2,FALSE)</f>
        <v>壬</v>
      </c>
      <c r="B3287" s="199" t="str">
        <f>VLOOKUP(MOD(E3287,12),十二支,3,FALSE)</f>
        <v xml:space="preserve">09 火 </v>
      </c>
      <c r="C3287" s="201" t="str">
        <f>VLOOKUP(F3287,星座,3,TRUE)</f>
        <v xml:space="preserve">09 火 </v>
      </c>
      <c r="D3287" s="531">
        <v>30037</v>
      </c>
      <c r="E3287" s="1">
        <f>IFERROR(YEAR(D3287),LEFT(D3287,4))</f>
        <v>1982</v>
      </c>
      <c r="F3287" s="1" t="str">
        <f>IF(ISTEXT(D3287),RIGHT(D3287,5),TEXT(D3287,"mm/dd"))</f>
        <v>03/27</v>
      </c>
      <c r="G3287" s="39">
        <f>SUM(MID(E3287,1,1),MID(E3287,2,1),MID(E3287,3,1),MID(E3287,4,1),MID(F3287,1,1),MID(F3287,2,1),MID(F3287,4,1),MID(F3287,5,1))</f>
        <v>32</v>
      </c>
      <c r="H3287" s="41">
        <f>IF(MOD(G3287,9)=0,9,MOD(G3287,9))</f>
        <v>5</v>
      </c>
      <c r="I3287" s="45" t="str">
        <f>IFERROR(MID("日月火水木金土",WEEKDAY(D3287),1),"")</f>
        <v>土</v>
      </c>
      <c r="J3287" s="304" t="s">
        <v>5418</v>
      </c>
      <c r="K3287" s="202" t="str">
        <f>VLOOKUP(F3287,石と花メイン,3,FALSE)</f>
        <v>□水晶</v>
      </c>
      <c r="L3287" s="297" t="str">
        <f>VLOOKUP(F3287,石と花メイン,4,FALSE)</f>
        <v>巾着草【カルセオラリア】</v>
      </c>
      <c r="M3287" s="393">
        <f>IF(OR(MONTH(F3287)&lt;7,AND(MONTH(F3287)=7,DAY(F3287)&lt;=25)),
MOD(SUM((E3287-1901)*365,259),260),
MOD(SUM((E3287-1900)*365,259),260))</f>
        <v>184</v>
      </c>
      <c r="N3287" s="390">
        <f>IF(AND(MONTH(F3287)=7,DAY(F3287)&gt;25),1,
ROUNDDOWN((SUM(VLOOKUP(MONTH(F3287),D暦変換用数値,2,FALSE),DAY(F3287))/28)+1,0))</f>
        <v>9</v>
      </c>
      <c r="O3287" s="205">
        <f>IF(AND(MONTH(F3287)=7,DAY(F3287)&gt;25),DAY(F3287)-25,
MOD((SUM(VLOOKUP(MONTH(F3287),D暦変換用数値,2,FALSE),DAY(F3287))),28)+1)</f>
        <v>21</v>
      </c>
      <c r="P3287" s="406">
        <f>IF(OR(MONTH(F3287)&lt;7,AND(MONTH(F3287)=7,DAY(F3287)&lt;=25)),
MOD(SUM((E3287-1901)*365,(N3287-1)*28,O3287,258),260),
MOD(SUM((E3287-1900)*365,(N3287-1)*28,O3287,258),260))</f>
        <v>168</v>
      </c>
      <c r="Q3287" s="373" t="str">
        <f>VLOOKUP(MOD(P3287,4),色,2,FALSE)</f>
        <v>黄色い</v>
      </c>
      <c r="R3287" s="291" t="str">
        <f>VLOOKUP(MOD(P3287,13),銀河の音,2,FALSE)</f>
        <v>水晶の</v>
      </c>
      <c r="S3287" s="384" t="str">
        <f>VLOOKUP(MOD(P3287,20),太陽の紋章,2,FALSE)</f>
        <v>星</v>
      </c>
      <c r="T3287" s="97" t="s">
        <v>4618</v>
      </c>
    </row>
    <row r="3288" spans="1:20" ht="13.5" customHeight="1">
      <c r="A3288" s="50" t="str">
        <f>VLOOKUP(MOD(E3288,10),十干,2,FALSE)</f>
        <v>壬</v>
      </c>
      <c r="B3288" s="199" t="str">
        <f>VLOOKUP(MOD(E3288,12),十二支,3,FALSE)</f>
        <v xml:space="preserve">09 火 </v>
      </c>
      <c r="C3288" s="201" t="str">
        <f>VLOOKUP(F3288,星座,3,TRUE)</f>
        <v xml:space="preserve">09 火 </v>
      </c>
      <c r="D3288" s="531">
        <v>30039</v>
      </c>
      <c r="E3288" s="1">
        <f>IFERROR(YEAR(D3288),LEFT(D3288,4))</f>
        <v>1982</v>
      </c>
      <c r="F3288" s="1" t="str">
        <f>IF(ISTEXT(D3288),RIGHT(D3288,5),TEXT(D3288,"mm/dd"))</f>
        <v>03/29</v>
      </c>
      <c r="G3288" s="39">
        <f>SUM(MID(E3288,1,1),MID(E3288,2,1),MID(E3288,3,1),MID(E3288,4,1),MID(F3288,1,1),MID(F3288,2,1),MID(F3288,4,1),MID(F3288,5,1))</f>
        <v>34</v>
      </c>
      <c r="H3288" s="41">
        <f>IF(MOD(G3288,9)=0,9,MOD(G3288,9))</f>
        <v>7</v>
      </c>
      <c r="I3288" s="45" t="str">
        <f>IFERROR(MID("日月火水木金土",WEEKDAY(D3288),1),"")</f>
        <v>月</v>
      </c>
      <c r="J3288" s="304" t="s">
        <v>5419</v>
      </c>
      <c r="K3288" s="202" t="str">
        <f>VLOOKUP(F3288,石と花メイン,3,FALSE)</f>
        <v>◆翠玉</v>
      </c>
      <c r="L3288" s="297" t="str">
        <f>VLOOKUP(F3288,石と花メイン,4,FALSE)</f>
        <v>貝母【編笠百合】</v>
      </c>
      <c r="M3288" s="393">
        <f>IF(OR(MONTH(F3288)&lt;7,AND(MONTH(F3288)=7,DAY(F3288)&lt;=25)),
MOD(SUM((E3288-1901)*365,259),260),
MOD(SUM((E3288-1900)*365,259),260))</f>
        <v>184</v>
      </c>
      <c r="N3288" s="390">
        <f>IF(AND(MONTH(F3288)=7,DAY(F3288)&gt;25),1,
ROUNDDOWN((SUM(VLOOKUP(MONTH(F3288),D暦変換用数値,2,FALSE),DAY(F3288))/28)+1,0))</f>
        <v>9</v>
      </c>
      <c r="O3288" s="205">
        <f>IF(AND(MONTH(F3288)=7,DAY(F3288)&gt;25),DAY(F3288)-25,
MOD((SUM(VLOOKUP(MONTH(F3288),D暦変換用数値,2,FALSE),DAY(F3288))),28)+1)</f>
        <v>23</v>
      </c>
      <c r="P3288" s="406">
        <f>IF(OR(MONTH(F3288)&lt;7,AND(MONTH(F3288)=7,DAY(F3288)&lt;=25)),
MOD(SUM((E3288-1901)*365,(N3288-1)*28,O3288,258),260),
MOD(SUM((E3288-1900)*365,(N3288-1)*28,O3288,258),260))</f>
        <v>170</v>
      </c>
      <c r="Q3288" s="375" t="str">
        <f>VLOOKUP(MOD(P3288,4),色,2,FALSE)</f>
        <v>白い</v>
      </c>
      <c r="R3288" s="293" t="str">
        <f>VLOOKUP(MOD(P3288,13),銀河の音,2,FALSE)</f>
        <v>磁気の</v>
      </c>
      <c r="S3288" s="386" t="str">
        <f>VLOOKUP(MOD(P3288,20),太陽の紋章,2,FALSE)</f>
        <v>犬</v>
      </c>
      <c r="T3288" s="98" t="s">
        <v>3736</v>
      </c>
    </row>
    <row r="3289" spans="1:20" ht="13.5" customHeight="1">
      <c r="A3289" s="76" t="str">
        <f>VLOOKUP(MOD(E3289,10),十干,2,FALSE)</f>
        <v>壬</v>
      </c>
      <c r="B3289" s="199" t="str">
        <f>VLOOKUP(MOD(E3289,12),十二支,3,FALSE)</f>
        <v xml:space="preserve">09 火 </v>
      </c>
      <c r="C3289" s="201" t="str">
        <f>VLOOKUP(F3289,星座,3,TRUE)</f>
        <v xml:space="preserve">09 火 </v>
      </c>
      <c r="D3289" s="534">
        <v>30055</v>
      </c>
      <c r="E3289" s="116">
        <f>IFERROR(YEAR(D3289),LEFT(D3289,4))</f>
        <v>1982</v>
      </c>
      <c r="F3289" s="116" t="str">
        <f>IF(ISTEXT(D3289),RIGHT(D3289,5),TEXT(D3289,"mm/dd"))</f>
        <v>04/14</v>
      </c>
      <c r="G3289" s="120">
        <f>SUM(MID(E3289,1,1),MID(E3289,2,1),MID(E3289,3,1),MID(E3289,4,1),MID(F3289,1,1),MID(F3289,2,1),MID(F3289,4,1),MID(F3289,5,1))</f>
        <v>29</v>
      </c>
      <c r="H3289" s="120">
        <f>IF(MOD(G3289,9)=0,9,MOD(G3289,9))</f>
        <v>2</v>
      </c>
      <c r="I3289" s="116" t="str">
        <f>IFERROR(MID("日月火水木金土",WEEKDAY(D3289),1),"")</f>
        <v>水</v>
      </c>
      <c r="J3289" s="306" t="s">
        <v>7141</v>
      </c>
      <c r="K3289" s="203" t="str">
        <f>VLOOKUP(F3289,石と花メイン,3,FALSE)</f>
        <v>●蛋白石</v>
      </c>
      <c r="L3289" s="299" t="str">
        <f>VLOOKUP(F3289,石と花メイン,4,FALSE)</f>
        <v>灯台躑躅/満天星</v>
      </c>
      <c r="M3289" s="395">
        <f>IF(OR(MONTH(F3289)&lt;7,AND(MONTH(F3289)=7,DAY(F3289)&lt;=25)),
MOD(SUM((E3289-1901)*365,259),260),
MOD(SUM((E3289-1900)*365,259),260))</f>
        <v>184</v>
      </c>
      <c r="N3289" s="121">
        <f>IF(AND(MONTH(F3289)=7,DAY(F3289)&gt;25),1,
ROUNDDOWN((SUM(VLOOKUP(MONTH(F3289),D暦変換用数値,2,FALSE),DAY(F3289))/28)+1,0))</f>
        <v>10</v>
      </c>
      <c r="O3289" s="117">
        <f>IF(AND(MONTH(F3289)=7,DAY(F3289)&gt;25),DAY(F3289)-25,
MOD((SUM(VLOOKUP(MONTH(F3289),D暦変換用数値,2,FALSE),DAY(F3289))),28)+1)</f>
        <v>11</v>
      </c>
      <c r="P3289" s="408">
        <f>IF(OR(MONTH(F3289)&lt;7,AND(MONTH(F3289)=7,DAY(F3289)&lt;=25)),
MOD(SUM((E3289-1901)*365,(N3289-1)*28,O3289,258),260),
MOD(SUM((E3289-1900)*365,(N3289-1)*28,O3289,258),260))</f>
        <v>186</v>
      </c>
      <c r="Q3289" s="375" t="str">
        <f>VLOOKUP(MOD(P3289,4),色,2,FALSE)</f>
        <v>白い</v>
      </c>
      <c r="R3289" s="293" t="str">
        <f>VLOOKUP(MOD(P3289,13),銀河の音,2,FALSE)</f>
        <v>自己存在の</v>
      </c>
      <c r="S3289" s="386" t="str">
        <f>VLOOKUP(MOD(P3289,20),太陽の紋章,2,FALSE)</f>
        <v>世界の橋渡し</v>
      </c>
      <c r="T3289" s="118"/>
    </row>
    <row r="3290" spans="1:20" ht="13.5" customHeight="1">
      <c r="A3290" s="334" t="str">
        <f>VLOOKUP(MOD(E3290,10),十干,2,FALSE)</f>
        <v>甲</v>
      </c>
      <c r="B3290" s="331" t="str">
        <f>VLOOKUP(MOD(E3290,12),十二支,3,FALSE)</f>
        <v xml:space="preserve">09 火 </v>
      </c>
      <c r="C3290" s="336" t="str">
        <f>VLOOKUP(F3290,星座,3,TRUE)</f>
        <v xml:space="preserve">09 火 </v>
      </c>
      <c r="D3290" s="534">
        <v>34419</v>
      </c>
      <c r="E3290" s="131">
        <f>IFERROR(YEAR(D3290),LEFT(D3290,4))</f>
        <v>1994</v>
      </c>
      <c r="F3290" s="131" t="str">
        <f>IF(ISTEXT(D3290),RIGHT(D3290,5),TEXT(D3290,"mm/dd"))</f>
        <v>03/26</v>
      </c>
      <c r="G3290" s="133">
        <f>SUM(MID(E3290,1,1),MID(E3290,2,1),MID(E3290,3,1),MID(E3290,4,1),MID(F3290,1,1),MID(F3290,2,1),MID(F3290,4,1),MID(F3290,5,1))</f>
        <v>34</v>
      </c>
      <c r="H3290" s="133">
        <f>IF(MOD(G3290,9)=0,9,MOD(G3290,9))</f>
        <v>7</v>
      </c>
      <c r="I3290" s="131" t="str">
        <f>IFERROR(MID("日月火水木金土",WEEKDAY(D3290),1),"")</f>
        <v>土</v>
      </c>
      <c r="J3290" s="306" t="s">
        <v>8184</v>
      </c>
      <c r="K3290" s="335" t="str">
        <f>VLOOKUP(F3290,石と花メイン,3,FALSE)</f>
        <v>◆黄玉</v>
      </c>
      <c r="L3290" s="302" t="str">
        <f>VLOOKUP(F3290,石と花メイン,4,FALSE)</f>
        <v>花韮【西洋甘菜】</v>
      </c>
      <c r="M3290" s="396">
        <f>IF(OR(MONTH(F3290)&lt;7,AND(MONTH(F3290)=7,DAY(F3290)&lt;=25)),
MOD(SUM((E3290-1901)*365,259),260),
MOD(SUM((E3290-1900)*365,259),260))</f>
        <v>144</v>
      </c>
      <c r="N3290" s="335">
        <f>IF(AND(MONTH(F3290)=7,DAY(F3290)&gt;25),1,
ROUNDDOWN((SUM(VLOOKUP(MONTH(F3290),D暦変換用数値,2,FALSE),DAY(F3290))/28)+1,0))</f>
        <v>9</v>
      </c>
      <c r="O3290" s="132">
        <f>IF(AND(MONTH(F3290)=7,DAY(F3290)&gt;25),DAY(F3290)-25,
MOD((SUM(VLOOKUP(MONTH(F3290),D暦変換用数値,2,FALSE),DAY(F3290))),28)+1)</f>
        <v>20</v>
      </c>
      <c r="P3290" s="404">
        <f>IF(OR(MONTH(F3290)&lt;7,AND(MONTH(F3290)=7,DAY(F3290)&lt;=25)),
MOD(SUM((E3290-1901)*365,(N3290-1)*28,O3290,258),260),
MOD(SUM((E3290-1900)*365,(N3290-1)*28,O3290,258),260))</f>
        <v>127</v>
      </c>
      <c r="Q3290" s="376" t="str">
        <f>VLOOKUP(MOD(P3290,4),色,2,FALSE)</f>
        <v>青い</v>
      </c>
      <c r="R3290" s="333" t="str">
        <f>VLOOKUP(MOD(P3290,13),銀河の音,2,FALSE)</f>
        <v>惑星の</v>
      </c>
      <c r="S3290" s="387" t="str">
        <f>VLOOKUP(MOD(P3290,20),太陽の紋章,2,FALSE)</f>
        <v>手</v>
      </c>
      <c r="T3290" s="119" t="s">
        <v>7568</v>
      </c>
    </row>
    <row r="3291" spans="1:20" ht="13.5" customHeight="1">
      <c r="A3291" s="334" t="str">
        <f>VLOOKUP(MOD(E3291,10),十干,2,FALSE)</f>
        <v>甲</v>
      </c>
      <c r="B3291" s="331" t="str">
        <f>VLOOKUP(MOD(E3291,12),十二支,3,FALSE)</f>
        <v xml:space="preserve">09 火 </v>
      </c>
      <c r="C3291" s="336" t="str">
        <f>VLOOKUP(F3291,星座,3,TRUE)</f>
        <v xml:space="preserve">09 火 </v>
      </c>
      <c r="D3291" s="540">
        <v>34423</v>
      </c>
      <c r="E3291" s="131">
        <f>IFERROR(YEAR(D3291),LEFT(D3291,4))</f>
        <v>1994</v>
      </c>
      <c r="F3291" s="538" t="str">
        <f>IF(ISTEXT(D3291),RIGHT(D3291,5),TEXT(D3291,"mm/dd"))</f>
        <v>03/30</v>
      </c>
      <c r="G3291" s="133">
        <f>SUM(MID(E3291,1,1),MID(E3291,2,1),MID(E3291,3,1),MID(E3291,4,1),MID(F3291,1,1),MID(F3291,2,1),MID(F3291,4,1),MID(F3291,5,1))</f>
        <v>29</v>
      </c>
      <c r="H3291" s="133">
        <f>IF(MOD(G3291,9)=0,9,MOD(G3291,9))</f>
        <v>2</v>
      </c>
      <c r="I3291" s="131" t="str">
        <f>IFERROR(MID("日月火水木金土",WEEKDAY(D3291),1),"")</f>
        <v>水</v>
      </c>
      <c r="J3291" s="306" t="s">
        <v>8968</v>
      </c>
      <c r="K3291" s="335" t="str">
        <f>VLOOKUP(F3291,石と花メイン,3,FALSE)</f>
        <v>○真珠</v>
      </c>
      <c r="L3291" s="302" t="str">
        <f>VLOOKUP(F3291,石と花メイン,4,FALSE)</f>
        <v>アルメリア【浜簪】</v>
      </c>
      <c r="M3291" s="396">
        <f>IF(OR(MONTH(F3291)&lt;7,AND(MONTH(F3291)=7,DAY(F3291)&lt;=25)),
MOD(SUM((E3291-1901)*365,259),260),
MOD(SUM((E3291-1900)*365,259),260))</f>
        <v>144</v>
      </c>
      <c r="N3291" s="335">
        <f>IF(AND(MONTH(F3291)=7,DAY(F3291)&gt;25),1,
ROUNDDOWN((SUM(VLOOKUP(MONTH(F3291),D暦変換用数値,2,FALSE),DAY(F3291))/28)+1,0))</f>
        <v>9</v>
      </c>
      <c r="O3291" s="132">
        <f>IF(AND(MONTH(F3291)=7,DAY(F3291)&gt;25),DAY(F3291)-25,
MOD((SUM(VLOOKUP(MONTH(F3291),D暦変換用数値,2,FALSE),DAY(F3291))),28)+1)</f>
        <v>24</v>
      </c>
      <c r="P3291" s="404">
        <f>IF(OR(MONTH(F3291)&lt;7,AND(MONTH(F3291)=7,DAY(F3291)&lt;=25)),
MOD(SUM((E3291-1901)*365,(N3291-1)*28,O3291,258),260),
MOD(SUM((E3291-1900)*365,(N3291-1)*28,O3291,258),260))</f>
        <v>131</v>
      </c>
      <c r="Q3291" s="376" t="str">
        <f>VLOOKUP(MOD(P3291,4),色,2,FALSE)</f>
        <v>青い</v>
      </c>
      <c r="R3291" s="333" t="str">
        <f>VLOOKUP(MOD(P3291,13),銀河の音,2,FALSE)</f>
        <v>磁気の</v>
      </c>
      <c r="S3291" s="387" t="str">
        <f>VLOOKUP(MOD(P3291,20),太陽の紋章,2,FALSE)</f>
        <v>猿</v>
      </c>
      <c r="T3291" s="119" t="s">
        <v>8969</v>
      </c>
    </row>
    <row r="3292" spans="1:20" ht="13.5" customHeight="1">
      <c r="A3292" s="286" t="str">
        <f>VLOOKUP(MOD(E3292,10),十干,2,FALSE)</f>
        <v>甲</v>
      </c>
      <c r="B3292" s="283" t="str">
        <f>VLOOKUP(MOD(E3292,12),十二支,3,FALSE)</f>
        <v xml:space="preserve">09 火 </v>
      </c>
      <c r="C3292" s="287" t="str">
        <f>VLOOKUP(F3292,星座,3,TRUE)</f>
        <v xml:space="preserve">09 火 </v>
      </c>
      <c r="D3292" s="530">
        <v>34429</v>
      </c>
      <c r="E3292" s="85">
        <f>IFERROR(YEAR(D3292),LEFT(D3292,4))</f>
        <v>1994</v>
      </c>
      <c r="F3292" s="85" t="str">
        <f>IF(ISTEXT(D3292),RIGHT(D3292,5),TEXT(D3292,"mm/dd"))</f>
        <v>04/05</v>
      </c>
      <c r="G3292" s="89">
        <f>SUM(MID(E3292,1,1),MID(E3292,2,1),MID(E3292,3,1),MID(E3292,4,1),MID(F3292,1,1),MID(F3292,2,1),MID(F3292,4,1),MID(F3292,5,1))</f>
        <v>32</v>
      </c>
      <c r="H3292" s="89">
        <f>IF(MOD(G3292,9)=0,9,MOD(G3292,9))</f>
        <v>5</v>
      </c>
      <c r="I3292" s="85" t="str">
        <f>IFERROR(MID("日月火水木金土",WEEKDAY(D3292),1),"")</f>
        <v>火</v>
      </c>
      <c r="J3292" s="308" t="s">
        <v>6782</v>
      </c>
      <c r="K3292" s="87" t="str">
        <f>VLOOKUP(F3292,石と花メイン,3,FALSE)</f>
        <v>◆翠玉</v>
      </c>
      <c r="L3292" s="300" t="str">
        <f>VLOOKUP(F3292,石と花メイン,4,FALSE)</f>
        <v>無花果【蓬莱柿】</v>
      </c>
      <c r="M3292" s="397">
        <f>IF(OR(MONTH(F3292)&lt;7,AND(MONTH(F3292)=7,DAY(F3292)&lt;=25)),
MOD(SUM((E3292-1901)*365,259),260),
MOD(SUM((E3292-1900)*365,259),260))</f>
        <v>144</v>
      </c>
      <c r="N3292" s="87">
        <f>IF(AND(MONTH(F3292)=7,DAY(F3292)&gt;25),1,
ROUNDDOWN((SUM(VLOOKUP(MONTH(F3292),D暦変換用数値,2,FALSE),DAY(F3292))/28)+1,0))</f>
        <v>10</v>
      </c>
      <c r="O3292" s="82">
        <f>IF(AND(MONTH(F3292)=7,DAY(F3292)&gt;25),DAY(F3292)-25,
MOD((SUM(VLOOKUP(MONTH(F3292),D暦変換用数値,2,FALSE),DAY(F3292))),28)+1)</f>
        <v>2</v>
      </c>
      <c r="P3292" s="409">
        <f>IF(OR(MONTH(F3292)&lt;7,AND(MONTH(F3292)=7,DAY(F3292)&lt;=25)),
MOD(SUM((E3292-1901)*365,(N3292-1)*28,O3292,258),260),
MOD(SUM((E3292-1900)*365,(N3292-1)*28,O3292,258),260))</f>
        <v>137</v>
      </c>
      <c r="Q3292" s="371" t="str">
        <f>VLOOKUP(MOD(P3292,4),色,2,FALSE)</f>
        <v>赤い</v>
      </c>
      <c r="R3292" s="289" t="str">
        <f>VLOOKUP(MOD(P3292,13),銀河の音,2,FALSE)</f>
        <v>共振の</v>
      </c>
      <c r="S3292" s="382" t="str">
        <f>VLOOKUP(MOD(P3292,20),太陽の紋章,2,FALSE)</f>
        <v>地球</v>
      </c>
      <c r="T3292" s="112" t="s">
        <v>6783</v>
      </c>
    </row>
    <row r="3293" spans="1:20" ht="13.5" customHeight="1">
      <c r="A3293" s="49" t="str">
        <f>VLOOKUP(MOD(E3293,10),十干,2,FALSE)</f>
        <v>甲</v>
      </c>
      <c r="B3293" s="199" t="str">
        <f>VLOOKUP(MOD(E3293,12),十二支,3,FALSE)</f>
        <v xml:space="preserve">09 火 </v>
      </c>
      <c r="C3293" s="201" t="str">
        <f>VLOOKUP(F3293,星座,3,TRUE)</f>
        <v xml:space="preserve">09 火 </v>
      </c>
      <c r="D3293" s="535">
        <v>34435</v>
      </c>
      <c r="E3293" s="45">
        <f>IFERROR(YEAR(D3293),LEFT(D3293,4))</f>
        <v>1994</v>
      </c>
      <c r="F3293" s="45" t="str">
        <f>IF(ISTEXT(D3293),RIGHT(D3293,5),TEXT(D3293,"mm/dd"))</f>
        <v>04/11</v>
      </c>
      <c r="G3293" s="41">
        <f>SUM(MID(E3293,1,1),MID(E3293,2,1),MID(E3293,3,1),MID(E3293,4,1),MID(F3293,1,1),MID(F3293,2,1),MID(F3293,4,1),MID(F3293,5,1))</f>
        <v>29</v>
      </c>
      <c r="H3293" s="41">
        <f>IF(MOD(G3293,9)=0,9,MOD(G3293,9))</f>
        <v>2</v>
      </c>
      <c r="I3293" s="45" t="str">
        <f>IFERROR(MID("日月火水木金土",WEEKDAY(D3293),1),"")</f>
        <v>月</v>
      </c>
      <c r="J3293" s="305" t="s">
        <v>3932</v>
      </c>
      <c r="K3293" s="203" t="str">
        <f>VLOOKUP(F3293,石と花メイン,3,FALSE)</f>
        <v>◆柘榴石</v>
      </c>
      <c r="L3293" s="298" t="str">
        <f>VLOOKUP(F3293,石と花メイン,4,FALSE)</f>
        <v>花忍</v>
      </c>
      <c r="M3293" s="394">
        <f>IF(OR(MONTH(F3293)&lt;7,AND(MONTH(F3293)=7,DAY(F3293)&lt;=25)),
MOD(SUM((E3293-1901)*365,259),260),
MOD(SUM((E3293-1900)*365,259),260))</f>
        <v>144</v>
      </c>
      <c r="N3293" s="391">
        <f>IF(AND(MONTH(F3293)=7,DAY(F3293)&gt;25),1,
ROUNDDOWN((SUM(VLOOKUP(MONTH(F3293),D暦変換用数値,2,FALSE),DAY(F3293))/28)+1,0))</f>
        <v>10</v>
      </c>
      <c r="O3293" s="46">
        <f>IF(AND(MONTH(F3293)=7,DAY(F3293)&gt;25),DAY(F3293)-25,
MOD((SUM(VLOOKUP(MONTH(F3293),D暦変換用数値,2,FALSE),DAY(F3293))),28)+1)</f>
        <v>8</v>
      </c>
      <c r="P3293" s="407">
        <f>IF(OR(MONTH(F3293)&lt;7,AND(MONTH(F3293)=7,DAY(F3293)&lt;=25)),
MOD(SUM((E3293-1901)*365,(N3293-1)*28,O3293,258),260),
MOD(SUM((E3293-1900)*365,(N3293-1)*28,O3293,258),260))</f>
        <v>143</v>
      </c>
      <c r="Q3293" s="374" t="str">
        <f>VLOOKUP(MOD(P3293,4),色,2,FALSE)</f>
        <v>青い</v>
      </c>
      <c r="R3293" s="292" t="str">
        <f>VLOOKUP(MOD(P3293,13),銀河の音,2,FALSE)</f>
        <v>宇宙の</v>
      </c>
      <c r="S3293" s="385" t="str">
        <f>VLOOKUP(MOD(P3293,20),太陽の紋章,2,FALSE)</f>
        <v>夜</v>
      </c>
      <c r="T3293" s="104" t="s">
        <v>3933</v>
      </c>
    </row>
    <row r="3294" spans="1:20" ht="13.5" customHeight="1">
      <c r="A3294" s="282" t="str">
        <f>VLOOKUP(MOD(E3294,10),十干,2,FALSE)</f>
        <v>庚</v>
      </c>
      <c r="B3294" s="283" t="str">
        <f>VLOOKUP(MOD(E3294,12),十二支,3,FALSE)</f>
        <v xml:space="preserve">09 火 </v>
      </c>
      <c r="C3294" s="287" t="str">
        <f>VLOOKUP(F3294,星座,3,TRUE)</f>
        <v xml:space="preserve">09 火 </v>
      </c>
      <c r="D3294" s="533" t="s">
        <v>8832</v>
      </c>
      <c r="E3294" s="83" t="str">
        <f>IFERROR(YEAR(D3294),LEFT(D3294,4))</f>
        <v>1790</v>
      </c>
      <c r="F3294" s="83" t="str">
        <f>IF(ISTEXT(D3294),RIGHT(D3294,5),TEXT(D3294,"mm/dd"))</f>
        <v>04/17</v>
      </c>
      <c r="G3294" s="88">
        <f>SUM(MID(E3294,1,1),MID(E3294,2,1),MID(E3294,3,1),MID(E3294,4,1),MID(F3294,1,1),MID(F3294,2,1),MID(F3294,4,1),MID(F3294,5,1))</f>
        <v>29</v>
      </c>
      <c r="H3294" s="88">
        <f>IF(MOD(G3294,9)=0,9,MOD(G3294,9))</f>
        <v>2</v>
      </c>
      <c r="I3294" s="83" t="str">
        <f>IFERROR(MID("日月火水木金土",WEEKDAY(D3294),1),"")</f>
        <v/>
      </c>
      <c r="J3294" s="303" t="s">
        <v>5217</v>
      </c>
      <c r="K3294" s="87" t="str">
        <f>VLOOKUP(F3294,石と花メイン,3,FALSE)</f>
        <v>□水晶</v>
      </c>
      <c r="L3294" s="296" t="str">
        <f>VLOOKUP(F3294,石と花メイン,4,FALSE)</f>
        <v>ジャーマンアイリス【独逸菖蒲】</v>
      </c>
      <c r="M3294" s="392">
        <f>IF(OR(MONTH(F3294)&lt;7,AND(MONTH(F3294)=7,DAY(F3294)&lt;=25)),
MOD(SUM((E3294-1901)*365,259),260),
MOD(SUM((E3294-1900)*365,259),260))</f>
        <v>44</v>
      </c>
      <c r="N3294" s="330">
        <f>IF(AND(MONTH(F3294)=7,DAY(F3294)&gt;25),1,
ROUNDDOWN((SUM(VLOOKUP(MONTH(F3294),D暦変換用数値,2,FALSE),DAY(F3294))/28)+1,0))</f>
        <v>10</v>
      </c>
      <c r="O3294" s="84">
        <f>IF(AND(MONTH(F3294)=7,DAY(F3294)&gt;25),DAY(F3294)-25,
MOD((SUM(VLOOKUP(MONTH(F3294),D暦変換用数値,2,FALSE),DAY(F3294))),28)+1)</f>
        <v>14</v>
      </c>
      <c r="P3294" s="405">
        <f>IF(OR(MONTH(F3294)&lt;7,AND(MONTH(F3294)=7,DAY(F3294)&lt;=25)),
MOD(SUM((E3294-1901)*365,(N3294-1)*28,O3294,258),260),
MOD(SUM((E3294-1900)*365,(N3294-1)*28,O3294,258),260))</f>
        <v>49</v>
      </c>
      <c r="Q3294" s="371" t="str">
        <f>VLOOKUP(MOD(P3294,4),色,2,FALSE)</f>
        <v>赤い</v>
      </c>
      <c r="R3294" s="289" t="str">
        <f>VLOOKUP(MOD(P3294,13),銀河の音,2,FALSE)</f>
        <v>惑星の</v>
      </c>
      <c r="S3294" s="382" t="str">
        <f>VLOOKUP(MOD(P3294,20),太陽の紋章,2,FALSE)</f>
        <v>月</v>
      </c>
      <c r="T3294" s="100" t="s">
        <v>536</v>
      </c>
    </row>
    <row r="3295" spans="1:20" ht="13.5" customHeight="1">
      <c r="A3295" s="49" t="str">
        <f>VLOOKUP(MOD(E3295,10),十干,2,FALSE)</f>
        <v>甲</v>
      </c>
      <c r="B3295" s="199" t="str">
        <f>VLOOKUP(MOD(E3295,12),十二支,3,FALSE)</f>
        <v xml:space="preserve">09 火 </v>
      </c>
      <c r="C3295" s="201" t="str">
        <f>VLOOKUP(F3295,星座,3,TRUE)</f>
        <v xml:space="preserve">09 火 </v>
      </c>
      <c r="D3295" s="535" t="s">
        <v>8833</v>
      </c>
      <c r="E3295" s="45" t="str">
        <f>IFERROR(YEAR(D3295),LEFT(D3295,4))</f>
        <v>1874</v>
      </c>
      <c r="F3295" s="45" t="str">
        <f>IF(ISTEXT(D3295),RIGHT(D3295,5),TEXT(D3295,"mm/dd"))</f>
        <v>03/24</v>
      </c>
      <c r="G3295" s="41">
        <f>SUM(MID(E3295,1,1),MID(E3295,2,1),MID(E3295,3,1),MID(E3295,4,1),MID(F3295,1,1),MID(F3295,2,1),MID(F3295,4,1),MID(F3295,5,1))</f>
        <v>29</v>
      </c>
      <c r="H3295" s="41">
        <f>IF(MOD(G3295,9)=0,9,MOD(G3295,9))</f>
        <v>2</v>
      </c>
      <c r="I3295" s="45" t="str">
        <f>IFERROR(MID("日月火水木金土",WEEKDAY(D3295),1),"")</f>
        <v/>
      </c>
      <c r="J3295" s="305" t="s">
        <v>447</v>
      </c>
      <c r="K3295" s="203" t="str">
        <f>VLOOKUP(F3295,石と花メイン,3,FALSE)</f>
        <v>■紫水晶</v>
      </c>
      <c r="L3295" s="298" t="str">
        <f>VLOOKUP(F3295,石と花メイン,4,FALSE)</f>
        <v>花菱草【カリフォルニアポピー】</v>
      </c>
      <c r="M3295" s="394">
        <f>IF(OR(MONTH(F3295)&lt;7,AND(MONTH(F3295)=7,DAY(F3295)&lt;=25)),
MOD(SUM((E3295-1901)*365,259),260),
MOD(SUM((E3295-1900)*365,259),260))</f>
        <v>24</v>
      </c>
      <c r="N3295" s="391">
        <f>IF(AND(MONTH(F3295)=7,DAY(F3295)&gt;25),1,
ROUNDDOWN((SUM(VLOOKUP(MONTH(F3295),D暦変換用数値,2,FALSE),DAY(F3295))/28)+1,0))</f>
        <v>9</v>
      </c>
      <c r="O3295" s="46">
        <f>IF(AND(MONTH(F3295)=7,DAY(F3295)&gt;25),DAY(F3295)-25,
MOD((SUM(VLOOKUP(MONTH(F3295),D暦変換用数値,2,FALSE),DAY(F3295))),28)+1)</f>
        <v>18</v>
      </c>
      <c r="P3295" s="407">
        <f>IF(OR(MONTH(F3295)&lt;7,AND(MONTH(F3295)=7,DAY(F3295)&lt;=25)),
MOD(SUM((E3295-1901)*365,(N3295-1)*28,O3295,258),260),
MOD(SUM((E3295-1900)*365,(N3295-1)*28,O3295,258),260))</f>
        <v>5</v>
      </c>
      <c r="Q3295" s="372" t="str">
        <f>VLOOKUP(MOD(P3295,4),色,2,FALSE)</f>
        <v>赤い</v>
      </c>
      <c r="R3295" s="290" t="str">
        <f>VLOOKUP(MOD(P3295,13),銀河の音,2,FALSE)</f>
        <v>倍音の</v>
      </c>
      <c r="S3295" s="383" t="str">
        <f>VLOOKUP(MOD(P3295,20),太陽の紋章,2,FALSE)</f>
        <v>蛇</v>
      </c>
      <c r="T3295" s="96" t="s">
        <v>449</v>
      </c>
    </row>
    <row r="3296" spans="1:20" ht="13.5" customHeight="1">
      <c r="A3296" s="50" t="str">
        <f>VLOOKUP(MOD(E3296,10),十干,2,FALSE)</f>
        <v>甲</v>
      </c>
      <c r="B3296" s="199" t="str">
        <f>VLOOKUP(MOD(E3296,12),十二支,3,FALSE)</f>
        <v xml:space="preserve">09 火 </v>
      </c>
      <c r="C3296" s="201" t="str">
        <f>VLOOKUP(F3296,星座,3,TRUE)</f>
        <v xml:space="preserve">09 火 </v>
      </c>
      <c r="D3296" s="531" t="s">
        <v>541</v>
      </c>
      <c r="E3296" s="1" t="str">
        <f>IFERROR(YEAR(D3296),LEFT(D3296,4))</f>
        <v>1874</v>
      </c>
      <c r="F3296" s="1" t="str">
        <f>IF(ISTEXT(D3296),RIGHT(D3296,5),TEXT(D3296,"mm/dd"))</f>
        <v>04/07</v>
      </c>
      <c r="G3296" s="39">
        <f>SUM(MID(E3296,1,1),MID(E3296,2,1),MID(E3296,3,1),MID(E3296,4,1),MID(F3296,1,1),MID(F3296,2,1),MID(F3296,4,1),MID(F3296,5,1))</f>
        <v>31</v>
      </c>
      <c r="H3296" s="41">
        <f>IF(MOD(G3296,9)=0,9,MOD(G3296,9))</f>
        <v>4</v>
      </c>
      <c r="I3296" s="45" t="str">
        <f>IFERROR(MID("日月火水木金土",WEEKDAY(D3296),1),"")</f>
        <v/>
      </c>
      <c r="J3296" s="304" t="s">
        <v>593</v>
      </c>
      <c r="K3296" s="202" t="str">
        <f>VLOOKUP(F3296,石と花メイン,3,FALSE)</f>
        <v>◇金剛石</v>
      </c>
      <c r="L3296" s="297" t="str">
        <f>VLOOKUP(F3296,石と花メイン,4,FALSE)</f>
        <v>ディモルフォセカ【アフリカ金盞花】</v>
      </c>
      <c r="M3296" s="393">
        <f>IF(OR(MONTH(F3296)&lt;7,AND(MONTH(F3296)=7,DAY(F3296)&lt;=25)),
MOD(SUM((E3296-1901)*365,259),260),
MOD(SUM((E3296-1900)*365,259),260))</f>
        <v>24</v>
      </c>
      <c r="N3296" s="390">
        <f>IF(AND(MONTH(F3296)=7,DAY(F3296)&gt;25),1,
ROUNDDOWN((SUM(VLOOKUP(MONTH(F3296),D暦変換用数値,2,FALSE),DAY(F3296))/28)+1,0))</f>
        <v>10</v>
      </c>
      <c r="O3296" s="205">
        <f>IF(AND(MONTH(F3296)=7,DAY(F3296)&gt;25),DAY(F3296)-25,
MOD((SUM(VLOOKUP(MONTH(F3296),D暦変換用数値,2,FALSE),DAY(F3296))),28)+1)</f>
        <v>4</v>
      </c>
      <c r="P3296" s="406">
        <f>IF(OR(MONTH(F3296)&lt;7,AND(MONTH(F3296)=7,DAY(F3296)&lt;=25)),
MOD(SUM((E3296-1901)*365,(N3296-1)*28,O3296,258),260),
MOD(SUM((E3296-1900)*365,(N3296-1)*28,O3296,258),260))</f>
        <v>19</v>
      </c>
      <c r="Q3296" s="374" t="str">
        <f>VLOOKUP(MOD(P3296,4),色,2,FALSE)</f>
        <v>青い</v>
      </c>
      <c r="R3296" s="292" t="str">
        <f>VLOOKUP(MOD(P3296,13),銀河の音,2,FALSE)</f>
        <v>律動の</v>
      </c>
      <c r="S3296" s="385" t="str">
        <f>VLOOKUP(MOD(P3296,20),太陽の紋章,2,FALSE)</f>
        <v>嵐</v>
      </c>
      <c r="T3296" s="97" t="s">
        <v>542</v>
      </c>
    </row>
    <row r="3297" spans="1:20" ht="13.5" customHeight="1">
      <c r="A3297" s="50" t="str">
        <f>VLOOKUP(MOD(E3297,10),十干,2,FALSE)</f>
        <v>戊</v>
      </c>
      <c r="B3297" s="199" t="str">
        <f>VLOOKUP(MOD(E3297,12),十二支,3,FALSE)</f>
        <v xml:space="preserve">09 火 </v>
      </c>
      <c r="C3297" s="201" t="str">
        <f>VLOOKUP(F3297,星座,3,TRUE)</f>
        <v xml:space="preserve">09 火 </v>
      </c>
      <c r="D3297" s="531" t="s">
        <v>543</v>
      </c>
      <c r="E3297" s="1" t="str">
        <f>IFERROR(YEAR(D3297),LEFT(D3297,4))</f>
        <v>1898</v>
      </c>
      <c r="F3297" s="1" t="str">
        <f>IF(ISTEXT(D3297),RIGHT(D3297,5),TEXT(D3297,"mm/dd"))</f>
        <v>04/08</v>
      </c>
      <c r="G3297" s="39">
        <f>SUM(MID(E3297,1,1),MID(E3297,2,1),MID(E3297,3,1),MID(E3297,4,1),MID(F3297,1,1),MID(F3297,2,1),MID(F3297,4,1),MID(F3297,5,1))</f>
        <v>38</v>
      </c>
      <c r="H3297" s="41">
        <f>IF(MOD(G3297,9)=0,9,MOD(G3297,9))</f>
        <v>2</v>
      </c>
      <c r="I3297" s="45" t="str">
        <f>IFERROR(MID("日月火水木金土",WEEKDAY(D3297),1),"")</f>
        <v/>
      </c>
      <c r="J3297" s="304" t="s">
        <v>594</v>
      </c>
      <c r="K3297" s="202" t="str">
        <f>VLOOKUP(F3297,石と花メイン,3,FALSE)</f>
        <v>◆紅玉</v>
      </c>
      <c r="L3297" s="297" t="str">
        <f>VLOOKUP(F3297,石と花メイン,4,FALSE)</f>
        <v>錨草/碇草【三枝九葉草】</v>
      </c>
      <c r="M3297" s="393">
        <f>IF(OR(MONTH(F3297)&lt;7,AND(MONTH(F3297)=7,DAY(F3297)&lt;=25)),
MOD(SUM((E3297-1901)*365,259),260),
MOD(SUM((E3297-1900)*365,259),260))</f>
        <v>204</v>
      </c>
      <c r="N3297" s="390">
        <f>IF(AND(MONTH(F3297)=7,DAY(F3297)&gt;25),1,
ROUNDDOWN((SUM(VLOOKUP(MONTH(F3297),D暦変換用数値,2,FALSE),DAY(F3297))/28)+1,0))</f>
        <v>10</v>
      </c>
      <c r="O3297" s="205">
        <f>IF(AND(MONTH(F3297)=7,DAY(F3297)&gt;25),DAY(F3297)-25,
MOD((SUM(VLOOKUP(MONTH(F3297),D暦変換用数値,2,FALSE),DAY(F3297))),28)+1)</f>
        <v>5</v>
      </c>
      <c r="P3297" s="406">
        <f>IF(OR(MONTH(F3297)&lt;7,AND(MONTH(F3297)=7,DAY(F3297)&lt;=25)),
MOD(SUM((E3297-1901)*365,(N3297-1)*28,O3297,258),260),
MOD(SUM((E3297-1900)*365,(N3297-1)*28,O3297,258),260))</f>
        <v>200</v>
      </c>
      <c r="Q3297" s="373" t="str">
        <f>VLOOKUP(MOD(P3297,4),色,2,FALSE)</f>
        <v>黄色い</v>
      </c>
      <c r="R3297" s="291" t="str">
        <f>VLOOKUP(MOD(P3297,13),銀河の音,2,FALSE)</f>
        <v>倍音の</v>
      </c>
      <c r="S3297" s="384" t="str">
        <f>VLOOKUP(MOD(P3297,20),太陽の紋章,2,FALSE)</f>
        <v>太陽</v>
      </c>
      <c r="T3297" s="93" t="s">
        <v>5725</v>
      </c>
    </row>
    <row r="3298" spans="1:20" ht="13.5" customHeight="1">
      <c r="A3298" s="50" t="str">
        <f>VLOOKUP(MOD(E3298,10),十干,2,FALSE)</f>
        <v>壬</v>
      </c>
      <c r="B3298" s="199" t="str">
        <f>VLOOKUP(MOD(E3298,12),十二支,3,FALSE)</f>
        <v xml:space="preserve">09 火 </v>
      </c>
      <c r="C3298" s="201" t="str">
        <f>VLOOKUP(F3298,星座,3,TRUE)</f>
        <v xml:space="preserve">10 龍 </v>
      </c>
      <c r="D3298" s="531">
        <v>8212</v>
      </c>
      <c r="E3298" s="1">
        <f>IFERROR(YEAR(D3298),LEFT(D3298,4))</f>
        <v>1922</v>
      </c>
      <c r="F3298" s="1" t="str">
        <f>IF(ISTEXT(D3298),RIGHT(D3298,5),TEXT(D3298,"mm/dd"))</f>
        <v>06/25</v>
      </c>
      <c r="G3298" s="39">
        <f>SUM(MID(E3298,1,1),MID(E3298,2,1),MID(E3298,3,1),MID(E3298,4,1),MID(F3298,1,1),MID(F3298,2,1),MID(F3298,4,1),MID(F3298,5,1))</f>
        <v>27</v>
      </c>
      <c r="H3298" s="41">
        <f>IF(MOD(G3298,9)=0,9,MOD(G3298,9))</f>
        <v>9</v>
      </c>
      <c r="I3298" s="45" t="str">
        <f>IFERROR(MID("日月火水木金土",WEEKDAY(D3298),1),"")</f>
        <v>日</v>
      </c>
      <c r="J3298" s="304" t="s">
        <v>5422</v>
      </c>
      <c r="K3298" s="202" t="str">
        <f>VLOOKUP(F3298,石と花メイン,3,FALSE)</f>
        <v>◆翠玉</v>
      </c>
      <c r="L3298" s="297" t="str">
        <f>VLOOKUP(F3298,石と花メイン,4,FALSE)</f>
        <v>透かし百合【岩百合】</v>
      </c>
      <c r="M3298" s="393">
        <f>IF(OR(MONTH(F3298)&lt;7,AND(MONTH(F3298)=7,DAY(F3298)&lt;=25)),
MOD(SUM((E3298-1901)*365,259),260),
MOD(SUM((E3298-1900)*365,259),260))</f>
        <v>124</v>
      </c>
      <c r="N3298" s="390">
        <f>IF(AND(MONTH(F3298)=7,DAY(F3298)&gt;25),1,
ROUNDDOWN((SUM(VLOOKUP(MONTH(F3298),D暦変換用数値,2,FALSE),DAY(F3298))/28)+1,0))</f>
        <v>12</v>
      </c>
      <c r="O3298" s="205">
        <f>IF(AND(MONTH(F3298)=7,DAY(F3298)&gt;25),DAY(F3298)-25,
MOD((SUM(VLOOKUP(MONTH(F3298),D暦変換用数値,2,FALSE),DAY(F3298))),28)+1)</f>
        <v>27</v>
      </c>
      <c r="P3298" s="406">
        <f>IF(OR(MONTH(F3298)&lt;7,AND(MONTH(F3298)=7,DAY(F3298)&lt;=25)),
MOD(SUM((E3298-1901)*365,(N3298-1)*28,O3298,258),260),
MOD(SUM((E3298-1900)*365,(N3298-1)*28,O3298,258),260))</f>
        <v>198</v>
      </c>
      <c r="Q3298" s="375" t="str">
        <f>VLOOKUP(MOD(P3298,4),色,2,FALSE)</f>
        <v>白い</v>
      </c>
      <c r="R3298" s="293" t="str">
        <f>VLOOKUP(MOD(P3298,13),銀河の音,2,FALSE)</f>
        <v>電気の</v>
      </c>
      <c r="S3298" s="386" t="str">
        <f>VLOOKUP(MOD(P3298,20),太陽の紋章,2,FALSE)</f>
        <v>鏡</v>
      </c>
      <c r="T3298" s="97" t="s">
        <v>5674</v>
      </c>
    </row>
    <row r="3299" spans="1:20" ht="13.5" customHeight="1">
      <c r="A3299" s="50" t="str">
        <f>VLOOKUP(MOD(E3299,10),十干,2,FALSE)</f>
        <v>壬</v>
      </c>
      <c r="B3299" s="199" t="str">
        <f>VLOOKUP(MOD(E3299,12),十二支,3,FALSE)</f>
        <v xml:space="preserve">09 火 </v>
      </c>
      <c r="C3299" s="201" t="str">
        <f>VLOOKUP(F3299,星座,3,TRUE)</f>
        <v xml:space="preserve">10 龍 </v>
      </c>
      <c r="D3299" s="535">
        <v>8216</v>
      </c>
      <c r="E3299" s="45">
        <f>IFERROR(YEAR(D3299),LEFT(D3299,4))</f>
        <v>1922</v>
      </c>
      <c r="F3299" s="45" t="str">
        <f>IF(ISTEXT(D3299),RIGHT(D3299,5),TEXT(D3299,"mm/dd"))</f>
        <v>06/29</v>
      </c>
      <c r="G3299" s="41">
        <f>SUM(MID(E3299,1,1),MID(E3299,2,1),MID(E3299,3,1),MID(E3299,4,1),MID(F3299,1,1),MID(F3299,2,1),MID(F3299,4,1),MID(F3299,5,1))</f>
        <v>31</v>
      </c>
      <c r="H3299" s="41">
        <f>IF(MOD(G3299,9)=0,9,MOD(G3299,9))</f>
        <v>4</v>
      </c>
      <c r="I3299" s="45" t="str">
        <f>IFERROR(MID("日月火水木金土",WEEKDAY(D3299),1),"")</f>
        <v>木</v>
      </c>
      <c r="J3299" s="305" t="s">
        <v>4593</v>
      </c>
      <c r="K3299" s="203" t="str">
        <f>VLOOKUP(F3299,石と花メイン,3,FALSE)</f>
        <v>◆黄玉</v>
      </c>
      <c r="L3299" s="298" t="str">
        <f>VLOOKUP(F3299,石と花メイン,4,FALSE)</f>
        <v>薊</v>
      </c>
      <c r="M3299" s="394">
        <f>IF(OR(MONTH(F3299)&lt;7,AND(MONTH(F3299)=7,DAY(F3299)&lt;=25)),
MOD(SUM((E3299-1901)*365,259),260),
MOD(SUM((E3299-1900)*365,259),260))</f>
        <v>124</v>
      </c>
      <c r="N3299" s="391">
        <f>IF(AND(MONTH(F3299)=7,DAY(F3299)&gt;25),1,
ROUNDDOWN((SUM(VLOOKUP(MONTH(F3299),D暦変換用数値,2,FALSE),DAY(F3299))/28)+1,0))</f>
        <v>13</v>
      </c>
      <c r="O3299" s="46">
        <f>IF(AND(MONTH(F3299)=7,DAY(F3299)&gt;25),DAY(F3299)-25,
MOD((SUM(VLOOKUP(MONTH(F3299),D暦変換用数値,2,FALSE),DAY(F3299))),28)+1)</f>
        <v>3</v>
      </c>
      <c r="P3299" s="407">
        <f>IF(OR(MONTH(F3299)&lt;7,AND(MONTH(F3299)=7,DAY(F3299)&lt;=25)),
MOD(SUM((E3299-1901)*365,(N3299-1)*28,O3299,258),260),
MOD(SUM((E3299-1900)*365,(N3299-1)*28,O3299,258),260))</f>
        <v>202</v>
      </c>
      <c r="Q3299" s="375" t="str">
        <f>VLOOKUP(MOD(P3299,4),色,2,FALSE)</f>
        <v>白い</v>
      </c>
      <c r="R3299" s="293" t="str">
        <f>VLOOKUP(MOD(P3299,13),銀河の音,2,FALSE)</f>
        <v>共振の</v>
      </c>
      <c r="S3299" s="386" t="str">
        <f>VLOOKUP(MOD(P3299,20),太陽の紋章,2,FALSE)</f>
        <v>風</v>
      </c>
      <c r="T3299" s="104" t="s">
        <v>3774</v>
      </c>
    </row>
    <row r="3300" spans="1:20" ht="13.5" customHeight="1">
      <c r="A3300" s="76" t="str">
        <f>VLOOKUP(MOD(E3300,10),十干,2,FALSE)</f>
        <v>壬</v>
      </c>
      <c r="B3300" s="199" t="str">
        <f>VLOOKUP(MOD(E3300,12),十二支,3,FALSE)</f>
        <v xml:space="preserve">09 火 </v>
      </c>
      <c r="C3300" s="201" t="str">
        <f>VLOOKUP(F3300,星座,3,TRUE)</f>
        <v xml:space="preserve">10 龍 </v>
      </c>
      <c r="D3300" s="534">
        <v>8224</v>
      </c>
      <c r="E3300" s="116">
        <f>IFERROR(YEAR(D3300),LEFT(D3300,4))</f>
        <v>1922</v>
      </c>
      <c r="F3300" s="116" t="str">
        <f>IF(ISTEXT(D3300),RIGHT(D3300,5),TEXT(D3300,"mm/dd"))</f>
        <v>07/07</v>
      </c>
      <c r="G3300" s="120">
        <f>SUM(MID(E3300,1,1),MID(E3300,2,1),MID(E3300,3,1),MID(E3300,4,1),MID(F3300,1,1),MID(F3300,2,1),MID(F3300,4,1),MID(F3300,5,1))</f>
        <v>28</v>
      </c>
      <c r="H3300" s="120">
        <f>IF(MOD(G3300,9)=0,9,MOD(G3300,9))</f>
        <v>1</v>
      </c>
      <c r="I3300" s="116" t="str">
        <f>IFERROR(MID("日月火水木金土",WEEKDAY(D3300),1),"")</f>
        <v>金</v>
      </c>
      <c r="J3300" s="306" t="s">
        <v>7192</v>
      </c>
      <c r="K3300" s="203" t="str">
        <f>VLOOKUP(F3300,石と花メイン,3,FALSE)</f>
        <v>□水晶</v>
      </c>
      <c r="L3300" s="299" t="str">
        <f>VLOOKUP(F3300,石と花メイン,4,FALSE)</f>
        <v>アベリア【衝羽根空木】</v>
      </c>
      <c r="M3300" s="395">
        <f>IF(OR(MONTH(F3300)&lt;7,AND(MONTH(F3300)=7,DAY(F3300)&lt;=25)),
MOD(SUM((E3300-1901)*365,259),260),
MOD(SUM((E3300-1900)*365,259),260))</f>
        <v>124</v>
      </c>
      <c r="N3300" s="121">
        <f>IF(AND(MONTH(F3300)=7,DAY(F3300)&gt;25),1,
ROUNDDOWN((SUM(VLOOKUP(MONTH(F3300),D暦変換用数値,2,FALSE),DAY(F3300))/28)+1,0))</f>
        <v>13</v>
      </c>
      <c r="O3300" s="117">
        <f>IF(AND(MONTH(F3300)=7,DAY(F3300)&gt;25),DAY(F3300)-25,
MOD((SUM(VLOOKUP(MONTH(F3300),D暦変換用数値,2,FALSE),DAY(F3300))),28)+1)</f>
        <v>11</v>
      </c>
      <c r="P3300" s="408">
        <f>IF(OR(MONTH(F3300)&lt;7,AND(MONTH(F3300)=7,DAY(F3300)&lt;=25)),
MOD(SUM((E3300-1901)*365,(N3300-1)*28,O3300,258),260),
MOD(SUM((E3300-1900)*365,(N3300-1)*28,O3300,258),260))</f>
        <v>210</v>
      </c>
      <c r="Q3300" s="375" t="str">
        <f>VLOOKUP(MOD(P3300,4),色,2,FALSE)</f>
        <v>白い</v>
      </c>
      <c r="R3300" s="293" t="str">
        <f>VLOOKUP(MOD(P3300,13),銀河の音,2,FALSE)</f>
        <v>月の</v>
      </c>
      <c r="S3300" s="386" t="str">
        <f>VLOOKUP(MOD(P3300,20),太陽の紋章,2,FALSE)</f>
        <v>犬</v>
      </c>
      <c r="T3300" s="128" t="s">
        <v>7193</v>
      </c>
    </row>
    <row r="3301" spans="1:20" ht="13.5" customHeight="1">
      <c r="A3301" s="282" t="str">
        <f>VLOOKUP(MOD(E3301,10),十干,2,FALSE)</f>
        <v>壬</v>
      </c>
      <c r="B3301" s="283" t="str">
        <f>VLOOKUP(MOD(E3301,12),十二支,3,FALSE)</f>
        <v xml:space="preserve">09 火 </v>
      </c>
      <c r="C3301" s="287" t="str">
        <f>VLOOKUP(F3301,星座,3,TRUE)</f>
        <v xml:space="preserve">10 龍 </v>
      </c>
      <c r="D3301" s="533">
        <v>8226</v>
      </c>
      <c r="E3301" s="83">
        <f>IFERROR(YEAR(D3301),LEFT(D3301,4))</f>
        <v>1922</v>
      </c>
      <c r="F3301" s="83" t="str">
        <f>IF(ISTEXT(D3301),RIGHT(D3301,5),TEXT(D3301,"mm/dd"))</f>
        <v>07/09</v>
      </c>
      <c r="G3301" s="88">
        <f>SUM(MID(E3301,1,1),MID(E3301,2,1),MID(E3301,3,1),MID(E3301,4,1),MID(F3301,1,1),MID(F3301,2,1),MID(F3301,4,1),MID(F3301,5,1))</f>
        <v>30</v>
      </c>
      <c r="H3301" s="88">
        <f>IF(MOD(G3301,9)=0,9,MOD(G3301,9))</f>
        <v>3</v>
      </c>
      <c r="I3301" s="83" t="str">
        <f>IFERROR(MID("日月火水木金土",WEEKDAY(D3301),1),"")</f>
        <v>日</v>
      </c>
      <c r="J3301" s="303" t="s">
        <v>3087</v>
      </c>
      <c r="K3301" s="87" t="str">
        <f>VLOOKUP(F3301,石と花メイン,3,FALSE)</f>
        <v>□水晶</v>
      </c>
      <c r="L3301" s="296" t="str">
        <f>VLOOKUP(F3301,石と花メイン,4,FALSE)</f>
        <v>鬼灯/酸漿【輝血】</v>
      </c>
      <c r="M3301" s="392">
        <f>IF(OR(MONTH(F3301)&lt;7,AND(MONTH(F3301)=7,DAY(F3301)&lt;=25)),
MOD(SUM((E3301-1901)*365,259),260),
MOD(SUM((E3301-1900)*365,259),260))</f>
        <v>124</v>
      </c>
      <c r="N3301" s="330">
        <f>IF(AND(MONTH(F3301)=7,DAY(F3301)&gt;25),1,
ROUNDDOWN((SUM(VLOOKUP(MONTH(F3301),D暦変換用数値,2,FALSE),DAY(F3301))/28)+1,0))</f>
        <v>13</v>
      </c>
      <c r="O3301" s="84">
        <f>IF(AND(MONTH(F3301)=7,DAY(F3301)&gt;25),DAY(F3301)-25,
MOD((SUM(VLOOKUP(MONTH(F3301),D暦変換用数値,2,FALSE),DAY(F3301))),28)+1)</f>
        <v>13</v>
      </c>
      <c r="P3301" s="405">
        <f>IF(OR(MONTH(F3301)&lt;7,AND(MONTH(F3301)=7,DAY(F3301)&lt;=25)),
MOD(SUM((E3301-1901)*365,(N3301-1)*28,O3301,258),260),
MOD(SUM((E3301-1900)*365,(N3301-1)*28,O3301,258),260))</f>
        <v>212</v>
      </c>
      <c r="Q3301" s="371" t="str">
        <f>VLOOKUP(MOD(P3301,4),色,2,FALSE)</f>
        <v>黄色い</v>
      </c>
      <c r="R3301" s="289" t="str">
        <f>VLOOKUP(MOD(P3301,13),銀河の音,2,FALSE)</f>
        <v>自己存在の</v>
      </c>
      <c r="S3301" s="382" t="str">
        <f>VLOOKUP(MOD(P3301,20),太陽の紋章,2,FALSE)</f>
        <v>人</v>
      </c>
      <c r="T3301" s="102" t="s">
        <v>4129</v>
      </c>
    </row>
    <row r="3302" spans="1:20" ht="13.5" customHeight="1">
      <c r="A3302" s="50" t="str">
        <f>VLOOKUP(MOD(E3302,10),十干,2,FALSE)</f>
        <v>壬</v>
      </c>
      <c r="B3302" s="199" t="str">
        <f>VLOOKUP(MOD(E3302,12),十二支,3,FALSE)</f>
        <v xml:space="preserve">09 火 </v>
      </c>
      <c r="C3302" s="201" t="str">
        <f>VLOOKUP(F3302,星座,3,TRUE)</f>
        <v xml:space="preserve">10 龍 </v>
      </c>
      <c r="D3302" s="531">
        <v>8234</v>
      </c>
      <c r="E3302" s="1">
        <f>IFERROR(YEAR(D3302),LEFT(D3302,4))</f>
        <v>1922</v>
      </c>
      <c r="F3302" s="1" t="str">
        <f>IF(ISTEXT(D3302),RIGHT(D3302,5),TEXT(D3302,"mm/dd"))</f>
        <v>07/17</v>
      </c>
      <c r="G3302" s="39">
        <f>SUM(MID(E3302,1,1),MID(E3302,2,1),MID(E3302,3,1),MID(E3302,4,1),MID(F3302,1,1),MID(F3302,2,1),MID(F3302,4,1),MID(F3302,5,1))</f>
        <v>29</v>
      </c>
      <c r="H3302" s="41">
        <f>IF(MOD(G3302,9)=0,9,MOD(G3302,9))</f>
        <v>2</v>
      </c>
      <c r="I3302" s="45" t="str">
        <f>IFERROR(MID("日月火水木金土",WEEKDAY(D3302),1),"")</f>
        <v>月</v>
      </c>
      <c r="J3302" s="304" t="s">
        <v>5423</v>
      </c>
      <c r="K3302" s="202" t="str">
        <f>VLOOKUP(F3302,石と花メイン,3,FALSE)</f>
        <v>●孔雀石</v>
      </c>
      <c r="L3302" s="297" t="str">
        <f>VLOOKUP(F3302,石と花メイン,4,FALSE)</f>
        <v>擬宝珠【ホスタ】</v>
      </c>
      <c r="M3302" s="393">
        <f>IF(OR(MONTH(F3302)&lt;7,AND(MONTH(F3302)=7,DAY(F3302)&lt;=25)),
MOD(SUM((E3302-1901)*365,259),260),
MOD(SUM((E3302-1900)*365,259),260))</f>
        <v>124</v>
      </c>
      <c r="N3302" s="390">
        <f>IF(AND(MONTH(F3302)=7,DAY(F3302)&gt;25),1,
ROUNDDOWN((SUM(VLOOKUP(MONTH(F3302),D暦変換用数値,2,FALSE),DAY(F3302))/28)+1,0))</f>
        <v>13</v>
      </c>
      <c r="O3302" s="205">
        <f>IF(AND(MONTH(F3302)=7,DAY(F3302)&gt;25),DAY(F3302)-25,
MOD((SUM(VLOOKUP(MONTH(F3302),D暦変換用数値,2,FALSE),DAY(F3302))),28)+1)</f>
        <v>21</v>
      </c>
      <c r="P3302" s="406">
        <f>IF(OR(MONTH(F3302)&lt;7,AND(MONTH(F3302)=7,DAY(F3302)&lt;=25)),
MOD(SUM((E3302-1901)*365,(N3302-1)*28,O3302,258),260),
MOD(SUM((E3302-1900)*365,(N3302-1)*28,O3302,258),260))</f>
        <v>220</v>
      </c>
      <c r="Q3302" s="373" t="str">
        <f>VLOOKUP(MOD(P3302,4),色,2,FALSE)</f>
        <v>黄色い</v>
      </c>
      <c r="R3302" s="291" t="str">
        <f>VLOOKUP(MOD(P3302,13),銀河の音,2,FALSE)</f>
        <v>水晶の</v>
      </c>
      <c r="S3302" s="384" t="str">
        <f>VLOOKUP(MOD(P3302,20),太陽の紋章,2,FALSE)</f>
        <v>太陽</v>
      </c>
      <c r="T3302" s="103" t="s">
        <v>5009</v>
      </c>
    </row>
    <row r="3303" spans="1:20" ht="13.5" customHeight="1">
      <c r="A3303" s="50" t="str">
        <f>VLOOKUP(MOD(E3303,10),十干,2,FALSE)</f>
        <v>甲</v>
      </c>
      <c r="B3303" s="199" t="str">
        <f>VLOOKUP(MOD(E3303,12),十二支,3,FALSE)</f>
        <v xml:space="preserve">09 火 </v>
      </c>
      <c r="C3303" s="201" t="str">
        <f>VLOOKUP(F3303,星座,3,TRUE)</f>
        <v xml:space="preserve">10 龍 </v>
      </c>
      <c r="D3303" s="531">
        <v>12595</v>
      </c>
      <c r="E3303" s="1">
        <f>IFERROR(YEAR(D3303),LEFT(D3303,4))</f>
        <v>1934</v>
      </c>
      <c r="F3303" s="1" t="str">
        <f>IF(ISTEXT(D3303),RIGHT(D3303,5),TEXT(D3303,"mm/dd"))</f>
        <v>06/25</v>
      </c>
      <c r="G3303" s="39">
        <f>SUM(MID(E3303,1,1),MID(E3303,2,1),MID(E3303,3,1),MID(E3303,4,1),MID(F3303,1,1),MID(F3303,2,1),MID(F3303,4,1),MID(F3303,5,1))</f>
        <v>30</v>
      </c>
      <c r="H3303" s="41">
        <f>IF(MOD(G3303,9)=0,9,MOD(G3303,9))</f>
        <v>3</v>
      </c>
      <c r="I3303" s="45" t="str">
        <f>IFERROR(MID("日月火水木金土",WEEKDAY(D3303),1),"")</f>
        <v>月</v>
      </c>
      <c r="J3303" s="304" t="s">
        <v>5424</v>
      </c>
      <c r="K3303" s="202" t="str">
        <f>VLOOKUP(F3303,石と花メイン,3,FALSE)</f>
        <v>◆翠玉</v>
      </c>
      <c r="L3303" s="297" t="str">
        <f>VLOOKUP(F3303,石と花メイン,4,FALSE)</f>
        <v>透かし百合【岩百合】</v>
      </c>
      <c r="M3303" s="393">
        <f>IF(OR(MONTH(F3303)&lt;7,AND(MONTH(F3303)=7,DAY(F3303)&lt;=25)),
MOD(SUM((E3303-1901)*365,259),260),
MOD(SUM((E3303-1900)*365,259),260))</f>
        <v>84</v>
      </c>
      <c r="N3303" s="390">
        <f>IF(AND(MONTH(F3303)=7,DAY(F3303)&gt;25),1,
ROUNDDOWN((SUM(VLOOKUP(MONTH(F3303),D暦変換用数値,2,FALSE),DAY(F3303))/28)+1,0))</f>
        <v>12</v>
      </c>
      <c r="O3303" s="205">
        <f>IF(AND(MONTH(F3303)=7,DAY(F3303)&gt;25),DAY(F3303)-25,
MOD((SUM(VLOOKUP(MONTH(F3303),D暦変換用数値,2,FALSE),DAY(F3303))),28)+1)</f>
        <v>27</v>
      </c>
      <c r="P3303" s="406">
        <f>IF(OR(MONTH(F3303)&lt;7,AND(MONTH(F3303)=7,DAY(F3303)&lt;=25)),
MOD(SUM((E3303-1901)*365,(N3303-1)*28,O3303,258),260),
MOD(SUM((E3303-1900)*365,(N3303-1)*28,O3303,258),260))</f>
        <v>158</v>
      </c>
      <c r="Q3303" s="375" t="str">
        <f>VLOOKUP(MOD(P3303,4),色,2,FALSE)</f>
        <v>白い</v>
      </c>
      <c r="R3303" s="293" t="str">
        <f>VLOOKUP(MOD(P3303,13),銀河の音,2,FALSE)</f>
        <v>月の</v>
      </c>
      <c r="S3303" s="386" t="str">
        <f>VLOOKUP(MOD(P3303,20),太陽の紋章,2,FALSE)</f>
        <v>鏡</v>
      </c>
      <c r="T3303" s="98" t="s">
        <v>3736</v>
      </c>
    </row>
    <row r="3304" spans="1:20" ht="13.5" customHeight="1">
      <c r="A3304" s="50" t="str">
        <f>VLOOKUP(MOD(E3304,10),十干,2,FALSE)</f>
        <v>甲</v>
      </c>
      <c r="B3304" s="199" t="str">
        <f>VLOOKUP(MOD(E3304,12),十二支,3,FALSE)</f>
        <v xml:space="preserve">09 火 </v>
      </c>
      <c r="C3304" s="201" t="str">
        <f>VLOOKUP(F3304,星座,3,TRUE)</f>
        <v xml:space="preserve">10 龍 </v>
      </c>
      <c r="D3304" s="531">
        <v>12603</v>
      </c>
      <c r="E3304" s="1">
        <f>IFERROR(YEAR(D3304),LEFT(D3304,4))</f>
        <v>1934</v>
      </c>
      <c r="F3304" s="1" t="str">
        <f>IF(ISTEXT(D3304),RIGHT(D3304,5),TEXT(D3304,"mm/dd"))</f>
        <v>07/03</v>
      </c>
      <c r="G3304" s="39">
        <f>SUM(MID(E3304,1,1),MID(E3304,2,1),MID(E3304,3,1),MID(E3304,4,1),MID(F3304,1,1),MID(F3304,2,1),MID(F3304,4,1),MID(F3304,5,1))</f>
        <v>27</v>
      </c>
      <c r="H3304" s="41">
        <f>IF(MOD(G3304,9)=0,9,MOD(G3304,9))</f>
        <v>9</v>
      </c>
      <c r="I3304" s="45" t="str">
        <f>IFERROR(MID("日月火水木金土",WEEKDAY(D3304),1),"")</f>
        <v>火</v>
      </c>
      <c r="J3304" s="304" t="s">
        <v>5425</v>
      </c>
      <c r="K3304" s="202" t="str">
        <f>VLOOKUP(F3304,石と花メイン,3,FALSE)</f>
        <v>◆翠玉</v>
      </c>
      <c r="L3304" s="297" t="str">
        <f>VLOOKUP(F3304,石と花メイン,4,FALSE)</f>
        <v>立浪草</v>
      </c>
      <c r="M3304" s="393">
        <f>IF(OR(MONTH(F3304)&lt;7,AND(MONTH(F3304)=7,DAY(F3304)&lt;=25)),
MOD(SUM((E3304-1901)*365,259),260),
MOD(SUM((E3304-1900)*365,259),260))</f>
        <v>84</v>
      </c>
      <c r="N3304" s="390">
        <f>IF(AND(MONTH(F3304)=7,DAY(F3304)&gt;25),1,
ROUNDDOWN((SUM(VLOOKUP(MONTH(F3304),D暦変換用数値,2,FALSE),DAY(F3304))/28)+1,0))</f>
        <v>13</v>
      </c>
      <c r="O3304" s="205">
        <f>IF(AND(MONTH(F3304)=7,DAY(F3304)&gt;25),DAY(F3304)-25,
MOD((SUM(VLOOKUP(MONTH(F3304),D暦変換用数値,2,FALSE),DAY(F3304))),28)+1)</f>
        <v>7</v>
      </c>
      <c r="P3304" s="406">
        <f>IF(OR(MONTH(F3304)&lt;7,AND(MONTH(F3304)=7,DAY(F3304)&lt;=25)),
MOD(SUM((E3304-1901)*365,(N3304-1)*28,O3304,258),260),
MOD(SUM((E3304-1900)*365,(N3304-1)*28,O3304,258),260))</f>
        <v>166</v>
      </c>
      <c r="Q3304" s="375" t="str">
        <f>VLOOKUP(MOD(P3304,4),色,2,FALSE)</f>
        <v>白い</v>
      </c>
      <c r="R3304" s="293" t="str">
        <f>VLOOKUP(MOD(P3304,13),銀河の音,2,FALSE)</f>
        <v>惑星の</v>
      </c>
      <c r="S3304" s="386" t="str">
        <f>VLOOKUP(MOD(P3304,20),太陽の紋章,2,FALSE)</f>
        <v>世界の橋渡し</v>
      </c>
      <c r="T3304" s="97" t="s">
        <v>5021</v>
      </c>
    </row>
    <row r="3305" spans="1:20" ht="13.5" customHeight="1">
      <c r="A3305" s="282" t="str">
        <f>VLOOKUP(MOD(E3305,10),十干,2,FALSE)</f>
        <v>甲</v>
      </c>
      <c r="B3305" s="283" t="str">
        <f>VLOOKUP(MOD(E3305,12),十二支,3,FALSE)</f>
        <v xml:space="preserve">09 火 </v>
      </c>
      <c r="C3305" s="287" t="str">
        <f>VLOOKUP(F3305,星座,3,TRUE)</f>
        <v xml:space="preserve">10 龍 </v>
      </c>
      <c r="D3305" s="533">
        <v>12604</v>
      </c>
      <c r="E3305" s="83">
        <f>IFERROR(YEAR(D3305),LEFT(D3305,4))</f>
        <v>1934</v>
      </c>
      <c r="F3305" s="83" t="str">
        <f>IF(ISTEXT(D3305),RIGHT(D3305,5),TEXT(D3305,"mm/dd"))</f>
        <v>07/04</v>
      </c>
      <c r="G3305" s="88">
        <f>SUM(MID(E3305,1,1),MID(E3305,2,1),MID(E3305,3,1),MID(E3305,4,1),MID(F3305,1,1),MID(F3305,2,1),MID(F3305,4,1),MID(F3305,5,1))</f>
        <v>28</v>
      </c>
      <c r="H3305" s="88">
        <f>IF(MOD(G3305,9)=0,9,MOD(G3305,9))</f>
        <v>1</v>
      </c>
      <c r="I3305" s="83" t="str">
        <f>IFERROR(MID("日月火水木金土",WEEKDAY(D3305),1),"")</f>
        <v>水</v>
      </c>
      <c r="J3305" s="303" t="s">
        <v>3088</v>
      </c>
      <c r="K3305" s="87" t="str">
        <f>VLOOKUP(F3305,石と花メイン,3,FALSE)</f>
        <v>▲黄金</v>
      </c>
      <c r="L3305" s="296" t="str">
        <f>VLOOKUP(F3305,石と花メイン,4,FALSE)</f>
        <v>花魁草【草夾竹桃】</v>
      </c>
      <c r="M3305" s="392">
        <f>IF(OR(MONTH(F3305)&lt;7,AND(MONTH(F3305)=7,DAY(F3305)&lt;=25)),
MOD(SUM((E3305-1901)*365,259),260),
MOD(SUM((E3305-1900)*365,259),260))</f>
        <v>84</v>
      </c>
      <c r="N3305" s="330">
        <f>IF(AND(MONTH(F3305)=7,DAY(F3305)&gt;25),1,
ROUNDDOWN((SUM(VLOOKUP(MONTH(F3305),D暦変換用数値,2,FALSE),DAY(F3305))/28)+1,0))</f>
        <v>13</v>
      </c>
      <c r="O3305" s="84">
        <f>IF(AND(MONTH(F3305)=7,DAY(F3305)&gt;25),DAY(F3305)-25,
MOD((SUM(VLOOKUP(MONTH(F3305),D暦変換用数値,2,FALSE),DAY(F3305))),28)+1)</f>
        <v>8</v>
      </c>
      <c r="P3305" s="405">
        <f>IF(OR(MONTH(F3305)&lt;7,AND(MONTH(F3305)=7,DAY(F3305)&lt;=25)),
MOD(SUM((E3305-1901)*365,(N3305-1)*28,O3305,258),260),
MOD(SUM((E3305-1900)*365,(N3305-1)*28,O3305,258),260))</f>
        <v>167</v>
      </c>
      <c r="Q3305" s="371" t="str">
        <f>VLOOKUP(MOD(P3305,4),色,2,FALSE)</f>
        <v>青い</v>
      </c>
      <c r="R3305" s="289" t="str">
        <f>VLOOKUP(MOD(P3305,13),銀河の音,2,FALSE)</f>
        <v>スペクトルの</v>
      </c>
      <c r="S3305" s="382" t="str">
        <f>VLOOKUP(MOD(P3305,20),太陽の紋章,2,FALSE)</f>
        <v>手</v>
      </c>
      <c r="T3305" s="95" t="s">
        <v>2636</v>
      </c>
    </row>
    <row r="3306" spans="1:20" ht="13.5" customHeight="1">
      <c r="A3306" s="50" t="str">
        <f>VLOOKUP(MOD(E3306,10),十干,2,FALSE)</f>
        <v>甲</v>
      </c>
      <c r="B3306" s="199" t="str">
        <f>VLOOKUP(MOD(E3306,12),十二支,3,FALSE)</f>
        <v xml:space="preserve">09 火 </v>
      </c>
      <c r="C3306" s="201" t="str">
        <f>VLOOKUP(F3306,星座,3,TRUE)</f>
        <v xml:space="preserve">10 龍 </v>
      </c>
      <c r="D3306" s="531">
        <v>12604</v>
      </c>
      <c r="E3306" s="1">
        <f>IFERROR(YEAR(D3306),LEFT(D3306,4))</f>
        <v>1934</v>
      </c>
      <c r="F3306" s="1" t="str">
        <f>IF(ISTEXT(D3306),RIGHT(D3306,5),TEXT(D3306,"mm/dd"))</f>
        <v>07/04</v>
      </c>
      <c r="G3306" s="39">
        <f>SUM(MID(E3306,1,1),MID(E3306,2,1),MID(E3306,3,1),MID(E3306,4,1),MID(F3306,1,1),MID(F3306,2,1),MID(F3306,4,1),MID(F3306,5,1))</f>
        <v>28</v>
      </c>
      <c r="H3306" s="41">
        <f>IF(MOD(G3306,9)=0,9,MOD(G3306,9))</f>
        <v>1</v>
      </c>
      <c r="I3306" s="45" t="str">
        <f>IFERROR(MID("日月火水木金土",WEEKDAY(D3306),1),"")</f>
        <v>水</v>
      </c>
      <c r="J3306" s="304" t="s">
        <v>5426</v>
      </c>
      <c r="K3306" s="202" t="str">
        <f>VLOOKUP(F3306,石と花メイン,3,FALSE)</f>
        <v>▲黄金</v>
      </c>
      <c r="L3306" s="297" t="str">
        <f>VLOOKUP(F3306,石と花メイン,4,FALSE)</f>
        <v>花魁草【草夾竹桃】</v>
      </c>
      <c r="M3306" s="393">
        <f>IF(OR(MONTH(F3306)&lt;7,AND(MONTH(F3306)=7,DAY(F3306)&lt;=25)),
MOD(SUM((E3306-1901)*365,259),260),
MOD(SUM((E3306-1900)*365,259),260))</f>
        <v>84</v>
      </c>
      <c r="N3306" s="390">
        <f>IF(AND(MONTH(F3306)=7,DAY(F3306)&gt;25),1,
ROUNDDOWN((SUM(VLOOKUP(MONTH(F3306),D暦変換用数値,2,FALSE),DAY(F3306))/28)+1,0))</f>
        <v>13</v>
      </c>
      <c r="O3306" s="205">
        <f>IF(AND(MONTH(F3306)=7,DAY(F3306)&gt;25),DAY(F3306)-25,
MOD((SUM(VLOOKUP(MONTH(F3306),D暦変換用数値,2,FALSE),DAY(F3306))),28)+1)</f>
        <v>8</v>
      </c>
      <c r="P3306" s="406">
        <f>IF(OR(MONTH(F3306)&lt;7,AND(MONTH(F3306)=7,DAY(F3306)&lt;=25)),
MOD(SUM((E3306-1901)*365,(N3306-1)*28,O3306,258),260),
MOD(SUM((E3306-1900)*365,(N3306-1)*28,O3306,258),260))</f>
        <v>167</v>
      </c>
      <c r="Q3306" s="374" t="str">
        <f>VLOOKUP(MOD(P3306,4),色,2,FALSE)</f>
        <v>青い</v>
      </c>
      <c r="R3306" s="292" t="str">
        <f>VLOOKUP(MOD(P3306,13),銀河の音,2,FALSE)</f>
        <v>スペクトルの</v>
      </c>
      <c r="S3306" s="385" t="str">
        <f>VLOOKUP(MOD(P3306,20),太陽の紋章,2,FALSE)</f>
        <v>手</v>
      </c>
      <c r="T3306" s="99" t="s">
        <v>6725</v>
      </c>
    </row>
    <row r="3307" spans="1:20" ht="13.5" customHeight="1">
      <c r="A3307" s="50" t="str">
        <f>VLOOKUP(MOD(E3307,10),十干,2,FALSE)</f>
        <v>甲</v>
      </c>
      <c r="B3307" s="199" t="str">
        <f>VLOOKUP(MOD(E3307,12),十二支,3,FALSE)</f>
        <v xml:space="preserve">09 火 </v>
      </c>
      <c r="C3307" s="201" t="str">
        <f>VLOOKUP(F3307,星座,3,TRUE)</f>
        <v xml:space="preserve">10 龍 </v>
      </c>
      <c r="D3307" s="531">
        <v>12611</v>
      </c>
      <c r="E3307" s="1">
        <f>IFERROR(YEAR(D3307),LEFT(D3307,4))</f>
        <v>1934</v>
      </c>
      <c r="F3307" s="1" t="str">
        <f>IF(ISTEXT(D3307),RIGHT(D3307,5),TEXT(D3307,"mm/dd"))</f>
        <v>07/11</v>
      </c>
      <c r="G3307" s="39">
        <f>SUM(MID(E3307,1,1),MID(E3307,2,1),MID(E3307,3,1),MID(E3307,4,1),MID(F3307,1,1),MID(F3307,2,1),MID(F3307,4,1),MID(F3307,5,1))</f>
        <v>26</v>
      </c>
      <c r="H3307" s="41">
        <f>IF(MOD(G3307,9)=0,9,MOD(G3307,9))</f>
        <v>8</v>
      </c>
      <c r="I3307" s="45" t="str">
        <f>IFERROR(MID("日月火水木金土",WEEKDAY(D3307),1),"")</f>
        <v>水</v>
      </c>
      <c r="J3307" s="304" t="s">
        <v>5427</v>
      </c>
      <c r="K3307" s="202" t="str">
        <f>VLOOKUP(F3307,石と花メイン,3,FALSE)</f>
        <v>◇金剛石</v>
      </c>
      <c r="L3307" s="297" t="str">
        <f>VLOOKUP(F3307,石と花メイン,4,FALSE)</f>
        <v>アカンサス【葉薊】</v>
      </c>
      <c r="M3307" s="393">
        <f>IF(OR(MONTH(F3307)&lt;7,AND(MONTH(F3307)=7,DAY(F3307)&lt;=25)),
MOD(SUM((E3307-1901)*365,259),260),
MOD(SUM((E3307-1900)*365,259),260))</f>
        <v>84</v>
      </c>
      <c r="N3307" s="390">
        <f>IF(AND(MONTH(F3307)=7,DAY(F3307)&gt;25),1,
ROUNDDOWN((SUM(VLOOKUP(MONTH(F3307),D暦変換用数値,2,FALSE),DAY(F3307))/28)+1,0))</f>
        <v>13</v>
      </c>
      <c r="O3307" s="205">
        <f>IF(AND(MONTH(F3307)=7,DAY(F3307)&gt;25),DAY(F3307)-25,
MOD((SUM(VLOOKUP(MONTH(F3307),D暦変換用数値,2,FALSE),DAY(F3307))),28)+1)</f>
        <v>15</v>
      </c>
      <c r="P3307" s="406">
        <f>IF(OR(MONTH(F3307)&lt;7,AND(MONTH(F3307)=7,DAY(F3307)&lt;=25)),
MOD(SUM((E3307-1901)*365,(N3307-1)*28,O3307,258),260),
MOD(SUM((E3307-1900)*365,(N3307-1)*28,O3307,258),260))</f>
        <v>174</v>
      </c>
      <c r="Q3307" s="375" t="str">
        <f>VLOOKUP(MOD(P3307,4),色,2,FALSE)</f>
        <v>白い</v>
      </c>
      <c r="R3307" s="293" t="str">
        <f>VLOOKUP(MOD(P3307,13),銀河の音,2,FALSE)</f>
        <v>倍音の</v>
      </c>
      <c r="S3307" s="386" t="str">
        <f>VLOOKUP(MOD(P3307,20),太陽の紋章,2,FALSE)</f>
        <v>魔法使い</v>
      </c>
      <c r="T3307" s="103" t="s">
        <v>7149</v>
      </c>
    </row>
    <row r="3308" spans="1:20" ht="13.5" customHeight="1">
      <c r="A3308" s="282" t="str">
        <f>VLOOKUP(MOD(E3308,10),十干,2,FALSE)</f>
        <v>丙</v>
      </c>
      <c r="B3308" s="283" t="str">
        <f>VLOOKUP(MOD(E3308,12),十二支,3,FALSE)</f>
        <v xml:space="preserve">09 火 </v>
      </c>
      <c r="C3308" s="287" t="str">
        <f>VLOOKUP(F3308,星座,3,TRUE)</f>
        <v xml:space="preserve">10 龍 </v>
      </c>
      <c r="D3308" s="533">
        <v>16980</v>
      </c>
      <c r="E3308" s="83">
        <f>IFERROR(YEAR(D3308),LEFT(D3308,4))</f>
        <v>1946</v>
      </c>
      <c r="F3308" s="83" t="str">
        <f>IF(ISTEXT(D3308),RIGHT(D3308,5),TEXT(D3308,"mm/dd"))</f>
        <v>06/27</v>
      </c>
      <c r="G3308" s="88">
        <f>SUM(MID(E3308,1,1),MID(E3308,2,1),MID(E3308,3,1),MID(E3308,4,1),MID(F3308,1,1),MID(F3308,2,1),MID(F3308,4,1),MID(F3308,5,1))</f>
        <v>35</v>
      </c>
      <c r="H3308" s="88">
        <f>IF(MOD(G3308,9)=0,9,MOD(G3308,9))</f>
        <v>8</v>
      </c>
      <c r="I3308" s="83" t="str">
        <f>IFERROR(MID("日月火水木金土",WEEKDAY(D3308),1),"")</f>
        <v>木</v>
      </c>
      <c r="J3308" s="303" t="s">
        <v>3089</v>
      </c>
      <c r="K3308" s="87" t="str">
        <f>VLOOKUP(F3308,石と花メイン,3,FALSE)</f>
        <v>■紫水晶</v>
      </c>
      <c r="L3308" s="296" t="str">
        <f>VLOOKUP(F3308,石と花メイン,4,FALSE)</f>
        <v>時計草【パッションフラワー】</v>
      </c>
      <c r="M3308" s="392">
        <f>IF(OR(MONTH(F3308)&lt;7,AND(MONTH(F3308)=7,DAY(F3308)&lt;=25)),
MOD(SUM((E3308-1901)*365,259),260),
MOD(SUM((E3308-1900)*365,259),260))</f>
        <v>44</v>
      </c>
      <c r="N3308" s="330">
        <f>IF(AND(MONTH(F3308)=7,DAY(F3308)&gt;25),1,
ROUNDDOWN((SUM(VLOOKUP(MONTH(F3308),D暦変換用数値,2,FALSE),DAY(F3308))/28)+1,0))</f>
        <v>13</v>
      </c>
      <c r="O3308" s="84">
        <f>IF(AND(MONTH(F3308)=7,DAY(F3308)&gt;25),DAY(F3308)-25,
MOD((SUM(VLOOKUP(MONTH(F3308),D暦変換用数値,2,FALSE),DAY(F3308))),28)+1)</f>
        <v>1</v>
      </c>
      <c r="P3308" s="405">
        <f>IF(OR(MONTH(F3308)&lt;7,AND(MONTH(F3308)=7,DAY(F3308)&lt;=25)),
MOD(SUM((E3308-1901)*365,(N3308-1)*28,O3308,258),260),
MOD(SUM((E3308-1900)*365,(N3308-1)*28,O3308,258),260))</f>
        <v>120</v>
      </c>
      <c r="Q3308" s="371" t="str">
        <f>VLOOKUP(MOD(P3308,4),色,2,FALSE)</f>
        <v>黄色い</v>
      </c>
      <c r="R3308" s="289" t="str">
        <f>VLOOKUP(MOD(P3308,13),銀河の音,2,FALSE)</f>
        <v>電気の</v>
      </c>
      <c r="S3308" s="382" t="str">
        <f>VLOOKUP(MOD(P3308,20),太陽の紋章,2,FALSE)</f>
        <v>太陽</v>
      </c>
      <c r="T3308" s="100" t="s">
        <v>127</v>
      </c>
    </row>
    <row r="3309" spans="1:20" ht="13.5" customHeight="1">
      <c r="A3309" s="50" t="str">
        <f>VLOOKUP(MOD(E3309,10),十干,2,FALSE)</f>
        <v>丙</v>
      </c>
      <c r="B3309" s="199" t="str">
        <f>VLOOKUP(MOD(E3309,12),十二支,3,FALSE)</f>
        <v xml:space="preserve">09 火 </v>
      </c>
      <c r="C3309" s="201" t="str">
        <f>VLOOKUP(F3309,星座,3,TRUE)</f>
        <v xml:space="preserve">10 龍 </v>
      </c>
      <c r="D3309" s="531">
        <v>16985</v>
      </c>
      <c r="E3309" s="1">
        <f>IFERROR(YEAR(D3309),LEFT(D3309,4))</f>
        <v>1946</v>
      </c>
      <c r="F3309" s="1" t="str">
        <f>IF(ISTEXT(D3309),RIGHT(D3309,5),TEXT(D3309,"mm/dd"))</f>
        <v>07/02</v>
      </c>
      <c r="G3309" s="39">
        <f>SUM(MID(E3309,1,1),MID(E3309,2,1),MID(E3309,3,1),MID(E3309,4,1),MID(F3309,1,1),MID(F3309,2,1),MID(F3309,4,1),MID(F3309,5,1))</f>
        <v>29</v>
      </c>
      <c r="H3309" s="41">
        <f>IF(MOD(G3309,9)=0,9,MOD(G3309,9))</f>
        <v>2</v>
      </c>
      <c r="I3309" s="45" t="str">
        <f>IFERROR(MID("日月火水木金土",WEEKDAY(D3309),1),"")</f>
        <v>火</v>
      </c>
      <c r="J3309" s="304" t="s">
        <v>5428</v>
      </c>
      <c r="K3309" s="202" t="str">
        <f>VLOOKUP(F3309,石と花メイン,3,FALSE)</f>
        <v>◇金剛石</v>
      </c>
      <c r="L3309" s="297" t="str">
        <f>VLOOKUP(F3309,石と花メイン,4,FALSE)</f>
        <v>クレマチス【鉄線】</v>
      </c>
      <c r="M3309" s="393">
        <f>IF(OR(MONTH(F3309)&lt;7,AND(MONTH(F3309)=7,DAY(F3309)&lt;=25)),
MOD(SUM((E3309-1901)*365,259),260),
MOD(SUM((E3309-1900)*365,259),260))</f>
        <v>44</v>
      </c>
      <c r="N3309" s="390">
        <f>IF(AND(MONTH(F3309)=7,DAY(F3309)&gt;25),1,
ROUNDDOWN((SUM(VLOOKUP(MONTH(F3309),D暦変換用数値,2,FALSE),DAY(F3309))/28)+1,0))</f>
        <v>13</v>
      </c>
      <c r="O3309" s="205">
        <f>IF(AND(MONTH(F3309)=7,DAY(F3309)&gt;25),DAY(F3309)-25,
MOD((SUM(VLOOKUP(MONTH(F3309),D暦変換用数値,2,FALSE),DAY(F3309))),28)+1)</f>
        <v>6</v>
      </c>
      <c r="P3309" s="406">
        <f>IF(OR(MONTH(F3309)&lt;7,AND(MONTH(F3309)=7,DAY(F3309)&lt;=25)),
MOD(SUM((E3309-1901)*365,(N3309-1)*28,O3309,258),260),
MOD(SUM((E3309-1900)*365,(N3309-1)*28,O3309,258),260))</f>
        <v>125</v>
      </c>
      <c r="Q3309" s="372" t="str">
        <f>VLOOKUP(MOD(P3309,4),色,2,FALSE)</f>
        <v>赤い</v>
      </c>
      <c r="R3309" s="290" t="str">
        <f>VLOOKUP(MOD(P3309,13),銀河の音,2,FALSE)</f>
        <v>銀河の</v>
      </c>
      <c r="S3309" s="383" t="str">
        <f>VLOOKUP(MOD(P3309,20),太陽の紋章,2,FALSE)</f>
        <v>蛇</v>
      </c>
      <c r="T3309" s="98" t="s">
        <v>3736</v>
      </c>
    </row>
    <row r="3310" spans="1:20" ht="13.5" customHeight="1">
      <c r="A3310" s="50" t="str">
        <f>VLOOKUP(MOD(E3310,10),十干,2,FALSE)</f>
        <v>丙</v>
      </c>
      <c r="B3310" s="199" t="str">
        <f>VLOOKUP(MOD(E3310,12),十二支,3,FALSE)</f>
        <v xml:space="preserve">09 火 </v>
      </c>
      <c r="C3310" s="201" t="str">
        <f>VLOOKUP(F3310,星座,3,TRUE)</f>
        <v xml:space="preserve">10 龍 </v>
      </c>
      <c r="D3310" s="531">
        <v>16989</v>
      </c>
      <c r="E3310" s="1">
        <f>IFERROR(YEAR(D3310),LEFT(D3310,4))</f>
        <v>1946</v>
      </c>
      <c r="F3310" s="1" t="str">
        <f>IF(ISTEXT(D3310),RIGHT(D3310,5),TEXT(D3310,"mm/dd"))</f>
        <v>07/06</v>
      </c>
      <c r="G3310" s="39">
        <f>SUM(MID(E3310,1,1),MID(E3310,2,1),MID(E3310,3,1),MID(E3310,4,1),MID(F3310,1,1),MID(F3310,2,1),MID(F3310,4,1),MID(F3310,5,1))</f>
        <v>33</v>
      </c>
      <c r="H3310" s="41">
        <f>IF(MOD(G3310,9)=0,9,MOD(G3310,9))</f>
        <v>6</v>
      </c>
      <c r="I3310" s="45" t="str">
        <f>IFERROR(MID("日月火水木金土",WEEKDAY(D3310),1),"")</f>
        <v>土</v>
      </c>
      <c r="J3310" s="304" t="s">
        <v>5429</v>
      </c>
      <c r="K3310" s="202" t="str">
        <f>VLOOKUP(F3310,石と花メイン,3,FALSE)</f>
        <v>◆紅玉</v>
      </c>
      <c r="L3310" s="297" t="str">
        <f>VLOOKUP(F3310,石と花メイン,4,FALSE)</f>
        <v>朝顔【牽牛花】</v>
      </c>
      <c r="M3310" s="393">
        <f>IF(OR(MONTH(F3310)&lt;7,AND(MONTH(F3310)=7,DAY(F3310)&lt;=25)),
MOD(SUM((E3310-1901)*365,259),260),
MOD(SUM((E3310-1900)*365,259),260))</f>
        <v>44</v>
      </c>
      <c r="N3310" s="390">
        <f>IF(AND(MONTH(F3310)=7,DAY(F3310)&gt;25),1,
ROUNDDOWN((SUM(VLOOKUP(MONTH(F3310),D暦変換用数値,2,FALSE),DAY(F3310))/28)+1,0))</f>
        <v>13</v>
      </c>
      <c r="O3310" s="205">
        <f>IF(AND(MONTH(F3310)=7,DAY(F3310)&gt;25),DAY(F3310)-25,
MOD((SUM(VLOOKUP(MONTH(F3310),D暦変換用数値,2,FALSE),DAY(F3310))),28)+1)</f>
        <v>10</v>
      </c>
      <c r="P3310" s="406">
        <f>IF(OR(MONTH(F3310)&lt;7,AND(MONTH(F3310)=7,DAY(F3310)&lt;=25)),
MOD(SUM((E3310-1901)*365,(N3310-1)*28,O3310,258),260),
MOD(SUM((E3310-1900)*365,(N3310-1)*28,O3310,258),260))</f>
        <v>129</v>
      </c>
      <c r="Q3310" s="372" t="str">
        <f>VLOOKUP(MOD(P3310,4),色,2,FALSE)</f>
        <v>赤い</v>
      </c>
      <c r="R3310" s="290" t="str">
        <f>VLOOKUP(MOD(P3310,13),銀河の音,2,FALSE)</f>
        <v>水晶の</v>
      </c>
      <c r="S3310" s="383" t="str">
        <f>VLOOKUP(MOD(P3310,20),太陽の紋章,2,FALSE)</f>
        <v>月</v>
      </c>
      <c r="T3310" s="99" t="s">
        <v>5022</v>
      </c>
    </row>
    <row r="3311" spans="1:20" ht="13.5" customHeight="1">
      <c r="A3311" s="50" t="str">
        <f>VLOOKUP(MOD(E3311,10),十干,2,FALSE)</f>
        <v>丙</v>
      </c>
      <c r="B3311" s="199" t="str">
        <f>VLOOKUP(MOD(E3311,12),十二支,3,FALSE)</f>
        <v xml:space="preserve">09 火 </v>
      </c>
      <c r="C3311" s="201" t="str">
        <f>VLOOKUP(F3311,星座,3,TRUE)</f>
        <v xml:space="preserve">10 龍 </v>
      </c>
      <c r="D3311" s="531">
        <v>16989</v>
      </c>
      <c r="E3311" s="1">
        <f>IFERROR(YEAR(D3311),LEFT(D3311,4))</f>
        <v>1946</v>
      </c>
      <c r="F3311" s="1" t="str">
        <f>IF(ISTEXT(D3311),RIGHT(D3311,5),TEXT(D3311,"mm/dd"))</f>
        <v>07/06</v>
      </c>
      <c r="G3311" s="39">
        <f>SUM(MID(E3311,1,1),MID(E3311,2,1),MID(E3311,3,1),MID(E3311,4,1),MID(F3311,1,1),MID(F3311,2,1),MID(F3311,4,1),MID(F3311,5,1))</f>
        <v>33</v>
      </c>
      <c r="H3311" s="41">
        <f>IF(MOD(G3311,9)=0,9,MOD(G3311,9))</f>
        <v>6</v>
      </c>
      <c r="I3311" s="45" t="str">
        <f>IFERROR(MID("日月火水木金土",WEEKDAY(D3311),1),"")</f>
        <v>土</v>
      </c>
      <c r="J3311" s="304" t="s">
        <v>5430</v>
      </c>
      <c r="K3311" s="202" t="str">
        <f>VLOOKUP(F3311,石と花メイン,3,FALSE)</f>
        <v>◆紅玉</v>
      </c>
      <c r="L3311" s="297" t="str">
        <f>VLOOKUP(F3311,石と花メイン,4,FALSE)</f>
        <v>朝顔【牽牛花】</v>
      </c>
      <c r="M3311" s="393">
        <f>IF(OR(MONTH(F3311)&lt;7,AND(MONTH(F3311)=7,DAY(F3311)&lt;=25)),
MOD(SUM((E3311-1901)*365,259),260),
MOD(SUM((E3311-1900)*365,259),260))</f>
        <v>44</v>
      </c>
      <c r="N3311" s="390">
        <f>IF(AND(MONTH(F3311)=7,DAY(F3311)&gt;25),1,
ROUNDDOWN((SUM(VLOOKUP(MONTH(F3311),D暦変換用数値,2,FALSE),DAY(F3311))/28)+1,0))</f>
        <v>13</v>
      </c>
      <c r="O3311" s="205">
        <f>IF(AND(MONTH(F3311)=7,DAY(F3311)&gt;25),DAY(F3311)-25,
MOD((SUM(VLOOKUP(MONTH(F3311),D暦変換用数値,2,FALSE),DAY(F3311))),28)+1)</f>
        <v>10</v>
      </c>
      <c r="P3311" s="406">
        <f>IF(OR(MONTH(F3311)&lt;7,AND(MONTH(F3311)=7,DAY(F3311)&lt;=25)),
MOD(SUM((E3311-1901)*365,(N3311-1)*28,O3311,258),260),
MOD(SUM((E3311-1900)*365,(N3311-1)*28,O3311,258),260))</f>
        <v>129</v>
      </c>
      <c r="Q3311" s="372" t="str">
        <f>VLOOKUP(MOD(P3311,4),色,2,FALSE)</f>
        <v>赤い</v>
      </c>
      <c r="R3311" s="290" t="str">
        <f>VLOOKUP(MOD(P3311,13),銀河の音,2,FALSE)</f>
        <v>水晶の</v>
      </c>
      <c r="S3311" s="383" t="str">
        <f>VLOOKUP(MOD(P3311,20),太陽の紋章,2,FALSE)</f>
        <v>月</v>
      </c>
      <c r="T3311" s="98" t="s">
        <v>3736</v>
      </c>
    </row>
    <row r="3312" spans="1:20" ht="13.5" customHeight="1">
      <c r="A3312" s="334" t="str">
        <f>VLOOKUP(MOD(E3312,10),十干,2,FALSE)</f>
        <v>丙</v>
      </c>
      <c r="B3312" s="331" t="str">
        <f>VLOOKUP(MOD(E3312,12),十二支,3,FALSE)</f>
        <v xml:space="preserve">09 火 </v>
      </c>
      <c r="C3312" s="336" t="str">
        <f>VLOOKUP(F3312,星座,3,TRUE)</f>
        <v xml:space="preserve">10 龍 </v>
      </c>
      <c r="D3312" s="540">
        <v>16989</v>
      </c>
      <c r="E3312" s="131">
        <f>IFERROR(YEAR(D3312),LEFT(D3312,4))</f>
        <v>1946</v>
      </c>
      <c r="F3312" s="538" t="str">
        <f>IF(ISTEXT(D3312),RIGHT(D3312,5),TEXT(D3312,"mm/dd"))</f>
        <v>07/06</v>
      </c>
      <c r="G3312" s="133">
        <f>SUM(MID(E3312,1,1),MID(E3312,2,1),MID(E3312,3,1),MID(E3312,4,1),MID(F3312,1,1),MID(F3312,2,1),MID(F3312,4,1),MID(F3312,5,1))</f>
        <v>33</v>
      </c>
      <c r="H3312" s="133">
        <f>IF(MOD(G3312,9)=0,9,MOD(G3312,9))</f>
        <v>6</v>
      </c>
      <c r="I3312" s="131" t="str">
        <f>IFERROR(MID("日月火水木金土",WEEKDAY(D3312),1),"")</f>
        <v>土</v>
      </c>
      <c r="J3312" s="306" t="s">
        <v>9202</v>
      </c>
      <c r="K3312" s="335" t="str">
        <f>VLOOKUP(F3312,石と花メイン,3,FALSE)</f>
        <v>◆紅玉</v>
      </c>
      <c r="L3312" s="302" t="str">
        <f>VLOOKUP(F3312,石と花メイン,4,FALSE)</f>
        <v>朝顔【牽牛花】</v>
      </c>
      <c r="M3312" s="396">
        <f>IF(OR(MONTH(F3312)&lt;7,AND(MONTH(F3312)=7,DAY(F3312)&lt;=25)),
MOD(SUM((E3312-1901)*365,259),260),
MOD(SUM((E3312-1900)*365,259),260))</f>
        <v>44</v>
      </c>
      <c r="N3312" s="335">
        <f>IF(AND(MONTH(F3312)=7,DAY(F3312)&gt;25),1,
ROUNDDOWN((SUM(VLOOKUP(MONTH(F3312),D暦変換用数値,2,FALSE),DAY(F3312))/28)+1,0))</f>
        <v>13</v>
      </c>
      <c r="O3312" s="132">
        <f>IF(AND(MONTH(F3312)=7,DAY(F3312)&gt;25),DAY(F3312)-25,
MOD((SUM(VLOOKUP(MONTH(F3312),D暦変換用数値,2,FALSE),DAY(F3312))),28)+1)</f>
        <v>10</v>
      </c>
      <c r="P3312" s="404">
        <f>IF(OR(MONTH(F3312)&lt;7,AND(MONTH(F3312)=7,DAY(F3312)&lt;=25)),
MOD(SUM((E3312-1901)*365,(N3312-1)*28,O3312,258),260),
MOD(SUM((E3312-1900)*365,(N3312-1)*28,O3312,258),260))</f>
        <v>129</v>
      </c>
      <c r="Q3312" s="376" t="str">
        <f>VLOOKUP(MOD(P3312,4),色,2,FALSE)</f>
        <v>赤い</v>
      </c>
      <c r="R3312" s="333" t="str">
        <f>VLOOKUP(MOD(P3312,13),銀河の音,2,FALSE)</f>
        <v>水晶の</v>
      </c>
      <c r="S3312" s="387" t="str">
        <f>VLOOKUP(MOD(P3312,20),太陽の紋章,2,FALSE)</f>
        <v>月</v>
      </c>
      <c r="T3312" s="126" t="s">
        <v>9201</v>
      </c>
    </row>
    <row r="3313" spans="1:20" ht="13.5" customHeight="1">
      <c r="A3313" s="50" t="str">
        <f>VLOOKUP(MOD(E3313,10),十干,2,FALSE)</f>
        <v>丙</v>
      </c>
      <c r="B3313" s="199" t="str">
        <f>VLOOKUP(MOD(E3313,12),十二支,3,FALSE)</f>
        <v xml:space="preserve">09 火 </v>
      </c>
      <c r="C3313" s="201" t="str">
        <f>VLOOKUP(F3313,星座,3,TRUE)</f>
        <v xml:space="preserve">10 龍 </v>
      </c>
      <c r="D3313" s="531">
        <v>16990</v>
      </c>
      <c r="E3313" s="1">
        <f>IFERROR(YEAR(D3313),LEFT(D3313,4))</f>
        <v>1946</v>
      </c>
      <c r="F3313" s="1" t="str">
        <f>IF(ISTEXT(D3313),RIGHT(D3313,5),TEXT(D3313,"mm/dd"))</f>
        <v>07/07</v>
      </c>
      <c r="G3313" s="39">
        <f>SUM(MID(E3313,1,1),MID(E3313,2,1),MID(E3313,3,1),MID(E3313,4,1),MID(F3313,1,1),MID(F3313,2,1),MID(F3313,4,1),MID(F3313,5,1))</f>
        <v>34</v>
      </c>
      <c r="H3313" s="41">
        <f>IF(MOD(G3313,9)=0,9,MOD(G3313,9))</f>
        <v>7</v>
      </c>
      <c r="I3313" s="45" t="str">
        <f>IFERROR(MID("日月火水木金土",WEEKDAY(D3313),1),"")</f>
        <v>日</v>
      </c>
      <c r="J3313" s="304" t="s">
        <v>5431</v>
      </c>
      <c r="K3313" s="202" t="str">
        <f>VLOOKUP(F3313,石と花メイン,3,FALSE)</f>
        <v>□水晶</v>
      </c>
      <c r="L3313" s="297" t="str">
        <f>VLOOKUP(F3313,石と花メイン,4,FALSE)</f>
        <v>アベリア【衝羽根空木】</v>
      </c>
      <c r="M3313" s="393">
        <f>IF(OR(MONTH(F3313)&lt;7,AND(MONTH(F3313)=7,DAY(F3313)&lt;=25)),
MOD(SUM((E3313-1901)*365,259),260),
MOD(SUM((E3313-1900)*365,259),260))</f>
        <v>44</v>
      </c>
      <c r="N3313" s="390">
        <f>IF(AND(MONTH(F3313)=7,DAY(F3313)&gt;25),1,
ROUNDDOWN((SUM(VLOOKUP(MONTH(F3313),D暦変換用数値,2,FALSE),DAY(F3313))/28)+1,0))</f>
        <v>13</v>
      </c>
      <c r="O3313" s="205">
        <f>IF(AND(MONTH(F3313)=7,DAY(F3313)&gt;25),DAY(F3313)-25,
MOD((SUM(VLOOKUP(MONTH(F3313),D暦変換用数値,2,FALSE),DAY(F3313))),28)+1)</f>
        <v>11</v>
      </c>
      <c r="P3313" s="406">
        <f>IF(OR(MONTH(F3313)&lt;7,AND(MONTH(F3313)=7,DAY(F3313)&lt;=25)),
MOD(SUM((E3313-1901)*365,(N3313-1)*28,O3313,258),260),
MOD(SUM((E3313-1900)*365,(N3313-1)*28,O3313,258),260))</f>
        <v>130</v>
      </c>
      <c r="Q3313" s="375" t="str">
        <f>VLOOKUP(MOD(P3313,4),色,2,FALSE)</f>
        <v>白い</v>
      </c>
      <c r="R3313" s="293" t="str">
        <f>VLOOKUP(MOD(P3313,13),銀河の音,2,FALSE)</f>
        <v>宇宙の</v>
      </c>
      <c r="S3313" s="386" t="str">
        <f>VLOOKUP(MOD(P3313,20),太陽の紋章,2,FALSE)</f>
        <v>犬</v>
      </c>
      <c r="T3313" s="97" t="s">
        <v>5023</v>
      </c>
    </row>
    <row r="3314" spans="1:20" ht="13.5" customHeight="1">
      <c r="A3314" s="334" t="str">
        <f>VLOOKUP(MOD(E3314,10),十干,2,FALSE)</f>
        <v>丙</v>
      </c>
      <c r="B3314" s="331" t="str">
        <f>VLOOKUP(MOD(E3314,12),十二支,3,FALSE)</f>
        <v xml:space="preserve">09 火 </v>
      </c>
      <c r="C3314" s="336" t="str">
        <f>VLOOKUP(F3314,星座,3,TRUE)</f>
        <v xml:space="preserve">10 龍 </v>
      </c>
      <c r="D3314" s="534">
        <v>16994</v>
      </c>
      <c r="E3314" s="131">
        <f>IFERROR(YEAR(D3314),LEFT(D3314,4))</f>
        <v>1946</v>
      </c>
      <c r="F3314" s="131" t="str">
        <f>IF(ISTEXT(D3314),RIGHT(D3314,5),TEXT(D3314,"mm/dd"))</f>
        <v>07/11</v>
      </c>
      <c r="G3314" s="133">
        <f>SUM(MID(E3314,1,1),MID(E3314,2,1),MID(E3314,3,1),MID(E3314,4,1),MID(F3314,1,1),MID(F3314,2,1),MID(F3314,4,1),MID(F3314,5,1))</f>
        <v>29</v>
      </c>
      <c r="H3314" s="133">
        <f>IF(MOD(G3314,9)=0,9,MOD(G3314,9))</f>
        <v>2</v>
      </c>
      <c r="I3314" s="131" t="str">
        <f>IFERROR(MID("日月火水木金土",WEEKDAY(D3314),1),"")</f>
        <v>木</v>
      </c>
      <c r="J3314" s="306" t="s">
        <v>8528</v>
      </c>
      <c r="K3314" s="335" t="str">
        <f>VLOOKUP(F3314,石と花メイン,3,FALSE)</f>
        <v>◇金剛石</v>
      </c>
      <c r="L3314" s="302" t="str">
        <f>VLOOKUP(F3314,石と花メイン,4,FALSE)</f>
        <v>アカンサス【葉薊】</v>
      </c>
      <c r="M3314" s="396">
        <f>IF(OR(MONTH(F3314)&lt;7,AND(MONTH(F3314)=7,DAY(F3314)&lt;=25)),
MOD(SUM((E3314-1901)*365,259),260),
MOD(SUM((E3314-1900)*365,259),260))</f>
        <v>44</v>
      </c>
      <c r="N3314" s="335">
        <f>IF(AND(MONTH(F3314)=7,DAY(F3314)&gt;25),1,
ROUNDDOWN((SUM(VLOOKUP(MONTH(F3314),D暦変換用数値,2,FALSE),DAY(F3314))/28)+1,0))</f>
        <v>13</v>
      </c>
      <c r="O3314" s="132">
        <f>IF(AND(MONTH(F3314)=7,DAY(F3314)&gt;25),DAY(F3314)-25,
MOD((SUM(VLOOKUP(MONTH(F3314),D暦変換用数値,2,FALSE),DAY(F3314))),28)+1)</f>
        <v>15</v>
      </c>
      <c r="P3314" s="404">
        <f>IF(OR(MONTH(F3314)&lt;7,AND(MONTH(F3314)=7,DAY(F3314)&lt;=25)),
MOD(SUM((E3314-1901)*365,(N3314-1)*28,O3314,258),260),
MOD(SUM((E3314-1900)*365,(N3314-1)*28,O3314,258),260))</f>
        <v>134</v>
      </c>
      <c r="Q3314" s="376" t="str">
        <f>VLOOKUP(MOD(P3314,4),色,2,FALSE)</f>
        <v>白い</v>
      </c>
      <c r="R3314" s="333" t="str">
        <f>VLOOKUP(MOD(P3314,13),銀河の音,2,FALSE)</f>
        <v>自己存在の</v>
      </c>
      <c r="S3314" s="387" t="str">
        <f>VLOOKUP(MOD(P3314,20),太陽の紋章,2,FALSE)</f>
        <v>魔法使い</v>
      </c>
      <c r="T3314" s="145"/>
    </row>
    <row r="3315" spans="1:20" ht="13.5" customHeight="1">
      <c r="A3315" s="50" t="str">
        <f>VLOOKUP(MOD(E3315,10),十干,2,FALSE)</f>
        <v>戊</v>
      </c>
      <c r="B3315" s="199" t="str">
        <f>VLOOKUP(MOD(E3315,12),十二支,3,FALSE)</f>
        <v xml:space="preserve">09 火 </v>
      </c>
      <c r="C3315" s="201" t="str">
        <f>VLOOKUP(F3315,星座,3,TRUE)</f>
        <v xml:space="preserve">10 龍 </v>
      </c>
      <c r="D3315" s="531">
        <v>21376</v>
      </c>
      <c r="E3315" s="1">
        <f>IFERROR(YEAR(D3315),LEFT(D3315,4))</f>
        <v>1958</v>
      </c>
      <c r="F3315" s="1" t="str">
        <f>IF(ISTEXT(D3315),RIGHT(D3315,5),TEXT(D3315,"mm/dd"))</f>
        <v>07/10</v>
      </c>
      <c r="G3315" s="39">
        <f>SUM(MID(E3315,1,1),MID(E3315,2,1),MID(E3315,3,1),MID(E3315,4,1),MID(F3315,1,1),MID(F3315,2,1),MID(F3315,4,1),MID(F3315,5,1))</f>
        <v>31</v>
      </c>
      <c r="H3315" s="41">
        <f>IF(MOD(G3315,9)=0,9,MOD(G3315,9))</f>
        <v>4</v>
      </c>
      <c r="I3315" s="45" t="str">
        <f>IFERROR(MID("日月火水木金土",WEEKDAY(D3315),1),"")</f>
        <v>木</v>
      </c>
      <c r="J3315" s="304" t="s">
        <v>5432</v>
      </c>
      <c r="K3315" s="202" t="str">
        <f>VLOOKUP(F3315,石と花メイン,3,FALSE)</f>
        <v>■血碧玉</v>
      </c>
      <c r="L3315" s="297" t="str">
        <f>VLOOKUP(F3315,石と花メイン,4,FALSE)</f>
        <v>グロキシニア【大岩桐草】</v>
      </c>
      <c r="M3315" s="393">
        <f>IF(OR(MONTH(F3315)&lt;7,AND(MONTH(F3315)=7,DAY(F3315)&lt;=25)),
MOD(SUM((E3315-1901)*365,259),260),
MOD(SUM((E3315-1900)*365,259),260))</f>
        <v>4</v>
      </c>
      <c r="N3315" s="390">
        <f>IF(AND(MONTH(F3315)=7,DAY(F3315)&gt;25),1,
ROUNDDOWN((SUM(VLOOKUP(MONTH(F3315),D暦変換用数値,2,FALSE),DAY(F3315))/28)+1,0))</f>
        <v>13</v>
      </c>
      <c r="O3315" s="205">
        <f>IF(AND(MONTH(F3315)=7,DAY(F3315)&gt;25),DAY(F3315)-25,
MOD((SUM(VLOOKUP(MONTH(F3315),D暦変換用数値,2,FALSE),DAY(F3315))),28)+1)</f>
        <v>14</v>
      </c>
      <c r="P3315" s="406">
        <f>IF(OR(MONTH(F3315)&lt;7,AND(MONTH(F3315)=7,DAY(F3315)&lt;=25)),
MOD(SUM((E3315-1901)*365,(N3315-1)*28,O3315,258),260),
MOD(SUM((E3315-1900)*365,(N3315-1)*28,O3315,258),260))</f>
        <v>93</v>
      </c>
      <c r="Q3315" s="372" t="str">
        <f>VLOOKUP(MOD(P3315,4),色,2,FALSE)</f>
        <v>赤い</v>
      </c>
      <c r="R3315" s="290" t="str">
        <f>VLOOKUP(MOD(P3315,13),銀河の音,2,FALSE)</f>
        <v>月の</v>
      </c>
      <c r="S3315" s="383" t="str">
        <f>VLOOKUP(MOD(P3315,20),太陽の紋章,2,FALSE)</f>
        <v>空歩く者</v>
      </c>
      <c r="T3315" s="98" t="s">
        <v>3736</v>
      </c>
    </row>
    <row r="3316" spans="1:20" ht="13.5" customHeight="1">
      <c r="A3316" s="50" t="str">
        <f>VLOOKUP(MOD(E3316,10),十干,2,FALSE)</f>
        <v>戊</v>
      </c>
      <c r="B3316" s="199" t="str">
        <f>VLOOKUP(MOD(E3316,12),十二支,3,FALSE)</f>
        <v xml:space="preserve">09 火 </v>
      </c>
      <c r="C3316" s="201" t="str">
        <f>VLOOKUP(F3316,星座,3,TRUE)</f>
        <v xml:space="preserve">10 龍 </v>
      </c>
      <c r="D3316" s="531">
        <v>21388</v>
      </c>
      <c r="E3316" s="1">
        <f>IFERROR(YEAR(D3316),LEFT(D3316,4))</f>
        <v>1958</v>
      </c>
      <c r="F3316" s="1" t="str">
        <f>IF(ISTEXT(D3316),RIGHT(D3316,5),TEXT(D3316,"mm/dd"))</f>
        <v>07/22</v>
      </c>
      <c r="G3316" s="39">
        <f>SUM(MID(E3316,1,1),MID(E3316,2,1),MID(E3316,3,1),MID(E3316,4,1),MID(F3316,1,1),MID(F3316,2,1),MID(F3316,4,1),MID(F3316,5,1))</f>
        <v>34</v>
      </c>
      <c r="H3316" s="41">
        <f>IF(MOD(G3316,9)=0,9,MOD(G3316,9))</f>
        <v>7</v>
      </c>
      <c r="I3316" s="45" t="str">
        <f>IFERROR(MID("日月火水木金土",WEEKDAY(D3316),1),"")</f>
        <v>火</v>
      </c>
      <c r="J3316" s="304" t="s">
        <v>5433</v>
      </c>
      <c r="K3316" s="202" t="str">
        <f>VLOOKUP(F3316,石と花メイン,3,FALSE)</f>
        <v>●珊瑚</v>
      </c>
      <c r="L3316" s="297" t="str">
        <f>VLOOKUP(F3316,石と花メイン,4,FALSE)</f>
        <v>河原撫子【大和撫子】</v>
      </c>
      <c r="M3316" s="393">
        <f>IF(OR(MONTH(F3316)&lt;7,AND(MONTH(F3316)=7,DAY(F3316)&lt;=25)),
MOD(SUM((E3316-1901)*365,259),260),
MOD(SUM((E3316-1900)*365,259),260))</f>
        <v>4</v>
      </c>
      <c r="N3316" s="390">
        <f>IF(AND(MONTH(F3316)=7,DAY(F3316)&gt;25),1,
ROUNDDOWN((SUM(VLOOKUP(MONTH(F3316),D暦変換用数値,2,FALSE),DAY(F3316))/28)+1,0))</f>
        <v>13</v>
      </c>
      <c r="O3316" s="205">
        <f>IF(AND(MONTH(F3316)=7,DAY(F3316)&gt;25),DAY(F3316)-25,
MOD((SUM(VLOOKUP(MONTH(F3316),D暦変換用数値,2,FALSE),DAY(F3316))),28)+1)</f>
        <v>26</v>
      </c>
      <c r="P3316" s="406">
        <f>IF(OR(MONTH(F3316)&lt;7,AND(MONTH(F3316)=7,DAY(F3316)&lt;=25)),
MOD(SUM((E3316-1901)*365,(N3316-1)*28,O3316,258),260),
MOD(SUM((E3316-1900)*365,(N3316-1)*28,O3316,258),260))</f>
        <v>105</v>
      </c>
      <c r="Q3316" s="372" t="str">
        <f>VLOOKUP(MOD(P3316,4),色,2,FALSE)</f>
        <v>赤い</v>
      </c>
      <c r="R3316" s="290" t="str">
        <f>VLOOKUP(MOD(P3316,13),銀河の音,2,FALSE)</f>
        <v>磁気の</v>
      </c>
      <c r="S3316" s="383" t="str">
        <f>VLOOKUP(MOD(P3316,20),太陽の紋章,2,FALSE)</f>
        <v>蛇</v>
      </c>
      <c r="T3316" s="103" t="s">
        <v>5024</v>
      </c>
    </row>
    <row r="3317" spans="1:20" ht="13.5" customHeight="1">
      <c r="A3317" s="50" t="str">
        <f>VLOOKUP(MOD(E3317,10),十干,2,FALSE)</f>
        <v>庚</v>
      </c>
      <c r="B3317" s="199" t="str">
        <f>VLOOKUP(MOD(E3317,12),十二支,3,FALSE)</f>
        <v xml:space="preserve">09 火 </v>
      </c>
      <c r="C3317" s="201" t="str">
        <f>VLOOKUP(F3317,星座,3,TRUE)</f>
        <v xml:space="preserve">10 龍 </v>
      </c>
      <c r="D3317" s="531">
        <v>25752</v>
      </c>
      <c r="E3317" s="1">
        <f>IFERROR(YEAR(D3317),LEFT(D3317,4))</f>
        <v>1970</v>
      </c>
      <c r="F3317" s="1" t="str">
        <f>IF(ISTEXT(D3317),RIGHT(D3317,5),TEXT(D3317,"mm/dd"))</f>
        <v>07/03</v>
      </c>
      <c r="G3317" s="39">
        <f>SUM(MID(E3317,1,1),MID(E3317,2,1),MID(E3317,3,1),MID(E3317,4,1),MID(F3317,1,1),MID(F3317,2,1),MID(F3317,4,1),MID(F3317,5,1))</f>
        <v>27</v>
      </c>
      <c r="H3317" s="41">
        <f>IF(MOD(G3317,9)=0,9,MOD(G3317,9))</f>
        <v>9</v>
      </c>
      <c r="I3317" s="45" t="str">
        <f>IFERROR(MID("日月火水木金土",WEEKDAY(D3317),1),"")</f>
        <v>金</v>
      </c>
      <c r="J3317" s="304" t="s">
        <v>5434</v>
      </c>
      <c r="K3317" s="202" t="str">
        <f>VLOOKUP(F3317,石と花メイン,3,FALSE)</f>
        <v>◆翠玉</v>
      </c>
      <c r="L3317" s="297" t="str">
        <f>VLOOKUP(F3317,石と花メイン,4,FALSE)</f>
        <v>立浪草</v>
      </c>
      <c r="M3317" s="393">
        <f>IF(OR(MONTH(F3317)&lt;7,AND(MONTH(F3317)=7,DAY(F3317)&lt;=25)),
MOD(SUM((E3317-1901)*365,259),260),
MOD(SUM((E3317-1900)*365,259),260))</f>
        <v>224</v>
      </c>
      <c r="N3317" s="390">
        <f>IF(AND(MONTH(F3317)=7,DAY(F3317)&gt;25),1,
ROUNDDOWN((SUM(VLOOKUP(MONTH(F3317),D暦変換用数値,2,FALSE),DAY(F3317))/28)+1,0))</f>
        <v>13</v>
      </c>
      <c r="O3317" s="205">
        <f>IF(AND(MONTH(F3317)=7,DAY(F3317)&gt;25),DAY(F3317)-25,
MOD((SUM(VLOOKUP(MONTH(F3317),D暦変換用数値,2,FALSE),DAY(F3317))),28)+1)</f>
        <v>7</v>
      </c>
      <c r="P3317" s="406">
        <f>IF(OR(MONTH(F3317)&lt;7,AND(MONTH(F3317)=7,DAY(F3317)&lt;=25)),
MOD(SUM((E3317-1901)*365,(N3317-1)*28,O3317,258),260),
MOD(SUM((E3317-1900)*365,(N3317-1)*28,O3317,258),260))</f>
        <v>46</v>
      </c>
      <c r="Q3317" s="375" t="str">
        <f>VLOOKUP(MOD(P3317,4),色,2,FALSE)</f>
        <v>白い</v>
      </c>
      <c r="R3317" s="293" t="str">
        <f>VLOOKUP(MOD(P3317,13),銀河の音,2,FALSE)</f>
        <v>共振の</v>
      </c>
      <c r="S3317" s="386" t="str">
        <f>VLOOKUP(MOD(P3317,20),太陽の紋章,2,FALSE)</f>
        <v>世界の橋渡し</v>
      </c>
      <c r="T3317" s="111" t="s">
        <v>8447</v>
      </c>
    </row>
    <row r="3318" spans="1:20" ht="13.5" customHeight="1">
      <c r="A3318" s="334" t="str">
        <f>VLOOKUP(MOD(E3318,10),十干,2,FALSE)</f>
        <v>庚</v>
      </c>
      <c r="B3318" s="331" t="str">
        <f>VLOOKUP(MOD(E3318,12),十二支,3,FALSE)</f>
        <v xml:space="preserve">09 火 </v>
      </c>
      <c r="C3318" s="336" t="str">
        <f>VLOOKUP(F3318,星座,3,TRUE)</f>
        <v xml:space="preserve">10 龍 </v>
      </c>
      <c r="D3318" s="534">
        <v>25761</v>
      </c>
      <c r="E3318" s="131">
        <f>IFERROR(YEAR(D3318),LEFT(D3318,4))</f>
        <v>1970</v>
      </c>
      <c r="F3318" s="131" t="str">
        <f>IF(ISTEXT(D3318),RIGHT(D3318,5),TEXT(D3318,"mm/dd"))</f>
        <v>07/12</v>
      </c>
      <c r="G3318" s="133">
        <f>SUM(MID(E3318,1,1),MID(E3318,2,1),MID(E3318,3,1),MID(E3318,4,1),MID(F3318,1,1),MID(F3318,2,1),MID(F3318,4,1),MID(F3318,5,1))</f>
        <v>27</v>
      </c>
      <c r="H3318" s="133">
        <f>IF(MOD(G3318,9)=0,9,MOD(G3318,9))</f>
        <v>9</v>
      </c>
      <c r="I3318" s="131" t="str">
        <f>IFERROR(MID("日月火水木金土",WEEKDAY(D3318),1),"")</f>
        <v>日</v>
      </c>
      <c r="J3318" s="306" t="s">
        <v>8095</v>
      </c>
      <c r="K3318" s="335" t="str">
        <f>VLOOKUP(F3318,石と花メイン,3,FALSE)</f>
        <v>□水晶</v>
      </c>
      <c r="L3318" s="302" t="str">
        <f>VLOOKUP(F3318,石と花メイン,4,FALSE)</f>
        <v>ユーストマ【トルコ桔梗】</v>
      </c>
      <c r="M3318" s="396">
        <f>IF(OR(MONTH(F3318)&lt;7,AND(MONTH(F3318)=7,DAY(F3318)&lt;=25)),
MOD(SUM((E3318-1901)*365,259),260),
MOD(SUM((E3318-1900)*365,259),260))</f>
        <v>224</v>
      </c>
      <c r="N3318" s="335">
        <f>IF(AND(MONTH(F3318)=7,DAY(F3318)&gt;25),1,
ROUNDDOWN((SUM(VLOOKUP(MONTH(F3318),D暦変換用数値,2,FALSE),DAY(F3318))/28)+1,0))</f>
        <v>13</v>
      </c>
      <c r="O3318" s="132">
        <f>IF(AND(MONTH(F3318)=7,DAY(F3318)&gt;25),DAY(F3318)-25,
MOD((SUM(VLOOKUP(MONTH(F3318),D暦変換用数値,2,FALSE),DAY(F3318))),28)+1)</f>
        <v>16</v>
      </c>
      <c r="P3318" s="404">
        <f>IF(OR(MONTH(F3318)&lt;7,AND(MONTH(F3318)=7,DAY(F3318)&lt;=25)),
MOD(SUM((E3318-1901)*365,(N3318-1)*28,O3318,258),260),
MOD(SUM((E3318-1900)*365,(N3318-1)*28,O3318,258),260))</f>
        <v>55</v>
      </c>
      <c r="Q3318" s="376" t="str">
        <f>VLOOKUP(MOD(P3318,4),色,2,FALSE)</f>
        <v>青い</v>
      </c>
      <c r="R3318" s="333" t="str">
        <f>VLOOKUP(MOD(P3318,13),銀河の音,2,FALSE)</f>
        <v>電気の</v>
      </c>
      <c r="S3318" s="387" t="str">
        <f>VLOOKUP(MOD(P3318,20),太陽の紋章,2,FALSE)</f>
        <v>鷲</v>
      </c>
      <c r="T3318" s="127" t="s">
        <v>8094</v>
      </c>
    </row>
    <row r="3319" spans="1:20" ht="13.5" customHeight="1">
      <c r="A3319" s="334" t="str">
        <f>VLOOKUP(MOD(E3319,10),十干,2,FALSE)</f>
        <v>庚</v>
      </c>
      <c r="B3319" s="331" t="str">
        <f>VLOOKUP(MOD(E3319,12),十二支,3,FALSE)</f>
        <v xml:space="preserve">09 火 </v>
      </c>
      <c r="C3319" s="336" t="str">
        <f>VLOOKUP(F3319,星座,3,TRUE)</f>
        <v xml:space="preserve">10 龍 </v>
      </c>
      <c r="D3319" s="534">
        <v>25763</v>
      </c>
      <c r="E3319" s="131">
        <f>IFERROR(YEAR(D3319),LEFT(D3319,4))</f>
        <v>1970</v>
      </c>
      <c r="F3319" s="131" t="str">
        <f>IF(ISTEXT(D3319),RIGHT(D3319,5),TEXT(D3319,"mm/dd"))</f>
        <v>07/14</v>
      </c>
      <c r="G3319" s="133">
        <f>SUM(MID(E3319,1,1),MID(E3319,2,1),MID(E3319,3,1),MID(E3319,4,1),MID(F3319,1,1),MID(F3319,2,1),MID(F3319,4,1),MID(F3319,5,1))</f>
        <v>29</v>
      </c>
      <c r="H3319" s="133">
        <f>IF(MOD(G3319,9)=0,9,MOD(G3319,9))</f>
        <v>2</v>
      </c>
      <c r="I3319" s="131" t="str">
        <f>IFERROR(MID("日月火水木金土",WEEKDAY(D3319),1),"")</f>
        <v>火</v>
      </c>
      <c r="J3319" s="306" t="s">
        <v>8308</v>
      </c>
      <c r="K3319" s="335" t="str">
        <f>VLOOKUP(F3319,石と花メイン,3,FALSE)</f>
        <v>●土耳古石</v>
      </c>
      <c r="L3319" s="302" t="str">
        <f>VLOOKUP(F3319,石と花メイン,4,FALSE)</f>
        <v>ブッドレア【房藤空木】</v>
      </c>
      <c r="M3319" s="396">
        <f>IF(OR(MONTH(F3319)&lt;7,AND(MONTH(F3319)=7,DAY(F3319)&lt;=25)),
MOD(SUM((E3319-1901)*365,259),260),
MOD(SUM((E3319-1900)*365,259),260))</f>
        <v>224</v>
      </c>
      <c r="N3319" s="335">
        <f>IF(AND(MONTH(F3319)=7,DAY(F3319)&gt;25),1,
ROUNDDOWN((SUM(VLOOKUP(MONTH(F3319),D暦変換用数値,2,FALSE),DAY(F3319))/28)+1,0))</f>
        <v>13</v>
      </c>
      <c r="O3319" s="132">
        <f>IF(AND(MONTH(F3319)=7,DAY(F3319)&gt;25),DAY(F3319)-25,
MOD((SUM(VLOOKUP(MONTH(F3319),D暦変換用数値,2,FALSE),DAY(F3319))),28)+1)</f>
        <v>18</v>
      </c>
      <c r="P3319" s="404">
        <f>IF(OR(MONTH(F3319)&lt;7,AND(MONTH(F3319)=7,DAY(F3319)&lt;=25)),
MOD(SUM((E3319-1901)*365,(N3319-1)*28,O3319,258),260),
MOD(SUM((E3319-1900)*365,(N3319-1)*28,O3319,258),260))</f>
        <v>57</v>
      </c>
      <c r="Q3319" s="376" t="str">
        <f>VLOOKUP(MOD(P3319,4),色,2,FALSE)</f>
        <v>赤い</v>
      </c>
      <c r="R3319" s="333" t="str">
        <f>VLOOKUP(MOD(P3319,13),銀河の音,2,FALSE)</f>
        <v>倍音の</v>
      </c>
      <c r="S3319" s="387" t="str">
        <f>VLOOKUP(MOD(P3319,20),太陽の紋章,2,FALSE)</f>
        <v>地球</v>
      </c>
      <c r="T3319" s="119" t="s">
        <v>8306</v>
      </c>
    </row>
    <row r="3320" spans="1:20" ht="13.5" customHeight="1">
      <c r="A3320" s="50" t="str">
        <f>VLOOKUP(MOD(E3320,10),十干,2,FALSE)</f>
        <v>壬</v>
      </c>
      <c r="B3320" s="199" t="str">
        <f>VLOOKUP(MOD(E3320,12),十二支,3,FALSE)</f>
        <v xml:space="preserve">09 火 </v>
      </c>
      <c r="C3320" s="201" t="str">
        <f>VLOOKUP(F3320,星座,3,TRUE)</f>
        <v xml:space="preserve">10 龍 </v>
      </c>
      <c r="D3320" s="531">
        <v>30139</v>
      </c>
      <c r="E3320" s="1">
        <f>IFERROR(YEAR(D3320),LEFT(D3320,4))</f>
        <v>1982</v>
      </c>
      <c r="F3320" s="1" t="str">
        <f>IF(ISTEXT(D3320),RIGHT(D3320,5),TEXT(D3320,"mm/dd"))</f>
        <v>07/07</v>
      </c>
      <c r="G3320" s="39">
        <f>SUM(MID(E3320,1,1),MID(E3320,2,1),MID(E3320,3,1),MID(E3320,4,1),MID(F3320,1,1),MID(F3320,2,1),MID(F3320,4,1),MID(F3320,5,1))</f>
        <v>34</v>
      </c>
      <c r="H3320" s="41">
        <f>IF(MOD(G3320,9)=0,9,MOD(G3320,9))</f>
        <v>7</v>
      </c>
      <c r="I3320" s="45" t="str">
        <f>IFERROR(MID("日月火水木金土",WEEKDAY(D3320),1),"")</f>
        <v>水</v>
      </c>
      <c r="J3320" s="304" t="s">
        <v>5435</v>
      </c>
      <c r="K3320" s="202" t="str">
        <f>VLOOKUP(F3320,石と花メイン,3,FALSE)</f>
        <v>□水晶</v>
      </c>
      <c r="L3320" s="297" t="str">
        <f>VLOOKUP(F3320,石と花メイン,4,FALSE)</f>
        <v>アベリア【衝羽根空木】</v>
      </c>
      <c r="M3320" s="393">
        <f>IF(OR(MONTH(F3320)&lt;7,AND(MONTH(F3320)=7,DAY(F3320)&lt;=25)),
MOD(SUM((E3320-1901)*365,259),260),
MOD(SUM((E3320-1900)*365,259),260))</f>
        <v>184</v>
      </c>
      <c r="N3320" s="390">
        <f>IF(AND(MONTH(F3320)=7,DAY(F3320)&gt;25),1,
ROUNDDOWN((SUM(VLOOKUP(MONTH(F3320),D暦変換用数値,2,FALSE),DAY(F3320))/28)+1,0))</f>
        <v>13</v>
      </c>
      <c r="O3320" s="205">
        <f>IF(AND(MONTH(F3320)=7,DAY(F3320)&gt;25),DAY(F3320)-25,
MOD((SUM(VLOOKUP(MONTH(F3320),D暦変換用数値,2,FALSE),DAY(F3320))),28)+1)</f>
        <v>11</v>
      </c>
      <c r="P3320" s="406">
        <f>IF(OR(MONTH(F3320)&lt;7,AND(MONTH(F3320)=7,DAY(F3320)&lt;=25)),
MOD(SUM((E3320-1901)*365,(N3320-1)*28,O3320,258),260),
MOD(SUM((E3320-1900)*365,(N3320-1)*28,O3320,258),260))</f>
        <v>10</v>
      </c>
      <c r="Q3320" s="375" t="str">
        <f>VLOOKUP(MOD(P3320,4),色,2,FALSE)</f>
        <v>白い</v>
      </c>
      <c r="R3320" s="293" t="str">
        <f>VLOOKUP(MOD(P3320,13),銀河の音,2,FALSE)</f>
        <v>惑星の</v>
      </c>
      <c r="S3320" s="386" t="str">
        <f>VLOOKUP(MOD(P3320,20),太陽の紋章,2,FALSE)</f>
        <v>犬</v>
      </c>
      <c r="T3320" s="93" t="s">
        <v>6298</v>
      </c>
    </row>
    <row r="3321" spans="1:20" ht="13.5" customHeight="1">
      <c r="A3321" s="50" t="str">
        <f>VLOOKUP(MOD(E3321,10),十干,2,FALSE)</f>
        <v>壬</v>
      </c>
      <c r="B3321" s="199" t="str">
        <f>VLOOKUP(MOD(E3321,12),十二支,3,FALSE)</f>
        <v xml:space="preserve">09 火 </v>
      </c>
      <c r="C3321" s="201" t="str">
        <f>VLOOKUP(F3321,星座,3,TRUE)</f>
        <v xml:space="preserve">10 龍 </v>
      </c>
      <c r="D3321" s="535">
        <v>30153</v>
      </c>
      <c r="E3321" s="45">
        <f>IFERROR(YEAR(D3321),LEFT(D3321,4))</f>
        <v>1982</v>
      </c>
      <c r="F3321" s="45" t="str">
        <f>IF(ISTEXT(D3321),RIGHT(D3321,5),TEXT(D3321,"mm/dd"))</f>
        <v>07/21</v>
      </c>
      <c r="G3321" s="41">
        <f>SUM(MID(E3321,1,1),MID(E3321,2,1),MID(E3321,3,1),MID(E3321,4,1),MID(F3321,1,1),MID(F3321,2,1),MID(F3321,4,1),MID(F3321,5,1))</f>
        <v>30</v>
      </c>
      <c r="H3321" s="41">
        <f>IF(MOD(G3321,9)=0,9,MOD(G3321,9))</f>
        <v>3</v>
      </c>
      <c r="I3321" s="45" t="str">
        <f>IFERROR(MID("日月火水木金土",WEEKDAY(D3321),1),"")</f>
        <v>水</v>
      </c>
      <c r="J3321" s="305" t="s">
        <v>5578</v>
      </c>
      <c r="K3321" s="203" t="str">
        <f>VLOOKUP(F3321,石と花メイン,3,FALSE)</f>
        <v>◆翠玉</v>
      </c>
      <c r="L3321" s="298" t="str">
        <f>VLOOKUP(F3321,石と花メイン,4,FALSE)</f>
        <v>ルドベキア【大反魂草】</v>
      </c>
      <c r="M3321" s="394">
        <f>IF(OR(MONTH(F3321)&lt;7,AND(MONTH(F3321)=7,DAY(F3321)&lt;=25)),
MOD(SUM((E3321-1901)*365,259),260),
MOD(SUM((E3321-1900)*365,259),260))</f>
        <v>184</v>
      </c>
      <c r="N3321" s="391">
        <f>IF(AND(MONTH(F3321)=7,DAY(F3321)&gt;25),1,
ROUNDDOWN((SUM(VLOOKUP(MONTH(F3321),D暦変換用数値,2,FALSE),DAY(F3321))/28)+1,0))</f>
        <v>13</v>
      </c>
      <c r="O3321" s="46">
        <f>IF(AND(MONTH(F3321)=7,DAY(F3321)&gt;25),DAY(F3321)-25,
MOD((SUM(VLOOKUP(MONTH(F3321),D暦変換用数値,2,FALSE),DAY(F3321))),28)+1)</f>
        <v>25</v>
      </c>
      <c r="P3321" s="407">
        <f>IF(OR(MONTH(F3321)&lt;7,AND(MONTH(F3321)=7,DAY(F3321)&lt;=25)),
MOD(SUM((E3321-1901)*365,(N3321-1)*28,O3321,258),260),
MOD(SUM((E3321-1900)*365,(N3321-1)*28,O3321,258),260))</f>
        <v>24</v>
      </c>
      <c r="Q3321" s="373" t="str">
        <f>VLOOKUP(MOD(P3321,4),色,2,FALSE)</f>
        <v>黄色い</v>
      </c>
      <c r="R3321" s="291" t="str">
        <f>VLOOKUP(MOD(P3321,13),銀河の音,2,FALSE)</f>
        <v>スペクトルの</v>
      </c>
      <c r="S3321" s="384" t="str">
        <f>VLOOKUP(MOD(P3321,20),太陽の紋章,2,FALSE)</f>
        <v>種</v>
      </c>
      <c r="T3321" s="79"/>
    </row>
    <row r="3322" spans="1:20" ht="13.5" customHeight="1">
      <c r="A3322" s="282" t="str">
        <f>VLOOKUP(MOD(E3322,10),十干,2,FALSE)</f>
        <v>甲</v>
      </c>
      <c r="B3322" s="283" t="str">
        <f>VLOOKUP(MOD(E3322,12),十二支,3,FALSE)</f>
        <v xml:space="preserve">09 火 </v>
      </c>
      <c r="C3322" s="287" t="str">
        <f>VLOOKUP(F3322,星座,3,TRUE)</f>
        <v xml:space="preserve">10 龍 </v>
      </c>
      <c r="D3322" s="533">
        <v>34523</v>
      </c>
      <c r="E3322" s="83">
        <f>IFERROR(YEAR(D3322),LEFT(D3322,4))</f>
        <v>1994</v>
      </c>
      <c r="F3322" s="83" t="str">
        <f>IF(ISTEXT(D3322),RIGHT(D3322,5),TEXT(D3322,"mm/dd"))</f>
        <v>07/08</v>
      </c>
      <c r="G3322" s="88">
        <f>SUM(MID(E3322,1,1),MID(E3322,2,1),MID(E3322,3,1),MID(E3322,4,1),MID(F3322,1,1),MID(F3322,2,1),MID(F3322,4,1),MID(F3322,5,1))</f>
        <v>38</v>
      </c>
      <c r="H3322" s="88">
        <f>IF(MOD(G3322,9)=0,9,MOD(G3322,9))</f>
        <v>2</v>
      </c>
      <c r="I3322" s="83" t="str">
        <f>IFERROR(MID("日月火水木金土",WEEKDAY(D3322),1),"")</f>
        <v>金</v>
      </c>
      <c r="J3322" s="303" t="s">
        <v>3091</v>
      </c>
      <c r="K3322" s="87" t="str">
        <f>VLOOKUP(F3322,石と花メイン,3,FALSE)</f>
        <v>○真珠</v>
      </c>
      <c r="L3322" s="296" t="str">
        <f>VLOOKUP(F3322,石と花メイン,4,FALSE)</f>
        <v>蓮</v>
      </c>
      <c r="M3322" s="392">
        <f>IF(OR(MONTH(F3322)&lt;7,AND(MONTH(F3322)=7,DAY(F3322)&lt;=25)),
MOD(SUM((E3322-1901)*365,259),260),
MOD(SUM((E3322-1900)*365,259),260))</f>
        <v>144</v>
      </c>
      <c r="N3322" s="330">
        <f>IF(AND(MONTH(F3322)=7,DAY(F3322)&gt;25),1,
ROUNDDOWN((SUM(VLOOKUP(MONTH(F3322),D暦変換用数値,2,FALSE),DAY(F3322))/28)+1,0))</f>
        <v>13</v>
      </c>
      <c r="O3322" s="84">
        <f>IF(AND(MONTH(F3322)=7,DAY(F3322)&gt;25),DAY(F3322)-25,
MOD((SUM(VLOOKUP(MONTH(F3322),D暦変換用数値,2,FALSE),DAY(F3322))),28)+1)</f>
        <v>12</v>
      </c>
      <c r="P3322" s="405">
        <f>IF(OR(MONTH(F3322)&lt;7,AND(MONTH(F3322)=7,DAY(F3322)&lt;=25)),
MOD(SUM((E3322-1901)*365,(N3322-1)*28,O3322,258),260),
MOD(SUM((E3322-1900)*365,(N3322-1)*28,O3322,258),260))</f>
        <v>231</v>
      </c>
      <c r="Q3322" s="371" t="str">
        <f>VLOOKUP(MOD(P3322,4),色,2,FALSE)</f>
        <v>青い</v>
      </c>
      <c r="R3322" s="289" t="str">
        <f>VLOOKUP(MOD(P3322,13),銀河の音,2,FALSE)</f>
        <v>惑星の</v>
      </c>
      <c r="S3322" s="382" t="str">
        <f>VLOOKUP(MOD(P3322,20),太陽の紋章,2,FALSE)</f>
        <v>猿</v>
      </c>
      <c r="T3322" s="100" t="s">
        <v>1554</v>
      </c>
    </row>
    <row r="3323" spans="1:20" ht="13.5" customHeight="1">
      <c r="A3323" s="282" t="str">
        <f>VLOOKUP(MOD(E3323,10),十干,2,FALSE)</f>
        <v>丙</v>
      </c>
      <c r="B3323" s="283" t="str">
        <f>VLOOKUP(MOD(E3323,12),十二支,3,FALSE)</f>
        <v xml:space="preserve">09 火 </v>
      </c>
      <c r="C3323" s="287" t="str">
        <f>VLOOKUP(F3323,星座,3,TRUE)</f>
        <v xml:space="preserve">10 龍 </v>
      </c>
      <c r="D3323" s="533">
        <v>38892</v>
      </c>
      <c r="E3323" s="83">
        <f>IFERROR(YEAR(D3323),LEFT(D3323,4))</f>
        <v>2006</v>
      </c>
      <c r="F3323" s="83" t="str">
        <f>IF(ISTEXT(D3323),RIGHT(D3323,5),TEXT(D3323,"mm/dd"))</f>
        <v>06/24</v>
      </c>
      <c r="G3323" s="88">
        <f>SUM(MID(E3323,1,1),MID(E3323,2,1),MID(E3323,3,1),MID(E3323,4,1),MID(F3323,1,1),MID(F3323,2,1),MID(F3323,4,1),MID(F3323,5,1))</f>
        <v>20</v>
      </c>
      <c r="H3323" s="88">
        <f>IF(MOD(G3323,9)=0,9,MOD(G3323,9))</f>
        <v>2</v>
      </c>
      <c r="I3323" s="83" t="str">
        <f>IFERROR(MID("日月火水木金土",WEEKDAY(D3323),1),"")</f>
        <v>土</v>
      </c>
      <c r="J3323" s="303" t="s">
        <v>3092</v>
      </c>
      <c r="K3323" s="87" t="str">
        <f>VLOOKUP(F3323,石と花メイン,3,FALSE)</f>
        <v>◆藍玉</v>
      </c>
      <c r="L3323" s="296" t="str">
        <f>VLOOKUP(F3323,石と花メイン,4,FALSE)</f>
        <v>弟切草【セントジョーンズワート】</v>
      </c>
      <c r="M3323" s="392">
        <f>IF(OR(MONTH(F3323)&lt;7,AND(MONTH(F3323)=7,DAY(F3323)&lt;=25)),
MOD(SUM((E3323-1901)*365,259),260),
MOD(SUM((E3323-1900)*365,259),260))</f>
        <v>104</v>
      </c>
      <c r="N3323" s="330">
        <f>IF(AND(MONTH(F3323)=7,DAY(F3323)&gt;25),1,
ROUNDDOWN((SUM(VLOOKUP(MONTH(F3323),D暦変換用数値,2,FALSE),DAY(F3323))/28)+1,0))</f>
        <v>12</v>
      </c>
      <c r="O3323" s="84">
        <f>IF(AND(MONTH(F3323)=7,DAY(F3323)&gt;25),DAY(F3323)-25,
MOD((SUM(VLOOKUP(MONTH(F3323),D暦変換用数値,2,FALSE),DAY(F3323))),28)+1)</f>
        <v>26</v>
      </c>
      <c r="P3323" s="405">
        <f>IF(OR(MONTH(F3323)&lt;7,AND(MONTH(F3323)=7,DAY(F3323)&lt;=25)),
MOD(SUM((E3323-1901)*365,(N3323-1)*28,O3323,258),260),
MOD(SUM((E3323-1900)*365,(N3323-1)*28,O3323,258),260))</f>
        <v>177</v>
      </c>
      <c r="Q3323" s="371" t="str">
        <f>VLOOKUP(MOD(P3323,4),色,2,FALSE)</f>
        <v>赤い</v>
      </c>
      <c r="R3323" s="289" t="str">
        <f>VLOOKUP(MOD(P3323,13),銀河の音,2,FALSE)</f>
        <v>銀河の</v>
      </c>
      <c r="S3323" s="382" t="str">
        <f>VLOOKUP(MOD(P3323,20),太陽の紋章,2,FALSE)</f>
        <v>地球</v>
      </c>
      <c r="T3323" s="92" t="s">
        <v>4834</v>
      </c>
    </row>
    <row r="3324" spans="1:20" ht="13.5" customHeight="1">
      <c r="A3324" s="282" t="str">
        <f>VLOOKUP(MOD(E3324,10),十干,2,FALSE)</f>
        <v>丙</v>
      </c>
      <c r="B3324" s="283" t="str">
        <f>VLOOKUP(MOD(E3324,12),十二支,3,FALSE)</f>
        <v xml:space="preserve">09 火 </v>
      </c>
      <c r="C3324" s="287" t="str">
        <f>VLOOKUP(F3324,星座,3,TRUE)</f>
        <v xml:space="preserve">10 龍 </v>
      </c>
      <c r="D3324" s="533">
        <v>38899</v>
      </c>
      <c r="E3324" s="83">
        <f>IFERROR(YEAR(D3324),LEFT(D3324,4))</f>
        <v>2006</v>
      </c>
      <c r="F3324" s="83" t="str">
        <f>IF(ISTEXT(D3324),RIGHT(D3324,5),TEXT(D3324,"mm/dd"))</f>
        <v>07/01</v>
      </c>
      <c r="G3324" s="88">
        <f>SUM(MID(E3324,1,1),MID(E3324,2,1),MID(E3324,3,1),MID(E3324,4,1),MID(F3324,1,1),MID(F3324,2,1),MID(F3324,4,1),MID(F3324,5,1))</f>
        <v>16</v>
      </c>
      <c r="H3324" s="88">
        <f>IF(MOD(G3324,9)=0,9,MOD(G3324,9))</f>
        <v>7</v>
      </c>
      <c r="I3324" s="83" t="str">
        <f>IFERROR(MID("日月火水木金土",WEEKDAY(D3324),1),"")</f>
        <v>土</v>
      </c>
      <c r="J3324" s="303" t="s">
        <v>3093</v>
      </c>
      <c r="K3324" s="87" t="str">
        <f>VLOOKUP(F3324,石と花メイン,3,FALSE)</f>
        <v>◆紅玉</v>
      </c>
      <c r="L3324" s="296" t="str">
        <f>VLOOKUP(F3324,石と花メイン,4,FALSE)</f>
        <v>松葉菊【仙人掌菊】</v>
      </c>
      <c r="M3324" s="392">
        <f>IF(OR(MONTH(F3324)&lt;7,AND(MONTH(F3324)=7,DAY(F3324)&lt;=25)),
MOD(SUM((E3324-1901)*365,259),260),
MOD(SUM((E3324-1900)*365,259),260))</f>
        <v>104</v>
      </c>
      <c r="N3324" s="330">
        <f>IF(AND(MONTH(F3324)=7,DAY(F3324)&gt;25),1,
ROUNDDOWN((SUM(VLOOKUP(MONTH(F3324),D暦変換用数値,2,FALSE),DAY(F3324))/28)+1,0))</f>
        <v>13</v>
      </c>
      <c r="O3324" s="84">
        <f>IF(AND(MONTH(F3324)=7,DAY(F3324)&gt;25),DAY(F3324)-25,
MOD((SUM(VLOOKUP(MONTH(F3324),D暦変換用数値,2,FALSE),DAY(F3324))),28)+1)</f>
        <v>5</v>
      </c>
      <c r="P3324" s="405">
        <f>IF(OR(MONTH(F3324)&lt;7,AND(MONTH(F3324)=7,DAY(F3324)&lt;=25)),
MOD(SUM((E3324-1901)*365,(N3324-1)*28,O3324,258),260),
MOD(SUM((E3324-1900)*365,(N3324-1)*28,O3324,258),260))</f>
        <v>184</v>
      </c>
      <c r="Q3324" s="371" t="str">
        <f>VLOOKUP(MOD(P3324,4),色,2,FALSE)</f>
        <v>黄色い</v>
      </c>
      <c r="R3324" s="289" t="str">
        <f>VLOOKUP(MOD(P3324,13),銀河の音,2,FALSE)</f>
        <v>月の</v>
      </c>
      <c r="S3324" s="382" t="str">
        <f>VLOOKUP(MOD(P3324,20),太陽の紋章,2,FALSE)</f>
        <v>種</v>
      </c>
      <c r="T3324" s="100" t="s">
        <v>472</v>
      </c>
    </row>
    <row r="3325" spans="1:20" ht="13.5" customHeight="1">
      <c r="A3325" s="282" t="str">
        <f>VLOOKUP(MOD(E3325,10),十干,2,FALSE)</f>
        <v>丙</v>
      </c>
      <c r="B3325" s="283" t="str">
        <f>VLOOKUP(MOD(E3325,12),十二支,3,FALSE)</f>
        <v xml:space="preserve">09 火 </v>
      </c>
      <c r="C3325" s="287" t="str">
        <f>VLOOKUP(F3325,星座,3,TRUE)</f>
        <v xml:space="preserve">10 龍 </v>
      </c>
      <c r="D3325" s="533">
        <v>38908</v>
      </c>
      <c r="E3325" s="83">
        <f>IFERROR(YEAR(D3325),LEFT(D3325,4))</f>
        <v>2006</v>
      </c>
      <c r="F3325" s="83" t="str">
        <f>IF(ISTEXT(D3325),RIGHT(D3325,5),TEXT(D3325,"mm/dd"))</f>
        <v>07/10</v>
      </c>
      <c r="G3325" s="88">
        <f>SUM(MID(E3325,1,1),MID(E3325,2,1),MID(E3325,3,1),MID(E3325,4,1),MID(F3325,1,1),MID(F3325,2,1),MID(F3325,4,1),MID(F3325,5,1))</f>
        <v>16</v>
      </c>
      <c r="H3325" s="88">
        <f>IF(MOD(G3325,9)=0,9,MOD(G3325,9))</f>
        <v>7</v>
      </c>
      <c r="I3325" s="83" t="str">
        <f>IFERROR(MID("日月火水木金土",WEEKDAY(D3325),1),"")</f>
        <v>月</v>
      </c>
      <c r="J3325" s="303" t="s">
        <v>3094</v>
      </c>
      <c r="K3325" s="87" t="str">
        <f>VLOOKUP(F3325,石と花メイン,3,FALSE)</f>
        <v>■血碧玉</v>
      </c>
      <c r="L3325" s="296" t="str">
        <f>VLOOKUP(F3325,石と花メイン,4,FALSE)</f>
        <v>グロキシニア【大岩桐草】</v>
      </c>
      <c r="M3325" s="392">
        <f>IF(OR(MONTH(F3325)&lt;7,AND(MONTH(F3325)=7,DAY(F3325)&lt;=25)),
MOD(SUM((E3325-1901)*365,259),260),
MOD(SUM((E3325-1900)*365,259),260))</f>
        <v>104</v>
      </c>
      <c r="N3325" s="330">
        <f>IF(AND(MONTH(F3325)=7,DAY(F3325)&gt;25),1,
ROUNDDOWN((SUM(VLOOKUP(MONTH(F3325),D暦変換用数値,2,FALSE),DAY(F3325))/28)+1,0))</f>
        <v>13</v>
      </c>
      <c r="O3325" s="84">
        <f>IF(AND(MONTH(F3325)=7,DAY(F3325)&gt;25),DAY(F3325)-25,
MOD((SUM(VLOOKUP(MONTH(F3325),D暦変換用数値,2,FALSE),DAY(F3325))),28)+1)</f>
        <v>14</v>
      </c>
      <c r="P3325" s="405">
        <f>IF(OR(MONTH(F3325)&lt;7,AND(MONTH(F3325)=7,DAY(F3325)&lt;=25)),
MOD(SUM((E3325-1901)*365,(N3325-1)*28,O3325,258),260),
MOD(SUM((E3325-1900)*365,(N3325-1)*28,O3325,258),260))</f>
        <v>193</v>
      </c>
      <c r="Q3325" s="371" t="str">
        <f>VLOOKUP(MOD(P3325,4),色,2,FALSE)</f>
        <v>赤い</v>
      </c>
      <c r="R3325" s="289" t="str">
        <f>VLOOKUP(MOD(P3325,13),銀河の音,2,FALSE)</f>
        <v>スペクトルの</v>
      </c>
      <c r="S3325" s="382" t="str">
        <f>VLOOKUP(MOD(P3325,20),太陽の紋章,2,FALSE)</f>
        <v>空歩く者</v>
      </c>
      <c r="T3325" s="95" t="s">
        <v>1884</v>
      </c>
    </row>
    <row r="3326" spans="1:20" ht="13.5" customHeight="1">
      <c r="A3326" s="50" t="str">
        <f>VLOOKUP(MOD(E3326,10),十干,2,FALSE)</f>
        <v>丙</v>
      </c>
      <c r="B3326" s="199" t="str">
        <f>VLOOKUP(MOD(E3326,12),十二支,3,FALSE)</f>
        <v xml:space="preserve">09 火 </v>
      </c>
      <c r="C3326" s="201" t="str">
        <f>VLOOKUP(F3326,星座,3,TRUE)</f>
        <v xml:space="preserve">10 龍 </v>
      </c>
      <c r="D3326" s="531" t="s">
        <v>4619</v>
      </c>
      <c r="E3326" s="1" t="str">
        <f>IFERROR(YEAR(D3326),LEFT(D3326,4))</f>
        <v>1646</v>
      </c>
      <c r="F3326" s="1" t="str">
        <f>IF(ISTEXT(D3326),RIGHT(D3326,5),TEXT(D3326,"mm/dd"))</f>
        <v>07/01</v>
      </c>
      <c r="G3326" s="39">
        <f>SUM(MID(E3326,1,1),MID(E3326,2,1),MID(E3326,3,1),MID(E3326,4,1),MID(F3326,1,1),MID(F3326,2,1),MID(F3326,4,1),MID(F3326,5,1))</f>
        <v>25</v>
      </c>
      <c r="H3326" s="41">
        <f>IF(MOD(G3326,9)=0,9,MOD(G3326,9))</f>
        <v>7</v>
      </c>
      <c r="I3326" s="45" t="str">
        <f>IFERROR(MID("日月火水木金土",WEEKDAY(D3326),1),"")</f>
        <v/>
      </c>
      <c r="J3326" s="304" t="s">
        <v>5420</v>
      </c>
      <c r="K3326" s="202" t="str">
        <f>VLOOKUP(F3326,石と花メイン,3,FALSE)</f>
        <v>◆紅玉</v>
      </c>
      <c r="L3326" s="297" t="str">
        <f>VLOOKUP(F3326,石と花メイン,4,FALSE)</f>
        <v>松葉菊【仙人掌菊】</v>
      </c>
      <c r="M3326" s="393">
        <f>IF(OR(MONTH(F3326)&lt;7,AND(MONTH(F3326)=7,DAY(F3326)&lt;=25)),
MOD(SUM((E3326-1901)*365,259),260),
MOD(SUM((E3326-1900)*365,259),260))</f>
        <v>4</v>
      </c>
      <c r="N3326" s="390">
        <f>IF(AND(MONTH(F3326)=7,DAY(F3326)&gt;25),1,
ROUNDDOWN((SUM(VLOOKUP(MONTH(F3326),D暦変換用数値,2,FALSE),DAY(F3326))/28)+1,0))</f>
        <v>13</v>
      </c>
      <c r="O3326" s="205">
        <f>IF(AND(MONTH(F3326)=7,DAY(F3326)&gt;25),DAY(F3326)-25,
MOD((SUM(VLOOKUP(MONTH(F3326),D暦変換用数値,2,FALSE),DAY(F3326))),28)+1)</f>
        <v>5</v>
      </c>
      <c r="P3326" s="406">
        <f>IF(OR(MONTH(F3326)&lt;7,AND(MONTH(F3326)=7,DAY(F3326)&lt;=25)),
MOD(SUM((E3326-1901)*365,(N3326-1)*28,O3326,258),260),
MOD(SUM((E3326-1900)*365,(N3326-1)*28,O3326,258),260))</f>
        <v>84</v>
      </c>
      <c r="Q3326" s="373" t="str">
        <f>VLOOKUP(MOD(P3326,4),色,2,FALSE)</f>
        <v>黄色い</v>
      </c>
      <c r="R3326" s="291" t="str">
        <f>VLOOKUP(MOD(P3326,13),銀河の音,2,FALSE)</f>
        <v>律動の</v>
      </c>
      <c r="S3326" s="384" t="str">
        <f>VLOOKUP(MOD(P3326,20),太陽の紋章,2,FALSE)</f>
        <v>種</v>
      </c>
      <c r="T3326" s="97" t="s">
        <v>4620</v>
      </c>
    </row>
    <row r="3327" spans="1:20" ht="13.5" customHeight="1">
      <c r="A3327" s="282" t="str">
        <f>VLOOKUP(MOD(E3327,10),十干,2,FALSE)</f>
        <v>戊</v>
      </c>
      <c r="B3327" s="283" t="str">
        <f>VLOOKUP(MOD(E3327,12),十二支,3,FALSE)</f>
        <v xml:space="preserve">09 火 </v>
      </c>
      <c r="C3327" s="287" t="str">
        <f>VLOOKUP(F3327,星座,3,TRUE)</f>
        <v xml:space="preserve">10 龍 </v>
      </c>
      <c r="D3327" s="533" t="s">
        <v>8834</v>
      </c>
      <c r="E3327" s="83" t="str">
        <f>IFERROR(YEAR(D3327),LEFT(D3327,4))</f>
        <v>1778</v>
      </c>
      <c r="F3327" s="83" t="str">
        <f>IF(ISTEXT(D3327),RIGHT(D3327,5),TEXT(D3327,"mm/dd"))</f>
        <v>07/02</v>
      </c>
      <c r="G3327" s="88">
        <f>SUM(MID(E3327,1,1),MID(E3327,2,1),MID(E3327,3,1),MID(E3327,4,1),MID(F3327,1,1),MID(F3327,2,1),MID(F3327,4,1),MID(F3327,5,1))</f>
        <v>32</v>
      </c>
      <c r="H3327" s="88">
        <f>IF(MOD(G3327,9)=0,9,MOD(G3327,9))</f>
        <v>5</v>
      </c>
      <c r="I3327" s="83" t="str">
        <f>IFERROR(MID("日月火水木金土",WEEKDAY(D3327),1),"")</f>
        <v/>
      </c>
      <c r="J3327" s="303" t="s">
        <v>3084</v>
      </c>
      <c r="K3327" s="87" t="str">
        <f>VLOOKUP(F3327,石と花メイン,3,FALSE)</f>
        <v>◇金剛石</v>
      </c>
      <c r="L3327" s="296" t="str">
        <f>VLOOKUP(F3327,石と花メイン,4,FALSE)</f>
        <v>クレマチス【鉄線】</v>
      </c>
      <c r="M3327" s="392">
        <f>IF(OR(MONTH(F3327)&lt;7,AND(MONTH(F3327)=7,DAY(F3327)&lt;=25)),
MOD(SUM((E3327-1901)*365,259),260),
MOD(SUM((E3327-1900)*365,259),260))</f>
        <v>84</v>
      </c>
      <c r="N3327" s="330">
        <f>IF(AND(MONTH(F3327)=7,DAY(F3327)&gt;25),1,
ROUNDDOWN((SUM(VLOOKUP(MONTH(F3327),D暦変換用数値,2,FALSE),DAY(F3327))/28)+1,0))</f>
        <v>13</v>
      </c>
      <c r="O3327" s="84">
        <f>IF(AND(MONTH(F3327)=7,DAY(F3327)&gt;25),DAY(F3327)-25,
MOD((SUM(VLOOKUP(MONTH(F3327),D暦変換用数値,2,FALSE),DAY(F3327))),28)+1)</f>
        <v>6</v>
      </c>
      <c r="P3327" s="405">
        <f>IF(OR(MONTH(F3327)&lt;7,AND(MONTH(F3327)=7,DAY(F3327)&lt;=25)),
MOD(SUM((E3327-1901)*365,(N3327-1)*28,O3327,258),260),
MOD(SUM((E3327-1900)*365,(N3327-1)*28,O3327,258),260))</f>
        <v>165</v>
      </c>
      <c r="Q3327" s="371" t="str">
        <f>VLOOKUP(MOD(P3327,4),色,2,FALSE)</f>
        <v>赤い</v>
      </c>
      <c r="R3327" s="289" t="str">
        <f>VLOOKUP(MOD(P3327,13),銀河の音,2,FALSE)</f>
        <v>太陽の</v>
      </c>
      <c r="S3327" s="382" t="str">
        <f>VLOOKUP(MOD(P3327,20),太陽の紋章,2,FALSE)</f>
        <v>蛇</v>
      </c>
      <c r="T3327" s="95" t="s">
        <v>4691</v>
      </c>
    </row>
    <row r="3328" spans="1:20" ht="13.5" customHeight="1">
      <c r="A3328" s="282" t="str">
        <f>VLOOKUP(MOD(E3328,10),十干,2,FALSE)</f>
        <v>丙</v>
      </c>
      <c r="B3328" s="283" t="str">
        <f>VLOOKUP(MOD(E3328,12),十二支,3,FALSE)</f>
        <v xml:space="preserve">09 火 </v>
      </c>
      <c r="C3328" s="287" t="str">
        <f>VLOOKUP(F3328,星座,3,TRUE)</f>
        <v xml:space="preserve">10 龍 </v>
      </c>
      <c r="D3328" s="533" t="s">
        <v>8835</v>
      </c>
      <c r="E3328" s="83" t="str">
        <f>IFERROR(YEAR(D3328),LEFT(D3328,4))</f>
        <v>1826</v>
      </c>
      <c r="F3328" s="83" t="str">
        <f>IF(ISTEXT(D3328),RIGHT(D3328,5),TEXT(D3328,"mm/dd"))</f>
        <v>07/04</v>
      </c>
      <c r="G3328" s="88">
        <f>SUM(MID(E3328,1,1),MID(E3328,2,1),MID(E3328,3,1),MID(E3328,4,1),MID(F3328,1,1),MID(F3328,2,1),MID(F3328,4,1),MID(F3328,5,1))</f>
        <v>28</v>
      </c>
      <c r="H3328" s="88">
        <f>IF(MOD(G3328,9)=0,9,MOD(G3328,9))</f>
        <v>1</v>
      </c>
      <c r="I3328" s="83" t="str">
        <f>IFERROR(MID("日月火水木金土",WEEKDAY(D3328),1),"")</f>
        <v/>
      </c>
      <c r="J3328" s="303" t="s">
        <v>3085</v>
      </c>
      <c r="K3328" s="87" t="str">
        <f>VLOOKUP(F3328,石と花メイン,3,FALSE)</f>
        <v>▲黄金</v>
      </c>
      <c r="L3328" s="296" t="str">
        <f>VLOOKUP(F3328,石と花メイン,4,FALSE)</f>
        <v>花魁草【草夾竹桃】</v>
      </c>
      <c r="M3328" s="392">
        <f>IF(OR(MONTH(F3328)&lt;7,AND(MONTH(F3328)=7,DAY(F3328)&lt;=25)),
MOD(SUM((E3328-1901)*365,259),260),
MOD(SUM((E3328-1900)*365,259),260))</f>
        <v>184</v>
      </c>
      <c r="N3328" s="330">
        <f>IF(AND(MONTH(F3328)=7,DAY(F3328)&gt;25),1,
ROUNDDOWN((SUM(VLOOKUP(MONTH(F3328),D暦変換用数値,2,FALSE),DAY(F3328))/28)+1,0))</f>
        <v>13</v>
      </c>
      <c r="O3328" s="84">
        <f>IF(AND(MONTH(F3328)=7,DAY(F3328)&gt;25),DAY(F3328)-25,
MOD((SUM(VLOOKUP(MONTH(F3328),D暦変換用数値,2,FALSE),DAY(F3328))),28)+1)</f>
        <v>8</v>
      </c>
      <c r="P3328" s="405">
        <f>IF(OR(MONTH(F3328)&lt;7,AND(MONTH(F3328)=7,DAY(F3328)&lt;=25)),
MOD(SUM((E3328-1901)*365,(N3328-1)*28,O3328,258),260),
MOD(SUM((E3328-1900)*365,(N3328-1)*28,O3328,258),260))</f>
        <v>7</v>
      </c>
      <c r="Q3328" s="371" t="str">
        <f>VLOOKUP(MOD(P3328,4),色,2,FALSE)</f>
        <v>青い</v>
      </c>
      <c r="R3328" s="289" t="str">
        <f>VLOOKUP(MOD(P3328,13),銀河の音,2,FALSE)</f>
        <v>共振の</v>
      </c>
      <c r="S3328" s="382" t="str">
        <f>VLOOKUP(MOD(P3328,20),太陽の紋章,2,FALSE)</f>
        <v>手</v>
      </c>
      <c r="T3328" s="100" t="s">
        <v>4279</v>
      </c>
    </row>
    <row r="3329" spans="1:20" ht="13.5" customHeight="1">
      <c r="A3329" s="282" t="str">
        <f>VLOOKUP(MOD(E3329,10),十干,2,FALSE)</f>
        <v>丙</v>
      </c>
      <c r="B3329" s="283" t="str">
        <f>VLOOKUP(MOD(E3329,12),十二支,3,FALSE)</f>
        <v xml:space="preserve">09 火 </v>
      </c>
      <c r="C3329" s="287" t="str">
        <f>VLOOKUP(F3329,星座,3,TRUE)</f>
        <v xml:space="preserve">10 龍 </v>
      </c>
      <c r="D3329" s="533" t="s">
        <v>8836</v>
      </c>
      <c r="E3329" s="83" t="str">
        <f>IFERROR(YEAR(D3329),LEFT(D3329,4))</f>
        <v>1826</v>
      </c>
      <c r="F3329" s="83" t="str">
        <f>IF(ISTEXT(D3329),RIGHT(D3329,5),TEXT(D3329,"mm/dd"))</f>
        <v>07/22</v>
      </c>
      <c r="G3329" s="88">
        <f>SUM(MID(E3329,1,1),MID(E3329,2,1),MID(E3329,3,1),MID(E3329,4,1),MID(F3329,1,1),MID(F3329,2,1),MID(F3329,4,1),MID(F3329,5,1))</f>
        <v>28</v>
      </c>
      <c r="H3329" s="88">
        <f>IF(MOD(G3329,9)=0,9,MOD(G3329,9))</f>
        <v>1</v>
      </c>
      <c r="I3329" s="83" t="str">
        <f>IFERROR(MID("日月火水木金土",WEEKDAY(D3329),1),"")</f>
        <v/>
      </c>
      <c r="J3329" s="303" t="s">
        <v>3086</v>
      </c>
      <c r="K3329" s="87" t="str">
        <f>VLOOKUP(F3329,石と花メイン,3,FALSE)</f>
        <v>●珊瑚</v>
      </c>
      <c r="L3329" s="296" t="str">
        <f>VLOOKUP(F3329,石と花メイン,4,FALSE)</f>
        <v>河原撫子【大和撫子】</v>
      </c>
      <c r="M3329" s="392">
        <f>IF(OR(MONTH(F3329)&lt;7,AND(MONTH(F3329)=7,DAY(F3329)&lt;=25)),
MOD(SUM((E3329-1901)*365,259),260),
MOD(SUM((E3329-1900)*365,259),260))</f>
        <v>184</v>
      </c>
      <c r="N3329" s="330">
        <f>IF(AND(MONTH(F3329)=7,DAY(F3329)&gt;25),1,
ROUNDDOWN((SUM(VLOOKUP(MONTH(F3329),D暦変換用数値,2,FALSE),DAY(F3329))/28)+1,0))</f>
        <v>13</v>
      </c>
      <c r="O3329" s="84">
        <f>IF(AND(MONTH(F3329)=7,DAY(F3329)&gt;25),DAY(F3329)-25,
MOD((SUM(VLOOKUP(MONTH(F3329),D暦変換用数値,2,FALSE),DAY(F3329))),28)+1)</f>
        <v>26</v>
      </c>
      <c r="P3329" s="405">
        <f>IF(OR(MONTH(F3329)&lt;7,AND(MONTH(F3329)=7,DAY(F3329)&lt;=25)),
MOD(SUM((E3329-1901)*365,(N3329-1)*28,O3329,258),260),
MOD(SUM((E3329-1900)*365,(N3329-1)*28,O3329,258),260))</f>
        <v>25</v>
      </c>
      <c r="Q3329" s="371" t="str">
        <f>VLOOKUP(MOD(P3329,4),色,2,FALSE)</f>
        <v>赤い</v>
      </c>
      <c r="R3329" s="289" t="str">
        <f>VLOOKUP(MOD(P3329,13),銀河の音,2,FALSE)</f>
        <v>水晶の</v>
      </c>
      <c r="S3329" s="382" t="str">
        <f>VLOOKUP(MOD(P3329,20),太陽の紋章,2,FALSE)</f>
        <v>蛇</v>
      </c>
      <c r="T3329" s="95" t="s">
        <v>3786</v>
      </c>
    </row>
    <row r="3330" spans="1:20" ht="13.5" customHeight="1">
      <c r="A3330" s="50" t="str">
        <f>VLOOKUP(MOD(E3330,10),十干,2,FALSE)</f>
        <v>庚</v>
      </c>
      <c r="B3330" s="199" t="str">
        <f>VLOOKUP(MOD(E3330,12),十二支,3,FALSE)</f>
        <v xml:space="preserve">09 火 </v>
      </c>
      <c r="C3330" s="201" t="str">
        <f>VLOOKUP(F3330,星座,3,TRUE)</f>
        <v xml:space="preserve">10 龍 </v>
      </c>
      <c r="D3330" s="531" t="s">
        <v>4621</v>
      </c>
      <c r="E3330" s="1" t="str">
        <f>IFERROR(YEAR(D3330),LEFT(D3330,4))</f>
        <v>1850</v>
      </c>
      <c r="F3330" s="1" t="str">
        <f>IF(ISTEXT(D3330),RIGHT(D3330,5),TEXT(D3330,"mm/dd"))</f>
        <v>06/27</v>
      </c>
      <c r="G3330" s="39">
        <f>SUM(MID(E3330,1,1),MID(E3330,2,1),MID(E3330,3,1),MID(E3330,4,1),MID(F3330,1,1),MID(F3330,2,1),MID(F3330,4,1),MID(F3330,5,1))</f>
        <v>29</v>
      </c>
      <c r="H3330" s="41">
        <f>IF(MOD(G3330,9)=0,9,MOD(G3330,9))</f>
        <v>2</v>
      </c>
      <c r="I3330" s="45" t="str">
        <f>IFERROR(MID("日月火水木金土",WEEKDAY(D3330),1),"")</f>
        <v/>
      </c>
      <c r="J3330" s="304" t="s">
        <v>5421</v>
      </c>
      <c r="K3330" s="202" t="str">
        <f>VLOOKUP(F3330,石と花メイン,3,FALSE)</f>
        <v>■紫水晶</v>
      </c>
      <c r="L3330" s="297" t="str">
        <f>VLOOKUP(F3330,石と花メイン,4,FALSE)</f>
        <v>時計草【パッションフラワー】</v>
      </c>
      <c r="M3330" s="393">
        <f>IF(OR(MONTH(F3330)&lt;7,AND(MONTH(F3330)=7,DAY(F3330)&lt;=25)),
MOD(SUM((E3330-1901)*365,259),260),
MOD(SUM((E3330-1900)*365,259),260))</f>
        <v>104</v>
      </c>
      <c r="N3330" s="390">
        <f>IF(AND(MONTH(F3330)=7,DAY(F3330)&gt;25),1,
ROUNDDOWN((SUM(VLOOKUP(MONTH(F3330),D暦変換用数値,2,FALSE),DAY(F3330))/28)+1,0))</f>
        <v>13</v>
      </c>
      <c r="O3330" s="205">
        <f>IF(AND(MONTH(F3330)=7,DAY(F3330)&gt;25),DAY(F3330)-25,
MOD((SUM(VLOOKUP(MONTH(F3330),D暦変換用数値,2,FALSE),DAY(F3330))),28)+1)</f>
        <v>1</v>
      </c>
      <c r="P3330" s="406">
        <f>IF(OR(MONTH(F3330)&lt;7,AND(MONTH(F3330)=7,DAY(F3330)&lt;=25)),
MOD(SUM((E3330-1901)*365,(N3330-1)*28,O3330,258),260),
MOD(SUM((E3330-1900)*365,(N3330-1)*28,O3330,258),260))</f>
        <v>180</v>
      </c>
      <c r="Q3330" s="373" t="str">
        <f>VLOOKUP(MOD(P3330,4),色,2,FALSE)</f>
        <v>黄色い</v>
      </c>
      <c r="R3330" s="291" t="str">
        <f>VLOOKUP(MOD(P3330,13),銀河の音,2,FALSE)</f>
        <v>スペクトルの</v>
      </c>
      <c r="S3330" s="384" t="str">
        <f>VLOOKUP(MOD(P3330,20),太陽の紋章,2,FALSE)</f>
        <v>太陽</v>
      </c>
      <c r="T3330" s="103" t="s">
        <v>4622</v>
      </c>
    </row>
    <row r="3331" spans="1:20" ht="13.5" customHeight="1">
      <c r="A3331" s="50" t="str">
        <f>VLOOKUP(MOD(E3331,10),十干,2,FALSE)</f>
        <v>壬</v>
      </c>
      <c r="B3331" s="199" t="str">
        <f>VLOOKUP(MOD(E3331,12),十二支,3,FALSE)</f>
        <v xml:space="preserve">09 火 </v>
      </c>
      <c r="C3331" s="201" t="str">
        <f>VLOOKUP(F3331,星座,3,TRUE)</f>
        <v xml:space="preserve">10 龍 </v>
      </c>
      <c r="D3331" s="531" t="s">
        <v>4623</v>
      </c>
      <c r="E3331" s="1" t="str">
        <f>IFERROR(YEAR(D3331),LEFT(D3331,4))</f>
        <v>1862</v>
      </c>
      <c r="F3331" s="1" t="str">
        <f>IF(ISTEXT(D3331),RIGHT(D3331,5),TEXT(D3331,"mm/dd"))</f>
        <v>07/14</v>
      </c>
      <c r="G3331" s="39">
        <f>SUM(MID(E3331,1,1),MID(E3331,2,1),MID(E3331,3,1),MID(E3331,4,1),MID(F3331,1,1),MID(F3331,2,1),MID(F3331,4,1),MID(F3331,5,1))</f>
        <v>29</v>
      </c>
      <c r="H3331" s="41">
        <f>IF(MOD(G3331,9)=0,9,MOD(G3331,9))</f>
        <v>2</v>
      </c>
      <c r="I3331" s="45" t="str">
        <f>IFERROR(MID("日月火水木金土",WEEKDAY(D3331),1),"")</f>
        <v/>
      </c>
      <c r="J3331" s="304" t="s">
        <v>1153</v>
      </c>
      <c r="K3331" s="202" t="str">
        <f>VLOOKUP(F3331,石と花メイン,3,FALSE)</f>
        <v>●土耳古石</v>
      </c>
      <c r="L3331" s="297" t="str">
        <f>VLOOKUP(F3331,石と花メイン,4,FALSE)</f>
        <v>ブッドレア【房藤空木】</v>
      </c>
      <c r="M3331" s="393">
        <f>IF(OR(MONTH(F3331)&lt;7,AND(MONTH(F3331)=7,DAY(F3331)&lt;=25)),
MOD(SUM((E3331-1901)*365,259),260),
MOD(SUM((E3331-1900)*365,259),260))</f>
        <v>64</v>
      </c>
      <c r="N3331" s="390">
        <f>IF(AND(MONTH(F3331)=7,DAY(F3331)&gt;25),1,
ROUNDDOWN((SUM(VLOOKUP(MONTH(F3331),D暦変換用数値,2,FALSE),DAY(F3331))/28)+1,0))</f>
        <v>13</v>
      </c>
      <c r="O3331" s="205">
        <f>IF(AND(MONTH(F3331)=7,DAY(F3331)&gt;25),DAY(F3331)-25,
MOD((SUM(VLOOKUP(MONTH(F3331),D暦変換用数値,2,FALSE),DAY(F3331))),28)+1)</f>
        <v>18</v>
      </c>
      <c r="P3331" s="406">
        <f>IF(OR(MONTH(F3331)&lt;7,AND(MONTH(F3331)=7,DAY(F3331)&lt;=25)),
MOD(SUM((E3331-1901)*365,(N3331-1)*28,O3331,258),260),
MOD(SUM((E3331-1900)*365,(N3331-1)*28,O3331,258),260))</f>
        <v>157</v>
      </c>
      <c r="Q3331" s="372" t="str">
        <f>VLOOKUP(MOD(P3331,4),色,2,FALSE)</f>
        <v>赤い</v>
      </c>
      <c r="R3331" s="290" t="str">
        <f>VLOOKUP(MOD(P3331,13),銀河の音,2,FALSE)</f>
        <v>磁気の</v>
      </c>
      <c r="S3331" s="383" t="str">
        <f>VLOOKUP(MOD(P3331,20),太陽の紋章,2,FALSE)</f>
        <v>地球</v>
      </c>
      <c r="T3331" s="103" t="s">
        <v>4624</v>
      </c>
    </row>
    <row r="3332" spans="1:20" ht="13.5" customHeight="1">
      <c r="A3332" s="334" t="str">
        <f>VLOOKUP(MOD(E3332,10),十干,2,FALSE)</f>
        <v>庚</v>
      </c>
      <c r="B3332" s="331" t="str">
        <f>VLOOKUP(MOD(E3332,12),十二支,3,FALSE)</f>
        <v xml:space="preserve">09 火 </v>
      </c>
      <c r="C3332" s="336" t="str">
        <f>VLOOKUP(F3332,星座,3,TRUE)</f>
        <v xml:space="preserve">10 龍 </v>
      </c>
      <c r="D3332" s="534" t="s">
        <v>9048</v>
      </c>
      <c r="E3332" s="131" t="str">
        <f>IFERROR(YEAR(D3332),LEFT(D3332,4))</f>
        <v>1970</v>
      </c>
      <c r="F3332" s="538" t="str">
        <f>IF(ISTEXT(D3332),RIGHT(D3332,5),TEXT(D3332,"mm/dd"))</f>
        <v>07/**</v>
      </c>
      <c r="G3332" s="133"/>
      <c r="H3332" s="133"/>
      <c r="I3332" s="131"/>
      <c r="J3332" s="306" t="s">
        <v>9049</v>
      </c>
      <c r="K3332" s="335" t="str">
        <f>VLOOKUP(F3332,石と花メイン,3,FALSE)</f>
        <v>◆紅玉</v>
      </c>
      <c r="L3332" s="302" t="str">
        <f>VLOOKUP(F3332,石と花メイン,4,FALSE)</f>
        <v>松葉菊【仙人掌菊】</v>
      </c>
      <c r="M3332" s="396"/>
      <c r="N3332" s="335"/>
      <c r="O3332" s="132"/>
      <c r="P3332" s="404"/>
      <c r="Q3332" s="376"/>
      <c r="R3332" s="333"/>
      <c r="S3332" s="387"/>
      <c r="T3332" s="126" t="s">
        <v>9050</v>
      </c>
    </row>
    <row r="3333" spans="1:20" ht="13.5" customHeight="1">
      <c r="A3333" s="282" t="str">
        <f>VLOOKUP(MOD(E3333,10),十干,2,FALSE)</f>
        <v>壬</v>
      </c>
      <c r="B3333" s="283" t="str">
        <f>VLOOKUP(MOD(E3333,12),十二支,3,FALSE)</f>
        <v xml:space="preserve">09 火 </v>
      </c>
      <c r="C3333" s="287" t="str">
        <f>VLOOKUP(F3333,星座,3,TRUE)</f>
        <v xml:space="preserve">10 龍 </v>
      </c>
      <c r="D3333" s="533" t="s">
        <v>8837</v>
      </c>
      <c r="E3333" s="83" t="str">
        <f>IFERROR(YEAR(D3333),LEFT(D3333,4))</f>
        <v>1982</v>
      </c>
      <c r="F3333" s="83" t="str">
        <f>IF(ISTEXT(D3333),RIGHT(D3333,5),TEXT(D3333,"mm/dd"))</f>
        <v>07/**</v>
      </c>
      <c r="G3333" s="88"/>
      <c r="H3333" s="88"/>
      <c r="I3333" s="83" t="str">
        <f>IFERROR(MID("日月火水木金土",WEEKDAY(D3333),1),"")</f>
        <v/>
      </c>
      <c r="J3333" s="303" t="s">
        <v>3090</v>
      </c>
      <c r="K3333" s="87"/>
      <c r="L3333" s="296"/>
      <c r="M3333" s="392"/>
      <c r="N3333" s="330"/>
      <c r="O3333" s="84"/>
      <c r="P3333" s="405"/>
      <c r="Q3333" s="371"/>
      <c r="R3333" s="289"/>
      <c r="S3333" s="382"/>
      <c r="T3333" s="95" t="s">
        <v>70</v>
      </c>
    </row>
    <row r="3334" spans="1:20" ht="13.5" customHeight="1">
      <c r="A3334" s="49" t="str">
        <f>VLOOKUP(MOD(E3334,10),十干,2,FALSE)</f>
        <v>壬</v>
      </c>
      <c r="B3334" s="199" t="str">
        <f>VLOOKUP(MOD(E3334,12),十二支,3,FALSE)</f>
        <v xml:space="preserve">09 火 </v>
      </c>
      <c r="C3334" s="201" t="str">
        <f>VLOOKUP(F3334,星座,3,TRUE)</f>
        <v xml:space="preserve">11 木 </v>
      </c>
      <c r="D3334" s="535">
        <v>8366</v>
      </c>
      <c r="E3334" s="45">
        <f>IFERROR(YEAR(D3334),LEFT(D3334,4))</f>
        <v>1922</v>
      </c>
      <c r="F3334" s="45" t="str">
        <f>IF(ISTEXT(D3334),RIGHT(D3334,5),TEXT(D3334,"mm/dd"))</f>
        <v>11/26</v>
      </c>
      <c r="G3334" s="41">
        <f>SUM(MID(E3334,1,1),MID(E3334,2,1),MID(E3334,3,1),MID(E3334,4,1),MID(F3334,1,1),MID(F3334,2,1),MID(F3334,4,1),MID(F3334,5,1))</f>
        <v>24</v>
      </c>
      <c r="H3334" s="41">
        <f>IF(MOD(G3334,9)=0,9,MOD(G3334,9))</f>
        <v>6</v>
      </c>
      <c r="I3334" s="45" t="str">
        <f>IFERROR(MID("日月火水木金土",WEEKDAY(D3334),1),"")</f>
        <v>日</v>
      </c>
      <c r="J3334" s="305" t="s">
        <v>6430</v>
      </c>
      <c r="K3334" s="203" t="str">
        <f>VLOOKUP(F3334,石と花メイン,3,FALSE)</f>
        <v>■赤縞瑪瑙</v>
      </c>
      <c r="L3334" s="298" t="str">
        <f>VLOOKUP(F3334,石と花メイン,4,FALSE)</f>
        <v>鋸草【アキレア】</v>
      </c>
      <c r="M3334" s="394">
        <f>IF(OR(MONTH(F3334)&lt;7,AND(MONTH(F3334)=7,DAY(F3334)&lt;=25)),
MOD(SUM((E3334-1901)*365,259),260),
MOD(SUM((E3334-1900)*365,259),260))</f>
        <v>229</v>
      </c>
      <c r="N3334" s="391">
        <f>IF(AND(MONTH(F3334)=7,DAY(F3334)&gt;25),1,
ROUNDDOWN((SUM(VLOOKUP(MONTH(F3334),D暦変換用数値,2,FALSE),DAY(F3334))/28)+1,0))</f>
        <v>5</v>
      </c>
      <c r="O3334" s="46">
        <f>IF(AND(MONTH(F3334)=7,DAY(F3334)&gt;25),DAY(F3334)-25,
MOD((SUM(VLOOKUP(MONTH(F3334),D暦変換用数値,2,FALSE),DAY(F3334))),28)+1)</f>
        <v>12</v>
      </c>
      <c r="P3334" s="407">
        <f>IF(OR(MONTH(F3334)&lt;7,AND(MONTH(F3334)=7,DAY(F3334)&lt;=25)),
MOD(SUM((E3334-1901)*365,(N3334-1)*28,O3334,258),260),
MOD(SUM((E3334-1900)*365,(N3334-1)*28,O3334,258),260))</f>
        <v>92</v>
      </c>
      <c r="Q3334" s="373" t="str">
        <f>VLOOKUP(MOD(P3334,4),色,2,FALSE)</f>
        <v>黄色い</v>
      </c>
      <c r="R3334" s="291" t="str">
        <f>VLOOKUP(MOD(P3334,13),銀河の音,2,FALSE)</f>
        <v>磁気の</v>
      </c>
      <c r="S3334" s="384" t="str">
        <f>VLOOKUP(MOD(P3334,20),太陽の紋章,2,FALSE)</f>
        <v>人</v>
      </c>
      <c r="T3334" s="104" t="s">
        <v>6746</v>
      </c>
    </row>
    <row r="3335" spans="1:20" ht="13.5" customHeight="1">
      <c r="A3335" s="282" t="str">
        <f>VLOOKUP(MOD(E3335,10),十干,2,FALSE)</f>
        <v>壬</v>
      </c>
      <c r="B3335" s="283" t="str">
        <f>VLOOKUP(MOD(E3335,12),十二支,3,FALSE)</f>
        <v xml:space="preserve">09 火 </v>
      </c>
      <c r="C3335" s="287" t="str">
        <f>VLOOKUP(F3335,星座,3,TRUE)</f>
        <v xml:space="preserve">11 木 </v>
      </c>
      <c r="D3335" s="533">
        <v>8386</v>
      </c>
      <c r="E3335" s="83">
        <f>IFERROR(YEAR(D3335),LEFT(D3335,4))</f>
        <v>1922</v>
      </c>
      <c r="F3335" s="83" t="str">
        <f>IF(ISTEXT(D3335),RIGHT(D3335,5),TEXT(D3335,"mm/dd"))</f>
        <v>12/16</v>
      </c>
      <c r="G3335" s="88">
        <f>SUM(MID(E3335,1,1),MID(E3335,2,1),MID(E3335,3,1),MID(E3335,4,1),MID(F3335,1,1),MID(F3335,2,1),MID(F3335,4,1),MID(F3335,5,1))</f>
        <v>24</v>
      </c>
      <c r="H3335" s="88">
        <f>IF(MOD(G3335,9)=0,9,MOD(G3335,9))</f>
        <v>6</v>
      </c>
      <c r="I3335" s="83" t="str">
        <f>IFERROR(MID("日月火水木金土",WEEKDAY(D3335),1),"")</f>
        <v>土</v>
      </c>
      <c r="J3335" s="303" t="s">
        <v>3098</v>
      </c>
      <c r="K3335" s="87" t="str">
        <f>VLOOKUP(F3335,石と花メイン,3,FALSE)</f>
        <v>●珪孔雀石</v>
      </c>
      <c r="L3335" s="296" t="str">
        <f>VLOOKUP(F3335,石と花メイン,4,FALSE)</f>
        <v>胡桃</v>
      </c>
      <c r="M3335" s="392">
        <f>IF(OR(MONTH(F3335)&lt;7,AND(MONTH(F3335)=7,DAY(F3335)&lt;=25)),
MOD(SUM((E3335-1901)*365,259),260),
MOD(SUM((E3335-1900)*365,259),260))</f>
        <v>229</v>
      </c>
      <c r="N3335" s="330">
        <f>IF(AND(MONTH(F3335)=7,DAY(F3335)&gt;25),1,
ROUNDDOWN((SUM(VLOOKUP(MONTH(F3335),D暦変換用数値,2,FALSE),DAY(F3335))/28)+1,0))</f>
        <v>6</v>
      </c>
      <c r="O3335" s="84">
        <f>IF(AND(MONTH(F3335)=7,DAY(F3335)&gt;25),DAY(F3335)-25,
MOD((SUM(VLOOKUP(MONTH(F3335),D暦変換用数値,2,FALSE),DAY(F3335))),28)+1)</f>
        <v>4</v>
      </c>
      <c r="P3335" s="405">
        <f>IF(OR(MONTH(F3335)&lt;7,AND(MONTH(F3335)=7,DAY(F3335)&lt;=25)),
MOD(SUM((E3335-1901)*365,(N3335-1)*28,O3335,258),260),
MOD(SUM((E3335-1900)*365,(N3335-1)*28,O3335,258),260))</f>
        <v>112</v>
      </c>
      <c r="Q3335" s="371" t="str">
        <f>VLOOKUP(MOD(P3335,4),色,2,FALSE)</f>
        <v>黄色い</v>
      </c>
      <c r="R3335" s="289" t="str">
        <f>VLOOKUP(MOD(P3335,13),銀河の音,2,FALSE)</f>
        <v>銀河の</v>
      </c>
      <c r="S3335" s="382" t="str">
        <f>VLOOKUP(MOD(P3335,20),太陽の紋章,2,FALSE)</f>
        <v>人</v>
      </c>
      <c r="T3335" s="95" t="s">
        <v>610</v>
      </c>
    </row>
    <row r="3336" spans="1:20" ht="13.5" customHeight="1">
      <c r="A3336" s="50" t="str">
        <f>VLOOKUP(MOD(E3336,10),十干,2,FALSE)</f>
        <v>甲</v>
      </c>
      <c r="B3336" s="199" t="str">
        <f>VLOOKUP(MOD(E3336,12),十二支,3,FALSE)</f>
        <v xml:space="preserve">09 火 </v>
      </c>
      <c r="C3336" s="201" t="str">
        <f>VLOOKUP(F3336,星座,3,TRUE)</f>
        <v xml:space="preserve">11 木 </v>
      </c>
      <c r="D3336" s="531">
        <v>12761</v>
      </c>
      <c r="E3336" s="1">
        <f>IFERROR(YEAR(D3336),LEFT(D3336,4))</f>
        <v>1934</v>
      </c>
      <c r="F3336" s="1" t="str">
        <f>IF(ISTEXT(D3336),RIGHT(D3336,5),TEXT(D3336,"mm/dd"))</f>
        <v>12/08</v>
      </c>
      <c r="G3336" s="39">
        <f>SUM(MID(E3336,1,1),MID(E3336,2,1),MID(E3336,3,1),MID(E3336,4,1),MID(F3336,1,1),MID(F3336,2,1),MID(F3336,4,1),MID(F3336,5,1))</f>
        <v>28</v>
      </c>
      <c r="H3336" s="41">
        <f>IF(MOD(G3336,9)=0,9,MOD(G3336,9))</f>
        <v>1</v>
      </c>
      <c r="I3336" s="45" t="str">
        <f>IFERROR(MID("日月火水木金土",WEEKDAY(D3336),1),"")</f>
        <v>土</v>
      </c>
      <c r="J3336" s="304" t="s">
        <v>5440</v>
      </c>
      <c r="K3336" s="202" t="str">
        <f>VLOOKUP(F3336,石と花メイン,3,FALSE)</f>
        <v>◇金剛石</v>
      </c>
      <c r="L3336" s="297" t="str">
        <f>VLOOKUP(F3336,石と花メイン,4,FALSE)</f>
        <v>葦</v>
      </c>
      <c r="M3336" s="393">
        <f>IF(OR(MONTH(F3336)&lt;7,AND(MONTH(F3336)=7,DAY(F3336)&lt;=25)),
MOD(SUM((E3336-1901)*365,259),260),
MOD(SUM((E3336-1900)*365,259),260))</f>
        <v>189</v>
      </c>
      <c r="N3336" s="390">
        <f>IF(AND(MONTH(F3336)=7,DAY(F3336)&gt;25),1,
ROUNDDOWN((SUM(VLOOKUP(MONTH(F3336),D暦変換用数値,2,FALSE),DAY(F3336))/28)+1,0))</f>
        <v>5</v>
      </c>
      <c r="O3336" s="205">
        <f>IF(AND(MONTH(F3336)=7,DAY(F3336)&gt;25),DAY(F3336)-25,
MOD((SUM(VLOOKUP(MONTH(F3336),D暦変換用数値,2,FALSE),DAY(F3336))),28)+1)</f>
        <v>24</v>
      </c>
      <c r="P3336" s="406">
        <f>IF(OR(MONTH(F3336)&lt;7,AND(MONTH(F3336)=7,DAY(F3336)&lt;=25)),
MOD(SUM((E3336-1901)*365,(N3336-1)*28,O3336,258),260),
MOD(SUM((E3336-1900)*365,(N3336-1)*28,O3336,258),260))</f>
        <v>64</v>
      </c>
      <c r="Q3336" s="373" t="str">
        <f>VLOOKUP(MOD(P3336,4),色,2,FALSE)</f>
        <v>黄色い</v>
      </c>
      <c r="R3336" s="291" t="str">
        <f>VLOOKUP(MOD(P3336,13),銀河の音,2,FALSE)</f>
        <v>水晶の</v>
      </c>
      <c r="S3336" s="384" t="str">
        <f>VLOOKUP(MOD(P3336,20),太陽の紋章,2,FALSE)</f>
        <v>種</v>
      </c>
      <c r="T3336" s="98" t="s">
        <v>3736</v>
      </c>
    </row>
    <row r="3337" spans="1:20" ht="13.5" customHeight="1">
      <c r="A3337" s="50" t="str">
        <f>VLOOKUP(MOD(E3337,10),十干,2,FALSE)</f>
        <v>丙</v>
      </c>
      <c r="B3337" s="199" t="str">
        <f>VLOOKUP(MOD(E3337,12),十二支,3,FALSE)</f>
        <v xml:space="preserve">09 火 </v>
      </c>
      <c r="C3337" s="201" t="str">
        <f>VLOOKUP(F3337,星座,3,TRUE)</f>
        <v xml:space="preserve">11 木 </v>
      </c>
      <c r="D3337" s="531">
        <v>17128</v>
      </c>
      <c r="E3337" s="1">
        <f>IFERROR(YEAR(D3337),LEFT(D3337,4))</f>
        <v>1946</v>
      </c>
      <c r="F3337" s="1" t="str">
        <f>IF(ISTEXT(D3337),RIGHT(D3337,5),TEXT(D3337,"mm/dd"))</f>
        <v>11/22</v>
      </c>
      <c r="G3337" s="39">
        <f>SUM(MID(E3337,1,1),MID(E3337,2,1),MID(E3337,3,1),MID(E3337,4,1),MID(F3337,1,1),MID(F3337,2,1),MID(F3337,4,1),MID(F3337,5,1))</f>
        <v>26</v>
      </c>
      <c r="H3337" s="41">
        <f>IF(MOD(G3337,9)=0,9,MOD(G3337,9))</f>
        <v>8</v>
      </c>
      <c r="I3337" s="45" t="str">
        <f>IFERROR(MID("日月火水木金土",WEEKDAY(D3337),1),"")</f>
        <v>金</v>
      </c>
      <c r="J3337" s="304" t="s">
        <v>5441</v>
      </c>
      <c r="K3337" s="202" t="str">
        <f>VLOOKUP(F3337,石と花メイン,3,FALSE)</f>
        <v>◆柘榴石</v>
      </c>
      <c r="L3337" s="297" t="str">
        <f>VLOOKUP(F3337,石と花メイン,4,FALSE)</f>
        <v>アロエ【蘆薈】</v>
      </c>
      <c r="M3337" s="393">
        <f>IF(OR(MONTH(F3337)&lt;7,AND(MONTH(F3337)=7,DAY(F3337)&lt;=25)),
MOD(SUM((E3337-1901)*365,259),260),
MOD(SUM((E3337-1900)*365,259),260))</f>
        <v>149</v>
      </c>
      <c r="N3337" s="390">
        <f>IF(AND(MONTH(F3337)=7,DAY(F3337)&gt;25),1,
ROUNDDOWN((SUM(VLOOKUP(MONTH(F3337),D暦変換用数値,2,FALSE),DAY(F3337))/28)+1,0))</f>
        <v>5</v>
      </c>
      <c r="O3337" s="205">
        <f>IF(AND(MONTH(F3337)=7,DAY(F3337)&gt;25),DAY(F3337)-25,
MOD((SUM(VLOOKUP(MONTH(F3337),D暦変換用数値,2,FALSE),DAY(F3337))),28)+1)</f>
        <v>8</v>
      </c>
      <c r="P3337" s="406">
        <f>IF(OR(MONTH(F3337)&lt;7,AND(MONTH(F3337)=7,DAY(F3337)&lt;=25)),
MOD(SUM((E3337-1901)*365,(N3337-1)*28,O3337,258),260),
MOD(SUM((E3337-1900)*365,(N3337-1)*28,O3337,258),260))</f>
        <v>8</v>
      </c>
      <c r="Q3337" s="373" t="str">
        <f>VLOOKUP(MOD(P3337,4),色,2,FALSE)</f>
        <v>黄色い</v>
      </c>
      <c r="R3337" s="291" t="str">
        <f>VLOOKUP(MOD(P3337,13),銀河の音,2,FALSE)</f>
        <v>銀河の</v>
      </c>
      <c r="S3337" s="384" t="str">
        <f>VLOOKUP(MOD(P3337,20),太陽の紋章,2,FALSE)</f>
        <v>星</v>
      </c>
      <c r="T3337" s="98" t="s">
        <v>3736</v>
      </c>
    </row>
    <row r="3338" spans="1:20" ht="13.5" customHeight="1">
      <c r="A3338" s="50" t="str">
        <f>VLOOKUP(MOD(E3338,10),十干,2,FALSE)</f>
        <v>丙</v>
      </c>
      <c r="B3338" s="199" t="str">
        <f>VLOOKUP(MOD(E3338,12),十二支,3,FALSE)</f>
        <v xml:space="preserve">09 火 </v>
      </c>
      <c r="C3338" s="201" t="str">
        <f>VLOOKUP(F3338,星座,3,TRUE)</f>
        <v xml:space="preserve">11 木 </v>
      </c>
      <c r="D3338" s="531">
        <v>17130</v>
      </c>
      <c r="E3338" s="1">
        <f>IFERROR(YEAR(D3338),LEFT(D3338,4))</f>
        <v>1946</v>
      </c>
      <c r="F3338" s="1" t="str">
        <f>IF(ISTEXT(D3338),RIGHT(D3338,5),TEXT(D3338,"mm/dd"))</f>
        <v>11/24</v>
      </c>
      <c r="G3338" s="39">
        <f>SUM(MID(E3338,1,1),MID(E3338,2,1),MID(E3338,3,1),MID(E3338,4,1),MID(F3338,1,1),MID(F3338,2,1),MID(F3338,4,1),MID(F3338,5,1))</f>
        <v>28</v>
      </c>
      <c r="H3338" s="41">
        <f>IF(MOD(G3338,9)=0,9,MOD(G3338,9))</f>
        <v>1</v>
      </c>
      <c r="I3338" s="45" t="str">
        <f>IFERROR(MID("日月火水木金土",WEEKDAY(D3338),1),"")</f>
        <v>日</v>
      </c>
      <c r="J3338" s="304" t="s">
        <v>5442</v>
      </c>
      <c r="K3338" s="202" t="str">
        <f>VLOOKUP(F3338,石と花メイン,3,FALSE)</f>
        <v>○真珠</v>
      </c>
      <c r="L3338" s="297" t="str">
        <f>VLOOKUP(F3338,石と花メイン,4,FALSE)</f>
        <v>莢迷</v>
      </c>
      <c r="M3338" s="393">
        <f>IF(OR(MONTH(F3338)&lt;7,AND(MONTH(F3338)=7,DAY(F3338)&lt;=25)),
MOD(SUM((E3338-1901)*365,259),260),
MOD(SUM((E3338-1900)*365,259),260))</f>
        <v>149</v>
      </c>
      <c r="N3338" s="390">
        <f>IF(AND(MONTH(F3338)=7,DAY(F3338)&gt;25),1,
ROUNDDOWN((SUM(VLOOKUP(MONTH(F3338),D暦変換用数値,2,FALSE),DAY(F3338))/28)+1,0))</f>
        <v>5</v>
      </c>
      <c r="O3338" s="205">
        <f>IF(AND(MONTH(F3338)=7,DAY(F3338)&gt;25),DAY(F3338)-25,
MOD((SUM(VLOOKUP(MONTH(F3338),D暦変換用数値,2,FALSE),DAY(F3338))),28)+1)</f>
        <v>10</v>
      </c>
      <c r="P3338" s="406">
        <f>IF(OR(MONTH(F3338)&lt;7,AND(MONTH(F3338)=7,DAY(F3338)&lt;=25)),
MOD(SUM((E3338-1901)*365,(N3338-1)*28,O3338,258),260),
MOD(SUM((E3338-1900)*365,(N3338-1)*28,O3338,258),260))</f>
        <v>10</v>
      </c>
      <c r="Q3338" s="375" t="str">
        <f>VLOOKUP(MOD(P3338,4),色,2,FALSE)</f>
        <v>白い</v>
      </c>
      <c r="R3338" s="293" t="str">
        <f>VLOOKUP(MOD(P3338,13),銀河の音,2,FALSE)</f>
        <v>惑星の</v>
      </c>
      <c r="S3338" s="386" t="str">
        <f>VLOOKUP(MOD(P3338,20),太陽の紋章,2,FALSE)</f>
        <v>犬</v>
      </c>
      <c r="T3338" s="93" t="s">
        <v>5723</v>
      </c>
    </row>
    <row r="3339" spans="1:20" ht="13.5" customHeight="1">
      <c r="A3339" s="76" t="str">
        <f>VLOOKUP(MOD(E3339,10),十干,2,FALSE)</f>
        <v>丙</v>
      </c>
      <c r="B3339" s="199" t="str">
        <f>VLOOKUP(MOD(E3339,12),十二支,3,FALSE)</f>
        <v xml:space="preserve">09 火 </v>
      </c>
      <c r="C3339" s="201" t="str">
        <f>VLOOKUP(F3339,星座,3,TRUE)</f>
        <v xml:space="preserve">11 木 </v>
      </c>
      <c r="D3339" s="534">
        <v>17138</v>
      </c>
      <c r="E3339" s="116">
        <f>IFERROR(YEAR(D3339),LEFT(D3339,4))</f>
        <v>1946</v>
      </c>
      <c r="F3339" s="116" t="str">
        <f>IF(ISTEXT(D3339),RIGHT(D3339,5),TEXT(D3339,"mm/dd"))</f>
        <v>12/02</v>
      </c>
      <c r="G3339" s="120">
        <f>SUM(MID(E3339,1,1),MID(E3339,2,1),MID(E3339,3,1),MID(E3339,4,1),MID(F3339,1,1),MID(F3339,2,1),MID(F3339,4,1),MID(F3339,5,1))</f>
        <v>25</v>
      </c>
      <c r="H3339" s="120">
        <f>IF(MOD(G3339,9)=0,9,MOD(G3339,9))</f>
        <v>7</v>
      </c>
      <c r="I3339" s="116" t="str">
        <f>IFERROR(MID("日月火水木金土",WEEKDAY(D3339),1),"")</f>
        <v>月</v>
      </c>
      <c r="J3339" s="306" t="s">
        <v>7182</v>
      </c>
      <c r="K3339" s="203" t="str">
        <f>VLOOKUP(F3339,石と花メイン,3,FALSE)</f>
        <v>◇金剛石</v>
      </c>
      <c r="L3339" s="299" t="str">
        <f>VLOOKUP(F3339,石と花メイン,4,FALSE)</f>
        <v>サイネリア【富貴菊】</v>
      </c>
      <c r="M3339" s="395">
        <f>IF(OR(MONTH(F3339)&lt;7,AND(MONTH(F3339)=7,DAY(F3339)&lt;=25)),
MOD(SUM((E3339-1901)*365,259),260),
MOD(SUM((E3339-1900)*365,259),260))</f>
        <v>149</v>
      </c>
      <c r="N3339" s="121">
        <f>IF(AND(MONTH(F3339)=7,DAY(F3339)&gt;25),1,
ROUNDDOWN((SUM(VLOOKUP(MONTH(F3339),D暦変換用数値,2,FALSE),DAY(F3339))/28)+1,0))</f>
        <v>5</v>
      </c>
      <c r="O3339" s="117">
        <f>IF(AND(MONTH(F3339)=7,DAY(F3339)&gt;25),DAY(F3339)-25,
MOD((SUM(VLOOKUP(MONTH(F3339),D暦変換用数値,2,FALSE),DAY(F3339))),28)+1)</f>
        <v>18</v>
      </c>
      <c r="P3339" s="408">
        <f>IF(OR(MONTH(F3339)&lt;7,AND(MONTH(F3339)=7,DAY(F3339)&lt;=25)),
MOD(SUM((E3339-1901)*365,(N3339-1)*28,O3339,258),260),
MOD(SUM((E3339-1900)*365,(N3339-1)*28,O3339,258),260))</f>
        <v>18</v>
      </c>
      <c r="Q3339" s="375" t="str">
        <f>VLOOKUP(MOD(P3339,4),色,2,FALSE)</f>
        <v>白い</v>
      </c>
      <c r="R3339" s="293" t="str">
        <f>VLOOKUP(MOD(P3339,13),銀河の音,2,FALSE)</f>
        <v>倍音の</v>
      </c>
      <c r="S3339" s="386" t="str">
        <f>VLOOKUP(MOD(P3339,20),太陽の紋章,2,FALSE)</f>
        <v>鏡</v>
      </c>
      <c r="T3339" s="128" t="s">
        <v>7184</v>
      </c>
    </row>
    <row r="3340" spans="1:20" ht="13.5" customHeight="1">
      <c r="A3340" s="49" t="str">
        <f>VLOOKUP(MOD(E3340,10),十干,2,FALSE)</f>
        <v>丙</v>
      </c>
      <c r="B3340" s="199" t="str">
        <f>VLOOKUP(MOD(E3340,12),十二支,3,FALSE)</f>
        <v xml:space="preserve">09 火 </v>
      </c>
      <c r="C3340" s="201" t="str">
        <f>VLOOKUP(F3340,星座,3,TRUE)</f>
        <v xml:space="preserve">11 木 </v>
      </c>
      <c r="D3340" s="535">
        <v>17141</v>
      </c>
      <c r="E3340" s="45">
        <f>IFERROR(YEAR(D3340),LEFT(D3340,4))</f>
        <v>1946</v>
      </c>
      <c r="F3340" s="45" t="str">
        <f>IF(ISTEXT(D3340),RIGHT(D3340,5),TEXT(D3340,"mm/dd"))</f>
        <v>12/05</v>
      </c>
      <c r="G3340" s="41">
        <f>SUM(MID(E3340,1,1),MID(E3340,2,1),MID(E3340,3,1),MID(E3340,4,1),MID(F3340,1,1),MID(F3340,2,1),MID(F3340,4,1),MID(F3340,5,1))</f>
        <v>28</v>
      </c>
      <c r="H3340" s="41">
        <f>IF(MOD(G3340,9)=0,9,MOD(G3340,9))</f>
        <v>1</v>
      </c>
      <c r="I3340" s="45" t="str">
        <f>IFERROR(MID("日月火水木金土",WEEKDAY(D3340),1),"")</f>
        <v>木</v>
      </c>
      <c r="J3340" s="305" t="s">
        <v>1857</v>
      </c>
      <c r="K3340" s="203" t="str">
        <f>VLOOKUP(F3340,石と花メイン,3,FALSE)</f>
        <v>■瑪瑙</v>
      </c>
      <c r="L3340" s="298" t="str">
        <f>VLOOKUP(F3340,石と花メイン,4,FALSE)</f>
        <v>ドラセナ【竜血樹】</v>
      </c>
      <c r="M3340" s="394">
        <f>IF(OR(MONTH(F3340)&lt;7,AND(MONTH(F3340)=7,DAY(F3340)&lt;=25)),
MOD(SUM((E3340-1901)*365,259),260),
MOD(SUM((E3340-1900)*365,259),260))</f>
        <v>149</v>
      </c>
      <c r="N3340" s="391">
        <f>IF(AND(MONTH(F3340)=7,DAY(F3340)&gt;25),1,
ROUNDDOWN((SUM(VLOOKUP(MONTH(F3340),D暦変換用数値,2,FALSE),DAY(F3340))/28)+1,0))</f>
        <v>5</v>
      </c>
      <c r="O3340" s="46">
        <f>IF(AND(MONTH(F3340)=7,DAY(F3340)&gt;25),DAY(F3340)-25,
MOD((SUM(VLOOKUP(MONTH(F3340),D暦変換用数値,2,FALSE),DAY(F3340))),28)+1)</f>
        <v>21</v>
      </c>
      <c r="P3340" s="407">
        <f>IF(OR(MONTH(F3340)&lt;7,AND(MONTH(F3340)=7,DAY(F3340)&lt;=25)),
MOD(SUM((E3340-1901)*365,(N3340-1)*28,O3340,258),260),
MOD(SUM((E3340-1900)*365,(N3340-1)*28,O3340,258),260))</f>
        <v>21</v>
      </c>
      <c r="Q3340" s="372" t="str">
        <f>VLOOKUP(MOD(P3340,4),色,2,FALSE)</f>
        <v>赤い</v>
      </c>
      <c r="R3340" s="290" t="str">
        <f>VLOOKUP(MOD(P3340,13),銀河の音,2,FALSE)</f>
        <v>銀河の</v>
      </c>
      <c r="S3340" s="383" t="str">
        <f>VLOOKUP(MOD(P3340,20),太陽の紋章,2,FALSE)</f>
        <v>竜</v>
      </c>
      <c r="T3340" s="96" t="s">
        <v>1858</v>
      </c>
    </row>
    <row r="3341" spans="1:20" ht="13.5" customHeight="1">
      <c r="A3341" s="50" t="str">
        <f>VLOOKUP(MOD(E3341,10),十干,2,FALSE)</f>
        <v>丙</v>
      </c>
      <c r="B3341" s="199" t="str">
        <f>VLOOKUP(MOD(E3341,12),十二支,3,FALSE)</f>
        <v xml:space="preserve">09 火 </v>
      </c>
      <c r="C3341" s="201" t="str">
        <f>VLOOKUP(F3341,星座,3,TRUE)</f>
        <v xml:space="preserve">11 木 </v>
      </c>
      <c r="D3341" s="531">
        <v>17150</v>
      </c>
      <c r="E3341" s="1">
        <f>IFERROR(YEAR(D3341),LEFT(D3341,4))</f>
        <v>1946</v>
      </c>
      <c r="F3341" s="1" t="str">
        <f>IF(ISTEXT(D3341),RIGHT(D3341,5),TEXT(D3341,"mm/dd"))</f>
        <v>12/14</v>
      </c>
      <c r="G3341" s="39">
        <f>SUM(MID(E3341,1,1),MID(E3341,2,1),MID(E3341,3,1),MID(E3341,4,1),MID(F3341,1,1),MID(F3341,2,1),MID(F3341,4,1),MID(F3341,5,1))</f>
        <v>28</v>
      </c>
      <c r="H3341" s="41">
        <f>IF(MOD(G3341,9)=0,9,MOD(G3341,9))</f>
        <v>1</v>
      </c>
      <c r="I3341" s="45" t="str">
        <f>IFERROR(MID("日月火水木金土",WEEKDAY(D3341),1),"")</f>
        <v>土</v>
      </c>
      <c r="J3341" s="304" t="s">
        <v>5443</v>
      </c>
      <c r="K3341" s="202" t="str">
        <f>VLOOKUP(F3341,石と花メイン,3,FALSE)</f>
        <v>◆黄玉</v>
      </c>
      <c r="L3341" s="297" t="str">
        <f>VLOOKUP(F3341,石と花メイン,4,FALSE)</f>
        <v>蔓梅擬【蔓擬】</v>
      </c>
      <c r="M3341" s="393">
        <f>IF(OR(MONTH(F3341)&lt;7,AND(MONTH(F3341)=7,DAY(F3341)&lt;=25)),
MOD(SUM((E3341-1901)*365,259),260),
MOD(SUM((E3341-1900)*365,259),260))</f>
        <v>149</v>
      </c>
      <c r="N3341" s="390">
        <f>IF(AND(MONTH(F3341)=7,DAY(F3341)&gt;25),1,
ROUNDDOWN((SUM(VLOOKUP(MONTH(F3341),D暦変換用数値,2,FALSE),DAY(F3341))/28)+1,0))</f>
        <v>6</v>
      </c>
      <c r="O3341" s="205">
        <f>IF(AND(MONTH(F3341)=7,DAY(F3341)&gt;25),DAY(F3341)-25,
MOD((SUM(VLOOKUP(MONTH(F3341),D暦変換用数値,2,FALSE),DAY(F3341))),28)+1)</f>
        <v>2</v>
      </c>
      <c r="P3341" s="406">
        <f>IF(OR(MONTH(F3341)&lt;7,AND(MONTH(F3341)=7,DAY(F3341)&lt;=25)),
MOD(SUM((E3341-1901)*365,(N3341-1)*28,O3341,258),260),
MOD(SUM((E3341-1900)*365,(N3341-1)*28,O3341,258),260))</f>
        <v>30</v>
      </c>
      <c r="Q3341" s="375" t="str">
        <f>VLOOKUP(MOD(P3341,4),色,2,FALSE)</f>
        <v>白い</v>
      </c>
      <c r="R3341" s="293" t="str">
        <f>VLOOKUP(MOD(P3341,13),銀河の音,2,FALSE)</f>
        <v>自己存在の</v>
      </c>
      <c r="S3341" s="386" t="str">
        <f>VLOOKUP(MOD(P3341,20),太陽の紋章,2,FALSE)</f>
        <v>犬</v>
      </c>
      <c r="T3341" s="97" t="s">
        <v>5031</v>
      </c>
    </row>
    <row r="3342" spans="1:20" ht="13.5" customHeight="1">
      <c r="A3342" s="334" t="str">
        <f>VLOOKUP(MOD(E3342,10),十干,2,FALSE)</f>
        <v>丙</v>
      </c>
      <c r="B3342" s="331" t="str">
        <f>VLOOKUP(MOD(E3342,12),十二支,3,FALSE)</f>
        <v xml:space="preserve">09 火 </v>
      </c>
      <c r="C3342" s="336" t="str">
        <f>VLOOKUP(F3342,星座,3,TRUE)</f>
        <v xml:space="preserve">11 木 </v>
      </c>
      <c r="D3342" s="540">
        <v>17152</v>
      </c>
      <c r="E3342" s="131">
        <f>IFERROR(YEAR(D3342),LEFT(D3342,4))</f>
        <v>1946</v>
      </c>
      <c r="F3342" s="538" t="str">
        <f>IF(ISTEXT(D3342),RIGHT(D3342,5),TEXT(D3342,"mm/dd"))</f>
        <v>12/16</v>
      </c>
      <c r="G3342" s="133">
        <f>SUM(MID(E3342,1,1),MID(E3342,2,1),MID(E3342,3,1),MID(E3342,4,1),MID(F3342,1,1),MID(F3342,2,1),MID(F3342,4,1),MID(F3342,5,1))</f>
        <v>30</v>
      </c>
      <c r="H3342" s="133">
        <f>IF(MOD(G3342,9)=0,9,MOD(G3342,9))</f>
        <v>3</v>
      </c>
      <c r="I3342" s="131" t="str">
        <f>IFERROR(MID("日月火水木金土",WEEKDAY(D3342),1),"")</f>
        <v>月</v>
      </c>
      <c r="J3342" s="306" t="s">
        <v>9045</v>
      </c>
      <c r="K3342" s="335" t="str">
        <f>VLOOKUP(F3342,石と花メイン,3,FALSE)</f>
        <v>●珪孔雀石</v>
      </c>
      <c r="L3342" s="302" t="str">
        <f>VLOOKUP(F3342,石と花メイン,4,FALSE)</f>
        <v>胡桃</v>
      </c>
      <c r="M3342" s="396">
        <f>IF(OR(MONTH(F3342)&lt;7,AND(MONTH(F3342)=7,DAY(F3342)&lt;=25)),
MOD(SUM((E3342-1901)*365,259),260),
MOD(SUM((E3342-1900)*365,259),260))</f>
        <v>149</v>
      </c>
      <c r="N3342" s="335">
        <f>IF(AND(MONTH(F3342)=7,DAY(F3342)&gt;25),1,
ROUNDDOWN((SUM(VLOOKUP(MONTH(F3342),D暦変換用数値,2,FALSE),DAY(F3342))/28)+1,0))</f>
        <v>6</v>
      </c>
      <c r="O3342" s="132">
        <f>IF(AND(MONTH(F3342)=7,DAY(F3342)&gt;25),DAY(F3342)-25,
MOD((SUM(VLOOKUP(MONTH(F3342),D暦変換用数値,2,FALSE),DAY(F3342))),28)+1)</f>
        <v>4</v>
      </c>
      <c r="P3342" s="404">
        <f>IF(OR(MONTH(F3342)&lt;7,AND(MONTH(F3342)=7,DAY(F3342)&lt;=25)),
MOD(SUM((E3342-1901)*365,(N3342-1)*28,O3342,258),260),
MOD(SUM((E3342-1900)*365,(N3342-1)*28,O3342,258),260))</f>
        <v>32</v>
      </c>
      <c r="Q3342" s="376" t="str">
        <f>VLOOKUP(MOD(P3342,4),色,2,FALSE)</f>
        <v>黄色い</v>
      </c>
      <c r="R3342" s="333" t="str">
        <f>VLOOKUP(MOD(P3342,13),銀河の音,2,FALSE)</f>
        <v>律動の</v>
      </c>
      <c r="S3342" s="387" t="str">
        <f>VLOOKUP(MOD(P3342,20),太陽の紋章,2,FALSE)</f>
        <v>人</v>
      </c>
      <c r="T3342" s="119" t="s">
        <v>9047</v>
      </c>
    </row>
    <row r="3343" spans="1:20" ht="13.5" customHeight="1">
      <c r="A3343" s="50" t="str">
        <f>VLOOKUP(MOD(E3343,10),十干,2,FALSE)</f>
        <v>丙</v>
      </c>
      <c r="B3343" s="199" t="str">
        <f>VLOOKUP(MOD(E3343,12),十二支,3,FALSE)</f>
        <v xml:space="preserve">09 火 </v>
      </c>
      <c r="C3343" s="201" t="str">
        <f>VLOOKUP(F3343,星座,3,TRUE)</f>
        <v xml:space="preserve">11 木 </v>
      </c>
      <c r="D3343" s="531">
        <v>17154</v>
      </c>
      <c r="E3343" s="1">
        <f>IFERROR(YEAR(D3343),LEFT(D3343,4))</f>
        <v>1946</v>
      </c>
      <c r="F3343" s="1" t="str">
        <f>IF(ISTEXT(D3343),RIGHT(D3343,5),TEXT(D3343,"mm/dd"))</f>
        <v>12/18</v>
      </c>
      <c r="G3343" s="39">
        <f>SUM(MID(E3343,1,1),MID(E3343,2,1),MID(E3343,3,1),MID(E3343,4,1),MID(F3343,1,1),MID(F3343,2,1),MID(F3343,4,1),MID(F3343,5,1))</f>
        <v>32</v>
      </c>
      <c r="H3343" s="41">
        <f>IF(MOD(G3343,9)=0,9,MOD(G3343,9))</f>
        <v>5</v>
      </c>
      <c r="I3343" s="45" t="str">
        <f>IFERROR(MID("日月火水木金土",WEEKDAY(D3343),1),"")</f>
        <v>水</v>
      </c>
      <c r="J3343" s="304" t="s">
        <v>5444</v>
      </c>
      <c r="K3343" s="202" t="str">
        <f>VLOOKUP(F3343,石と花メイン,3,FALSE)</f>
        <v>□水晶</v>
      </c>
      <c r="L3343" s="297" t="str">
        <f>VLOOKUP(F3343,石と花メイン,4,FALSE)</f>
        <v>セージ【薬用サルビア】</v>
      </c>
      <c r="M3343" s="393">
        <f>IF(OR(MONTH(F3343)&lt;7,AND(MONTH(F3343)=7,DAY(F3343)&lt;=25)),
MOD(SUM((E3343-1901)*365,259),260),
MOD(SUM((E3343-1900)*365,259),260))</f>
        <v>149</v>
      </c>
      <c r="N3343" s="390">
        <f>IF(AND(MONTH(F3343)=7,DAY(F3343)&gt;25),1,
ROUNDDOWN((SUM(VLOOKUP(MONTH(F3343),D暦変換用数値,2,FALSE),DAY(F3343))/28)+1,0))</f>
        <v>6</v>
      </c>
      <c r="O3343" s="205">
        <f>IF(AND(MONTH(F3343)=7,DAY(F3343)&gt;25),DAY(F3343)-25,
MOD((SUM(VLOOKUP(MONTH(F3343),D暦変換用数値,2,FALSE),DAY(F3343))),28)+1)</f>
        <v>6</v>
      </c>
      <c r="P3343" s="406">
        <f>IF(OR(MONTH(F3343)&lt;7,AND(MONTH(F3343)=7,DAY(F3343)&lt;=25)),
MOD(SUM((E3343-1901)*365,(N3343-1)*28,O3343,258),260),
MOD(SUM((E3343-1900)*365,(N3343-1)*28,O3343,258),260))</f>
        <v>34</v>
      </c>
      <c r="Q3343" s="375" t="str">
        <f>VLOOKUP(MOD(P3343,4),色,2,FALSE)</f>
        <v>白い</v>
      </c>
      <c r="R3343" s="293" t="str">
        <f>VLOOKUP(MOD(P3343,13),銀河の音,2,FALSE)</f>
        <v>銀河の</v>
      </c>
      <c r="S3343" s="386" t="str">
        <f>VLOOKUP(MOD(P3343,20),太陽の紋章,2,FALSE)</f>
        <v>魔法使い</v>
      </c>
      <c r="T3343" s="103" t="s">
        <v>5032</v>
      </c>
    </row>
    <row r="3344" spans="1:20" ht="13.5" customHeight="1">
      <c r="A3344" s="50" t="str">
        <f>VLOOKUP(MOD(E3344,10),十干,2,FALSE)</f>
        <v>丙</v>
      </c>
      <c r="B3344" s="199" t="str">
        <f>VLOOKUP(MOD(E3344,12),十二支,3,FALSE)</f>
        <v xml:space="preserve">09 火 </v>
      </c>
      <c r="C3344" s="201" t="str">
        <f>VLOOKUP(F3344,星座,3,TRUE)</f>
        <v xml:space="preserve">11 木 </v>
      </c>
      <c r="D3344" s="531">
        <v>17156</v>
      </c>
      <c r="E3344" s="1">
        <f>IFERROR(YEAR(D3344),LEFT(D3344,4))</f>
        <v>1946</v>
      </c>
      <c r="F3344" s="1" t="str">
        <f>IF(ISTEXT(D3344),RIGHT(D3344,5),TEXT(D3344,"mm/dd"))</f>
        <v>12/20</v>
      </c>
      <c r="G3344" s="39">
        <f>SUM(MID(E3344,1,1),MID(E3344,2,1),MID(E3344,3,1),MID(E3344,4,1),MID(F3344,1,1),MID(F3344,2,1),MID(F3344,4,1),MID(F3344,5,1))</f>
        <v>25</v>
      </c>
      <c r="H3344" s="41">
        <f>IF(MOD(G3344,9)=0,9,MOD(G3344,9))</f>
        <v>7</v>
      </c>
      <c r="I3344" s="45" t="str">
        <f>IFERROR(MID("日月火水木金土",WEEKDAY(D3344),1),"")</f>
        <v>金</v>
      </c>
      <c r="J3344" s="304" t="s">
        <v>5445</v>
      </c>
      <c r="K3344" s="202" t="str">
        <f>VLOOKUP(F3344,石と花メイン,3,FALSE)</f>
        <v>●蛋白石</v>
      </c>
      <c r="L3344" s="297" t="str">
        <f>VLOOKUP(F3344,石と花メイン,4,FALSE)</f>
        <v>パイナップル【鳳梨】</v>
      </c>
      <c r="M3344" s="393">
        <f>IF(OR(MONTH(F3344)&lt;7,AND(MONTH(F3344)=7,DAY(F3344)&lt;=25)),
MOD(SUM((E3344-1901)*365,259),260),
MOD(SUM((E3344-1900)*365,259),260))</f>
        <v>149</v>
      </c>
      <c r="N3344" s="390">
        <f>IF(AND(MONTH(F3344)=7,DAY(F3344)&gt;25),1,
ROUNDDOWN((SUM(VLOOKUP(MONTH(F3344),D暦変換用数値,2,FALSE),DAY(F3344))/28)+1,0))</f>
        <v>6</v>
      </c>
      <c r="O3344" s="205">
        <f>IF(AND(MONTH(F3344)=7,DAY(F3344)&gt;25),DAY(F3344)-25,
MOD((SUM(VLOOKUP(MONTH(F3344),D暦変換用数値,2,FALSE),DAY(F3344))),28)+1)</f>
        <v>8</v>
      </c>
      <c r="P3344" s="406">
        <f>IF(OR(MONTH(F3344)&lt;7,AND(MONTH(F3344)=7,DAY(F3344)&lt;=25)),
MOD(SUM((E3344-1901)*365,(N3344-1)*28,O3344,258),260),
MOD(SUM((E3344-1900)*365,(N3344-1)*28,O3344,258),260))</f>
        <v>36</v>
      </c>
      <c r="Q3344" s="373" t="str">
        <f>VLOOKUP(MOD(P3344,4),色,2,FALSE)</f>
        <v>黄色い</v>
      </c>
      <c r="R3344" s="291" t="str">
        <f>VLOOKUP(MOD(P3344,13),銀河の音,2,FALSE)</f>
        <v>惑星の</v>
      </c>
      <c r="S3344" s="384" t="str">
        <f>VLOOKUP(MOD(P3344,20),太陽の紋章,2,FALSE)</f>
        <v>戦士</v>
      </c>
      <c r="T3344" s="97" t="s">
        <v>5033</v>
      </c>
    </row>
    <row r="3345" spans="1:20" ht="13.5" customHeight="1">
      <c r="A3345" s="334" t="str">
        <f>VLOOKUP(MOD(E3345,10),十干,2,FALSE)</f>
        <v>丙</v>
      </c>
      <c r="B3345" s="331" t="str">
        <f>VLOOKUP(MOD(E3345,12),十二支,3,FALSE)</f>
        <v xml:space="preserve">09 火 </v>
      </c>
      <c r="C3345" s="336" t="str">
        <f>VLOOKUP(F3345,星座,3,TRUE)</f>
        <v xml:space="preserve">11 木 </v>
      </c>
      <c r="D3345" s="540">
        <v>17157</v>
      </c>
      <c r="E3345" s="131">
        <f>IFERROR(YEAR(D3345),LEFT(D3345,4))</f>
        <v>1946</v>
      </c>
      <c r="F3345" s="538" t="str">
        <f>IF(ISTEXT(D3345),RIGHT(D3345,5),TEXT(D3345,"mm/dd"))</f>
        <v>12/21</v>
      </c>
      <c r="G3345" s="133">
        <f>SUM(MID(E3345,1,1),MID(E3345,2,1),MID(E3345,3,1),MID(E3345,4,1),MID(F3345,1,1),MID(F3345,2,1),MID(F3345,4,1),MID(F3345,5,1))</f>
        <v>26</v>
      </c>
      <c r="H3345" s="133">
        <f>IF(MOD(G3345,9)=0,9,MOD(G3345,9))</f>
        <v>8</v>
      </c>
      <c r="I3345" s="131" t="str">
        <f>IFERROR(MID("日月火水木金土",WEEKDAY(D3345),1),"")</f>
        <v>土</v>
      </c>
      <c r="J3345" s="306" t="s">
        <v>8990</v>
      </c>
      <c r="K3345" s="335" t="str">
        <f>VLOOKUP(F3345,石と花メイン,3,FALSE)</f>
        <v>◆藍玉</v>
      </c>
      <c r="L3345" s="302" t="str">
        <f>VLOOKUP(F3345,石と花メイン,4,FALSE)</f>
        <v>プロテア</v>
      </c>
      <c r="M3345" s="396">
        <f>IF(OR(MONTH(F3345)&lt;7,AND(MONTH(F3345)=7,DAY(F3345)&lt;=25)),
MOD(SUM((E3345-1901)*365,259),260),
MOD(SUM((E3345-1900)*365,259),260))</f>
        <v>149</v>
      </c>
      <c r="N3345" s="335">
        <f>IF(AND(MONTH(F3345)=7,DAY(F3345)&gt;25),1,
ROUNDDOWN((SUM(VLOOKUP(MONTH(F3345),D暦変換用数値,2,FALSE),DAY(F3345))/28)+1,0))</f>
        <v>6</v>
      </c>
      <c r="O3345" s="132">
        <f>IF(AND(MONTH(F3345)=7,DAY(F3345)&gt;25),DAY(F3345)-25,
MOD((SUM(VLOOKUP(MONTH(F3345),D暦変換用数値,2,FALSE),DAY(F3345))),28)+1)</f>
        <v>9</v>
      </c>
      <c r="P3345" s="404">
        <f>IF(OR(MONTH(F3345)&lt;7,AND(MONTH(F3345)=7,DAY(F3345)&lt;=25)),
MOD(SUM((E3345-1901)*365,(N3345-1)*28,O3345,258),260),
MOD(SUM((E3345-1900)*365,(N3345-1)*28,O3345,258),260))</f>
        <v>37</v>
      </c>
      <c r="Q3345" s="376" t="str">
        <f>VLOOKUP(MOD(P3345,4),色,2,FALSE)</f>
        <v>赤い</v>
      </c>
      <c r="R3345" s="333" t="str">
        <f>VLOOKUP(MOD(P3345,13),銀河の音,2,FALSE)</f>
        <v>スペクトルの</v>
      </c>
      <c r="S3345" s="387" t="str">
        <f>VLOOKUP(MOD(P3345,20),太陽の紋章,2,FALSE)</f>
        <v>地球</v>
      </c>
      <c r="T3345" s="119" t="s">
        <v>8985</v>
      </c>
    </row>
    <row r="3346" spans="1:20" ht="13.5" customHeight="1">
      <c r="A3346" s="50" t="str">
        <f>VLOOKUP(MOD(E3346,10),十干,2,FALSE)</f>
        <v>戊</v>
      </c>
      <c r="B3346" s="199" t="str">
        <f>VLOOKUP(MOD(E3346,12),十二支,3,FALSE)</f>
        <v xml:space="preserve">09 火 </v>
      </c>
      <c r="C3346" s="201" t="str">
        <f>VLOOKUP(F3346,星座,3,TRUE)</f>
        <v xml:space="preserve">11 木 </v>
      </c>
      <c r="D3346" s="531">
        <v>21516</v>
      </c>
      <c r="E3346" s="1">
        <f>IFERROR(YEAR(D3346),LEFT(D3346,4))</f>
        <v>1958</v>
      </c>
      <c r="F3346" s="1" t="str">
        <f>IF(ISTEXT(D3346),RIGHT(D3346,5),TEXT(D3346,"mm/dd"))</f>
        <v>11/27</v>
      </c>
      <c r="G3346" s="39">
        <f>SUM(MID(E3346,1,1),MID(E3346,2,1),MID(E3346,3,1),MID(E3346,4,1),MID(F3346,1,1),MID(F3346,2,1),MID(F3346,4,1),MID(F3346,5,1))</f>
        <v>34</v>
      </c>
      <c r="H3346" s="41">
        <f>IF(MOD(G3346,9)=0,9,MOD(G3346,9))</f>
        <v>7</v>
      </c>
      <c r="I3346" s="45" t="str">
        <f>IFERROR(MID("日月火水木金土",WEEKDAY(D3346),1),"")</f>
        <v>木</v>
      </c>
      <c r="J3346" s="304" t="s">
        <v>5446</v>
      </c>
      <c r="K3346" s="202" t="str">
        <f>VLOOKUP(F3346,石と花メイン,3,FALSE)</f>
        <v>◆紅玉</v>
      </c>
      <c r="L3346" s="297" t="str">
        <f>VLOOKUP(F3346,石と花メイン,4,FALSE)</f>
        <v>蛇の髭【竜の髭】</v>
      </c>
      <c r="M3346" s="393">
        <f>IF(OR(MONTH(F3346)&lt;7,AND(MONTH(F3346)=7,DAY(F3346)&lt;=25)),
MOD(SUM((E3346-1901)*365,259),260),
MOD(SUM((E3346-1900)*365,259),260))</f>
        <v>109</v>
      </c>
      <c r="N3346" s="390">
        <f>IF(AND(MONTH(F3346)=7,DAY(F3346)&gt;25),1,
ROUNDDOWN((SUM(VLOOKUP(MONTH(F3346),D暦変換用数値,2,FALSE),DAY(F3346))/28)+1,0))</f>
        <v>5</v>
      </c>
      <c r="O3346" s="205">
        <f>IF(AND(MONTH(F3346)=7,DAY(F3346)&gt;25),DAY(F3346)-25,
MOD((SUM(VLOOKUP(MONTH(F3346),D暦変換用数値,2,FALSE),DAY(F3346))),28)+1)</f>
        <v>13</v>
      </c>
      <c r="P3346" s="406">
        <f>IF(OR(MONTH(F3346)&lt;7,AND(MONTH(F3346)=7,DAY(F3346)&lt;=25)),
MOD(SUM((E3346-1901)*365,(N3346-1)*28,O3346,258),260),
MOD(SUM((E3346-1900)*365,(N3346-1)*28,O3346,258),260))</f>
        <v>233</v>
      </c>
      <c r="Q3346" s="372" t="str">
        <f>VLOOKUP(MOD(P3346,4),色,2,FALSE)</f>
        <v>赤い</v>
      </c>
      <c r="R3346" s="290" t="str">
        <f>VLOOKUP(MOD(P3346,13),銀河の音,2,FALSE)</f>
        <v>水晶の</v>
      </c>
      <c r="S3346" s="383" t="str">
        <f>VLOOKUP(MOD(P3346,20),太陽の紋章,2,FALSE)</f>
        <v>空歩く者</v>
      </c>
      <c r="T3346" s="111" t="s">
        <v>6868</v>
      </c>
    </row>
    <row r="3347" spans="1:20" ht="13.5" customHeight="1">
      <c r="A3347" s="76" t="str">
        <f>VLOOKUP(MOD(E3347,10),十干,2,FALSE)</f>
        <v>戊</v>
      </c>
      <c r="B3347" s="199" t="str">
        <f>VLOOKUP(MOD(E3347,12),十二支,3,FALSE)</f>
        <v xml:space="preserve">09 火 </v>
      </c>
      <c r="C3347" s="201" t="str">
        <f>VLOOKUP(F3347,星座,3,TRUE)</f>
        <v xml:space="preserve">11 木 </v>
      </c>
      <c r="D3347" s="534">
        <v>21524</v>
      </c>
      <c r="E3347" s="116">
        <f>IFERROR(YEAR(D3347),LEFT(D3347,4))</f>
        <v>1958</v>
      </c>
      <c r="F3347" s="116" t="str">
        <f>IF(ISTEXT(D3347),RIGHT(D3347,5),TEXT(D3347,"mm/dd"))</f>
        <v>12/05</v>
      </c>
      <c r="G3347" s="120">
        <f>SUM(MID(E3347,1,1),MID(E3347,2,1),MID(E3347,3,1),MID(E3347,4,1),MID(F3347,1,1),MID(F3347,2,1),MID(F3347,4,1),MID(F3347,5,1))</f>
        <v>31</v>
      </c>
      <c r="H3347" s="120">
        <f>IF(MOD(G3347,9)=0,9,MOD(G3347,9))</f>
        <v>4</v>
      </c>
      <c r="I3347" s="116" t="str">
        <f>IFERROR(MID("日月火水木金土",WEEKDAY(D3347),1),"")</f>
        <v>金</v>
      </c>
      <c r="J3347" s="306" t="s">
        <v>7838</v>
      </c>
      <c r="K3347" s="203" t="str">
        <f>VLOOKUP(F3347,石と花メイン,3,FALSE)</f>
        <v>■瑪瑙</v>
      </c>
      <c r="L3347" s="299" t="str">
        <f>VLOOKUP(F3347,石と花メイン,4,FALSE)</f>
        <v>ドラセナ【竜血樹】</v>
      </c>
      <c r="M3347" s="395">
        <f>IF(OR(MONTH(F3347)&lt;7,AND(MONTH(F3347)=7,DAY(F3347)&lt;=25)),
MOD(SUM((E3347-1901)*365,259),260),
MOD(SUM((E3347-1900)*365,259),260))</f>
        <v>109</v>
      </c>
      <c r="N3347" s="121">
        <f>IF(AND(MONTH(F3347)=7,DAY(F3347)&gt;25),1,
ROUNDDOWN((SUM(VLOOKUP(MONTH(F3347),D暦変換用数値,2,FALSE),DAY(F3347))/28)+1,0))</f>
        <v>5</v>
      </c>
      <c r="O3347" s="117">
        <f>IF(AND(MONTH(F3347)=7,DAY(F3347)&gt;25),DAY(F3347)-25,
MOD((SUM(VLOOKUP(MONTH(F3347),D暦変換用数値,2,FALSE),DAY(F3347))),28)+1)</f>
        <v>21</v>
      </c>
      <c r="P3347" s="408">
        <f>IF(OR(MONTH(F3347)&lt;7,AND(MONTH(F3347)=7,DAY(F3347)&lt;=25)),
MOD(SUM((E3347-1901)*365,(N3347-1)*28,O3347,258),260),
MOD(SUM((E3347-1900)*365,(N3347-1)*28,O3347,258),260))</f>
        <v>241</v>
      </c>
      <c r="Q3347" s="372" t="str">
        <f>VLOOKUP(MOD(P3347,4),色,2,FALSE)</f>
        <v>赤い</v>
      </c>
      <c r="R3347" s="290" t="str">
        <f>VLOOKUP(MOD(P3347,13),銀河の音,2,FALSE)</f>
        <v>共振の</v>
      </c>
      <c r="S3347" s="383" t="str">
        <f>VLOOKUP(MOD(P3347,20),太陽の紋章,2,FALSE)</f>
        <v>竜</v>
      </c>
      <c r="T3347" s="118"/>
    </row>
    <row r="3348" spans="1:20" ht="13.5" customHeight="1">
      <c r="A3348" s="50" t="str">
        <f>VLOOKUP(MOD(E3348,10),十干,2,FALSE)</f>
        <v>戊</v>
      </c>
      <c r="B3348" s="199" t="str">
        <f>VLOOKUP(MOD(E3348,12),十二支,3,FALSE)</f>
        <v xml:space="preserve">09 火 </v>
      </c>
      <c r="C3348" s="201" t="str">
        <f>VLOOKUP(F3348,星座,3,TRUE)</f>
        <v xml:space="preserve">11 木 </v>
      </c>
      <c r="D3348" s="531">
        <v>21524</v>
      </c>
      <c r="E3348" s="1">
        <f>IFERROR(YEAR(D3348),LEFT(D3348,4))</f>
        <v>1958</v>
      </c>
      <c r="F3348" s="1" t="str">
        <f>IF(ISTEXT(D3348),RIGHT(D3348,5),TEXT(D3348,"mm/dd"))</f>
        <v>12/05</v>
      </c>
      <c r="G3348" s="39">
        <f>SUM(MID(E3348,1,1),MID(E3348,2,1),MID(E3348,3,1),MID(E3348,4,1),MID(F3348,1,1),MID(F3348,2,1),MID(F3348,4,1),MID(F3348,5,1))</f>
        <v>31</v>
      </c>
      <c r="H3348" s="41">
        <f>IF(MOD(G3348,9)=0,9,MOD(G3348,9))</f>
        <v>4</v>
      </c>
      <c r="I3348" s="45" t="str">
        <f>IFERROR(MID("日月火水木金土",WEEKDAY(D3348),1),"")</f>
        <v>金</v>
      </c>
      <c r="J3348" s="304" t="s">
        <v>5447</v>
      </c>
      <c r="K3348" s="202" t="str">
        <f>VLOOKUP(F3348,石と花メイン,3,FALSE)</f>
        <v>■瑪瑙</v>
      </c>
      <c r="L3348" s="297" t="str">
        <f>VLOOKUP(F3348,石と花メイン,4,FALSE)</f>
        <v>ドラセナ【竜血樹】</v>
      </c>
      <c r="M3348" s="393">
        <f>IF(OR(MONTH(F3348)&lt;7,AND(MONTH(F3348)=7,DAY(F3348)&lt;=25)),
MOD(SUM((E3348-1901)*365,259),260),
MOD(SUM((E3348-1900)*365,259),260))</f>
        <v>109</v>
      </c>
      <c r="N3348" s="390">
        <f>IF(AND(MONTH(F3348)=7,DAY(F3348)&gt;25),1,
ROUNDDOWN((SUM(VLOOKUP(MONTH(F3348),D暦変換用数値,2,FALSE),DAY(F3348))/28)+1,0))</f>
        <v>5</v>
      </c>
      <c r="O3348" s="205">
        <f>IF(AND(MONTH(F3348)=7,DAY(F3348)&gt;25),DAY(F3348)-25,
MOD((SUM(VLOOKUP(MONTH(F3348),D暦変換用数値,2,FALSE),DAY(F3348))),28)+1)</f>
        <v>21</v>
      </c>
      <c r="P3348" s="406">
        <f>IF(OR(MONTH(F3348)&lt;7,AND(MONTH(F3348)=7,DAY(F3348)&lt;=25)),
MOD(SUM((E3348-1901)*365,(N3348-1)*28,O3348,258),260),
MOD(SUM((E3348-1900)*365,(N3348-1)*28,O3348,258),260))</f>
        <v>241</v>
      </c>
      <c r="Q3348" s="372" t="str">
        <f>VLOOKUP(MOD(P3348,4),色,2,FALSE)</f>
        <v>赤い</v>
      </c>
      <c r="R3348" s="290" t="str">
        <f>VLOOKUP(MOD(P3348,13),銀河の音,2,FALSE)</f>
        <v>共振の</v>
      </c>
      <c r="S3348" s="383" t="str">
        <f>VLOOKUP(MOD(P3348,20),太陽の紋章,2,FALSE)</f>
        <v>竜</v>
      </c>
      <c r="T3348" s="105" t="s">
        <v>8451</v>
      </c>
    </row>
    <row r="3349" spans="1:20" ht="13.5" customHeight="1">
      <c r="A3349" s="50" t="str">
        <f>VLOOKUP(MOD(E3349,10),十干,2,FALSE)</f>
        <v>戊</v>
      </c>
      <c r="B3349" s="199" t="str">
        <f>VLOOKUP(MOD(E3349,12),十二支,3,FALSE)</f>
        <v xml:space="preserve">09 火 </v>
      </c>
      <c r="C3349" s="201" t="str">
        <f>VLOOKUP(F3349,星座,3,TRUE)</f>
        <v xml:space="preserve">11 木 </v>
      </c>
      <c r="D3349" s="531">
        <v>21530</v>
      </c>
      <c r="E3349" s="1">
        <f>IFERROR(YEAR(D3349),LEFT(D3349,4))</f>
        <v>1958</v>
      </c>
      <c r="F3349" s="1" t="str">
        <f>IF(ISTEXT(D3349),RIGHT(D3349,5),TEXT(D3349,"mm/dd"))</f>
        <v>12/11</v>
      </c>
      <c r="G3349" s="39">
        <f>SUM(MID(E3349,1,1),MID(E3349,2,1),MID(E3349,3,1),MID(E3349,4,1),MID(F3349,1,1),MID(F3349,2,1),MID(F3349,4,1),MID(F3349,5,1))</f>
        <v>28</v>
      </c>
      <c r="H3349" s="41">
        <f>IF(MOD(G3349,9)=0,9,MOD(G3349,9))</f>
        <v>1</v>
      </c>
      <c r="I3349" s="45" t="str">
        <f>IFERROR(MID("日月火水木金土",WEEKDAY(D3349),1),"")</f>
        <v>木</v>
      </c>
      <c r="J3349" s="304" t="s">
        <v>5175</v>
      </c>
      <c r="K3349" s="202" t="str">
        <f>VLOOKUP(F3349,石と花メイン,3,FALSE)</f>
        <v>◆翠玉</v>
      </c>
      <c r="L3349" s="297" t="str">
        <f>VLOOKUP(F3349,石と花メイン,4,FALSE)</f>
        <v>ホーリーバジル【神目箒】</v>
      </c>
      <c r="M3349" s="393">
        <f>IF(OR(MONTH(F3349)&lt;7,AND(MONTH(F3349)=7,DAY(F3349)&lt;=25)),
MOD(SUM((E3349-1901)*365,259),260),
MOD(SUM((E3349-1900)*365,259),260))</f>
        <v>109</v>
      </c>
      <c r="N3349" s="390">
        <f>IF(AND(MONTH(F3349)=7,DAY(F3349)&gt;25),1,
ROUNDDOWN((SUM(VLOOKUP(MONTH(F3349),D暦変換用数値,2,FALSE),DAY(F3349))/28)+1,0))</f>
        <v>5</v>
      </c>
      <c r="O3349" s="205">
        <f>IF(AND(MONTH(F3349)=7,DAY(F3349)&gt;25),DAY(F3349)-25,
MOD((SUM(VLOOKUP(MONTH(F3349),D暦変換用数値,2,FALSE),DAY(F3349))),28)+1)</f>
        <v>27</v>
      </c>
      <c r="P3349" s="406">
        <f>IF(OR(MONTH(F3349)&lt;7,AND(MONTH(F3349)=7,DAY(F3349)&lt;=25)),
MOD(SUM((E3349-1901)*365,(N3349-1)*28,O3349,258),260),
MOD(SUM((E3349-1900)*365,(N3349-1)*28,O3349,258),260))</f>
        <v>247</v>
      </c>
      <c r="Q3349" s="374" t="str">
        <f>VLOOKUP(MOD(P3349,4),色,2,FALSE)</f>
        <v>青い</v>
      </c>
      <c r="R3349" s="292" t="str">
        <f>VLOOKUP(MOD(P3349,13),銀河の音,2,FALSE)</f>
        <v>宇宙の</v>
      </c>
      <c r="S3349" s="385" t="str">
        <f>VLOOKUP(MOD(P3349,20),太陽の紋章,2,FALSE)</f>
        <v>手</v>
      </c>
      <c r="T3349" s="98" t="s">
        <v>3736</v>
      </c>
    </row>
    <row r="3350" spans="1:20" ht="13.5" customHeight="1">
      <c r="A3350" s="50" t="str">
        <f>VLOOKUP(MOD(E3350,10),十干,2,FALSE)</f>
        <v>戊</v>
      </c>
      <c r="B3350" s="199" t="str">
        <f>VLOOKUP(MOD(E3350,12),十二支,3,FALSE)</f>
        <v xml:space="preserve">09 火 </v>
      </c>
      <c r="C3350" s="201" t="str">
        <f>VLOOKUP(F3350,星座,3,TRUE)</f>
        <v xml:space="preserve">11 木 </v>
      </c>
      <c r="D3350" s="531">
        <v>21532</v>
      </c>
      <c r="E3350" s="1">
        <f>IFERROR(YEAR(D3350),LEFT(D3350,4))</f>
        <v>1958</v>
      </c>
      <c r="F3350" s="1" t="str">
        <f>IF(ISTEXT(D3350),RIGHT(D3350,5),TEXT(D3350,"mm/dd"))</f>
        <v>12/13</v>
      </c>
      <c r="G3350" s="39">
        <f>SUM(MID(E3350,1,1),MID(E3350,2,1),MID(E3350,3,1),MID(E3350,4,1),MID(F3350,1,1),MID(F3350,2,1),MID(F3350,4,1),MID(F3350,5,1))</f>
        <v>30</v>
      </c>
      <c r="H3350" s="41">
        <f>IF(MOD(G3350,9)=0,9,MOD(G3350,9))</f>
        <v>3</v>
      </c>
      <c r="I3350" s="45" t="str">
        <f>IFERROR(MID("日月火水木金土",WEEKDAY(D3350),1),"")</f>
        <v>土</v>
      </c>
      <c r="J3350" s="304" t="s">
        <v>5176</v>
      </c>
      <c r="K3350" s="202" t="str">
        <f>VLOOKUP(F3350,石と花メイン,3,FALSE)</f>
        <v>◆風信子石</v>
      </c>
      <c r="L3350" s="297" t="str">
        <f>VLOOKUP(F3350,石と花メイン,4,FALSE)</f>
        <v>デンドロビウム【石斛】</v>
      </c>
      <c r="M3350" s="393">
        <f>IF(OR(MONTH(F3350)&lt;7,AND(MONTH(F3350)=7,DAY(F3350)&lt;=25)),
MOD(SUM((E3350-1901)*365,259),260),
MOD(SUM((E3350-1900)*365,259),260))</f>
        <v>109</v>
      </c>
      <c r="N3350" s="390">
        <f>IF(AND(MONTH(F3350)=7,DAY(F3350)&gt;25),1,
ROUNDDOWN((SUM(VLOOKUP(MONTH(F3350),D暦変換用数値,2,FALSE),DAY(F3350))/28)+1,0))</f>
        <v>6</v>
      </c>
      <c r="O3350" s="205">
        <f>IF(AND(MONTH(F3350)=7,DAY(F3350)&gt;25),DAY(F3350)-25,
MOD((SUM(VLOOKUP(MONTH(F3350),D暦変換用数値,2,FALSE),DAY(F3350))),28)+1)</f>
        <v>1</v>
      </c>
      <c r="P3350" s="406">
        <f>IF(OR(MONTH(F3350)&lt;7,AND(MONTH(F3350)=7,DAY(F3350)&lt;=25)),
MOD(SUM((E3350-1901)*365,(N3350-1)*28,O3350,258),260),
MOD(SUM((E3350-1900)*365,(N3350-1)*28,O3350,258),260))</f>
        <v>249</v>
      </c>
      <c r="Q3350" s="372" t="str">
        <f>VLOOKUP(MOD(P3350,4),色,2,FALSE)</f>
        <v>赤い</v>
      </c>
      <c r="R3350" s="290" t="str">
        <f>VLOOKUP(MOD(P3350,13),銀河の音,2,FALSE)</f>
        <v>月の</v>
      </c>
      <c r="S3350" s="383" t="str">
        <f>VLOOKUP(MOD(P3350,20),太陽の紋章,2,FALSE)</f>
        <v>月</v>
      </c>
      <c r="T3350" s="98" t="s">
        <v>3736</v>
      </c>
    </row>
    <row r="3351" spans="1:20" ht="13.5" customHeight="1">
      <c r="A3351" s="50" t="str">
        <f>VLOOKUP(MOD(E3351,10),十干,2,FALSE)</f>
        <v>戊</v>
      </c>
      <c r="B3351" s="199" t="str">
        <f>VLOOKUP(MOD(E3351,12),十二支,3,FALSE)</f>
        <v xml:space="preserve">09 火 </v>
      </c>
      <c r="C3351" s="201" t="str">
        <f>VLOOKUP(F3351,星座,3,TRUE)</f>
        <v xml:space="preserve">11 木 </v>
      </c>
      <c r="D3351" s="531">
        <v>21536</v>
      </c>
      <c r="E3351" s="1">
        <f>IFERROR(YEAR(D3351),LEFT(D3351,4))</f>
        <v>1958</v>
      </c>
      <c r="F3351" s="1" t="str">
        <f>IF(ISTEXT(D3351),RIGHT(D3351,5),TEXT(D3351,"mm/dd"))</f>
        <v>12/17</v>
      </c>
      <c r="G3351" s="39">
        <f>SUM(MID(E3351,1,1),MID(E3351,2,1),MID(E3351,3,1),MID(E3351,4,1),MID(F3351,1,1),MID(F3351,2,1),MID(F3351,4,1),MID(F3351,5,1))</f>
        <v>34</v>
      </c>
      <c r="H3351" s="41">
        <f>IF(MOD(G3351,9)=0,9,MOD(G3351,9))</f>
        <v>7</v>
      </c>
      <c r="I3351" s="45" t="str">
        <f>IFERROR(MID("日月火水木金土",WEEKDAY(D3351),1),"")</f>
        <v>水</v>
      </c>
      <c r="J3351" s="304" t="s">
        <v>5177</v>
      </c>
      <c r="K3351" s="202" t="str">
        <f>VLOOKUP(F3351,石と花メイン,3,FALSE)</f>
        <v>◇金剛石</v>
      </c>
      <c r="L3351" s="297" t="str">
        <f>VLOOKUP(F3351,石と花メイン,4,FALSE)</f>
        <v>桜蘭【ホヤ】</v>
      </c>
      <c r="M3351" s="393">
        <f>IF(OR(MONTH(F3351)&lt;7,AND(MONTH(F3351)=7,DAY(F3351)&lt;=25)),
MOD(SUM((E3351-1901)*365,259),260),
MOD(SUM((E3351-1900)*365,259),260))</f>
        <v>109</v>
      </c>
      <c r="N3351" s="390">
        <f>IF(AND(MONTH(F3351)=7,DAY(F3351)&gt;25),1,
ROUNDDOWN((SUM(VLOOKUP(MONTH(F3351),D暦変換用数値,2,FALSE),DAY(F3351))/28)+1,0))</f>
        <v>6</v>
      </c>
      <c r="O3351" s="205">
        <f>IF(AND(MONTH(F3351)=7,DAY(F3351)&gt;25),DAY(F3351)-25,
MOD((SUM(VLOOKUP(MONTH(F3351),D暦変換用数値,2,FALSE),DAY(F3351))),28)+1)</f>
        <v>5</v>
      </c>
      <c r="P3351" s="406">
        <f>IF(OR(MONTH(F3351)&lt;7,AND(MONTH(F3351)=7,DAY(F3351)&lt;=25)),
MOD(SUM((E3351-1901)*365,(N3351-1)*28,O3351,258),260),
MOD(SUM((E3351-1900)*365,(N3351-1)*28,O3351,258),260))</f>
        <v>253</v>
      </c>
      <c r="Q3351" s="372" t="str">
        <f>VLOOKUP(MOD(P3351,4),色,2,FALSE)</f>
        <v>赤い</v>
      </c>
      <c r="R3351" s="290" t="str">
        <f>VLOOKUP(MOD(P3351,13),銀河の音,2,FALSE)</f>
        <v>律動の</v>
      </c>
      <c r="S3351" s="383" t="str">
        <f>VLOOKUP(MOD(P3351,20),太陽の紋章,2,FALSE)</f>
        <v>空歩く者</v>
      </c>
      <c r="T3351" s="97" t="s">
        <v>5034</v>
      </c>
    </row>
    <row r="3352" spans="1:20" ht="13.5" customHeight="1">
      <c r="A3352" s="282" t="str">
        <f>VLOOKUP(MOD(E3352,10),十干,2,FALSE)</f>
        <v>庚</v>
      </c>
      <c r="B3352" s="283" t="str">
        <f>VLOOKUP(MOD(E3352,12),十二支,3,FALSE)</f>
        <v xml:space="preserve">09 火 </v>
      </c>
      <c r="C3352" s="287" t="str">
        <f>VLOOKUP(F3352,星座,3,TRUE)</f>
        <v xml:space="preserve">11 木 </v>
      </c>
      <c r="D3352" s="533">
        <v>25897</v>
      </c>
      <c r="E3352" s="83">
        <f>IFERROR(YEAR(D3352),LEFT(D3352,4))</f>
        <v>1970</v>
      </c>
      <c r="F3352" s="83" t="str">
        <f>IF(ISTEXT(D3352),RIGHT(D3352,5),TEXT(D3352,"mm/dd"))</f>
        <v>11/25</v>
      </c>
      <c r="G3352" s="88">
        <f>SUM(MID(E3352,1,1),MID(E3352,2,1),MID(E3352,3,1),MID(E3352,4,1),MID(F3352,1,1),MID(F3352,2,1),MID(F3352,4,1),MID(F3352,5,1))</f>
        <v>26</v>
      </c>
      <c r="H3352" s="88">
        <f>IF(MOD(G3352,9)=0,9,MOD(G3352,9))</f>
        <v>8</v>
      </c>
      <c r="I3352" s="83" t="str">
        <f>IFERROR(MID("日月火水木金土",WEEKDAY(D3352),1),"")</f>
        <v>水</v>
      </c>
      <c r="J3352" s="303" t="s">
        <v>3099</v>
      </c>
      <c r="K3352" s="87" t="str">
        <f>VLOOKUP(F3352,石と花メイン,3,FALSE)</f>
        <v>◆青玉</v>
      </c>
      <c r="L3352" s="296" t="str">
        <f>VLOOKUP(F3352,石と花メイン,4,FALSE)</f>
        <v>ネリネ【ダイヤモンドリリー】</v>
      </c>
      <c r="M3352" s="392">
        <f>IF(OR(MONTH(F3352)&lt;7,AND(MONTH(F3352)=7,DAY(F3352)&lt;=25)),
MOD(SUM((E3352-1901)*365,259),260),
MOD(SUM((E3352-1900)*365,259),260))</f>
        <v>69</v>
      </c>
      <c r="N3352" s="330">
        <f>IF(AND(MONTH(F3352)=7,DAY(F3352)&gt;25),1,
ROUNDDOWN((SUM(VLOOKUP(MONTH(F3352),D暦変換用数値,2,FALSE),DAY(F3352))/28)+1,0))</f>
        <v>5</v>
      </c>
      <c r="O3352" s="84">
        <f>IF(AND(MONTH(F3352)=7,DAY(F3352)&gt;25),DAY(F3352)-25,
MOD((SUM(VLOOKUP(MONTH(F3352),D暦変換用数値,2,FALSE),DAY(F3352))),28)+1)</f>
        <v>11</v>
      </c>
      <c r="P3352" s="405">
        <f>IF(OR(MONTH(F3352)&lt;7,AND(MONTH(F3352)=7,DAY(F3352)&lt;=25)),
MOD(SUM((E3352-1901)*365,(N3352-1)*28,O3352,258),260),
MOD(SUM((E3352-1900)*365,(N3352-1)*28,O3352,258),260))</f>
        <v>191</v>
      </c>
      <c r="Q3352" s="371" t="str">
        <f>VLOOKUP(MOD(P3352,4),色,2,FALSE)</f>
        <v>青い</v>
      </c>
      <c r="R3352" s="289" t="str">
        <f>VLOOKUP(MOD(P3352,13),銀河の音,2,FALSE)</f>
        <v>太陽の</v>
      </c>
      <c r="S3352" s="382" t="str">
        <f>VLOOKUP(MOD(P3352,20),太陽の紋章,2,FALSE)</f>
        <v>猿</v>
      </c>
      <c r="T3352" s="102" t="s">
        <v>471</v>
      </c>
    </row>
    <row r="3353" spans="1:20" ht="13.5" customHeight="1">
      <c r="A3353" s="50" t="str">
        <f>VLOOKUP(MOD(E3353,10),十干,2,FALSE)</f>
        <v>庚</v>
      </c>
      <c r="B3353" s="199" t="str">
        <f>VLOOKUP(MOD(E3353,12),十二支,3,FALSE)</f>
        <v xml:space="preserve">09 火 </v>
      </c>
      <c r="C3353" s="201" t="str">
        <f>VLOOKUP(F3353,星座,3,TRUE)</f>
        <v xml:space="preserve">11 木 </v>
      </c>
      <c r="D3353" s="531">
        <v>25899</v>
      </c>
      <c r="E3353" s="1">
        <f>IFERROR(YEAR(D3353),LEFT(D3353,4))</f>
        <v>1970</v>
      </c>
      <c r="F3353" s="1" t="str">
        <f>IF(ISTEXT(D3353),RIGHT(D3353,5),TEXT(D3353,"mm/dd"))</f>
        <v>11/27</v>
      </c>
      <c r="G3353" s="39">
        <f>SUM(MID(E3353,1,1),MID(E3353,2,1),MID(E3353,3,1),MID(E3353,4,1),MID(F3353,1,1),MID(F3353,2,1),MID(F3353,4,1),MID(F3353,5,1))</f>
        <v>28</v>
      </c>
      <c r="H3353" s="41">
        <f>IF(MOD(G3353,9)=0,9,MOD(G3353,9))</f>
        <v>1</v>
      </c>
      <c r="I3353" s="45" t="str">
        <f>IFERROR(MID("日月火水木金土",WEEKDAY(D3353),1),"")</f>
        <v>金</v>
      </c>
      <c r="J3353" s="304" t="s">
        <v>5178</v>
      </c>
      <c r="K3353" s="202" t="str">
        <f>VLOOKUP(F3353,石と花メイン,3,FALSE)</f>
        <v>◆紅玉</v>
      </c>
      <c r="L3353" s="297" t="str">
        <f>VLOOKUP(F3353,石と花メイン,4,FALSE)</f>
        <v>蛇の髭【竜の髭】</v>
      </c>
      <c r="M3353" s="393">
        <f>IF(OR(MONTH(F3353)&lt;7,AND(MONTH(F3353)=7,DAY(F3353)&lt;=25)),
MOD(SUM((E3353-1901)*365,259),260),
MOD(SUM((E3353-1900)*365,259),260))</f>
        <v>69</v>
      </c>
      <c r="N3353" s="390">
        <f>IF(AND(MONTH(F3353)=7,DAY(F3353)&gt;25),1,
ROUNDDOWN((SUM(VLOOKUP(MONTH(F3353),D暦変換用数値,2,FALSE),DAY(F3353))/28)+1,0))</f>
        <v>5</v>
      </c>
      <c r="O3353" s="205">
        <f>IF(AND(MONTH(F3353)=7,DAY(F3353)&gt;25),DAY(F3353)-25,
MOD((SUM(VLOOKUP(MONTH(F3353),D暦変換用数値,2,FALSE),DAY(F3353))),28)+1)</f>
        <v>13</v>
      </c>
      <c r="P3353" s="406">
        <f>IF(OR(MONTH(F3353)&lt;7,AND(MONTH(F3353)=7,DAY(F3353)&lt;=25)),
MOD(SUM((E3353-1901)*365,(N3353-1)*28,O3353,258),260),
MOD(SUM((E3353-1900)*365,(N3353-1)*28,O3353,258),260))</f>
        <v>193</v>
      </c>
      <c r="Q3353" s="372" t="str">
        <f>VLOOKUP(MOD(P3353,4),色,2,FALSE)</f>
        <v>赤い</v>
      </c>
      <c r="R3353" s="290" t="str">
        <f>VLOOKUP(MOD(P3353,13),銀河の音,2,FALSE)</f>
        <v>スペクトルの</v>
      </c>
      <c r="S3353" s="383" t="str">
        <f>VLOOKUP(MOD(P3353,20),太陽の紋章,2,FALSE)</f>
        <v>空歩く者</v>
      </c>
      <c r="T3353" s="98" t="s">
        <v>3736</v>
      </c>
    </row>
    <row r="3354" spans="1:20" ht="13.5" customHeight="1">
      <c r="A3354" s="286" t="str">
        <f>VLOOKUP(MOD(E3354,10),十干,2,FALSE)</f>
        <v>庚</v>
      </c>
      <c r="B3354" s="283" t="str">
        <f>VLOOKUP(MOD(E3354,12),十二支,3,FALSE)</f>
        <v xml:space="preserve">09 火 </v>
      </c>
      <c r="C3354" s="287" t="str">
        <f>VLOOKUP(F3354,星座,3,TRUE)</f>
        <v xml:space="preserve">11 木 </v>
      </c>
      <c r="D3354" s="530">
        <v>25902</v>
      </c>
      <c r="E3354" s="85">
        <f>IFERROR(YEAR(D3354),LEFT(D3354,4))</f>
        <v>1970</v>
      </c>
      <c r="F3354" s="85" t="str">
        <f>IF(ISTEXT(D3354),RIGHT(D3354,5),TEXT(D3354,"mm/dd"))</f>
        <v>11/30</v>
      </c>
      <c r="G3354" s="89">
        <f>SUM(MID(E3354,1,1),MID(E3354,2,1),MID(E3354,3,1),MID(E3354,4,1),MID(F3354,1,1),MID(F3354,2,1),MID(F3354,4,1),MID(F3354,5,1))</f>
        <v>22</v>
      </c>
      <c r="H3354" s="89">
        <f>IF(MOD(G3354,9)=0,9,MOD(G3354,9))</f>
        <v>4</v>
      </c>
      <c r="I3354" s="85" t="str">
        <f>IFERROR(MID("日月火水木金土",WEEKDAY(D3354),1),"")</f>
        <v>月</v>
      </c>
      <c r="J3354" s="308" t="s">
        <v>7190</v>
      </c>
      <c r="K3354" s="87" t="str">
        <f>VLOOKUP(F3354,石と花メイン,3,FALSE)</f>
        <v>◇金剛石</v>
      </c>
      <c r="L3354" s="300" t="str">
        <f>VLOOKUP(F3354,石と花メイン,4,FALSE)</f>
        <v>敦盛草</v>
      </c>
      <c r="M3354" s="397">
        <f>IF(OR(MONTH(F3354)&lt;7,AND(MONTH(F3354)=7,DAY(F3354)&lt;=25)),
MOD(SUM((E3354-1901)*365,259),260),
MOD(SUM((E3354-1900)*365,259),260))</f>
        <v>69</v>
      </c>
      <c r="N3354" s="87">
        <f>IF(AND(MONTH(F3354)=7,DAY(F3354)&gt;25),1,
ROUNDDOWN((SUM(VLOOKUP(MONTH(F3354),D暦変換用数値,2,FALSE),DAY(F3354))/28)+1,0))</f>
        <v>5</v>
      </c>
      <c r="O3354" s="82">
        <f>IF(AND(MONTH(F3354)=7,DAY(F3354)&gt;25),DAY(F3354)-25,
MOD((SUM(VLOOKUP(MONTH(F3354),D暦変換用数値,2,FALSE),DAY(F3354))),28)+1)</f>
        <v>16</v>
      </c>
      <c r="P3354" s="409">
        <f>IF(OR(MONTH(F3354)&lt;7,AND(MONTH(F3354)=7,DAY(F3354)&lt;=25)),
MOD(SUM((E3354-1901)*365,(N3354-1)*28,O3354,258),260),
MOD(SUM((E3354-1900)*365,(N3354-1)*28,O3354,258),260))</f>
        <v>196</v>
      </c>
      <c r="Q3354" s="371" t="str">
        <f>VLOOKUP(MOD(P3354,4),色,2,FALSE)</f>
        <v>黄色い</v>
      </c>
      <c r="R3354" s="289" t="str">
        <f>VLOOKUP(MOD(P3354,13),銀河の音,2,FALSE)</f>
        <v>磁気の</v>
      </c>
      <c r="S3354" s="382" t="str">
        <f>VLOOKUP(MOD(P3354,20),太陽の紋章,2,FALSE)</f>
        <v>戦士</v>
      </c>
      <c r="T3354" s="102" t="s">
        <v>7191</v>
      </c>
    </row>
    <row r="3355" spans="1:20" ht="13.5" customHeight="1">
      <c r="A3355" s="334" t="str">
        <f>VLOOKUP(MOD(E3355,10),十干,2,FALSE)</f>
        <v>庚</v>
      </c>
      <c r="B3355" s="331" t="str">
        <f>VLOOKUP(MOD(E3355,12),十二支,3,FALSE)</f>
        <v xml:space="preserve">09 火 </v>
      </c>
      <c r="C3355" s="336" t="str">
        <f>VLOOKUP(F3355,星座,3,TRUE)</f>
        <v xml:space="preserve">11 木 </v>
      </c>
      <c r="D3355" s="534">
        <v>25902</v>
      </c>
      <c r="E3355" s="131">
        <f>IFERROR(YEAR(D3355),LEFT(D3355,4))</f>
        <v>1970</v>
      </c>
      <c r="F3355" s="131" t="str">
        <f>IF(ISTEXT(D3355),RIGHT(D3355,5),TEXT(D3355,"mm/dd"))</f>
        <v>11/30</v>
      </c>
      <c r="G3355" s="133">
        <f>SUM(MID(E3355,1,1),MID(E3355,2,1),MID(E3355,3,1),MID(E3355,4,1),MID(F3355,1,1),MID(F3355,2,1),MID(F3355,4,1),MID(F3355,5,1))</f>
        <v>22</v>
      </c>
      <c r="H3355" s="133">
        <f>IF(MOD(G3355,9)=0,9,MOD(G3355,9))</f>
        <v>4</v>
      </c>
      <c r="I3355" s="131" t="str">
        <f>IFERROR(MID("日月火水木金土",WEEKDAY(D3355),1),"")</f>
        <v>月</v>
      </c>
      <c r="J3355" s="306" t="s">
        <v>8226</v>
      </c>
      <c r="K3355" s="335" t="str">
        <f>VLOOKUP(F3355,石と花メイン,3,FALSE)</f>
        <v>◇金剛石</v>
      </c>
      <c r="L3355" s="302" t="str">
        <f>VLOOKUP(F3355,石と花メイン,4,FALSE)</f>
        <v>敦盛草</v>
      </c>
      <c r="M3355" s="396">
        <f>IF(OR(MONTH(F3355)&lt;7,AND(MONTH(F3355)=7,DAY(F3355)&lt;=25)),
MOD(SUM((E3355-1901)*365,259),260),
MOD(SUM((E3355-1900)*365,259),260))</f>
        <v>69</v>
      </c>
      <c r="N3355" s="335">
        <f>IF(AND(MONTH(F3355)=7,DAY(F3355)&gt;25),1,
ROUNDDOWN((SUM(VLOOKUP(MONTH(F3355),D暦変換用数値,2,FALSE),DAY(F3355))/28)+1,0))</f>
        <v>5</v>
      </c>
      <c r="O3355" s="132">
        <f>IF(AND(MONTH(F3355)=7,DAY(F3355)&gt;25),DAY(F3355)-25,
MOD((SUM(VLOOKUP(MONTH(F3355),D暦変換用数値,2,FALSE),DAY(F3355))),28)+1)</f>
        <v>16</v>
      </c>
      <c r="P3355" s="404">
        <f>IF(OR(MONTH(F3355)&lt;7,AND(MONTH(F3355)=7,DAY(F3355)&lt;=25)),
MOD(SUM((E3355-1901)*365,(N3355-1)*28,O3355,258),260),
MOD(SUM((E3355-1900)*365,(N3355-1)*28,O3355,258),260))</f>
        <v>196</v>
      </c>
      <c r="Q3355" s="376" t="str">
        <f>VLOOKUP(MOD(P3355,4),色,2,FALSE)</f>
        <v>黄色い</v>
      </c>
      <c r="R3355" s="333" t="str">
        <f>VLOOKUP(MOD(P3355,13),銀河の音,2,FALSE)</f>
        <v>磁気の</v>
      </c>
      <c r="S3355" s="387" t="str">
        <f>VLOOKUP(MOD(P3355,20),太陽の紋章,2,FALSE)</f>
        <v>戦士</v>
      </c>
      <c r="T3355" s="119" t="s">
        <v>8235</v>
      </c>
    </row>
    <row r="3356" spans="1:20" ht="13.5" customHeight="1">
      <c r="A3356" s="50" t="str">
        <f>VLOOKUP(MOD(E3356,10),十干,2,FALSE)</f>
        <v>庚</v>
      </c>
      <c r="B3356" s="199" t="str">
        <f>VLOOKUP(MOD(E3356,12),十二支,3,FALSE)</f>
        <v xml:space="preserve">09 火 </v>
      </c>
      <c r="C3356" s="201" t="str">
        <f>VLOOKUP(F3356,星座,3,TRUE)</f>
        <v xml:space="preserve">11 木 </v>
      </c>
      <c r="D3356" s="531">
        <v>25910</v>
      </c>
      <c r="E3356" s="1">
        <f>IFERROR(YEAR(D3356),LEFT(D3356,4))</f>
        <v>1970</v>
      </c>
      <c r="F3356" s="1" t="str">
        <f>IF(ISTEXT(D3356),RIGHT(D3356,5),TEXT(D3356,"mm/dd"))</f>
        <v>12/08</v>
      </c>
      <c r="G3356" s="39">
        <f>SUM(MID(E3356,1,1),MID(E3356,2,1),MID(E3356,3,1),MID(E3356,4,1),MID(F3356,1,1),MID(F3356,2,1),MID(F3356,4,1),MID(F3356,5,1))</f>
        <v>28</v>
      </c>
      <c r="H3356" s="41">
        <f>IF(MOD(G3356,9)=0,9,MOD(G3356,9))</f>
        <v>1</v>
      </c>
      <c r="I3356" s="45" t="str">
        <f>IFERROR(MID("日月火水木金土",WEEKDAY(D3356),1),"")</f>
        <v>火</v>
      </c>
      <c r="J3356" s="304" t="s">
        <v>5179</v>
      </c>
      <c r="K3356" s="202" t="str">
        <f>VLOOKUP(F3356,石と花メイン,3,FALSE)</f>
        <v>◇金剛石</v>
      </c>
      <c r="L3356" s="297" t="str">
        <f>VLOOKUP(F3356,石と花メイン,4,FALSE)</f>
        <v>葦</v>
      </c>
      <c r="M3356" s="393">
        <f>IF(OR(MONTH(F3356)&lt;7,AND(MONTH(F3356)=7,DAY(F3356)&lt;=25)),
MOD(SUM((E3356-1901)*365,259),260),
MOD(SUM((E3356-1900)*365,259),260))</f>
        <v>69</v>
      </c>
      <c r="N3356" s="390">
        <f>IF(AND(MONTH(F3356)=7,DAY(F3356)&gt;25),1,
ROUNDDOWN((SUM(VLOOKUP(MONTH(F3356),D暦変換用数値,2,FALSE),DAY(F3356))/28)+1,0))</f>
        <v>5</v>
      </c>
      <c r="O3356" s="205">
        <f>IF(AND(MONTH(F3356)=7,DAY(F3356)&gt;25),DAY(F3356)-25,
MOD((SUM(VLOOKUP(MONTH(F3356),D暦変換用数値,2,FALSE),DAY(F3356))),28)+1)</f>
        <v>24</v>
      </c>
      <c r="P3356" s="406">
        <f>IF(OR(MONTH(F3356)&lt;7,AND(MONTH(F3356)=7,DAY(F3356)&lt;=25)),
MOD(SUM((E3356-1901)*365,(N3356-1)*28,O3356,258),260),
MOD(SUM((E3356-1900)*365,(N3356-1)*28,O3356,258),260))</f>
        <v>204</v>
      </c>
      <c r="Q3356" s="373" t="str">
        <f>VLOOKUP(MOD(P3356,4),色,2,FALSE)</f>
        <v>黄色い</v>
      </c>
      <c r="R3356" s="291" t="str">
        <f>VLOOKUP(MOD(P3356,13),銀河の音,2,FALSE)</f>
        <v>太陽の</v>
      </c>
      <c r="S3356" s="384" t="str">
        <f>VLOOKUP(MOD(P3356,20),太陽の紋章,2,FALSE)</f>
        <v>種</v>
      </c>
      <c r="T3356" s="98" t="s">
        <v>3736</v>
      </c>
    </row>
    <row r="3357" spans="1:20" ht="13.5" customHeight="1">
      <c r="A3357" s="49" t="str">
        <f>VLOOKUP(MOD(E3357,10),十干,2,FALSE)</f>
        <v>庚</v>
      </c>
      <c r="B3357" s="199" t="str">
        <f>VLOOKUP(MOD(E3357,12),十二支,3,FALSE)</f>
        <v xml:space="preserve">09 火 </v>
      </c>
      <c r="C3357" s="201" t="str">
        <f>VLOOKUP(F3357,星座,3,TRUE)</f>
        <v xml:space="preserve">11 木 </v>
      </c>
      <c r="D3357" s="535">
        <v>25914</v>
      </c>
      <c r="E3357" s="45">
        <f>IFERROR(YEAR(D3357),LEFT(D3357,4))</f>
        <v>1970</v>
      </c>
      <c r="F3357" s="45" t="str">
        <f>IF(ISTEXT(D3357),RIGHT(D3357,5),TEXT(D3357,"mm/dd"))</f>
        <v>12/12</v>
      </c>
      <c r="G3357" s="41">
        <f>SUM(MID(E3357,1,1),MID(E3357,2,1),MID(E3357,3,1),MID(E3357,4,1),MID(F3357,1,1),MID(F3357,2,1),MID(F3357,4,1),MID(F3357,5,1))</f>
        <v>23</v>
      </c>
      <c r="H3357" s="41">
        <f>IF(MOD(G3357,9)=0,9,MOD(G3357,9))</f>
        <v>5</v>
      </c>
      <c r="I3357" s="45" t="str">
        <f>IFERROR(MID("日月火水木金土",WEEKDAY(D3357),1),"")</f>
        <v>土</v>
      </c>
      <c r="J3357" s="305" t="s">
        <v>6226</v>
      </c>
      <c r="K3357" s="203" t="str">
        <f>VLOOKUP(F3357,石と花メイン,3,FALSE)</f>
        <v>■紅玉髄</v>
      </c>
      <c r="L3357" s="298" t="str">
        <f>VLOOKUP(F3357,石と花メイン,4,FALSE)</f>
        <v>ストック【紫羅欄花】</v>
      </c>
      <c r="M3357" s="394">
        <f>IF(OR(MONTH(F3357)&lt;7,AND(MONTH(F3357)=7,DAY(F3357)&lt;=25)),
MOD(SUM((E3357-1901)*365,259),260),
MOD(SUM((E3357-1900)*365,259),260))</f>
        <v>69</v>
      </c>
      <c r="N3357" s="391">
        <f>IF(AND(MONTH(F3357)=7,DAY(F3357)&gt;25),1,
ROUNDDOWN((SUM(VLOOKUP(MONTH(F3357),D暦変換用数値,2,FALSE),DAY(F3357))/28)+1,0))</f>
        <v>5</v>
      </c>
      <c r="O3357" s="46">
        <f>IF(AND(MONTH(F3357)=7,DAY(F3357)&gt;25),DAY(F3357)-25,
MOD((SUM(VLOOKUP(MONTH(F3357),D暦変換用数値,2,FALSE),DAY(F3357))),28)+1)</f>
        <v>28</v>
      </c>
      <c r="P3357" s="407">
        <f>IF(OR(MONTH(F3357)&lt;7,AND(MONTH(F3357)=7,DAY(F3357)&lt;=25)),
MOD(SUM((E3357-1901)*365,(N3357-1)*28,O3357,258),260),
MOD(SUM((E3357-1900)*365,(N3357-1)*28,O3357,258),260))</f>
        <v>208</v>
      </c>
      <c r="Q3357" s="373" t="str">
        <f>VLOOKUP(MOD(P3357,4),色,2,FALSE)</f>
        <v>黄色い</v>
      </c>
      <c r="R3357" s="291" t="str">
        <f>VLOOKUP(MOD(P3357,13),銀河の音,2,FALSE)</f>
        <v>宇宙の</v>
      </c>
      <c r="S3357" s="384" t="str">
        <f>VLOOKUP(MOD(P3357,20),太陽の紋章,2,FALSE)</f>
        <v>星</v>
      </c>
      <c r="T3357" s="79"/>
    </row>
    <row r="3358" spans="1:20" ht="13.5" customHeight="1">
      <c r="A3358" s="50" t="str">
        <f>VLOOKUP(MOD(E3358,10),十干,2,FALSE)</f>
        <v>庚</v>
      </c>
      <c r="B3358" s="199" t="str">
        <f>VLOOKUP(MOD(E3358,12),十二支,3,FALSE)</f>
        <v xml:space="preserve">09 火 </v>
      </c>
      <c r="C3358" s="201" t="str">
        <f>VLOOKUP(F3358,星座,3,TRUE)</f>
        <v xml:space="preserve">11 木 </v>
      </c>
      <c r="D3358" s="531">
        <v>25919</v>
      </c>
      <c r="E3358" s="1">
        <f>IFERROR(YEAR(D3358),LEFT(D3358,4))</f>
        <v>1970</v>
      </c>
      <c r="F3358" s="1" t="str">
        <f>IF(ISTEXT(D3358),RIGHT(D3358,5),TEXT(D3358,"mm/dd"))</f>
        <v>12/17</v>
      </c>
      <c r="G3358" s="39">
        <f>SUM(MID(E3358,1,1),MID(E3358,2,1),MID(E3358,3,1),MID(E3358,4,1),MID(F3358,1,1),MID(F3358,2,1),MID(F3358,4,1),MID(F3358,5,1))</f>
        <v>28</v>
      </c>
      <c r="H3358" s="41">
        <f>IF(MOD(G3358,9)=0,9,MOD(G3358,9))</f>
        <v>1</v>
      </c>
      <c r="I3358" s="45" t="str">
        <f>IFERROR(MID("日月火水木金土",WEEKDAY(D3358),1),"")</f>
        <v>木</v>
      </c>
      <c r="J3358" s="304" t="s">
        <v>5180</v>
      </c>
      <c r="K3358" s="202" t="str">
        <f>VLOOKUP(F3358,石と花メイン,3,FALSE)</f>
        <v>◇金剛石</v>
      </c>
      <c r="L3358" s="297" t="str">
        <f>VLOOKUP(F3358,石と花メイン,4,FALSE)</f>
        <v>桜蘭【ホヤ】</v>
      </c>
      <c r="M3358" s="393">
        <f>IF(OR(MONTH(F3358)&lt;7,AND(MONTH(F3358)=7,DAY(F3358)&lt;=25)),
MOD(SUM((E3358-1901)*365,259),260),
MOD(SUM((E3358-1900)*365,259),260))</f>
        <v>69</v>
      </c>
      <c r="N3358" s="390">
        <f>IF(AND(MONTH(F3358)=7,DAY(F3358)&gt;25),1,
ROUNDDOWN((SUM(VLOOKUP(MONTH(F3358),D暦変換用数値,2,FALSE),DAY(F3358))/28)+1,0))</f>
        <v>6</v>
      </c>
      <c r="O3358" s="205">
        <f>IF(AND(MONTH(F3358)=7,DAY(F3358)&gt;25),DAY(F3358)-25,
MOD((SUM(VLOOKUP(MONTH(F3358),D暦変換用数値,2,FALSE),DAY(F3358))),28)+1)</f>
        <v>5</v>
      </c>
      <c r="P3358" s="406">
        <f>IF(OR(MONTH(F3358)&lt;7,AND(MONTH(F3358)=7,DAY(F3358)&lt;=25)),
MOD(SUM((E3358-1901)*365,(N3358-1)*28,O3358,258),260),
MOD(SUM((E3358-1900)*365,(N3358-1)*28,O3358,258),260))</f>
        <v>213</v>
      </c>
      <c r="Q3358" s="372" t="str">
        <f>VLOOKUP(MOD(P3358,4),色,2,FALSE)</f>
        <v>赤い</v>
      </c>
      <c r="R3358" s="290" t="str">
        <f>VLOOKUP(MOD(P3358,13),銀河の音,2,FALSE)</f>
        <v>倍音の</v>
      </c>
      <c r="S3358" s="383" t="str">
        <f>VLOOKUP(MOD(P3358,20),太陽の紋章,2,FALSE)</f>
        <v>空歩く者</v>
      </c>
      <c r="T3358" s="98" t="s">
        <v>3736</v>
      </c>
    </row>
    <row r="3359" spans="1:20" ht="13.5" customHeight="1">
      <c r="A3359" s="50" t="str">
        <f>VLOOKUP(MOD(E3359,10),十干,2,FALSE)</f>
        <v>壬</v>
      </c>
      <c r="B3359" s="199" t="str">
        <f>VLOOKUP(MOD(E3359,12),十二支,3,FALSE)</f>
        <v xml:space="preserve">09 火 </v>
      </c>
      <c r="C3359" s="201" t="str">
        <f>VLOOKUP(F3359,星座,3,TRUE)</f>
        <v xml:space="preserve">11 木 </v>
      </c>
      <c r="D3359" s="531">
        <v>30297</v>
      </c>
      <c r="E3359" s="1">
        <f>IFERROR(YEAR(D3359),LEFT(D3359,4))</f>
        <v>1982</v>
      </c>
      <c r="F3359" s="1" t="str">
        <f>IF(ISTEXT(D3359),RIGHT(D3359,5),TEXT(D3359,"mm/dd"))</f>
        <v>12/12</v>
      </c>
      <c r="G3359" s="39">
        <f>SUM(MID(E3359,1,1),MID(E3359,2,1),MID(E3359,3,1),MID(E3359,4,1),MID(F3359,1,1),MID(F3359,2,1),MID(F3359,4,1),MID(F3359,5,1))</f>
        <v>26</v>
      </c>
      <c r="H3359" s="41">
        <f>IF(MOD(G3359,9)=0,9,MOD(G3359,9))</f>
        <v>8</v>
      </c>
      <c r="I3359" s="45" t="str">
        <f>IFERROR(MID("日月火水木金土",WEEKDAY(D3359),1),"")</f>
        <v>日</v>
      </c>
      <c r="J3359" s="304" t="s">
        <v>5181</v>
      </c>
      <c r="K3359" s="202" t="str">
        <f>VLOOKUP(F3359,石と花メイン,3,FALSE)</f>
        <v>■紅玉髄</v>
      </c>
      <c r="L3359" s="297" t="str">
        <f>VLOOKUP(F3359,石と花メイン,4,FALSE)</f>
        <v>ストック【紫羅欄花】</v>
      </c>
      <c r="M3359" s="393">
        <f>IF(OR(MONTH(F3359)&lt;7,AND(MONTH(F3359)=7,DAY(F3359)&lt;=25)),
MOD(SUM((E3359-1901)*365,259),260),
MOD(SUM((E3359-1900)*365,259),260))</f>
        <v>29</v>
      </c>
      <c r="N3359" s="390">
        <f>IF(AND(MONTH(F3359)=7,DAY(F3359)&gt;25),1,
ROUNDDOWN((SUM(VLOOKUP(MONTH(F3359),D暦変換用数値,2,FALSE),DAY(F3359))/28)+1,0))</f>
        <v>5</v>
      </c>
      <c r="O3359" s="205">
        <f>IF(AND(MONTH(F3359)=7,DAY(F3359)&gt;25),DAY(F3359)-25,
MOD((SUM(VLOOKUP(MONTH(F3359),D暦変換用数値,2,FALSE),DAY(F3359))),28)+1)</f>
        <v>28</v>
      </c>
      <c r="P3359" s="406">
        <f>IF(OR(MONTH(F3359)&lt;7,AND(MONTH(F3359)=7,DAY(F3359)&lt;=25)),
MOD(SUM((E3359-1901)*365,(N3359-1)*28,O3359,258),260),
MOD(SUM((E3359-1900)*365,(N3359-1)*28,O3359,258),260))</f>
        <v>168</v>
      </c>
      <c r="Q3359" s="373" t="str">
        <f>VLOOKUP(MOD(P3359,4),色,2,FALSE)</f>
        <v>黄色い</v>
      </c>
      <c r="R3359" s="291" t="str">
        <f>VLOOKUP(MOD(P3359,13),銀河の音,2,FALSE)</f>
        <v>水晶の</v>
      </c>
      <c r="S3359" s="384" t="str">
        <f>VLOOKUP(MOD(P3359,20),太陽の紋章,2,FALSE)</f>
        <v>星</v>
      </c>
      <c r="T3359" s="98" t="s">
        <v>3736</v>
      </c>
    </row>
    <row r="3360" spans="1:20" ht="13.5" customHeight="1">
      <c r="A3360" s="76" t="str">
        <f>VLOOKUP(MOD(E3360,10),十干,2,FALSE)</f>
        <v>壬</v>
      </c>
      <c r="B3360" s="199" t="str">
        <f>VLOOKUP(MOD(E3360,12),十二支,3,FALSE)</f>
        <v xml:space="preserve">09 火 </v>
      </c>
      <c r="C3360" s="201" t="str">
        <f>VLOOKUP(F3360,星座,3,TRUE)</f>
        <v xml:space="preserve">11 木 </v>
      </c>
      <c r="D3360" s="534">
        <v>30298</v>
      </c>
      <c r="E3360" s="116">
        <f>IFERROR(YEAR(D3360),LEFT(D3360,4))</f>
        <v>1982</v>
      </c>
      <c r="F3360" s="116" t="str">
        <f>IF(ISTEXT(D3360),RIGHT(D3360,5),TEXT(D3360,"mm/dd"))</f>
        <v>12/13</v>
      </c>
      <c r="G3360" s="120">
        <f>SUM(MID(E3360,1,1),MID(E3360,2,1),MID(E3360,3,1),MID(E3360,4,1),MID(F3360,1,1),MID(F3360,2,1),MID(F3360,4,1),MID(F3360,5,1))</f>
        <v>27</v>
      </c>
      <c r="H3360" s="120">
        <f>IF(MOD(G3360,9)=0,9,MOD(G3360,9))</f>
        <v>9</v>
      </c>
      <c r="I3360" s="116" t="str">
        <f>IFERROR(MID("日月火水木金土",WEEKDAY(D3360),1),"")</f>
        <v>月</v>
      </c>
      <c r="J3360" s="306" t="s">
        <v>7127</v>
      </c>
      <c r="K3360" s="203" t="str">
        <f>VLOOKUP(F3360,石と花メイン,3,FALSE)</f>
        <v>◆風信子石</v>
      </c>
      <c r="L3360" s="299" t="str">
        <f>VLOOKUP(F3360,石と花メイン,4,FALSE)</f>
        <v>デンドロビウム【石斛】</v>
      </c>
      <c r="M3360" s="395">
        <f>IF(OR(MONTH(F3360)&lt;7,AND(MONTH(F3360)=7,DAY(F3360)&lt;=25)),
MOD(SUM((E3360-1901)*365,259),260),
MOD(SUM((E3360-1900)*365,259),260))</f>
        <v>29</v>
      </c>
      <c r="N3360" s="121">
        <f>IF(AND(MONTH(F3360)=7,DAY(F3360)&gt;25),1,
ROUNDDOWN((SUM(VLOOKUP(MONTH(F3360),D暦変換用数値,2,FALSE),DAY(F3360))/28)+1,0))</f>
        <v>6</v>
      </c>
      <c r="O3360" s="117">
        <f>IF(AND(MONTH(F3360)=7,DAY(F3360)&gt;25),DAY(F3360)-25,
MOD((SUM(VLOOKUP(MONTH(F3360),D暦変換用数値,2,FALSE),DAY(F3360))),28)+1)</f>
        <v>1</v>
      </c>
      <c r="P3360" s="408">
        <f>IF(OR(MONTH(F3360)&lt;7,AND(MONTH(F3360)=7,DAY(F3360)&lt;=25)),
MOD(SUM((E3360-1901)*365,(N3360-1)*28,O3360,258),260),
MOD(SUM((E3360-1900)*365,(N3360-1)*28,O3360,258),260))</f>
        <v>169</v>
      </c>
      <c r="Q3360" s="372" t="str">
        <f>VLOOKUP(MOD(P3360,4),色,2,FALSE)</f>
        <v>赤い</v>
      </c>
      <c r="R3360" s="290" t="str">
        <f>VLOOKUP(MOD(P3360,13),銀河の音,2,FALSE)</f>
        <v>宇宙の</v>
      </c>
      <c r="S3360" s="383" t="str">
        <f>VLOOKUP(MOD(P3360,20),太陽の紋章,2,FALSE)</f>
        <v>月</v>
      </c>
      <c r="T3360" s="118"/>
    </row>
    <row r="3361" spans="1:20" ht="13.5" customHeight="1">
      <c r="A3361" s="285" t="str">
        <f>VLOOKUP(MOD(E3361,10),十干,2,FALSE)</f>
        <v>壬</v>
      </c>
      <c r="B3361" s="283" t="str">
        <f>VLOOKUP(MOD(E3361,12),十二支,3,FALSE)</f>
        <v xml:space="preserve">09 火 </v>
      </c>
      <c r="C3361" s="287" t="str">
        <f>VLOOKUP(F3361,星座,3,TRUE)</f>
        <v xml:space="preserve">11 木 </v>
      </c>
      <c r="D3361" s="533">
        <v>30305</v>
      </c>
      <c r="E3361" s="83">
        <f>IFERROR(YEAR(D3361),LEFT(D3361,4))</f>
        <v>1982</v>
      </c>
      <c r="F3361" s="539" t="str">
        <f>IF(ISTEXT(D3361),RIGHT(D3361,5),TEXT(D3361,"mm/dd"))</f>
        <v>12/20</v>
      </c>
      <c r="G3361" s="88">
        <f>SUM(MID(E3361,1,1),MID(E3361,2,1),MID(E3361,3,1),MID(E3361,4,1),MID(F3361,1,1),MID(F3361,2,1),MID(F3361,4,1),MID(F3361,5,1))</f>
        <v>25</v>
      </c>
      <c r="H3361" s="88">
        <f>IF(MOD(G3361,9)=0,9,MOD(G3361,9))</f>
        <v>7</v>
      </c>
      <c r="I3361" s="83" t="str">
        <f>IFERROR(MID("日月火水木金土",WEEKDAY(D3361),1),"")</f>
        <v>月</v>
      </c>
      <c r="J3361" s="308" t="s">
        <v>9240</v>
      </c>
      <c r="K3361" s="330" t="str">
        <f>VLOOKUP(F3361,石と花メイン,3,FALSE)</f>
        <v>●蛋白石</v>
      </c>
      <c r="L3361" s="296" t="str">
        <f>VLOOKUP(F3361,石と花メイン,4,FALSE)</f>
        <v>パイナップル【鳳梨】</v>
      </c>
      <c r="M3361" s="392">
        <f>IF(OR(MONTH(F3361)&lt;7,AND(MONTH(F3361)=7,DAY(F3361)&lt;=25)),
MOD(SUM((E3361-1901)*365,259),260),
MOD(SUM((E3361-1900)*365,259),260))</f>
        <v>29</v>
      </c>
      <c r="N3361" s="330">
        <f>IF(AND(MONTH(F3361)=7,DAY(F3361)&gt;25),1,
ROUNDDOWN((SUM(VLOOKUP(MONTH(F3361),D暦変換用数値,2,FALSE),DAY(F3361))/28)+1,0))</f>
        <v>6</v>
      </c>
      <c r="O3361" s="84">
        <f>IF(AND(MONTH(F3361)=7,DAY(F3361)&gt;25),DAY(F3361)-25,
MOD((SUM(VLOOKUP(MONTH(F3361),D暦変換用数値,2,FALSE),DAY(F3361))),28)+1)</f>
        <v>8</v>
      </c>
      <c r="P3361" s="405">
        <f>IF(OR(MONTH(F3361)&lt;7,AND(MONTH(F3361)=7,DAY(F3361)&lt;=25)),
MOD(SUM((E3361-1901)*365,(N3361-1)*28,O3361,258),260),
MOD(SUM((E3361-1900)*365,(N3361-1)*28,O3361,258),260))</f>
        <v>176</v>
      </c>
      <c r="Q3361" s="371" t="str">
        <f>VLOOKUP(MOD(P3361,4),色,2,FALSE)</f>
        <v>黄色い</v>
      </c>
      <c r="R3361" s="289" t="str">
        <f>VLOOKUP(MOD(P3361,13),銀河の音,2,FALSE)</f>
        <v>共振の</v>
      </c>
      <c r="S3361" s="382" t="str">
        <f>VLOOKUP(MOD(P3361,20),太陽の紋章,2,FALSE)</f>
        <v>戦士</v>
      </c>
      <c r="T3361" s="95" t="s">
        <v>9242</v>
      </c>
    </row>
    <row r="3362" spans="1:20" ht="13.5" customHeight="1">
      <c r="A3362" s="282" t="str">
        <f>VLOOKUP(MOD(E3362,10),十干,2,FALSE)</f>
        <v>甲</v>
      </c>
      <c r="B3362" s="283" t="str">
        <f>VLOOKUP(MOD(E3362,12),十二支,3,FALSE)</f>
        <v xml:space="preserve">09 火 </v>
      </c>
      <c r="C3362" s="287" t="str">
        <f>VLOOKUP(F3362,星座,3,TRUE)</f>
        <v xml:space="preserve">11 木 </v>
      </c>
      <c r="D3362" s="533">
        <v>34666</v>
      </c>
      <c r="E3362" s="83">
        <f>IFERROR(YEAR(D3362),LEFT(D3362,4))</f>
        <v>1994</v>
      </c>
      <c r="F3362" s="83" t="str">
        <f>IF(ISTEXT(D3362),RIGHT(D3362,5),TEXT(D3362,"mm/dd"))</f>
        <v>11/28</v>
      </c>
      <c r="G3362" s="88">
        <f>SUM(MID(E3362,1,1),MID(E3362,2,1),MID(E3362,3,1),MID(E3362,4,1),MID(F3362,1,1),MID(F3362,2,1),MID(F3362,4,1),MID(F3362,5,1))</f>
        <v>35</v>
      </c>
      <c r="H3362" s="88">
        <f>IF(MOD(G3362,9)=0,9,MOD(G3362,9))</f>
        <v>8</v>
      </c>
      <c r="I3362" s="83" t="str">
        <f>IFERROR(MID("日月火水木金土",WEEKDAY(D3362),1),"")</f>
        <v>月</v>
      </c>
      <c r="J3362" s="303" t="s">
        <v>3100</v>
      </c>
      <c r="K3362" s="87" t="str">
        <f>VLOOKUP(F3362,石と花メイン,3,FALSE)</f>
        <v>◆翠玉</v>
      </c>
      <c r="L3362" s="296" t="str">
        <f>VLOOKUP(F3362,石と花メイン,4,FALSE)</f>
        <v>サンダーソニア【提灯百合】</v>
      </c>
      <c r="M3362" s="392">
        <f>IF(OR(MONTH(F3362)&lt;7,AND(MONTH(F3362)=7,DAY(F3362)&lt;=25)),
MOD(SUM((E3362-1901)*365,259),260),
MOD(SUM((E3362-1900)*365,259),260))</f>
        <v>249</v>
      </c>
      <c r="N3362" s="330">
        <f>IF(AND(MONTH(F3362)=7,DAY(F3362)&gt;25),1,
ROUNDDOWN((SUM(VLOOKUP(MONTH(F3362),D暦変換用数値,2,FALSE),DAY(F3362))/28)+1,0))</f>
        <v>5</v>
      </c>
      <c r="O3362" s="84">
        <f>IF(AND(MONTH(F3362)=7,DAY(F3362)&gt;25),DAY(F3362)-25,
MOD((SUM(VLOOKUP(MONTH(F3362),D暦変換用数値,2,FALSE),DAY(F3362))),28)+1)</f>
        <v>14</v>
      </c>
      <c r="P3362" s="405">
        <f>IF(OR(MONTH(F3362)&lt;7,AND(MONTH(F3362)=7,DAY(F3362)&lt;=25)),
MOD(SUM((E3362-1901)*365,(N3362-1)*28,O3362,258),260),
MOD(SUM((E3362-1900)*365,(N3362-1)*28,O3362,258),260))</f>
        <v>114</v>
      </c>
      <c r="Q3362" s="371" t="str">
        <f>VLOOKUP(MOD(P3362,4),色,2,FALSE)</f>
        <v>白い</v>
      </c>
      <c r="R3362" s="289" t="str">
        <f>VLOOKUP(MOD(P3362,13),銀河の音,2,FALSE)</f>
        <v>惑星の</v>
      </c>
      <c r="S3362" s="382" t="str">
        <f>VLOOKUP(MOD(P3362,20),太陽の紋章,2,FALSE)</f>
        <v>魔法使い</v>
      </c>
      <c r="T3362" s="92" t="s">
        <v>6299</v>
      </c>
    </row>
    <row r="3363" spans="1:20" ht="13.5" customHeight="1">
      <c r="A3363" s="334" t="str">
        <f>VLOOKUP(MOD(E3363,10),十干,2,FALSE)</f>
        <v>甲</v>
      </c>
      <c r="B3363" s="331" t="str">
        <f>VLOOKUP(MOD(E3363,12),十二支,3,FALSE)</f>
        <v xml:space="preserve">09 火 </v>
      </c>
      <c r="C3363" s="336" t="str">
        <f>VLOOKUP(F3363,星座,3,TRUE)</f>
        <v xml:space="preserve">11 木 </v>
      </c>
      <c r="D3363" s="540">
        <v>34675</v>
      </c>
      <c r="E3363" s="131">
        <f>IFERROR(YEAR(D3363),LEFT(D3363,4))</f>
        <v>1994</v>
      </c>
      <c r="F3363" s="538" t="str">
        <f>IF(ISTEXT(D3363),RIGHT(D3363,5),TEXT(D3363,"mm/dd"))</f>
        <v>12/07</v>
      </c>
      <c r="G3363" s="133">
        <f>SUM(MID(E3363,1,1),MID(E3363,2,1),MID(E3363,3,1),MID(E3363,4,1),MID(F3363,1,1),MID(F3363,2,1),MID(F3363,4,1),MID(F3363,5,1))</f>
        <v>33</v>
      </c>
      <c r="H3363" s="133">
        <f>IF(MOD(G3363,9)=0,9,MOD(G3363,9))</f>
        <v>6</v>
      </c>
      <c r="I3363" s="131" t="str">
        <f>IFERROR(MID("日月火水木金土",WEEKDAY(D3363),1),"")</f>
        <v>水</v>
      </c>
      <c r="J3363" s="306" t="s">
        <v>9229</v>
      </c>
      <c r="K3363" s="335" t="str">
        <f>VLOOKUP(F3363,石と花メイン,3,FALSE)</f>
        <v>□水晶</v>
      </c>
      <c r="L3363" s="302" t="str">
        <f>VLOOKUP(F3363,石と花メイン,4,FALSE)</f>
        <v>シクラメン【篝火花】</v>
      </c>
      <c r="M3363" s="396">
        <f>IF(OR(MONTH(F3363)&lt;7,AND(MONTH(F3363)=7,DAY(F3363)&lt;=25)),
MOD(SUM((E3363-1901)*365,259),260),
MOD(SUM((E3363-1900)*365,259),260))</f>
        <v>249</v>
      </c>
      <c r="N3363" s="335">
        <f>IF(AND(MONTH(F3363)=7,DAY(F3363)&gt;25),1,
ROUNDDOWN((SUM(VLOOKUP(MONTH(F3363),D暦変換用数値,2,FALSE),DAY(F3363))/28)+1,0))</f>
        <v>5</v>
      </c>
      <c r="O3363" s="132">
        <f>IF(AND(MONTH(F3363)=7,DAY(F3363)&gt;25),DAY(F3363)-25,
MOD((SUM(VLOOKUP(MONTH(F3363),D暦変換用数値,2,FALSE),DAY(F3363))),28)+1)</f>
        <v>23</v>
      </c>
      <c r="P3363" s="404">
        <f>IF(OR(MONTH(F3363)&lt;7,AND(MONTH(F3363)=7,DAY(F3363)&lt;=25)),
MOD(SUM((E3363-1901)*365,(N3363-1)*28,O3363,258),260),
MOD(SUM((E3363-1900)*365,(N3363-1)*28,O3363,258),260))</f>
        <v>123</v>
      </c>
      <c r="Q3363" s="376" t="str">
        <f>VLOOKUP(MOD(P3363,4),色,2,FALSE)</f>
        <v>青い</v>
      </c>
      <c r="R3363" s="333" t="str">
        <f>VLOOKUP(MOD(P3363,13),銀河の音,2,FALSE)</f>
        <v>律動の</v>
      </c>
      <c r="S3363" s="387" t="str">
        <f>VLOOKUP(MOD(P3363,20),太陽の紋章,2,FALSE)</f>
        <v>夜</v>
      </c>
      <c r="T3363" s="126" t="s">
        <v>9230</v>
      </c>
    </row>
    <row r="3364" spans="1:20" ht="13.5" customHeight="1">
      <c r="A3364" s="282" t="str">
        <f>VLOOKUP(MOD(E3364,10),十干,2,FALSE)</f>
        <v>丙</v>
      </c>
      <c r="B3364" s="283" t="str">
        <f>VLOOKUP(MOD(E3364,12),十二支,3,FALSE)</f>
        <v xml:space="preserve">09 火 </v>
      </c>
      <c r="C3364" s="287" t="str">
        <f>VLOOKUP(F3364,星座,3,TRUE)</f>
        <v xml:space="preserve">11 木 </v>
      </c>
      <c r="D3364" s="533">
        <v>39068</v>
      </c>
      <c r="E3364" s="83">
        <f>IFERROR(YEAR(D3364),LEFT(D3364,4))</f>
        <v>2006</v>
      </c>
      <c r="F3364" s="83" t="str">
        <f>IF(ISTEXT(D3364),RIGHT(D3364,5),TEXT(D3364,"mm/dd"))</f>
        <v>12/17</v>
      </c>
      <c r="G3364" s="88">
        <f>SUM(MID(E3364,1,1),MID(E3364,2,1),MID(E3364,3,1),MID(E3364,4,1),MID(F3364,1,1),MID(F3364,2,1),MID(F3364,4,1),MID(F3364,5,1))</f>
        <v>19</v>
      </c>
      <c r="H3364" s="88">
        <f>IF(MOD(G3364,9)=0,9,MOD(G3364,9))</f>
        <v>1</v>
      </c>
      <c r="I3364" s="83" t="str">
        <f>IFERROR(MID("日月火水木金土",WEEKDAY(D3364),1),"")</f>
        <v>日</v>
      </c>
      <c r="J3364" s="303" t="s">
        <v>1141</v>
      </c>
      <c r="K3364" s="87" t="str">
        <f>VLOOKUP(F3364,石と花メイン,3,FALSE)</f>
        <v>◇金剛石</v>
      </c>
      <c r="L3364" s="296" t="str">
        <f>VLOOKUP(F3364,石と花メイン,4,FALSE)</f>
        <v>桜蘭【ホヤ】</v>
      </c>
      <c r="M3364" s="392">
        <f>IF(OR(MONTH(F3364)&lt;7,AND(MONTH(F3364)=7,DAY(F3364)&lt;=25)),
MOD(SUM((E3364-1901)*365,259),260),
MOD(SUM((E3364-1900)*365,259),260))</f>
        <v>209</v>
      </c>
      <c r="N3364" s="330">
        <f>IF(AND(MONTH(F3364)=7,DAY(F3364)&gt;25),1,
ROUNDDOWN((SUM(VLOOKUP(MONTH(F3364),D暦変換用数値,2,FALSE),DAY(F3364))/28)+1,0))</f>
        <v>6</v>
      </c>
      <c r="O3364" s="84">
        <f>IF(AND(MONTH(F3364)=7,DAY(F3364)&gt;25),DAY(F3364)-25,
MOD((SUM(VLOOKUP(MONTH(F3364),D暦変換用数値,2,FALSE),DAY(F3364))),28)+1)</f>
        <v>5</v>
      </c>
      <c r="P3364" s="405">
        <f>IF(OR(MONTH(F3364)&lt;7,AND(MONTH(F3364)=7,DAY(F3364)&lt;=25)),
MOD(SUM((E3364-1901)*365,(N3364-1)*28,O3364,258),260),
MOD(SUM((E3364-1900)*365,(N3364-1)*28,O3364,258),260))</f>
        <v>93</v>
      </c>
      <c r="Q3364" s="371" t="str">
        <f>VLOOKUP(MOD(P3364,4),色,2,FALSE)</f>
        <v>赤い</v>
      </c>
      <c r="R3364" s="289" t="str">
        <f>VLOOKUP(MOD(P3364,13),銀河の音,2,FALSE)</f>
        <v>月の</v>
      </c>
      <c r="S3364" s="382" t="str">
        <f>VLOOKUP(MOD(P3364,20),太陽の紋章,2,FALSE)</f>
        <v>空歩く者</v>
      </c>
      <c r="T3364" s="91" t="s">
        <v>3736</v>
      </c>
    </row>
    <row r="3365" spans="1:20" ht="13.5" customHeight="1">
      <c r="A3365" s="282" t="str">
        <f>VLOOKUP(MOD(E3365,10),十干,2,FALSE)</f>
        <v>丙</v>
      </c>
      <c r="B3365" s="283" t="str">
        <f>VLOOKUP(MOD(E3365,12),十二支,3,FALSE)</f>
        <v xml:space="preserve">09 火 </v>
      </c>
      <c r="C3365" s="287" t="str">
        <f>VLOOKUP(F3365,星座,3,TRUE)</f>
        <v xml:space="preserve">11 木 </v>
      </c>
      <c r="D3365" s="533">
        <v>39071</v>
      </c>
      <c r="E3365" s="83">
        <f>IFERROR(YEAR(D3365),LEFT(D3365,4))</f>
        <v>2006</v>
      </c>
      <c r="F3365" s="83" t="str">
        <f>IF(ISTEXT(D3365),RIGHT(D3365,5),TEXT(D3365,"mm/dd"))</f>
        <v>12/20</v>
      </c>
      <c r="G3365" s="88">
        <f>SUM(MID(E3365,1,1),MID(E3365,2,1),MID(E3365,3,1),MID(E3365,4,1),MID(F3365,1,1),MID(F3365,2,1),MID(F3365,4,1),MID(F3365,5,1))</f>
        <v>13</v>
      </c>
      <c r="H3365" s="88">
        <f>IF(MOD(G3365,9)=0,9,MOD(G3365,9))</f>
        <v>4</v>
      </c>
      <c r="I3365" s="83" t="str">
        <f>IFERROR(MID("日月火水木金土",WEEKDAY(D3365),1),"")</f>
        <v>水</v>
      </c>
      <c r="J3365" s="303" t="s">
        <v>1142</v>
      </c>
      <c r="K3365" s="87" t="str">
        <f>VLOOKUP(F3365,石と花メイン,3,FALSE)</f>
        <v>●蛋白石</v>
      </c>
      <c r="L3365" s="296" t="str">
        <f>VLOOKUP(F3365,石と花メイン,4,FALSE)</f>
        <v>パイナップル【鳳梨】</v>
      </c>
      <c r="M3365" s="392">
        <f>IF(OR(MONTH(F3365)&lt;7,AND(MONTH(F3365)=7,DAY(F3365)&lt;=25)),
MOD(SUM((E3365-1901)*365,259),260),
MOD(SUM((E3365-1900)*365,259),260))</f>
        <v>209</v>
      </c>
      <c r="N3365" s="330">
        <f>IF(AND(MONTH(F3365)=7,DAY(F3365)&gt;25),1,
ROUNDDOWN((SUM(VLOOKUP(MONTH(F3365),D暦変換用数値,2,FALSE),DAY(F3365))/28)+1,0))</f>
        <v>6</v>
      </c>
      <c r="O3365" s="84">
        <f>IF(AND(MONTH(F3365)=7,DAY(F3365)&gt;25),DAY(F3365)-25,
MOD((SUM(VLOOKUP(MONTH(F3365),D暦変換用数値,2,FALSE),DAY(F3365))),28)+1)</f>
        <v>8</v>
      </c>
      <c r="P3365" s="405">
        <f>IF(OR(MONTH(F3365)&lt;7,AND(MONTH(F3365)=7,DAY(F3365)&lt;=25)),
MOD(SUM((E3365-1901)*365,(N3365-1)*28,O3365,258),260),
MOD(SUM((E3365-1900)*365,(N3365-1)*28,O3365,258),260))</f>
        <v>96</v>
      </c>
      <c r="Q3365" s="371" t="str">
        <f>VLOOKUP(MOD(P3365,4),色,2,FALSE)</f>
        <v>黄色い</v>
      </c>
      <c r="R3365" s="289" t="str">
        <f>VLOOKUP(MOD(P3365,13),銀河の音,2,FALSE)</f>
        <v>倍音の</v>
      </c>
      <c r="S3365" s="382" t="str">
        <f>VLOOKUP(MOD(P3365,20),太陽の紋章,2,FALSE)</f>
        <v>戦士</v>
      </c>
      <c r="T3365" s="100" t="s">
        <v>365</v>
      </c>
    </row>
    <row r="3366" spans="1:20" ht="13.5" customHeight="1">
      <c r="A3366" s="285" t="str">
        <f>VLOOKUP(MOD(E3366,10),十干,2,FALSE)</f>
        <v>丙</v>
      </c>
      <c r="B3366" s="283" t="str">
        <f>VLOOKUP(MOD(E3366,12),十二支,3,FALSE)</f>
        <v xml:space="preserve">09 火 </v>
      </c>
      <c r="C3366" s="287" t="str">
        <f>VLOOKUP(F3366,星座,3,TRUE)</f>
        <v xml:space="preserve">11 木 </v>
      </c>
      <c r="D3366" s="533">
        <v>39071</v>
      </c>
      <c r="E3366" s="83">
        <f>IFERROR(YEAR(D3366),LEFT(D3366,4))</f>
        <v>2006</v>
      </c>
      <c r="F3366" s="539" t="str">
        <f>IF(ISTEXT(D3366),RIGHT(D3366,5),TEXT(D3366,"mm/dd"))</f>
        <v>12/20</v>
      </c>
      <c r="G3366" s="88">
        <f>SUM(MID(E3366,1,1),MID(E3366,2,1),MID(E3366,3,1),MID(E3366,4,1),MID(F3366,1,1),MID(F3366,2,1),MID(F3366,4,1),MID(F3366,5,1))</f>
        <v>13</v>
      </c>
      <c r="H3366" s="88">
        <f>IF(MOD(G3366,9)=0,9,MOD(G3366,9))</f>
        <v>4</v>
      </c>
      <c r="I3366" s="83" t="str">
        <f>IFERROR(MID("日月火水木金土",WEEKDAY(D3366),1),"")</f>
        <v>水</v>
      </c>
      <c r="J3366" s="308" t="s">
        <v>9345</v>
      </c>
      <c r="K3366" s="330" t="str">
        <f>VLOOKUP(F3366,石と花メイン,3,FALSE)</f>
        <v>●蛋白石</v>
      </c>
      <c r="L3366" s="296" t="str">
        <f>VLOOKUP(F3366,石と花メイン,4,FALSE)</f>
        <v>パイナップル【鳳梨】</v>
      </c>
      <c r="M3366" s="392">
        <f>IF(OR(MONTH(F3366)&lt;7,AND(MONTH(F3366)=7,DAY(F3366)&lt;=25)),
MOD(SUM((E3366-1901)*365,259),260),
MOD(SUM((E3366-1900)*365,259),260))</f>
        <v>209</v>
      </c>
      <c r="N3366" s="330">
        <f>IF(AND(MONTH(F3366)=7,DAY(F3366)&gt;25),1,
ROUNDDOWN((SUM(VLOOKUP(MONTH(F3366),D暦変換用数値,2,FALSE),DAY(F3366))/28)+1,0))</f>
        <v>6</v>
      </c>
      <c r="O3366" s="84">
        <f>IF(AND(MONTH(F3366)=7,DAY(F3366)&gt;25),DAY(F3366)-25,
MOD((SUM(VLOOKUP(MONTH(F3366),D暦変換用数値,2,FALSE),DAY(F3366))),28)+1)</f>
        <v>8</v>
      </c>
      <c r="P3366" s="405">
        <f>IF(OR(MONTH(F3366)&lt;7,AND(MONTH(F3366)=7,DAY(F3366)&lt;=25)),
MOD(SUM((E3366-1901)*365,(N3366-1)*28,O3366,258),260),
MOD(SUM((E3366-1900)*365,(N3366-1)*28,O3366,258),260))</f>
        <v>96</v>
      </c>
      <c r="Q3366" s="371" t="str">
        <f>VLOOKUP(MOD(P3366,4),色,2,FALSE)</f>
        <v>黄色い</v>
      </c>
      <c r="R3366" s="289" t="str">
        <f>VLOOKUP(MOD(P3366,13),銀河の音,2,FALSE)</f>
        <v>倍音の</v>
      </c>
      <c r="S3366" s="382" t="str">
        <f>VLOOKUP(MOD(P3366,20),太陽の紋章,2,FALSE)</f>
        <v>戦士</v>
      </c>
      <c r="T3366" s="112" t="s">
        <v>9346</v>
      </c>
    </row>
    <row r="3367" spans="1:20" ht="13.5" customHeight="1">
      <c r="A3367" s="282" t="str">
        <f>VLOOKUP(MOD(E3367,10),十干,2,FALSE)</f>
        <v>甲</v>
      </c>
      <c r="B3367" s="283" t="str">
        <f>VLOOKUP(MOD(E3367,12),十二支,3,FALSE)</f>
        <v xml:space="preserve">09 火 </v>
      </c>
      <c r="C3367" s="287" t="str">
        <f>VLOOKUP(F3367,星座,3,TRUE)</f>
        <v xml:space="preserve">11 木 </v>
      </c>
      <c r="D3367" s="533" t="s">
        <v>8838</v>
      </c>
      <c r="E3367" s="83" t="str">
        <f>IFERROR(YEAR(D3367),LEFT(D3367,4))</f>
        <v>1694</v>
      </c>
      <c r="F3367" s="83" t="str">
        <f>IF(ISTEXT(D3367),RIGHT(D3367,5),TEXT(D3367,"mm/dd"))</f>
        <v>11/28</v>
      </c>
      <c r="G3367" s="88">
        <f>SUM(MID(E3367,1,1),MID(E3367,2,1),MID(E3367,3,1),MID(E3367,4,1),MID(F3367,1,1),MID(F3367,2,1),MID(F3367,4,1),MID(F3367,5,1))</f>
        <v>32</v>
      </c>
      <c r="H3367" s="88">
        <f>IF(MOD(G3367,9)=0,9,MOD(G3367,9))</f>
        <v>5</v>
      </c>
      <c r="I3367" s="83" t="str">
        <f>IFERROR(MID("日月火水木金土",WEEKDAY(D3367),1),"")</f>
        <v/>
      </c>
      <c r="J3367" s="303" t="s">
        <v>3095</v>
      </c>
      <c r="K3367" s="87" t="str">
        <f>VLOOKUP(F3367,石と花メイン,3,FALSE)</f>
        <v>◆翠玉</v>
      </c>
      <c r="L3367" s="296" t="str">
        <f>VLOOKUP(F3367,石と花メイン,4,FALSE)</f>
        <v>サンダーソニア【提灯百合】</v>
      </c>
      <c r="M3367" s="392">
        <f>IF(OR(MONTH(F3367)&lt;7,AND(MONTH(F3367)=7,DAY(F3367)&lt;=25)),
MOD(SUM((E3367-1901)*365,259),260),
MOD(SUM((E3367-1900)*365,259),260))</f>
        <v>209</v>
      </c>
      <c r="N3367" s="330">
        <f>IF(AND(MONTH(F3367)=7,DAY(F3367)&gt;25),1,
ROUNDDOWN((SUM(VLOOKUP(MONTH(F3367),D暦変換用数値,2,FALSE),DAY(F3367))/28)+1,0))</f>
        <v>5</v>
      </c>
      <c r="O3367" s="84">
        <f>IF(AND(MONTH(F3367)=7,DAY(F3367)&gt;25),DAY(F3367)-25,
MOD((SUM(VLOOKUP(MONTH(F3367),D暦変換用数値,2,FALSE),DAY(F3367))),28)+1)</f>
        <v>14</v>
      </c>
      <c r="P3367" s="405">
        <f>IF(OR(MONTH(F3367)&lt;7,AND(MONTH(F3367)=7,DAY(F3367)&lt;=25)),
MOD(SUM((E3367-1901)*365,(N3367-1)*28,O3367,258),260),
MOD(SUM((E3367-1900)*365,(N3367-1)*28,O3367,258),260))</f>
        <v>74</v>
      </c>
      <c r="Q3367" s="371" t="str">
        <f>VLOOKUP(MOD(P3367,4),色,2,FALSE)</f>
        <v>白い</v>
      </c>
      <c r="R3367" s="289" t="str">
        <f>VLOOKUP(MOD(P3367,13),銀河の音,2,FALSE)</f>
        <v>太陽の</v>
      </c>
      <c r="S3367" s="382" t="str">
        <f>VLOOKUP(MOD(P3367,20),太陽の紋章,2,FALSE)</f>
        <v>魔法使い</v>
      </c>
      <c r="T3367" s="102" t="s">
        <v>2426</v>
      </c>
    </row>
    <row r="3368" spans="1:20" ht="13.5" customHeight="1">
      <c r="A3368" s="50" t="str">
        <f>VLOOKUP(MOD(E3368,10),十干,2,FALSE)</f>
        <v>戊</v>
      </c>
      <c r="B3368" s="199" t="str">
        <f>VLOOKUP(MOD(E3368,12),十二支,3,FALSE)</f>
        <v xml:space="preserve">09 火 </v>
      </c>
      <c r="C3368" s="201" t="str">
        <f>VLOOKUP(F3368,星座,3,TRUE)</f>
        <v xml:space="preserve">11 木 </v>
      </c>
      <c r="D3368" s="531" t="s">
        <v>5025</v>
      </c>
      <c r="E3368" s="1" t="str">
        <f>IFERROR(YEAR(D3368),LEFT(D3368,4))</f>
        <v>1778</v>
      </c>
      <c r="F3368" s="1" t="str">
        <f>IF(ISTEXT(D3368),RIGHT(D3368,5),TEXT(D3368,"mm/dd"))</f>
        <v>12/19</v>
      </c>
      <c r="G3368" s="39">
        <f>SUM(MID(E3368,1,1),MID(E3368,2,1),MID(E3368,3,1),MID(E3368,4,1),MID(F3368,1,1),MID(F3368,2,1),MID(F3368,4,1),MID(F3368,5,1))</f>
        <v>36</v>
      </c>
      <c r="H3368" s="41">
        <f>IF(MOD(G3368,9)=0,9,MOD(G3368,9))</f>
        <v>9</v>
      </c>
      <c r="I3368" s="45" t="str">
        <f>IFERROR(MID("日月火水木金土",WEEKDAY(D3368),1),"")</f>
        <v/>
      </c>
      <c r="J3368" s="304" t="s">
        <v>5436</v>
      </c>
      <c r="K3368" s="202" t="str">
        <f>VLOOKUP(F3368,石と花メイン,3,FALSE)</f>
        <v>●瑠璃</v>
      </c>
      <c r="L3368" s="297" t="str">
        <f>VLOOKUP(F3368,石と花メイン,4,FALSE)</f>
        <v>霞草【群撫子】</v>
      </c>
      <c r="M3368" s="393">
        <f>IF(OR(MONTH(F3368)&lt;7,AND(MONTH(F3368)=7,DAY(F3368)&lt;=25)),
MOD(SUM((E3368-1901)*365,259),260),
MOD(SUM((E3368-1900)*365,259),260))</f>
        <v>189</v>
      </c>
      <c r="N3368" s="390">
        <f>IF(AND(MONTH(F3368)=7,DAY(F3368)&gt;25),1,
ROUNDDOWN((SUM(VLOOKUP(MONTH(F3368),D暦変換用数値,2,FALSE),DAY(F3368))/28)+1,0))</f>
        <v>6</v>
      </c>
      <c r="O3368" s="205">
        <f>IF(AND(MONTH(F3368)=7,DAY(F3368)&gt;25),DAY(F3368)-25,
MOD((SUM(VLOOKUP(MONTH(F3368),D暦変換用数値,2,FALSE),DAY(F3368))),28)+1)</f>
        <v>7</v>
      </c>
      <c r="P3368" s="406">
        <f>IF(OR(MONTH(F3368)&lt;7,AND(MONTH(F3368)=7,DAY(F3368)&lt;=25)),
MOD(SUM((E3368-1901)*365,(N3368-1)*28,O3368,258),260),
MOD(SUM((E3368-1900)*365,(N3368-1)*28,O3368,258),260))</f>
        <v>75</v>
      </c>
      <c r="Q3368" s="374" t="str">
        <f>VLOOKUP(MOD(P3368,4),色,2,FALSE)</f>
        <v>青い</v>
      </c>
      <c r="R3368" s="292" t="str">
        <f>VLOOKUP(MOD(P3368,13),銀河の音,2,FALSE)</f>
        <v>惑星の</v>
      </c>
      <c r="S3368" s="385" t="str">
        <f>VLOOKUP(MOD(P3368,20),太陽の紋章,2,FALSE)</f>
        <v>鷲</v>
      </c>
      <c r="T3368" s="99" t="s">
        <v>5026</v>
      </c>
    </row>
    <row r="3369" spans="1:20" ht="13.5" customHeight="1">
      <c r="A3369" s="282" t="str">
        <f>VLOOKUP(MOD(E3369,10),十干,2,FALSE)</f>
        <v>甲</v>
      </c>
      <c r="B3369" s="283" t="str">
        <f>VLOOKUP(MOD(E3369,12),十二支,3,FALSE)</f>
        <v xml:space="preserve">09 火 </v>
      </c>
      <c r="C3369" s="287" t="str">
        <f>VLOOKUP(F3369,星座,3,TRUE)</f>
        <v xml:space="preserve">11 木 </v>
      </c>
      <c r="D3369" s="533" t="s">
        <v>8839</v>
      </c>
      <c r="E3369" s="83" t="str">
        <f>IFERROR(YEAR(D3369),LEFT(D3369,4))</f>
        <v>1814</v>
      </c>
      <c r="F3369" s="83" t="str">
        <f>IF(ISTEXT(D3369),RIGHT(D3369,5),TEXT(D3369,"mm/dd"))</f>
        <v>12/02</v>
      </c>
      <c r="G3369" s="88">
        <f>SUM(MID(E3369,1,1),MID(E3369,2,1),MID(E3369,3,1),MID(E3369,4,1),MID(F3369,1,1),MID(F3369,2,1),MID(F3369,4,1),MID(F3369,5,1))</f>
        <v>19</v>
      </c>
      <c r="H3369" s="88">
        <f>IF(MOD(G3369,9)=0,9,MOD(G3369,9))</f>
        <v>1</v>
      </c>
      <c r="I3369" s="83" t="str">
        <f>IFERROR(MID("日月火水木金土",WEEKDAY(D3369),1),"")</f>
        <v/>
      </c>
      <c r="J3369" s="303" t="s">
        <v>3096</v>
      </c>
      <c r="K3369" s="87" t="str">
        <f>VLOOKUP(F3369,石と花メイン,3,FALSE)</f>
        <v>◇金剛石</v>
      </c>
      <c r="L3369" s="296" t="str">
        <f>VLOOKUP(F3369,石と花メイン,4,FALSE)</f>
        <v>サイネリア【富貴菊】</v>
      </c>
      <c r="M3369" s="392">
        <f>IF(OR(MONTH(F3369)&lt;7,AND(MONTH(F3369)=7,DAY(F3369)&lt;=25)),
MOD(SUM((E3369-1901)*365,259),260),
MOD(SUM((E3369-1900)*365,259),260))</f>
        <v>69</v>
      </c>
      <c r="N3369" s="330">
        <f>IF(AND(MONTH(F3369)=7,DAY(F3369)&gt;25),1,
ROUNDDOWN((SUM(VLOOKUP(MONTH(F3369),D暦変換用数値,2,FALSE),DAY(F3369))/28)+1,0))</f>
        <v>5</v>
      </c>
      <c r="O3369" s="84">
        <f>IF(AND(MONTH(F3369)=7,DAY(F3369)&gt;25),DAY(F3369)-25,
MOD((SUM(VLOOKUP(MONTH(F3369),D暦変換用数値,2,FALSE),DAY(F3369))),28)+1)</f>
        <v>18</v>
      </c>
      <c r="P3369" s="405">
        <f>IF(OR(MONTH(F3369)&lt;7,AND(MONTH(F3369)=7,DAY(F3369)&lt;=25)),
MOD(SUM((E3369-1901)*365,(N3369-1)*28,O3369,258),260),
MOD(SUM((E3369-1900)*365,(N3369-1)*28,O3369,258),260))</f>
        <v>198</v>
      </c>
      <c r="Q3369" s="371" t="str">
        <f>VLOOKUP(MOD(P3369,4),色,2,FALSE)</f>
        <v>白い</v>
      </c>
      <c r="R3369" s="289" t="str">
        <f>VLOOKUP(MOD(P3369,13),銀河の音,2,FALSE)</f>
        <v>電気の</v>
      </c>
      <c r="S3369" s="382" t="str">
        <f>VLOOKUP(MOD(P3369,20),太陽の紋章,2,FALSE)</f>
        <v>鏡</v>
      </c>
      <c r="T3369" s="102" t="s">
        <v>209</v>
      </c>
    </row>
    <row r="3370" spans="1:20" ht="13.5" customHeight="1">
      <c r="A3370" s="50" t="str">
        <f>VLOOKUP(MOD(E3370,10),十干,2,FALSE)</f>
        <v>戊</v>
      </c>
      <c r="B3370" s="199" t="str">
        <f>VLOOKUP(MOD(E3370,12),十二支,3,FALSE)</f>
        <v xml:space="preserve">09 火 </v>
      </c>
      <c r="C3370" s="201" t="str">
        <f>VLOOKUP(F3370,星座,3,TRUE)</f>
        <v xml:space="preserve">11 木 </v>
      </c>
      <c r="D3370" s="531" t="s">
        <v>5027</v>
      </c>
      <c r="E3370" s="1" t="str">
        <f>IFERROR(YEAR(D3370),LEFT(D3370,4))</f>
        <v>1838</v>
      </c>
      <c r="F3370" s="1" t="str">
        <f>IF(ISTEXT(D3370),RIGHT(D3370,5),TEXT(D3370,"mm/dd"))</f>
        <v>11/25</v>
      </c>
      <c r="G3370" s="39">
        <f>SUM(MID(E3370,1,1),MID(E3370,2,1),MID(E3370,3,1),MID(E3370,4,1),MID(F3370,1,1),MID(F3370,2,1),MID(F3370,4,1),MID(F3370,5,1))</f>
        <v>29</v>
      </c>
      <c r="H3370" s="41">
        <f>IF(MOD(G3370,9)=0,9,MOD(G3370,9))</f>
        <v>2</v>
      </c>
      <c r="I3370" s="45" t="str">
        <f>IFERROR(MID("日月火水木金土",WEEKDAY(D3370),1),"")</f>
        <v/>
      </c>
      <c r="J3370" s="304" t="s">
        <v>5437</v>
      </c>
      <c r="K3370" s="202" t="str">
        <f>VLOOKUP(F3370,石と花メイン,3,FALSE)</f>
        <v>◆青玉</v>
      </c>
      <c r="L3370" s="297" t="str">
        <f>VLOOKUP(F3370,石と花メイン,4,FALSE)</f>
        <v>ネリネ【ダイヤモンドリリー】</v>
      </c>
      <c r="M3370" s="393">
        <f>IF(OR(MONTH(F3370)&lt;7,AND(MONTH(F3370)=7,DAY(F3370)&lt;=25)),
MOD(SUM((E3370-1901)*365,259),260),
MOD(SUM((E3370-1900)*365,259),260))</f>
        <v>249</v>
      </c>
      <c r="N3370" s="390">
        <f>IF(AND(MONTH(F3370)=7,DAY(F3370)&gt;25),1,
ROUNDDOWN((SUM(VLOOKUP(MONTH(F3370),D暦変換用数値,2,FALSE),DAY(F3370))/28)+1,0))</f>
        <v>5</v>
      </c>
      <c r="O3370" s="205">
        <f>IF(AND(MONTH(F3370)=7,DAY(F3370)&gt;25),DAY(F3370)-25,
MOD((SUM(VLOOKUP(MONTH(F3370),D暦変換用数値,2,FALSE),DAY(F3370))),28)+1)</f>
        <v>11</v>
      </c>
      <c r="P3370" s="406">
        <f>IF(OR(MONTH(F3370)&lt;7,AND(MONTH(F3370)=7,DAY(F3370)&lt;=25)),
MOD(SUM((E3370-1901)*365,(N3370-1)*28,O3370,258),260),
MOD(SUM((E3370-1900)*365,(N3370-1)*28,O3370,258),260))</f>
        <v>111</v>
      </c>
      <c r="Q3370" s="374" t="str">
        <f>VLOOKUP(MOD(P3370,4),色,2,FALSE)</f>
        <v>青い</v>
      </c>
      <c r="R3370" s="292" t="str">
        <f>VLOOKUP(MOD(P3370,13),銀河の音,2,FALSE)</f>
        <v>共振の</v>
      </c>
      <c r="S3370" s="385" t="str">
        <f>VLOOKUP(MOD(P3370,20),太陽の紋章,2,FALSE)</f>
        <v>猿</v>
      </c>
      <c r="T3370" s="97" t="s">
        <v>5028</v>
      </c>
    </row>
    <row r="3371" spans="1:20" ht="13.5" customHeight="1">
      <c r="A3371" s="50" t="str">
        <f>VLOOKUP(MOD(E3371,10),十干,2,FALSE)</f>
        <v>甲</v>
      </c>
      <c r="B3371" s="199" t="str">
        <f>VLOOKUP(MOD(E3371,12),十二支,3,FALSE)</f>
        <v xml:space="preserve">09 火 </v>
      </c>
      <c r="C3371" s="201" t="str">
        <f>VLOOKUP(F3371,星座,3,TRUE)</f>
        <v xml:space="preserve">11 木 </v>
      </c>
      <c r="D3371" s="531" t="s">
        <v>8840</v>
      </c>
      <c r="E3371" s="1" t="str">
        <f>IFERROR(YEAR(D3371),LEFT(D3371,4))</f>
        <v>1874</v>
      </c>
      <c r="F3371" s="1" t="str">
        <f>IF(ISTEXT(D3371),RIGHT(D3371,5),TEXT(D3371,"mm/dd"))</f>
        <v>11/29</v>
      </c>
      <c r="G3371" s="39">
        <f>SUM(MID(E3371,1,1),MID(E3371,2,1),MID(E3371,3,1),MID(E3371,4,1),MID(F3371,1,1),MID(F3371,2,1),MID(F3371,4,1),MID(F3371,5,1))</f>
        <v>33</v>
      </c>
      <c r="H3371" s="41">
        <f>IF(MOD(G3371,9)=0,9,MOD(G3371,9))</f>
        <v>6</v>
      </c>
      <c r="I3371" s="45" t="str">
        <f>IFERROR(MID("日月火水木金土",WEEKDAY(D3371),1),"")</f>
        <v/>
      </c>
      <c r="J3371" s="304" t="s">
        <v>3097</v>
      </c>
      <c r="K3371" s="202" t="str">
        <f>VLOOKUP(F3371,石と花メイン,3,FALSE)</f>
        <v>◆青玉</v>
      </c>
      <c r="L3371" s="297" t="str">
        <f>VLOOKUP(F3371,石と花メイン,4,FALSE)</f>
        <v>茶【茶の木】</v>
      </c>
      <c r="M3371" s="393">
        <f>IF(OR(MONTH(F3371)&lt;7,AND(MONTH(F3371)=7,DAY(F3371)&lt;=25)),
MOD(SUM((E3371-1901)*365,259),260),
MOD(SUM((E3371-1900)*365,259),260))</f>
        <v>129</v>
      </c>
      <c r="N3371" s="390">
        <f>IF(AND(MONTH(F3371)=7,DAY(F3371)&gt;25),1,
ROUNDDOWN((SUM(VLOOKUP(MONTH(F3371),D暦変換用数値,2,FALSE),DAY(F3371))/28)+1,0))</f>
        <v>5</v>
      </c>
      <c r="O3371" s="205">
        <f>IF(AND(MONTH(F3371)=7,DAY(F3371)&gt;25),DAY(F3371)-25,
MOD((SUM(VLOOKUP(MONTH(F3371),D暦変換用数値,2,FALSE),DAY(F3371))),28)+1)</f>
        <v>15</v>
      </c>
      <c r="P3371" s="406">
        <f>IF(OR(MONTH(F3371)&lt;7,AND(MONTH(F3371)=7,DAY(F3371)&lt;=25)),
MOD(SUM((E3371-1901)*365,(N3371-1)*28,O3371,258),260),
MOD(SUM((E3371-1900)*365,(N3371-1)*28,O3371,258),260))</f>
        <v>255</v>
      </c>
      <c r="Q3371" s="374" t="str">
        <f>VLOOKUP(MOD(P3371,4),色,2,FALSE)</f>
        <v>青い</v>
      </c>
      <c r="R3371" s="292" t="str">
        <f>VLOOKUP(MOD(P3371,13),銀河の音,2,FALSE)</f>
        <v>銀河の</v>
      </c>
      <c r="S3371" s="385" t="str">
        <f>VLOOKUP(MOD(P3371,20),太陽の紋章,2,FALSE)</f>
        <v>鷲</v>
      </c>
      <c r="T3371" s="97" t="s">
        <v>4408</v>
      </c>
    </row>
    <row r="3372" spans="1:20" ht="13.5" customHeight="1">
      <c r="A3372" s="50" t="str">
        <f>VLOOKUP(MOD(E3372,10),十干,2,FALSE)</f>
        <v>甲</v>
      </c>
      <c r="B3372" s="199" t="str">
        <f>VLOOKUP(MOD(E3372,12),十二支,3,FALSE)</f>
        <v xml:space="preserve">09 火 </v>
      </c>
      <c r="C3372" s="201" t="str">
        <f>VLOOKUP(F3372,星座,3,TRUE)</f>
        <v xml:space="preserve">11 木 </v>
      </c>
      <c r="D3372" s="531" t="s">
        <v>5029</v>
      </c>
      <c r="E3372" s="1" t="str">
        <f>IFERROR(YEAR(D3372),LEFT(D3372,4))</f>
        <v>1874</v>
      </c>
      <c r="F3372" s="1" t="str">
        <f>IF(ISTEXT(D3372),RIGHT(D3372,5),TEXT(D3372,"mm/dd"))</f>
        <v>11/30</v>
      </c>
      <c r="G3372" s="39">
        <f>SUM(MID(E3372,1,1),MID(E3372,2,1),MID(E3372,3,1),MID(E3372,4,1),MID(F3372,1,1),MID(F3372,2,1),MID(F3372,4,1),MID(F3372,5,1))</f>
        <v>25</v>
      </c>
      <c r="H3372" s="41">
        <f>IF(MOD(G3372,9)=0,9,MOD(G3372,9))</f>
        <v>7</v>
      </c>
      <c r="I3372" s="45" t="str">
        <f>IFERROR(MID("日月火水木金土",WEEKDAY(D3372),1),"")</f>
        <v/>
      </c>
      <c r="J3372" s="304" t="s">
        <v>5438</v>
      </c>
      <c r="K3372" s="202" t="str">
        <f>VLOOKUP(F3372,石と花メイン,3,FALSE)</f>
        <v>◇金剛石</v>
      </c>
      <c r="L3372" s="297" t="str">
        <f>VLOOKUP(F3372,石と花メイン,4,FALSE)</f>
        <v>敦盛草</v>
      </c>
      <c r="M3372" s="393">
        <f>IF(OR(MONTH(F3372)&lt;7,AND(MONTH(F3372)=7,DAY(F3372)&lt;=25)),
MOD(SUM((E3372-1901)*365,259),260),
MOD(SUM((E3372-1900)*365,259),260))</f>
        <v>129</v>
      </c>
      <c r="N3372" s="390">
        <f>IF(AND(MONTH(F3372)=7,DAY(F3372)&gt;25),1,
ROUNDDOWN((SUM(VLOOKUP(MONTH(F3372),D暦変換用数値,2,FALSE),DAY(F3372))/28)+1,0))</f>
        <v>5</v>
      </c>
      <c r="O3372" s="205">
        <f>IF(AND(MONTH(F3372)=7,DAY(F3372)&gt;25),DAY(F3372)-25,
MOD((SUM(VLOOKUP(MONTH(F3372),D暦変換用数値,2,FALSE),DAY(F3372))),28)+1)</f>
        <v>16</v>
      </c>
      <c r="P3372" s="406">
        <f>IF(OR(MONTH(F3372)&lt;7,AND(MONTH(F3372)=7,DAY(F3372)&lt;=25)),
MOD(SUM((E3372-1901)*365,(N3372-1)*28,O3372,258),260),
MOD(SUM((E3372-1900)*365,(N3372-1)*28,O3372,258),260))</f>
        <v>256</v>
      </c>
      <c r="Q3372" s="373" t="str">
        <f>VLOOKUP(MOD(P3372,4),色,2,FALSE)</f>
        <v>黄色い</v>
      </c>
      <c r="R3372" s="291" t="str">
        <f>VLOOKUP(MOD(P3372,13),銀河の音,2,FALSE)</f>
        <v>太陽の</v>
      </c>
      <c r="S3372" s="384" t="str">
        <f>VLOOKUP(MOD(P3372,20),太陽の紋章,2,FALSE)</f>
        <v>戦士</v>
      </c>
      <c r="T3372" s="99" t="s">
        <v>5890</v>
      </c>
    </row>
    <row r="3373" spans="1:20" ht="13.5" customHeight="1">
      <c r="A3373" s="50" t="str">
        <f>VLOOKUP(MOD(E3373,10),十干,2,FALSE)</f>
        <v>甲</v>
      </c>
      <c r="B3373" s="199" t="str">
        <f>VLOOKUP(MOD(E3373,12),十二支,3,FALSE)</f>
        <v xml:space="preserve">09 火 </v>
      </c>
      <c r="C3373" s="201" t="str">
        <f>VLOOKUP(F3373,星座,3,TRUE)</f>
        <v xml:space="preserve">11 木 </v>
      </c>
      <c r="D3373" s="531" t="s">
        <v>5029</v>
      </c>
      <c r="E3373" s="1" t="str">
        <f>IFERROR(YEAR(D3373),LEFT(D3373,4))</f>
        <v>1874</v>
      </c>
      <c r="F3373" s="1" t="str">
        <f>IF(ISTEXT(D3373),RIGHT(D3373,5),TEXT(D3373,"mm/dd"))</f>
        <v>11/30</v>
      </c>
      <c r="G3373" s="39">
        <f>SUM(MID(E3373,1,1),MID(E3373,2,1),MID(E3373,3,1),MID(E3373,4,1),MID(F3373,1,1),MID(F3373,2,1),MID(F3373,4,1),MID(F3373,5,1))</f>
        <v>25</v>
      </c>
      <c r="H3373" s="41">
        <f>IF(MOD(G3373,9)=0,9,MOD(G3373,9))</f>
        <v>7</v>
      </c>
      <c r="I3373" s="45" t="str">
        <f>IFERROR(MID("日月火水木金土",WEEKDAY(D3373),1),"")</f>
        <v/>
      </c>
      <c r="J3373" s="304" t="s">
        <v>5439</v>
      </c>
      <c r="K3373" s="202" t="str">
        <f>VLOOKUP(F3373,石と花メイン,3,FALSE)</f>
        <v>◇金剛石</v>
      </c>
      <c r="L3373" s="297" t="str">
        <f>VLOOKUP(F3373,石と花メイン,4,FALSE)</f>
        <v>敦盛草</v>
      </c>
      <c r="M3373" s="393">
        <f>IF(OR(MONTH(F3373)&lt;7,AND(MONTH(F3373)=7,DAY(F3373)&lt;=25)),
MOD(SUM((E3373-1901)*365,259),260),
MOD(SUM((E3373-1900)*365,259),260))</f>
        <v>129</v>
      </c>
      <c r="N3373" s="390">
        <f>IF(AND(MONTH(F3373)=7,DAY(F3373)&gt;25),1,
ROUNDDOWN((SUM(VLOOKUP(MONTH(F3373),D暦変換用数値,2,FALSE),DAY(F3373))/28)+1,0))</f>
        <v>5</v>
      </c>
      <c r="O3373" s="205">
        <f>IF(AND(MONTH(F3373)=7,DAY(F3373)&gt;25),DAY(F3373)-25,
MOD((SUM(VLOOKUP(MONTH(F3373),D暦変換用数値,2,FALSE),DAY(F3373))),28)+1)</f>
        <v>16</v>
      </c>
      <c r="P3373" s="406">
        <f>IF(OR(MONTH(F3373)&lt;7,AND(MONTH(F3373)=7,DAY(F3373)&lt;=25)),
MOD(SUM((E3373-1901)*365,(N3373-1)*28,O3373,258),260),
MOD(SUM((E3373-1900)*365,(N3373-1)*28,O3373,258),260))</f>
        <v>256</v>
      </c>
      <c r="Q3373" s="373" t="str">
        <f>VLOOKUP(MOD(P3373,4),色,2,FALSE)</f>
        <v>黄色い</v>
      </c>
      <c r="R3373" s="291" t="str">
        <f>VLOOKUP(MOD(P3373,13),銀河の音,2,FALSE)</f>
        <v>太陽の</v>
      </c>
      <c r="S3373" s="384" t="str">
        <f>VLOOKUP(MOD(P3373,20),太陽の紋章,2,FALSE)</f>
        <v>戦士</v>
      </c>
      <c r="T3373" s="103" t="s">
        <v>5030</v>
      </c>
    </row>
    <row r="3374" spans="1:20" ht="13.5" customHeight="1">
      <c r="A3374" s="50" t="str">
        <f>VLOOKUP(MOD(E3374,10),十干,2,FALSE)</f>
        <v>庚</v>
      </c>
      <c r="B3374" s="199" t="str">
        <f>VLOOKUP(MOD(E3374,12),十二支,3,FALSE)</f>
        <v xml:space="preserve">09 火 </v>
      </c>
      <c r="C3374" s="201" t="str">
        <f>VLOOKUP(F3374,星座,3,TRUE)</f>
        <v xml:space="preserve">12 海 </v>
      </c>
      <c r="D3374" s="531">
        <v>3724</v>
      </c>
      <c r="E3374" s="1">
        <f>IFERROR(YEAR(D3374),LEFT(D3374,4))</f>
        <v>1910</v>
      </c>
      <c r="F3374" s="1" t="str">
        <f>IF(ISTEXT(D3374),RIGHT(D3374,5),TEXT(D3374,"mm/dd"))</f>
        <v>03/12</v>
      </c>
      <c r="G3374" s="39">
        <f>SUM(MID(E3374,1,1),MID(E3374,2,1),MID(E3374,3,1),MID(E3374,4,1),MID(F3374,1,1),MID(F3374,2,1),MID(F3374,4,1),MID(F3374,5,1))</f>
        <v>17</v>
      </c>
      <c r="H3374" s="41">
        <f>IF(MOD(G3374,9)=0,9,MOD(G3374,9))</f>
        <v>8</v>
      </c>
      <c r="I3374" s="45" t="str">
        <f>IFERROR(MID("日月火水木金土",WEEKDAY(D3374),1),"")</f>
        <v>土</v>
      </c>
      <c r="J3374" s="304" t="s">
        <v>3703</v>
      </c>
      <c r="K3374" s="202" t="str">
        <f>VLOOKUP(F3374,石と花メイン,3,FALSE)</f>
        <v>◇金剛石</v>
      </c>
      <c r="L3374" s="297" t="str">
        <f>VLOOKUP(F3374,石と花メイン,4,FALSE)</f>
        <v>金雀枝</v>
      </c>
      <c r="M3374" s="393">
        <f>IF(OR(MONTH(F3374)&lt;7,AND(MONTH(F3374)=7,DAY(F3374)&lt;=25)),
MOD(SUM((E3374-1901)*365,259),260),
MOD(SUM((E3374-1900)*365,259),260))</f>
        <v>164</v>
      </c>
      <c r="N3374" s="390">
        <f>IF(AND(MONTH(F3374)=7,DAY(F3374)&gt;25),1,
ROUNDDOWN((SUM(VLOOKUP(MONTH(F3374),D暦変換用数値,2,FALSE),DAY(F3374))/28)+1,0))</f>
        <v>9</v>
      </c>
      <c r="O3374" s="205">
        <f>IF(AND(MONTH(F3374)=7,DAY(F3374)&gt;25),DAY(F3374)-25,
MOD((SUM(VLOOKUP(MONTH(F3374),D暦変換用数値,2,FALSE),DAY(F3374))),28)+1)</f>
        <v>6</v>
      </c>
      <c r="P3374" s="406">
        <f>IF(OR(MONTH(F3374)&lt;7,AND(MONTH(F3374)=7,DAY(F3374)&lt;=25)),
MOD(SUM((E3374-1901)*365,(N3374-1)*28,O3374,258),260),
MOD(SUM((E3374-1900)*365,(N3374-1)*28,O3374,258),260))</f>
        <v>133</v>
      </c>
      <c r="Q3374" s="372" t="str">
        <f>VLOOKUP(MOD(P3374,4),色,2,FALSE)</f>
        <v>赤い</v>
      </c>
      <c r="R3374" s="290" t="str">
        <f>VLOOKUP(MOD(P3374,13),銀河の音,2,FALSE)</f>
        <v>電気の</v>
      </c>
      <c r="S3374" s="383" t="str">
        <f>VLOOKUP(MOD(P3374,20),太陽の紋章,2,FALSE)</f>
        <v>空歩く者</v>
      </c>
      <c r="T3374" s="99" t="s">
        <v>5891</v>
      </c>
    </row>
    <row r="3375" spans="1:20" ht="13.5" customHeight="1">
      <c r="A3375" s="50" t="str">
        <f>VLOOKUP(MOD(E3375,10),十干,2,FALSE)</f>
        <v>壬</v>
      </c>
      <c r="B3375" s="199" t="str">
        <f>VLOOKUP(MOD(E3375,12),十二支,3,FALSE)</f>
        <v xml:space="preserve">09 火 </v>
      </c>
      <c r="C3375" s="201" t="str">
        <f>VLOOKUP(F3375,星座,3,TRUE)</f>
        <v xml:space="preserve">12 海 </v>
      </c>
      <c r="D3375" s="531">
        <v>8103</v>
      </c>
      <c r="E3375" s="1">
        <f>IFERROR(YEAR(D3375),LEFT(D3375,4))</f>
        <v>1922</v>
      </c>
      <c r="F3375" s="1" t="str">
        <f>IF(ISTEXT(D3375),RIGHT(D3375,5),TEXT(D3375,"mm/dd"))</f>
        <v>03/08</v>
      </c>
      <c r="G3375" s="39">
        <f>SUM(MID(E3375,1,1),MID(E3375,2,1),MID(E3375,3,1),MID(E3375,4,1),MID(F3375,1,1),MID(F3375,2,1),MID(F3375,4,1),MID(F3375,5,1))</f>
        <v>25</v>
      </c>
      <c r="H3375" s="41">
        <f>IF(MOD(G3375,9)=0,9,MOD(G3375,9))</f>
        <v>7</v>
      </c>
      <c r="I3375" s="45" t="str">
        <f>IFERROR(MID("日月火水木金土",WEEKDAY(D3375),1),"")</f>
        <v>水</v>
      </c>
      <c r="J3375" s="304" t="s">
        <v>3704</v>
      </c>
      <c r="K3375" s="202" t="str">
        <f>VLOOKUP(F3375,石と花メイン,3,FALSE)</f>
        <v>○真珠</v>
      </c>
      <c r="L3375" s="297" t="str">
        <f>VLOOKUP(F3375,石と花メイン,4,FALSE)</f>
        <v>栗</v>
      </c>
      <c r="M3375" s="393">
        <f>IF(OR(MONTH(F3375)&lt;7,AND(MONTH(F3375)=7,DAY(F3375)&lt;=25)),
MOD(SUM((E3375-1901)*365,259),260),
MOD(SUM((E3375-1900)*365,259),260))</f>
        <v>124</v>
      </c>
      <c r="N3375" s="390">
        <f>IF(AND(MONTH(F3375)=7,DAY(F3375)&gt;25),1,
ROUNDDOWN((SUM(VLOOKUP(MONTH(F3375),D暦変換用数値,2,FALSE),DAY(F3375))/28)+1,0))</f>
        <v>9</v>
      </c>
      <c r="O3375" s="205">
        <f>IF(AND(MONTH(F3375)=7,DAY(F3375)&gt;25),DAY(F3375)-25,
MOD((SUM(VLOOKUP(MONTH(F3375),D暦変換用数値,2,FALSE),DAY(F3375))),28)+1)</f>
        <v>2</v>
      </c>
      <c r="P3375" s="406">
        <f>IF(OR(MONTH(F3375)&lt;7,AND(MONTH(F3375)=7,DAY(F3375)&lt;=25)),
MOD(SUM((E3375-1901)*365,(N3375-1)*28,O3375,258),260),
MOD(SUM((E3375-1900)*365,(N3375-1)*28,O3375,258),260))</f>
        <v>89</v>
      </c>
      <c r="Q3375" s="372" t="str">
        <f>VLOOKUP(MOD(P3375,4),色,2,FALSE)</f>
        <v>赤い</v>
      </c>
      <c r="R3375" s="290" t="str">
        <f>VLOOKUP(MOD(P3375,13),銀河の音,2,FALSE)</f>
        <v>スペクトルの</v>
      </c>
      <c r="S3375" s="383" t="str">
        <f>VLOOKUP(MOD(P3375,20),太陽の紋章,2,FALSE)</f>
        <v>月</v>
      </c>
      <c r="T3375" s="103" t="s">
        <v>5764</v>
      </c>
    </row>
    <row r="3376" spans="1:20" ht="13.5" customHeight="1">
      <c r="A3376" s="50" t="str">
        <f>VLOOKUP(MOD(E3376,10),十干,2,FALSE)</f>
        <v>壬</v>
      </c>
      <c r="B3376" s="199" t="str">
        <f>VLOOKUP(MOD(E3376,12),十二支,3,FALSE)</f>
        <v xml:space="preserve">09 火 </v>
      </c>
      <c r="C3376" s="201" t="str">
        <f>VLOOKUP(F3376,星座,3,TRUE)</f>
        <v xml:space="preserve">12 海 </v>
      </c>
      <c r="D3376" s="531">
        <v>8105</v>
      </c>
      <c r="E3376" s="1">
        <f>IFERROR(YEAR(D3376),LEFT(D3376,4))</f>
        <v>1922</v>
      </c>
      <c r="F3376" s="1" t="str">
        <f>IF(ISTEXT(D3376),RIGHT(D3376,5),TEXT(D3376,"mm/dd"))</f>
        <v>03/10</v>
      </c>
      <c r="G3376" s="39">
        <f>SUM(MID(E3376,1,1),MID(E3376,2,1),MID(E3376,3,1),MID(E3376,4,1),MID(F3376,1,1),MID(F3376,2,1),MID(F3376,4,1),MID(F3376,5,1))</f>
        <v>18</v>
      </c>
      <c r="H3376" s="41">
        <f>IF(MOD(G3376,9)=0,9,MOD(G3376,9))</f>
        <v>9</v>
      </c>
      <c r="I3376" s="45" t="str">
        <f>IFERROR(MID("日月火水木金土",WEEKDAY(D3376),1),"")</f>
        <v>金</v>
      </c>
      <c r="J3376" s="304" t="s">
        <v>3665</v>
      </c>
      <c r="K3376" s="202" t="str">
        <f>VLOOKUP(F3376,石と花メイン,3,FALSE)</f>
        <v>●蛋白石</v>
      </c>
      <c r="L3376" s="297" t="str">
        <f>VLOOKUP(F3376,石と花メイン,4,FALSE)</f>
        <v>ルピナス【登藤/昇藤】</v>
      </c>
      <c r="M3376" s="393">
        <f>IF(OR(MONTH(F3376)&lt;7,AND(MONTH(F3376)=7,DAY(F3376)&lt;=25)),
MOD(SUM((E3376-1901)*365,259),260),
MOD(SUM((E3376-1900)*365,259),260))</f>
        <v>124</v>
      </c>
      <c r="N3376" s="390">
        <f>IF(AND(MONTH(F3376)=7,DAY(F3376)&gt;25),1,
ROUNDDOWN((SUM(VLOOKUP(MONTH(F3376),D暦変換用数値,2,FALSE),DAY(F3376))/28)+1,0))</f>
        <v>9</v>
      </c>
      <c r="O3376" s="205">
        <f>IF(AND(MONTH(F3376)=7,DAY(F3376)&gt;25),DAY(F3376)-25,
MOD((SUM(VLOOKUP(MONTH(F3376),D暦変換用数値,2,FALSE),DAY(F3376))),28)+1)</f>
        <v>4</v>
      </c>
      <c r="P3376" s="406">
        <f>IF(OR(MONTH(F3376)&lt;7,AND(MONTH(F3376)=7,DAY(F3376)&lt;=25)),
MOD(SUM((E3376-1901)*365,(N3376-1)*28,O3376,258),260),
MOD(SUM((E3376-1900)*365,(N3376-1)*28,O3376,258),260))</f>
        <v>91</v>
      </c>
      <c r="Q3376" s="374" t="str">
        <f>VLOOKUP(MOD(P3376,4),色,2,FALSE)</f>
        <v>青い</v>
      </c>
      <c r="R3376" s="292" t="str">
        <f>VLOOKUP(MOD(P3376,13),銀河の音,2,FALSE)</f>
        <v>宇宙の</v>
      </c>
      <c r="S3376" s="385" t="str">
        <f>VLOOKUP(MOD(P3376,20),太陽の紋章,2,FALSE)</f>
        <v>猿</v>
      </c>
      <c r="T3376" s="103" t="s">
        <v>5469</v>
      </c>
    </row>
    <row r="3377" spans="1:20" ht="13.5" customHeight="1">
      <c r="A3377" s="50" t="str">
        <f>VLOOKUP(MOD(E3377,10),十干,2,FALSE)</f>
        <v>壬</v>
      </c>
      <c r="B3377" s="199" t="str">
        <f>VLOOKUP(MOD(E3377,12),十二支,3,FALSE)</f>
        <v xml:space="preserve">09 火 </v>
      </c>
      <c r="C3377" s="201" t="str">
        <f>VLOOKUP(F3377,星座,3,TRUE)</f>
        <v xml:space="preserve">12 海 </v>
      </c>
      <c r="D3377" s="531">
        <v>8111</v>
      </c>
      <c r="E3377" s="1">
        <f>IFERROR(YEAR(D3377),LEFT(D3377,4))</f>
        <v>1922</v>
      </c>
      <c r="F3377" s="1" t="str">
        <f>IF(ISTEXT(D3377),RIGHT(D3377,5),TEXT(D3377,"mm/dd"))</f>
        <v>03/16</v>
      </c>
      <c r="G3377" s="39">
        <f>SUM(MID(E3377,1,1),MID(E3377,2,1),MID(E3377,3,1),MID(E3377,4,1),MID(F3377,1,1),MID(F3377,2,1),MID(F3377,4,1),MID(F3377,5,1))</f>
        <v>24</v>
      </c>
      <c r="H3377" s="41">
        <f>IF(MOD(G3377,9)=0,9,MOD(G3377,9))</f>
        <v>6</v>
      </c>
      <c r="I3377" s="45" t="str">
        <f>IFERROR(MID("日月火水木金土",WEEKDAY(D3377),1),"")</f>
        <v>木</v>
      </c>
      <c r="J3377" s="304" t="s">
        <v>3666</v>
      </c>
      <c r="K3377" s="202" t="str">
        <f>VLOOKUP(F3377,石と花メイン,3,FALSE)</f>
        <v>◆藍玉</v>
      </c>
      <c r="L3377" s="297" t="str">
        <f>VLOOKUP(F3377,石と花メイン,4,FALSE)</f>
        <v>薄荷【ミント】</v>
      </c>
      <c r="M3377" s="393">
        <f>IF(OR(MONTH(F3377)&lt;7,AND(MONTH(F3377)=7,DAY(F3377)&lt;=25)),
MOD(SUM((E3377-1901)*365,259),260),
MOD(SUM((E3377-1900)*365,259),260))</f>
        <v>124</v>
      </c>
      <c r="N3377" s="390">
        <f>IF(AND(MONTH(F3377)=7,DAY(F3377)&gt;25),1,
ROUNDDOWN((SUM(VLOOKUP(MONTH(F3377),D暦変換用数値,2,FALSE),DAY(F3377))/28)+1,0))</f>
        <v>9</v>
      </c>
      <c r="O3377" s="205">
        <f>IF(AND(MONTH(F3377)=7,DAY(F3377)&gt;25),DAY(F3377)-25,
MOD((SUM(VLOOKUP(MONTH(F3377),D暦変換用数値,2,FALSE),DAY(F3377))),28)+1)</f>
        <v>10</v>
      </c>
      <c r="P3377" s="406">
        <f>IF(OR(MONTH(F3377)&lt;7,AND(MONTH(F3377)=7,DAY(F3377)&lt;=25)),
MOD(SUM((E3377-1901)*365,(N3377-1)*28,O3377,258),260),
MOD(SUM((E3377-1900)*365,(N3377-1)*28,O3377,258),260))</f>
        <v>97</v>
      </c>
      <c r="Q3377" s="372" t="str">
        <f>VLOOKUP(MOD(P3377,4),色,2,FALSE)</f>
        <v>赤い</v>
      </c>
      <c r="R3377" s="290" t="str">
        <f>VLOOKUP(MOD(P3377,13),銀河の音,2,FALSE)</f>
        <v>律動の</v>
      </c>
      <c r="S3377" s="383" t="str">
        <f>VLOOKUP(MOD(P3377,20),太陽の紋章,2,FALSE)</f>
        <v>地球</v>
      </c>
      <c r="T3377" s="97" t="s">
        <v>5765</v>
      </c>
    </row>
    <row r="3378" spans="1:20" ht="13.5" customHeight="1">
      <c r="A3378" s="50" t="str">
        <f>VLOOKUP(MOD(E3378,10),十干,2,FALSE)</f>
        <v>壬</v>
      </c>
      <c r="B3378" s="199" t="str">
        <f>VLOOKUP(MOD(E3378,12),十二支,3,FALSE)</f>
        <v xml:space="preserve">09 火 </v>
      </c>
      <c r="C3378" s="201" t="str">
        <f>VLOOKUP(F3378,星座,3,TRUE)</f>
        <v xml:space="preserve">12 海 </v>
      </c>
      <c r="D3378" s="531">
        <v>8114</v>
      </c>
      <c r="E3378" s="1">
        <f>IFERROR(YEAR(D3378),LEFT(D3378,4))</f>
        <v>1922</v>
      </c>
      <c r="F3378" s="1" t="str">
        <f>IF(ISTEXT(D3378),RIGHT(D3378,5),TEXT(D3378,"mm/dd"))</f>
        <v>03/19</v>
      </c>
      <c r="G3378" s="39">
        <f>SUM(MID(E3378,1,1),MID(E3378,2,1),MID(E3378,3,1),MID(E3378,4,1),MID(F3378,1,1),MID(F3378,2,1),MID(F3378,4,1),MID(F3378,5,1))</f>
        <v>27</v>
      </c>
      <c r="H3378" s="41">
        <f>IF(MOD(G3378,9)=0,9,MOD(G3378,9))</f>
        <v>9</v>
      </c>
      <c r="I3378" s="45" t="str">
        <f>IFERROR(MID("日月火水木金土",WEEKDAY(D3378),1),"")</f>
        <v>日</v>
      </c>
      <c r="J3378" s="304" t="s">
        <v>3667</v>
      </c>
      <c r="K3378" s="202" t="str">
        <f>VLOOKUP(F3378,石と花メイン,3,FALSE)</f>
        <v>○真珠</v>
      </c>
      <c r="L3378" s="297" t="str">
        <f>VLOOKUP(F3378,石と花メイン,4,FALSE)</f>
        <v>雛芥子/雛罌粟【ポピー】</v>
      </c>
      <c r="M3378" s="393">
        <f>IF(OR(MONTH(F3378)&lt;7,AND(MONTH(F3378)=7,DAY(F3378)&lt;=25)),
MOD(SUM((E3378-1901)*365,259),260),
MOD(SUM((E3378-1900)*365,259),260))</f>
        <v>124</v>
      </c>
      <c r="N3378" s="390">
        <f>IF(AND(MONTH(F3378)=7,DAY(F3378)&gt;25),1,
ROUNDDOWN((SUM(VLOOKUP(MONTH(F3378),D暦変換用数値,2,FALSE),DAY(F3378))/28)+1,0))</f>
        <v>9</v>
      </c>
      <c r="O3378" s="205">
        <f>IF(AND(MONTH(F3378)=7,DAY(F3378)&gt;25),DAY(F3378)-25,
MOD((SUM(VLOOKUP(MONTH(F3378),D暦変換用数値,2,FALSE),DAY(F3378))),28)+1)</f>
        <v>13</v>
      </c>
      <c r="P3378" s="406">
        <f>IF(OR(MONTH(F3378)&lt;7,AND(MONTH(F3378)=7,DAY(F3378)&lt;=25)),
MOD(SUM((E3378-1901)*365,(N3378-1)*28,O3378,258),260),
MOD(SUM((E3378-1900)*365,(N3378-1)*28,O3378,258),260))</f>
        <v>100</v>
      </c>
      <c r="Q3378" s="373" t="str">
        <f>VLOOKUP(MOD(P3378,4),色,2,FALSE)</f>
        <v>黄色い</v>
      </c>
      <c r="R3378" s="291" t="str">
        <f>VLOOKUP(MOD(P3378,13),銀河の音,2,FALSE)</f>
        <v>太陽の</v>
      </c>
      <c r="S3378" s="384" t="str">
        <f>VLOOKUP(MOD(P3378,20),太陽の紋章,2,FALSE)</f>
        <v>太陽</v>
      </c>
      <c r="T3378" s="97" t="s">
        <v>191</v>
      </c>
    </row>
    <row r="3379" spans="1:20" ht="13.5" customHeight="1">
      <c r="A3379" s="76" t="str">
        <f>VLOOKUP(MOD(E3379,10),十干,2,FALSE)</f>
        <v>甲</v>
      </c>
      <c r="B3379" s="199" t="str">
        <f>VLOOKUP(MOD(E3379,12),十二支,3,FALSE)</f>
        <v xml:space="preserve">09 火 </v>
      </c>
      <c r="C3379" s="201" t="str">
        <f>VLOOKUP(F3379,星座,3,TRUE)</f>
        <v xml:space="preserve">12 海 </v>
      </c>
      <c r="D3379" s="534">
        <v>12485</v>
      </c>
      <c r="E3379" s="116">
        <f>IFERROR(YEAR(D3379),LEFT(D3379,4))</f>
        <v>1934</v>
      </c>
      <c r="F3379" s="116" t="str">
        <f>IF(ISTEXT(D3379),RIGHT(D3379,5),TEXT(D3379,"mm/dd"))</f>
        <v>03/07</v>
      </c>
      <c r="G3379" s="120">
        <f>SUM(MID(E3379,1,1),MID(E3379,2,1),MID(E3379,3,1),MID(E3379,4,1),MID(F3379,1,1),MID(F3379,2,1),MID(F3379,4,1),MID(F3379,5,1))</f>
        <v>27</v>
      </c>
      <c r="H3379" s="120">
        <f>IF(MOD(G3379,9)=0,9,MOD(G3379,9))</f>
        <v>9</v>
      </c>
      <c r="I3379" s="116" t="str">
        <f>IFERROR(MID("日月火水木金土",WEEKDAY(D3379),1),"")</f>
        <v>水</v>
      </c>
      <c r="J3379" s="306" t="s">
        <v>7452</v>
      </c>
      <c r="K3379" s="203" t="str">
        <f>VLOOKUP(F3379,石と花メイン,3,FALSE)</f>
        <v>■瑪瑙</v>
      </c>
      <c r="L3379" s="299" t="str">
        <f>VLOOKUP(F3379,石と花メイン,4,FALSE)</f>
        <v>薺【ぺんぺん草】</v>
      </c>
      <c r="M3379" s="395">
        <f>IF(OR(MONTH(F3379)&lt;7,AND(MONTH(F3379)=7,DAY(F3379)&lt;=25)),
MOD(SUM((E3379-1901)*365,259),260),
MOD(SUM((E3379-1900)*365,259),260))</f>
        <v>84</v>
      </c>
      <c r="N3379" s="121">
        <f>IF(AND(MONTH(F3379)=7,DAY(F3379)&gt;25),1,
ROUNDDOWN((SUM(VLOOKUP(MONTH(F3379),D暦変換用数値,2,FALSE),DAY(F3379))/28)+1,0))</f>
        <v>9</v>
      </c>
      <c r="O3379" s="117">
        <f>IF(AND(MONTH(F3379)=7,DAY(F3379)&gt;25),DAY(F3379)-25,
MOD((SUM(VLOOKUP(MONTH(F3379),D暦変換用数値,2,FALSE),DAY(F3379))),28)+1)</f>
        <v>1</v>
      </c>
      <c r="P3379" s="408">
        <f>IF(OR(MONTH(F3379)&lt;7,AND(MONTH(F3379)=7,DAY(F3379)&lt;=25)),
MOD(SUM((E3379-1901)*365,(N3379-1)*28,O3379,258),260),
MOD(SUM((E3379-1900)*365,(N3379-1)*28,O3379,258),260))</f>
        <v>48</v>
      </c>
      <c r="Q3379" s="373" t="str">
        <f>VLOOKUP(MOD(P3379,4),色,2,FALSE)</f>
        <v>黄色い</v>
      </c>
      <c r="R3379" s="291" t="str">
        <f>VLOOKUP(MOD(P3379,13),銀河の音,2,FALSE)</f>
        <v>太陽の</v>
      </c>
      <c r="S3379" s="384" t="str">
        <f>VLOOKUP(MOD(P3379,20),太陽の紋章,2,FALSE)</f>
        <v>星</v>
      </c>
      <c r="T3379" s="126" t="s">
        <v>7453</v>
      </c>
    </row>
    <row r="3380" spans="1:20" ht="13.5" customHeight="1">
      <c r="A3380" s="76" t="str">
        <f>VLOOKUP(MOD(E3380,10),十干,2,FALSE)</f>
        <v>甲</v>
      </c>
      <c r="B3380" s="199" t="str">
        <f>VLOOKUP(MOD(E3380,12),十二支,3,FALSE)</f>
        <v xml:space="preserve">09 火 </v>
      </c>
      <c r="C3380" s="201" t="str">
        <f>VLOOKUP(F3380,星座,3,TRUE)</f>
        <v xml:space="preserve">12 海 </v>
      </c>
      <c r="D3380" s="534">
        <v>12486</v>
      </c>
      <c r="E3380" s="116">
        <f>IFERROR(YEAR(D3380),LEFT(D3380,4))</f>
        <v>1934</v>
      </c>
      <c r="F3380" s="116" t="str">
        <f>IF(ISTEXT(D3380),RIGHT(D3380,5),TEXT(D3380,"mm/dd"))</f>
        <v>03/08</v>
      </c>
      <c r="G3380" s="120">
        <f>SUM(MID(E3380,1,1),MID(E3380,2,1),MID(E3380,3,1),MID(E3380,4,1),MID(F3380,1,1),MID(F3380,2,1),MID(F3380,4,1),MID(F3380,5,1))</f>
        <v>28</v>
      </c>
      <c r="H3380" s="120">
        <f>IF(MOD(G3380,9)=0,9,MOD(G3380,9))</f>
        <v>1</v>
      </c>
      <c r="I3380" s="116" t="str">
        <f>IFERROR(MID("日月火水木金土",WEEKDAY(D3380),1),"")</f>
        <v>木</v>
      </c>
      <c r="J3380" s="306" t="s">
        <v>7593</v>
      </c>
      <c r="K3380" s="203" t="str">
        <f>VLOOKUP(F3380,石と花メイン,3,FALSE)</f>
        <v>○真珠</v>
      </c>
      <c r="L3380" s="299" t="str">
        <f>VLOOKUP(F3380,石と花メイン,4,FALSE)</f>
        <v>栗</v>
      </c>
      <c r="M3380" s="395">
        <f>IF(OR(MONTH(F3380)&lt;7,AND(MONTH(F3380)=7,DAY(F3380)&lt;=25)),
MOD(SUM((E3380-1901)*365,259),260),
MOD(SUM((E3380-1900)*365,259),260))</f>
        <v>84</v>
      </c>
      <c r="N3380" s="121">
        <f>IF(AND(MONTH(F3380)=7,DAY(F3380)&gt;25),1,
ROUNDDOWN((SUM(VLOOKUP(MONTH(F3380),D暦変換用数値,2,FALSE),DAY(F3380))/28)+1,0))</f>
        <v>9</v>
      </c>
      <c r="O3380" s="117">
        <f>IF(AND(MONTH(F3380)=7,DAY(F3380)&gt;25),DAY(F3380)-25,
MOD((SUM(VLOOKUP(MONTH(F3380),D暦変換用数値,2,FALSE),DAY(F3380))),28)+1)</f>
        <v>2</v>
      </c>
      <c r="P3380" s="408">
        <f>IF(OR(MONTH(F3380)&lt;7,AND(MONTH(F3380)=7,DAY(F3380)&lt;=25)),
MOD(SUM((E3380-1901)*365,(N3380-1)*28,O3380,258),260),
MOD(SUM((E3380-1900)*365,(N3380-1)*28,O3380,258),260))</f>
        <v>49</v>
      </c>
      <c r="Q3380" s="372" t="str">
        <f>VLOOKUP(MOD(P3380,4),色,2,FALSE)</f>
        <v>赤い</v>
      </c>
      <c r="R3380" s="290" t="str">
        <f>VLOOKUP(MOD(P3380,13),銀河の音,2,FALSE)</f>
        <v>惑星の</v>
      </c>
      <c r="S3380" s="383" t="str">
        <f>VLOOKUP(MOD(P3380,20),太陽の紋章,2,FALSE)</f>
        <v>月</v>
      </c>
      <c r="T3380" s="118"/>
    </row>
    <row r="3381" spans="1:20" ht="13.5" customHeight="1">
      <c r="A3381" s="50" t="str">
        <f>VLOOKUP(MOD(E3381,10),十干,2,FALSE)</f>
        <v>甲</v>
      </c>
      <c r="B3381" s="199" t="str">
        <f>VLOOKUP(MOD(E3381,12),十二支,3,FALSE)</f>
        <v xml:space="preserve">09 火 </v>
      </c>
      <c r="C3381" s="201" t="str">
        <f>VLOOKUP(F3381,星座,3,TRUE)</f>
        <v xml:space="preserve">12 海 </v>
      </c>
      <c r="D3381" s="531">
        <v>12487</v>
      </c>
      <c r="E3381" s="1">
        <f>IFERROR(YEAR(D3381),LEFT(D3381,4))</f>
        <v>1934</v>
      </c>
      <c r="F3381" s="1" t="str">
        <f>IF(ISTEXT(D3381),RIGHT(D3381,5),TEXT(D3381,"mm/dd"))</f>
        <v>03/09</v>
      </c>
      <c r="G3381" s="39">
        <f>SUM(MID(E3381,1,1),MID(E3381,2,1),MID(E3381,3,1),MID(E3381,4,1),MID(F3381,1,1),MID(F3381,2,1),MID(F3381,4,1),MID(F3381,5,1))</f>
        <v>29</v>
      </c>
      <c r="H3381" s="41">
        <f>IF(MOD(G3381,9)=0,9,MOD(G3381,9))</f>
        <v>2</v>
      </c>
      <c r="I3381" s="45" t="str">
        <f>IFERROR(MID("日月火水木金土",WEEKDAY(D3381),1),"")</f>
        <v>金</v>
      </c>
      <c r="J3381" s="304" t="s">
        <v>3668</v>
      </c>
      <c r="K3381" s="202" t="str">
        <f>VLOOKUP(F3381,石と花メイン,3,FALSE)</f>
        <v>◆猫目石</v>
      </c>
      <c r="L3381" s="297" t="str">
        <f>VLOOKUP(F3381,石と花メイン,4,FALSE)</f>
        <v>馬酔木</v>
      </c>
      <c r="M3381" s="393">
        <f>IF(OR(MONTH(F3381)&lt;7,AND(MONTH(F3381)=7,DAY(F3381)&lt;=25)),
MOD(SUM((E3381-1901)*365,259),260),
MOD(SUM((E3381-1900)*365,259),260))</f>
        <v>84</v>
      </c>
      <c r="N3381" s="390">
        <f>IF(AND(MONTH(F3381)=7,DAY(F3381)&gt;25),1,
ROUNDDOWN((SUM(VLOOKUP(MONTH(F3381),D暦変換用数値,2,FALSE),DAY(F3381))/28)+1,0))</f>
        <v>9</v>
      </c>
      <c r="O3381" s="205">
        <f>IF(AND(MONTH(F3381)=7,DAY(F3381)&gt;25),DAY(F3381)-25,
MOD((SUM(VLOOKUP(MONTH(F3381),D暦変換用数値,2,FALSE),DAY(F3381))),28)+1)</f>
        <v>3</v>
      </c>
      <c r="P3381" s="406">
        <f>IF(OR(MONTH(F3381)&lt;7,AND(MONTH(F3381)=7,DAY(F3381)&lt;=25)),
MOD(SUM((E3381-1901)*365,(N3381-1)*28,O3381,258),260),
MOD(SUM((E3381-1900)*365,(N3381-1)*28,O3381,258),260))</f>
        <v>50</v>
      </c>
      <c r="Q3381" s="375" t="str">
        <f>VLOOKUP(MOD(P3381,4),色,2,FALSE)</f>
        <v>白い</v>
      </c>
      <c r="R3381" s="293" t="str">
        <f>VLOOKUP(MOD(P3381,13),銀河の音,2,FALSE)</f>
        <v>スペクトルの</v>
      </c>
      <c r="S3381" s="386" t="str">
        <f>VLOOKUP(MOD(P3381,20),太陽の紋章,2,FALSE)</f>
        <v>犬</v>
      </c>
      <c r="T3381" s="97" t="s">
        <v>1274</v>
      </c>
    </row>
    <row r="3382" spans="1:20" ht="13.5" customHeight="1">
      <c r="A3382" s="50" t="str">
        <f>VLOOKUP(MOD(E3382,10),十干,2,FALSE)</f>
        <v>甲</v>
      </c>
      <c r="B3382" s="199" t="str">
        <f>VLOOKUP(MOD(E3382,12),十二支,3,FALSE)</f>
        <v xml:space="preserve">09 火 </v>
      </c>
      <c r="C3382" s="201" t="str">
        <f>VLOOKUP(F3382,星座,3,TRUE)</f>
        <v xml:space="preserve">12 海 </v>
      </c>
      <c r="D3382" s="531">
        <v>12488</v>
      </c>
      <c r="E3382" s="1">
        <f>IFERROR(YEAR(D3382),LEFT(D3382,4))</f>
        <v>1934</v>
      </c>
      <c r="F3382" s="1" t="str">
        <f>IF(ISTEXT(D3382),RIGHT(D3382,5),TEXT(D3382,"mm/dd"))</f>
        <v>03/10</v>
      </c>
      <c r="G3382" s="39">
        <f>SUM(MID(E3382,1,1),MID(E3382,2,1),MID(E3382,3,1),MID(E3382,4,1),MID(F3382,1,1),MID(F3382,2,1),MID(F3382,4,1),MID(F3382,5,1))</f>
        <v>21</v>
      </c>
      <c r="H3382" s="41">
        <f>IF(MOD(G3382,9)=0,9,MOD(G3382,9))</f>
        <v>3</v>
      </c>
      <c r="I3382" s="45" t="str">
        <f>IFERROR(MID("日月火水木金土",WEEKDAY(D3382),1),"")</f>
        <v>土</v>
      </c>
      <c r="J3382" s="304" t="s">
        <v>3669</v>
      </c>
      <c r="K3382" s="202" t="str">
        <f>VLOOKUP(F3382,石と花メイン,3,FALSE)</f>
        <v>●蛋白石</v>
      </c>
      <c r="L3382" s="297" t="str">
        <f>VLOOKUP(F3382,石と花メイン,4,FALSE)</f>
        <v>ルピナス【登藤/昇藤】</v>
      </c>
      <c r="M3382" s="393">
        <f>IF(OR(MONTH(F3382)&lt;7,AND(MONTH(F3382)=7,DAY(F3382)&lt;=25)),
MOD(SUM((E3382-1901)*365,259),260),
MOD(SUM((E3382-1900)*365,259),260))</f>
        <v>84</v>
      </c>
      <c r="N3382" s="390">
        <f>IF(AND(MONTH(F3382)=7,DAY(F3382)&gt;25),1,
ROUNDDOWN((SUM(VLOOKUP(MONTH(F3382),D暦変換用数値,2,FALSE),DAY(F3382))/28)+1,0))</f>
        <v>9</v>
      </c>
      <c r="O3382" s="205">
        <f>IF(AND(MONTH(F3382)=7,DAY(F3382)&gt;25),DAY(F3382)-25,
MOD((SUM(VLOOKUP(MONTH(F3382),D暦変換用数値,2,FALSE),DAY(F3382))),28)+1)</f>
        <v>4</v>
      </c>
      <c r="P3382" s="406">
        <f>IF(OR(MONTH(F3382)&lt;7,AND(MONTH(F3382)=7,DAY(F3382)&lt;=25)),
MOD(SUM((E3382-1901)*365,(N3382-1)*28,O3382,258),260),
MOD(SUM((E3382-1900)*365,(N3382-1)*28,O3382,258),260))</f>
        <v>51</v>
      </c>
      <c r="Q3382" s="374" t="str">
        <f>VLOOKUP(MOD(P3382,4),色,2,FALSE)</f>
        <v>青い</v>
      </c>
      <c r="R3382" s="292" t="str">
        <f>VLOOKUP(MOD(P3382,13),銀河の音,2,FALSE)</f>
        <v>水晶の</v>
      </c>
      <c r="S3382" s="385" t="str">
        <f>VLOOKUP(MOD(P3382,20),太陽の紋章,2,FALSE)</f>
        <v>猿</v>
      </c>
      <c r="T3382" s="103" t="s">
        <v>1817</v>
      </c>
    </row>
    <row r="3383" spans="1:20" ht="13.5" customHeight="1">
      <c r="A3383" s="282" t="str">
        <f>VLOOKUP(MOD(E3383,10),十干,2,FALSE)</f>
        <v>甲</v>
      </c>
      <c r="B3383" s="283" t="str">
        <f>VLOOKUP(MOD(E3383,12),十二支,3,FALSE)</f>
        <v xml:space="preserve">09 火 </v>
      </c>
      <c r="C3383" s="287" t="str">
        <f>VLOOKUP(F3383,星座,3,TRUE)</f>
        <v xml:space="preserve">12 海 </v>
      </c>
      <c r="D3383" s="533">
        <v>12488</v>
      </c>
      <c r="E3383" s="83">
        <f>IFERROR(YEAR(D3383),LEFT(D3383,4))</f>
        <v>1934</v>
      </c>
      <c r="F3383" s="83" t="str">
        <f>IF(ISTEXT(D3383),RIGHT(D3383,5),TEXT(D3383,"mm/dd"))</f>
        <v>03/10</v>
      </c>
      <c r="G3383" s="88">
        <f>SUM(MID(E3383,1,1),MID(E3383,2,1),MID(E3383,3,1),MID(E3383,4,1),MID(F3383,1,1),MID(F3383,2,1),MID(F3383,4,1),MID(F3383,5,1))</f>
        <v>21</v>
      </c>
      <c r="H3383" s="88">
        <f>IF(MOD(G3383,9)=0,9,MOD(G3383,9))</f>
        <v>3</v>
      </c>
      <c r="I3383" s="83" t="str">
        <f>IFERROR(MID("日月火水木金土",WEEKDAY(D3383),1),"")</f>
        <v>土</v>
      </c>
      <c r="J3383" s="303" t="s">
        <v>1145</v>
      </c>
      <c r="K3383" s="87" t="str">
        <f>VLOOKUP(F3383,石と花メイン,3,FALSE)</f>
        <v>●蛋白石</v>
      </c>
      <c r="L3383" s="296" t="str">
        <f>VLOOKUP(F3383,石と花メイン,4,FALSE)</f>
        <v>ルピナス【登藤/昇藤】</v>
      </c>
      <c r="M3383" s="392">
        <f>IF(OR(MONTH(F3383)&lt;7,AND(MONTH(F3383)=7,DAY(F3383)&lt;=25)),
MOD(SUM((E3383-1901)*365,259),260),
MOD(SUM((E3383-1900)*365,259),260))</f>
        <v>84</v>
      </c>
      <c r="N3383" s="330">
        <f>IF(AND(MONTH(F3383)=7,DAY(F3383)&gt;25),1,
ROUNDDOWN((SUM(VLOOKUP(MONTH(F3383),D暦変換用数値,2,FALSE),DAY(F3383))/28)+1,0))</f>
        <v>9</v>
      </c>
      <c r="O3383" s="84">
        <f>IF(AND(MONTH(F3383)=7,DAY(F3383)&gt;25),DAY(F3383)-25,
MOD((SUM(VLOOKUP(MONTH(F3383),D暦変換用数値,2,FALSE),DAY(F3383))),28)+1)</f>
        <v>4</v>
      </c>
      <c r="P3383" s="405">
        <f>IF(OR(MONTH(F3383)&lt;7,AND(MONTH(F3383)=7,DAY(F3383)&lt;=25)),
MOD(SUM((E3383-1901)*365,(N3383-1)*28,O3383,258),260),
MOD(SUM((E3383-1900)*365,(N3383-1)*28,O3383,258),260))</f>
        <v>51</v>
      </c>
      <c r="Q3383" s="371" t="str">
        <f>VLOOKUP(MOD(P3383,4),色,2,FALSE)</f>
        <v>青い</v>
      </c>
      <c r="R3383" s="289" t="str">
        <f>VLOOKUP(MOD(P3383,13),銀河の音,2,FALSE)</f>
        <v>水晶の</v>
      </c>
      <c r="S3383" s="382" t="str">
        <f>VLOOKUP(MOD(P3383,20),太陽の紋章,2,FALSE)</f>
        <v>猿</v>
      </c>
      <c r="T3383" s="95" t="s">
        <v>724</v>
      </c>
    </row>
    <row r="3384" spans="1:20" ht="13.5" customHeight="1">
      <c r="A3384" s="50" t="str">
        <f>VLOOKUP(MOD(E3384,10),十干,2,FALSE)</f>
        <v>丙</v>
      </c>
      <c r="B3384" s="199" t="str">
        <f>VLOOKUP(MOD(E3384,12),十二支,3,FALSE)</f>
        <v xml:space="preserve">09 火 </v>
      </c>
      <c r="C3384" s="201" t="str">
        <f>VLOOKUP(F3384,星座,3,TRUE)</f>
        <v xml:space="preserve">12 海 </v>
      </c>
      <c r="D3384" s="531">
        <v>16852</v>
      </c>
      <c r="E3384" s="1">
        <f>IFERROR(YEAR(D3384),LEFT(D3384,4))</f>
        <v>1946</v>
      </c>
      <c r="F3384" s="1" t="str">
        <f>IF(ISTEXT(D3384),RIGHT(D3384,5),TEXT(D3384,"mm/dd"))</f>
        <v>02/19</v>
      </c>
      <c r="G3384" s="39">
        <f>SUM(MID(E3384,1,1),MID(E3384,2,1),MID(E3384,3,1),MID(E3384,4,1),MID(F3384,1,1),MID(F3384,2,1),MID(F3384,4,1),MID(F3384,5,1))</f>
        <v>32</v>
      </c>
      <c r="H3384" s="41">
        <f>IF(MOD(G3384,9)=0,9,MOD(G3384,9))</f>
        <v>5</v>
      </c>
      <c r="I3384" s="45" t="str">
        <f>IFERROR(MID("日月火水木金土",WEEKDAY(D3384),1),"")</f>
        <v>火</v>
      </c>
      <c r="J3384" s="304" t="s">
        <v>3670</v>
      </c>
      <c r="K3384" s="202" t="str">
        <f>VLOOKUP(F3384,石と花メイン,3,FALSE)</f>
        <v>◆柘榴石</v>
      </c>
      <c r="L3384" s="297" t="str">
        <f>VLOOKUP(F3384,石と花メイン,4,FALSE)</f>
        <v>木蓮【マグノリア】</v>
      </c>
      <c r="M3384" s="393">
        <f>IF(OR(MONTH(F3384)&lt;7,AND(MONTH(F3384)=7,DAY(F3384)&lt;=25)),
MOD(SUM((E3384-1901)*365,259),260),
MOD(SUM((E3384-1900)*365,259),260))</f>
        <v>44</v>
      </c>
      <c r="N3384" s="390">
        <f>IF(AND(MONTH(F3384)=7,DAY(F3384)&gt;25),1,
ROUNDDOWN((SUM(VLOOKUP(MONTH(F3384),D暦変換用数値,2,FALSE),DAY(F3384))/28)+1,0))</f>
        <v>8</v>
      </c>
      <c r="O3384" s="205">
        <f>IF(AND(MONTH(F3384)=7,DAY(F3384)&gt;25),DAY(F3384)-25,
MOD((SUM(VLOOKUP(MONTH(F3384),D暦変換用数値,2,FALSE),DAY(F3384))),28)+1)</f>
        <v>13</v>
      </c>
      <c r="P3384" s="406">
        <f>IF(OR(MONTH(F3384)&lt;7,AND(MONTH(F3384)=7,DAY(F3384)&lt;=25)),
MOD(SUM((E3384-1901)*365,(N3384-1)*28,O3384,258),260),
MOD(SUM((E3384-1900)*365,(N3384-1)*28,O3384,258),260))</f>
        <v>252</v>
      </c>
      <c r="Q3384" s="373" t="str">
        <f>VLOOKUP(MOD(P3384,4),色,2,FALSE)</f>
        <v>黄色い</v>
      </c>
      <c r="R3384" s="291" t="str">
        <f>VLOOKUP(MOD(P3384,13),銀河の音,2,FALSE)</f>
        <v>倍音の</v>
      </c>
      <c r="S3384" s="384" t="str">
        <f>VLOOKUP(MOD(P3384,20),太陽の紋章,2,FALSE)</f>
        <v>人</v>
      </c>
      <c r="T3384" s="98" t="s">
        <v>3736</v>
      </c>
    </row>
    <row r="3385" spans="1:20" ht="13.5" customHeight="1">
      <c r="A3385" s="50" t="str">
        <f>VLOOKUP(MOD(E3385,10),十干,2,FALSE)</f>
        <v>丙</v>
      </c>
      <c r="B3385" s="199" t="str">
        <f>VLOOKUP(MOD(E3385,12),十二支,3,FALSE)</f>
        <v xml:space="preserve">09 火 </v>
      </c>
      <c r="C3385" s="201" t="str">
        <f>VLOOKUP(F3385,星座,3,TRUE)</f>
        <v xml:space="preserve">12 海 </v>
      </c>
      <c r="D3385" s="531">
        <v>16856</v>
      </c>
      <c r="E3385" s="1">
        <f>IFERROR(YEAR(D3385),LEFT(D3385,4))</f>
        <v>1946</v>
      </c>
      <c r="F3385" s="1" t="str">
        <f>IF(ISTEXT(D3385),RIGHT(D3385,5),TEXT(D3385,"mm/dd"))</f>
        <v>02/23</v>
      </c>
      <c r="G3385" s="39">
        <f>SUM(MID(E3385,1,1),MID(E3385,2,1),MID(E3385,3,1),MID(E3385,4,1),MID(F3385,1,1),MID(F3385,2,1),MID(F3385,4,1),MID(F3385,5,1))</f>
        <v>27</v>
      </c>
      <c r="H3385" s="41">
        <f>IF(MOD(G3385,9)=0,9,MOD(G3385,9))</f>
        <v>9</v>
      </c>
      <c r="I3385" s="45" t="str">
        <f>IFERROR(MID("日月火水木金土",WEEKDAY(D3385),1),"")</f>
        <v>土</v>
      </c>
      <c r="J3385" s="304" t="s">
        <v>1146</v>
      </c>
      <c r="K3385" s="202" t="str">
        <f>VLOOKUP(F3385,石と花メイン,3,FALSE)</f>
        <v>◆柘榴石</v>
      </c>
      <c r="L3385" s="297" t="str">
        <f>VLOOKUP(F3385,石と花メイン,4,FALSE)</f>
        <v>辛夷【山蘭】</v>
      </c>
      <c r="M3385" s="393">
        <f>IF(OR(MONTH(F3385)&lt;7,AND(MONTH(F3385)=7,DAY(F3385)&lt;=25)),
MOD(SUM((E3385-1901)*365,259),260),
MOD(SUM((E3385-1900)*365,259),260))</f>
        <v>44</v>
      </c>
      <c r="N3385" s="390">
        <f>IF(AND(MONTH(F3385)=7,DAY(F3385)&gt;25),1,
ROUNDDOWN((SUM(VLOOKUP(MONTH(F3385),D暦変換用数値,2,FALSE),DAY(F3385))/28)+1,0))</f>
        <v>8</v>
      </c>
      <c r="O3385" s="205">
        <f>IF(AND(MONTH(F3385)=7,DAY(F3385)&gt;25),DAY(F3385)-25,
MOD((SUM(VLOOKUP(MONTH(F3385),D暦変換用数値,2,FALSE),DAY(F3385))),28)+1)</f>
        <v>17</v>
      </c>
      <c r="P3385" s="406">
        <f>IF(OR(MONTH(F3385)&lt;7,AND(MONTH(F3385)=7,DAY(F3385)&lt;=25)),
MOD(SUM((E3385-1901)*365,(N3385-1)*28,O3385,258),260),
MOD(SUM((E3385-1900)*365,(N3385-1)*28,O3385,258),260))</f>
        <v>256</v>
      </c>
      <c r="Q3385" s="373" t="str">
        <f>VLOOKUP(MOD(P3385,4),色,2,FALSE)</f>
        <v>黄色い</v>
      </c>
      <c r="R3385" s="291" t="str">
        <f>VLOOKUP(MOD(P3385,13),銀河の音,2,FALSE)</f>
        <v>太陽の</v>
      </c>
      <c r="S3385" s="384" t="str">
        <f>VLOOKUP(MOD(P3385,20),太陽の紋章,2,FALSE)</f>
        <v>戦士</v>
      </c>
      <c r="T3385" s="98" t="s">
        <v>3736</v>
      </c>
    </row>
    <row r="3386" spans="1:20" ht="13.5" customHeight="1">
      <c r="A3386" s="50" t="str">
        <f>VLOOKUP(MOD(E3386,10),十干,2,FALSE)</f>
        <v>丙</v>
      </c>
      <c r="B3386" s="199" t="str">
        <f>VLOOKUP(MOD(E3386,12),十二支,3,FALSE)</f>
        <v xml:space="preserve">09 火 </v>
      </c>
      <c r="C3386" s="201" t="str">
        <f>VLOOKUP(F3386,星座,3,TRUE)</f>
        <v xml:space="preserve">12 海 </v>
      </c>
      <c r="D3386" s="531">
        <v>16865</v>
      </c>
      <c r="E3386" s="1">
        <f>IFERROR(YEAR(D3386),LEFT(D3386,4))</f>
        <v>1946</v>
      </c>
      <c r="F3386" s="1" t="str">
        <f>IF(ISTEXT(D3386),RIGHT(D3386,5),TEXT(D3386,"mm/dd"))</f>
        <v>03/04</v>
      </c>
      <c r="G3386" s="39">
        <f>SUM(MID(E3386,1,1),MID(E3386,2,1),MID(E3386,3,1),MID(E3386,4,1),MID(F3386,1,1),MID(F3386,2,1),MID(F3386,4,1),MID(F3386,5,1))</f>
        <v>27</v>
      </c>
      <c r="H3386" s="41">
        <f>IF(MOD(G3386,9)=0,9,MOD(G3386,9))</f>
        <v>9</v>
      </c>
      <c r="I3386" s="45" t="str">
        <f>IFERROR(MID("日月火水木金土",WEEKDAY(D3386),1),"")</f>
        <v>月</v>
      </c>
      <c r="J3386" s="304" t="s">
        <v>3671</v>
      </c>
      <c r="K3386" s="202" t="str">
        <f>VLOOKUP(F3386,石と花メイン,3,FALSE)</f>
        <v>◆黄玉</v>
      </c>
      <c r="L3386" s="297" t="str">
        <f>VLOOKUP(F3386,石と花メイン,4,FALSE)</f>
        <v>木苺【野苺】</v>
      </c>
      <c r="M3386" s="393">
        <f>IF(OR(MONTH(F3386)&lt;7,AND(MONTH(F3386)=7,DAY(F3386)&lt;=25)),
MOD(SUM((E3386-1901)*365,259),260),
MOD(SUM((E3386-1900)*365,259),260))</f>
        <v>44</v>
      </c>
      <c r="N3386" s="390">
        <f>IF(AND(MONTH(F3386)=7,DAY(F3386)&gt;25),1,
ROUNDDOWN((SUM(VLOOKUP(MONTH(F3386),D暦変換用数値,2,FALSE),DAY(F3386))/28)+1,0))</f>
        <v>8</v>
      </c>
      <c r="O3386" s="205">
        <f>IF(AND(MONTH(F3386)=7,DAY(F3386)&gt;25),DAY(F3386)-25,
MOD((SUM(VLOOKUP(MONTH(F3386),D暦変換用数値,2,FALSE),DAY(F3386))),28)+1)</f>
        <v>26</v>
      </c>
      <c r="P3386" s="406">
        <f>IF(OR(MONTH(F3386)&lt;7,AND(MONTH(F3386)=7,DAY(F3386)&lt;=25)),
MOD(SUM((E3386-1901)*365,(N3386-1)*28,O3386,258),260),
MOD(SUM((E3386-1900)*365,(N3386-1)*28,O3386,258),260))</f>
        <v>5</v>
      </c>
      <c r="Q3386" s="372" t="str">
        <f>VLOOKUP(MOD(P3386,4),色,2,FALSE)</f>
        <v>赤い</v>
      </c>
      <c r="R3386" s="290" t="str">
        <f>VLOOKUP(MOD(P3386,13),銀河の音,2,FALSE)</f>
        <v>倍音の</v>
      </c>
      <c r="S3386" s="383" t="str">
        <f>VLOOKUP(MOD(P3386,20),太陽の紋章,2,FALSE)</f>
        <v>蛇</v>
      </c>
      <c r="T3386" s="98" t="s">
        <v>3736</v>
      </c>
    </row>
    <row r="3387" spans="1:20" ht="13.5" customHeight="1">
      <c r="A3387" s="49" t="str">
        <f>VLOOKUP(MOD(E3387,10),十干,2,FALSE)</f>
        <v>丙</v>
      </c>
      <c r="B3387" s="199" t="str">
        <f>VLOOKUP(MOD(E3387,12),十二支,3,FALSE)</f>
        <v xml:space="preserve">09 火 </v>
      </c>
      <c r="C3387" s="201" t="str">
        <f>VLOOKUP(F3387,星座,3,TRUE)</f>
        <v xml:space="preserve">12 海 </v>
      </c>
      <c r="D3387" s="535">
        <v>16867</v>
      </c>
      <c r="E3387" s="45">
        <f>IFERROR(YEAR(D3387),LEFT(D3387,4))</f>
        <v>1946</v>
      </c>
      <c r="F3387" s="45" t="str">
        <f>IF(ISTEXT(D3387),RIGHT(D3387,5),TEXT(D3387,"mm/dd"))</f>
        <v>03/06</v>
      </c>
      <c r="G3387" s="41">
        <f>SUM(MID(E3387,1,1),MID(E3387,2,1),MID(E3387,3,1),MID(E3387,4,1),MID(F3387,1,1),MID(F3387,2,1),MID(F3387,4,1),MID(F3387,5,1))</f>
        <v>29</v>
      </c>
      <c r="H3387" s="41">
        <f>IF(MOD(G3387,9)=0,9,MOD(G3387,9))</f>
        <v>2</v>
      </c>
      <c r="I3387" s="45" t="str">
        <f>IFERROR(MID("日月火水木金土",WEEKDAY(D3387),1),"")</f>
        <v>水</v>
      </c>
      <c r="J3387" s="305" t="s">
        <v>1870</v>
      </c>
      <c r="K3387" s="203" t="str">
        <f>VLOOKUP(F3387,石と花メイン,3,FALSE)</f>
        <v>●瑠璃</v>
      </c>
      <c r="L3387" s="298" t="str">
        <f>VLOOKUP(F3387,石と花メイン,4,FALSE)</f>
        <v>雛菊【デイジー】</v>
      </c>
      <c r="M3387" s="394">
        <f>IF(OR(MONTH(F3387)&lt;7,AND(MONTH(F3387)=7,DAY(F3387)&lt;=25)),
MOD(SUM((E3387-1901)*365,259),260),
MOD(SUM((E3387-1900)*365,259),260))</f>
        <v>44</v>
      </c>
      <c r="N3387" s="391">
        <f>IF(AND(MONTH(F3387)=7,DAY(F3387)&gt;25),1,
ROUNDDOWN((SUM(VLOOKUP(MONTH(F3387),D暦変換用数値,2,FALSE),DAY(F3387))/28)+1,0))</f>
        <v>8</v>
      </c>
      <c r="O3387" s="46">
        <f>IF(AND(MONTH(F3387)=7,DAY(F3387)&gt;25),DAY(F3387)-25,
MOD((SUM(VLOOKUP(MONTH(F3387),D暦変換用数値,2,FALSE),DAY(F3387))),28)+1)</f>
        <v>28</v>
      </c>
      <c r="P3387" s="407">
        <f>IF(OR(MONTH(F3387)&lt;7,AND(MONTH(F3387)=7,DAY(F3387)&lt;=25)),
MOD(SUM((E3387-1901)*365,(N3387-1)*28,O3387,258),260),
MOD(SUM((E3387-1900)*365,(N3387-1)*28,O3387,258),260))</f>
        <v>7</v>
      </c>
      <c r="Q3387" s="374" t="str">
        <f>VLOOKUP(MOD(P3387,4),色,2,FALSE)</f>
        <v>青い</v>
      </c>
      <c r="R3387" s="292" t="str">
        <f>VLOOKUP(MOD(P3387,13),銀河の音,2,FALSE)</f>
        <v>共振の</v>
      </c>
      <c r="S3387" s="385" t="str">
        <f>VLOOKUP(MOD(P3387,20),太陽の紋章,2,FALSE)</f>
        <v>手</v>
      </c>
      <c r="T3387" s="110" t="s">
        <v>6774</v>
      </c>
    </row>
    <row r="3388" spans="1:20" ht="13.5" customHeight="1">
      <c r="A3388" s="50" t="str">
        <f>VLOOKUP(MOD(E3388,10),十干,2,FALSE)</f>
        <v>丙</v>
      </c>
      <c r="B3388" s="199" t="str">
        <f>VLOOKUP(MOD(E3388,12),十二支,3,FALSE)</f>
        <v xml:space="preserve">09 火 </v>
      </c>
      <c r="C3388" s="201" t="str">
        <f>VLOOKUP(F3388,星座,3,TRUE)</f>
        <v xml:space="preserve">12 海 </v>
      </c>
      <c r="D3388" s="531">
        <v>16873</v>
      </c>
      <c r="E3388" s="1">
        <f>IFERROR(YEAR(D3388),LEFT(D3388,4))</f>
        <v>1946</v>
      </c>
      <c r="F3388" s="1" t="str">
        <f>IF(ISTEXT(D3388),RIGHT(D3388,5),TEXT(D3388,"mm/dd"))</f>
        <v>03/12</v>
      </c>
      <c r="G3388" s="39">
        <f>SUM(MID(E3388,1,1),MID(E3388,2,1),MID(E3388,3,1),MID(E3388,4,1),MID(F3388,1,1),MID(F3388,2,1),MID(F3388,4,1),MID(F3388,5,1))</f>
        <v>26</v>
      </c>
      <c r="H3388" s="41">
        <f>IF(MOD(G3388,9)=0,9,MOD(G3388,9))</f>
        <v>8</v>
      </c>
      <c r="I3388" s="45" t="str">
        <f>IFERROR(MID("日月火水木金土",WEEKDAY(D3388),1),"")</f>
        <v>火</v>
      </c>
      <c r="J3388" s="304" t="s">
        <v>3672</v>
      </c>
      <c r="K3388" s="202" t="str">
        <f>VLOOKUP(F3388,石と花メイン,3,FALSE)</f>
        <v>◇金剛石</v>
      </c>
      <c r="L3388" s="297" t="str">
        <f>VLOOKUP(F3388,石と花メイン,4,FALSE)</f>
        <v>金雀枝</v>
      </c>
      <c r="M3388" s="393">
        <f>IF(OR(MONTH(F3388)&lt;7,AND(MONTH(F3388)=7,DAY(F3388)&lt;=25)),
MOD(SUM((E3388-1901)*365,259),260),
MOD(SUM((E3388-1900)*365,259),260))</f>
        <v>44</v>
      </c>
      <c r="N3388" s="390">
        <f>IF(AND(MONTH(F3388)=7,DAY(F3388)&gt;25),1,
ROUNDDOWN((SUM(VLOOKUP(MONTH(F3388),D暦変換用数値,2,FALSE),DAY(F3388))/28)+1,0))</f>
        <v>9</v>
      </c>
      <c r="O3388" s="205">
        <f>IF(AND(MONTH(F3388)=7,DAY(F3388)&gt;25),DAY(F3388)-25,
MOD((SUM(VLOOKUP(MONTH(F3388),D暦変換用数値,2,FALSE),DAY(F3388))),28)+1)</f>
        <v>6</v>
      </c>
      <c r="P3388" s="406">
        <f>IF(OR(MONTH(F3388)&lt;7,AND(MONTH(F3388)=7,DAY(F3388)&lt;=25)),
MOD(SUM((E3388-1901)*365,(N3388-1)*28,O3388,258),260),
MOD(SUM((E3388-1900)*365,(N3388-1)*28,O3388,258),260))</f>
        <v>13</v>
      </c>
      <c r="Q3388" s="372" t="str">
        <f>VLOOKUP(MOD(P3388,4),色,2,FALSE)</f>
        <v>赤い</v>
      </c>
      <c r="R3388" s="290" t="str">
        <f>VLOOKUP(MOD(P3388,13),銀河の音,2,FALSE)</f>
        <v>宇宙の</v>
      </c>
      <c r="S3388" s="383" t="str">
        <f>VLOOKUP(MOD(P3388,20),太陽の紋章,2,FALSE)</f>
        <v>空歩く者</v>
      </c>
      <c r="T3388" s="99" t="s">
        <v>6726</v>
      </c>
    </row>
    <row r="3389" spans="1:20" ht="13.5" customHeight="1">
      <c r="A3389" s="282" t="str">
        <f>VLOOKUP(MOD(E3389,10),十干,2,FALSE)</f>
        <v>丙</v>
      </c>
      <c r="B3389" s="283" t="str">
        <f>VLOOKUP(MOD(E3389,12),十二支,3,FALSE)</f>
        <v xml:space="preserve">09 火 </v>
      </c>
      <c r="C3389" s="287" t="str">
        <f>VLOOKUP(F3389,星座,3,TRUE)</f>
        <v xml:space="preserve">12 海 </v>
      </c>
      <c r="D3389" s="533">
        <v>16873</v>
      </c>
      <c r="E3389" s="83">
        <f>IFERROR(YEAR(D3389),LEFT(D3389,4))</f>
        <v>1946</v>
      </c>
      <c r="F3389" s="83" t="str">
        <f>IF(ISTEXT(D3389),RIGHT(D3389,5),TEXT(D3389,"mm/dd"))</f>
        <v>03/12</v>
      </c>
      <c r="G3389" s="88">
        <f>SUM(MID(E3389,1,1),MID(E3389,2,1),MID(E3389,3,1),MID(E3389,4,1),MID(F3389,1,1),MID(F3389,2,1),MID(F3389,4,1),MID(F3389,5,1))</f>
        <v>26</v>
      </c>
      <c r="H3389" s="88">
        <f>IF(MOD(G3389,9)=0,9,MOD(G3389,9))</f>
        <v>8</v>
      </c>
      <c r="I3389" s="83" t="str">
        <f>IFERROR(MID("日月火水木金土",WEEKDAY(D3389),1),"")</f>
        <v>火</v>
      </c>
      <c r="J3389" s="303" t="s">
        <v>1147</v>
      </c>
      <c r="K3389" s="87" t="str">
        <f>VLOOKUP(F3389,石と花メイン,3,FALSE)</f>
        <v>◇金剛石</v>
      </c>
      <c r="L3389" s="296" t="str">
        <f>VLOOKUP(F3389,石と花メイン,4,FALSE)</f>
        <v>金雀枝</v>
      </c>
      <c r="M3389" s="392">
        <f>IF(OR(MONTH(F3389)&lt;7,AND(MONTH(F3389)=7,DAY(F3389)&lt;=25)),
MOD(SUM((E3389-1901)*365,259),260),
MOD(SUM((E3389-1900)*365,259),260))</f>
        <v>44</v>
      </c>
      <c r="N3389" s="330">
        <f>IF(AND(MONTH(F3389)=7,DAY(F3389)&gt;25),1,
ROUNDDOWN((SUM(VLOOKUP(MONTH(F3389),D暦変換用数値,2,FALSE),DAY(F3389))/28)+1,0))</f>
        <v>9</v>
      </c>
      <c r="O3389" s="84">
        <f>IF(AND(MONTH(F3389)=7,DAY(F3389)&gt;25),DAY(F3389)-25,
MOD((SUM(VLOOKUP(MONTH(F3389),D暦変換用数値,2,FALSE),DAY(F3389))),28)+1)</f>
        <v>6</v>
      </c>
      <c r="P3389" s="405">
        <f>IF(OR(MONTH(F3389)&lt;7,AND(MONTH(F3389)=7,DAY(F3389)&lt;=25)),
MOD(SUM((E3389-1901)*365,(N3389-1)*28,O3389,258),260),
MOD(SUM((E3389-1900)*365,(N3389-1)*28,O3389,258),260))</f>
        <v>13</v>
      </c>
      <c r="Q3389" s="371" t="str">
        <f>VLOOKUP(MOD(P3389,4),色,2,FALSE)</f>
        <v>赤い</v>
      </c>
      <c r="R3389" s="289" t="str">
        <f>VLOOKUP(MOD(P3389,13),銀河の音,2,FALSE)</f>
        <v>宇宙の</v>
      </c>
      <c r="S3389" s="382" t="str">
        <f>VLOOKUP(MOD(P3389,20),太陽の紋章,2,FALSE)</f>
        <v>空歩く者</v>
      </c>
      <c r="T3389" s="95" t="s">
        <v>1808</v>
      </c>
    </row>
    <row r="3390" spans="1:20" ht="13.5" customHeight="1">
      <c r="A3390" s="50" t="str">
        <f>VLOOKUP(MOD(E3390,10),十干,2,FALSE)</f>
        <v>戊</v>
      </c>
      <c r="B3390" s="199" t="str">
        <f>VLOOKUP(MOD(E3390,12),十二支,3,FALSE)</f>
        <v xml:space="preserve">09 火 </v>
      </c>
      <c r="C3390" s="201" t="str">
        <f>VLOOKUP(F3390,星座,3,TRUE)</f>
        <v xml:space="preserve">12 海 </v>
      </c>
      <c r="D3390" s="531">
        <v>21236</v>
      </c>
      <c r="E3390" s="1">
        <f>IFERROR(YEAR(D3390),LEFT(D3390,4))</f>
        <v>1958</v>
      </c>
      <c r="F3390" s="1" t="str">
        <f>IF(ISTEXT(D3390),RIGHT(D3390,5),TEXT(D3390,"mm/dd"))</f>
        <v>02/20</v>
      </c>
      <c r="G3390" s="39">
        <f>SUM(MID(E3390,1,1),MID(E3390,2,1),MID(E3390,3,1),MID(E3390,4,1),MID(F3390,1,1),MID(F3390,2,1),MID(F3390,4,1),MID(F3390,5,1))</f>
        <v>27</v>
      </c>
      <c r="H3390" s="41">
        <f>IF(MOD(G3390,9)=0,9,MOD(G3390,9))</f>
        <v>9</v>
      </c>
      <c r="I3390" s="45" t="str">
        <f>IFERROR(MID("日月火水木金土",WEEKDAY(D3390),1),"")</f>
        <v>木</v>
      </c>
      <c r="J3390" s="304" t="s">
        <v>3673</v>
      </c>
      <c r="K3390" s="202" t="str">
        <f>VLOOKUP(F3390,石と花メイン,3,FALSE)</f>
        <v>◆翠玉</v>
      </c>
      <c r="L3390" s="297" t="str">
        <f>VLOOKUP(F3390,石と花メイン,4,FALSE)</f>
        <v>カルミア【アメリカ石楠花】</v>
      </c>
      <c r="M3390" s="393">
        <f>IF(OR(MONTH(F3390)&lt;7,AND(MONTH(F3390)=7,DAY(F3390)&lt;=25)),
MOD(SUM((E3390-1901)*365,259),260),
MOD(SUM((E3390-1900)*365,259),260))</f>
        <v>4</v>
      </c>
      <c r="N3390" s="390">
        <f>IF(AND(MONTH(F3390)=7,DAY(F3390)&gt;25),1,
ROUNDDOWN((SUM(VLOOKUP(MONTH(F3390),D暦変換用数値,2,FALSE),DAY(F3390))/28)+1,0))</f>
        <v>8</v>
      </c>
      <c r="O3390" s="205">
        <f>IF(AND(MONTH(F3390)=7,DAY(F3390)&gt;25),DAY(F3390)-25,
MOD((SUM(VLOOKUP(MONTH(F3390),D暦変換用数値,2,FALSE),DAY(F3390))),28)+1)</f>
        <v>14</v>
      </c>
      <c r="P3390" s="406">
        <f>IF(OR(MONTH(F3390)&lt;7,AND(MONTH(F3390)=7,DAY(F3390)&lt;=25)),
MOD(SUM((E3390-1901)*365,(N3390-1)*28,O3390,258),260),
MOD(SUM((E3390-1900)*365,(N3390-1)*28,O3390,258),260))</f>
        <v>213</v>
      </c>
      <c r="Q3390" s="372" t="str">
        <f>VLOOKUP(MOD(P3390,4),色,2,FALSE)</f>
        <v>赤い</v>
      </c>
      <c r="R3390" s="290" t="str">
        <f>VLOOKUP(MOD(P3390,13),銀河の音,2,FALSE)</f>
        <v>倍音の</v>
      </c>
      <c r="S3390" s="383" t="str">
        <f>VLOOKUP(MOD(P3390,20),太陽の紋章,2,FALSE)</f>
        <v>空歩く者</v>
      </c>
      <c r="T3390" s="98" t="s">
        <v>3736</v>
      </c>
    </row>
    <row r="3391" spans="1:20" ht="13.5" customHeight="1">
      <c r="A3391" s="50" t="str">
        <f>VLOOKUP(MOD(E3391,10),十干,2,FALSE)</f>
        <v>戊</v>
      </c>
      <c r="B3391" s="199" t="str">
        <f>VLOOKUP(MOD(E3391,12),十二支,3,FALSE)</f>
        <v xml:space="preserve">09 火 </v>
      </c>
      <c r="C3391" s="201" t="str">
        <f>VLOOKUP(F3391,星座,3,TRUE)</f>
        <v xml:space="preserve">12 海 </v>
      </c>
      <c r="D3391" s="531">
        <v>21240</v>
      </c>
      <c r="E3391" s="1">
        <f>IFERROR(YEAR(D3391),LEFT(D3391,4))</f>
        <v>1958</v>
      </c>
      <c r="F3391" s="1" t="str">
        <f>IF(ISTEXT(D3391),RIGHT(D3391,5),TEXT(D3391,"mm/dd"))</f>
        <v>02/24</v>
      </c>
      <c r="G3391" s="39">
        <f>SUM(MID(E3391,1,1),MID(E3391,2,1),MID(E3391,3,1),MID(E3391,4,1),MID(F3391,1,1),MID(F3391,2,1),MID(F3391,4,1),MID(F3391,5,1))</f>
        <v>31</v>
      </c>
      <c r="H3391" s="41">
        <f>IF(MOD(G3391,9)=0,9,MOD(G3391,9))</f>
        <v>4</v>
      </c>
      <c r="I3391" s="45" t="str">
        <f>IFERROR(MID("日月火水木金土",WEEKDAY(D3391),1),"")</f>
        <v>月</v>
      </c>
      <c r="J3391" s="304" t="s">
        <v>3674</v>
      </c>
      <c r="K3391" s="202" t="str">
        <f>VLOOKUP(F3391,石と花メイン,3,FALSE)</f>
        <v>◇金剛石</v>
      </c>
      <c r="L3391" s="297" t="str">
        <f>VLOOKUP(F3391,石と花メイン,4,FALSE)</f>
        <v>蔓日日草【蔓桔梗】</v>
      </c>
      <c r="M3391" s="393">
        <f>IF(OR(MONTH(F3391)&lt;7,AND(MONTH(F3391)=7,DAY(F3391)&lt;=25)),
MOD(SUM((E3391-1901)*365,259),260),
MOD(SUM((E3391-1900)*365,259),260))</f>
        <v>4</v>
      </c>
      <c r="N3391" s="390">
        <f>IF(AND(MONTH(F3391)=7,DAY(F3391)&gt;25),1,
ROUNDDOWN((SUM(VLOOKUP(MONTH(F3391),D暦変換用数値,2,FALSE),DAY(F3391))/28)+1,0))</f>
        <v>8</v>
      </c>
      <c r="O3391" s="205">
        <f>IF(AND(MONTH(F3391)=7,DAY(F3391)&gt;25),DAY(F3391)-25,
MOD((SUM(VLOOKUP(MONTH(F3391),D暦変換用数値,2,FALSE),DAY(F3391))),28)+1)</f>
        <v>18</v>
      </c>
      <c r="P3391" s="406">
        <f>IF(OR(MONTH(F3391)&lt;7,AND(MONTH(F3391)=7,DAY(F3391)&lt;=25)),
MOD(SUM((E3391-1901)*365,(N3391-1)*28,O3391,258),260),
MOD(SUM((E3391-1900)*365,(N3391-1)*28,O3391,258),260))</f>
        <v>217</v>
      </c>
      <c r="Q3391" s="372" t="str">
        <f>VLOOKUP(MOD(P3391,4),色,2,FALSE)</f>
        <v>赤い</v>
      </c>
      <c r="R3391" s="290" t="str">
        <f>VLOOKUP(MOD(P3391,13),銀河の音,2,FALSE)</f>
        <v>太陽の</v>
      </c>
      <c r="S3391" s="383" t="str">
        <f>VLOOKUP(MOD(P3391,20),太陽の紋章,2,FALSE)</f>
        <v>地球</v>
      </c>
      <c r="T3391" s="111" t="s">
        <v>2513</v>
      </c>
    </row>
    <row r="3392" spans="1:20" ht="13.5" customHeight="1">
      <c r="A3392" s="50" t="str">
        <f>VLOOKUP(MOD(E3392,10),十干,2,FALSE)</f>
        <v>戊</v>
      </c>
      <c r="B3392" s="199" t="str">
        <f>VLOOKUP(MOD(E3392,12),十二支,3,FALSE)</f>
        <v xml:space="preserve">09 火 </v>
      </c>
      <c r="C3392" s="201" t="str">
        <f>VLOOKUP(F3392,星座,3,TRUE)</f>
        <v xml:space="preserve">12 海 </v>
      </c>
      <c r="D3392" s="531">
        <v>21243</v>
      </c>
      <c r="E3392" s="1">
        <f>IFERROR(YEAR(D3392),LEFT(D3392,4))</f>
        <v>1958</v>
      </c>
      <c r="F3392" s="1" t="str">
        <f>IF(ISTEXT(D3392),RIGHT(D3392,5),TEXT(D3392,"mm/dd"))</f>
        <v>02/27</v>
      </c>
      <c r="G3392" s="39">
        <f>SUM(MID(E3392,1,1),MID(E3392,2,1),MID(E3392,3,1),MID(E3392,4,1),MID(F3392,1,1),MID(F3392,2,1),MID(F3392,4,1),MID(F3392,5,1))</f>
        <v>34</v>
      </c>
      <c r="H3392" s="41">
        <f>IF(MOD(G3392,9)=0,9,MOD(G3392,9))</f>
        <v>7</v>
      </c>
      <c r="I3392" s="45" t="str">
        <f>IFERROR(MID("日月火水木金土",WEEKDAY(D3392),1),"")</f>
        <v>木</v>
      </c>
      <c r="J3392" s="304" t="s">
        <v>3675</v>
      </c>
      <c r="K3392" s="202" t="str">
        <f>VLOOKUP(F3392,石と花メイン,3,FALSE)</f>
        <v>○真珠</v>
      </c>
      <c r="L3392" s="297" t="str">
        <f>VLOOKUP(F3392,石と花メイン,4,FALSE)</f>
        <v>大甘菜【オーニソガラム】</v>
      </c>
      <c r="M3392" s="393">
        <f>IF(OR(MONTH(F3392)&lt;7,AND(MONTH(F3392)=7,DAY(F3392)&lt;=25)),
MOD(SUM((E3392-1901)*365,259),260),
MOD(SUM((E3392-1900)*365,259),260))</f>
        <v>4</v>
      </c>
      <c r="N3392" s="390">
        <f>IF(AND(MONTH(F3392)=7,DAY(F3392)&gt;25),1,
ROUNDDOWN((SUM(VLOOKUP(MONTH(F3392),D暦変換用数値,2,FALSE),DAY(F3392))/28)+1,0))</f>
        <v>8</v>
      </c>
      <c r="O3392" s="205">
        <f>IF(AND(MONTH(F3392)=7,DAY(F3392)&gt;25),DAY(F3392)-25,
MOD((SUM(VLOOKUP(MONTH(F3392),D暦変換用数値,2,FALSE),DAY(F3392))),28)+1)</f>
        <v>21</v>
      </c>
      <c r="P3392" s="406">
        <f>IF(OR(MONTH(F3392)&lt;7,AND(MONTH(F3392)=7,DAY(F3392)&lt;=25)),
MOD(SUM((E3392-1901)*365,(N3392-1)*28,O3392,258),260),
MOD(SUM((E3392-1900)*365,(N3392-1)*28,O3392,258),260))</f>
        <v>220</v>
      </c>
      <c r="Q3392" s="373" t="str">
        <f>VLOOKUP(MOD(P3392,4),色,2,FALSE)</f>
        <v>黄色い</v>
      </c>
      <c r="R3392" s="291" t="str">
        <f>VLOOKUP(MOD(P3392,13),銀河の音,2,FALSE)</f>
        <v>水晶の</v>
      </c>
      <c r="S3392" s="384" t="str">
        <f>VLOOKUP(MOD(P3392,20),太陽の紋章,2,FALSE)</f>
        <v>太陽</v>
      </c>
      <c r="T3392" s="98" t="s">
        <v>3736</v>
      </c>
    </row>
    <row r="3393" spans="1:20" ht="13.5" customHeight="1">
      <c r="A3393" s="50" t="str">
        <f>VLOOKUP(MOD(E3393,10),十干,2,FALSE)</f>
        <v>戊</v>
      </c>
      <c r="B3393" s="199" t="str">
        <f>VLOOKUP(MOD(E3393,12),十二支,3,FALSE)</f>
        <v xml:space="preserve">09 火 </v>
      </c>
      <c r="C3393" s="201" t="str">
        <f>VLOOKUP(F3393,星座,3,TRUE)</f>
        <v xml:space="preserve">12 海 </v>
      </c>
      <c r="D3393" s="531">
        <v>21253</v>
      </c>
      <c r="E3393" s="1">
        <f>IFERROR(YEAR(D3393),LEFT(D3393,4))</f>
        <v>1958</v>
      </c>
      <c r="F3393" s="1" t="str">
        <f>IF(ISTEXT(D3393),RIGHT(D3393,5),TEXT(D3393,"mm/dd"))</f>
        <v>03/09</v>
      </c>
      <c r="G3393" s="39">
        <f>SUM(MID(E3393,1,1),MID(E3393,2,1),MID(E3393,3,1),MID(E3393,4,1),MID(F3393,1,1),MID(F3393,2,1),MID(F3393,4,1),MID(F3393,5,1))</f>
        <v>35</v>
      </c>
      <c r="H3393" s="41">
        <f>IF(MOD(G3393,9)=0,9,MOD(G3393,9))</f>
        <v>8</v>
      </c>
      <c r="I3393" s="45" t="str">
        <f>IFERROR(MID("日月火水木金土",WEEKDAY(D3393),1),"")</f>
        <v>日</v>
      </c>
      <c r="J3393" s="304" t="s">
        <v>3676</v>
      </c>
      <c r="K3393" s="202" t="str">
        <f>VLOOKUP(F3393,石と花メイン,3,FALSE)</f>
        <v>◆猫目石</v>
      </c>
      <c r="L3393" s="297" t="str">
        <f>VLOOKUP(F3393,石と花メイン,4,FALSE)</f>
        <v>馬酔木</v>
      </c>
      <c r="M3393" s="393">
        <f>IF(OR(MONTH(F3393)&lt;7,AND(MONTH(F3393)=7,DAY(F3393)&lt;=25)),
MOD(SUM((E3393-1901)*365,259),260),
MOD(SUM((E3393-1900)*365,259),260))</f>
        <v>4</v>
      </c>
      <c r="N3393" s="390">
        <f>IF(AND(MONTH(F3393)=7,DAY(F3393)&gt;25),1,
ROUNDDOWN((SUM(VLOOKUP(MONTH(F3393),D暦変換用数値,2,FALSE),DAY(F3393))/28)+1,0))</f>
        <v>9</v>
      </c>
      <c r="O3393" s="205">
        <f>IF(AND(MONTH(F3393)=7,DAY(F3393)&gt;25),DAY(F3393)-25,
MOD((SUM(VLOOKUP(MONTH(F3393),D暦変換用数値,2,FALSE),DAY(F3393))),28)+1)</f>
        <v>3</v>
      </c>
      <c r="P3393" s="406">
        <f>IF(OR(MONTH(F3393)&lt;7,AND(MONTH(F3393)=7,DAY(F3393)&lt;=25)),
MOD(SUM((E3393-1901)*365,(N3393-1)*28,O3393,258),260),
MOD(SUM((E3393-1900)*365,(N3393-1)*28,O3393,258),260))</f>
        <v>230</v>
      </c>
      <c r="Q3393" s="375" t="str">
        <f>VLOOKUP(MOD(P3393,4),色,2,FALSE)</f>
        <v>白い</v>
      </c>
      <c r="R3393" s="293" t="str">
        <f>VLOOKUP(MOD(P3393,13),銀河の音,2,FALSE)</f>
        <v>太陽の</v>
      </c>
      <c r="S3393" s="386" t="str">
        <f>VLOOKUP(MOD(P3393,20),太陽の紋章,2,FALSE)</f>
        <v>犬</v>
      </c>
      <c r="T3393" s="111" t="s">
        <v>1815</v>
      </c>
    </row>
    <row r="3394" spans="1:20" ht="13.5" customHeight="1">
      <c r="A3394" s="50" t="str">
        <f>VLOOKUP(MOD(E3394,10),十干,2,FALSE)</f>
        <v>戊</v>
      </c>
      <c r="B3394" s="199" t="str">
        <f>VLOOKUP(MOD(E3394,12),十二支,3,FALSE)</f>
        <v xml:space="preserve">09 火 </v>
      </c>
      <c r="C3394" s="201" t="str">
        <f>VLOOKUP(F3394,星座,3,TRUE)</f>
        <v xml:space="preserve">12 海 </v>
      </c>
      <c r="D3394" s="531">
        <v>21254</v>
      </c>
      <c r="E3394" s="1">
        <f>IFERROR(YEAR(D3394),LEFT(D3394,4))</f>
        <v>1958</v>
      </c>
      <c r="F3394" s="1" t="str">
        <f>IF(ISTEXT(D3394),RIGHT(D3394,5),TEXT(D3394,"mm/dd"))</f>
        <v>03/10</v>
      </c>
      <c r="G3394" s="39">
        <f>SUM(MID(E3394,1,1),MID(E3394,2,1),MID(E3394,3,1),MID(E3394,4,1),MID(F3394,1,1),MID(F3394,2,1),MID(F3394,4,1),MID(F3394,5,1))</f>
        <v>27</v>
      </c>
      <c r="H3394" s="41">
        <f>IF(MOD(G3394,9)=0,9,MOD(G3394,9))</f>
        <v>9</v>
      </c>
      <c r="I3394" s="45" t="str">
        <f>IFERROR(MID("日月火水木金土",WEEKDAY(D3394),1),"")</f>
        <v>月</v>
      </c>
      <c r="J3394" s="304" t="s">
        <v>3677</v>
      </c>
      <c r="K3394" s="202" t="str">
        <f>VLOOKUP(F3394,石と花メイン,3,FALSE)</f>
        <v>●蛋白石</v>
      </c>
      <c r="L3394" s="297" t="str">
        <f>VLOOKUP(F3394,石と花メイン,4,FALSE)</f>
        <v>ルピナス【登藤/昇藤】</v>
      </c>
      <c r="M3394" s="393">
        <f>IF(OR(MONTH(F3394)&lt;7,AND(MONTH(F3394)=7,DAY(F3394)&lt;=25)),
MOD(SUM((E3394-1901)*365,259),260),
MOD(SUM((E3394-1900)*365,259),260))</f>
        <v>4</v>
      </c>
      <c r="N3394" s="390">
        <f>IF(AND(MONTH(F3394)=7,DAY(F3394)&gt;25),1,
ROUNDDOWN((SUM(VLOOKUP(MONTH(F3394),D暦変換用数値,2,FALSE),DAY(F3394))/28)+1,0))</f>
        <v>9</v>
      </c>
      <c r="O3394" s="205">
        <f>IF(AND(MONTH(F3394)=7,DAY(F3394)&gt;25),DAY(F3394)-25,
MOD((SUM(VLOOKUP(MONTH(F3394),D暦変換用数値,2,FALSE),DAY(F3394))),28)+1)</f>
        <v>4</v>
      </c>
      <c r="P3394" s="406">
        <f>IF(OR(MONTH(F3394)&lt;7,AND(MONTH(F3394)=7,DAY(F3394)&lt;=25)),
MOD(SUM((E3394-1901)*365,(N3394-1)*28,O3394,258),260),
MOD(SUM((E3394-1900)*365,(N3394-1)*28,O3394,258),260))</f>
        <v>231</v>
      </c>
      <c r="Q3394" s="374" t="str">
        <f>VLOOKUP(MOD(P3394,4),色,2,FALSE)</f>
        <v>青い</v>
      </c>
      <c r="R3394" s="292" t="str">
        <f>VLOOKUP(MOD(P3394,13),銀河の音,2,FALSE)</f>
        <v>惑星の</v>
      </c>
      <c r="S3394" s="385" t="str">
        <f>VLOOKUP(MOD(P3394,20),太陽の紋章,2,FALSE)</f>
        <v>猿</v>
      </c>
      <c r="T3394" s="103" t="s">
        <v>5259</v>
      </c>
    </row>
    <row r="3395" spans="1:20" ht="13.5" customHeight="1">
      <c r="A3395" s="50" t="str">
        <f>VLOOKUP(MOD(E3395,10),十干,2,FALSE)</f>
        <v>戊</v>
      </c>
      <c r="B3395" s="199" t="str">
        <f>VLOOKUP(MOD(E3395,12),十二支,3,FALSE)</f>
        <v xml:space="preserve">09 火 </v>
      </c>
      <c r="C3395" s="201" t="str">
        <f>VLOOKUP(F3395,星座,3,TRUE)</f>
        <v xml:space="preserve">12 海 </v>
      </c>
      <c r="D3395" s="531">
        <v>21255</v>
      </c>
      <c r="E3395" s="1">
        <f>IFERROR(YEAR(D3395),LEFT(D3395,4))</f>
        <v>1958</v>
      </c>
      <c r="F3395" s="1" t="str">
        <f>IF(ISTEXT(D3395),RIGHT(D3395,5),TEXT(D3395,"mm/dd"))</f>
        <v>03/11</v>
      </c>
      <c r="G3395" s="39">
        <f>SUM(MID(E3395,1,1),MID(E3395,2,1),MID(E3395,3,1),MID(E3395,4,1),MID(F3395,1,1),MID(F3395,2,1),MID(F3395,4,1),MID(F3395,5,1))</f>
        <v>28</v>
      </c>
      <c r="H3395" s="41">
        <f>IF(MOD(G3395,9)=0,9,MOD(G3395,9))</f>
        <v>1</v>
      </c>
      <c r="I3395" s="45" t="str">
        <f>IFERROR(MID("日月火水木金土",WEEKDAY(D3395),1),"")</f>
        <v>火</v>
      </c>
      <c r="J3395" s="304" t="s">
        <v>3678</v>
      </c>
      <c r="K3395" s="202" t="str">
        <f>VLOOKUP(F3395,石と花メイン,3,FALSE)</f>
        <v>◆紅玉</v>
      </c>
      <c r="L3395" s="297" t="str">
        <f>VLOOKUP(F3395,石と花メイン,4,FALSE)</f>
        <v>菊苦菜【チコリー】</v>
      </c>
      <c r="M3395" s="393">
        <f>IF(OR(MONTH(F3395)&lt;7,AND(MONTH(F3395)=7,DAY(F3395)&lt;=25)),
MOD(SUM((E3395-1901)*365,259),260),
MOD(SUM((E3395-1900)*365,259),260))</f>
        <v>4</v>
      </c>
      <c r="N3395" s="390">
        <f>IF(AND(MONTH(F3395)=7,DAY(F3395)&gt;25),1,
ROUNDDOWN((SUM(VLOOKUP(MONTH(F3395),D暦変換用数値,2,FALSE),DAY(F3395))/28)+1,0))</f>
        <v>9</v>
      </c>
      <c r="O3395" s="205">
        <f>IF(AND(MONTH(F3395)=7,DAY(F3395)&gt;25),DAY(F3395)-25,
MOD((SUM(VLOOKUP(MONTH(F3395),D暦変換用数値,2,FALSE),DAY(F3395))),28)+1)</f>
        <v>5</v>
      </c>
      <c r="P3395" s="406">
        <f>IF(OR(MONTH(F3395)&lt;7,AND(MONTH(F3395)=7,DAY(F3395)&lt;=25)),
MOD(SUM((E3395-1901)*365,(N3395-1)*28,O3395,258),260),
MOD(SUM((E3395-1900)*365,(N3395-1)*28,O3395,258),260))</f>
        <v>232</v>
      </c>
      <c r="Q3395" s="373" t="str">
        <f>VLOOKUP(MOD(P3395,4),色,2,FALSE)</f>
        <v>黄色い</v>
      </c>
      <c r="R3395" s="291" t="str">
        <f>VLOOKUP(MOD(P3395,13),銀河の音,2,FALSE)</f>
        <v>スペクトルの</v>
      </c>
      <c r="S3395" s="384" t="str">
        <f>VLOOKUP(MOD(P3395,20),太陽の紋章,2,FALSE)</f>
        <v>人</v>
      </c>
      <c r="T3395" s="98" t="s">
        <v>3736</v>
      </c>
    </row>
    <row r="3396" spans="1:20" ht="13.5" customHeight="1">
      <c r="A3396" s="50" t="str">
        <f>VLOOKUP(MOD(E3396,10),十干,2,FALSE)</f>
        <v>戊</v>
      </c>
      <c r="B3396" s="199" t="str">
        <f>VLOOKUP(MOD(E3396,12),十二支,3,FALSE)</f>
        <v xml:space="preserve">09 火 </v>
      </c>
      <c r="C3396" s="201" t="str">
        <f>VLOOKUP(F3396,星座,3,TRUE)</f>
        <v xml:space="preserve">12 海 </v>
      </c>
      <c r="D3396" s="531">
        <v>21257</v>
      </c>
      <c r="E3396" s="1">
        <f>IFERROR(YEAR(D3396),LEFT(D3396,4))</f>
        <v>1958</v>
      </c>
      <c r="F3396" s="1" t="str">
        <f>IF(ISTEXT(D3396),RIGHT(D3396,5),TEXT(D3396,"mm/dd"))</f>
        <v>03/13</v>
      </c>
      <c r="G3396" s="39">
        <f>SUM(MID(E3396,1,1),MID(E3396,2,1),MID(E3396,3,1),MID(E3396,4,1),MID(F3396,1,1),MID(F3396,2,1),MID(F3396,4,1),MID(F3396,5,1))</f>
        <v>30</v>
      </c>
      <c r="H3396" s="41">
        <f>IF(MOD(G3396,9)=0,9,MOD(G3396,9))</f>
        <v>3</v>
      </c>
      <c r="I3396" s="45" t="str">
        <f>IFERROR(MID("日月火水木金土",WEEKDAY(D3396),1),"")</f>
        <v>木</v>
      </c>
      <c r="J3396" s="304" t="s">
        <v>3679</v>
      </c>
      <c r="K3396" s="202" t="str">
        <f>VLOOKUP(F3396,石と花メイン,3,FALSE)</f>
        <v>■赤縞瑪瑙</v>
      </c>
      <c r="L3396" s="297" t="str">
        <f>VLOOKUP(F3396,石と花メイン,4,FALSE)</f>
        <v>ヘメロカリス【忘れ草】</v>
      </c>
      <c r="M3396" s="393">
        <f>IF(OR(MONTH(F3396)&lt;7,AND(MONTH(F3396)=7,DAY(F3396)&lt;=25)),
MOD(SUM((E3396-1901)*365,259),260),
MOD(SUM((E3396-1900)*365,259),260))</f>
        <v>4</v>
      </c>
      <c r="N3396" s="390">
        <f>IF(AND(MONTH(F3396)=7,DAY(F3396)&gt;25),1,
ROUNDDOWN((SUM(VLOOKUP(MONTH(F3396),D暦変換用数値,2,FALSE),DAY(F3396))/28)+1,0))</f>
        <v>9</v>
      </c>
      <c r="O3396" s="205">
        <f>IF(AND(MONTH(F3396)=7,DAY(F3396)&gt;25),DAY(F3396)-25,
MOD((SUM(VLOOKUP(MONTH(F3396),D暦変換用数値,2,FALSE),DAY(F3396))),28)+1)</f>
        <v>7</v>
      </c>
      <c r="P3396" s="406">
        <f>IF(OR(MONTH(F3396)&lt;7,AND(MONTH(F3396)=7,DAY(F3396)&lt;=25)),
MOD(SUM((E3396-1901)*365,(N3396-1)*28,O3396,258),260),
MOD(SUM((E3396-1900)*365,(N3396-1)*28,O3396,258),260))</f>
        <v>234</v>
      </c>
      <c r="Q3396" s="375" t="str">
        <f>VLOOKUP(MOD(P3396,4),色,2,FALSE)</f>
        <v>白い</v>
      </c>
      <c r="R3396" s="293" t="str">
        <f>VLOOKUP(MOD(P3396,13),銀河の音,2,FALSE)</f>
        <v>宇宙の</v>
      </c>
      <c r="S3396" s="386" t="str">
        <f>VLOOKUP(MOD(P3396,20),太陽の紋章,2,FALSE)</f>
        <v>魔法使い</v>
      </c>
      <c r="T3396" s="98" t="s">
        <v>3736</v>
      </c>
    </row>
    <row r="3397" spans="1:20" ht="13.5" customHeight="1">
      <c r="A3397" s="50" t="str">
        <f>VLOOKUP(MOD(E3397,10),十干,2,FALSE)</f>
        <v>庚</v>
      </c>
      <c r="B3397" s="199" t="str">
        <f>VLOOKUP(MOD(E3397,12),十二支,3,FALSE)</f>
        <v xml:space="preserve">09 火 </v>
      </c>
      <c r="C3397" s="201" t="str">
        <f>VLOOKUP(F3397,星座,3,TRUE)</f>
        <v xml:space="preserve">12 海 </v>
      </c>
      <c r="D3397" s="531">
        <v>25622</v>
      </c>
      <c r="E3397" s="1">
        <f>IFERROR(YEAR(D3397),LEFT(D3397,4))</f>
        <v>1970</v>
      </c>
      <c r="F3397" s="1" t="str">
        <f>IF(ISTEXT(D3397),RIGHT(D3397,5),TEXT(D3397,"mm/dd"))</f>
        <v>02/23</v>
      </c>
      <c r="G3397" s="39">
        <f>SUM(MID(E3397,1,1),MID(E3397,2,1),MID(E3397,3,1),MID(E3397,4,1),MID(F3397,1,1),MID(F3397,2,1),MID(F3397,4,1),MID(F3397,5,1))</f>
        <v>24</v>
      </c>
      <c r="H3397" s="41">
        <f>IF(MOD(G3397,9)=0,9,MOD(G3397,9))</f>
        <v>6</v>
      </c>
      <c r="I3397" s="45" t="str">
        <f>IFERROR(MID("日月火水木金土",WEEKDAY(D3397),1),"")</f>
        <v>月</v>
      </c>
      <c r="J3397" s="304" t="s">
        <v>3680</v>
      </c>
      <c r="K3397" s="202" t="str">
        <f>VLOOKUP(F3397,石と花メイン,3,FALSE)</f>
        <v>◆柘榴石</v>
      </c>
      <c r="L3397" s="297" t="str">
        <f>VLOOKUP(F3397,石と花メイン,4,FALSE)</f>
        <v>辛夷【山蘭】</v>
      </c>
      <c r="M3397" s="393">
        <f>IF(OR(MONTH(F3397)&lt;7,AND(MONTH(F3397)=7,DAY(F3397)&lt;=25)),
MOD(SUM((E3397-1901)*365,259),260),
MOD(SUM((E3397-1900)*365,259),260))</f>
        <v>224</v>
      </c>
      <c r="N3397" s="390">
        <f>IF(AND(MONTH(F3397)=7,DAY(F3397)&gt;25),1,
ROUNDDOWN((SUM(VLOOKUP(MONTH(F3397),D暦変換用数値,2,FALSE),DAY(F3397))/28)+1,0))</f>
        <v>8</v>
      </c>
      <c r="O3397" s="205">
        <f>IF(AND(MONTH(F3397)=7,DAY(F3397)&gt;25),DAY(F3397)-25,
MOD((SUM(VLOOKUP(MONTH(F3397),D暦変換用数値,2,FALSE),DAY(F3397))),28)+1)</f>
        <v>17</v>
      </c>
      <c r="P3397" s="406">
        <f>IF(OR(MONTH(F3397)&lt;7,AND(MONTH(F3397)=7,DAY(F3397)&lt;=25)),
MOD(SUM((E3397-1901)*365,(N3397-1)*28,O3397,258),260),
MOD(SUM((E3397-1900)*365,(N3397-1)*28,O3397,258),260))</f>
        <v>176</v>
      </c>
      <c r="Q3397" s="373" t="str">
        <f>VLOOKUP(MOD(P3397,4),色,2,FALSE)</f>
        <v>黄色い</v>
      </c>
      <c r="R3397" s="291" t="str">
        <f>VLOOKUP(MOD(P3397,13),銀河の音,2,FALSE)</f>
        <v>共振の</v>
      </c>
      <c r="S3397" s="384" t="str">
        <f>VLOOKUP(MOD(P3397,20),太陽の紋章,2,FALSE)</f>
        <v>戦士</v>
      </c>
      <c r="T3397" s="111" t="s">
        <v>6772</v>
      </c>
    </row>
    <row r="3398" spans="1:20" ht="13.5" customHeight="1">
      <c r="A3398" s="50" t="str">
        <f>VLOOKUP(MOD(E3398,10),十干,2,FALSE)</f>
        <v>庚</v>
      </c>
      <c r="B3398" s="199" t="str">
        <f>VLOOKUP(MOD(E3398,12),十二支,3,FALSE)</f>
        <v xml:space="preserve">09 火 </v>
      </c>
      <c r="C3398" s="201" t="str">
        <f>VLOOKUP(F3398,星座,3,TRUE)</f>
        <v xml:space="preserve">12 海 </v>
      </c>
      <c r="D3398" s="531">
        <v>25628</v>
      </c>
      <c r="E3398" s="1">
        <f>IFERROR(YEAR(D3398),LEFT(D3398,4))</f>
        <v>1970</v>
      </c>
      <c r="F3398" s="1" t="str">
        <f>IF(ISTEXT(D3398),RIGHT(D3398,5),TEXT(D3398,"mm/dd"))</f>
        <v>03/01</v>
      </c>
      <c r="G3398" s="39">
        <f>SUM(MID(E3398,1,1),MID(E3398,2,1),MID(E3398,3,1),MID(E3398,4,1),MID(F3398,1,1),MID(F3398,2,1),MID(F3398,4,1),MID(F3398,5,1))</f>
        <v>21</v>
      </c>
      <c r="H3398" s="41">
        <f>IF(MOD(G3398,9)=0,9,MOD(G3398,9))</f>
        <v>3</v>
      </c>
      <c r="I3398" s="45" t="str">
        <f>IFERROR(MID("日月火水木金土",WEEKDAY(D3398),1),"")</f>
        <v>日</v>
      </c>
      <c r="J3398" s="304" t="s">
        <v>3681</v>
      </c>
      <c r="K3398" s="202" t="str">
        <f>VLOOKUP(F3398,石と花メイン,3,FALSE)</f>
        <v>■血碧玉</v>
      </c>
      <c r="L3398" s="297" t="str">
        <f>VLOOKUP(F3398,石と花メイン,4,FALSE)</f>
        <v>杏【唐桃】</v>
      </c>
      <c r="M3398" s="393">
        <f>IF(OR(MONTH(F3398)&lt;7,AND(MONTH(F3398)=7,DAY(F3398)&lt;=25)),
MOD(SUM((E3398-1901)*365,259),260),
MOD(SUM((E3398-1900)*365,259),260))</f>
        <v>224</v>
      </c>
      <c r="N3398" s="390">
        <f>IF(AND(MONTH(F3398)=7,DAY(F3398)&gt;25),1,
ROUNDDOWN((SUM(VLOOKUP(MONTH(F3398),D暦変換用数値,2,FALSE),DAY(F3398))/28)+1,0))</f>
        <v>8</v>
      </c>
      <c r="O3398" s="205">
        <f>IF(AND(MONTH(F3398)=7,DAY(F3398)&gt;25),DAY(F3398)-25,
MOD((SUM(VLOOKUP(MONTH(F3398),D暦変換用数値,2,FALSE),DAY(F3398))),28)+1)</f>
        <v>23</v>
      </c>
      <c r="P3398" s="406">
        <f>IF(OR(MONTH(F3398)&lt;7,AND(MONTH(F3398)=7,DAY(F3398)&lt;=25)),
MOD(SUM((E3398-1901)*365,(N3398-1)*28,O3398,258),260),
MOD(SUM((E3398-1900)*365,(N3398-1)*28,O3398,258),260))</f>
        <v>182</v>
      </c>
      <c r="Q3398" s="375" t="str">
        <f>VLOOKUP(MOD(P3398,4),色,2,FALSE)</f>
        <v>白い</v>
      </c>
      <c r="R3398" s="293" t="str">
        <f>VLOOKUP(MOD(P3398,13),銀河の音,2,FALSE)</f>
        <v>宇宙の</v>
      </c>
      <c r="S3398" s="386" t="str">
        <f>VLOOKUP(MOD(P3398,20),太陽の紋章,2,FALSE)</f>
        <v>風</v>
      </c>
      <c r="T3398" s="98" t="s">
        <v>3736</v>
      </c>
    </row>
    <row r="3399" spans="1:20" ht="13.5" customHeight="1">
      <c r="A3399" s="334" t="str">
        <f>VLOOKUP(MOD(E3399,10),十干,2,FALSE)</f>
        <v>庚</v>
      </c>
      <c r="B3399" s="331" t="str">
        <f>VLOOKUP(MOD(E3399,12),十二支,3,FALSE)</f>
        <v xml:space="preserve">09 火 </v>
      </c>
      <c r="C3399" s="336" t="str">
        <f>VLOOKUP(F3399,星座,3,TRUE)</f>
        <v xml:space="preserve">12 海 </v>
      </c>
      <c r="D3399" s="534">
        <v>25632</v>
      </c>
      <c r="E3399" s="131">
        <f>IFERROR(YEAR(D3399),LEFT(D3399,4))</f>
        <v>1970</v>
      </c>
      <c r="F3399" s="131" t="str">
        <f>IF(ISTEXT(D3399),RIGHT(D3399,5),TEXT(D3399,"mm/dd"))</f>
        <v>03/05</v>
      </c>
      <c r="G3399" s="133">
        <f>SUM(MID(E3399,1,1),MID(E3399,2,1),MID(E3399,3,1),MID(E3399,4,1),MID(F3399,1,1),MID(F3399,2,1),MID(F3399,4,1),MID(F3399,5,1))</f>
        <v>25</v>
      </c>
      <c r="H3399" s="133">
        <f>IF(MOD(G3399,9)=0,9,MOD(G3399,9))</f>
        <v>7</v>
      </c>
      <c r="I3399" s="131" t="str">
        <f>IFERROR(MID("日月火水木金土",WEEKDAY(D3399),1),"")</f>
        <v>木</v>
      </c>
      <c r="J3399" s="306" t="s">
        <v>8221</v>
      </c>
      <c r="K3399" s="335" t="str">
        <f>VLOOKUP(F3399,石と花メイン,3,FALSE)</f>
        <v>◆青玉</v>
      </c>
      <c r="L3399" s="302" t="str">
        <f>VLOOKUP(F3399,石と花メイン,4,FALSE)</f>
        <v>矢車菊【コーンフラワー】</v>
      </c>
      <c r="M3399" s="396">
        <f>IF(OR(MONTH(F3399)&lt;7,AND(MONTH(F3399)=7,DAY(F3399)&lt;=25)),
MOD(SUM((E3399-1901)*365,259),260),
MOD(SUM((E3399-1900)*365,259),260))</f>
        <v>224</v>
      </c>
      <c r="N3399" s="335">
        <f>IF(AND(MONTH(F3399)=7,DAY(F3399)&gt;25),1,
ROUNDDOWN((SUM(VLOOKUP(MONTH(F3399),D暦変換用数値,2,FALSE),DAY(F3399))/28)+1,0))</f>
        <v>8</v>
      </c>
      <c r="O3399" s="132">
        <f>IF(AND(MONTH(F3399)=7,DAY(F3399)&gt;25),DAY(F3399)-25,
MOD((SUM(VLOOKUP(MONTH(F3399),D暦変換用数値,2,FALSE),DAY(F3399))),28)+1)</f>
        <v>27</v>
      </c>
      <c r="P3399" s="404">
        <f>IF(OR(MONTH(F3399)&lt;7,AND(MONTH(F3399)=7,DAY(F3399)&lt;=25)),
MOD(SUM((E3399-1901)*365,(N3399-1)*28,O3399,258),260),
MOD(SUM((E3399-1900)*365,(N3399-1)*28,O3399,258),260))</f>
        <v>186</v>
      </c>
      <c r="Q3399" s="376" t="str">
        <f>VLOOKUP(MOD(P3399,4),色,2,FALSE)</f>
        <v>白い</v>
      </c>
      <c r="R3399" s="333" t="str">
        <f>VLOOKUP(MOD(P3399,13),銀河の音,2,FALSE)</f>
        <v>自己存在の</v>
      </c>
      <c r="S3399" s="387" t="str">
        <f>VLOOKUP(MOD(P3399,20),太陽の紋章,2,FALSE)</f>
        <v>世界の橋渡し</v>
      </c>
      <c r="T3399" s="119" t="s">
        <v>8240</v>
      </c>
    </row>
    <row r="3400" spans="1:20" ht="13.5" customHeight="1">
      <c r="A3400" s="50" t="str">
        <f>VLOOKUP(MOD(E3400,10),十干,2,FALSE)</f>
        <v>庚</v>
      </c>
      <c r="B3400" s="199" t="str">
        <f>VLOOKUP(MOD(E3400,12),十二支,3,FALSE)</f>
        <v xml:space="preserve">09 火 </v>
      </c>
      <c r="C3400" s="201" t="str">
        <f>VLOOKUP(F3400,星座,3,TRUE)</f>
        <v xml:space="preserve">12 海 </v>
      </c>
      <c r="D3400" s="535">
        <v>25634</v>
      </c>
      <c r="E3400" s="45">
        <f>IFERROR(YEAR(D3400),LEFT(D3400,4))</f>
        <v>1970</v>
      </c>
      <c r="F3400" s="45" t="str">
        <f>IF(ISTEXT(D3400),RIGHT(D3400,5),TEXT(D3400,"mm/dd"))</f>
        <v>03/07</v>
      </c>
      <c r="G3400" s="41">
        <f>SUM(MID(E3400,1,1),MID(E3400,2,1),MID(E3400,3,1),MID(E3400,4,1),MID(F3400,1,1),MID(F3400,2,1),MID(F3400,4,1),MID(F3400,5,1))</f>
        <v>27</v>
      </c>
      <c r="H3400" s="41">
        <f>IF(MOD(G3400,9)=0,9,MOD(G3400,9))</f>
        <v>9</v>
      </c>
      <c r="I3400" s="45" t="str">
        <f>IFERROR(MID("日月火水木金土",WEEKDAY(D3400),1),"")</f>
        <v>土</v>
      </c>
      <c r="J3400" s="305" t="s">
        <v>5618</v>
      </c>
      <c r="K3400" s="203" t="str">
        <f>VLOOKUP(F3400,石と花メイン,3,FALSE)</f>
        <v>■瑪瑙</v>
      </c>
      <c r="L3400" s="298" t="str">
        <f>VLOOKUP(F3400,石と花メイン,4,FALSE)</f>
        <v>薺【ぺんぺん草】</v>
      </c>
      <c r="M3400" s="394">
        <f>IF(OR(MONTH(F3400)&lt;7,AND(MONTH(F3400)=7,DAY(F3400)&lt;=25)),
MOD(SUM((E3400-1901)*365,259),260),
MOD(SUM((E3400-1900)*365,259),260))</f>
        <v>224</v>
      </c>
      <c r="N3400" s="391">
        <f>IF(AND(MONTH(F3400)=7,DAY(F3400)&gt;25),1,
ROUNDDOWN((SUM(VLOOKUP(MONTH(F3400),D暦変換用数値,2,FALSE),DAY(F3400))/28)+1,0))</f>
        <v>9</v>
      </c>
      <c r="O3400" s="46">
        <f>IF(AND(MONTH(F3400)=7,DAY(F3400)&gt;25),DAY(F3400)-25,
MOD((SUM(VLOOKUP(MONTH(F3400),D暦変換用数値,2,FALSE),DAY(F3400))),28)+1)</f>
        <v>1</v>
      </c>
      <c r="P3400" s="407">
        <f>IF(OR(MONTH(F3400)&lt;7,AND(MONTH(F3400)=7,DAY(F3400)&lt;=25)),
MOD(SUM((E3400-1901)*365,(N3400-1)*28,O3400,258),260),
MOD(SUM((E3400-1900)*365,(N3400-1)*28,O3400,258),260))</f>
        <v>188</v>
      </c>
      <c r="Q3400" s="373" t="str">
        <f>VLOOKUP(MOD(P3400,4),色,2,FALSE)</f>
        <v>黄色い</v>
      </c>
      <c r="R3400" s="291" t="str">
        <f>VLOOKUP(MOD(P3400,13),銀河の音,2,FALSE)</f>
        <v>律動の</v>
      </c>
      <c r="S3400" s="384" t="str">
        <f>VLOOKUP(MOD(P3400,20),太陽の紋章,2,FALSE)</f>
        <v>星</v>
      </c>
      <c r="T3400" s="96" t="s">
        <v>5619</v>
      </c>
    </row>
    <row r="3401" spans="1:20" ht="13.5" customHeight="1">
      <c r="A3401" s="50" t="str">
        <f>VLOOKUP(MOD(E3401,10),十干,2,FALSE)</f>
        <v>庚</v>
      </c>
      <c r="B3401" s="199" t="str">
        <f>VLOOKUP(MOD(E3401,12),十二支,3,FALSE)</f>
        <v xml:space="preserve">09 火 </v>
      </c>
      <c r="C3401" s="201" t="str">
        <f>VLOOKUP(F3401,星座,3,TRUE)</f>
        <v xml:space="preserve">12 海 </v>
      </c>
      <c r="D3401" s="531">
        <v>25635</v>
      </c>
      <c r="E3401" s="1">
        <f>IFERROR(YEAR(D3401),LEFT(D3401,4))</f>
        <v>1970</v>
      </c>
      <c r="F3401" s="1" t="str">
        <f>IF(ISTEXT(D3401),RIGHT(D3401,5),TEXT(D3401,"mm/dd"))</f>
        <v>03/08</v>
      </c>
      <c r="G3401" s="39">
        <f>SUM(MID(E3401,1,1),MID(E3401,2,1),MID(E3401,3,1),MID(E3401,4,1),MID(F3401,1,1),MID(F3401,2,1),MID(F3401,4,1),MID(F3401,5,1))</f>
        <v>28</v>
      </c>
      <c r="H3401" s="41">
        <f>IF(MOD(G3401,9)=0,9,MOD(G3401,9))</f>
        <v>1</v>
      </c>
      <c r="I3401" s="45" t="str">
        <f>IFERROR(MID("日月火水木金土",WEEKDAY(D3401),1),"")</f>
        <v>日</v>
      </c>
      <c r="J3401" s="304" t="s">
        <v>7844</v>
      </c>
      <c r="K3401" s="202" t="str">
        <f>VLOOKUP(F3401,石と花メイン,3,FALSE)</f>
        <v>○真珠</v>
      </c>
      <c r="L3401" s="297" t="str">
        <f>VLOOKUP(F3401,石と花メイン,4,FALSE)</f>
        <v>栗</v>
      </c>
      <c r="M3401" s="393">
        <f>IF(OR(MONTH(F3401)&lt;7,AND(MONTH(F3401)=7,DAY(F3401)&lt;=25)),
MOD(SUM((E3401-1901)*365,259),260),
MOD(SUM((E3401-1900)*365,259),260))</f>
        <v>224</v>
      </c>
      <c r="N3401" s="390">
        <f>IF(AND(MONTH(F3401)=7,DAY(F3401)&gt;25),1,
ROUNDDOWN((SUM(VLOOKUP(MONTH(F3401),D暦変換用数値,2,FALSE),DAY(F3401))/28)+1,0))</f>
        <v>9</v>
      </c>
      <c r="O3401" s="205">
        <f>IF(AND(MONTH(F3401)=7,DAY(F3401)&gt;25),DAY(F3401)-25,
MOD((SUM(VLOOKUP(MONTH(F3401),D暦変換用数値,2,FALSE),DAY(F3401))),28)+1)</f>
        <v>2</v>
      </c>
      <c r="P3401" s="406">
        <f>IF(OR(MONTH(F3401)&lt;7,AND(MONTH(F3401)=7,DAY(F3401)&lt;=25)),
MOD(SUM((E3401-1901)*365,(N3401-1)*28,O3401,258),260),
MOD(SUM((E3401-1900)*365,(N3401-1)*28,O3401,258),260))</f>
        <v>189</v>
      </c>
      <c r="Q3401" s="372" t="str">
        <f>VLOOKUP(MOD(P3401,4),色,2,FALSE)</f>
        <v>赤い</v>
      </c>
      <c r="R3401" s="290" t="str">
        <f>VLOOKUP(MOD(P3401,13),銀河の音,2,FALSE)</f>
        <v>共振の</v>
      </c>
      <c r="S3401" s="383" t="str">
        <f>VLOOKUP(MOD(P3401,20),太陽の紋章,2,FALSE)</f>
        <v>月</v>
      </c>
      <c r="T3401" s="111" t="s">
        <v>450</v>
      </c>
    </row>
    <row r="3402" spans="1:20" ht="13.5" customHeight="1">
      <c r="A3402" s="334" t="str">
        <f>VLOOKUP(MOD(E3402,10),十干,2,FALSE)</f>
        <v>庚</v>
      </c>
      <c r="B3402" s="331" t="str">
        <f>VLOOKUP(MOD(E3402,12),十二支,3,FALSE)</f>
        <v xml:space="preserve">09 火 </v>
      </c>
      <c r="C3402" s="336" t="str">
        <f>VLOOKUP(F3402,星座,3,TRUE)</f>
        <v xml:space="preserve">12 海 </v>
      </c>
      <c r="D3402" s="540">
        <v>25646</v>
      </c>
      <c r="E3402" s="131">
        <f>IFERROR(YEAR(D3402),LEFT(D3402,4))</f>
        <v>1970</v>
      </c>
      <c r="F3402" s="538" t="str">
        <f>IF(ISTEXT(D3402),RIGHT(D3402,5),TEXT(D3402,"mm/dd"))</f>
        <v>03/19</v>
      </c>
      <c r="G3402" s="133">
        <f>SUM(MID(E3402,1,1),MID(E3402,2,1),MID(E3402,3,1),MID(E3402,4,1),MID(F3402,1,1),MID(F3402,2,1),MID(F3402,4,1),MID(F3402,5,1))</f>
        <v>30</v>
      </c>
      <c r="H3402" s="133">
        <f>IF(MOD(G3402,9)=0,9,MOD(G3402,9))</f>
        <v>3</v>
      </c>
      <c r="I3402" s="131" t="str">
        <f>IFERROR(MID("日月火水木金土",WEEKDAY(D3402),1),"")</f>
        <v>木</v>
      </c>
      <c r="J3402" s="306" t="s">
        <v>9014</v>
      </c>
      <c r="K3402" s="335" t="str">
        <f>VLOOKUP(F3402,石と花メイン,3,FALSE)</f>
        <v>○真珠</v>
      </c>
      <c r="L3402" s="302" t="str">
        <f>VLOOKUP(F3402,石と花メイン,4,FALSE)</f>
        <v>雛芥子/雛罌粟【ポピー】</v>
      </c>
      <c r="M3402" s="396">
        <f>IF(OR(MONTH(F3402)&lt;7,AND(MONTH(F3402)=7,DAY(F3402)&lt;=25)),
MOD(SUM((E3402-1901)*365,259),260),
MOD(SUM((E3402-1900)*365,259),260))</f>
        <v>224</v>
      </c>
      <c r="N3402" s="335">
        <f>IF(AND(MONTH(F3402)=7,DAY(F3402)&gt;25),1,
ROUNDDOWN((SUM(VLOOKUP(MONTH(F3402),D暦変換用数値,2,FALSE),DAY(F3402))/28)+1,0))</f>
        <v>9</v>
      </c>
      <c r="O3402" s="132">
        <f>IF(AND(MONTH(F3402)=7,DAY(F3402)&gt;25),DAY(F3402)-25,
MOD((SUM(VLOOKUP(MONTH(F3402),D暦変換用数値,2,FALSE),DAY(F3402))),28)+1)</f>
        <v>13</v>
      </c>
      <c r="P3402" s="404">
        <f>IF(OR(MONTH(F3402)&lt;7,AND(MONTH(F3402)=7,DAY(F3402)&lt;=25)),
MOD(SUM((E3402-1901)*365,(N3402-1)*28,O3402,258),260),
MOD(SUM((E3402-1900)*365,(N3402-1)*28,O3402,258),260))</f>
        <v>200</v>
      </c>
      <c r="Q3402" s="376" t="str">
        <f>VLOOKUP(MOD(P3402,4),色,2,FALSE)</f>
        <v>黄色い</v>
      </c>
      <c r="R3402" s="333" t="str">
        <f>VLOOKUP(MOD(P3402,13),銀河の音,2,FALSE)</f>
        <v>倍音の</v>
      </c>
      <c r="S3402" s="387" t="str">
        <f>VLOOKUP(MOD(P3402,20),太陽の紋章,2,FALSE)</f>
        <v>太陽</v>
      </c>
      <c r="T3402" s="118" t="s">
        <v>9013</v>
      </c>
    </row>
    <row r="3403" spans="1:20" ht="13.5" customHeight="1">
      <c r="A3403" s="76" t="str">
        <f>VLOOKUP(MOD(E3403,10),十干,2,FALSE)</f>
        <v>壬</v>
      </c>
      <c r="B3403" s="199" t="str">
        <f>VLOOKUP(MOD(E3403,12),十二支,3,FALSE)</f>
        <v xml:space="preserve">09 火 </v>
      </c>
      <c r="C3403" s="201" t="str">
        <f>VLOOKUP(F3403,星座,3,TRUE)</f>
        <v xml:space="preserve">12 海 </v>
      </c>
      <c r="D3403" s="534">
        <v>30004</v>
      </c>
      <c r="E3403" s="116">
        <f>IFERROR(YEAR(D3403),LEFT(D3403,4))</f>
        <v>1982</v>
      </c>
      <c r="F3403" s="116" t="str">
        <f>IF(ISTEXT(D3403),RIGHT(D3403,5),TEXT(D3403,"mm/dd"))</f>
        <v>02/22</v>
      </c>
      <c r="G3403" s="120">
        <f>SUM(MID(E3403,1,1),MID(E3403,2,1),MID(E3403,3,1),MID(E3403,4,1),MID(F3403,1,1),MID(F3403,2,1),MID(F3403,4,1),MID(F3403,5,1))</f>
        <v>26</v>
      </c>
      <c r="H3403" s="120">
        <f>IF(MOD(G3403,9)=0,9,MOD(G3403,9))</f>
        <v>8</v>
      </c>
      <c r="I3403" s="116" t="str">
        <f>IFERROR(MID("日月火水木金土",WEEKDAY(D3403),1),"")</f>
        <v>月</v>
      </c>
      <c r="J3403" s="306" t="s">
        <v>7134</v>
      </c>
      <c r="K3403" s="203" t="str">
        <f>VLOOKUP(F3403,石と花メイン,3,FALSE)</f>
        <v>◆青玉</v>
      </c>
      <c r="L3403" s="299" t="str">
        <f>VLOOKUP(F3403,石と花メイン,4,FALSE)</f>
        <v>ローダンセ【広葉の花簪】</v>
      </c>
      <c r="M3403" s="395">
        <f>IF(OR(MONTH(F3403)&lt;7,AND(MONTH(F3403)=7,DAY(F3403)&lt;=25)),
MOD(SUM((E3403-1901)*365,259),260),
MOD(SUM((E3403-1900)*365,259),260))</f>
        <v>184</v>
      </c>
      <c r="N3403" s="121">
        <f>IF(AND(MONTH(F3403)=7,DAY(F3403)&gt;25),1,
ROUNDDOWN((SUM(VLOOKUP(MONTH(F3403),D暦変換用数値,2,FALSE),DAY(F3403))/28)+1,0))</f>
        <v>8</v>
      </c>
      <c r="O3403" s="117">
        <f>IF(AND(MONTH(F3403)=7,DAY(F3403)&gt;25),DAY(F3403)-25,
MOD((SUM(VLOOKUP(MONTH(F3403),D暦変換用数値,2,FALSE),DAY(F3403))),28)+1)</f>
        <v>16</v>
      </c>
      <c r="P3403" s="408">
        <f>IF(OR(MONTH(F3403)&lt;7,AND(MONTH(F3403)=7,DAY(F3403)&lt;=25)),
MOD(SUM((E3403-1901)*365,(N3403-1)*28,O3403,258),260),
MOD(SUM((E3403-1900)*365,(N3403-1)*28,O3403,258),260))</f>
        <v>135</v>
      </c>
      <c r="Q3403" s="374" t="str">
        <f>VLOOKUP(MOD(P3403,4),色,2,FALSE)</f>
        <v>青い</v>
      </c>
      <c r="R3403" s="292" t="str">
        <f>VLOOKUP(MOD(P3403,13),銀河の音,2,FALSE)</f>
        <v>倍音の</v>
      </c>
      <c r="S3403" s="385" t="str">
        <f>VLOOKUP(MOD(P3403,20),太陽の紋章,2,FALSE)</f>
        <v>鷲</v>
      </c>
      <c r="T3403" s="126" t="s">
        <v>7135</v>
      </c>
    </row>
    <row r="3404" spans="1:20" ht="13.5" customHeight="1">
      <c r="A3404" s="50" t="str">
        <f>VLOOKUP(MOD(E3404,10),十干,2,FALSE)</f>
        <v>壬</v>
      </c>
      <c r="B3404" s="199" t="str">
        <f>VLOOKUP(MOD(E3404,12),十二支,3,FALSE)</f>
        <v xml:space="preserve">09 火 </v>
      </c>
      <c r="C3404" s="201" t="str">
        <f>VLOOKUP(F3404,星座,3,TRUE)</f>
        <v xml:space="preserve">12 海 </v>
      </c>
      <c r="D3404" s="531">
        <v>30017</v>
      </c>
      <c r="E3404" s="1">
        <f>IFERROR(YEAR(D3404),LEFT(D3404,4))</f>
        <v>1982</v>
      </c>
      <c r="F3404" s="1" t="str">
        <f>IF(ISTEXT(D3404),RIGHT(D3404,5),TEXT(D3404,"mm/dd"))</f>
        <v>03/07</v>
      </c>
      <c r="G3404" s="39">
        <f>SUM(MID(E3404,1,1),MID(E3404,2,1),MID(E3404,3,1),MID(E3404,4,1),MID(F3404,1,1),MID(F3404,2,1),MID(F3404,4,1),MID(F3404,5,1))</f>
        <v>30</v>
      </c>
      <c r="H3404" s="41">
        <f>IF(MOD(G3404,9)=0,9,MOD(G3404,9))</f>
        <v>3</v>
      </c>
      <c r="I3404" s="45" t="str">
        <f>IFERROR(MID("日月火水木金土",WEEKDAY(D3404),1),"")</f>
        <v>日</v>
      </c>
      <c r="J3404" s="304" t="s">
        <v>3682</v>
      </c>
      <c r="K3404" s="202" t="str">
        <f>VLOOKUP(F3404,石と花メイン,3,FALSE)</f>
        <v>■瑪瑙</v>
      </c>
      <c r="L3404" s="297" t="str">
        <f>VLOOKUP(F3404,石と花メイン,4,FALSE)</f>
        <v>薺【ぺんぺん草】</v>
      </c>
      <c r="M3404" s="393">
        <f>IF(OR(MONTH(F3404)&lt;7,AND(MONTH(F3404)=7,DAY(F3404)&lt;=25)),
MOD(SUM((E3404-1901)*365,259),260),
MOD(SUM((E3404-1900)*365,259),260))</f>
        <v>184</v>
      </c>
      <c r="N3404" s="390">
        <f>IF(AND(MONTH(F3404)=7,DAY(F3404)&gt;25),1,
ROUNDDOWN((SUM(VLOOKUP(MONTH(F3404),D暦変換用数値,2,FALSE),DAY(F3404))/28)+1,0))</f>
        <v>9</v>
      </c>
      <c r="O3404" s="205">
        <f>IF(AND(MONTH(F3404)=7,DAY(F3404)&gt;25),DAY(F3404)-25,
MOD((SUM(VLOOKUP(MONTH(F3404),D暦変換用数値,2,FALSE),DAY(F3404))),28)+1)</f>
        <v>1</v>
      </c>
      <c r="P3404" s="406">
        <f>IF(OR(MONTH(F3404)&lt;7,AND(MONTH(F3404)=7,DAY(F3404)&lt;=25)),
MOD(SUM((E3404-1901)*365,(N3404-1)*28,O3404,258),260),
MOD(SUM((E3404-1900)*365,(N3404-1)*28,O3404,258),260))</f>
        <v>148</v>
      </c>
      <c r="Q3404" s="373" t="str">
        <f>VLOOKUP(MOD(P3404,4),色,2,FALSE)</f>
        <v>黄色い</v>
      </c>
      <c r="R3404" s="291" t="str">
        <f>VLOOKUP(MOD(P3404,13),銀河の音,2,FALSE)</f>
        <v>倍音の</v>
      </c>
      <c r="S3404" s="384" t="str">
        <f>VLOOKUP(MOD(P3404,20),太陽の紋章,2,FALSE)</f>
        <v>星</v>
      </c>
      <c r="T3404" s="98" t="s">
        <v>3736</v>
      </c>
    </row>
    <row r="3405" spans="1:20" ht="13.5" customHeight="1">
      <c r="A3405" s="334" t="str">
        <f>VLOOKUP(MOD(E3405,10),十干,2,FALSE)</f>
        <v>壬</v>
      </c>
      <c r="B3405" s="331" t="str">
        <f>VLOOKUP(MOD(E3405,12),十二支,3,FALSE)</f>
        <v xml:space="preserve">09 火 </v>
      </c>
      <c r="C3405" s="336" t="str">
        <f>VLOOKUP(F3405,星座,3,TRUE)</f>
        <v xml:space="preserve">12 海 </v>
      </c>
      <c r="D3405" s="534">
        <v>30029</v>
      </c>
      <c r="E3405" s="131">
        <f>IFERROR(YEAR(D3405),LEFT(D3405,4))</f>
        <v>1982</v>
      </c>
      <c r="F3405" s="131" t="str">
        <f>IF(ISTEXT(D3405),RIGHT(D3405,5),TEXT(D3405,"mm/dd"))</f>
        <v>03/19</v>
      </c>
      <c r="G3405" s="133">
        <f>SUM(MID(E3405,1,1),MID(E3405,2,1),MID(E3405,3,1),MID(E3405,4,1),MID(F3405,1,1),MID(F3405,2,1),MID(F3405,4,1),MID(F3405,5,1))</f>
        <v>33</v>
      </c>
      <c r="H3405" s="133">
        <f>IF(MOD(G3405,9)=0,9,MOD(G3405,9))</f>
        <v>6</v>
      </c>
      <c r="I3405" s="131" t="str">
        <f>IFERROR(MID("日月火水木金土",WEEKDAY(D3405),1),"")</f>
        <v>金</v>
      </c>
      <c r="J3405" s="306" t="s">
        <v>8419</v>
      </c>
      <c r="K3405" s="335" t="str">
        <f>VLOOKUP(F3405,石と花メイン,3,FALSE)</f>
        <v>○真珠</v>
      </c>
      <c r="L3405" s="302" t="str">
        <f>VLOOKUP(F3405,石と花メイン,4,FALSE)</f>
        <v>雛芥子/雛罌粟【ポピー】</v>
      </c>
      <c r="M3405" s="396">
        <f>IF(OR(MONTH(F3405)&lt;7,AND(MONTH(F3405)=7,DAY(F3405)&lt;=25)),
MOD(SUM((E3405-1901)*365,259),260),
MOD(SUM((E3405-1900)*365,259),260))</f>
        <v>184</v>
      </c>
      <c r="N3405" s="335">
        <f>IF(AND(MONTH(F3405)=7,DAY(F3405)&gt;25),1,
ROUNDDOWN((SUM(VLOOKUP(MONTH(F3405),D暦変換用数値,2,FALSE),DAY(F3405))/28)+1,0))</f>
        <v>9</v>
      </c>
      <c r="O3405" s="132">
        <f>IF(AND(MONTH(F3405)=7,DAY(F3405)&gt;25),DAY(F3405)-25,
MOD((SUM(VLOOKUP(MONTH(F3405),D暦変換用数値,2,FALSE),DAY(F3405))),28)+1)</f>
        <v>13</v>
      </c>
      <c r="P3405" s="404">
        <f>IF(OR(MONTH(F3405)&lt;7,AND(MONTH(F3405)=7,DAY(F3405)&lt;=25)),
MOD(SUM((E3405-1901)*365,(N3405-1)*28,O3405,258),260),
MOD(SUM((E3405-1900)*365,(N3405-1)*28,O3405,258),260))</f>
        <v>160</v>
      </c>
      <c r="Q3405" s="376" t="str">
        <f>VLOOKUP(MOD(P3405,4),色,2,FALSE)</f>
        <v>黄色い</v>
      </c>
      <c r="R3405" s="333" t="str">
        <f>VLOOKUP(MOD(P3405,13),銀河の音,2,FALSE)</f>
        <v>自己存在の</v>
      </c>
      <c r="S3405" s="387" t="str">
        <f>VLOOKUP(MOD(P3405,20),太陽の紋章,2,FALSE)</f>
        <v>太陽</v>
      </c>
      <c r="T3405" s="126" t="s">
        <v>8418</v>
      </c>
    </row>
    <row r="3406" spans="1:20" ht="13.5" customHeight="1">
      <c r="A3406" s="282" t="str">
        <f>VLOOKUP(MOD(E3406,10),十干,2,FALSE)</f>
        <v>丙</v>
      </c>
      <c r="B3406" s="283" t="str">
        <f>VLOOKUP(MOD(E3406,12),十二支,3,FALSE)</f>
        <v xml:space="preserve">09 火 </v>
      </c>
      <c r="C3406" s="287" t="str">
        <f>VLOOKUP(F3406,星座,3,TRUE)</f>
        <v xml:space="preserve">12 海 </v>
      </c>
      <c r="D3406" s="533">
        <v>38772</v>
      </c>
      <c r="E3406" s="83">
        <f>IFERROR(YEAR(D3406),LEFT(D3406,4))</f>
        <v>2006</v>
      </c>
      <c r="F3406" s="83" t="str">
        <f>IF(ISTEXT(D3406),RIGHT(D3406,5),TEXT(D3406,"mm/dd"))</f>
        <v>02/24</v>
      </c>
      <c r="G3406" s="88">
        <f>SUM(MID(E3406,1,1),MID(E3406,2,1),MID(E3406,3,1),MID(E3406,4,1),MID(F3406,1,1),MID(F3406,2,1),MID(F3406,4,1),MID(F3406,5,1))</f>
        <v>16</v>
      </c>
      <c r="H3406" s="88">
        <f>IF(MOD(G3406,9)=0,9,MOD(G3406,9))</f>
        <v>7</v>
      </c>
      <c r="I3406" s="83" t="str">
        <f>IFERROR(MID("日月火水木金土",WEEKDAY(D3406),1),"")</f>
        <v>金</v>
      </c>
      <c r="J3406" s="303" t="s">
        <v>1148</v>
      </c>
      <c r="K3406" s="87" t="str">
        <f>VLOOKUP(F3406,石と花メイン,3,FALSE)</f>
        <v>◇金剛石</v>
      </c>
      <c r="L3406" s="296" t="str">
        <f>VLOOKUP(F3406,石と花メイン,4,FALSE)</f>
        <v>蔓日日草【蔓桔梗】</v>
      </c>
      <c r="M3406" s="392">
        <f>IF(OR(MONTH(F3406)&lt;7,AND(MONTH(F3406)=7,DAY(F3406)&lt;=25)),
MOD(SUM((E3406-1901)*365,259),260),
MOD(SUM((E3406-1900)*365,259),260))</f>
        <v>104</v>
      </c>
      <c r="N3406" s="330">
        <f>IF(AND(MONTH(F3406)=7,DAY(F3406)&gt;25),1,
ROUNDDOWN((SUM(VLOOKUP(MONTH(F3406),D暦変換用数値,2,FALSE),DAY(F3406))/28)+1,0))</f>
        <v>8</v>
      </c>
      <c r="O3406" s="84">
        <f>IF(AND(MONTH(F3406)=7,DAY(F3406)&gt;25),DAY(F3406)-25,
MOD((SUM(VLOOKUP(MONTH(F3406),D暦変換用数値,2,FALSE),DAY(F3406))),28)+1)</f>
        <v>18</v>
      </c>
      <c r="P3406" s="405">
        <f>IF(OR(MONTH(F3406)&lt;7,AND(MONTH(F3406)=7,DAY(F3406)&lt;=25)),
MOD(SUM((E3406-1901)*365,(N3406-1)*28,O3406,258),260),
MOD(SUM((E3406-1900)*365,(N3406-1)*28,O3406,258),260))</f>
        <v>57</v>
      </c>
      <c r="Q3406" s="371" t="str">
        <f>VLOOKUP(MOD(P3406,4),色,2,FALSE)</f>
        <v>赤い</v>
      </c>
      <c r="R3406" s="289" t="str">
        <f>VLOOKUP(MOD(P3406,13),銀河の音,2,FALSE)</f>
        <v>倍音の</v>
      </c>
      <c r="S3406" s="382" t="str">
        <f>VLOOKUP(MOD(P3406,20),太陽の紋章,2,FALSE)</f>
        <v>地球</v>
      </c>
      <c r="T3406" s="102" t="s">
        <v>2010</v>
      </c>
    </row>
    <row r="3407" spans="1:20" ht="13.5" customHeight="1">
      <c r="A3407" s="50" t="str">
        <f>VLOOKUP(MOD(E3407,10),十干,2,FALSE)</f>
        <v>丙</v>
      </c>
      <c r="B3407" s="199" t="str">
        <f>VLOOKUP(MOD(E3407,12),十二支,3,FALSE)</f>
        <v xml:space="preserve">09 火 </v>
      </c>
      <c r="C3407" s="201" t="str">
        <f>VLOOKUP(F3407,星座,3,TRUE)</f>
        <v xml:space="preserve">12 海 </v>
      </c>
      <c r="D3407" s="531" t="s">
        <v>5755</v>
      </c>
      <c r="E3407" s="1" t="str">
        <f>IFERROR(YEAR(D3407),LEFT(D3407,4))</f>
        <v>1646</v>
      </c>
      <c r="F3407" s="1" t="str">
        <f>IF(ISTEXT(D3407),RIGHT(D3407,5),TEXT(D3407,"mm/dd"))</f>
        <v>02/23</v>
      </c>
      <c r="G3407" s="39">
        <f>SUM(MID(E3407,1,1),MID(E3407,2,1),MID(E3407,3,1),MID(E3407,4,1),MID(F3407,1,1),MID(F3407,2,1),MID(F3407,4,1),MID(F3407,5,1))</f>
        <v>24</v>
      </c>
      <c r="H3407" s="41">
        <f>IF(MOD(G3407,9)=0,9,MOD(G3407,9))</f>
        <v>6</v>
      </c>
      <c r="I3407" s="45" t="str">
        <f>IFERROR(MID("日月火水木金土",WEEKDAY(D3407),1),"")</f>
        <v/>
      </c>
      <c r="J3407" s="304" t="s">
        <v>5182</v>
      </c>
      <c r="K3407" s="202" t="str">
        <f>VLOOKUP(F3407,石と花メイン,3,FALSE)</f>
        <v>◆柘榴石</v>
      </c>
      <c r="L3407" s="297" t="str">
        <f>VLOOKUP(F3407,石と花メイン,4,FALSE)</f>
        <v>辛夷【山蘭】</v>
      </c>
      <c r="M3407" s="393">
        <f>IF(OR(MONTH(F3407)&lt;7,AND(MONTH(F3407)=7,DAY(F3407)&lt;=25)),
MOD(SUM((E3407-1901)*365,259),260),
MOD(SUM((E3407-1900)*365,259),260))</f>
        <v>4</v>
      </c>
      <c r="N3407" s="390">
        <f>IF(AND(MONTH(F3407)=7,DAY(F3407)&gt;25),1,
ROUNDDOWN((SUM(VLOOKUP(MONTH(F3407),D暦変換用数値,2,FALSE),DAY(F3407))/28)+1,0))</f>
        <v>8</v>
      </c>
      <c r="O3407" s="205">
        <f>IF(AND(MONTH(F3407)=7,DAY(F3407)&gt;25),DAY(F3407)-25,
MOD((SUM(VLOOKUP(MONTH(F3407),D暦変換用数値,2,FALSE),DAY(F3407))),28)+1)</f>
        <v>17</v>
      </c>
      <c r="P3407" s="406">
        <f>IF(OR(MONTH(F3407)&lt;7,AND(MONTH(F3407)=7,DAY(F3407)&lt;=25)),
MOD(SUM((E3407-1901)*365,(N3407-1)*28,O3407,258),260),
MOD(SUM((E3407-1900)*365,(N3407-1)*28,O3407,258),260))</f>
        <v>216</v>
      </c>
      <c r="Q3407" s="373" t="str">
        <f>VLOOKUP(MOD(P3407,4),色,2,FALSE)</f>
        <v>黄色い</v>
      </c>
      <c r="R3407" s="291" t="str">
        <f>VLOOKUP(MOD(P3407,13),銀河の音,2,FALSE)</f>
        <v>銀河の</v>
      </c>
      <c r="S3407" s="384" t="str">
        <f>VLOOKUP(MOD(P3407,20),太陽の紋章,2,FALSE)</f>
        <v>戦士</v>
      </c>
      <c r="T3407" s="97" t="s">
        <v>5756</v>
      </c>
    </row>
    <row r="3408" spans="1:20" ht="13.5" customHeight="1">
      <c r="A3408" s="282" t="str">
        <f>VLOOKUP(MOD(E3408,10),十干,2,FALSE)</f>
        <v>丙</v>
      </c>
      <c r="B3408" s="283" t="str">
        <f>VLOOKUP(MOD(E3408,12),十二支,3,FALSE)</f>
        <v xml:space="preserve">09 火 </v>
      </c>
      <c r="C3408" s="287" t="str">
        <f>VLOOKUP(F3408,星座,3,TRUE)</f>
        <v xml:space="preserve">12 海 </v>
      </c>
      <c r="D3408" s="533" t="s">
        <v>8841</v>
      </c>
      <c r="E3408" s="83" t="str">
        <f>IFERROR(YEAR(D3408),LEFT(D3408,4))</f>
        <v>1706</v>
      </c>
      <c r="F3408" s="83" t="str">
        <f>IF(ISTEXT(D3408),RIGHT(D3408,5),TEXT(D3408,"mm/dd"))</f>
        <v>03/03</v>
      </c>
      <c r="G3408" s="88">
        <f>SUM(MID(E3408,1,1),MID(E3408,2,1),MID(E3408,3,1),MID(E3408,4,1),MID(F3408,1,1),MID(F3408,2,1),MID(F3408,4,1),MID(F3408,5,1))</f>
        <v>20</v>
      </c>
      <c r="H3408" s="88">
        <f>IF(MOD(G3408,9)=0,9,MOD(G3408,9))</f>
        <v>2</v>
      </c>
      <c r="I3408" s="83" t="str">
        <f>IFERROR(MID("日月火水木金土",WEEKDAY(D3408),1),"")</f>
        <v/>
      </c>
      <c r="J3408" s="303" t="s">
        <v>1143</v>
      </c>
      <c r="K3408" s="87" t="str">
        <f>VLOOKUP(F3408,石と花メイン,3,FALSE)</f>
        <v>■紫水晶</v>
      </c>
      <c r="L3408" s="296" t="str">
        <f>VLOOKUP(F3408,石と花メイン,4,FALSE)</f>
        <v>桃</v>
      </c>
      <c r="M3408" s="392">
        <f>IF(OR(MONTH(F3408)&lt;7,AND(MONTH(F3408)=7,DAY(F3408)&lt;=25)),
MOD(SUM((E3408-1901)*365,259),260),
MOD(SUM((E3408-1900)*365,259),260))</f>
        <v>64</v>
      </c>
      <c r="N3408" s="330">
        <f>IF(AND(MONTH(F3408)=7,DAY(F3408)&gt;25),1,
ROUNDDOWN((SUM(VLOOKUP(MONTH(F3408),D暦変換用数値,2,FALSE),DAY(F3408))/28)+1,0))</f>
        <v>8</v>
      </c>
      <c r="O3408" s="84">
        <f>IF(AND(MONTH(F3408)=7,DAY(F3408)&gt;25),DAY(F3408)-25,
MOD((SUM(VLOOKUP(MONTH(F3408),D暦変換用数値,2,FALSE),DAY(F3408))),28)+1)</f>
        <v>25</v>
      </c>
      <c r="P3408" s="405">
        <f>IF(OR(MONTH(F3408)&lt;7,AND(MONTH(F3408)=7,DAY(F3408)&lt;=25)),
MOD(SUM((E3408-1901)*365,(N3408-1)*28,O3408,258),260),
MOD(SUM((E3408-1900)*365,(N3408-1)*28,O3408,258),260))</f>
        <v>24</v>
      </c>
      <c r="Q3408" s="371" t="str">
        <f>VLOOKUP(MOD(P3408,4),色,2,FALSE)</f>
        <v>黄色い</v>
      </c>
      <c r="R3408" s="289" t="str">
        <f>VLOOKUP(MOD(P3408,13),銀河の音,2,FALSE)</f>
        <v>スペクトルの</v>
      </c>
      <c r="S3408" s="382" t="str">
        <f>VLOOKUP(MOD(P3408,20),太陽の紋章,2,FALSE)</f>
        <v>種</v>
      </c>
      <c r="T3408" s="102" t="s">
        <v>366</v>
      </c>
    </row>
    <row r="3409" spans="1:20" ht="13.5" customHeight="1">
      <c r="A3409" s="50" t="str">
        <f>VLOOKUP(MOD(E3409,10),十干,2,FALSE)</f>
        <v>壬</v>
      </c>
      <c r="B3409" s="199" t="str">
        <f>VLOOKUP(MOD(E3409,12),十二支,3,FALSE)</f>
        <v xml:space="preserve">09 火 </v>
      </c>
      <c r="C3409" s="201" t="str">
        <f>VLOOKUP(F3409,星座,3,TRUE)</f>
        <v xml:space="preserve">12 海 </v>
      </c>
      <c r="D3409" s="531" t="s">
        <v>5757</v>
      </c>
      <c r="E3409" s="1" t="str">
        <f>IFERROR(YEAR(D3409),LEFT(D3409,4))</f>
        <v>1802</v>
      </c>
      <c r="F3409" s="1" t="str">
        <f>IF(ISTEXT(D3409),RIGHT(D3409,5),TEXT(D3409,"mm/dd"))</f>
        <v>02/26</v>
      </c>
      <c r="G3409" s="39">
        <f>SUM(MID(E3409,1,1),MID(E3409,2,1),MID(E3409,3,1),MID(E3409,4,1),MID(F3409,1,1),MID(F3409,2,1),MID(F3409,4,1),MID(F3409,5,1))</f>
        <v>21</v>
      </c>
      <c r="H3409" s="41">
        <f>IF(MOD(G3409,9)=0,9,MOD(G3409,9))</f>
        <v>3</v>
      </c>
      <c r="I3409" s="45" t="str">
        <f>IFERROR(MID("日月火水木金土",WEEKDAY(D3409),1),"")</f>
        <v/>
      </c>
      <c r="J3409" s="304" t="s">
        <v>1144</v>
      </c>
      <c r="K3409" s="202" t="str">
        <f>VLOOKUP(F3409,石と花メイン,3,FALSE)</f>
        <v>◆青玉</v>
      </c>
      <c r="L3409" s="297" t="str">
        <f>VLOOKUP(F3409,石と花メイン,4,FALSE)</f>
        <v>アドニス【夏咲福寿草】</v>
      </c>
      <c r="M3409" s="393">
        <f>IF(OR(MONTH(F3409)&lt;7,AND(MONTH(F3409)=7,DAY(F3409)&lt;=25)),
MOD(SUM((E3409-1901)*365,259),260),
MOD(SUM((E3409-1900)*365,259),260))</f>
        <v>4</v>
      </c>
      <c r="N3409" s="390">
        <f>IF(AND(MONTH(F3409)=7,DAY(F3409)&gt;25),1,
ROUNDDOWN((SUM(VLOOKUP(MONTH(F3409),D暦変換用数値,2,FALSE),DAY(F3409))/28)+1,0))</f>
        <v>8</v>
      </c>
      <c r="O3409" s="205">
        <f>IF(AND(MONTH(F3409)=7,DAY(F3409)&gt;25),DAY(F3409)-25,
MOD((SUM(VLOOKUP(MONTH(F3409),D暦変換用数値,2,FALSE),DAY(F3409))),28)+1)</f>
        <v>20</v>
      </c>
      <c r="P3409" s="406">
        <f>IF(OR(MONTH(F3409)&lt;7,AND(MONTH(F3409)=7,DAY(F3409)&lt;=25)),
MOD(SUM((E3409-1901)*365,(N3409-1)*28,O3409,258),260),
MOD(SUM((E3409-1900)*365,(N3409-1)*28,O3409,258),260))</f>
        <v>219</v>
      </c>
      <c r="Q3409" s="374" t="str">
        <f>VLOOKUP(MOD(P3409,4),色,2,FALSE)</f>
        <v>青い</v>
      </c>
      <c r="R3409" s="292" t="str">
        <f>VLOOKUP(MOD(P3409,13),銀河の音,2,FALSE)</f>
        <v>スペクトルの</v>
      </c>
      <c r="S3409" s="385" t="str">
        <f>VLOOKUP(MOD(P3409,20),太陽の紋章,2,FALSE)</f>
        <v>嵐</v>
      </c>
      <c r="T3409" s="103" t="s">
        <v>5758</v>
      </c>
    </row>
    <row r="3410" spans="1:20" ht="13.5" customHeight="1">
      <c r="A3410" s="50" t="str">
        <f>VLOOKUP(MOD(E3410,10),十干,2,FALSE)</f>
        <v>戊</v>
      </c>
      <c r="B3410" s="199" t="str">
        <f>VLOOKUP(MOD(E3410,12),十二支,3,FALSE)</f>
        <v xml:space="preserve">09 火 </v>
      </c>
      <c r="C3410" s="201" t="str">
        <f>VLOOKUP(F3410,星座,3,TRUE)</f>
        <v xml:space="preserve">12 海 </v>
      </c>
      <c r="D3410" s="531" t="s">
        <v>5759</v>
      </c>
      <c r="E3410" s="1" t="str">
        <f>IFERROR(YEAR(D3410),LEFT(D3410,4))</f>
        <v>1838</v>
      </c>
      <c r="F3410" s="1" t="str">
        <f>IF(ISTEXT(D3410),RIGHT(D3410,5),TEXT(D3410,"mm/dd"))</f>
        <v>03/11</v>
      </c>
      <c r="G3410" s="39">
        <f>SUM(MID(E3410,1,1),MID(E3410,2,1),MID(E3410,3,1),MID(E3410,4,1),MID(F3410,1,1),MID(F3410,2,1),MID(F3410,4,1),MID(F3410,5,1))</f>
        <v>25</v>
      </c>
      <c r="H3410" s="41">
        <f>IF(MOD(G3410,9)=0,9,MOD(G3410,9))</f>
        <v>7</v>
      </c>
      <c r="I3410" s="45" t="str">
        <f>IFERROR(MID("日月火水木金土",WEEKDAY(D3410),1),"")</f>
        <v/>
      </c>
      <c r="J3410" s="304" t="s">
        <v>5183</v>
      </c>
      <c r="K3410" s="202" t="str">
        <f>VLOOKUP(F3410,石と花メイン,3,FALSE)</f>
        <v>◆紅玉</v>
      </c>
      <c r="L3410" s="297" t="str">
        <f>VLOOKUP(F3410,石と花メイン,4,FALSE)</f>
        <v>菊苦菜【チコリー】</v>
      </c>
      <c r="M3410" s="393">
        <f>IF(OR(MONTH(F3410)&lt;7,AND(MONTH(F3410)=7,DAY(F3410)&lt;=25)),
MOD(SUM((E3410-1901)*365,259),260),
MOD(SUM((E3410-1900)*365,259),260))</f>
        <v>144</v>
      </c>
      <c r="N3410" s="390">
        <f>IF(AND(MONTH(F3410)=7,DAY(F3410)&gt;25),1,
ROUNDDOWN((SUM(VLOOKUP(MONTH(F3410),D暦変換用数値,2,FALSE),DAY(F3410))/28)+1,0))</f>
        <v>9</v>
      </c>
      <c r="O3410" s="205">
        <f>IF(AND(MONTH(F3410)=7,DAY(F3410)&gt;25),DAY(F3410)-25,
MOD((SUM(VLOOKUP(MONTH(F3410),D暦変換用数値,2,FALSE),DAY(F3410))),28)+1)</f>
        <v>5</v>
      </c>
      <c r="P3410" s="406">
        <f>IF(OR(MONTH(F3410)&lt;7,AND(MONTH(F3410)=7,DAY(F3410)&lt;=25)),
MOD(SUM((E3410-1901)*365,(N3410-1)*28,O3410,258),260),
MOD(SUM((E3410-1900)*365,(N3410-1)*28,O3410,258),260))</f>
        <v>112</v>
      </c>
      <c r="Q3410" s="373" t="str">
        <f>VLOOKUP(MOD(P3410,4),色,2,FALSE)</f>
        <v>黄色い</v>
      </c>
      <c r="R3410" s="291" t="str">
        <f>VLOOKUP(MOD(P3410,13),銀河の音,2,FALSE)</f>
        <v>銀河の</v>
      </c>
      <c r="S3410" s="384" t="str">
        <f>VLOOKUP(MOD(P3410,20),太陽の紋章,2,FALSE)</f>
        <v>人</v>
      </c>
      <c r="T3410" s="99" t="s">
        <v>5760</v>
      </c>
    </row>
    <row r="3411" spans="1:20" ht="13.5" customHeight="1">
      <c r="A3411" s="50" t="str">
        <f>VLOOKUP(MOD(E3411,10),十干,2,FALSE)</f>
        <v>甲</v>
      </c>
      <c r="B3411" s="199" t="str">
        <f>VLOOKUP(MOD(E3411,12),十二支,3,FALSE)</f>
        <v xml:space="preserve">09 火 </v>
      </c>
      <c r="C3411" s="201" t="str">
        <f>VLOOKUP(F3411,星座,3,TRUE)</f>
        <v xml:space="preserve">12 海 </v>
      </c>
      <c r="D3411" s="531" t="s">
        <v>5761</v>
      </c>
      <c r="E3411" s="1" t="str">
        <f>IFERROR(YEAR(D3411),LEFT(D3411,4))</f>
        <v>1874</v>
      </c>
      <c r="F3411" s="1" t="str">
        <f>IF(ISTEXT(D3411),RIGHT(D3411,5),TEXT(D3411,"mm/dd"))</f>
        <v>02/22</v>
      </c>
      <c r="G3411" s="39">
        <f>SUM(MID(E3411,1,1),MID(E3411,2,1),MID(E3411,3,1),MID(E3411,4,1),MID(F3411,1,1),MID(F3411,2,1),MID(F3411,4,1),MID(F3411,5,1))</f>
        <v>26</v>
      </c>
      <c r="H3411" s="41">
        <f>IF(MOD(G3411,9)=0,9,MOD(G3411,9))</f>
        <v>8</v>
      </c>
      <c r="I3411" s="45" t="str">
        <f>IFERROR(MID("日月火水木金土",WEEKDAY(D3411),1),"")</f>
        <v/>
      </c>
      <c r="J3411" s="304" t="s">
        <v>5184</v>
      </c>
      <c r="K3411" s="202" t="str">
        <f>VLOOKUP(F3411,石と花メイン,3,FALSE)</f>
        <v>◆青玉</v>
      </c>
      <c r="L3411" s="297" t="str">
        <f>VLOOKUP(F3411,石と花メイン,4,FALSE)</f>
        <v>ローダンセ【広葉の花簪】</v>
      </c>
      <c r="M3411" s="393">
        <f>IF(OR(MONTH(F3411)&lt;7,AND(MONTH(F3411)=7,DAY(F3411)&lt;=25)),
MOD(SUM((E3411-1901)*365,259),260),
MOD(SUM((E3411-1900)*365,259),260))</f>
        <v>24</v>
      </c>
      <c r="N3411" s="390">
        <f>IF(AND(MONTH(F3411)=7,DAY(F3411)&gt;25),1,
ROUNDDOWN((SUM(VLOOKUP(MONTH(F3411),D暦変換用数値,2,FALSE),DAY(F3411))/28)+1,0))</f>
        <v>8</v>
      </c>
      <c r="O3411" s="205">
        <f>IF(AND(MONTH(F3411)=7,DAY(F3411)&gt;25),DAY(F3411)-25,
MOD((SUM(VLOOKUP(MONTH(F3411),D暦変換用数値,2,FALSE),DAY(F3411))),28)+1)</f>
        <v>16</v>
      </c>
      <c r="P3411" s="406">
        <f>IF(OR(MONTH(F3411)&lt;7,AND(MONTH(F3411)=7,DAY(F3411)&lt;=25)),
MOD(SUM((E3411-1901)*365,(N3411-1)*28,O3411,258),260),
MOD(SUM((E3411-1900)*365,(N3411-1)*28,O3411,258),260))</f>
        <v>235</v>
      </c>
      <c r="Q3411" s="374" t="str">
        <f>VLOOKUP(MOD(P3411,4),色,2,FALSE)</f>
        <v>青い</v>
      </c>
      <c r="R3411" s="292" t="str">
        <f>VLOOKUP(MOD(P3411,13),銀河の音,2,FALSE)</f>
        <v>磁気の</v>
      </c>
      <c r="S3411" s="385" t="str">
        <f>VLOOKUP(MOD(P3411,20),太陽の紋章,2,FALSE)</f>
        <v>鷲</v>
      </c>
      <c r="T3411" s="98" t="s">
        <v>3736</v>
      </c>
    </row>
    <row r="3412" spans="1:20" ht="13.5" customHeight="1">
      <c r="A3412" s="50" t="str">
        <f>VLOOKUP(MOD(E3412,10),十干,2,FALSE)</f>
        <v>丙</v>
      </c>
      <c r="B3412" s="199" t="str">
        <f>VLOOKUP(MOD(E3412,12),十二支,3,FALSE)</f>
        <v xml:space="preserve">09 火 </v>
      </c>
      <c r="C3412" s="201" t="str">
        <f>VLOOKUP(F3412,星座,3,TRUE)</f>
        <v xml:space="preserve">12 海 </v>
      </c>
      <c r="D3412" s="531" t="s">
        <v>5762</v>
      </c>
      <c r="E3412" s="1" t="str">
        <f>IFERROR(YEAR(D3412),LEFT(D3412,4))</f>
        <v>1886</v>
      </c>
      <c r="F3412" s="1" t="str">
        <f>IF(ISTEXT(D3412),RIGHT(D3412,5),TEXT(D3412,"mm/dd"))</f>
        <v>02/20</v>
      </c>
      <c r="G3412" s="39">
        <f>SUM(MID(E3412,1,1),MID(E3412,2,1),MID(E3412,3,1),MID(E3412,4,1),MID(F3412,1,1),MID(F3412,2,1),MID(F3412,4,1),MID(F3412,5,1))</f>
        <v>27</v>
      </c>
      <c r="H3412" s="41">
        <f>IF(MOD(G3412,9)=0,9,MOD(G3412,9))</f>
        <v>9</v>
      </c>
      <c r="I3412" s="45" t="str">
        <f>IFERROR(MID("日月火水木金土",WEEKDAY(D3412),1),"")</f>
        <v/>
      </c>
      <c r="J3412" s="304" t="s">
        <v>3702</v>
      </c>
      <c r="K3412" s="202" t="str">
        <f>VLOOKUP(F3412,石と花メイン,3,FALSE)</f>
        <v>◆翠玉</v>
      </c>
      <c r="L3412" s="297" t="str">
        <f>VLOOKUP(F3412,石と花メイン,4,FALSE)</f>
        <v>カルミア【アメリカ石楠花】</v>
      </c>
      <c r="M3412" s="393">
        <f>IF(OR(MONTH(F3412)&lt;7,AND(MONTH(F3412)=7,DAY(F3412)&lt;=25)),
MOD(SUM((E3412-1901)*365,259),260),
MOD(SUM((E3412-1900)*365,259),260))</f>
        <v>244</v>
      </c>
      <c r="N3412" s="390">
        <f>IF(AND(MONTH(F3412)=7,DAY(F3412)&gt;25),1,
ROUNDDOWN((SUM(VLOOKUP(MONTH(F3412),D暦変換用数値,2,FALSE),DAY(F3412))/28)+1,0))</f>
        <v>8</v>
      </c>
      <c r="O3412" s="205">
        <f>IF(AND(MONTH(F3412)=7,DAY(F3412)&gt;25),DAY(F3412)-25,
MOD((SUM(VLOOKUP(MONTH(F3412),D暦変換用数値,2,FALSE),DAY(F3412))),28)+1)</f>
        <v>14</v>
      </c>
      <c r="P3412" s="406">
        <f>IF(OR(MONTH(F3412)&lt;7,AND(MONTH(F3412)=7,DAY(F3412)&lt;=25)),
MOD(SUM((E3412-1901)*365,(N3412-1)*28,O3412,258),260),
MOD(SUM((E3412-1900)*365,(N3412-1)*28,O3412,258),260))</f>
        <v>193</v>
      </c>
      <c r="Q3412" s="372" t="str">
        <f>VLOOKUP(MOD(P3412,4),色,2,FALSE)</f>
        <v>赤い</v>
      </c>
      <c r="R3412" s="290" t="str">
        <f>VLOOKUP(MOD(P3412,13),銀河の音,2,FALSE)</f>
        <v>スペクトルの</v>
      </c>
      <c r="S3412" s="383" t="str">
        <f>VLOOKUP(MOD(P3412,20),太陽の紋章,2,FALSE)</f>
        <v>空歩く者</v>
      </c>
      <c r="T3412" s="98" t="s">
        <v>3736</v>
      </c>
    </row>
    <row r="3413" spans="1:20" ht="13.5" customHeight="1">
      <c r="A3413" s="50" t="str">
        <f>VLOOKUP(MOD(E3413,10),十干,2,FALSE)</f>
        <v>戊</v>
      </c>
      <c r="B3413" s="199" t="str">
        <f>VLOOKUP(MOD(E3413,12),十二支,3,FALSE)</f>
        <v xml:space="preserve">09 火 </v>
      </c>
      <c r="C3413" s="201" t="str">
        <f>VLOOKUP(F3413,星座,3,TRUE)</f>
        <v xml:space="preserve">12 海 </v>
      </c>
      <c r="D3413" s="531" t="s">
        <v>5763</v>
      </c>
      <c r="E3413" s="1" t="str">
        <f>IFERROR(YEAR(D3413),LEFT(D3413,4))</f>
        <v>1898</v>
      </c>
      <c r="F3413" s="1" t="str">
        <f>IF(ISTEXT(D3413),RIGHT(D3413,5),TEXT(D3413,"mm/dd"))</f>
        <v>02/27</v>
      </c>
      <c r="G3413" s="39">
        <f>SUM(MID(E3413,1,1),MID(E3413,2,1),MID(E3413,3,1),MID(E3413,4,1),MID(F3413,1,1),MID(F3413,2,1),MID(F3413,4,1),MID(F3413,5,1))</f>
        <v>37</v>
      </c>
      <c r="H3413" s="41">
        <f>IF(MOD(G3413,9)=0,9,MOD(G3413,9))</f>
        <v>1</v>
      </c>
      <c r="I3413" s="45" t="str">
        <f>IFERROR(MID("日月火水木金土",WEEKDAY(D3413),1),"")</f>
        <v/>
      </c>
      <c r="J3413" s="304" t="s">
        <v>4398</v>
      </c>
      <c r="K3413" s="202" t="str">
        <f>VLOOKUP(F3413,石と花メイン,3,FALSE)</f>
        <v>○真珠</v>
      </c>
      <c r="L3413" s="297" t="str">
        <f>VLOOKUP(F3413,石と花メイン,4,FALSE)</f>
        <v>大甘菜【オーニソガラム】</v>
      </c>
      <c r="M3413" s="393">
        <f>IF(OR(MONTH(F3413)&lt;7,AND(MONTH(F3413)=7,DAY(F3413)&lt;=25)),
MOD(SUM((E3413-1901)*365,259),260),
MOD(SUM((E3413-1900)*365,259),260))</f>
        <v>204</v>
      </c>
      <c r="N3413" s="390">
        <f>IF(AND(MONTH(F3413)=7,DAY(F3413)&gt;25),1,
ROUNDDOWN((SUM(VLOOKUP(MONTH(F3413),D暦変換用数値,2,FALSE),DAY(F3413))/28)+1,0))</f>
        <v>8</v>
      </c>
      <c r="O3413" s="205">
        <f>IF(AND(MONTH(F3413)=7,DAY(F3413)&gt;25),DAY(F3413)-25,
MOD((SUM(VLOOKUP(MONTH(F3413),D暦変換用数値,2,FALSE),DAY(F3413))),28)+1)</f>
        <v>21</v>
      </c>
      <c r="P3413" s="406">
        <f>IF(OR(MONTH(F3413)&lt;7,AND(MONTH(F3413)=7,DAY(F3413)&lt;=25)),
MOD(SUM((E3413-1901)*365,(N3413-1)*28,O3413,258),260),
MOD(SUM((E3413-1900)*365,(N3413-1)*28,O3413,258),260))</f>
        <v>160</v>
      </c>
      <c r="Q3413" s="373" t="str">
        <f>VLOOKUP(MOD(P3413,4),色,2,FALSE)</f>
        <v>黄色い</v>
      </c>
      <c r="R3413" s="291" t="str">
        <f>VLOOKUP(MOD(P3413,13),銀河の音,2,FALSE)</f>
        <v>自己存在の</v>
      </c>
      <c r="S3413" s="384" t="str">
        <f>VLOOKUP(MOD(P3413,20),太陽の紋章,2,FALSE)</f>
        <v>太陽</v>
      </c>
      <c r="T3413" s="99" t="s">
        <v>6022</v>
      </c>
    </row>
    <row r="3414" spans="1:20" ht="13.5" customHeight="1">
      <c r="A3414" s="282" t="str">
        <f>VLOOKUP(MOD(E3414,10),十干,2,FALSE)</f>
        <v>庚</v>
      </c>
      <c r="B3414" s="283" t="str">
        <f>VLOOKUP(MOD(E3414,12),十二支,3,FALSE)</f>
        <v xml:space="preserve">09 火 </v>
      </c>
      <c r="C3414" s="287" t="str">
        <f>VLOOKUP(F3414,星座,3,TRUE)</f>
        <v xml:space="preserve">13 金 </v>
      </c>
      <c r="D3414" s="533">
        <v>3764</v>
      </c>
      <c r="E3414" s="83">
        <f>IFERROR(YEAR(D3414),LEFT(D3414,4))</f>
        <v>1910</v>
      </c>
      <c r="F3414" s="83" t="str">
        <f>IF(ISTEXT(D3414),RIGHT(D3414,5),TEXT(D3414,"mm/dd"))</f>
        <v>04/21</v>
      </c>
      <c r="G3414" s="88">
        <f>SUM(MID(E3414,1,1),MID(E3414,2,1),MID(E3414,3,1),MID(E3414,4,1),MID(F3414,1,1),MID(F3414,2,1),MID(F3414,4,1),MID(F3414,5,1))</f>
        <v>18</v>
      </c>
      <c r="H3414" s="88">
        <f>IF(MOD(G3414,9)=0,9,MOD(G3414,9))</f>
        <v>9</v>
      </c>
      <c r="I3414" s="83" t="str">
        <f>IFERROR(MID("日月火水木金土",WEEKDAY(D3414),1),"")</f>
        <v>木</v>
      </c>
      <c r="J3414" s="303" t="s">
        <v>1150</v>
      </c>
      <c r="K3414" s="87" t="str">
        <f>VLOOKUP(F3414,石と花メイン,3,FALSE)</f>
        <v>□水晶</v>
      </c>
      <c r="L3414" s="296" t="str">
        <f>VLOOKUP(F3414,石と花メイン,4,FALSE)</f>
        <v>ニゲラ【黒種草】</v>
      </c>
      <c r="M3414" s="392">
        <f>IF(OR(MONTH(F3414)&lt;7,AND(MONTH(F3414)=7,DAY(F3414)&lt;=25)),
MOD(SUM((E3414-1901)*365,259),260),
MOD(SUM((E3414-1900)*365,259),260))</f>
        <v>164</v>
      </c>
      <c r="N3414" s="330">
        <f>IF(AND(MONTH(F3414)=7,DAY(F3414)&gt;25),1,
ROUNDDOWN((SUM(VLOOKUP(MONTH(F3414),D暦変換用数値,2,FALSE),DAY(F3414))/28)+1,0))</f>
        <v>10</v>
      </c>
      <c r="O3414" s="84">
        <f>IF(AND(MONTH(F3414)=7,DAY(F3414)&gt;25),DAY(F3414)-25,
MOD((SUM(VLOOKUP(MONTH(F3414),D暦変換用数値,2,FALSE),DAY(F3414))),28)+1)</f>
        <v>18</v>
      </c>
      <c r="P3414" s="405">
        <f>IF(OR(MONTH(F3414)&lt;7,AND(MONTH(F3414)=7,DAY(F3414)&lt;=25)),
MOD(SUM((E3414-1901)*365,(N3414-1)*28,O3414,258),260),
MOD(SUM((E3414-1900)*365,(N3414-1)*28,O3414,258),260))</f>
        <v>173</v>
      </c>
      <c r="Q3414" s="371" t="str">
        <f>VLOOKUP(MOD(P3414,4),色,2,FALSE)</f>
        <v>赤い</v>
      </c>
      <c r="R3414" s="289" t="str">
        <f>VLOOKUP(MOD(P3414,13),銀河の音,2,FALSE)</f>
        <v>自己存在の</v>
      </c>
      <c r="S3414" s="382" t="str">
        <f>VLOOKUP(MOD(P3414,20),太陽の紋章,2,FALSE)</f>
        <v>空歩く者</v>
      </c>
      <c r="T3414" s="102" t="s">
        <v>3511</v>
      </c>
    </row>
    <row r="3415" spans="1:20" ht="13.5" customHeight="1">
      <c r="A3415" s="50" t="str">
        <f>VLOOKUP(MOD(E3415,10),十干,2,FALSE)</f>
        <v>壬</v>
      </c>
      <c r="B3415" s="199" t="str">
        <f>VLOOKUP(MOD(E3415,12),十二支,3,FALSE)</f>
        <v xml:space="preserve">09 火 </v>
      </c>
      <c r="C3415" s="201" t="str">
        <f>VLOOKUP(F3415,星座,3,TRUE)</f>
        <v xml:space="preserve">13 金 </v>
      </c>
      <c r="D3415" s="531">
        <v>8151</v>
      </c>
      <c r="E3415" s="1">
        <f>IFERROR(YEAR(D3415),LEFT(D3415,4))</f>
        <v>1922</v>
      </c>
      <c r="F3415" s="1" t="str">
        <f>IF(ISTEXT(D3415),RIGHT(D3415,5),TEXT(D3415,"mm/dd"))</f>
        <v>04/25</v>
      </c>
      <c r="G3415" s="39">
        <f>SUM(MID(E3415,1,1),MID(E3415,2,1),MID(E3415,3,1),MID(E3415,4,1),MID(F3415,1,1),MID(F3415,2,1),MID(F3415,4,1),MID(F3415,5,1))</f>
        <v>25</v>
      </c>
      <c r="H3415" s="41">
        <f>IF(MOD(G3415,9)=0,9,MOD(G3415,9))</f>
        <v>7</v>
      </c>
      <c r="I3415" s="45" t="str">
        <f>IFERROR(MID("日月火水木金土",WEEKDAY(D3415),1),"")</f>
        <v>火</v>
      </c>
      <c r="J3415" s="304" t="s">
        <v>3684</v>
      </c>
      <c r="K3415" s="202" t="str">
        <f>VLOOKUP(F3415,石と花メイン,3,FALSE)</f>
        <v>■赤縞瑪瑙</v>
      </c>
      <c r="L3415" s="297" t="str">
        <f>VLOOKUP(F3415,石と花メイン,4,FALSE)</f>
        <v>芝桜【花詰草】</v>
      </c>
      <c r="M3415" s="393">
        <f>IF(OR(MONTH(F3415)&lt;7,AND(MONTH(F3415)=7,DAY(F3415)&lt;=25)),
MOD(SUM((E3415-1901)*365,259),260),
MOD(SUM((E3415-1900)*365,259),260))</f>
        <v>124</v>
      </c>
      <c r="N3415" s="390">
        <f>IF(AND(MONTH(F3415)=7,DAY(F3415)&gt;25),1,
ROUNDDOWN((SUM(VLOOKUP(MONTH(F3415),D暦変換用数値,2,FALSE),DAY(F3415))/28)+1,0))</f>
        <v>10</v>
      </c>
      <c r="O3415" s="205">
        <f>IF(AND(MONTH(F3415)=7,DAY(F3415)&gt;25),DAY(F3415)-25,
MOD((SUM(VLOOKUP(MONTH(F3415),D暦変換用数値,2,FALSE),DAY(F3415))),28)+1)</f>
        <v>22</v>
      </c>
      <c r="P3415" s="406">
        <f>IF(OR(MONTH(F3415)&lt;7,AND(MONTH(F3415)=7,DAY(F3415)&lt;=25)),
MOD(SUM((E3415-1901)*365,(N3415-1)*28,O3415,258),260),
MOD(SUM((E3415-1900)*365,(N3415-1)*28,O3415,258),260))</f>
        <v>137</v>
      </c>
      <c r="Q3415" s="372" t="str">
        <f>VLOOKUP(MOD(P3415,4),色,2,FALSE)</f>
        <v>赤い</v>
      </c>
      <c r="R3415" s="290" t="str">
        <f>VLOOKUP(MOD(P3415,13),銀河の音,2,FALSE)</f>
        <v>共振の</v>
      </c>
      <c r="S3415" s="383" t="str">
        <f>VLOOKUP(MOD(P3415,20),太陽の紋章,2,FALSE)</f>
        <v>地球</v>
      </c>
      <c r="T3415" s="97" t="s">
        <v>258</v>
      </c>
    </row>
    <row r="3416" spans="1:20" ht="13.5" customHeight="1">
      <c r="A3416" s="50" t="str">
        <f>VLOOKUP(MOD(E3416,10),十干,2,FALSE)</f>
        <v>壬</v>
      </c>
      <c r="B3416" s="199" t="str">
        <f>VLOOKUP(MOD(E3416,12),十二支,3,FALSE)</f>
        <v xml:space="preserve">09 火 </v>
      </c>
      <c r="C3416" s="201" t="str">
        <f>VLOOKUP(F3416,星座,3,TRUE)</f>
        <v xml:space="preserve">13 金 </v>
      </c>
      <c r="D3416" s="531">
        <v>8171</v>
      </c>
      <c r="E3416" s="1">
        <f>IFERROR(YEAR(D3416),LEFT(D3416,4))</f>
        <v>1922</v>
      </c>
      <c r="F3416" s="1" t="str">
        <f>IF(ISTEXT(D3416),RIGHT(D3416,5),TEXT(D3416,"mm/dd"))</f>
        <v>05/15</v>
      </c>
      <c r="G3416" s="39">
        <f>SUM(MID(E3416,1,1),MID(E3416,2,1),MID(E3416,3,1),MID(E3416,4,1),MID(F3416,1,1),MID(F3416,2,1),MID(F3416,4,1),MID(F3416,5,1))</f>
        <v>25</v>
      </c>
      <c r="H3416" s="41">
        <f>IF(MOD(G3416,9)=0,9,MOD(G3416,9))</f>
        <v>7</v>
      </c>
      <c r="I3416" s="45" t="str">
        <f>IFERROR(MID("日月火水木金土",WEEKDAY(D3416),1),"")</f>
        <v>月</v>
      </c>
      <c r="J3416" s="304" t="s">
        <v>3685</v>
      </c>
      <c r="K3416" s="202" t="str">
        <f>VLOOKUP(F3416,石と花メイン,3,FALSE)</f>
        <v>●蛋白石</v>
      </c>
      <c r="L3416" s="297" t="str">
        <f>VLOOKUP(F3416,石と花メイン,4,FALSE)</f>
        <v>皐月/五月</v>
      </c>
      <c r="M3416" s="393">
        <f>IF(OR(MONTH(F3416)&lt;7,AND(MONTH(F3416)=7,DAY(F3416)&lt;=25)),
MOD(SUM((E3416-1901)*365,259),260),
MOD(SUM((E3416-1900)*365,259),260))</f>
        <v>124</v>
      </c>
      <c r="N3416" s="390">
        <f>IF(AND(MONTH(F3416)=7,DAY(F3416)&gt;25),1,
ROUNDDOWN((SUM(VLOOKUP(MONTH(F3416),D暦変換用数値,2,FALSE),DAY(F3416))/28)+1,0))</f>
        <v>11</v>
      </c>
      <c r="O3416" s="205">
        <f>IF(AND(MONTH(F3416)=7,DAY(F3416)&gt;25),DAY(F3416)-25,
MOD((SUM(VLOOKUP(MONTH(F3416),D暦変換用数値,2,FALSE),DAY(F3416))),28)+1)</f>
        <v>14</v>
      </c>
      <c r="P3416" s="406">
        <f>IF(OR(MONTH(F3416)&lt;7,AND(MONTH(F3416)=7,DAY(F3416)&lt;=25)),
MOD(SUM((E3416-1901)*365,(N3416-1)*28,O3416,258),260),
MOD(SUM((E3416-1900)*365,(N3416-1)*28,O3416,258),260))</f>
        <v>157</v>
      </c>
      <c r="Q3416" s="372" t="str">
        <f>VLOOKUP(MOD(P3416,4),色,2,FALSE)</f>
        <v>赤い</v>
      </c>
      <c r="R3416" s="290" t="str">
        <f>VLOOKUP(MOD(P3416,13),銀河の音,2,FALSE)</f>
        <v>磁気の</v>
      </c>
      <c r="S3416" s="383" t="str">
        <f>VLOOKUP(MOD(P3416,20),太陽の紋章,2,FALSE)</f>
        <v>地球</v>
      </c>
      <c r="T3416" s="97" t="s">
        <v>5892</v>
      </c>
    </row>
    <row r="3417" spans="1:20" ht="13.5" customHeight="1">
      <c r="A3417" s="49" t="str">
        <f>VLOOKUP(MOD(E3417,10),十干,2,FALSE)</f>
        <v>甲</v>
      </c>
      <c r="B3417" s="199" t="str">
        <f>VLOOKUP(MOD(E3417,12),十二支,3,FALSE)</f>
        <v xml:space="preserve">09 火 </v>
      </c>
      <c r="C3417" s="201" t="str">
        <f>VLOOKUP(F3417,星座,3,TRUE)</f>
        <v xml:space="preserve">13 金 </v>
      </c>
      <c r="D3417" s="535">
        <v>12538</v>
      </c>
      <c r="E3417" s="45">
        <f>IFERROR(YEAR(D3417),LEFT(D3417,4))</f>
        <v>1934</v>
      </c>
      <c r="F3417" s="45" t="str">
        <f>IF(ISTEXT(D3417),RIGHT(D3417,5),TEXT(D3417,"mm/dd"))</f>
        <v>04/29</v>
      </c>
      <c r="G3417" s="41">
        <f>SUM(MID(E3417,1,1),MID(E3417,2,1),MID(E3417,3,1),MID(E3417,4,1),MID(F3417,1,1),MID(F3417,2,1),MID(F3417,4,1),MID(F3417,5,1))</f>
        <v>32</v>
      </c>
      <c r="H3417" s="41">
        <f>IF(MOD(G3417,9)=0,9,MOD(G3417,9))</f>
        <v>5</v>
      </c>
      <c r="I3417" s="45" t="str">
        <f>IFERROR(MID("日月火水木金土",WEEKDAY(D3417),1),"")</f>
        <v>日</v>
      </c>
      <c r="J3417" s="305" t="s">
        <v>5348</v>
      </c>
      <c r="K3417" s="203" t="str">
        <f>VLOOKUP(F3417,石と花メイン,3,FALSE)</f>
        <v>○真珠</v>
      </c>
      <c r="L3417" s="298" t="str">
        <f>VLOOKUP(F3417,石と花メイン,4,FALSE)</f>
        <v>乙女椿</v>
      </c>
      <c r="M3417" s="394">
        <f>IF(OR(MONTH(F3417)&lt;7,AND(MONTH(F3417)=7,DAY(F3417)&lt;=25)),
MOD(SUM((E3417-1901)*365,259),260),
MOD(SUM((E3417-1900)*365,259),260))</f>
        <v>84</v>
      </c>
      <c r="N3417" s="391">
        <f>IF(AND(MONTH(F3417)=7,DAY(F3417)&gt;25),1,
ROUNDDOWN((SUM(VLOOKUP(MONTH(F3417),D暦変換用数値,2,FALSE),DAY(F3417))/28)+1,0))</f>
        <v>10</v>
      </c>
      <c r="O3417" s="46">
        <f>IF(AND(MONTH(F3417)=7,DAY(F3417)&gt;25),DAY(F3417)-25,
MOD((SUM(VLOOKUP(MONTH(F3417),D暦変換用数値,2,FALSE),DAY(F3417))),28)+1)</f>
        <v>26</v>
      </c>
      <c r="P3417" s="407">
        <f>IF(OR(MONTH(F3417)&lt;7,AND(MONTH(F3417)=7,DAY(F3417)&lt;=25)),
MOD(SUM((E3417-1901)*365,(N3417-1)*28,O3417,258),260),
MOD(SUM((E3417-1900)*365,(N3417-1)*28,O3417,258),260))</f>
        <v>101</v>
      </c>
      <c r="Q3417" s="372" t="str">
        <f>VLOOKUP(MOD(P3417,4),色,2,FALSE)</f>
        <v>赤い</v>
      </c>
      <c r="R3417" s="290" t="str">
        <f>VLOOKUP(MOD(P3417,13),銀河の音,2,FALSE)</f>
        <v>惑星の</v>
      </c>
      <c r="S3417" s="383" t="str">
        <f>VLOOKUP(MOD(P3417,20),太陽の紋章,2,FALSE)</f>
        <v>竜</v>
      </c>
      <c r="T3417" s="79"/>
    </row>
    <row r="3418" spans="1:20" ht="13.5" customHeight="1">
      <c r="A3418" s="50" t="str">
        <f>VLOOKUP(MOD(E3418,10),十干,2,FALSE)</f>
        <v>甲</v>
      </c>
      <c r="B3418" s="199" t="str">
        <f>VLOOKUP(MOD(E3418,12),十二支,3,FALSE)</f>
        <v xml:space="preserve">09 火 </v>
      </c>
      <c r="C3418" s="201" t="str">
        <f>VLOOKUP(F3418,星座,3,TRUE)</f>
        <v xml:space="preserve">13 金 </v>
      </c>
      <c r="D3418" s="531">
        <v>12552</v>
      </c>
      <c r="E3418" s="1">
        <f>IFERROR(YEAR(D3418),LEFT(D3418,4))</f>
        <v>1934</v>
      </c>
      <c r="F3418" s="1" t="str">
        <f>IF(ISTEXT(D3418),RIGHT(D3418,5),TEXT(D3418,"mm/dd"))</f>
        <v>05/13</v>
      </c>
      <c r="G3418" s="42">
        <f>SUM(MID(E3418,1,1),MID(E3418,2,1),MID(E3418,3,1),MID(E3418,4,1),MID(F3418,1,1),MID(F3418,2,1),MID(F3418,4,1),MID(F3418,5,1))</f>
        <v>26</v>
      </c>
      <c r="H3418" s="41">
        <f>IF(MOD(G3418,9)=0,9,MOD(G3418,9))</f>
        <v>8</v>
      </c>
      <c r="I3418" s="45" t="str">
        <f>IFERROR(MID("日月火水木金土",WEEKDAY(D3418),1),"")</f>
        <v>日</v>
      </c>
      <c r="J3418" s="304" t="s">
        <v>8627</v>
      </c>
      <c r="K3418" s="202" t="str">
        <f>VLOOKUP(F3418,石と花メイン,3,FALSE)</f>
        <v>◆黄玉</v>
      </c>
      <c r="L3418" s="297" t="str">
        <f>VLOOKUP(F3418,石と花メイン,4,FALSE)</f>
        <v>山査子【メイフラワー】</v>
      </c>
      <c r="M3418" s="393">
        <f>IF(OR(MONTH(F3418)&lt;7,AND(MONTH(F3418)=7,DAY(F3418)&lt;=25)),
MOD(SUM((E3418-1901)*365,259),260),
MOD(SUM((E3418-1900)*365,259),260))</f>
        <v>84</v>
      </c>
      <c r="N3418" s="335">
        <f>IF(AND(MONTH(F3418)=7,DAY(F3418)&gt;25),1,
ROUNDDOWN((SUM(VLOOKUP(MONTH(F3418),D暦変換用数値,2,FALSE),DAY(F3418))/28)+1,0))</f>
        <v>11</v>
      </c>
      <c r="O3418" s="132">
        <f>IF(AND(MONTH(F3418)=7,DAY(F3418)&gt;25),DAY(F3418)-25,
MOD((SUM(VLOOKUP(MONTH(F3418),D暦変換用数値,2,FALSE),DAY(F3418))),28)+1)</f>
        <v>12</v>
      </c>
      <c r="P3418" s="404">
        <f>IF(OR(MONTH(F3418)&lt;7,AND(MONTH(F3418)=7,DAY(F3418)&lt;=25)),
MOD(SUM((E3418-1901)*365,(N3418-1)*28,O3418,258),260),
MOD(SUM((E3418-1900)*365,(N3418-1)*28,O3418,258),260))</f>
        <v>115</v>
      </c>
      <c r="Q3418" s="372" t="str">
        <f>VLOOKUP(MOD(P3418,4),色,2,FALSE)</f>
        <v>青い</v>
      </c>
      <c r="R3418" s="290" t="str">
        <f>VLOOKUP(MOD(P3418,13),銀河の音,2,FALSE)</f>
        <v>スペクトルの</v>
      </c>
      <c r="S3418" s="383" t="str">
        <f>VLOOKUP(MOD(P3418,20),太陽の紋章,2,FALSE)</f>
        <v>鷲</v>
      </c>
      <c r="T3418" s="111"/>
    </row>
    <row r="3419" spans="1:20" ht="13.5" customHeight="1">
      <c r="A3419" s="282" t="str">
        <f>VLOOKUP(MOD(E3419,10),十干,2,FALSE)</f>
        <v>丙</v>
      </c>
      <c r="B3419" s="283" t="str">
        <f>VLOOKUP(MOD(E3419,12),十二支,3,FALSE)</f>
        <v xml:space="preserve">09 火 </v>
      </c>
      <c r="C3419" s="287" t="str">
        <f>VLOOKUP(F3419,星座,3,TRUE)</f>
        <v xml:space="preserve">13 金 </v>
      </c>
      <c r="D3419" s="533">
        <v>16913</v>
      </c>
      <c r="E3419" s="83">
        <f>IFERROR(YEAR(D3419),LEFT(D3419,4))</f>
        <v>1946</v>
      </c>
      <c r="F3419" s="83" t="str">
        <f>IF(ISTEXT(D3419),RIGHT(D3419,5),TEXT(D3419,"mm/dd"))</f>
        <v>04/21</v>
      </c>
      <c r="G3419" s="88">
        <f>SUM(MID(E3419,1,1),MID(E3419,2,1),MID(E3419,3,1),MID(E3419,4,1),MID(F3419,1,1),MID(F3419,2,1),MID(F3419,4,1),MID(F3419,5,1))</f>
        <v>27</v>
      </c>
      <c r="H3419" s="88">
        <f>IF(MOD(G3419,9)=0,9,MOD(G3419,9))</f>
        <v>9</v>
      </c>
      <c r="I3419" s="83" t="str">
        <f>IFERROR(MID("日月火水木金土",WEEKDAY(D3419),1),"")</f>
        <v>日</v>
      </c>
      <c r="J3419" s="303" t="s">
        <v>3738</v>
      </c>
      <c r="K3419" s="87" t="str">
        <f>VLOOKUP(F3419,石と花メイン,3,FALSE)</f>
        <v>□水晶</v>
      </c>
      <c r="L3419" s="296" t="str">
        <f>VLOOKUP(F3419,石と花メイン,4,FALSE)</f>
        <v>ニゲラ【黒種草】</v>
      </c>
      <c r="M3419" s="392">
        <f>IF(OR(MONTH(F3419)&lt;7,AND(MONTH(F3419)=7,DAY(F3419)&lt;=25)),
MOD(SUM((E3419-1901)*365,259),260),
MOD(SUM((E3419-1900)*365,259),260))</f>
        <v>44</v>
      </c>
      <c r="N3419" s="330">
        <f>IF(AND(MONTH(F3419)=7,DAY(F3419)&gt;25),1,
ROUNDDOWN((SUM(VLOOKUP(MONTH(F3419),D暦変換用数値,2,FALSE),DAY(F3419))/28)+1,0))</f>
        <v>10</v>
      </c>
      <c r="O3419" s="84">
        <f>IF(AND(MONTH(F3419)=7,DAY(F3419)&gt;25),DAY(F3419)-25,
MOD((SUM(VLOOKUP(MONTH(F3419),D暦変換用数値,2,FALSE),DAY(F3419))),28)+1)</f>
        <v>18</v>
      </c>
      <c r="P3419" s="405">
        <f>IF(OR(MONTH(F3419)&lt;7,AND(MONTH(F3419)=7,DAY(F3419)&lt;=25)),
MOD(SUM((E3419-1901)*365,(N3419-1)*28,O3419,258),260),
MOD(SUM((E3419-1900)*365,(N3419-1)*28,O3419,258),260))</f>
        <v>53</v>
      </c>
      <c r="Q3419" s="371" t="str">
        <f>VLOOKUP(MOD(P3419,4),色,2,FALSE)</f>
        <v>赤い</v>
      </c>
      <c r="R3419" s="289" t="str">
        <f>VLOOKUP(MOD(P3419,13),銀河の音,2,FALSE)</f>
        <v>磁気の</v>
      </c>
      <c r="S3419" s="382" t="str">
        <f>VLOOKUP(MOD(P3419,20),太陽の紋章,2,FALSE)</f>
        <v>空歩く者</v>
      </c>
      <c r="T3419" s="95" t="s">
        <v>5467</v>
      </c>
    </row>
    <row r="3420" spans="1:20" ht="13.5" customHeight="1">
      <c r="A3420" s="282" t="str">
        <f>VLOOKUP(MOD(E3420,10),十干,2,FALSE)</f>
        <v>丙</v>
      </c>
      <c r="B3420" s="283" t="str">
        <f>VLOOKUP(MOD(E3420,12),十二支,3,FALSE)</f>
        <v xml:space="preserve">09 火 </v>
      </c>
      <c r="C3420" s="287" t="str">
        <f>VLOOKUP(F3420,星座,3,TRUE)</f>
        <v xml:space="preserve">13 金 </v>
      </c>
      <c r="D3420" s="533">
        <v>16917</v>
      </c>
      <c r="E3420" s="83">
        <f>IFERROR(YEAR(D3420),LEFT(D3420,4))</f>
        <v>1946</v>
      </c>
      <c r="F3420" s="83" t="str">
        <f>IF(ISTEXT(D3420),RIGHT(D3420,5),TEXT(D3420,"mm/dd"))</f>
        <v>04/25</v>
      </c>
      <c r="G3420" s="88">
        <f>SUM(MID(E3420,1,1),MID(E3420,2,1),MID(E3420,3,1),MID(E3420,4,1),MID(F3420,1,1),MID(F3420,2,1),MID(F3420,4,1),MID(F3420,5,1))</f>
        <v>31</v>
      </c>
      <c r="H3420" s="88">
        <f>IF(MOD(G3420,9)=0,9,MOD(G3420,9))</f>
        <v>4</v>
      </c>
      <c r="I3420" s="83" t="str">
        <f>IFERROR(MID("日月火水木金土",WEEKDAY(D3420),1),"")</f>
        <v>木</v>
      </c>
      <c r="J3420" s="303" t="s">
        <v>3739</v>
      </c>
      <c r="K3420" s="87" t="str">
        <f>VLOOKUP(F3420,石と花メイン,3,FALSE)</f>
        <v>■赤縞瑪瑙</v>
      </c>
      <c r="L3420" s="296" t="str">
        <f>VLOOKUP(F3420,石と花メイン,4,FALSE)</f>
        <v>芝桜【花詰草】</v>
      </c>
      <c r="M3420" s="392">
        <f>IF(OR(MONTH(F3420)&lt;7,AND(MONTH(F3420)=7,DAY(F3420)&lt;=25)),
MOD(SUM((E3420-1901)*365,259),260),
MOD(SUM((E3420-1900)*365,259),260))</f>
        <v>44</v>
      </c>
      <c r="N3420" s="330">
        <f>IF(AND(MONTH(F3420)=7,DAY(F3420)&gt;25),1,
ROUNDDOWN((SUM(VLOOKUP(MONTH(F3420),D暦変換用数値,2,FALSE),DAY(F3420))/28)+1,0))</f>
        <v>10</v>
      </c>
      <c r="O3420" s="84">
        <f>IF(AND(MONTH(F3420)=7,DAY(F3420)&gt;25),DAY(F3420)-25,
MOD((SUM(VLOOKUP(MONTH(F3420),D暦変換用数値,2,FALSE),DAY(F3420))),28)+1)</f>
        <v>22</v>
      </c>
      <c r="P3420" s="405">
        <f>IF(OR(MONTH(F3420)&lt;7,AND(MONTH(F3420)=7,DAY(F3420)&lt;=25)),
MOD(SUM((E3420-1901)*365,(N3420-1)*28,O3420,258),260),
MOD(SUM((E3420-1900)*365,(N3420-1)*28,O3420,258),260))</f>
        <v>57</v>
      </c>
      <c r="Q3420" s="371" t="str">
        <f>VLOOKUP(MOD(P3420,4),色,2,FALSE)</f>
        <v>赤い</v>
      </c>
      <c r="R3420" s="289" t="str">
        <f>VLOOKUP(MOD(P3420,13),銀河の音,2,FALSE)</f>
        <v>倍音の</v>
      </c>
      <c r="S3420" s="382" t="str">
        <f>VLOOKUP(MOD(P3420,20),太陽の紋章,2,FALSE)</f>
        <v>地球</v>
      </c>
      <c r="T3420" s="95" t="s">
        <v>372</v>
      </c>
    </row>
    <row r="3421" spans="1:20" ht="13.5" customHeight="1">
      <c r="A3421" s="50" t="str">
        <f>VLOOKUP(MOD(E3421,10),十干,2,FALSE)</f>
        <v>丙</v>
      </c>
      <c r="B3421" s="199" t="str">
        <f>VLOOKUP(MOD(E3421,12),十二支,3,FALSE)</f>
        <v xml:space="preserve">09 火 </v>
      </c>
      <c r="C3421" s="201" t="str">
        <f>VLOOKUP(F3421,星座,3,TRUE)</f>
        <v xml:space="preserve">13 金 </v>
      </c>
      <c r="D3421" s="531">
        <v>16937</v>
      </c>
      <c r="E3421" s="1">
        <f>IFERROR(YEAR(D3421),LEFT(D3421,4))</f>
        <v>1946</v>
      </c>
      <c r="F3421" s="1" t="str">
        <f>IF(ISTEXT(D3421),RIGHT(D3421,5),TEXT(D3421,"mm/dd"))</f>
        <v>05/15</v>
      </c>
      <c r="G3421" s="39">
        <f>SUM(MID(E3421,1,1),MID(E3421,2,1),MID(E3421,3,1),MID(E3421,4,1),MID(F3421,1,1),MID(F3421,2,1),MID(F3421,4,1),MID(F3421,5,1))</f>
        <v>31</v>
      </c>
      <c r="H3421" s="41">
        <f>IF(MOD(G3421,9)=0,9,MOD(G3421,9))</f>
        <v>4</v>
      </c>
      <c r="I3421" s="45" t="str">
        <f>IFERROR(MID("日月火水木金土",WEEKDAY(D3421),1),"")</f>
        <v>水</v>
      </c>
      <c r="J3421" s="304" t="s">
        <v>3686</v>
      </c>
      <c r="K3421" s="202" t="str">
        <f>VLOOKUP(F3421,石と花メイン,3,FALSE)</f>
        <v>●蛋白石</v>
      </c>
      <c r="L3421" s="297" t="str">
        <f>VLOOKUP(F3421,石と花メイン,4,FALSE)</f>
        <v>皐月/五月</v>
      </c>
      <c r="M3421" s="393">
        <f>IF(OR(MONTH(F3421)&lt;7,AND(MONTH(F3421)=7,DAY(F3421)&lt;=25)),
MOD(SUM((E3421-1901)*365,259),260),
MOD(SUM((E3421-1900)*365,259),260))</f>
        <v>44</v>
      </c>
      <c r="N3421" s="390">
        <f>IF(AND(MONTH(F3421)=7,DAY(F3421)&gt;25),1,
ROUNDDOWN((SUM(VLOOKUP(MONTH(F3421),D暦変換用数値,2,FALSE),DAY(F3421))/28)+1,0))</f>
        <v>11</v>
      </c>
      <c r="O3421" s="205">
        <f>IF(AND(MONTH(F3421)=7,DAY(F3421)&gt;25),DAY(F3421)-25,
MOD((SUM(VLOOKUP(MONTH(F3421),D暦変換用数値,2,FALSE),DAY(F3421))),28)+1)</f>
        <v>14</v>
      </c>
      <c r="P3421" s="406">
        <f>IF(OR(MONTH(F3421)&lt;7,AND(MONTH(F3421)=7,DAY(F3421)&lt;=25)),
MOD(SUM((E3421-1901)*365,(N3421-1)*28,O3421,258),260),
MOD(SUM((E3421-1900)*365,(N3421-1)*28,O3421,258),260))</f>
        <v>77</v>
      </c>
      <c r="Q3421" s="372" t="str">
        <f>VLOOKUP(MOD(P3421,4),色,2,FALSE)</f>
        <v>赤い</v>
      </c>
      <c r="R3421" s="290" t="str">
        <f>VLOOKUP(MOD(P3421,13),銀河の音,2,FALSE)</f>
        <v>水晶の</v>
      </c>
      <c r="S3421" s="383" t="str">
        <f>VLOOKUP(MOD(P3421,20),太陽の紋章,2,FALSE)</f>
        <v>地球</v>
      </c>
      <c r="T3421" s="98" t="s">
        <v>3736</v>
      </c>
    </row>
    <row r="3422" spans="1:20" ht="13.5" customHeight="1">
      <c r="A3422" s="76" t="str">
        <f>VLOOKUP(MOD(E3422,10),十干,2,FALSE)</f>
        <v>戊</v>
      </c>
      <c r="B3422" s="199" t="str">
        <f>VLOOKUP(MOD(E3422,12),十二支,3,FALSE)</f>
        <v xml:space="preserve">09 火 </v>
      </c>
      <c r="C3422" s="201" t="str">
        <f>VLOOKUP(F3422,星座,3,TRUE)</f>
        <v xml:space="preserve">13 金 </v>
      </c>
      <c r="D3422" s="534">
        <v>21296</v>
      </c>
      <c r="E3422" s="116">
        <f>IFERROR(YEAR(D3422),LEFT(D3422,4))</f>
        <v>1958</v>
      </c>
      <c r="F3422" s="116" t="str">
        <f>IF(ISTEXT(D3422),RIGHT(D3422,5),TEXT(D3422,"mm/dd"))</f>
        <v>04/21</v>
      </c>
      <c r="G3422" s="120">
        <f>SUM(MID(E3422,1,1),MID(E3422,2,1),MID(E3422,3,1),MID(E3422,4,1),MID(F3422,1,1),MID(F3422,2,1),MID(F3422,4,1),MID(F3422,5,1))</f>
        <v>30</v>
      </c>
      <c r="H3422" s="120">
        <f>IF(MOD(G3422,9)=0,9,MOD(G3422,9))</f>
        <v>3</v>
      </c>
      <c r="I3422" s="116" t="str">
        <f>IFERROR(MID("日月火水木金土",WEEKDAY(D3422),1),"")</f>
        <v>月</v>
      </c>
      <c r="J3422" s="306" t="s">
        <v>6901</v>
      </c>
      <c r="K3422" s="203" t="str">
        <f>VLOOKUP(F3422,石と花メイン,3,FALSE)</f>
        <v>□水晶</v>
      </c>
      <c r="L3422" s="299" t="str">
        <f>VLOOKUP(F3422,石と花メイン,4,FALSE)</f>
        <v>ニゲラ【黒種草】</v>
      </c>
      <c r="M3422" s="395">
        <f>IF(OR(MONTH(F3422)&lt;7,AND(MONTH(F3422)=7,DAY(F3422)&lt;=25)),
MOD(SUM((E3422-1901)*365,259),260),
MOD(SUM((E3422-1900)*365,259),260))</f>
        <v>4</v>
      </c>
      <c r="N3422" s="121">
        <f>IF(AND(MONTH(F3422)=7,DAY(F3422)&gt;25),1,
ROUNDDOWN((SUM(VLOOKUP(MONTH(F3422),D暦変換用数値,2,FALSE),DAY(F3422))/28)+1,0))</f>
        <v>10</v>
      </c>
      <c r="O3422" s="117">
        <f>IF(AND(MONTH(F3422)=7,DAY(F3422)&gt;25),DAY(F3422)-25,
MOD((SUM(VLOOKUP(MONTH(F3422),D暦変換用数値,2,FALSE),DAY(F3422))),28)+1)</f>
        <v>18</v>
      </c>
      <c r="P3422" s="408">
        <f>IF(OR(MONTH(F3422)&lt;7,AND(MONTH(F3422)=7,DAY(F3422)&lt;=25)),
MOD(SUM((E3422-1901)*365,(N3422-1)*28,O3422,258),260),
MOD(SUM((E3422-1900)*365,(N3422-1)*28,O3422,258),260))</f>
        <v>13</v>
      </c>
      <c r="Q3422" s="372" t="str">
        <f>VLOOKUP(MOD(P3422,4),色,2,FALSE)</f>
        <v>赤い</v>
      </c>
      <c r="R3422" s="290" t="str">
        <f>VLOOKUP(MOD(P3422,13),銀河の音,2,FALSE)</f>
        <v>宇宙の</v>
      </c>
      <c r="S3422" s="383" t="str">
        <f>VLOOKUP(MOD(P3422,20),太陽の紋章,2,FALSE)</f>
        <v>空歩く者</v>
      </c>
      <c r="T3422" s="128" t="s">
        <v>6903</v>
      </c>
    </row>
    <row r="3423" spans="1:20" ht="13.5" customHeight="1">
      <c r="A3423" s="76" t="str">
        <f>VLOOKUP(MOD(E3423,10),十干,2,FALSE)</f>
        <v>戊</v>
      </c>
      <c r="B3423" s="280" t="str">
        <f>VLOOKUP(MOD(E3423,12),十二支,3,FALSE)</f>
        <v xml:space="preserve">09 火 </v>
      </c>
      <c r="C3423" s="281" t="str">
        <f>VLOOKUP(F3423,星座,3,TRUE)</f>
        <v xml:space="preserve">13 金 </v>
      </c>
      <c r="D3423" s="550">
        <v>21317</v>
      </c>
      <c r="E3423" s="77">
        <f>IFERROR(YEAR(D3423),LEFT(D3423,4))</f>
        <v>1958</v>
      </c>
      <c r="F3423" s="77" t="str">
        <f>IF(ISTEXT(D3423),RIGHT(D3423,5),TEXT(D3423,"mm/dd"))</f>
        <v>05/12</v>
      </c>
      <c r="G3423" s="554">
        <f>SUM(MID(E3423,1,1),MID(E3423,2,1),MID(E3423,3,1),MID(E3423,4,1),MID(F3423,1,1),MID(F3423,2,1),MID(F3423,4,1),MID(F3423,5,1))</f>
        <v>31</v>
      </c>
      <c r="H3423" s="81">
        <f>IF(MOD(G3423,9)=0,9,MOD(G3423,9))</f>
        <v>4</v>
      </c>
      <c r="I3423" s="77" t="str">
        <f>IFERROR(MID("日月火水木金土",WEEKDAY(D3423),1),"")</f>
        <v>月</v>
      </c>
      <c r="J3423" s="307" t="s">
        <v>9080</v>
      </c>
      <c r="K3423" s="203" t="str">
        <f>VLOOKUP(F3423,石と花メイン,3,FALSE)</f>
        <v>◆電気石</v>
      </c>
      <c r="L3423" s="301" t="str">
        <f>VLOOKUP(F3423,石と花メイン,4,FALSE)</f>
        <v>アザレア【西洋躑躅】</v>
      </c>
      <c r="M3423" s="398">
        <f>IF(OR(MONTH(F3423)&lt;7,AND(MONTH(F3423)=7,DAY(F3423)&lt;=25)),
MOD(SUM((E3423-1901)*365,259),260),
MOD(SUM((E3423-1900)*365,259),260))</f>
        <v>4</v>
      </c>
      <c r="N3423" s="121">
        <f>IF(AND(MONTH(F3423)=7,DAY(F3423)&gt;25),1,
ROUNDDOWN((SUM(VLOOKUP(MONTH(F3423),D暦変換用数値,2,FALSE),DAY(F3423))/28)+1,0))</f>
        <v>11</v>
      </c>
      <c r="O3423" s="117">
        <f>IF(AND(MONTH(F3423)=7,DAY(F3423)&gt;25),DAY(F3423)-25,
MOD((SUM(VLOOKUP(MONTH(F3423),D暦変換用数値,2,FALSE),DAY(F3423))),28)+1)</f>
        <v>11</v>
      </c>
      <c r="P3423" s="408">
        <f>IF(OR(MONTH(F3423)&lt;7,AND(MONTH(F3423)=7,DAY(F3423)&lt;=25)),
MOD(SUM((E3423-1901)*365,(N3423-1)*28,O3423,258),260),
MOD(SUM((E3423-1900)*365,(N3423-1)*28,O3423,258),260))</f>
        <v>34</v>
      </c>
      <c r="Q3423" s="380" t="str">
        <f>VLOOKUP(MOD(P3423,4),色,2,FALSE)</f>
        <v>白い</v>
      </c>
      <c r="R3423" s="295" t="str">
        <f>VLOOKUP(MOD(P3423,13),銀河の音,2,FALSE)</f>
        <v>銀河の</v>
      </c>
      <c r="S3423" s="389" t="str">
        <f>VLOOKUP(MOD(P3423,20),太陽の紋章,2,FALSE)</f>
        <v>魔法使い</v>
      </c>
      <c r="T3423" s="110" t="s">
        <v>9082</v>
      </c>
    </row>
    <row r="3424" spans="1:20" ht="13.5" customHeight="1">
      <c r="A3424" s="50" t="str">
        <f>VLOOKUP(MOD(E3424,10),十干,2,FALSE)</f>
        <v>庚</v>
      </c>
      <c r="B3424" s="199" t="str">
        <f>VLOOKUP(MOD(E3424,12),十二支,3,FALSE)</f>
        <v xml:space="preserve">09 火 </v>
      </c>
      <c r="C3424" s="201" t="str">
        <f>VLOOKUP(F3424,星座,3,TRUE)</f>
        <v xml:space="preserve">13 金 </v>
      </c>
      <c r="D3424" s="531">
        <v>25683</v>
      </c>
      <c r="E3424" s="1">
        <f>IFERROR(YEAR(D3424),LEFT(D3424,4))</f>
        <v>1970</v>
      </c>
      <c r="F3424" s="1" t="str">
        <f>IF(ISTEXT(D3424),RIGHT(D3424,5),TEXT(D3424,"mm/dd"))</f>
        <v>04/25</v>
      </c>
      <c r="G3424" s="39">
        <f>SUM(MID(E3424,1,1),MID(E3424,2,1),MID(E3424,3,1),MID(E3424,4,1),MID(F3424,1,1),MID(F3424,2,1),MID(F3424,4,1),MID(F3424,5,1))</f>
        <v>28</v>
      </c>
      <c r="H3424" s="41">
        <f>IF(MOD(G3424,9)=0,9,MOD(G3424,9))</f>
        <v>1</v>
      </c>
      <c r="I3424" s="45" t="str">
        <f>IFERROR(MID("日月火水木金土",WEEKDAY(D3424),1),"")</f>
        <v>土</v>
      </c>
      <c r="J3424" s="304" t="s">
        <v>3687</v>
      </c>
      <c r="K3424" s="202" t="str">
        <f>VLOOKUP(F3424,石と花メイン,3,FALSE)</f>
        <v>■赤縞瑪瑙</v>
      </c>
      <c r="L3424" s="297" t="str">
        <f>VLOOKUP(F3424,石と花メイン,4,FALSE)</f>
        <v>芝桜【花詰草】</v>
      </c>
      <c r="M3424" s="393">
        <f>IF(OR(MONTH(F3424)&lt;7,AND(MONTH(F3424)=7,DAY(F3424)&lt;=25)),
MOD(SUM((E3424-1901)*365,259),260),
MOD(SUM((E3424-1900)*365,259),260))</f>
        <v>224</v>
      </c>
      <c r="N3424" s="390">
        <f>IF(AND(MONTH(F3424)=7,DAY(F3424)&gt;25),1,
ROUNDDOWN((SUM(VLOOKUP(MONTH(F3424),D暦変換用数値,2,FALSE),DAY(F3424))/28)+1,0))</f>
        <v>10</v>
      </c>
      <c r="O3424" s="205">
        <f>IF(AND(MONTH(F3424)=7,DAY(F3424)&gt;25),DAY(F3424)-25,
MOD((SUM(VLOOKUP(MONTH(F3424),D暦変換用数値,2,FALSE),DAY(F3424))),28)+1)</f>
        <v>22</v>
      </c>
      <c r="P3424" s="406">
        <f>IF(OR(MONTH(F3424)&lt;7,AND(MONTH(F3424)=7,DAY(F3424)&lt;=25)),
MOD(SUM((E3424-1901)*365,(N3424-1)*28,O3424,258),260),
MOD(SUM((E3424-1900)*365,(N3424-1)*28,O3424,258),260))</f>
        <v>237</v>
      </c>
      <c r="Q3424" s="372" t="str">
        <f>VLOOKUP(MOD(P3424,4),色,2,FALSE)</f>
        <v>赤い</v>
      </c>
      <c r="R3424" s="290" t="str">
        <f>VLOOKUP(MOD(P3424,13),銀河の音,2,FALSE)</f>
        <v>電気の</v>
      </c>
      <c r="S3424" s="383" t="str">
        <f>VLOOKUP(MOD(P3424,20),太陽の紋章,2,FALSE)</f>
        <v>地球</v>
      </c>
      <c r="T3424" s="98" t="s">
        <v>3736</v>
      </c>
    </row>
    <row r="3425" spans="1:20" ht="13.5" customHeight="1">
      <c r="A3425" s="50" t="str">
        <f>VLOOKUP(MOD(E3425,10),十干,2,FALSE)</f>
        <v>庚</v>
      </c>
      <c r="B3425" s="199" t="str">
        <f>VLOOKUP(MOD(E3425,12),十二支,3,FALSE)</f>
        <v xml:space="preserve">09 火 </v>
      </c>
      <c r="C3425" s="201" t="str">
        <f>VLOOKUP(F3425,星座,3,TRUE)</f>
        <v xml:space="preserve">13 金 </v>
      </c>
      <c r="D3425" s="531">
        <v>25687</v>
      </c>
      <c r="E3425" s="1">
        <f>IFERROR(YEAR(D3425),LEFT(D3425,4))</f>
        <v>1970</v>
      </c>
      <c r="F3425" s="1" t="str">
        <f>IF(ISTEXT(D3425),RIGHT(D3425,5),TEXT(D3425,"mm/dd"))</f>
        <v>04/29</v>
      </c>
      <c r="G3425" s="39">
        <f>SUM(MID(E3425,1,1),MID(E3425,2,1),MID(E3425,3,1),MID(E3425,4,1),MID(F3425,1,1),MID(F3425,2,1),MID(F3425,4,1),MID(F3425,5,1))</f>
        <v>32</v>
      </c>
      <c r="H3425" s="41">
        <f>IF(MOD(G3425,9)=0,9,MOD(G3425,9))</f>
        <v>5</v>
      </c>
      <c r="I3425" s="45" t="str">
        <f>IFERROR(MID("日月火水木金土",WEEKDAY(D3425),1),"")</f>
        <v>水</v>
      </c>
      <c r="J3425" s="304" t="s">
        <v>3688</v>
      </c>
      <c r="K3425" s="202" t="str">
        <f>VLOOKUP(F3425,石と花メイン,3,FALSE)</f>
        <v>○真珠</v>
      </c>
      <c r="L3425" s="297" t="str">
        <f>VLOOKUP(F3425,石と花メイン,4,FALSE)</f>
        <v>乙女椿</v>
      </c>
      <c r="M3425" s="393">
        <f>IF(OR(MONTH(F3425)&lt;7,AND(MONTH(F3425)=7,DAY(F3425)&lt;=25)),
MOD(SUM((E3425-1901)*365,259),260),
MOD(SUM((E3425-1900)*365,259),260))</f>
        <v>224</v>
      </c>
      <c r="N3425" s="390">
        <f>IF(AND(MONTH(F3425)=7,DAY(F3425)&gt;25),1,
ROUNDDOWN((SUM(VLOOKUP(MONTH(F3425),D暦変換用数値,2,FALSE),DAY(F3425))/28)+1,0))</f>
        <v>10</v>
      </c>
      <c r="O3425" s="205">
        <f>IF(AND(MONTH(F3425)=7,DAY(F3425)&gt;25),DAY(F3425)-25,
MOD((SUM(VLOOKUP(MONTH(F3425),D暦変換用数値,2,FALSE),DAY(F3425))),28)+1)</f>
        <v>26</v>
      </c>
      <c r="P3425" s="406">
        <f>IF(OR(MONTH(F3425)&lt;7,AND(MONTH(F3425)=7,DAY(F3425)&lt;=25)),
MOD(SUM((E3425-1901)*365,(N3425-1)*28,O3425,258),260),
MOD(SUM((E3425-1900)*365,(N3425-1)*28,O3425,258),260))</f>
        <v>241</v>
      </c>
      <c r="Q3425" s="372" t="str">
        <f>VLOOKUP(MOD(P3425,4),色,2,FALSE)</f>
        <v>赤い</v>
      </c>
      <c r="R3425" s="290" t="str">
        <f>VLOOKUP(MOD(P3425,13),銀河の音,2,FALSE)</f>
        <v>共振の</v>
      </c>
      <c r="S3425" s="383" t="str">
        <f>VLOOKUP(MOD(P3425,20),太陽の紋章,2,FALSE)</f>
        <v>竜</v>
      </c>
      <c r="T3425" s="103" t="s">
        <v>402</v>
      </c>
    </row>
    <row r="3426" spans="1:20" ht="13.5" customHeight="1">
      <c r="A3426" s="50" t="str">
        <f>VLOOKUP(MOD(E3426,10),十干,2,FALSE)</f>
        <v>庚</v>
      </c>
      <c r="B3426" s="199" t="str">
        <f>VLOOKUP(MOD(E3426,12),十二支,3,FALSE)</f>
        <v xml:space="preserve">09 火 </v>
      </c>
      <c r="C3426" s="201" t="str">
        <f>VLOOKUP(F3426,星座,3,TRUE)</f>
        <v xml:space="preserve">13 金 </v>
      </c>
      <c r="D3426" s="531">
        <v>25688</v>
      </c>
      <c r="E3426" s="1">
        <f>IFERROR(YEAR(D3426),LEFT(D3426,4))</f>
        <v>1970</v>
      </c>
      <c r="F3426" s="1" t="str">
        <f>IF(ISTEXT(D3426),RIGHT(D3426,5),TEXT(D3426,"mm/dd"))</f>
        <v>04/30</v>
      </c>
      <c r="G3426" s="39">
        <f>SUM(MID(E3426,1,1),MID(E3426,2,1),MID(E3426,3,1),MID(E3426,4,1),MID(F3426,1,1),MID(F3426,2,1),MID(F3426,4,1),MID(F3426,5,1))</f>
        <v>24</v>
      </c>
      <c r="H3426" s="41">
        <f>IF(MOD(G3426,9)=0,9,MOD(G3426,9))</f>
        <v>6</v>
      </c>
      <c r="I3426" s="45" t="str">
        <f>IFERROR(MID("日月火水木金土",WEEKDAY(D3426),1),"")</f>
        <v>木</v>
      </c>
      <c r="J3426" s="304" t="s">
        <v>3689</v>
      </c>
      <c r="K3426" s="202" t="str">
        <f>VLOOKUP(F3426,石と花メイン,3,FALSE)</f>
        <v>◇金剛石</v>
      </c>
      <c r="L3426" s="297" t="str">
        <f>VLOOKUP(F3426,石と花メイン,4,FALSE)</f>
        <v>金鎖【黄花藤】</v>
      </c>
      <c r="M3426" s="393">
        <f>IF(OR(MONTH(F3426)&lt;7,AND(MONTH(F3426)=7,DAY(F3426)&lt;=25)),
MOD(SUM((E3426-1901)*365,259),260),
MOD(SUM((E3426-1900)*365,259),260))</f>
        <v>224</v>
      </c>
      <c r="N3426" s="390">
        <f>IF(AND(MONTH(F3426)=7,DAY(F3426)&gt;25),1,
ROUNDDOWN((SUM(VLOOKUP(MONTH(F3426),D暦変換用数値,2,FALSE),DAY(F3426))/28)+1,0))</f>
        <v>10</v>
      </c>
      <c r="O3426" s="205">
        <f>IF(AND(MONTH(F3426)=7,DAY(F3426)&gt;25),DAY(F3426)-25,
MOD((SUM(VLOOKUP(MONTH(F3426),D暦変換用数値,2,FALSE),DAY(F3426))),28)+1)</f>
        <v>27</v>
      </c>
      <c r="P3426" s="406">
        <f>IF(OR(MONTH(F3426)&lt;7,AND(MONTH(F3426)=7,DAY(F3426)&lt;=25)),
MOD(SUM((E3426-1901)*365,(N3426-1)*28,O3426,258),260),
MOD(SUM((E3426-1900)*365,(N3426-1)*28,O3426,258),260))</f>
        <v>242</v>
      </c>
      <c r="Q3426" s="375" t="str">
        <f>VLOOKUP(MOD(P3426,4),色,2,FALSE)</f>
        <v>白い</v>
      </c>
      <c r="R3426" s="293" t="str">
        <f>VLOOKUP(MOD(P3426,13),銀河の音,2,FALSE)</f>
        <v>銀河の</v>
      </c>
      <c r="S3426" s="386" t="str">
        <f>VLOOKUP(MOD(P3426,20),太陽の紋章,2,FALSE)</f>
        <v>風</v>
      </c>
      <c r="T3426" s="93" t="s">
        <v>6300</v>
      </c>
    </row>
    <row r="3427" spans="1:20" ht="13.5" customHeight="1">
      <c r="A3427" s="334" t="str">
        <f>VLOOKUP(MOD(E3427,10),十干,2,FALSE)</f>
        <v>庚</v>
      </c>
      <c r="B3427" s="331" t="str">
        <f>VLOOKUP(MOD(E3427,12),十二支,3,FALSE)</f>
        <v xml:space="preserve">09 火 </v>
      </c>
      <c r="C3427" s="336" t="str">
        <f>VLOOKUP(F3427,星座,3,TRUE)</f>
        <v xml:space="preserve">13 金 </v>
      </c>
      <c r="D3427" s="540">
        <v>25693</v>
      </c>
      <c r="E3427" s="131">
        <f>IFERROR(YEAR(D3427),LEFT(D3427,4))</f>
        <v>1970</v>
      </c>
      <c r="F3427" s="538" t="str">
        <f>IF(ISTEXT(D3427),RIGHT(D3427,5),TEXT(D3427,"mm/dd"))</f>
        <v>05/05</v>
      </c>
      <c r="G3427" s="133">
        <f>SUM(MID(E3427,1,1),MID(E3427,2,1),MID(E3427,3,1),MID(E3427,4,1),MID(F3427,1,1),MID(F3427,2,1),MID(F3427,4,1),MID(F3427,5,1))</f>
        <v>27</v>
      </c>
      <c r="H3427" s="133">
        <f>IF(MOD(G3427,9)=0,9,MOD(G3427,9))</f>
        <v>9</v>
      </c>
      <c r="I3427" s="131" t="str">
        <f>IFERROR(MID("日月火水木金土",WEEKDAY(D3427),1),"")</f>
        <v>火</v>
      </c>
      <c r="J3427" s="306" t="s">
        <v>8970</v>
      </c>
      <c r="K3427" s="335" t="str">
        <f>VLOOKUP(F3427,石と花メイン,3,FALSE)</f>
        <v>●孔雀石</v>
      </c>
      <c r="L3427" s="302" t="str">
        <f>VLOOKUP(F3427,石と花メイン,4,FALSE)</f>
        <v>鈴蘭【君影草】</v>
      </c>
      <c r="M3427" s="396">
        <f>IF(OR(MONTH(F3427)&lt;7,AND(MONTH(F3427)=7,DAY(F3427)&lt;=25)),
MOD(SUM((E3427-1901)*365,259),260),
MOD(SUM((E3427-1900)*365,259),260))</f>
        <v>224</v>
      </c>
      <c r="N3427" s="335">
        <f>IF(AND(MONTH(F3427)=7,DAY(F3427)&gt;25),1,
ROUNDDOWN((SUM(VLOOKUP(MONTH(F3427),D暦変換用数値,2,FALSE),DAY(F3427))/28)+1,0))</f>
        <v>11</v>
      </c>
      <c r="O3427" s="132">
        <f>IF(AND(MONTH(F3427)=7,DAY(F3427)&gt;25),DAY(F3427)-25,
MOD((SUM(VLOOKUP(MONTH(F3427),D暦変換用数値,2,FALSE),DAY(F3427))),28)+1)</f>
        <v>4</v>
      </c>
      <c r="P3427" s="404">
        <f>IF(OR(MONTH(F3427)&lt;7,AND(MONTH(F3427)=7,DAY(F3427)&lt;=25)),
MOD(SUM((E3427-1901)*365,(N3427-1)*28,O3427,258),260),
MOD(SUM((E3427-1900)*365,(N3427-1)*28,O3427,258),260))</f>
        <v>247</v>
      </c>
      <c r="Q3427" s="376" t="str">
        <f>VLOOKUP(MOD(P3427,4),色,2,FALSE)</f>
        <v>青い</v>
      </c>
      <c r="R3427" s="333" t="str">
        <f>VLOOKUP(MOD(P3427,13),銀河の音,2,FALSE)</f>
        <v>宇宙の</v>
      </c>
      <c r="S3427" s="387" t="str">
        <f>VLOOKUP(MOD(P3427,20),太陽の紋章,2,FALSE)</f>
        <v>手</v>
      </c>
      <c r="T3427" s="128" t="s">
        <v>8995</v>
      </c>
    </row>
    <row r="3428" spans="1:20" ht="13.5" customHeight="1">
      <c r="A3428" s="50" t="str">
        <f>VLOOKUP(MOD(E3428,10),十干,2,FALSE)</f>
        <v>庚</v>
      </c>
      <c r="B3428" s="199" t="str">
        <f>VLOOKUP(MOD(E3428,12),十二支,3,FALSE)</f>
        <v xml:space="preserve">09 火 </v>
      </c>
      <c r="C3428" s="201" t="str">
        <f>VLOOKUP(F3428,星座,3,TRUE)</f>
        <v xml:space="preserve">13 金 </v>
      </c>
      <c r="D3428" s="531">
        <v>25695</v>
      </c>
      <c r="E3428" s="1">
        <f>IFERROR(YEAR(D3428),LEFT(D3428,4))</f>
        <v>1970</v>
      </c>
      <c r="F3428" s="1" t="str">
        <f>IF(ISTEXT(D3428),RIGHT(D3428,5),TEXT(D3428,"mm/dd"))</f>
        <v>05/07</v>
      </c>
      <c r="G3428" s="39">
        <f>SUM(MID(E3428,1,1),MID(E3428,2,1),MID(E3428,3,1),MID(E3428,4,1),MID(F3428,1,1),MID(F3428,2,1),MID(F3428,4,1),MID(F3428,5,1))</f>
        <v>29</v>
      </c>
      <c r="H3428" s="41">
        <f>IF(MOD(G3428,9)=0,9,MOD(G3428,9))</f>
        <v>2</v>
      </c>
      <c r="I3428" s="45" t="str">
        <f>IFERROR(MID("日月火水木金土",WEEKDAY(D3428),1),"")</f>
        <v>木</v>
      </c>
      <c r="J3428" s="304" t="s">
        <v>3690</v>
      </c>
      <c r="K3428" s="202" t="str">
        <f>VLOOKUP(F3428,石と花メイン,3,FALSE)</f>
        <v>■紫水晶</v>
      </c>
      <c r="L3428" s="297" t="str">
        <f>VLOOKUP(F3428,石と花メイン,4,FALSE)</f>
        <v>牡丹【富貴草】</v>
      </c>
      <c r="M3428" s="393">
        <f>IF(OR(MONTH(F3428)&lt;7,AND(MONTH(F3428)=7,DAY(F3428)&lt;=25)),
MOD(SUM((E3428-1901)*365,259),260),
MOD(SUM((E3428-1900)*365,259),260))</f>
        <v>224</v>
      </c>
      <c r="N3428" s="390">
        <f>IF(AND(MONTH(F3428)=7,DAY(F3428)&gt;25),1,
ROUNDDOWN((SUM(VLOOKUP(MONTH(F3428),D暦変換用数値,2,FALSE),DAY(F3428))/28)+1,0))</f>
        <v>11</v>
      </c>
      <c r="O3428" s="205">
        <f>IF(AND(MONTH(F3428)=7,DAY(F3428)&gt;25),DAY(F3428)-25,
MOD((SUM(VLOOKUP(MONTH(F3428),D暦変換用数値,2,FALSE),DAY(F3428))),28)+1)</f>
        <v>6</v>
      </c>
      <c r="P3428" s="406">
        <f>IF(OR(MONTH(F3428)&lt;7,AND(MONTH(F3428)=7,DAY(F3428)&lt;=25)),
MOD(SUM((E3428-1901)*365,(N3428-1)*28,O3428,258),260),
MOD(SUM((E3428-1900)*365,(N3428-1)*28,O3428,258),260))</f>
        <v>249</v>
      </c>
      <c r="Q3428" s="372" t="str">
        <f>VLOOKUP(MOD(P3428,4),色,2,FALSE)</f>
        <v>赤い</v>
      </c>
      <c r="R3428" s="290" t="str">
        <f>VLOOKUP(MOD(P3428,13),銀河の音,2,FALSE)</f>
        <v>月の</v>
      </c>
      <c r="S3428" s="383" t="str">
        <f>VLOOKUP(MOD(P3428,20),太陽の紋章,2,FALSE)</f>
        <v>月</v>
      </c>
      <c r="T3428" s="111" t="s">
        <v>5788</v>
      </c>
    </row>
    <row r="3429" spans="1:20" ht="13.5" customHeight="1">
      <c r="A3429" s="50" t="str">
        <f>VLOOKUP(MOD(E3429,10),十干,2,FALSE)</f>
        <v>庚</v>
      </c>
      <c r="B3429" s="199" t="str">
        <f>VLOOKUP(MOD(E3429,12),十二支,3,FALSE)</f>
        <v xml:space="preserve">09 火 </v>
      </c>
      <c r="C3429" s="201" t="str">
        <f>VLOOKUP(F3429,星座,3,TRUE)</f>
        <v xml:space="preserve">13 金 </v>
      </c>
      <c r="D3429" s="531">
        <v>25698</v>
      </c>
      <c r="E3429" s="1">
        <f>IFERROR(YEAR(D3429),LEFT(D3429,4))</f>
        <v>1970</v>
      </c>
      <c r="F3429" s="1" t="str">
        <f>IF(ISTEXT(D3429),RIGHT(D3429,5),TEXT(D3429,"mm/dd"))</f>
        <v>05/10</v>
      </c>
      <c r="G3429" s="39">
        <f>SUM(MID(E3429,1,1),MID(E3429,2,1),MID(E3429,3,1),MID(E3429,4,1),MID(F3429,1,1),MID(F3429,2,1),MID(F3429,4,1),MID(F3429,5,1))</f>
        <v>23</v>
      </c>
      <c r="H3429" s="41">
        <f>IF(MOD(G3429,9)=0,9,MOD(G3429,9))</f>
        <v>5</v>
      </c>
      <c r="I3429" s="45" t="str">
        <f>IFERROR(MID("日月火水木金土",WEEKDAY(D3429),1),"")</f>
        <v>日</v>
      </c>
      <c r="J3429" s="304" t="s">
        <v>3691</v>
      </c>
      <c r="K3429" s="202" t="str">
        <f>VLOOKUP(F3429,石と花メイン,3,FALSE)</f>
        <v>●薔薇色石</v>
      </c>
      <c r="L3429" s="297" t="str">
        <f>VLOOKUP(F3429,石と花メイン,4,FALSE)</f>
        <v>石楠花</v>
      </c>
      <c r="M3429" s="393">
        <f>IF(OR(MONTH(F3429)&lt;7,AND(MONTH(F3429)=7,DAY(F3429)&lt;=25)),
MOD(SUM((E3429-1901)*365,259),260),
MOD(SUM((E3429-1900)*365,259),260))</f>
        <v>224</v>
      </c>
      <c r="N3429" s="390">
        <f>IF(AND(MONTH(F3429)=7,DAY(F3429)&gt;25),1,
ROUNDDOWN((SUM(VLOOKUP(MONTH(F3429),D暦変換用数値,2,FALSE),DAY(F3429))/28)+1,0))</f>
        <v>11</v>
      </c>
      <c r="O3429" s="205">
        <f>IF(AND(MONTH(F3429)=7,DAY(F3429)&gt;25),DAY(F3429)-25,
MOD((SUM(VLOOKUP(MONTH(F3429),D暦変換用数値,2,FALSE),DAY(F3429))),28)+1)</f>
        <v>9</v>
      </c>
      <c r="P3429" s="406">
        <f>IF(OR(MONTH(F3429)&lt;7,AND(MONTH(F3429)=7,DAY(F3429)&lt;=25)),
MOD(SUM((E3429-1901)*365,(N3429-1)*28,O3429,258),260),
MOD(SUM((E3429-1900)*365,(N3429-1)*28,O3429,258),260))</f>
        <v>252</v>
      </c>
      <c r="Q3429" s="373" t="str">
        <f>VLOOKUP(MOD(P3429,4),色,2,FALSE)</f>
        <v>黄色い</v>
      </c>
      <c r="R3429" s="291" t="str">
        <f>VLOOKUP(MOD(P3429,13),銀河の音,2,FALSE)</f>
        <v>倍音の</v>
      </c>
      <c r="S3429" s="384" t="str">
        <f>VLOOKUP(MOD(P3429,20),太陽の紋章,2,FALSE)</f>
        <v>人</v>
      </c>
      <c r="T3429" s="98"/>
    </row>
    <row r="3430" spans="1:20" ht="13.5" customHeight="1">
      <c r="A3430" s="50" t="str">
        <f>VLOOKUP(MOD(E3430,10),十干,2,FALSE)</f>
        <v>庚</v>
      </c>
      <c r="B3430" s="199" t="str">
        <f>VLOOKUP(MOD(E3430,12),十二支,3,FALSE)</f>
        <v xml:space="preserve">09 火 </v>
      </c>
      <c r="C3430" s="201" t="str">
        <f>VLOOKUP(F3430,星座,3,TRUE)</f>
        <v xml:space="preserve">13 金 </v>
      </c>
      <c r="D3430" s="531">
        <v>25700</v>
      </c>
      <c r="E3430" s="1">
        <f>IFERROR(YEAR(D3430),LEFT(D3430,4))</f>
        <v>1970</v>
      </c>
      <c r="F3430" s="1" t="str">
        <f>IF(ISTEXT(D3430),RIGHT(D3430,5),TEXT(D3430,"mm/dd"))</f>
        <v>05/12</v>
      </c>
      <c r="G3430" s="39">
        <f>SUM(MID(E3430,1,1),MID(E3430,2,1),MID(E3430,3,1),MID(E3430,4,1),MID(F3430,1,1),MID(F3430,2,1),MID(F3430,4,1),MID(F3430,5,1))</f>
        <v>25</v>
      </c>
      <c r="H3430" s="41">
        <f>IF(MOD(G3430,9)=0,9,MOD(G3430,9))</f>
        <v>7</v>
      </c>
      <c r="I3430" s="45" t="str">
        <f>IFERROR(MID("日月火水木金土",WEEKDAY(D3430),1),"")</f>
        <v>火</v>
      </c>
      <c r="J3430" s="304" t="s">
        <v>3692</v>
      </c>
      <c r="K3430" s="202" t="str">
        <f>VLOOKUP(F3430,石と花メイン,3,FALSE)</f>
        <v>◆電気石</v>
      </c>
      <c r="L3430" s="297" t="str">
        <f>VLOOKUP(F3430,石と花メイン,4,FALSE)</f>
        <v>アザレア【西洋躑躅】</v>
      </c>
      <c r="M3430" s="393">
        <f>IF(OR(MONTH(F3430)&lt;7,AND(MONTH(F3430)=7,DAY(F3430)&lt;=25)),
MOD(SUM((E3430-1901)*365,259),260),
MOD(SUM((E3430-1900)*365,259),260))</f>
        <v>224</v>
      </c>
      <c r="N3430" s="390">
        <f>IF(AND(MONTH(F3430)=7,DAY(F3430)&gt;25),1,
ROUNDDOWN((SUM(VLOOKUP(MONTH(F3430),D暦変換用数値,2,FALSE),DAY(F3430))/28)+1,0))</f>
        <v>11</v>
      </c>
      <c r="O3430" s="205">
        <f>IF(AND(MONTH(F3430)=7,DAY(F3430)&gt;25),DAY(F3430)-25,
MOD((SUM(VLOOKUP(MONTH(F3430),D暦変換用数値,2,FALSE),DAY(F3430))),28)+1)</f>
        <v>11</v>
      </c>
      <c r="P3430" s="406">
        <f>IF(OR(MONTH(F3430)&lt;7,AND(MONTH(F3430)=7,DAY(F3430)&lt;=25)),
MOD(SUM((E3430-1901)*365,(N3430-1)*28,O3430,258),260),
MOD(SUM((E3430-1900)*365,(N3430-1)*28,O3430,258),260))</f>
        <v>254</v>
      </c>
      <c r="Q3430" s="375" t="str">
        <f>VLOOKUP(MOD(P3430,4),色,2,FALSE)</f>
        <v>白い</v>
      </c>
      <c r="R3430" s="293" t="str">
        <f>VLOOKUP(MOD(P3430,13),銀河の音,2,FALSE)</f>
        <v>共振の</v>
      </c>
      <c r="S3430" s="386" t="str">
        <f>VLOOKUP(MOD(P3430,20),太陽の紋章,2,FALSE)</f>
        <v>魔法使い</v>
      </c>
      <c r="T3430" s="98" t="s">
        <v>3736</v>
      </c>
    </row>
    <row r="3431" spans="1:20" ht="13.5" customHeight="1">
      <c r="A3431" s="50" t="str">
        <f>VLOOKUP(MOD(E3431,10),十干,2,FALSE)</f>
        <v>庚</v>
      </c>
      <c r="B3431" s="199" t="str">
        <f>VLOOKUP(MOD(E3431,12),十二支,3,FALSE)</f>
        <v xml:space="preserve">09 火 </v>
      </c>
      <c r="C3431" s="201" t="str">
        <f>VLOOKUP(F3431,星座,3,TRUE)</f>
        <v xml:space="preserve">13 金 </v>
      </c>
      <c r="D3431" s="535">
        <v>25704</v>
      </c>
      <c r="E3431" s="45">
        <f>IFERROR(YEAR(D3431),LEFT(D3431,4))</f>
        <v>1970</v>
      </c>
      <c r="F3431" s="45" t="str">
        <f>IF(ISTEXT(D3431),RIGHT(D3431,5),TEXT(D3431,"mm/dd"))</f>
        <v>05/16</v>
      </c>
      <c r="G3431" s="41">
        <f>SUM(MID(E3431,1,1),MID(E3431,2,1),MID(E3431,3,1),MID(E3431,4,1),MID(F3431,1,1),MID(F3431,2,1),MID(F3431,4,1),MID(F3431,5,1))</f>
        <v>29</v>
      </c>
      <c r="H3431" s="41">
        <f>IF(MOD(G3431,9)=0,9,MOD(G3431,9))</f>
        <v>2</v>
      </c>
      <c r="I3431" s="45" t="str">
        <f>IFERROR(MID("日月火水木金土",WEEKDAY(D3431),1),"")</f>
        <v>土</v>
      </c>
      <c r="J3431" s="305" t="s">
        <v>1210</v>
      </c>
      <c r="K3431" s="203" t="str">
        <f>VLOOKUP(F3431,石と花メイン,3,FALSE)</f>
        <v>○真珠</v>
      </c>
      <c r="L3431" s="298" t="str">
        <f>VLOOKUP(F3431,石と花メイン,4,FALSE)</f>
        <v>アリウム【花葱】</v>
      </c>
      <c r="M3431" s="394">
        <f>IF(OR(MONTH(F3431)&lt;7,AND(MONTH(F3431)=7,DAY(F3431)&lt;=25)),
MOD(SUM((E3431-1901)*365,259),260),
MOD(SUM((E3431-1900)*365,259),260))</f>
        <v>224</v>
      </c>
      <c r="N3431" s="391">
        <f>IF(AND(MONTH(F3431)=7,DAY(F3431)&gt;25),1,
ROUNDDOWN((SUM(VLOOKUP(MONTH(F3431),D暦変換用数値,2,FALSE),DAY(F3431))/28)+1,0))</f>
        <v>11</v>
      </c>
      <c r="O3431" s="46">
        <f>IF(AND(MONTH(F3431)=7,DAY(F3431)&gt;25),DAY(F3431)-25,
MOD((SUM(VLOOKUP(MONTH(F3431),D暦変換用数値,2,FALSE),DAY(F3431))),28)+1)</f>
        <v>15</v>
      </c>
      <c r="P3431" s="407">
        <f>IF(OR(MONTH(F3431)&lt;7,AND(MONTH(F3431)=7,DAY(F3431)&lt;=25)),
MOD(SUM((E3431-1901)*365,(N3431-1)*28,O3431,258),260),
MOD(SUM((E3431-1900)*365,(N3431-1)*28,O3431,258),260))</f>
        <v>258</v>
      </c>
      <c r="Q3431" s="375" t="str">
        <f>VLOOKUP(MOD(P3431,4),色,2,FALSE)</f>
        <v>白い</v>
      </c>
      <c r="R3431" s="293" t="str">
        <f>VLOOKUP(MOD(P3431,13),銀河の音,2,FALSE)</f>
        <v>スペクトルの</v>
      </c>
      <c r="S3431" s="386" t="str">
        <f>VLOOKUP(MOD(P3431,20),太陽の紋章,2,FALSE)</f>
        <v>鏡</v>
      </c>
      <c r="T3431" s="96" t="s">
        <v>1211</v>
      </c>
    </row>
    <row r="3432" spans="1:20" ht="13.5" customHeight="1">
      <c r="A3432" s="334" t="str">
        <f>VLOOKUP(MOD(E3432,10),十干,2,FALSE)</f>
        <v>庚</v>
      </c>
      <c r="B3432" s="331" t="str">
        <f>VLOOKUP(MOD(E3432,12),十二支,3,FALSE)</f>
        <v xml:space="preserve">09 火 </v>
      </c>
      <c r="C3432" s="336" t="str">
        <f>VLOOKUP(F3432,星座,3,TRUE)</f>
        <v xml:space="preserve">13 金 </v>
      </c>
      <c r="D3432" s="534">
        <v>25705</v>
      </c>
      <c r="E3432" s="131">
        <f>IFERROR(YEAR(D3432),LEFT(D3432,4))</f>
        <v>1970</v>
      </c>
      <c r="F3432" s="131" t="str">
        <f>IF(ISTEXT(D3432),RIGHT(D3432,5),TEXT(D3432,"mm/dd"))</f>
        <v>05/17</v>
      </c>
      <c r="G3432" s="133">
        <f>SUM(MID(E3432,1,1),MID(E3432,2,1),MID(E3432,3,1),MID(E3432,4,1),MID(F3432,1,1),MID(F3432,2,1),MID(F3432,4,1),MID(F3432,5,1))</f>
        <v>30</v>
      </c>
      <c r="H3432" s="133">
        <f>IF(MOD(G3432,9)=0,9,MOD(G3432,9))</f>
        <v>3</v>
      </c>
      <c r="I3432" s="131" t="str">
        <f>IFERROR(MID("日月火水木金土",WEEKDAY(D3432),1),"")</f>
        <v>日</v>
      </c>
      <c r="J3432" s="306" t="s">
        <v>8219</v>
      </c>
      <c r="K3432" s="335" t="str">
        <f>VLOOKUP(F3432,石と花メイン,3,FALSE)</f>
        <v>◆翠玉</v>
      </c>
      <c r="L3432" s="302" t="str">
        <f>VLOOKUP(F3432,石と花メイン,4,FALSE)</f>
        <v>紫蘭【紅蘭】</v>
      </c>
      <c r="M3432" s="396">
        <f>IF(OR(MONTH(F3432)&lt;7,AND(MONTH(F3432)=7,DAY(F3432)&lt;=25)),
MOD(SUM((E3432-1901)*365,259),260),
MOD(SUM((E3432-1900)*365,259),260))</f>
        <v>224</v>
      </c>
      <c r="N3432" s="335">
        <f>IF(AND(MONTH(F3432)=7,DAY(F3432)&gt;25),1,
ROUNDDOWN((SUM(VLOOKUP(MONTH(F3432),D暦変換用数値,2,FALSE),DAY(F3432))/28)+1,0))</f>
        <v>11</v>
      </c>
      <c r="O3432" s="132">
        <f>IF(AND(MONTH(F3432)=7,DAY(F3432)&gt;25),DAY(F3432)-25,
MOD((SUM(VLOOKUP(MONTH(F3432),D暦変換用数値,2,FALSE),DAY(F3432))),28)+1)</f>
        <v>16</v>
      </c>
      <c r="P3432" s="404">
        <f>IF(OR(MONTH(F3432)&lt;7,AND(MONTH(F3432)=7,DAY(F3432)&lt;=25)),
MOD(SUM((E3432-1901)*365,(N3432-1)*28,O3432,258),260),
MOD(SUM((E3432-1900)*365,(N3432-1)*28,O3432,258),260))</f>
        <v>259</v>
      </c>
      <c r="Q3432" s="376" t="str">
        <f>VLOOKUP(MOD(P3432,4),色,2,FALSE)</f>
        <v>青い</v>
      </c>
      <c r="R3432" s="333" t="str">
        <f>VLOOKUP(MOD(P3432,13),銀河の音,2,FALSE)</f>
        <v>水晶の</v>
      </c>
      <c r="S3432" s="387" t="str">
        <f>VLOOKUP(MOD(P3432,20),太陽の紋章,2,FALSE)</f>
        <v>嵐</v>
      </c>
      <c r="T3432" s="119" t="s">
        <v>8242</v>
      </c>
    </row>
    <row r="3433" spans="1:20" ht="13.5" customHeight="1">
      <c r="A3433" s="50" t="str">
        <f>VLOOKUP(MOD(E3433,10),十干,2,FALSE)</f>
        <v>庚</v>
      </c>
      <c r="B3433" s="199" t="str">
        <f>VLOOKUP(MOD(E3433,12),十二支,3,FALSE)</f>
        <v xml:space="preserve">09 火 </v>
      </c>
      <c r="C3433" s="201" t="str">
        <f>VLOOKUP(F3433,星座,3,TRUE)</f>
        <v xml:space="preserve">13 金 </v>
      </c>
      <c r="D3433" s="531">
        <v>25705</v>
      </c>
      <c r="E3433" s="1">
        <f>IFERROR(YEAR(D3433),LEFT(D3433,4))</f>
        <v>1970</v>
      </c>
      <c r="F3433" s="1" t="str">
        <f>IF(ISTEXT(D3433),RIGHT(D3433,5),TEXT(D3433,"mm/dd"))</f>
        <v>05/17</v>
      </c>
      <c r="G3433" s="39">
        <f>SUM(MID(E3433,1,1),MID(E3433,2,1),MID(E3433,3,1),MID(E3433,4,1),MID(F3433,1,1),MID(F3433,2,1),MID(F3433,4,1),MID(F3433,5,1))</f>
        <v>30</v>
      </c>
      <c r="H3433" s="41">
        <f>IF(MOD(G3433,9)=0,9,MOD(G3433,9))</f>
        <v>3</v>
      </c>
      <c r="I3433" s="45" t="str">
        <f>IFERROR(MID("日月火水木金土",WEEKDAY(D3433),1),"")</f>
        <v>日</v>
      </c>
      <c r="J3433" s="304" t="s">
        <v>3693</v>
      </c>
      <c r="K3433" s="202" t="str">
        <f>VLOOKUP(F3433,石と花メイン,3,FALSE)</f>
        <v>◆翠玉</v>
      </c>
      <c r="L3433" s="297" t="str">
        <f>VLOOKUP(F3433,石と花メイン,4,FALSE)</f>
        <v>紫蘭【紅蘭】</v>
      </c>
      <c r="M3433" s="393">
        <f>IF(OR(MONTH(F3433)&lt;7,AND(MONTH(F3433)=7,DAY(F3433)&lt;=25)),
MOD(SUM((E3433-1901)*365,259),260),
MOD(SUM((E3433-1900)*365,259),260))</f>
        <v>224</v>
      </c>
      <c r="N3433" s="390">
        <f>IF(AND(MONTH(F3433)=7,DAY(F3433)&gt;25),1,
ROUNDDOWN((SUM(VLOOKUP(MONTH(F3433),D暦変換用数値,2,FALSE),DAY(F3433))/28)+1,0))</f>
        <v>11</v>
      </c>
      <c r="O3433" s="205">
        <f>IF(AND(MONTH(F3433)=7,DAY(F3433)&gt;25),DAY(F3433)-25,
MOD((SUM(VLOOKUP(MONTH(F3433),D暦変換用数値,2,FALSE),DAY(F3433))),28)+1)</f>
        <v>16</v>
      </c>
      <c r="P3433" s="406">
        <f>IF(OR(MONTH(F3433)&lt;7,AND(MONTH(F3433)=7,DAY(F3433)&lt;=25)),
MOD(SUM((E3433-1901)*365,(N3433-1)*28,O3433,258),260),
MOD(SUM((E3433-1900)*365,(N3433-1)*28,O3433,258),260))</f>
        <v>259</v>
      </c>
      <c r="Q3433" s="374" t="str">
        <f>VLOOKUP(MOD(P3433,4),色,2,FALSE)</f>
        <v>青い</v>
      </c>
      <c r="R3433" s="292" t="str">
        <f>VLOOKUP(MOD(P3433,13),銀河の音,2,FALSE)</f>
        <v>水晶の</v>
      </c>
      <c r="S3433" s="385" t="str">
        <f>VLOOKUP(MOD(P3433,20),太陽の紋章,2,FALSE)</f>
        <v>嵐</v>
      </c>
      <c r="T3433" s="98" t="s">
        <v>3736</v>
      </c>
    </row>
    <row r="3434" spans="1:20" ht="13.5" customHeight="1">
      <c r="A3434" s="50" t="str">
        <f>VLOOKUP(MOD(E3434,10),十干,2,FALSE)</f>
        <v>庚</v>
      </c>
      <c r="B3434" s="199" t="str">
        <f>VLOOKUP(MOD(E3434,12),十二支,3,FALSE)</f>
        <v xml:space="preserve">09 火 </v>
      </c>
      <c r="C3434" s="201" t="str">
        <f>VLOOKUP(F3434,星座,3,TRUE)</f>
        <v xml:space="preserve">13 金 </v>
      </c>
      <c r="D3434" s="531">
        <v>25708</v>
      </c>
      <c r="E3434" s="1">
        <f>IFERROR(YEAR(D3434),LEFT(D3434,4))</f>
        <v>1970</v>
      </c>
      <c r="F3434" s="1" t="str">
        <f>IF(ISTEXT(D3434),RIGHT(D3434,5),TEXT(D3434,"mm/dd"))</f>
        <v>05/20</v>
      </c>
      <c r="G3434" s="39">
        <f>SUM(MID(E3434,1,1),MID(E3434,2,1),MID(E3434,3,1),MID(E3434,4,1),MID(F3434,1,1),MID(F3434,2,1),MID(F3434,4,1),MID(F3434,5,1))</f>
        <v>24</v>
      </c>
      <c r="H3434" s="41">
        <f>IF(MOD(G3434,9)=0,9,MOD(G3434,9))</f>
        <v>6</v>
      </c>
      <c r="I3434" s="45" t="str">
        <f>IFERROR(MID("日月火水木金土",WEEKDAY(D3434),1),"")</f>
        <v>水</v>
      </c>
      <c r="J3434" s="304" t="s">
        <v>6470</v>
      </c>
      <c r="K3434" s="202" t="str">
        <f>VLOOKUP(F3434,石と花メイン,3,FALSE)</f>
        <v>◆青玉</v>
      </c>
      <c r="L3434" s="297" t="str">
        <f>VLOOKUP(F3434,石と花メイン,4,FALSE)</f>
        <v>片喰/酢漿草【オキザリス】</v>
      </c>
      <c r="M3434" s="393">
        <f>IF(OR(MONTH(F3434)&lt;7,AND(MONTH(F3434)=7,DAY(F3434)&lt;=25)),
MOD(SUM((E3434-1901)*365,259),260),
MOD(SUM((E3434-1900)*365,259),260))</f>
        <v>224</v>
      </c>
      <c r="N3434" s="390">
        <f>IF(AND(MONTH(F3434)=7,DAY(F3434)&gt;25),1,
ROUNDDOWN((SUM(VLOOKUP(MONTH(F3434),D暦変換用数値,2,FALSE),DAY(F3434))/28)+1,0))</f>
        <v>11</v>
      </c>
      <c r="O3434" s="205">
        <f>IF(AND(MONTH(F3434)=7,DAY(F3434)&gt;25),DAY(F3434)-25,
MOD((SUM(VLOOKUP(MONTH(F3434),D暦変換用数値,2,FALSE),DAY(F3434))),28)+1)</f>
        <v>19</v>
      </c>
      <c r="P3434" s="406">
        <f>IF(OR(MONTH(F3434)&lt;7,AND(MONTH(F3434)=7,DAY(F3434)&lt;=25)),
MOD(SUM((E3434-1901)*365,(N3434-1)*28,O3434,258),260),
MOD(SUM((E3434-1900)*365,(N3434-1)*28,O3434,258),260))</f>
        <v>2</v>
      </c>
      <c r="Q3434" s="375" t="str">
        <f>VLOOKUP(MOD(P3434,4),色,2,FALSE)</f>
        <v>白い</v>
      </c>
      <c r="R3434" s="293" t="str">
        <f>VLOOKUP(MOD(P3434,13),銀河の音,2,FALSE)</f>
        <v>月の</v>
      </c>
      <c r="S3434" s="386" t="str">
        <f>VLOOKUP(MOD(P3434,20),太陽の紋章,2,FALSE)</f>
        <v>風</v>
      </c>
      <c r="T3434" s="111" t="s">
        <v>6770</v>
      </c>
    </row>
    <row r="3435" spans="1:20" ht="13.5" customHeight="1">
      <c r="A3435" s="50" t="str">
        <f>VLOOKUP(MOD(E3435,10),十干,2,FALSE)</f>
        <v>壬</v>
      </c>
      <c r="B3435" s="199" t="str">
        <f>VLOOKUP(MOD(E3435,12),十二支,3,FALSE)</f>
        <v xml:space="preserve">09 火 </v>
      </c>
      <c r="C3435" s="201" t="str">
        <f>VLOOKUP(F3435,星座,3,TRUE)</f>
        <v xml:space="preserve">13 金 </v>
      </c>
      <c r="D3435" s="531">
        <v>30062</v>
      </c>
      <c r="E3435" s="1">
        <f>IFERROR(YEAR(D3435),LEFT(D3435,4))</f>
        <v>1982</v>
      </c>
      <c r="F3435" s="1" t="str">
        <f>IF(ISTEXT(D3435),RIGHT(D3435,5),TEXT(D3435,"mm/dd"))</f>
        <v>04/21</v>
      </c>
      <c r="G3435" s="39">
        <f>SUM(MID(E3435,1,1),MID(E3435,2,1),MID(E3435,3,1),MID(E3435,4,1),MID(F3435,1,1),MID(F3435,2,1),MID(F3435,4,1),MID(F3435,5,1))</f>
        <v>27</v>
      </c>
      <c r="H3435" s="41">
        <f>IF(MOD(G3435,9)=0,9,MOD(G3435,9))</f>
        <v>9</v>
      </c>
      <c r="I3435" s="45" t="str">
        <f>IFERROR(MID("日月火水木金土",WEEKDAY(D3435),1),"")</f>
        <v>水</v>
      </c>
      <c r="J3435" s="304" t="s">
        <v>3694</v>
      </c>
      <c r="K3435" s="202" t="str">
        <f>VLOOKUP(F3435,石と花メイン,3,FALSE)</f>
        <v>□水晶</v>
      </c>
      <c r="L3435" s="297" t="str">
        <f>VLOOKUP(F3435,石と花メイン,4,FALSE)</f>
        <v>ニゲラ【黒種草】</v>
      </c>
      <c r="M3435" s="393">
        <f>IF(OR(MONTH(F3435)&lt;7,AND(MONTH(F3435)=7,DAY(F3435)&lt;=25)),
MOD(SUM((E3435-1901)*365,259),260),
MOD(SUM((E3435-1900)*365,259),260))</f>
        <v>184</v>
      </c>
      <c r="N3435" s="390">
        <f>IF(AND(MONTH(F3435)=7,DAY(F3435)&gt;25),1,
ROUNDDOWN((SUM(VLOOKUP(MONTH(F3435),D暦変換用数値,2,FALSE),DAY(F3435))/28)+1,0))</f>
        <v>10</v>
      </c>
      <c r="O3435" s="205">
        <f>IF(AND(MONTH(F3435)=7,DAY(F3435)&gt;25),DAY(F3435)-25,
MOD((SUM(VLOOKUP(MONTH(F3435),D暦変換用数値,2,FALSE),DAY(F3435))),28)+1)</f>
        <v>18</v>
      </c>
      <c r="P3435" s="406">
        <f>IF(OR(MONTH(F3435)&lt;7,AND(MONTH(F3435)=7,DAY(F3435)&lt;=25)),
MOD(SUM((E3435-1901)*365,(N3435-1)*28,O3435,258),260),
MOD(SUM((E3435-1900)*365,(N3435-1)*28,O3435,258),260))</f>
        <v>193</v>
      </c>
      <c r="Q3435" s="372" t="str">
        <f>VLOOKUP(MOD(P3435,4),色,2,FALSE)</f>
        <v>赤い</v>
      </c>
      <c r="R3435" s="290" t="str">
        <f>VLOOKUP(MOD(P3435,13),銀河の音,2,FALSE)</f>
        <v>スペクトルの</v>
      </c>
      <c r="S3435" s="383" t="str">
        <f>VLOOKUP(MOD(P3435,20),太陽の紋章,2,FALSE)</f>
        <v>空歩く者</v>
      </c>
      <c r="T3435" s="98"/>
    </row>
    <row r="3436" spans="1:20" ht="13.5" customHeight="1">
      <c r="A3436" s="50" t="str">
        <f>VLOOKUP(MOD(E3436,10),十干,2,FALSE)</f>
        <v>壬</v>
      </c>
      <c r="B3436" s="199" t="str">
        <f>VLOOKUP(MOD(E3436,12),十二支,3,FALSE)</f>
        <v xml:space="preserve">09 火 </v>
      </c>
      <c r="C3436" s="201" t="str">
        <f>VLOOKUP(F3436,星座,3,TRUE)</f>
        <v xml:space="preserve">13 金 </v>
      </c>
      <c r="D3436" s="531">
        <v>30071</v>
      </c>
      <c r="E3436" s="1">
        <f>IFERROR(YEAR(D3436),LEFT(D3436,4))</f>
        <v>1982</v>
      </c>
      <c r="F3436" s="1" t="str">
        <f>IF(ISTEXT(D3436),RIGHT(D3436,5),TEXT(D3436,"mm/dd"))</f>
        <v>04/30</v>
      </c>
      <c r="G3436" s="39">
        <f>SUM(MID(E3436,1,1),MID(E3436,2,1),MID(E3436,3,1),MID(E3436,4,1),MID(F3436,1,1),MID(F3436,2,1),MID(F3436,4,1),MID(F3436,5,1))</f>
        <v>27</v>
      </c>
      <c r="H3436" s="41">
        <f>IF(MOD(G3436,9)=0,9,MOD(G3436,9))</f>
        <v>9</v>
      </c>
      <c r="I3436" s="45" t="str">
        <f>IFERROR(MID("日月火水木金土",WEEKDAY(D3436),1),"")</f>
        <v>金</v>
      </c>
      <c r="J3436" s="304" t="s">
        <v>3695</v>
      </c>
      <c r="K3436" s="202" t="str">
        <f>VLOOKUP(F3436,石と花メイン,3,FALSE)</f>
        <v>◇金剛石</v>
      </c>
      <c r="L3436" s="297" t="str">
        <f>VLOOKUP(F3436,石と花メイン,4,FALSE)</f>
        <v>金鎖【黄花藤】</v>
      </c>
      <c r="M3436" s="393">
        <f>IF(OR(MONTH(F3436)&lt;7,AND(MONTH(F3436)=7,DAY(F3436)&lt;=25)),
MOD(SUM((E3436-1901)*365,259),260),
MOD(SUM((E3436-1900)*365,259),260))</f>
        <v>184</v>
      </c>
      <c r="N3436" s="390">
        <f>IF(AND(MONTH(F3436)=7,DAY(F3436)&gt;25),1,
ROUNDDOWN((SUM(VLOOKUP(MONTH(F3436),D暦変換用数値,2,FALSE),DAY(F3436))/28)+1,0))</f>
        <v>10</v>
      </c>
      <c r="O3436" s="205">
        <f>IF(AND(MONTH(F3436)=7,DAY(F3436)&gt;25),DAY(F3436)-25,
MOD((SUM(VLOOKUP(MONTH(F3436),D暦変換用数値,2,FALSE),DAY(F3436))),28)+1)</f>
        <v>27</v>
      </c>
      <c r="P3436" s="406">
        <f>IF(OR(MONTH(F3436)&lt;7,AND(MONTH(F3436)=7,DAY(F3436)&lt;=25)),
MOD(SUM((E3436-1901)*365,(N3436-1)*28,O3436,258),260),
MOD(SUM((E3436-1900)*365,(N3436-1)*28,O3436,258),260))</f>
        <v>202</v>
      </c>
      <c r="Q3436" s="375" t="str">
        <f>VLOOKUP(MOD(P3436,4),色,2,FALSE)</f>
        <v>白い</v>
      </c>
      <c r="R3436" s="293" t="str">
        <f>VLOOKUP(MOD(P3436,13),銀河の音,2,FALSE)</f>
        <v>共振の</v>
      </c>
      <c r="S3436" s="386" t="str">
        <f>VLOOKUP(MOD(P3436,20),太陽の紋章,2,FALSE)</f>
        <v>風</v>
      </c>
      <c r="T3436" s="103" t="s">
        <v>5789</v>
      </c>
    </row>
    <row r="3437" spans="1:20" ht="13.5" customHeight="1">
      <c r="A3437" s="50" t="str">
        <f>VLOOKUP(MOD(E3437,10),十干,2,FALSE)</f>
        <v>壬</v>
      </c>
      <c r="B3437" s="199" t="str">
        <f>VLOOKUP(MOD(E3437,12),十二支,3,FALSE)</f>
        <v xml:space="preserve">09 火 </v>
      </c>
      <c r="C3437" s="201" t="str">
        <f>VLOOKUP(F3437,星座,3,TRUE)</f>
        <v xml:space="preserve">13 金 </v>
      </c>
      <c r="D3437" s="531">
        <v>30084</v>
      </c>
      <c r="E3437" s="1">
        <f>IFERROR(YEAR(D3437),LEFT(D3437,4))</f>
        <v>1982</v>
      </c>
      <c r="F3437" s="1" t="str">
        <f>IF(ISTEXT(D3437),RIGHT(D3437,5),TEXT(D3437,"mm/dd"))</f>
        <v>05/13</v>
      </c>
      <c r="G3437" s="39">
        <f>SUM(MID(E3437,1,1),MID(E3437,2,1),MID(E3437,3,1),MID(E3437,4,1),MID(F3437,1,1),MID(F3437,2,1),MID(F3437,4,1),MID(F3437,5,1))</f>
        <v>29</v>
      </c>
      <c r="H3437" s="41">
        <f>IF(MOD(G3437,9)=0,9,MOD(G3437,9))</f>
        <v>2</v>
      </c>
      <c r="I3437" s="45" t="str">
        <f>IFERROR(MID("日月火水木金土",WEEKDAY(D3437),1),"")</f>
        <v>木</v>
      </c>
      <c r="J3437" s="304" t="s">
        <v>3696</v>
      </c>
      <c r="K3437" s="202" t="str">
        <f>VLOOKUP(F3437,石と花メイン,3,FALSE)</f>
        <v>◆黄玉</v>
      </c>
      <c r="L3437" s="297" t="str">
        <f>VLOOKUP(F3437,石と花メイン,4,FALSE)</f>
        <v>山査子【メイフラワー】</v>
      </c>
      <c r="M3437" s="393">
        <f>IF(OR(MONTH(F3437)&lt;7,AND(MONTH(F3437)=7,DAY(F3437)&lt;=25)),
MOD(SUM((E3437-1901)*365,259),260),
MOD(SUM((E3437-1900)*365,259),260))</f>
        <v>184</v>
      </c>
      <c r="N3437" s="390">
        <f>IF(AND(MONTH(F3437)=7,DAY(F3437)&gt;25),1,
ROUNDDOWN((SUM(VLOOKUP(MONTH(F3437),D暦変換用数値,2,FALSE),DAY(F3437))/28)+1,0))</f>
        <v>11</v>
      </c>
      <c r="O3437" s="205">
        <f>IF(AND(MONTH(F3437)=7,DAY(F3437)&gt;25),DAY(F3437)-25,
MOD((SUM(VLOOKUP(MONTH(F3437),D暦変換用数値,2,FALSE),DAY(F3437))),28)+1)</f>
        <v>12</v>
      </c>
      <c r="P3437" s="406">
        <f>IF(OR(MONTH(F3437)&lt;7,AND(MONTH(F3437)=7,DAY(F3437)&lt;=25)),
MOD(SUM((E3437-1901)*365,(N3437-1)*28,O3437,258),260),
MOD(SUM((E3437-1900)*365,(N3437-1)*28,O3437,258),260))</f>
        <v>215</v>
      </c>
      <c r="Q3437" s="374" t="str">
        <f>VLOOKUP(MOD(P3437,4),色,2,FALSE)</f>
        <v>青い</v>
      </c>
      <c r="R3437" s="292" t="str">
        <f>VLOOKUP(MOD(P3437,13),銀河の音,2,FALSE)</f>
        <v>共振の</v>
      </c>
      <c r="S3437" s="385" t="str">
        <f>VLOOKUP(MOD(P3437,20),太陽の紋章,2,FALSE)</f>
        <v>鷲</v>
      </c>
      <c r="T3437" s="98" t="s">
        <v>3736</v>
      </c>
    </row>
    <row r="3438" spans="1:20" ht="13.5" customHeight="1">
      <c r="A3438" s="334" t="str">
        <f>VLOOKUP(MOD(E3438,10),十干,2,FALSE)</f>
        <v>壬</v>
      </c>
      <c r="B3438" s="331" t="str">
        <f>VLOOKUP(MOD(E3438,12),十二支,3,FALSE)</f>
        <v xml:space="preserve">09 火 </v>
      </c>
      <c r="C3438" s="336" t="str">
        <f>VLOOKUP(F3438,星座,3,TRUE)</f>
        <v xml:space="preserve">13 金 </v>
      </c>
      <c r="D3438" s="540">
        <v>30084</v>
      </c>
      <c r="E3438" s="131">
        <f>IFERROR(YEAR(D3438),LEFT(D3438,4))</f>
        <v>1982</v>
      </c>
      <c r="F3438" s="538" t="str">
        <f>IF(ISTEXT(D3438),RIGHT(D3438,5),TEXT(D3438,"mm/dd"))</f>
        <v>05/13</v>
      </c>
      <c r="G3438" s="133">
        <f>SUM(MID(E3438,1,1),MID(E3438,2,1),MID(E3438,3,1),MID(E3438,4,1),MID(F3438,1,1),MID(F3438,2,1),MID(F3438,4,1),MID(F3438,5,1))</f>
        <v>29</v>
      </c>
      <c r="H3438" s="133">
        <f>IF(MOD(G3438,9)=0,9,MOD(G3438,9))</f>
        <v>2</v>
      </c>
      <c r="I3438" s="131" t="str">
        <f>IFERROR(MID("日月火水木金土",WEEKDAY(D3438),1),"")</f>
        <v>木</v>
      </c>
      <c r="J3438" s="306" t="s">
        <v>9178</v>
      </c>
      <c r="K3438" s="335" t="str">
        <f>VLOOKUP(F3438,石と花メイン,3,FALSE)</f>
        <v>◆黄玉</v>
      </c>
      <c r="L3438" s="302" t="str">
        <f>VLOOKUP(F3438,石と花メイン,4,FALSE)</f>
        <v>山査子【メイフラワー】</v>
      </c>
      <c r="M3438" s="396">
        <f>IF(OR(MONTH(F3438)&lt;7,AND(MONTH(F3438)=7,DAY(F3438)&lt;=25)),
MOD(SUM((E3438-1901)*365,259),260),
MOD(SUM((E3438-1900)*365,259),260))</f>
        <v>184</v>
      </c>
      <c r="N3438" s="335">
        <f>IF(AND(MONTH(F3438)=7,DAY(F3438)&gt;25),1,
ROUNDDOWN((SUM(VLOOKUP(MONTH(F3438),D暦変換用数値,2,FALSE),DAY(F3438))/28)+1,0))</f>
        <v>11</v>
      </c>
      <c r="O3438" s="132">
        <f>IF(AND(MONTH(F3438)=7,DAY(F3438)&gt;25),DAY(F3438)-25,
MOD((SUM(VLOOKUP(MONTH(F3438),D暦変換用数値,2,FALSE),DAY(F3438))),28)+1)</f>
        <v>12</v>
      </c>
      <c r="P3438" s="404">
        <f>IF(OR(MONTH(F3438)&lt;7,AND(MONTH(F3438)=7,DAY(F3438)&lt;=25)),
MOD(SUM((E3438-1901)*365,(N3438-1)*28,O3438,258),260),
MOD(SUM((E3438-1900)*365,(N3438-1)*28,O3438,258),260))</f>
        <v>215</v>
      </c>
      <c r="Q3438" s="376" t="str">
        <f>VLOOKUP(MOD(P3438,4),色,2,FALSE)</f>
        <v>青い</v>
      </c>
      <c r="R3438" s="333" t="str">
        <f>VLOOKUP(MOD(P3438,13),銀河の音,2,FALSE)</f>
        <v>共振の</v>
      </c>
      <c r="S3438" s="387" t="str">
        <f>VLOOKUP(MOD(P3438,20),太陽の紋章,2,FALSE)</f>
        <v>鷲</v>
      </c>
      <c r="T3438" s="119" t="s">
        <v>9179</v>
      </c>
    </row>
    <row r="3439" spans="1:20" ht="13.5" customHeight="1">
      <c r="A3439" s="50" t="str">
        <f>VLOOKUP(MOD(E3439,10),十干,2,FALSE)</f>
        <v>壬</v>
      </c>
      <c r="B3439" s="199" t="str">
        <f>VLOOKUP(MOD(E3439,12),十二支,3,FALSE)</f>
        <v xml:space="preserve">09 火 </v>
      </c>
      <c r="C3439" s="201" t="str">
        <f>VLOOKUP(F3439,星座,3,TRUE)</f>
        <v xml:space="preserve">13 金 </v>
      </c>
      <c r="D3439" s="531">
        <v>30085</v>
      </c>
      <c r="E3439" s="1">
        <f>IFERROR(YEAR(D3439),LEFT(D3439,4))</f>
        <v>1982</v>
      </c>
      <c r="F3439" s="1" t="str">
        <f>IF(ISTEXT(D3439),RIGHT(D3439,5),TEXT(D3439,"mm/dd"))</f>
        <v>05/14</v>
      </c>
      <c r="G3439" s="39">
        <f>SUM(MID(E3439,1,1),MID(E3439,2,1),MID(E3439,3,1),MID(E3439,4,1),MID(F3439,1,1),MID(F3439,2,1),MID(F3439,4,1),MID(F3439,5,1))</f>
        <v>30</v>
      </c>
      <c r="H3439" s="41">
        <f>IF(MOD(G3439,9)=0,9,MOD(G3439,9))</f>
        <v>3</v>
      </c>
      <c r="I3439" s="45" t="str">
        <f>IFERROR(MID("日月火水木金土",WEEKDAY(D3439),1),"")</f>
        <v>金</v>
      </c>
      <c r="J3439" s="304" t="s">
        <v>3697</v>
      </c>
      <c r="K3439" s="202" t="str">
        <f>VLOOKUP(F3439,石と花メイン,3,FALSE)</f>
        <v>●珊瑚</v>
      </c>
      <c r="L3439" s="297" t="str">
        <f>VLOOKUP(F3439,石と花メイン,4,FALSE)</f>
        <v>ペチュニア【衝羽根朝顔】</v>
      </c>
      <c r="M3439" s="393">
        <f>IF(OR(MONTH(F3439)&lt;7,AND(MONTH(F3439)=7,DAY(F3439)&lt;=25)),
MOD(SUM((E3439-1901)*365,259),260),
MOD(SUM((E3439-1900)*365,259),260))</f>
        <v>184</v>
      </c>
      <c r="N3439" s="390">
        <f>IF(AND(MONTH(F3439)=7,DAY(F3439)&gt;25),1,
ROUNDDOWN((SUM(VLOOKUP(MONTH(F3439),D暦変換用数値,2,FALSE),DAY(F3439))/28)+1,0))</f>
        <v>11</v>
      </c>
      <c r="O3439" s="205">
        <f>IF(AND(MONTH(F3439)=7,DAY(F3439)&gt;25),DAY(F3439)-25,
MOD((SUM(VLOOKUP(MONTH(F3439),D暦変換用数値,2,FALSE),DAY(F3439))),28)+1)</f>
        <v>13</v>
      </c>
      <c r="P3439" s="406">
        <f>IF(OR(MONTH(F3439)&lt;7,AND(MONTH(F3439)=7,DAY(F3439)&lt;=25)),
MOD(SUM((E3439-1901)*365,(N3439-1)*28,O3439,258),260),
MOD(SUM((E3439-1900)*365,(N3439-1)*28,O3439,258),260))</f>
        <v>216</v>
      </c>
      <c r="Q3439" s="373" t="str">
        <f>VLOOKUP(MOD(P3439,4),色,2,FALSE)</f>
        <v>黄色い</v>
      </c>
      <c r="R3439" s="291" t="str">
        <f>VLOOKUP(MOD(P3439,13),銀河の音,2,FALSE)</f>
        <v>銀河の</v>
      </c>
      <c r="S3439" s="384" t="str">
        <f>VLOOKUP(MOD(P3439,20),太陽の紋章,2,FALSE)</f>
        <v>戦士</v>
      </c>
      <c r="T3439" s="98"/>
    </row>
    <row r="3440" spans="1:20" ht="13.5" customHeight="1">
      <c r="A3440" s="50" t="str">
        <f>VLOOKUP(MOD(E3440,10),十干,2,FALSE)</f>
        <v>壬</v>
      </c>
      <c r="B3440" s="199" t="str">
        <f>VLOOKUP(MOD(E3440,12),十二支,3,FALSE)</f>
        <v xml:space="preserve">09 火 </v>
      </c>
      <c r="C3440" s="201" t="str">
        <f>VLOOKUP(F3440,星座,3,TRUE)</f>
        <v xml:space="preserve">13 金 </v>
      </c>
      <c r="D3440" s="536">
        <v>30089</v>
      </c>
      <c r="E3440" s="1">
        <f>IFERROR(YEAR(D3440),LEFT(D3440,4))</f>
        <v>1982</v>
      </c>
      <c r="F3440" s="1" t="str">
        <f>IF(ISTEXT(D3440),RIGHT(D3440,5),TEXT(D3440,"mm/dd"))</f>
        <v>05/18</v>
      </c>
      <c r="G3440" s="39">
        <f>SUM(MID(E3440,1,1),MID(E3440,2,1),MID(E3440,3,1),MID(E3440,4,1),MID(F3440,1,1),MID(F3440,2,1),MID(F3440,4,1),MID(F3440,5,1))</f>
        <v>34</v>
      </c>
      <c r="H3440" s="41">
        <f>IF(MOD(G3440,9)=0,9,MOD(G3440,9))</f>
        <v>7</v>
      </c>
      <c r="I3440" s="45" t="str">
        <f>IFERROR(MID("日月火水木金土",WEEKDAY(D3440),1),"")</f>
        <v>火</v>
      </c>
      <c r="J3440" s="304" t="s">
        <v>3698</v>
      </c>
      <c r="K3440" s="202" t="str">
        <f>VLOOKUP(F3440,石と花メイン,3,FALSE)</f>
        <v>□水晶</v>
      </c>
      <c r="L3440" s="297" t="str">
        <f>VLOOKUP(F3440,石と花メイン,4,FALSE)</f>
        <v>苧環【糸繰草】</v>
      </c>
      <c r="M3440" s="393">
        <f>IF(OR(MONTH(F3440)&lt;7,AND(MONTH(F3440)=7,DAY(F3440)&lt;=25)),
MOD(SUM((E3440-1901)*365,259),260),
MOD(SUM((E3440-1900)*365,259),260))</f>
        <v>184</v>
      </c>
      <c r="N3440" s="390">
        <f>IF(AND(MONTH(F3440)=7,DAY(F3440)&gt;25),1,
ROUNDDOWN((SUM(VLOOKUP(MONTH(F3440),D暦変換用数値,2,FALSE),DAY(F3440))/28)+1,0))</f>
        <v>11</v>
      </c>
      <c r="O3440" s="205">
        <f>IF(AND(MONTH(F3440)=7,DAY(F3440)&gt;25),DAY(F3440)-25,
MOD((SUM(VLOOKUP(MONTH(F3440),D暦変換用数値,2,FALSE),DAY(F3440))),28)+1)</f>
        <v>17</v>
      </c>
      <c r="P3440" s="406">
        <f>IF(OR(MONTH(F3440)&lt;7,AND(MONTH(F3440)=7,DAY(F3440)&lt;=25)),
MOD(SUM((E3440-1901)*365,(N3440-1)*28,O3440,258),260),
MOD(SUM((E3440-1900)*365,(N3440-1)*28,O3440,258),260))</f>
        <v>220</v>
      </c>
      <c r="Q3440" s="373" t="str">
        <f>VLOOKUP(MOD(P3440,4),色,2,FALSE)</f>
        <v>黄色い</v>
      </c>
      <c r="R3440" s="291" t="str">
        <f>VLOOKUP(MOD(P3440,13),銀河の音,2,FALSE)</f>
        <v>水晶の</v>
      </c>
      <c r="S3440" s="384" t="str">
        <f>VLOOKUP(MOD(P3440,20),太陽の紋章,2,FALSE)</f>
        <v>太陽</v>
      </c>
      <c r="T3440" s="93" t="s">
        <v>4685</v>
      </c>
    </row>
    <row r="3441" spans="1:20" ht="13.5" customHeight="1">
      <c r="A3441" s="282" t="str">
        <f>VLOOKUP(MOD(E3441,10),十干,2,FALSE)</f>
        <v>甲</v>
      </c>
      <c r="B3441" s="283" t="str">
        <f>VLOOKUP(MOD(E3441,12),十二支,3,FALSE)</f>
        <v xml:space="preserve">09 火 </v>
      </c>
      <c r="C3441" s="287" t="str">
        <f>VLOOKUP(F3441,星座,3,TRUE)</f>
        <v xml:space="preserve">13 金 </v>
      </c>
      <c r="D3441" s="533">
        <v>34446</v>
      </c>
      <c r="E3441" s="83">
        <f>IFERROR(YEAR(D3441),LEFT(D3441,4))</f>
        <v>1994</v>
      </c>
      <c r="F3441" s="83" t="str">
        <f>IF(ISTEXT(D3441),RIGHT(D3441,5),TEXT(D3441,"mm/dd"))</f>
        <v>04/22</v>
      </c>
      <c r="G3441" s="88">
        <f>SUM(MID(E3441,1,1),MID(E3441,2,1),MID(E3441,3,1),MID(E3441,4,1),MID(F3441,1,1),MID(F3441,2,1),MID(F3441,4,1),MID(F3441,5,1))</f>
        <v>31</v>
      </c>
      <c r="H3441" s="88">
        <f>IF(MOD(G3441,9)=0,9,MOD(G3441,9))</f>
        <v>4</v>
      </c>
      <c r="I3441" s="83" t="str">
        <f>IFERROR(MID("日月火水木金土",WEEKDAY(D3441),1),"")</f>
        <v>金</v>
      </c>
      <c r="J3441" s="303" t="s">
        <v>3740</v>
      </c>
      <c r="K3441" s="87" t="str">
        <f>VLOOKUP(F3441,石と花メイン,3,FALSE)</f>
        <v>◇金剛石</v>
      </c>
      <c r="L3441" s="296" t="str">
        <f>VLOOKUP(F3441,石と花メイン,4,FALSE)</f>
        <v>ムスカリ【グレープヒヤシンス】</v>
      </c>
      <c r="M3441" s="392">
        <f>IF(OR(MONTH(F3441)&lt;7,AND(MONTH(F3441)=7,DAY(F3441)&lt;=25)),
MOD(SUM((E3441-1901)*365,259),260),
MOD(SUM((E3441-1900)*365,259),260))</f>
        <v>144</v>
      </c>
      <c r="N3441" s="330">
        <f>IF(AND(MONTH(F3441)=7,DAY(F3441)&gt;25),1,
ROUNDDOWN((SUM(VLOOKUP(MONTH(F3441),D暦変換用数値,2,FALSE),DAY(F3441))/28)+1,0))</f>
        <v>10</v>
      </c>
      <c r="O3441" s="84">
        <f>IF(AND(MONTH(F3441)=7,DAY(F3441)&gt;25),DAY(F3441)-25,
MOD((SUM(VLOOKUP(MONTH(F3441),D暦変換用数値,2,FALSE),DAY(F3441))),28)+1)</f>
        <v>19</v>
      </c>
      <c r="P3441" s="405">
        <f>IF(OR(MONTH(F3441)&lt;7,AND(MONTH(F3441)=7,DAY(F3441)&lt;=25)),
MOD(SUM((E3441-1901)*365,(N3441-1)*28,O3441,258),260),
MOD(SUM((E3441-1900)*365,(N3441-1)*28,O3441,258),260))</f>
        <v>154</v>
      </c>
      <c r="Q3441" s="371" t="str">
        <f>VLOOKUP(MOD(P3441,4),色,2,FALSE)</f>
        <v>白い</v>
      </c>
      <c r="R3441" s="289" t="str">
        <f>VLOOKUP(MOD(P3441,13),銀河の音,2,FALSE)</f>
        <v>スペクトルの</v>
      </c>
      <c r="S3441" s="382" t="str">
        <f>VLOOKUP(MOD(P3441,20),太陽の紋章,2,FALSE)</f>
        <v>魔法使い</v>
      </c>
      <c r="T3441" s="100" t="s">
        <v>941</v>
      </c>
    </row>
    <row r="3442" spans="1:20" ht="13.5" customHeight="1">
      <c r="A3442" s="282" t="str">
        <f>VLOOKUP(MOD(E3442,10),十干,2,FALSE)</f>
        <v>甲</v>
      </c>
      <c r="B3442" s="283" t="str">
        <f>VLOOKUP(MOD(E3442,12),十二支,3,FALSE)</f>
        <v xml:space="preserve">09 火 </v>
      </c>
      <c r="C3442" s="287" t="str">
        <f>VLOOKUP(F3442,星座,3,TRUE)</f>
        <v xml:space="preserve">13 金 </v>
      </c>
      <c r="D3442" s="530">
        <v>34455</v>
      </c>
      <c r="E3442" s="85">
        <f>IFERROR(YEAR(D3442),LEFT(D3442,4))</f>
        <v>1994</v>
      </c>
      <c r="F3442" s="85" t="str">
        <f>IF(ISTEXT(D3442),RIGHT(D3442,5),TEXT(D3442,"mm/dd"))</f>
        <v>05/01</v>
      </c>
      <c r="G3442" s="89">
        <f>SUM(MID(E3442,1,1),MID(E3442,2,1),MID(E3442,3,1),MID(E3442,4,1),MID(F3442,1,1),MID(F3442,2,1),MID(F3442,4,1),MID(F3442,5,1))</f>
        <v>29</v>
      </c>
      <c r="H3442" s="88">
        <f>IF(MOD(G3442,9)=0,9,MOD(G3442,9))</f>
        <v>2</v>
      </c>
      <c r="I3442" s="83" t="str">
        <f>IFERROR(MID("日月火水木金土",WEEKDAY(D3442),1),"")</f>
        <v>日</v>
      </c>
      <c r="J3442" s="308" t="s">
        <v>405</v>
      </c>
      <c r="K3442" s="87" t="str">
        <f>VLOOKUP(F3442,石と花メイン,3,FALSE)</f>
        <v>◆翠玉</v>
      </c>
      <c r="L3442" s="300" t="str">
        <f>VLOOKUP(F3442,石と花メイン,4,FALSE)</f>
        <v>エーデルワイス【薄雪草】</v>
      </c>
      <c r="M3442" s="397">
        <f>IF(OR(MONTH(F3442)&lt;7,AND(MONTH(F3442)=7,DAY(F3442)&lt;=25)),
MOD(SUM((E3442-1901)*365,259),260),
MOD(SUM((E3442-1900)*365,259),260))</f>
        <v>144</v>
      </c>
      <c r="N3442" s="87">
        <f>IF(AND(MONTH(F3442)=7,DAY(F3442)&gt;25),1,
ROUNDDOWN((SUM(VLOOKUP(MONTH(F3442),D暦変換用数値,2,FALSE),DAY(F3442))/28)+1,0))</f>
        <v>10</v>
      </c>
      <c r="O3442" s="82">
        <f>IF(AND(MONTH(F3442)=7,DAY(F3442)&gt;25),DAY(F3442)-25,
MOD((SUM(VLOOKUP(MONTH(F3442),D暦変換用数値,2,FALSE),DAY(F3442))),28)+1)</f>
        <v>28</v>
      </c>
      <c r="P3442" s="409">
        <f>IF(OR(MONTH(F3442)&lt;7,AND(MONTH(F3442)=7,DAY(F3442)&lt;=25)),
MOD(SUM((E3442-1901)*365,(N3442-1)*28,O3442,258),260),
MOD(SUM((E3442-1900)*365,(N3442-1)*28,O3442,258),260))</f>
        <v>163</v>
      </c>
      <c r="Q3442" s="371" t="str">
        <f>VLOOKUP(MOD(P3442,4),色,2,FALSE)</f>
        <v>青い</v>
      </c>
      <c r="R3442" s="289" t="str">
        <f>VLOOKUP(MOD(P3442,13),銀河の音,2,FALSE)</f>
        <v>共振の</v>
      </c>
      <c r="S3442" s="382" t="str">
        <f>VLOOKUP(MOD(P3442,20),太陽の紋章,2,FALSE)</f>
        <v>夜</v>
      </c>
      <c r="T3442" s="95" t="s">
        <v>1883</v>
      </c>
    </row>
    <row r="3443" spans="1:20" ht="13.5" customHeight="1">
      <c r="A3443" s="282" t="str">
        <f>VLOOKUP(MOD(E3443,10),十干,2,FALSE)</f>
        <v>甲</v>
      </c>
      <c r="B3443" s="283" t="str">
        <f>VLOOKUP(MOD(E3443,12),十二支,3,FALSE)</f>
        <v xml:space="preserve">09 火 </v>
      </c>
      <c r="C3443" s="287" t="str">
        <f>VLOOKUP(F3443,星座,3,TRUE)</f>
        <v xml:space="preserve">13 金 </v>
      </c>
      <c r="D3443" s="533">
        <v>34464</v>
      </c>
      <c r="E3443" s="83">
        <f>IFERROR(YEAR(D3443),LEFT(D3443,4))</f>
        <v>1994</v>
      </c>
      <c r="F3443" s="83" t="str">
        <f>IF(ISTEXT(D3443),RIGHT(D3443,5),TEXT(D3443,"mm/dd"))</f>
        <v>05/10</v>
      </c>
      <c r="G3443" s="88">
        <f>SUM(MID(E3443,1,1),MID(E3443,2,1),MID(E3443,3,1),MID(E3443,4,1),MID(F3443,1,1),MID(F3443,2,1),MID(F3443,4,1),MID(F3443,5,1))</f>
        <v>29</v>
      </c>
      <c r="H3443" s="88">
        <f>IF(MOD(G3443,9)=0,9,MOD(G3443,9))</f>
        <v>2</v>
      </c>
      <c r="I3443" s="83" t="str">
        <f>IFERROR(MID("日月火水木金土",WEEKDAY(D3443),1),"")</f>
        <v>火</v>
      </c>
      <c r="J3443" s="303" t="s">
        <v>3741</v>
      </c>
      <c r="K3443" s="87" t="str">
        <f>VLOOKUP(F3443,石と花メイン,3,FALSE)</f>
        <v>●薔薇色石</v>
      </c>
      <c r="L3443" s="296" t="str">
        <f>VLOOKUP(F3443,石と花メイン,4,FALSE)</f>
        <v>石楠花</v>
      </c>
      <c r="M3443" s="392">
        <f>IF(OR(MONTH(F3443)&lt;7,AND(MONTH(F3443)=7,DAY(F3443)&lt;=25)),
MOD(SUM((E3443-1901)*365,259),260),
MOD(SUM((E3443-1900)*365,259),260))</f>
        <v>144</v>
      </c>
      <c r="N3443" s="330">
        <f>IF(AND(MONTH(F3443)=7,DAY(F3443)&gt;25),1,
ROUNDDOWN((SUM(VLOOKUP(MONTH(F3443),D暦変換用数値,2,FALSE),DAY(F3443))/28)+1,0))</f>
        <v>11</v>
      </c>
      <c r="O3443" s="84">
        <f>IF(AND(MONTH(F3443)=7,DAY(F3443)&gt;25),DAY(F3443)-25,
MOD((SUM(VLOOKUP(MONTH(F3443),D暦変換用数値,2,FALSE),DAY(F3443))),28)+1)</f>
        <v>9</v>
      </c>
      <c r="P3443" s="405">
        <f>IF(OR(MONTH(F3443)&lt;7,AND(MONTH(F3443)=7,DAY(F3443)&lt;=25)),
MOD(SUM((E3443-1901)*365,(N3443-1)*28,O3443,258),260),
MOD(SUM((E3443-1900)*365,(N3443-1)*28,O3443,258),260))</f>
        <v>172</v>
      </c>
      <c r="Q3443" s="371" t="str">
        <f>VLOOKUP(MOD(P3443,4),色,2,FALSE)</f>
        <v>黄色い</v>
      </c>
      <c r="R3443" s="289" t="str">
        <f>VLOOKUP(MOD(P3443,13),銀河の音,2,FALSE)</f>
        <v>電気の</v>
      </c>
      <c r="S3443" s="382" t="str">
        <f>VLOOKUP(MOD(P3443,20),太陽の紋章,2,FALSE)</f>
        <v>人</v>
      </c>
      <c r="T3443" s="92" t="s">
        <v>5734</v>
      </c>
    </row>
    <row r="3444" spans="1:20" ht="13.5" customHeight="1">
      <c r="A3444" s="76" t="str">
        <f>VLOOKUP(MOD(E3444,10),十干,2,FALSE)</f>
        <v>庚</v>
      </c>
      <c r="B3444" s="199" t="str">
        <f>VLOOKUP(MOD(E3444,12),十二支,3,FALSE)</f>
        <v xml:space="preserve">09 火 </v>
      </c>
      <c r="C3444" s="201" t="str">
        <f>VLOOKUP(F3444,星座,3,TRUE)</f>
        <v xml:space="preserve">13 金 </v>
      </c>
      <c r="D3444" s="534" t="s">
        <v>8842</v>
      </c>
      <c r="E3444" s="116" t="str">
        <f>IFERROR(YEAR(D3444),LEFT(D3444,4))</f>
        <v>1730</v>
      </c>
      <c r="F3444" s="116" t="str">
        <f>IF(ISTEXT(D3444),RIGHT(D3444,5),TEXT(D3444,"mm/dd"))</f>
        <v>05/07</v>
      </c>
      <c r="G3444" s="120">
        <f>SUM(MID(E3444,1,1),MID(E3444,2,1),MID(E3444,3,1),MID(E3444,4,1),MID(F3444,1,1),MID(F3444,2,1),MID(F3444,4,1),MID(F3444,5,1))</f>
        <v>23</v>
      </c>
      <c r="H3444" s="120">
        <f>IF(MOD(G3444,9)=0,9,MOD(G3444,9))</f>
        <v>5</v>
      </c>
      <c r="I3444" s="116" t="str">
        <f>IFERROR(MID("日月火水木金土",WEEKDAY(D3444),1),"")</f>
        <v/>
      </c>
      <c r="J3444" s="306" t="s">
        <v>6828</v>
      </c>
      <c r="K3444" s="203" t="str">
        <f>VLOOKUP(F3444,石と花メイン,3,FALSE)</f>
        <v>■紫水晶</v>
      </c>
      <c r="L3444" s="299" t="str">
        <f>VLOOKUP(F3444,石と花メイン,4,FALSE)</f>
        <v>牡丹【富貴草】</v>
      </c>
      <c r="M3444" s="395">
        <f>IF(OR(MONTH(F3444)&lt;7,AND(MONTH(F3444)=7,DAY(F3444)&lt;=25)),
MOD(SUM((E3444-1901)*365,259),260),
MOD(SUM((E3444-1900)*365,259),260))</f>
        <v>244</v>
      </c>
      <c r="N3444" s="121">
        <f>IF(AND(MONTH(F3444)=7,DAY(F3444)&gt;25),1,
ROUNDDOWN((SUM(VLOOKUP(MONTH(F3444),D暦変換用数値,2,FALSE),DAY(F3444))/28)+1,0))</f>
        <v>11</v>
      </c>
      <c r="O3444" s="117">
        <f>IF(AND(MONTH(F3444)=7,DAY(F3444)&gt;25),DAY(F3444)-25,
MOD((SUM(VLOOKUP(MONTH(F3444),D暦変換用数値,2,FALSE),DAY(F3444))),28)+1)</f>
        <v>6</v>
      </c>
      <c r="P3444" s="408">
        <f>IF(OR(MONTH(F3444)&lt;7,AND(MONTH(F3444)=7,DAY(F3444)&lt;=25)),
MOD(SUM((E3444-1901)*365,(N3444-1)*28,O3444,258),260),
MOD(SUM((E3444-1900)*365,(N3444-1)*28,O3444,258),260))</f>
        <v>9</v>
      </c>
      <c r="Q3444" s="372" t="str">
        <f>VLOOKUP(MOD(P3444,4),色,2,FALSE)</f>
        <v>赤い</v>
      </c>
      <c r="R3444" s="290" t="str">
        <f>VLOOKUP(MOD(P3444,13),銀河の音,2,FALSE)</f>
        <v>太陽の</v>
      </c>
      <c r="S3444" s="383" t="str">
        <f>VLOOKUP(MOD(P3444,20),太陽の紋章,2,FALSE)</f>
        <v>月</v>
      </c>
      <c r="T3444" s="128" t="s">
        <v>6830</v>
      </c>
    </row>
    <row r="3445" spans="1:20" ht="13.5" customHeight="1">
      <c r="A3445" s="50" t="str">
        <f>VLOOKUP(MOD(E3445,10),十干,2,FALSE)</f>
        <v>甲</v>
      </c>
      <c r="B3445" s="199" t="str">
        <f>VLOOKUP(MOD(E3445,12),十二支,3,FALSE)</f>
        <v xml:space="preserve">09 火 </v>
      </c>
      <c r="C3445" s="201" t="str">
        <f>VLOOKUP(F3445,星座,3,TRUE)</f>
        <v xml:space="preserve">13 金 </v>
      </c>
      <c r="D3445" s="531" t="s">
        <v>4343</v>
      </c>
      <c r="E3445" s="1" t="str">
        <f>IFERROR(YEAR(D3445),LEFT(D3445,4))</f>
        <v>1874</v>
      </c>
      <c r="F3445" s="1" t="str">
        <f>IF(ISTEXT(D3445),RIGHT(D3445,5),TEXT(D3445,"mm/dd"))</f>
        <v>05/07</v>
      </c>
      <c r="G3445" s="39">
        <f>SUM(MID(E3445,1,1),MID(E3445,2,1),MID(E3445,3,1),MID(E3445,4,1),MID(F3445,1,1),MID(F3445,2,1),MID(F3445,4,1),MID(F3445,5,1))</f>
        <v>32</v>
      </c>
      <c r="H3445" s="41">
        <f>IF(MOD(G3445,9)=0,9,MOD(G3445,9))</f>
        <v>5</v>
      </c>
      <c r="I3445" s="45" t="str">
        <f>IFERROR(MID("日月火水木金土",WEEKDAY(D3445),1),"")</f>
        <v/>
      </c>
      <c r="J3445" s="304" t="s">
        <v>3683</v>
      </c>
      <c r="K3445" s="202" t="str">
        <f>VLOOKUP(F3445,石と花メイン,3,FALSE)</f>
        <v>■紫水晶</v>
      </c>
      <c r="L3445" s="297" t="str">
        <f>VLOOKUP(F3445,石と花メイン,4,FALSE)</f>
        <v>牡丹【富貴草】</v>
      </c>
      <c r="M3445" s="393">
        <f>IF(OR(MONTH(F3445)&lt;7,AND(MONTH(F3445)=7,DAY(F3445)&lt;=25)),
MOD(SUM((E3445-1901)*365,259),260),
MOD(SUM((E3445-1900)*365,259),260))</f>
        <v>24</v>
      </c>
      <c r="N3445" s="390">
        <f>IF(AND(MONTH(F3445)=7,DAY(F3445)&gt;25),1,
ROUNDDOWN((SUM(VLOOKUP(MONTH(F3445),D暦変換用数値,2,FALSE),DAY(F3445))/28)+1,0))</f>
        <v>11</v>
      </c>
      <c r="O3445" s="205">
        <f>IF(AND(MONTH(F3445)=7,DAY(F3445)&gt;25),DAY(F3445)-25,
MOD((SUM(VLOOKUP(MONTH(F3445),D暦変換用数値,2,FALSE),DAY(F3445))),28)+1)</f>
        <v>6</v>
      </c>
      <c r="P3445" s="406">
        <f>IF(OR(MONTH(F3445)&lt;7,AND(MONTH(F3445)=7,DAY(F3445)&lt;=25)),
MOD(SUM((E3445-1901)*365,(N3445-1)*28,O3445,258),260),
MOD(SUM((E3445-1900)*365,(N3445-1)*28,O3445,258),260))</f>
        <v>49</v>
      </c>
      <c r="Q3445" s="372" t="str">
        <f>VLOOKUP(MOD(P3445,4),色,2,FALSE)</f>
        <v>赤い</v>
      </c>
      <c r="R3445" s="290" t="str">
        <f>VLOOKUP(MOD(P3445,13),銀河の音,2,FALSE)</f>
        <v>惑星の</v>
      </c>
      <c r="S3445" s="383" t="str">
        <f>VLOOKUP(MOD(P3445,20),太陽の紋章,2,FALSE)</f>
        <v>月</v>
      </c>
      <c r="T3445" s="103" t="s">
        <v>4344</v>
      </c>
    </row>
    <row r="3446" spans="1:20" ht="13.5" customHeight="1">
      <c r="A3446" s="50" t="str">
        <f>VLOOKUP(MOD(E3446,10),十干,2,FALSE)</f>
        <v>丙</v>
      </c>
      <c r="B3446" s="199" t="str">
        <f>VLOOKUP(MOD(E3446,12),十二支,3,FALSE)</f>
        <v xml:space="preserve">09 火 </v>
      </c>
      <c r="C3446" s="201" t="str">
        <f>VLOOKUP(F3446,星座,3,TRUE)</f>
        <v xml:space="preserve">13 金 </v>
      </c>
      <c r="D3446" s="535" t="s">
        <v>8843</v>
      </c>
      <c r="E3446" s="45" t="str">
        <f>IFERROR(YEAR(D3446),LEFT(D3446,4))</f>
        <v>1886</v>
      </c>
      <c r="F3446" s="45" t="str">
        <f>IF(ISTEXT(D3446),RIGHT(D3446,5),TEXT(D3446,"mm/dd"))</f>
        <v>05/17</v>
      </c>
      <c r="G3446" s="41">
        <f>SUM(MID(E3446,1,1),MID(E3446,2,1),MID(E3446,3,1),MID(E3446,4,1),MID(F3446,1,1),MID(F3446,2,1),MID(F3446,4,1),MID(F3446,5,1))</f>
        <v>36</v>
      </c>
      <c r="H3446" s="41">
        <f>IF(MOD(G3446,9)=0,9,MOD(G3446,9))</f>
        <v>9</v>
      </c>
      <c r="I3446" s="45" t="str">
        <f>IFERROR(MID("日月火水木金土",WEEKDAY(D3446),1),"")</f>
        <v/>
      </c>
      <c r="J3446" s="305" t="s">
        <v>1149</v>
      </c>
      <c r="K3446" s="203" t="str">
        <f>VLOOKUP(F3446,石と花メイン,3,FALSE)</f>
        <v>◆翠玉</v>
      </c>
      <c r="L3446" s="298" t="str">
        <f>VLOOKUP(F3446,石と花メイン,4,FALSE)</f>
        <v>紫蘭【紅蘭】</v>
      </c>
      <c r="M3446" s="394">
        <f>IF(OR(MONTH(F3446)&lt;7,AND(MONTH(F3446)=7,DAY(F3446)&lt;=25)),
MOD(SUM((E3446-1901)*365,259),260),
MOD(SUM((E3446-1900)*365,259),260))</f>
        <v>244</v>
      </c>
      <c r="N3446" s="391">
        <f>IF(AND(MONTH(F3446)=7,DAY(F3446)&gt;25),1,
ROUNDDOWN((SUM(VLOOKUP(MONTH(F3446),D暦変換用数値,2,FALSE),DAY(F3446))/28)+1,0))</f>
        <v>11</v>
      </c>
      <c r="O3446" s="46">
        <f>IF(AND(MONTH(F3446)=7,DAY(F3446)&gt;25),DAY(F3446)-25,
MOD((SUM(VLOOKUP(MONTH(F3446),D暦変換用数値,2,FALSE),DAY(F3446))),28)+1)</f>
        <v>16</v>
      </c>
      <c r="P3446" s="407">
        <f>IF(OR(MONTH(F3446)&lt;7,AND(MONTH(F3446)=7,DAY(F3446)&lt;=25)),
MOD(SUM((E3446-1901)*365,(N3446-1)*28,O3446,258),260),
MOD(SUM((E3446-1900)*365,(N3446-1)*28,O3446,258),260))</f>
        <v>19</v>
      </c>
      <c r="Q3446" s="374" t="str">
        <f>VLOOKUP(MOD(P3446,4),色,2,FALSE)</f>
        <v>青い</v>
      </c>
      <c r="R3446" s="292" t="str">
        <f>VLOOKUP(MOD(P3446,13),銀河の音,2,FALSE)</f>
        <v>律動の</v>
      </c>
      <c r="S3446" s="385" t="str">
        <f>VLOOKUP(MOD(P3446,20),太陽の紋章,2,FALSE)</f>
        <v>嵐</v>
      </c>
      <c r="T3446" s="107" t="s">
        <v>3264</v>
      </c>
    </row>
    <row r="3447" spans="1:20" ht="13.5" customHeight="1">
      <c r="A3447" s="76" t="str">
        <f>VLOOKUP(MOD(E3447,10),十干,2,FALSE)</f>
        <v>丙</v>
      </c>
      <c r="B3447" s="199" t="str">
        <f>VLOOKUP(MOD(E3447,12),十二支,3,FALSE)</f>
        <v xml:space="preserve">09 火 </v>
      </c>
      <c r="C3447" s="201" t="str">
        <f>VLOOKUP(F3447,星座,3,TRUE)</f>
        <v xml:space="preserve">13 金 </v>
      </c>
      <c r="D3447" s="534" t="s">
        <v>8844</v>
      </c>
      <c r="E3447" s="116" t="str">
        <f>IFERROR(YEAR(D3447),LEFT(D3447,4))</f>
        <v>1886</v>
      </c>
      <c r="F3447" s="116" t="str">
        <f>IF(ISTEXT(D3447),RIGHT(D3447,5),TEXT(D3447,"mm/dd"))</f>
        <v>05/20</v>
      </c>
      <c r="G3447" s="120">
        <f>SUM(MID(E3447,1,1),MID(E3447,2,1),MID(E3447,3,1),MID(E3447,4,1),MID(F3447,1,1),MID(F3447,2,1),MID(F3447,4,1),MID(F3447,5,1))</f>
        <v>30</v>
      </c>
      <c r="H3447" s="120">
        <f>IF(MOD(G3447,9)=0,9,MOD(G3447,9))</f>
        <v>3</v>
      </c>
      <c r="I3447" s="116" t="str">
        <f>IFERROR(MID("日月火水木金土",WEEKDAY(D3447),1),"")</f>
        <v/>
      </c>
      <c r="J3447" s="306" t="s">
        <v>7512</v>
      </c>
      <c r="K3447" s="203" t="str">
        <f>VLOOKUP(F3447,石と花メイン,3,FALSE)</f>
        <v>◆青玉</v>
      </c>
      <c r="L3447" s="299" t="str">
        <f>VLOOKUP(F3447,石と花メイン,4,FALSE)</f>
        <v>片喰/酢漿草【オキザリス】</v>
      </c>
      <c r="M3447" s="395">
        <f>IF(OR(MONTH(F3447)&lt;7,AND(MONTH(F3447)=7,DAY(F3447)&lt;=25)),
MOD(SUM((E3447-1901)*365,259),260),
MOD(SUM((E3447-1900)*365,259),260))</f>
        <v>244</v>
      </c>
      <c r="N3447" s="121">
        <f>IF(AND(MONTH(F3447)=7,DAY(F3447)&gt;25),1,
ROUNDDOWN((SUM(VLOOKUP(MONTH(F3447),D暦変換用数値,2,FALSE),DAY(F3447))/28)+1,0))</f>
        <v>11</v>
      </c>
      <c r="O3447" s="117">
        <f>IF(AND(MONTH(F3447)=7,DAY(F3447)&gt;25),DAY(F3447)-25,
MOD((SUM(VLOOKUP(MONTH(F3447),D暦変換用数値,2,FALSE),DAY(F3447))),28)+1)</f>
        <v>19</v>
      </c>
      <c r="P3447" s="408">
        <f>IF(OR(MONTH(F3447)&lt;7,AND(MONTH(F3447)=7,DAY(F3447)&lt;=25)),
MOD(SUM((E3447-1901)*365,(N3447-1)*28,O3447,258),260),
MOD(SUM((E3447-1900)*365,(N3447-1)*28,O3447,258),260))</f>
        <v>22</v>
      </c>
      <c r="Q3447" s="375" t="str">
        <f>VLOOKUP(MOD(P3447,4),色,2,FALSE)</f>
        <v>白い</v>
      </c>
      <c r="R3447" s="293" t="str">
        <f>VLOOKUP(MOD(P3447,13),銀河の音,2,FALSE)</f>
        <v>太陽の</v>
      </c>
      <c r="S3447" s="386" t="str">
        <f>VLOOKUP(MOD(P3447,20),太陽の紋章,2,FALSE)</f>
        <v>風</v>
      </c>
      <c r="T3447" s="126" t="s">
        <v>7516</v>
      </c>
    </row>
    <row r="3448" spans="1:20" ht="13.5" customHeight="1">
      <c r="A3448" s="334" t="str">
        <f>VLOOKUP(MOD(E3448,10),十干,2,FALSE)</f>
        <v>戊</v>
      </c>
      <c r="B3448" s="331" t="str">
        <f>VLOOKUP(MOD(E3448,12),十二支,3,FALSE)</f>
        <v xml:space="preserve">09 火 </v>
      </c>
      <c r="C3448" s="336" t="str">
        <f>VLOOKUP(F3448,星座,3,TRUE)</f>
        <v xml:space="preserve">13 金 </v>
      </c>
      <c r="D3448" s="534" t="s">
        <v>8845</v>
      </c>
      <c r="E3448" s="131" t="str">
        <f>IFERROR(YEAR(D3448),LEFT(D3448,4))</f>
        <v>1898</v>
      </c>
      <c r="F3448" s="131" t="str">
        <f>IF(ISTEXT(D3448),RIGHT(D3448,5),TEXT(D3448,"mm/dd"))</f>
        <v>05/16</v>
      </c>
      <c r="G3448" s="133">
        <f>SUM(MID(E3448,1,1),MID(E3448,2,1),MID(E3448,3,1),MID(E3448,4,1),MID(F3448,1,1),MID(F3448,2,1),MID(F3448,4,1),MID(F3448,5,1))</f>
        <v>38</v>
      </c>
      <c r="H3448" s="133">
        <f>IF(MOD(G3448,9)=0,9,MOD(G3448,9))</f>
        <v>2</v>
      </c>
      <c r="I3448" s="131" t="str">
        <f>IFERROR(MID("日月火水木金土",WEEKDAY(D3448),1),"")</f>
        <v/>
      </c>
      <c r="J3448" s="306" t="s">
        <v>8501</v>
      </c>
      <c r="K3448" s="335" t="str">
        <f>VLOOKUP(F3448,石と花メイン,3,FALSE)</f>
        <v>○真珠</v>
      </c>
      <c r="L3448" s="302" t="str">
        <f>VLOOKUP(F3448,石と花メイン,4,FALSE)</f>
        <v>アリウム【花葱】</v>
      </c>
      <c r="M3448" s="396">
        <f>IF(OR(MONTH(F3448)&lt;7,AND(MONTH(F3448)=7,DAY(F3448)&lt;=25)),
MOD(SUM((E3448-1901)*365,259),260),
MOD(SUM((E3448-1900)*365,259),260))</f>
        <v>204</v>
      </c>
      <c r="N3448" s="335">
        <f>IF(AND(MONTH(F3448)=7,DAY(F3448)&gt;25),1,
ROUNDDOWN((SUM(VLOOKUP(MONTH(F3448),D暦変換用数値,2,FALSE),DAY(F3448))/28)+1,0))</f>
        <v>11</v>
      </c>
      <c r="O3448" s="132">
        <f>IF(AND(MONTH(F3448)=7,DAY(F3448)&gt;25),DAY(F3448)-25,
MOD((SUM(VLOOKUP(MONTH(F3448),D暦変換用数値,2,FALSE),DAY(F3448))),28)+1)</f>
        <v>15</v>
      </c>
      <c r="P3448" s="404">
        <f>IF(OR(MONTH(F3448)&lt;7,AND(MONTH(F3448)=7,DAY(F3448)&lt;=25)),
MOD(SUM((E3448-1901)*365,(N3448-1)*28,O3448,258),260),
MOD(SUM((E3448-1900)*365,(N3448-1)*28,O3448,258),260))</f>
        <v>238</v>
      </c>
      <c r="Q3448" s="376" t="str">
        <f>VLOOKUP(MOD(P3448,4),色,2,FALSE)</f>
        <v>白い</v>
      </c>
      <c r="R3448" s="333" t="str">
        <f>VLOOKUP(MOD(P3448,13),銀河の音,2,FALSE)</f>
        <v>自己存在の</v>
      </c>
      <c r="S3448" s="387" t="str">
        <f>VLOOKUP(MOD(P3448,20),太陽の紋章,2,FALSE)</f>
        <v>鏡</v>
      </c>
      <c r="T3448" s="128" t="s">
        <v>8505</v>
      </c>
    </row>
    <row r="3449" spans="1:20" ht="13.5" customHeight="1">
      <c r="A3449" s="282" t="str">
        <f>VLOOKUP(MOD(E3449,10),十干,2,FALSE)</f>
        <v>戊</v>
      </c>
      <c r="B3449" s="283" t="str">
        <f>VLOOKUP(MOD(E3449,12),十二支,3,FALSE)</f>
        <v xml:space="preserve">09 火 </v>
      </c>
      <c r="C3449" s="287"/>
      <c r="D3449" s="533" t="s">
        <v>8846</v>
      </c>
      <c r="E3449" s="83" t="str">
        <f>IFERROR(YEAR(D3449),LEFT(D3449,4))</f>
        <v>1418</v>
      </c>
      <c r="F3449" s="83" t="str">
        <f>IF(ISTEXT(D3449),RIGHT(D3449,5),TEXT(D3449,"mm/dd"))</f>
        <v>**/**</v>
      </c>
      <c r="G3449" s="88"/>
      <c r="H3449" s="88"/>
      <c r="I3449" s="83" t="str">
        <f>IFERROR(MID("日月火水木金土",WEEKDAY(D3449),1),"")</f>
        <v/>
      </c>
      <c r="J3449" s="303" t="s">
        <v>3742</v>
      </c>
      <c r="K3449" s="87"/>
      <c r="L3449" s="296"/>
      <c r="M3449" s="392"/>
      <c r="N3449" s="330"/>
      <c r="O3449" s="84"/>
      <c r="P3449" s="405"/>
      <c r="Q3449" s="371"/>
      <c r="R3449" s="289"/>
      <c r="S3449" s="382"/>
      <c r="T3449" s="95" t="s">
        <v>3315</v>
      </c>
    </row>
    <row r="3450" spans="1:20" ht="13.5" customHeight="1">
      <c r="A3450" s="50" t="str">
        <f>VLOOKUP(MOD(E3450,10),十干,2,FALSE)</f>
        <v>壬</v>
      </c>
      <c r="B3450" s="199" t="str">
        <f>VLOOKUP(MOD(E3450,12),十二支,3,FALSE)</f>
        <v xml:space="preserve">09 火 </v>
      </c>
      <c r="C3450" s="201"/>
      <c r="D3450" s="531" t="s">
        <v>5790</v>
      </c>
      <c r="E3450" s="1" t="str">
        <f>IFERROR(YEAR(D3450),LEFT(D3450,4))</f>
        <v>1622</v>
      </c>
      <c r="F3450" s="1" t="str">
        <f>IF(ISTEXT(D3450),RIGHT(D3450,5),TEXT(D3450,"mm/dd"))</f>
        <v>**/**</v>
      </c>
      <c r="G3450" s="39"/>
      <c r="H3450" s="41"/>
      <c r="I3450" s="45" t="str">
        <f>IFERROR(MID("日月火水木金土",WEEKDAY(D3450),1),"")</f>
        <v/>
      </c>
      <c r="J3450" s="304" t="s">
        <v>3699</v>
      </c>
      <c r="K3450" s="202"/>
      <c r="L3450" s="297"/>
      <c r="M3450" s="393"/>
      <c r="N3450" s="390"/>
      <c r="O3450" s="205"/>
      <c r="P3450" s="406"/>
      <c r="Q3450" s="377"/>
      <c r="R3450" s="294"/>
      <c r="S3450" s="388"/>
      <c r="T3450" s="97" t="s">
        <v>5791</v>
      </c>
    </row>
    <row r="3451" spans="1:20" ht="13.5" customHeight="1">
      <c r="A3451" s="76" t="str">
        <f>VLOOKUP(MOD(E3451,10),十干,2,FALSE)</f>
        <v>戊</v>
      </c>
      <c r="B3451" s="199" t="str">
        <f>VLOOKUP(MOD(E3451,12),十二支,3,FALSE)</f>
        <v xml:space="preserve">09 火 </v>
      </c>
      <c r="C3451" s="201"/>
      <c r="D3451" s="534" t="s">
        <v>8847</v>
      </c>
      <c r="E3451" s="116" t="str">
        <f>IFERROR(YEAR(D3451),LEFT(D3451,4))</f>
        <v>1658</v>
      </c>
      <c r="F3451" s="116" t="str">
        <f>IF(ISTEXT(D3451),RIGHT(D3451,5),TEXT(D3451,"mm/dd"))</f>
        <v>**/**</v>
      </c>
      <c r="G3451" s="120"/>
      <c r="H3451" s="120"/>
      <c r="I3451" s="116" t="str">
        <f>IFERROR(MID("日月火水木金土",WEEKDAY(D3451),1),"")</f>
        <v/>
      </c>
      <c r="J3451" s="306" t="s">
        <v>7468</v>
      </c>
      <c r="K3451" s="203"/>
      <c r="L3451" s="299"/>
      <c r="M3451" s="395"/>
      <c r="N3451" s="121"/>
      <c r="O3451" s="117"/>
      <c r="P3451" s="408"/>
      <c r="Q3451" s="373"/>
      <c r="R3451" s="291"/>
      <c r="S3451" s="384"/>
      <c r="T3451" s="118"/>
    </row>
    <row r="3452" spans="1:20" ht="13.5" customHeight="1">
      <c r="A3452" s="50" t="str">
        <f>VLOOKUP(MOD(E3452,10),十干,2,FALSE)</f>
        <v>甲</v>
      </c>
      <c r="B3452" s="199" t="str">
        <f>VLOOKUP(MOD(E3452,12),十二支,3,FALSE)</f>
        <v xml:space="preserve">09 火 </v>
      </c>
      <c r="C3452" s="201"/>
      <c r="D3452" s="531" t="s">
        <v>5792</v>
      </c>
      <c r="E3452" s="1" t="str">
        <f>IFERROR(YEAR(D3452),LEFT(D3452,4))</f>
        <v>1874</v>
      </c>
      <c r="F3452" s="1" t="str">
        <f>IF(ISTEXT(D3452),RIGHT(D3452,5),TEXT(D3452,"mm/dd"))</f>
        <v>**/**</v>
      </c>
      <c r="G3452" s="39"/>
      <c r="H3452" s="41"/>
      <c r="I3452" s="45" t="str">
        <f>IFERROR(MID("日月火水木金土",WEEKDAY(D3452),1),"")</f>
        <v/>
      </c>
      <c r="J3452" s="304" t="s">
        <v>3700</v>
      </c>
      <c r="K3452" s="202"/>
      <c r="L3452" s="297"/>
      <c r="M3452" s="393"/>
      <c r="N3452" s="390"/>
      <c r="O3452" s="205"/>
      <c r="P3452" s="406"/>
      <c r="Q3452" s="377"/>
      <c r="R3452" s="294"/>
      <c r="S3452" s="388"/>
      <c r="T3452" s="105" t="s">
        <v>3217</v>
      </c>
    </row>
    <row r="3453" spans="1:20" ht="13.5" customHeight="1">
      <c r="A3453" s="282" t="str">
        <f>VLOOKUP(MOD(E3453,10),十干,2,FALSE)</f>
        <v>甲</v>
      </c>
      <c r="B3453" s="283" t="str">
        <f>VLOOKUP(MOD(E3453,12),十二支,3,FALSE)</f>
        <v xml:space="preserve">09 火 </v>
      </c>
      <c r="C3453" s="287"/>
      <c r="D3453" s="533" t="s">
        <v>8848</v>
      </c>
      <c r="E3453" s="83" t="str">
        <f>IFERROR(YEAR(D3453),LEFT(D3453,4))</f>
        <v>1934</v>
      </c>
      <c r="F3453" s="83" t="str">
        <f>IF(ISTEXT(D3453),RIGHT(D3453,5),TEXT(D3453,"mm/dd"))</f>
        <v>**/**</v>
      </c>
      <c r="G3453" s="88"/>
      <c r="H3453" s="88"/>
      <c r="I3453" s="83" t="str">
        <f>IFERROR(MID("日月火水木金土",WEEKDAY(D3453),1),"")</f>
        <v/>
      </c>
      <c r="J3453" s="303" t="s">
        <v>3743</v>
      </c>
      <c r="K3453" s="87"/>
      <c r="L3453" s="296"/>
      <c r="M3453" s="392"/>
      <c r="N3453" s="330"/>
      <c r="O3453" s="84"/>
      <c r="P3453" s="405"/>
      <c r="Q3453" s="371"/>
      <c r="R3453" s="289"/>
      <c r="S3453" s="382"/>
      <c r="T3453" s="109" t="s">
        <v>3217</v>
      </c>
    </row>
    <row r="3454" spans="1:20" ht="13.5" customHeight="1">
      <c r="A3454" s="50" t="str">
        <f>VLOOKUP(MOD(E3454,10),十干,2,FALSE)</f>
        <v>庚</v>
      </c>
      <c r="B3454" s="199" t="str">
        <f>VLOOKUP(MOD(E3454,12),十二支,3,FALSE)</f>
        <v xml:space="preserve">09 火 </v>
      </c>
      <c r="C3454" s="201"/>
      <c r="D3454" s="531" t="s">
        <v>5793</v>
      </c>
      <c r="E3454" s="1" t="str">
        <f>IFERROR(YEAR(D3454),LEFT(D3454,4))</f>
        <v>1970</v>
      </c>
      <c r="F3454" s="1" t="str">
        <f>IF(ISTEXT(D3454),RIGHT(D3454,5),TEXT(D3454,"mm/dd"))</f>
        <v>**/**</v>
      </c>
      <c r="G3454" s="39"/>
      <c r="H3454" s="41"/>
      <c r="I3454" s="45" t="str">
        <f>IFERROR(MID("日月火水木金土",WEEKDAY(D3454),1),"")</f>
        <v/>
      </c>
      <c r="J3454" s="304" t="s">
        <v>3744</v>
      </c>
      <c r="K3454" s="202"/>
      <c r="L3454" s="297"/>
      <c r="M3454" s="393"/>
      <c r="N3454" s="390"/>
      <c r="O3454" s="205"/>
      <c r="P3454" s="406"/>
      <c r="Q3454" s="377"/>
      <c r="R3454" s="294"/>
      <c r="S3454" s="388"/>
      <c r="T3454" s="93" t="s">
        <v>6301</v>
      </c>
    </row>
    <row r="3455" spans="1:20" ht="13.5" customHeight="1">
      <c r="A3455" s="50" t="str">
        <f>VLOOKUP(MOD(E3455,10),十干,2,FALSE)</f>
        <v>癸</v>
      </c>
      <c r="B3455" s="199" t="str">
        <f>VLOOKUP(MOD(E3455,12),十二支,3,FALSE)</f>
        <v xml:space="preserve">10 龍 </v>
      </c>
      <c r="C3455" s="201" t="str">
        <f>VLOOKUP(F3455,星座,3,TRUE)</f>
        <v xml:space="preserve">01 冥 </v>
      </c>
      <c r="D3455" s="531">
        <v>8715</v>
      </c>
      <c r="E3455" s="1">
        <f>IFERROR(YEAR(D3455),LEFT(D3455,4))</f>
        <v>1923</v>
      </c>
      <c r="F3455" s="1" t="str">
        <f>IF(ISTEXT(D3455),RIGHT(D3455,5),TEXT(D3455,"mm/dd"))</f>
        <v>11/10</v>
      </c>
      <c r="G3455" s="39">
        <f>SUM(MID(E3455,1,1),MID(E3455,2,1),MID(E3455,3,1),MID(E3455,4,1),MID(F3455,1,1),MID(F3455,2,1),MID(F3455,4,1),MID(F3455,5,1))</f>
        <v>18</v>
      </c>
      <c r="H3455" s="41">
        <f>IF(MOD(G3455,9)=0,9,MOD(G3455,9))</f>
        <v>9</v>
      </c>
      <c r="I3455" s="45" t="str">
        <f>IFERROR(MID("日月火水木金土",WEEKDAY(D3455),1),"")</f>
        <v>土</v>
      </c>
      <c r="J3455" s="304" t="s">
        <v>6003</v>
      </c>
      <c r="K3455" s="202" t="str">
        <f>VLOOKUP(F3455,石と花メイン,3,FALSE)</f>
        <v>○真珠</v>
      </c>
      <c r="L3455" s="297" t="str">
        <f>VLOOKUP(F3455,石と花メイン,4,FALSE)</f>
        <v>セントポーリア【アフリカ菫】</v>
      </c>
      <c r="M3455" s="393">
        <f>IF(OR(MONTH(F3455)&lt;7,AND(MONTH(F3455)=7,DAY(F3455)&lt;=25)),
MOD(SUM((E3455-1901)*365,259),260),
MOD(SUM((E3455-1900)*365,259),260))</f>
        <v>74</v>
      </c>
      <c r="N3455" s="390">
        <f>IF(AND(MONTH(F3455)=7,DAY(F3455)&gt;25),1,
ROUNDDOWN((SUM(VLOOKUP(MONTH(F3455),D暦変換用数値,2,FALSE),DAY(F3455))/28)+1,0))</f>
        <v>4</v>
      </c>
      <c r="O3455" s="205">
        <f>IF(AND(MONTH(F3455)=7,DAY(F3455)&gt;25),DAY(F3455)-25,
MOD((SUM(VLOOKUP(MONTH(F3455),D暦変換用数値,2,FALSE),DAY(F3455))),28)+1)</f>
        <v>24</v>
      </c>
      <c r="P3455" s="406">
        <f>IF(OR(MONTH(F3455)&lt;7,AND(MONTH(F3455)=7,DAY(F3455)&lt;=25)),
MOD(SUM((E3455-1901)*365,(N3455-1)*28,O3455,258),260),
MOD(SUM((E3455-1900)*365,(N3455-1)*28,O3455,258),260))</f>
        <v>181</v>
      </c>
      <c r="Q3455" s="372" t="str">
        <f>VLOOKUP(MOD(P3455,4),色,2,FALSE)</f>
        <v>赤い</v>
      </c>
      <c r="R3455" s="290" t="str">
        <f>VLOOKUP(MOD(P3455,13),銀河の音,2,FALSE)</f>
        <v>水晶の</v>
      </c>
      <c r="S3455" s="383" t="str">
        <f>VLOOKUP(MOD(P3455,20),太陽の紋章,2,FALSE)</f>
        <v>竜</v>
      </c>
      <c r="T3455" s="98" t="s">
        <v>3736</v>
      </c>
    </row>
    <row r="3456" spans="1:20" ht="13.5" customHeight="1">
      <c r="A3456" s="50" t="str">
        <f>VLOOKUP(MOD(E3456,10),十干,2,FALSE)</f>
        <v>乙</v>
      </c>
      <c r="B3456" s="199" t="str">
        <f>VLOOKUP(MOD(E3456,12),十二支,3,FALSE)</f>
        <v xml:space="preserve">10 龍 </v>
      </c>
      <c r="C3456" s="201" t="str">
        <f>VLOOKUP(F3456,星座,3,TRUE)</f>
        <v xml:space="preserve">01 冥 </v>
      </c>
      <c r="D3456" s="531">
        <v>13088</v>
      </c>
      <c r="E3456" s="1">
        <f>IFERROR(YEAR(D3456),LEFT(D3456,4))</f>
        <v>1935</v>
      </c>
      <c r="F3456" s="1" t="str">
        <f>IF(ISTEXT(D3456),RIGHT(D3456,5),TEXT(D3456,"mm/dd"))</f>
        <v>10/31</v>
      </c>
      <c r="G3456" s="39">
        <f>SUM(MID(E3456,1,1),MID(E3456,2,1),MID(E3456,3,1),MID(E3456,4,1),MID(F3456,1,1),MID(F3456,2,1),MID(F3456,4,1),MID(F3456,5,1))</f>
        <v>23</v>
      </c>
      <c r="H3456" s="41">
        <f>IF(MOD(G3456,9)=0,9,MOD(G3456,9))</f>
        <v>5</v>
      </c>
      <c r="I3456" s="45" t="str">
        <f>IFERROR(MID("日月火水木金土",WEEKDAY(D3456),1),"")</f>
        <v>木</v>
      </c>
      <c r="J3456" s="304" t="s">
        <v>6004</v>
      </c>
      <c r="K3456" s="202" t="str">
        <f>VLOOKUP(F3456,石と花メイン,3,FALSE)</f>
        <v>◆星条紅玉</v>
      </c>
      <c r="L3456" s="297" t="str">
        <f>VLOOKUP(F3456,石と花メイン,4,FALSE)</f>
        <v>紅葉</v>
      </c>
      <c r="M3456" s="393">
        <f>IF(OR(MONTH(F3456)&lt;7,AND(MONTH(F3456)=7,DAY(F3456)&lt;=25)),
MOD(SUM((E3456-1901)*365,259),260),
MOD(SUM((E3456-1900)*365,259),260))</f>
        <v>34</v>
      </c>
      <c r="N3456" s="390">
        <f>IF(AND(MONTH(F3456)=7,DAY(F3456)&gt;25),1,
ROUNDDOWN((SUM(VLOOKUP(MONTH(F3456),D暦変換用数値,2,FALSE),DAY(F3456))/28)+1,0))</f>
        <v>4</v>
      </c>
      <c r="O3456" s="205">
        <f>IF(AND(MONTH(F3456)=7,DAY(F3456)&gt;25),DAY(F3456)-25,
MOD((SUM(VLOOKUP(MONTH(F3456),D暦変換用数値,2,FALSE),DAY(F3456))),28)+1)</f>
        <v>14</v>
      </c>
      <c r="P3456" s="406">
        <f>IF(OR(MONTH(F3456)&lt;7,AND(MONTH(F3456)=7,DAY(F3456)&lt;=25)),
MOD(SUM((E3456-1901)*365,(N3456-1)*28,O3456,258),260),
MOD(SUM((E3456-1900)*365,(N3456-1)*28,O3456,258),260))</f>
        <v>131</v>
      </c>
      <c r="Q3456" s="374" t="str">
        <f>VLOOKUP(MOD(P3456,4),色,2,FALSE)</f>
        <v>青い</v>
      </c>
      <c r="R3456" s="292" t="str">
        <f>VLOOKUP(MOD(P3456,13),銀河の音,2,FALSE)</f>
        <v>磁気の</v>
      </c>
      <c r="S3456" s="385" t="str">
        <f>VLOOKUP(MOD(P3456,20),太陽の紋章,2,FALSE)</f>
        <v>猿</v>
      </c>
      <c r="T3456" s="111" t="s">
        <v>5453</v>
      </c>
    </row>
    <row r="3457" spans="1:20" ht="13.5" customHeight="1">
      <c r="A3457" s="50" t="str">
        <f>VLOOKUP(MOD(E3457,10),十干,2,FALSE)</f>
        <v>乙</v>
      </c>
      <c r="B3457" s="199" t="str">
        <f>VLOOKUP(MOD(E3457,12),十二支,3,FALSE)</f>
        <v xml:space="preserve">10 龍 </v>
      </c>
      <c r="C3457" s="201" t="str">
        <f>VLOOKUP(F3457,星座,3,TRUE)</f>
        <v xml:space="preserve">01 冥 </v>
      </c>
      <c r="D3457" s="531">
        <v>13102</v>
      </c>
      <c r="E3457" s="1">
        <f>IFERROR(YEAR(D3457),LEFT(D3457,4))</f>
        <v>1935</v>
      </c>
      <c r="F3457" s="1" t="str">
        <f>IF(ISTEXT(D3457),RIGHT(D3457,5),TEXT(D3457,"mm/dd"))</f>
        <v>11/14</v>
      </c>
      <c r="G3457" s="39">
        <f>SUM(MID(E3457,1,1),MID(E3457,2,1),MID(E3457,3,1),MID(E3457,4,1),MID(F3457,1,1),MID(F3457,2,1),MID(F3457,4,1),MID(F3457,5,1))</f>
        <v>25</v>
      </c>
      <c r="H3457" s="41">
        <f>IF(MOD(G3457,9)=0,9,MOD(G3457,9))</f>
        <v>7</v>
      </c>
      <c r="I3457" s="45" t="str">
        <f>IFERROR(MID("日月火水木金土",WEEKDAY(D3457),1),"")</f>
        <v>木</v>
      </c>
      <c r="J3457" s="304" t="s">
        <v>6005</v>
      </c>
      <c r="K3457" s="202" t="str">
        <f>VLOOKUP(F3457,石と花メイン,3,FALSE)</f>
        <v>□水晶</v>
      </c>
      <c r="L3457" s="297" t="str">
        <f>VLOOKUP(F3457,石と花メイン,4,FALSE)</f>
        <v>アルストロメリア【百合水仙】</v>
      </c>
      <c r="M3457" s="393">
        <f>IF(OR(MONTH(F3457)&lt;7,AND(MONTH(F3457)=7,DAY(F3457)&lt;=25)),
MOD(SUM((E3457-1901)*365,259),260),
MOD(SUM((E3457-1900)*365,259),260))</f>
        <v>34</v>
      </c>
      <c r="N3457" s="390">
        <f>IF(AND(MONTH(F3457)=7,DAY(F3457)&gt;25),1,
ROUNDDOWN((SUM(VLOOKUP(MONTH(F3457),D暦変換用数値,2,FALSE),DAY(F3457))/28)+1,0))</f>
        <v>4</v>
      </c>
      <c r="O3457" s="205">
        <f>IF(AND(MONTH(F3457)=7,DAY(F3457)&gt;25),DAY(F3457)-25,
MOD((SUM(VLOOKUP(MONTH(F3457),D暦変換用数値,2,FALSE),DAY(F3457))),28)+1)</f>
        <v>28</v>
      </c>
      <c r="P3457" s="406">
        <f>IF(OR(MONTH(F3457)&lt;7,AND(MONTH(F3457)=7,DAY(F3457)&lt;=25)),
MOD(SUM((E3457-1901)*365,(N3457-1)*28,O3457,258),260),
MOD(SUM((E3457-1900)*365,(N3457-1)*28,O3457,258),260))</f>
        <v>145</v>
      </c>
      <c r="Q3457" s="372" t="str">
        <f>VLOOKUP(MOD(P3457,4),色,2,FALSE)</f>
        <v>赤い</v>
      </c>
      <c r="R3457" s="290" t="str">
        <f>VLOOKUP(MOD(P3457,13),銀河の音,2,FALSE)</f>
        <v>月の</v>
      </c>
      <c r="S3457" s="383" t="str">
        <f>VLOOKUP(MOD(P3457,20),太陽の紋章,2,FALSE)</f>
        <v>蛇</v>
      </c>
      <c r="T3457" s="99" t="s">
        <v>5893</v>
      </c>
    </row>
    <row r="3458" spans="1:20" ht="13.5" customHeight="1">
      <c r="A3458" s="50" t="str">
        <f>VLOOKUP(MOD(E3458,10),十干,2,FALSE)</f>
        <v>丁</v>
      </c>
      <c r="B3458" s="199" t="str">
        <f>VLOOKUP(MOD(E3458,12),十二支,3,FALSE)</f>
        <v xml:space="preserve">10 龍 </v>
      </c>
      <c r="C3458" s="201" t="str">
        <f>VLOOKUP(F3458,星座,3,TRUE)</f>
        <v xml:space="preserve">01 冥 </v>
      </c>
      <c r="D3458" s="531">
        <v>17465</v>
      </c>
      <c r="E3458" s="1">
        <f>IFERROR(YEAR(D3458),LEFT(D3458,4))</f>
        <v>1947</v>
      </c>
      <c r="F3458" s="1" t="str">
        <f>IF(ISTEXT(D3458),RIGHT(D3458,5),TEXT(D3458,"mm/dd"))</f>
        <v>10/25</v>
      </c>
      <c r="G3458" s="39">
        <f>SUM(MID(E3458,1,1),MID(E3458,2,1),MID(E3458,3,1),MID(E3458,4,1),MID(F3458,1,1),MID(F3458,2,1),MID(F3458,4,1),MID(F3458,5,1))</f>
        <v>29</v>
      </c>
      <c r="H3458" s="41">
        <f>IF(MOD(G3458,9)=0,9,MOD(G3458,9))</f>
        <v>2</v>
      </c>
      <c r="I3458" s="45" t="str">
        <f>IFERROR(MID("日月火水木金土",WEEKDAY(D3458),1),"")</f>
        <v>土</v>
      </c>
      <c r="J3458" s="304" t="s">
        <v>6006</v>
      </c>
      <c r="K3458" s="202" t="str">
        <f>VLOOKUP(F3458,石と花メイン,3,FALSE)</f>
        <v>◇金剛石</v>
      </c>
      <c r="L3458" s="297" t="str">
        <f>VLOOKUP(F3458,石と花メイン,4,FALSE)</f>
        <v>見せばや【玉の緒】</v>
      </c>
      <c r="M3458" s="393">
        <f>IF(OR(MONTH(F3458)&lt;7,AND(MONTH(F3458)=7,DAY(F3458)&lt;=25)),
MOD(SUM((E3458-1901)*365,259),260),
MOD(SUM((E3458-1900)*365,259),260))</f>
        <v>254</v>
      </c>
      <c r="N3458" s="390">
        <f>IF(AND(MONTH(F3458)=7,DAY(F3458)&gt;25),1,
ROUNDDOWN((SUM(VLOOKUP(MONTH(F3458),D暦変換用数値,2,FALSE),DAY(F3458))/28)+1,0))</f>
        <v>4</v>
      </c>
      <c r="O3458" s="205">
        <f>IF(AND(MONTH(F3458)=7,DAY(F3458)&gt;25),DAY(F3458)-25,
MOD((SUM(VLOOKUP(MONTH(F3458),D暦変換用数値,2,FALSE),DAY(F3458))),28)+1)</f>
        <v>8</v>
      </c>
      <c r="P3458" s="406">
        <f>IF(OR(MONTH(F3458)&lt;7,AND(MONTH(F3458)=7,DAY(F3458)&lt;=25)),
MOD(SUM((E3458-1901)*365,(N3458-1)*28,O3458,258),260),
MOD(SUM((E3458-1900)*365,(N3458-1)*28,O3458,258),260))</f>
        <v>85</v>
      </c>
      <c r="Q3458" s="372" t="str">
        <f>VLOOKUP(MOD(P3458,4),色,2,FALSE)</f>
        <v>赤い</v>
      </c>
      <c r="R3458" s="290" t="str">
        <f>VLOOKUP(MOD(P3458,13),銀河の音,2,FALSE)</f>
        <v>共振の</v>
      </c>
      <c r="S3458" s="383" t="str">
        <f>VLOOKUP(MOD(P3458,20),太陽の紋章,2,FALSE)</f>
        <v>蛇</v>
      </c>
      <c r="T3458" s="98" t="s">
        <v>3736</v>
      </c>
    </row>
    <row r="3459" spans="1:20" ht="13.5" customHeight="1">
      <c r="A3459" s="50" t="str">
        <f>VLOOKUP(MOD(E3459,10),十干,2,FALSE)</f>
        <v>丁</v>
      </c>
      <c r="B3459" s="199" t="str">
        <f>VLOOKUP(MOD(E3459,12),十二支,3,FALSE)</f>
        <v xml:space="preserve">10 龍 </v>
      </c>
      <c r="C3459" s="201" t="str">
        <f>VLOOKUP(F3459,星座,3,TRUE)</f>
        <v xml:space="preserve">01 冥 </v>
      </c>
      <c r="D3459" s="531">
        <v>17466</v>
      </c>
      <c r="E3459" s="1">
        <f>IFERROR(YEAR(D3459),LEFT(D3459,4))</f>
        <v>1947</v>
      </c>
      <c r="F3459" s="1" t="str">
        <f>IF(ISTEXT(D3459),RIGHT(D3459,5),TEXT(D3459,"mm/dd"))</f>
        <v>10/26</v>
      </c>
      <c r="G3459" s="39">
        <f>SUM(MID(E3459,1,1),MID(E3459,2,1),MID(E3459,3,1),MID(E3459,4,1),MID(F3459,1,1),MID(F3459,2,1),MID(F3459,4,1),MID(F3459,5,1))</f>
        <v>30</v>
      </c>
      <c r="H3459" s="41">
        <f>IF(MOD(G3459,9)=0,9,MOD(G3459,9))</f>
        <v>3</v>
      </c>
      <c r="I3459" s="45" t="str">
        <f>IFERROR(MID("日月火水木金土",WEEKDAY(D3459),1),"")</f>
        <v>日</v>
      </c>
      <c r="J3459" s="304" t="s">
        <v>6007</v>
      </c>
      <c r="K3459" s="202" t="str">
        <f>VLOOKUP(F3459,石と花メイン,3,FALSE)</f>
        <v>■赤縞瑪瑙</v>
      </c>
      <c r="L3459" s="297" t="str">
        <f>VLOOKUP(F3459,石と花メイン,4,FALSE)</f>
        <v>臭木【山空木】</v>
      </c>
      <c r="M3459" s="393">
        <f>IF(OR(MONTH(F3459)&lt;7,AND(MONTH(F3459)=7,DAY(F3459)&lt;=25)),
MOD(SUM((E3459-1901)*365,259),260),
MOD(SUM((E3459-1900)*365,259),260))</f>
        <v>254</v>
      </c>
      <c r="N3459" s="390">
        <f>IF(AND(MONTH(F3459)=7,DAY(F3459)&gt;25),1,
ROUNDDOWN((SUM(VLOOKUP(MONTH(F3459),D暦変換用数値,2,FALSE),DAY(F3459))/28)+1,0))</f>
        <v>4</v>
      </c>
      <c r="O3459" s="205">
        <f>IF(AND(MONTH(F3459)=7,DAY(F3459)&gt;25),DAY(F3459)-25,
MOD((SUM(VLOOKUP(MONTH(F3459),D暦変換用数値,2,FALSE),DAY(F3459))),28)+1)</f>
        <v>9</v>
      </c>
      <c r="P3459" s="406">
        <f>IF(OR(MONTH(F3459)&lt;7,AND(MONTH(F3459)=7,DAY(F3459)&lt;=25)),
MOD(SUM((E3459-1901)*365,(N3459-1)*28,O3459,258),260),
MOD(SUM((E3459-1900)*365,(N3459-1)*28,O3459,258),260))</f>
        <v>86</v>
      </c>
      <c r="Q3459" s="375" t="str">
        <f>VLOOKUP(MOD(P3459,4),色,2,FALSE)</f>
        <v>白い</v>
      </c>
      <c r="R3459" s="293" t="str">
        <f>VLOOKUP(MOD(P3459,13),銀河の音,2,FALSE)</f>
        <v>銀河の</v>
      </c>
      <c r="S3459" s="386" t="str">
        <f>VLOOKUP(MOD(P3459,20),太陽の紋章,2,FALSE)</f>
        <v>世界の橋渡し</v>
      </c>
      <c r="T3459" s="98" t="s">
        <v>3736</v>
      </c>
    </row>
    <row r="3460" spans="1:20" ht="13.5" customHeight="1">
      <c r="A3460" s="50" t="str">
        <f>VLOOKUP(MOD(E3460,10),十干,2,FALSE)</f>
        <v>丁</v>
      </c>
      <c r="B3460" s="199" t="str">
        <f>VLOOKUP(MOD(E3460,12),十二支,3,FALSE)</f>
        <v xml:space="preserve">10 龍 </v>
      </c>
      <c r="C3460" s="201" t="str">
        <f>VLOOKUP(F3460,星座,3,TRUE)</f>
        <v xml:space="preserve">01 冥 </v>
      </c>
      <c r="D3460" s="531">
        <v>17475</v>
      </c>
      <c r="E3460" s="1">
        <f>IFERROR(YEAR(D3460),LEFT(D3460,4))</f>
        <v>1947</v>
      </c>
      <c r="F3460" s="1" t="str">
        <f>IF(ISTEXT(D3460),RIGHT(D3460,5),TEXT(D3460,"mm/dd"))</f>
        <v>11/04</v>
      </c>
      <c r="G3460" s="39">
        <f>SUM(MID(E3460,1,1),MID(E3460,2,1),MID(E3460,3,1),MID(E3460,4,1),MID(F3460,1,1),MID(F3460,2,1),MID(F3460,4,1),MID(F3460,5,1))</f>
        <v>27</v>
      </c>
      <c r="H3460" s="41">
        <f>IF(MOD(G3460,9)=0,9,MOD(G3460,9))</f>
        <v>9</v>
      </c>
      <c r="I3460" s="45" t="str">
        <f>IFERROR(MID("日月火水木金土",WEEKDAY(D3460),1),"")</f>
        <v>火</v>
      </c>
      <c r="J3460" s="304" t="s">
        <v>6008</v>
      </c>
      <c r="K3460" s="202" t="str">
        <f>VLOOKUP(F3460,石と花メイン,3,FALSE)</f>
        <v>◆翠玉</v>
      </c>
      <c r="L3460" s="297" t="str">
        <f>VLOOKUP(F3460,石と花メイン,4,FALSE)</f>
        <v>サフラン【番紅花】</v>
      </c>
      <c r="M3460" s="393">
        <f>IF(OR(MONTH(F3460)&lt;7,AND(MONTH(F3460)=7,DAY(F3460)&lt;=25)),
MOD(SUM((E3460-1901)*365,259),260),
MOD(SUM((E3460-1900)*365,259),260))</f>
        <v>254</v>
      </c>
      <c r="N3460" s="390">
        <f>IF(AND(MONTH(F3460)=7,DAY(F3460)&gt;25),1,
ROUNDDOWN((SUM(VLOOKUP(MONTH(F3460),D暦変換用数値,2,FALSE),DAY(F3460))/28)+1,0))</f>
        <v>4</v>
      </c>
      <c r="O3460" s="205">
        <f>IF(AND(MONTH(F3460)=7,DAY(F3460)&gt;25),DAY(F3460)-25,
MOD((SUM(VLOOKUP(MONTH(F3460),D暦変換用数値,2,FALSE),DAY(F3460))),28)+1)</f>
        <v>18</v>
      </c>
      <c r="P3460" s="406">
        <f>IF(OR(MONTH(F3460)&lt;7,AND(MONTH(F3460)=7,DAY(F3460)&lt;=25)),
MOD(SUM((E3460-1901)*365,(N3460-1)*28,O3460,258),260),
MOD(SUM((E3460-1900)*365,(N3460-1)*28,O3460,258),260))</f>
        <v>95</v>
      </c>
      <c r="Q3460" s="374" t="str">
        <f>VLOOKUP(MOD(P3460,4),色,2,FALSE)</f>
        <v>青い</v>
      </c>
      <c r="R3460" s="292" t="str">
        <f>VLOOKUP(MOD(P3460,13),銀河の音,2,FALSE)</f>
        <v>自己存在の</v>
      </c>
      <c r="S3460" s="385" t="str">
        <f>VLOOKUP(MOD(P3460,20),太陽の紋章,2,FALSE)</f>
        <v>鷲</v>
      </c>
      <c r="T3460" s="98" t="s">
        <v>3736</v>
      </c>
    </row>
    <row r="3461" spans="1:20" ht="13.5" customHeight="1">
      <c r="A3461" s="49" t="str">
        <f>VLOOKUP(MOD(E3461,10),十干,2,FALSE)</f>
        <v>丁</v>
      </c>
      <c r="B3461" s="199" t="str">
        <f>VLOOKUP(MOD(E3461,12),十二支,3,FALSE)</f>
        <v xml:space="preserve">10 龍 </v>
      </c>
      <c r="C3461" s="201" t="str">
        <f>VLOOKUP(F3461,星座,3,TRUE)</f>
        <v xml:space="preserve">01 冥 </v>
      </c>
      <c r="D3461" s="535">
        <v>17479</v>
      </c>
      <c r="E3461" s="45">
        <f>IFERROR(YEAR(D3461),LEFT(D3461,4))</f>
        <v>1947</v>
      </c>
      <c r="F3461" s="45" t="str">
        <f>IF(ISTEXT(D3461),RIGHT(D3461,5),TEXT(D3461,"mm/dd"))</f>
        <v>11/08</v>
      </c>
      <c r="G3461" s="41">
        <f>SUM(MID(E3461,1,1),MID(E3461,2,1),MID(E3461,3,1),MID(E3461,4,1),MID(F3461,1,1),MID(F3461,2,1),MID(F3461,4,1),MID(F3461,5,1))</f>
        <v>31</v>
      </c>
      <c r="H3461" s="41">
        <f>IF(MOD(G3461,9)=0,9,MOD(G3461,9))</f>
        <v>4</v>
      </c>
      <c r="I3461" s="45" t="str">
        <f>IFERROR(MID("日月火水木金土",WEEKDAY(D3461),1),"")</f>
        <v>土</v>
      </c>
      <c r="J3461" s="305" t="s">
        <v>457</v>
      </c>
      <c r="K3461" s="203" t="str">
        <f>VLOOKUP(F3461,石と花メイン,3,FALSE)</f>
        <v>◇金剛石</v>
      </c>
      <c r="L3461" s="298" t="str">
        <f>VLOOKUP(F3461,石と花メイン,4,FALSE)</f>
        <v>仙翁【リクニス】</v>
      </c>
      <c r="M3461" s="394">
        <f>IF(OR(MONTH(F3461)&lt;7,AND(MONTH(F3461)=7,DAY(F3461)&lt;=25)),
MOD(SUM((E3461-1901)*365,259),260),
MOD(SUM((E3461-1900)*365,259),260))</f>
        <v>254</v>
      </c>
      <c r="N3461" s="391">
        <f>IF(AND(MONTH(F3461)=7,DAY(F3461)&gt;25),1,
ROUNDDOWN((SUM(VLOOKUP(MONTH(F3461),D暦変換用数値,2,FALSE),DAY(F3461))/28)+1,0))</f>
        <v>4</v>
      </c>
      <c r="O3461" s="46">
        <f>IF(AND(MONTH(F3461)=7,DAY(F3461)&gt;25),DAY(F3461)-25,
MOD((SUM(VLOOKUP(MONTH(F3461),D暦変換用数値,2,FALSE),DAY(F3461))),28)+1)</f>
        <v>22</v>
      </c>
      <c r="P3461" s="407">
        <f>IF(OR(MONTH(F3461)&lt;7,AND(MONTH(F3461)=7,DAY(F3461)&lt;=25)),
MOD(SUM((E3461-1901)*365,(N3461-1)*28,O3461,258),260),
MOD(SUM((E3461-1900)*365,(N3461-1)*28,O3461,258),260))</f>
        <v>99</v>
      </c>
      <c r="Q3461" s="374" t="str">
        <f>VLOOKUP(MOD(P3461,4),色,2,FALSE)</f>
        <v>青い</v>
      </c>
      <c r="R3461" s="292" t="str">
        <f>VLOOKUP(MOD(P3461,13),銀河の音,2,FALSE)</f>
        <v>銀河の</v>
      </c>
      <c r="S3461" s="385" t="str">
        <f>VLOOKUP(MOD(P3461,20),太陽の紋章,2,FALSE)</f>
        <v>嵐</v>
      </c>
      <c r="T3461" s="79"/>
    </row>
    <row r="3462" spans="1:20" ht="13.5" customHeight="1">
      <c r="A3462" s="50" t="str">
        <f>VLOOKUP(MOD(E3462,10),十干,2,FALSE)</f>
        <v>丁</v>
      </c>
      <c r="B3462" s="199" t="str">
        <f>VLOOKUP(MOD(E3462,12),十二支,3,FALSE)</f>
        <v xml:space="preserve">10 龍 </v>
      </c>
      <c r="C3462" s="201" t="str">
        <f>VLOOKUP(F3462,星座,3,TRUE)</f>
        <v xml:space="preserve">01 冥 </v>
      </c>
      <c r="D3462" s="531">
        <v>17486</v>
      </c>
      <c r="E3462" s="1">
        <f>IFERROR(YEAR(D3462),LEFT(D3462,4))</f>
        <v>1947</v>
      </c>
      <c r="F3462" s="1" t="str">
        <f>IF(ISTEXT(D3462),RIGHT(D3462,5),TEXT(D3462,"mm/dd"))</f>
        <v>11/15</v>
      </c>
      <c r="G3462" s="39">
        <f>SUM(MID(E3462,1,1),MID(E3462,2,1),MID(E3462,3,1),MID(E3462,4,1),MID(F3462,1,1),MID(F3462,2,1),MID(F3462,4,1),MID(F3462,5,1))</f>
        <v>29</v>
      </c>
      <c r="H3462" s="41">
        <f>IF(MOD(G3462,9)=0,9,MOD(G3462,9))</f>
        <v>2</v>
      </c>
      <c r="I3462" s="45" t="str">
        <f>IFERROR(MID("日月火水木金土",WEEKDAY(D3462),1),"")</f>
        <v>土</v>
      </c>
      <c r="J3462" s="304" t="s">
        <v>6009</v>
      </c>
      <c r="K3462" s="202" t="str">
        <f>VLOOKUP(F3462,石と花メイン,3,FALSE)</f>
        <v>◆青玉</v>
      </c>
      <c r="L3462" s="297" t="str">
        <f>VLOOKUP(F3462,石と花メイン,4,FALSE)</f>
        <v>オレガノ【花薄荷】</v>
      </c>
      <c r="M3462" s="393">
        <f>IF(OR(MONTH(F3462)&lt;7,AND(MONTH(F3462)=7,DAY(F3462)&lt;=25)),
MOD(SUM((E3462-1901)*365,259),260),
MOD(SUM((E3462-1900)*365,259),260))</f>
        <v>254</v>
      </c>
      <c r="N3462" s="390">
        <f>IF(AND(MONTH(F3462)=7,DAY(F3462)&gt;25),1,
ROUNDDOWN((SUM(VLOOKUP(MONTH(F3462),D暦変換用数値,2,FALSE),DAY(F3462))/28)+1,0))</f>
        <v>5</v>
      </c>
      <c r="O3462" s="205">
        <f>IF(AND(MONTH(F3462)=7,DAY(F3462)&gt;25),DAY(F3462)-25,
MOD((SUM(VLOOKUP(MONTH(F3462),D暦変換用数値,2,FALSE),DAY(F3462))),28)+1)</f>
        <v>1</v>
      </c>
      <c r="P3462" s="406">
        <f>IF(OR(MONTH(F3462)&lt;7,AND(MONTH(F3462)=7,DAY(F3462)&lt;=25)),
MOD(SUM((E3462-1901)*365,(N3462-1)*28,O3462,258),260),
MOD(SUM((E3462-1900)*365,(N3462-1)*28,O3462,258),260))</f>
        <v>106</v>
      </c>
      <c r="Q3462" s="375" t="str">
        <f>VLOOKUP(MOD(P3462,4),色,2,FALSE)</f>
        <v>白い</v>
      </c>
      <c r="R3462" s="293" t="str">
        <f>VLOOKUP(MOD(P3462,13),銀河の音,2,FALSE)</f>
        <v>月の</v>
      </c>
      <c r="S3462" s="386" t="str">
        <f>VLOOKUP(MOD(P3462,20),太陽の紋章,2,FALSE)</f>
        <v>世界の橋渡し</v>
      </c>
      <c r="T3462" s="99" t="s">
        <v>8927</v>
      </c>
    </row>
    <row r="3463" spans="1:20" ht="13.5" customHeight="1">
      <c r="A3463" s="50" t="str">
        <f>VLOOKUP(MOD(E3463,10),十干,2,FALSE)</f>
        <v>丁</v>
      </c>
      <c r="B3463" s="199" t="str">
        <f>VLOOKUP(MOD(E3463,12),十二支,3,FALSE)</f>
        <v xml:space="preserve">10 龍 </v>
      </c>
      <c r="C3463" s="201" t="str">
        <f>VLOOKUP(F3463,星座,3,TRUE)</f>
        <v xml:space="preserve">01 冥 </v>
      </c>
      <c r="D3463" s="531">
        <v>17489</v>
      </c>
      <c r="E3463" s="1">
        <f>IFERROR(YEAR(D3463),LEFT(D3463,4))</f>
        <v>1947</v>
      </c>
      <c r="F3463" s="1" t="str">
        <f>IF(ISTEXT(D3463),RIGHT(D3463,5),TEXT(D3463,"mm/dd"))</f>
        <v>11/18</v>
      </c>
      <c r="G3463" s="39">
        <f>SUM(MID(E3463,1,1),MID(E3463,2,1),MID(E3463,3,1),MID(E3463,4,1),MID(F3463,1,1),MID(F3463,2,1),MID(F3463,4,1),MID(F3463,5,1))</f>
        <v>32</v>
      </c>
      <c r="H3463" s="41">
        <f>IF(MOD(G3463,9)=0,9,MOD(G3463,9))</f>
        <v>5</v>
      </c>
      <c r="I3463" s="45" t="str">
        <f>IFERROR(MID("日月火水木金土",WEEKDAY(D3463),1),"")</f>
        <v>火</v>
      </c>
      <c r="J3463" s="304" t="s">
        <v>2248</v>
      </c>
      <c r="K3463" s="202" t="str">
        <f>VLOOKUP(F3463,石と花メイン,3,FALSE)</f>
        <v>○真珠</v>
      </c>
      <c r="L3463" s="297" t="str">
        <f>VLOOKUP(F3463,石と花メイン,4,FALSE)</f>
        <v>山百合【オリエンタルリリー】</v>
      </c>
      <c r="M3463" s="393">
        <f>IF(OR(MONTH(F3463)&lt;7,AND(MONTH(F3463)=7,DAY(F3463)&lt;=25)),
MOD(SUM((E3463-1901)*365,259),260),
MOD(SUM((E3463-1900)*365,259),260))</f>
        <v>254</v>
      </c>
      <c r="N3463" s="390">
        <f>IF(AND(MONTH(F3463)=7,DAY(F3463)&gt;25),1,
ROUNDDOWN((SUM(VLOOKUP(MONTH(F3463),D暦変換用数値,2,FALSE),DAY(F3463))/28)+1,0))</f>
        <v>5</v>
      </c>
      <c r="O3463" s="205">
        <f>IF(AND(MONTH(F3463)=7,DAY(F3463)&gt;25),DAY(F3463)-25,
MOD((SUM(VLOOKUP(MONTH(F3463),D暦変換用数値,2,FALSE),DAY(F3463))),28)+1)</f>
        <v>4</v>
      </c>
      <c r="P3463" s="406">
        <f>IF(OR(MONTH(F3463)&lt;7,AND(MONTH(F3463)=7,DAY(F3463)&lt;=25)),
MOD(SUM((E3463-1901)*365,(N3463-1)*28,O3463,258),260),
MOD(SUM((E3463-1900)*365,(N3463-1)*28,O3463,258),260))</f>
        <v>109</v>
      </c>
      <c r="Q3463" s="372" t="str">
        <f>VLOOKUP(MOD(P3463,4),色,2,FALSE)</f>
        <v>赤い</v>
      </c>
      <c r="R3463" s="290" t="str">
        <f>VLOOKUP(MOD(P3463,13),銀河の音,2,FALSE)</f>
        <v>倍音の</v>
      </c>
      <c r="S3463" s="383" t="str">
        <f>VLOOKUP(MOD(P3463,20),太陽の紋章,2,FALSE)</f>
        <v>月</v>
      </c>
      <c r="T3463" s="98" t="s">
        <v>3736</v>
      </c>
    </row>
    <row r="3464" spans="1:20" ht="13.5" customHeight="1">
      <c r="A3464" s="50" t="str">
        <f>VLOOKUP(MOD(E3464,10),十干,2,FALSE)</f>
        <v>己</v>
      </c>
      <c r="B3464" s="199" t="str">
        <f>VLOOKUP(MOD(E3464,12),十二支,3,FALSE)</f>
        <v xml:space="preserve">10 龍 </v>
      </c>
      <c r="C3464" s="201" t="str">
        <f>VLOOKUP(F3464,星座,3,TRUE)</f>
        <v xml:space="preserve">01 冥 </v>
      </c>
      <c r="D3464" s="531">
        <v>21848</v>
      </c>
      <c r="E3464" s="1">
        <f>IFERROR(YEAR(D3464),LEFT(D3464,4))</f>
        <v>1959</v>
      </c>
      <c r="F3464" s="1" t="str">
        <f>IF(ISTEXT(D3464),RIGHT(D3464,5),TEXT(D3464,"mm/dd"))</f>
        <v>10/25</v>
      </c>
      <c r="G3464" s="39">
        <f>SUM(MID(E3464,1,1),MID(E3464,2,1),MID(E3464,3,1),MID(E3464,4,1),MID(F3464,1,1),MID(F3464,2,1),MID(F3464,4,1),MID(F3464,5,1))</f>
        <v>32</v>
      </c>
      <c r="H3464" s="41">
        <f>IF(MOD(G3464,9)=0,9,MOD(G3464,9))</f>
        <v>5</v>
      </c>
      <c r="I3464" s="45" t="str">
        <f>IFERROR(MID("日月火水木金土",WEEKDAY(D3464),1),"")</f>
        <v>日</v>
      </c>
      <c r="J3464" s="304" t="s">
        <v>2249</v>
      </c>
      <c r="K3464" s="202" t="str">
        <f>VLOOKUP(F3464,石と花メイン,3,FALSE)</f>
        <v>◇金剛石</v>
      </c>
      <c r="L3464" s="297" t="str">
        <f>VLOOKUP(F3464,石と花メイン,4,FALSE)</f>
        <v>見せばや【玉の緒】</v>
      </c>
      <c r="M3464" s="393">
        <f>IF(OR(MONTH(F3464)&lt;7,AND(MONTH(F3464)=7,DAY(F3464)&lt;=25)),
MOD(SUM((E3464-1901)*365,259),260),
MOD(SUM((E3464-1900)*365,259),260))</f>
        <v>214</v>
      </c>
      <c r="N3464" s="390">
        <f>IF(AND(MONTH(F3464)=7,DAY(F3464)&gt;25),1,
ROUNDDOWN((SUM(VLOOKUP(MONTH(F3464),D暦変換用数値,2,FALSE),DAY(F3464))/28)+1,0))</f>
        <v>4</v>
      </c>
      <c r="O3464" s="205">
        <f>IF(AND(MONTH(F3464)=7,DAY(F3464)&gt;25),DAY(F3464)-25,
MOD((SUM(VLOOKUP(MONTH(F3464),D暦変換用数値,2,FALSE),DAY(F3464))),28)+1)</f>
        <v>8</v>
      </c>
      <c r="P3464" s="406">
        <f>IF(OR(MONTH(F3464)&lt;7,AND(MONTH(F3464)=7,DAY(F3464)&lt;=25)),
MOD(SUM((E3464-1901)*365,(N3464-1)*28,O3464,258),260),
MOD(SUM((E3464-1900)*365,(N3464-1)*28,O3464,258),260))</f>
        <v>45</v>
      </c>
      <c r="Q3464" s="372" t="str">
        <f>VLOOKUP(MOD(P3464,4),色,2,FALSE)</f>
        <v>赤い</v>
      </c>
      <c r="R3464" s="290" t="str">
        <f>VLOOKUP(MOD(P3464,13),銀河の音,2,FALSE)</f>
        <v>律動の</v>
      </c>
      <c r="S3464" s="383" t="str">
        <f>VLOOKUP(MOD(P3464,20),太陽の紋章,2,FALSE)</f>
        <v>蛇</v>
      </c>
      <c r="T3464" s="98" t="s">
        <v>3736</v>
      </c>
    </row>
    <row r="3465" spans="1:20" ht="13.5" customHeight="1">
      <c r="A3465" s="334" t="str">
        <f>VLOOKUP(MOD(E3465,10),十干,2,FALSE)</f>
        <v>己</v>
      </c>
      <c r="B3465" s="331" t="str">
        <f>VLOOKUP(MOD(E3465,12),十二支,3,FALSE)</f>
        <v xml:space="preserve">10 龍 </v>
      </c>
      <c r="C3465" s="336" t="str">
        <f>VLOOKUP(F3465,星座,3,TRUE)</f>
        <v xml:space="preserve">01 冥 </v>
      </c>
      <c r="D3465" s="534">
        <v>21862</v>
      </c>
      <c r="E3465" s="131">
        <f>IFERROR(YEAR(D3465),LEFT(D3465,4))</f>
        <v>1959</v>
      </c>
      <c r="F3465" s="131" t="str">
        <f>IF(ISTEXT(D3465),RIGHT(D3465,5),TEXT(D3465,"mm/dd"))</f>
        <v>11/08</v>
      </c>
      <c r="G3465" s="133">
        <f>SUM(MID(E3465,1,1),MID(E3465,2,1),MID(E3465,3,1),MID(E3465,4,1),MID(F3465,1,1),MID(F3465,2,1),MID(F3465,4,1),MID(F3465,5,1))</f>
        <v>34</v>
      </c>
      <c r="H3465" s="133">
        <f>IF(MOD(G3465,9)=0,9,MOD(G3465,9))</f>
        <v>7</v>
      </c>
      <c r="I3465" s="131" t="str">
        <f>IFERROR(MID("日月火水木金土",WEEKDAY(D3465),1),"")</f>
        <v>日</v>
      </c>
      <c r="J3465" s="306" t="s">
        <v>8492</v>
      </c>
      <c r="K3465" s="335" t="str">
        <f>VLOOKUP(F3465,石と花メイン,3,FALSE)</f>
        <v>◇金剛石</v>
      </c>
      <c r="L3465" s="302" t="str">
        <f>VLOOKUP(F3465,石と花メイン,4,FALSE)</f>
        <v>仙翁【リクニス】</v>
      </c>
      <c r="M3465" s="396">
        <f>IF(OR(MONTH(F3465)&lt;7,AND(MONTH(F3465)=7,DAY(F3465)&lt;=25)),
MOD(SUM((E3465-1901)*365,259),260),
MOD(SUM((E3465-1900)*365,259),260))</f>
        <v>214</v>
      </c>
      <c r="N3465" s="335">
        <f>IF(AND(MONTH(F3465)=7,DAY(F3465)&gt;25),1,
ROUNDDOWN((SUM(VLOOKUP(MONTH(F3465),D暦変換用数値,2,FALSE),DAY(F3465))/28)+1,0))</f>
        <v>4</v>
      </c>
      <c r="O3465" s="132">
        <f>IF(AND(MONTH(F3465)=7,DAY(F3465)&gt;25),DAY(F3465)-25,
MOD((SUM(VLOOKUP(MONTH(F3465),D暦変換用数値,2,FALSE),DAY(F3465))),28)+1)</f>
        <v>22</v>
      </c>
      <c r="P3465" s="404">
        <f>IF(OR(MONTH(F3465)&lt;7,AND(MONTH(F3465)=7,DAY(F3465)&lt;=25)),
MOD(SUM((E3465-1901)*365,(N3465-1)*28,O3465,258),260),
MOD(SUM((E3465-1900)*365,(N3465-1)*28,O3465,258),260))</f>
        <v>59</v>
      </c>
      <c r="Q3465" s="376" t="str">
        <f>VLOOKUP(MOD(P3465,4),色,2,FALSE)</f>
        <v>青い</v>
      </c>
      <c r="R3465" s="333" t="str">
        <f>VLOOKUP(MOD(P3465,13),銀河の音,2,FALSE)</f>
        <v>共振の</v>
      </c>
      <c r="S3465" s="387" t="str">
        <f>VLOOKUP(MOD(P3465,20),太陽の紋章,2,FALSE)</f>
        <v>嵐</v>
      </c>
      <c r="T3465" s="119" t="s">
        <v>8491</v>
      </c>
    </row>
    <row r="3466" spans="1:20" ht="13.5" customHeight="1">
      <c r="A3466" s="50" t="str">
        <f>VLOOKUP(MOD(E3466,10),十干,2,FALSE)</f>
        <v>己</v>
      </c>
      <c r="B3466" s="199" t="str">
        <f>VLOOKUP(MOD(E3466,12),十二支,3,FALSE)</f>
        <v xml:space="preserve">10 龍 </v>
      </c>
      <c r="C3466" s="201" t="str">
        <f>VLOOKUP(F3466,星座,3,TRUE)</f>
        <v xml:space="preserve">01 冥 </v>
      </c>
      <c r="D3466" s="531">
        <v>21865</v>
      </c>
      <c r="E3466" s="1">
        <f>IFERROR(YEAR(D3466),LEFT(D3466,4))</f>
        <v>1959</v>
      </c>
      <c r="F3466" s="1" t="str">
        <f>IF(ISTEXT(D3466),RIGHT(D3466,5),TEXT(D3466,"mm/dd"))</f>
        <v>11/11</v>
      </c>
      <c r="G3466" s="39">
        <f>SUM(MID(E3466,1,1),MID(E3466,2,1),MID(E3466,3,1),MID(E3466,4,1),MID(F3466,1,1),MID(F3466,2,1),MID(F3466,4,1),MID(F3466,5,1))</f>
        <v>28</v>
      </c>
      <c r="H3466" s="41">
        <f>IF(MOD(G3466,9)=0,9,MOD(G3466,9))</f>
        <v>1</v>
      </c>
      <c r="I3466" s="45" t="str">
        <f>IFERROR(MID("日月火水木金土",WEEKDAY(D3466),1),"")</f>
        <v>水</v>
      </c>
      <c r="J3466" s="304" t="s">
        <v>2250</v>
      </c>
      <c r="K3466" s="202" t="str">
        <f>VLOOKUP(F3466,石と花メイン,3,FALSE)</f>
        <v>●翡翠</v>
      </c>
      <c r="L3466" s="297" t="str">
        <f>VLOOKUP(F3466,石と花メイン,4,FALSE)</f>
        <v>烏瓜【玉章】</v>
      </c>
      <c r="M3466" s="393">
        <f>IF(OR(MONTH(F3466)&lt;7,AND(MONTH(F3466)=7,DAY(F3466)&lt;=25)),
MOD(SUM((E3466-1901)*365,259),260),
MOD(SUM((E3466-1900)*365,259),260))</f>
        <v>214</v>
      </c>
      <c r="N3466" s="390">
        <f>IF(AND(MONTH(F3466)=7,DAY(F3466)&gt;25),1,
ROUNDDOWN((SUM(VLOOKUP(MONTH(F3466),D暦変換用数値,2,FALSE),DAY(F3466))/28)+1,0))</f>
        <v>4</v>
      </c>
      <c r="O3466" s="205">
        <f>IF(AND(MONTH(F3466)=7,DAY(F3466)&gt;25),DAY(F3466)-25,
MOD((SUM(VLOOKUP(MONTH(F3466),D暦変換用数値,2,FALSE),DAY(F3466))),28)+1)</f>
        <v>25</v>
      </c>
      <c r="P3466" s="406">
        <f>IF(OR(MONTH(F3466)&lt;7,AND(MONTH(F3466)=7,DAY(F3466)&lt;=25)),
MOD(SUM((E3466-1901)*365,(N3466-1)*28,O3466,258),260),
MOD(SUM((E3466-1900)*365,(N3466-1)*28,O3466,258),260))</f>
        <v>62</v>
      </c>
      <c r="Q3466" s="375" t="str">
        <f>VLOOKUP(MOD(P3466,4),色,2,FALSE)</f>
        <v>白い</v>
      </c>
      <c r="R3466" s="293" t="str">
        <f>VLOOKUP(MOD(P3466,13),銀河の音,2,FALSE)</f>
        <v>惑星の</v>
      </c>
      <c r="S3466" s="386" t="str">
        <f>VLOOKUP(MOD(P3466,20),太陽の紋章,2,FALSE)</f>
        <v>風</v>
      </c>
      <c r="T3466" s="98" t="s">
        <v>3736</v>
      </c>
    </row>
    <row r="3467" spans="1:20" ht="13.5" customHeight="1">
      <c r="A3467" s="50" t="str">
        <f>VLOOKUP(MOD(E3467,10),十干,2,FALSE)</f>
        <v>己</v>
      </c>
      <c r="B3467" s="199" t="str">
        <f>VLOOKUP(MOD(E3467,12),十二支,3,FALSE)</f>
        <v xml:space="preserve">10 龍 </v>
      </c>
      <c r="C3467" s="201" t="str">
        <f>VLOOKUP(F3467,星座,3,TRUE)</f>
        <v xml:space="preserve">01 冥 </v>
      </c>
      <c r="D3467" s="531">
        <v>21871</v>
      </c>
      <c r="E3467" s="1">
        <f>IFERROR(YEAR(D3467),LEFT(D3467,4))</f>
        <v>1959</v>
      </c>
      <c r="F3467" s="1" t="str">
        <f>IF(ISTEXT(D3467),RIGHT(D3467,5),TEXT(D3467,"mm/dd"))</f>
        <v>11/17</v>
      </c>
      <c r="G3467" s="39">
        <f>SUM(MID(E3467,1,1),MID(E3467,2,1),MID(E3467,3,1),MID(E3467,4,1),MID(F3467,1,1),MID(F3467,2,1),MID(F3467,4,1),MID(F3467,5,1))</f>
        <v>34</v>
      </c>
      <c r="H3467" s="41">
        <f>IF(MOD(G3467,9)=0,9,MOD(G3467,9))</f>
        <v>7</v>
      </c>
      <c r="I3467" s="45" t="str">
        <f>IFERROR(MID("日月火水木金土",WEEKDAY(D3467),1),"")</f>
        <v>火</v>
      </c>
      <c r="J3467" s="304" t="s">
        <v>2251</v>
      </c>
      <c r="K3467" s="202" t="str">
        <f>VLOOKUP(F3467,石と花メイン,3,FALSE)</f>
        <v>■紅玉髄</v>
      </c>
      <c r="L3467" s="297" t="str">
        <f>VLOOKUP(F3467,石と花メイン,4,FALSE)</f>
        <v>ベゴニア</v>
      </c>
      <c r="M3467" s="393">
        <f>IF(OR(MONTH(F3467)&lt;7,AND(MONTH(F3467)=7,DAY(F3467)&lt;=25)),
MOD(SUM((E3467-1901)*365,259),260),
MOD(SUM((E3467-1900)*365,259),260))</f>
        <v>214</v>
      </c>
      <c r="N3467" s="390">
        <f>IF(AND(MONTH(F3467)=7,DAY(F3467)&gt;25),1,
ROUNDDOWN((SUM(VLOOKUP(MONTH(F3467),D暦変換用数値,2,FALSE),DAY(F3467))/28)+1,0))</f>
        <v>5</v>
      </c>
      <c r="O3467" s="205">
        <f>IF(AND(MONTH(F3467)=7,DAY(F3467)&gt;25),DAY(F3467)-25,
MOD((SUM(VLOOKUP(MONTH(F3467),D暦変換用数値,2,FALSE),DAY(F3467))),28)+1)</f>
        <v>3</v>
      </c>
      <c r="P3467" s="406">
        <f>IF(OR(MONTH(F3467)&lt;7,AND(MONTH(F3467)=7,DAY(F3467)&lt;=25)),
MOD(SUM((E3467-1901)*365,(N3467-1)*28,O3467,258),260),
MOD(SUM((E3467-1900)*365,(N3467-1)*28,O3467,258),260))</f>
        <v>68</v>
      </c>
      <c r="Q3467" s="373" t="str">
        <f>VLOOKUP(MOD(P3467,4),色,2,FALSE)</f>
        <v>黄色い</v>
      </c>
      <c r="R3467" s="291" t="str">
        <f>VLOOKUP(MOD(P3467,13),銀河の音,2,FALSE)</f>
        <v>電気の</v>
      </c>
      <c r="S3467" s="384" t="str">
        <f>VLOOKUP(MOD(P3467,20),太陽の紋章,2,FALSE)</f>
        <v>星</v>
      </c>
      <c r="T3467" s="98" t="s">
        <v>3736</v>
      </c>
    </row>
    <row r="3468" spans="1:20" ht="13.5" customHeight="1">
      <c r="A3468" s="50" t="str">
        <f>VLOOKUP(MOD(E3468,10),十干,2,FALSE)</f>
        <v>辛</v>
      </c>
      <c r="B3468" s="199" t="str">
        <f>VLOOKUP(MOD(E3468,12),十二支,3,FALSE)</f>
        <v xml:space="preserve">10 龍 </v>
      </c>
      <c r="C3468" s="201" t="str">
        <f>VLOOKUP(F3468,星座,3,TRUE)</f>
        <v xml:space="preserve">01 冥 </v>
      </c>
      <c r="D3468" s="531">
        <v>26232</v>
      </c>
      <c r="E3468" s="1">
        <f>IFERROR(YEAR(D3468),LEFT(D3468,4))</f>
        <v>1971</v>
      </c>
      <c r="F3468" s="1" t="str">
        <f>IF(ISTEXT(D3468),RIGHT(D3468,5),TEXT(D3468,"mm/dd"))</f>
        <v>10/26</v>
      </c>
      <c r="G3468" s="39">
        <f>SUM(MID(E3468,1,1),MID(E3468,2,1),MID(E3468,3,1),MID(E3468,4,1),MID(F3468,1,1),MID(F3468,2,1),MID(F3468,4,1),MID(F3468,5,1))</f>
        <v>27</v>
      </c>
      <c r="H3468" s="41">
        <f>IF(MOD(G3468,9)=0,9,MOD(G3468,9))</f>
        <v>9</v>
      </c>
      <c r="I3468" s="45" t="str">
        <f>IFERROR(MID("日月火水木金土",WEEKDAY(D3468),1),"")</f>
        <v>火</v>
      </c>
      <c r="J3468" s="304" t="s">
        <v>2252</v>
      </c>
      <c r="K3468" s="202" t="str">
        <f>VLOOKUP(F3468,石と花メイン,3,FALSE)</f>
        <v>■赤縞瑪瑙</v>
      </c>
      <c r="L3468" s="297" t="str">
        <f>VLOOKUP(F3468,石と花メイン,4,FALSE)</f>
        <v>臭木【山空木】</v>
      </c>
      <c r="M3468" s="393">
        <f>IF(OR(MONTH(F3468)&lt;7,AND(MONTH(F3468)=7,DAY(F3468)&lt;=25)),
MOD(SUM((E3468-1901)*365,259),260),
MOD(SUM((E3468-1900)*365,259),260))</f>
        <v>174</v>
      </c>
      <c r="N3468" s="390">
        <f>IF(AND(MONTH(F3468)=7,DAY(F3468)&gt;25),1,
ROUNDDOWN((SUM(VLOOKUP(MONTH(F3468),D暦変換用数値,2,FALSE),DAY(F3468))/28)+1,0))</f>
        <v>4</v>
      </c>
      <c r="O3468" s="205">
        <f>IF(AND(MONTH(F3468)=7,DAY(F3468)&gt;25),DAY(F3468)-25,
MOD((SUM(VLOOKUP(MONTH(F3468),D暦変換用数値,2,FALSE),DAY(F3468))),28)+1)</f>
        <v>9</v>
      </c>
      <c r="P3468" s="406">
        <f>IF(OR(MONTH(F3468)&lt;7,AND(MONTH(F3468)=7,DAY(F3468)&lt;=25)),
MOD(SUM((E3468-1901)*365,(N3468-1)*28,O3468,258),260),
MOD(SUM((E3468-1900)*365,(N3468-1)*28,O3468,258),260))</f>
        <v>6</v>
      </c>
      <c r="Q3468" s="375" t="str">
        <f>VLOOKUP(MOD(P3468,4),色,2,FALSE)</f>
        <v>白い</v>
      </c>
      <c r="R3468" s="293" t="str">
        <f>VLOOKUP(MOD(P3468,13),銀河の音,2,FALSE)</f>
        <v>律動の</v>
      </c>
      <c r="S3468" s="386" t="str">
        <f>VLOOKUP(MOD(P3468,20),太陽の紋章,2,FALSE)</f>
        <v>世界の橋渡し</v>
      </c>
      <c r="T3468" s="98" t="s">
        <v>3736</v>
      </c>
    </row>
    <row r="3469" spans="1:20" ht="13.5" customHeight="1">
      <c r="A3469" s="50" t="str">
        <f>VLOOKUP(MOD(E3469,10),十干,2,FALSE)</f>
        <v>辛</v>
      </c>
      <c r="B3469" s="199" t="str">
        <f>VLOOKUP(MOD(E3469,12),十二支,3,FALSE)</f>
        <v xml:space="preserve">10 龍 </v>
      </c>
      <c r="C3469" s="201" t="str">
        <f>VLOOKUP(F3469,星座,3,TRUE)</f>
        <v xml:space="preserve">01 冥 </v>
      </c>
      <c r="D3469" s="531">
        <v>26253</v>
      </c>
      <c r="E3469" s="1">
        <f>IFERROR(YEAR(D3469),LEFT(D3469,4))</f>
        <v>1971</v>
      </c>
      <c r="F3469" s="1" t="str">
        <f>IF(ISTEXT(D3469),RIGHT(D3469,5),TEXT(D3469,"mm/dd"))</f>
        <v>11/16</v>
      </c>
      <c r="G3469" s="39">
        <f>SUM(MID(E3469,1,1),MID(E3469,2,1),MID(E3469,3,1),MID(E3469,4,1),MID(F3469,1,1),MID(F3469,2,1),MID(F3469,4,1),MID(F3469,5,1))</f>
        <v>27</v>
      </c>
      <c r="H3469" s="41">
        <f>IF(MOD(G3469,9)=0,9,MOD(G3469,9))</f>
        <v>9</v>
      </c>
      <c r="I3469" s="45" t="str">
        <f>IFERROR(MID("日月火水木金土",WEEKDAY(D3469),1),"")</f>
        <v>火</v>
      </c>
      <c r="J3469" s="304" t="s">
        <v>2253</v>
      </c>
      <c r="K3469" s="202" t="str">
        <f>VLOOKUP(F3469,石と花メイン,3,FALSE)</f>
        <v>■黄水晶</v>
      </c>
      <c r="L3469" s="297" t="str">
        <f>VLOOKUP(F3469,石と花メイン,4,FALSE)</f>
        <v>山茶花【姫椿】</v>
      </c>
      <c r="M3469" s="393">
        <f>IF(OR(MONTH(F3469)&lt;7,AND(MONTH(F3469)=7,DAY(F3469)&lt;=25)),
MOD(SUM((E3469-1901)*365,259),260),
MOD(SUM((E3469-1900)*365,259),260))</f>
        <v>174</v>
      </c>
      <c r="N3469" s="390">
        <f>IF(AND(MONTH(F3469)=7,DAY(F3469)&gt;25),1,
ROUNDDOWN((SUM(VLOOKUP(MONTH(F3469),D暦変換用数値,2,FALSE),DAY(F3469))/28)+1,0))</f>
        <v>5</v>
      </c>
      <c r="O3469" s="205">
        <f>IF(AND(MONTH(F3469)=7,DAY(F3469)&gt;25),DAY(F3469)-25,
MOD((SUM(VLOOKUP(MONTH(F3469),D暦変換用数値,2,FALSE),DAY(F3469))),28)+1)</f>
        <v>2</v>
      </c>
      <c r="P3469" s="406">
        <f>IF(OR(MONTH(F3469)&lt;7,AND(MONTH(F3469)=7,DAY(F3469)&lt;=25)),
MOD(SUM((E3469-1901)*365,(N3469-1)*28,O3469,258),260),
MOD(SUM((E3469-1900)*365,(N3469-1)*28,O3469,258),260))</f>
        <v>27</v>
      </c>
      <c r="Q3469" s="374" t="str">
        <f>VLOOKUP(MOD(P3469,4),色,2,FALSE)</f>
        <v>青い</v>
      </c>
      <c r="R3469" s="292" t="str">
        <f>VLOOKUP(MOD(P3469,13),銀河の音,2,FALSE)</f>
        <v>磁気の</v>
      </c>
      <c r="S3469" s="385" t="str">
        <f>VLOOKUP(MOD(P3469,20),太陽の紋章,2,FALSE)</f>
        <v>手</v>
      </c>
      <c r="T3469" s="93" t="s">
        <v>6441</v>
      </c>
    </row>
    <row r="3470" spans="1:20" ht="13.5" customHeight="1">
      <c r="A3470" s="50" t="str">
        <f>VLOOKUP(MOD(E3470,10),十干,2,FALSE)</f>
        <v>癸</v>
      </c>
      <c r="B3470" s="199" t="str">
        <f>VLOOKUP(MOD(E3470,12),十二支,3,FALSE)</f>
        <v xml:space="preserve">10 龍 </v>
      </c>
      <c r="C3470" s="201" t="str">
        <f>VLOOKUP(F3470,星座,3,TRUE)</f>
        <v xml:space="preserve">01 冥 </v>
      </c>
      <c r="D3470" s="531">
        <v>30621</v>
      </c>
      <c r="E3470" s="1">
        <f>IFERROR(YEAR(D3470),LEFT(D3470,4))</f>
        <v>1983</v>
      </c>
      <c r="F3470" s="1" t="str">
        <f>IF(ISTEXT(D3470),RIGHT(D3470,5),TEXT(D3470,"mm/dd"))</f>
        <v>11/01</v>
      </c>
      <c r="G3470" s="39">
        <f>SUM(MID(E3470,1,1),MID(E3470,2,1),MID(E3470,3,1),MID(E3470,4,1),MID(F3470,1,1),MID(F3470,2,1),MID(F3470,4,1),MID(F3470,5,1))</f>
        <v>24</v>
      </c>
      <c r="H3470" s="41">
        <f>IF(MOD(G3470,9)=0,9,MOD(G3470,9))</f>
        <v>6</v>
      </c>
      <c r="I3470" s="45" t="str">
        <f>IFERROR(MID("日月火水木金土",WEEKDAY(D3470),1),"")</f>
        <v>火</v>
      </c>
      <c r="J3470" s="304" t="s">
        <v>2254</v>
      </c>
      <c r="K3470" s="202" t="str">
        <f>VLOOKUP(F3470,石と花メイン,3,FALSE)</f>
        <v>◆黄玉</v>
      </c>
      <c r="L3470" s="297" t="str">
        <f>VLOOKUP(F3470,石と花メイン,4,FALSE)</f>
        <v>花梨【安蘭樹】</v>
      </c>
      <c r="M3470" s="393">
        <f>IF(OR(MONTH(F3470)&lt;7,AND(MONTH(F3470)=7,DAY(F3470)&lt;=25)),
MOD(SUM((E3470-1901)*365,259),260),
MOD(SUM((E3470-1900)*365,259),260))</f>
        <v>134</v>
      </c>
      <c r="N3470" s="390">
        <f>IF(AND(MONTH(F3470)=7,DAY(F3470)&gt;25),1,
ROUNDDOWN((SUM(VLOOKUP(MONTH(F3470),D暦変換用数値,2,FALSE),DAY(F3470))/28)+1,0))</f>
        <v>4</v>
      </c>
      <c r="O3470" s="205">
        <f>IF(AND(MONTH(F3470)=7,DAY(F3470)&gt;25),DAY(F3470)-25,
MOD((SUM(VLOOKUP(MONTH(F3470),D暦変換用数値,2,FALSE),DAY(F3470))),28)+1)</f>
        <v>15</v>
      </c>
      <c r="P3470" s="406">
        <f>IF(OR(MONTH(F3470)&lt;7,AND(MONTH(F3470)=7,DAY(F3470)&lt;=25)),
MOD(SUM((E3470-1901)*365,(N3470-1)*28,O3470,258),260),
MOD(SUM((E3470-1900)*365,(N3470-1)*28,O3470,258),260))</f>
        <v>232</v>
      </c>
      <c r="Q3470" s="373" t="str">
        <f>VLOOKUP(MOD(P3470,4),色,2,FALSE)</f>
        <v>黄色い</v>
      </c>
      <c r="R3470" s="291" t="str">
        <f>VLOOKUP(MOD(P3470,13),銀河の音,2,FALSE)</f>
        <v>スペクトルの</v>
      </c>
      <c r="S3470" s="384" t="str">
        <f>VLOOKUP(MOD(P3470,20),太陽の紋章,2,FALSE)</f>
        <v>人</v>
      </c>
      <c r="T3470" s="97" t="s">
        <v>5796</v>
      </c>
    </row>
    <row r="3471" spans="1:20" ht="13.5" customHeight="1">
      <c r="A3471" s="334" t="str">
        <f>VLOOKUP(MOD(E3471,10),十干,2,FALSE)</f>
        <v>癸</v>
      </c>
      <c r="B3471" s="331" t="str">
        <f>VLOOKUP(MOD(E3471,12),十二支,3,FALSE)</f>
        <v xml:space="preserve">10 龍 </v>
      </c>
      <c r="C3471" s="336" t="str">
        <f>VLOOKUP(F3471,星座,3,TRUE)</f>
        <v xml:space="preserve">01 冥 </v>
      </c>
      <c r="D3471" s="540">
        <v>30632</v>
      </c>
      <c r="E3471" s="131">
        <f>IFERROR(YEAR(D3471),LEFT(D3471,4))</f>
        <v>1983</v>
      </c>
      <c r="F3471" s="538" t="str">
        <f>IF(ISTEXT(D3471),RIGHT(D3471,5),TEXT(D3471,"mm/dd"))</f>
        <v>11/12</v>
      </c>
      <c r="G3471" s="133">
        <f>SUM(MID(E3471,1,1),MID(E3471,2,1),MID(E3471,3,1),MID(E3471,4,1),MID(F3471,1,1),MID(F3471,2,1),MID(F3471,4,1),MID(F3471,5,1))</f>
        <v>26</v>
      </c>
      <c r="H3471" s="133">
        <f>IF(MOD(G3471,9)=0,9,MOD(G3471,9))</f>
        <v>8</v>
      </c>
      <c r="I3471" s="131" t="str">
        <f>IFERROR(MID("日月火水木金土",WEEKDAY(D3471),1),"")</f>
        <v>土</v>
      </c>
      <c r="J3471" s="306" t="s">
        <v>9370</v>
      </c>
      <c r="K3471" s="335" t="str">
        <f>VLOOKUP(F3471,石と花メイン,3,FALSE)</f>
        <v>◆柘榴石</v>
      </c>
      <c r="L3471" s="302" t="str">
        <f>VLOOKUP(F3471,石と花メイン,4,FALSE)</f>
        <v>レモン【檸檬】</v>
      </c>
      <c r="M3471" s="396">
        <f>IF(OR(MONTH(F3471)&lt;7,AND(MONTH(F3471)=7,DAY(F3471)&lt;=25)),
MOD(SUM((E3471-1901)*365,259),260),
MOD(SUM((E3471-1900)*365,259),260))</f>
        <v>134</v>
      </c>
      <c r="N3471" s="335">
        <f>IF(AND(MONTH(F3471)=7,DAY(F3471)&gt;25),1,
ROUNDDOWN((SUM(VLOOKUP(MONTH(F3471),D暦変換用数値,2,FALSE),DAY(F3471))/28)+1,0))</f>
        <v>4</v>
      </c>
      <c r="O3471" s="132">
        <f>IF(AND(MONTH(F3471)=7,DAY(F3471)&gt;25),DAY(F3471)-25,
MOD((SUM(VLOOKUP(MONTH(F3471),D暦変換用数値,2,FALSE),DAY(F3471))),28)+1)</f>
        <v>26</v>
      </c>
      <c r="P3471" s="404">
        <f>IF(OR(MONTH(F3471)&lt;7,AND(MONTH(F3471)=7,DAY(F3471)&lt;=25)),
MOD(SUM((E3471-1901)*365,(N3471-1)*28,O3471,258),260),
MOD(SUM((E3471-1900)*365,(N3471-1)*28,O3471,258),260))</f>
        <v>243</v>
      </c>
      <c r="Q3471" s="376" t="str">
        <f>VLOOKUP(MOD(P3471,4),色,2,FALSE)</f>
        <v>青い</v>
      </c>
      <c r="R3471" s="333" t="str">
        <f>VLOOKUP(MOD(P3471,13),銀河の音,2,FALSE)</f>
        <v>太陽の</v>
      </c>
      <c r="S3471" s="387" t="str">
        <f>VLOOKUP(MOD(P3471,20),太陽の紋章,2,FALSE)</f>
        <v>夜</v>
      </c>
      <c r="T3471" s="119" t="s">
        <v>9372</v>
      </c>
    </row>
    <row r="3472" spans="1:20" ht="13.5" customHeight="1">
      <c r="A3472" s="50" t="str">
        <f>VLOOKUP(MOD(E3472,10),十干,2,FALSE)</f>
        <v>乙</v>
      </c>
      <c r="B3472" s="199" t="str">
        <f>VLOOKUP(MOD(E3472,12),十二支,3,FALSE)</f>
        <v xml:space="preserve">10 龍 </v>
      </c>
      <c r="C3472" s="201" t="str">
        <f>VLOOKUP(F3472,星座,3,TRUE)</f>
        <v xml:space="preserve">01 冥 </v>
      </c>
      <c r="D3472" s="531" t="s">
        <v>5794</v>
      </c>
      <c r="E3472" s="1" t="str">
        <f>IFERROR(YEAR(D3472),LEFT(D3472,4))</f>
        <v>1755</v>
      </c>
      <c r="F3472" s="1" t="str">
        <f>IF(ISTEXT(D3472),RIGHT(D3472,5),TEXT(D3472,"mm/dd"))</f>
        <v>11/02</v>
      </c>
      <c r="G3472" s="39">
        <f>SUM(MID(E3472,1,1),MID(E3472,2,1),MID(E3472,3,1),MID(E3472,4,1),MID(F3472,1,1),MID(F3472,2,1),MID(F3472,4,1),MID(F3472,5,1))</f>
        <v>22</v>
      </c>
      <c r="H3472" s="41">
        <f>IF(MOD(G3472,9)=0,9,MOD(G3472,9))</f>
        <v>4</v>
      </c>
      <c r="I3472" s="45" t="str">
        <f>IFERROR(MID("日月火水木金土",WEEKDAY(D3472),1),"")</f>
        <v/>
      </c>
      <c r="J3472" s="304" t="s">
        <v>3701</v>
      </c>
      <c r="K3472" s="202" t="str">
        <f>VLOOKUP(F3472,石と花メイン,3,FALSE)</f>
        <v>◇金剛石</v>
      </c>
      <c r="L3472" s="297" t="str">
        <f>VLOOKUP(F3472,石と花メイン,4,FALSE)</f>
        <v>ブバルディア【管丁字】</v>
      </c>
      <c r="M3472" s="393">
        <f>IF(OR(MONTH(F3472)&lt;7,AND(MONTH(F3472)=7,DAY(F3472)&lt;=25)),
MOD(SUM((E3472-1901)*365,259),260),
MOD(SUM((E3472-1900)*365,259),260))</f>
        <v>114</v>
      </c>
      <c r="N3472" s="390">
        <f>IF(AND(MONTH(F3472)=7,DAY(F3472)&gt;25),1,
ROUNDDOWN((SUM(VLOOKUP(MONTH(F3472),D暦変換用数値,2,FALSE),DAY(F3472))/28)+1,0))</f>
        <v>4</v>
      </c>
      <c r="O3472" s="205">
        <f>IF(AND(MONTH(F3472)=7,DAY(F3472)&gt;25),DAY(F3472)-25,
MOD((SUM(VLOOKUP(MONTH(F3472),D暦変換用数値,2,FALSE),DAY(F3472))),28)+1)</f>
        <v>16</v>
      </c>
      <c r="P3472" s="406">
        <f>IF(OR(MONTH(F3472)&lt;7,AND(MONTH(F3472)=7,DAY(F3472)&lt;=25)),
MOD(SUM((E3472-1901)*365,(N3472-1)*28,O3472,258),260),
MOD(SUM((E3472-1900)*365,(N3472-1)*28,O3472,258),260))</f>
        <v>213</v>
      </c>
      <c r="Q3472" s="372" t="str">
        <f>VLOOKUP(MOD(P3472,4),色,2,FALSE)</f>
        <v>赤い</v>
      </c>
      <c r="R3472" s="290" t="str">
        <f>VLOOKUP(MOD(P3472,13),銀河の音,2,FALSE)</f>
        <v>倍音の</v>
      </c>
      <c r="S3472" s="383" t="str">
        <f>VLOOKUP(MOD(P3472,20),太陽の紋章,2,FALSE)</f>
        <v>空歩く者</v>
      </c>
      <c r="T3472" s="106" t="s">
        <v>3273</v>
      </c>
    </row>
    <row r="3473" spans="1:20" ht="13.5" customHeight="1">
      <c r="A3473" s="50" t="str">
        <f>VLOOKUP(MOD(E3473,10),十干,2,FALSE)</f>
        <v>乙</v>
      </c>
      <c r="B3473" s="199" t="str">
        <f>VLOOKUP(MOD(E3473,12),十二支,3,FALSE)</f>
        <v xml:space="preserve">10 龍 </v>
      </c>
      <c r="C3473" s="201" t="str">
        <f>VLOOKUP(F3473,星座,3,TRUE)</f>
        <v xml:space="preserve">01 冥 </v>
      </c>
      <c r="D3473" s="531" t="s">
        <v>5795</v>
      </c>
      <c r="E3473" s="1" t="str">
        <f>IFERROR(YEAR(D3473),LEFT(D3473,4))</f>
        <v>1755</v>
      </c>
      <c r="F3473" s="1" t="str">
        <f>IF(ISTEXT(D3473),RIGHT(D3473,5),TEXT(D3473,"mm/dd"))</f>
        <v>11/17</v>
      </c>
      <c r="G3473" s="39">
        <f>SUM(MID(E3473,1,1),MID(E3473,2,1),MID(E3473,3,1),MID(E3473,4,1),MID(F3473,1,1),MID(F3473,2,1),MID(F3473,4,1),MID(F3473,5,1))</f>
        <v>28</v>
      </c>
      <c r="H3473" s="41">
        <f>IF(MOD(G3473,9)=0,9,MOD(G3473,9))</f>
        <v>1</v>
      </c>
      <c r="I3473" s="45" t="str">
        <f>IFERROR(MID("日月火水木金土",WEEKDAY(D3473),1),"")</f>
        <v/>
      </c>
      <c r="J3473" s="304" t="s">
        <v>6002</v>
      </c>
      <c r="K3473" s="202" t="str">
        <f>VLOOKUP(F3473,石と花メイン,3,FALSE)</f>
        <v>■紅玉髄</v>
      </c>
      <c r="L3473" s="297" t="str">
        <f>VLOOKUP(F3473,石と花メイン,4,FALSE)</f>
        <v>ベゴニア</v>
      </c>
      <c r="M3473" s="393">
        <f>IF(OR(MONTH(F3473)&lt;7,AND(MONTH(F3473)=7,DAY(F3473)&lt;=25)),
MOD(SUM((E3473-1901)*365,259),260),
MOD(SUM((E3473-1900)*365,259),260))</f>
        <v>114</v>
      </c>
      <c r="N3473" s="390">
        <f>IF(AND(MONTH(F3473)=7,DAY(F3473)&gt;25),1,
ROUNDDOWN((SUM(VLOOKUP(MONTH(F3473),D暦変換用数値,2,FALSE),DAY(F3473))/28)+1,0))</f>
        <v>5</v>
      </c>
      <c r="O3473" s="205">
        <f>IF(AND(MONTH(F3473)=7,DAY(F3473)&gt;25),DAY(F3473)-25,
MOD((SUM(VLOOKUP(MONTH(F3473),D暦変換用数値,2,FALSE),DAY(F3473))),28)+1)</f>
        <v>3</v>
      </c>
      <c r="P3473" s="406">
        <f>IF(OR(MONTH(F3473)&lt;7,AND(MONTH(F3473)=7,DAY(F3473)&lt;=25)),
MOD(SUM((E3473-1901)*365,(N3473-1)*28,O3473,258),260),
MOD(SUM((E3473-1900)*365,(N3473-1)*28,O3473,258),260))</f>
        <v>228</v>
      </c>
      <c r="Q3473" s="373" t="str">
        <f>VLOOKUP(MOD(P3473,4),色,2,FALSE)</f>
        <v>黄色い</v>
      </c>
      <c r="R3473" s="291" t="str">
        <f>VLOOKUP(MOD(P3473,13),銀河の音,2,FALSE)</f>
        <v>共振の</v>
      </c>
      <c r="S3473" s="384" t="str">
        <f>VLOOKUP(MOD(P3473,20),太陽の紋章,2,FALSE)</f>
        <v>星</v>
      </c>
      <c r="T3473" s="106" t="s">
        <v>3262</v>
      </c>
    </row>
    <row r="3474" spans="1:20" ht="13.5" customHeight="1">
      <c r="A3474" s="49" t="str">
        <f>VLOOKUP(MOD(E3474,10),十干,2,FALSE)</f>
        <v>己</v>
      </c>
      <c r="B3474" s="199" t="str">
        <f>VLOOKUP(MOD(E3474,12),十二支,3,FALSE)</f>
        <v xml:space="preserve">10 龍 </v>
      </c>
      <c r="C3474" s="201" t="str">
        <f>VLOOKUP(F3474,星座,3,TRUE)</f>
        <v xml:space="preserve">01 冥 </v>
      </c>
      <c r="D3474" s="535" t="s">
        <v>8849</v>
      </c>
      <c r="E3474" s="45" t="str">
        <f>IFERROR(YEAR(D3474),LEFT(D3474,4))</f>
        <v>1899</v>
      </c>
      <c r="F3474" s="45" t="str">
        <f>IF(ISTEXT(D3474),RIGHT(D3474,5),TEXT(D3474,"mm/dd"))</f>
        <v>11/03</v>
      </c>
      <c r="G3474" s="41">
        <f>SUM(MID(E3474,1,1),MID(E3474,2,1),MID(E3474,3,1),MID(E3474,4,1),MID(F3474,1,1),MID(F3474,2,1),MID(F3474,4,1),MID(F3474,5,1))</f>
        <v>32</v>
      </c>
      <c r="H3474" s="41">
        <f>IF(MOD(G3474,9)=0,9,MOD(G3474,9))</f>
        <v>5</v>
      </c>
      <c r="I3474" s="45" t="str">
        <f>IFERROR(MID("日月火水木金土",WEEKDAY(D3474),1),"")</f>
        <v/>
      </c>
      <c r="J3474" s="305" t="s">
        <v>6490</v>
      </c>
      <c r="K3474" s="203" t="str">
        <f>VLOOKUP(F3474,石と花メイン,3,FALSE)</f>
        <v>◆紅玉</v>
      </c>
      <c r="L3474" s="298" t="str">
        <f>VLOOKUP(F3474,石と花メイン,4,FALSE)</f>
        <v>マリーゴールド【万寿菊】</v>
      </c>
      <c r="M3474" s="394">
        <f>IF(OR(MONTH(F3474)&lt;7,AND(MONTH(F3474)=7,DAY(F3474)&lt;=25)),
MOD(SUM((E3474-1901)*365,259),260),
MOD(SUM((E3474-1900)*365,259),260))</f>
        <v>154</v>
      </c>
      <c r="N3474" s="391">
        <f>IF(AND(MONTH(F3474)=7,DAY(F3474)&gt;25),1,
ROUNDDOWN((SUM(VLOOKUP(MONTH(F3474),D暦変換用数値,2,FALSE),DAY(F3474))/28)+1,0))</f>
        <v>4</v>
      </c>
      <c r="O3474" s="46">
        <f>IF(AND(MONTH(F3474)=7,DAY(F3474)&gt;25),DAY(F3474)-25,
MOD((SUM(VLOOKUP(MONTH(F3474),D暦変換用数値,2,FALSE),DAY(F3474))),28)+1)</f>
        <v>17</v>
      </c>
      <c r="P3474" s="407">
        <f>IF(OR(MONTH(F3474)&lt;7,AND(MONTH(F3474)=7,DAY(F3474)&lt;=25)),
MOD(SUM((E3474-1901)*365,(N3474-1)*28,O3474,258),260),
MOD(SUM((E3474-1900)*365,(N3474-1)*28,O3474,258),260))</f>
        <v>254</v>
      </c>
      <c r="Q3474" s="375" t="str">
        <f>VLOOKUP(MOD(P3474,4),色,2,FALSE)</f>
        <v>白い</v>
      </c>
      <c r="R3474" s="293" t="str">
        <f>VLOOKUP(MOD(P3474,13),銀河の音,2,FALSE)</f>
        <v>共振の</v>
      </c>
      <c r="S3474" s="386" t="str">
        <f>VLOOKUP(MOD(P3474,20),太陽の紋章,2,FALSE)</f>
        <v>魔法使い</v>
      </c>
      <c r="T3474" s="104" t="s">
        <v>6492</v>
      </c>
    </row>
    <row r="3475" spans="1:20" ht="13.5" customHeight="1">
      <c r="A3475" s="334" t="str">
        <f>VLOOKUP(MOD(E3475,10),十干,2,FALSE)</f>
        <v>癸</v>
      </c>
      <c r="B3475" s="331" t="str">
        <f>VLOOKUP(MOD(E3475,12),十二支,3,FALSE)</f>
        <v xml:space="preserve">10 龍 </v>
      </c>
      <c r="C3475" s="336" t="str">
        <f>VLOOKUP(F3475,星座,3,TRUE)</f>
        <v xml:space="preserve">02 零 </v>
      </c>
      <c r="D3475" s="540">
        <v>8642</v>
      </c>
      <c r="E3475" s="131">
        <f>IFERROR(YEAR(D3475),LEFT(D3475,4))</f>
        <v>1923</v>
      </c>
      <c r="F3475" s="538" t="str">
        <f>IF(ISTEXT(D3475),RIGHT(D3475,5),TEXT(D3475,"mm/dd"))</f>
        <v>08/29</v>
      </c>
      <c r="G3475" s="133">
        <f>SUM(MID(E3475,1,1),MID(E3475,2,1),MID(E3475,3,1),MID(E3475,4,1),MID(F3475,1,1),MID(F3475,2,1),MID(F3475,4,1),MID(F3475,5,1))</f>
        <v>34</v>
      </c>
      <c r="H3475" s="133">
        <f>IF(MOD(G3475,9)=0,9,MOD(G3475,9))</f>
        <v>7</v>
      </c>
      <c r="I3475" s="131" t="str">
        <f>IFERROR(MID("日月火水木金土",WEEKDAY(D3475),1),"")</f>
        <v>水</v>
      </c>
      <c r="J3475" s="306" t="s">
        <v>9382</v>
      </c>
      <c r="K3475" s="335" t="str">
        <f>VLOOKUP(F3475,石と花メイン,3,FALSE)</f>
        <v>●蛋白石</v>
      </c>
      <c r="L3475" s="302" t="str">
        <f>VLOOKUP(F3475,石と花メイン,4,FALSE)</f>
        <v>煙草【ニコチアナ】</v>
      </c>
      <c r="M3475" s="396">
        <f>IF(OR(MONTH(F3475)&lt;7,AND(MONTH(F3475)=7,DAY(F3475)&lt;=25)),
MOD(SUM((E3475-1901)*365,259),260),
MOD(SUM((E3475-1900)*365,259),260))</f>
        <v>74</v>
      </c>
      <c r="N3475" s="335">
        <f>IF(AND(MONTH(F3475)=7,DAY(F3475)&gt;25),1,
ROUNDDOWN((SUM(VLOOKUP(MONTH(F3475),D暦変換用数値,2,FALSE),DAY(F3475))/28)+1,0))</f>
        <v>2</v>
      </c>
      <c r="O3475" s="132">
        <f>IF(AND(MONTH(F3475)=7,DAY(F3475)&gt;25),DAY(F3475)-25,
MOD((SUM(VLOOKUP(MONTH(F3475),D暦変換用数値,2,FALSE),DAY(F3475))),28)+1)</f>
        <v>7</v>
      </c>
      <c r="P3475" s="404">
        <f>IF(OR(MONTH(F3475)&lt;7,AND(MONTH(F3475)=7,DAY(F3475)&lt;=25)),
MOD(SUM((E3475-1901)*365,(N3475-1)*28,O3475,258),260),
MOD(SUM((E3475-1900)*365,(N3475-1)*28,O3475,258),260))</f>
        <v>108</v>
      </c>
      <c r="Q3475" s="376" t="str">
        <f>VLOOKUP(MOD(P3475,4),色,2,FALSE)</f>
        <v>黄色い</v>
      </c>
      <c r="R3475" s="333" t="str">
        <f>VLOOKUP(MOD(P3475,13),銀河の音,2,FALSE)</f>
        <v>自己存在の</v>
      </c>
      <c r="S3475" s="387" t="str">
        <f>VLOOKUP(MOD(P3475,20),太陽の紋章,2,FALSE)</f>
        <v>星</v>
      </c>
      <c r="T3475" s="145"/>
    </row>
    <row r="3476" spans="1:20" ht="13.5" customHeight="1">
      <c r="A3476" s="282" t="str">
        <f>VLOOKUP(MOD(E3476,10),十干,2,FALSE)</f>
        <v>癸</v>
      </c>
      <c r="B3476" s="283" t="str">
        <f>VLOOKUP(MOD(E3476,12),十二支,3,FALSE)</f>
        <v xml:space="preserve">10 龍 </v>
      </c>
      <c r="C3476" s="287" t="str">
        <f>VLOOKUP(F3476,星座,3,TRUE)</f>
        <v xml:space="preserve">02 零 </v>
      </c>
      <c r="D3476" s="533">
        <v>8660</v>
      </c>
      <c r="E3476" s="83">
        <f>IFERROR(YEAR(D3476),LEFT(D3476,4))</f>
        <v>1923</v>
      </c>
      <c r="F3476" s="83" t="str">
        <f>IF(ISTEXT(D3476),RIGHT(D3476,5),TEXT(D3476,"mm/dd"))</f>
        <v>09/16</v>
      </c>
      <c r="G3476" s="88">
        <f>SUM(MID(E3476,1,1),MID(E3476,2,1),MID(E3476,3,1),MID(E3476,4,1),MID(F3476,1,1),MID(F3476,2,1),MID(F3476,4,1),MID(F3476,5,1))</f>
        <v>31</v>
      </c>
      <c r="H3476" s="88">
        <f>IF(MOD(G3476,9)=0,9,MOD(G3476,9))</f>
        <v>4</v>
      </c>
      <c r="I3476" s="83" t="str">
        <f>IFERROR(MID("日月火水木金土",WEEKDAY(D3476),1),"")</f>
        <v>日</v>
      </c>
      <c r="J3476" s="303" t="s">
        <v>1953</v>
      </c>
      <c r="K3476" s="87" t="str">
        <f>VLOOKUP(F3476,石と花メイン,3,FALSE)</f>
        <v>■紫水晶</v>
      </c>
      <c r="L3476" s="296" t="str">
        <f>VLOOKUP(F3476,石と花メイン,4,FALSE)</f>
        <v>竜胆【胃病草】</v>
      </c>
      <c r="M3476" s="392">
        <f>IF(OR(MONTH(F3476)&lt;7,AND(MONTH(F3476)=7,DAY(F3476)&lt;=25)),
MOD(SUM((E3476-1901)*365,259),260),
MOD(SUM((E3476-1900)*365,259),260))</f>
        <v>74</v>
      </c>
      <c r="N3476" s="330">
        <f>IF(AND(MONTH(F3476)=7,DAY(F3476)&gt;25),1,
ROUNDDOWN((SUM(VLOOKUP(MONTH(F3476),D暦変換用数値,2,FALSE),DAY(F3476))/28)+1,0))</f>
        <v>2</v>
      </c>
      <c r="O3476" s="84">
        <f>IF(AND(MONTH(F3476)=7,DAY(F3476)&gt;25),DAY(F3476)-25,
MOD((SUM(VLOOKUP(MONTH(F3476),D暦変換用数値,2,FALSE),DAY(F3476))),28)+1)</f>
        <v>25</v>
      </c>
      <c r="P3476" s="405">
        <f>IF(OR(MONTH(F3476)&lt;7,AND(MONTH(F3476)=7,DAY(F3476)&lt;=25)),
MOD(SUM((E3476-1901)*365,(N3476-1)*28,O3476,258),260),
MOD(SUM((E3476-1900)*365,(N3476-1)*28,O3476,258),260))</f>
        <v>126</v>
      </c>
      <c r="Q3476" s="371" t="str">
        <f>VLOOKUP(MOD(P3476,4),色,2,FALSE)</f>
        <v>白い</v>
      </c>
      <c r="R3476" s="289" t="str">
        <f>VLOOKUP(MOD(P3476,13),銀河の音,2,FALSE)</f>
        <v>太陽の</v>
      </c>
      <c r="S3476" s="382" t="str">
        <f>VLOOKUP(MOD(P3476,20),太陽の紋章,2,FALSE)</f>
        <v>世界の橋渡し</v>
      </c>
      <c r="T3476" s="95" t="s">
        <v>6706</v>
      </c>
    </row>
    <row r="3477" spans="1:20" ht="13.5" customHeight="1">
      <c r="A3477" s="50" t="str">
        <f>VLOOKUP(MOD(E3477,10),十干,2,FALSE)</f>
        <v>乙</v>
      </c>
      <c r="B3477" s="199" t="str">
        <f>VLOOKUP(MOD(E3477,12),十二支,3,FALSE)</f>
        <v xml:space="preserve">10 龍 </v>
      </c>
      <c r="C3477" s="201" t="str">
        <f>VLOOKUP(F3477,星座,3,TRUE)</f>
        <v xml:space="preserve">02 零 </v>
      </c>
      <c r="D3477" s="531">
        <v>13020</v>
      </c>
      <c r="E3477" s="1">
        <f>IFERROR(YEAR(D3477),LEFT(D3477,4))</f>
        <v>1935</v>
      </c>
      <c r="F3477" s="1" t="str">
        <f>IF(ISTEXT(D3477),RIGHT(D3477,5),TEXT(D3477,"mm/dd"))</f>
        <v>08/24</v>
      </c>
      <c r="G3477" s="39">
        <f>SUM(MID(E3477,1,1),MID(E3477,2,1),MID(E3477,3,1),MID(E3477,4,1),MID(F3477,1,1),MID(F3477,2,1),MID(F3477,4,1),MID(F3477,5,1))</f>
        <v>32</v>
      </c>
      <c r="H3477" s="41">
        <f>IF(MOD(G3477,9)=0,9,MOD(G3477,9))</f>
        <v>5</v>
      </c>
      <c r="I3477" s="45" t="str">
        <f>IFERROR(MID("日月火水木金土",WEEKDAY(D3477),1),"")</f>
        <v>土</v>
      </c>
      <c r="J3477" s="304" t="s">
        <v>2255</v>
      </c>
      <c r="K3477" s="202" t="str">
        <f>VLOOKUP(F3477,石と花メイン,3,FALSE)</f>
        <v>◇金剛石</v>
      </c>
      <c r="L3477" s="297" t="str">
        <f>VLOOKUP(F3477,石と花メイン,4,FALSE)</f>
        <v>金盞花【カレンデュラ】</v>
      </c>
      <c r="M3477" s="393">
        <f>IF(OR(MONTH(F3477)&lt;7,AND(MONTH(F3477)=7,DAY(F3477)&lt;=25)),
MOD(SUM((E3477-1901)*365,259),260),
MOD(SUM((E3477-1900)*365,259),260))</f>
        <v>34</v>
      </c>
      <c r="N3477" s="390">
        <f>IF(AND(MONTH(F3477)=7,DAY(F3477)&gt;25),1,
ROUNDDOWN((SUM(VLOOKUP(MONTH(F3477),D暦変換用数値,2,FALSE),DAY(F3477))/28)+1,0))</f>
        <v>2</v>
      </c>
      <c r="O3477" s="205">
        <f>IF(AND(MONTH(F3477)=7,DAY(F3477)&gt;25),DAY(F3477)-25,
MOD((SUM(VLOOKUP(MONTH(F3477),D暦変換用数値,2,FALSE),DAY(F3477))),28)+1)</f>
        <v>2</v>
      </c>
      <c r="P3477" s="406">
        <f>IF(OR(MONTH(F3477)&lt;7,AND(MONTH(F3477)=7,DAY(F3477)&lt;=25)),
MOD(SUM((E3477-1901)*365,(N3477-1)*28,O3477,258),260),
MOD(SUM((E3477-1900)*365,(N3477-1)*28,O3477,258),260))</f>
        <v>63</v>
      </c>
      <c r="Q3477" s="374" t="str">
        <f>VLOOKUP(MOD(P3477,4),色,2,FALSE)</f>
        <v>青い</v>
      </c>
      <c r="R3477" s="292" t="str">
        <f>VLOOKUP(MOD(P3477,13),銀河の音,2,FALSE)</f>
        <v>スペクトルの</v>
      </c>
      <c r="S3477" s="385" t="str">
        <f>VLOOKUP(MOD(P3477,20),太陽の紋章,2,FALSE)</f>
        <v>夜</v>
      </c>
      <c r="T3477" s="99" t="s">
        <v>5895</v>
      </c>
    </row>
    <row r="3478" spans="1:20" ht="13.5" customHeight="1">
      <c r="A3478" s="334" t="str">
        <f>VLOOKUP(MOD(E3478,10),十干,2,FALSE)</f>
        <v>乙</v>
      </c>
      <c r="B3478" s="331" t="str">
        <f>VLOOKUP(MOD(E3478,12),十二支,3,FALSE)</f>
        <v xml:space="preserve">10 龍 </v>
      </c>
      <c r="C3478" s="336" t="str">
        <f>VLOOKUP(F3478,星座,3,TRUE)</f>
        <v xml:space="preserve">02 零 </v>
      </c>
      <c r="D3478" s="534">
        <v>13028</v>
      </c>
      <c r="E3478" s="131">
        <f>IFERROR(YEAR(D3478),LEFT(D3478,4))</f>
        <v>1935</v>
      </c>
      <c r="F3478" s="131" t="str">
        <f>IF(ISTEXT(D3478),RIGHT(D3478,5),TEXT(D3478,"mm/dd"))</f>
        <v>09/01</v>
      </c>
      <c r="G3478" s="133">
        <f>SUM(MID(E3478,1,1),MID(E3478,2,1),MID(E3478,3,1),MID(E3478,4,1),MID(F3478,1,1),MID(F3478,2,1),MID(F3478,4,1),MID(F3478,5,1))</f>
        <v>28</v>
      </c>
      <c r="H3478" s="133">
        <f>IF(MOD(G3478,9)=0,9,MOD(G3478,9))</f>
        <v>1</v>
      </c>
      <c r="I3478" s="131" t="str">
        <f>IFERROR(MID("日月火水木金土",WEEKDAY(D3478),1),"")</f>
        <v>日</v>
      </c>
      <c r="J3478" s="306" t="s">
        <v>8271</v>
      </c>
      <c r="K3478" s="335" t="str">
        <f>VLOOKUP(F3478,石と花メイン,3,FALSE)</f>
        <v>◆青玉</v>
      </c>
      <c r="L3478" s="302" t="str">
        <f>VLOOKUP(F3478,石と花メイン,4,FALSE)</f>
        <v>浜梨/浜茄子</v>
      </c>
      <c r="M3478" s="396">
        <f>IF(OR(MONTH(F3478)&lt;7,AND(MONTH(F3478)=7,DAY(F3478)&lt;=25)),
MOD(SUM((E3478-1901)*365,259),260),
MOD(SUM((E3478-1900)*365,259),260))</f>
        <v>34</v>
      </c>
      <c r="N3478" s="335">
        <f>IF(AND(MONTH(F3478)=7,DAY(F3478)&gt;25),1,
ROUNDDOWN((SUM(VLOOKUP(MONTH(F3478),D暦変換用数値,2,FALSE),DAY(F3478))/28)+1,0))</f>
        <v>2</v>
      </c>
      <c r="O3478" s="132">
        <f>IF(AND(MONTH(F3478)=7,DAY(F3478)&gt;25),DAY(F3478)-25,
MOD((SUM(VLOOKUP(MONTH(F3478),D暦変換用数値,2,FALSE),DAY(F3478))),28)+1)</f>
        <v>10</v>
      </c>
      <c r="P3478" s="404">
        <f>IF(OR(MONTH(F3478)&lt;7,AND(MONTH(F3478)=7,DAY(F3478)&lt;=25)),
MOD(SUM((E3478-1901)*365,(N3478-1)*28,O3478,258),260),
MOD(SUM((E3478-1900)*365,(N3478-1)*28,O3478,258),260))</f>
        <v>71</v>
      </c>
      <c r="Q3478" s="376" t="str">
        <f>VLOOKUP(MOD(P3478,4),色,2,FALSE)</f>
        <v>青い</v>
      </c>
      <c r="R3478" s="333" t="str">
        <f>VLOOKUP(MOD(P3478,13),銀河の音,2,FALSE)</f>
        <v>律動の</v>
      </c>
      <c r="S3478" s="387" t="str">
        <f>VLOOKUP(MOD(P3478,20),太陽の紋章,2,FALSE)</f>
        <v>猿</v>
      </c>
      <c r="T3478" s="126" t="s">
        <v>8363</v>
      </c>
    </row>
    <row r="3479" spans="1:20" ht="13.5" customHeight="1">
      <c r="A3479" s="50" t="str">
        <f>VLOOKUP(MOD(E3479,10),十干,2,FALSE)</f>
        <v>乙</v>
      </c>
      <c r="B3479" s="199" t="str">
        <f>VLOOKUP(MOD(E3479,12),十二支,3,FALSE)</f>
        <v xml:space="preserve">10 龍 </v>
      </c>
      <c r="C3479" s="201" t="str">
        <f>VLOOKUP(F3479,星座,3,TRUE)</f>
        <v xml:space="preserve">02 零 </v>
      </c>
      <c r="D3479" s="531">
        <v>13034</v>
      </c>
      <c r="E3479" s="1">
        <f>IFERROR(YEAR(D3479),LEFT(D3479,4))</f>
        <v>1935</v>
      </c>
      <c r="F3479" s="1" t="str">
        <f>IF(ISTEXT(D3479),RIGHT(D3479,5),TEXT(D3479,"mm/dd"))</f>
        <v>09/07</v>
      </c>
      <c r="G3479" s="39">
        <f>SUM(MID(E3479,1,1),MID(E3479,2,1),MID(E3479,3,1),MID(E3479,4,1),MID(F3479,1,1),MID(F3479,2,1),MID(F3479,4,1),MID(F3479,5,1))</f>
        <v>34</v>
      </c>
      <c r="H3479" s="41">
        <f>IF(MOD(G3479,9)=0,9,MOD(G3479,9))</f>
        <v>7</v>
      </c>
      <c r="I3479" s="45" t="str">
        <f>IFERROR(MID("日月火水木金土",WEEKDAY(D3479),1),"")</f>
        <v>土</v>
      </c>
      <c r="J3479" s="304" t="s">
        <v>3381</v>
      </c>
      <c r="K3479" s="202" t="str">
        <f>VLOOKUP(F3479,石と花メイン,3,FALSE)</f>
        <v>▲黄金</v>
      </c>
      <c r="L3479" s="297" t="str">
        <f>VLOOKUP(F3479,石と花メイン,4,FALSE)</f>
        <v>オレンジ【甘橙】</v>
      </c>
      <c r="M3479" s="393">
        <f>IF(OR(MONTH(F3479)&lt;7,AND(MONTH(F3479)=7,DAY(F3479)&lt;=25)),
MOD(SUM((E3479-1901)*365,259),260),
MOD(SUM((E3479-1900)*365,259),260))</f>
        <v>34</v>
      </c>
      <c r="N3479" s="390">
        <f>IF(AND(MONTH(F3479)=7,DAY(F3479)&gt;25),1,
ROUNDDOWN((SUM(VLOOKUP(MONTH(F3479),D暦変換用数値,2,FALSE),DAY(F3479))/28)+1,0))</f>
        <v>2</v>
      </c>
      <c r="O3479" s="205">
        <f>IF(AND(MONTH(F3479)=7,DAY(F3479)&gt;25),DAY(F3479)-25,
MOD((SUM(VLOOKUP(MONTH(F3479),D暦変換用数値,2,FALSE),DAY(F3479))),28)+1)</f>
        <v>16</v>
      </c>
      <c r="P3479" s="406">
        <f>IF(OR(MONTH(F3479)&lt;7,AND(MONTH(F3479)=7,DAY(F3479)&lt;=25)),
MOD(SUM((E3479-1901)*365,(N3479-1)*28,O3479,258),260),
MOD(SUM((E3479-1900)*365,(N3479-1)*28,O3479,258),260))</f>
        <v>77</v>
      </c>
      <c r="Q3479" s="372" t="str">
        <f>VLOOKUP(MOD(P3479,4),色,2,FALSE)</f>
        <v>赤い</v>
      </c>
      <c r="R3479" s="290" t="str">
        <f>VLOOKUP(MOD(P3479,13),銀河の音,2,FALSE)</f>
        <v>水晶の</v>
      </c>
      <c r="S3479" s="383" t="str">
        <f>VLOOKUP(MOD(P3479,20),太陽の紋章,2,FALSE)</f>
        <v>地球</v>
      </c>
      <c r="T3479" s="97" t="s">
        <v>5797</v>
      </c>
    </row>
    <row r="3480" spans="1:20" ht="13.5" customHeight="1">
      <c r="A3480" s="50" t="str">
        <f>VLOOKUP(MOD(E3480,10),十干,2,FALSE)</f>
        <v>乙</v>
      </c>
      <c r="B3480" s="199" t="str">
        <f>VLOOKUP(MOD(E3480,12),十二支,3,FALSE)</f>
        <v xml:space="preserve">10 龍 </v>
      </c>
      <c r="C3480" s="201" t="str">
        <f>VLOOKUP(F3480,星座,3,TRUE)</f>
        <v xml:space="preserve">02 零 </v>
      </c>
      <c r="D3480" s="531">
        <v>13040</v>
      </c>
      <c r="E3480" s="1">
        <f>IFERROR(YEAR(D3480),LEFT(D3480,4))</f>
        <v>1935</v>
      </c>
      <c r="F3480" s="1" t="str">
        <f>IF(ISTEXT(D3480),RIGHT(D3480,5),TEXT(D3480,"mm/dd"))</f>
        <v>09/13</v>
      </c>
      <c r="G3480" s="39">
        <f>SUM(MID(E3480,1,1),MID(E3480,2,1),MID(E3480,3,1),MID(E3480,4,1),MID(F3480,1,1),MID(F3480,2,1),MID(F3480,4,1),MID(F3480,5,1))</f>
        <v>31</v>
      </c>
      <c r="H3480" s="41">
        <f>IF(MOD(G3480,9)=0,9,MOD(G3480,9))</f>
        <v>4</v>
      </c>
      <c r="I3480" s="45" t="str">
        <f>IFERROR(MID("日月火水木金土",WEEKDAY(D3480),1),"")</f>
        <v>金</v>
      </c>
      <c r="J3480" s="304" t="s">
        <v>3382</v>
      </c>
      <c r="K3480" s="202" t="str">
        <f>VLOOKUP(F3480,石と花メイン,3,FALSE)</f>
        <v>●翡翠</v>
      </c>
      <c r="L3480" s="297" t="str">
        <f>VLOOKUP(F3480,石と花メイン,4,FALSE)</f>
        <v>葛【裏見草】</v>
      </c>
      <c r="M3480" s="393">
        <f>IF(OR(MONTH(F3480)&lt;7,AND(MONTH(F3480)=7,DAY(F3480)&lt;=25)),
MOD(SUM((E3480-1901)*365,259),260),
MOD(SUM((E3480-1900)*365,259),260))</f>
        <v>34</v>
      </c>
      <c r="N3480" s="390">
        <f>IF(AND(MONTH(F3480)=7,DAY(F3480)&gt;25),1,
ROUNDDOWN((SUM(VLOOKUP(MONTH(F3480),D暦変換用数値,2,FALSE),DAY(F3480))/28)+1,0))</f>
        <v>2</v>
      </c>
      <c r="O3480" s="205">
        <f>IF(AND(MONTH(F3480)=7,DAY(F3480)&gt;25),DAY(F3480)-25,
MOD((SUM(VLOOKUP(MONTH(F3480),D暦変換用数値,2,FALSE),DAY(F3480))),28)+1)</f>
        <v>22</v>
      </c>
      <c r="P3480" s="406">
        <f>IF(OR(MONTH(F3480)&lt;7,AND(MONTH(F3480)=7,DAY(F3480)&lt;=25)),
MOD(SUM((E3480-1901)*365,(N3480-1)*28,O3480,258),260),
MOD(SUM((E3480-1900)*365,(N3480-1)*28,O3480,258),260))</f>
        <v>83</v>
      </c>
      <c r="Q3480" s="374" t="str">
        <f>VLOOKUP(MOD(P3480,4),色,2,FALSE)</f>
        <v>青い</v>
      </c>
      <c r="R3480" s="292" t="str">
        <f>VLOOKUP(MOD(P3480,13),銀河の音,2,FALSE)</f>
        <v>倍音の</v>
      </c>
      <c r="S3480" s="385" t="str">
        <f>VLOOKUP(MOD(P3480,20),太陽の紋章,2,FALSE)</f>
        <v>夜</v>
      </c>
      <c r="T3480" s="97" t="s">
        <v>5798</v>
      </c>
    </row>
    <row r="3481" spans="1:20" ht="13.5" customHeight="1">
      <c r="A3481" s="50" t="str">
        <f>VLOOKUP(MOD(E3481,10),十干,2,FALSE)</f>
        <v>乙</v>
      </c>
      <c r="B3481" s="199" t="str">
        <f>VLOOKUP(MOD(E3481,12),十二支,3,FALSE)</f>
        <v xml:space="preserve">10 龍 </v>
      </c>
      <c r="C3481" s="201" t="str">
        <f>VLOOKUP(F3481,星座,3,TRUE)</f>
        <v xml:space="preserve">02 零 </v>
      </c>
      <c r="D3481" s="531">
        <v>13041</v>
      </c>
      <c r="E3481" s="1">
        <f>IFERROR(YEAR(D3481),LEFT(D3481,4))</f>
        <v>1935</v>
      </c>
      <c r="F3481" s="1" t="str">
        <f>IF(ISTEXT(D3481),RIGHT(D3481,5),TEXT(D3481,"mm/dd"))</f>
        <v>09/14</v>
      </c>
      <c r="G3481" s="39">
        <f>SUM(MID(E3481,1,1),MID(E3481,2,1),MID(E3481,3,1),MID(E3481,4,1),MID(F3481,1,1),MID(F3481,2,1),MID(F3481,4,1),MID(F3481,5,1))</f>
        <v>32</v>
      </c>
      <c r="H3481" s="41">
        <f>IF(MOD(G3481,9)=0,9,MOD(G3481,9))</f>
        <v>5</v>
      </c>
      <c r="I3481" s="45" t="str">
        <f>IFERROR(MID("日月火水木金土",WEEKDAY(D3481),1),"")</f>
        <v>土</v>
      </c>
      <c r="J3481" s="304" t="s">
        <v>3383</v>
      </c>
      <c r="K3481" s="202" t="str">
        <f>VLOOKUP(F3481,石と花メイン,3,FALSE)</f>
        <v>○真珠</v>
      </c>
      <c r="L3481" s="297" t="str">
        <f>VLOOKUP(F3481,石と花メイン,4,FALSE)</f>
        <v>マルメロ【西洋花梨】</v>
      </c>
      <c r="M3481" s="393">
        <f>IF(OR(MONTH(F3481)&lt;7,AND(MONTH(F3481)=7,DAY(F3481)&lt;=25)),
MOD(SUM((E3481-1901)*365,259),260),
MOD(SUM((E3481-1900)*365,259),260))</f>
        <v>34</v>
      </c>
      <c r="N3481" s="390">
        <f>IF(AND(MONTH(F3481)=7,DAY(F3481)&gt;25),1,
ROUNDDOWN((SUM(VLOOKUP(MONTH(F3481),D暦変換用数値,2,FALSE),DAY(F3481))/28)+1,0))</f>
        <v>2</v>
      </c>
      <c r="O3481" s="205">
        <f>IF(AND(MONTH(F3481)=7,DAY(F3481)&gt;25),DAY(F3481)-25,
MOD((SUM(VLOOKUP(MONTH(F3481),D暦変換用数値,2,FALSE),DAY(F3481))),28)+1)</f>
        <v>23</v>
      </c>
      <c r="P3481" s="406">
        <f>IF(OR(MONTH(F3481)&lt;7,AND(MONTH(F3481)=7,DAY(F3481)&lt;=25)),
MOD(SUM((E3481-1901)*365,(N3481-1)*28,O3481,258),260),
MOD(SUM((E3481-1900)*365,(N3481-1)*28,O3481,258),260))</f>
        <v>84</v>
      </c>
      <c r="Q3481" s="373" t="str">
        <f>VLOOKUP(MOD(P3481,4),色,2,FALSE)</f>
        <v>黄色い</v>
      </c>
      <c r="R3481" s="291" t="str">
        <f>VLOOKUP(MOD(P3481,13),銀河の音,2,FALSE)</f>
        <v>律動の</v>
      </c>
      <c r="S3481" s="384" t="str">
        <f>VLOOKUP(MOD(P3481,20),太陽の紋章,2,FALSE)</f>
        <v>種</v>
      </c>
      <c r="T3481" s="103" t="s">
        <v>5799</v>
      </c>
    </row>
    <row r="3482" spans="1:20" ht="13.5" customHeight="1">
      <c r="A3482" s="50" t="str">
        <f>VLOOKUP(MOD(E3482,10),十干,2,FALSE)</f>
        <v>乙</v>
      </c>
      <c r="B3482" s="199" t="str">
        <f>VLOOKUP(MOD(E3482,12),十二支,3,FALSE)</f>
        <v xml:space="preserve">10 龍 </v>
      </c>
      <c r="C3482" s="201" t="str">
        <f>VLOOKUP(F3482,星座,3,TRUE)</f>
        <v xml:space="preserve">02 零 </v>
      </c>
      <c r="D3482" s="531">
        <v>13043</v>
      </c>
      <c r="E3482" s="1">
        <f>IFERROR(YEAR(D3482),LEFT(D3482,4))</f>
        <v>1935</v>
      </c>
      <c r="F3482" s="1" t="str">
        <f>IF(ISTEXT(D3482),RIGHT(D3482,5),TEXT(D3482,"mm/dd"))</f>
        <v>09/16</v>
      </c>
      <c r="G3482" s="39">
        <f>SUM(MID(E3482,1,1),MID(E3482,2,1),MID(E3482,3,1),MID(E3482,4,1),MID(F3482,1,1),MID(F3482,2,1),MID(F3482,4,1),MID(F3482,5,1))</f>
        <v>34</v>
      </c>
      <c r="H3482" s="41">
        <f>IF(MOD(G3482,9)=0,9,MOD(G3482,9))</f>
        <v>7</v>
      </c>
      <c r="I3482" s="45" t="str">
        <f>IFERROR(MID("日月火水木金土",WEEKDAY(D3482),1),"")</f>
        <v>月</v>
      </c>
      <c r="J3482" s="304" t="s">
        <v>3384</v>
      </c>
      <c r="K3482" s="202" t="str">
        <f>VLOOKUP(F3482,石と花メイン,3,FALSE)</f>
        <v>■紫水晶</v>
      </c>
      <c r="L3482" s="297" t="str">
        <f>VLOOKUP(F3482,石と花メイン,4,FALSE)</f>
        <v>竜胆【胃病草】</v>
      </c>
      <c r="M3482" s="393">
        <f>IF(OR(MONTH(F3482)&lt;7,AND(MONTH(F3482)=7,DAY(F3482)&lt;=25)),
MOD(SUM((E3482-1901)*365,259),260),
MOD(SUM((E3482-1900)*365,259),260))</f>
        <v>34</v>
      </c>
      <c r="N3482" s="390">
        <f>IF(AND(MONTH(F3482)=7,DAY(F3482)&gt;25),1,
ROUNDDOWN((SUM(VLOOKUP(MONTH(F3482),D暦変換用数値,2,FALSE),DAY(F3482))/28)+1,0))</f>
        <v>2</v>
      </c>
      <c r="O3482" s="205">
        <f>IF(AND(MONTH(F3482)=7,DAY(F3482)&gt;25),DAY(F3482)-25,
MOD((SUM(VLOOKUP(MONTH(F3482),D暦変換用数値,2,FALSE),DAY(F3482))),28)+1)</f>
        <v>25</v>
      </c>
      <c r="P3482" s="406">
        <f>IF(OR(MONTH(F3482)&lt;7,AND(MONTH(F3482)=7,DAY(F3482)&lt;=25)),
MOD(SUM((E3482-1901)*365,(N3482-1)*28,O3482,258),260),
MOD(SUM((E3482-1900)*365,(N3482-1)*28,O3482,258),260))</f>
        <v>86</v>
      </c>
      <c r="Q3482" s="375" t="str">
        <f>VLOOKUP(MOD(P3482,4),色,2,FALSE)</f>
        <v>白い</v>
      </c>
      <c r="R3482" s="293" t="str">
        <f>VLOOKUP(MOD(P3482,13),銀河の音,2,FALSE)</f>
        <v>銀河の</v>
      </c>
      <c r="S3482" s="386" t="str">
        <f>VLOOKUP(MOD(P3482,20),太陽の紋章,2,FALSE)</f>
        <v>世界の橋渡し</v>
      </c>
      <c r="T3482" s="105" t="s">
        <v>3218</v>
      </c>
    </row>
    <row r="3483" spans="1:20" ht="13.5" customHeight="1">
      <c r="A3483" s="50" t="str">
        <f>VLOOKUP(MOD(E3483,10),十干,2,FALSE)</f>
        <v>乙</v>
      </c>
      <c r="B3483" s="199" t="str">
        <f>VLOOKUP(MOD(E3483,12),十二支,3,FALSE)</f>
        <v xml:space="preserve">10 龍 </v>
      </c>
      <c r="C3483" s="201" t="str">
        <f>VLOOKUP(F3483,星座,3,TRUE)</f>
        <v xml:space="preserve">02 零 </v>
      </c>
      <c r="D3483" s="531">
        <v>13049</v>
      </c>
      <c r="E3483" s="1">
        <f>IFERROR(YEAR(D3483),LEFT(D3483,4))</f>
        <v>1935</v>
      </c>
      <c r="F3483" s="1" t="str">
        <f>IF(ISTEXT(D3483),RIGHT(D3483,5),TEXT(D3483,"mm/dd"))</f>
        <v>09/22</v>
      </c>
      <c r="G3483" s="39">
        <f>SUM(MID(E3483,1,1),MID(E3483,2,1),MID(E3483,3,1),MID(E3483,4,1),MID(F3483,1,1),MID(F3483,2,1),MID(F3483,4,1),MID(F3483,5,1))</f>
        <v>31</v>
      </c>
      <c r="H3483" s="41">
        <f>IF(MOD(G3483,9)=0,9,MOD(G3483,9))</f>
        <v>4</v>
      </c>
      <c r="I3483" s="45" t="str">
        <f>IFERROR(MID("日月火水木金土",WEEKDAY(D3483),1),"")</f>
        <v>日</v>
      </c>
      <c r="J3483" s="304" t="s">
        <v>3385</v>
      </c>
      <c r="K3483" s="202" t="str">
        <f>VLOOKUP(F3483,石と花メイン,3,FALSE)</f>
        <v>◇金剛石</v>
      </c>
      <c r="L3483" s="297" t="str">
        <f>VLOOKUP(F3483,石と花メイン,4,FALSE)</f>
        <v>千日紅【千日草】</v>
      </c>
      <c r="M3483" s="393">
        <f>IF(OR(MONTH(F3483)&lt;7,AND(MONTH(F3483)=7,DAY(F3483)&lt;=25)),
MOD(SUM((E3483-1901)*365,259),260),
MOD(SUM((E3483-1900)*365,259),260))</f>
        <v>34</v>
      </c>
      <c r="N3483" s="390">
        <f>IF(AND(MONTH(F3483)=7,DAY(F3483)&gt;25),1,
ROUNDDOWN((SUM(VLOOKUP(MONTH(F3483),D暦変換用数値,2,FALSE),DAY(F3483))/28)+1,0))</f>
        <v>3</v>
      </c>
      <c r="O3483" s="205">
        <f>IF(AND(MONTH(F3483)=7,DAY(F3483)&gt;25),DAY(F3483)-25,
MOD((SUM(VLOOKUP(MONTH(F3483),D暦変換用数値,2,FALSE),DAY(F3483))),28)+1)</f>
        <v>3</v>
      </c>
      <c r="P3483" s="406">
        <f>IF(OR(MONTH(F3483)&lt;7,AND(MONTH(F3483)=7,DAY(F3483)&lt;=25)),
MOD(SUM((E3483-1901)*365,(N3483-1)*28,O3483,258),260),
MOD(SUM((E3483-1900)*365,(N3483-1)*28,O3483,258),260))</f>
        <v>92</v>
      </c>
      <c r="Q3483" s="373" t="str">
        <f>VLOOKUP(MOD(P3483,4),色,2,FALSE)</f>
        <v>黄色い</v>
      </c>
      <c r="R3483" s="291" t="str">
        <f>VLOOKUP(MOD(P3483,13),銀河の音,2,FALSE)</f>
        <v>磁気の</v>
      </c>
      <c r="S3483" s="384" t="str">
        <f>VLOOKUP(MOD(P3483,20),太陽の紋章,2,FALSE)</f>
        <v>人</v>
      </c>
      <c r="T3483" s="98" t="s">
        <v>3736</v>
      </c>
    </row>
    <row r="3484" spans="1:20" ht="13.5" customHeight="1">
      <c r="A3484" s="50" t="str">
        <f>VLOOKUP(MOD(E3484,10),十干,2,FALSE)</f>
        <v>丁</v>
      </c>
      <c r="B3484" s="199" t="str">
        <f>VLOOKUP(MOD(E3484,12),十二支,3,FALSE)</f>
        <v xml:space="preserve">10 龍 </v>
      </c>
      <c r="C3484" s="201" t="str">
        <f>VLOOKUP(F3484,星座,3,TRUE)</f>
        <v xml:space="preserve">02 零 </v>
      </c>
      <c r="D3484" s="531">
        <v>17410</v>
      </c>
      <c r="E3484" s="1">
        <f>IFERROR(YEAR(D3484),LEFT(D3484,4))</f>
        <v>1947</v>
      </c>
      <c r="F3484" s="1" t="str">
        <f>IF(ISTEXT(D3484),RIGHT(D3484,5),TEXT(D3484,"mm/dd"))</f>
        <v>08/31</v>
      </c>
      <c r="G3484" s="39">
        <f>SUM(MID(E3484,1,1),MID(E3484,2,1),MID(E3484,3,1),MID(E3484,4,1),MID(F3484,1,1),MID(F3484,2,1),MID(F3484,4,1),MID(F3484,5,1))</f>
        <v>33</v>
      </c>
      <c r="H3484" s="41">
        <f>IF(MOD(G3484,9)=0,9,MOD(G3484,9))</f>
        <v>6</v>
      </c>
      <c r="I3484" s="45" t="str">
        <f>IFERROR(MID("日月火水木金土",WEEKDAY(D3484),1),"")</f>
        <v>日</v>
      </c>
      <c r="J3484" s="304" t="s">
        <v>3386</v>
      </c>
      <c r="K3484" s="202" t="str">
        <f>VLOOKUP(F3484,石と花メイン,3,FALSE)</f>
        <v>□水晶</v>
      </c>
      <c r="L3484" s="297" t="str">
        <f>VLOOKUP(F3484,石と花メイン,4,FALSE)</f>
        <v>ハイビスカス【仏桑華】</v>
      </c>
      <c r="M3484" s="393">
        <f>IF(OR(MONTH(F3484)&lt;7,AND(MONTH(F3484)=7,DAY(F3484)&lt;=25)),
MOD(SUM((E3484-1901)*365,259),260),
MOD(SUM((E3484-1900)*365,259),260))</f>
        <v>254</v>
      </c>
      <c r="N3484" s="390">
        <f>IF(AND(MONTH(F3484)=7,DAY(F3484)&gt;25),1,
ROUNDDOWN((SUM(VLOOKUP(MONTH(F3484),D暦変換用数値,2,FALSE),DAY(F3484))/28)+1,0))</f>
        <v>2</v>
      </c>
      <c r="O3484" s="205">
        <f>IF(AND(MONTH(F3484)=7,DAY(F3484)&gt;25),DAY(F3484)-25,
MOD((SUM(VLOOKUP(MONTH(F3484),D暦変換用数値,2,FALSE),DAY(F3484))),28)+1)</f>
        <v>9</v>
      </c>
      <c r="P3484" s="406">
        <f>IF(OR(MONTH(F3484)&lt;7,AND(MONTH(F3484)=7,DAY(F3484)&lt;=25)),
MOD(SUM((E3484-1901)*365,(N3484-1)*28,O3484,258),260),
MOD(SUM((E3484-1900)*365,(N3484-1)*28,O3484,258),260))</f>
        <v>30</v>
      </c>
      <c r="Q3484" s="375" t="str">
        <f>VLOOKUP(MOD(P3484,4),色,2,FALSE)</f>
        <v>白い</v>
      </c>
      <c r="R3484" s="293" t="str">
        <f>VLOOKUP(MOD(P3484,13),銀河の音,2,FALSE)</f>
        <v>自己存在の</v>
      </c>
      <c r="S3484" s="386" t="str">
        <f>VLOOKUP(MOD(P3484,20),太陽の紋章,2,FALSE)</f>
        <v>犬</v>
      </c>
      <c r="T3484" s="98" t="s">
        <v>3736</v>
      </c>
    </row>
    <row r="3485" spans="1:20" ht="13.5" customHeight="1">
      <c r="A3485" s="50" t="str">
        <f>VLOOKUP(MOD(E3485,10),十干,2,FALSE)</f>
        <v>丁</v>
      </c>
      <c r="B3485" s="199" t="str">
        <f>VLOOKUP(MOD(E3485,12),十二支,3,FALSE)</f>
        <v xml:space="preserve">10 龍 </v>
      </c>
      <c r="C3485" s="201" t="str">
        <f>VLOOKUP(F3485,星座,3,TRUE)</f>
        <v xml:space="preserve">02 零 </v>
      </c>
      <c r="D3485" s="531">
        <v>17410</v>
      </c>
      <c r="E3485" s="1">
        <f>IFERROR(YEAR(D3485),LEFT(D3485,4))</f>
        <v>1947</v>
      </c>
      <c r="F3485" s="1" t="str">
        <f>IF(ISTEXT(D3485),RIGHT(D3485,5),TEXT(D3485,"mm/dd"))</f>
        <v>08/31</v>
      </c>
      <c r="G3485" s="39">
        <f>SUM(MID(E3485,1,1),MID(E3485,2,1),MID(E3485,3,1),MID(E3485,4,1),MID(F3485,1,1),MID(F3485,2,1),MID(F3485,4,1),MID(F3485,5,1))</f>
        <v>33</v>
      </c>
      <c r="H3485" s="41">
        <f>IF(MOD(G3485,9)=0,9,MOD(G3485,9))</f>
        <v>6</v>
      </c>
      <c r="I3485" s="45" t="str">
        <f>IFERROR(MID("日月火水木金土",WEEKDAY(D3485),1),"")</f>
        <v>日</v>
      </c>
      <c r="J3485" s="304" t="s">
        <v>3387</v>
      </c>
      <c r="K3485" s="202" t="str">
        <f>VLOOKUP(F3485,石と花メイン,3,FALSE)</f>
        <v>□水晶</v>
      </c>
      <c r="L3485" s="297" t="str">
        <f>VLOOKUP(F3485,石と花メイン,4,FALSE)</f>
        <v>ハイビスカス【仏桑華】</v>
      </c>
      <c r="M3485" s="393">
        <f>IF(OR(MONTH(F3485)&lt;7,AND(MONTH(F3485)=7,DAY(F3485)&lt;=25)),
MOD(SUM((E3485-1901)*365,259),260),
MOD(SUM((E3485-1900)*365,259),260))</f>
        <v>254</v>
      </c>
      <c r="N3485" s="390">
        <f>IF(AND(MONTH(F3485)=7,DAY(F3485)&gt;25),1,
ROUNDDOWN((SUM(VLOOKUP(MONTH(F3485),D暦変換用数値,2,FALSE),DAY(F3485))/28)+1,0))</f>
        <v>2</v>
      </c>
      <c r="O3485" s="205">
        <f>IF(AND(MONTH(F3485)=7,DAY(F3485)&gt;25),DAY(F3485)-25,
MOD((SUM(VLOOKUP(MONTH(F3485),D暦変換用数値,2,FALSE),DAY(F3485))),28)+1)</f>
        <v>9</v>
      </c>
      <c r="P3485" s="406">
        <f>IF(OR(MONTH(F3485)&lt;7,AND(MONTH(F3485)=7,DAY(F3485)&lt;=25)),
MOD(SUM((E3485-1901)*365,(N3485-1)*28,O3485,258),260),
MOD(SUM((E3485-1900)*365,(N3485-1)*28,O3485,258),260))</f>
        <v>30</v>
      </c>
      <c r="Q3485" s="375" t="str">
        <f>VLOOKUP(MOD(P3485,4),色,2,FALSE)</f>
        <v>白い</v>
      </c>
      <c r="R3485" s="293" t="str">
        <f>VLOOKUP(MOD(P3485,13),銀河の音,2,FALSE)</f>
        <v>自己存在の</v>
      </c>
      <c r="S3485" s="386" t="str">
        <f>VLOOKUP(MOD(P3485,20),太陽の紋章,2,FALSE)</f>
        <v>犬</v>
      </c>
      <c r="T3485" s="103" t="s">
        <v>5800</v>
      </c>
    </row>
    <row r="3486" spans="1:20" ht="13.5" customHeight="1">
      <c r="A3486" s="50" t="str">
        <f>VLOOKUP(MOD(E3486,10),十干,2,FALSE)</f>
        <v>丁</v>
      </c>
      <c r="B3486" s="199" t="str">
        <f>VLOOKUP(MOD(E3486,12),十二支,3,FALSE)</f>
        <v xml:space="preserve">10 龍 </v>
      </c>
      <c r="C3486" s="201" t="str">
        <f>VLOOKUP(F3486,星座,3,TRUE)</f>
        <v xml:space="preserve">02 零 </v>
      </c>
      <c r="D3486" s="531">
        <v>17417</v>
      </c>
      <c r="E3486" s="1">
        <f>IFERROR(YEAR(D3486),LEFT(D3486,4))</f>
        <v>1947</v>
      </c>
      <c r="F3486" s="1" t="str">
        <f>IF(ISTEXT(D3486),RIGHT(D3486,5),TEXT(D3486,"mm/dd"))</f>
        <v>09/07</v>
      </c>
      <c r="G3486" s="39">
        <f>SUM(MID(E3486,1,1),MID(E3486,2,1),MID(E3486,3,1),MID(E3486,4,1),MID(F3486,1,1),MID(F3486,2,1),MID(F3486,4,1),MID(F3486,5,1))</f>
        <v>37</v>
      </c>
      <c r="H3486" s="41">
        <f>IF(MOD(G3486,9)=0,9,MOD(G3486,9))</f>
        <v>1</v>
      </c>
      <c r="I3486" s="45" t="str">
        <f>IFERROR(MID("日月火水木金土",WEEKDAY(D3486),1),"")</f>
        <v>日</v>
      </c>
      <c r="J3486" s="304" t="s">
        <v>3388</v>
      </c>
      <c r="K3486" s="202" t="str">
        <f>VLOOKUP(F3486,石と花メイン,3,FALSE)</f>
        <v>▲黄金</v>
      </c>
      <c r="L3486" s="297" t="str">
        <f>VLOOKUP(F3486,石と花メイン,4,FALSE)</f>
        <v>オレンジ【甘橙】</v>
      </c>
      <c r="M3486" s="393">
        <f>IF(OR(MONTH(F3486)&lt;7,AND(MONTH(F3486)=7,DAY(F3486)&lt;=25)),
MOD(SUM((E3486-1901)*365,259),260),
MOD(SUM((E3486-1900)*365,259),260))</f>
        <v>254</v>
      </c>
      <c r="N3486" s="390">
        <f>IF(AND(MONTH(F3486)=7,DAY(F3486)&gt;25),1,
ROUNDDOWN((SUM(VLOOKUP(MONTH(F3486),D暦変換用数値,2,FALSE),DAY(F3486))/28)+1,0))</f>
        <v>2</v>
      </c>
      <c r="O3486" s="205">
        <f>IF(AND(MONTH(F3486)=7,DAY(F3486)&gt;25),DAY(F3486)-25,
MOD((SUM(VLOOKUP(MONTH(F3486),D暦変換用数値,2,FALSE),DAY(F3486))),28)+1)</f>
        <v>16</v>
      </c>
      <c r="P3486" s="406">
        <f>IF(OR(MONTH(F3486)&lt;7,AND(MONTH(F3486)=7,DAY(F3486)&lt;=25)),
MOD(SUM((E3486-1901)*365,(N3486-1)*28,O3486,258),260),
MOD(SUM((E3486-1900)*365,(N3486-1)*28,O3486,258),260))</f>
        <v>37</v>
      </c>
      <c r="Q3486" s="372" t="str">
        <f>VLOOKUP(MOD(P3486,4),色,2,FALSE)</f>
        <v>赤い</v>
      </c>
      <c r="R3486" s="290" t="str">
        <f>VLOOKUP(MOD(P3486,13),銀河の音,2,FALSE)</f>
        <v>スペクトルの</v>
      </c>
      <c r="S3486" s="383" t="str">
        <f>VLOOKUP(MOD(P3486,20),太陽の紋章,2,FALSE)</f>
        <v>地球</v>
      </c>
      <c r="T3486" s="93" t="s">
        <v>5732</v>
      </c>
    </row>
    <row r="3487" spans="1:20" ht="13.5" customHeight="1">
      <c r="A3487" s="50" t="str">
        <f>VLOOKUP(MOD(E3487,10),十干,2,FALSE)</f>
        <v>丁</v>
      </c>
      <c r="B3487" s="199" t="str">
        <f>VLOOKUP(MOD(E3487,12),十二支,3,FALSE)</f>
        <v xml:space="preserve">10 龍 </v>
      </c>
      <c r="C3487" s="201" t="str">
        <f>VLOOKUP(F3487,星座,3,TRUE)</f>
        <v xml:space="preserve">02 零 </v>
      </c>
      <c r="D3487" s="531">
        <v>17417</v>
      </c>
      <c r="E3487" s="1">
        <f>IFERROR(YEAR(D3487),LEFT(D3487,4))</f>
        <v>1947</v>
      </c>
      <c r="F3487" s="1" t="str">
        <f>IF(ISTEXT(D3487),RIGHT(D3487,5),TEXT(D3487,"mm/dd"))</f>
        <v>09/07</v>
      </c>
      <c r="G3487" s="39">
        <f>SUM(MID(E3487,1,1),MID(E3487,2,1),MID(E3487,3,1),MID(E3487,4,1),MID(F3487,1,1),MID(F3487,2,1),MID(F3487,4,1),MID(F3487,5,1))</f>
        <v>37</v>
      </c>
      <c r="H3487" s="41">
        <f>IF(MOD(G3487,9)=0,9,MOD(G3487,9))</f>
        <v>1</v>
      </c>
      <c r="I3487" s="45" t="str">
        <f>IFERROR(MID("日月火水木金土",WEEKDAY(D3487),1),"")</f>
        <v>日</v>
      </c>
      <c r="J3487" s="304" t="s">
        <v>3389</v>
      </c>
      <c r="K3487" s="202" t="str">
        <f>VLOOKUP(F3487,石と花メイン,3,FALSE)</f>
        <v>▲黄金</v>
      </c>
      <c r="L3487" s="297" t="str">
        <f>VLOOKUP(F3487,石と花メイン,4,FALSE)</f>
        <v>オレンジ【甘橙】</v>
      </c>
      <c r="M3487" s="393">
        <f>IF(OR(MONTH(F3487)&lt;7,AND(MONTH(F3487)=7,DAY(F3487)&lt;=25)),
MOD(SUM((E3487-1901)*365,259),260),
MOD(SUM((E3487-1900)*365,259),260))</f>
        <v>254</v>
      </c>
      <c r="N3487" s="390">
        <f>IF(AND(MONTH(F3487)=7,DAY(F3487)&gt;25),1,
ROUNDDOWN((SUM(VLOOKUP(MONTH(F3487),D暦変換用数値,2,FALSE),DAY(F3487))/28)+1,0))</f>
        <v>2</v>
      </c>
      <c r="O3487" s="205">
        <f>IF(AND(MONTH(F3487)=7,DAY(F3487)&gt;25),DAY(F3487)-25,
MOD((SUM(VLOOKUP(MONTH(F3487),D暦変換用数値,2,FALSE),DAY(F3487))),28)+1)</f>
        <v>16</v>
      </c>
      <c r="P3487" s="406">
        <f>IF(OR(MONTH(F3487)&lt;7,AND(MONTH(F3487)=7,DAY(F3487)&lt;=25)),
MOD(SUM((E3487-1901)*365,(N3487-1)*28,O3487,258),260),
MOD(SUM((E3487-1900)*365,(N3487-1)*28,O3487,258),260))</f>
        <v>37</v>
      </c>
      <c r="Q3487" s="372" t="str">
        <f>VLOOKUP(MOD(P3487,4),色,2,FALSE)</f>
        <v>赤い</v>
      </c>
      <c r="R3487" s="290" t="str">
        <f>VLOOKUP(MOD(P3487,13),銀河の音,2,FALSE)</f>
        <v>スペクトルの</v>
      </c>
      <c r="S3487" s="383" t="str">
        <f>VLOOKUP(MOD(P3487,20),太陽の紋章,2,FALSE)</f>
        <v>地球</v>
      </c>
      <c r="T3487" s="97" t="s">
        <v>5801</v>
      </c>
    </row>
    <row r="3488" spans="1:20" ht="13.5" customHeight="1">
      <c r="A3488" s="50" t="str">
        <f>VLOOKUP(MOD(E3488,10),十干,2,FALSE)</f>
        <v>丁</v>
      </c>
      <c r="B3488" s="199" t="str">
        <f>VLOOKUP(MOD(E3488,12),十二支,3,FALSE)</f>
        <v xml:space="preserve">10 龍 </v>
      </c>
      <c r="C3488" s="201" t="str">
        <f>VLOOKUP(F3488,星座,3,TRUE)</f>
        <v xml:space="preserve">02 零 </v>
      </c>
      <c r="D3488" s="531">
        <v>17421</v>
      </c>
      <c r="E3488" s="1">
        <f>IFERROR(YEAR(D3488),LEFT(D3488,4))</f>
        <v>1947</v>
      </c>
      <c r="F3488" s="1" t="str">
        <f>IF(ISTEXT(D3488),RIGHT(D3488,5),TEXT(D3488,"mm/dd"))</f>
        <v>09/11</v>
      </c>
      <c r="G3488" s="39">
        <f>SUM(MID(E3488,1,1),MID(E3488,2,1),MID(E3488,3,1),MID(E3488,4,1),MID(F3488,1,1),MID(F3488,2,1),MID(F3488,4,1),MID(F3488,5,1))</f>
        <v>32</v>
      </c>
      <c r="H3488" s="41">
        <f>IF(MOD(G3488,9)=0,9,MOD(G3488,9))</f>
        <v>5</v>
      </c>
      <c r="I3488" s="45" t="str">
        <f>IFERROR(MID("日月火水木金土",WEEKDAY(D3488),1),"")</f>
        <v>木</v>
      </c>
      <c r="J3488" s="304" t="s">
        <v>3390</v>
      </c>
      <c r="K3488" s="202" t="str">
        <f>VLOOKUP(F3488,石と花メイン,3,FALSE)</f>
        <v>◆青玉</v>
      </c>
      <c r="L3488" s="297" t="str">
        <f>VLOOKUP(F3488,石と花メイン,4,FALSE)</f>
        <v>木槿/槿</v>
      </c>
      <c r="M3488" s="393">
        <f>IF(OR(MONTH(F3488)&lt;7,AND(MONTH(F3488)=7,DAY(F3488)&lt;=25)),
MOD(SUM((E3488-1901)*365,259),260),
MOD(SUM((E3488-1900)*365,259),260))</f>
        <v>254</v>
      </c>
      <c r="N3488" s="390">
        <f>IF(AND(MONTH(F3488)=7,DAY(F3488)&gt;25),1,
ROUNDDOWN((SUM(VLOOKUP(MONTH(F3488),D暦変換用数値,2,FALSE),DAY(F3488))/28)+1,0))</f>
        <v>2</v>
      </c>
      <c r="O3488" s="205">
        <f>IF(AND(MONTH(F3488)=7,DAY(F3488)&gt;25),DAY(F3488)-25,
MOD((SUM(VLOOKUP(MONTH(F3488),D暦変換用数値,2,FALSE),DAY(F3488))),28)+1)</f>
        <v>20</v>
      </c>
      <c r="P3488" s="406">
        <f>IF(OR(MONTH(F3488)&lt;7,AND(MONTH(F3488)=7,DAY(F3488)&lt;=25)),
MOD(SUM((E3488-1901)*365,(N3488-1)*28,O3488,258),260),
MOD(SUM((E3488-1900)*365,(N3488-1)*28,O3488,258),260))</f>
        <v>41</v>
      </c>
      <c r="Q3488" s="372" t="str">
        <f>VLOOKUP(MOD(P3488,4),色,2,FALSE)</f>
        <v>赤い</v>
      </c>
      <c r="R3488" s="290" t="str">
        <f>VLOOKUP(MOD(P3488,13),銀河の音,2,FALSE)</f>
        <v>月の</v>
      </c>
      <c r="S3488" s="383" t="str">
        <f>VLOOKUP(MOD(P3488,20),太陽の紋章,2,FALSE)</f>
        <v>竜</v>
      </c>
      <c r="T3488" s="98" t="s">
        <v>3736</v>
      </c>
    </row>
    <row r="3489" spans="1:20" ht="13.5" customHeight="1">
      <c r="A3489" s="50" t="str">
        <f>VLOOKUP(MOD(E3489,10),十干,2,FALSE)</f>
        <v>丁</v>
      </c>
      <c r="B3489" s="199" t="str">
        <f>VLOOKUP(MOD(E3489,12),十二支,3,FALSE)</f>
        <v xml:space="preserve">10 龍 </v>
      </c>
      <c r="C3489" s="201" t="str">
        <f>VLOOKUP(F3489,星座,3,TRUE)</f>
        <v xml:space="preserve">02 零 </v>
      </c>
      <c r="D3489" s="531">
        <v>17427</v>
      </c>
      <c r="E3489" s="1">
        <f>IFERROR(YEAR(D3489),LEFT(D3489,4))</f>
        <v>1947</v>
      </c>
      <c r="F3489" s="1" t="str">
        <f>IF(ISTEXT(D3489),RIGHT(D3489,5),TEXT(D3489,"mm/dd"))</f>
        <v>09/17</v>
      </c>
      <c r="G3489" s="39">
        <f>SUM(MID(E3489,1,1),MID(E3489,2,1),MID(E3489,3,1),MID(E3489,4,1),MID(F3489,1,1),MID(F3489,2,1),MID(F3489,4,1),MID(F3489,5,1))</f>
        <v>38</v>
      </c>
      <c r="H3489" s="41">
        <f>IF(MOD(G3489,9)=0,9,MOD(G3489,9))</f>
        <v>2</v>
      </c>
      <c r="I3489" s="45" t="str">
        <f>IFERROR(MID("日月火水木金土",WEEKDAY(D3489),1),"")</f>
        <v>水</v>
      </c>
      <c r="J3489" s="304" t="s">
        <v>3391</v>
      </c>
      <c r="K3489" s="202" t="str">
        <f>VLOOKUP(F3489,石と花メイン,3,FALSE)</f>
        <v>◇金剛石</v>
      </c>
      <c r="L3489" s="297" t="str">
        <f>VLOOKUP(F3489,石と花メイン,4,FALSE)</f>
        <v>風船蔓</v>
      </c>
      <c r="M3489" s="393">
        <f>IF(OR(MONTH(F3489)&lt;7,AND(MONTH(F3489)=7,DAY(F3489)&lt;=25)),
MOD(SUM((E3489-1901)*365,259),260),
MOD(SUM((E3489-1900)*365,259),260))</f>
        <v>254</v>
      </c>
      <c r="N3489" s="390">
        <f>IF(AND(MONTH(F3489)=7,DAY(F3489)&gt;25),1,
ROUNDDOWN((SUM(VLOOKUP(MONTH(F3489),D暦変換用数値,2,FALSE),DAY(F3489))/28)+1,0))</f>
        <v>2</v>
      </c>
      <c r="O3489" s="205">
        <f>IF(AND(MONTH(F3489)=7,DAY(F3489)&gt;25),DAY(F3489)-25,
MOD((SUM(VLOOKUP(MONTH(F3489),D暦変換用数値,2,FALSE),DAY(F3489))),28)+1)</f>
        <v>26</v>
      </c>
      <c r="P3489" s="406">
        <f>IF(OR(MONTH(F3489)&lt;7,AND(MONTH(F3489)=7,DAY(F3489)&lt;=25)),
MOD(SUM((E3489-1901)*365,(N3489-1)*28,O3489,258),260),
MOD(SUM((E3489-1900)*365,(N3489-1)*28,O3489,258),260))</f>
        <v>47</v>
      </c>
      <c r="Q3489" s="374" t="str">
        <f>VLOOKUP(MOD(P3489,4),色,2,FALSE)</f>
        <v>青い</v>
      </c>
      <c r="R3489" s="292" t="str">
        <f>VLOOKUP(MOD(P3489,13),銀河の音,2,FALSE)</f>
        <v>銀河の</v>
      </c>
      <c r="S3489" s="385" t="str">
        <f>VLOOKUP(MOD(P3489,20),太陽の紋章,2,FALSE)</f>
        <v>手</v>
      </c>
      <c r="T3489" s="98" t="s">
        <v>3736</v>
      </c>
    </row>
    <row r="3490" spans="1:20" ht="13.5" customHeight="1">
      <c r="A3490" s="50" t="str">
        <f>VLOOKUP(MOD(E3490,10),十干,2,FALSE)</f>
        <v>丁</v>
      </c>
      <c r="B3490" s="199" t="str">
        <f>VLOOKUP(MOD(E3490,12),十二支,3,FALSE)</f>
        <v xml:space="preserve">10 龍 </v>
      </c>
      <c r="C3490" s="201" t="str">
        <f>VLOOKUP(F3490,星座,3,TRUE)</f>
        <v xml:space="preserve">02 零 </v>
      </c>
      <c r="D3490" s="531">
        <v>17429</v>
      </c>
      <c r="E3490" s="1">
        <f>IFERROR(YEAR(D3490),LEFT(D3490,4))</f>
        <v>1947</v>
      </c>
      <c r="F3490" s="1" t="str">
        <f>IF(ISTEXT(D3490),RIGHT(D3490,5),TEXT(D3490,"mm/dd"))</f>
        <v>09/19</v>
      </c>
      <c r="G3490" s="39">
        <f>SUM(MID(E3490,1,1),MID(E3490,2,1),MID(E3490,3,1),MID(E3490,4,1),MID(F3490,1,1),MID(F3490,2,1),MID(F3490,4,1),MID(F3490,5,1))</f>
        <v>40</v>
      </c>
      <c r="H3490" s="41">
        <f>IF(MOD(G3490,9)=0,9,MOD(G3490,9))</f>
        <v>4</v>
      </c>
      <c r="I3490" s="45" t="str">
        <f>IFERROR(MID("日月火水木金土",WEEKDAY(D3490),1),"")</f>
        <v>金</v>
      </c>
      <c r="J3490" s="304" t="s">
        <v>3392</v>
      </c>
      <c r="K3490" s="202" t="str">
        <f>VLOOKUP(F3490,石と花メイン,3,FALSE)</f>
        <v>■緑玉髄</v>
      </c>
      <c r="L3490" s="297" t="str">
        <f>VLOOKUP(F3490,石と花メイン,4,FALSE)</f>
        <v>釣船草</v>
      </c>
      <c r="M3490" s="393">
        <f>IF(OR(MONTH(F3490)&lt;7,AND(MONTH(F3490)=7,DAY(F3490)&lt;=25)),
MOD(SUM((E3490-1901)*365,259),260),
MOD(SUM((E3490-1900)*365,259),260))</f>
        <v>254</v>
      </c>
      <c r="N3490" s="390">
        <f>IF(AND(MONTH(F3490)=7,DAY(F3490)&gt;25),1,
ROUNDDOWN((SUM(VLOOKUP(MONTH(F3490),D暦変換用数値,2,FALSE),DAY(F3490))/28)+1,0))</f>
        <v>2</v>
      </c>
      <c r="O3490" s="205">
        <f>IF(AND(MONTH(F3490)=7,DAY(F3490)&gt;25),DAY(F3490)-25,
MOD((SUM(VLOOKUP(MONTH(F3490),D暦変換用数値,2,FALSE),DAY(F3490))),28)+1)</f>
        <v>28</v>
      </c>
      <c r="P3490" s="406">
        <f>IF(OR(MONTH(F3490)&lt;7,AND(MONTH(F3490)=7,DAY(F3490)&lt;=25)),
MOD(SUM((E3490-1901)*365,(N3490-1)*28,O3490,258),260),
MOD(SUM((E3490-1900)*365,(N3490-1)*28,O3490,258),260))</f>
        <v>49</v>
      </c>
      <c r="Q3490" s="372" t="str">
        <f>VLOOKUP(MOD(P3490,4),色,2,FALSE)</f>
        <v>赤い</v>
      </c>
      <c r="R3490" s="290" t="str">
        <f>VLOOKUP(MOD(P3490,13),銀河の音,2,FALSE)</f>
        <v>惑星の</v>
      </c>
      <c r="S3490" s="383" t="str">
        <f>VLOOKUP(MOD(P3490,20),太陽の紋章,2,FALSE)</f>
        <v>月</v>
      </c>
      <c r="T3490" s="97" t="s">
        <v>5802</v>
      </c>
    </row>
    <row r="3491" spans="1:20" ht="13.5" customHeight="1">
      <c r="A3491" s="50" t="str">
        <f>VLOOKUP(MOD(E3491,10),十干,2,FALSE)</f>
        <v>丁</v>
      </c>
      <c r="B3491" s="199" t="str">
        <f>VLOOKUP(MOD(E3491,12),十二支,3,FALSE)</f>
        <v xml:space="preserve">10 龍 </v>
      </c>
      <c r="C3491" s="201" t="str">
        <f>VLOOKUP(F3491,星座,3,TRUE)</f>
        <v xml:space="preserve">02 零 </v>
      </c>
      <c r="D3491" s="531">
        <v>17430</v>
      </c>
      <c r="E3491" s="1">
        <f>IFERROR(YEAR(D3491),LEFT(D3491,4))</f>
        <v>1947</v>
      </c>
      <c r="F3491" s="1" t="str">
        <f>IF(ISTEXT(D3491),RIGHT(D3491,5),TEXT(D3491,"mm/dd"))</f>
        <v>09/20</v>
      </c>
      <c r="G3491" s="39">
        <f>SUM(MID(E3491,1,1),MID(E3491,2,1),MID(E3491,3,1),MID(E3491,4,1),MID(F3491,1,1),MID(F3491,2,1),MID(F3491,4,1),MID(F3491,5,1))</f>
        <v>32</v>
      </c>
      <c r="H3491" s="41">
        <f>IF(MOD(G3491,9)=0,9,MOD(G3491,9))</f>
        <v>5</v>
      </c>
      <c r="I3491" s="45" t="str">
        <f>IFERROR(MID("日月火水木金土",WEEKDAY(D3491),1),"")</f>
        <v>土</v>
      </c>
      <c r="J3491" s="304" t="s">
        <v>3393</v>
      </c>
      <c r="K3491" s="202" t="str">
        <f>VLOOKUP(F3491,石と花メイン,3,FALSE)</f>
        <v>◆紅玉</v>
      </c>
      <c r="L3491" s="297" t="str">
        <f>VLOOKUP(F3491,石と花メイン,4,FALSE)</f>
        <v>サルビア【緋衣草】</v>
      </c>
      <c r="M3491" s="393">
        <f>IF(OR(MONTH(F3491)&lt;7,AND(MONTH(F3491)=7,DAY(F3491)&lt;=25)),
MOD(SUM((E3491-1901)*365,259),260),
MOD(SUM((E3491-1900)*365,259),260))</f>
        <v>254</v>
      </c>
      <c r="N3491" s="390">
        <f>IF(AND(MONTH(F3491)=7,DAY(F3491)&gt;25),1,
ROUNDDOWN((SUM(VLOOKUP(MONTH(F3491),D暦変換用数値,2,FALSE),DAY(F3491))/28)+1,0))</f>
        <v>3</v>
      </c>
      <c r="O3491" s="205">
        <f>IF(AND(MONTH(F3491)=7,DAY(F3491)&gt;25),DAY(F3491)-25,
MOD((SUM(VLOOKUP(MONTH(F3491),D暦変換用数値,2,FALSE),DAY(F3491))),28)+1)</f>
        <v>1</v>
      </c>
      <c r="P3491" s="406">
        <f>IF(OR(MONTH(F3491)&lt;7,AND(MONTH(F3491)=7,DAY(F3491)&lt;=25)),
MOD(SUM((E3491-1901)*365,(N3491-1)*28,O3491,258),260),
MOD(SUM((E3491-1900)*365,(N3491-1)*28,O3491,258),260))</f>
        <v>50</v>
      </c>
      <c r="Q3491" s="375" t="str">
        <f>VLOOKUP(MOD(P3491,4),色,2,FALSE)</f>
        <v>白い</v>
      </c>
      <c r="R3491" s="293" t="str">
        <f>VLOOKUP(MOD(P3491,13),銀河の音,2,FALSE)</f>
        <v>スペクトルの</v>
      </c>
      <c r="S3491" s="386" t="str">
        <f>VLOOKUP(MOD(P3491,20),太陽の紋章,2,FALSE)</f>
        <v>犬</v>
      </c>
      <c r="T3491" s="111" t="s">
        <v>5803</v>
      </c>
    </row>
    <row r="3492" spans="1:20" ht="13.5" customHeight="1">
      <c r="A3492" s="50" t="str">
        <f>VLOOKUP(MOD(E3492,10),十干,2,FALSE)</f>
        <v>丁</v>
      </c>
      <c r="B3492" s="199" t="str">
        <f>VLOOKUP(MOD(E3492,12),十二支,3,FALSE)</f>
        <v xml:space="preserve">10 龍 </v>
      </c>
      <c r="C3492" s="201" t="str">
        <f>VLOOKUP(F3492,星座,3,TRUE)</f>
        <v xml:space="preserve">02 零 </v>
      </c>
      <c r="D3492" s="531">
        <v>17431</v>
      </c>
      <c r="E3492" s="1">
        <f>IFERROR(YEAR(D3492),LEFT(D3492,4))</f>
        <v>1947</v>
      </c>
      <c r="F3492" s="1" t="str">
        <f>IF(ISTEXT(D3492),RIGHT(D3492,5),TEXT(D3492,"mm/dd"))</f>
        <v>09/21</v>
      </c>
      <c r="G3492" s="39">
        <f>SUM(MID(E3492,1,1),MID(E3492,2,1),MID(E3492,3,1),MID(E3492,4,1),MID(F3492,1,1),MID(F3492,2,1),MID(F3492,4,1),MID(F3492,5,1))</f>
        <v>33</v>
      </c>
      <c r="H3492" s="41">
        <f>IF(MOD(G3492,9)=0,9,MOD(G3492,9))</f>
        <v>6</v>
      </c>
      <c r="I3492" s="45" t="str">
        <f>IFERROR(MID("日月火水木金土",WEEKDAY(D3492),1),"")</f>
        <v>日</v>
      </c>
      <c r="J3492" s="304" t="s">
        <v>3394</v>
      </c>
      <c r="K3492" s="202" t="str">
        <f>VLOOKUP(F3492,石と花メイン,3,FALSE)</f>
        <v>◆翠玉</v>
      </c>
      <c r="L3492" s="297" t="str">
        <f>VLOOKUP(F3492,石と花メイン,4,FALSE)</f>
        <v>カンナ【美人蕉】</v>
      </c>
      <c r="M3492" s="393">
        <f>IF(OR(MONTH(F3492)&lt;7,AND(MONTH(F3492)=7,DAY(F3492)&lt;=25)),
MOD(SUM((E3492-1901)*365,259),260),
MOD(SUM((E3492-1900)*365,259),260))</f>
        <v>254</v>
      </c>
      <c r="N3492" s="390">
        <f>IF(AND(MONTH(F3492)=7,DAY(F3492)&gt;25),1,
ROUNDDOWN((SUM(VLOOKUP(MONTH(F3492),D暦変換用数値,2,FALSE),DAY(F3492))/28)+1,0))</f>
        <v>3</v>
      </c>
      <c r="O3492" s="205">
        <f>IF(AND(MONTH(F3492)=7,DAY(F3492)&gt;25),DAY(F3492)-25,
MOD((SUM(VLOOKUP(MONTH(F3492),D暦変換用数値,2,FALSE),DAY(F3492))),28)+1)</f>
        <v>2</v>
      </c>
      <c r="P3492" s="406">
        <f>IF(OR(MONTH(F3492)&lt;7,AND(MONTH(F3492)=7,DAY(F3492)&lt;=25)),
MOD(SUM((E3492-1901)*365,(N3492-1)*28,O3492,258),260),
MOD(SUM((E3492-1900)*365,(N3492-1)*28,O3492,258),260))</f>
        <v>51</v>
      </c>
      <c r="Q3492" s="374" t="str">
        <f>VLOOKUP(MOD(P3492,4),色,2,FALSE)</f>
        <v>青い</v>
      </c>
      <c r="R3492" s="292" t="str">
        <f>VLOOKUP(MOD(P3492,13),銀河の音,2,FALSE)</f>
        <v>水晶の</v>
      </c>
      <c r="S3492" s="385" t="str">
        <f>VLOOKUP(MOD(P3492,20),太陽の紋章,2,FALSE)</f>
        <v>猿</v>
      </c>
      <c r="T3492" s="98" t="s">
        <v>3736</v>
      </c>
    </row>
    <row r="3493" spans="1:20" ht="13.5" customHeight="1">
      <c r="A3493" s="50" t="str">
        <f>VLOOKUP(MOD(E3493,10),十干,2,FALSE)</f>
        <v>丁</v>
      </c>
      <c r="B3493" s="199" t="str">
        <f>VLOOKUP(MOD(E3493,12),十二支,3,FALSE)</f>
        <v xml:space="preserve">10 龍 </v>
      </c>
      <c r="C3493" s="201" t="str">
        <f>VLOOKUP(F3493,星座,3,TRUE)</f>
        <v xml:space="preserve">02 零 </v>
      </c>
      <c r="D3493" s="531">
        <v>17431</v>
      </c>
      <c r="E3493" s="1">
        <f>IFERROR(YEAR(D3493),LEFT(D3493,4))</f>
        <v>1947</v>
      </c>
      <c r="F3493" s="1" t="str">
        <f>IF(ISTEXT(D3493),RIGHT(D3493,5),TEXT(D3493,"mm/dd"))</f>
        <v>09/21</v>
      </c>
      <c r="G3493" s="39">
        <f>SUM(MID(E3493,1,1),MID(E3493,2,1),MID(E3493,3,1),MID(E3493,4,1),MID(F3493,1,1),MID(F3493,2,1),MID(F3493,4,1),MID(F3493,5,1))</f>
        <v>33</v>
      </c>
      <c r="H3493" s="41">
        <f>IF(MOD(G3493,9)=0,9,MOD(G3493,9))</f>
        <v>6</v>
      </c>
      <c r="I3493" s="45" t="str">
        <f>IFERROR(MID("日月火水木金土",WEEKDAY(D3493),1),"")</f>
        <v>日</v>
      </c>
      <c r="J3493" s="304" t="s">
        <v>3395</v>
      </c>
      <c r="K3493" s="202" t="str">
        <f>VLOOKUP(F3493,石と花メイン,3,FALSE)</f>
        <v>◆翠玉</v>
      </c>
      <c r="L3493" s="297" t="str">
        <f>VLOOKUP(F3493,石と花メイン,4,FALSE)</f>
        <v>カンナ【美人蕉】</v>
      </c>
      <c r="M3493" s="393">
        <f>IF(OR(MONTH(F3493)&lt;7,AND(MONTH(F3493)=7,DAY(F3493)&lt;=25)),
MOD(SUM((E3493-1901)*365,259),260),
MOD(SUM((E3493-1900)*365,259),260))</f>
        <v>254</v>
      </c>
      <c r="N3493" s="390">
        <f>IF(AND(MONTH(F3493)=7,DAY(F3493)&gt;25),1,
ROUNDDOWN((SUM(VLOOKUP(MONTH(F3493),D暦変換用数値,2,FALSE),DAY(F3493))/28)+1,0))</f>
        <v>3</v>
      </c>
      <c r="O3493" s="205">
        <f>IF(AND(MONTH(F3493)=7,DAY(F3493)&gt;25),DAY(F3493)-25,
MOD((SUM(VLOOKUP(MONTH(F3493),D暦変換用数値,2,FALSE),DAY(F3493))),28)+1)</f>
        <v>2</v>
      </c>
      <c r="P3493" s="406">
        <f>IF(OR(MONTH(F3493)&lt;7,AND(MONTH(F3493)=7,DAY(F3493)&lt;=25)),
MOD(SUM((E3493-1901)*365,(N3493-1)*28,O3493,258),260),
MOD(SUM((E3493-1900)*365,(N3493-1)*28,O3493,258),260))</f>
        <v>51</v>
      </c>
      <c r="Q3493" s="374" t="str">
        <f>VLOOKUP(MOD(P3493,4),色,2,FALSE)</f>
        <v>青い</v>
      </c>
      <c r="R3493" s="292" t="str">
        <f>VLOOKUP(MOD(P3493,13),銀河の音,2,FALSE)</f>
        <v>水晶の</v>
      </c>
      <c r="S3493" s="385" t="str">
        <f>VLOOKUP(MOD(P3493,20),太陽の紋章,2,FALSE)</f>
        <v>猿</v>
      </c>
      <c r="T3493" s="103" t="s">
        <v>5804</v>
      </c>
    </row>
    <row r="3494" spans="1:20" ht="13.5" customHeight="1">
      <c r="A3494" s="76" t="str">
        <f>VLOOKUP(MOD(E3494,10),十干,2,FALSE)</f>
        <v>己</v>
      </c>
      <c r="B3494" s="199" t="str">
        <f>VLOOKUP(MOD(E3494,12),十二支,3,FALSE)</f>
        <v xml:space="preserve">10 龍 </v>
      </c>
      <c r="C3494" s="201" t="str">
        <f>VLOOKUP(F3494,星座,3,TRUE)</f>
        <v xml:space="preserve">02 零 </v>
      </c>
      <c r="D3494" s="532">
        <v>21800</v>
      </c>
      <c r="E3494" s="77">
        <f>IFERROR(YEAR(D3494),LEFT(D3494,4))</f>
        <v>1959</v>
      </c>
      <c r="F3494" s="77" t="str">
        <f>IF(ISTEXT(D3494),RIGHT(D3494,5),TEXT(D3494,"mm/dd"))</f>
        <v>09/07</v>
      </c>
      <c r="G3494" s="81">
        <f>SUM(MID(E3494,1,1),MID(E3494,2,1),MID(E3494,3,1),MID(E3494,4,1),MID(F3494,1,1),MID(F3494,2,1),MID(F3494,4,1),MID(F3494,5,1))</f>
        <v>40</v>
      </c>
      <c r="H3494" s="81">
        <f>IF(MOD(G3494,9)=0,9,MOD(G3494,9))</f>
        <v>4</v>
      </c>
      <c r="I3494" s="77" t="str">
        <f>IFERROR(MID("日月火水木金土",WEEKDAY(D3494),1),"")</f>
        <v>月</v>
      </c>
      <c r="J3494" s="307" t="s">
        <v>6665</v>
      </c>
      <c r="K3494" s="203" t="str">
        <f>VLOOKUP(F3494,石と花メイン,3,FALSE)</f>
        <v>▲黄金</v>
      </c>
      <c r="L3494" s="301" t="str">
        <f>VLOOKUP(F3494,石と花メイン,4,FALSE)</f>
        <v>オレンジ【甘橙】</v>
      </c>
      <c r="M3494" s="398">
        <f>IF(OR(MONTH(F3494)&lt;7,AND(MONTH(F3494)=7,DAY(F3494)&lt;=25)),
MOD(SUM((E3494-1901)*365,259),260),
MOD(SUM((E3494-1900)*365,259),260))</f>
        <v>214</v>
      </c>
      <c r="N3494" s="203">
        <f>IF(AND(MONTH(F3494)=7,DAY(F3494)&gt;25),1,
ROUNDDOWN((SUM(VLOOKUP(MONTH(F3494),D暦変換用数値,2,FALSE),DAY(F3494))/28)+1,0))</f>
        <v>2</v>
      </c>
      <c r="O3494" s="78">
        <f>IF(AND(MONTH(F3494)=7,DAY(F3494)&gt;25),DAY(F3494)-25,
MOD((SUM(VLOOKUP(MONTH(F3494),D暦変換用数値,2,FALSE),DAY(F3494))),28)+1)</f>
        <v>16</v>
      </c>
      <c r="P3494" s="410">
        <f>IF(OR(MONTH(F3494)&lt;7,AND(MONTH(F3494)=7,DAY(F3494)&lt;=25)),
MOD(SUM((E3494-1901)*365,(N3494-1)*28,O3494,258),260),
MOD(SUM((E3494-1900)*365,(N3494-1)*28,O3494,258),260))</f>
        <v>257</v>
      </c>
      <c r="Q3494" s="372" t="str">
        <f>VLOOKUP(MOD(P3494,4),色,2,FALSE)</f>
        <v>赤い</v>
      </c>
      <c r="R3494" s="290" t="str">
        <f>VLOOKUP(MOD(P3494,13),銀河の音,2,FALSE)</f>
        <v>惑星の</v>
      </c>
      <c r="S3494" s="383" t="str">
        <f>VLOOKUP(MOD(P3494,20),太陽の紋章,2,FALSE)</f>
        <v>地球</v>
      </c>
      <c r="T3494" s="96" t="s">
        <v>6667</v>
      </c>
    </row>
    <row r="3495" spans="1:20" ht="13.5" customHeight="1">
      <c r="A3495" s="50" t="str">
        <f>VLOOKUP(MOD(E3495,10),十干,2,FALSE)</f>
        <v>己</v>
      </c>
      <c r="B3495" s="199" t="str">
        <f>VLOOKUP(MOD(E3495,12),十二支,3,FALSE)</f>
        <v xml:space="preserve">10 龍 </v>
      </c>
      <c r="C3495" s="201" t="str">
        <f>VLOOKUP(F3495,星座,3,TRUE)</f>
        <v xml:space="preserve">02 零 </v>
      </c>
      <c r="D3495" s="531">
        <v>21813</v>
      </c>
      <c r="E3495" s="1">
        <f>IFERROR(YEAR(D3495),LEFT(D3495,4))</f>
        <v>1959</v>
      </c>
      <c r="F3495" s="1" t="str">
        <f>IF(ISTEXT(D3495),RIGHT(D3495,5),TEXT(D3495,"mm/dd"))</f>
        <v>09/20</v>
      </c>
      <c r="G3495" s="39">
        <f>SUM(MID(E3495,1,1),MID(E3495,2,1),MID(E3495,3,1),MID(E3495,4,1),MID(F3495,1,1),MID(F3495,2,1),MID(F3495,4,1),MID(F3495,5,1))</f>
        <v>35</v>
      </c>
      <c r="H3495" s="41">
        <f>IF(MOD(G3495,9)=0,9,MOD(G3495,9))</f>
        <v>8</v>
      </c>
      <c r="I3495" s="45" t="str">
        <f>IFERROR(MID("日月火水木金土",WEEKDAY(D3495),1),"")</f>
        <v>日</v>
      </c>
      <c r="J3495" s="304" t="s">
        <v>3396</v>
      </c>
      <c r="K3495" s="202" t="str">
        <f>VLOOKUP(F3495,石と花メイン,3,FALSE)</f>
        <v>◆紅玉</v>
      </c>
      <c r="L3495" s="297" t="str">
        <f>VLOOKUP(F3495,石と花メイン,4,FALSE)</f>
        <v>サルビア【緋衣草】</v>
      </c>
      <c r="M3495" s="393">
        <f>IF(OR(MONTH(F3495)&lt;7,AND(MONTH(F3495)=7,DAY(F3495)&lt;=25)),
MOD(SUM((E3495-1901)*365,259),260),
MOD(SUM((E3495-1900)*365,259),260))</f>
        <v>214</v>
      </c>
      <c r="N3495" s="390">
        <f>IF(AND(MONTH(F3495)=7,DAY(F3495)&gt;25),1,
ROUNDDOWN((SUM(VLOOKUP(MONTH(F3495),D暦変換用数値,2,FALSE),DAY(F3495))/28)+1,0))</f>
        <v>3</v>
      </c>
      <c r="O3495" s="205">
        <f>IF(AND(MONTH(F3495)=7,DAY(F3495)&gt;25),DAY(F3495)-25,
MOD((SUM(VLOOKUP(MONTH(F3495),D暦変換用数値,2,FALSE),DAY(F3495))),28)+1)</f>
        <v>1</v>
      </c>
      <c r="P3495" s="406">
        <f>IF(OR(MONTH(F3495)&lt;7,AND(MONTH(F3495)=7,DAY(F3495)&lt;=25)),
MOD(SUM((E3495-1901)*365,(N3495-1)*28,O3495,258),260),
MOD(SUM((E3495-1900)*365,(N3495-1)*28,O3495,258),260))</f>
        <v>10</v>
      </c>
      <c r="Q3495" s="375" t="str">
        <f>VLOOKUP(MOD(P3495,4),色,2,FALSE)</f>
        <v>白い</v>
      </c>
      <c r="R3495" s="293" t="str">
        <f>VLOOKUP(MOD(P3495,13),銀河の音,2,FALSE)</f>
        <v>惑星の</v>
      </c>
      <c r="S3495" s="386" t="str">
        <f>VLOOKUP(MOD(P3495,20),太陽の紋章,2,FALSE)</f>
        <v>犬</v>
      </c>
      <c r="T3495" s="98" t="s">
        <v>3736</v>
      </c>
    </row>
    <row r="3496" spans="1:20" ht="13.5" customHeight="1">
      <c r="A3496" s="50" t="str">
        <f>VLOOKUP(MOD(E3496,10),十干,2,FALSE)</f>
        <v>己</v>
      </c>
      <c r="B3496" s="199" t="str">
        <f>VLOOKUP(MOD(E3496,12),十二支,3,FALSE)</f>
        <v xml:space="preserve">10 龍 </v>
      </c>
      <c r="C3496" s="201" t="str">
        <f>VLOOKUP(F3496,星座,3,TRUE)</f>
        <v xml:space="preserve">02 零 </v>
      </c>
      <c r="D3496" s="531">
        <v>21815</v>
      </c>
      <c r="E3496" s="1">
        <f>IFERROR(YEAR(D3496),LEFT(D3496,4))</f>
        <v>1959</v>
      </c>
      <c r="F3496" s="1" t="str">
        <f>IF(ISTEXT(D3496),RIGHT(D3496,5),TEXT(D3496,"mm/dd"))</f>
        <v>09/22</v>
      </c>
      <c r="G3496" s="39">
        <f>SUM(MID(E3496,1,1),MID(E3496,2,1),MID(E3496,3,1),MID(E3496,4,1),MID(F3496,1,1),MID(F3496,2,1),MID(F3496,4,1),MID(F3496,5,1))</f>
        <v>37</v>
      </c>
      <c r="H3496" s="41">
        <f>IF(MOD(G3496,9)=0,9,MOD(G3496,9))</f>
        <v>1</v>
      </c>
      <c r="I3496" s="45" t="str">
        <f>IFERROR(MID("日月火水木金土",WEEKDAY(D3496),1),"")</f>
        <v>火</v>
      </c>
      <c r="J3496" s="304" t="s">
        <v>3397</v>
      </c>
      <c r="K3496" s="202" t="str">
        <f>VLOOKUP(F3496,石と花メイン,3,FALSE)</f>
        <v>◇金剛石</v>
      </c>
      <c r="L3496" s="297" t="str">
        <f>VLOOKUP(F3496,石と花メイン,4,FALSE)</f>
        <v>千日紅【千日草】</v>
      </c>
      <c r="M3496" s="393">
        <f>IF(OR(MONTH(F3496)&lt;7,AND(MONTH(F3496)=7,DAY(F3496)&lt;=25)),
MOD(SUM((E3496-1901)*365,259),260),
MOD(SUM((E3496-1900)*365,259),260))</f>
        <v>214</v>
      </c>
      <c r="N3496" s="390">
        <f>IF(AND(MONTH(F3496)=7,DAY(F3496)&gt;25),1,
ROUNDDOWN((SUM(VLOOKUP(MONTH(F3496),D暦変換用数値,2,FALSE),DAY(F3496))/28)+1,0))</f>
        <v>3</v>
      </c>
      <c r="O3496" s="205">
        <f>IF(AND(MONTH(F3496)=7,DAY(F3496)&gt;25),DAY(F3496)-25,
MOD((SUM(VLOOKUP(MONTH(F3496),D暦変換用数値,2,FALSE),DAY(F3496))),28)+1)</f>
        <v>3</v>
      </c>
      <c r="P3496" s="406">
        <f>IF(OR(MONTH(F3496)&lt;7,AND(MONTH(F3496)=7,DAY(F3496)&lt;=25)),
MOD(SUM((E3496-1901)*365,(N3496-1)*28,O3496,258),260),
MOD(SUM((E3496-1900)*365,(N3496-1)*28,O3496,258),260))</f>
        <v>12</v>
      </c>
      <c r="Q3496" s="373" t="str">
        <f>VLOOKUP(MOD(P3496,4),色,2,FALSE)</f>
        <v>黄色い</v>
      </c>
      <c r="R3496" s="291" t="str">
        <f>VLOOKUP(MOD(P3496,13),銀河の音,2,FALSE)</f>
        <v>水晶の</v>
      </c>
      <c r="S3496" s="384" t="str">
        <f>VLOOKUP(MOD(P3496,20),太陽の紋章,2,FALSE)</f>
        <v>人</v>
      </c>
      <c r="T3496" s="111" t="s">
        <v>8491</v>
      </c>
    </row>
    <row r="3497" spans="1:20" ht="13.5" customHeight="1">
      <c r="A3497" s="50" t="str">
        <f>VLOOKUP(MOD(E3497,10),十干,2,FALSE)</f>
        <v>辛</v>
      </c>
      <c r="B3497" s="199" t="str">
        <f>VLOOKUP(MOD(E3497,12),十二支,3,FALSE)</f>
        <v xml:space="preserve">10 龍 </v>
      </c>
      <c r="C3497" s="201" t="str">
        <f>VLOOKUP(F3497,星座,3,TRUE)</f>
        <v xml:space="preserve">02 零 </v>
      </c>
      <c r="D3497" s="531">
        <v>26171</v>
      </c>
      <c r="E3497" s="1">
        <f>IFERROR(YEAR(D3497),LEFT(D3497,4))</f>
        <v>1971</v>
      </c>
      <c r="F3497" s="1" t="str">
        <f>IF(ISTEXT(D3497),RIGHT(D3497,5),TEXT(D3497,"mm/dd"))</f>
        <v>08/26</v>
      </c>
      <c r="G3497" s="39">
        <f>SUM(MID(E3497,1,1),MID(E3497,2,1),MID(E3497,3,1),MID(E3497,4,1),MID(F3497,1,1),MID(F3497,2,1),MID(F3497,4,1),MID(F3497,5,1))</f>
        <v>34</v>
      </c>
      <c r="H3497" s="41">
        <f>IF(MOD(G3497,9)=0,9,MOD(G3497,9))</f>
        <v>7</v>
      </c>
      <c r="I3497" s="45" t="str">
        <f>IFERROR(MID("日月火水木金土",WEEKDAY(D3497),1),"")</f>
        <v>木</v>
      </c>
      <c r="J3497" s="304" t="s">
        <v>3398</v>
      </c>
      <c r="K3497" s="202" t="str">
        <f>VLOOKUP(F3497,石と花メイン,3,FALSE)</f>
        <v>◆柘榴石</v>
      </c>
      <c r="L3497" s="297" t="str">
        <f>VLOOKUP(F3497,石と花メイン,4,FALSE)</f>
        <v>スカビオサ【西洋松虫草】</v>
      </c>
      <c r="M3497" s="393">
        <f>IF(OR(MONTH(F3497)&lt;7,AND(MONTH(F3497)=7,DAY(F3497)&lt;=25)),
MOD(SUM((E3497-1901)*365,259),260),
MOD(SUM((E3497-1900)*365,259),260))</f>
        <v>174</v>
      </c>
      <c r="N3497" s="390">
        <f>IF(AND(MONTH(F3497)=7,DAY(F3497)&gt;25),1,
ROUNDDOWN((SUM(VLOOKUP(MONTH(F3497),D暦変換用数値,2,FALSE),DAY(F3497))/28)+1,0))</f>
        <v>2</v>
      </c>
      <c r="O3497" s="205">
        <f>IF(AND(MONTH(F3497)=7,DAY(F3497)&gt;25),DAY(F3497)-25,
MOD((SUM(VLOOKUP(MONTH(F3497),D暦変換用数値,2,FALSE),DAY(F3497))),28)+1)</f>
        <v>4</v>
      </c>
      <c r="P3497" s="406">
        <f>IF(OR(MONTH(F3497)&lt;7,AND(MONTH(F3497)=7,DAY(F3497)&lt;=25)),
MOD(SUM((E3497-1901)*365,(N3497-1)*28,O3497,258),260),
MOD(SUM((E3497-1900)*365,(N3497-1)*28,O3497,258),260))</f>
        <v>205</v>
      </c>
      <c r="Q3497" s="372" t="str">
        <f>VLOOKUP(MOD(P3497,4),色,2,FALSE)</f>
        <v>赤い</v>
      </c>
      <c r="R3497" s="290" t="str">
        <f>VLOOKUP(MOD(P3497,13),銀河の音,2,FALSE)</f>
        <v>惑星の</v>
      </c>
      <c r="S3497" s="383" t="str">
        <f>VLOOKUP(MOD(P3497,20),太陽の紋章,2,FALSE)</f>
        <v>蛇</v>
      </c>
      <c r="T3497" s="111" t="s">
        <v>5805</v>
      </c>
    </row>
    <row r="3498" spans="1:20" ht="13.5" customHeight="1">
      <c r="A3498" s="50" t="str">
        <f>VLOOKUP(MOD(E3498,10),十干,2,FALSE)</f>
        <v>辛</v>
      </c>
      <c r="B3498" s="199" t="str">
        <f>VLOOKUP(MOD(E3498,12),十二支,3,FALSE)</f>
        <v xml:space="preserve">10 龍 </v>
      </c>
      <c r="C3498" s="201" t="str">
        <f>VLOOKUP(F3498,星座,3,TRUE)</f>
        <v xml:space="preserve">02 零 </v>
      </c>
      <c r="D3498" s="531">
        <v>26178</v>
      </c>
      <c r="E3498" s="1">
        <f>IFERROR(YEAR(D3498),LEFT(D3498,4))</f>
        <v>1971</v>
      </c>
      <c r="F3498" s="1" t="str">
        <f>IF(ISTEXT(D3498),RIGHT(D3498,5),TEXT(D3498,"mm/dd"))</f>
        <v>09/02</v>
      </c>
      <c r="G3498" s="39">
        <f>SUM(MID(E3498,1,1),MID(E3498,2,1),MID(E3498,3,1),MID(E3498,4,1),MID(F3498,1,1),MID(F3498,2,1),MID(F3498,4,1),MID(F3498,5,1))</f>
        <v>29</v>
      </c>
      <c r="H3498" s="41">
        <f>IF(MOD(G3498,9)=0,9,MOD(G3498,9))</f>
        <v>2</v>
      </c>
      <c r="I3498" s="45" t="str">
        <f>IFERROR(MID("日月火水木金土",WEEKDAY(D3498),1),"")</f>
        <v>木</v>
      </c>
      <c r="J3498" s="304" t="s">
        <v>3399</v>
      </c>
      <c r="K3498" s="202" t="str">
        <f>VLOOKUP(F3498,石と花メイン,3,FALSE)</f>
        <v>◆藍玉</v>
      </c>
      <c r="L3498" s="297" t="str">
        <f>VLOOKUP(F3498,石と花メイン,4,FALSE)</f>
        <v>コバエア【蔓コベア】</v>
      </c>
      <c r="M3498" s="393">
        <f>IF(OR(MONTH(F3498)&lt;7,AND(MONTH(F3498)=7,DAY(F3498)&lt;=25)),
MOD(SUM((E3498-1901)*365,259),260),
MOD(SUM((E3498-1900)*365,259),260))</f>
        <v>174</v>
      </c>
      <c r="N3498" s="390">
        <f>IF(AND(MONTH(F3498)=7,DAY(F3498)&gt;25),1,
ROUNDDOWN((SUM(VLOOKUP(MONTH(F3498),D暦変換用数値,2,FALSE),DAY(F3498))/28)+1,0))</f>
        <v>2</v>
      </c>
      <c r="O3498" s="205">
        <f>IF(AND(MONTH(F3498)=7,DAY(F3498)&gt;25),DAY(F3498)-25,
MOD((SUM(VLOOKUP(MONTH(F3498),D暦変換用数値,2,FALSE),DAY(F3498))),28)+1)</f>
        <v>11</v>
      </c>
      <c r="P3498" s="406">
        <f>IF(OR(MONTH(F3498)&lt;7,AND(MONTH(F3498)=7,DAY(F3498)&lt;=25)),
MOD(SUM((E3498-1901)*365,(N3498-1)*28,O3498,258),260),
MOD(SUM((E3498-1900)*365,(N3498-1)*28,O3498,258),260))</f>
        <v>212</v>
      </c>
      <c r="Q3498" s="373" t="str">
        <f>VLOOKUP(MOD(P3498,4),色,2,FALSE)</f>
        <v>黄色い</v>
      </c>
      <c r="R3498" s="291" t="str">
        <f>VLOOKUP(MOD(P3498,13),銀河の音,2,FALSE)</f>
        <v>自己存在の</v>
      </c>
      <c r="S3498" s="384" t="str">
        <f>VLOOKUP(MOD(P3498,20),太陽の紋章,2,FALSE)</f>
        <v>人</v>
      </c>
      <c r="T3498" s="98" t="s">
        <v>3736</v>
      </c>
    </row>
    <row r="3499" spans="1:20" ht="13.5" customHeight="1">
      <c r="A3499" s="50" t="str">
        <f>VLOOKUP(MOD(E3499,10),十干,2,FALSE)</f>
        <v>辛</v>
      </c>
      <c r="B3499" s="199" t="str">
        <f>VLOOKUP(MOD(E3499,12),十二支,3,FALSE)</f>
        <v xml:space="preserve">10 龍 </v>
      </c>
      <c r="C3499" s="201" t="str">
        <f>VLOOKUP(F3499,星座,3,TRUE)</f>
        <v xml:space="preserve">02 零 </v>
      </c>
      <c r="D3499" s="531">
        <v>26182</v>
      </c>
      <c r="E3499" s="1">
        <f>IFERROR(YEAR(D3499),LEFT(D3499,4))</f>
        <v>1971</v>
      </c>
      <c r="F3499" s="1" t="str">
        <f>IF(ISTEXT(D3499),RIGHT(D3499,5),TEXT(D3499,"mm/dd"))</f>
        <v>09/06</v>
      </c>
      <c r="G3499" s="39">
        <f>SUM(MID(E3499,1,1),MID(E3499,2,1),MID(E3499,3,1),MID(E3499,4,1),MID(F3499,1,1),MID(F3499,2,1),MID(F3499,4,1),MID(F3499,5,1))</f>
        <v>33</v>
      </c>
      <c r="H3499" s="41">
        <f>IF(MOD(G3499,9)=0,9,MOD(G3499,9))</f>
        <v>6</v>
      </c>
      <c r="I3499" s="45" t="str">
        <f>IFERROR(MID("日月火水木金土",WEEKDAY(D3499),1),"")</f>
        <v>月</v>
      </c>
      <c r="J3499" s="304" t="s">
        <v>3400</v>
      </c>
      <c r="K3499" s="202" t="str">
        <f>VLOOKUP(F3499,石と花メイン,3,FALSE)</f>
        <v>□水晶</v>
      </c>
      <c r="L3499" s="297" t="str">
        <f>VLOOKUP(F3499,石と花メイン,4,FALSE)</f>
        <v>金蓮花【ナスタチウム】</v>
      </c>
      <c r="M3499" s="393">
        <f>IF(OR(MONTH(F3499)&lt;7,AND(MONTH(F3499)=7,DAY(F3499)&lt;=25)),
MOD(SUM((E3499-1901)*365,259),260),
MOD(SUM((E3499-1900)*365,259),260))</f>
        <v>174</v>
      </c>
      <c r="N3499" s="390">
        <f>IF(AND(MONTH(F3499)=7,DAY(F3499)&gt;25),1,
ROUNDDOWN((SUM(VLOOKUP(MONTH(F3499),D暦変換用数値,2,FALSE),DAY(F3499))/28)+1,0))</f>
        <v>2</v>
      </c>
      <c r="O3499" s="205">
        <f>IF(AND(MONTH(F3499)=7,DAY(F3499)&gt;25),DAY(F3499)-25,
MOD((SUM(VLOOKUP(MONTH(F3499),D暦変換用数値,2,FALSE),DAY(F3499))),28)+1)</f>
        <v>15</v>
      </c>
      <c r="P3499" s="406">
        <f>IF(OR(MONTH(F3499)&lt;7,AND(MONTH(F3499)=7,DAY(F3499)&lt;=25)),
MOD(SUM((E3499-1901)*365,(N3499-1)*28,O3499,258),260),
MOD(SUM((E3499-1900)*365,(N3499-1)*28,O3499,258),260))</f>
        <v>216</v>
      </c>
      <c r="Q3499" s="373" t="str">
        <f>VLOOKUP(MOD(P3499,4),色,2,FALSE)</f>
        <v>黄色い</v>
      </c>
      <c r="R3499" s="291" t="str">
        <f>VLOOKUP(MOD(P3499,13),銀河の音,2,FALSE)</f>
        <v>銀河の</v>
      </c>
      <c r="S3499" s="384" t="str">
        <f>VLOOKUP(MOD(P3499,20),太陽の紋章,2,FALSE)</f>
        <v>戦士</v>
      </c>
      <c r="T3499" s="98" t="s">
        <v>3736</v>
      </c>
    </row>
    <row r="3500" spans="1:20" ht="13.5" customHeight="1">
      <c r="A3500" s="334" t="str">
        <f>VLOOKUP(MOD(E3500,10),十干,2,FALSE)</f>
        <v>辛</v>
      </c>
      <c r="B3500" s="331" t="str">
        <f>VLOOKUP(MOD(E3500,12),十二支,3,FALSE)</f>
        <v xml:space="preserve">10 龍 </v>
      </c>
      <c r="C3500" s="336" t="str">
        <f>VLOOKUP(F3500,星座,3,TRUE)</f>
        <v xml:space="preserve">02 零 </v>
      </c>
      <c r="D3500" s="534">
        <v>26185</v>
      </c>
      <c r="E3500" s="131">
        <f>IFERROR(YEAR(D3500),LEFT(D3500,4))</f>
        <v>1971</v>
      </c>
      <c r="F3500" s="131" t="str">
        <f>IF(ISTEXT(D3500),RIGHT(D3500,5),TEXT(D3500,"mm/dd"))</f>
        <v>09/09</v>
      </c>
      <c r="G3500" s="133">
        <f>SUM(MID(E3500,1,1),MID(E3500,2,1),MID(E3500,3,1),MID(E3500,4,1),MID(F3500,1,1),MID(F3500,2,1),MID(F3500,4,1),MID(F3500,5,1))</f>
        <v>36</v>
      </c>
      <c r="H3500" s="133">
        <f>IF(MOD(G3500,9)=0,9,MOD(G3500,9))</f>
        <v>9</v>
      </c>
      <c r="I3500" s="131" t="str">
        <f>IFERROR(MID("日月火水木金土",WEEKDAY(D3500),1),"")</f>
        <v>木</v>
      </c>
      <c r="J3500" s="306" t="s">
        <v>9016</v>
      </c>
      <c r="K3500" s="335" t="str">
        <f>VLOOKUP(F3500,石と花メイン,3,FALSE)</f>
        <v>◇金剛石</v>
      </c>
      <c r="L3500" s="302" t="str">
        <f>VLOOKUP(F3500,石と花メイン,4,FALSE)</f>
        <v>女郎花【粟花】</v>
      </c>
      <c r="M3500" s="396">
        <f>IF(OR(MONTH(F3500)&lt;7,AND(MONTH(F3500)=7,DAY(F3500)&lt;=25)),
MOD(SUM((E3500-1901)*365,259),260),
MOD(SUM((E3500-1900)*365,259),260))</f>
        <v>174</v>
      </c>
      <c r="N3500" s="335">
        <f>IF(AND(MONTH(F3500)=7,DAY(F3500)&gt;25),1,
ROUNDDOWN((SUM(VLOOKUP(MONTH(F3500),D暦変換用数値,2,FALSE),DAY(F3500))/28)+1,0))</f>
        <v>2</v>
      </c>
      <c r="O3500" s="132">
        <f>IF(AND(MONTH(F3500)=7,DAY(F3500)&gt;25),DAY(F3500)-25,
MOD((SUM(VLOOKUP(MONTH(F3500),D暦変換用数値,2,FALSE),DAY(F3500))),28)+1)</f>
        <v>18</v>
      </c>
      <c r="P3500" s="404">
        <f>IF(OR(MONTH(F3500)&lt;7,AND(MONTH(F3500)=7,DAY(F3500)&lt;=25)),
MOD(SUM((E3500-1901)*365,(N3500-1)*28,O3500,258),260),
MOD(SUM((E3500-1900)*365,(N3500-1)*28,O3500,258),260))</f>
        <v>219</v>
      </c>
      <c r="Q3500" s="376" t="str">
        <f>VLOOKUP(MOD(P3500,4),色,2,FALSE)</f>
        <v>青い</v>
      </c>
      <c r="R3500" s="333" t="str">
        <f>VLOOKUP(MOD(P3500,13),銀河の音,2,FALSE)</f>
        <v>スペクトルの</v>
      </c>
      <c r="S3500" s="387" t="str">
        <f>VLOOKUP(MOD(P3500,20),太陽の紋章,2,FALSE)</f>
        <v>嵐</v>
      </c>
      <c r="T3500" s="119" t="s">
        <v>8546</v>
      </c>
    </row>
    <row r="3501" spans="1:20" ht="13.5" customHeight="1">
      <c r="A3501" s="282" t="str">
        <f>VLOOKUP(MOD(E3501,10),十干,2,FALSE)</f>
        <v>辛</v>
      </c>
      <c r="B3501" s="283" t="str">
        <f>VLOOKUP(MOD(E3501,12),十二支,3,FALSE)</f>
        <v xml:space="preserve">10 龍 </v>
      </c>
      <c r="C3501" s="287" t="str">
        <f>VLOOKUP(F3501,星座,3,TRUE)</f>
        <v xml:space="preserve">02 零 </v>
      </c>
      <c r="D3501" s="533">
        <v>26187</v>
      </c>
      <c r="E3501" s="83">
        <f>IFERROR(YEAR(D3501),LEFT(D3501,4))</f>
        <v>1971</v>
      </c>
      <c r="F3501" s="83" t="str">
        <f>IF(ISTEXT(D3501),RIGHT(D3501,5),TEXT(D3501,"mm/dd"))</f>
        <v>09/11</v>
      </c>
      <c r="G3501" s="88">
        <f>SUM(MID(E3501,1,1),MID(E3501,2,1),MID(E3501,3,1),MID(E3501,4,1),MID(F3501,1,1),MID(F3501,2,1),MID(F3501,4,1),MID(F3501,5,1))</f>
        <v>29</v>
      </c>
      <c r="H3501" s="88">
        <f>IF(MOD(G3501,9)=0,9,MOD(G3501,9))</f>
        <v>2</v>
      </c>
      <c r="I3501" s="83" t="str">
        <f>IFERROR(MID("日月火水木金土",WEEKDAY(D3501),1),"")</f>
        <v>土</v>
      </c>
      <c r="J3501" s="303" t="s">
        <v>3746</v>
      </c>
      <c r="K3501" s="87" t="str">
        <f>VLOOKUP(F3501,石と花メイン,3,FALSE)</f>
        <v>◆青玉</v>
      </c>
      <c r="L3501" s="296" t="str">
        <f>VLOOKUP(F3501,石と花メイン,4,FALSE)</f>
        <v>木槿/槿</v>
      </c>
      <c r="M3501" s="392">
        <f>IF(OR(MONTH(F3501)&lt;7,AND(MONTH(F3501)=7,DAY(F3501)&lt;=25)),
MOD(SUM((E3501-1901)*365,259),260),
MOD(SUM((E3501-1900)*365,259),260))</f>
        <v>174</v>
      </c>
      <c r="N3501" s="330">
        <f>IF(AND(MONTH(F3501)=7,DAY(F3501)&gt;25),1,
ROUNDDOWN((SUM(VLOOKUP(MONTH(F3501),D暦変換用数値,2,FALSE),DAY(F3501))/28)+1,0))</f>
        <v>2</v>
      </c>
      <c r="O3501" s="84">
        <f>IF(AND(MONTH(F3501)=7,DAY(F3501)&gt;25),DAY(F3501)-25,
MOD((SUM(VLOOKUP(MONTH(F3501),D暦変換用数値,2,FALSE),DAY(F3501))),28)+1)</f>
        <v>20</v>
      </c>
      <c r="P3501" s="405">
        <f>IF(OR(MONTH(F3501)&lt;7,AND(MONTH(F3501)=7,DAY(F3501)&lt;=25)),
MOD(SUM((E3501-1901)*365,(N3501-1)*28,O3501,258),260),
MOD(SUM((E3501-1900)*365,(N3501-1)*28,O3501,258),260))</f>
        <v>221</v>
      </c>
      <c r="Q3501" s="371" t="str">
        <f>VLOOKUP(MOD(P3501,4),色,2,FALSE)</f>
        <v>赤い</v>
      </c>
      <c r="R3501" s="289" t="str">
        <f>VLOOKUP(MOD(P3501,13),銀河の音,2,FALSE)</f>
        <v>宇宙の</v>
      </c>
      <c r="S3501" s="382" t="str">
        <f>VLOOKUP(MOD(P3501,20),太陽の紋章,2,FALSE)</f>
        <v>竜</v>
      </c>
      <c r="T3501" s="100" t="s">
        <v>742</v>
      </c>
    </row>
    <row r="3502" spans="1:20" ht="13.5" customHeight="1">
      <c r="A3502" s="50" t="str">
        <f>VLOOKUP(MOD(E3502,10),十干,2,FALSE)</f>
        <v>辛</v>
      </c>
      <c r="B3502" s="199" t="str">
        <f>VLOOKUP(MOD(E3502,12),十二支,3,FALSE)</f>
        <v xml:space="preserve">10 龍 </v>
      </c>
      <c r="C3502" s="201" t="str">
        <f>VLOOKUP(F3502,星座,3,TRUE)</f>
        <v xml:space="preserve">02 零 </v>
      </c>
      <c r="D3502" s="531">
        <v>26187</v>
      </c>
      <c r="E3502" s="1">
        <f>IFERROR(YEAR(D3502),LEFT(D3502,4))</f>
        <v>1971</v>
      </c>
      <c r="F3502" s="1" t="str">
        <f>IF(ISTEXT(D3502),RIGHT(D3502,5),TEXT(D3502,"mm/dd"))</f>
        <v>09/11</v>
      </c>
      <c r="G3502" s="39">
        <f>SUM(MID(E3502,1,1),MID(E3502,2,1),MID(E3502,3,1),MID(E3502,4,1),MID(F3502,1,1),MID(F3502,2,1),MID(F3502,4,1),MID(F3502,5,1))</f>
        <v>29</v>
      </c>
      <c r="H3502" s="41">
        <f>IF(MOD(G3502,9)=0,9,MOD(G3502,9))</f>
        <v>2</v>
      </c>
      <c r="I3502" s="45" t="str">
        <f>IFERROR(MID("日月火水木金土",WEEKDAY(D3502),1),"")</f>
        <v>土</v>
      </c>
      <c r="J3502" s="304" t="s">
        <v>3401</v>
      </c>
      <c r="K3502" s="202" t="str">
        <f>VLOOKUP(F3502,石と花メイン,3,FALSE)</f>
        <v>◆青玉</v>
      </c>
      <c r="L3502" s="297" t="str">
        <f>VLOOKUP(F3502,石と花メイン,4,FALSE)</f>
        <v>木槿/槿</v>
      </c>
      <c r="M3502" s="393">
        <f>IF(OR(MONTH(F3502)&lt;7,AND(MONTH(F3502)=7,DAY(F3502)&lt;=25)),
MOD(SUM((E3502-1901)*365,259),260),
MOD(SUM((E3502-1900)*365,259),260))</f>
        <v>174</v>
      </c>
      <c r="N3502" s="390">
        <f>IF(AND(MONTH(F3502)=7,DAY(F3502)&gt;25),1,
ROUNDDOWN((SUM(VLOOKUP(MONTH(F3502),D暦変換用数値,2,FALSE),DAY(F3502))/28)+1,0))</f>
        <v>2</v>
      </c>
      <c r="O3502" s="205">
        <f>IF(AND(MONTH(F3502)=7,DAY(F3502)&gt;25),DAY(F3502)-25,
MOD((SUM(VLOOKUP(MONTH(F3502),D暦変換用数値,2,FALSE),DAY(F3502))),28)+1)</f>
        <v>20</v>
      </c>
      <c r="P3502" s="406">
        <f>IF(OR(MONTH(F3502)&lt;7,AND(MONTH(F3502)=7,DAY(F3502)&lt;=25)),
MOD(SUM((E3502-1901)*365,(N3502-1)*28,O3502,258),260),
MOD(SUM((E3502-1900)*365,(N3502-1)*28,O3502,258),260))</f>
        <v>221</v>
      </c>
      <c r="Q3502" s="372" t="str">
        <f>VLOOKUP(MOD(P3502,4),色,2,FALSE)</f>
        <v>赤い</v>
      </c>
      <c r="R3502" s="290" t="str">
        <f>VLOOKUP(MOD(P3502,13),銀河の音,2,FALSE)</f>
        <v>宇宙の</v>
      </c>
      <c r="S3502" s="383" t="str">
        <f>VLOOKUP(MOD(P3502,20),太陽の紋章,2,FALSE)</f>
        <v>竜</v>
      </c>
      <c r="T3502" s="111" t="s">
        <v>5806</v>
      </c>
    </row>
    <row r="3503" spans="1:20" ht="13.5" customHeight="1">
      <c r="A3503" s="334" t="str">
        <f>VLOOKUP(MOD(E3503,10),十干,2,FALSE)</f>
        <v>癸</v>
      </c>
      <c r="B3503" s="331" t="str">
        <f>VLOOKUP(MOD(E3503,12),十二支,3,FALSE)</f>
        <v xml:space="preserve">10 龍 </v>
      </c>
      <c r="C3503" s="336" t="str">
        <f>VLOOKUP(F3503,星座,3,TRUE)</f>
        <v xml:space="preserve">02 零 </v>
      </c>
      <c r="D3503" s="534">
        <v>30553</v>
      </c>
      <c r="E3503" s="131">
        <f>IFERROR(YEAR(D3503),LEFT(D3503,4))</f>
        <v>1983</v>
      </c>
      <c r="F3503" s="131" t="str">
        <f>IF(ISTEXT(D3503),RIGHT(D3503,5),TEXT(D3503,"mm/dd"))</f>
        <v>08/25</v>
      </c>
      <c r="G3503" s="133">
        <f>SUM(MID(E3503,1,1),MID(E3503,2,1),MID(E3503,3,1),MID(E3503,4,1),MID(F3503,1,1),MID(F3503,2,1),MID(F3503,4,1),MID(F3503,5,1))</f>
        <v>36</v>
      </c>
      <c r="H3503" s="133">
        <f>IF(MOD(G3503,9)=0,9,MOD(G3503,9))</f>
        <v>9</v>
      </c>
      <c r="I3503" s="131" t="str">
        <f>IFERROR(MID("日月火水木金土",WEEKDAY(D3503),1),"")</f>
        <v>木</v>
      </c>
      <c r="J3503" s="306" t="s">
        <v>8573</v>
      </c>
      <c r="K3503" s="335" t="str">
        <f>VLOOKUP(F3503,石と花メイン,3,FALSE)</f>
        <v>◆猫目石</v>
      </c>
      <c r="L3503" s="302" t="str">
        <f>VLOOKUP(F3503,石と花メイン,4,FALSE)</f>
        <v>檜扇【烏羽玉】</v>
      </c>
      <c r="M3503" s="396">
        <f>IF(OR(MONTH(F3503)&lt;7,AND(MONTH(F3503)=7,DAY(F3503)&lt;=25)),
MOD(SUM((E3503-1901)*365,259),260),
MOD(SUM((E3503-1900)*365,259),260))</f>
        <v>134</v>
      </c>
      <c r="N3503" s="335">
        <f>IF(AND(MONTH(F3503)=7,DAY(F3503)&gt;25),1,
ROUNDDOWN((SUM(VLOOKUP(MONTH(F3503),D暦変換用数値,2,FALSE),DAY(F3503))/28)+1,0))</f>
        <v>2</v>
      </c>
      <c r="O3503" s="132">
        <f>IF(AND(MONTH(F3503)=7,DAY(F3503)&gt;25),DAY(F3503)-25,
MOD((SUM(VLOOKUP(MONTH(F3503),D暦変換用数値,2,FALSE),DAY(F3503))),28)+1)</f>
        <v>3</v>
      </c>
      <c r="P3503" s="404">
        <f>IF(OR(MONTH(F3503)&lt;7,AND(MONTH(F3503)=7,DAY(F3503)&lt;=25)),
MOD(SUM((E3503-1901)*365,(N3503-1)*28,O3503,258),260),
MOD(SUM((E3503-1900)*365,(N3503-1)*28,O3503,258),260))</f>
        <v>164</v>
      </c>
      <c r="Q3503" s="376" t="str">
        <f>VLOOKUP(MOD(P3503,4),色,2,FALSE)</f>
        <v>黄色い</v>
      </c>
      <c r="R3503" s="333" t="str">
        <f>VLOOKUP(MOD(P3503,13),銀河の音,2,FALSE)</f>
        <v>銀河の</v>
      </c>
      <c r="S3503" s="387" t="str">
        <f>VLOOKUP(MOD(P3503,20),太陽の紋章,2,FALSE)</f>
        <v>種</v>
      </c>
      <c r="T3503" s="119" t="s">
        <v>8574</v>
      </c>
    </row>
    <row r="3504" spans="1:20" ht="13.5" customHeight="1">
      <c r="A3504" s="50" t="str">
        <f>VLOOKUP(MOD(E3504,10),十干,2,FALSE)</f>
        <v>癸</v>
      </c>
      <c r="B3504" s="199" t="str">
        <f>VLOOKUP(MOD(E3504,12),十二支,3,FALSE)</f>
        <v xml:space="preserve">10 龍 </v>
      </c>
      <c r="C3504" s="201" t="str">
        <f>VLOOKUP(F3504,星座,3,TRUE)</f>
        <v xml:space="preserve">02 零 </v>
      </c>
      <c r="D3504" s="531">
        <v>30558</v>
      </c>
      <c r="E3504" s="1">
        <f>IFERROR(YEAR(D3504),LEFT(D3504,4))</f>
        <v>1983</v>
      </c>
      <c r="F3504" s="1" t="str">
        <f>IF(ISTEXT(D3504),RIGHT(D3504,5),TEXT(D3504,"mm/dd"))</f>
        <v>08/30</v>
      </c>
      <c r="G3504" s="39">
        <f>SUM(MID(E3504,1,1),MID(E3504,2,1),MID(E3504,3,1),MID(E3504,4,1),MID(F3504,1,1),MID(F3504,2,1),MID(F3504,4,1),MID(F3504,5,1))</f>
        <v>32</v>
      </c>
      <c r="H3504" s="41">
        <f>IF(MOD(G3504,9)=0,9,MOD(G3504,9))</f>
        <v>5</v>
      </c>
      <c r="I3504" s="45" t="str">
        <f>IFERROR(MID("日月火水木金土",WEEKDAY(D3504),1),"")</f>
        <v>火</v>
      </c>
      <c r="J3504" s="304" t="s">
        <v>6916</v>
      </c>
      <c r="K3504" s="202" t="str">
        <f>VLOOKUP(F3504,石と花メイン,3,FALSE)</f>
        <v>●土耳古石</v>
      </c>
      <c r="L3504" s="297" t="str">
        <f>VLOOKUP(F3504,石と花メイン,4,FALSE)</f>
        <v>洞庭藍【秋咲きベロニカ】</v>
      </c>
      <c r="M3504" s="393">
        <f>IF(OR(MONTH(F3504)&lt;7,AND(MONTH(F3504)=7,DAY(F3504)&lt;=25)),
MOD(SUM((E3504-1901)*365,259),260),
MOD(SUM((E3504-1900)*365,259),260))</f>
        <v>134</v>
      </c>
      <c r="N3504" s="390">
        <f>IF(AND(MONTH(F3504)=7,DAY(F3504)&gt;25),1,
ROUNDDOWN((SUM(VLOOKUP(MONTH(F3504),D暦変換用数値,2,FALSE),DAY(F3504))/28)+1,0))</f>
        <v>2</v>
      </c>
      <c r="O3504" s="205">
        <f>IF(AND(MONTH(F3504)=7,DAY(F3504)&gt;25),DAY(F3504)-25,
MOD((SUM(VLOOKUP(MONTH(F3504),D暦変換用数値,2,FALSE),DAY(F3504))),28)+1)</f>
        <v>8</v>
      </c>
      <c r="P3504" s="406">
        <f>IF(OR(MONTH(F3504)&lt;7,AND(MONTH(F3504)=7,DAY(F3504)&lt;=25)),
MOD(SUM((E3504-1901)*365,(N3504-1)*28,O3504,258),260),
MOD(SUM((E3504-1900)*365,(N3504-1)*28,O3504,258),260))</f>
        <v>169</v>
      </c>
      <c r="Q3504" s="372" t="str">
        <f>VLOOKUP(MOD(P3504,4),色,2,FALSE)</f>
        <v>赤い</v>
      </c>
      <c r="R3504" s="290" t="str">
        <f>VLOOKUP(MOD(P3504,13),銀河の音,2,FALSE)</f>
        <v>宇宙の</v>
      </c>
      <c r="S3504" s="383" t="str">
        <f>VLOOKUP(MOD(P3504,20),太陽の紋章,2,FALSE)</f>
        <v>月</v>
      </c>
      <c r="T3504" s="111" t="s">
        <v>6917</v>
      </c>
    </row>
    <row r="3505" spans="1:20" ht="13.5" customHeight="1">
      <c r="A3505" s="282" t="str">
        <f>VLOOKUP(MOD(E3505,10),十干,2,FALSE)</f>
        <v>乙</v>
      </c>
      <c r="B3505" s="283" t="str">
        <f>VLOOKUP(MOD(E3505,12),十二支,3,FALSE)</f>
        <v xml:space="preserve">10 龍 </v>
      </c>
      <c r="C3505" s="287" t="str">
        <f>VLOOKUP(F3505,星座,3,TRUE)</f>
        <v xml:space="preserve">02 零 </v>
      </c>
      <c r="D3505" s="533">
        <v>34940</v>
      </c>
      <c r="E3505" s="83">
        <f>IFERROR(YEAR(D3505),LEFT(D3505,4))</f>
        <v>1995</v>
      </c>
      <c r="F3505" s="83" t="str">
        <f>IF(ISTEXT(D3505),RIGHT(D3505,5),TEXT(D3505,"mm/dd"))</f>
        <v>08/29</v>
      </c>
      <c r="G3505" s="88">
        <f>SUM(MID(E3505,1,1),MID(E3505,2,1),MID(E3505,3,1),MID(E3505,4,1),MID(F3505,1,1),MID(F3505,2,1),MID(F3505,4,1),MID(F3505,5,1))</f>
        <v>43</v>
      </c>
      <c r="H3505" s="88">
        <f>IF(MOD(G3505,9)=0,9,MOD(G3505,9))</f>
        <v>7</v>
      </c>
      <c r="I3505" s="83" t="str">
        <f>IFERROR(MID("日月火水木金土",WEEKDAY(D3505),1),"")</f>
        <v>火</v>
      </c>
      <c r="J3505" s="303" t="s">
        <v>3747</v>
      </c>
      <c r="K3505" s="87" t="str">
        <f>VLOOKUP(F3505,石と花メイン,3,FALSE)</f>
        <v>●蛋白石</v>
      </c>
      <c r="L3505" s="296" t="str">
        <f>VLOOKUP(F3505,石と花メイン,4,FALSE)</f>
        <v>煙草【ニコチアナ】</v>
      </c>
      <c r="M3505" s="392">
        <f>IF(OR(MONTH(F3505)&lt;7,AND(MONTH(F3505)=7,DAY(F3505)&lt;=25)),
MOD(SUM((E3505-1901)*365,259),260),
MOD(SUM((E3505-1900)*365,259),260))</f>
        <v>94</v>
      </c>
      <c r="N3505" s="330">
        <f>IF(AND(MONTH(F3505)=7,DAY(F3505)&gt;25),1,
ROUNDDOWN((SUM(VLOOKUP(MONTH(F3505),D暦変換用数値,2,FALSE),DAY(F3505))/28)+1,0))</f>
        <v>2</v>
      </c>
      <c r="O3505" s="84">
        <f>IF(AND(MONTH(F3505)=7,DAY(F3505)&gt;25),DAY(F3505)-25,
MOD((SUM(VLOOKUP(MONTH(F3505),D暦変換用数値,2,FALSE),DAY(F3505))),28)+1)</f>
        <v>7</v>
      </c>
      <c r="P3505" s="405">
        <f>IF(OR(MONTH(F3505)&lt;7,AND(MONTH(F3505)=7,DAY(F3505)&lt;=25)),
MOD(SUM((E3505-1901)*365,(N3505-1)*28,O3505,258),260),
MOD(SUM((E3505-1900)*365,(N3505-1)*28,O3505,258),260))</f>
        <v>128</v>
      </c>
      <c r="Q3505" s="371" t="str">
        <f>VLOOKUP(MOD(P3505,4),色,2,FALSE)</f>
        <v>黄色い</v>
      </c>
      <c r="R3505" s="289" t="str">
        <f>VLOOKUP(MOD(P3505,13),銀河の音,2,FALSE)</f>
        <v>スペクトルの</v>
      </c>
      <c r="S3505" s="382" t="str">
        <f>VLOOKUP(MOD(P3505,20),太陽の紋章,2,FALSE)</f>
        <v>星</v>
      </c>
      <c r="T3505" s="102" t="s">
        <v>1621</v>
      </c>
    </row>
    <row r="3506" spans="1:20" ht="13.5" customHeight="1">
      <c r="A3506" s="282" t="str">
        <f>VLOOKUP(MOD(E3506,10),十干,2,FALSE)</f>
        <v>乙</v>
      </c>
      <c r="B3506" s="283" t="str">
        <f>VLOOKUP(MOD(E3506,12),十二支,3,FALSE)</f>
        <v xml:space="preserve">10 龍 </v>
      </c>
      <c r="C3506" s="287" t="str">
        <f>VLOOKUP(F3506,星座,3,TRUE)</f>
        <v xml:space="preserve">02 零 </v>
      </c>
      <c r="D3506" s="533">
        <v>34957</v>
      </c>
      <c r="E3506" s="83">
        <f>IFERROR(YEAR(D3506),LEFT(D3506,4))</f>
        <v>1995</v>
      </c>
      <c r="F3506" s="83" t="str">
        <f>IF(ISTEXT(D3506),RIGHT(D3506,5),TEXT(D3506,"mm/dd"))</f>
        <v>09/15</v>
      </c>
      <c r="G3506" s="88">
        <f>SUM(MID(E3506,1,1),MID(E3506,2,1),MID(E3506,3,1),MID(E3506,4,1),MID(F3506,1,1),MID(F3506,2,1),MID(F3506,4,1),MID(F3506,5,1))</f>
        <v>39</v>
      </c>
      <c r="H3506" s="88">
        <f>IF(MOD(G3506,9)=0,9,MOD(G3506,9))</f>
        <v>3</v>
      </c>
      <c r="I3506" s="83" t="str">
        <f>IFERROR(MID("日月火水木金土",WEEKDAY(D3506),1),"")</f>
        <v>金</v>
      </c>
      <c r="J3506" s="303" t="s">
        <v>3748</v>
      </c>
      <c r="K3506" s="87" t="str">
        <f>VLOOKUP(F3506,石と花メイン,3,FALSE)</f>
        <v>■紫水晶</v>
      </c>
      <c r="L3506" s="296" t="str">
        <f>VLOOKUP(F3506,石と花メイン,4,FALSE)</f>
        <v>ダリア【天竺牡丹】</v>
      </c>
      <c r="M3506" s="392">
        <f>IF(OR(MONTH(F3506)&lt;7,AND(MONTH(F3506)=7,DAY(F3506)&lt;=25)),
MOD(SUM((E3506-1901)*365,259),260),
MOD(SUM((E3506-1900)*365,259),260))</f>
        <v>94</v>
      </c>
      <c r="N3506" s="330">
        <f>IF(AND(MONTH(F3506)=7,DAY(F3506)&gt;25),1,
ROUNDDOWN((SUM(VLOOKUP(MONTH(F3506),D暦変換用数値,2,FALSE),DAY(F3506))/28)+1,0))</f>
        <v>2</v>
      </c>
      <c r="O3506" s="84">
        <f>IF(AND(MONTH(F3506)=7,DAY(F3506)&gt;25),DAY(F3506)-25,
MOD((SUM(VLOOKUP(MONTH(F3506),D暦変換用数値,2,FALSE),DAY(F3506))),28)+1)</f>
        <v>24</v>
      </c>
      <c r="P3506" s="405">
        <f>IF(OR(MONTH(F3506)&lt;7,AND(MONTH(F3506)=7,DAY(F3506)&lt;=25)),
MOD(SUM((E3506-1901)*365,(N3506-1)*28,O3506,258),260),
MOD(SUM((E3506-1900)*365,(N3506-1)*28,O3506,258),260))</f>
        <v>145</v>
      </c>
      <c r="Q3506" s="371" t="str">
        <f>VLOOKUP(MOD(P3506,4),色,2,FALSE)</f>
        <v>赤い</v>
      </c>
      <c r="R3506" s="289" t="str">
        <f>VLOOKUP(MOD(P3506,13),銀河の音,2,FALSE)</f>
        <v>月の</v>
      </c>
      <c r="S3506" s="382" t="str">
        <f>VLOOKUP(MOD(P3506,20),太陽の紋章,2,FALSE)</f>
        <v>蛇</v>
      </c>
      <c r="T3506" s="100" t="s">
        <v>3737</v>
      </c>
    </row>
    <row r="3507" spans="1:20" ht="13.5" customHeight="1">
      <c r="A3507" s="282" t="str">
        <f>VLOOKUP(MOD(E3507,10),十干,2,FALSE)</f>
        <v>丁</v>
      </c>
      <c r="B3507" s="283" t="str">
        <f>VLOOKUP(MOD(E3507,12),十二支,3,FALSE)</f>
        <v xml:space="preserve">10 龍 </v>
      </c>
      <c r="C3507" s="287" t="str">
        <f>VLOOKUP(F3507,星座,3,TRUE)</f>
        <v xml:space="preserve">02 零 </v>
      </c>
      <c r="D3507" s="533">
        <v>39317</v>
      </c>
      <c r="E3507" s="83">
        <f>IFERROR(YEAR(D3507),LEFT(D3507,4))</f>
        <v>2007</v>
      </c>
      <c r="F3507" s="83" t="str">
        <f>IF(ISTEXT(D3507),RIGHT(D3507,5),TEXT(D3507,"mm/dd"))</f>
        <v>08/23</v>
      </c>
      <c r="G3507" s="88">
        <f>SUM(MID(E3507,1,1),MID(E3507,2,1),MID(E3507,3,1),MID(E3507,4,1),MID(F3507,1,1),MID(F3507,2,1),MID(F3507,4,1),MID(F3507,5,1))</f>
        <v>22</v>
      </c>
      <c r="H3507" s="88">
        <f>IF(MOD(G3507,9)=0,9,MOD(G3507,9))</f>
        <v>4</v>
      </c>
      <c r="I3507" s="83" t="str">
        <f>IFERROR(MID("日月火水木金土",WEEKDAY(D3507),1),"")</f>
        <v>木</v>
      </c>
      <c r="J3507" s="303" t="s">
        <v>3749</v>
      </c>
      <c r="K3507" s="87" t="str">
        <f>VLOOKUP(F3507,石と花メイン,3,FALSE)</f>
        <v>●月長石</v>
      </c>
      <c r="L3507" s="296" t="str">
        <f>VLOOKUP(F3507,石と花メイン,4,FALSE)</f>
        <v>月下美人【月来香】</v>
      </c>
      <c r="M3507" s="392">
        <f>IF(OR(MONTH(F3507)&lt;7,AND(MONTH(F3507)=7,DAY(F3507)&lt;=25)),
MOD(SUM((E3507-1901)*365,259),260),
MOD(SUM((E3507-1900)*365,259),260))</f>
        <v>54</v>
      </c>
      <c r="N3507" s="330">
        <f>IF(AND(MONTH(F3507)=7,DAY(F3507)&gt;25),1,
ROUNDDOWN((SUM(VLOOKUP(MONTH(F3507),D暦変換用数値,2,FALSE),DAY(F3507))/28)+1,0))</f>
        <v>2</v>
      </c>
      <c r="O3507" s="84">
        <f>IF(AND(MONTH(F3507)=7,DAY(F3507)&gt;25),DAY(F3507)-25,
MOD((SUM(VLOOKUP(MONTH(F3507),D暦変換用数値,2,FALSE),DAY(F3507))),28)+1)</f>
        <v>1</v>
      </c>
      <c r="P3507" s="405">
        <f>IF(OR(MONTH(F3507)&lt;7,AND(MONTH(F3507)=7,DAY(F3507)&lt;=25)),
MOD(SUM((E3507-1901)*365,(N3507-1)*28,O3507,258),260),
MOD(SUM((E3507-1900)*365,(N3507-1)*28,O3507,258),260))</f>
        <v>82</v>
      </c>
      <c r="Q3507" s="371" t="str">
        <f>VLOOKUP(MOD(P3507,4),色,2,FALSE)</f>
        <v>白い</v>
      </c>
      <c r="R3507" s="289" t="str">
        <f>VLOOKUP(MOD(P3507,13),銀河の音,2,FALSE)</f>
        <v>自己存在の</v>
      </c>
      <c r="S3507" s="382" t="str">
        <f>VLOOKUP(MOD(P3507,20),太陽の紋章,2,FALSE)</f>
        <v>風</v>
      </c>
      <c r="T3507" s="91" t="s">
        <v>3736</v>
      </c>
    </row>
    <row r="3508" spans="1:20" ht="13.5" customHeight="1">
      <c r="A3508" s="282" t="str">
        <f>VLOOKUP(MOD(E3508,10),十干,2,FALSE)</f>
        <v>丁</v>
      </c>
      <c r="B3508" s="283" t="str">
        <f>VLOOKUP(MOD(E3508,12),十二支,3,FALSE)</f>
        <v xml:space="preserve">10 龍 </v>
      </c>
      <c r="C3508" s="287" t="str">
        <f>VLOOKUP(F3508,星座,3,TRUE)</f>
        <v xml:space="preserve">02 零 </v>
      </c>
      <c r="D3508" s="533">
        <v>39321</v>
      </c>
      <c r="E3508" s="83">
        <f>IFERROR(YEAR(D3508),LEFT(D3508,4))</f>
        <v>2007</v>
      </c>
      <c r="F3508" s="83" t="str">
        <f>IF(ISTEXT(D3508),RIGHT(D3508,5),TEXT(D3508,"mm/dd"))</f>
        <v>08/27</v>
      </c>
      <c r="G3508" s="88">
        <f>SUM(MID(E3508,1,1),MID(E3508,2,1),MID(E3508,3,1),MID(E3508,4,1),MID(F3508,1,1),MID(F3508,2,1),MID(F3508,4,1),MID(F3508,5,1))</f>
        <v>26</v>
      </c>
      <c r="H3508" s="88">
        <f>IF(MOD(G3508,9)=0,9,MOD(G3508,9))</f>
        <v>8</v>
      </c>
      <c r="I3508" s="83" t="str">
        <f>IFERROR(MID("日月火水木金土",WEEKDAY(D3508),1),"")</f>
        <v>月</v>
      </c>
      <c r="J3508" s="303" t="s">
        <v>3750</v>
      </c>
      <c r="K3508" s="87" t="str">
        <f>VLOOKUP(F3508,石と花メイン,3,FALSE)</f>
        <v>■紫水晶</v>
      </c>
      <c r="L3508" s="296" t="str">
        <f>VLOOKUP(F3508,石と花メイン,4,FALSE)</f>
        <v>芙蓉</v>
      </c>
      <c r="M3508" s="392">
        <f>IF(OR(MONTH(F3508)&lt;7,AND(MONTH(F3508)=7,DAY(F3508)&lt;=25)),
MOD(SUM((E3508-1901)*365,259),260),
MOD(SUM((E3508-1900)*365,259),260))</f>
        <v>54</v>
      </c>
      <c r="N3508" s="330">
        <f>IF(AND(MONTH(F3508)=7,DAY(F3508)&gt;25),1,
ROUNDDOWN((SUM(VLOOKUP(MONTH(F3508),D暦変換用数値,2,FALSE),DAY(F3508))/28)+1,0))</f>
        <v>2</v>
      </c>
      <c r="O3508" s="84">
        <f>IF(AND(MONTH(F3508)=7,DAY(F3508)&gt;25),DAY(F3508)-25,
MOD((SUM(VLOOKUP(MONTH(F3508),D暦変換用数値,2,FALSE),DAY(F3508))),28)+1)</f>
        <v>5</v>
      </c>
      <c r="P3508" s="405">
        <f>IF(OR(MONTH(F3508)&lt;7,AND(MONTH(F3508)=7,DAY(F3508)&lt;=25)),
MOD(SUM((E3508-1901)*365,(N3508-1)*28,O3508,258),260),
MOD(SUM((E3508-1900)*365,(N3508-1)*28,O3508,258),260))</f>
        <v>86</v>
      </c>
      <c r="Q3508" s="371" t="str">
        <f>VLOOKUP(MOD(P3508,4),色,2,FALSE)</f>
        <v>白い</v>
      </c>
      <c r="R3508" s="289" t="str">
        <f>VLOOKUP(MOD(P3508,13),銀河の音,2,FALSE)</f>
        <v>銀河の</v>
      </c>
      <c r="S3508" s="382" t="str">
        <f>VLOOKUP(MOD(P3508,20),太陽の紋章,2,FALSE)</f>
        <v>世界の橋渡し</v>
      </c>
      <c r="T3508" s="102" t="s">
        <v>4831</v>
      </c>
    </row>
    <row r="3509" spans="1:20" ht="13.5" customHeight="1">
      <c r="A3509" s="282" t="str">
        <f>VLOOKUP(MOD(E3509,10),十干,2,FALSE)</f>
        <v>丁</v>
      </c>
      <c r="B3509" s="283" t="str">
        <f>VLOOKUP(MOD(E3509,12),十二支,3,FALSE)</f>
        <v xml:space="preserve">10 龍 </v>
      </c>
      <c r="C3509" s="287" t="str">
        <f>VLOOKUP(F3509,星座,3,TRUE)</f>
        <v xml:space="preserve">02 零 </v>
      </c>
      <c r="D3509" s="533">
        <v>39331</v>
      </c>
      <c r="E3509" s="83">
        <f>IFERROR(YEAR(D3509),LEFT(D3509,4))</f>
        <v>2007</v>
      </c>
      <c r="F3509" s="83" t="str">
        <f>IF(ISTEXT(D3509),RIGHT(D3509,5),TEXT(D3509,"mm/dd"))</f>
        <v>09/06</v>
      </c>
      <c r="G3509" s="88">
        <f>SUM(MID(E3509,1,1),MID(E3509,2,1),MID(E3509,3,1),MID(E3509,4,1),MID(F3509,1,1),MID(F3509,2,1),MID(F3509,4,1),MID(F3509,5,1))</f>
        <v>24</v>
      </c>
      <c r="H3509" s="88">
        <f>IF(MOD(G3509,9)=0,9,MOD(G3509,9))</f>
        <v>6</v>
      </c>
      <c r="I3509" s="83" t="str">
        <f>IFERROR(MID("日月火水木金土",WEEKDAY(D3509),1),"")</f>
        <v>木</v>
      </c>
      <c r="J3509" s="303" t="s">
        <v>6211</v>
      </c>
      <c r="K3509" s="87" t="str">
        <f>VLOOKUP(F3509,石と花メイン,3,FALSE)</f>
        <v>□水晶</v>
      </c>
      <c r="L3509" s="296" t="str">
        <f>VLOOKUP(F3509,石と花メイン,4,FALSE)</f>
        <v>金蓮花【ナスタチウム】</v>
      </c>
      <c r="M3509" s="392">
        <f>IF(OR(MONTH(F3509)&lt;7,AND(MONTH(F3509)=7,DAY(F3509)&lt;=25)),
MOD(SUM((E3509-1901)*365,259),260),
MOD(SUM((E3509-1900)*365,259),260))</f>
        <v>54</v>
      </c>
      <c r="N3509" s="330">
        <f>IF(AND(MONTH(F3509)=7,DAY(F3509)&gt;25),1,
ROUNDDOWN((SUM(VLOOKUP(MONTH(F3509),D暦変換用数値,2,FALSE),DAY(F3509))/28)+1,0))</f>
        <v>2</v>
      </c>
      <c r="O3509" s="84">
        <f>IF(AND(MONTH(F3509)=7,DAY(F3509)&gt;25),DAY(F3509)-25,
MOD((SUM(VLOOKUP(MONTH(F3509),D暦変換用数値,2,FALSE),DAY(F3509))),28)+1)</f>
        <v>15</v>
      </c>
      <c r="P3509" s="405">
        <f>IF(OR(MONTH(F3509)&lt;7,AND(MONTH(F3509)=7,DAY(F3509)&lt;=25)),
MOD(SUM((E3509-1901)*365,(N3509-1)*28,O3509,258),260),
MOD(SUM((E3509-1900)*365,(N3509-1)*28,O3509,258),260))</f>
        <v>96</v>
      </c>
      <c r="Q3509" s="371" t="str">
        <f>VLOOKUP(MOD(P3509,4),色,2,FALSE)</f>
        <v>黄色い</v>
      </c>
      <c r="R3509" s="289" t="str">
        <f>VLOOKUP(MOD(P3509,13),銀河の音,2,FALSE)</f>
        <v>倍音の</v>
      </c>
      <c r="S3509" s="382" t="str">
        <f>VLOOKUP(MOD(P3509,20),太陽の紋章,2,FALSE)</f>
        <v>戦士</v>
      </c>
      <c r="T3509" s="95" t="s">
        <v>4458</v>
      </c>
    </row>
    <row r="3510" spans="1:20" ht="13.5" customHeight="1">
      <c r="A3510" s="282" t="str">
        <f>VLOOKUP(MOD(E3510,10),十干,2,FALSE)</f>
        <v>丁</v>
      </c>
      <c r="B3510" s="283" t="str">
        <f>VLOOKUP(MOD(E3510,12),十二支,3,FALSE)</f>
        <v xml:space="preserve">10 龍 </v>
      </c>
      <c r="C3510" s="287" t="str">
        <f>VLOOKUP(F3510,星座,3,TRUE)</f>
        <v xml:space="preserve">02 零 </v>
      </c>
      <c r="D3510" s="533">
        <v>39347</v>
      </c>
      <c r="E3510" s="83">
        <f>IFERROR(YEAR(D3510),LEFT(D3510,4))</f>
        <v>2007</v>
      </c>
      <c r="F3510" s="83" t="str">
        <f>IF(ISTEXT(D3510),RIGHT(D3510,5),TEXT(D3510,"mm/dd"))</f>
        <v>09/22</v>
      </c>
      <c r="G3510" s="88">
        <f>SUM(MID(E3510,1,1),MID(E3510,2,1),MID(E3510,3,1),MID(E3510,4,1),MID(F3510,1,1),MID(F3510,2,1),MID(F3510,4,1),MID(F3510,5,1))</f>
        <v>22</v>
      </c>
      <c r="H3510" s="88">
        <f>IF(MOD(G3510,9)=0,9,MOD(G3510,9))</f>
        <v>4</v>
      </c>
      <c r="I3510" s="83" t="str">
        <f>IFERROR(MID("日月火水木金土",WEEKDAY(D3510),1),"")</f>
        <v>土</v>
      </c>
      <c r="J3510" s="303" t="s">
        <v>3751</v>
      </c>
      <c r="K3510" s="87" t="str">
        <f>VLOOKUP(F3510,石と花メイン,3,FALSE)</f>
        <v>◇金剛石</v>
      </c>
      <c r="L3510" s="296" t="str">
        <f>VLOOKUP(F3510,石と花メイン,4,FALSE)</f>
        <v>千日紅【千日草】</v>
      </c>
      <c r="M3510" s="392">
        <f>IF(OR(MONTH(F3510)&lt;7,AND(MONTH(F3510)=7,DAY(F3510)&lt;=25)),
MOD(SUM((E3510-1901)*365,259),260),
MOD(SUM((E3510-1900)*365,259),260))</f>
        <v>54</v>
      </c>
      <c r="N3510" s="330">
        <f>IF(AND(MONTH(F3510)=7,DAY(F3510)&gt;25),1,
ROUNDDOWN((SUM(VLOOKUP(MONTH(F3510),D暦変換用数値,2,FALSE),DAY(F3510))/28)+1,0))</f>
        <v>3</v>
      </c>
      <c r="O3510" s="84">
        <f>IF(AND(MONTH(F3510)=7,DAY(F3510)&gt;25),DAY(F3510)-25,
MOD((SUM(VLOOKUP(MONTH(F3510),D暦変換用数値,2,FALSE),DAY(F3510))),28)+1)</f>
        <v>3</v>
      </c>
      <c r="P3510" s="405">
        <f>IF(OR(MONTH(F3510)&lt;7,AND(MONTH(F3510)=7,DAY(F3510)&lt;=25)),
MOD(SUM((E3510-1901)*365,(N3510-1)*28,O3510,258),260),
MOD(SUM((E3510-1900)*365,(N3510-1)*28,O3510,258),260))</f>
        <v>112</v>
      </c>
      <c r="Q3510" s="371" t="str">
        <f>VLOOKUP(MOD(P3510,4),色,2,FALSE)</f>
        <v>黄色い</v>
      </c>
      <c r="R3510" s="289" t="str">
        <f>VLOOKUP(MOD(P3510,13),銀河の音,2,FALSE)</f>
        <v>銀河の</v>
      </c>
      <c r="S3510" s="382" t="str">
        <f>VLOOKUP(MOD(P3510,20),太陽の紋章,2,FALSE)</f>
        <v>人</v>
      </c>
      <c r="T3510" s="95" t="s">
        <v>3582</v>
      </c>
    </row>
    <row r="3511" spans="1:20" ht="13.5" customHeight="1">
      <c r="A3511" s="286" t="str">
        <f>VLOOKUP(MOD(E3511,10),十干,2,FALSE)</f>
        <v>己</v>
      </c>
      <c r="B3511" s="283" t="str">
        <f>VLOOKUP(MOD(E3511,12),十二支,3,FALSE)</f>
        <v xml:space="preserve">10 龍 </v>
      </c>
      <c r="C3511" s="287" t="str">
        <f>VLOOKUP(F3511,星座,3,TRUE)</f>
        <v xml:space="preserve">02 零 </v>
      </c>
      <c r="D3511" s="530" t="s">
        <v>8850</v>
      </c>
      <c r="E3511" s="85" t="str">
        <f>IFERROR(YEAR(D3511),LEFT(D3511,4))</f>
        <v>1599</v>
      </c>
      <c r="F3511" s="85" t="str">
        <f>IF(ISTEXT(D3511),RIGHT(D3511,5),TEXT(D3511,"mm/dd"))</f>
        <v>09/11</v>
      </c>
      <c r="G3511" s="89">
        <f>SUM(MID(E3511,1,1),MID(E3511,2,1),MID(E3511,3,1),MID(E3511,4,1),MID(F3511,1,1),MID(F3511,2,1),MID(F3511,4,1),MID(F3511,5,1))</f>
        <v>35</v>
      </c>
      <c r="H3511" s="89">
        <f>IF(MOD(G3511,9)=0,9,MOD(G3511,9))</f>
        <v>8</v>
      </c>
      <c r="I3511" s="85" t="str">
        <f>IFERROR(MID("日月火水木金土",WEEKDAY(D3511),1),"")</f>
        <v/>
      </c>
      <c r="J3511" s="308" t="s">
        <v>7503</v>
      </c>
      <c r="K3511" s="87" t="str">
        <f>VLOOKUP(F3511,石と花メイン,3,FALSE)</f>
        <v>◆青玉</v>
      </c>
      <c r="L3511" s="300" t="str">
        <f>VLOOKUP(F3511,石と花メイン,4,FALSE)</f>
        <v>木槿/槿</v>
      </c>
      <c r="M3511" s="397">
        <f>IF(OR(MONTH(F3511)&lt;7,AND(MONTH(F3511)=7,DAY(F3511)&lt;=25)),
MOD(SUM((E3511-1901)*365,259),260),
MOD(SUM((E3511-1900)*365,259),260))</f>
        <v>114</v>
      </c>
      <c r="N3511" s="87">
        <f>IF(AND(MONTH(F3511)=7,DAY(F3511)&gt;25),1,
ROUNDDOWN((SUM(VLOOKUP(MONTH(F3511),D暦変換用数値,2,FALSE),DAY(F3511))/28)+1,0))</f>
        <v>2</v>
      </c>
      <c r="O3511" s="82">
        <f>IF(AND(MONTH(F3511)=7,DAY(F3511)&gt;25),DAY(F3511)-25,
MOD((SUM(VLOOKUP(MONTH(F3511),D暦変換用数値,2,FALSE),DAY(F3511))),28)+1)</f>
        <v>20</v>
      </c>
      <c r="P3511" s="409">
        <f>IF(OR(MONTH(F3511)&lt;7,AND(MONTH(F3511)=7,DAY(F3511)&lt;=25)),
MOD(SUM((E3511-1901)*365,(N3511-1)*28,O3511,258),260),
MOD(SUM((E3511-1900)*365,(N3511-1)*28,O3511,258),260))</f>
        <v>161</v>
      </c>
      <c r="Q3511" s="371" t="str">
        <f>VLOOKUP(MOD(P3511,4),色,2,FALSE)</f>
        <v>赤い</v>
      </c>
      <c r="R3511" s="289" t="str">
        <f>VLOOKUP(MOD(P3511,13),銀河の音,2,FALSE)</f>
        <v>倍音の</v>
      </c>
      <c r="S3511" s="382" t="str">
        <f>VLOOKUP(MOD(P3511,20),太陽の紋章,2,FALSE)</f>
        <v>竜</v>
      </c>
      <c r="T3511" s="146"/>
    </row>
    <row r="3512" spans="1:20" ht="13.5" customHeight="1">
      <c r="A3512" s="282" t="str">
        <f>VLOOKUP(MOD(E3512,10),十干,2,FALSE)</f>
        <v>癸</v>
      </c>
      <c r="B3512" s="283" t="str">
        <f>VLOOKUP(MOD(E3512,12),十二支,3,FALSE)</f>
        <v xml:space="preserve">10 龍 </v>
      </c>
      <c r="C3512" s="287" t="str">
        <f>VLOOKUP(F3512,星座,3,TRUE)</f>
        <v xml:space="preserve">02 零 </v>
      </c>
      <c r="D3512" s="533" t="s">
        <v>8851</v>
      </c>
      <c r="E3512" s="83" t="str">
        <f>IFERROR(YEAR(D3512),LEFT(D3512,4))</f>
        <v>1863</v>
      </c>
      <c r="F3512" s="83" t="str">
        <f>IF(ISTEXT(D3512),RIGHT(D3512,5),TEXT(D3512,"mm/dd"))</f>
        <v>09/20</v>
      </c>
      <c r="G3512" s="88">
        <f>SUM(MID(E3512,1,1),MID(E3512,2,1),MID(E3512,3,1),MID(E3512,4,1),MID(F3512,1,1),MID(F3512,2,1),MID(F3512,4,1),MID(F3512,5,1))</f>
        <v>29</v>
      </c>
      <c r="H3512" s="88">
        <f>IF(MOD(G3512,9)=0,9,MOD(G3512,9))</f>
        <v>2</v>
      </c>
      <c r="I3512" s="83" t="str">
        <f>IFERROR(MID("日月火水木金土",WEEKDAY(D3512),1),"")</f>
        <v/>
      </c>
      <c r="J3512" s="303" t="s">
        <v>3745</v>
      </c>
      <c r="K3512" s="87" t="str">
        <f>VLOOKUP(F3512,石と花メイン,3,FALSE)</f>
        <v>◆紅玉</v>
      </c>
      <c r="L3512" s="296" t="str">
        <f>VLOOKUP(F3512,石と花メイン,4,FALSE)</f>
        <v>サルビア【緋衣草】</v>
      </c>
      <c r="M3512" s="392">
        <f>IF(OR(MONTH(F3512)&lt;7,AND(MONTH(F3512)=7,DAY(F3512)&lt;=25)),
MOD(SUM((E3512-1901)*365,259),260),
MOD(SUM((E3512-1900)*365,259),260))</f>
        <v>14</v>
      </c>
      <c r="N3512" s="330">
        <f>IF(AND(MONTH(F3512)=7,DAY(F3512)&gt;25),1,
ROUNDDOWN((SUM(VLOOKUP(MONTH(F3512),D暦変換用数値,2,FALSE),DAY(F3512))/28)+1,0))</f>
        <v>3</v>
      </c>
      <c r="O3512" s="84">
        <f>IF(AND(MONTH(F3512)=7,DAY(F3512)&gt;25),DAY(F3512)-25,
MOD((SUM(VLOOKUP(MONTH(F3512),D暦変換用数値,2,FALSE),DAY(F3512))),28)+1)</f>
        <v>1</v>
      </c>
      <c r="P3512" s="405">
        <f>IF(OR(MONTH(F3512)&lt;7,AND(MONTH(F3512)=7,DAY(F3512)&lt;=25)),
MOD(SUM((E3512-1901)*365,(N3512-1)*28,O3512,258),260),
MOD(SUM((E3512-1900)*365,(N3512-1)*28,O3512,258),260))</f>
        <v>70</v>
      </c>
      <c r="Q3512" s="371" t="str">
        <f>VLOOKUP(MOD(P3512,4),色,2,FALSE)</f>
        <v>白い</v>
      </c>
      <c r="R3512" s="289" t="str">
        <f>VLOOKUP(MOD(P3512,13),銀河の音,2,FALSE)</f>
        <v>倍音の</v>
      </c>
      <c r="S3512" s="382" t="str">
        <f>VLOOKUP(MOD(P3512,20),太陽の紋章,2,FALSE)</f>
        <v>犬</v>
      </c>
      <c r="T3512" s="102" t="s">
        <v>5877</v>
      </c>
    </row>
    <row r="3513" spans="1:20" ht="13.5" customHeight="1">
      <c r="A3513" s="50" t="str">
        <f>VLOOKUP(MOD(E3513,10),十干,2,FALSE)</f>
        <v>癸</v>
      </c>
      <c r="B3513" s="199" t="str">
        <f>VLOOKUP(MOD(E3513,12),十二支,3,FALSE)</f>
        <v xml:space="preserve">10 龍 </v>
      </c>
      <c r="C3513" s="201" t="str">
        <f>VLOOKUP(F3513,星座,3,TRUE)</f>
        <v xml:space="preserve">02 零 </v>
      </c>
      <c r="D3513" s="531" t="s">
        <v>5807</v>
      </c>
      <c r="E3513" s="1" t="str">
        <f>IFERROR(YEAR(D3513),LEFT(D3513,4))</f>
        <v>1983</v>
      </c>
      <c r="F3513" s="1" t="str">
        <f>IF(ISTEXT(D3513),RIGHT(D3513,5),TEXT(D3513,"mm/dd"))</f>
        <v>09/**</v>
      </c>
      <c r="G3513" s="39"/>
      <c r="H3513" s="41"/>
      <c r="I3513" s="45" t="str">
        <f>IFERROR(MID("日月火水木金土",WEEKDAY(D3513),1),"")</f>
        <v/>
      </c>
      <c r="J3513" s="304" t="s">
        <v>3402</v>
      </c>
      <c r="K3513" s="202"/>
      <c r="L3513" s="297"/>
      <c r="M3513" s="393"/>
      <c r="N3513" s="390"/>
      <c r="O3513" s="205"/>
      <c r="P3513" s="406"/>
      <c r="Q3513" s="377"/>
      <c r="R3513" s="294"/>
      <c r="S3513" s="388"/>
      <c r="T3513" s="93" t="s">
        <v>6302</v>
      </c>
    </row>
    <row r="3514" spans="1:20" ht="13.5" customHeight="1">
      <c r="A3514" s="50" t="str">
        <f>VLOOKUP(MOD(E3514,10),十干,2,FALSE)</f>
        <v>癸</v>
      </c>
      <c r="B3514" s="199" t="str">
        <f>VLOOKUP(MOD(E3514,12),十二支,3,FALSE)</f>
        <v xml:space="preserve">10 龍 </v>
      </c>
      <c r="C3514" s="201" t="str">
        <f>VLOOKUP(F3514,星座,3,TRUE)</f>
        <v xml:space="preserve">03 水 </v>
      </c>
      <c r="D3514" s="531">
        <v>8548</v>
      </c>
      <c r="E3514" s="1">
        <f>IFERROR(YEAR(D3514),LEFT(D3514,4))</f>
        <v>1923</v>
      </c>
      <c r="F3514" s="1" t="str">
        <f>IF(ISTEXT(D3514),RIGHT(D3514,5),TEXT(D3514,"mm/dd"))</f>
        <v>05/27</v>
      </c>
      <c r="G3514" s="39">
        <f>SUM(MID(E3514,1,1),MID(E3514,2,1),MID(E3514,3,1),MID(E3514,4,1),MID(F3514,1,1),MID(F3514,2,1),MID(F3514,4,1),MID(F3514,5,1))</f>
        <v>29</v>
      </c>
      <c r="H3514" s="41">
        <f>IF(MOD(G3514,9)=0,9,MOD(G3514,9))</f>
        <v>2</v>
      </c>
      <c r="I3514" s="45" t="str">
        <f>IFERROR(MID("日月火水木金土",WEEKDAY(D3514),1),"")</f>
        <v>日</v>
      </c>
      <c r="J3514" s="304" t="s">
        <v>3221</v>
      </c>
      <c r="K3514" s="202" t="str">
        <f>VLOOKUP(F3514,石と花メイン,3,FALSE)</f>
        <v>◇金剛石</v>
      </c>
      <c r="L3514" s="297" t="str">
        <f>VLOOKUP(F3514,石と花メイン,4,FALSE)</f>
        <v>蔓薔薇</v>
      </c>
      <c r="M3514" s="393">
        <f>IF(OR(MONTH(F3514)&lt;7,AND(MONTH(F3514)=7,DAY(F3514)&lt;=25)),
MOD(SUM((E3514-1901)*365,259),260),
MOD(SUM((E3514-1900)*365,259),260))</f>
        <v>229</v>
      </c>
      <c r="N3514" s="390">
        <f>IF(AND(MONTH(F3514)=7,DAY(F3514)&gt;25),1,
ROUNDDOWN((SUM(VLOOKUP(MONTH(F3514),D暦変換用数値,2,FALSE),DAY(F3514))/28)+1,0))</f>
        <v>11</v>
      </c>
      <c r="O3514" s="205">
        <f>IF(AND(MONTH(F3514)=7,DAY(F3514)&gt;25),DAY(F3514)-25,
MOD((SUM(VLOOKUP(MONTH(F3514),D暦変換用数値,2,FALSE),DAY(F3514))),28)+1)</f>
        <v>26</v>
      </c>
      <c r="P3514" s="406">
        <f>IF(OR(MONTH(F3514)&lt;7,AND(MONTH(F3514)=7,DAY(F3514)&lt;=25)),
MOD(SUM((E3514-1901)*365,(N3514-1)*28,O3514,258),260),
MOD(SUM((E3514-1900)*365,(N3514-1)*28,O3514,258),260))</f>
        <v>14</v>
      </c>
      <c r="Q3514" s="375" t="str">
        <f>VLOOKUP(MOD(P3514,4),色,2,FALSE)</f>
        <v>白い</v>
      </c>
      <c r="R3514" s="293" t="str">
        <f>VLOOKUP(MOD(P3514,13),銀河の音,2,FALSE)</f>
        <v>磁気の</v>
      </c>
      <c r="S3514" s="386" t="str">
        <f>VLOOKUP(MOD(P3514,20),太陽の紋章,2,FALSE)</f>
        <v>魔法使い</v>
      </c>
      <c r="T3514" s="97" t="s">
        <v>5813</v>
      </c>
    </row>
    <row r="3515" spans="1:20" ht="13.5" customHeight="1">
      <c r="A3515" s="50" t="str">
        <f>VLOOKUP(MOD(E3515,10),十干,2,FALSE)</f>
        <v>癸</v>
      </c>
      <c r="B3515" s="199" t="str">
        <f>VLOOKUP(MOD(E3515,12),十二支,3,FALSE)</f>
        <v xml:space="preserve">10 龍 </v>
      </c>
      <c r="C3515" s="201" t="str">
        <f>VLOOKUP(F3515,星座,3,TRUE)</f>
        <v xml:space="preserve">03 水 </v>
      </c>
      <c r="D3515" s="531">
        <v>8556</v>
      </c>
      <c r="E3515" s="1">
        <f>IFERROR(YEAR(D3515),LEFT(D3515,4))</f>
        <v>1923</v>
      </c>
      <c r="F3515" s="1" t="str">
        <f>IF(ISTEXT(D3515),RIGHT(D3515,5),TEXT(D3515,"mm/dd"))</f>
        <v>06/04</v>
      </c>
      <c r="G3515" s="39">
        <f>SUM(MID(E3515,1,1),MID(E3515,2,1),MID(E3515,3,1),MID(E3515,4,1),MID(F3515,1,1),MID(F3515,2,1),MID(F3515,4,1),MID(F3515,5,1))</f>
        <v>25</v>
      </c>
      <c r="H3515" s="41">
        <f>IF(MOD(G3515,9)=0,9,MOD(G3515,9))</f>
        <v>7</v>
      </c>
      <c r="I3515" s="45" t="str">
        <f>IFERROR(MID("日月火水木金土",WEEKDAY(D3515),1),"")</f>
        <v>月</v>
      </c>
      <c r="J3515" s="304" t="s">
        <v>642</v>
      </c>
      <c r="K3515" s="202" t="str">
        <f>VLOOKUP(F3515,石と花メイン,3,FALSE)</f>
        <v>◆柘榴石</v>
      </c>
      <c r="L3515" s="297" t="str">
        <f>VLOOKUP(F3515,石と花メイン,4,FALSE)</f>
        <v>空木【卯の花】</v>
      </c>
      <c r="M3515" s="393">
        <f>IF(OR(MONTH(F3515)&lt;7,AND(MONTH(F3515)=7,DAY(F3515)&lt;=25)),
MOD(SUM((E3515-1901)*365,259),260),
MOD(SUM((E3515-1900)*365,259),260))</f>
        <v>229</v>
      </c>
      <c r="N3515" s="390">
        <f>IF(AND(MONTH(F3515)=7,DAY(F3515)&gt;25),1,
ROUNDDOWN((SUM(VLOOKUP(MONTH(F3515),D暦変換用数値,2,FALSE),DAY(F3515))/28)+1,0))</f>
        <v>12</v>
      </c>
      <c r="O3515" s="205">
        <f>IF(AND(MONTH(F3515)=7,DAY(F3515)&gt;25),DAY(F3515)-25,
MOD((SUM(VLOOKUP(MONTH(F3515),D暦変換用数値,2,FALSE),DAY(F3515))),28)+1)</f>
        <v>6</v>
      </c>
      <c r="P3515" s="406">
        <f>IF(OR(MONTH(F3515)&lt;7,AND(MONTH(F3515)=7,DAY(F3515)&lt;=25)),
MOD(SUM((E3515-1901)*365,(N3515-1)*28,O3515,258),260),
MOD(SUM((E3515-1900)*365,(N3515-1)*28,O3515,258),260))</f>
        <v>22</v>
      </c>
      <c r="Q3515" s="375" t="str">
        <f>VLOOKUP(MOD(P3515,4),色,2,FALSE)</f>
        <v>白い</v>
      </c>
      <c r="R3515" s="293" t="str">
        <f>VLOOKUP(MOD(P3515,13),銀河の音,2,FALSE)</f>
        <v>太陽の</v>
      </c>
      <c r="S3515" s="386" t="str">
        <f>VLOOKUP(MOD(P3515,20),太陽の紋章,2,FALSE)</f>
        <v>風</v>
      </c>
      <c r="T3515" s="106" t="s">
        <v>6378</v>
      </c>
    </row>
    <row r="3516" spans="1:20" ht="13.5" customHeight="1">
      <c r="A3516" s="282" t="str">
        <f>VLOOKUP(MOD(E3516,10),十干,2,FALSE)</f>
        <v>癸</v>
      </c>
      <c r="B3516" s="283" t="str">
        <f>VLOOKUP(MOD(E3516,12),十二支,3,FALSE)</f>
        <v xml:space="preserve">10 龍 </v>
      </c>
      <c r="C3516" s="287" t="str">
        <f>VLOOKUP(F3516,星座,3,TRUE)</f>
        <v xml:space="preserve">03 水 </v>
      </c>
      <c r="D3516" s="533">
        <v>8561</v>
      </c>
      <c r="E3516" s="83">
        <f>IFERROR(YEAR(D3516),LEFT(D3516,4))</f>
        <v>1923</v>
      </c>
      <c r="F3516" s="83" t="str">
        <f>IF(ISTEXT(D3516),RIGHT(D3516,5),TEXT(D3516,"mm/dd"))</f>
        <v>06/09</v>
      </c>
      <c r="G3516" s="88">
        <f>SUM(MID(E3516,1,1),MID(E3516,2,1),MID(E3516,3,1),MID(E3516,4,1),MID(F3516,1,1),MID(F3516,2,1),MID(F3516,4,1),MID(F3516,5,1))</f>
        <v>30</v>
      </c>
      <c r="H3516" s="88">
        <f>IF(MOD(G3516,9)=0,9,MOD(G3516,9))</f>
        <v>3</v>
      </c>
      <c r="I3516" s="83" t="str">
        <f>IFERROR(MID("日月火水木金土",WEEKDAY(D3516),1),"")</f>
        <v>土</v>
      </c>
      <c r="J3516" s="303" t="s">
        <v>2979</v>
      </c>
      <c r="K3516" s="87" t="str">
        <f>VLOOKUP(F3516,石と花メイン,3,FALSE)</f>
        <v>◆柘榴石</v>
      </c>
      <c r="L3516" s="296" t="str">
        <f>VLOOKUP(F3516,石と花メイン,4,FALSE)</f>
        <v>スイートピー【麝香連理草】</v>
      </c>
      <c r="M3516" s="392">
        <f>IF(OR(MONTH(F3516)&lt;7,AND(MONTH(F3516)=7,DAY(F3516)&lt;=25)),
MOD(SUM((E3516-1901)*365,259),260),
MOD(SUM((E3516-1900)*365,259),260))</f>
        <v>229</v>
      </c>
      <c r="N3516" s="330">
        <f>IF(AND(MONTH(F3516)=7,DAY(F3516)&gt;25),1,
ROUNDDOWN((SUM(VLOOKUP(MONTH(F3516),D暦変換用数値,2,FALSE),DAY(F3516))/28)+1,0))</f>
        <v>12</v>
      </c>
      <c r="O3516" s="84">
        <f>IF(AND(MONTH(F3516)=7,DAY(F3516)&gt;25),DAY(F3516)-25,
MOD((SUM(VLOOKUP(MONTH(F3516),D暦変換用数値,2,FALSE),DAY(F3516))),28)+1)</f>
        <v>11</v>
      </c>
      <c r="P3516" s="405">
        <f>IF(OR(MONTH(F3516)&lt;7,AND(MONTH(F3516)=7,DAY(F3516)&lt;=25)),
MOD(SUM((E3516-1901)*365,(N3516-1)*28,O3516,258),260),
MOD(SUM((E3516-1900)*365,(N3516-1)*28,O3516,258),260))</f>
        <v>27</v>
      </c>
      <c r="Q3516" s="371" t="str">
        <f>VLOOKUP(MOD(P3516,4),色,2,FALSE)</f>
        <v>青い</v>
      </c>
      <c r="R3516" s="289" t="str">
        <f>VLOOKUP(MOD(P3516,13),銀河の音,2,FALSE)</f>
        <v>磁気の</v>
      </c>
      <c r="S3516" s="382" t="str">
        <f>VLOOKUP(MOD(P3516,20),太陽の紋章,2,FALSE)</f>
        <v>手</v>
      </c>
      <c r="T3516" s="102" t="s">
        <v>3889</v>
      </c>
    </row>
    <row r="3517" spans="1:20" ht="13.5" customHeight="1">
      <c r="A3517" s="50" t="str">
        <f>VLOOKUP(MOD(E3517,10),十干,2,FALSE)</f>
        <v>乙</v>
      </c>
      <c r="B3517" s="199" t="str">
        <f>VLOOKUP(MOD(E3517,12),十二支,3,FALSE)</f>
        <v xml:space="preserve">10 龍 </v>
      </c>
      <c r="C3517" s="201" t="str">
        <f>VLOOKUP(F3517,星座,3,TRUE)</f>
        <v xml:space="preserve">03 水 </v>
      </c>
      <c r="D3517" s="531">
        <v>12945</v>
      </c>
      <c r="E3517" s="1">
        <f>IFERROR(YEAR(D3517),LEFT(D3517,4))</f>
        <v>1935</v>
      </c>
      <c r="F3517" s="1" t="str">
        <f>IF(ISTEXT(D3517),RIGHT(D3517,5),TEXT(D3517,"mm/dd"))</f>
        <v>06/10</v>
      </c>
      <c r="G3517" s="39">
        <f>SUM(MID(E3517,1,1),MID(E3517,2,1),MID(E3517,3,1),MID(E3517,4,1),MID(F3517,1,1),MID(F3517,2,1),MID(F3517,4,1),MID(F3517,5,1))</f>
        <v>25</v>
      </c>
      <c r="H3517" s="41">
        <f>IF(MOD(G3517,9)=0,9,MOD(G3517,9))</f>
        <v>7</v>
      </c>
      <c r="I3517" s="45" t="str">
        <f>IFERROR(MID("日月火水木金土",WEEKDAY(D3517),1),"")</f>
        <v>月</v>
      </c>
      <c r="J3517" s="304" t="s">
        <v>3222</v>
      </c>
      <c r="K3517" s="202" t="str">
        <f>VLOOKUP(F3517,石と花メイン,3,FALSE)</f>
        <v>◆黄玉</v>
      </c>
      <c r="L3517" s="297" t="str">
        <f>VLOOKUP(F3517,石と花メイン,4,FALSE)</f>
        <v>美女撫子【アメリカ撫子】</v>
      </c>
      <c r="M3517" s="393">
        <f>IF(OR(MONTH(F3517)&lt;7,AND(MONTH(F3517)=7,DAY(F3517)&lt;=25)),
MOD(SUM((E3517-1901)*365,259),260),
MOD(SUM((E3517-1900)*365,259),260))</f>
        <v>189</v>
      </c>
      <c r="N3517" s="390">
        <f>IF(AND(MONTH(F3517)=7,DAY(F3517)&gt;25),1,
ROUNDDOWN((SUM(VLOOKUP(MONTH(F3517),D暦変換用数値,2,FALSE),DAY(F3517))/28)+1,0))</f>
        <v>12</v>
      </c>
      <c r="O3517" s="205">
        <f>IF(AND(MONTH(F3517)=7,DAY(F3517)&gt;25),DAY(F3517)-25,
MOD((SUM(VLOOKUP(MONTH(F3517),D暦変換用数値,2,FALSE),DAY(F3517))),28)+1)</f>
        <v>12</v>
      </c>
      <c r="P3517" s="406">
        <f>IF(OR(MONTH(F3517)&lt;7,AND(MONTH(F3517)=7,DAY(F3517)&lt;=25)),
MOD(SUM((E3517-1901)*365,(N3517-1)*28,O3517,258),260),
MOD(SUM((E3517-1900)*365,(N3517-1)*28,O3517,258),260))</f>
        <v>248</v>
      </c>
      <c r="Q3517" s="373" t="str">
        <f>VLOOKUP(MOD(P3517,4),色,2,FALSE)</f>
        <v>黄色い</v>
      </c>
      <c r="R3517" s="291" t="str">
        <f>VLOOKUP(MOD(P3517,13),銀河の音,2,FALSE)</f>
        <v>磁気の</v>
      </c>
      <c r="S3517" s="384" t="str">
        <f>VLOOKUP(MOD(P3517,20),太陽の紋章,2,FALSE)</f>
        <v>星</v>
      </c>
      <c r="T3517" s="98" t="s">
        <v>3736</v>
      </c>
    </row>
    <row r="3518" spans="1:20" ht="13.5" customHeight="1">
      <c r="A3518" s="50" t="str">
        <f>VLOOKUP(MOD(E3518,10),十干,2,FALSE)</f>
        <v>丁</v>
      </c>
      <c r="B3518" s="199" t="str">
        <f>VLOOKUP(MOD(E3518,12),十二支,3,FALSE)</f>
        <v xml:space="preserve">10 龍 </v>
      </c>
      <c r="C3518" s="201" t="str">
        <f>VLOOKUP(F3518,星座,3,TRUE)</f>
        <v xml:space="preserve">03 水 </v>
      </c>
      <c r="D3518" s="531">
        <v>17312</v>
      </c>
      <c r="E3518" s="1">
        <f>IFERROR(YEAR(D3518),LEFT(D3518,4))</f>
        <v>1947</v>
      </c>
      <c r="F3518" s="1" t="str">
        <f>IF(ISTEXT(D3518),RIGHT(D3518,5),TEXT(D3518,"mm/dd"))</f>
        <v>05/25</v>
      </c>
      <c r="G3518" s="39">
        <f>SUM(MID(E3518,1,1),MID(E3518,2,1),MID(E3518,3,1),MID(E3518,4,1),MID(F3518,1,1),MID(F3518,2,1),MID(F3518,4,1),MID(F3518,5,1))</f>
        <v>33</v>
      </c>
      <c r="H3518" s="41">
        <f>IF(MOD(G3518,9)=0,9,MOD(G3518,9))</f>
        <v>6</v>
      </c>
      <c r="I3518" s="45" t="str">
        <f>IFERROR(MID("日月火水木金土",WEEKDAY(D3518),1),"")</f>
        <v>日</v>
      </c>
      <c r="J3518" s="304" t="s">
        <v>3223</v>
      </c>
      <c r="K3518" s="202" t="str">
        <f>VLOOKUP(F3518,石と花メイン,3,FALSE)</f>
        <v>●瑠璃</v>
      </c>
      <c r="L3518" s="297" t="str">
        <f>VLOOKUP(F3518,石と花メイン,4,FALSE)</f>
        <v>ヒソップ【柳薄荷】</v>
      </c>
      <c r="M3518" s="393">
        <f>IF(OR(MONTH(F3518)&lt;7,AND(MONTH(F3518)=7,DAY(F3518)&lt;=25)),
MOD(SUM((E3518-1901)*365,259),260),
MOD(SUM((E3518-1900)*365,259),260))</f>
        <v>149</v>
      </c>
      <c r="N3518" s="390">
        <f>IF(AND(MONTH(F3518)=7,DAY(F3518)&gt;25),1,
ROUNDDOWN((SUM(VLOOKUP(MONTH(F3518),D暦変換用数値,2,FALSE),DAY(F3518))/28)+1,0))</f>
        <v>11</v>
      </c>
      <c r="O3518" s="205">
        <f>IF(AND(MONTH(F3518)=7,DAY(F3518)&gt;25),DAY(F3518)-25,
MOD((SUM(VLOOKUP(MONTH(F3518),D暦変換用数値,2,FALSE),DAY(F3518))),28)+1)</f>
        <v>24</v>
      </c>
      <c r="P3518" s="406">
        <f>IF(OR(MONTH(F3518)&lt;7,AND(MONTH(F3518)=7,DAY(F3518)&lt;=25)),
MOD(SUM((E3518-1901)*365,(N3518-1)*28,O3518,258),260),
MOD(SUM((E3518-1900)*365,(N3518-1)*28,O3518,258),260))</f>
        <v>192</v>
      </c>
      <c r="Q3518" s="373" t="str">
        <f>VLOOKUP(MOD(P3518,4),色,2,FALSE)</f>
        <v>黄色い</v>
      </c>
      <c r="R3518" s="291" t="str">
        <f>VLOOKUP(MOD(P3518,13),銀河の音,2,FALSE)</f>
        <v>惑星の</v>
      </c>
      <c r="S3518" s="384" t="str">
        <f>VLOOKUP(MOD(P3518,20),太陽の紋章,2,FALSE)</f>
        <v>人</v>
      </c>
      <c r="T3518" s="98"/>
    </row>
    <row r="3519" spans="1:20" ht="13.5" customHeight="1">
      <c r="A3519" s="334" t="str">
        <f>VLOOKUP(MOD(E3519,10),十干,2,FALSE)</f>
        <v>丁</v>
      </c>
      <c r="B3519" s="331" t="str">
        <f>VLOOKUP(MOD(E3519,12),十二支,3,FALSE)</f>
        <v xml:space="preserve">10 龍 </v>
      </c>
      <c r="C3519" s="336" t="str">
        <f>VLOOKUP(F3519,星座,3,TRUE)</f>
        <v xml:space="preserve">03 水 </v>
      </c>
      <c r="D3519" s="540">
        <v>17314</v>
      </c>
      <c r="E3519" s="131">
        <f>IFERROR(YEAR(D3519),LEFT(D3519,4))</f>
        <v>1947</v>
      </c>
      <c r="F3519" s="538" t="str">
        <f>IF(ISTEXT(D3519),RIGHT(D3519,5),TEXT(D3519,"mm/dd"))</f>
        <v>05/27</v>
      </c>
      <c r="G3519" s="133">
        <f>SUM(MID(E3519,1,1),MID(E3519,2,1),MID(E3519,3,1),MID(E3519,4,1),MID(F3519,1,1),MID(F3519,2,1),MID(F3519,4,1),MID(F3519,5,1))</f>
        <v>35</v>
      </c>
      <c r="H3519" s="133">
        <f>IF(MOD(G3519,9)=0,9,MOD(G3519,9))</f>
        <v>8</v>
      </c>
      <c r="I3519" s="131" t="str">
        <f>IFERROR(MID("日月火水木金土",WEEKDAY(D3519),1),"")</f>
        <v>火</v>
      </c>
      <c r="J3519" s="306" t="s">
        <v>9356</v>
      </c>
      <c r="K3519" s="335" t="str">
        <f>VLOOKUP(F3519,石と花メイン,3,FALSE)</f>
        <v>◇金剛石</v>
      </c>
      <c r="L3519" s="302" t="str">
        <f>VLOOKUP(F3519,石と花メイン,4,FALSE)</f>
        <v>蔓薔薇</v>
      </c>
      <c r="M3519" s="396">
        <f>IF(OR(MONTH(F3519)&lt;7,AND(MONTH(F3519)=7,DAY(F3519)&lt;=25)),
MOD(SUM((E3519-1901)*365,259),260),
MOD(SUM((E3519-1900)*365,259),260))</f>
        <v>149</v>
      </c>
      <c r="N3519" s="335">
        <f>IF(AND(MONTH(F3519)=7,DAY(F3519)&gt;25),1,
ROUNDDOWN((SUM(VLOOKUP(MONTH(F3519),D暦変換用数値,2,FALSE),DAY(F3519))/28)+1,0))</f>
        <v>11</v>
      </c>
      <c r="O3519" s="132">
        <f>IF(AND(MONTH(F3519)=7,DAY(F3519)&gt;25),DAY(F3519)-25,
MOD((SUM(VLOOKUP(MONTH(F3519),D暦変換用数値,2,FALSE),DAY(F3519))),28)+1)</f>
        <v>26</v>
      </c>
      <c r="P3519" s="404">
        <f>IF(OR(MONTH(F3519)&lt;7,AND(MONTH(F3519)=7,DAY(F3519)&lt;=25)),
MOD(SUM((E3519-1901)*365,(N3519-1)*28,O3519,258),260),
MOD(SUM((E3519-1900)*365,(N3519-1)*28,O3519,258),260))</f>
        <v>194</v>
      </c>
      <c r="Q3519" s="376" t="str">
        <f>VLOOKUP(MOD(P3519,4),色,2,FALSE)</f>
        <v>白い</v>
      </c>
      <c r="R3519" s="333" t="str">
        <f>VLOOKUP(MOD(P3519,13),銀河の音,2,FALSE)</f>
        <v>水晶の</v>
      </c>
      <c r="S3519" s="387" t="str">
        <f>VLOOKUP(MOD(P3519,20),太陽の紋章,2,FALSE)</f>
        <v>魔法使い</v>
      </c>
      <c r="T3519" s="128" t="s">
        <v>9357</v>
      </c>
    </row>
    <row r="3520" spans="1:20" ht="13.5" customHeight="1">
      <c r="A3520" s="76" t="str">
        <f>VLOOKUP(MOD(E3520,10),十干,2,FALSE)</f>
        <v>丁</v>
      </c>
      <c r="B3520" s="199" t="str">
        <f>VLOOKUP(MOD(E3520,12),十二支,3,FALSE)</f>
        <v xml:space="preserve">10 龍 </v>
      </c>
      <c r="C3520" s="201" t="str">
        <f>VLOOKUP(F3520,星座,3,TRUE)</f>
        <v xml:space="preserve">03 水 </v>
      </c>
      <c r="D3520" s="534">
        <v>17319</v>
      </c>
      <c r="E3520" s="116">
        <f>IFERROR(YEAR(D3520),LEFT(D3520,4))</f>
        <v>1947</v>
      </c>
      <c r="F3520" s="116" t="str">
        <f>IF(ISTEXT(D3520),RIGHT(D3520,5),TEXT(D3520,"mm/dd"))</f>
        <v>06/01</v>
      </c>
      <c r="G3520" s="120">
        <f>SUM(MID(E3520,1,1),MID(E3520,2,1),MID(E3520,3,1),MID(E3520,4,1),MID(F3520,1,1),MID(F3520,2,1),MID(F3520,4,1),MID(F3520,5,1))</f>
        <v>28</v>
      </c>
      <c r="H3520" s="120">
        <f>IF(MOD(G3520,9)=0,9,MOD(G3520,9))</f>
        <v>1</v>
      </c>
      <c r="I3520" s="116" t="str">
        <f>IFERROR(MID("日月火水木金土",WEEKDAY(D3520),1),"")</f>
        <v>日</v>
      </c>
      <c r="J3520" s="306" t="s">
        <v>6798</v>
      </c>
      <c r="K3520" s="121" t="str">
        <f>VLOOKUP(F3520,石と花メイン,3,FALSE)</f>
        <v>○真珠</v>
      </c>
      <c r="L3520" s="299" t="str">
        <f>VLOOKUP(F3520,石と花メイン,4,FALSE)</f>
        <v>紫陽花【七変化】</v>
      </c>
      <c r="M3520" s="395">
        <f>IF(OR(MONTH(F3520)&lt;7,AND(MONTH(F3520)=7,DAY(F3520)&lt;=25)),
MOD(SUM((E3520-1901)*365,259),260),
MOD(SUM((E3520-1900)*365,259),260))</f>
        <v>149</v>
      </c>
      <c r="N3520" s="121">
        <f>IF(AND(MONTH(F3520)=7,DAY(F3520)&gt;25),1,
ROUNDDOWN((SUM(VLOOKUP(MONTH(F3520),D暦変換用数値,2,FALSE),DAY(F3520))/28)+1,0))</f>
        <v>12</v>
      </c>
      <c r="O3520" s="117">
        <f>IF(AND(MONTH(F3520)=7,DAY(F3520)&gt;25),DAY(F3520)-25,
MOD((SUM(VLOOKUP(MONTH(F3520),D暦変換用数値,2,FALSE),DAY(F3520))),28)+1)</f>
        <v>3</v>
      </c>
      <c r="P3520" s="408">
        <f>IF(OR(MONTH(F3520)&lt;7,AND(MONTH(F3520)=7,DAY(F3520)&lt;=25)),
MOD(SUM((E3520-1901)*365,(N3520-1)*28,O3520,258),260),
MOD(SUM((E3520-1900)*365,(N3520-1)*28,O3520,258),260))</f>
        <v>199</v>
      </c>
      <c r="Q3520" s="374" t="str">
        <f>VLOOKUP(MOD(P3520,4),色,2,FALSE)</f>
        <v>青い</v>
      </c>
      <c r="R3520" s="292" t="str">
        <f>VLOOKUP(MOD(P3520,13),銀河の音,2,FALSE)</f>
        <v>自己存在の</v>
      </c>
      <c r="S3520" s="385" t="str">
        <f>VLOOKUP(MOD(P3520,20),太陽の紋章,2,FALSE)</f>
        <v>嵐</v>
      </c>
      <c r="T3520" s="119" t="s">
        <v>6789</v>
      </c>
    </row>
    <row r="3521" spans="1:20" ht="13.5" customHeight="1">
      <c r="A3521" s="334" t="str">
        <f>VLOOKUP(MOD(E3521,10),十干,2,FALSE)</f>
        <v>丁</v>
      </c>
      <c r="B3521" s="331" t="str">
        <f>VLOOKUP(MOD(E3521,12),十二支,3,FALSE)</f>
        <v xml:space="preserve">10 龍 </v>
      </c>
      <c r="C3521" s="336" t="str">
        <f>VLOOKUP(F3521,星座,3,TRUE)</f>
        <v xml:space="preserve">03 水 </v>
      </c>
      <c r="D3521" s="540">
        <v>17335</v>
      </c>
      <c r="E3521" s="131">
        <f>IFERROR(YEAR(D3521),LEFT(D3521,4))</f>
        <v>1947</v>
      </c>
      <c r="F3521" s="538" t="str">
        <f>IF(ISTEXT(D3521),RIGHT(D3521,5),TEXT(D3521,"mm/dd"))</f>
        <v>06/17</v>
      </c>
      <c r="G3521" s="133">
        <f>SUM(MID(E3521,1,1),MID(E3521,2,1),MID(E3521,3,1),MID(E3521,4,1),MID(F3521,1,1),MID(F3521,2,1),MID(F3521,4,1),MID(F3521,5,1))</f>
        <v>35</v>
      </c>
      <c r="H3521" s="133">
        <f>IF(MOD(G3521,9)=0,9,MOD(G3521,9))</f>
        <v>8</v>
      </c>
      <c r="I3521" s="131" t="str">
        <f>IFERROR(MID("日月火水木金土",WEEKDAY(D3521),1),"")</f>
        <v>火</v>
      </c>
      <c r="J3521" s="306" t="s">
        <v>9391</v>
      </c>
      <c r="K3521" s="335" t="str">
        <f>VLOOKUP(F3521,石と花メイン,3,FALSE)</f>
        <v>◆青玉</v>
      </c>
      <c r="L3521" s="302" t="str">
        <f>VLOOKUP(F3521,石と花メイン,4,FALSE)</f>
        <v>白詰草【クローバー】</v>
      </c>
      <c r="M3521" s="396">
        <f>IF(OR(MONTH(F3521)&lt;7,AND(MONTH(F3521)=7,DAY(F3521)&lt;=25)),
MOD(SUM((E3521-1901)*365,259),260),
MOD(SUM((E3521-1900)*365,259),260))</f>
        <v>149</v>
      </c>
      <c r="N3521" s="335">
        <f>IF(AND(MONTH(F3521)=7,DAY(F3521)&gt;25),1,
ROUNDDOWN((SUM(VLOOKUP(MONTH(F3521),D暦変換用数値,2,FALSE),DAY(F3521))/28)+1,0))</f>
        <v>12</v>
      </c>
      <c r="O3521" s="132">
        <f>IF(AND(MONTH(F3521)=7,DAY(F3521)&gt;25),DAY(F3521)-25,
MOD((SUM(VLOOKUP(MONTH(F3521),D暦変換用数値,2,FALSE),DAY(F3521))),28)+1)</f>
        <v>19</v>
      </c>
      <c r="P3521" s="404">
        <f>IF(OR(MONTH(F3521)&lt;7,AND(MONTH(F3521)=7,DAY(F3521)&lt;=25)),
MOD(SUM((E3521-1901)*365,(N3521-1)*28,O3521,258),260),
MOD(SUM((E3521-1900)*365,(N3521-1)*28,O3521,258),260))</f>
        <v>215</v>
      </c>
      <c r="Q3521" s="376" t="str">
        <f>VLOOKUP(MOD(P3521,4),色,2,FALSE)</f>
        <v>青い</v>
      </c>
      <c r="R3521" s="333" t="str">
        <f>VLOOKUP(MOD(P3521,13),銀河の音,2,FALSE)</f>
        <v>共振の</v>
      </c>
      <c r="S3521" s="387" t="str">
        <f>VLOOKUP(MOD(P3521,20),太陽の紋章,2,FALSE)</f>
        <v>鷲</v>
      </c>
      <c r="T3521" s="145"/>
    </row>
    <row r="3522" spans="1:20" ht="13.5" customHeight="1">
      <c r="A3522" s="50" t="str">
        <f>VLOOKUP(MOD(E3522,10),十干,2,FALSE)</f>
        <v>丁</v>
      </c>
      <c r="B3522" s="199" t="str">
        <f>VLOOKUP(MOD(E3522,12),十二支,3,FALSE)</f>
        <v xml:space="preserve">10 龍 </v>
      </c>
      <c r="C3522" s="201" t="str">
        <f>VLOOKUP(F3522,星座,3,TRUE)</f>
        <v xml:space="preserve">03 水 </v>
      </c>
      <c r="D3522" s="531">
        <v>17337</v>
      </c>
      <c r="E3522" s="1">
        <f>IFERROR(YEAR(D3522),LEFT(D3522,4))</f>
        <v>1947</v>
      </c>
      <c r="F3522" s="1" t="str">
        <f>IF(ISTEXT(D3522),RIGHT(D3522,5),TEXT(D3522,"mm/dd"))</f>
        <v>06/19</v>
      </c>
      <c r="G3522" s="39">
        <f>SUM(MID(E3522,1,1),MID(E3522,2,1),MID(E3522,3,1),MID(E3522,4,1),MID(F3522,1,1),MID(F3522,2,1),MID(F3522,4,1),MID(F3522,5,1))</f>
        <v>37</v>
      </c>
      <c r="H3522" s="41">
        <f>IF(MOD(G3522,9)=0,9,MOD(G3522,9))</f>
        <v>1</v>
      </c>
      <c r="I3522" s="45" t="str">
        <f>IFERROR(MID("日月火水木金土",WEEKDAY(D3522),1),"")</f>
        <v>木</v>
      </c>
      <c r="J3522" s="304" t="s">
        <v>3224</v>
      </c>
      <c r="K3522" s="202" t="str">
        <f>VLOOKUP(F3522,石と花メイン,3,FALSE)</f>
        <v>□水晶</v>
      </c>
      <c r="L3522" s="297" t="str">
        <f>VLOOKUP(F3522,石と花メイン,4,FALSE)</f>
        <v>イキシア【槍水仙】</v>
      </c>
      <c r="M3522" s="393">
        <f>IF(OR(MONTH(F3522)&lt;7,AND(MONTH(F3522)=7,DAY(F3522)&lt;=25)),
MOD(SUM((E3522-1901)*365,259),260),
MOD(SUM((E3522-1900)*365,259),260))</f>
        <v>149</v>
      </c>
      <c r="N3522" s="390">
        <f>IF(AND(MONTH(F3522)=7,DAY(F3522)&gt;25),1,
ROUNDDOWN((SUM(VLOOKUP(MONTH(F3522),D暦変換用数値,2,FALSE),DAY(F3522))/28)+1,0))</f>
        <v>12</v>
      </c>
      <c r="O3522" s="205">
        <f>IF(AND(MONTH(F3522)=7,DAY(F3522)&gt;25),DAY(F3522)-25,
MOD((SUM(VLOOKUP(MONTH(F3522),D暦変換用数値,2,FALSE),DAY(F3522))),28)+1)</f>
        <v>21</v>
      </c>
      <c r="P3522" s="406">
        <f>IF(OR(MONTH(F3522)&lt;7,AND(MONTH(F3522)=7,DAY(F3522)&lt;=25)),
MOD(SUM((E3522-1901)*365,(N3522-1)*28,O3522,258),260),
MOD(SUM((E3522-1900)*365,(N3522-1)*28,O3522,258),260))</f>
        <v>217</v>
      </c>
      <c r="Q3522" s="372" t="str">
        <f>VLOOKUP(MOD(P3522,4),色,2,FALSE)</f>
        <v>赤い</v>
      </c>
      <c r="R3522" s="290" t="str">
        <f>VLOOKUP(MOD(P3522,13),銀河の音,2,FALSE)</f>
        <v>太陽の</v>
      </c>
      <c r="S3522" s="383" t="str">
        <f>VLOOKUP(MOD(P3522,20),太陽の紋章,2,FALSE)</f>
        <v>地球</v>
      </c>
      <c r="T3522" s="103" t="s">
        <v>5814</v>
      </c>
    </row>
    <row r="3523" spans="1:20" ht="13.5" customHeight="1">
      <c r="A3523" s="50" t="str">
        <f>VLOOKUP(MOD(E3523,10),十干,2,FALSE)</f>
        <v>己</v>
      </c>
      <c r="B3523" s="199" t="str">
        <f>VLOOKUP(MOD(E3523,12),十二支,3,FALSE)</f>
        <v xml:space="preserve">10 龍 </v>
      </c>
      <c r="C3523" s="201" t="str">
        <f>VLOOKUP(F3523,星座,3,TRUE)</f>
        <v xml:space="preserve">03 水 </v>
      </c>
      <c r="D3523" s="531">
        <v>21708</v>
      </c>
      <c r="E3523" s="1">
        <f>IFERROR(YEAR(D3523),LEFT(D3523,4))</f>
        <v>1959</v>
      </c>
      <c r="F3523" s="1" t="str">
        <f>IF(ISTEXT(D3523),RIGHT(D3523,5),TEXT(D3523,"mm/dd"))</f>
        <v>06/07</v>
      </c>
      <c r="G3523" s="39">
        <f>SUM(MID(E3523,1,1),MID(E3523,2,1),MID(E3523,3,1),MID(E3523,4,1),MID(F3523,1,1),MID(F3523,2,1),MID(F3523,4,1),MID(F3523,5,1))</f>
        <v>37</v>
      </c>
      <c r="H3523" s="41">
        <f>IF(MOD(G3523,9)=0,9,MOD(G3523,9))</f>
        <v>1</v>
      </c>
      <c r="I3523" s="45" t="str">
        <f>IFERROR(MID("日月火水木金土",WEEKDAY(D3523),1),"")</f>
        <v>日</v>
      </c>
      <c r="J3523" s="304" t="s">
        <v>1683</v>
      </c>
      <c r="K3523" s="202" t="str">
        <f>VLOOKUP(F3523,石と花メイン,3,FALSE)</f>
        <v>◆翠玉</v>
      </c>
      <c r="L3523" s="297" t="str">
        <f>VLOOKUP(F3523,石と花メイン,4,FALSE)</f>
        <v>梔子【ガーデニア】</v>
      </c>
      <c r="M3523" s="393">
        <f>IF(OR(MONTH(F3523)&lt;7,AND(MONTH(F3523)=7,DAY(F3523)&lt;=25)),
MOD(SUM((E3523-1901)*365,259),260),
MOD(SUM((E3523-1900)*365,259),260))</f>
        <v>109</v>
      </c>
      <c r="N3523" s="390">
        <f>IF(AND(MONTH(F3523)=7,DAY(F3523)&gt;25),1,
ROUNDDOWN((SUM(VLOOKUP(MONTH(F3523),D暦変換用数値,2,FALSE),DAY(F3523))/28)+1,0))</f>
        <v>12</v>
      </c>
      <c r="O3523" s="205">
        <f>IF(AND(MONTH(F3523)=7,DAY(F3523)&gt;25),DAY(F3523)-25,
MOD((SUM(VLOOKUP(MONTH(F3523),D暦変換用数値,2,FALSE),DAY(F3523))),28)+1)</f>
        <v>9</v>
      </c>
      <c r="P3523" s="406">
        <f>IF(OR(MONTH(F3523)&lt;7,AND(MONTH(F3523)=7,DAY(F3523)&lt;=25)),
MOD(SUM((E3523-1901)*365,(N3523-1)*28,O3523,258),260),
MOD(SUM((E3523-1900)*365,(N3523-1)*28,O3523,258),260))</f>
        <v>165</v>
      </c>
      <c r="Q3523" s="372" t="str">
        <f>VLOOKUP(MOD(P3523,4),色,2,FALSE)</f>
        <v>赤い</v>
      </c>
      <c r="R3523" s="290" t="str">
        <f>VLOOKUP(MOD(P3523,13),銀河の音,2,FALSE)</f>
        <v>太陽の</v>
      </c>
      <c r="S3523" s="383" t="str">
        <f>VLOOKUP(MOD(P3523,20),太陽の紋章,2,FALSE)</f>
        <v>蛇</v>
      </c>
      <c r="T3523" s="103" t="s">
        <v>5815</v>
      </c>
    </row>
    <row r="3524" spans="1:20" ht="13.5" customHeight="1">
      <c r="A3524" s="50" t="str">
        <f>VLOOKUP(MOD(E3524,10),十干,2,FALSE)</f>
        <v>己</v>
      </c>
      <c r="B3524" s="199" t="str">
        <f>VLOOKUP(MOD(E3524,12),十二支,3,FALSE)</f>
        <v xml:space="preserve">10 龍 </v>
      </c>
      <c r="C3524" s="201" t="str">
        <f>VLOOKUP(F3524,星座,3,TRUE)</f>
        <v xml:space="preserve">03 水 </v>
      </c>
      <c r="D3524" s="531">
        <v>21708</v>
      </c>
      <c r="E3524" s="1">
        <f>IFERROR(YEAR(D3524),LEFT(D3524,4))</f>
        <v>1959</v>
      </c>
      <c r="F3524" s="1" t="str">
        <f>IF(ISTEXT(D3524),RIGHT(D3524,5),TEXT(D3524,"mm/dd"))</f>
        <v>06/07</v>
      </c>
      <c r="G3524" s="39">
        <f>SUM(MID(E3524,1,1),MID(E3524,2,1),MID(E3524,3,1),MID(E3524,4,1),MID(F3524,1,1),MID(F3524,2,1),MID(F3524,4,1),MID(F3524,5,1))</f>
        <v>37</v>
      </c>
      <c r="H3524" s="41">
        <f>IF(MOD(G3524,9)=0,9,MOD(G3524,9))</f>
        <v>1</v>
      </c>
      <c r="I3524" s="45" t="str">
        <f>IFERROR(MID("日月火水木金土",WEEKDAY(D3524),1),"")</f>
        <v>日</v>
      </c>
      <c r="J3524" s="304" t="s">
        <v>1684</v>
      </c>
      <c r="K3524" s="202" t="str">
        <f>VLOOKUP(F3524,石と花メイン,3,FALSE)</f>
        <v>◆翠玉</v>
      </c>
      <c r="L3524" s="297" t="str">
        <f>VLOOKUP(F3524,石と花メイン,4,FALSE)</f>
        <v>梔子【ガーデニア】</v>
      </c>
      <c r="M3524" s="393">
        <f>IF(OR(MONTH(F3524)&lt;7,AND(MONTH(F3524)=7,DAY(F3524)&lt;=25)),
MOD(SUM((E3524-1901)*365,259),260),
MOD(SUM((E3524-1900)*365,259),260))</f>
        <v>109</v>
      </c>
      <c r="N3524" s="390">
        <f>IF(AND(MONTH(F3524)=7,DAY(F3524)&gt;25),1,
ROUNDDOWN((SUM(VLOOKUP(MONTH(F3524),D暦変換用数値,2,FALSE),DAY(F3524))/28)+1,0))</f>
        <v>12</v>
      </c>
      <c r="O3524" s="205">
        <f>IF(AND(MONTH(F3524)=7,DAY(F3524)&gt;25),DAY(F3524)-25,
MOD((SUM(VLOOKUP(MONTH(F3524),D暦変換用数値,2,FALSE),DAY(F3524))),28)+1)</f>
        <v>9</v>
      </c>
      <c r="P3524" s="406">
        <f>IF(OR(MONTH(F3524)&lt;7,AND(MONTH(F3524)=7,DAY(F3524)&lt;=25)),
MOD(SUM((E3524-1901)*365,(N3524-1)*28,O3524,258),260),
MOD(SUM((E3524-1900)*365,(N3524-1)*28,O3524,258),260))</f>
        <v>165</v>
      </c>
      <c r="Q3524" s="372" t="str">
        <f>VLOOKUP(MOD(P3524,4),色,2,FALSE)</f>
        <v>赤い</v>
      </c>
      <c r="R3524" s="290" t="str">
        <f>VLOOKUP(MOD(P3524,13),銀河の音,2,FALSE)</f>
        <v>太陽の</v>
      </c>
      <c r="S3524" s="383" t="str">
        <f>VLOOKUP(MOD(P3524,20),太陽の紋章,2,FALSE)</f>
        <v>蛇</v>
      </c>
      <c r="T3524" s="111" t="s">
        <v>5816</v>
      </c>
    </row>
    <row r="3525" spans="1:20" ht="13.5" customHeight="1">
      <c r="A3525" s="76" t="str">
        <f>VLOOKUP(MOD(E3525,10),十干,2,FALSE)</f>
        <v>辛</v>
      </c>
      <c r="B3525" s="199" t="str">
        <f>VLOOKUP(MOD(E3525,12),十二支,3,FALSE)</f>
        <v xml:space="preserve">10 龍 </v>
      </c>
      <c r="C3525" s="201" t="str">
        <f>VLOOKUP(F3525,星座,3,TRUE)</f>
        <v xml:space="preserve">03 水 </v>
      </c>
      <c r="D3525" s="534">
        <v>26079</v>
      </c>
      <c r="E3525" s="116">
        <f>IFERROR(YEAR(D3525),LEFT(D3525,4))</f>
        <v>1971</v>
      </c>
      <c r="F3525" s="116" t="str">
        <f>IF(ISTEXT(D3525),RIGHT(D3525,5),TEXT(D3525,"mm/dd"))</f>
        <v>05/26</v>
      </c>
      <c r="G3525" s="120">
        <f>SUM(MID(E3525,1,1),MID(E3525,2,1),MID(E3525,3,1),MID(E3525,4,1),MID(F3525,1,1),MID(F3525,2,1),MID(F3525,4,1),MID(F3525,5,1))</f>
        <v>31</v>
      </c>
      <c r="H3525" s="120">
        <f>IF(MOD(G3525,9)=0,9,MOD(G3525,9))</f>
        <v>4</v>
      </c>
      <c r="I3525" s="116" t="str">
        <f>IFERROR(MID("日月火水木金土",WEEKDAY(D3525),1),"")</f>
        <v>水</v>
      </c>
      <c r="J3525" s="306" t="s">
        <v>7489</v>
      </c>
      <c r="K3525" s="203" t="str">
        <f>VLOOKUP(F3525,石と花メイン,3,FALSE)</f>
        <v>●翡翠</v>
      </c>
      <c r="L3525" s="299" t="str">
        <f>VLOOKUP(F3525,石と花メイン,4,FALSE)</f>
        <v>オリーブ【橄欖】</v>
      </c>
      <c r="M3525" s="395">
        <f>IF(OR(MONTH(F3525)&lt;7,AND(MONTH(F3525)=7,DAY(F3525)&lt;=25)),
MOD(SUM((E3525-1901)*365,259),260),
MOD(SUM((E3525-1900)*365,259),260))</f>
        <v>69</v>
      </c>
      <c r="N3525" s="121">
        <f>IF(AND(MONTH(F3525)=7,DAY(F3525)&gt;25),1,
ROUNDDOWN((SUM(VLOOKUP(MONTH(F3525),D暦変換用数値,2,FALSE),DAY(F3525))/28)+1,0))</f>
        <v>11</v>
      </c>
      <c r="O3525" s="117">
        <f>IF(AND(MONTH(F3525)=7,DAY(F3525)&gt;25),DAY(F3525)-25,
MOD((SUM(VLOOKUP(MONTH(F3525),D暦変換用数値,2,FALSE),DAY(F3525))),28)+1)</f>
        <v>25</v>
      </c>
      <c r="P3525" s="408">
        <f>IF(OR(MONTH(F3525)&lt;7,AND(MONTH(F3525)=7,DAY(F3525)&lt;=25)),
MOD(SUM((E3525-1901)*365,(N3525-1)*28,O3525,258),260),
MOD(SUM((E3525-1900)*365,(N3525-1)*28,O3525,258),260))</f>
        <v>113</v>
      </c>
      <c r="Q3525" s="372" t="str">
        <f>VLOOKUP(MOD(P3525,4),色,2,FALSE)</f>
        <v>赤い</v>
      </c>
      <c r="R3525" s="290" t="str">
        <f>VLOOKUP(MOD(P3525,13),銀河の音,2,FALSE)</f>
        <v>太陽の</v>
      </c>
      <c r="S3525" s="383" t="str">
        <f>VLOOKUP(MOD(P3525,20),太陽の紋章,2,FALSE)</f>
        <v>空歩く者</v>
      </c>
      <c r="T3525" s="119" t="s">
        <v>7487</v>
      </c>
    </row>
    <row r="3526" spans="1:20" ht="13.5" customHeight="1">
      <c r="A3526" s="50" t="str">
        <f>VLOOKUP(MOD(E3526,10),十干,2,FALSE)</f>
        <v>辛</v>
      </c>
      <c r="B3526" s="199" t="str">
        <f>VLOOKUP(MOD(E3526,12),十二支,3,FALSE)</f>
        <v xml:space="preserve">10 龍 </v>
      </c>
      <c r="C3526" s="201" t="str">
        <f>VLOOKUP(F3526,星座,3,TRUE)</f>
        <v xml:space="preserve">03 水 </v>
      </c>
      <c r="D3526" s="531">
        <v>26080</v>
      </c>
      <c r="E3526" s="1">
        <f>IFERROR(YEAR(D3526),LEFT(D3526,4))</f>
        <v>1971</v>
      </c>
      <c r="F3526" s="1" t="str">
        <f>IF(ISTEXT(D3526),RIGHT(D3526,5),TEXT(D3526,"mm/dd"))</f>
        <v>05/27</v>
      </c>
      <c r="G3526" s="39">
        <f>SUM(MID(E3526,1,1),MID(E3526,2,1),MID(E3526,3,1),MID(E3526,4,1),MID(F3526,1,1),MID(F3526,2,1),MID(F3526,4,1),MID(F3526,5,1))</f>
        <v>32</v>
      </c>
      <c r="H3526" s="41">
        <f>IF(MOD(G3526,9)=0,9,MOD(G3526,9))</f>
        <v>5</v>
      </c>
      <c r="I3526" s="45" t="str">
        <f>IFERROR(MID("日月火水木金土",WEEKDAY(D3526),1),"")</f>
        <v>木</v>
      </c>
      <c r="J3526" s="304" t="s">
        <v>1685</v>
      </c>
      <c r="K3526" s="202" t="str">
        <f>VLOOKUP(F3526,石と花メイン,3,FALSE)</f>
        <v>◇金剛石</v>
      </c>
      <c r="L3526" s="297" t="str">
        <f>VLOOKUP(F3526,石と花メイン,4,FALSE)</f>
        <v>蔓薔薇</v>
      </c>
      <c r="M3526" s="393">
        <f>IF(OR(MONTH(F3526)&lt;7,AND(MONTH(F3526)=7,DAY(F3526)&lt;=25)),
MOD(SUM((E3526-1901)*365,259),260),
MOD(SUM((E3526-1900)*365,259),260))</f>
        <v>69</v>
      </c>
      <c r="N3526" s="390">
        <f>IF(AND(MONTH(F3526)=7,DAY(F3526)&gt;25),1,
ROUNDDOWN((SUM(VLOOKUP(MONTH(F3526),D暦変換用数値,2,FALSE),DAY(F3526))/28)+1,0))</f>
        <v>11</v>
      </c>
      <c r="O3526" s="205">
        <f>IF(AND(MONTH(F3526)=7,DAY(F3526)&gt;25),DAY(F3526)-25,
MOD((SUM(VLOOKUP(MONTH(F3526),D暦変換用数値,2,FALSE),DAY(F3526))),28)+1)</f>
        <v>26</v>
      </c>
      <c r="P3526" s="406">
        <f>IF(OR(MONTH(F3526)&lt;7,AND(MONTH(F3526)=7,DAY(F3526)&lt;=25)),
MOD(SUM((E3526-1901)*365,(N3526-1)*28,O3526,258),260),
MOD(SUM((E3526-1900)*365,(N3526-1)*28,O3526,258),260))</f>
        <v>114</v>
      </c>
      <c r="Q3526" s="375" t="str">
        <f>VLOOKUP(MOD(P3526,4),色,2,FALSE)</f>
        <v>白い</v>
      </c>
      <c r="R3526" s="293" t="str">
        <f>VLOOKUP(MOD(P3526,13),銀河の音,2,FALSE)</f>
        <v>惑星の</v>
      </c>
      <c r="S3526" s="386" t="str">
        <f>VLOOKUP(MOD(P3526,20),太陽の紋章,2,FALSE)</f>
        <v>魔法使い</v>
      </c>
      <c r="T3526" s="98" t="s">
        <v>3736</v>
      </c>
    </row>
    <row r="3527" spans="1:20" ht="13.5" customHeight="1">
      <c r="A3527" s="334" t="str">
        <f>VLOOKUP(MOD(E3527,10),十干,2,FALSE)</f>
        <v>辛</v>
      </c>
      <c r="B3527" s="331" t="str">
        <f>VLOOKUP(MOD(E3527,12),十二支,3,FALSE)</f>
        <v xml:space="preserve">10 龍 </v>
      </c>
      <c r="C3527" s="336" t="str">
        <f>VLOOKUP(F3527,星座,3,TRUE)</f>
        <v xml:space="preserve">03 水 </v>
      </c>
      <c r="D3527" s="540">
        <v>26083</v>
      </c>
      <c r="E3527" s="131">
        <f>IFERROR(YEAR(D3527),LEFT(D3527,4))</f>
        <v>1971</v>
      </c>
      <c r="F3527" s="538" t="str">
        <f>IF(ISTEXT(D3527),RIGHT(D3527,5),TEXT(D3527,"mm/dd"))</f>
        <v>05/30</v>
      </c>
      <c r="G3527" s="133">
        <f>SUM(MID(E3527,1,1),MID(E3527,2,1),MID(E3527,3,1),MID(E3527,4,1),MID(F3527,1,1),MID(F3527,2,1),MID(F3527,4,1),MID(F3527,5,1))</f>
        <v>26</v>
      </c>
      <c r="H3527" s="133">
        <f>IF(MOD(G3527,9)=0,9,MOD(G3527,9))</f>
        <v>8</v>
      </c>
      <c r="I3527" s="131" t="str">
        <f>IFERROR(MID("日月火水木金土",WEEKDAY(D3527),1),"")</f>
        <v>日</v>
      </c>
      <c r="J3527" s="306" t="s">
        <v>9341</v>
      </c>
      <c r="K3527" s="335" t="str">
        <f>VLOOKUP(F3527,石と花メイン,3,FALSE)</f>
        <v>■紫水晶</v>
      </c>
      <c r="L3527" s="302" t="str">
        <f>VLOOKUP(F3527,石と花メイン,4,FALSE)</f>
        <v>ライラック【紫丁香花】</v>
      </c>
      <c r="M3527" s="396">
        <f>IF(OR(MONTH(F3527)&lt;7,AND(MONTH(F3527)=7,DAY(F3527)&lt;=25)),
MOD(SUM((E3527-1901)*365,259),260),
MOD(SUM((E3527-1900)*365,259),260))</f>
        <v>69</v>
      </c>
      <c r="N3527" s="335">
        <f>IF(AND(MONTH(F3527)=7,DAY(F3527)&gt;25),1,
ROUNDDOWN((SUM(VLOOKUP(MONTH(F3527),D暦変換用数値,2,FALSE),DAY(F3527))/28)+1,0))</f>
        <v>12</v>
      </c>
      <c r="O3527" s="132">
        <f>IF(AND(MONTH(F3527)=7,DAY(F3527)&gt;25),DAY(F3527)-25,
MOD((SUM(VLOOKUP(MONTH(F3527),D暦変換用数値,2,FALSE),DAY(F3527))),28)+1)</f>
        <v>1</v>
      </c>
      <c r="P3527" s="404">
        <f>IF(OR(MONTH(F3527)&lt;7,AND(MONTH(F3527)=7,DAY(F3527)&lt;=25)),
MOD(SUM((E3527-1901)*365,(N3527-1)*28,O3527,258),260),
MOD(SUM((E3527-1900)*365,(N3527-1)*28,O3527,258),260))</f>
        <v>117</v>
      </c>
      <c r="Q3527" s="376" t="str">
        <f>VLOOKUP(MOD(P3527,4),色,2,FALSE)</f>
        <v>赤い</v>
      </c>
      <c r="R3527" s="333" t="str">
        <f>VLOOKUP(MOD(P3527,13),銀河の音,2,FALSE)</f>
        <v>宇宙の</v>
      </c>
      <c r="S3527" s="387" t="str">
        <f>VLOOKUP(MOD(P3527,20),太陽の紋章,2,FALSE)</f>
        <v>地球</v>
      </c>
      <c r="T3527" s="128" t="s">
        <v>9342</v>
      </c>
    </row>
    <row r="3528" spans="1:20" ht="13.5" customHeight="1">
      <c r="A3528" s="334" t="str">
        <f>VLOOKUP(MOD(E3528,10),十干,2,FALSE)</f>
        <v>辛</v>
      </c>
      <c r="B3528" s="331" t="str">
        <f>VLOOKUP(MOD(E3528,12),十二支,3,FALSE)</f>
        <v xml:space="preserve">10 龍 </v>
      </c>
      <c r="C3528" s="336" t="str">
        <f>VLOOKUP(F3528,星座,3,TRUE)</f>
        <v xml:space="preserve">03 水 </v>
      </c>
      <c r="D3528" s="534">
        <v>26084</v>
      </c>
      <c r="E3528" s="131">
        <f>IFERROR(YEAR(D3528),LEFT(D3528,4))</f>
        <v>1971</v>
      </c>
      <c r="F3528" s="131" t="str">
        <f>IF(ISTEXT(D3528),RIGHT(D3528,5),TEXT(D3528,"mm/dd"))</f>
        <v>05/31</v>
      </c>
      <c r="G3528" s="133">
        <f>SUM(MID(E3528,1,1),MID(E3528,2,1),MID(E3528,3,1),MID(E3528,4,1),MID(F3528,1,1),MID(F3528,2,1),MID(F3528,4,1),MID(F3528,5,1))</f>
        <v>27</v>
      </c>
      <c r="H3528" s="133">
        <f>IF(MOD(G3528,9)=0,9,MOD(G3528,9))</f>
        <v>9</v>
      </c>
      <c r="I3528" s="131" t="str">
        <f>IFERROR(MID("日月火水木金土",WEEKDAY(D3528),1),"")</f>
        <v>月</v>
      </c>
      <c r="J3528" s="306" t="s">
        <v>8303</v>
      </c>
      <c r="K3528" s="335" t="str">
        <f>VLOOKUP(F3528,石と花メイン,3,FALSE)</f>
        <v>◆翠玉</v>
      </c>
      <c r="L3528" s="302" t="str">
        <f>VLOOKUP(F3528,石と花メイン,4,FALSE)</f>
        <v>シラー【大蔓穂】</v>
      </c>
      <c r="M3528" s="396">
        <f>IF(OR(MONTH(F3528)&lt;7,AND(MONTH(F3528)=7,DAY(F3528)&lt;=25)),
MOD(SUM((E3528-1901)*365,259),260),
MOD(SUM((E3528-1900)*365,259),260))</f>
        <v>69</v>
      </c>
      <c r="N3528" s="335">
        <f>IF(AND(MONTH(F3528)=7,DAY(F3528)&gt;25),1,
ROUNDDOWN((SUM(VLOOKUP(MONTH(F3528),D暦変換用数値,2,FALSE),DAY(F3528))/28)+1,0))</f>
        <v>12</v>
      </c>
      <c r="O3528" s="132">
        <f>IF(AND(MONTH(F3528)=7,DAY(F3528)&gt;25),DAY(F3528)-25,
MOD((SUM(VLOOKUP(MONTH(F3528),D暦変換用数値,2,FALSE),DAY(F3528))),28)+1)</f>
        <v>2</v>
      </c>
      <c r="P3528" s="404">
        <f>IF(OR(MONTH(F3528)&lt;7,AND(MONTH(F3528)=7,DAY(F3528)&lt;=25)),
MOD(SUM((E3528-1901)*365,(N3528-1)*28,O3528,258),260),
MOD(SUM((E3528-1900)*365,(N3528-1)*28,O3528,258),260))</f>
        <v>118</v>
      </c>
      <c r="Q3528" s="376" t="str">
        <f>VLOOKUP(MOD(P3528,4),色,2,FALSE)</f>
        <v>白い</v>
      </c>
      <c r="R3528" s="333" t="str">
        <f>VLOOKUP(MOD(P3528,13),銀河の音,2,FALSE)</f>
        <v>磁気の</v>
      </c>
      <c r="S3528" s="387" t="str">
        <f>VLOOKUP(MOD(P3528,20),太陽の紋章,2,FALSE)</f>
        <v>鏡</v>
      </c>
      <c r="T3528" s="119" t="s">
        <v>8304</v>
      </c>
    </row>
    <row r="3529" spans="1:20" ht="13.5" customHeight="1">
      <c r="A3529" s="50" t="str">
        <f>VLOOKUP(MOD(E3529,10),十干,2,FALSE)</f>
        <v>辛</v>
      </c>
      <c r="B3529" s="199" t="str">
        <f>VLOOKUP(MOD(E3529,12),十二支,3,FALSE)</f>
        <v xml:space="preserve">10 龍 </v>
      </c>
      <c r="C3529" s="201" t="str">
        <f>VLOOKUP(F3529,星座,3,TRUE)</f>
        <v xml:space="preserve">03 水 </v>
      </c>
      <c r="D3529" s="531">
        <v>26089</v>
      </c>
      <c r="E3529" s="1">
        <f>IFERROR(YEAR(D3529),LEFT(D3529,4))</f>
        <v>1971</v>
      </c>
      <c r="F3529" s="1" t="str">
        <f>IF(ISTEXT(D3529),RIGHT(D3529,5),TEXT(D3529,"mm/dd"))</f>
        <v>06/05</v>
      </c>
      <c r="G3529" s="39">
        <f>SUM(MID(E3529,1,1),MID(E3529,2,1),MID(E3529,3,1),MID(E3529,4,1),MID(F3529,1,1),MID(F3529,2,1),MID(F3529,4,1),MID(F3529,5,1))</f>
        <v>29</v>
      </c>
      <c r="H3529" s="41">
        <f>IF(MOD(G3529,9)=0,9,MOD(G3529,9))</f>
        <v>2</v>
      </c>
      <c r="I3529" s="45" t="str">
        <f>IFERROR(MID("日月火水木金土",WEEKDAY(D3529),1),"")</f>
        <v>土</v>
      </c>
      <c r="J3529" s="304" t="s">
        <v>1686</v>
      </c>
      <c r="K3529" s="202" t="str">
        <f>VLOOKUP(F3529,石と花メイン,3,FALSE)</f>
        <v>◆紅玉</v>
      </c>
      <c r="L3529" s="297" t="str">
        <f>VLOOKUP(F3529,石と花メイン,4,FALSE)</f>
        <v>面高【花慈茹】</v>
      </c>
      <c r="M3529" s="393">
        <f>IF(OR(MONTH(F3529)&lt;7,AND(MONTH(F3529)=7,DAY(F3529)&lt;=25)),
MOD(SUM((E3529-1901)*365,259),260),
MOD(SUM((E3529-1900)*365,259),260))</f>
        <v>69</v>
      </c>
      <c r="N3529" s="390">
        <f>IF(AND(MONTH(F3529)=7,DAY(F3529)&gt;25),1,
ROUNDDOWN((SUM(VLOOKUP(MONTH(F3529),D暦変換用数値,2,FALSE),DAY(F3529))/28)+1,0))</f>
        <v>12</v>
      </c>
      <c r="O3529" s="205">
        <f>IF(AND(MONTH(F3529)=7,DAY(F3529)&gt;25),DAY(F3529)-25,
MOD((SUM(VLOOKUP(MONTH(F3529),D暦変換用数値,2,FALSE),DAY(F3529))),28)+1)</f>
        <v>7</v>
      </c>
      <c r="P3529" s="406">
        <f>IF(OR(MONTH(F3529)&lt;7,AND(MONTH(F3529)=7,DAY(F3529)&lt;=25)),
MOD(SUM((E3529-1901)*365,(N3529-1)*28,O3529,258),260),
MOD(SUM((E3529-1900)*365,(N3529-1)*28,O3529,258),260))</f>
        <v>123</v>
      </c>
      <c r="Q3529" s="374" t="str">
        <f>VLOOKUP(MOD(P3529,4),色,2,FALSE)</f>
        <v>青い</v>
      </c>
      <c r="R3529" s="292" t="str">
        <f>VLOOKUP(MOD(P3529,13),銀河の音,2,FALSE)</f>
        <v>律動の</v>
      </c>
      <c r="S3529" s="385" t="str">
        <f>VLOOKUP(MOD(P3529,20),太陽の紋章,2,FALSE)</f>
        <v>夜</v>
      </c>
      <c r="T3529" s="98" t="s">
        <v>3736</v>
      </c>
    </row>
    <row r="3530" spans="1:20" ht="13.5" customHeight="1">
      <c r="A3530" s="76" t="str">
        <f>VLOOKUP(MOD(E3530,10),十干,2,FALSE)</f>
        <v>辛</v>
      </c>
      <c r="B3530" s="199" t="str">
        <f>VLOOKUP(MOD(E3530,12),十二支,3,FALSE)</f>
        <v xml:space="preserve">10 龍 </v>
      </c>
      <c r="C3530" s="201" t="str">
        <f>VLOOKUP(F3530,星座,3,TRUE)</f>
        <v xml:space="preserve">03 水 </v>
      </c>
      <c r="D3530" s="534">
        <v>26092</v>
      </c>
      <c r="E3530" s="131">
        <f>IFERROR(YEAR(D3530),LEFT(D3530,4))</f>
        <v>1971</v>
      </c>
      <c r="F3530" s="131" t="str">
        <f>IF(ISTEXT(D3530),RIGHT(D3530,5),TEXT(D3530,"mm/dd"))</f>
        <v>06/08</v>
      </c>
      <c r="G3530" s="133">
        <f>SUM(MID(E3530,1,1),MID(E3530,2,1),MID(E3530,3,1),MID(E3530,4,1),MID(F3530,1,1),MID(F3530,2,1),MID(F3530,4,1),MID(F3530,5,1))</f>
        <v>32</v>
      </c>
      <c r="H3530" s="133">
        <f>IF(MOD(G3530,9)=0,9,MOD(G3530,9))</f>
        <v>5</v>
      </c>
      <c r="I3530" s="131" t="str">
        <f>IFERROR(MID("日月火水木金土",WEEKDAY(D3530),1),"")</f>
        <v>火</v>
      </c>
      <c r="J3530" s="306" t="s">
        <v>7488</v>
      </c>
      <c r="K3530" s="203" t="str">
        <f>VLOOKUP(F3530,石と花メイン,3,FALSE)</f>
        <v>◆青玉</v>
      </c>
      <c r="L3530" s="302" t="str">
        <f>VLOOKUP(F3530,石と花メイン,4,FALSE)</f>
        <v>ジャスミン【茉莉花】</v>
      </c>
      <c r="M3530" s="396">
        <f>IF(OR(MONTH(F3530)&lt;7,AND(MONTH(F3530)=7,DAY(F3530)&lt;=25)),
MOD(SUM((E3530-1901)*365,259),260),
MOD(SUM((E3530-1900)*365,259),260))</f>
        <v>69</v>
      </c>
      <c r="N3530" s="335">
        <f>IF(AND(MONTH(F3530)=7,DAY(F3530)&gt;25),1,
ROUNDDOWN((SUM(VLOOKUP(MONTH(F3530),D暦変換用数値,2,FALSE),DAY(F3530))/28)+1,0))</f>
        <v>12</v>
      </c>
      <c r="O3530" s="132">
        <f>IF(AND(MONTH(F3530)=7,DAY(F3530)&gt;25),DAY(F3530)-25,
MOD((SUM(VLOOKUP(MONTH(F3530),D暦変換用数値,2,FALSE),DAY(F3530))),28)+1)</f>
        <v>10</v>
      </c>
      <c r="P3530" s="404">
        <f>IF(OR(MONTH(F3530)&lt;7,AND(MONTH(F3530)=7,DAY(F3530)&lt;=25)),
MOD(SUM((E3530-1901)*365,(N3530-1)*28,O3530,258),260),
MOD(SUM((E3530-1900)*365,(N3530-1)*28,O3530,258),260))</f>
        <v>126</v>
      </c>
      <c r="Q3530" s="375" t="str">
        <f>VLOOKUP(MOD(P3530,4),色,2,FALSE)</f>
        <v>白い</v>
      </c>
      <c r="R3530" s="293" t="str">
        <f>VLOOKUP(MOD(P3530,13),銀河の音,2,FALSE)</f>
        <v>太陽の</v>
      </c>
      <c r="S3530" s="386" t="str">
        <f>VLOOKUP(MOD(P3530,20),太陽の紋章,2,FALSE)</f>
        <v>世界の橋渡し</v>
      </c>
      <c r="T3530" s="119" t="s">
        <v>7487</v>
      </c>
    </row>
    <row r="3531" spans="1:20" ht="13.5" customHeight="1">
      <c r="A3531" s="50" t="str">
        <f>VLOOKUP(MOD(E3531,10),十干,2,FALSE)</f>
        <v>辛</v>
      </c>
      <c r="B3531" s="199" t="str">
        <f>VLOOKUP(MOD(E3531,12),十二支,3,FALSE)</f>
        <v xml:space="preserve">10 龍 </v>
      </c>
      <c r="C3531" s="201" t="str">
        <f>VLOOKUP(F3531,星座,3,TRUE)</f>
        <v xml:space="preserve">03 水 </v>
      </c>
      <c r="D3531" s="535">
        <v>26094</v>
      </c>
      <c r="E3531" s="45">
        <f>IFERROR(YEAR(D3531),LEFT(D3531,4))</f>
        <v>1971</v>
      </c>
      <c r="F3531" s="45" t="str">
        <f>IF(ISTEXT(D3531),RIGHT(D3531,5),TEXT(D3531,"mm/dd"))</f>
        <v>06/10</v>
      </c>
      <c r="G3531" s="41">
        <f>SUM(MID(E3531,1,1),MID(E3531,2,1),MID(E3531,3,1),MID(E3531,4,1),MID(F3531,1,1),MID(F3531,2,1),MID(F3531,4,1),MID(F3531,5,1))</f>
        <v>25</v>
      </c>
      <c r="H3531" s="41">
        <f>IF(MOD(G3531,9)=0,9,MOD(G3531,9))</f>
        <v>7</v>
      </c>
      <c r="I3531" s="45" t="str">
        <f>IFERROR(MID("日月火水木金土",WEEKDAY(D3531),1),"")</f>
        <v>木</v>
      </c>
      <c r="J3531" s="305" t="s">
        <v>5573</v>
      </c>
      <c r="K3531" s="203" t="str">
        <f>VLOOKUP(F3531,石と花メイン,3,FALSE)</f>
        <v>◆黄玉</v>
      </c>
      <c r="L3531" s="298" t="str">
        <f>VLOOKUP(F3531,石と花メイン,4,FALSE)</f>
        <v>美女撫子【アメリカ撫子】</v>
      </c>
      <c r="M3531" s="394">
        <f>IF(OR(MONTH(F3531)&lt;7,AND(MONTH(F3531)=7,DAY(F3531)&lt;=25)),
MOD(SUM((E3531-1901)*365,259),260),
MOD(SUM((E3531-1900)*365,259),260))</f>
        <v>69</v>
      </c>
      <c r="N3531" s="391">
        <f>IF(AND(MONTH(F3531)=7,DAY(F3531)&gt;25),1,
ROUNDDOWN((SUM(VLOOKUP(MONTH(F3531),D暦変換用数値,2,FALSE),DAY(F3531))/28)+1,0))</f>
        <v>12</v>
      </c>
      <c r="O3531" s="46">
        <f>IF(AND(MONTH(F3531)=7,DAY(F3531)&gt;25),DAY(F3531)-25,
MOD((SUM(VLOOKUP(MONTH(F3531),D暦変換用数値,2,FALSE),DAY(F3531))),28)+1)</f>
        <v>12</v>
      </c>
      <c r="P3531" s="407">
        <f>IF(OR(MONTH(F3531)&lt;7,AND(MONTH(F3531)=7,DAY(F3531)&lt;=25)),
MOD(SUM((E3531-1901)*365,(N3531-1)*28,O3531,258),260),
MOD(SUM((E3531-1900)*365,(N3531-1)*28,O3531,258),260))</f>
        <v>128</v>
      </c>
      <c r="Q3531" s="373" t="str">
        <f>VLOOKUP(MOD(P3531,4),色,2,FALSE)</f>
        <v>黄色い</v>
      </c>
      <c r="R3531" s="291" t="str">
        <f>VLOOKUP(MOD(P3531,13),銀河の音,2,FALSE)</f>
        <v>スペクトルの</v>
      </c>
      <c r="S3531" s="384" t="str">
        <f>VLOOKUP(MOD(P3531,20),太陽の紋章,2,FALSE)</f>
        <v>星</v>
      </c>
      <c r="T3531" s="96" t="s">
        <v>6707</v>
      </c>
    </row>
    <row r="3532" spans="1:20" ht="13.5" customHeight="1">
      <c r="A3532" s="50" t="str">
        <f>VLOOKUP(MOD(E3532,10),十干,2,FALSE)</f>
        <v>辛</v>
      </c>
      <c r="B3532" s="199" t="str">
        <f>VLOOKUP(MOD(E3532,12),十二支,3,FALSE)</f>
        <v xml:space="preserve">10 龍 </v>
      </c>
      <c r="C3532" s="201" t="str">
        <f>VLOOKUP(F3532,星座,3,TRUE)</f>
        <v xml:space="preserve">03 水 </v>
      </c>
      <c r="D3532" s="531">
        <v>26098</v>
      </c>
      <c r="E3532" s="1">
        <f>IFERROR(YEAR(D3532),LEFT(D3532,4))</f>
        <v>1971</v>
      </c>
      <c r="F3532" s="1" t="str">
        <f>IF(ISTEXT(D3532),RIGHT(D3532,5),TEXT(D3532,"mm/dd"))</f>
        <v>06/14</v>
      </c>
      <c r="G3532" s="39">
        <f>SUM(MID(E3532,1,1),MID(E3532,2,1),MID(E3532,3,1),MID(E3532,4,1),MID(F3532,1,1),MID(F3532,2,1),MID(F3532,4,1),MID(F3532,5,1))</f>
        <v>29</v>
      </c>
      <c r="H3532" s="41">
        <f>IF(MOD(G3532,9)=0,9,MOD(G3532,9))</f>
        <v>2</v>
      </c>
      <c r="I3532" s="45" t="str">
        <f>IFERROR(MID("日月火水木金土",WEEKDAY(D3532),1),"")</f>
        <v>月</v>
      </c>
      <c r="J3532" s="304" t="s">
        <v>1687</v>
      </c>
      <c r="K3532" s="202" t="str">
        <f>VLOOKUP(F3532,石と花メイン,3,FALSE)</f>
        <v>○真珠</v>
      </c>
      <c r="L3532" s="297" t="str">
        <f>VLOOKUP(F3532,石と花メイン,4,FALSE)</f>
        <v>瑠璃繁縷【アナガリス】</v>
      </c>
      <c r="M3532" s="393">
        <f>IF(OR(MONTH(F3532)&lt;7,AND(MONTH(F3532)=7,DAY(F3532)&lt;=25)),
MOD(SUM((E3532-1901)*365,259),260),
MOD(SUM((E3532-1900)*365,259),260))</f>
        <v>69</v>
      </c>
      <c r="N3532" s="390">
        <f>IF(AND(MONTH(F3532)=7,DAY(F3532)&gt;25),1,
ROUNDDOWN((SUM(VLOOKUP(MONTH(F3532),D暦変換用数値,2,FALSE),DAY(F3532))/28)+1,0))</f>
        <v>12</v>
      </c>
      <c r="O3532" s="205">
        <f>IF(AND(MONTH(F3532)=7,DAY(F3532)&gt;25),DAY(F3532)-25,
MOD((SUM(VLOOKUP(MONTH(F3532),D暦変換用数値,2,FALSE),DAY(F3532))),28)+1)</f>
        <v>16</v>
      </c>
      <c r="P3532" s="406">
        <f>IF(OR(MONTH(F3532)&lt;7,AND(MONTH(F3532)=7,DAY(F3532)&lt;=25)),
MOD(SUM((E3532-1901)*365,(N3532-1)*28,O3532,258),260),
MOD(SUM((E3532-1900)*365,(N3532-1)*28,O3532,258),260))</f>
        <v>132</v>
      </c>
      <c r="Q3532" s="373" t="str">
        <f>VLOOKUP(MOD(P3532,4),色,2,FALSE)</f>
        <v>黄色い</v>
      </c>
      <c r="R3532" s="291" t="str">
        <f>VLOOKUP(MOD(P3532,13),銀河の音,2,FALSE)</f>
        <v>月の</v>
      </c>
      <c r="S3532" s="384" t="str">
        <f>VLOOKUP(MOD(P3532,20),太陽の紋章,2,FALSE)</f>
        <v>人</v>
      </c>
      <c r="T3532" s="111" t="s">
        <v>5817</v>
      </c>
    </row>
    <row r="3533" spans="1:20" ht="13.5" customHeight="1">
      <c r="A3533" s="286" t="str">
        <f>VLOOKUP(MOD(E3533,10),十干,2,FALSE)</f>
        <v>辛</v>
      </c>
      <c r="B3533" s="283" t="str">
        <f>VLOOKUP(MOD(E3533,12),十二支,3,FALSE)</f>
        <v xml:space="preserve">10 龍 </v>
      </c>
      <c r="C3533" s="287" t="str">
        <f>VLOOKUP(F3533,星座,3,TRUE)</f>
        <v xml:space="preserve">03 水 </v>
      </c>
      <c r="D3533" s="530">
        <v>26100</v>
      </c>
      <c r="E3533" s="85">
        <f>IFERROR(YEAR(D3533),LEFT(D3533,4))</f>
        <v>1971</v>
      </c>
      <c r="F3533" s="85" t="str">
        <f>IF(ISTEXT(D3533),RIGHT(D3533,5),TEXT(D3533,"mm/dd"))</f>
        <v>06/16</v>
      </c>
      <c r="G3533" s="89">
        <f>SUM(MID(E3533,1,1),MID(E3533,2,1),MID(E3533,3,1),MID(E3533,4,1),MID(F3533,1,1),MID(F3533,2,1),MID(F3533,4,1),MID(F3533,5,1))</f>
        <v>31</v>
      </c>
      <c r="H3533" s="89">
        <f>IF(MOD(G3533,9)=0,9,MOD(G3533,9))</f>
        <v>4</v>
      </c>
      <c r="I3533" s="85" t="str">
        <f>IFERROR(MID("日月火水木金土",WEEKDAY(D3533),1),"")</f>
        <v>水</v>
      </c>
      <c r="J3533" s="308" t="s">
        <v>7542</v>
      </c>
      <c r="K3533" s="87" t="str">
        <f>VLOOKUP(F3533,石と花メイン,3,FALSE)</f>
        <v>◆翠玉</v>
      </c>
      <c r="L3533" s="300" t="str">
        <f>VLOOKUP(F3533,石と花メイン,4,FALSE)</f>
        <v>チュベローズ【月下香】</v>
      </c>
      <c r="M3533" s="397">
        <f>IF(OR(MONTH(F3533)&lt;7,AND(MONTH(F3533)=7,DAY(F3533)&lt;=25)),
MOD(SUM((E3533-1901)*365,259),260),
MOD(SUM((E3533-1900)*365,259),260))</f>
        <v>69</v>
      </c>
      <c r="N3533" s="87">
        <f>IF(AND(MONTH(F3533)=7,DAY(F3533)&gt;25),1,
ROUNDDOWN((SUM(VLOOKUP(MONTH(F3533),D暦変換用数値,2,FALSE),DAY(F3533))/28)+1,0))</f>
        <v>12</v>
      </c>
      <c r="O3533" s="82">
        <f>IF(AND(MONTH(F3533)=7,DAY(F3533)&gt;25),DAY(F3533)-25,
MOD((SUM(VLOOKUP(MONTH(F3533),D暦変換用数値,2,FALSE),DAY(F3533))),28)+1)</f>
        <v>18</v>
      </c>
      <c r="P3533" s="409">
        <f>IF(OR(MONTH(F3533)&lt;7,AND(MONTH(F3533)=7,DAY(F3533)&lt;=25)),
MOD(SUM((E3533-1901)*365,(N3533-1)*28,O3533,258),260),
MOD(SUM((E3533-1900)*365,(N3533-1)*28,O3533,258),260))</f>
        <v>134</v>
      </c>
      <c r="Q3533" s="371" t="str">
        <f>VLOOKUP(MOD(P3533,4),色,2,FALSE)</f>
        <v>白い</v>
      </c>
      <c r="R3533" s="289" t="str">
        <f>VLOOKUP(MOD(P3533,13),銀河の音,2,FALSE)</f>
        <v>自己存在の</v>
      </c>
      <c r="S3533" s="382" t="str">
        <f>VLOOKUP(MOD(P3533,20),太陽の紋章,2,FALSE)</f>
        <v>魔法使い</v>
      </c>
      <c r="T3533" s="95" t="s">
        <v>7543</v>
      </c>
    </row>
    <row r="3534" spans="1:20" ht="13.5" customHeight="1">
      <c r="A3534" s="76" t="str">
        <f>VLOOKUP(MOD(E3534,10),十干,2,FALSE)</f>
        <v>癸</v>
      </c>
      <c r="B3534" s="199" t="str">
        <f>VLOOKUP(MOD(E3534,12),十二支,3,FALSE)</f>
        <v xml:space="preserve">10 龍 </v>
      </c>
      <c r="C3534" s="201" t="str">
        <f>VLOOKUP(F3534,星座,3,TRUE)</f>
        <v xml:space="preserve">03 水 </v>
      </c>
      <c r="D3534" s="534">
        <v>30484</v>
      </c>
      <c r="E3534" s="116">
        <f>IFERROR(YEAR(D3534),LEFT(D3534,4))</f>
        <v>1983</v>
      </c>
      <c r="F3534" s="116" t="str">
        <f>IF(ISTEXT(D3534),RIGHT(D3534,5),TEXT(D3534,"mm/dd"))</f>
        <v>06/17</v>
      </c>
      <c r="G3534" s="120">
        <f>SUM(MID(E3534,1,1),MID(E3534,2,1),MID(E3534,3,1),MID(E3534,4,1),MID(F3534,1,1),MID(F3534,2,1),MID(F3534,4,1),MID(F3534,5,1))</f>
        <v>35</v>
      </c>
      <c r="H3534" s="120">
        <f>IF(MOD(G3534,9)=0,9,MOD(G3534,9))</f>
        <v>8</v>
      </c>
      <c r="I3534" s="116" t="str">
        <f>IFERROR(MID("日月火水木金土",WEEKDAY(D3534),1),"")</f>
        <v>金</v>
      </c>
      <c r="J3534" s="306" t="s">
        <v>6915</v>
      </c>
      <c r="K3534" s="203" t="str">
        <f>VLOOKUP(F3534,石と花メイン,3,FALSE)</f>
        <v>◆青玉</v>
      </c>
      <c r="L3534" s="299" t="str">
        <f>VLOOKUP(F3534,石と花メイン,4,FALSE)</f>
        <v>白詰草【クローバー】</v>
      </c>
      <c r="M3534" s="395">
        <f>IF(OR(MONTH(F3534)&lt;7,AND(MONTH(F3534)=7,DAY(F3534)&lt;=25)),
MOD(SUM((E3534-1901)*365,259),260),
MOD(SUM((E3534-1900)*365,259),260))</f>
        <v>29</v>
      </c>
      <c r="N3534" s="121">
        <f>IF(AND(MONTH(F3534)=7,DAY(F3534)&gt;25),1,
ROUNDDOWN((SUM(VLOOKUP(MONTH(F3534),D暦変換用数値,2,FALSE),DAY(F3534))/28)+1,0))</f>
        <v>12</v>
      </c>
      <c r="O3534" s="117">
        <f>IF(AND(MONTH(F3534)=7,DAY(F3534)&gt;25),DAY(F3534)-25,
MOD((SUM(VLOOKUP(MONTH(F3534),D暦変換用数値,2,FALSE),DAY(F3534))),28)+1)</f>
        <v>19</v>
      </c>
      <c r="P3534" s="408">
        <f>IF(OR(MONTH(F3534)&lt;7,AND(MONTH(F3534)=7,DAY(F3534)&lt;=25)),
MOD(SUM((E3534-1901)*365,(N3534-1)*28,O3534,258),260),
MOD(SUM((E3534-1900)*365,(N3534-1)*28,O3534,258),260))</f>
        <v>95</v>
      </c>
      <c r="Q3534" s="374" t="str">
        <f>VLOOKUP(MOD(P3534,4),色,2,FALSE)</f>
        <v>青い</v>
      </c>
      <c r="R3534" s="292" t="str">
        <f>VLOOKUP(MOD(P3534,13),銀河の音,2,FALSE)</f>
        <v>自己存在の</v>
      </c>
      <c r="S3534" s="385" t="str">
        <f>VLOOKUP(MOD(P3534,20),太陽の紋章,2,FALSE)</f>
        <v>鷲</v>
      </c>
      <c r="T3534" s="119" t="s">
        <v>6917</v>
      </c>
    </row>
    <row r="3535" spans="1:20" ht="13.5" customHeight="1">
      <c r="A3535" s="50" t="str">
        <f>VLOOKUP(MOD(E3535,10),十干,2,FALSE)</f>
        <v>癸</v>
      </c>
      <c r="B3535" s="199" t="str">
        <f>VLOOKUP(MOD(E3535,12),十二支,3,FALSE)</f>
        <v xml:space="preserve">10 龍 </v>
      </c>
      <c r="C3535" s="201" t="str">
        <f>VLOOKUP(F3535,星座,3,TRUE)</f>
        <v xml:space="preserve">03 水 </v>
      </c>
      <c r="D3535" s="531">
        <v>30486</v>
      </c>
      <c r="E3535" s="1">
        <f>IFERROR(YEAR(D3535),LEFT(D3535,4))</f>
        <v>1983</v>
      </c>
      <c r="F3535" s="1" t="str">
        <f>IF(ISTEXT(D3535),RIGHT(D3535,5),TEXT(D3535,"mm/dd"))</f>
        <v>06/19</v>
      </c>
      <c r="G3535" s="39">
        <f>SUM(MID(E3535,1,1),MID(E3535,2,1),MID(E3535,3,1),MID(E3535,4,1),MID(F3535,1,1),MID(F3535,2,1),MID(F3535,4,1),MID(F3535,5,1))</f>
        <v>37</v>
      </c>
      <c r="H3535" s="41">
        <f>IF(MOD(G3535,9)=0,9,MOD(G3535,9))</f>
        <v>1</v>
      </c>
      <c r="I3535" s="45" t="str">
        <f>IFERROR(MID("日月火水木金土",WEEKDAY(D3535),1),"")</f>
        <v>日</v>
      </c>
      <c r="J3535" s="304" t="s">
        <v>337</v>
      </c>
      <c r="K3535" s="202" t="str">
        <f>VLOOKUP(F3535,石と花メイン,3,FALSE)</f>
        <v>□水晶</v>
      </c>
      <c r="L3535" s="297" t="str">
        <f>VLOOKUP(F3535,石と花メイン,4,FALSE)</f>
        <v>イキシア【槍水仙】</v>
      </c>
      <c r="M3535" s="393">
        <f>IF(OR(MONTH(F3535)&lt;7,AND(MONTH(F3535)=7,DAY(F3535)&lt;=25)),
MOD(SUM((E3535-1901)*365,259),260),
MOD(SUM((E3535-1900)*365,259),260))</f>
        <v>29</v>
      </c>
      <c r="N3535" s="390">
        <f>IF(AND(MONTH(F3535)=7,DAY(F3535)&gt;25),1,
ROUNDDOWN((SUM(VLOOKUP(MONTH(F3535),D暦変換用数値,2,FALSE),DAY(F3535))/28)+1,0))</f>
        <v>12</v>
      </c>
      <c r="O3535" s="205">
        <f>IF(AND(MONTH(F3535)=7,DAY(F3535)&gt;25),DAY(F3535)-25,
MOD((SUM(VLOOKUP(MONTH(F3535),D暦変換用数値,2,FALSE),DAY(F3535))),28)+1)</f>
        <v>21</v>
      </c>
      <c r="P3535" s="406">
        <f>IF(OR(MONTH(F3535)&lt;7,AND(MONTH(F3535)=7,DAY(F3535)&lt;=25)),
MOD(SUM((E3535-1901)*365,(N3535-1)*28,O3535,258),260),
MOD(SUM((E3535-1900)*365,(N3535-1)*28,O3535,258),260))</f>
        <v>97</v>
      </c>
      <c r="Q3535" s="372" t="str">
        <f>VLOOKUP(MOD(P3535,4),色,2,FALSE)</f>
        <v>赤い</v>
      </c>
      <c r="R3535" s="290" t="str">
        <f>VLOOKUP(MOD(P3535,13),銀河の音,2,FALSE)</f>
        <v>律動の</v>
      </c>
      <c r="S3535" s="383" t="str">
        <f>VLOOKUP(MOD(P3535,20),太陽の紋章,2,FALSE)</f>
        <v>地球</v>
      </c>
      <c r="T3535" s="111" t="s">
        <v>5818</v>
      </c>
    </row>
    <row r="3536" spans="1:20" ht="13.5" customHeight="1">
      <c r="A3536" s="76" t="str">
        <f>VLOOKUP(MOD(E3536,10),十干,2,FALSE)</f>
        <v>乙</v>
      </c>
      <c r="B3536" s="199" t="str">
        <f>VLOOKUP(MOD(E3536,12),十二支,3,FALSE)</f>
        <v xml:space="preserve">10 龍 </v>
      </c>
      <c r="C3536" s="201" t="str">
        <f>VLOOKUP(F3536,星座,3,TRUE)</f>
        <v xml:space="preserve">03 水 </v>
      </c>
      <c r="D3536" s="534">
        <v>34855</v>
      </c>
      <c r="E3536" s="116">
        <f>IFERROR(YEAR(D3536),LEFT(D3536,4))</f>
        <v>1995</v>
      </c>
      <c r="F3536" s="116" t="str">
        <f>IF(ISTEXT(D3536),RIGHT(D3536,5),TEXT(D3536,"mm/dd"))</f>
        <v>06/05</v>
      </c>
      <c r="G3536" s="120">
        <f>SUM(MID(E3536,1,1),MID(E3536,2,1),MID(E3536,3,1),MID(E3536,4,1),MID(F3536,1,1),MID(F3536,2,1),MID(F3536,4,1),MID(F3536,5,1))</f>
        <v>35</v>
      </c>
      <c r="H3536" s="120">
        <f>IF(MOD(G3536,9)=0,9,MOD(G3536,9))</f>
        <v>8</v>
      </c>
      <c r="I3536" s="116" t="str">
        <f>IFERROR(MID("日月火水木金土",WEEKDAY(D3536),1),"")</f>
        <v>月</v>
      </c>
      <c r="J3536" s="306" t="s">
        <v>7584</v>
      </c>
      <c r="K3536" s="203" t="str">
        <f>VLOOKUP(F3536,石と花メイン,3,FALSE)</f>
        <v>◆紅玉</v>
      </c>
      <c r="L3536" s="299" t="str">
        <f>VLOOKUP(F3536,石と花メイン,4,FALSE)</f>
        <v>面高【花慈茹】</v>
      </c>
      <c r="M3536" s="395">
        <f>IF(OR(MONTH(F3536)&lt;7,AND(MONTH(F3536)=7,DAY(F3536)&lt;=25)),
MOD(SUM((E3536-1901)*365,259),260),
MOD(SUM((E3536-1900)*365,259),260))</f>
        <v>249</v>
      </c>
      <c r="N3536" s="121">
        <f>IF(AND(MONTH(F3536)=7,DAY(F3536)&gt;25),1,
ROUNDDOWN((SUM(VLOOKUP(MONTH(F3536),D暦変換用数値,2,FALSE),DAY(F3536))/28)+1,0))</f>
        <v>12</v>
      </c>
      <c r="O3536" s="117">
        <f>IF(AND(MONTH(F3536)=7,DAY(F3536)&gt;25),DAY(F3536)-25,
MOD((SUM(VLOOKUP(MONTH(F3536),D暦変換用数値,2,FALSE),DAY(F3536))),28)+1)</f>
        <v>7</v>
      </c>
      <c r="P3536" s="408">
        <f>IF(OR(MONTH(F3536)&lt;7,AND(MONTH(F3536)=7,DAY(F3536)&lt;=25)),
MOD(SUM((E3536-1901)*365,(N3536-1)*28,O3536,258),260),
MOD(SUM((E3536-1900)*365,(N3536-1)*28,O3536,258),260))</f>
        <v>43</v>
      </c>
      <c r="Q3536" s="374" t="str">
        <f>VLOOKUP(MOD(P3536,4),色,2,FALSE)</f>
        <v>青い</v>
      </c>
      <c r="R3536" s="292" t="str">
        <f>VLOOKUP(MOD(P3536,13),銀河の音,2,FALSE)</f>
        <v>自己存在の</v>
      </c>
      <c r="S3536" s="385" t="str">
        <f>VLOOKUP(MOD(P3536,20),太陽の紋章,2,FALSE)</f>
        <v>夜</v>
      </c>
      <c r="T3536" s="118"/>
    </row>
    <row r="3537" spans="1:20" ht="13.5" customHeight="1">
      <c r="A3537" s="282" t="str">
        <f>VLOOKUP(MOD(E3537,10),十干,2,FALSE)</f>
        <v>丁</v>
      </c>
      <c r="B3537" s="283" t="str">
        <f>VLOOKUP(MOD(E3537,12),十二支,3,FALSE)</f>
        <v xml:space="preserve">10 龍 </v>
      </c>
      <c r="C3537" s="287" t="str">
        <f>VLOOKUP(F3537,星座,3,TRUE)</f>
        <v xml:space="preserve">03 水 </v>
      </c>
      <c r="D3537" s="533">
        <v>39229</v>
      </c>
      <c r="E3537" s="83">
        <f>IFERROR(YEAR(D3537),LEFT(D3537,4))</f>
        <v>2007</v>
      </c>
      <c r="F3537" s="83" t="str">
        <f>IF(ISTEXT(D3537),RIGHT(D3537,5),TEXT(D3537,"mm/dd"))</f>
        <v>05/27</v>
      </c>
      <c r="G3537" s="88">
        <f>SUM(MID(E3537,1,1),MID(E3537,2,1),MID(E3537,3,1),MID(E3537,4,1),MID(F3537,1,1),MID(F3537,2,1),MID(F3537,4,1),MID(F3537,5,1))</f>
        <v>23</v>
      </c>
      <c r="H3537" s="88">
        <f>IF(MOD(G3537,9)=0,9,MOD(G3537,9))</f>
        <v>5</v>
      </c>
      <c r="I3537" s="83" t="str">
        <f>IFERROR(MID("日月火水木金土",WEEKDAY(D3537),1),"")</f>
        <v>日</v>
      </c>
      <c r="J3537" s="303" t="s">
        <v>2980</v>
      </c>
      <c r="K3537" s="87" t="str">
        <f>VLOOKUP(F3537,石と花メイン,3,FALSE)</f>
        <v>◇金剛石</v>
      </c>
      <c r="L3537" s="296" t="str">
        <f>VLOOKUP(F3537,石と花メイン,4,FALSE)</f>
        <v>蔓薔薇</v>
      </c>
      <c r="M3537" s="392">
        <f>IF(OR(MONTH(F3537)&lt;7,AND(MONTH(F3537)=7,DAY(F3537)&lt;=25)),
MOD(SUM((E3537-1901)*365,259),260),
MOD(SUM((E3537-1900)*365,259),260))</f>
        <v>209</v>
      </c>
      <c r="N3537" s="330">
        <f>IF(AND(MONTH(F3537)=7,DAY(F3537)&gt;25),1,
ROUNDDOWN((SUM(VLOOKUP(MONTH(F3537),D暦変換用数値,2,FALSE),DAY(F3537))/28)+1,0))</f>
        <v>11</v>
      </c>
      <c r="O3537" s="84">
        <f>IF(AND(MONTH(F3537)=7,DAY(F3537)&gt;25),DAY(F3537)-25,
MOD((SUM(VLOOKUP(MONTH(F3537),D暦変換用数値,2,FALSE),DAY(F3537))),28)+1)</f>
        <v>26</v>
      </c>
      <c r="P3537" s="405">
        <f>IF(OR(MONTH(F3537)&lt;7,AND(MONTH(F3537)=7,DAY(F3537)&lt;=25)),
MOD(SUM((E3537-1901)*365,(N3537-1)*28,O3537,258),260),
MOD(SUM((E3537-1900)*365,(N3537-1)*28,O3537,258),260))</f>
        <v>254</v>
      </c>
      <c r="Q3537" s="371" t="str">
        <f>VLOOKUP(MOD(P3537,4),色,2,FALSE)</f>
        <v>白い</v>
      </c>
      <c r="R3537" s="289" t="str">
        <f>VLOOKUP(MOD(P3537,13),銀河の音,2,FALSE)</f>
        <v>共振の</v>
      </c>
      <c r="S3537" s="382" t="str">
        <f>VLOOKUP(MOD(P3537,20),太陽の紋章,2,FALSE)</f>
        <v>魔法使い</v>
      </c>
      <c r="T3537" s="112" t="s">
        <v>4026</v>
      </c>
    </row>
    <row r="3538" spans="1:20" ht="13.5" customHeight="1">
      <c r="A3538" s="282" t="str">
        <f>VLOOKUP(MOD(E3538,10),十干,2,FALSE)</f>
        <v>丁</v>
      </c>
      <c r="B3538" s="283" t="str">
        <f>VLOOKUP(MOD(E3538,12),十二支,3,FALSE)</f>
        <v xml:space="preserve">10 龍 </v>
      </c>
      <c r="C3538" s="287" t="str">
        <f>VLOOKUP(F3538,星座,3,TRUE)</f>
        <v xml:space="preserve">03 水 </v>
      </c>
      <c r="D3538" s="533">
        <v>39230</v>
      </c>
      <c r="E3538" s="83">
        <f>IFERROR(YEAR(D3538),LEFT(D3538,4))</f>
        <v>2007</v>
      </c>
      <c r="F3538" s="83" t="str">
        <f>IF(ISTEXT(D3538),RIGHT(D3538,5),TEXT(D3538,"mm/dd"))</f>
        <v>05/28</v>
      </c>
      <c r="G3538" s="88">
        <f>SUM(MID(E3538,1,1),MID(E3538,2,1),MID(E3538,3,1),MID(E3538,4,1),MID(F3538,1,1),MID(F3538,2,1),MID(F3538,4,1),MID(F3538,5,1))</f>
        <v>24</v>
      </c>
      <c r="H3538" s="88">
        <f>IF(MOD(G3538,9)=0,9,MOD(G3538,9))</f>
        <v>6</v>
      </c>
      <c r="I3538" s="83" t="str">
        <f>IFERROR(MID("日月火水木金土",WEEKDAY(D3538),1),"")</f>
        <v>月</v>
      </c>
      <c r="J3538" s="303" t="s">
        <v>2981</v>
      </c>
      <c r="K3538" s="87" t="str">
        <f>VLOOKUP(F3538,石と花メイン,3,FALSE)</f>
        <v>◆紅玉</v>
      </c>
      <c r="L3538" s="296" t="str">
        <f>VLOOKUP(F3538,石と花メイン,4,FALSE)</f>
        <v>延齢草</v>
      </c>
      <c r="M3538" s="392">
        <f>IF(OR(MONTH(F3538)&lt;7,AND(MONTH(F3538)=7,DAY(F3538)&lt;=25)),
MOD(SUM((E3538-1901)*365,259),260),
MOD(SUM((E3538-1900)*365,259),260))</f>
        <v>209</v>
      </c>
      <c r="N3538" s="330">
        <f>IF(AND(MONTH(F3538)=7,DAY(F3538)&gt;25),1,
ROUNDDOWN((SUM(VLOOKUP(MONTH(F3538),D暦変換用数値,2,FALSE),DAY(F3538))/28)+1,0))</f>
        <v>11</v>
      </c>
      <c r="O3538" s="84">
        <f>IF(AND(MONTH(F3538)=7,DAY(F3538)&gt;25),DAY(F3538)-25,
MOD((SUM(VLOOKUP(MONTH(F3538),D暦変換用数値,2,FALSE),DAY(F3538))),28)+1)</f>
        <v>27</v>
      </c>
      <c r="P3538" s="405">
        <f>IF(OR(MONTH(F3538)&lt;7,AND(MONTH(F3538)=7,DAY(F3538)&lt;=25)),
MOD(SUM((E3538-1901)*365,(N3538-1)*28,O3538,258),260),
MOD(SUM((E3538-1900)*365,(N3538-1)*28,O3538,258),260))</f>
        <v>255</v>
      </c>
      <c r="Q3538" s="371" t="str">
        <f>VLOOKUP(MOD(P3538,4),色,2,FALSE)</f>
        <v>青い</v>
      </c>
      <c r="R3538" s="289" t="str">
        <f>VLOOKUP(MOD(P3538,13),銀河の音,2,FALSE)</f>
        <v>銀河の</v>
      </c>
      <c r="S3538" s="382" t="str">
        <f>VLOOKUP(MOD(P3538,20),太陽の紋章,2,FALSE)</f>
        <v>鷲</v>
      </c>
      <c r="T3538" s="100" t="s">
        <v>5662</v>
      </c>
    </row>
    <row r="3539" spans="1:20" ht="13.5" customHeight="1">
      <c r="A3539" s="282" t="str">
        <f>VLOOKUP(MOD(E3539,10),十干,2,FALSE)</f>
        <v>丁</v>
      </c>
      <c r="B3539" s="283" t="str">
        <f>VLOOKUP(MOD(E3539,12),十二支,3,FALSE)</f>
        <v xml:space="preserve">10 龍 </v>
      </c>
      <c r="C3539" s="287" t="str">
        <f>VLOOKUP(F3539,星座,3,TRUE)</f>
        <v xml:space="preserve">03 水 </v>
      </c>
      <c r="D3539" s="533">
        <v>39234</v>
      </c>
      <c r="E3539" s="83">
        <f>IFERROR(YEAR(D3539),LEFT(D3539,4))</f>
        <v>2007</v>
      </c>
      <c r="F3539" s="83" t="str">
        <f>IF(ISTEXT(D3539),RIGHT(D3539,5),TEXT(D3539,"mm/dd"))</f>
        <v>06/01</v>
      </c>
      <c r="G3539" s="88">
        <f>SUM(MID(E3539,1,1),MID(E3539,2,1),MID(E3539,3,1),MID(E3539,4,1),MID(F3539,1,1),MID(F3539,2,1),MID(F3539,4,1),MID(F3539,5,1))</f>
        <v>16</v>
      </c>
      <c r="H3539" s="88">
        <f>IF(MOD(G3539,9)=0,9,MOD(G3539,9))</f>
        <v>7</v>
      </c>
      <c r="I3539" s="83" t="str">
        <f>IFERROR(MID("日月火水木金土",WEEKDAY(D3539),1),"")</f>
        <v>金</v>
      </c>
      <c r="J3539" s="303" t="s">
        <v>2982</v>
      </c>
      <c r="K3539" s="87" t="str">
        <f>VLOOKUP(F3539,石と花メイン,3,FALSE)</f>
        <v>○真珠</v>
      </c>
      <c r="L3539" s="296" t="str">
        <f>VLOOKUP(F3539,石と花メイン,4,FALSE)</f>
        <v>紫陽花【七変化】</v>
      </c>
      <c r="M3539" s="392">
        <f>IF(OR(MONTH(F3539)&lt;7,AND(MONTH(F3539)=7,DAY(F3539)&lt;=25)),
MOD(SUM((E3539-1901)*365,259),260),
MOD(SUM((E3539-1900)*365,259),260))</f>
        <v>209</v>
      </c>
      <c r="N3539" s="330">
        <f>IF(AND(MONTH(F3539)=7,DAY(F3539)&gt;25),1,
ROUNDDOWN((SUM(VLOOKUP(MONTH(F3539),D暦変換用数値,2,FALSE),DAY(F3539))/28)+1,0))</f>
        <v>12</v>
      </c>
      <c r="O3539" s="84">
        <f>IF(AND(MONTH(F3539)=7,DAY(F3539)&gt;25),DAY(F3539)-25,
MOD((SUM(VLOOKUP(MONTH(F3539),D暦変換用数値,2,FALSE),DAY(F3539))),28)+1)</f>
        <v>3</v>
      </c>
      <c r="P3539" s="405">
        <f>IF(OR(MONTH(F3539)&lt;7,AND(MONTH(F3539)=7,DAY(F3539)&lt;=25)),
MOD(SUM((E3539-1901)*365,(N3539-1)*28,O3539,258),260),
MOD(SUM((E3539-1900)*365,(N3539-1)*28,O3539,258),260))</f>
        <v>259</v>
      </c>
      <c r="Q3539" s="371" t="str">
        <f>VLOOKUP(MOD(P3539,4),色,2,FALSE)</f>
        <v>青い</v>
      </c>
      <c r="R3539" s="289" t="str">
        <f>VLOOKUP(MOD(P3539,13),銀河の音,2,FALSE)</f>
        <v>水晶の</v>
      </c>
      <c r="S3539" s="382" t="str">
        <f>VLOOKUP(MOD(P3539,20),太陽の紋章,2,FALSE)</f>
        <v>嵐</v>
      </c>
      <c r="T3539" s="91" t="s">
        <v>3736</v>
      </c>
    </row>
    <row r="3540" spans="1:20" ht="13.5" customHeight="1">
      <c r="A3540" s="282" t="str">
        <f>VLOOKUP(MOD(E3540,10),十干,2,FALSE)</f>
        <v>辛</v>
      </c>
      <c r="B3540" s="283" t="str">
        <f>VLOOKUP(MOD(E3540,12),十二支,3,FALSE)</f>
        <v xml:space="preserve">10 龍 </v>
      </c>
      <c r="C3540" s="287" t="str">
        <f>VLOOKUP(F3540,星座,3,TRUE)</f>
        <v xml:space="preserve">03 水 </v>
      </c>
      <c r="D3540" s="533" t="s">
        <v>8852</v>
      </c>
      <c r="E3540" s="83" t="str">
        <f>IFERROR(YEAR(D3540),LEFT(D3540,4))</f>
        <v>1431</v>
      </c>
      <c r="F3540" s="83" t="str">
        <f>IF(ISTEXT(D3540),RIGHT(D3540,5),TEXT(D3540,"mm/dd"))</f>
        <v>05/30</v>
      </c>
      <c r="G3540" s="88">
        <f>SUM(MID(E3540,1,1),MID(E3540,2,1),MID(E3540,3,1),MID(E3540,4,1),MID(F3540,1,1),MID(F3540,2,1),MID(F3540,4,1),MID(F3540,5,1))</f>
        <v>17</v>
      </c>
      <c r="H3540" s="88">
        <f>IF(MOD(G3540,9)=0,9,MOD(G3540,9))</f>
        <v>8</v>
      </c>
      <c r="I3540" s="83" t="str">
        <f>IFERROR(MID("日月火水木金土",WEEKDAY(D3540),1),"")</f>
        <v/>
      </c>
      <c r="J3540" s="303" t="s">
        <v>3752</v>
      </c>
      <c r="K3540" s="87" t="str">
        <f>VLOOKUP(F3540,石と花メイン,3,FALSE)</f>
        <v>■紫水晶</v>
      </c>
      <c r="L3540" s="296" t="str">
        <f>VLOOKUP(F3540,石と花メイン,4,FALSE)</f>
        <v>ライラック【紫丁香花】</v>
      </c>
      <c r="M3540" s="392">
        <f>IF(OR(MONTH(F3540)&lt;7,AND(MONTH(F3540)=7,DAY(F3540)&lt;=25)),
MOD(SUM((E3540-1901)*365,259),260),
MOD(SUM((E3540-1900)*365,259),260))</f>
        <v>49</v>
      </c>
      <c r="N3540" s="330">
        <f>IF(AND(MONTH(F3540)=7,DAY(F3540)&gt;25),1,
ROUNDDOWN((SUM(VLOOKUP(MONTH(F3540),D暦変換用数値,2,FALSE),DAY(F3540))/28)+1,0))</f>
        <v>12</v>
      </c>
      <c r="O3540" s="84">
        <f>IF(AND(MONTH(F3540)=7,DAY(F3540)&gt;25),DAY(F3540)-25,
MOD((SUM(VLOOKUP(MONTH(F3540),D暦変換用数値,2,FALSE),DAY(F3540))),28)+1)</f>
        <v>1</v>
      </c>
      <c r="P3540" s="405">
        <f>IF(OR(MONTH(F3540)&lt;7,AND(MONTH(F3540)=7,DAY(F3540)&lt;=25)),
MOD(SUM((E3540-1901)*365,(N3540-1)*28,O3540,258),260),
MOD(SUM((E3540-1900)*365,(N3540-1)*28,O3540,258),260))</f>
        <v>97</v>
      </c>
      <c r="Q3540" s="371" t="str">
        <f>VLOOKUP(MOD(P3540,4),色,2,FALSE)</f>
        <v>赤い</v>
      </c>
      <c r="R3540" s="289" t="str">
        <f>VLOOKUP(MOD(P3540,13),銀河の音,2,FALSE)</f>
        <v>律動の</v>
      </c>
      <c r="S3540" s="382" t="str">
        <f>VLOOKUP(MOD(P3540,20),太陽の紋章,2,FALSE)</f>
        <v>地球</v>
      </c>
      <c r="T3540" s="95" t="s">
        <v>5529</v>
      </c>
    </row>
    <row r="3541" spans="1:20" ht="13.5" customHeight="1">
      <c r="A3541" s="50" t="str">
        <f>VLOOKUP(MOD(E3541,10),十干,2,FALSE)</f>
        <v>癸</v>
      </c>
      <c r="B3541" s="199" t="str">
        <f>VLOOKUP(MOD(E3541,12),十二支,3,FALSE)</f>
        <v xml:space="preserve">10 龍 </v>
      </c>
      <c r="C3541" s="201" t="str">
        <f>VLOOKUP(F3541,星座,3,TRUE)</f>
        <v xml:space="preserve">03 水 </v>
      </c>
      <c r="D3541" s="531" t="s">
        <v>5808</v>
      </c>
      <c r="E3541" s="1" t="str">
        <f>IFERROR(YEAR(D3541),LEFT(D3541,4))</f>
        <v>1623</v>
      </c>
      <c r="F3541" s="1" t="str">
        <f>IF(ISTEXT(D3541),RIGHT(D3541,5),TEXT(D3541,"mm/dd"))</f>
        <v>06/19</v>
      </c>
      <c r="G3541" s="39">
        <f>SUM(MID(E3541,1,1),MID(E3541,2,1),MID(E3541,3,1),MID(E3541,4,1),MID(F3541,1,1),MID(F3541,2,1),MID(F3541,4,1),MID(F3541,5,1))</f>
        <v>28</v>
      </c>
      <c r="H3541" s="41">
        <f>IF(MOD(G3541,9)=0,9,MOD(G3541,9))</f>
        <v>1</v>
      </c>
      <c r="I3541" s="45" t="str">
        <f>IFERROR(MID("日月火水木金土",WEEKDAY(D3541),1),"")</f>
        <v/>
      </c>
      <c r="J3541" s="304" t="s">
        <v>3403</v>
      </c>
      <c r="K3541" s="202" t="str">
        <f>VLOOKUP(F3541,石と花メイン,3,FALSE)</f>
        <v>□水晶</v>
      </c>
      <c r="L3541" s="297" t="str">
        <f>VLOOKUP(F3541,石と花メイン,4,FALSE)</f>
        <v>イキシア【槍水仙】</v>
      </c>
      <c r="M3541" s="393">
        <f>IF(OR(MONTH(F3541)&lt;7,AND(MONTH(F3541)=7,DAY(F3541)&lt;=25)),
MOD(SUM((E3541-1901)*365,259),260),
MOD(SUM((E3541-1900)*365,259),260))</f>
        <v>189</v>
      </c>
      <c r="N3541" s="390">
        <f>IF(AND(MONTH(F3541)=7,DAY(F3541)&gt;25),1,
ROUNDDOWN((SUM(VLOOKUP(MONTH(F3541),D暦変換用数値,2,FALSE),DAY(F3541))/28)+1,0))</f>
        <v>12</v>
      </c>
      <c r="O3541" s="205">
        <f>IF(AND(MONTH(F3541)=7,DAY(F3541)&gt;25),DAY(F3541)-25,
MOD((SUM(VLOOKUP(MONTH(F3541),D暦変換用数値,2,FALSE),DAY(F3541))),28)+1)</f>
        <v>21</v>
      </c>
      <c r="P3541" s="406">
        <f>IF(OR(MONTH(F3541)&lt;7,AND(MONTH(F3541)=7,DAY(F3541)&lt;=25)),
MOD(SUM((E3541-1901)*365,(N3541-1)*28,O3541,258),260),
MOD(SUM((E3541-1900)*365,(N3541-1)*28,O3541,258),260))</f>
        <v>257</v>
      </c>
      <c r="Q3541" s="372" t="str">
        <f>VLOOKUP(MOD(P3541,4),色,2,FALSE)</f>
        <v>赤い</v>
      </c>
      <c r="R3541" s="290" t="str">
        <f>VLOOKUP(MOD(P3541,13),銀河の音,2,FALSE)</f>
        <v>惑星の</v>
      </c>
      <c r="S3541" s="383" t="str">
        <f>VLOOKUP(MOD(P3541,20),太陽の紋章,2,FALSE)</f>
        <v>地球</v>
      </c>
      <c r="T3541" s="97" t="s">
        <v>5809</v>
      </c>
    </row>
    <row r="3542" spans="1:20" ht="13.5" customHeight="1">
      <c r="A3542" s="285" t="str">
        <f>VLOOKUP(MOD(E3542,10),十干,2,FALSE)</f>
        <v>丁</v>
      </c>
      <c r="B3542" s="283" t="str">
        <f>VLOOKUP(MOD(E3542,12),十二支,3,FALSE)</f>
        <v xml:space="preserve">10 龍 </v>
      </c>
      <c r="C3542" s="287" t="str">
        <f>VLOOKUP(F3542,星座,3,TRUE)</f>
        <v xml:space="preserve">03 水 </v>
      </c>
      <c r="D3542" s="533" t="s">
        <v>8853</v>
      </c>
      <c r="E3542" s="83" t="str">
        <f>IFERROR(YEAR(D3542),LEFT(D3542,4))</f>
        <v>1707</v>
      </c>
      <c r="F3542" s="83" t="str">
        <f>IF(ISTEXT(D3542),RIGHT(D3542,5),TEXT(D3542,"mm/dd"))</f>
        <v>05/26</v>
      </c>
      <c r="G3542" s="88">
        <f>SUM(MID(E3542,1,1),MID(E3542,2,1),MID(E3542,3,1),MID(E3542,4,1),MID(F3542,1,1),MID(F3542,2,1),MID(F3542,4,1),MID(F3542,5,1))</f>
        <v>28</v>
      </c>
      <c r="H3542" s="88">
        <f>IF(MOD(G3542,9)=0,9,MOD(G3542,9))</f>
        <v>1</v>
      </c>
      <c r="I3542" s="83" t="str">
        <f>IFERROR(MID("日月火水木金土",WEEKDAY(D3542),1),"")</f>
        <v/>
      </c>
      <c r="J3542" s="303" t="s">
        <v>1912</v>
      </c>
      <c r="K3542" s="87" t="str">
        <f>VLOOKUP(F3542,石と花メイン,3,FALSE)</f>
        <v>●翡翠</v>
      </c>
      <c r="L3542" s="296" t="str">
        <f>VLOOKUP(F3542,石と花メイン,4,FALSE)</f>
        <v>オリーブ【橄欖】</v>
      </c>
      <c r="M3542" s="392">
        <f>IF(OR(MONTH(F3542)&lt;7,AND(MONTH(F3542)=7,DAY(F3542)&lt;=25)),
MOD(SUM((E3542-1901)*365,259),260),
MOD(SUM((E3542-1900)*365,259),260))</f>
        <v>169</v>
      </c>
      <c r="N3542" s="330">
        <f>IF(AND(MONTH(F3542)=7,DAY(F3542)&gt;25),1,
ROUNDDOWN((SUM(VLOOKUP(MONTH(F3542),D暦変換用数値,2,FALSE),DAY(F3542))/28)+1,0))</f>
        <v>11</v>
      </c>
      <c r="O3542" s="84">
        <f>IF(AND(MONTH(F3542)=7,DAY(F3542)&gt;25),DAY(F3542)-25,
MOD((SUM(VLOOKUP(MONTH(F3542),D暦変換用数値,2,FALSE),DAY(F3542))),28)+1)</f>
        <v>25</v>
      </c>
      <c r="P3542" s="405">
        <f>IF(OR(MONTH(F3542)&lt;7,AND(MONTH(F3542)=7,DAY(F3542)&lt;=25)),
MOD(SUM((E3542-1901)*365,(N3542-1)*28,O3542,258),260),
MOD(SUM((E3542-1900)*365,(N3542-1)*28,O3542,258),260))</f>
        <v>213</v>
      </c>
      <c r="Q3542" s="371" t="str">
        <f>VLOOKUP(MOD(P3542,4),色,2,FALSE)</f>
        <v>赤い</v>
      </c>
      <c r="R3542" s="289" t="str">
        <f>VLOOKUP(MOD(P3542,13),銀河の音,2,FALSE)</f>
        <v>倍音の</v>
      </c>
      <c r="S3542" s="382" t="str">
        <f>VLOOKUP(MOD(P3542,20),太陽の紋章,2,FALSE)</f>
        <v>空歩く者</v>
      </c>
      <c r="T3542" s="108" t="s">
        <v>1913</v>
      </c>
    </row>
    <row r="3543" spans="1:20" ht="13.5" customHeight="1">
      <c r="A3543" s="50" t="str">
        <f>VLOOKUP(MOD(E3543,10),十干,2,FALSE)</f>
        <v>癸</v>
      </c>
      <c r="B3543" s="199" t="str">
        <f>VLOOKUP(MOD(E3543,12),十二支,3,FALSE)</f>
        <v xml:space="preserve">10 龍 </v>
      </c>
      <c r="C3543" s="201" t="str">
        <f>VLOOKUP(F3543,星座,3,TRUE)</f>
        <v xml:space="preserve">03 水 </v>
      </c>
      <c r="D3543" s="531" t="s">
        <v>5810</v>
      </c>
      <c r="E3543" s="1" t="str">
        <f>IFERROR(YEAR(D3543),LEFT(D3543,4))</f>
        <v>1743</v>
      </c>
      <c r="F3543" s="1" t="str">
        <f>IF(ISTEXT(D3543),RIGHT(D3543,5),TEXT(D3543,"mm/dd"))</f>
        <v>06/02</v>
      </c>
      <c r="G3543" s="39">
        <f>SUM(MID(E3543,1,1),MID(E3543,2,1),MID(E3543,3,1),MID(E3543,4,1),MID(F3543,1,1),MID(F3543,2,1),MID(F3543,4,1),MID(F3543,5,1))</f>
        <v>23</v>
      </c>
      <c r="H3543" s="41">
        <f>IF(MOD(G3543,9)=0,9,MOD(G3543,9))</f>
        <v>5</v>
      </c>
      <c r="I3543" s="45" t="str">
        <f>IFERROR(MID("日月火水木金土",WEEKDAY(D3543),1),"")</f>
        <v/>
      </c>
      <c r="J3543" s="304" t="s">
        <v>3404</v>
      </c>
      <c r="K3543" s="202" t="str">
        <f>VLOOKUP(F3543,石と花メイン,3,FALSE)</f>
        <v>□水晶</v>
      </c>
      <c r="L3543" s="297" t="str">
        <f>VLOOKUP(F3543,石と花メイン,4,FALSE)</f>
        <v>乙女百合【姫小百合】</v>
      </c>
      <c r="M3543" s="393">
        <f>IF(OR(MONTH(F3543)&lt;7,AND(MONTH(F3543)=7,DAY(F3543)&lt;=25)),
MOD(SUM((E3543-1901)*365,259),260),
MOD(SUM((E3543-1900)*365,259),260))</f>
        <v>49</v>
      </c>
      <c r="N3543" s="390">
        <f>IF(AND(MONTH(F3543)=7,DAY(F3543)&gt;25),1,
ROUNDDOWN((SUM(VLOOKUP(MONTH(F3543),D暦変換用数値,2,FALSE),DAY(F3543))/28)+1,0))</f>
        <v>12</v>
      </c>
      <c r="O3543" s="205">
        <f>IF(AND(MONTH(F3543)=7,DAY(F3543)&gt;25),DAY(F3543)-25,
MOD((SUM(VLOOKUP(MONTH(F3543),D暦変換用数値,2,FALSE),DAY(F3543))),28)+1)</f>
        <v>4</v>
      </c>
      <c r="P3543" s="406">
        <f>IF(OR(MONTH(F3543)&lt;7,AND(MONTH(F3543)=7,DAY(F3543)&lt;=25)),
MOD(SUM((E3543-1901)*365,(N3543-1)*28,O3543,258),260),
MOD(SUM((E3543-1900)*365,(N3543-1)*28,O3543,258),260))</f>
        <v>100</v>
      </c>
      <c r="Q3543" s="373" t="str">
        <f>VLOOKUP(MOD(P3543,4),色,2,FALSE)</f>
        <v>黄色い</v>
      </c>
      <c r="R3543" s="291" t="str">
        <f>VLOOKUP(MOD(P3543,13),銀河の音,2,FALSE)</f>
        <v>太陽の</v>
      </c>
      <c r="S3543" s="384" t="str">
        <f>VLOOKUP(MOD(P3543,20),太陽の紋章,2,FALSE)</f>
        <v>太陽</v>
      </c>
      <c r="T3543" s="97" t="s">
        <v>3315</v>
      </c>
    </row>
    <row r="3544" spans="1:20" ht="13.5" customHeight="1">
      <c r="A3544" s="50" t="str">
        <f>VLOOKUP(MOD(E3544,10),十干,2,FALSE)</f>
        <v>丁</v>
      </c>
      <c r="B3544" s="199" t="str">
        <f>VLOOKUP(MOD(E3544,12),十二支,3,FALSE)</f>
        <v xml:space="preserve">10 龍 </v>
      </c>
      <c r="C3544" s="201" t="str">
        <f>VLOOKUP(F3544,星座,3,TRUE)</f>
        <v xml:space="preserve">03 水 </v>
      </c>
      <c r="D3544" s="531" t="s">
        <v>5811</v>
      </c>
      <c r="E3544" s="1" t="str">
        <f>IFERROR(YEAR(D3544),LEFT(D3544,4))</f>
        <v>1887</v>
      </c>
      <c r="F3544" s="1" t="str">
        <f>IF(ISTEXT(D3544),RIGHT(D3544,5),TEXT(D3544,"mm/dd"))</f>
        <v>06/08</v>
      </c>
      <c r="G3544" s="39">
        <f>SUM(MID(E3544,1,1),MID(E3544,2,1),MID(E3544,3,1),MID(E3544,4,1),MID(F3544,1,1),MID(F3544,2,1),MID(F3544,4,1),MID(F3544,5,1))</f>
        <v>38</v>
      </c>
      <c r="H3544" s="41">
        <f>IF(MOD(G3544,9)=0,9,MOD(G3544,9))</f>
        <v>2</v>
      </c>
      <c r="I3544" s="45" t="str">
        <f>IFERROR(MID("日月火水木金土",WEEKDAY(D3544),1),"")</f>
        <v/>
      </c>
      <c r="J3544" s="304" t="s">
        <v>3405</v>
      </c>
      <c r="K3544" s="202" t="str">
        <f>VLOOKUP(F3544,石と花メイン,3,FALSE)</f>
        <v>◆青玉</v>
      </c>
      <c r="L3544" s="297" t="str">
        <f>VLOOKUP(F3544,石と花メイン,4,FALSE)</f>
        <v>ジャスミン【茉莉花】</v>
      </c>
      <c r="M3544" s="393">
        <f>IF(OR(MONTH(F3544)&lt;7,AND(MONTH(F3544)=7,DAY(F3544)&lt;=25)),
MOD(SUM((E3544-1901)*365,259),260),
MOD(SUM((E3544-1900)*365,259),260))</f>
        <v>89</v>
      </c>
      <c r="N3544" s="390">
        <f>IF(AND(MONTH(F3544)=7,DAY(F3544)&gt;25),1,
ROUNDDOWN((SUM(VLOOKUP(MONTH(F3544),D暦変換用数値,2,FALSE),DAY(F3544))/28)+1,0))</f>
        <v>12</v>
      </c>
      <c r="O3544" s="205">
        <f>IF(AND(MONTH(F3544)=7,DAY(F3544)&gt;25),DAY(F3544)-25,
MOD((SUM(VLOOKUP(MONTH(F3544),D暦変換用数値,2,FALSE),DAY(F3544))),28)+1)</f>
        <v>10</v>
      </c>
      <c r="P3544" s="406">
        <f>IF(OR(MONTH(F3544)&lt;7,AND(MONTH(F3544)=7,DAY(F3544)&lt;=25)),
MOD(SUM((E3544-1901)*365,(N3544-1)*28,O3544,258),260),
MOD(SUM((E3544-1900)*365,(N3544-1)*28,O3544,258),260))</f>
        <v>146</v>
      </c>
      <c r="Q3544" s="375" t="str">
        <f>VLOOKUP(MOD(P3544,4),色,2,FALSE)</f>
        <v>白い</v>
      </c>
      <c r="R3544" s="293" t="str">
        <f>VLOOKUP(MOD(P3544,13),銀河の音,2,FALSE)</f>
        <v>電気の</v>
      </c>
      <c r="S3544" s="386" t="str">
        <f>VLOOKUP(MOD(P3544,20),太陽の紋章,2,FALSE)</f>
        <v>世界の橋渡し</v>
      </c>
      <c r="T3544" s="99" t="s">
        <v>127</v>
      </c>
    </row>
    <row r="3545" spans="1:20" ht="13.5" customHeight="1">
      <c r="A3545" s="285" t="str">
        <f>VLOOKUP(MOD(E3545,10),十干,2,FALSE)</f>
        <v>己</v>
      </c>
      <c r="B3545" s="283" t="str">
        <f>VLOOKUP(MOD(E3545,12),十二支,3,FALSE)</f>
        <v xml:space="preserve">10 龍 </v>
      </c>
      <c r="C3545" s="287" t="str">
        <f>VLOOKUP(F3545,星座,3,TRUE)</f>
        <v xml:space="preserve">03 水 </v>
      </c>
      <c r="D3545" s="533" t="s">
        <v>8854</v>
      </c>
      <c r="E3545" s="83" t="str">
        <f>IFERROR(YEAR(D3545),LEFT(D3545,4))</f>
        <v>1899</v>
      </c>
      <c r="F3545" s="83" t="str">
        <f>IF(ISTEXT(D3545),RIGHT(D3545,5),TEXT(D3545,"mm/dd"))</f>
        <v>06/03</v>
      </c>
      <c r="G3545" s="88">
        <f>SUM(MID(E3545,1,1),MID(E3545,2,1),MID(E3545,3,1),MID(E3545,4,1),MID(F3545,1,1),MID(F3545,2,1),MID(F3545,4,1),MID(F3545,5,1))</f>
        <v>36</v>
      </c>
      <c r="H3545" s="88">
        <f>IF(MOD(G3545,9)=0,9,MOD(G3545,9))</f>
        <v>9</v>
      </c>
      <c r="I3545" s="83" t="str">
        <f>IFERROR(MID("日月火水木金土",WEEKDAY(D3545),1),"")</f>
        <v/>
      </c>
      <c r="J3545" s="303" t="s">
        <v>3801</v>
      </c>
      <c r="K3545" s="87" t="str">
        <f>VLOOKUP(F3545,石と花メイン,3,FALSE)</f>
        <v>●蛋白石</v>
      </c>
      <c r="L3545" s="296" t="str">
        <f>VLOOKUP(F3545,石と花メイン,4,FALSE)</f>
        <v>亜麻【滑胡麻】</v>
      </c>
      <c r="M3545" s="392">
        <f>IF(OR(MONTH(F3545)&lt;7,AND(MONTH(F3545)=7,DAY(F3545)&lt;=25)),
MOD(SUM((E3545-1901)*365,259),260),
MOD(SUM((E3545-1900)*365,259),260))</f>
        <v>49</v>
      </c>
      <c r="N3545" s="330">
        <f>IF(AND(MONTH(F3545)=7,DAY(F3545)&gt;25),1,
ROUNDDOWN((SUM(VLOOKUP(MONTH(F3545),D暦変換用数値,2,FALSE),DAY(F3545))/28)+1,0))</f>
        <v>12</v>
      </c>
      <c r="O3545" s="84">
        <f>IF(AND(MONTH(F3545)=7,DAY(F3545)&gt;25),DAY(F3545)-25,
MOD((SUM(VLOOKUP(MONTH(F3545),D暦変換用数値,2,FALSE),DAY(F3545))),28)+1)</f>
        <v>5</v>
      </c>
      <c r="P3545" s="405">
        <f>IF(OR(MONTH(F3545)&lt;7,AND(MONTH(F3545)=7,DAY(F3545)&lt;=25)),
MOD(SUM((E3545-1901)*365,(N3545-1)*28,O3545,258),260),
MOD(SUM((E3545-1900)*365,(N3545-1)*28,O3545,258),260))</f>
        <v>101</v>
      </c>
      <c r="Q3545" s="371" t="str">
        <f>VLOOKUP(MOD(P3545,4),色,2,FALSE)</f>
        <v>赤い</v>
      </c>
      <c r="R3545" s="289" t="str">
        <f>VLOOKUP(MOD(P3545,13),銀河の音,2,FALSE)</f>
        <v>惑星の</v>
      </c>
      <c r="S3545" s="382" t="str">
        <f>VLOOKUP(MOD(P3545,20),太陽の紋章,2,FALSE)</f>
        <v>竜</v>
      </c>
      <c r="T3545" s="91"/>
    </row>
    <row r="3546" spans="1:20" ht="13.5" customHeight="1">
      <c r="A3546" s="50" t="str">
        <f>VLOOKUP(MOD(E3546,10),十干,2,FALSE)</f>
        <v>己</v>
      </c>
      <c r="B3546" s="199" t="str">
        <f>VLOOKUP(MOD(E3546,12),十二支,3,FALSE)</f>
        <v xml:space="preserve">10 龍 </v>
      </c>
      <c r="C3546" s="201" t="str">
        <f>VLOOKUP(F3546,星座,3,TRUE)</f>
        <v xml:space="preserve">03 水 </v>
      </c>
      <c r="D3546" s="531" t="s">
        <v>5812</v>
      </c>
      <c r="E3546" s="1" t="str">
        <f>IFERROR(YEAR(D3546),LEFT(D3546,4))</f>
        <v>1899</v>
      </c>
      <c r="F3546" s="1" t="str">
        <f>IF(ISTEXT(D3546),RIGHT(D3546,5),TEXT(D3546,"mm/dd"))</f>
        <v>06/14</v>
      </c>
      <c r="G3546" s="39">
        <f>SUM(MID(E3546,1,1),MID(E3546,2,1),MID(E3546,3,1),MID(E3546,4,1),MID(F3546,1,1),MID(F3546,2,1),MID(F3546,4,1),MID(F3546,5,1))</f>
        <v>38</v>
      </c>
      <c r="H3546" s="41">
        <f>IF(MOD(G3546,9)=0,9,MOD(G3546,9))</f>
        <v>2</v>
      </c>
      <c r="I3546" s="45" t="str">
        <f>IFERROR(MID("日月火水木金土",WEEKDAY(D3546),1),"")</f>
        <v/>
      </c>
      <c r="J3546" s="304" t="s">
        <v>3220</v>
      </c>
      <c r="K3546" s="202" t="str">
        <f>VLOOKUP(F3546,石と花メイン,3,FALSE)</f>
        <v>○真珠</v>
      </c>
      <c r="L3546" s="297" t="str">
        <f>VLOOKUP(F3546,石と花メイン,4,FALSE)</f>
        <v>瑠璃繁縷【アナガリス】</v>
      </c>
      <c r="M3546" s="393">
        <f>IF(OR(MONTH(F3546)&lt;7,AND(MONTH(F3546)=7,DAY(F3546)&lt;=25)),
MOD(SUM((E3546-1901)*365,259),260),
MOD(SUM((E3546-1900)*365,259),260))</f>
        <v>49</v>
      </c>
      <c r="N3546" s="390">
        <f>IF(AND(MONTH(F3546)=7,DAY(F3546)&gt;25),1,
ROUNDDOWN((SUM(VLOOKUP(MONTH(F3546),D暦変換用数値,2,FALSE),DAY(F3546))/28)+1,0))</f>
        <v>12</v>
      </c>
      <c r="O3546" s="205">
        <f>IF(AND(MONTH(F3546)=7,DAY(F3546)&gt;25),DAY(F3546)-25,
MOD((SUM(VLOOKUP(MONTH(F3546),D暦変換用数値,2,FALSE),DAY(F3546))),28)+1)</f>
        <v>16</v>
      </c>
      <c r="P3546" s="406">
        <f>IF(OR(MONTH(F3546)&lt;7,AND(MONTH(F3546)=7,DAY(F3546)&lt;=25)),
MOD(SUM((E3546-1901)*365,(N3546-1)*28,O3546,258),260),
MOD(SUM((E3546-1900)*365,(N3546-1)*28,O3546,258),260))</f>
        <v>112</v>
      </c>
      <c r="Q3546" s="373" t="str">
        <f>VLOOKUP(MOD(P3546,4),色,2,FALSE)</f>
        <v>黄色い</v>
      </c>
      <c r="R3546" s="291" t="str">
        <f>VLOOKUP(MOD(P3546,13),銀河の音,2,FALSE)</f>
        <v>銀河の</v>
      </c>
      <c r="S3546" s="384" t="str">
        <f>VLOOKUP(MOD(P3546,20),太陽の紋章,2,FALSE)</f>
        <v>人</v>
      </c>
      <c r="T3546" s="103" t="s">
        <v>5896</v>
      </c>
    </row>
    <row r="3547" spans="1:20" ht="13.5" customHeight="1">
      <c r="A3547" s="50" t="str">
        <f>VLOOKUP(MOD(E3547,10),十干,2,FALSE)</f>
        <v>辛</v>
      </c>
      <c r="B3547" s="199" t="str">
        <f>VLOOKUP(MOD(E3547,12),十二支,3,FALSE)</f>
        <v xml:space="preserve">10 龍 </v>
      </c>
      <c r="C3547" s="201" t="str">
        <f>VLOOKUP(F3547,星座,3,TRUE)</f>
        <v xml:space="preserve">05 土 </v>
      </c>
      <c r="D3547" s="531">
        <v>4029</v>
      </c>
      <c r="E3547" s="1">
        <f>IFERROR(YEAR(D3547),LEFT(D3547,4))</f>
        <v>1911</v>
      </c>
      <c r="F3547" s="1" t="str">
        <f>IF(ISTEXT(D3547),RIGHT(D3547,5),TEXT(D3547,"mm/dd"))</f>
        <v>01/11</v>
      </c>
      <c r="G3547" s="39">
        <f>SUM(MID(E3547,1,1),MID(E3547,2,1),MID(E3547,3,1),MID(E3547,4,1),MID(F3547,1,1),MID(F3547,2,1),MID(F3547,4,1),MID(F3547,5,1))</f>
        <v>15</v>
      </c>
      <c r="H3547" s="41">
        <f>IF(MOD(G3547,9)=0,9,MOD(G3547,9))</f>
        <v>6</v>
      </c>
      <c r="I3547" s="45" t="str">
        <f>IFERROR(MID("日月火水木金土",WEEKDAY(D3547),1),"")</f>
        <v>水</v>
      </c>
      <c r="J3547" s="304" t="s">
        <v>339</v>
      </c>
      <c r="K3547" s="202" t="str">
        <f>VLOOKUP(F3547,石と花メイン,3,FALSE)</f>
        <v>●孔雀石</v>
      </c>
      <c r="L3547" s="297" t="str">
        <f>VLOOKUP(F3547,石と花メイン,4,FALSE)</f>
        <v>芹【白根草】</v>
      </c>
      <c r="M3547" s="393">
        <f>IF(OR(MONTH(F3547)&lt;7,AND(MONTH(F3547)=7,DAY(F3547)&lt;=25)),
MOD(SUM((E3547-1901)*365,259),260),
MOD(SUM((E3547-1900)*365,259),260))</f>
        <v>9</v>
      </c>
      <c r="N3547" s="390">
        <f>IF(AND(MONTH(F3547)=7,DAY(F3547)&gt;25),1,
ROUNDDOWN((SUM(VLOOKUP(MONTH(F3547),D暦変換用数値,2,FALSE),DAY(F3547))/28)+1,0))</f>
        <v>7</v>
      </c>
      <c r="O3547" s="205">
        <f>IF(AND(MONTH(F3547)=7,DAY(F3547)&gt;25),DAY(F3547)-25,
MOD((SUM(VLOOKUP(MONTH(F3547),D暦変換用数値,2,FALSE),DAY(F3547))),28)+1)</f>
        <v>2</v>
      </c>
      <c r="P3547" s="406">
        <f>IF(OR(MONTH(F3547)&lt;7,AND(MONTH(F3547)=7,DAY(F3547)&lt;=25)),
MOD(SUM((E3547-1901)*365,(N3547-1)*28,O3547,258),260),
MOD(SUM((E3547-1900)*365,(N3547-1)*28,O3547,258),260))</f>
        <v>178</v>
      </c>
      <c r="Q3547" s="375" t="str">
        <f>VLOOKUP(MOD(P3547,4),色,2,FALSE)</f>
        <v>白い</v>
      </c>
      <c r="R3547" s="293" t="str">
        <f>VLOOKUP(MOD(P3547,13),銀河の音,2,FALSE)</f>
        <v>太陽の</v>
      </c>
      <c r="S3547" s="386" t="str">
        <f>VLOOKUP(MOD(P3547,20),太陽の紋章,2,FALSE)</f>
        <v>鏡</v>
      </c>
      <c r="T3547" s="99" t="s">
        <v>5897</v>
      </c>
    </row>
    <row r="3548" spans="1:20" ht="13.5" customHeight="1">
      <c r="A3548" s="50" t="str">
        <f>VLOOKUP(MOD(E3548,10),十干,2,FALSE)</f>
        <v>癸</v>
      </c>
      <c r="B3548" s="199" t="str">
        <f>VLOOKUP(MOD(E3548,12),十二支,3,FALSE)</f>
        <v xml:space="preserve">10 龍 </v>
      </c>
      <c r="C3548" s="201" t="str">
        <f>VLOOKUP(F3548,星座,3,TRUE)</f>
        <v xml:space="preserve">05 土 </v>
      </c>
      <c r="D3548" s="535">
        <v>8407</v>
      </c>
      <c r="E3548" s="45">
        <f>IFERROR(YEAR(D3548),LEFT(D3548,4))</f>
        <v>1923</v>
      </c>
      <c r="F3548" s="45" t="str">
        <f>IF(ISTEXT(D3548),RIGHT(D3548,5),TEXT(D3548,"mm/dd"))</f>
        <v>01/06</v>
      </c>
      <c r="G3548" s="41">
        <f>SUM(MID(E3548,1,1),MID(E3548,2,1),MID(E3548,3,1),MID(E3548,4,1),MID(F3548,1,1),MID(F3548,2,1),MID(F3548,4,1),MID(F3548,5,1))</f>
        <v>22</v>
      </c>
      <c r="H3548" s="41">
        <f>IF(MOD(G3548,9)=0,9,MOD(G3548,9))</f>
        <v>4</v>
      </c>
      <c r="I3548" s="45" t="str">
        <f>IFERROR(MID("日月火水木金土",WEEKDAY(D3548),1),"")</f>
        <v>土</v>
      </c>
      <c r="J3548" s="305" t="s">
        <v>4270</v>
      </c>
      <c r="K3548" s="203" t="str">
        <f>VLOOKUP(F3548,石と花メイン,3,FALSE)</f>
        <v>○真珠</v>
      </c>
      <c r="L3548" s="298" t="str">
        <f>VLOOKUP(F3548,石と花メイン,4,FALSE)</f>
        <v>パンジー【三色菫】</v>
      </c>
      <c r="M3548" s="394">
        <f>IF(OR(MONTH(F3548)&lt;7,AND(MONTH(F3548)=7,DAY(F3548)&lt;=25)),
MOD(SUM((E3548-1901)*365,259),260),
MOD(SUM((E3548-1900)*365,259),260))</f>
        <v>229</v>
      </c>
      <c r="N3548" s="391">
        <f>IF(AND(MONTH(F3548)=7,DAY(F3548)&gt;25),1,
ROUNDDOWN((SUM(VLOOKUP(MONTH(F3548),D暦変換用数値,2,FALSE),DAY(F3548))/28)+1,0))</f>
        <v>6</v>
      </c>
      <c r="O3548" s="46">
        <f>IF(AND(MONTH(F3548)=7,DAY(F3548)&gt;25),DAY(F3548)-25,
MOD((SUM(VLOOKUP(MONTH(F3548),D暦変換用数値,2,FALSE),DAY(F3548))),28)+1)</f>
        <v>25</v>
      </c>
      <c r="P3548" s="407">
        <f>IF(OR(MONTH(F3548)&lt;7,AND(MONTH(F3548)=7,DAY(F3548)&lt;=25)),
MOD(SUM((E3548-1901)*365,(N3548-1)*28,O3548,258),260),
MOD(SUM((E3548-1900)*365,(N3548-1)*28,O3548,258),260))</f>
        <v>133</v>
      </c>
      <c r="Q3548" s="372" t="str">
        <f>VLOOKUP(MOD(P3548,4),色,2,FALSE)</f>
        <v>赤い</v>
      </c>
      <c r="R3548" s="290" t="str">
        <f>VLOOKUP(MOD(P3548,13),銀河の音,2,FALSE)</f>
        <v>電気の</v>
      </c>
      <c r="S3548" s="383" t="str">
        <f>VLOOKUP(MOD(P3548,20),太陽の紋章,2,FALSE)</f>
        <v>空歩く者</v>
      </c>
      <c r="T3548" s="96" t="s">
        <v>4271</v>
      </c>
    </row>
    <row r="3549" spans="1:20" ht="13.5" customHeight="1">
      <c r="A3549" s="282" t="str">
        <f>VLOOKUP(MOD(E3549,10),十干,2,FALSE)</f>
        <v>癸</v>
      </c>
      <c r="B3549" s="283" t="str">
        <f>VLOOKUP(MOD(E3549,12),十二支,3,FALSE)</f>
        <v xml:space="preserve">10 龍 </v>
      </c>
      <c r="C3549" s="287" t="str">
        <f>VLOOKUP(F3549,星座,3,TRUE)</f>
        <v xml:space="preserve">05 土 </v>
      </c>
      <c r="D3549" s="533">
        <v>8762</v>
      </c>
      <c r="E3549" s="83">
        <f>IFERROR(YEAR(D3549),LEFT(D3549,4))</f>
        <v>1923</v>
      </c>
      <c r="F3549" s="83" t="str">
        <f>IF(ISTEXT(D3549),RIGHT(D3549,5),TEXT(D3549,"mm/dd"))</f>
        <v>12/27</v>
      </c>
      <c r="G3549" s="88">
        <f>SUM(MID(E3549,1,1),MID(E3549,2,1),MID(E3549,3,1),MID(E3549,4,1),MID(F3549,1,1),MID(F3549,2,1),MID(F3549,4,1),MID(F3549,5,1))</f>
        <v>27</v>
      </c>
      <c r="H3549" s="88">
        <f>IF(MOD(G3549,9)=0,9,MOD(G3549,9))</f>
        <v>9</v>
      </c>
      <c r="I3549" s="83" t="str">
        <f>IFERROR(MID("日月火水木金土",WEEKDAY(D3549),1),"")</f>
        <v>木</v>
      </c>
      <c r="J3549" s="303" t="s">
        <v>2983</v>
      </c>
      <c r="K3549" s="87" t="str">
        <f>VLOOKUP(F3549,石と花メイン,3,FALSE)</f>
        <v>■黒縞瑪瑙</v>
      </c>
      <c r="L3549" s="296" t="str">
        <f>VLOOKUP(F3549,石と花メイン,4,FALSE)</f>
        <v>梅【春告げ草】</v>
      </c>
      <c r="M3549" s="392">
        <f>IF(OR(MONTH(F3549)&lt;7,AND(MONTH(F3549)=7,DAY(F3549)&lt;=25)),
MOD(SUM((E3549-1901)*365,259),260),
MOD(SUM((E3549-1900)*365,259),260))</f>
        <v>74</v>
      </c>
      <c r="N3549" s="330">
        <f>IF(AND(MONTH(F3549)=7,DAY(F3549)&gt;25),1,
ROUNDDOWN((SUM(VLOOKUP(MONTH(F3549),D暦変換用数値,2,FALSE),DAY(F3549))/28)+1,0))</f>
        <v>6</v>
      </c>
      <c r="O3549" s="84">
        <f>IF(AND(MONTH(F3549)=7,DAY(F3549)&gt;25),DAY(F3549)-25,
MOD((SUM(VLOOKUP(MONTH(F3549),D暦変換用数値,2,FALSE),DAY(F3549))),28)+1)</f>
        <v>15</v>
      </c>
      <c r="P3549" s="405">
        <f>IF(OR(MONTH(F3549)&lt;7,AND(MONTH(F3549)=7,DAY(F3549)&lt;=25)),
MOD(SUM((E3549-1901)*365,(N3549-1)*28,O3549,258),260),
MOD(SUM((E3549-1900)*365,(N3549-1)*28,O3549,258),260))</f>
        <v>228</v>
      </c>
      <c r="Q3549" s="371" t="str">
        <f>VLOOKUP(MOD(P3549,4),色,2,FALSE)</f>
        <v>黄色い</v>
      </c>
      <c r="R3549" s="289" t="str">
        <f>VLOOKUP(MOD(P3549,13),銀河の音,2,FALSE)</f>
        <v>共振の</v>
      </c>
      <c r="S3549" s="382" t="str">
        <f>VLOOKUP(MOD(P3549,20),太陽の紋章,2,FALSE)</f>
        <v>星</v>
      </c>
      <c r="T3549" s="102" t="s">
        <v>1206</v>
      </c>
    </row>
    <row r="3550" spans="1:20" ht="13.5" customHeight="1">
      <c r="A3550" s="50" t="str">
        <f>VLOOKUP(MOD(E3550,10),十干,2,FALSE)</f>
        <v>乙</v>
      </c>
      <c r="B3550" s="199" t="str">
        <f>VLOOKUP(MOD(E3550,12),十二支,3,FALSE)</f>
        <v xml:space="preserve">10 龍 </v>
      </c>
      <c r="C3550" s="201" t="str">
        <f>VLOOKUP(F3550,星座,3,TRUE)</f>
        <v xml:space="preserve">05 土 </v>
      </c>
      <c r="D3550" s="531">
        <v>12792</v>
      </c>
      <c r="E3550" s="1">
        <f>IFERROR(YEAR(D3550),LEFT(D3550,4))</f>
        <v>1935</v>
      </c>
      <c r="F3550" s="1" t="str">
        <f>IF(ISTEXT(D3550),RIGHT(D3550,5),TEXT(D3550,"mm/dd"))</f>
        <v>01/08</v>
      </c>
      <c r="G3550" s="39">
        <f>SUM(MID(E3550,1,1),MID(E3550,2,1),MID(E3550,3,1),MID(E3550,4,1),MID(F3550,1,1),MID(F3550,2,1),MID(F3550,4,1),MID(F3550,5,1))</f>
        <v>27</v>
      </c>
      <c r="H3550" s="41">
        <f>IF(MOD(G3550,9)=0,9,MOD(G3550,9))</f>
        <v>9</v>
      </c>
      <c r="I3550" s="45" t="str">
        <f>IFERROR(MID("日月火水木金土",WEEKDAY(D3550),1),"")</f>
        <v>火</v>
      </c>
      <c r="J3550" s="304" t="s">
        <v>340</v>
      </c>
      <c r="K3550" s="202" t="str">
        <f>VLOOKUP(F3550,石と花メイン,3,FALSE)</f>
        <v>●珊瑚</v>
      </c>
      <c r="L3550" s="297" t="str">
        <f>VLOOKUP(F3550,石と花メイン,4,FALSE)</f>
        <v>母子草【御形】</v>
      </c>
      <c r="M3550" s="393">
        <f>IF(OR(MONTH(F3550)&lt;7,AND(MONTH(F3550)=7,DAY(F3550)&lt;=25)),
MOD(SUM((E3550-1901)*365,259),260),
MOD(SUM((E3550-1900)*365,259),260))</f>
        <v>189</v>
      </c>
      <c r="N3550" s="390">
        <f>IF(AND(MONTH(F3550)=7,DAY(F3550)&gt;25),1,
ROUNDDOWN((SUM(VLOOKUP(MONTH(F3550),D暦変換用数値,2,FALSE),DAY(F3550))/28)+1,0))</f>
        <v>6</v>
      </c>
      <c r="O3550" s="205">
        <f>IF(AND(MONTH(F3550)=7,DAY(F3550)&gt;25),DAY(F3550)-25,
MOD((SUM(VLOOKUP(MONTH(F3550),D暦変換用数値,2,FALSE),DAY(F3550))),28)+1)</f>
        <v>27</v>
      </c>
      <c r="P3550" s="406">
        <f>IF(OR(MONTH(F3550)&lt;7,AND(MONTH(F3550)=7,DAY(F3550)&lt;=25)),
MOD(SUM((E3550-1901)*365,(N3550-1)*28,O3550,258),260),
MOD(SUM((E3550-1900)*365,(N3550-1)*28,O3550,258),260))</f>
        <v>95</v>
      </c>
      <c r="Q3550" s="374" t="str">
        <f>VLOOKUP(MOD(P3550,4),色,2,FALSE)</f>
        <v>青い</v>
      </c>
      <c r="R3550" s="292" t="str">
        <f>VLOOKUP(MOD(P3550,13),銀河の音,2,FALSE)</f>
        <v>自己存在の</v>
      </c>
      <c r="S3550" s="385" t="str">
        <f>VLOOKUP(MOD(P3550,20),太陽の紋章,2,FALSE)</f>
        <v>鷲</v>
      </c>
      <c r="T3550" s="97" t="s">
        <v>1115</v>
      </c>
    </row>
    <row r="3551" spans="1:20" ht="13.5" customHeight="1">
      <c r="A3551" s="50" t="str">
        <f>VLOOKUP(MOD(E3551,10),十干,2,FALSE)</f>
        <v>乙</v>
      </c>
      <c r="B3551" s="199" t="str">
        <f>VLOOKUP(MOD(E3551,12),十二支,3,FALSE)</f>
        <v xml:space="preserve">10 龍 </v>
      </c>
      <c r="C3551" s="201" t="str">
        <f>VLOOKUP(F3551,星座,3,TRUE)</f>
        <v xml:space="preserve">05 土 </v>
      </c>
      <c r="D3551" s="531">
        <v>12794</v>
      </c>
      <c r="E3551" s="1">
        <f>IFERROR(YEAR(D3551),LEFT(D3551,4))</f>
        <v>1935</v>
      </c>
      <c r="F3551" s="1" t="str">
        <f>IF(ISTEXT(D3551),RIGHT(D3551,5),TEXT(D3551,"mm/dd"))</f>
        <v>01/10</v>
      </c>
      <c r="G3551" s="39">
        <f>SUM(MID(E3551,1,1),MID(E3551,2,1),MID(E3551,3,1),MID(E3551,4,1),MID(F3551,1,1),MID(F3551,2,1),MID(F3551,4,1),MID(F3551,5,1))</f>
        <v>20</v>
      </c>
      <c r="H3551" s="41">
        <f>IF(MOD(G3551,9)=0,9,MOD(G3551,9))</f>
        <v>2</v>
      </c>
      <c r="I3551" s="45" t="str">
        <f>IFERROR(MID("日月火水木金土",WEEKDAY(D3551),1),"")</f>
        <v>木</v>
      </c>
      <c r="J3551" s="304" t="s">
        <v>341</v>
      </c>
      <c r="K3551" s="202" t="str">
        <f>VLOOKUP(F3551,石と花メイン,3,FALSE)</f>
        <v>◇金剛石</v>
      </c>
      <c r="L3551" s="297" t="str">
        <f>VLOOKUP(F3551,石と花メイン,4,FALSE)</f>
        <v>フリージア【浅黄水仙】</v>
      </c>
      <c r="M3551" s="393">
        <f>IF(OR(MONTH(F3551)&lt;7,AND(MONTH(F3551)=7,DAY(F3551)&lt;=25)),
MOD(SUM((E3551-1901)*365,259),260),
MOD(SUM((E3551-1900)*365,259),260))</f>
        <v>189</v>
      </c>
      <c r="N3551" s="390">
        <f>IF(AND(MONTH(F3551)=7,DAY(F3551)&gt;25),1,
ROUNDDOWN((SUM(VLOOKUP(MONTH(F3551),D暦変換用数値,2,FALSE),DAY(F3551))/28)+1,0))</f>
        <v>7</v>
      </c>
      <c r="O3551" s="205">
        <f>IF(AND(MONTH(F3551)=7,DAY(F3551)&gt;25),DAY(F3551)-25,
MOD((SUM(VLOOKUP(MONTH(F3551),D暦変換用数値,2,FALSE),DAY(F3551))),28)+1)</f>
        <v>1</v>
      </c>
      <c r="P3551" s="406">
        <f>IF(OR(MONTH(F3551)&lt;7,AND(MONTH(F3551)=7,DAY(F3551)&lt;=25)),
MOD(SUM((E3551-1901)*365,(N3551-1)*28,O3551,258),260),
MOD(SUM((E3551-1900)*365,(N3551-1)*28,O3551,258),260))</f>
        <v>97</v>
      </c>
      <c r="Q3551" s="372" t="str">
        <f>VLOOKUP(MOD(P3551,4),色,2,FALSE)</f>
        <v>赤い</v>
      </c>
      <c r="R3551" s="290" t="str">
        <f>VLOOKUP(MOD(P3551,13),銀河の音,2,FALSE)</f>
        <v>律動の</v>
      </c>
      <c r="S3551" s="383" t="str">
        <f>VLOOKUP(MOD(P3551,20),太陽の紋章,2,FALSE)</f>
        <v>地球</v>
      </c>
      <c r="T3551" s="98" t="s">
        <v>3736</v>
      </c>
    </row>
    <row r="3552" spans="1:20" ht="13.5" customHeight="1">
      <c r="A3552" s="50" t="str">
        <f>VLOOKUP(MOD(E3552,10),十干,2,FALSE)</f>
        <v>乙</v>
      </c>
      <c r="B3552" s="199" t="str">
        <f>VLOOKUP(MOD(E3552,12),十二支,3,FALSE)</f>
        <v xml:space="preserve">10 龍 </v>
      </c>
      <c r="C3552" s="201" t="str">
        <f>VLOOKUP(F3552,星座,3,TRUE)</f>
        <v xml:space="preserve">05 土 </v>
      </c>
      <c r="D3552" s="531">
        <v>12797</v>
      </c>
      <c r="E3552" s="1">
        <f>IFERROR(YEAR(D3552),LEFT(D3552,4))</f>
        <v>1935</v>
      </c>
      <c r="F3552" s="1" t="str">
        <f>IF(ISTEXT(D3552),RIGHT(D3552,5),TEXT(D3552,"mm/dd"))</f>
        <v>01/13</v>
      </c>
      <c r="G3552" s="39">
        <f>SUM(MID(E3552,1,1),MID(E3552,2,1),MID(E3552,3,1),MID(E3552,4,1),MID(F3552,1,1),MID(F3552,2,1),MID(F3552,4,1),MID(F3552,5,1))</f>
        <v>23</v>
      </c>
      <c r="H3552" s="41">
        <f>IF(MOD(G3552,9)=0,9,MOD(G3552,9))</f>
        <v>5</v>
      </c>
      <c r="I3552" s="45" t="str">
        <f>IFERROR(MID("日月火水木金土",WEEKDAY(D3552),1),"")</f>
        <v>日</v>
      </c>
      <c r="J3552" s="304" t="s">
        <v>342</v>
      </c>
      <c r="K3552" s="202" t="str">
        <f>VLOOKUP(F3552,石と花メイン,3,FALSE)</f>
        <v>◆猫目石</v>
      </c>
      <c r="L3552" s="297" t="str">
        <f>VLOOKUP(F3552,石と花メイン,4,FALSE)</f>
        <v>水仙【雪中花】</v>
      </c>
      <c r="M3552" s="393">
        <f>IF(OR(MONTH(F3552)&lt;7,AND(MONTH(F3552)=7,DAY(F3552)&lt;=25)),
MOD(SUM((E3552-1901)*365,259),260),
MOD(SUM((E3552-1900)*365,259),260))</f>
        <v>189</v>
      </c>
      <c r="N3552" s="390">
        <f>IF(AND(MONTH(F3552)=7,DAY(F3552)&gt;25),1,
ROUNDDOWN((SUM(VLOOKUP(MONTH(F3552),D暦変換用数値,2,FALSE),DAY(F3552))/28)+1,0))</f>
        <v>7</v>
      </c>
      <c r="O3552" s="205">
        <f>IF(AND(MONTH(F3552)=7,DAY(F3552)&gt;25),DAY(F3552)-25,
MOD((SUM(VLOOKUP(MONTH(F3552),D暦変換用数値,2,FALSE),DAY(F3552))),28)+1)</f>
        <v>4</v>
      </c>
      <c r="P3552" s="406">
        <f>IF(OR(MONTH(F3552)&lt;7,AND(MONTH(F3552)=7,DAY(F3552)&lt;=25)),
MOD(SUM((E3552-1901)*365,(N3552-1)*28,O3552,258),260),
MOD(SUM((E3552-1900)*365,(N3552-1)*28,O3552,258),260))</f>
        <v>100</v>
      </c>
      <c r="Q3552" s="373" t="str">
        <f>VLOOKUP(MOD(P3552,4),色,2,FALSE)</f>
        <v>黄色い</v>
      </c>
      <c r="R3552" s="291" t="str">
        <f>VLOOKUP(MOD(P3552,13),銀河の音,2,FALSE)</f>
        <v>太陽の</v>
      </c>
      <c r="S3552" s="384" t="str">
        <f>VLOOKUP(MOD(P3552,20),太陽の紋章,2,FALSE)</f>
        <v>太陽</v>
      </c>
      <c r="T3552" s="98" t="s">
        <v>3736</v>
      </c>
    </row>
    <row r="3553" spans="1:20" ht="13.5" customHeight="1">
      <c r="A3553" s="50" t="str">
        <f>VLOOKUP(MOD(E3553,10),十干,2,FALSE)</f>
        <v>乙</v>
      </c>
      <c r="B3553" s="199" t="str">
        <f>VLOOKUP(MOD(E3553,12),十二支,3,FALSE)</f>
        <v xml:space="preserve">10 龍 </v>
      </c>
      <c r="C3553" s="201" t="str">
        <f>VLOOKUP(F3553,星座,3,TRUE)</f>
        <v xml:space="preserve">05 土 </v>
      </c>
      <c r="D3553" s="531">
        <v>12801</v>
      </c>
      <c r="E3553" s="1">
        <f>IFERROR(YEAR(D3553),LEFT(D3553,4))</f>
        <v>1935</v>
      </c>
      <c r="F3553" s="1" t="str">
        <f>IF(ISTEXT(D3553),RIGHT(D3553,5),TEXT(D3553,"mm/dd"))</f>
        <v>01/17</v>
      </c>
      <c r="G3553" s="39">
        <f>SUM(MID(E3553,1,1),MID(E3553,2,1),MID(E3553,3,1),MID(E3553,4,1),MID(F3553,1,1),MID(F3553,2,1),MID(F3553,4,1),MID(F3553,5,1))</f>
        <v>27</v>
      </c>
      <c r="H3553" s="41">
        <f>IF(MOD(G3553,9)=0,9,MOD(G3553,9))</f>
        <v>9</v>
      </c>
      <c r="I3553" s="45" t="str">
        <f>IFERROR(MID("日月火水木金土",WEEKDAY(D3553),1),"")</f>
        <v>木</v>
      </c>
      <c r="J3553" s="304" t="s">
        <v>4801</v>
      </c>
      <c r="K3553" s="202" t="str">
        <f>VLOOKUP(F3553,石と花メイン,3,FALSE)</f>
        <v>◆翠玉</v>
      </c>
      <c r="L3553" s="297" t="str">
        <f>VLOOKUP(F3553,石と花メイン,4,FALSE)</f>
        <v>胡蝶蘭【ファレノプシス】</v>
      </c>
      <c r="M3553" s="393">
        <f>IF(OR(MONTH(F3553)&lt;7,AND(MONTH(F3553)=7,DAY(F3553)&lt;=25)),
MOD(SUM((E3553-1901)*365,259),260),
MOD(SUM((E3553-1900)*365,259),260))</f>
        <v>189</v>
      </c>
      <c r="N3553" s="390">
        <f>IF(AND(MONTH(F3553)=7,DAY(F3553)&gt;25),1,
ROUNDDOWN((SUM(VLOOKUP(MONTH(F3553),D暦変換用数値,2,FALSE),DAY(F3553))/28)+1,0))</f>
        <v>7</v>
      </c>
      <c r="O3553" s="205">
        <f>IF(AND(MONTH(F3553)=7,DAY(F3553)&gt;25),DAY(F3553)-25,
MOD((SUM(VLOOKUP(MONTH(F3553),D暦変換用数値,2,FALSE),DAY(F3553))),28)+1)</f>
        <v>8</v>
      </c>
      <c r="P3553" s="406">
        <f>IF(OR(MONTH(F3553)&lt;7,AND(MONTH(F3553)=7,DAY(F3553)&lt;=25)),
MOD(SUM((E3553-1901)*365,(N3553-1)*28,O3553,258),260),
MOD(SUM((E3553-1900)*365,(N3553-1)*28,O3553,258),260))</f>
        <v>104</v>
      </c>
      <c r="Q3553" s="373" t="str">
        <f>VLOOKUP(MOD(P3553,4),色,2,FALSE)</f>
        <v>黄色い</v>
      </c>
      <c r="R3553" s="291" t="str">
        <f>VLOOKUP(MOD(P3553,13),銀河の音,2,FALSE)</f>
        <v>宇宙の</v>
      </c>
      <c r="S3553" s="384" t="str">
        <f>VLOOKUP(MOD(P3553,20),太陽の紋章,2,FALSE)</f>
        <v>種</v>
      </c>
      <c r="T3553" s="93" t="s">
        <v>5006</v>
      </c>
    </row>
    <row r="3554" spans="1:20" ht="13.5" customHeight="1">
      <c r="A3554" s="282" t="str">
        <f>VLOOKUP(MOD(E3554,10),十干,2,FALSE)</f>
        <v>乙</v>
      </c>
      <c r="B3554" s="283" t="str">
        <f>VLOOKUP(MOD(E3554,12),十二支,3,FALSE)</f>
        <v xml:space="preserve">10 龍 </v>
      </c>
      <c r="C3554" s="287" t="str">
        <f>VLOOKUP(F3554,星座,3,TRUE)</f>
        <v xml:space="preserve">05 土 </v>
      </c>
      <c r="D3554" s="533">
        <v>13149</v>
      </c>
      <c r="E3554" s="83">
        <f>IFERROR(YEAR(D3554),LEFT(D3554,4))</f>
        <v>1935</v>
      </c>
      <c r="F3554" s="83" t="str">
        <f>IF(ISTEXT(D3554),RIGHT(D3554,5),TEXT(D3554,"mm/dd"))</f>
        <v>12/31</v>
      </c>
      <c r="G3554" s="88">
        <f>SUM(MID(E3554,1,1),MID(E3554,2,1),MID(E3554,3,1),MID(E3554,4,1),MID(F3554,1,1),MID(F3554,2,1),MID(F3554,4,1),MID(F3554,5,1))</f>
        <v>25</v>
      </c>
      <c r="H3554" s="88">
        <f>IF(MOD(G3554,9)=0,9,MOD(G3554,9))</f>
        <v>7</v>
      </c>
      <c r="I3554" s="83" t="str">
        <f>IFERROR(MID("日月火水木金土",WEEKDAY(D3554),1),"")</f>
        <v>火</v>
      </c>
      <c r="J3554" s="303" t="s">
        <v>2984</v>
      </c>
      <c r="K3554" s="87" t="str">
        <f>VLOOKUP(F3554,石と花メイン,3,FALSE)</f>
        <v>◆翠玉</v>
      </c>
      <c r="L3554" s="296" t="str">
        <f>VLOOKUP(F3554,石と花メイン,4,FALSE)</f>
        <v>千両/仙蓼【草珊瑚】</v>
      </c>
      <c r="M3554" s="392">
        <f>IF(OR(MONTH(F3554)&lt;7,AND(MONTH(F3554)=7,DAY(F3554)&lt;=25)),
MOD(SUM((E3554-1901)*365,259),260),
MOD(SUM((E3554-1900)*365,259),260))</f>
        <v>34</v>
      </c>
      <c r="N3554" s="330">
        <f>IF(AND(MONTH(F3554)=7,DAY(F3554)&gt;25),1,
ROUNDDOWN((SUM(VLOOKUP(MONTH(F3554),D暦変換用数値,2,FALSE),DAY(F3554))/28)+1,0))</f>
        <v>6</v>
      </c>
      <c r="O3554" s="84">
        <f>IF(AND(MONTH(F3554)=7,DAY(F3554)&gt;25),DAY(F3554)-25,
MOD((SUM(VLOOKUP(MONTH(F3554),D暦変換用数値,2,FALSE),DAY(F3554))),28)+1)</f>
        <v>19</v>
      </c>
      <c r="P3554" s="405">
        <f>IF(OR(MONTH(F3554)&lt;7,AND(MONTH(F3554)=7,DAY(F3554)&lt;=25)),
MOD(SUM((E3554-1901)*365,(N3554-1)*28,O3554,258),260),
MOD(SUM((E3554-1900)*365,(N3554-1)*28,O3554,258),260))</f>
        <v>192</v>
      </c>
      <c r="Q3554" s="371" t="str">
        <f>VLOOKUP(MOD(P3554,4),色,2,FALSE)</f>
        <v>黄色い</v>
      </c>
      <c r="R3554" s="289" t="str">
        <f>VLOOKUP(MOD(P3554,13),銀河の音,2,FALSE)</f>
        <v>惑星の</v>
      </c>
      <c r="S3554" s="382" t="str">
        <f>VLOOKUP(MOD(P3554,20),太陽の紋章,2,FALSE)</f>
        <v>人</v>
      </c>
      <c r="T3554" s="95" t="s">
        <v>2160</v>
      </c>
    </row>
    <row r="3555" spans="1:20" ht="13.5" customHeight="1">
      <c r="A3555" s="49" t="str">
        <f>VLOOKUP(MOD(E3555,10),十干,2,FALSE)</f>
        <v>丁</v>
      </c>
      <c r="B3555" s="199" t="str">
        <f>VLOOKUP(MOD(E3555,12),十二支,3,FALSE)</f>
        <v xml:space="preserve">10 龍 </v>
      </c>
      <c r="C3555" s="201" t="str">
        <f>VLOOKUP(F3555,星座,3,TRUE)</f>
        <v xml:space="preserve">05 土 </v>
      </c>
      <c r="D3555" s="535">
        <v>17170</v>
      </c>
      <c r="E3555" s="45">
        <f>IFERROR(YEAR(D3555),LEFT(D3555,4))</f>
        <v>1947</v>
      </c>
      <c r="F3555" s="45" t="str">
        <f>IF(ISTEXT(D3555),RIGHT(D3555,5),TEXT(D3555,"mm/dd"))</f>
        <v>01/03</v>
      </c>
      <c r="G3555" s="41">
        <f>SUM(MID(E3555,1,1),MID(E3555,2,1),MID(E3555,3,1),MID(E3555,4,1),MID(F3555,1,1),MID(F3555,2,1),MID(F3555,4,1),MID(F3555,5,1))</f>
        <v>25</v>
      </c>
      <c r="H3555" s="41">
        <f>IF(MOD(G3555,9)=0,9,MOD(G3555,9))</f>
        <v>7</v>
      </c>
      <c r="I3555" s="45" t="str">
        <f>IFERROR(MID("日月火水木金土",WEEKDAY(D3555),1),"")</f>
        <v>金</v>
      </c>
      <c r="J3555" s="305" t="s">
        <v>6195</v>
      </c>
      <c r="K3555" s="203" t="str">
        <f>VLOOKUP(F3555,石と花メイン,3,FALSE)</f>
        <v>▲黄金</v>
      </c>
      <c r="L3555" s="298" t="str">
        <f>VLOOKUP(F3555,石と花メイン,4,FALSE)</f>
        <v>福寿草【元日草】</v>
      </c>
      <c r="M3555" s="394">
        <f>IF(OR(MONTH(F3555)&lt;7,AND(MONTH(F3555)=7,DAY(F3555)&lt;=25)),
MOD(SUM((E3555-1901)*365,259),260),
MOD(SUM((E3555-1900)*365,259),260))</f>
        <v>149</v>
      </c>
      <c r="N3555" s="391">
        <f>IF(AND(MONTH(F3555)=7,DAY(F3555)&gt;25),1,
ROUNDDOWN((SUM(VLOOKUP(MONTH(F3555),D暦変換用数値,2,FALSE),DAY(F3555))/28)+1,0))</f>
        <v>6</v>
      </c>
      <c r="O3555" s="46">
        <f>IF(AND(MONTH(F3555)=7,DAY(F3555)&gt;25),DAY(F3555)-25,
MOD((SUM(VLOOKUP(MONTH(F3555),D暦変換用数値,2,FALSE),DAY(F3555))),28)+1)</f>
        <v>22</v>
      </c>
      <c r="P3555" s="407">
        <f>IF(OR(MONTH(F3555)&lt;7,AND(MONTH(F3555)=7,DAY(F3555)&lt;=25)),
MOD(SUM((E3555-1901)*365,(N3555-1)*28,O3555,258),260),
MOD(SUM((E3555-1900)*365,(N3555-1)*28,O3555,258),260))</f>
        <v>50</v>
      </c>
      <c r="Q3555" s="375" t="str">
        <f>VLOOKUP(MOD(P3555,4),色,2,FALSE)</f>
        <v>白い</v>
      </c>
      <c r="R3555" s="293" t="str">
        <f>VLOOKUP(MOD(P3555,13),銀河の音,2,FALSE)</f>
        <v>スペクトルの</v>
      </c>
      <c r="S3555" s="386" t="str">
        <f>VLOOKUP(MOD(P3555,20),太陽の紋章,2,FALSE)</f>
        <v>犬</v>
      </c>
      <c r="T3555" s="101" t="s">
        <v>3498</v>
      </c>
    </row>
    <row r="3556" spans="1:20" ht="13.5" customHeight="1">
      <c r="A3556" s="282" t="str">
        <f>VLOOKUP(MOD(E3556,10),十干,2,FALSE)</f>
        <v>丁</v>
      </c>
      <c r="B3556" s="283" t="str">
        <f>VLOOKUP(MOD(E3556,12),十二支,3,FALSE)</f>
        <v xml:space="preserve">10 龍 </v>
      </c>
      <c r="C3556" s="287" t="str">
        <f>VLOOKUP(F3556,星座,3,TRUE)</f>
        <v xml:space="preserve">05 土 </v>
      </c>
      <c r="D3556" s="533">
        <v>17172</v>
      </c>
      <c r="E3556" s="83">
        <f>IFERROR(YEAR(D3556),LEFT(D3556,4))</f>
        <v>1947</v>
      </c>
      <c r="F3556" s="83" t="str">
        <f>IF(ISTEXT(D3556),RIGHT(D3556,5),TEXT(D3556,"mm/dd"))</f>
        <v>01/05</v>
      </c>
      <c r="G3556" s="88">
        <f>SUM(MID(E3556,1,1),MID(E3556,2,1),MID(E3556,3,1),MID(E3556,4,1),MID(F3556,1,1),MID(F3556,2,1),MID(F3556,4,1),MID(F3556,5,1))</f>
        <v>27</v>
      </c>
      <c r="H3556" s="88">
        <f>IF(MOD(G3556,9)=0,9,MOD(G3556,9))</f>
        <v>9</v>
      </c>
      <c r="I3556" s="83" t="str">
        <f>IFERROR(MID("日月火水木金土",WEEKDAY(D3556),1),"")</f>
        <v>日</v>
      </c>
      <c r="J3556" s="303" t="s">
        <v>2985</v>
      </c>
      <c r="K3556" s="87" t="str">
        <f>VLOOKUP(F3556,石と花メイン,3,FALSE)</f>
        <v>■赤縞瑪瑙</v>
      </c>
      <c r="L3556" s="296" t="str">
        <f>VLOOKUP(F3556,石と花メイン,4,FALSE)</f>
        <v>雪割草【三角草】</v>
      </c>
      <c r="M3556" s="392">
        <f>IF(OR(MONTH(F3556)&lt;7,AND(MONTH(F3556)=7,DAY(F3556)&lt;=25)),
MOD(SUM((E3556-1901)*365,259),260),
MOD(SUM((E3556-1900)*365,259),260))</f>
        <v>149</v>
      </c>
      <c r="N3556" s="330">
        <f>IF(AND(MONTH(F3556)=7,DAY(F3556)&gt;25),1,
ROUNDDOWN((SUM(VLOOKUP(MONTH(F3556),D暦変換用数値,2,FALSE),DAY(F3556))/28)+1,0))</f>
        <v>6</v>
      </c>
      <c r="O3556" s="84">
        <f>IF(AND(MONTH(F3556)=7,DAY(F3556)&gt;25),DAY(F3556)-25,
MOD((SUM(VLOOKUP(MONTH(F3556),D暦変換用数値,2,FALSE),DAY(F3556))),28)+1)</f>
        <v>24</v>
      </c>
      <c r="P3556" s="405">
        <f>IF(OR(MONTH(F3556)&lt;7,AND(MONTH(F3556)=7,DAY(F3556)&lt;=25)),
MOD(SUM((E3556-1901)*365,(N3556-1)*28,O3556,258),260),
MOD(SUM((E3556-1900)*365,(N3556-1)*28,O3556,258),260))</f>
        <v>52</v>
      </c>
      <c r="Q3556" s="371" t="str">
        <f>VLOOKUP(MOD(P3556,4),色,2,FALSE)</f>
        <v>黄色い</v>
      </c>
      <c r="R3556" s="289" t="str">
        <f>VLOOKUP(MOD(P3556,13),銀河の音,2,FALSE)</f>
        <v>宇宙の</v>
      </c>
      <c r="S3556" s="382" t="str">
        <f>VLOOKUP(MOD(P3556,20),太陽の紋章,2,FALSE)</f>
        <v>人</v>
      </c>
      <c r="T3556" s="100" t="s">
        <v>924</v>
      </c>
    </row>
    <row r="3557" spans="1:20" ht="13.5" customHeight="1">
      <c r="A3557" s="50" t="str">
        <f>VLOOKUP(MOD(E3557,10),十干,2,FALSE)</f>
        <v>丁</v>
      </c>
      <c r="B3557" s="199" t="str">
        <f>VLOOKUP(MOD(E3557,12),十二支,3,FALSE)</f>
        <v xml:space="preserve">10 龍 </v>
      </c>
      <c r="C3557" s="201" t="str">
        <f>VLOOKUP(F3557,星座,3,TRUE)</f>
        <v xml:space="preserve">05 土 </v>
      </c>
      <c r="D3557" s="531">
        <v>17175</v>
      </c>
      <c r="E3557" s="1">
        <f>IFERROR(YEAR(D3557),LEFT(D3557,4))</f>
        <v>1947</v>
      </c>
      <c r="F3557" s="1" t="str">
        <f>IF(ISTEXT(D3557),RIGHT(D3557,5),TEXT(D3557,"mm/dd"))</f>
        <v>01/08</v>
      </c>
      <c r="G3557" s="39">
        <f>SUM(MID(E3557,1,1),MID(E3557,2,1),MID(E3557,3,1),MID(E3557,4,1),MID(F3557,1,1),MID(F3557,2,1),MID(F3557,4,1),MID(F3557,5,1))</f>
        <v>30</v>
      </c>
      <c r="H3557" s="41">
        <f>IF(MOD(G3557,9)=0,9,MOD(G3557,9))</f>
        <v>3</v>
      </c>
      <c r="I3557" s="45" t="str">
        <f>IFERROR(MID("日月火水木金土",WEEKDAY(D3557),1),"")</f>
        <v>水</v>
      </c>
      <c r="J3557" s="304" t="s">
        <v>1772</v>
      </c>
      <c r="K3557" s="202" t="str">
        <f>VLOOKUP(F3557,石と花メイン,3,FALSE)</f>
        <v>●珊瑚</v>
      </c>
      <c r="L3557" s="297" t="str">
        <f>VLOOKUP(F3557,石と花メイン,4,FALSE)</f>
        <v>母子草【御形】</v>
      </c>
      <c r="M3557" s="393">
        <f>IF(OR(MONTH(F3557)&lt;7,AND(MONTH(F3557)=7,DAY(F3557)&lt;=25)),
MOD(SUM((E3557-1901)*365,259),260),
MOD(SUM((E3557-1900)*365,259),260))</f>
        <v>149</v>
      </c>
      <c r="N3557" s="390">
        <f>IF(AND(MONTH(F3557)=7,DAY(F3557)&gt;25),1,
ROUNDDOWN((SUM(VLOOKUP(MONTH(F3557),D暦変換用数値,2,FALSE),DAY(F3557))/28)+1,0))</f>
        <v>6</v>
      </c>
      <c r="O3557" s="205">
        <f>IF(AND(MONTH(F3557)=7,DAY(F3557)&gt;25),DAY(F3557)-25,
MOD((SUM(VLOOKUP(MONTH(F3557),D暦変換用数値,2,FALSE),DAY(F3557))),28)+1)</f>
        <v>27</v>
      </c>
      <c r="P3557" s="406">
        <f>IF(OR(MONTH(F3557)&lt;7,AND(MONTH(F3557)=7,DAY(F3557)&lt;=25)),
MOD(SUM((E3557-1901)*365,(N3557-1)*28,O3557,258),260),
MOD(SUM((E3557-1900)*365,(N3557-1)*28,O3557,258),260))</f>
        <v>55</v>
      </c>
      <c r="Q3557" s="374" t="str">
        <f>VLOOKUP(MOD(P3557,4),色,2,FALSE)</f>
        <v>青い</v>
      </c>
      <c r="R3557" s="292" t="str">
        <f>VLOOKUP(MOD(P3557,13),銀河の音,2,FALSE)</f>
        <v>電気の</v>
      </c>
      <c r="S3557" s="385" t="str">
        <f>VLOOKUP(MOD(P3557,20),太陽の紋章,2,FALSE)</f>
        <v>鷲</v>
      </c>
      <c r="T3557" s="98" t="s">
        <v>3736</v>
      </c>
    </row>
    <row r="3558" spans="1:20" ht="13.5" customHeight="1">
      <c r="A3558" s="282" t="str">
        <f>VLOOKUP(MOD(E3558,10),十干,2,FALSE)</f>
        <v>丁</v>
      </c>
      <c r="B3558" s="283" t="str">
        <f>VLOOKUP(MOD(E3558,12),十二支,3,FALSE)</f>
        <v xml:space="preserve">10 龍 </v>
      </c>
      <c r="C3558" s="287" t="str">
        <f>VLOOKUP(F3558,星座,3,TRUE)</f>
        <v xml:space="preserve">05 土 </v>
      </c>
      <c r="D3558" s="533">
        <v>17177</v>
      </c>
      <c r="E3558" s="83">
        <f>IFERROR(YEAR(D3558),LEFT(D3558,4))</f>
        <v>1947</v>
      </c>
      <c r="F3558" s="83" t="str">
        <f>IF(ISTEXT(D3558),RIGHT(D3558,5),TEXT(D3558,"mm/dd"))</f>
        <v>01/10</v>
      </c>
      <c r="G3558" s="88">
        <f>SUM(MID(E3558,1,1),MID(E3558,2,1),MID(E3558,3,1),MID(E3558,4,1),MID(F3558,1,1),MID(F3558,2,1),MID(F3558,4,1),MID(F3558,5,1))</f>
        <v>23</v>
      </c>
      <c r="H3558" s="88">
        <f>IF(MOD(G3558,9)=0,9,MOD(G3558,9))</f>
        <v>5</v>
      </c>
      <c r="I3558" s="83" t="str">
        <f>IFERROR(MID("日月火水木金土",WEEKDAY(D3558),1),"")</f>
        <v>金</v>
      </c>
      <c r="J3558" s="303" t="s">
        <v>2042</v>
      </c>
      <c r="K3558" s="87" t="str">
        <f>VLOOKUP(F3558,石と花メイン,3,FALSE)</f>
        <v>◇金剛石</v>
      </c>
      <c r="L3558" s="296" t="str">
        <f>VLOOKUP(F3558,石と花メイン,4,FALSE)</f>
        <v>フリージア【浅黄水仙】</v>
      </c>
      <c r="M3558" s="392">
        <f>IF(OR(MONTH(F3558)&lt;7,AND(MONTH(F3558)=7,DAY(F3558)&lt;=25)),
MOD(SUM((E3558-1901)*365,259),260),
MOD(SUM((E3558-1900)*365,259),260))</f>
        <v>149</v>
      </c>
      <c r="N3558" s="330">
        <f>IF(AND(MONTH(F3558)=7,DAY(F3558)&gt;25),1,
ROUNDDOWN((SUM(VLOOKUP(MONTH(F3558),D暦変換用数値,2,FALSE),DAY(F3558))/28)+1,0))</f>
        <v>7</v>
      </c>
      <c r="O3558" s="84">
        <f>IF(AND(MONTH(F3558)=7,DAY(F3558)&gt;25),DAY(F3558)-25,
MOD((SUM(VLOOKUP(MONTH(F3558),D暦変換用数値,2,FALSE),DAY(F3558))),28)+1)</f>
        <v>1</v>
      </c>
      <c r="P3558" s="405">
        <f>IF(OR(MONTH(F3558)&lt;7,AND(MONTH(F3558)=7,DAY(F3558)&lt;=25)),
MOD(SUM((E3558-1901)*365,(N3558-1)*28,O3558,258),260),
MOD(SUM((E3558-1900)*365,(N3558-1)*28,O3558,258),260))</f>
        <v>57</v>
      </c>
      <c r="Q3558" s="371" t="str">
        <f>VLOOKUP(MOD(P3558,4),色,2,FALSE)</f>
        <v>赤い</v>
      </c>
      <c r="R3558" s="289" t="str">
        <f>VLOOKUP(MOD(P3558,13),銀河の音,2,FALSE)</f>
        <v>倍音の</v>
      </c>
      <c r="S3558" s="382" t="str">
        <f>VLOOKUP(MOD(P3558,20),太陽の紋章,2,FALSE)</f>
        <v>地球</v>
      </c>
      <c r="T3558" s="100" t="s">
        <v>2043</v>
      </c>
    </row>
    <row r="3559" spans="1:20" ht="13.5" customHeight="1">
      <c r="A3559" s="286" t="str">
        <f>VLOOKUP(MOD(E3559,10),十干,2,FALSE)</f>
        <v>丁</v>
      </c>
      <c r="B3559" s="283" t="str">
        <f>VLOOKUP(MOD(E3559,12),十二支,3,FALSE)</f>
        <v xml:space="preserve">10 龍 </v>
      </c>
      <c r="C3559" s="287" t="str">
        <f>VLOOKUP(F3559,星座,3,TRUE)</f>
        <v xml:space="preserve">05 土 </v>
      </c>
      <c r="D3559" s="530">
        <v>17182</v>
      </c>
      <c r="E3559" s="85">
        <f>IFERROR(YEAR(D3559),LEFT(D3559,4))</f>
        <v>1947</v>
      </c>
      <c r="F3559" s="85" t="str">
        <f>IF(ISTEXT(D3559),RIGHT(D3559,5),TEXT(D3559,"mm/dd"))</f>
        <v>01/15</v>
      </c>
      <c r="G3559" s="89">
        <f>SUM(MID(E3559,1,1),MID(E3559,2,1),MID(E3559,3,1),MID(E3559,4,1),MID(F3559,1,1),MID(F3559,2,1),MID(F3559,4,1),MID(F3559,5,1))</f>
        <v>28</v>
      </c>
      <c r="H3559" s="89">
        <f>IF(MOD(G3559,9)=0,9,MOD(G3559,9))</f>
        <v>1</v>
      </c>
      <c r="I3559" s="85" t="str">
        <f>IFERROR(MID("日月火水木金土",WEEKDAY(D3559),1),"")</f>
        <v>水</v>
      </c>
      <c r="J3559" s="308" t="s">
        <v>7450</v>
      </c>
      <c r="K3559" s="87" t="str">
        <f>VLOOKUP(F3559,石と花メイン,3,FALSE)</f>
        <v>■血碧玉</v>
      </c>
      <c r="L3559" s="300" t="str">
        <f>VLOOKUP(F3559,石と花メイン,4,FALSE)</f>
        <v>針金雀枝</v>
      </c>
      <c r="M3559" s="397">
        <f>IF(OR(MONTH(F3559)&lt;7,AND(MONTH(F3559)=7,DAY(F3559)&lt;=25)),
MOD(SUM((E3559-1901)*365,259),260),
MOD(SUM((E3559-1900)*365,259),260))</f>
        <v>149</v>
      </c>
      <c r="N3559" s="87">
        <f>IF(AND(MONTH(F3559)=7,DAY(F3559)&gt;25),1,
ROUNDDOWN((SUM(VLOOKUP(MONTH(F3559),D暦変換用数値,2,FALSE),DAY(F3559))/28)+1,0))</f>
        <v>7</v>
      </c>
      <c r="O3559" s="82">
        <f>IF(AND(MONTH(F3559)=7,DAY(F3559)&gt;25),DAY(F3559)-25,
MOD((SUM(VLOOKUP(MONTH(F3559),D暦変換用数値,2,FALSE),DAY(F3559))),28)+1)</f>
        <v>6</v>
      </c>
      <c r="P3559" s="409">
        <f>IF(OR(MONTH(F3559)&lt;7,AND(MONTH(F3559)=7,DAY(F3559)&lt;=25)),
MOD(SUM((E3559-1901)*365,(N3559-1)*28,O3559,258),260),
MOD(SUM((E3559-1900)*365,(N3559-1)*28,O3559,258),260))</f>
        <v>62</v>
      </c>
      <c r="Q3559" s="371" t="str">
        <f>VLOOKUP(MOD(P3559,4),色,2,FALSE)</f>
        <v>白い</v>
      </c>
      <c r="R3559" s="289" t="str">
        <f>VLOOKUP(MOD(P3559,13),銀河の音,2,FALSE)</f>
        <v>惑星の</v>
      </c>
      <c r="S3559" s="382" t="str">
        <f>VLOOKUP(MOD(P3559,20),太陽の紋章,2,FALSE)</f>
        <v>風</v>
      </c>
      <c r="T3559" s="92" t="s">
        <v>7451</v>
      </c>
    </row>
    <row r="3560" spans="1:20" ht="13.5" customHeight="1">
      <c r="A3560" s="50" t="str">
        <f>VLOOKUP(MOD(E3560,10),十干,2,FALSE)</f>
        <v>丁</v>
      </c>
      <c r="B3560" s="199" t="str">
        <f>VLOOKUP(MOD(E3560,12),十二支,3,FALSE)</f>
        <v xml:space="preserve">10 龍 </v>
      </c>
      <c r="C3560" s="201" t="str">
        <f>VLOOKUP(F3560,星座,3,TRUE)</f>
        <v xml:space="preserve">05 土 </v>
      </c>
      <c r="D3560" s="531">
        <v>17185</v>
      </c>
      <c r="E3560" s="1">
        <f>IFERROR(YEAR(D3560),LEFT(D3560,4))</f>
        <v>1947</v>
      </c>
      <c r="F3560" s="1" t="str">
        <f>IF(ISTEXT(D3560),RIGHT(D3560,5),TEXT(D3560,"mm/dd"))</f>
        <v>01/18</v>
      </c>
      <c r="G3560" s="39">
        <f>SUM(MID(E3560,1,1),MID(E3560,2,1),MID(E3560,3,1),MID(E3560,4,1),MID(F3560,1,1),MID(F3560,2,1),MID(F3560,4,1),MID(F3560,5,1))</f>
        <v>31</v>
      </c>
      <c r="H3560" s="41">
        <f>IF(MOD(G3560,9)=0,9,MOD(G3560,9))</f>
        <v>4</v>
      </c>
      <c r="I3560" s="45" t="str">
        <f>IFERROR(MID("日月火水木金土",WEEKDAY(D3560),1),"")</f>
        <v>土</v>
      </c>
      <c r="J3560" s="304" t="s">
        <v>1773</v>
      </c>
      <c r="K3560" s="202" t="str">
        <f>VLOOKUP(F3560,石と花メイン,3,FALSE)</f>
        <v>◇金剛石</v>
      </c>
      <c r="L3560" s="297" t="str">
        <f>VLOOKUP(F3560,石と花メイン,4,FALSE)</f>
        <v>プリムラ【西洋桜草】</v>
      </c>
      <c r="M3560" s="393">
        <f>IF(OR(MONTH(F3560)&lt;7,AND(MONTH(F3560)=7,DAY(F3560)&lt;=25)),
MOD(SUM((E3560-1901)*365,259),260),
MOD(SUM((E3560-1900)*365,259),260))</f>
        <v>149</v>
      </c>
      <c r="N3560" s="390">
        <f>IF(AND(MONTH(F3560)=7,DAY(F3560)&gt;25),1,
ROUNDDOWN((SUM(VLOOKUP(MONTH(F3560),D暦変換用数値,2,FALSE),DAY(F3560))/28)+1,0))</f>
        <v>7</v>
      </c>
      <c r="O3560" s="205">
        <f>IF(AND(MONTH(F3560)=7,DAY(F3560)&gt;25),DAY(F3560)-25,
MOD((SUM(VLOOKUP(MONTH(F3560),D暦変換用数値,2,FALSE),DAY(F3560))),28)+1)</f>
        <v>9</v>
      </c>
      <c r="P3560" s="406">
        <f>IF(OR(MONTH(F3560)&lt;7,AND(MONTH(F3560)=7,DAY(F3560)&lt;=25)),
MOD(SUM((E3560-1901)*365,(N3560-1)*28,O3560,258),260),
MOD(SUM((E3560-1900)*365,(N3560-1)*28,O3560,258),260))</f>
        <v>65</v>
      </c>
      <c r="Q3560" s="372" t="str">
        <f>VLOOKUP(MOD(P3560,4),色,2,FALSE)</f>
        <v>赤い</v>
      </c>
      <c r="R3560" s="290" t="str">
        <f>VLOOKUP(MOD(P3560,13),銀河の音,2,FALSE)</f>
        <v>宇宙の</v>
      </c>
      <c r="S3560" s="383" t="str">
        <f>VLOOKUP(MOD(P3560,20),太陽の紋章,2,FALSE)</f>
        <v>蛇</v>
      </c>
      <c r="T3560" s="98" t="s">
        <v>3736</v>
      </c>
    </row>
    <row r="3561" spans="1:20" ht="13.5" customHeight="1">
      <c r="A3561" s="50" t="str">
        <f>VLOOKUP(MOD(E3561,10),十干,2,FALSE)</f>
        <v>己</v>
      </c>
      <c r="B3561" s="199" t="str">
        <f>VLOOKUP(MOD(E3561,12),十二支,3,FALSE)</f>
        <v xml:space="preserve">10 龍 </v>
      </c>
      <c r="C3561" s="201" t="str">
        <f>VLOOKUP(F3561,星座,3,TRUE)</f>
        <v xml:space="preserve">05 土 </v>
      </c>
      <c r="D3561" s="531">
        <v>21553</v>
      </c>
      <c r="E3561" s="1">
        <f>IFERROR(YEAR(D3561),LEFT(D3561,4))</f>
        <v>1959</v>
      </c>
      <c r="F3561" s="1" t="str">
        <f>IF(ISTEXT(D3561),RIGHT(D3561,5),TEXT(D3561,"mm/dd"))</f>
        <v>01/03</v>
      </c>
      <c r="G3561" s="39">
        <f>SUM(MID(E3561,1,1),MID(E3561,2,1),MID(E3561,3,1),MID(E3561,4,1),MID(F3561,1,1),MID(F3561,2,1),MID(F3561,4,1),MID(F3561,5,1))</f>
        <v>28</v>
      </c>
      <c r="H3561" s="41">
        <f>IF(MOD(G3561,9)=0,9,MOD(G3561,9))</f>
        <v>1</v>
      </c>
      <c r="I3561" s="45" t="str">
        <f>IFERROR(MID("日月火水木金土",WEEKDAY(D3561),1),"")</f>
        <v>土</v>
      </c>
      <c r="J3561" s="304" t="s">
        <v>1774</v>
      </c>
      <c r="K3561" s="202" t="str">
        <f>VLOOKUP(F3561,石と花メイン,3,FALSE)</f>
        <v>▲黄金</v>
      </c>
      <c r="L3561" s="297" t="str">
        <f>VLOOKUP(F3561,石と花メイン,4,FALSE)</f>
        <v>福寿草【元日草】</v>
      </c>
      <c r="M3561" s="393">
        <f>IF(OR(MONTH(F3561)&lt;7,AND(MONTH(F3561)=7,DAY(F3561)&lt;=25)),
MOD(SUM((E3561-1901)*365,259),260),
MOD(SUM((E3561-1900)*365,259),260))</f>
        <v>109</v>
      </c>
      <c r="N3561" s="390">
        <f>IF(AND(MONTH(F3561)=7,DAY(F3561)&gt;25),1,
ROUNDDOWN((SUM(VLOOKUP(MONTH(F3561),D暦変換用数値,2,FALSE),DAY(F3561))/28)+1,0))</f>
        <v>6</v>
      </c>
      <c r="O3561" s="205">
        <f>IF(AND(MONTH(F3561)=7,DAY(F3561)&gt;25),DAY(F3561)-25,
MOD((SUM(VLOOKUP(MONTH(F3561),D暦変換用数値,2,FALSE),DAY(F3561))),28)+1)</f>
        <v>22</v>
      </c>
      <c r="P3561" s="406">
        <f>IF(OR(MONTH(F3561)&lt;7,AND(MONTH(F3561)=7,DAY(F3561)&lt;=25)),
MOD(SUM((E3561-1901)*365,(N3561-1)*28,O3561,258),260),
MOD(SUM((E3561-1900)*365,(N3561-1)*28,O3561,258),260))</f>
        <v>10</v>
      </c>
      <c r="Q3561" s="375" t="str">
        <f>VLOOKUP(MOD(P3561,4),色,2,FALSE)</f>
        <v>白い</v>
      </c>
      <c r="R3561" s="293" t="str">
        <f>VLOOKUP(MOD(P3561,13),銀河の音,2,FALSE)</f>
        <v>惑星の</v>
      </c>
      <c r="S3561" s="386" t="str">
        <f>VLOOKUP(MOD(P3561,20),太陽の紋章,2,FALSE)</f>
        <v>犬</v>
      </c>
      <c r="T3561" s="111" t="s">
        <v>5013</v>
      </c>
    </row>
    <row r="3562" spans="1:20" ht="13.5" customHeight="1">
      <c r="A3562" s="50" t="str">
        <f>VLOOKUP(MOD(E3562,10),十干,2,FALSE)</f>
        <v>己</v>
      </c>
      <c r="B3562" s="199" t="str">
        <f>VLOOKUP(MOD(E3562,12),十二支,3,FALSE)</f>
        <v xml:space="preserve">10 龍 </v>
      </c>
      <c r="C3562" s="201" t="str">
        <f>VLOOKUP(F3562,星座,3,TRUE)</f>
        <v xml:space="preserve">05 土 </v>
      </c>
      <c r="D3562" s="531">
        <v>21555</v>
      </c>
      <c r="E3562" s="1">
        <f>IFERROR(YEAR(D3562),LEFT(D3562,4))</f>
        <v>1959</v>
      </c>
      <c r="F3562" s="1" t="str">
        <f>IF(ISTEXT(D3562),RIGHT(D3562,5),TEXT(D3562,"mm/dd"))</f>
        <v>01/05</v>
      </c>
      <c r="G3562" s="39">
        <f>SUM(MID(E3562,1,1),MID(E3562,2,1),MID(E3562,3,1),MID(E3562,4,1),MID(F3562,1,1),MID(F3562,2,1),MID(F3562,4,1),MID(F3562,5,1))</f>
        <v>30</v>
      </c>
      <c r="H3562" s="41">
        <f>IF(MOD(G3562,9)=0,9,MOD(G3562,9))</f>
        <v>3</v>
      </c>
      <c r="I3562" s="45" t="str">
        <f>IFERROR(MID("日月火水木金土",WEEKDAY(D3562),1),"")</f>
        <v>月</v>
      </c>
      <c r="J3562" s="304" t="s">
        <v>1775</v>
      </c>
      <c r="K3562" s="202" t="str">
        <f>VLOOKUP(F3562,石と花メイン,3,FALSE)</f>
        <v>■赤縞瑪瑙</v>
      </c>
      <c r="L3562" s="297" t="str">
        <f>VLOOKUP(F3562,石と花メイン,4,FALSE)</f>
        <v>雪割草【三角草】</v>
      </c>
      <c r="M3562" s="393">
        <f>IF(OR(MONTH(F3562)&lt;7,AND(MONTH(F3562)=7,DAY(F3562)&lt;=25)),
MOD(SUM((E3562-1901)*365,259),260),
MOD(SUM((E3562-1900)*365,259),260))</f>
        <v>109</v>
      </c>
      <c r="N3562" s="390">
        <f>IF(AND(MONTH(F3562)=7,DAY(F3562)&gt;25),1,
ROUNDDOWN((SUM(VLOOKUP(MONTH(F3562),D暦変換用数値,2,FALSE),DAY(F3562))/28)+1,0))</f>
        <v>6</v>
      </c>
      <c r="O3562" s="205">
        <f>IF(AND(MONTH(F3562)=7,DAY(F3562)&gt;25),DAY(F3562)-25,
MOD((SUM(VLOOKUP(MONTH(F3562),D暦変換用数値,2,FALSE),DAY(F3562))),28)+1)</f>
        <v>24</v>
      </c>
      <c r="P3562" s="406">
        <f>IF(OR(MONTH(F3562)&lt;7,AND(MONTH(F3562)=7,DAY(F3562)&lt;=25)),
MOD(SUM((E3562-1901)*365,(N3562-1)*28,O3562,258),260),
MOD(SUM((E3562-1900)*365,(N3562-1)*28,O3562,258),260))</f>
        <v>12</v>
      </c>
      <c r="Q3562" s="373" t="str">
        <f>VLOOKUP(MOD(P3562,4),色,2,FALSE)</f>
        <v>黄色い</v>
      </c>
      <c r="R3562" s="291" t="str">
        <f>VLOOKUP(MOD(P3562,13),銀河の音,2,FALSE)</f>
        <v>水晶の</v>
      </c>
      <c r="S3562" s="384" t="str">
        <f>VLOOKUP(MOD(P3562,20),太陽の紋章,2,FALSE)</f>
        <v>人</v>
      </c>
      <c r="T3562" s="103" t="s">
        <v>1936</v>
      </c>
    </row>
    <row r="3563" spans="1:20" ht="13.5" customHeight="1">
      <c r="A3563" s="50" t="str">
        <f>VLOOKUP(MOD(E3563,10),十干,2,FALSE)</f>
        <v>己</v>
      </c>
      <c r="B3563" s="199" t="str">
        <f>VLOOKUP(MOD(E3563,12),十二支,3,FALSE)</f>
        <v xml:space="preserve">10 龍 </v>
      </c>
      <c r="C3563" s="201" t="str">
        <f>VLOOKUP(F3563,星座,3,TRUE)</f>
        <v xml:space="preserve">05 土 </v>
      </c>
      <c r="D3563" s="531">
        <v>21564</v>
      </c>
      <c r="E3563" s="1">
        <f>IFERROR(YEAR(D3563),LEFT(D3563,4))</f>
        <v>1959</v>
      </c>
      <c r="F3563" s="1" t="str">
        <f>IF(ISTEXT(D3563),RIGHT(D3563,5),TEXT(D3563,"mm/dd"))</f>
        <v>01/14</v>
      </c>
      <c r="G3563" s="39">
        <f>SUM(MID(E3563,1,1),MID(E3563,2,1),MID(E3563,3,1),MID(E3563,4,1),MID(F3563,1,1),MID(F3563,2,1),MID(F3563,4,1),MID(F3563,5,1))</f>
        <v>30</v>
      </c>
      <c r="H3563" s="41">
        <f>IF(MOD(G3563,9)=0,9,MOD(G3563,9))</f>
        <v>3</v>
      </c>
      <c r="I3563" s="45" t="str">
        <f>IFERROR(MID("日月火水木金土",WEEKDAY(D3563),1),"")</f>
        <v>水</v>
      </c>
      <c r="J3563" s="304" t="s">
        <v>1776</v>
      </c>
      <c r="K3563" s="202" t="str">
        <f>VLOOKUP(F3563,石と花メイン,3,FALSE)</f>
        <v>◆黄玉</v>
      </c>
      <c r="L3563" s="297" t="str">
        <f>VLOOKUP(F3563,石と花メイン,4,FALSE)</f>
        <v>シンビジウム【春蘭】</v>
      </c>
      <c r="M3563" s="393">
        <f>IF(OR(MONTH(F3563)&lt;7,AND(MONTH(F3563)=7,DAY(F3563)&lt;=25)),
MOD(SUM((E3563-1901)*365,259),260),
MOD(SUM((E3563-1900)*365,259),260))</f>
        <v>109</v>
      </c>
      <c r="N3563" s="390">
        <f>IF(AND(MONTH(F3563)=7,DAY(F3563)&gt;25),1,
ROUNDDOWN((SUM(VLOOKUP(MONTH(F3563),D暦変換用数値,2,FALSE),DAY(F3563))/28)+1,0))</f>
        <v>7</v>
      </c>
      <c r="O3563" s="205">
        <f>IF(AND(MONTH(F3563)=7,DAY(F3563)&gt;25),DAY(F3563)-25,
MOD((SUM(VLOOKUP(MONTH(F3563),D暦変換用数値,2,FALSE),DAY(F3563))),28)+1)</f>
        <v>5</v>
      </c>
      <c r="P3563" s="406">
        <f>IF(OR(MONTH(F3563)&lt;7,AND(MONTH(F3563)=7,DAY(F3563)&lt;=25)),
MOD(SUM((E3563-1901)*365,(N3563-1)*28,O3563,258),260),
MOD(SUM((E3563-1900)*365,(N3563-1)*28,O3563,258),260))</f>
        <v>21</v>
      </c>
      <c r="Q3563" s="372" t="str">
        <f>VLOOKUP(MOD(P3563,4),色,2,FALSE)</f>
        <v>赤い</v>
      </c>
      <c r="R3563" s="290" t="str">
        <f>VLOOKUP(MOD(P3563,13),銀河の音,2,FALSE)</f>
        <v>銀河の</v>
      </c>
      <c r="S3563" s="383" t="str">
        <f>VLOOKUP(MOD(P3563,20),太陽の紋章,2,FALSE)</f>
        <v>竜</v>
      </c>
      <c r="T3563" s="98" t="s">
        <v>3736</v>
      </c>
    </row>
    <row r="3564" spans="1:20" ht="13.5" customHeight="1">
      <c r="A3564" s="334" t="str">
        <f>VLOOKUP(MOD(E3564,10),十干,2,FALSE)</f>
        <v>己</v>
      </c>
      <c r="B3564" s="331" t="str">
        <f>VLOOKUP(MOD(E3564,12),十二支,3,FALSE)</f>
        <v xml:space="preserve">10 龍 </v>
      </c>
      <c r="C3564" s="336" t="str">
        <f>VLOOKUP(F3564,星座,3,TRUE)</f>
        <v xml:space="preserve">05 土 </v>
      </c>
      <c r="D3564" s="534">
        <v>21566</v>
      </c>
      <c r="E3564" s="131">
        <f>IFERROR(YEAR(D3564),LEFT(D3564,4))</f>
        <v>1959</v>
      </c>
      <c r="F3564" s="131" t="str">
        <f>IF(ISTEXT(D3564),RIGHT(D3564,5),TEXT(D3564,"mm/dd"))</f>
        <v>01/16</v>
      </c>
      <c r="G3564" s="133">
        <f>SUM(MID(E3564,1,1),MID(E3564,2,1),MID(E3564,3,1),MID(E3564,4,1),MID(F3564,1,1),MID(F3564,2,1),MID(F3564,4,1),MID(F3564,5,1))</f>
        <v>32</v>
      </c>
      <c r="H3564" s="133">
        <f>IF(MOD(G3564,9)=0,9,MOD(G3564,9))</f>
        <v>5</v>
      </c>
      <c r="I3564" s="131" t="str">
        <f>IFERROR(MID("日月火水木金土",WEEKDAY(D3564),1),"")</f>
        <v>金</v>
      </c>
      <c r="J3564" s="306" t="s">
        <v>8428</v>
      </c>
      <c r="K3564" s="335" t="str">
        <f>VLOOKUP(F3564,石と花メイン,3,FALSE)</f>
        <v>◆青玉</v>
      </c>
      <c r="L3564" s="302" t="str">
        <f>VLOOKUP(F3564,石と花メイン,4,FALSE)</f>
        <v>金魚草【スナップドラゴン】</v>
      </c>
      <c r="M3564" s="396">
        <f>IF(OR(MONTH(F3564)&lt;7,AND(MONTH(F3564)=7,DAY(F3564)&lt;=25)),
MOD(SUM((E3564-1901)*365,259),260),
MOD(SUM((E3564-1900)*365,259),260))</f>
        <v>109</v>
      </c>
      <c r="N3564" s="335">
        <f>IF(AND(MONTH(F3564)=7,DAY(F3564)&gt;25),1,
ROUNDDOWN((SUM(VLOOKUP(MONTH(F3564),D暦変換用数値,2,FALSE),DAY(F3564))/28)+1,0))</f>
        <v>7</v>
      </c>
      <c r="O3564" s="132">
        <f>IF(AND(MONTH(F3564)=7,DAY(F3564)&gt;25),DAY(F3564)-25,
MOD((SUM(VLOOKUP(MONTH(F3564),D暦変換用数値,2,FALSE),DAY(F3564))),28)+1)</f>
        <v>7</v>
      </c>
      <c r="P3564" s="404">
        <f>IF(OR(MONTH(F3564)&lt;7,AND(MONTH(F3564)=7,DAY(F3564)&lt;=25)),
MOD(SUM((E3564-1901)*365,(N3564-1)*28,O3564,258),260),
MOD(SUM((E3564-1900)*365,(N3564-1)*28,O3564,258),260))</f>
        <v>23</v>
      </c>
      <c r="Q3564" s="376" t="str">
        <f>VLOOKUP(MOD(P3564,4),色,2,FALSE)</f>
        <v>青い</v>
      </c>
      <c r="R3564" s="333" t="str">
        <f>VLOOKUP(MOD(P3564,13),銀河の音,2,FALSE)</f>
        <v>惑星の</v>
      </c>
      <c r="S3564" s="387" t="str">
        <f>VLOOKUP(MOD(P3564,20),太陽の紋章,2,FALSE)</f>
        <v>夜</v>
      </c>
      <c r="T3564" s="145"/>
    </row>
    <row r="3565" spans="1:20" ht="13.5" customHeight="1">
      <c r="A3565" s="50" t="str">
        <f>VLOOKUP(MOD(E3565,10),十干,2,FALSE)</f>
        <v>己</v>
      </c>
      <c r="B3565" s="199" t="str">
        <f>VLOOKUP(MOD(E3565,12),十二支,3,FALSE)</f>
        <v xml:space="preserve">10 龍 </v>
      </c>
      <c r="C3565" s="201" t="str">
        <f>VLOOKUP(F3565,星座,3,TRUE)</f>
        <v xml:space="preserve">05 土 </v>
      </c>
      <c r="D3565" s="531">
        <v>21567</v>
      </c>
      <c r="E3565" s="1">
        <f>IFERROR(YEAR(D3565),LEFT(D3565,4))</f>
        <v>1959</v>
      </c>
      <c r="F3565" s="1" t="str">
        <f>IF(ISTEXT(D3565),RIGHT(D3565,5),TEXT(D3565,"mm/dd"))</f>
        <v>01/17</v>
      </c>
      <c r="G3565" s="39">
        <f>SUM(MID(E3565,1,1),MID(E3565,2,1),MID(E3565,3,1),MID(E3565,4,1),MID(F3565,1,1),MID(F3565,2,1),MID(F3565,4,1),MID(F3565,5,1))</f>
        <v>33</v>
      </c>
      <c r="H3565" s="41">
        <f>IF(MOD(G3565,9)=0,9,MOD(G3565,9))</f>
        <v>6</v>
      </c>
      <c r="I3565" s="45" t="str">
        <f>IFERROR(MID("日月火水木金土",WEEKDAY(D3565),1),"")</f>
        <v>土</v>
      </c>
      <c r="J3565" s="304" t="s">
        <v>1777</v>
      </c>
      <c r="K3565" s="202" t="str">
        <f>VLOOKUP(F3565,石と花メイン,3,FALSE)</f>
        <v>◆翠玉</v>
      </c>
      <c r="L3565" s="297" t="str">
        <f>VLOOKUP(F3565,石と花メイン,4,FALSE)</f>
        <v>胡蝶蘭【ファレノプシス】</v>
      </c>
      <c r="M3565" s="393">
        <f>IF(OR(MONTH(F3565)&lt;7,AND(MONTH(F3565)=7,DAY(F3565)&lt;=25)),
MOD(SUM((E3565-1901)*365,259),260),
MOD(SUM((E3565-1900)*365,259),260))</f>
        <v>109</v>
      </c>
      <c r="N3565" s="390">
        <f>IF(AND(MONTH(F3565)=7,DAY(F3565)&gt;25),1,
ROUNDDOWN((SUM(VLOOKUP(MONTH(F3565),D暦変換用数値,2,FALSE),DAY(F3565))/28)+1,0))</f>
        <v>7</v>
      </c>
      <c r="O3565" s="205">
        <f>IF(AND(MONTH(F3565)=7,DAY(F3565)&gt;25),DAY(F3565)-25,
MOD((SUM(VLOOKUP(MONTH(F3565),D暦変換用数値,2,FALSE),DAY(F3565))),28)+1)</f>
        <v>8</v>
      </c>
      <c r="P3565" s="406">
        <f>IF(OR(MONTH(F3565)&lt;7,AND(MONTH(F3565)=7,DAY(F3565)&lt;=25)),
MOD(SUM((E3565-1901)*365,(N3565-1)*28,O3565,258),260),
MOD(SUM((E3565-1900)*365,(N3565-1)*28,O3565,258),260))</f>
        <v>24</v>
      </c>
      <c r="Q3565" s="373" t="str">
        <f>VLOOKUP(MOD(P3565,4),色,2,FALSE)</f>
        <v>黄色い</v>
      </c>
      <c r="R3565" s="291" t="str">
        <f>VLOOKUP(MOD(P3565,13),銀河の音,2,FALSE)</f>
        <v>スペクトルの</v>
      </c>
      <c r="S3565" s="384" t="str">
        <f>VLOOKUP(MOD(P3565,20),太陽の紋章,2,FALSE)</f>
        <v>種</v>
      </c>
      <c r="T3565" s="97"/>
    </row>
    <row r="3566" spans="1:20" ht="13.5" customHeight="1">
      <c r="A3566" s="50" t="str">
        <f>VLOOKUP(MOD(E3566,10),十干,2,FALSE)</f>
        <v>己</v>
      </c>
      <c r="B3566" s="199" t="str">
        <f>VLOOKUP(MOD(E3566,12),十二支,3,FALSE)</f>
        <v xml:space="preserve">10 龍 </v>
      </c>
      <c r="C3566" s="201" t="str">
        <f>VLOOKUP(F3566,星座,3,TRUE)</f>
        <v xml:space="preserve">05 土 </v>
      </c>
      <c r="D3566" s="531">
        <v>21908</v>
      </c>
      <c r="E3566" s="1">
        <f>IFERROR(YEAR(D3566),LEFT(D3566,4))</f>
        <v>1959</v>
      </c>
      <c r="F3566" s="1" t="str">
        <f>IF(ISTEXT(D3566),RIGHT(D3566,5),TEXT(D3566,"mm/dd"))</f>
        <v>12/24</v>
      </c>
      <c r="G3566" s="39">
        <f>SUM(MID(E3566,1,1),MID(E3566,2,1),MID(E3566,3,1),MID(E3566,4,1),MID(F3566,1,1),MID(F3566,2,1),MID(F3566,4,1),MID(F3566,5,1))</f>
        <v>33</v>
      </c>
      <c r="H3566" s="41">
        <f>IF(MOD(G3566,9)=0,9,MOD(G3566,9))</f>
        <v>6</v>
      </c>
      <c r="I3566" s="45" t="str">
        <f>IFERROR(MID("日月火水木金土",WEEKDAY(D3566),1),"")</f>
        <v>木</v>
      </c>
      <c r="J3566" s="304" t="s">
        <v>1778</v>
      </c>
      <c r="K3566" s="202" t="str">
        <f>VLOOKUP(F3566,石と花メイン,3,FALSE)</f>
        <v>◆紅玉</v>
      </c>
      <c r="L3566" s="297" t="str">
        <f>VLOOKUP(F3566,石と花メイン,4,FALSE)</f>
        <v>宿木/寄生木【寓生】</v>
      </c>
      <c r="M3566" s="393">
        <f>IF(OR(MONTH(F3566)&lt;7,AND(MONTH(F3566)=7,DAY(F3566)&lt;=25)),
MOD(SUM((E3566-1901)*365,259),260),
MOD(SUM((E3566-1900)*365,259),260))</f>
        <v>214</v>
      </c>
      <c r="N3566" s="390">
        <f>IF(AND(MONTH(F3566)=7,DAY(F3566)&gt;25),1,
ROUNDDOWN((SUM(VLOOKUP(MONTH(F3566),D暦変換用数値,2,FALSE),DAY(F3566))/28)+1,0))</f>
        <v>6</v>
      </c>
      <c r="O3566" s="205">
        <f>IF(AND(MONTH(F3566)=7,DAY(F3566)&gt;25),DAY(F3566)-25,
MOD((SUM(VLOOKUP(MONTH(F3566),D暦変換用数値,2,FALSE),DAY(F3566))),28)+1)</f>
        <v>12</v>
      </c>
      <c r="P3566" s="406">
        <f>IF(OR(MONTH(F3566)&lt;7,AND(MONTH(F3566)=7,DAY(F3566)&lt;=25)),
MOD(SUM((E3566-1901)*365,(N3566-1)*28,O3566,258),260),
MOD(SUM((E3566-1900)*365,(N3566-1)*28,O3566,258),260))</f>
        <v>105</v>
      </c>
      <c r="Q3566" s="372" t="str">
        <f>VLOOKUP(MOD(P3566,4),色,2,FALSE)</f>
        <v>赤い</v>
      </c>
      <c r="R3566" s="290" t="str">
        <f>VLOOKUP(MOD(P3566,13),銀河の音,2,FALSE)</f>
        <v>磁気の</v>
      </c>
      <c r="S3566" s="383" t="str">
        <f>VLOOKUP(MOD(P3566,20),太陽の紋章,2,FALSE)</f>
        <v>蛇</v>
      </c>
      <c r="T3566" s="98" t="s">
        <v>3736</v>
      </c>
    </row>
    <row r="3567" spans="1:20" ht="13.5" customHeight="1">
      <c r="A3567" s="50" t="str">
        <f>VLOOKUP(MOD(E3567,10),十干,2,FALSE)</f>
        <v>辛</v>
      </c>
      <c r="B3567" s="199" t="str">
        <f>VLOOKUP(MOD(E3567,12),十二支,3,FALSE)</f>
        <v xml:space="preserve">10 龍 </v>
      </c>
      <c r="C3567" s="201" t="str">
        <f>VLOOKUP(F3567,星座,3,TRUE)</f>
        <v xml:space="preserve">05 土 </v>
      </c>
      <c r="D3567" s="531">
        <v>25935</v>
      </c>
      <c r="E3567" s="1">
        <f>IFERROR(YEAR(D3567),LEFT(D3567,4))</f>
        <v>1971</v>
      </c>
      <c r="F3567" s="1" t="str">
        <f>IF(ISTEXT(D3567),RIGHT(D3567,5),TEXT(D3567,"mm/dd"))</f>
        <v>01/02</v>
      </c>
      <c r="G3567" s="39">
        <f>SUM(MID(E3567,1,1),MID(E3567,2,1),MID(E3567,3,1),MID(E3567,4,1),MID(F3567,1,1),MID(F3567,2,1),MID(F3567,4,1),MID(F3567,5,1))</f>
        <v>21</v>
      </c>
      <c r="H3567" s="41">
        <f>IF(MOD(G3567,9)=0,9,MOD(G3567,9))</f>
        <v>3</v>
      </c>
      <c r="I3567" s="45" t="str">
        <f>IFERROR(MID("日月火水木金土",WEEKDAY(D3567),1),"")</f>
        <v>土</v>
      </c>
      <c r="J3567" s="304" t="s">
        <v>1779</v>
      </c>
      <c r="K3567" s="202" t="str">
        <f>VLOOKUP(F3567,石と花メイン,3,FALSE)</f>
        <v>●蛋白石</v>
      </c>
      <c r="L3567" s="297" t="str">
        <f>VLOOKUP(F3567,石と花メイン,4,FALSE)</f>
        <v>竹</v>
      </c>
      <c r="M3567" s="393">
        <f>IF(OR(MONTH(F3567)&lt;7,AND(MONTH(F3567)=7,DAY(F3567)&lt;=25)),
MOD(SUM((E3567-1901)*365,259),260),
MOD(SUM((E3567-1900)*365,259),260))</f>
        <v>69</v>
      </c>
      <c r="N3567" s="390">
        <f>IF(AND(MONTH(F3567)=7,DAY(F3567)&gt;25),1,
ROUNDDOWN((SUM(VLOOKUP(MONTH(F3567),D暦変換用数値,2,FALSE),DAY(F3567))/28)+1,0))</f>
        <v>6</v>
      </c>
      <c r="O3567" s="205">
        <f>IF(AND(MONTH(F3567)=7,DAY(F3567)&gt;25),DAY(F3567)-25,
MOD((SUM(VLOOKUP(MONTH(F3567),D暦変換用数値,2,FALSE),DAY(F3567))),28)+1)</f>
        <v>21</v>
      </c>
      <c r="P3567" s="406">
        <f>IF(OR(MONTH(F3567)&lt;7,AND(MONTH(F3567)=7,DAY(F3567)&lt;=25)),
MOD(SUM((E3567-1901)*365,(N3567-1)*28,O3567,258),260),
MOD(SUM((E3567-1900)*365,(N3567-1)*28,O3567,258),260))</f>
        <v>229</v>
      </c>
      <c r="Q3567" s="372" t="str">
        <f>VLOOKUP(MOD(P3567,4),色,2,FALSE)</f>
        <v>赤い</v>
      </c>
      <c r="R3567" s="290" t="str">
        <f>VLOOKUP(MOD(P3567,13),銀河の音,2,FALSE)</f>
        <v>銀河の</v>
      </c>
      <c r="S3567" s="383" t="str">
        <f>VLOOKUP(MOD(P3567,20),太陽の紋章,2,FALSE)</f>
        <v>月</v>
      </c>
      <c r="T3567" s="98" t="s">
        <v>3736</v>
      </c>
    </row>
    <row r="3568" spans="1:20" ht="13.5" customHeight="1">
      <c r="A3568" s="334" t="str">
        <f>VLOOKUP(MOD(E3568,10),十干,2,FALSE)</f>
        <v>辛</v>
      </c>
      <c r="B3568" s="331" t="str">
        <f>VLOOKUP(MOD(E3568,12),十二支,3,FALSE)</f>
        <v xml:space="preserve">10 龍 </v>
      </c>
      <c r="C3568" s="336" t="str">
        <f>VLOOKUP(F3568,星座,3,TRUE)</f>
        <v xml:space="preserve">05 土 </v>
      </c>
      <c r="D3568" s="534">
        <v>25936</v>
      </c>
      <c r="E3568" s="131">
        <f>IFERROR(YEAR(D3568),LEFT(D3568,4))</f>
        <v>1971</v>
      </c>
      <c r="F3568" s="131" t="str">
        <f>IF(ISTEXT(D3568),RIGHT(D3568,5),TEXT(D3568,"mm/dd"))</f>
        <v>01/03</v>
      </c>
      <c r="G3568" s="133">
        <f>SUM(MID(E3568,1,1),MID(E3568,2,1),MID(E3568,3,1),MID(E3568,4,1),MID(F3568,1,1),MID(F3568,2,1),MID(F3568,4,1),MID(F3568,5,1))</f>
        <v>22</v>
      </c>
      <c r="H3568" s="133">
        <f>IF(MOD(G3568,9)=0,9,MOD(G3568,9))</f>
        <v>4</v>
      </c>
      <c r="I3568" s="131" t="str">
        <f>IFERROR(MID("日月火水木金土",WEEKDAY(D3568),1),"")</f>
        <v>日</v>
      </c>
      <c r="J3568" s="306" t="s">
        <v>8224</v>
      </c>
      <c r="K3568" s="335" t="str">
        <f>VLOOKUP(F3568,石と花メイン,3,FALSE)</f>
        <v>▲黄金</v>
      </c>
      <c r="L3568" s="302" t="str">
        <f>VLOOKUP(F3568,石と花メイン,4,FALSE)</f>
        <v>福寿草【元日草】</v>
      </c>
      <c r="M3568" s="396">
        <f>IF(OR(MONTH(F3568)&lt;7,AND(MONTH(F3568)=7,DAY(F3568)&lt;=25)),
MOD(SUM((E3568-1901)*365,259),260),
MOD(SUM((E3568-1900)*365,259),260))</f>
        <v>69</v>
      </c>
      <c r="N3568" s="335">
        <f>IF(AND(MONTH(F3568)=7,DAY(F3568)&gt;25),1,
ROUNDDOWN((SUM(VLOOKUP(MONTH(F3568),D暦変換用数値,2,FALSE),DAY(F3568))/28)+1,0))</f>
        <v>6</v>
      </c>
      <c r="O3568" s="132">
        <f>IF(AND(MONTH(F3568)=7,DAY(F3568)&gt;25),DAY(F3568)-25,
MOD((SUM(VLOOKUP(MONTH(F3568),D暦変換用数値,2,FALSE),DAY(F3568))),28)+1)</f>
        <v>22</v>
      </c>
      <c r="P3568" s="404">
        <f>IF(OR(MONTH(F3568)&lt;7,AND(MONTH(F3568)=7,DAY(F3568)&lt;=25)),
MOD(SUM((E3568-1901)*365,(N3568-1)*28,O3568,258),260),
MOD(SUM((E3568-1900)*365,(N3568-1)*28,O3568,258),260))</f>
        <v>230</v>
      </c>
      <c r="Q3568" s="376" t="str">
        <f>VLOOKUP(MOD(P3568,4),色,2,FALSE)</f>
        <v>白い</v>
      </c>
      <c r="R3568" s="333" t="str">
        <f>VLOOKUP(MOD(P3568,13),銀河の音,2,FALSE)</f>
        <v>太陽の</v>
      </c>
      <c r="S3568" s="387" t="str">
        <f>VLOOKUP(MOD(P3568,20),太陽の紋章,2,FALSE)</f>
        <v>犬</v>
      </c>
      <c r="T3568" s="119" t="s">
        <v>8238</v>
      </c>
    </row>
    <row r="3569" spans="1:20" ht="13.5" customHeight="1">
      <c r="A3569" s="50" t="str">
        <f>VLOOKUP(MOD(E3569,10),十干,2,FALSE)</f>
        <v>辛</v>
      </c>
      <c r="B3569" s="199" t="str">
        <f>VLOOKUP(MOD(E3569,12),十二支,3,FALSE)</f>
        <v xml:space="preserve">10 龍 </v>
      </c>
      <c r="C3569" s="201" t="str">
        <f>VLOOKUP(F3569,星座,3,TRUE)</f>
        <v xml:space="preserve">05 土 </v>
      </c>
      <c r="D3569" s="531">
        <v>25938</v>
      </c>
      <c r="E3569" s="1">
        <f>IFERROR(YEAR(D3569),LEFT(D3569,4))</f>
        <v>1971</v>
      </c>
      <c r="F3569" s="1" t="str">
        <f>IF(ISTEXT(D3569),RIGHT(D3569,5),TEXT(D3569,"mm/dd"))</f>
        <v>01/05</v>
      </c>
      <c r="G3569" s="39">
        <f>SUM(MID(E3569,1,1),MID(E3569,2,1),MID(E3569,3,1),MID(E3569,4,1),MID(F3569,1,1),MID(F3569,2,1),MID(F3569,4,1),MID(F3569,5,1))</f>
        <v>24</v>
      </c>
      <c r="H3569" s="41">
        <f>IF(MOD(G3569,9)=0,9,MOD(G3569,9))</f>
        <v>6</v>
      </c>
      <c r="I3569" s="45" t="str">
        <f>IFERROR(MID("日月火水木金土",WEEKDAY(D3569),1),"")</f>
        <v>火</v>
      </c>
      <c r="J3569" s="304" t="s">
        <v>1780</v>
      </c>
      <c r="K3569" s="202" t="str">
        <f>VLOOKUP(F3569,石と花メイン,3,FALSE)</f>
        <v>■赤縞瑪瑙</v>
      </c>
      <c r="L3569" s="297" t="str">
        <f>VLOOKUP(F3569,石と花メイン,4,FALSE)</f>
        <v>雪割草【三角草】</v>
      </c>
      <c r="M3569" s="393">
        <f>IF(OR(MONTH(F3569)&lt;7,AND(MONTH(F3569)=7,DAY(F3569)&lt;=25)),
MOD(SUM((E3569-1901)*365,259),260),
MOD(SUM((E3569-1900)*365,259),260))</f>
        <v>69</v>
      </c>
      <c r="N3569" s="390">
        <f>IF(AND(MONTH(F3569)=7,DAY(F3569)&gt;25),1,
ROUNDDOWN((SUM(VLOOKUP(MONTH(F3569),D暦変換用数値,2,FALSE),DAY(F3569))/28)+1,0))</f>
        <v>6</v>
      </c>
      <c r="O3569" s="205">
        <f>IF(AND(MONTH(F3569)=7,DAY(F3569)&gt;25),DAY(F3569)-25,
MOD((SUM(VLOOKUP(MONTH(F3569),D暦変換用数値,2,FALSE),DAY(F3569))),28)+1)</f>
        <v>24</v>
      </c>
      <c r="P3569" s="406">
        <f>IF(OR(MONTH(F3569)&lt;7,AND(MONTH(F3569)=7,DAY(F3569)&lt;=25)),
MOD(SUM((E3569-1901)*365,(N3569-1)*28,O3569,258),260),
MOD(SUM((E3569-1900)*365,(N3569-1)*28,O3569,258),260))</f>
        <v>232</v>
      </c>
      <c r="Q3569" s="373" t="str">
        <f>VLOOKUP(MOD(P3569,4),色,2,FALSE)</f>
        <v>黄色い</v>
      </c>
      <c r="R3569" s="291" t="str">
        <f>VLOOKUP(MOD(P3569,13),銀河の音,2,FALSE)</f>
        <v>スペクトルの</v>
      </c>
      <c r="S3569" s="384" t="str">
        <f>VLOOKUP(MOD(P3569,20),太陽の紋章,2,FALSE)</f>
        <v>人</v>
      </c>
      <c r="T3569" s="98" t="s">
        <v>3736</v>
      </c>
    </row>
    <row r="3570" spans="1:20" ht="13.5" customHeight="1">
      <c r="A3570" s="50" t="str">
        <f>VLOOKUP(MOD(E3570,10),十干,2,FALSE)</f>
        <v>辛</v>
      </c>
      <c r="B3570" s="199" t="str">
        <f>VLOOKUP(MOD(E3570,12),十二支,3,FALSE)</f>
        <v xml:space="preserve">10 龍 </v>
      </c>
      <c r="C3570" s="201" t="str">
        <f>VLOOKUP(F3570,星座,3,TRUE)</f>
        <v xml:space="preserve">05 土 </v>
      </c>
      <c r="D3570" s="531">
        <v>25940</v>
      </c>
      <c r="E3570" s="1">
        <f>IFERROR(YEAR(D3570),LEFT(D3570,4))</f>
        <v>1971</v>
      </c>
      <c r="F3570" s="1" t="str">
        <f>IF(ISTEXT(D3570),RIGHT(D3570,5),TEXT(D3570,"mm/dd"))</f>
        <v>01/07</v>
      </c>
      <c r="G3570" s="39">
        <f>SUM(MID(E3570,1,1),MID(E3570,2,1),MID(E3570,3,1),MID(E3570,4,1),MID(F3570,1,1),MID(F3570,2,1),MID(F3570,4,1),MID(F3570,5,1))</f>
        <v>26</v>
      </c>
      <c r="H3570" s="41">
        <f>IF(MOD(G3570,9)=0,9,MOD(G3570,9))</f>
        <v>8</v>
      </c>
      <c r="I3570" s="45" t="str">
        <f>IFERROR(MID("日月火水木金土",WEEKDAY(D3570),1),"")</f>
        <v>木</v>
      </c>
      <c r="J3570" s="304" t="s">
        <v>1781</v>
      </c>
      <c r="K3570" s="202" t="str">
        <f>VLOOKUP(F3570,石と花メイン,3,FALSE)</f>
        <v>■紫水晶</v>
      </c>
      <c r="L3570" s="297" t="str">
        <f>VLOOKUP(F3570,石と花メイン,4,FALSE)</f>
        <v>スノードロップ【待雪草】</v>
      </c>
      <c r="M3570" s="393">
        <f>IF(OR(MONTH(F3570)&lt;7,AND(MONTH(F3570)=7,DAY(F3570)&lt;=25)),
MOD(SUM((E3570-1901)*365,259),260),
MOD(SUM((E3570-1900)*365,259),260))</f>
        <v>69</v>
      </c>
      <c r="N3570" s="390">
        <f>IF(AND(MONTH(F3570)=7,DAY(F3570)&gt;25),1,
ROUNDDOWN((SUM(VLOOKUP(MONTH(F3570),D暦変換用数値,2,FALSE),DAY(F3570))/28)+1,0))</f>
        <v>6</v>
      </c>
      <c r="O3570" s="205">
        <f>IF(AND(MONTH(F3570)=7,DAY(F3570)&gt;25),DAY(F3570)-25,
MOD((SUM(VLOOKUP(MONTH(F3570),D暦変換用数値,2,FALSE),DAY(F3570))),28)+1)</f>
        <v>26</v>
      </c>
      <c r="P3570" s="406">
        <f>IF(OR(MONTH(F3570)&lt;7,AND(MONTH(F3570)=7,DAY(F3570)&lt;=25)),
MOD(SUM((E3570-1901)*365,(N3570-1)*28,O3570,258),260),
MOD(SUM((E3570-1900)*365,(N3570-1)*28,O3570,258),260))</f>
        <v>234</v>
      </c>
      <c r="Q3570" s="375" t="str">
        <f>VLOOKUP(MOD(P3570,4),色,2,FALSE)</f>
        <v>白い</v>
      </c>
      <c r="R3570" s="293" t="str">
        <f>VLOOKUP(MOD(P3570,13),銀河の音,2,FALSE)</f>
        <v>宇宙の</v>
      </c>
      <c r="S3570" s="386" t="str">
        <f>VLOOKUP(MOD(P3570,20),太陽の紋章,2,FALSE)</f>
        <v>魔法使い</v>
      </c>
      <c r="T3570" s="113" t="s">
        <v>2466</v>
      </c>
    </row>
    <row r="3571" spans="1:20" ht="13.5" customHeight="1">
      <c r="A3571" s="282" t="str">
        <f>VLOOKUP(MOD(E3571,10),十干,2,FALSE)</f>
        <v>辛</v>
      </c>
      <c r="B3571" s="283" t="str">
        <f>VLOOKUP(MOD(E3571,12),十二支,3,FALSE)</f>
        <v xml:space="preserve">10 龍 </v>
      </c>
      <c r="C3571" s="287" t="str">
        <f>VLOOKUP(F3571,星座,3,TRUE)</f>
        <v xml:space="preserve">05 土 </v>
      </c>
      <c r="D3571" s="533">
        <v>25943</v>
      </c>
      <c r="E3571" s="83">
        <f>IFERROR(YEAR(D3571),LEFT(D3571,4))</f>
        <v>1971</v>
      </c>
      <c r="F3571" s="83" t="str">
        <f>IF(ISTEXT(D3571),RIGHT(D3571,5),TEXT(D3571,"mm/dd"))</f>
        <v>01/10</v>
      </c>
      <c r="G3571" s="88">
        <f>SUM(MID(E3571,1,1),MID(E3571,2,1),MID(E3571,3,1),MID(E3571,4,1),MID(F3571,1,1),MID(F3571,2,1),MID(F3571,4,1),MID(F3571,5,1))</f>
        <v>20</v>
      </c>
      <c r="H3571" s="88">
        <f>IF(MOD(G3571,9)=0,9,MOD(G3571,9))</f>
        <v>2</v>
      </c>
      <c r="I3571" s="83" t="str">
        <f>IFERROR(MID("日月火水木金土",WEEKDAY(D3571),1),"")</f>
        <v>日</v>
      </c>
      <c r="J3571" s="303" t="s">
        <v>2994</v>
      </c>
      <c r="K3571" s="87" t="str">
        <f>VLOOKUP(F3571,石と花メイン,3,FALSE)</f>
        <v>◇金剛石</v>
      </c>
      <c r="L3571" s="296" t="str">
        <f>VLOOKUP(F3571,石と花メイン,4,FALSE)</f>
        <v>フリージア【浅黄水仙】</v>
      </c>
      <c r="M3571" s="392">
        <f>IF(OR(MONTH(F3571)&lt;7,AND(MONTH(F3571)=7,DAY(F3571)&lt;=25)),
MOD(SUM((E3571-1901)*365,259),260),
MOD(SUM((E3571-1900)*365,259),260))</f>
        <v>69</v>
      </c>
      <c r="N3571" s="330">
        <f>IF(AND(MONTH(F3571)=7,DAY(F3571)&gt;25),1,
ROUNDDOWN((SUM(VLOOKUP(MONTH(F3571),D暦変換用数値,2,FALSE),DAY(F3571))/28)+1,0))</f>
        <v>7</v>
      </c>
      <c r="O3571" s="84">
        <f>IF(AND(MONTH(F3571)=7,DAY(F3571)&gt;25),DAY(F3571)-25,
MOD((SUM(VLOOKUP(MONTH(F3571),D暦変換用数値,2,FALSE),DAY(F3571))),28)+1)</f>
        <v>1</v>
      </c>
      <c r="P3571" s="405">
        <f>IF(OR(MONTH(F3571)&lt;7,AND(MONTH(F3571)=7,DAY(F3571)&lt;=25)),
MOD(SUM((E3571-1901)*365,(N3571-1)*28,O3571,258),260),
MOD(SUM((E3571-1900)*365,(N3571-1)*28,O3571,258),260))</f>
        <v>237</v>
      </c>
      <c r="Q3571" s="371" t="str">
        <f>VLOOKUP(MOD(P3571,4),色,2,FALSE)</f>
        <v>赤い</v>
      </c>
      <c r="R3571" s="289" t="str">
        <f>VLOOKUP(MOD(P3571,13),銀河の音,2,FALSE)</f>
        <v>電気の</v>
      </c>
      <c r="S3571" s="382" t="str">
        <f>VLOOKUP(MOD(P3571,20),太陽の紋章,2,FALSE)</f>
        <v>地球</v>
      </c>
      <c r="T3571" s="102" t="s">
        <v>7145</v>
      </c>
    </row>
    <row r="3572" spans="1:20" ht="13.5" customHeight="1">
      <c r="A3572" s="50" t="str">
        <f>VLOOKUP(MOD(E3572,10),十干,2,FALSE)</f>
        <v>辛</v>
      </c>
      <c r="B3572" s="199" t="str">
        <f>VLOOKUP(MOD(E3572,12),十二支,3,FALSE)</f>
        <v xml:space="preserve">10 龍 </v>
      </c>
      <c r="C3572" s="201" t="str">
        <f>VLOOKUP(F3572,星座,3,TRUE)</f>
        <v xml:space="preserve">05 土 </v>
      </c>
      <c r="D3572" s="531">
        <v>25950</v>
      </c>
      <c r="E3572" s="1">
        <f>IFERROR(YEAR(D3572),LEFT(D3572,4))</f>
        <v>1971</v>
      </c>
      <c r="F3572" s="1" t="str">
        <f>IF(ISTEXT(D3572),RIGHT(D3572,5),TEXT(D3572,"mm/dd"))</f>
        <v>01/17</v>
      </c>
      <c r="G3572" s="39">
        <f>SUM(MID(E3572,1,1),MID(E3572,2,1),MID(E3572,3,1),MID(E3572,4,1),MID(F3572,1,1),MID(F3572,2,1),MID(F3572,4,1),MID(F3572,5,1))</f>
        <v>27</v>
      </c>
      <c r="H3572" s="41">
        <f>IF(MOD(G3572,9)=0,9,MOD(G3572,9))</f>
        <v>9</v>
      </c>
      <c r="I3572" s="45" t="str">
        <f>IFERROR(MID("日月火水木金土",WEEKDAY(D3572),1),"")</f>
        <v>日</v>
      </c>
      <c r="J3572" s="304" t="s">
        <v>1782</v>
      </c>
      <c r="K3572" s="202" t="str">
        <f>VLOOKUP(F3572,石と花メイン,3,FALSE)</f>
        <v>◆翠玉</v>
      </c>
      <c r="L3572" s="297" t="str">
        <f>VLOOKUP(F3572,石と花メイン,4,FALSE)</f>
        <v>胡蝶蘭【ファレノプシス】</v>
      </c>
      <c r="M3572" s="393">
        <f>IF(OR(MONTH(F3572)&lt;7,AND(MONTH(F3572)=7,DAY(F3572)&lt;=25)),
MOD(SUM((E3572-1901)*365,259),260),
MOD(SUM((E3572-1900)*365,259),260))</f>
        <v>69</v>
      </c>
      <c r="N3572" s="390">
        <f>IF(AND(MONTH(F3572)=7,DAY(F3572)&gt;25),1,
ROUNDDOWN((SUM(VLOOKUP(MONTH(F3572),D暦変換用数値,2,FALSE),DAY(F3572))/28)+1,0))</f>
        <v>7</v>
      </c>
      <c r="O3572" s="205">
        <f>IF(AND(MONTH(F3572)=7,DAY(F3572)&gt;25),DAY(F3572)-25,
MOD((SUM(VLOOKUP(MONTH(F3572),D暦変換用数値,2,FALSE),DAY(F3572))),28)+1)</f>
        <v>8</v>
      </c>
      <c r="P3572" s="406">
        <f>IF(OR(MONTH(F3572)&lt;7,AND(MONTH(F3572)=7,DAY(F3572)&lt;=25)),
MOD(SUM((E3572-1901)*365,(N3572-1)*28,O3572,258),260),
MOD(SUM((E3572-1900)*365,(N3572-1)*28,O3572,258),260))</f>
        <v>244</v>
      </c>
      <c r="Q3572" s="373" t="str">
        <f>VLOOKUP(MOD(P3572,4),色,2,FALSE)</f>
        <v>黄色い</v>
      </c>
      <c r="R3572" s="291" t="str">
        <f>VLOOKUP(MOD(P3572,13),銀河の音,2,FALSE)</f>
        <v>惑星の</v>
      </c>
      <c r="S3572" s="384" t="str">
        <f>VLOOKUP(MOD(P3572,20),太陽の紋章,2,FALSE)</f>
        <v>種</v>
      </c>
      <c r="T3572" s="98" t="s">
        <v>3736</v>
      </c>
    </row>
    <row r="3573" spans="1:20" ht="13.5" customHeight="1">
      <c r="A3573" s="50" t="str">
        <f>VLOOKUP(MOD(E3573,10),十干,2,FALSE)</f>
        <v>辛</v>
      </c>
      <c r="B3573" s="199" t="str">
        <f>VLOOKUP(MOD(E3573,12),十二支,3,FALSE)</f>
        <v xml:space="preserve">10 龍 </v>
      </c>
      <c r="C3573" s="201" t="str">
        <f>VLOOKUP(F3573,星座,3,TRUE)</f>
        <v xml:space="preserve">05 土 </v>
      </c>
      <c r="D3573" s="531">
        <v>25951</v>
      </c>
      <c r="E3573" s="1">
        <f>IFERROR(YEAR(D3573),LEFT(D3573,4))</f>
        <v>1971</v>
      </c>
      <c r="F3573" s="1" t="str">
        <f>IF(ISTEXT(D3573),RIGHT(D3573,5),TEXT(D3573,"mm/dd"))</f>
        <v>01/18</v>
      </c>
      <c r="G3573" s="39">
        <f>SUM(MID(E3573,1,1),MID(E3573,2,1),MID(E3573,3,1),MID(E3573,4,1),MID(F3573,1,1),MID(F3573,2,1),MID(F3573,4,1),MID(F3573,5,1))</f>
        <v>28</v>
      </c>
      <c r="H3573" s="41">
        <f>IF(MOD(G3573,9)=0,9,MOD(G3573,9))</f>
        <v>1</v>
      </c>
      <c r="I3573" s="45" t="str">
        <f>IFERROR(MID("日月火水木金土",WEEKDAY(D3573),1),"")</f>
        <v>月</v>
      </c>
      <c r="J3573" s="304" t="s">
        <v>1783</v>
      </c>
      <c r="K3573" s="202" t="str">
        <f>VLOOKUP(F3573,石と花メイン,3,FALSE)</f>
        <v>◇金剛石</v>
      </c>
      <c r="L3573" s="297" t="str">
        <f>VLOOKUP(F3573,石と花メイン,4,FALSE)</f>
        <v>プリムラ【西洋桜草】</v>
      </c>
      <c r="M3573" s="393">
        <f>IF(OR(MONTH(F3573)&lt;7,AND(MONTH(F3573)=7,DAY(F3573)&lt;=25)),
MOD(SUM((E3573-1901)*365,259),260),
MOD(SUM((E3573-1900)*365,259),260))</f>
        <v>69</v>
      </c>
      <c r="N3573" s="390">
        <f>IF(AND(MONTH(F3573)=7,DAY(F3573)&gt;25),1,
ROUNDDOWN((SUM(VLOOKUP(MONTH(F3573),D暦変換用数値,2,FALSE),DAY(F3573))/28)+1,0))</f>
        <v>7</v>
      </c>
      <c r="O3573" s="205">
        <f>IF(AND(MONTH(F3573)=7,DAY(F3573)&gt;25),DAY(F3573)-25,
MOD((SUM(VLOOKUP(MONTH(F3573),D暦変換用数値,2,FALSE),DAY(F3573))),28)+1)</f>
        <v>9</v>
      </c>
      <c r="P3573" s="406">
        <f>IF(OR(MONTH(F3573)&lt;7,AND(MONTH(F3573)=7,DAY(F3573)&lt;=25)),
MOD(SUM((E3573-1901)*365,(N3573-1)*28,O3573,258),260),
MOD(SUM((E3573-1900)*365,(N3573-1)*28,O3573,258),260))</f>
        <v>245</v>
      </c>
      <c r="Q3573" s="372" t="str">
        <f>VLOOKUP(MOD(P3573,4),色,2,FALSE)</f>
        <v>赤い</v>
      </c>
      <c r="R3573" s="290" t="str">
        <f>VLOOKUP(MOD(P3573,13),銀河の音,2,FALSE)</f>
        <v>スペクトルの</v>
      </c>
      <c r="S3573" s="383" t="str">
        <f>VLOOKUP(MOD(P3573,20),太陽の紋章,2,FALSE)</f>
        <v>蛇</v>
      </c>
      <c r="T3573" s="93" t="s">
        <v>3619</v>
      </c>
    </row>
    <row r="3574" spans="1:20" ht="13.5" customHeight="1">
      <c r="A3574" s="50" t="str">
        <f>VLOOKUP(MOD(E3574,10),十干,2,FALSE)</f>
        <v>辛</v>
      </c>
      <c r="B3574" s="199" t="str">
        <f>VLOOKUP(MOD(E3574,12),十二支,3,FALSE)</f>
        <v xml:space="preserve">10 龍 </v>
      </c>
      <c r="C3574" s="201" t="str">
        <f>VLOOKUP(F3574,星座,3,TRUE)</f>
        <v xml:space="preserve">05 土 </v>
      </c>
      <c r="D3574" s="531">
        <v>25952</v>
      </c>
      <c r="E3574" s="1">
        <f>IFERROR(YEAR(D3574),LEFT(D3574,4))</f>
        <v>1971</v>
      </c>
      <c r="F3574" s="1" t="str">
        <f>IF(ISTEXT(D3574),RIGHT(D3574,5),TEXT(D3574,"mm/dd"))</f>
        <v>01/19</v>
      </c>
      <c r="G3574" s="39">
        <f>SUM(MID(E3574,1,1),MID(E3574,2,1),MID(E3574,3,1),MID(E3574,4,1),MID(F3574,1,1),MID(F3574,2,1),MID(F3574,4,1),MID(F3574,5,1))</f>
        <v>29</v>
      </c>
      <c r="H3574" s="41">
        <f>IF(MOD(G3574,9)=0,9,MOD(G3574,9))</f>
        <v>2</v>
      </c>
      <c r="I3574" s="45" t="str">
        <f>IFERROR(MID("日月火水木金土",WEEKDAY(D3574),1),"")</f>
        <v>火</v>
      </c>
      <c r="J3574" s="304" t="s">
        <v>1784</v>
      </c>
      <c r="K3574" s="202" t="str">
        <f>VLOOKUP(F3574,石と花メイン,3,FALSE)</f>
        <v>●土耳古石</v>
      </c>
      <c r="L3574" s="297" t="str">
        <f>VLOOKUP(F3574,石と花メイン,4,FALSE)</f>
        <v>崑崙花【ハンカチの花】</v>
      </c>
      <c r="M3574" s="393">
        <f>IF(OR(MONTH(F3574)&lt;7,AND(MONTH(F3574)=7,DAY(F3574)&lt;=25)),
MOD(SUM((E3574-1901)*365,259),260),
MOD(SUM((E3574-1900)*365,259),260))</f>
        <v>69</v>
      </c>
      <c r="N3574" s="390">
        <f>IF(AND(MONTH(F3574)=7,DAY(F3574)&gt;25),1,
ROUNDDOWN((SUM(VLOOKUP(MONTH(F3574),D暦変換用数値,2,FALSE),DAY(F3574))/28)+1,0))</f>
        <v>7</v>
      </c>
      <c r="O3574" s="205">
        <f>IF(AND(MONTH(F3574)=7,DAY(F3574)&gt;25),DAY(F3574)-25,
MOD((SUM(VLOOKUP(MONTH(F3574),D暦変換用数値,2,FALSE),DAY(F3574))),28)+1)</f>
        <v>10</v>
      </c>
      <c r="P3574" s="406">
        <f>IF(OR(MONTH(F3574)&lt;7,AND(MONTH(F3574)=7,DAY(F3574)&lt;=25)),
MOD(SUM((E3574-1901)*365,(N3574-1)*28,O3574,258),260),
MOD(SUM((E3574-1900)*365,(N3574-1)*28,O3574,258),260))</f>
        <v>246</v>
      </c>
      <c r="Q3574" s="375" t="str">
        <f>VLOOKUP(MOD(P3574,4),色,2,FALSE)</f>
        <v>白い</v>
      </c>
      <c r="R3574" s="293" t="str">
        <f>VLOOKUP(MOD(P3574,13),銀河の音,2,FALSE)</f>
        <v>水晶の</v>
      </c>
      <c r="S3574" s="386" t="str">
        <f>VLOOKUP(MOD(P3574,20),太陽の紋章,2,FALSE)</f>
        <v>世界の橋渡し</v>
      </c>
      <c r="T3574" s="99" t="s">
        <v>5898</v>
      </c>
    </row>
    <row r="3575" spans="1:20" ht="13.5" customHeight="1">
      <c r="A3575" s="334" t="str">
        <f>VLOOKUP(MOD(E3575,10),十干,2,FALSE)</f>
        <v>辛</v>
      </c>
      <c r="B3575" s="331" t="str">
        <f>VLOOKUP(MOD(E3575,12),十二支,3,FALSE)</f>
        <v xml:space="preserve">10 龍 </v>
      </c>
      <c r="C3575" s="336" t="str">
        <f>VLOOKUP(F3575,星座,3,TRUE)</f>
        <v xml:space="preserve">05 土 </v>
      </c>
      <c r="D3575" s="540">
        <v>26290</v>
      </c>
      <c r="E3575" s="131">
        <f>IFERROR(YEAR(D3575),LEFT(D3575,4))</f>
        <v>1971</v>
      </c>
      <c r="F3575" s="538" t="str">
        <f>IF(ISTEXT(D3575),RIGHT(D3575,5),TEXT(D3575,"mm/dd"))</f>
        <v>12/23</v>
      </c>
      <c r="G3575" s="133">
        <f>SUM(MID(E3575,1,1),MID(E3575,2,1),MID(E3575,3,1),MID(E3575,4,1),MID(F3575,1,1),MID(F3575,2,1),MID(F3575,4,1),MID(F3575,5,1))</f>
        <v>26</v>
      </c>
      <c r="H3575" s="133">
        <f>IF(MOD(G3575,9)=0,9,MOD(G3575,9))</f>
        <v>8</v>
      </c>
      <c r="I3575" s="131" t="str">
        <f>IFERROR(MID("日月火水木金土",WEEKDAY(D3575),1),"")</f>
        <v>木</v>
      </c>
      <c r="J3575" s="306" t="s">
        <v>9138</v>
      </c>
      <c r="K3575" s="335" t="str">
        <f>VLOOKUP(F3575,石と花メイン,3,FALSE)</f>
        <v>◆柘榴石</v>
      </c>
      <c r="L3575" s="302" t="str">
        <f>VLOOKUP(F3575,石と花メイン,4,FALSE)</f>
        <v>カトレア</v>
      </c>
      <c r="M3575" s="396">
        <f>IF(OR(MONTH(F3575)&lt;7,AND(MONTH(F3575)=7,DAY(F3575)&lt;=25)),
MOD(SUM((E3575-1901)*365,259),260),
MOD(SUM((E3575-1900)*365,259),260))</f>
        <v>174</v>
      </c>
      <c r="N3575" s="335">
        <f>IF(AND(MONTH(F3575)=7,DAY(F3575)&gt;25),1,
ROUNDDOWN((SUM(VLOOKUP(MONTH(F3575),D暦変換用数値,2,FALSE),DAY(F3575))/28)+1,0))</f>
        <v>6</v>
      </c>
      <c r="O3575" s="132">
        <f>IF(AND(MONTH(F3575)=7,DAY(F3575)&gt;25),DAY(F3575)-25,
MOD((SUM(VLOOKUP(MONTH(F3575),D暦変換用数値,2,FALSE),DAY(F3575))),28)+1)</f>
        <v>11</v>
      </c>
      <c r="P3575" s="404">
        <f>IF(OR(MONTH(F3575)&lt;7,AND(MONTH(F3575)=7,DAY(F3575)&lt;=25)),
MOD(SUM((E3575-1901)*365,(N3575-1)*28,O3575,258),260),
MOD(SUM((E3575-1900)*365,(N3575-1)*28,O3575,258),260))</f>
        <v>64</v>
      </c>
      <c r="Q3575" s="376" t="str">
        <f>VLOOKUP(MOD(P3575,4),色,2,FALSE)</f>
        <v>黄色い</v>
      </c>
      <c r="R3575" s="333" t="str">
        <f>VLOOKUP(MOD(P3575,13),銀河の音,2,FALSE)</f>
        <v>水晶の</v>
      </c>
      <c r="S3575" s="387" t="str">
        <f>VLOOKUP(MOD(P3575,20),太陽の紋章,2,FALSE)</f>
        <v>種</v>
      </c>
      <c r="T3575" s="145"/>
    </row>
    <row r="3576" spans="1:20" ht="13.5" customHeight="1">
      <c r="A3576" s="334" t="str">
        <f>VLOOKUP(MOD(E3576,10),十干,2,FALSE)</f>
        <v>辛</v>
      </c>
      <c r="B3576" s="331" t="str">
        <f>VLOOKUP(MOD(E3576,12),十二支,3,FALSE)</f>
        <v xml:space="preserve">10 龍 </v>
      </c>
      <c r="C3576" s="336" t="str">
        <f>VLOOKUP(F3576,星座,3,TRUE)</f>
        <v xml:space="preserve">05 土 </v>
      </c>
      <c r="D3576" s="534">
        <v>26292</v>
      </c>
      <c r="E3576" s="131">
        <f>IFERROR(YEAR(D3576),LEFT(D3576,4))</f>
        <v>1971</v>
      </c>
      <c r="F3576" s="131" t="str">
        <f>IF(ISTEXT(D3576),RIGHT(D3576,5),TEXT(D3576,"mm/dd"))</f>
        <v>12/25</v>
      </c>
      <c r="G3576" s="133">
        <f>SUM(MID(E3576,1,1),MID(E3576,2,1),MID(E3576,3,1),MID(E3576,4,1),MID(F3576,1,1),MID(F3576,2,1),MID(F3576,4,1),MID(F3576,5,1))</f>
        <v>28</v>
      </c>
      <c r="H3576" s="133">
        <f>IF(MOD(G3576,9)=0,9,MOD(G3576,9))</f>
        <v>1</v>
      </c>
      <c r="I3576" s="131" t="str">
        <f>IFERROR(MID("日月火水木金土",WEEKDAY(D3576),1),"")</f>
        <v>土</v>
      </c>
      <c r="J3576" s="306" t="s">
        <v>8227</v>
      </c>
      <c r="K3576" s="335" t="str">
        <f>VLOOKUP(F3576,石と花メイン,3,FALSE)</f>
        <v>■血碧玉</v>
      </c>
      <c r="L3576" s="302" t="str">
        <f>VLOOKUP(F3576,石と花メイン,4,FALSE)</f>
        <v>西洋柊【ホーリー】</v>
      </c>
      <c r="M3576" s="396">
        <f>IF(OR(MONTH(F3576)&lt;7,AND(MONTH(F3576)=7,DAY(F3576)&lt;=25)),
MOD(SUM((E3576-1901)*365,259),260),
MOD(SUM((E3576-1900)*365,259),260))</f>
        <v>174</v>
      </c>
      <c r="N3576" s="335">
        <f>IF(AND(MONTH(F3576)=7,DAY(F3576)&gt;25),1,
ROUNDDOWN((SUM(VLOOKUP(MONTH(F3576),D暦変換用数値,2,FALSE),DAY(F3576))/28)+1,0))</f>
        <v>6</v>
      </c>
      <c r="O3576" s="132">
        <f>IF(AND(MONTH(F3576)=7,DAY(F3576)&gt;25),DAY(F3576)-25,
MOD((SUM(VLOOKUP(MONTH(F3576),D暦変換用数値,2,FALSE),DAY(F3576))),28)+1)</f>
        <v>13</v>
      </c>
      <c r="P3576" s="404">
        <f>IF(OR(MONTH(F3576)&lt;7,AND(MONTH(F3576)=7,DAY(F3576)&lt;=25)),
MOD(SUM((E3576-1901)*365,(N3576-1)*28,O3576,258),260),
MOD(SUM((E3576-1900)*365,(N3576-1)*28,O3576,258),260))</f>
        <v>66</v>
      </c>
      <c r="Q3576" s="376" t="str">
        <f>VLOOKUP(MOD(P3576,4),色,2,FALSE)</f>
        <v>白い</v>
      </c>
      <c r="R3576" s="333" t="str">
        <f>VLOOKUP(MOD(P3576,13),銀河の音,2,FALSE)</f>
        <v>磁気の</v>
      </c>
      <c r="S3576" s="387" t="str">
        <f>VLOOKUP(MOD(P3576,20),太陽の紋章,2,FALSE)</f>
        <v>世界の橋渡し</v>
      </c>
      <c r="T3576" s="119" t="s">
        <v>8234</v>
      </c>
    </row>
    <row r="3577" spans="1:20" ht="13.5" customHeight="1">
      <c r="A3577" s="334" t="str">
        <f>VLOOKUP(MOD(E3577,10),十干,2,FALSE)</f>
        <v>癸</v>
      </c>
      <c r="B3577" s="331" t="str">
        <f>VLOOKUP(MOD(E3577,12),十二支,3,FALSE)</f>
        <v xml:space="preserve">10 龍 </v>
      </c>
      <c r="C3577" s="336" t="str">
        <f>VLOOKUP(F3577,星座,3,TRUE)</f>
        <v xml:space="preserve">05 土 </v>
      </c>
      <c r="D3577" s="534">
        <v>30320</v>
      </c>
      <c r="E3577" s="131">
        <f>IFERROR(YEAR(D3577),LEFT(D3577,4))</f>
        <v>1983</v>
      </c>
      <c r="F3577" s="131" t="str">
        <f>IF(ISTEXT(D3577),RIGHT(D3577,5),TEXT(D3577,"mm/dd"))</f>
        <v>01/04</v>
      </c>
      <c r="G3577" s="133">
        <f>SUM(MID(E3577,1,1),MID(E3577,2,1),MID(E3577,3,1),MID(E3577,4,1),MID(F3577,1,1),MID(F3577,2,1),MID(F3577,4,1),MID(F3577,5,1))</f>
        <v>26</v>
      </c>
      <c r="H3577" s="133">
        <f>IF(MOD(G3577,9)=0,9,MOD(G3577,9))</f>
        <v>8</v>
      </c>
      <c r="I3577" s="131" t="str">
        <f>IFERROR(MID("日月火水木金土",WEEKDAY(D3577),1),"")</f>
        <v>火</v>
      </c>
      <c r="J3577" s="306" t="s">
        <v>8150</v>
      </c>
      <c r="K3577" s="335" t="str">
        <f>VLOOKUP(F3577,石と花メイン,3,FALSE)</f>
        <v>□水晶</v>
      </c>
      <c r="L3577" s="302" t="str">
        <f>VLOOKUP(F3577,石と花メイン,4,FALSE)</f>
        <v>クロッカス【花サフラン】</v>
      </c>
      <c r="M3577" s="396">
        <f>IF(OR(MONTH(F3577)&lt;7,AND(MONTH(F3577)=7,DAY(F3577)&lt;=25)),
MOD(SUM((E3577-1901)*365,259),260),
MOD(SUM((E3577-1900)*365,259),260))</f>
        <v>29</v>
      </c>
      <c r="N3577" s="335">
        <f>IF(AND(MONTH(F3577)=7,DAY(F3577)&gt;25),1,
ROUNDDOWN((SUM(VLOOKUP(MONTH(F3577),D暦変換用数値,2,FALSE),DAY(F3577))/28)+1,0))</f>
        <v>6</v>
      </c>
      <c r="O3577" s="132">
        <f>IF(AND(MONTH(F3577)=7,DAY(F3577)&gt;25),DAY(F3577)-25,
MOD((SUM(VLOOKUP(MONTH(F3577),D暦変換用数値,2,FALSE),DAY(F3577))),28)+1)</f>
        <v>23</v>
      </c>
      <c r="P3577" s="404">
        <f>IF(OR(MONTH(F3577)&lt;7,AND(MONTH(F3577)=7,DAY(F3577)&lt;=25)),
MOD(SUM((E3577-1901)*365,(N3577-1)*28,O3577,258),260),
MOD(SUM((E3577-1900)*365,(N3577-1)*28,O3577,258),260))</f>
        <v>191</v>
      </c>
      <c r="Q3577" s="376" t="str">
        <f>VLOOKUP(MOD(P3577,4),色,2,FALSE)</f>
        <v>青い</v>
      </c>
      <c r="R3577" s="333" t="str">
        <f>VLOOKUP(MOD(P3577,13),銀河の音,2,FALSE)</f>
        <v>太陽の</v>
      </c>
      <c r="S3577" s="387" t="str">
        <f>VLOOKUP(MOD(P3577,20),太陽の紋章,2,FALSE)</f>
        <v>猿</v>
      </c>
      <c r="T3577" s="128" t="s">
        <v>8151</v>
      </c>
    </row>
    <row r="3578" spans="1:20" ht="13.5" customHeight="1">
      <c r="A3578" s="334" t="str">
        <f>VLOOKUP(MOD(E3578,10),十干,2,FALSE)</f>
        <v>癸</v>
      </c>
      <c r="B3578" s="331" t="str">
        <f>VLOOKUP(MOD(E3578,12),十二支,3,FALSE)</f>
        <v xml:space="preserve">10 龍 </v>
      </c>
      <c r="C3578" s="336" t="str">
        <f>VLOOKUP(F3578,星座,3,TRUE)</f>
        <v xml:space="preserve">05 土 </v>
      </c>
      <c r="D3578" s="540">
        <v>30324</v>
      </c>
      <c r="E3578" s="131">
        <f>IFERROR(YEAR(D3578),LEFT(D3578,4))</f>
        <v>1983</v>
      </c>
      <c r="F3578" s="538" t="str">
        <f>IF(ISTEXT(D3578),RIGHT(D3578,5),TEXT(D3578,"mm/dd"))</f>
        <v>01/08</v>
      </c>
      <c r="G3578" s="133">
        <f>SUM(MID(E3578,1,1),MID(E3578,2,1),MID(E3578,3,1),MID(E3578,4,1),MID(F3578,1,1),MID(F3578,2,1),MID(F3578,4,1),MID(F3578,5,1))</f>
        <v>30</v>
      </c>
      <c r="H3578" s="133">
        <f>IF(MOD(G3578,9)=0,9,MOD(G3578,9))</f>
        <v>3</v>
      </c>
      <c r="I3578" s="131" t="str">
        <f>IFERROR(MID("日月火水木金土",WEEKDAY(D3578),1),"")</f>
        <v>土</v>
      </c>
      <c r="J3578" s="306" t="s">
        <v>8964</v>
      </c>
      <c r="K3578" s="335" t="str">
        <f>VLOOKUP(F3578,石と花メイン,3,FALSE)</f>
        <v>●珊瑚</v>
      </c>
      <c r="L3578" s="302" t="str">
        <f>VLOOKUP(F3578,石と花メイン,4,FALSE)</f>
        <v>母子草【御形】</v>
      </c>
      <c r="M3578" s="396">
        <f>IF(OR(MONTH(F3578)&lt;7,AND(MONTH(F3578)=7,DAY(F3578)&lt;=25)),
MOD(SUM((E3578-1901)*365,259),260),
MOD(SUM((E3578-1900)*365,259),260))</f>
        <v>29</v>
      </c>
      <c r="N3578" s="335">
        <f>IF(AND(MONTH(F3578)=7,DAY(F3578)&gt;25),1,
ROUNDDOWN((SUM(VLOOKUP(MONTH(F3578),D暦変換用数値,2,FALSE),DAY(F3578))/28)+1,0))</f>
        <v>6</v>
      </c>
      <c r="O3578" s="132">
        <f>IF(AND(MONTH(F3578)=7,DAY(F3578)&gt;25),DAY(F3578)-25,
MOD((SUM(VLOOKUP(MONTH(F3578),D暦変換用数値,2,FALSE),DAY(F3578))),28)+1)</f>
        <v>27</v>
      </c>
      <c r="P3578" s="404">
        <f>IF(OR(MONTH(F3578)&lt;7,AND(MONTH(F3578)=7,DAY(F3578)&lt;=25)),
MOD(SUM((E3578-1901)*365,(N3578-1)*28,O3578,258),260),
MOD(SUM((E3578-1900)*365,(N3578-1)*28,O3578,258),260))</f>
        <v>195</v>
      </c>
      <c r="Q3578" s="376" t="str">
        <f>VLOOKUP(MOD(P3578,4),色,2,FALSE)</f>
        <v>青い</v>
      </c>
      <c r="R3578" s="333" t="str">
        <f>VLOOKUP(MOD(P3578,13),銀河の音,2,FALSE)</f>
        <v>宇宙の</v>
      </c>
      <c r="S3578" s="387" t="str">
        <f>VLOOKUP(MOD(P3578,20),太陽の紋章,2,FALSE)</f>
        <v>鷲</v>
      </c>
      <c r="T3578" s="129" t="s">
        <v>8965</v>
      </c>
    </row>
    <row r="3579" spans="1:20" ht="13.5" customHeight="1">
      <c r="A3579" s="282" t="str">
        <f>VLOOKUP(MOD(E3579,10),十干,2,FALSE)</f>
        <v>癸</v>
      </c>
      <c r="B3579" s="283" t="str">
        <f>VLOOKUP(MOD(E3579,12),十二支,3,FALSE)</f>
        <v xml:space="preserve">10 龍 </v>
      </c>
      <c r="C3579" s="287" t="str">
        <f>VLOOKUP(F3579,星座,3,TRUE)</f>
        <v xml:space="preserve">05 土 </v>
      </c>
      <c r="D3579" s="533">
        <v>30325</v>
      </c>
      <c r="E3579" s="83">
        <f>IFERROR(YEAR(D3579),LEFT(D3579,4))</f>
        <v>1983</v>
      </c>
      <c r="F3579" s="83" t="str">
        <f>IF(ISTEXT(D3579),RIGHT(D3579,5),TEXT(D3579,"mm/dd"))</f>
        <v>01/09</v>
      </c>
      <c r="G3579" s="88">
        <f>SUM(MID(E3579,1,1),MID(E3579,2,1),MID(E3579,3,1),MID(E3579,4,1),MID(F3579,1,1),MID(F3579,2,1),MID(F3579,4,1),MID(F3579,5,1))</f>
        <v>31</v>
      </c>
      <c r="H3579" s="88">
        <f>IF(MOD(G3579,9)=0,9,MOD(G3579,9))</f>
        <v>4</v>
      </c>
      <c r="I3579" s="83" t="str">
        <f>IFERROR(MID("日月火水木金土",WEEKDAY(D3579),1),"")</f>
        <v>日</v>
      </c>
      <c r="J3579" s="303" t="s">
        <v>2515</v>
      </c>
      <c r="K3579" s="87" t="str">
        <f>VLOOKUP(F3579,石と花メイン,3,FALSE)</f>
        <v>◆菫青石</v>
      </c>
      <c r="L3579" s="296" t="str">
        <f>VLOOKUP(F3579,石と花メイン,4,FALSE)</f>
        <v>菫【一夜草】</v>
      </c>
      <c r="M3579" s="392">
        <f>IF(OR(MONTH(F3579)&lt;7,AND(MONTH(F3579)=7,DAY(F3579)&lt;=25)),
MOD(SUM((E3579-1901)*365,259),260),
MOD(SUM((E3579-1900)*365,259),260))</f>
        <v>29</v>
      </c>
      <c r="N3579" s="330">
        <f>IF(AND(MONTH(F3579)=7,DAY(F3579)&gt;25),1,
ROUNDDOWN((SUM(VLOOKUP(MONTH(F3579),D暦変換用数値,2,FALSE),DAY(F3579))/28)+1,0))</f>
        <v>6</v>
      </c>
      <c r="O3579" s="84">
        <f>IF(AND(MONTH(F3579)=7,DAY(F3579)&gt;25),DAY(F3579)-25,
MOD((SUM(VLOOKUP(MONTH(F3579),D暦変換用数値,2,FALSE),DAY(F3579))),28)+1)</f>
        <v>28</v>
      </c>
      <c r="P3579" s="405">
        <f>IF(OR(MONTH(F3579)&lt;7,AND(MONTH(F3579)=7,DAY(F3579)&lt;=25)),
MOD(SUM((E3579-1901)*365,(N3579-1)*28,O3579,258),260),
MOD(SUM((E3579-1900)*365,(N3579-1)*28,O3579,258),260))</f>
        <v>196</v>
      </c>
      <c r="Q3579" s="371" t="str">
        <f>VLOOKUP(MOD(P3579,4),色,2,FALSE)</f>
        <v>黄色い</v>
      </c>
      <c r="R3579" s="289" t="str">
        <f>VLOOKUP(MOD(P3579,13),銀河の音,2,FALSE)</f>
        <v>磁気の</v>
      </c>
      <c r="S3579" s="382" t="str">
        <f>VLOOKUP(MOD(P3579,20),太陽の紋章,2,FALSE)</f>
        <v>戦士</v>
      </c>
      <c r="T3579" s="100" t="s">
        <v>4611</v>
      </c>
    </row>
    <row r="3580" spans="1:20" ht="13.5" customHeight="1">
      <c r="A3580" s="50" t="str">
        <f>VLOOKUP(MOD(E3580,10),十干,2,FALSE)</f>
        <v>癸</v>
      </c>
      <c r="B3580" s="199" t="str">
        <f>VLOOKUP(MOD(E3580,12),十二支,3,FALSE)</f>
        <v xml:space="preserve">10 龍 </v>
      </c>
      <c r="C3580" s="201" t="str">
        <f>VLOOKUP(F3580,星座,3,TRUE)</f>
        <v xml:space="preserve">05 土 </v>
      </c>
      <c r="D3580" s="531">
        <v>30330</v>
      </c>
      <c r="E3580" s="1">
        <f>IFERROR(YEAR(D3580),LEFT(D3580,4))</f>
        <v>1983</v>
      </c>
      <c r="F3580" s="1" t="str">
        <f>IF(ISTEXT(D3580),RIGHT(D3580,5),TEXT(D3580,"mm/dd"))</f>
        <v>01/14</v>
      </c>
      <c r="G3580" s="39">
        <f>SUM(MID(E3580,1,1),MID(E3580,2,1),MID(E3580,3,1),MID(E3580,4,1),MID(F3580,1,1),MID(F3580,2,1),MID(F3580,4,1),MID(F3580,5,1))</f>
        <v>27</v>
      </c>
      <c r="H3580" s="41">
        <f>IF(MOD(G3580,9)=0,9,MOD(G3580,9))</f>
        <v>9</v>
      </c>
      <c r="I3580" s="45" t="str">
        <f>IFERROR(MID("日月火水木金土",WEEKDAY(D3580),1),"")</f>
        <v>金</v>
      </c>
      <c r="J3580" s="304" t="s">
        <v>1785</v>
      </c>
      <c r="K3580" s="202" t="str">
        <f>VLOOKUP(F3580,石と花メイン,3,FALSE)</f>
        <v>◆黄玉</v>
      </c>
      <c r="L3580" s="297" t="str">
        <f>VLOOKUP(F3580,石と花メイン,4,FALSE)</f>
        <v>シンビジウム【春蘭】</v>
      </c>
      <c r="M3580" s="393">
        <f>IF(OR(MONTH(F3580)&lt;7,AND(MONTH(F3580)=7,DAY(F3580)&lt;=25)),
MOD(SUM((E3580-1901)*365,259),260),
MOD(SUM((E3580-1900)*365,259),260))</f>
        <v>29</v>
      </c>
      <c r="N3580" s="390">
        <f>IF(AND(MONTH(F3580)=7,DAY(F3580)&gt;25),1,
ROUNDDOWN((SUM(VLOOKUP(MONTH(F3580),D暦変換用数値,2,FALSE),DAY(F3580))/28)+1,0))</f>
        <v>7</v>
      </c>
      <c r="O3580" s="205">
        <f>IF(AND(MONTH(F3580)=7,DAY(F3580)&gt;25),DAY(F3580)-25,
MOD((SUM(VLOOKUP(MONTH(F3580),D暦変換用数値,2,FALSE),DAY(F3580))),28)+1)</f>
        <v>5</v>
      </c>
      <c r="P3580" s="406">
        <f>IF(OR(MONTH(F3580)&lt;7,AND(MONTH(F3580)=7,DAY(F3580)&lt;=25)),
MOD(SUM((E3580-1901)*365,(N3580-1)*28,O3580,258),260),
MOD(SUM((E3580-1900)*365,(N3580-1)*28,O3580,258),260))</f>
        <v>201</v>
      </c>
      <c r="Q3580" s="372" t="str">
        <f>VLOOKUP(MOD(P3580,4),色,2,FALSE)</f>
        <v>赤い</v>
      </c>
      <c r="R3580" s="290" t="str">
        <f>VLOOKUP(MOD(P3580,13),銀河の音,2,FALSE)</f>
        <v>律動の</v>
      </c>
      <c r="S3580" s="383" t="str">
        <f>VLOOKUP(MOD(P3580,20),太陽の紋章,2,FALSE)</f>
        <v>竜</v>
      </c>
      <c r="T3580" s="111" t="s">
        <v>3620</v>
      </c>
    </row>
    <row r="3581" spans="1:20" ht="13.5" customHeight="1">
      <c r="A3581" s="50" t="str">
        <f>VLOOKUP(MOD(E3581,10),十干,2,FALSE)</f>
        <v>癸</v>
      </c>
      <c r="B3581" s="199" t="str">
        <f>VLOOKUP(MOD(E3581,12),十二支,3,FALSE)</f>
        <v xml:space="preserve">10 龍 </v>
      </c>
      <c r="C3581" s="201" t="str">
        <f>VLOOKUP(F3581,星座,3,TRUE)</f>
        <v xml:space="preserve">05 土 </v>
      </c>
      <c r="D3581" s="531">
        <v>30335</v>
      </c>
      <c r="E3581" s="1">
        <f>IFERROR(YEAR(D3581),LEFT(D3581,4))</f>
        <v>1983</v>
      </c>
      <c r="F3581" s="1" t="str">
        <f>IF(ISTEXT(D3581),RIGHT(D3581,5),TEXT(D3581,"mm/dd"))</f>
        <v>01/19</v>
      </c>
      <c r="G3581" s="39">
        <f>SUM(MID(E3581,1,1),MID(E3581,2,1),MID(E3581,3,1),MID(E3581,4,1),MID(F3581,1,1),MID(F3581,2,1),MID(F3581,4,1),MID(F3581,5,1))</f>
        <v>32</v>
      </c>
      <c r="H3581" s="41">
        <f>IF(MOD(G3581,9)=0,9,MOD(G3581,9))</f>
        <v>5</v>
      </c>
      <c r="I3581" s="45" t="str">
        <f>IFERROR(MID("日月火水木金土",WEEKDAY(D3581),1),"")</f>
        <v>水</v>
      </c>
      <c r="J3581" s="304" t="s">
        <v>1786</v>
      </c>
      <c r="K3581" s="202" t="str">
        <f>VLOOKUP(F3581,石と花メイン,3,FALSE)</f>
        <v>●土耳古石</v>
      </c>
      <c r="L3581" s="297" t="str">
        <f>VLOOKUP(F3581,石と花メイン,4,FALSE)</f>
        <v>崑崙花【ハンカチの花】</v>
      </c>
      <c r="M3581" s="393">
        <f>IF(OR(MONTH(F3581)&lt;7,AND(MONTH(F3581)=7,DAY(F3581)&lt;=25)),
MOD(SUM((E3581-1901)*365,259),260),
MOD(SUM((E3581-1900)*365,259),260))</f>
        <v>29</v>
      </c>
      <c r="N3581" s="390">
        <f>IF(AND(MONTH(F3581)=7,DAY(F3581)&gt;25),1,
ROUNDDOWN((SUM(VLOOKUP(MONTH(F3581),D暦変換用数値,2,FALSE),DAY(F3581))/28)+1,0))</f>
        <v>7</v>
      </c>
      <c r="O3581" s="205">
        <f>IF(AND(MONTH(F3581)=7,DAY(F3581)&gt;25),DAY(F3581)-25,
MOD((SUM(VLOOKUP(MONTH(F3581),D暦変換用数値,2,FALSE),DAY(F3581))),28)+1)</f>
        <v>10</v>
      </c>
      <c r="P3581" s="406">
        <f>IF(OR(MONTH(F3581)&lt;7,AND(MONTH(F3581)=7,DAY(F3581)&lt;=25)),
MOD(SUM((E3581-1901)*365,(N3581-1)*28,O3581,258),260),
MOD(SUM((E3581-1900)*365,(N3581-1)*28,O3581,258),260))</f>
        <v>206</v>
      </c>
      <c r="Q3581" s="375" t="str">
        <f>VLOOKUP(MOD(P3581,4),色,2,FALSE)</f>
        <v>白い</v>
      </c>
      <c r="R3581" s="293" t="str">
        <f>VLOOKUP(MOD(P3581,13),銀河の音,2,FALSE)</f>
        <v>スペクトルの</v>
      </c>
      <c r="S3581" s="386" t="str">
        <f>VLOOKUP(MOD(P3581,20),太陽の紋章,2,FALSE)</f>
        <v>世界の橋渡し</v>
      </c>
      <c r="T3581" s="98" t="s">
        <v>3736</v>
      </c>
    </row>
    <row r="3582" spans="1:20" ht="13.5" customHeight="1">
      <c r="A3582" s="282" t="str">
        <f>VLOOKUP(MOD(E3582,10),十干,2,FALSE)</f>
        <v>乙</v>
      </c>
      <c r="B3582" s="283" t="str">
        <f>VLOOKUP(MOD(E3582,12),十二支,3,FALSE)</f>
        <v xml:space="preserve">10 龍 </v>
      </c>
      <c r="C3582" s="287" t="str">
        <f>VLOOKUP(F3582,星座,3,TRUE)</f>
        <v xml:space="preserve">05 土 </v>
      </c>
      <c r="D3582" s="533">
        <v>34700</v>
      </c>
      <c r="E3582" s="83">
        <f>IFERROR(YEAR(D3582),LEFT(D3582,4))</f>
        <v>1995</v>
      </c>
      <c r="F3582" s="83" t="str">
        <f>IF(ISTEXT(D3582),RIGHT(D3582,5),TEXT(D3582,"mm/dd"))</f>
        <v>01/01</v>
      </c>
      <c r="G3582" s="88">
        <f>SUM(MID(E3582,1,1),MID(E3582,2,1),MID(E3582,3,1),MID(E3582,4,1),MID(F3582,1,1),MID(F3582,2,1),MID(F3582,4,1),MID(F3582,5,1))</f>
        <v>26</v>
      </c>
      <c r="H3582" s="88">
        <f>IF(MOD(G3582,9)=0,9,MOD(G3582,9))</f>
        <v>8</v>
      </c>
      <c r="I3582" s="83" t="str">
        <f>IFERROR(MID("日月火水木金土",WEEKDAY(D3582),1),"")</f>
        <v>日</v>
      </c>
      <c r="J3582" s="303" t="s">
        <v>797</v>
      </c>
      <c r="K3582" s="87" t="str">
        <f>VLOOKUP(F3582,石と花メイン,3,FALSE)</f>
        <v>◆柘榴石</v>
      </c>
      <c r="L3582" s="296" t="str">
        <f>VLOOKUP(F3582,石と花メイン,4,FALSE)</f>
        <v>松【常磐草】</v>
      </c>
      <c r="M3582" s="392">
        <f>IF(OR(MONTH(F3582)&lt;7,AND(MONTH(F3582)=7,DAY(F3582)&lt;=25)),
MOD(SUM((E3582-1901)*365,259),260),
MOD(SUM((E3582-1900)*365,259),260))</f>
        <v>249</v>
      </c>
      <c r="N3582" s="330">
        <f>IF(AND(MONTH(F3582)=7,DAY(F3582)&gt;25),1,
ROUNDDOWN((SUM(VLOOKUP(MONTH(F3582),D暦変換用数値,2,FALSE),DAY(F3582))/28)+1,0))</f>
        <v>6</v>
      </c>
      <c r="O3582" s="84">
        <f>IF(AND(MONTH(F3582)=7,DAY(F3582)&gt;25),DAY(F3582)-25,
MOD((SUM(VLOOKUP(MONTH(F3582),D暦変換用数値,2,FALSE),DAY(F3582))),28)+1)</f>
        <v>20</v>
      </c>
      <c r="P3582" s="405">
        <f>IF(OR(MONTH(F3582)&lt;7,AND(MONTH(F3582)=7,DAY(F3582)&lt;=25)),
MOD(SUM((E3582-1901)*365,(N3582-1)*28,O3582,258),260),
MOD(SUM((E3582-1900)*365,(N3582-1)*28,O3582,258),260))</f>
        <v>148</v>
      </c>
      <c r="Q3582" s="371" t="str">
        <f>VLOOKUP(MOD(P3582,4),色,2,FALSE)</f>
        <v>黄色い</v>
      </c>
      <c r="R3582" s="289" t="str">
        <f>VLOOKUP(MOD(P3582,13),銀河の音,2,FALSE)</f>
        <v>倍音の</v>
      </c>
      <c r="S3582" s="382" t="str">
        <f>VLOOKUP(MOD(P3582,20),太陽の紋章,2,FALSE)</f>
        <v>星</v>
      </c>
      <c r="T3582" s="92" t="s">
        <v>5724</v>
      </c>
    </row>
    <row r="3583" spans="1:20" ht="13.5" customHeight="1">
      <c r="A3583" s="282" t="str">
        <f>VLOOKUP(MOD(E3583,10),十干,2,FALSE)</f>
        <v>乙</v>
      </c>
      <c r="B3583" s="283" t="str">
        <f>VLOOKUP(MOD(E3583,12),十二支,3,FALSE)</f>
        <v xml:space="preserve">10 龍 </v>
      </c>
      <c r="C3583" s="287" t="str">
        <f>VLOOKUP(F3583,星座,3,TRUE)</f>
        <v xml:space="preserve">05 土 </v>
      </c>
      <c r="D3583" s="533">
        <v>34711</v>
      </c>
      <c r="E3583" s="83">
        <f>IFERROR(YEAR(D3583),LEFT(D3583,4))</f>
        <v>1995</v>
      </c>
      <c r="F3583" s="83" t="str">
        <f>IF(ISTEXT(D3583),RIGHT(D3583,5),TEXT(D3583,"mm/dd"))</f>
        <v>01/12</v>
      </c>
      <c r="G3583" s="88">
        <f>SUM(MID(E3583,1,1),MID(E3583,2,1),MID(E3583,3,1),MID(E3583,4,1),MID(F3583,1,1),MID(F3583,2,1),MID(F3583,4,1),MID(F3583,5,1))</f>
        <v>28</v>
      </c>
      <c r="H3583" s="88">
        <f>IF(MOD(G3583,9)=0,9,MOD(G3583,9))</f>
        <v>1</v>
      </c>
      <c r="I3583" s="83" t="str">
        <f>IFERROR(MID("日月火水木金土",WEEKDAY(D3583),1),"")</f>
        <v>木</v>
      </c>
      <c r="J3583" s="303" t="s">
        <v>798</v>
      </c>
      <c r="K3583" s="87" t="str">
        <f>VLOOKUP(F3583,石と花メイン,3,FALSE)</f>
        <v>●翡翠</v>
      </c>
      <c r="L3583" s="296" t="str">
        <f>VLOOKUP(F3583,石と花メイン,4,FALSE)</f>
        <v>スイートアリッサム【庭薺】</v>
      </c>
      <c r="M3583" s="392">
        <f>IF(OR(MONTH(F3583)&lt;7,AND(MONTH(F3583)=7,DAY(F3583)&lt;=25)),
MOD(SUM((E3583-1901)*365,259),260),
MOD(SUM((E3583-1900)*365,259),260))</f>
        <v>249</v>
      </c>
      <c r="N3583" s="330">
        <f>IF(AND(MONTH(F3583)=7,DAY(F3583)&gt;25),1,
ROUNDDOWN((SUM(VLOOKUP(MONTH(F3583),D暦変換用数値,2,FALSE),DAY(F3583))/28)+1,0))</f>
        <v>7</v>
      </c>
      <c r="O3583" s="84">
        <f>IF(AND(MONTH(F3583)=7,DAY(F3583)&gt;25),DAY(F3583)-25,
MOD((SUM(VLOOKUP(MONTH(F3583),D暦変換用数値,2,FALSE),DAY(F3583))),28)+1)</f>
        <v>3</v>
      </c>
      <c r="P3583" s="405">
        <f>IF(OR(MONTH(F3583)&lt;7,AND(MONTH(F3583)=7,DAY(F3583)&lt;=25)),
MOD(SUM((E3583-1901)*365,(N3583-1)*28,O3583,258),260),
MOD(SUM((E3583-1900)*365,(N3583-1)*28,O3583,258),260))</f>
        <v>159</v>
      </c>
      <c r="Q3583" s="371" t="str">
        <f>VLOOKUP(MOD(P3583,4),色,2,FALSE)</f>
        <v>青い</v>
      </c>
      <c r="R3583" s="289" t="str">
        <f>VLOOKUP(MOD(P3583,13),銀河の音,2,FALSE)</f>
        <v>電気の</v>
      </c>
      <c r="S3583" s="382" t="str">
        <f>VLOOKUP(MOD(P3583,20),太陽の紋章,2,FALSE)</f>
        <v>嵐</v>
      </c>
      <c r="T3583" s="95" t="s">
        <v>5605</v>
      </c>
    </row>
    <row r="3584" spans="1:20" ht="13.5" customHeight="1">
      <c r="A3584" s="334" t="str">
        <f>VLOOKUP(MOD(E3584,10),十干,2,FALSE)</f>
        <v>乙</v>
      </c>
      <c r="B3584" s="331" t="str">
        <f>VLOOKUP(MOD(E3584,12),十二支,3,FALSE)</f>
        <v xml:space="preserve">10 龍 </v>
      </c>
      <c r="C3584" s="336" t="str">
        <f>VLOOKUP(F3584,星座,3,TRUE)</f>
        <v xml:space="preserve">05 土 </v>
      </c>
      <c r="D3584" s="540">
        <v>35062</v>
      </c>
      <c r="E3584" s="131">
        <f>IFERROR(YEAR(D3584),LEFT(D3584,4))</f>
        <v>1995</v>
      </c>
      <c r="F3584" s="538" t="str">
        <f>IF(ISTEXT(D3584),RIGHT(D3584,5),TEXT(D3584,"mm/dd"))</f>
        <v>12/29</v>
      </c>
      <c r="G3584" s="133">
        <f>SUM(MID(E3584,1,1),MID(E3584,2,1),MID(E3584,3,1),MID(E3584,4,1),MID(F3584,1,1),MID(F3584,2,1),MID(F3584,4,1),MID(F3584,5,1))</f>
        <v>38</v>
      </c>
      <c r="H3584" s="133">
        <f>IF(MOD(G3584,9)=0,9,MOD(G3584,9))</f>
        <v>2</v>
      </c>
      <c r="I3584" s="131" t="str">
        <f>IFERROR(MID("日月火水木金土",WEEKDAY(D3584),1),"")</f>
        <v>金</v>
      </c>
      <c r="J3584" s="306" t="s">
        <v>9397</v>
      </c>
      <c r="K3584" s="335" t="str">
        <f>VLOOKUP(F3584,石と花メイン,3,FALSE)</f>
        <v>□水晶</v>
      </c>
      <c r="L3584" s="302" t="str">
        <f>VLOOKUP(F3584,石と花メイン,4,FALSE)</f>
        <v>南天</v>
      </c>
      <c r="M3584" s="396">
        <f>IF(OR(MONTH(F3584)&lt;7,AND(MONTH(F3584)=7,DAY(F3584)&lt;=25)),
MOD(SUM((E3584-1901)*365,259),260),
MOD(SUM((E3584-1900)*365,259),260))</f>
        <v>94</v>
      </c>
      <c r="N3584" s="335">
        <f>IF(AND(MONTH(F3584)=7,DAY(F3584)&gt;25),1,
ROUNDDOWN((SUM(VLOOKUP(MONTH(F3584),D暦変換用数値,2,FALSE),DAY(F3584))/28)+1,0))</f>
        <v>6</v>
      </c>
      <c r="O3584" s="132">
        <f>IF(AND(MONTH(F3584)=7,DAY(F3584)&gt;25),DAY(F3584)-25,
MOD((SUM(VLOOKUP(MONTH(F3584),D暦変換用数値,2,FALSE),DAY(F3584))),28)+1)</f>
        <v>17</v>
      </c>
      <c r="P3584" s="404">
        <f>IF(OR(MONTH(F3584)&lt;7,AND(MONTH(F3584)=7,DAY(F3584)&lt;=25)),
MOD(SUM((E3584-1901)*365,(N3584-1)*28,O3584,258),260),
MOD(SUM((E3584-1900)*365,(N3584-1)*28,O3584,258),260))</f>
        <v>250</v>
      </c>
      <c r="Q3584" s="376" t="str">
        <f>VLOOKUP(MOD(P3584,4),色,2,FALSE)</f>
        <v>白い</v>
      </c>
      <c r="R3584" s="333" t="str">
        <f>VLOOKUP(MOD(P3584,13),銀河の音,2,FALSE)</f>
        <v>電気の</v>
      </c>
      <c r="S3584" s="387" t="str">
        <f>VLOOKUP(MOD(P3584,20),太陽の紋章,2,FALSE)</f>
        <v>犬</v>
      </c>
      <c r="T3584" s="119" t="s">
        <v>9398</v>
      </c>
    </row>
    <row r="3585" spans="1:20" ht="13.5" customHeight="1">
      <c r="A3585" s="282" t="str">
        <f>VLOOKUP(MOD(E3585,10),十干,2,FALSE)</f>
        <v>丁</v>
      </c>
      <c r="B3585" s="283" t="str">
        <f>VLOOKUP(MOD(E3585,12),十二支,3,FALSE)</f>
        <v xml:space="preserve">10 龍 </v>
      </c>
      <c r="C3585" s="287" t="str">
        <f>VLOOKUP(F3585,星座,3,TRUE)</f>
        <v xml:space="preserve">05 土 </v>
      </c>
      <c r="D3585" s="533">
        <v>39085</v>
      </c>
      <c r="E3585" s="83">
        <f>IFERROR(YEAR(D3585),LEFT(D3585,4))</f>
        <v>2007</v>
      </c>
      <c r="F3585" s="83" t="str">
        <f>IF(ISTEXT(D3585),RIGHT(D3585,5),TEXT(D3585,"mm/dd"))</f>
        <v>01/03</v>
      </c>
      <c r="G3585" s="88">
        <f>SUM(MID(E3585,1,1),MID(E3585,2,1),MID(E3585,3,1),MID(E3585,4,1),MID(F3585,1,1),MID(F3585,2,1),MID(F3585,4,1),MID(F3585,5,1))</f>
        <v>13</v>
      </c>
      <c r="H3585" s="88">
        <f>IF(MOD(G3585,9)=0,9,MOD(G3585,9))</f>
        <v>4</v>
      </c>
      <c r="I3585" s="83" t="str">
        <f>IFERROR(MID("日月火水木金土",WEEKDAY(D3585),1),"")</f>
        <v>水</v>
      </c>
      <c r="J3585" s="303" t="s">
        <v>799</v>
      </c>
      <c r="K3585" s="87" t="str">
        <f>VLOOKUP(F3585,石と花メイン,3,FALSE)</f>
        <v>▲黄金</v>
      </c>
      <c r="L3585" s="296" t="str">
        <f>VLOOKUP(F3585,石と花メイン,4,FALSE)</f>
        <v>福寿草【元日草】</v>
      </c>
      <c r="M3585" s="392">
        <f>IF(OR(MONTH(F3585)&lt;7,AND(MONTH(F3585)=7,DAY(F3585)&lt;=25)),
MOD(SUM((E3585-1901)*365,259),260),
MOD(SUM((E3585-1900)*365,259),260))</f>
        <v>209</v>
      </c>
      <c r="N3585" s="330">
        <f>IF(AND(MONTH(F3585)=7,DAY(F3585)&gt;25),1,
ROUNDDOWN((SUM(VLOOKUP(MONTH(F3585),D暦変換用数値,2,FALSE),DAY(F3585))/28)+1,0))</f>
        <v>6</v>
      </c>
      <c r="O3585" s="84">
        <f>IF(AND(MONTH(F3585)=7,DAY(F3585)&gt;25),DAY(F3585)-25,
MOD((SUM(VLOOKUP(MONTH(F3585),D暦変換用数値,2,FALSE),DAY(F3585))),28)+1)</f>
        <v>22</v>
      </c>
      <c r="P3585" s="405">
        <f>IF(OR(MONTH(F3585)&lt;7,AND(MONTH(F3585)=7,DAY(F3585)&lt;=25)),
MOD(SUM((E3585-1901)*365,(N3585-1)*28,O3585,258),260),
MOD(SUM((E3585-1900)*365,(N3585-1)*28,O3585,258),260))</f>
        <v>110</v>
      </c>
      <c r="Q3585" s="371" t="str">
        <f>VLOOKUP(MOD(P3585,4),色,2,FALSE)</f>
        <v>白い</v>
      </c>
      <c r="R3585" s="289" t="str">
        <f>VLOOKUP(MOD(P3585,13),銀河の音,2,FALSE)</f>
        <v>律動の</v>
      </c>
      <c r="S3585" s="382" t="str">
        <f>VLOOKUP(MOD(P3585,20),太陽の紋章,2,FALSE)</f>
        <v>犬</v>
      </c>
      <c r="T3585" s="95" t="s">
        <v>4037</v>
      </c>
    </row>
    <row r="3586" spans="1:20" ht="13.5" customHeight="1">
      <c r="A3586" s="76" t="str">
        <f>VLOOKUP(MOD(E3586,10),十干,2,FALSE)</f>
        <v>癸</v>
      </c>
      <c r="B3586" s="199" t="str">
        <f>VLOOKUP(MOD(E3586,12),十二支,3,FALSE)</f>
        <v xml:space="preserve">10 龍 </v>
      </c>
      <c r="C3586" s="201" t="str">
        <f>VLOOKUP(F3586,星座,3,TRUE)</f>
        <v xml:space="preserve">05 土 </v>
      </c>
      <c r="D3586" s="534" t="s">
        <v>8855</v>
      </c>
      <c r="E3586" s="116" t="str">
        <f>IFERROR(YEAR(D3586),LEFT(D3586,4))</f>
        <v>1683</v>
      </c>
      <c r="F3586" s="116" t="str">
        <f>IF(ISTEXT(D3586),RIGHT(D3586,5),TEXT(D3586,"mm/dd"))</f>
        <v>01/14</v>
      </c>
      <c r="G3586" s="120">
        <f>SUM(MID(E3586,1,1),MID(E3586,2,1),MID(E3586,3,1),MID(E3586,4,1),MID(F3586,1,1),MID(F3586,2,1),MID(F3586,4,1),MID(F3586,5,1))</f>
        <v>24</v>
      </c>
      <c r="H3586" s="120">
        <f>IF(MOD(G3586,9)=0,9,MOD(G3586,9))</f>
        <v>6</v>
      </c>
      <c r="I3586" s="116" t="str">
        <f>IFERROR(MID("日月火水木金土",WEEKDAY(D3586),1),"")</f>
        <v/>
      </c>
      <c r="J3586" s="306" t="s">
        <v>7805</v>
      </c>
      <c r="K3586" s="203" t="str">
        <f>VLOOKUP(F3586,石と花メイン,3,FALSE)</f>
        <v>◆黄玉</v>
      </c>
      <c r="L3586" s="299" t="str">
        <f>VLOOKUP(F3586,石と花メイン,4,FALSE)</f>
        <v>シンビジウム【春蘭】</v>
      </c>
      <c r="M3586" s="395">
        <f>IF(OR(MONTH(F3586)&lt;7,AND(MONTH(F3586)=7,DAY(F3586)&lt;=25)),
MOD(SUM((E3586-1901)*365,259),260),
MOD(SUM((E3586-1900)*365,259),260))</f>
        <v>249</v>
      </c>
      <c r="N3586" s="121">
        <f>IF(AND(MONTH(F3586)=7,DAY(F3586)&gt;25),1,
ROUNDDOWN((SUM(VLOOKUP(MONTH(F3586),D暦変換用数値,2,FALSE),DAY(F3586))/28)+1,0))</f>
        <v>7</v>
      </c>
      <c r="O3586" s="117">
        <f>IF(AND(MONTH(F3586)=7,DAY(F3586)&gt;25),DAY(F3586)-25,
MOD((SUM(VLOOKUP(MONTH(F3586),D暦変換用数値,2,FALSE),DAY(F3586))),28)+1)</f>
        <v>5</v>
      </c>
      <c r="P3586" s="408">
        <f>IF(OR(MONTH(F3586)&lt;7,AND(MONTH(F3586)=7,DAY(F3586)&lt;=25)),
MOD(SUM((E3586-1901)*365,(N3586-1)*28,O3586,258),260),
MOD(SUM((E3586-1900)*365,(N3586-1)*28,O3586,258),260))</f>
        <v>161</v>
      </c>
      <c r="Q3586" s="372" t="str">
        <f>VLOOKUP(MOD(P3586,4),色,2,FALSE)</f>
        <v>赤い</v>
      </c>
      <c r="R3586" s="290" t="str">
        <f>VLOOKUP(MOD(P3586,13),銀河の音,2,FALSE)</f>
        <v>倍音の</v>
      </c>
      <c r="S3586" s="383" t="str">
        <f>VLOOKUP(MOD(P3586,20),太陽の紋章,2,FALSE)</f>
        <v>竜</v>
      </c>
      <c r="T3586" s="126" t="s">
        <v>7801</v>
      </c>
    </row>
    <row r="3587" spans="1:20" ht="13.5" customHeight="1">
      <c r="A3587" s="50" t="str">
        <f>VLOOKUP(MOD(E3587,10),十干,2,FALSE)</f>
        <v>己</v>
      </c>
      <c r="B3587" s="199" t="str">
        <f>VLOOKUP(MOD(E3587,12),十二支,3,FALSE)</f>
        <v xml:space="preserve">10 龍 </v>
      </c>
      <c r="C3587" s="201" t="str">
        <f>VLOOKUP(F3587,星座,3,TRUE)</f>
        <v xml:space="preserve">05 土 </v>
      </c>
      <c r="D3587" s="531" t="s">
        <v>5819</v>
      </c>
      <c r="E3587" s="1" t="str">
        <f>IFERROR(YEAR(D3587),LEFT(D3587,4))</f>
        <v>1839</v>
      </c>
      <c r="F3587" s="1" t="str">
        <f>IF(ISTEXT(D3587),RIGHT(D3587,5),TEXT(D3587,"mm/dd"))</f>
        <v>01/19</v>
      </c>
      <c r="G3587" s="39">
        <f>SUM(MID(E3587,1,1),MID(E3587,2,1),MID(E3587,3,1),MID(E3587,4,1),MID(F3587,1,1),MID(F3587,2,1),MID(F3587,4,1),MID(F3587,5,1))</f>
        <v>32</v>
      </c>
      <c r="H3587" s="41">
        <f>IF(MOD(G3587,9)=0,9,MOD(G3587,9))</f>
        <v>5</v>
      </c>
      <c r="I3587" s="45" t="str">
        <f>IFERROR(MID("日月火水木金土",WEEKDAY(D3587),1),"")</f>
        <v/>
      </c>
      <c r="J3587" s="304" t="s">
        <v>338</v>
      </c>
      <c r="K3587" s="202" t="str">
        <f>VLOOKUP(F3587,石と花メイン,3,FALSE)</f>
        <v>●土耳古石</v>
      </c>
      <c r="L3587" s="297" t="str">
        <f>VLOOKUP(F3587,石と花メイン,4,FALSE)</f>
        <v>崑崙花【ハンカチの花】</v>
      </c>
      <c r="M3587" s="393">
        <f>IF(OR(MONTH(F3587)&lt;7,AND(MONTH(F3587)=7,DAY(F3587)&lt;=25)),
MOD(SUM((E3587-1901)*365,259),260),
MOD(SUM((E3587-1900)*365,259),260))</f>
        <v>249</v>
      </c>
      <c r="N3587" s="390">
        <f>IF(AND(MONTH(F3587)=7,DAY(F3587)&gt;25),1,
ROUNDDOWN((SUM(VLOOKUP(MONTH(F3587),D暦変換用数値,2,FALSE),DAY(F3587))/28)+1,0))</f>
        <v>7</v>
      </c>
      <c r="O3587" s="205">
        <f>IF(AND(MONTH(F3587)=7,DAY(F3587)&gt;25),DAY(F3587)-25,
MOD((SUM(VLOOKUP(MONTH(F3587),D暦変換用数値,2,FALSE),DAY(F3587))),28)+1)</f>
        <v>10</v>
      </c>
      <c r="P3587" s="406">
        <f>IF(OR(MONTH(F3587)&lt;7,AND(MONTH(F3587)=7,DAY(F3587)&lt;=25)),
MOD(SUM((E3587-1901)*365,(N3587-1)*28,O3587,258),260),
MOD(SUM((E3587-1900)*365,(N3587-1)*28,O3587,258),260))</f>
        <v>166</v>
      </c>
      <c r="Q3587" s="375" t="str">
        <f>VLOOKUP(MOD(P3587,4),色,2,FALSE)</f>
        <v>白い</v>
      </c>
      <c r="R3587" s="293" t="str">
        <f>VLOOKUP(MOD(P3587,13),銀河の音,2,FALSE)</f>
        <v>惑星の</v>
      </c>
      <c r="S3587" s="386" t="str">
        <f>VLOOKUP(MOD(P3587,20),太陽の紋章,2,FALSE)</f>
        <v>世界の橋渡し</v>
      </c>
      <c r="T3587" s="98" t="s">
        <v>3736</v>
      </c>
    </row>
    <row r="3588" spans="1:20" ht="13.5" customHeight="1">
      <c r="A3588" s="50" t="str">
        <f>VLOOKUP(MOD(E3588,10),十干,2,FALSE)</f>
        <v>癸</v>
      </c>
      <c r="B3588" s="199" t="str">
        <f>VLOOKUP(MOD(E3588,12),十二支,3,FALSE)</f>
        <v xml:space="preserve">10 龍 </v>
      </c>
      <c r="C3588" s="201" t="str">
        <f>VLOOKUP(F3588,星座,3,TRUE)</f>
        <v xml:space="preserve">06 聖 </v>
      </c>
      <c r="D3588" s="531">
        <v>8610</v>
      </c>
      <c r="E3588" s="1">
        <f>IFERROR(YEAR(D3588),LEFT(D3588,4))</f>
        <v>1923</v>
      </c>
      <c r="F3588" s="1" t="str">
        <f>IF(ISTEXT(D3588),RIGHT(D3588,5),TEXT(D3588,"mm/dd"))</f>
        <v>07/28</v>
      </c>
      <c r="G3588" s="39">
        <f>SUM(MID(E3588,1,1),MID(E3588,2,1),MID(E3588,3,1),MID(E3588,4,1),MID(F3588,1,1),MID(F3588,2,1),MID(F3588,4,1),MID(F3588,5,1))</f>
        <v>32</v>
      </c>
      <c r="H3588" s="41">
        <f>IF(MOD(G3588,9)=0,9,MOD(G3588,9))</f>
        <v>5</v>
      </c>
      <c r="I3588" s="45" t="str">
        <f>IFERROR(MID("日月火水木金土",WEEKDAY(D3588),1),"")</f>
        <v>土</v>
      </c>
      <c r="J3588" s="304" t="s">
        <v>1790</v>
      </c>
      <c r="K3588" s="202" t="str">
        <f>VLOOKUP(F3588,石と花メイン,3,FALSE)</f>
        <v>●翡翠</v>
      </c>
      <c r="L3588" s="297" t="str">
        <f>VLOOKUP(F3588,石と花メイン,4,FALSE)</f>
        <v>小町草【虫取撫子】</v>
      </c>
      <c r="M3588" s="393">
        <f>IF(OR(MONTH(F3588)&lt;7,AND(MONTH(F3588)=7,DAY(F3588)&lt;=25)),
MOD(SUM((E3588-1901)*365,259),260),
MOD(SUM((E3588-1900)*365,259),260))</f>
        <v>74</v>
      </c>
      <c r="N3588" s="390">
        <f>IF(AND(MONTH(F3588)=7,DAY(F3588)&gt;25),1,
ROUNDDOWN((SUM(VLOOKUP(MONTH(F3588),D暦変換用数値,2,FALSE),DAY(F3588))/28)+1,0))</f>
        <v>1</v>
      </c>
      <c r="O3588" s="205">
        <f>IF(AND(MONTH(F3588)=7,DAY(F3588)&gt;25),DAY(F3588)-25,
MOD((SUM(VLOOKUP(MONTH(F3588),D暦変換用数値,2,FALSE),DAY(F3588))),28)+1)</f>
        <v>3</v>
      </c>
      <c r="P3588" s="406">
        <f>IF(OR(MONTH(F3588)&lt;7,AND(MONTH(F3588)=7,DAY(F3588)&lt;=25)),
MOD(SUM((E3588-1901)*365,(N3588-1)*28,O3588,258),260),
MOD(SUM((E3588-1900)*365,(N3588-1)*28,O3588,258),260))</f>
        <v>76</v>
      </c>
      <c r="Q3588" s="373" t="str">
        <f>VLOOKUP(MOD(P3588,4),色,2,FALSE)</f>
        <v>黄色い</v>
      </c>
      <c r="R3588" s="291" t="str">
        <f>VLOOKUP(MOD(P3588,13),銀河の音,2,FALSE)</f>
        <v>スペクトルの</v>
      </c>
      <c r="S3588" s="384" t="str">
        <f>VLOOKUP(MOD(P3588,20),太陽の紋章,2,FALSE)</f>
        <v>戦士</v>
      </c>
      <c r="T3588" s="99" t="s">
        <v>3737</v>
      </c>
    </row>
    <row r="3589" spans="1:20" ht="13.5" customHeight="1">
      <c r="A3589" s="50" t="str">
        <f>VLOOKUP(MOD(E3589,10),十干,2,FALSE)</f>
        <v>癸</v>
      </c>
      <c r="B3589" s="199" t="str">
        <f>VLOOKUP(MOD(E3589,12),十二支,3,FALSE)</f>
        <v xml:space="preserve">10 龍 </v>
      </c>
      <c r="C3589" s="201" t="str">
        <f>VLOOKUP(F3589,星座,3,TRUE)</f>
        <v xml:space="preserve">06 聖 </v>
      </c>
      <c r="D3589" s="531">
        <v>8620</v>
      </c>
      <c r="E3589" s="1">
        <f>IFERROR(YEAR(D3589),LEFT(D3589,4))</f>
        <v>1923</v>
      </c>
      <c r="F3589" s="1" t="str">
        <f>IF(ISTEXT(D3589),RIGHT(D3589,5),TEXT(D3589,"mm/dd"))</f>
        <v>08/07</v>
      </c>
      <c r="G3589" s="39">
        <f>SUM(MID(E3589,1,1),MID(E3589,2,1),MID(E3589,3,1),MID(E3589,4,1),MID(F3589,1,1),MID(F3589,2,1),MID(F3589,4,1),MID(F3589,5,1))</f>
        <v>30</v>
      </c>
      <c r="H3589" s="41">
        <f>IF(MOD(G3589,9)=0,9,MOD(G3589,9))</f>
        <v>3</v>
      </c>
      <c r="I3589" s="45" t="str">
        <f>IFERROR(MID("日月火水木金土",WEEKDAY(D3589),1),"")</f>
        <v>火</v>
      </c>
      <c r="J3589" s="304" t="s">
        <v>1791</v>
      </c>
      <c r="K3589" s="202" t="str">
        <f>VLOOKUP(F3589,石と花メイン,3,FALSE)</f>
        <v>◆翠玉</v>
      </c>
      <c r="L3589" s="297" t="str">
        <f>VLOOKUP(F3589,石と花メイン,4,FALSE)</f>
        <v>石榴</v>
      </c>
      <c r="M3589" s="393">
        <f>IF(OR(MONTH(F3589)&lt;7,AND(MONTH(F3589)=7,DAY(F3589)&lt;=25)),
MOD(SUM((E3589-1901)*365,259),260),
MOD(SUM((E3589-1900)*365,259),260))</f>
        <v>74</v>
      </c>
      <c r="N3589" s="390">
        <f>IF(AND(MONTH(F3589)=7,DAY(F3589)&gt;25),1,
ROUNDDOWN((SUM(VLOOKUP(MONTH(F3589),D暦変換用数値,2,FALSE),DAY(F3589))/28)+1,0))</f>
        <v>1</v>
      </c>
      <c r="O3589" s="205">
        <f>IF(AND(MONTH(F3589)=7,DAY(F3589)&gt;25),DAY(F3589)-25,
MOD((SUM(VLOOKUP(MONTH(F3589),D暦変換用数値,2,FALSE),DAY(F3589))),28)+1)</f>
        <v>13</v>
      </c>
      <c r="P3589" s="406">
        <f>IF(OR(MONTH(F3589)&lt;7,AND(MONTH(F3589)=7,DAY(F3589)&lt;=25)),
MOD(SUM((E3589-1901)*365,(N3589-1)*28,O3589,258),260),
MOD(SUM((E3589-1900)*365,(N3589-1)*28,O3589,258),260))</f>
        <v>86</v>
      </c>
      <c r="Q3589" s="375" t="str">
        <f>VLOOKUP(MOD(P3589,4),色,2,FALSE)</f>
        <v>白い</v>
      </c>
      <c r="R3589" s="293" t="str">
        <f>VLOOKUP(MOD(P3589,13),銀河の音,2,FALSE)</f>
        <v>銀河の</v>
      </c>
      <c r="S3589" s="386" t="str">
        <f>VLOOKUP(MOD(P3589,20),太陽の紋章,2,FALSE)</f>
        <v>世界の橋渡し</v>
      </c>
      <c r="T3589" s="103" t="s">
        <v>3631</v>
      </c>
    </row>
    <row r="3590" spans="1:20" ht="13.5" customHeight="1">
      <c r="A3590" s="50" t="str">
        <f>VLOOKUP(MOD(E3590,10),十干,2,FALSE)</f>
        <v>癸</v>
      </c>
      <c r="B3590" s="199" t="str">
        <f>VLOOKUP(MOD(E3590,12),十二支,3,FALSE)</f>
        <v xml:space="preserve">10 龍 </v>
      </c>
      <c r="C3590" s="201" t="str">
        <f>VLOOKUP(F3590,星座,3,TRUE)</f>
        <v xml:space="preserve">06 聖 </v>
      </c>
      <c r="D3590" s="531">
        <v>8634</v>
      </c>
      <c r="E3590" s="1">
        <f>IFERROR(YEAR(D3590),LEFT(D3590,4))</f>
        <v>1923</v>
      </c>
      <c r="F3590" s="1" t="str">
        <f>IF(ISTEXT(D3590),RIGHT(D3590,5),TEXT(D3590,"mm/dd"))</f>
        <v>08/21</v>
      </c>
      <c r="G3590" s="39">
        <f>SUM(MID(E3590,1,1),MID(E3590,2,1),MID(E3590,3,1),MID(E3590,4,1),MID(F3590,1,1),MID(F3590,2,1),MID(F3590,4,1),MID(F3590,5,1))</f>
        <v>26</v>
      </c>
      <c r="H3590" s="41">
        <f>IF(MOD(G3590,9)=0,9,MOD(G3590,9))</f>
        <v>8</v>
      </c>
      <c r="I3590" s="45" t="str">
        <f>IFERROR(MID("日月火水木金土",WEEKDAY(D3590),1),"")</f>
        <v>火</v>
      </c>
      <c r="J3590" s="304" t="s">
        <v>1792</v>
      </c>
      <c r="K3590" s="202" t="str">
        <f>VLOOKUP(F3590,石と花メイン,3,FALSE)</f>
        <v>◇金剛石</v>
      </c>
      <c r="L3590" s="297" t="str">
        <f>VLOOKUP(F3590,石と花メイン,4,FALSE)</f>
        <v>仙人掌/覇王樹</v>
      </c>
      <c r="M3590" s="393">
        <f>IF(OR(MONTH(F3590)&lt;7,AND(MONTH(F3590)=7,DAY(F3590)&lt;=25)),
MOD(SUM((E3590-1901)*365,259),260),
MOD(SUM((E3590-1900)*365,259),260))</f>
        <v>74</v>
      </c>
      <c r="N3590" s="390">
        <f>IF(AND(MONTH(F3590)=7,DAY(F3590)&gt;25),1,
ROUNDDOWN((SUM(VLOOKUP(MONTH(F3590),D暦変換用数値,2,FALSE),DAY(F3590))/28)+1,0))</f>
        <v>1</v>
      </c>
      <c r="O3590" s="205">
        <f>IF(AND(MONTH(F3590)=7,DAY(F3590)&gt;25),DAY(F3590)-25,
MOD((SUM(VLOOKUP(MONTH(F3590),D暦変換用数値,2,FALSE),DAY(F3590))),28)+1)</f>
        <v>27</v>
      </c>
      <c r="P3590" s="406">
        <f>IF(OR(MONTH(F3590)&lt;7,AND(MONTH(F3590)=7,DAY(F3590)&lt;=25)),
MOD(SUM((E3590-1901)*365,(N3590-1)*28,O3590,258),260),
MOD(SUM((E3590-1900)*365,(N3590-1)*28,O3590,258),260))</f>
        <v>100</v>
      </c>
      <c r="Q3590" s="373" t="str">
        <f>VLOOKUP(MOD(P3590,4),色,2,FALSE)</f>
        <v>黄色い</v>
      </c>
      <c r="R3590" s="291" t="str">
        <f>VLOOKUP(MOD(P3590,13),銀河の音,2,FALSE)</f>
        <v>太陽の</v>
      </c>
      <c r="S3590" s="384" t="str">
        <f>VLOOKUP(MOD(P3590,20),太陽の紋章,2,FALSE)</f>
        <v>太陽</v>
      </c>
      <c r="T3590" s="99" t="s">
        <v>3632</v>
      </c>
    </row>
    <row r="3591" spans="1:20" ht="13.5" customHeight="1">
      <c r="A3591" s="50" t="str">
        <f>VLOOKUP(MOD(E3591,10),十干,2,FALSE)</f>
        <v>乙</v>
      </c>
      <c r="B3591" s="199" t="str">
        <f>VLOOKUP(MOD(E3591,12),十二支,3,FALSE)</f>
        <v xml:space="preserve">10 龍 </v>
      </c>
      <c r="C3591" s="201" t="str">
        <f>VLOOKUP(F3591,星座,3,TRUE)</f>
        <v xml:space="preserve">06 聖 </v>
      </c>
      <c r="D3591" s="531">
        <v>12988</v>
      </c>
      <c r="E3591" s="1">
        <f>IFERROR(YEAR(D3591),LEFT(D3591,4))</f>
        <v>1935</v>
      </c>
      <c r="F3591" s="1" t="str">
        <f>IF(ISTEXT(D3591),RIGHT(D3591,5),TEXT(D3591,"mm/dd"))</f>
        <v>07/23</v>
      </c>
      <c r="G3591" s="39">
        <f>SUM(MID(E3591,1,1),MID(E3591,2,1),MID(E3591,3,1),MID(E3591,4,1),MID(F3591,1,1),MID(F3591,2,1),MID(F3591,4,1),MID(F3591,5,1))</f>
        <v>30</v>
      </c>
      <c r="H3591" s="41">
        <f>IF(MOD(G3591,9)=0,9,MOD(G3591,9))</f>
        <v>3</v>
      </c>
      <c r="I3591" s="45" t="str">
        <f>IFERROR(MID("日月火水木金土",WEEKDAY(D3591),1),"")</f>
        <v>火</v>
      </c>
      <c r="J3591" s="304" t="s">
        <v>1793</v>
      </c>
      <c r="K3591" s="202" t="str">
        <f>VLOOKUP(F3591,石と花メイン,3,FALSE)</f>
        <v>◆青玉</v>
      </c>
      <c r="L3591" s="297" t="str">
        <f>VLOOKUP(F3591,石と花メイン,4,FALSE)</f>
        <v>ジンジャー【花縮砂】</v>
      </c>
      <c r="M3591" s="393">
        <f>IF(OR(MONTH(F3591)&lt;7,AND(MONTH(F3591)=7,DAY(F3591)&lt;=25)),
MOD(SUM((E3591-1901)*365,259),260),
MOD(SUM((E3591-1900)*365,259),260))</f>
        <v>189</v>
      </c>
      <c r="N3591" s="390">
        <f>IF(AND(MONTH(F3591)=7,DAY(F3591)&gt;25),1,
ROUNDDOWN((SUM(VLOOKUP(MONTH(F3591),D暦変換用数値,2,FALSE),DAY(F3591))/28)+1,0))</f>
        <v>13</v>
      </c>
      <c r="O3591" s="205">
        <f>IF(AND(MONTH(F3591)=7,DAY(F3591)&gt;25),DAY(F3591)-25,
MOD((SUM(VLOOKUP(MONTH(F3591),D暦変換用数値,2,FALSE),DAY(F3591))),28)+1)</f>
        <v>27</v>
      </c>
      <c r="P3591" s="406">
        <f>IF(OR(MONTH(F3591)&lt;7,AND(MONTH(F3591)=7,DAY(F3591)&lt;=25)),
MOD(SUM((E3591-1901)*365,(N3591-1)*28,O3591,258),260),
MOD(SUM((E3591-1900)*365,(N3591-1)*28,O3591,258),260))</f>
        <v>31</v>
      </c>
      <c r="Q3591" s="374" t="str">
        <f>VLOOKUP(MOD(P3591,4),色,2,FALSE)</f>
        <v>青い</v>
      </c>
      <c r="R3591" s="292" t="str">
        <f>VLOOKUP(MOD(P3591,13),銀河の音,2,FALSE)</f>
        <v>倍音の</v>
      </c>
      <c r="S3591" s="385" t="str">
        <f>VLOOKUP(MOD(P3591,20),太陽の紋章,2,FALSE)</f>
        <v>猿</v>
      </c>
      <c r="T3591" s="98" t="s">
        <v>3736</v>
      </c>
    </row>
    <row r="3592" spans="1:20" ht="13.5" customHeight="1">
      <c r="A3592" s="50" t="str">
        <f>VLOOKUP(MOD(E3592,10),十干,2,FALSE)</f>
        <v>乙</v>
      </c>
      <c r="B3592" s="199" t="str">
        <f>VLOOKUP(MOD(E3592,12),十二支,3,FALSE)</f>
        <v xml:space="preserve">10 龍 </v>
      </c>
      <c r="C3592" s="201" t="str">
        <f>VLOOKUP(F3592,星座,3,TRUE)</f>
        <v xml:space="preserve">06 聖 </v>
      </c>
      <c r="D3592" s="531">
        <v>12998</v>
      </c>
      <c r="E3592" s="1">
        <f>IFERROR(YEAR(D3592),LEFT(D3592,4))</f>
        <v>1935</v>
      </c>
      <c r="F3592" s="1" t="str">
        <f>IF(ISTEXT(D3592),RIGHT(D3592,5),TEXT(D3592,"mm/dd"))</f>
        <v>08/02</v>
      </c>
      <c r="G3592" s="39">
        <f>SUM(MID(E3592,1,1),MID(E3592,2,1),MID(E3592,3,1),MID(E3592,4,1),MID(F3592,1,1),MID(F3592,2,1),MID(F3592,4,1),MID(F3592,5,1))</f>
        <v>28</v>
      </c>
      <c r="H3592" s="41">
        <f>IF(MOD(G3592,9)=0,9,MOD(G3592,9))</f>
        <v>1</v>
      </c>
      <c r="I3592" s="45" t="str">
        <f>IFERROR(MID("日月火水木金土",WEEKDAY(D3592),1),"")</f>
        <v>金</v>
      </c>
      <c r="J3592" s="304" t="s">
        <v>1794</v>
      </c>
      <c r="K3592" s="202" t="str">
        <f>VLOOKUP(F3592,石と花メイン,3,FALSE)</f>
        <v>◆柘榴石</v>
      </c>
      <c r="L3592" s="297" t="str">
        <f>VLOOKUP(F3592,石と花メイン,4,FALSE)</f>
        <v>浜木綿【浜万年青】</v>
      </c>
      <c r="M3592" s="393">
        <f>IF(OR(MONTH(F3592)&lt;7,AND(MONTH(F3592)=7,DAY(F3592)&lt;=25)),
MOD(SUM((E3592-1901)*365,259),260),
MOD(SUM((E3592-1900)*365,259),260))</f>
        <v>34</v>
      </c>
      <c r="N3592" s="390">
        <f>IF(AND(MONTH(F3592)=7,DAY(F3592)&gt;25),1,
ROUNDDOWN((SUM(VLOOKUP(MONTH(F3592),D暦変換用数値,2,FALSE),DAY(F3592))/28)+1,0))</f>
        <v>1</v>
      </c>
      <c r="O3592" s="205">
        <f>IF(AND(MONTH(F3592)=7,DAY(F3592)&gt;25),DAY(F3592)-25,
MOD((SUM(VLOOKUP(MONTH(F3592),D暦変換用数値,2,FALSE),DAY(F3592))),28)+1)</f>
        <v>8</v>
      </c>
      <c r="P3592" s="406">
        <f>IF(OR(MONTH(F3592)&lt;7,AND(MONTH(F3592)=7,DAY(F3592)&lt;=25)),
MOD(SUM((E3592-1901)*365,(N3592-1)*28,O3592,258),260),
MOD(SUM((E3592-1900)*365,(N3592-1)*28,O3592,258),260))</f>
        <v>41</v>
      </c>
      <c r="Q3592" s="372" t="str">
        <f>VLOOKUP(MOD(P3592,4),色,2,FALSE)</f>
        <v>赤い</v>
      </c>
      <c r="R3592" s="290" t="str">
        <f>VLOOKUP(MOD(P3592,13),銀河の音,2,FALSE)</f>
        <v>月の</v>
      </c>
      <c r="S3592" s="383" t="str">
        <f>VLOOKUP(MOD(P3592,20),太陽の紋章,2,FALSE)</f>
        <v>竜</v>
      </c>
      <c r="T3592" s="99" t="s">
        <v>5901</v>
      </c>
    </row>
    <row r="3593" spans="1:20" ht="13.5" customHeight="1">
      <c r="A3593" s="76" t="str">
        <f>VLOOKUP(MOD(E3593,10),十干,2,FALSE)</f>
        <v>乙</v>
      </c>
      <c r="B3593" s="199" t="str">
        <f>VLOOKUP(MOD(E3593,12),十二支,3,FALSE)</f>
        <v xml:space="preserve">10 龍 </v>
      </c>
      <c r="C3593" s="201" t="str">
        <f>VLOOKUP(F3593,星座,3,TRUE)</f>
        <v xml:space="preserve">06 聖 </v>
      </c>
      <c r="D3593" s="534">
        <v>12998</v>
      </c>
      <c r="E3593" s="116">
        <f>IFERROR(YEAR(D3593),LEFT(D3593,4))</f>
        <v>1935</v>
      </c>
      <c r="F3593" s="116" t="str">
        <f>IF(ISTEXT(D3593),RIGHT(D3593,5),TEXT(D3593,"mm/dd"))</f>
        <v>08/02</v>
      </c>
      <c r="G3593" s="120">
        <f>SUM(MID(E3593,1,1),MID(E3593,2,1),MID(E3593,3,1),MID(E3593,4,1),MID(F3593,1,1),MID(F3593,2,1),MID(F3593,4,1),MID(F3593,5,1))</f>
        <v>28</v>
      </c>
      <c r="H3593" s="120">
        <f>IF(MOD(G3593,9)=0,9,MOD(G3593,9))</f>
        <v>1</v>
      </c>
      <c r="I3593" s="116" t="str">
        <f>IFERROR(MID("日月火水木金土",WEEKDAY(D3593),1),"")</f>
        <v>金</v>
      </c>
      <c r="J3593" s="306" t="s">
        <v>7642</v>
      </c>
      <c r="K3593" s="203" t="str">
        <f>VLOOKUP(F3593,石と花メイン,3,FALSE)</f>
        <v>◆柘榴石</v>
      </c>
      <c r="L3593" s="299" t="str">
        <f>VLOOKUP(F3593,石と花メイン,4,FALSE)</f>
        <v>浜木綿【浜万年青】</v>
      </c>
      <c r="M3593" s="395">
        <f>IF(OR(MONTH(F3593)&lt;7,AND(MONTH(F3593)=7,DAY(F3593)&lt;=25)),
MOD(SUM((E3593-1901)*365,259),260),
MOD(SUM((E3593-1900)*365,259),260))</f>
        <v>34</v>
      </c>
      <c r="N3593" s="121">
        <f>IF(AND(MONTH(F3593)=7,DAY(F3593)&gt;25),1,
ROUNDDOWN((SUM(VLOOKUP(MONTH(F3593),D暦変換用数値,2,FALSE),DAY(F3593))/28)+1,0))</f>
        <v>1</v>
      </c>
      <c r="O3593" s="117">
        <f>IF(AND(MONTH(F3593)=7,DAY(F3593)&gt;25),DAY(F3593)-25,
MOD((SUM(VLOOKUP(MONTH(F3593),D暦変換用数値,2,FALSE),DAY(F3593))),28)+1)</f>
        <v>8</v>
      </c>
      <c r="P3593" s="408">
        <f>IF(OR(MONTH(F3593)&lt;7,AND(MONTH(F3593)=7,DAY(F3593)&lt;=25)),
MOD(SUM((E3593-1901)*365,(N3593-1)*28,O3593,258),260),
MOD(SUM((E3593-1900)*365,(N3593-1)*28,O3593,258),260))</f>
        <v>41</v>
      </c>
      <c r="Q3593" s="372" t="str">
        <f>VLOOKUP(MOD(P3593,4),色,2,FALSE)</f>
        <v>赤い</v>
      </c>
      <c r="R3593" s="290" t="str">
        <f>VLOOKUP(MOD(P3593,13),銀河の音,2,FALSE)</f>
        <v>月の</v>
      </c>
      <c r="S3593" s="383" t="str">
        <f>VLOOKUP(MOD(P3593,20),太陽の紋章,2,FALSE)</f>
        <v>竜</v>
      </c>
      <c r="T3593" s="118"/>
    </row>
    <row r="3594" spans="1:20" ht="13.5" customHeight="1">
      <c r="A3594" s="50" t="str">
        <f>VLOOKUP(MOD(E3594,10),十干,2,FALSE)</f>
        <v>乙</v>
      </c>
      <c r="B3594" s="199" t="str">
        <f>VLOOKUP(MOD(E3594,12),十二支,3,FALSE)</f>
        <v xml:space="preserve">10 龍 </v>
      </c>
      <c r="C3594" s="201" t="str">
        <f>VLOOKUP(F3594,星座,3,TRUE)</f>
        <v xml:space="preserve">06 聖 </v>
      </c>
      <c r="D3594" s="531">
        <v>13005</v>
      </c>
      <c r="E3594" s="1">
        <f>IFERROR(YEAR(D3594),LEFT(D3594,4))</f>
        <v>1935</v>
      </c>
      <c r="F3594" s="1" t="str">
        <f>IF(ISTEXT(D3594),RIGHT(D3594,5),TEXT(D3594,"mm/dd"))</f>
        <v>08/09</v>
      </c>
      <c r="G3594" s="39">
        <f>SUM(MID(E3594,1,1),MID(E3594,2,1),MID(E3594,3,1),MID(E3594,4,1),MID(F3594,1,1),MID(F3594,2,1),MID(F3594,4,1),MID(F3594,5,1))</f>
        <v>35</v>
      </c>
      <c r="H3594" s="41">
        <f>IF(MOD(G3594,9)=0,9,MOD(G3594,9))</f>
        <v>8</v>
      </c>
      <c r="I3594" s="45" t="str">
        <f>IFERROR(MID("日月火水木金土",WEEKDAY(D3594),1),"")</f>
        <v>金</v>
      </c>
      <c r="J3594" s="304" t="s">
        <v>1795</v>
      </c>
      <c r="K3594" s="202" t="str">
        <f>VLOOKUP(F3594,石と花メイン,3,FALSE)</f>
        <v>◆猫目石</v>
      </c>
      <c r="L3594" s="297" t="str">
        <f>VLOOKUP(F3594,石と花メイン,4,FALSE)</f>
        <v>朝鮮朝顔【曼陀羅華】</v>
      </c>
      <c r="M3594" s="393">
        <f>IF(OR(MONTH(F3594)&lt;7,AND(MONTH(F3594)=7,DAY(F3594)&lt;=25)),
MOD(SUM((E3594-1901)*365,259),260),
MOD(SUM((E3594-1900)*365,259),260))</f>
        <v>34</v>
      </c>
      <c r="N3594" s="390">
        <f>IF(AND(MONTH(F3594)=7,DAY(F3594)&gt;25),1,
ROUNDDOWN((SUM(VLOOKUP(MONTH(F3594),D暦変換用数値,2,FALSE),DAY(F3594))/28)+1,0))</f>
        <v>1</v>
      </c>
      <c r="O3594" s="205">
        <f>IF(AND(MONTH(F3594)=7,DAY(F3594)&gt;25),DAY(F3594)-25,
MOD((SUM(VLOOKUP(MONTH(F3594),D暦変換用数値,2,FALSE),DAY(F3594))),28)+1)</f>
        <v>15</v>
      </c>
      <c r="P3594" s="406">
        <f>IF(OR(MONTH(F3594)&lt;7,AND(MONTH(F3594)=7,DAY(F3594)&lt;=25)),
MOD(SUM((E3594-1901)*365,(N3594-1)*28,O3594,258),260),
MOD(SUM((E3594-1900)*365,(N3594-1)*28,O3594,258),260))</f>
        <v>48</v>
      </c>
      <c r="Q3594" s="373" t="str">
        <f>VLOOKUP(MOD(P3594,4),色,2,FALSE)</f>
        <v>黄色い</v>
      </c>
      <c r="R3594" s="291" t="str">
        <f>VLOOKUP(MOD(P3594,13),銀河の音,2,FALSE)</f>
        <v>太陽の</v>
      </c>
      <c r="S3594" s="384" t="str">
        <f>VLOOKUP(MOD(P3594,20),太陽の紋章,2,FALSE)</f>
        <v>星</v>
      </c>
      <c r="T3594" s="98" t="s">
        <v>3736</v>
      </c>
    </row>
    <row r="3595" spans="1:20" ht="13.5" customHeight="1">
      <c r="A3595" s="282" t="str">
        <f>VLOOKUP(MOD(E3595,10),十干,2,FALSE)</f>
        <v>乙</v>
      </c>
      <c r="B3595" s="283" t="str">
        <f>VLOOKUP(MOD(E3595,12),十二支,3,FALSE)</f>
        <v xml:space="preserve">10 龍 </v>
      </c>
      <c r="C3595" s="287" t="str">
        <f>VLOOKUP(F3595,星座,3,TRUE)</f>
        <v xml:space="preserve">06 聖 </v>
      </c>
      <c r="D3595" s="533">
        <v>13008</v>
      </c>
      <c r="E3595" s="83">
        <f>IFERROR(YEAR(D3595),LEFT(D3595,4))</f>
        <v>1935</v>
      </c>
      <c r="F3595" s="83" t="str">
        <f>IF(ISTEXT(D3595),RIGHT(D3595,5),TEXT(D3595,"mm/dd"))</f>
        <v>08/12</v>
      </c>
      <c r="G3595" s="88">
        <f>SUM(MID(E3595,1,1),MID(E3595,2,1),MID(E3595,3,1),MID(E3595,4,1),MID(F3595,1,1),MID(F3595,2,1),MID(F3595,4,1),MID(F3595,5,1))</f>
        <v>29</v>
      </c>
      <c r="H3595" s="88">
        <f>IF(MOD(G3595,9)=0,9,MOD(G3595,9))</f>
        <v>2</v>
      </c>
      <c r="I3595" s="83" t="str">
        <f>IFERROR(MID("日月火水木金土",WEEKDAY(D3595),1),"")</f>
        <v>月</v>
      </c>
      <c r="J3595" s="303" t="s">
        <v>804</v>
      </c>
      <c r="K3595" s="87" t="str">
        <f>VLOOKUP(F3595,石と花メイン,3,FALSE)</f>
        <v>■紫水晶</v>
      </c>
      <c r="L3595" s="296" t="str">
        <f>VLOOKUP(F3595,石と花メイン,4,FALSE)</f>
        <v>夾竹桃【半年紅】</v>
      </c>
      <c r="M3595" s="392">
        <f>IF(OR(MONTH(F3595)&lt;7,AND(MONTH(F3595)=7,DAY(F3595)&lt;=25)),
MOD(SUM((E3595-1901)*365,259),260),
MOD(SUM((E3595-1900)*365,259),260))</f>
        <v>34</v>
      </c>
      <c r="N3595" s="330">
        <f>IF(AND(MONTH(F3595)=7,DAY(F3595)&gt;25),1,
ROUNDDOWN((SUM(VLOOKUP(MONTH(F3595),D暦変換用数値,2,FALSE),DAY(F3595))/28)+1,0))</f>
        <v>1</v>
      </c>
      <c r="O3595" s="84">
        <f>IF(AND(MONTH(F3595)=7,DAY(F3595)&gt;25),DAY(F3595)-25,
MOD((SUM(VLOOKUP(MONTH(F3595),D暦変換用数値,2,FALSE),DAY(F3595))),28)+1)</f>
        <v>18</v>
      </c>
      <c r="P3595" s="405">
        <f>IF(OR(MONTH(F3595)&lt;7,AND(MONTH(F3595)=7,DAY(F3595)&lt;=25)),
MOD(SUM((E3595-1901)*365,(N3595-1)*28,O3595,258),260),
MOD(SUM((E3595-1900)*365,(N3595-1)*28,O3595,258),260))</f>
        <v>51</v>
      </c>
      <c r="Q3595" s="371" t="str">
        <f>VLOOKUP(MOD(P3595,4),色,2,FALSE)</f>
        <v>青い</v>
      </c>
      <c r="R3595" s="289" t="str">
        <f>VLOOKUP(MOD(P3595,13),銀河の音,2,FALSE)</f>
        <v>水晶の</v>
      </c>
      <c r="S3595" s="382" t="str">
        <f>VLOOKUP(MOD(P3595,20),太陽の紋章,2,FALSE)</f>
        <v>猿</v>
      </c>
      <c r="T3595" s="100" t="s">
        <v>219</v>
      </c>
    </row>
    <row r="3596" spans="1:20" ht="13.5" customHeight="1">
      <c r="A3596" s="50" t="str">
        <f>VLOOKUP(MOD(E3596,10),十干,2,FALSE)</f>
        <v>乙</v>
      </c>
      <c r="B3596" s="199" t="str">
        <f>VLOOKUP(MOD(E3596,12),十二支,3,FALSE)</f>
        <v xml:space="preserve">10 龍 </v>
      </c>
      <c r="C3596" s="201" t="str">
        <f>VLOOKUP(F3596,星座,3,TRUE)</f>
        <v xml:space="preserve">06 聖 </v>
      </c>
      <c r="D3596" s="531">
        <v>13014</v>
      </c>
      <c r="E3596" s="1">
        <f>IFERROR(YEAR(D3596),LEFT(D3596,4))</f>
        <v>1935</v>
      </c>
      <c r="F3596" s="1" t="str">
        <f>IF(ISTEXT(D3596),RIGHT(D3596,5),TEXT(D3596,"mm/dd"))</f>
        <v>08/18</v>
      </c>
      <c r="G3596" s="39">
        <f>SUM(MID(E3596,1,1),MID(E3596,2,1),MID(E3596,3,1),MID(E3596,4,1),MID(F3596,1,1),MID(F3596,2,1),MID(F3596,4,1),MID(F3596,5,1))</f>
        <v>35</v>
      </c>
      <c r="H3596" s="41">
        <f>IF(MOD(G3596,9)=0,9,MOD(G3596,9))</f>
        <v>8</v>
      </c>
      <c r="I3596" s="45" t="str">
        <f>IFERROR(MID("日月火水木金土",WEEKDAY(D3596),1),"")</f>
        <v>日</v>
      </c>
      <c r="J3596" s="304" t="s">
        <v>4113</v>
      </c>
      <c r="K3596" s="202" t="str">
        <f>VLOOKUP(F3596,石と花メイン,3,FALSE)</f>
        <v>◆藍玉</v>
      </c>
      <c r="L3596" s="297" t="str">
        <f>VLOOKUP(F3596,石と花メイン,4,FALSE)</f>
        <v>立葵【ホリーホック】</v>
      </c>
      <c r="M3596" s="393">
        <f>IF(OR(MONTH(F3596)&lt;7,AND(MONTH(F3596)=7,DAY(F3596)&lt;=25)),
MOD(SUM((E3596-1901)*365,259),260),
MOD(SUM((E3596-1900)*365,259),260))</f>
        <v>34</v>
      </c>
      <c r="N3596" s="390">
        <f>IF(AND(MONTH(F3596)=7,DAY(F3596)&gt;25),1,
ROUNDDOWN((SUM(VLOOKUP(MONTH(F3596),D暦変換用数値,2,FALSE),DAY(F3596))/28)+1,0))</f>
        <v>1</v>
      </c>
      <c r="O3596" s="205">
        <f>IF(AND(MONTH(F3596)=7,DAY(F3596)&gt;25),DAY(F3596)-25,
MOD((SUM(VLOOKUP(MONTH(F3596),D暦変換用数値,2,FALSE),DAY(F3596))),28)+1)</f>
        <v>24</v>
      </c>
      <c r="P3596" s="406">
        <f>IF(OR(MONTH(F3596)&lt;7,AND(MONTH(F3596)=7,DAY(F3596)&lt;=25)),
MOD(SUM((E3596-1901)*365,(N3596-1)*28,O3596,258),260),
MOD(SUM((E3596-1900)*365,(N3596-1)*28,O3596,258),260))</f>
        <v>57</v>
      </c>
      <c r="Q3596" s="372" t="str">
        <f>VLOOKUP(MOD(P3596,4),色,2,FALSE)</f>
        <v>赤い</v>
      </c>
      <c r="R3596" s="290" t="str">
        <f>VLOOKUP(MOD(P3596,13),銀河の音,2,FALSE)</f>
        <v>倍音の</v>
      </c>
      <c r="S3596" s="383" t="str">
        <f>VLOOKUP(MOD(P3596,20),太陽の紋章,2,FALSE)</f>
        <v>地球</v>
      </c>
      <c r="T3596" s="99" t="s">
        <v>5894</v>
      </c>
    </row>
    <row r="3597" spans="1:20" ht="13.5" customHeight="1">
      <c r="A3597" s="50" t="str">
        <f>VLOOKUP(MOD(E3597,10),十干,2,FALSE)</f>
        <v>丁</v>
      </c>
      <c r="B3597" s="199" t="str">
        <f>VLOOKUP(MOD(E3597,12),十二支,3,FALSE)</f>
        <v xml:space="preserve">10 龍 </v>
      </c>
      <c r="C3597" s="201" t="str">
        <f>VLOOKUP(F3597,星座,3,TRUE)</f>
        <v xml:space="preserve">06 聖 </v>
      </c>
      <c r="D3597" s="531">
        <v>17375</v>
      </c>
      <c r="E3597" s="1">
        <f>IFERROR(YEAR(D3597),LEFT(D3597,4))</f>
        <v>1947</v>
      </c>
      <c r="F3597" s="1" t="str">
        <f>IF(ISTEXT(D3597),RIGHT(D3597,5),TEXT(D3597,"mm/dd"))</f>
        <v>07/27</v>
      </c>
      <c r="G3597" s="39">
        <f>SUM(MID(E3597,1,1),MID(E3597,2,1),MID(E3597,3,1),MID(E3597,4,1),MID(F3597,1,1),MID(F3597,2,1),MID(F3597,4,1),MID(F3597,5,1))</f>
        <v>37</v>
      </c>
      <c r="H3597" s="41">
        <f>IF(MOD(G3597,9)=0,9,MOD(G3597,9))</f>
        <v>1</v>
      </c>
      <c r="I3597" s="45" t="str">
        <f>IFERROR(MID("日月火水木金土",WEEKDAY(D3597),1),"")</f>
        <v>日</v>
      </c>
      <c r="J3597" s="304" t="s">
        <v>4114</v>
      </c>
      <c r="K3597" s="202" t="str">
        <f>VLOOKUP(F3597,石と花メイン,3,FALSE)</f>
        <v>■紫水晶</v>
      </c>
      <c r="L3597" s="297" t="str">
        <f>VLOOKUP(F3597,石と花メイン,4,FALSE)</f>
        <v>松葉牡丹【日照草】</v>
      </c>
      <c r="M3597" s="393">
        <f>IF(OR(MONTH(F3597)&lt;7,AND(MONTH(F3597)=7,DAY(F3597)&lt;=25)),
MOD(SUM((E3597-1901)*365,259),260),
MOD(SUM((E3597-1900)*365,259),260))</f>
        <v>254</v>
      </c>
      <c r="N3597" s="390">
        <f>IF(AND(MONTH(F3597)=7,DAY(F3597)&gt;25),1,
ROUNDDOWN((SUM(VLOOKUP(MONTH(F3597),D暦変換用数値,2,FALSE),DAY(F3597))/28)+1,0))</f>
        <v>1</v>
      </c>
      <c r="O3597" s="205">
        <f>IF(AND(MONTH(F3597)=7,DAY(F3597)&gt;25),DAY(F3597)-25,
MOD((SUM(VLOOKUP(MONTH(F3597),D暦変換用数値,2,FALSE),DAY(F3597))),28)+1)</f>
        <v>2</v>
      </c>
      <c r="P3597" s="406">
        <f>IF(OR(MONTH(F3597)&lt;7,AND(MONTH(F3597)=7,DAY(F3597)&lt;=25)),
MOD(SUM((E3597-1901)*365,(N3597-1)*28,O3597,258),260),
MOD(SUM((E3597-1900)*365,(N3597-1)*28,O3597,258),260))</f>
        <v>255</v>
      </c>
      <c r="Q3597" s="374" t="str">
        <f>VLOOKUP(MOD(P3597,4),色,2,FALSE)</f>
        <v>青い</v>
      </c>
      <c r="R3597" s="292" t="str">
        <f>VLOOKUP(MOD(P3597,13),銀河の音,2,FALSE)</f>
        <v>銀河の</v>
      </c>
      <c r="S3597" s="385" t="str">
        <f>VLOOKUP(MOD(P3597,20),太陽の紋章,2,FALSE)</f>
        <v>鷲</v>
      </c>
      <c r="T3597" s="93" t="s">
        <v>5409</v>
      </c>
    </row>
    <row r="3598" spans="1:20" ht="13.5" customHeight="1">
      <c r="A3598" s="76" t="str">
        <f>VLOOKUP(MOD(E3598,10),十干,2,FALSE)</f>
        <v>丁</v>
      </c>
      <c r="B3598" s="199" t="str">
        <f>VLOOKUP(MOD(E3598,12),十二支,3,FALSE)</f>
        <v xml:space="preserve">10 龍 </v>
      </c>
      <c r="C3598" s="201" t="str">
        <f>VLOOKUP(F3598,星座,3,TRUE)</f>
        <v xml:space="preserve">06 聖 </v>
      </c>
      <c r="D3598" s="534">
        <v>17377</v>
      </c>
      <c r="E3598" s="116">
        <f>IFERROR(YEAR(D3598),LEFT(D3598,4))</f>
        <v>1947</v>
      </c>
      <c r="F3598" s="116" t="str">
        <f>IF(ISTEXT(D3598),RIGHT(D3598,5),TEXT(D3598,"mm/dd"))</f>
        <v>07/29</v>
      </c>
      <c r="G3598" s="120">
        <f>SUM(MID(E3598,1,1),MID(E3598,2,1),MID(E3598,3,1),MID(E3598,4,1),MID(F3598,1,1),MID(F3598,2,1),MID(F3598,4,1),MID(F3598,5,1))</f>
        <v>39</v>
      </c>
      <c r="H3598" s="120">
        <f>IF(MOD(G3598,9)=0,9,MOD(G3598,9))</f>
        <v>3</v>
      </c>
      <c r="I3598" s="116" t="str">
        <f>IFERROR(MID("日月火水木金土",WEEKDAY(D3598),1),"")</f>
        <v>火</v>
      </c>
      <c r="J3598" s="306" t="s">
        <v>7581</v>
      </c>
      <c r="K3598" s="203" t="str">
        <f>VLOOKUP(F3598,石と花メイン,3,FALSE)</f>
        <v>◆柘榴石</v>
      </c>
      <c r="L3598" s="299" t="str">
        <f>VLOOKUP(F3598,石と花メイン,4,FALSE)</f>
        <v>アンスリウム【大紅団扇】</v>
      </c>
      <c r="M3598" s="395">
        <f>IF(OR(MONTH(F3598)&lt;7,AND(MONTH(F3598)=7,DAY(F3598)&lt;=25)),
MOD(SUM((E3598-1901)*365,259),260),
MOD(SUM((E3598-1900)*365,259),260))</f>
        <v>254</v>
      </c>
      <c r="N3598" s="121">
        <f>IF(AND(MONTH(F3598)=7,DAY(F3598)&gt;25),1,
ROUNDDOWN((SUM(VLOOKUP(MONTH(F3598),D暦変換用数値,2,FALSE),DAY(F3598))/28)+1,0))</f>
        <v>1</v>
      </c>
      <c r="O3598" s="117">
        <f>IF(AND(MONTH(F3598)=7,DAY(F3598)&gt;25),DAY(F3598)-25,
MOD((SUM(VLOOKUP(MONTH(F3598),D暦変換用数値,2,FALSE),DAY(F3598))),28)+1)</f>
        <v>4</v>
      </c>
      <c r="P3598" s="408">
        <f>IF(OR(MONTH(F3598)&lt;7,AND(MONTH(F3598)=7,DAY(F3598)&lt;=25)),
MOD(SUM((E3598-1901)*365,(N3598-1)*28,O3598,258),260),
MOD(SUM((E3598-1900)*365,(N3598-1)*28,O3598,258),260))</f>
        <v>257</v>
      </c>
      <c r="Q3598" s="372" t="str">
        <f>VLOOKUP(MOD(P3598,4),色,2,FALSE)</f>
        <v>赤い</v>
      </c>
      <c r="R3598" s="290" t="str">
        <f>VLOOKUP(MOD(P3598,13),銀河の音,2,FALSE)</f>
        <v>惑星の</v>
      </c>
      <c r="S3598" s="383" t="str">
        <f>VLOOKUP(MOD(P3598,20),太陽の紋章,2,FALSE)</f>
        <v>地球</v>
      </c>
      <c r="T3598" s="118"/>
    </row>
    <row r="3599" spans="1:20" ht="13.5" customHeight="1">
      <c r="A3599" s="50" t="str">
        <f>VLOOKUP(MOD(E3599,10),十干,2,FALSE)</f>
        <v>丁</v>
      </c>
      <c r="B3599" s="199" t="str">
        <f>VLOOKUP(MOD(E3599,12),十二支,3,FALSE)</f>
        <v xml:space="preserve">10 龍 </v>
      </c>
      <c r="C3599" s="201" t="str">
        <f>VLOOKUP(F3599,星座,3,TRUE)</f>
        <v xml:space="preserve">06 聖 </v>
      </c>
      <c r="D3599" s="531">
        <v>17378</v>
      </c>
      <c r="E3599" s="1">
        <f>IFERROR(YEAR(D3599),LEFT(D3599,4))</f>
        <v>1947</v>
      </c>
      <c r="F3599" s="1" t="str">
        <f>IF(ISTEXT(D3599),RIGHT(D3599,5),TEXT(D3599,"mm/dd"))</f>
        <v>07/30</v>
      </c>
      <c r="G3599" s="39">
        <f>SUM(MID(E3599,1,1),MID(E3599,2,1),MID(E3599,3,1),MID(E3599,4,1),MID(F3599,1,1),MID(F3599,2,1),MID(F3599,4,1),MID(F3599,5,1))</f>
        <v>31</v>
      </c>
      <c r="H3599" s="41">
        <f>IF(MOD(G3599,9)=0,9,MOD(G3599,9))</f>
        <v>4</v>
      </c>
      <c r="I3599" s="45" t="str">
        <f>IFERROR(MID("日月火水木金土",WEEKDAY(D3599),1),"")</f>
        <v>水</v>
      </c>
      <c r="J3599" s="304" t="s">
        <v>4115</v>
      </c>
      <c r="K3599" s="202" t="str">
        <f>VLOOKUP(F3599,石と花メイン,3,FALSE)</f>
        <v>●琥珀</v>
      </c>
      <c r="L3599" s="297" t="str">
        <f>VLOOKUP(F3599,石と花メイン,4,FALSE)</f>
        <v>菩提樹</v>
      </c>
      <c r="M3599" s="393">
        <f>IF(OR(MONTH(F3599)&lt;7,AND(MONTH(F3599)=7,DAY(F3599)&lt;=25)),
MOD(SUM((E3599-1901)*365,259),260),
MOD(SUM((E3599-1900)*365,259),260))</f>
        <v>254</v>
      </c>
      <c r="N3599" s="390">
        <f>IF(AND(MONTH(F3599)=7,DAY(F3599)&gt;25),1,
ROUNDDOWN((SUM(VLOOKUP(MONTH(F3599),D暦変換用数値,2,FALSE),DAY(F3599))/28)+1,0))</f>
        <v>1</v>
      </c>
      <c r="O3599" s="205">
        <f>IF(AND(MONTH(F3599)=7,DAY(F3599)&gt;25),DAY(F3599)-25,
MOD((SUM(VLOOKUP(MONTH(F3599),D暦変換用数値,2,FALSE),DAY(F3599))),28)+1)</f>
        <v>5</v>
      </c>
      <c r="P3599" s="406">
        <f>IF(OR(MONTH(F3599)&lt;7,AND(MONTH(F3599)=7,DAY(F3599)&lt;=25)),
MOD(SUM((E3599-1901)*365,(N3599-1)*28,O3599,258),260),
MOD(SUM((E3599-1900)*365,(N3599-1)*28,O3599,258),260))</f>
        <v>258</v>
      </c>
      <c r="Q3599" s="375" t="str">
        <f>VLOOKUP(MOD(P3599,4),色,2,FALSE)</f>
        <v>白い</v>
      </c>
      <c r="R3599" s="293" t="str">
        <f>VLOOKUP(MOD(P3599,13),銀河の音,2,FALSE)</f>
        <v>スペクトルの</v>
      </c>
      <c r="S3599" s="386" t="str">
        <f>VLOOKUP(MOD(P3599,20),太陽の紋章,2,FALSE)</f>
        <v>鏡</v>
      </c>
      <c r="T3599" s="103" t="s">
        <v>3636</v>
      </c>
    </row>
    <row r="3600" spans="1:20" ht="13.5" customHeight="1">
      <c r="A3600" s="50" t="str">
        <f>VLOOKUP(MOD(E3600,10),十干,2,FALSE)</f>
        <v>丁</v>
      </c>
      <c r="B3600" s="199" t="str">
        <f>VLOOKUP(MOD(E3600,12),十二支,3,FALSE)</f>
        <v xml:space="preserve">10 龍 </v>
      </c>
      <c r="C3600" s="201" t="str">
        <f>VLOOKUP(F3600,星座,3,TRUE)</f>
        <v xml:space="preserve">06 聖 </v>
      </c>
      <c r="D3600" s="531">
        <v>17400</v>
      </c>
      <c r="E3600" s="1">
        <f>IFERROR(YEAR(D3600),LEFT(D3600,4))</f>
        <v>1947</v>
      </c>
      <c r="F3600" s="1" t="str">
        <f>IF(ISTEXT(D3600),RIGHT(D3600,5),TEXT(D3600,"mm/dd"))</f>
        <v>08/21</v>
      </c>
      <c r="G3600" s="39">
        <f>SUM(MID(E3600,1,1),MID(E3600,2,1),MID(E3600,3,1),MID(E3600,4,1),MID(F3600,1,1),MID(F3600,2,1),MID(F3600,4,1),MID(F3600,5,1))</f>
        <v>32</v>
      </c>
      <c r="H3600" s="41">
        <f>IF(MOD(G3600,9)=0,9,MOD(G3600,9))</f>
        <v>5</v>
      </c>
      <c r="I3600" s="45" t="str">
        <f>IFERROR(MID("日月火水木金土",WEEKDAY(D3600),1),"")</f>
        <v>木</v>
      </c>
      <c r="J3600" s="304" t="s">
        <v>4116</v>
      </c>
      <c r="K3600" s="202" t="str">
        <f>VLOOKUP(F3600,石と花メイン,3,FALSE)</f>
        <v>◇金剛石</v>
      </c>
      <c r="L3600" s="297" t="str">
        <f>VLOOKUP(F3600,石と花メイン,4,FALSE)</f>
        <v>仙人掌/覇王樹</v>
      </c>
      <c r="M3600" s="393">
        <f>IF(OR(MONTH(F3600)&lt;7,AND(MONTH(F3600)=7,DAY(F3600)&lt;=25)),
MOD(SUM((E3600-1901)*365,259),260),
MOD(SUM((E3600-1900)*365,259),260))</f>
        <v>254</v>
      </c>
      <c r="N3600" s="390">
        <f>IF(AND(MONTH(F3600)=7,DAY(F3600)&gt;25),1,
ROUNDDOWN((SUM(VLOOKUP(MONTH(F3600),D暦変換用数値,2,FALSE),DAY(F3600))/28)+1,0))</f>
        <v>1</v>
      </c>
      <c r="O3600" s="205">
        <f>IF(AND(MONTH(F3600)=7,DAY(F3600)&gt;25),DAY(F3600)-25,
MOD((SUM(VLOOKUP(MONTH(F3600),D暦変換用数値,2,FALSE),DAY(F3600))),28)+1)</f>
        <v>27</v>
      </c>
      <c r="P3600" s="406">
        <f>IF(OR(MONTH(F3600)&lt;7,AND(MONTH(F3600)=7,DAY(F3600)&lt;=25)),
MOD(SUM((E3600-1901)*365,(N3600-1)*28,O3600,258),260),
MOD(SUM((E3600-1900)*365,(N3600-1)*28,O3600,258),260))</f>
        <v>20</v>
      </c>
      <c r="Q3600" s="373" t="str">
        <f>VLOOKUP(MOD(P3600,4),色,2,FALSE)</f>
        <v>黄色い</v>
      </c>
      <c r="R3600" s="291" t="str">
        <f>VLOOKUP(MOD(P3600,13),銀河の音,2,FALSE)</f>
        <v>共振の</v>
      </c>
      <c r="S3600" s="384" t="str">
        <f>VLOOKUP(MOD(P3600,20),太陽の紋章,2,FALSE)</f>
        <v>太陽</v>
      </c>
      <c r="T3600" s="98" t="s">
        <v>3736</v>
      </c>
    </row>
    <row r="3601" spans="1:20" ht="13.5" customHeight="1">
      <c r="A3601" s="50" t="str">
        <f>VLOOKUP(MOD(E3601,10),十干,2,FALSE)</f>
        <v>己</v>
      </c>
      <c r="B3601" s="199" t="str">
        <f>VLOOKUP(MOD(E3601,12),十二支,3,FALSE)</f>
        <v xml:space="preserve">10 龍 </v>
      </c>
      <c r="C3601" s="201" t="str">
        <f>VLOOKUP(F3601,星座,3,TRUE)</f>
        <v xml:space="preserve">06 聖 </v>
      </c>
      <c r="D3601" s="531">
        <v>21769</v>
      </c>
      <c r="E3601" s="1">
        <f>IFERROR(YEAR(D3601),LEFT(D3601,4))</f>
        <v>1959</v>
      </c>
      <c r="F3601" s="1" t="str">
        <f>IF(ISTEXT(D3601),RIGHT(D3601,5),TEXT(D3601,"mm/dd"))</f>
        <v>08/07</v>
      </c>
      <c r="G3601" s="39">
        <f>SUM(MID(E3601,1,1),MID(E3601,2,1),MID(E3601,3,1),MID(E3601,4,1),MID(F3601,1,1),MID(F3601,2,1),MID(F3601,4,1),MID(F3601,5,1))</f>
        <v>39</v>
      </c>
      <c r="H3601" s="41">
        <f>IF(MOD(G3601,9)=0,9,MOD(G3601,9))</f>
        <v>3</v>
      </c>
      <c r="I3601" s="45" t="str">
        <f>IFERROR(MID("日月火水木金土",WEEKDAY(D3601),1),"")</f>
        <v>金</v>
      </c>
      <c r="J3601" s="304" t="s">
        <v>4117</v>
      </c>
      <c r="K3601" s="202" t="str">
        <f>VLOOKUP(F3601,石と花メイン,3,FALSE)</f>
        <v>◆翠玉</v>
      </c>
      <c r="L3601" s="297" t="str">
        <f>VLOOKUP(F3601,石と花メイン,4,FALSE)</f>
        <v>石榴</v>
      </c>
      <c r="M3601" s="393">
        <f>IF(OR(MONTH(F3601)&lt;7,AND(MONTH(F3601)=7,DAY(F3601)&lt;=25)),
MOD(SUM((E3601-1901)*365,259),260),
MOD(SUM((E3601-1900)*365,259),260))</f>
        <v>214</v>
      </c>
      <c r="N3601" s="390">
        <f>IF(AND(MONTH(F3601)=7,DAY(F3601)&gt;25),1,
ROUNDDOWN((SUM(VLOOKUP(MONTH(F3601),D暦変換用数値,2,FALSE),DAY(F3601))/28)+1,0))</f>
        <v>1</v>
      </c>
      <c r="O3601" s="205">
        <f>IF(AND(MONTH(F3601)=7,DAY(F3601)&gt;25),DAY(F3601)-25,
MOD((SUM(VLOOKUP(MONTH(F3601),D暦変換用数値,2,FALSE),DAY(F3601))),28)+1)</f>
        <v>13</v>
      </c>
      <c r="P3601" s="406">
        <f>IF(OR(MONTH(F3601)&lt;7,AND(MONTH(F3601)=7,DAY(F3601)&lt;=25)),
MOD(SUM((E3601-1901)*365,(N3601-1)*28,O3601,258),260),
MOD(SUM((E3601-1900)*365,(N3601-1)*28,O3601,258),260))</f>
        <v>226</v>
      </c>
      <c r="Q3601" s="375" t="str">
        <f>VLOOKUP(MOD(P3601,4),色,2,FALSE)</f>
        <v>白い</v>
      </c>
      <c r="R3601" s="293" t="str">
        <f>VLOOKUP(MOD(P3601,13),銀河の音,2,FALSE)</f>
        <v>倍音の</v>
      </c>
      <c r="S3601" s="386" t="str">
        <f>VLOOKUP(MOD(P3601,20),太陽の紋章,2,FALSE)</f>
        <v>世界の橋渡し</v>
      </c>
      <c r="T3601" s="103" t="s">
        <v>3637</v>
      </c>
    </row>
    <row r="3602" spans="1:20" ht="13.5" customHeight="1">
      <c r="A3602" s="334" t="str">
        <f>VLOOKUP(MOD(E3602,10),十干,2,FALSE)</f>
        <v>己</v>
      </c>
      <c r="B3602" s="331" t="str">
        <f>VLOOKUP(MOD(E3602,12),十二支,3,FALSE)</f>
        <v xml:space="preserve">10 龍 </v>
      </c>
      <c r="C3602" s="336" t="str">
        <f>VLOOKUP(F3602,星座,3,TRUE)</f>
        <v xml:space="preserve">06 聖 </v>
      </c>
      <c r="D3602" s="534">
        <v>21772</v>
      </c>
      <c r="E3602" s="131">
        <f>IFERROR(YEAR(D3602),LEFT(D3602,4))</f>
        <v>1959</v>
      </c>
      <c r="F3602" s="131" t="str">
        <f>IF(ISTEXT(D3602),RIGHT(D3602,5),TEXT(D3602,"mm/dd"))</f>
        <v>08/10</v>
      </c>
      <c r="G3602" s="133">
        <f>SUM(MID(E3602,1,1),MID(E3602,2,1),MID(E3602,3,1),MID(E3602,4,1),MID(F3602,1,1),MID(F3602,2,1),MID(F3602,4,1),MID(F3602,5,1))</f>
        <v>33</v>
      </c>
      <c r="H3602" s="133">
        <f>IF(MOD(G3602,9)=0,9,MOD(G3602,9))</f>
        <v>6</v>
      </c>
      <c r="I3602" s="131" t="str">
        <f>IFERROR(MID("日月火水木金土",WEEKDAY(D3602),1),"")</f>
        <v>月</v>
      </c>
      <c r="J3602" s="306" t="s">
        <v>8495</v>
      </c>
      <c r="K3602" s="335" t="str">
        <f>VLOOKUP(F3602,石と花メイン,3,FALSE)</f>
        <v>◆金緑石</v>
      </c>
      <c r="L3602" s="302" t="str">
        <f>VLOOKUP(F3602,石と花メイン,4,FALSE)</f>
        <v>縷紅草【南瓜朝顔】</v>
      </c>
      <c r="M3602" s="396">
        <f>IF(OR(MONTH(F3602)&lt;7,AND(MONTH(F3602)=7,DAY(F3602)&lt;=25)),
MOD(SUM((E3602-1901)*365,259),260),
MOD(SUM((E3602-1900)*365,259),260))</f>
        <v>214</v>
      </c>
      <c r="N3602" s="335">
        <f>IF(AND(MONTH(F3602)=7,DAY(F3602)&gt;25),1,
ROUNDDOWN((SUM(VLOOKUP(MONTH(F3602),D暦変換用数値,2,FALSE),DAY(F3602))/28)+1,0))</f>
        <v>1</v>
      </c>
      <c r="O3602" s="132">
        <f>IF(AND(MONTH(F3602)=7,DAY(F3602)&gt;25),DAY(F3602)-25,
MOD((SUM(VLOOKUP(MONTH(F3602),D暦変換用数値,2,FALSE),DAY(F3602))),28)+1)</f>
        <v>16</v>
      </c>
      <c r="P3602" s="404">
        <f>IF(OR(MONTH(F3602)&lt;7,AND(MONTH(F3602)=7,DAY(F3602)&lt;=25)),
MOD(SUM((E3602-1901)*365,(N3602-1)*28,O3602,258),260),
MOD(SUM((E3602-1900)*365,(N3602-1)*28,O3602,258),260))</f>
        <v>229</v>
      </c>
      <c r="Q3602" s="376" t="str">
        <f>VLOOKUP(MOD(P3602,4),色,2,FALSE)</f>
        <v>赤い</v>
      </c>
      <c r="R3602" s="333" t="str">
        <f>VLOOKUP(MOD(P3602,13),銀河の音,2,FALSE)</f>
        <v>銀河の</v>
      </c>
      <c r="S3602" s="387" t="str">
        <f>VLOOKUP(MOD(P3602,20),太陽の紋章,2,FALSE)</f>
        <v>月</v>
      </c>
      <c r="T3602" s="119" t="s">
        <v>8491</v>
      </c>
    </row>
    <row r="3603" spans="1:20" ht="13.5" customHeight="1">
      <c r="A3603" s="50" t="str">
        <f>VLOOKUP(MOD(E3603,10),十干,2,FALSE)</f>
        <v>己</v>
      </c>
      <c r="B3603" s="199" t="str">
        <f>VLOOKUP(MOD(E3603,12),十二支,3,FALSE)</f>
        <v xml:space="preserve">10 龍 </v>
      </c>
      <c r="C3603" s="201" t="str">
        <f>VLOOKUP(F3603,星座,3,TRUE)</f>
        <v xml:space="preserve">06 聖 </v>
      </c>
      <c r="D3603" s="531">
        <v>21773</v>
      </c>
      <c r="E3603" s="1">
        <f>IFERROR(YEAR(D3603),LEFT(D3603,4))</f>
        <v>1959</v>
      </c>
      <c r="F3603" s="1" t="str">
        <f>IF(ISTEXT(D3603),RIGHT(D3603,5),TEXT(D3603,"mm/dd"))</f>
        <v>08/11</v>
      </c>
      <c r="G3603" s="39">
        <f>SUM(MID(E3603,1,1),MID(E3603,2,1),MID(E3603,3,1),MID(E3603,4,1),MID(F3603,1,1),MID(F3603,2,1),MID(F3603,4,1),MID(F3603,5,1))</f>
        <v>34</v>
      </c>
      <c r="H3603" s="41">
        <f>IF(MOD(G3603,9)=0,9,MOD(G3603,9))</f>
        <v>7</v>
      </c>
      <c r="I3603" s="45" t="str">
        <f>IFERROR(MID("日月火水木金土",WEEKDAY(D3603),1),"")</f>
        <v>火</v>
      </c>
      <c r="J3603" s="304" t="s">
        <v>4118</v>
      </c>
      <c r="K3603" s="202" t="str">
        <f>VLOOKUP(F3603,石と花メイン,3,FALSE)</f>
        <v>●珊瑚</v>
      </c>
      <c r="L3603" s="297" t="str">
        <f>VLOOKUP(F3603,石と花メイン,4,FALSE)</f>
        <v>紅花【末摘花】</v>
      </c>
      <c r="M3603" s="393">
        <f>IF(OR(MONTH(F3603)&lt;7,AND(MONTH(F3603)=7,DAY(F3603)&lt;=25)),
MOD(SUM((E3603-1901)*365,259),260),
MOD(SUM((E3603-1900)*365,259),260))</f>
        <v>214</v>
      </c>
      <c r="N3603" s="390">
        <f>IF(AND(MONTH(F3603)=7,DAY(F3603)&gt;25),1,
ROUNDDOWN((SUM(VLOOKUP(MONTH(F3603),D暦変換用数値,2,FALSE),DAY(F3603))/28)+1,0))</f>
        <v>1</v>
      </c>
      <c r="O3603" s="205">
        <f>IF(AND(MONTH(F3603)=7,DAY(F3603)&gt;25),DAY(F3603)-25,
MOD((SUM(VLOOKUP(MONTH(F3603),D暦変換用数値,2,FALSE),DAY(F3603))),28)+1)</f>
        <v>17</v>
      </c>
      <c r="P3603" s="406">
        <f>IF(OR(MONTH(F3603)&lt;7,AND(MONTH(F3603)=7,DAY(F3603)&lt;=25)),
MOD(SUM((E3603-1901)*365,(N3603-1)*28,O3603,258),260),
MOD(SUM((E3603-1900)*365,(N3603-1)*28,O3603,258),260))</f>
        <v>230</v>
      </c>
      <c r="Q3603" s="375" t="str">
        <f>VLOOKUP(MOD(P3603,4),色,2,FALSE)</f>
        <v>白い</v>
      </c>
      <c r="R3603" s="293" t="str">
        <f>VLOOKUP(MOD(P3603,13),銀河の音,2,FALSE)</f>
        <v>太陽の</v>
      </c>
      <c r="S3603" s="386" t="str">
        <f>VLOOKUP(MOD(P3603,20),太陽の紋章,2,FALSE)</f>
        <v>犬</v>
      </c>
      <c r="T3603" s="97" t="s">
        <v>3638</v>
      </c>
    </row>
    <row r="3604" spans="1:20" ht="13.5" customHeight="1">
      <c r="A3604" s="50" t="str">
        <f>VLOOKUP(MOD(E3604,10),十干,2,FALSE)</f>
        <v>己</v>
      </c>
      <c r="B3604" s="199" t="str">
        <f>VLOOKUP(MOD(E3604,12),十二支,3,FALSE)</f>
        <v xml:space="preserve">10 龍 </v>
      </c>
      <c r="C3604" s="201" t="str">
        <f>VLOOKUP(F3604,星座,3,TRUE)</f>
        <v xml:space="preserve">06 聖 </v>
      </c>
      <c r="D3604" s="531">
        <v>21779</v>
      </c>
      <c r="E3604" s="1">
        <f>IFERROR(YEAR(D3604),LEFT(D3604,4))</f>
        <v>1959</v>
      </c>
      <c r="F3604" s="1" t="str">
        <f>IF(ISTEXT(D3604),RIGHT(D3604,5),TEXT(D3604,"mm/dd"))</f>
        <v>08/17</v>
      </c>
      <c r="G3604" s="39">
        <f>SUM(MID(E3604,1,1),MID(E3604,2,1),MID(E3604,3,1),MID(E3604,4,1),MID(F3604,1,1),MID(F3604,2,1),MID(F3604,4,1),MID(F3604,5,1))</f>
        <v>40</v>
      </c>
      <c r="H3604" s="41">
        <f>IF(MOD(G3604,9)=0,9,MOD(G3604,9))</f>
        <v>4</v>
      </c>
      <c r="I3604" s="45" t="str">
        <f>IFERROR(MID("日月火水木金土",WEEKDAY(D3604),1),"")</f>
        <v>月</v>
      </c>
      <c r="J3604" s="304" t="s">
        <v>4119</v>
      </c>
      <c r="K3604" s="202" t="str">
        <f>VLOOKUP(F3604,石と花メイン,3,FALSE)</f>
        <v>◆青玉</v>
      </c>
      <c r="L3604" s="297" t="str">
        <f>VLOOKUP(F3604,石と花メイン,4,FALSE)</f>
        <v>合歓の木/棔</v>
      </c>
      <c r="M3604" s="393">
        <f>IF(OR(MONTH(F3604)&lt;7,AND(MONTH(F3604)=7,DAY(F3604)&lt;=25)),
MOD(SUM((E3604-1901)*365,259),260),
MOD(SUM((E3604-1900)*365,259),260))</f>
        <v>214</v>
      </c>
      <c r="N3604" s="390">
        <f>IF(AND(MONTH(F3604)=7,DAY(F3604)&gt;25),1,
ROUNDDOWN((SUM(VLOOKUP(MONTH(F3604),D暦変換用数値,2,FALSE),DAY(F3604))/28)+1,0))</f>
        <v>1</v>
      </c>
      <c r="O3604" s="205">
        <f>IF(AND(MONTH(F3604)=7,DAY(F3604)&gt;25),DAY(F3604)-25,
MOD((SUM(VLOOKUP(MONTH(F3604),D暦変換用数値,2,FALSE),DAY(F3604))),28)+1)</f>
        <v>23</v>
      </c>
      <c r="P3604" s="406">
        <f>IF(OR(MONTH(F3604)&lt;7,AND(MONTH(F3604)=7,DAY(F3604)&lt;=25)),
MOD(SUM((E3604-1901)*365,(N3604-1)*28,O3604,258),260),
MOD(SUM((E3604-1900)*365,(N3604-1)*28,O3604,258),260))</f>
        <v>236</v>
      </c>
      <c r="Q3604" s="373" t="str">
        <f>VLOOKUP(MOD(P3604,4),色,2,FALSE)</f>
        <v>黄色い</v>
      </c>
      <c r="R3604" s="291" t="str">
        <f>VLOOKUP(MOD(P3604,13),銀河の音,2,FALSE)</f>
        <v>月の</v>
      </c>
      <c r="S3604" s="384" t="str">
        <f>VLOOKUP(MOD(P3604,20),太陽の紋章,2,FALSE)</f>
        <v>戦士</v>
      </c>
      <c r="T3604" s="98" t="s">
        <v>3736</v>
      </c>
    </row>
    <row r="3605" spans="1:20" ht="13.5" customHeight="1">
      <c r="A3605" s="50" t="str">
        <f>VLOOKUP(MOD(E3605,10),十干,2,FALSE)</f>
        <v>己</v>
      </c>
      <c r="B3605" s="199" t="str">
        <f>VLOOKUP(MOD(E3605,12),十二支,3,FALSE)</f>
        <v xml:space="preserve">10 龍 </v>
      </c>
      <c r="C3605" s="201" t="str">
        <f>VLOOKUP(F3605,星座,3,TRUE)</f>
        <v xml:space="preserve">06 聖 </v>
      </c>
      <c r="D3605" s="531">
        <v>21779</v>
      </c>
      <c r="E3605" s="1">
        <f>IFERROR(YEAR(D3605),LEFT(D3605,4))</f>
        <v>1959</v>
      </c>
      <c r="F3605" s="1" t="str">
        <f>IF(ISTEXT(D3605),RIGHT(D3605,5),TEXT(D3605,"mm/dd"))</f>
        <v>08/17</v>
      </c>
      <c r="G3605" s="39">
        <f>SUM(MID(E3605,1,1),MID(E3605,2,1),MID(E3605,3,1),MID(E3605,4,1),MID(F3605,1,1),MID(F3605,2,1),MID(F3605,4,1),MID(F3605,5,1))</f>
        <v>40</v>
      </c>
      <c r="H3605" s="41">
        <f>IF(MOD(G3605,9)=0,9,MOD(G3605,9))</f>
        <v>4</v>
      </c>
      <c r="I3605" s="45" t="str">
        <f>IFERROR(MID("日月火水木金土",WEEKDAY(D3605),1),"")</f>
        <v>月</v>
      </c>
      <c r="J3605" s="304" t="s">
        <v>4120</v>
      </c>
      <c r="K3605" s="202" t="str">
        <f>VLOOKUP(F3605,石と花メイン,3,FALSE)</f>
        <v>◆青玉</v>
      </c>
      <c r="L3605" s="297" t="str">
        <f>VLOOKUP(F3605,石と花メイン,4,FALSE)</f>
        <v>合歓の木/棔</v>
      </c>
      <c r="M3605" s="393">
        <f>IF(OR(MONTH(F3605)&lt;7,AND(MONTH(F3605)=7,DAY(F3605)&lt;=25)),
MOD(SUM((E3605-1901)*365,259),260),
MOD(SUM((E3605-1900)*365,259),260))</f>
        <v>214</v>
      </c>
      <c r="N3605" s="390">
        <f>IF(AND(MONTH(F3605)=7,DAY(F3605)&gt;25),1,
ROUNDDOWN((SUM(VLOOKUP(MONTH(F3605),D暦変換用数値,2,FALSE),DAY(F3605))/28)+1,0))</f>
        <v>1</v>
      </c>
      <c r="O3605" s="205">
        <f>IF(AND(MONTH(F3605)=7,DAY(F3605)&gt;25),DAY(F3605)-25,
MOD((SUM(VLOOKUP(MONTH(F3605),D暦変換用数値,2,FALSE),DAY(F3605))),28)+1)</f>
        <v>23</v>
      </c>
      <c r="P3605" s="406">
        <f>IF(OR(MONTH(F3605)&lt;7,AND(MONTH(F3605)=7,DAY(F3605)&lt;=25)),
MOD(SUM((E3605-1901)*365,(N3605-1)*28,O3605,258),260),
MOD(SUM((E3605-1900)*365,(N3605-1)*28,O3605,258),260))</f>
        <v>236</v>
      </c>
      <c r="Q3605" s="373" t="str">
        <f>VLOOKUP(MOD(P3605,4),色,2,FALSE)</f>
        <v>黄色い</v>
      </c>
      <c r="R3605" s="291" t="str">
        <f>VLOOKUP(MOD(P3605,13),銀河の音,2,FALSE)</f>
        <v>月の</v>
      </c>
      <c r="S3605" s="384" t="str">
        <f>VLOOKUP(MOD(P3605,20),太陽の紋章,2,FALSE)</f>
        <v>戦士</v>
      </c>
      <c r="T3605" s="105" t="s">
        <v>3219</v>
      </c>
    </row>
    <row r="3606" spans="1:20" ht="13.5" customHeight="1">
      <c r="A3606" s="334" t="str">
        <f>VLOOKUP(MOD(E3606,10),十干,2,FALSE)</f>
        <v>辛</v>
      </c>
      <c r="B3606" s="331" t="str">
        <f>VLOOKUP(MOD(E3606,12),十二支,3,FALSE)</f>
        <v xml:space="preserve">10 龍 </v>
      </c>
      <c r="C3606" s="336" t="str">
        <f>VLOOKUP(F3606,星座,3,TRUE)</f>
        <v xml:space="preserve">06 聖 </v>
      </c>
      <c r="D3606" s="540">
        <v>26137</v>
      </c>
      <c r="E3606" s="131">
        <f>IFERROR(YEAR(D3606),LEFT(D3606,4))</f>
        <v>1971</v>
      </c>
      <c r="F3606" s="538" t="str">
        <f>IF(ISTEXT(D3606),RIGHT(D3606,5),TEXT(D3606,"mm/dd"))</f>
        <v>07/23</v>
      </c>
      <c r="G3606" s="133">
        <f>SUM(MID(E3606,1,1),MID(E3606,2,1),MID(E3606,3,1),MID(E3606,4,1),MID(F3606,1,1),MID(F3606,2,1),MID(F3606,4,1),MID(F3606,5,1))</f>
        <v>30</v>
      </c>
      <c r="H3606" s="133">
        <f>IF(MOD(G3606,9)=0,9,MOD(G3606,9))</f>
        <v>3</v>
      </c>
      <c r="I3606" s="131" t="str">
        <f>IFERROR(MID("日月火水木金土",WEEKDAY(D3606),1),"")</f>
        <v>金</v>
      </c>
      <c r="J3606" s="306" t="s">
        <v>9321</v>
      </c>
      <c r="K3606" s="335" t="str">
        <f>VLOOKUP(F3606,石と花メイン,3,FALSE)</f>
        <v>◆青玉</v>
      </c>
      <c r="L3606" s="302" t="str">
        <f>VLOOKUP(F3606,石と花メイン,4,FALSE)</f>
        <v>ジンジャー【花縮砂】</v>
      </c>
      <c r="M3606" s="396">
        <f>IF(OR(MONTH(F3606)&lt;7,AND(MONTH(F3606)=7,DAY(F3606)&lt;=25)),
MOD(SUM((E3606-1901)*365,259),260),
MOD(SUM((E3606-1900)*365,259),260))</f>
        <v>69</v>
      </c>
      <c r="N3606" s="335">
        <f>IF(AND(MONTH(F3606)=7,DAY(F3606)&gt;25),1,
ROUNDDOWN((SUM(VLOOKUP(MONTH(F3606),D暦変換用数値,2,FALSE),DAY(F3606))/28)+1,0))</f>
        <v>13</v>
      </c>
      <c r="O3606" s="132">
        <f>IF(AND(MONTH(F3606)=7,DAY(F3606)&gt;25),DAY(F3606)-25,
MOD((SUM(VLOOKUP(MONTH(F3606),D暦変換用数値,2,FALSE),DAY(F3606))),28)+1)</f>
        <v>27</v>
      </c>
      <c r="P3606" s="404">
        <f>IF(OR(MONTH(F3606)&lt;7,AND(MONTH(F3606)=7,DAY(F3606)&lt;=25)),
MOD(SUM((E3606-1901)*365,(N3606-1)*28,O3606,258),260),
MOD(SUM((E3606-1900)*365,(N3606-1)*28,O3606,258),260))</f>
        <v>171</v>
      </c>
      <c r="Q3606" s="376" t="str">
        <f>VLOOKUP(MOD(P3606,4),色,2,FALSE)</f>
        <v>青い</v>
      </c>
      <c r="R3606" s="333" t="str">
        <f>VLOOKUP(MOD(P3606,13),銀河の音,2,FALSE)</f>
        <v>月の</v>
      </c>
      <c r="S3606" s="387" t="str">
        <f>VLOOKUP(MOD(P3606,20),太陽の紋章,2,FALSE)</f>
        <v>猿</v>
      </c>
      <c r="T3606" s="128" t="s">
        <v>9322</v>
      </c>
    </row>
    <row r="3607" spans="1:20" ht="13.5" customHeight="1">
      <c r="A3607" s="50" t="str">
        <f>VLOOKUP(MOD(E3607,10),十干,2,FALSE)</f>
        <v>辛</v>
      </c>
      <c r="B3607" s="199" t="str">
        <f>VLOOKUP(MOD(E3607,12),十二支,3,FALSE)</f>
        <v xml:space="preserve">10 龍 </v>
      </c>
      <c r="C3607" s="201" t="str">
        <f>VLOOKUP(F3607,星座,3,TRUE)</f>
        <v xml:space="preserve">06 聖 </v>
      </c>
      <c r="D3607" s="531">
        <v>26138</v>
      </c>
      <c r="E3607" s="1">
        <f>IFERROR(YEAR(D3607),LEFT(D3607,4))</f>
        <v>1971</v>
      </c>
      <c r="F3607" s="1" t="str">
        <f>IF(ISTEXT(D3607),RIGHT(D3607,5),TEXT(D3607,"mm/dd"))</f>
        <v>07/24</v>
      </c>
      <c r="G3607" s="39">
        <f>SUM(MID(E3607,1,1),MID(E3607,2,1),MID(E3607,3,1),MID(E3607,4,1),MID(F3607,1,1),MID(F3607,2,1),MID(F3607,4,1),MID(F3607,5,1))</f>
        <v>31</v>
      </c>
      <c r="H3607" s="41">
        <f>IF(MOD(G3607,9)=0,9,MOD(G3607,9))</f>
        <v>4</v>
      </c>
      <c r="I3607" s="45" t="str">
        <f>IFERROR(MID("日月火水木金土",WEEKDAY(D3607),1),"")</f>
        <v>土</v>
      </c>
      <c r="J3607" s="304" t="s">
        <v>4121</v>
      </c>
      <c r="K3607" s="202" t="str">
        <f>VLOOKUP(F3607,石と花メイン,3,FALSE)</f>
        <v>◆紅玉</v>
      </c>
      <c r="L3607" s="297" t="str">
        <f>VLOOKUP(F3607,石と花メイン,4,FALSE)</f>
        <v>睡蓮【未草】</v>
      </c>
      <c r="M3607" s="393">
        <f>IF(OR(MONTH(F3607)&lt;7,AND(MONTH(F3607)=7,DAY(F3607)&lt;=25)),
MOD(SUM((E3607-1901)*365,259),260),
MOD(SUM((E3607-1900)*365,259),260))</f>
        <v>69</v>
      </c>
      <c r="N3607" s="390">
        <f>IF(AND(MONTH(F3607)=7,DAY(F3607)&gt;25),1,
ROUNDDOWN((SUM(VLOOKUP(MONTH(F3607),D暦変換用数値,2,FALSE),DAY(F3607))/28)+1,0))</f>
        <v>13</v>
      </c>
      <c r="O3607" s="205">
        <f>IF(AND(MONTH(F3607)=7,DAY(F3607)&gt;25),DAY(F3607)-25,
MOD((SUM(VLOOKUP(MONTH(F3607),D暦変換用数値,2,FALSE),DAY(F3607))),28)+1)</f>
        <v>28</v>
      </c>
      <c r="P3607" s="406">
        <f>IF(OR(MONTH(F3607)&lt;7,AND(MONTH(F3607)=7,DAY(F3607)&lt;=25)),
MOD(SUM((E3607-1901)*365,(N3607-1)*28,O3607,258),260),
MOD(SUM((E3607-1900)*365,(N3607-1)*28,O3607,258),260))</f>
        <v>172</v>
      </c>
      <c r="Q3607" s="373" t="str">
        <f>VLOOKUP(MOD(P3607,4),色,2,FALSE)</f>
        <v>黄色い</v>
      </c>
      <c r="R3607" s="291" t="str">
        <f>VLOOKUP(MOD(P3607,13),銀河の音,2,FALSE)</f>
        <v>電気の</v>
      </c>
      <c r="S3607" s="384" t="str">
        <f>VLOOKUP(MOD(P3607,20),太陽の紋章,2,FALSE)</f>
        <v>人</v>
      </c>
      <c r="T3607" s="111" t="s">
        <v>1614</v>
      </c>
    </row>
    <row r="3608" spans="1:20" ht="13.5" customHeight="1">
      <c r="A3608" s="334" t="str">
        <f>VLOOKUP(MOD(E3608,10),十干,2,FALSE)</f>
        <v>辛</v>
      </c>
      <c r="B3608" s="331" t="str">
        <f>VLOOKUP(MOD(E3608,12),十二支,3,FALSE)</f>
        <v xml:space="preserve">10 龍 </v>
      </c>
      <c r="C3608" s="336" t="str">
        <f>VLOOKUP(F3608,星座,3,TRUE)</f>
        <v xml:space="preserve">06 聖 </v>
      </c>
      <c r="D3608" s="534">
        <v>26149</v>
      </c>
      <c r="E3608" s="131">
        <f>IFERROR(YEAR(D3608),LEFT(D3608,4))</f>
        <v>1971</v>
      </c>
      <c r="F3608" s="131" t="str">
        <f>IF(ISTEXT(D3608),RIGHT(D3608,5),TEXT(D3608,"mm/dd"))</f>
        <v>08/04</v>
      </c>
      <c r="G3608" s="133">
        <f>SUM(MID(E3608,1,1),MID(E3608,2,1),MID(E3608,3,1),MID(E3608,4,1),MID(F3608,1,1),MID(F3608,2,1),MID(F3608,4,1),MID(F3608,5,1))</f>
        <v>30</v>
      </c>
      <c r="H3608" s="133">
        <f>IF(MOD(G3608,9)=0,9,MOD(G3608,9))</f>
        <v>3</v>
      </c>
      <c r="I3608" s="131" t="str">
        <f>IFERROR(MID("日月火水木金土",WEEKDAY(D3608),1),"")</f>
        <v>水</v>
      </c>
      <c r="J3608" s="306" t="s">
        <v>8523</v>
      </c>
      <c r="K3608" s="335" t="str">
        <f>VLOOKUP(F3608,石と花メイン,3,FALSE)</f>
        <v>◇金剛石</v>
      </c>
      <c r="L3608" s="302" t="str">
        <f>VLOOKUP(F3608,石と花メイン,4,FALSE)</f>
        <v>唐綿【パンヤ草】</v>
      </c>
      <c r="M3608" s="396">
        <f>IF(OR(MONTH(F3608)&lt;7,AND(MONTH(F3608)=7,DAY(F3608)&lt;=25)),
MOD(SUM((E3608-1901)*365,259),260),
MOD(SUM((E3608-1900)*365,259),260))</f>
        <v>174</v>
      </c>
      <c r="N3608" s="335">
        <f>IF(AND(MONTH(F3608)=7,DAY(F3608)&gt;25),1,
ROUNDDOWN((SUM(VLOOKUP(MONTH(F3608),D暦変換用数値,2,FALSE),DAY(F3608))/28)+1,0))</f>
        <v>1</v>
      </c>
      <c r="O3608" s="132">
        <f>IF(AND(MONTH(F3608)=7,DAY(F3608)&gt;25),DAY(F3608)-25,
MOD((SUM(VLOOKUP(MONTH(F3608),D暦変換用数値,2,FALSE),DAY(F3608))),28)+1)</f>
        <v>10</v>
      </c>
      <c r="P3608" s="404">
        <f>IF(OR(MONTH(F3608)&lt;7,AND(MONTH(F3608)=7,DAY(F3608)&lt;=25)),
MOD(SUM((E3608-1901)*365,(N3608-1)*28,O3608,258),260),
MOD(SUM((E3608-1900)*365,(N3608-1)*28,O3608,258),260))</f>
        <v>183</v>
      </c>
      <c r="Q3608" s="376" t="str">
        <f>VLOOKUP(MOD(P3608,4),色,2,FALSE)</f>
        <v>青い</v>
      </c>
      <c r="R3608" s="333" t="str">
        <f>VLOOKUP(MOD(P3608,13),銀河の音,2,FALSE)</f>
        <v>磁気の</v>
      </c>
      <c r="S3608" s="387" t="str">
        <f>VLOOKUP(MOD(P3608,20),太陽の紋章,2,FALSE)</f>
        <v>夜</v>
      </c>
      <c r="T3608" s="145"/>
    </row>
    <row r="3609" spans="1:20" ht="13.5" customHeight="1">
      <c r="A3609" s="334" t="str">
        <f>VLOOKUP(MOD(E3609,10),十干,2,FALSE)</f>
        <v>辛</v>
      </c>
      <c r="B3609" s="331" t="str">
        <f>VLOOKUP(MOD(E3609,12),十二支,3,FALSE)</f>
        <v xml:space="preserve">10 龍 </v>
      </c>
      <c r="C3609" s="336" t="str">
        <f>VLOOKUP(F3609,星座,3,TRUE)</f>
        <v xml:space="preserve">06 聖 </v>
      </c>
      <c r="D3609" s="534">
        <v>26151</v>
      </c>
      <c r="E3609" s="131">
        <f>IFERROR(YEAR(D3609),LEFT(D3609,4))</f>
        <v>1971</v>
      </c>
      <c r="F3609" s="131" t="str">
        <f>IF(ISTEXT(D3609),RIGHT(D3609,5),TEXT(D3609,"mm/dd"))</f>
        <v>08/06</v>
      </c>
      <c r="G3609" s="133">
        <f>SUM(MID(E3609,1,1),MID(E3609,2,1),MID(E3609,3,1),MID(E3609,4,1),MID(F3609,1,1),MID(F3609,2,1),MID(F3609,4,1),MID(F3609,5,1))</f>
        <v>32</v>
      </c>
      <c r="H3609" s="133">
        <f>IF(MOD(G3609,9)=0,9,MOD(G3609,9))</f>
        <v>5</v>
      </c>
      <c r="I3609" s="131" t="str">
        <f>IFERROR(MID("日月火水木金土",WEEKDAY(D3609),1),"")</f>
        <v>金</v>
      </c>
      <c r="J3609" s="306" t="s">
        <v>8187</v>
      </c>
      <c r="K3609" s="335" t="str">
        <f>VLOOKUP(F3609,石と花メイン,3,FALSE)</f>
        <v>●瑠璃</v>
      </c>
      <c r="L3609" s="302" t="str">
        <f>VLOOKUP(F3609,石と花メイン,4,FALSE)</f>
        <v>百日草【ジニア】</v>
      </c>
      <c r="M3609" s="396">
        <f>IF(OR(MONTH(F3609)&lt;7,AND(MONTH(F3609)=7,DAY(F3609)&lt;=25)),
MOD(SUM((E3609-1901)*365,259),260),
MOD(SUM((E3609-1900)*365,259),260))</f>
        <v>174</v>
      </c>
      <c r="N3609" s="335">
        <f>IF(AND(MONTH(F3609)=7,DAY(F3609)&gt;25),1,
ROUNDDOWN((SUM(VLOOKUP(MONTH(F3609),D暦変換用数値,2,FALSE),DAY(F3609))/28)+1,0))</f>
        <v>1</v>
      </c>
      <c r="O3609" s="132">
        <f>IF(AND(MONTH(F3609)=7,DAY(F3609)&gt;25),DAY(F3609)-25,
MOD((SUM(VLOOKUP(MONTH(F3609),D暦変換用数値,2,FALSE),DAY(F3609))),28)+1)</f>
        <v>12</v>
      </c>
      <c r="P3609" s="404">
        <f>IF(OR(MONTH(F3609)&lt;7,AND(MONTH(F3609)=7,DAY(F3609)&lt;=25)),
MOD(SUM((E3609-1901)*365,(N3609-1)*28,O3609,258),260),
MOD(SUM((E3609-1900)*365,(N3609-1)*28,O3609,258),260))</f>
        <v>185</v>
      </c>
      <c r="Q3609" s="376" t="str">
        <f>VLOOKUP(MOD(P3609,4),色,2,FALSE)</f>
        <v>赤い</v>
      </c>
      <c r="R3609" s="333" t="str">
        <f>VLOOKUP(MOD(P3609,13),銀河の音,2,FALSE)</f>
        <v>電気の</v>
      </c>
      <c r="S3609" s="387" t="str">
        <f>VLOOKUP(MOD(P3609,20),太陽の紋章,2,FALSE)</f>
        <v>蛇</v>
      </c>
      <c r="T3609" s="145"/>
    </row>
    <row r="3610" spans="1:20" ht="13.5" customHeight="1">
      <c r="A3610" s="50" t="str">
        <f>VLOOKUP(MOD(E3610,10),十干,2,FALSE)</f>
        <v>辛</v>
      </c>
      <c r="B3610" s="199" t="str">
        <f>VLOOKUP(MOD(E3610,12),十二支,3,FALSE)</f>
        <v xml:space="preserve">10 龍 </v>
      </c>
      <c r="C3610" s="201" t="str">
        <f>VLOOKUP(F3610,星座,3,TRUE)</f>
        <v xml:space="preserve">06 聖 </v>
      </c>
      <c r="D3610" s="531">
        <v>26161</v>
      </c>
      <c r="E3610" s="1">
        <f>IFERROR(YEAR(D3610),LEFT(D3610,4))</f>
        <v>1971</v>
      </c>
      <c r="F3610" s="1" t="str">
        <f>IF(ISTEXT(D3610),RIGHT(D3610,5),TEXT(D3610,"mm/dd"))</f>
        <v>08/16</v>
      </c>
      <c r="G3610" s="39">
        <f>SUM(MID(E3610,1,1),MID(E3610,2,1),MID(E3610,3,1),MID(E3610,4,1),MID(F3610,1,1),MID(F3610,2,1),MID(F3610,4,1),MID(F3610,5,1))</f>
        <v>33</v>
      </c>
      <c r="H3610" s="41">
        <f>IF(MOD(G3610,9)=0,9,MOD(G3610,9))</f>
        <v>6</v>
      </c>
      <c r="I3610" s="45" t="str">
        <f>IFERROR(MID("日月火水木金土",WEEKDAY(D3610),1),"")</f>
        <v>月</v>
      </c>
      <c r="J3610" s="304" t="s">
        <v>4122</v>
      </c>
      <c r="K3610" s="202" t="str">
        <f>VLOOKUP(F3610,石と花メイン,3,FALSE)</f>
        <v>◆黄玉</v>
      </c>
      <c r="L3610" s="297" t="str">
        <f>VLOOKUP(F3610,石と花メイン,4,FALSE)</f>
        <v>ブーゲンビリア【筏蔓】</v>
      </c>
      <c r="M3610" s="393">
        <f>IF(OR(MONTH(F3610)&lt;7,AND(MONTH(F3610)=7,DAY(F3610)&lt;=25)),
MOD(SUM((E3610-1901)*365,259),260),
MOD(SUM((E3610-1900)*365,259),260))</f>
        <v>174</v>
      </c>
      <c r="N3610" s="390">
        <f>IF(AND(MONTH(F3610)=7,DAY(F3610)&gt;25),1,
ROUNDDOWN((SUM(VLOOKUP(MONTH(F3610),D暦変換用数値,2,FALSE),DAY(F3610))/28)+1,0))</f>
        <v>1</v>
      </c>
      <c r="O3610" s="205">
        <f>IF(AND(MONTH(F3610)=7,DAY(F3610)&gt;25),DAY(F3610)-25,
MOD((SUM(VLOOKUP(MONTH(F3610),D暦変換用数値,2,FALSE),DAY(F3610))),28)+1)</f>
        <v>22</v>
      </c>
      <c r="P3610" s="406">
        <f>IF(OR(MONTH(F3610)&lt;7,AND(MONTH(F3610)=7,DAY(F3610)&lt;=25)),
MOD(SUM((E3610-1901)*365,(N3610-1)*28,O3610,258),260),
MOD(SUM((E3610-1900)*365,(N3610-1)*28,O3610,258),260))</f>
        <v>195</v>
      </c>
      <c r="Q3610" s="374" t="str">
        <f>VLOOKUP(MOD(P3610,4),色,2,FALSE)</f>
        <v>青い</v>
      </c>
      <c r="R3610" s="292" t="str">
        <f>VLOOKUP(MOD(P3610,13),銀河の音,2,FALSE)</f>
        <v>宇宙の</v>
      </c>
      <c r="S3610" s="385" t="str">
        <f>VLOOKUP(MOD(P3610,20),太陽の紋章,2,FALSE)</f>
        <v>鷲</v>
      </c>
      <c r="T3610" s="111" t="s">
        <v>5806</v>
      </c>
    </row>
    <row r="3611" spans="1:20" ht="13.5" customHeight="1">
      <c r="A3611" s="50" t="str">
        <f>VLOOKUP(MOD(E3611,10),十干,2,FALSE)</f>
        <v>辛</v>
      </c>
      <c r="B3611" s="199" t="str">
        <f>VLOOKUP(MOD(E3611,12),十二支,3,FALSE)</f>
        <v xml:space="preserve">10 龍 </v>
      </c>
      <c r="C3611" s="201" t="str">
        <f>VLOOKUP(F3611,星座,3,TRUE)</f>
        <v xml:space="preserve">06 聖 </v>
      </c>
      <c r="D3611" s="531">
        <v>26162</v>
      </c>
      <c r="E3611" s="1">
        <f>IFERROR(YEAR(D3611),LEFT(D3611,4))</f>
        <v>1971</v>
      </c>
      <c r="F3611" s="1" t="str">
        <f>IF(ISTEXT(D3611),RIGHT(D3611,5),TEXT(D3611,"mm/dd"))</f>
        <v>08/17</v>
      </c>
      <c r="G3611" s="39">
        <f>SUM(MID(E3611,1,1),MID(E3611,2,1),MID(E3611,3,1),MID(E3611,4,1),MID(F3611,1,1),MID(F3611,2,1),MID(F3611,4,1),MID(F3611,5,1))</f>
        <v>34</v>
      </c>
      <c r="H3611" s="41">
        <f>IF(MOD(G3611,9)=0,9,MOD(G3611,9))</f>
        <v>7</v>
      </c>
      <c r="I3611" s="45" t="str">
        <f>IFERROR(MID("日月火水木金土",WEEKDAY(D3611),1),"")</f>
        <v>火</v>
      </c>
      <c r="J3611" s="304" t="s">
        <v>6112</v>
      </c>
      <c r="K3611" s="202" t="str">
        <f>VLOOKUP(F3611,石と花メイン,3,FALSE)</f>
        <v>◆青玉</v>
      </c>
      <c r="L3611" s="297" t="str">
        <f>VLOOKUP(F3611,石と花メイン,4,FALSE)</f>
        <v>合歓の木/棔</v>
      </c>
      <c r="M3611" s="393">
        <f>IF(OR(MONTH(F3611)&lt;7,AND(MONTH(F3611)=7,DAY(F3611)&lt;=25)),
MOD(SUM((E3611-1901)*365,259),260),
MOD(SUM((E3611-1900)*365,259),260))</f>
        <v>174</v>
      </c>
      <c r="N3611" s="390">
        <f>IF(AND(MONTH(F3611)=7,DAY(F3611)&gt;25),1,
ROUNDDOWN((SUM(VLOOKUP(MONTH(F3611),D暦変換用数値,2,FALSE),DAY(F3611))/28)+1,0))</f>
        <v>1</v>
      </c>
      <c r="O3611" s="205">
        <f>IF(AND(MONTH(F3611)=7,DAY(F3611)&gt;25),DAY(F3611)-25,
MOD((SUM(VLOOKUP(MONTH(F3611),D暦変換用数値,2,FALSE),DAY(F3611))),28)+1)</f>
        <v>23</v>
      </c>
      <c r="P3611" s="406">
        <f>IF(OR(MONTH(F3611)&lt;7,AND(MONTH(F3611)=7,DAY(F3611)&lt;=25)),
MOD(SUM((E3611-1901)*365,(N3611-1)*28,O3611,258),260),
MOD(SUM((E3611-1900)*365,(N3611-1)*28,O3611,258),260))</f>
        <v>196</v>
      </c>
      <c r="Q3611" s="373" t="str">
        <f>VLOOKUP(MOD(P3611,4),色,2,FALSE)</f>
        <v>黄色い</v>
      </c>
      <c r="R3611" s="291" t="str">
        <f>VLOOKUP(MOD(P3611,13),銀河の音,2,FALSE)</f>
        <v>磁気の</v>
      </c>
      <c r="S3611" s="384" t="str">
        <f>VLOOKUP(MOD(P3611,20),太陽の紋章,2,FALSE)</f>
        <v>戦士</v>
      </c>
      <c r="T3611" s="99" t="s">
        <v>3737</v>
      </c>
    </row>
    <row r="3612" spans="1:20" ht="13.5" customHeight="1">
      <c r="A3612" s="50" t="str">
        <f>VLOOKUP(MOD(E3612,10),十干,2,FALSE)</f>
        <v>辛</v>
      </c>
      <c r="B3612" s="199" t="str">
        <f>VLOOKUP(MOD(E3612,12),十二支,3,FALSE)</f>
        <v xml:space="preserve">10 龍 </v>
      </c>
      <c r="C3612" s="201" t="str">
        <f>VLOOKUP(F3612,星座,3,TRUE)</f>
        <v xml:space="preserve">06 聖 </v>
      </c>
      <c r="D3612" s="531">
        <v>26166</v>
      </c>
      <c r="E3612" s="1">
        <f>IFERROR(YEAR(D3612),LEFT(D3612,4))</f>
        <v>1971</v>
      </c>
      <c r="F3612" s="1" t="str">
        <f>IF(ISTEXT(D3612),RIGHT(D3612,5),TEXT(D3612,"mm/dd"))</f>
        <v>08/21</v>
      </c>
      <c r="G3612" s="39">
        <f>SUM(MID(E3612,1,1),MID(E3612,2,1),MID(E3612,3,1),MID(E3612,4,1),MID(F3612,1,1),MID(F3612,2,1),MID(F3612,4,1),MID(F3612,5,1))</f>
        <v>29</v>
      </c>
      <c r="H3612" s="41">
        <f>IF(MOD(G3612,9)=0,9,MOD(G3612,9))</f>
        <v>2</v>
      </c>
      <c r="I3612" s="45" t="str">
        <f>IFERROR(MID("日月火水木金土",WEEKDAY(D3612),1),"")</f>
        <v>土</v>
      </c>
      <c r="J3612" s="304" t="s">
        <v>6113</v>
      </c>
      <c r="K3612" s="202" t="str">
        <f>VLOOKUP(F3612,石と花メイン,3,FALSE)</f>
        <v>◇金剛石</v>
      </c>
      <c r="L3612" s="297" t="str">
        <f>VLOOKUP(F3612,石と花メイン,4,FALSE)</f>
        <v>仙人掌/覇王樹</v>
      </c>
      <c r="M3612" s="393">
        <f>IF(OR(MONTH(F3612)&lt;7,AND(MONTH(F3612)=7,DAY(F3612)&lt;=25)),
MOD(SUM((E3612-1901)*365,259),260),
MOD(SUM((E3612-1900)*365,259),260))</f>
        <v>174</v>
      </c>
      <c r="N3612" s="390">
        <f>IF(AND(MONTH(F3612)=7,DAY(F3612)&gt;25),1,
ROUNDDOWN((SUM(VLOOKUP(MONTH(F3612),D暦変換用数値,2,FALSE),DAY(F3612))/28)+1,0))</f>
        <v>1</v>
      </c>
      <c r="O3612" s="205">
        <f>IF(AND(MONTH(F3612)=7,DAY(F3612)&gt;25),DAY(F3612)-25,
MOD((SUM(VLOOKUP(MONTH(F3612),D暦変換用数値,2,FALSE),DAY(F3612))),28)+1)</f>
        <v>27</v>
      </c>
      <c r="P3612" s="406">
        <f>IF(OR(MONTH(F3612)&lt;7,AND(MONTH(F3612)=7,DAY(F3612)&lt;=25)),
MOD(SUM((E3612-1901)*365,(N3612-1)*28,O3612,258),260),
MOD(SUM((E3612-1900)*365,(N3612-1)*28,O3612,258),260))</f>
        <v>200</v>
      </c>
      <c r="Q3612" s="373" t="str">
        <f>VLOOKUP(MOD(P3612,4),色,2,FALSE)</f>
        <v>黄色い</v>
      </c>
      <c r="R3612" s="291" t="str">
        <f>VLOOKUP(MOD(P3612,13),銀河の音,2,FALSE)</f>
        <v>倍音の</v>
      </c>
      <c r="S3612" s="384" t="str">
        <f>VLOOKUP(MOD(P3612,20),太陽の紋章,2,FALSE)</f>
        <v>太陽</v>
      </c>
      <c r="T3612" s="98" t="s">
        <v>3736</v>
      </c>
    </row>
    <row r="3613" spans="1:20" ht="13.5" customHeight="1">
      <c r="A3613" s="50" t="str">
        <f>VLOOKUP(MOD(E3613,10),十干,2,FALSE)</f>
        <v>辛</v>
      </c>
      <c r="B3613" s="199" t="str">
        <f>VLOOKUP(MOD(E3613,12),十二支,3,FALSE)</f>
        <v xml:space="preserve">10 龍 </v>
      </c>
      <c r="C3613" s="201" t="str">
        <f>VLOOKUP(F3613,星座,3,TRUE)</f>
        <v xml:space="preserve">06 聖 </v>
      </c>
      <c r="D3613" s="531">
        <v>26166</v>
      </c>
      <c r="E3613" s="1">
        <f>IFERROR(YEAR(D3613),LEFT(D3613,4))</f>
        <v>1971</v>
      </c>
      <c r="F3613" s="1" t="str">
        <f>IF(ISTEXT(D3613),RIGHT(D3613,5),TEXT(D3613,"mm/dd"))</f>
        <v>08/21</v>
      </c>
      <c r="G3613" s="39">
        <f>SUM(MID(E3613,1,1),MID(E3613,2,1),MID(E3613,3,1),MID(E3613,4,1),MID(F3613,1,1),MID(F3613,2,1),MID(F3613,4,1),MID(F3613,5,1))</f>
        <v>29</v>
      </c>
      <c r="H3613" s="41">
        <f>IF(MOD(G3613,9)=0,9,MOD(G3613,9))</f>
        <v>2</v>
      </c>
      <c r="I3613" s="45" t="str">
        <f>IFERROR(MID("日月火水木金土",WEEKDAY(D3613),1),"")</f>
        <v>土</v>
      </c>
      <c r="J3613" s="304" t="s">
        <v>6114</v>
      </c>
      <c r="K3613" s="202" t="str">
        <f>VLOOKUP(F3613,石と花メイン,3,FALSE)</f>
        <v>◇金剛石</v>
      </c>
      <c r="L3613" s="297" t="str">
        <f>VLOOKUP(F3613,石と花メイン,4,FALSE)</f>
        <v>仙人掌/覇王樹</v>
      </c>
      <c r="M3613" s="393">
        <f>IF(OR(MONTH(F3613)&lt;7,AND(MONTH(F3613)=7,DAY(F3613)&lt;=25)),
MOD(SUM((E3613-1901)*365,259),260),
MOD(SUM((E3613-1900)*365,259),260))</f>
        <v>174</v>
      </c>
      <c r="N3613" s="390">
        <f>IF(AND(MONTH(F3613)=7,DAY(F3613)&gt;25),1,
ROUNDDOWN((SUM(VLOOKUP(MONTH(F3613),D暦変換用数値,2,FALSE),DAY(F3613))/28)+1,0))</f>
        <v>1</v>
      </c>
      <c r="O3613" s="205">
        <f>IF(AND(MONTH(F3613)=7,DAY(F3613)&gt;25),DAY(F3613)-25,
MOD((SUM(VLOOKUP(MONTH(F3613),D暦変換用数値,2,FALSE),DAY(F3613))),28)+1)</f>
        <v>27</v>
      </c>
      <c r="P3613" s="406">
        <f>IF(OR(MONTH(F3613)&lt;7,AND(MONTH(F3613)=7,DAY(F3613)&lt;=25)),
MOD(SUM((E3613-1901)*365,(N3613-1)*28,O3613,258),260),
MOD(SUM((E3613-1900)*365,(N3613-1)*28,O3613,258),260))</f>
        <v>200</v>
      </c>
      <c r="Q3613" s="373" t="str">
        <f>VLOOKUP(MOD(P3613,4),色,2,FALSE)</f>
        <v>黄色い</v>
      </c>
      <c r="R3613" s="291" t="str">
        <f>VLOOKUP(MOD(P3613,13),銀河の音,2,FALSE)</f>
        <v>倍音の</v>
      </c>
      <c r="S3613" s="384" t="str">
        <f>VLOOKUP(MOD(P3613,20),太陽の紋章,2,FALSE)</f>
        <v>太陽</v>
      </c>
      <c r="T3613" s="99" t="s">
        <v>8925</v>
      </c>
    </row>
    <row r="3614" spans="1:20" ht="13.5" customHeight="1">
      <c r="A3614" s="50" t="str">
        <f>VLOOKUP(MOD(E3614,10),十干,2,FALSE)</f>
        <v>癸</v>
      </c>
      <c r="B3614" s="199" t="str">
        <f>VLOOKUP(MOD(E3614,12),十二支,3,FALSE)</f>
        <v xml:space="preserve">10 龍 </v>
      </c>
      <c r="C3614" s="201" t="str">
        <f>VLOOKUP(F3614,星座,3,TRUE)</f>
        <v xml:space="preserve">06 聖 </v>
      </c>
      <c r="D3614" s="531">
        <v>30536</v>
      </c>
      <c r="E3614" s="1">
        <f>IFERROR(YEAR(D3614),LEFT(D3614,4))</f>
        <v>1983</v>
      </c>
      <c r="F3614" s="1" t="str">
        <f>IF(ISTEXT(D3614),RIGHT(D3614,5),TEXT(D3614,"mm/dd"))</f>
        <v>08/08</v>
      </c>
      <c r="G3614" s="39">
        <f>SUM(MID(E3614,1,1),MID(E3614,2,1),MID(E3614,3,1),MID(E3614,4,1),MID(F3614,1,1),MID(F3614,2,1),MID(F3614,4,1),MID(F3614,5,1))</f>
        <v>37</v>
      </c>
      <c r="H3614" s="41">
        <f>IF(MOD(G3614,9)=0,9,MOD(G3614,9))</f>
        <v>1</v>
      </c>
      <c r="I3614" s="45" t="str">
        <f>IFERROR(MID("日月火水木金土",WEEKDAY(D3614),1),"")</f>
        <v>月</v>
      </c>
      <c r="J3614" s="304" t="s">
        <v>4349</v>
      </c>
      <c r="K3614" s="202" t="str">
        <f>VLOOKUP(F3614,石と花メイン,3,FALSE)</f>
        <v>○真珠</v>
      </c>
      <c r="L3614" s="297" t="str">
        <f>VLOOKUP(F3614,石と花メイン,4,FALSE)</f>
        <v>クレオメ【西洋風蝶草】</v>
      </c>
      <c r="M3614" s="393">
        <f>IF(OR(MONTH(F3614)&lt;7,AND(MONTH(F3614)=7,DAY(F3614)&lt;=25)),
MOD(SUM((E3614-1901)*365,259),260),
MOD(SUM((E3614-1900)*365,259),260))</f>
        <v>134</v>
      </c>
      <c r="N3614" s="390">
        <f>IF(AND(MONTH(F3614)=7,DAY(F3614)&gt;25),1,
ROUNDDOWN((SUM(VLOOKUP(MONTH(F3614),D暦変換用数値,2,FALSE),DAY(F3614))/28)+1,0))</f>
        <v>1</v>
      </c>
      <c r="O3614" s="205">
        <f>IF(AND(MONTH(F3614)=7,DAY(F3614)&gt;25),DAY(F3614)-25,
MOD((SUM(VLOOKUP(MONTH(F3614),D暦変換用数値,2,FALSE),DAY(F3614))),28)+1)</f>
        <v>14</v>
      </c>
      <c r="P3614" s="406">
        <f>IF(OR(MONTH(F3614)&lt;7,AND(MONTH(F3614)=7,DAY(F3614)&lt;=25)),
MOD(SUM((E3614-1901)*365,(N3614-1)*28,O3614,258),260),
MOD(SUM((E3614-1900)*365,(N3614-1)*28,O3614,258),260))</f>
        <v>147</v>
      </c>
      <c r="Q3614" s="374" t="str">
        <f>VLOOKUP(MOD(P3614,4),色,2,FALSE)</f>
        <v>青い</v>
      </c>
      <c r="R3614" s="292" t="str">
        <f>VLOOKUP(MOD(P3614,13),銀河の音,2,FALSE)</f>
        <v>自己存在の</v>
      </c>
      <c r="S3614" s="385" t="str">
        <f>VLOOKUP(MOD(P3614,20),太陽の紋章,2,FALSE)</f>
        <v>手</v>
      </c>
      <c r="T3614" s="98" t="s">
        <v>3736</v>
      </c>
    </row>
    <row r="3615" spans="1:20" ht="13.5" customHeight="1">
      <c r="A3615" s="282" t="str">
        <f>VLOOKUP(MOD(E3615,10),十干,2,FALSE)</f>
        <v>丁</v>
      </c>
      <c r="B3615" s="283" t="str">
        <f>VLOOKUP(MOD(E3615,12),十二支,3,FALSE)</f>
        <v xml:space="preserve">10 龍 </v>
      </c>
      <c r="C3615" s="287" t="str">
        <f>VLOOKUP(F3615,星座,3,TRUE)</f>
        <v xml:space="preserve">06 聖 </v>
      </c>
      <c r="D3615" s="533">
        <v>39293</v>
      </c>
      <c r="E3615" s="83">
        <f>IFERROR(YEAR(D3615),LEFT(D3615,4))</f>
        <v>2007</v>
      </c>
      <c r="F3615" s="83" t="str">
        <f>IF(ISTEXT(D3615),RIGHT(D3615,5),TEXT(D3615,"mm/dd"))</f>
        <v>07/30</v>
      </c>
      <c r="G3615" s="88">
        <f>SUM(MID(E3615,1,1),MID(E3615,2,1),MID(E3615,3,1),MID(E3615,4,1),MID(F3615,1,1),MID(F3615,2,1),MID(F3615,4,1),MID(F3615,5,1))</f>
        <v>19</v>
      </c>
      <c r="H3615" s="88">
        <f>IF(MOD(G3615,9)=0,9,MOD(G3615,9))</f>
        <v>1</v>
      </c>
      <c r="I3615" s="83" t="str">
        <f>IFERROR(MID("日月火水木金土",WEEKDAY(D3615),1),"")</f>
        <v>月</v>
      </c>
      <c r="J3615" s="303" t="s">
        <v>6634</v>
      </c>
      <c r="K3615" s="87" t="str">
        <f>VLOOKUP(F3615,石と花メイン,3,FALSE)</f>
        <v>●琥珀</v>
      </c>
      <c r="L3615" s="296" t="str">
        <f>VLOOKUP(F3615,石と花メイン,4,FALSE)</f>
        <v>菩提樹</v>
      </c>
      <c r="M3615" s="392">
        <f>IF(OR(MONTH(F3615)&lt;7,AND(MONTH(F3615)=7,DAY(F3615)&lt;=25)),
MOD(SUM((E3615-1901)*365,259),260),
MOD(SUM((E3615-1900)*365,259),260))</f>
        <v>54</v>
      </c>
      <c r="N3615" s="330">
        <f>IF(AND(MONTH(F3615)=7,DAY(F3615)&gt;25),1,
ROUNDDOWN((SUM(VLOOKUP(MONTH(F3615),D暦変換用数値,2,FALSE),DAY(F3615))/28)+1,0))</f>
        <v>1</v>
      </c>
      <c r="O3615" s="84">
        <f>IF(AND(MONTH(F3615)=7,DAY(F3615)&gt;25),DAY(F3615)-25,
MOD((SUM(VLOOKUP(MONTH(F3615),D暦変換用数値,2,FALSE),DAY(F3615))),28)+1)</f>
        <v>5</v>
      </c>
      <c r="P3615" s="405">
        <f>IF(OR(MONTH(F3615)&lt;7,AND(MONTH(F3615)=7,DAY(F3615)&lt;=25)),
MOD(SUM((E3615-1901)*365,(N3615-1)*28,O3615,258),260),
MOD(SUM((E3615-1900)*365,(N3615-1)*28,O3615,258),260))</f>
        <v>58</v>
      </c>
      <c r="Q3615" s="371" t="str">
        <f>VLOOKUP(MOD(P3615,4),色,2,FALSE)</f>
        <v>白い</v>
      </c>
      <c r="R3615" s="289" t="str">
        <f>VLOOKUP(MOD(P3615,13),銀河の音,2,FALSE)</f>
        <v>律動の</v>
      </c>
      <c r="S3615" s="382" t="str">
        <f>VLOOKUP(MOD(P3615,20),太陽の紋章,2,FALSE)</f>
        <v>鏡</v>
      </c>
      <c r="T3615" s="95" t="s">
        <v>821</v>
      </c>
    </row>
    <row r="3616" spans="1:20" ht="13.5" customHeight="1">
      <c r="A3616" s="282" t="str">
        <f>VLOOKUP(MOD(E3616,10),十干,2,FALSE)</f>
        <v>丁</v>
      </c>
      <c r="B3616" s="283" t="str">
        <f>VLOOKUP(MOD(E3616,12),十二支,3,FALSE)</f>
        <v xml:space="preserve">10 龍 </v>
      </c>
      <c r="C3616" s="287" t="str">
        <f>VLOOKUP(F3616,星座,3,TRUE)</f>
        <v xml:space="preserve">06 聖 </v>
      </c>
      <c r="D3616" s="533">
        <v>39295</v>
      </c>
      <c r="E3616" s="83">
        <f>IFERROR(YEAR(D3616),LEFT(D3616,4))</f>
        <v>2007</v>
      </c>
      <c r="F3616" s="83" t="str">
        <f>IF(ISTEXT(D3616),RIGHT(D3616,5),TEXT(D3616,"mm/dd"))</f>
        <v>08/01</v>
      </c>
      <c r="G3616" s="88">
        <f>SUM(MID(E3616,1,1),MID(E3616,2,1),MID(E3616,3,1),MID(E3616,4,1),MID(F3616,1,1),MID(F3616,2,1),MID(F3616,4,1),MID(F3616,5,1))</f>
        <v>18</v>
      </c>
      <c r="H3616" s="88">
        <f>IF(MOD(G3616,9)=0,9,MOD(G3616,9))</f>
        <v>9</v>
      </c>
      <c r="I3616" s="83" t="str">
        <f>IFERROR(MID("日月火水木金土",WEEKDAY(D3616),1),"")</f>
        <v>水</v>
      </c>
      <c r="J3616" s="303" t="s">
        <v>805</v>
      </c>
      <c r="K3616" s="87" t="str">
        <f>VLOOKUP(F3616,石と花メイン,3,FALSE)</f>
        <v>■赤縞瑪瑙</v>
      </c>
      <c r="L3616" s="296" t="str">
        <f>VLOOKUP(F3616,石と花メイン,4,FALSE)</f>
        <v>鹿ノ子百合</v>
      </c>
      <c r="M3616" s="392">
        <f>IF(OR(MONTH(F3616)&lt;7,AND(MONTH(F3616)=7,DAY(F3616)&lt;=25)),
MOD(SUM((E3616-1901)*365,259),260),
MOD(SUM((E3616-1900)*365,259),260))</f>
        <v>54</v>
      </c>
      <c r="N3616" s="330">
        <f>IF(AND(MONTH(F3616)=7,DAY(F3616)&gt;25),1,
ROUNDDOWN((SUM(VLOOKUP(MONTH(F3616),D暦変換用数値,2,FALSE),DAY(F3616))/28)+1,0))</f>
        <v>1</v>
      </c>
      <c r="O3616" s="84">
        <f>IF(AND(MONTH(F3616)=7,DAY(F3616)&gt;25),DAY(F3616)-25,
MOD((SUM(VLOOKUP(MONTH(F3616),D暦変換用数値,2,FALSE),DAY(F3616))),28)+1)</f>
        <v>7</v>
      </c>
      <c r="P3616" s="405">
        <f>IF(OR(MONTH(F3616)&lt;7,AND(MONTH(F3616)=7,DAY(F3616)&lt;=25)),
MOD(SUM((E3616-1901)*365,(N3616-1)*28,O3616,258),260),
MOD(SUM((E3616-1900)*365,(N3616-1)*28,O3616,258),260))</f>
        <v>60</v>
      </c>
      <c r="Q3616" s="371" t="str">
        <f>VLOOKUP(MOD(P3616,4),色,2,FALSE)</f>
        <v>黄色い</v>
      </c>
      <c r="R3616" s="289" t="str">
        <f>VLOOKUP(MOD(P3616,13),銀河の音,2,FALSE)</f>
        <v>銀河の</v>
      </c>
      <c r="S3616" s="382" t="str">
        <f>VLOOKUP(MOD(P3616,20),太陽の紋章,2,FALSE)</f>
        <v>太陽</v>
      </c>
      <c r="T3616" s="91" t="s">
        <v>3736</v>
      </c>
    </row>
    <row r="3617" spans="1:20" ht="13.5" customHeight="1">
      <c r="A3617" s="285" t="str">
        <f>VLOOKUP(MOD(E3617,10),十干,2,FALSE)</f>
        <v>丁</v>
      </c>
      <c r="B3617" s="283" t="str">
        <f>VLOOKUP(MOD(E3617,12),十二支,3,FALSE)</f>
        <v xml:space="preserve">10 龍 </v>
      </c>
      <c r="C3617" s="287" t="str">
        <f>VLOOKUP(F3617,星座,3,TRUE)</f>
        <v xml:space="preserve">06 聖 </v>
      </c>
      <c r="D3617" s="533">
        <v>39308</v>
      </c>
      <c r="E3617" s="83">
        <f>IFERROR(YEAR(D3617),LEFT(D3617,4))</f>
        <v>2007</v>
      </c>
      <c r="F3617" s="83" t="str">
        <f>IF(ISTEXT(D3617),RIGHT(D3617,5),TEXT(D3617,"mm/dd"))</f>
        <v>08/14</v>
      </c>
      <c r="G3617" s="88">
        <f>SUM(MID(E3617,1,1),MID(E3617,2,1),MID(E3617,3,1),MID(E3617,4,1),MID(F3617,1,1),MID(F3617,2,1),MID(F3617,4,1),MID(F3617,5,1))</f>
        <v>22</v>
      </c>
      <c r="H3617" s="88">
        <f>IF(MOD(G3617,9)=0,9,MOD(G3617,9))</f>
        <v>4</v>
      </c>
      <c r="I3617" s="83" t="str">
        <f>IFERROR(MID("日月火水木金土",WEEKDAY(D3617),1),"")</f>
        <v>火</v>
      </c>
      <c r="J3617" s="303" t="s">
        <v>4097</v>
      </c>
      <c r="K3617" s="87" t="str">
        <f>VLOOKUP(F3617,石と花メイン,3,FALSE)</f>
        <v>●土耳古石</v>
      </c>
      <c r="L3617" s="296" t="str">
        <f>VLOOKUP(F3617,石と花メイン,4,FALSE)</f>
        <v>鹿子草【春女郎花】</v>
      </c>
      <c r="M3617" s="392">
        <f>IF(OR(MONTH(F3617)&lt;7,AND(MONTH(F3617)=7,DAY(F3617)&lt;=25)),
MOD(SUM((E3617-1901)*365,259),260),
MOD(SUM((E3617-1900)*365,259),260))</f>
        <v>54</v>
      </c>
      <c r="N3617" s="330">
        <f>IF(AND(MONTH(F3617)=7,DAY(F3617)&gt;25),1,
ROUNDDOWN((SUM(VLOOKUP(MONTH(F3617),D暦変換用数値,2,FALSE),DAY(F3617))/28)+1,0))</f>
        <v>1</v>
      </c>
      <c r="O3617" s="84">
        <f>IF(AND(MONTH(F3617)=7,DAY(F3617)&gt;25),DAY(F3617)-25,
MOD((SUM(VLOOKUP(MONTH(F3617),D暦変換用数値,2,FALSE),DAY(F3617))),28)+1)</f>
        <v>20</v>
      </c>
      <c r="P3617" s="405">
        <f>IF(OR(MONTH(F3617)&lt;7,AND(MONTH(F3617)=7,DAY(F3617)&lt;=25)),
MOD(SUM((E3617-1901)*365,(N3617-1)*28,O3617,258),260),
MOD(SUM((E3617-1900)*365,(N3617-1)*28,O3617,258),260))</f>
        <v>73</v>
      </c>
      <c r="Q3617" s="371" t="str">
        <f>VLOOKUP(MOD(P3617,4),色,2,FALSE)</f>
        <v>赤い</v>
      </c>
      <c r="R3617" s="289" t="str">
        <f>VLOOKUP(MOD(P3617,13),銀河の音,2,FALSE)</f>
        <v>銀河の</v>
      </c>
      <c r="S3617" s="382" t="str">
        <f>VLOOKUP(MOD(P3617,20),太陽の紋章,2,FALSE)</f>
        <v>空歩く者</v>
      </c>
      <c r="T3617" s="91"/>
    </row>
    <row r="3618" spans="1:20" ht="13.5" customHeight="1">
      <c r="A3618" s="285" t="str">
        <f>VLOOKUP(MOD(E3618,10),十干,2,FALSE)</f>
        <v>癸</v>
      </c>
      <c r="B3618" s="283" t="str">
        <f>VLOOKUP(MOD(E3618,12),十二支,3,FALSE)</f>
        <v xml:space="preserve">10 龍 </v>
      </c>
      <c r="C3618" s="287" t="str">
        <f>VLOOKUP(F3618,星座,3,TRUE)</f>
        <v xml:space="preserve">06 聖 </v>
      </c>
      <c r="D3618" s="533" t="s">
        <v>8856</v>
      </c>
      <c r="E3618" s="83" t="str">
        <f>IFERROR(YEAR(D3618),LEFT(D3618,4))</f>
        <v>1683</v>
      </c>
      <c r="F3618" s="83" t="str">
        <f>IF(ISTEXT(D3618),RIGHT(D3618,5),TEXT(D3618,"mm/dd"))</f>
        <v>07/30</v>
      </c>
      <c r="G3618" s="88">
        <f>SUM(MID(E3618,1,1),MID(E3618,2,1),MID(E3618,3,1),MID(E3618,4,1),MID(F3618,1,1),MID(F3618,2,1),MID(F3618,4,1),MID(F3618,5,1))</f>
        <v>28</v>
      </c>
      <c r="H3618" s="88">
        <f>IF(MOD(G3618,9)=0,9,MOD(G3618,9))</f>
        <v>1</v>
      </c>
      <c r="I3618" s="83" t="str">
        <f>IFERROR(MID("日月火水木金土",WEEKDAY(D3618),1),"")</f>
        <v/>
      </c>
      <c r="J3618" s="303" t="s">
        <v>1910</v>
      </c>
      <c r="K3618" s="87" t="str">
        <f>VLOOKUP(F3618,石と花メイン,3,FALSE)</f>
        <v>●琥珀</v>
      </c>
      <c r="L3618" s="296" t="str">
        <f>VLOOKUP(F3618,石と花メイン,4,FALSE)</f>
        <v>菩提樹</v>
      </c>
      <c r="M3618" s="392">
        <f>IF(OR(MONTH(F3618)&lt;7,AND(MONTH(F3618)=7,DAY(F3618)&lt;=25)),
MOD(SUM((E3618-1901)*365,259),260),
MOD(SUM((E3618-1900)*365,259),260))</f>
        <v>94</v>
      </c>
      <c r="N3618" s="330">
        <f>IF(AND(MONTH(F3618)=7,DAY(F3618)&gt;25),1,
ROUNDDOWN((SUM(VLOOKUP(MONTH(F3618),D暦変換用数値,2,FALSE),DAY(F3618))/28)+1,0))</f>
        <v>1</v>
      </c>
      <c r="O3618" s="84">
        <f>IF(AND(MONTH(F3618)=7,DAY(F3618)&gt;25),DAY(F3618)-25,
MOD((SUM(VLOOKUP(MONTH(F3618),D暦変換用数値,2,FALSE),DAY(F3618))),28)+1)</f>
        <v>5</v>
      </c>
      <c r="P3618" s="405">
        <f>IF(OR(MONTH(F3618)&lt;7,AND(MONTH(F3618)=7,DAY(F3618)&lt;=25)),
MOD(SUM((E3618-1901)*365,(N3618-1)*28,O3618,258),260),
MOD(SUM((E3618-1900)*365,(N3618-1)*28,O3618,258),260))</f>
        <v>98</v>
      </c>
      <c r="Q3618" s="371" t="str">
        <f>VLOOKUP(MOD(P3618,4),色,2,FALSE)</f>
        <v>白い</v>
      </c>
      <c r="R3618" s="289" t="str">
        <f>VLOOKUP(MOD(P3618,13),銀河の音,2,FALSE)</f>
        <v>共振の</v>
      </c>
      <c r="S3618" s="382" t="str">
        <f>VLOOKUP(MOD(P3618,20),太陽の紋章,2,FALSE)</f>
        <v>鏡</v>
      </c>
      <c r="T3618" s="108" t="s">
        <v>4664</v>
      </c>
    </row>
    <row r="3619" spans="1:20" ht="13.5" customHeight="1">
      <c r="A3619" s="286" t="str">
        <f>VLOOKUP(MOD(E3619,10),十干,2,FALSE)</f>
        <v>己</v>
      </c>
      <c r="B3619" s="283" t="str">
        <f>VLOOKUP(MOD(E3619,12),十二支,3,FALSE)</f>
        <v xml:space="preserve">10 龍 </v>
      </c>
      <c r="C3619" s="287" t="str">
        <f>VLOOKUP(F3619,星座,3,TRUE)</f>
        <v xml:space="preserve">06 聖 </v>
      </c>
      <c r="D3619" s="530" t="s">
        <v>8857</v>
      </c>
      <c r="E3619" s="85" t="str">
        <f>IFERROR(YEAR(D3619),LEFT(D3619,4))</f>
        <v>1719</v>
      </c>
      <c r="F3619" s="85" t="str">
        <f>IF(ISTEXT(D3619),RIGHT(D3619,5),TEXT(D3619,"mm/dd"))</f>
        <v>07/26</v>
      </c>
      <c r="G3619" s="89">
        <f>SUM(MID(E3619,1,1),MID(E3619,2,1),MID(E3619,3,1),MID(E3619,4,1),MID(F3619,1,1),MID(F3619,2,1),MID(F3619,4,1),MID(F3619,5,1))</f>
        <v>33</v>
      </c>
      <c r="H3619" s="89">
        <f>IF(MOD(G3619,9)=0,9,MOD(G3619,9))</f>
        <v>6</v>
      </c>
      <c r="I3619" s="85" t="str">
        <f>IFERROR(MID("日月火水木金土",WEEKDAY(D3619),1),"")</f>
        <v/>
      </c>
      <c r="J3619" s="308" t="s">
        <v>7800</v>
      </c>
      <c r="K3619" s="87" t="str">
        <f>VLOOKUP(F3619,石と花メイン,3,FALSE)</f>
        <v>◆藍玉</v>
      </c>
      <c r="L3619" s="300" t="str">
        <f>VLOOKUP(F3619,石と花メイン,4,FALSE)</f>
        <v>苦蓬/苦艾</v>
      </c>
      <c r="M3619" s="397">
        <f>IF(OR(MONTH(F3619)&lt;7,AND(MONTH(F3619)=7,DAY(F3619)&lt;=25)),
MOD(SUM((E3619-1901)*365,259),260),
MOD(SUM((E3619-1900)*365,259),260))</f>
        <v>234</v>
      </c>
      <c r="N3619" s="87">
        <f>IF(AND(MONTH(F3619)=7,DAY(F3619)&gt;25),1,
ROUNDDOWN((SUM(VLOOKUP(MONTH(F3619),D暦変換用数値,2,FALSE),DAY(F3619))/28)+1,0))</f>
        <v>1</v>
      </c>
      <c r="O3619" s="82">
        <f>IF(AND(MONTH(F3619)=7,DAY(F3619)&gt;25),DAY(F3619)-25,
MOD((SUM(VLOOKUP(MONTH(F3619),D暦変換用数値,2,FALSE),DAY(F3619))),28)+1)</f>
        <v>1</v>
      </c>
      <c r="P3619" s="409">
        <f>IF(OR(MONTH(F3619)&lt;7,AND(MONTH(F3619)=7,DAY(F3619)&lt;=25)),
MOD(SUM((E3619-1901)*365,(N3619-1)*28,O3619,258),260),
MOD(SUM((E3619-1900)*365,(N3619-1)*28,O3619,258),260))</f>
        <v>234</v>
      </c>
      <c r="Q3619" s="371" t="str">
        <f>VLOOKUP(MOD(P3619,4),色,2,FALSE)</f>
        <v>白い</v>
      </c>
      <c r="R3619" s="289" t="str">
        <f>VLOOKUP(MOD(P3619,13),銀河の音,2,FALSE)</f>
        <v>宇宙の</v>
      </c>
      <c r="S3619" s="382" t="str">
        <f>VLOOKUP(MOD(P3619,20),太陽の紋章,2,FALSE)</f>
        <v>魔法使い</v>
      </c>
      <c r="T3619" s="95" t="s">
        <v>7801</v>
      </c>
    </row>
    <row r="3620" spans="1:20" ht="13.5" customHeight="1">
      <c r="A3620" s="282" t="str">
        <f>VLOOKUP(MOD(E3620,10),十干,2,FALSE)</f>
        <v>癸</v>
      </c>
      <c r="B3620" s="283" t="str">
        <f>VLOOKUP(MOD(E3620,12),十二支,3,FALSE)</f>
        <v xml:space="preserve">10 龍 </v>
      </c>
      <c r="C3620" s="287" t="str">
        <f>VLOOKUP(F3620,星座,3,TRUE)</f>
        <v xml:space="preserve">06 聖 </v>
      </c>
      <c r="D3620" s="533" t="s">
        <v>8858</v>
      </c>
      <c r="E3620" s="83" t="str">
        <f>IFERROR(YEAR(D3620),LEFT(D3620,4))</f>
        <v>1863</v>
      </c>
      <c r="F3620" s="83" t="str">
        <f>IF(ISTEXT(D3620),RIGHT(D3620,5),TEXT(D3620,"mm/dd"))</f>
        <v>08/13</v>
      </c>
      <c r="G3620" s="88">
        <f>SUM(MID(E3620,1,1),MID(E3620,2,1),MID(E3620,3,1),MID(E3620,4,1),MID(F3620,1,1),MID(F3620,2,1),MID(F3620,4,1),MID(F3620,5,1))</f>
        <v>30</v>
      </c>
      <c r="H3620" s="88">
        <f>IF(MOD(G3620,9)=0,9,MOD(G3620,9))</f>
        <v>3</v>
      </c>
      <c r="I3620" s="83" t="str">
        <f>IFERROR(MID("日月火水木金土",WEEKDAY(D3620),1),"")</f>
        <v/>
      </c>
      <c r="J3620" s="303" t="s">
        <v>800</v>
      </c>
      <c r="K3620" s="87" t="str">
        <f>VLOOKUP(F3620,石と花メイン,3,FALSE)</f>
        <v>◇金剛石</v>
      </c>
      <c r="L3620" s="296" t="str">
        <f>VLOOKUP(F3620,石と花メイン,4,FALSE)</f>
        <v>鷺草</v>
      </c>
      <c r="M3620" s="392">
        <f>IF(OR(MONTH(F3620)&lt;7,AND(MONTH(F3620)=7,DAY(F3620)&lt;=25)),
MOD(SUM((E3620-1901)*365,259),260),
MOD(SUM((E3620-1900)*365,259),260))</f>
        <v>14</v>
      </c>
      <c r="N3620" s="330">
        <f>IF(AND(MONTH(F3620)=7,DAY(F3620)&gt;25),1,
ROUNDDOWN((SUM(VLOOKUP(MONTH(F3620),D暦変換用数値,2,FALSE),DAY(F3620))/28)+1,0))</f>
        <v>1</v>
      </c>
      <c r="O3620" s="84">
        <f>IF(AND(MONTH(F3620)=7,DAY(F3620)&gt;25),DAY(F3620)-25,
MOD((SUM(VLOOKUP(MONTH(F3620),D暦変換用数値,2,FALSE),DAY(F3620))),28)+1)</f>
        <v>19</v>
      </c>
      <c r="P3620" s="405">
        <f>IF(OR(MONTH(F3620)&lt;7,AND(MONTH(F3620)=7,DAY(F3620)&lt;=25)),
MOD(SUM((E3620-1901)*365,(N3620-1)*28,O3620,258),260),
MOD(SUM((E3620-1900)*365,(N3620-1)*28,O3620,258),260))</f>
        <v>32</v>
      </c>
      <c r="Q3620" s="371" t="str">
        <f>VLOOKUP(MOD(P3620,4),色,2,FALSE)</f>
        <v>黄色い</v>
      </c>
      <c r="R3620" s="289" t="str">
        <f>VLOOKUP(MOD(P3620,13),銀河の音,2,FALSE)</f>
        <v>律動の</v>
      </c>
      <c r="S3620" s="382" t="str">
        <f>VLOOKUP(MOD(P3620,20),太陽の紋章,2,FALSE)</f>
        <v>人</v>
      </c>
      <c r="T3620" s="102" t="s">
        <v>4584</v>
      </c>
    </row>
    <row r="3621" spans="1:20" ht="13.5" customHeight="1">
      <c r="A3621" s="50" t="str">
        <f>VLOOKUP(MOD(E3621,10),十干,2,FALSE)</f>
        <v>乙</v>
      </c>
      <c r="B3621" s="199" t="str">
        <f>VLOOKUP(MOD(E3621,12),十二支,3,FALSE)</f>
        <v xml:space="preserve">10 龍 </v>
      </c>
      <c r="C3621" s="201" t="str">
        <f>VLOOKUP(F3621,星座,3,TRUE)</f>
        <v xml:space="preserve">06 聖 </v>
      </c>
      <c r="D3621" s="531" t="s">
        <v>3621</v>
      </c>
      <c r="E3621" s="1" t="str">
        <f>IFERROR(YEAR(D3621),LEFT(D3621,4))</f>
        <v>1875</v>
      </c>
      <c r="F3621" s="1" t="str">
        <f>IF(ISTEXT(D3621),RIGHT(D3621,5),TEXT(D3621,"mm/dd"))</f>
        <v>07/26</v>
      </c>
      <c r="G3621" s="39">
        <f>SUM(MID(E3621,1,1),MID(E3621,2,1),MID(E3621,3,1),MID(E3621,4,1),MID(F3621,1,1),MID(F3621,2,1),MID(F3621,4,1),MID(F3621,5,1))</f>
        <v>36</v>
      </c>
      <c r="H3621" s="41">
        <f>IF(MOD(G3621,9)=0,9,MOD(G3621,9))</f>
        <v>9</v>
      </c>
      <c r="I3621" s="45" t="str">
        <f>IFERROR(MID("日月火水木金土",WEEKDAY(D3621),1),"")</f>
        <v/>
      </c>
      <c r="J3621" s="304" t="s">
        <v>801</v>
      </c>
      <c r="K3621" s="202" t="str">
        <f>VLOOKUP(F3621,石と花メイン,3,FALSE)</f>
        <v>◆藍玉</v>
      </c>
      <c r="L3621" s="297" t="str">
        <f>VLOOKUP(F3621,石と花メイン,4,FALSE)</f>
        <v>苦蓬/苦艾</v>
      </c>
      <c r="M3621" s="393">
        <f>IF(OR(MONTH(F3621)&lt;7,AND(MONTH(F3621)=7,DAY(F3621)&lt;=25)),
MOD(SUM((E3621-1901)*365,259),260),
MOD(SUM((E3621-1900)*365,259),260))</f>
        <v>234</v>
      </c>
      <c r="N3621" s="390">
        <f>IF(AND(MONTH(F3621)=7,DAY(F3621)&gt;25),1,
ROUNDDOWN((SUM(VLOOKUP(MONTH(F3621),D暦変換用数値,2,FALSE),DAY(F3621))/28)+1,0))</f>
        <v>1</v>
      </c>
      <c r="O3621" s="205">
        <f>IF(AND(MONTH(F3621)=7,DAY(F3621)&gt;25),DAY(F3621)-25,
MOD((SUM(VLOOKUP(MONTH(F3621),D暦変換用数値,2,FALSE),DAY(F3621))),28)+1)</f>
        <v>1</v>
      </c>
      <c r="P3621" s="406">
        <f>IF(OR(MONTH(F3621)&lt;7,AND(MONTH(F3621)=7,DAY(F3621)&lt;=25)),
MOD(SUM((E3621-1901)*365,(N3621-1)*28,O3621,258),260),
MOD(SUM((E3621-1900)*365,(N3621-1)*28,O3621,258),260))</f>
        <v>234</v>
      </c>
      <c r="Q3621" s="375" t="str">
        <f>VLOOKUP(MOD(P3621,4),色,2,FALSE)</f>
        <v>白い</v>
      </c>
      <c r="R3621" s="293" t="str">
        <f>VLOOKUP(MOD(P3621,13),銀河の音,2,FALSE)</f>
        <v>宇宙の</v>
      </c>
      <c r="S3621" s="386" t="str">
        <f>VLOOKUP(MOD(P3621,20),太陽の紋章,2,FALSE)</f>
        <v>魔法使い</v>
      </c>
      <c r="T3621" s="97" t="s">
        <v>3622</v>
      </c>
    </row>
    <row r="3622" spans="1:20" ht="13.5" customHeight="1">
      <c r="A3622" s="50" t="str">
        <f>VLOOKUP(MOD(E3622,10),十干,2,FALSE)</f>
        <v>乙</v>
      </c>
      <c r="B3622" s="199" t="str">
        <f>VLOOKUP(MOD(E3622,12),十二支,3,FALSE)</f>
        <v xml:space="preserve">10 龍 </v>
      </c>
      <c r="C3622" s="201" t="str">
        <f>VLOOKUP(F3622,星座,3,TRUE)</f>
        <v xml:space="preserve">06 聖 </v>
      </c>
      <c r="D3622" s="531" t="s">
        <v>3623</v>
      </c>
      <c r="E3622" s="1" t="str">
        <f>IFERROR(YEAR(D3622),LEFT(D3622,4))</f>
        <v>1875</v>
      </c>
      <c r="F3622" s="1" t="str">
        <f>IF(ISTEXT(D3622),RIGHT(D3622,5),TEXT(D3622,"mm/dd"))</f>
        <v>07/31</v>
      </c>
      <c r="G3622" s="39">
        <f>SUM(MID(E3622,1,1),MID(E3622,2,1),MID(E3622,3,1),MID(E3622,4,1),MID(F3622,1,1),MID(F3622,2,1),MID(F3622,4,1),MID(F3622,5,1))</f>
        <v>32</v>
      </c>
      <c r="H3622" s="41">
        <f>IF(MOD(G3622,9)=0,9,MOD(G3622,9))</f>
        <v>5</v>
      </c>
      <c r="I3622" s="45" t="str">
        <f>IFERROR(MID("日月火水木金土",WEEKDAY(D3622),1),"")</f>
        <v/>
      </c>
      <c r="J3622" s="304" t="s">
        <v>1787</v>
      </c>
      <c r="K3622" s="202" t="str">
        <f>VLOOKUP(F3622,石と花メイン,3,FALSE)</f>
        <v>◆翠玉</v>
      </c>
      <c r="L3622" s="297" t="str">
        <f>VLOOKUP(F3622,石と花メイン,4,FALSE)</f>
        <v>南瓜【唐茄子】</v>
      </c>
      <c r="M3622" s="393">
        <f>IF(OR(MONTH(F3622)&lt;7,AND(MONTH(F3622)=7,DAY(F3622)&lt;=25)),
MOD(SUM((E3622-1901)*365,259),260),
MOD(SUM((E3622-1900)*365,259),260))</f>
        <v>234</v>
      </c>
      <c r="N3622" s="390">
        <f>IF(AND(MONTH(F3622)=7,DAY(F3622)&gt;25),1,
ROUNDDOWN((SUM(VLOOKUP(MONTH(F3622),D暦変換用数値,2,FALSE),DAY(F3622))/28)+1,0))</f>
        <v>1</v>
      </c>
      <c r="O3622" s="205">
        <f>IF(AND(MONTH(F3622)=7,DAY(F3622)&gt;25),DAY(F3622)-25,
MOD((SUM(VLOOKUP(MONTH(F3622),D暦変換用数値,2,FALSE),DAY(F3622))),28)+1)</f>
        <v>6</v>
      </c>
      <c r="P3622" s="406">
        <f>IF(OR(MONTH(F3622)&lt;7,AND(MONTH(F3622)=7,DAY(F3622)&lt;=25)),
MOD(SUM((E3622-1901)*365,(N3622-1)*28,O3622,258),260),
MOD(SUM((E3622-1900)*365,(N3622-1)*28,O3622,258),260))</f>
        <v>239</v>
      </c>
      <c r="Q3622" s="374" t="str">
        <f>VLOOKUP(MOD(P3622,4),色,2,FALSE)</f>
        <v>青い</v>
      </c>
      <c r="R3622" s="292" t="str">
        <f>VLOOKUP(MOD(P3622,13),銀河の音,2,FALSE)</f>
        <v>倍音の</v>
      </c>
      <c r="S3622" s="385" t="str">
        <f>VLOOKUP(MOD(P3622,20),太陽の紋章,2,FALSE)</f>
        <v>嵐</v>
      </c>
      <c r="T3622" s="103" t="s">
        <v>3624</v>
      </c>
    </row>
    <row r="3623" spans="1:20" ht="13.5" customHeight="1">
      <c r="A3623" s="282" t="str">
        <f>VLOOKUP(MOD(E3623,10),十干,2,FALSE)</f>
        <v>乙</v>
      </c>
      <c r="B3623" s="283" t="str">
        <f>VLOOKUP(MOD(E3623,12),十二支,3,FALSE)</f>
        <v xml:space="preserve">10 龍 </v>
      </c>
      <c r="C3623" s="287" t="str">
        <f>VLOOKUP(F3623,星座,3,TRUE)</f>
        <v xml:space="preserve">06 聖 </v>
      </c>
      <c r="D3623" s="533" t="s">
        <v>8859</v>
      </c>
      <c r="E3623" s="83" t="str">
        <f>IFERROR(YEAR(D3623),LEFT(D3623,4))</f>
        <v>1875</v>
      </c>
      <c r="F3623" s="83" t="str">
        <f>IF(ISTEXT(D3623),RIGHT(D3623,5),TEXT(D3623,"mm/dd"))</f>
        <v>08/04</v>
      </c>
      <c r="G3623" s="88">
        <f>SUM(MID(E3623,1,1),MID(E3623,2,1),MID(E3623,3,1),MID(E3623,4,1),MID(F3623,1,1),MID(F3623,2,1),MID(F3623,4,1),MID(F3623,5,1))</f>
        <v>33</v>
      </c>
      <c r="H3623" s="88">
        <f>IF(MOD(G3623,9)=0,9,MOD(G3623,9))</f>
        <v>6</v>
      </c>
      <c r="I3623" s="83" t="str">
        <f>IFERROR(MID("日月火水木金土",WEEKDAY(D3623),1),"")</f>
        <v/>
      </c>
      <c r="J3623" s="303" t="s">
        <v>802</v>
      </c>
      <c r="K3623" s="87" t="str">
        <f>VLOOKUP(F3623,石と花メイン,3,FALSE)</f>
        <v>◇金剛石</v>
      </c>
      <c r="L3623" s="296" t="str">
        <f>VLOOKUP(F3623,石と花メイン,4,FALSE)</f>
        <v>唐綿【パンヤ草】</v>
      </c>
      <c r="M3623" s="392">
        <f>IF(OR(MONTH(F3623)&lt;7,AND(MONTH(F3623)=7,DAY(F3623)&lt;=25)),
MOD(SUM((E3623-1901)*365,259),260),
MOD(SUM((E3623-1900)*365,259),260))</f>
        <v>234</v>
      </c>
      <c r="N3623" s="330">
        <f>IF(AND(MONTH(F3623)=7,DAY(F3623)&gt;25),1,
ROUNDDOWN((SUM(VLOOKUP(MONTH(F3623),D暦変換用数値,2,FALSE),DAY(F3623))/28)+1,0))</f>
        <v>1</v>
      </c>
      <c r="O3623" s="84">
        <f>IF(AND(MONTH(F3623)=7,DAY(F3623)&gt;25),DAY(F3623)-25,
MOD((SUM(VLOOKUP(MONTH(F3623),D暦変換用数値,2,FALSE),DAY(F3623))),28)+1)</f>
        <v>10</v>
      </c>
      <c r="P3623" s="405">
        <f>IF(OR(MONTH(F3623)&lt;7,AND(MONTH(F3623)=7,DAY(F3623)&lt;=25)),
MOD(SUM((E3623-1901)*365,(N3623-1)*28,O3623,258),260),
MOD(SUM((E3623-1900)*365,(N3623-1)*28,O3623,258),260))</f>
        <v>243</v>
      </c>
      <c r="Q3623" s="371" t="str">
        <f>VLOOKUP(MOD(P3623,4),色,2,FALSE)</f>
        <v>青い</v>
      </c>
      <c r="R3623" s="289" t="str">
        <f>VLOOKUP(MOD(P3623,13),銀河の音,2,FALSE)</f>
        <v>太陽の</v>
      </c>
      <c r="S3623" s="382" t="str">
        <f>VLOOKUP(MOD(P3623,20),太陽の紋章,2,FALSE)</f>
        <v>夜</v>
      </c>
      <c r="T3623" s="102" t="s">
        <v>476</v>
      </c>
    </row>
    <row r="3624" spans="1:20" ht="13.5" customHeight="1">
      <c r="A3624" s="76" t="str">
        <f>VLOOKUP(MOD(E3624,10),十干,2,FALSE)</f>
        <v>丁</v>
      </c>
      <c r="B3624" s="199" t="str">
        <f>VLOOKUP(MOD(E3624,12),十二支,3,FALSE)</f>
        <v xml:space="preserve">10 龍 </v>
      </c>
      <c r="C3624" s="201" t="str">
        <f>VLOOKUP(F3624,星座,3,TRUE)</f>
        <v xml:space="preserve">06 聖 </v>
      </c>
      <c r="D3624" s="534" t="s">
        <v>8860</v>
      </c>
      <c r="E3624" s="116" t="str">
        <f>IFERROR(YEAR(D3624),LEFT(D3624,4))</f>
        <v>1887</v>
      </c>
      <c r="F3624" s="116" t="str">
        <f>IF(ISTEXT(D3624),RIGHT(D3624,5),TEXT(D3624,"mm/dd"))</f>
        <v>07/27</v>
      </c>
      <c r="G3624" s="120">
        <f>SUM(MID(E3624,1,1),MID(E3624,2,1),MID(E3624,3,1),MID(E3624,4,1),MID(F3624,1,1),MID(F3624,2,1),MID(F3624,4,1),MID(F3624,5,1))</f>
        <v>40</v>
      </c>
      <c r="H3624" s="120">
        <f>IF(MOD(G3624,9)=0,9,MOD(G3624,9))</f>
        <v>4</v>
      </c>
      <c r="I3624" s="116" t="str">
        <f>IFERROR(MID("日月火水木金土",WEEKDAY(D3624),1),"")</f>
        <v/>
      </c>
      <c r="J3624" s="306" t="s">
        <v>7223</v>
      </c>
      <c r="K3624" s="203" t="str">
        <f>VLOOKUP(F3624,石と花メイン,3,FALSE)</f>
        <v>■紫水晶</v>
      </c>
      <c r="L3624" s="299" t="str">
        <f>VLOOKUP(F3624,石と花メイン,4,FALSE)</f>
        <v>松葉牡丹【日照草】</v>
      </c>
      <c r="M3624" s="395">
        <f>IF(OR(MONTH(F3624)&lt;7,AND(MONTH(F3624)=7,DAY(F3624)&lt;=25)),
MOD(SUM((E3624-1901)*365,259),260),
MOD(SUM((E3624-1900)*365,259),260))</f>
        <v>194</v>
      </c>
      <c r="N3624" s="121">
        <f>IF(AND(MONTH(F3624)=7,DAY(F3624)&gt;25),1,
ROUNDDOWN((SUM(VLOOKUP(MONTH(F3624),D暦変換用数値,2,FALSE),DAY(F3624))/28)+1,0))</f>
        <v>1</v>
      </c>
      <c r="O3624" s="117">
        <f>IF(AND(MONTH(F3624)=7,DAY(F3624)&gt;25),DAY(F3624)-25,
MOD((SUM(VLOOKUP(MONTH(F3624),D暦変換用数値,2,FALSE),DAY(F3624))),28)+1)</f>
        <v>2</v>
      </c>
      <c r="P3624" s="408">
        <f>IF(OR(MONTH(F3624)&lt;7,AND(MONTH(F3624)=7,DAY(F3624)&lt;=25)),
MOD(SUM((E3624-1901)*365,(N3624-1)*28,O3624,258),260),
MOD(SUM((E3624-1900)*365,(N3624-1)*28,O3624,258),260))</f>
        <v>195</v>
      </c>
      <c r="Q3624" s="374" t="str">
        <f>VLOOKUP(MOD(P3624,4),色,2,FALSE)</f>
        <v>青い</v>
      </c>
      <c r="R3624" s="292" t="str">
        <f>VLOOKUP(MOD(P3624,13),銀河の音,2,FALSE)</f>
        <v>宇宙の</v>
      </c>
      <c r="S3624" s="385" t="str">
        <f>VLOOKUP(MOD(P3624,20),太陽の紋章,2,FALSE)</f>
        <v>鷲</v>
      </c>
      <c r="T3624" s="128" t="s">
        <v>7225</v>
      </c>
    </row>
    <row r="3625" spans="1:20" ht="13.5" customHeight="1">
      <c r="A3625" s="50" t="str">
        <f>VLOOKUP(MOD(E3625,10),十干,2,FALSE)</f>
        <v>丁</v>
      </c>
      <c r="B3625" s="199" t="str">
        <f>VLOOKUP(MOD(E3625,12),十二支,3,FALSE)</f>
        <v xml:space="preserve">10 龍 </v>
      </c>
      <c r="C3625" s="201" t="str">
        <f>VLOOKUP(F3625,星座,3,TRUE)</f>
        <v xml:space="preserve">06 聖 </v>
      </c>
      <c r="D3625" s="531" t="s">
        <v>3625</v>
      </c>
      <c r="E3625" s="1" t="str">
        <f>IFERROR(YEAR(D3625),LEFT(D3625,4))</f>
        <v>1887</v>
      </c>
      <c r="F3625" s="1" t="str">
        <f>IF(ISTEXT(D3625),RIGHT(D3625,5),TEXT(D3625,"mm/dd"))</f>
        <v>07/28</v>
      </c>
      <c r="G3625" s="39">
        <f>SUM(MID(E3625,1,1),MID(E3625,2,1),MID(E3625,3,1),MID(E3625,4,1),MID(F3625,1,1),MID(F3625,2,1),MID(F3625,4,1),MID(F3625,5,1))</f>
        <v>41</v>
      </c>
      <c r="H3625" s="41">
        <f>IF(MOD(G3625,9)=0,9,MOD(G3625,9))</f>
        <v>5</v>
      </c>
      <c r="I3625" s="45" t="str">
        <f>IFERROR(MID("日月火水木金土",WEEKDAY(D3625),1),"")</f>
        <v/>
      </c>
      <c r="J3625" s="304" t="s">
        <v>1788</v>
      </c>
      <c r="K3625" s="202" t="str">
        <f>VLOOKUP(F3625,石と花メイン,3,FALSE)</f>
        <v>●翡翠</v>
      </c>
      <c r="L3625" s="297" t="str">
        <f>VLOOKUP(F3625,石と花メイン,4,FALSE)</f>
        <v>小町草【虫取撫子】</v>
      </c>
      <c r="M3625" s="393">
        <f>IF(OR(MONTH(F3625)&lt;7,AND(MONTH(F3625)=7,DAY(F3625)&lt;=25)),
MOD(SUM((E3625-1901)*365,259),260),
MOD(SUM((E3625-1900)*365,259),260))</f>
        <v>194</v>
      </c>
      <c r="N3625" s="390">
        <f>IF(AND(MONTH(F3625)=7,DAY(F3625)&gt;25),1,
ROUNDDOWN((SUM(VLOOKUP(MONTH(F3625),D暦変換用数値,2,FALSE),DAY(F3625))/28)+1,0))</f>
        <v>1</v>
      </c>
      <c r="O3625" s="205">
        <f>IF(AND(MONTH(F3625)=7,DAY(F3625)&gt;25),DAY(F3625)-25,
MOD((SUM(VLOOKUP(MONTH(F3625),D暦変換用数値,2,FALSE),DAY(F3625))),28)+1)</f>
        <v>3</v>
      </c>
      <c r="P3625" s="406">
        <f>IF(OR(MONTH(F3625)&lt;7,AND(MONTH(F3625)=7,DAY(F3625)&lt;=25)),
MOD(SUM((E3625-1901)*365,(N3625-1)*28,O3625,258),260),
MOD(SUM((E3625-1900)*365,(N3625-1)*28,O3625,258),260))</f>
        <v>196</v>
      </c>
      <c r="Q3625" s="373" t="str">
        <f>VLOOKUP(MOD(P3625,4),色,2,FALSE)</f>
        <v>黄色い</v>
      </c>
      <c r="R3625" s="291" t="str">
        <f>VLOOKUP(MOD(P3625,13),銀河の音,2,FALSE)</f>
        <v>磁気の</v>
      </c>
      <c r="S3625" s="384" t="str">
        <f>VLOOKUP(MOD(P3625,20),太陽の紋章,2,FALSE)</f>
        <v>戦士</v>
      </c>
      <c r="T3625" s="99" t="s">
        <v>5899</v>
      </c>
    </row>
    <row r="3626" spans="1:20" ht="13.5" customHeight="1">
      <c r="A3626" s="50" t="str">
        <f>VLOOKUP(MOD(E3626,10),十干,2,FALSE)</f>
        <v>丁</v>
      </c>
      <c r="B3626" s="199" t="str">
        <f>VLOOKUP(MOD(E3626,12),十二支,3,FALSE)</f>
        <v xml:space="preserve">10 龍 </v>
      </c>
      <c r="C3626" s="201" t="str">
        <f>VLOOKUP(F3626,星座,3,TRUE)</f>
        <v xml:space="preserve">06 聖 </v>
      </c>
      <c r="D3626" s="531" t="s">
        <v>3626</v>
      </c>
      <c r="E3626" s="1" t="str">
        <f>IFERROR(YEAR(D3626),LEFT(D3626,4))</f>
        <v>1887</v>
      </c>
      <c r="F3626" s="1" t="str">
        <f>IF(ISTEXT(D3626),RIGHT(D3626,5),TEXT(D3626,"mm/dd"))</f>
        <v>07/29</v>
      </c>
      <c r="G3626" s="39">
        <f>SUM(MID(E3626,1,1),MID(E3626,2,1),MID(E3626,3,1),MID(E3626,4,1),MID(F3626,1,1),MID(F3626,2,1),MID(F3626,4,1),MID(F3626,5,1))</f>
        <v>42</v>
      </c>
      <c r="H3626" s="41">
        <f>IF(MOD(G3626,9)=0,9,MOD(G3626,9))</f>
        <v>6</v>
      </c>
      <c r="I3626" s="45" t="str">
        <f>IFERROR(MID("日月火水木金土",WEEKDAY(D3626),1),"")</f>
        <v/>
      </c>
      <c r="J3626" s="304" t="s">
        <v>4396</v>
      </c>
      <c r="K3626" s="202" t="str">
        <f>VLOOKUP(F3626,石と花メイン,3,FALSE)</f>
        <v>◆柘榴石</v>
      </c>
      <c r="L3626" s="297" t="str">
        <f>VLOOKUP(F3626,石と花メイン,4,FALSE)</f>
        <v>アンスリウム【大紅団扇】</v>
      </c>
      <c r="M3626" s="393">
        <f>IF(OR(MONTH(F3626)&lt;7,AND(MONTH(F3626)=7,DAY(F3626)&lt;=25)),
MOD(SUM((E3626-1901)*365,259),260),
MOD(SUM((E3626-1900)*365,259),260))</f>
        <v>194</v>
      </c>
      <c r="N3626" s="390">
        <f>IF(AND(MONTH(F3626)=7,DAY(F3626)&gt;25),1,
ROUNDDOWN((SUM(VLOOKUP(MONTH(F3626),D暦変換用数値,2,FALSE),DAY(F3626))/28)+1,0))</f>
        <v>1</v>
      </c>
      <c r="O3626" s="205">
        <f>IF(AND(MONTH(F3626)=7,DAY(F3626)&gt;25),DAY(F3626)-25,
MOD((SUM(VLOOKUP(MONTH(F3626),D暦変換用数値,2,FALSE),DAY(F3626))),28)+1)</f>
        <v>4</v>
      </c>
      <c r="P3626" s="406">
        <f>IF(OR(MONTH(F3626)&lt;7,AND(MONTH(F3626)=7,DAY(F3626)&lt;=25)),
MOD(SUM((E3626-1901)*365,(N3626-1)*28,O3626,258),260),
MOD(SUM((E3626-1900)*365,(N3626-1)*28,O3626,258),260))</f>
        <v>197</v>
      </c>
      <c r="Q3626" s="372" t="str">
        <f>VLOOKUP(MOD(P3626,4),色,2,FALSE)</f>
        <v>赤い</v>
      </c>
      <c r="R3626" s="290" t="str">
        <f>VLOOKUP(MOD(P3626,13),銀河の音,2,FALSE)</f>
        <v>月の</v>
      </c>
      <c r="S3626" s="383" t="str">
        <f>VLOOKUP(MOD(P3626,20),太陽の紋章,2,FALSE)</f>
        <v>地球</v>
      </c>
      <c r="T3626" s="99" t="s">
        <v>5900</v>
      </c>
    </row>
    <row r="3627" spans="1:20" ht="13.5" customHeight="1">
      <c r="A3627" s="50" t="str">
        <f>VLOOKUP(MOD(E3627,10),十干,2,FALSE)</f>
        <v>丁</v>
      </c>
      <c r="B3627" s="199" t="str">
        <f>VLOOKUP(MOD(E3627,12),十二支,3,FALSE)</f>
        <v xml:space="preserve">10 龍 </v>
      </c>
      <c r="C3627" s="201" t="str">
        <f>VLOOKUP(F3627,星座,3,TRUE)</f>
        <v xml:space="preserve">06 聖 </v>
      </c>
      <c r="D3627" s="531" t="s">
        <v>3627</v>
      </c>
      <c r="E3627" s="1" t="str">
        <f>IFERROR(YEAR(D3627),LEFT(D3627,4))</f>
        <v>1887</v>
      </c>
      <c r="F3627" s="1" t="str">
        <f>IF(ISTEXT(D3627),RIGHT(D3627,5),TEXT(D3627,"mm/dd"))</f>
        <v>08/12</v>
      </c>
      <c r="G3627" s="39">
        <f>SUM(MID(E3627,1,1),MID(E3627,2,1),MID(E3627,3,1),MID(E3627,4,1),MID(F3627,1,1),MID(F3627,2,1),MID(F3627,4,1),MID(F3627,5,1))</f>
        <v>35</v>
      </c>
      <c r="H3627" s="41">
        <f>IF(MOD(G3627,9)=0,9,MOD(G3627,9))</f>
        <v>8</v>
      </c>
      <c r="I3627" s="45" t="str">
        <f>IFERROR(MID("日月火水木金土",WEEKDAY(D3627),1),"")</f>
        <v/>
      </c>
      <c r="J3627" s="304" t="s">
        <v>803</v>
      </c>
      <c r="K3627" s="202" t="str">
        <f>VLOOKUP(F3627,石と花メイン,3,FALSE)</f>
        <v>■紫水晶</v>
      </c>
      <c r="L3627" s="297" t="str">
        <f>VLOOKUP(F3627,石と花メイン,4,FALSE)</f>
        <v>夾竹桃【半年紅】</v>
      </c>
      <c r="M3627" s="393">
        <f>IF(OR(MONTH(F3627)&lt;7,AND(MONTH(F3627)=7,DAY(F3627)&lt;=25)),
MOD(SUM((E3627-1901)*365,259),260),
MOD(SUM((E3627-1900)*365,259),260))</f>
        <v>194</v>
      </c>
      <c r="N3627" s="390">
        <f>IF(AND(MONTH(F3627)=7,DAY(F3627)&gt;25),1,
ROUNDDOWN((SUM(VLOOKUP(MONTH(F3627),D暦変換用数値,2,FALSE),DAY(F3627))/28)+1,0))</f>
        <v>1</v>
      </c>
      <c r="O3627" s="205">
        <f>IF(AND(MONTH(F3627)=7,DAY(F3627)&gt;25),DAY(F3627)-25,
MOD((SUM(VLOOKUP(MONTH(F3627),D暦変換用数値,2,FALSE),DAY(F3627))),28)+1)</f>
        <v>18</v>
      </c>
      <c r="P3627" s="406">
        <f>IF(OR(MONTH(F3627)&lt;7,AND(MONTH(F3627)=7,DAY(F3627)&lt;=25)),
MOD(SUM((E3627-1901)*365,(N3627-1)*28,O3627,258),260),
MOD(SUM((E3627-1900)*365,(N3627-1)*28,O3627,258),260))</f>
        <v>211</v>
      </c>
      <c r="Q3627" s="374" t="str">
        <f>VLOOKUP(MOD(P3627,4),色,2,FALSE)</f>
        <v>青い</v>
      </c>
      <c r="R3627" s="292" t="str">
        <f>VLOOKUP(MOD(P3627,13),銀河の音,2,FALSE)</f>
        <v>電気の</v>
      </c>
      <c r="S3627" s="385" t="str">
        <f>VLOOKUP(MOD(P3627,20),太陽の紋章,2,FALSE)</f>
        <v>猿</v>
      </c>
      <c r="T3627" s="97" t="s">
        <v>3628</v>
      </c>
    </row>
    <row r="3628" spans="1:20" ht="13.5" customHeight="1">
      <c r="A3628" s="50" t="str">
        <f>VLOOKUP(MOD(E3628,10),十干,2,FALSE)</f>
        <v>己</v>
      </c>
      <c r="B3628" s="199" t="str">
        <f>VLOOKUP(MOD(E3628,12),十二支,3,FALSE)</f>
        <v xml:space="preserve">10 龍 </v>
      </c>
      <c r="C3628" s="201" t="str">
        <f>VLOOKUP(F3628,星座,3,TRUE)</f>
        <v xml:space="preserve">06 聖 </v>
      </c>
      <c r="D3628" s="531" t="s">
        <v>3629</v>
      </c>
      <c r="E3628" s="1" t="str">
        <f>IFERROR(YEAR(D3628),LEFT(D3628,4))</f>
        <v>1899</v>
      </c>
      <c r="F3628" s="1" t="str">
        <f>IF(ISTEXT(D3628),RIGHT(D3628,5),TEXT(D3628,"mm/dd"))</f>
        <v>08/13</v>
      </c>
      <c r="G3628" s="39">
        <f>SUM(MID(E3628,1,1),MID(E3628,2,1),MID(E3628,3,1),MID(E3628,4,1),MID(F3628,1,1),MID(F3628,2,1),MID(F3628,4,1),MID(F3628,5,1))</f>
        <v>39</v>
      </c>
      <c r="H3628" s="41">
        <f>IF(MOD(G3628,9)=0,9,MOD(G3628,9))</f>
        <v>3</v>
      </c>
      <c r="I3628" s="45" t="str">
        <f>IFERROR(MID("日月火水木金土",WEEKDAY(D3628),1),"")</f>
        <v/>
      </c>
      <c r="J3628" s="304" t="s">
        <v>1789</v>
      </c>
      <c r="K3628" s="202" t="str">
        <f>VLOOKUP(F3628,石と花メイン,3,FALSE)</f>
        <v>◇金剛石</v>
      </c>
      <c r="L3628" s="297" t="str">
        <f>VLOOKUP(F3628,石と花メイン,4,FALSE)</f>
        <v>鷺草</v>
      </c>
      <c r="M3628" s="393">
        <f>IF(OR(MONTH(F3628)&lt;7,AND(MONTH(F3628)=7,DAY(F3628)&lt;=25)),
MOD(SUM((E3628-1901)*365,259),260),
MOD(SUM((E3628-1900)*365,259),260))</f>
        <v>154</v>
      </c>
      <c r="N3628" s="390">
        <f>IF(AND(MONTH(F3628)=7,DAY(F3628)&gt;25),1,
ROUNDDOWN((SUM(VLOOKUP(MONTH(F3628),D暦変換用数値,2,FALSE),DAY(F3628))/28)+1,0))</f>
        <v>1</v>
      </c>
      <c r="O3628" s="205">
        <f>IF(AND(MONTH(F3628)=7,DAY(F3628)&gt;25),DAY(F3628)-25,
MOD((SUM(VLOOKUP(MONTH(F3628),D暦変換用数値,2,FALSE),DAY(F3628))),28)+1)</f>
        <v>19</v>
      </c>
      <c r="P3628" s="406">
        <f>IF(OR(MONTH(F3628)&lt;7,AND(MONTH(F3628)=7,DAY(F3628)&lt;=25)),
MOD(SUM((E3628-1901)*365,(N3628-1)*28,O3628,258),260),
MOD(SUM((E3628-1900)*365,(N3628-1)*28,O3628,258),260))</f>
        <v>172</v>
      </c>
      <c r="Q3628" s="373" t="str">
        <f>VLOOKUP(MOD(P3628,4),色,2,FALSE)</f>
        <v>黄色い</v>
      </c>
      <c r="R3628" s="291" t="str">
        <f>VLOOKUP(MOD(P3628,13),銀河の音,2,FALSE)</f>
        <v>電気の</v>
      </c>
      <c r="S3628" s="384" t="str">
        <f>VLOOKUP(MOD(P3628,20),太陽の紋章,2,FALSE)</f>
        <v>人</v>
      </c>
      <c r="T3628" s="103" t="s">
        <v>3630</v>
      </c>
    </row>
    <row r="3629" spans="1:20" ht="13.5" customHeight="1">
      <c r="A3629" s="282" t="str">
        <f>VLOOKUP(MOD(E3629,10),十干,2,FALSE)</f>
        <v>辛</v>
      </c>
      <c r="B3629" s="283" t="str">
        <f>VLOOKUP(MOD(E3629,12),十二支,3,FALSE)</f>
        <v xml:space="preserve">10 龍 </v>
      </c>
      <c r="C3629" s="287" t="str">
        <f>VLOOKUP(F3629,星座,3,TRUE)</f>
        <v xml:space="preserve">07 天 </v>
      </c>
      <c r="D3629" s="533">
        <v>4042</v>
      </c>
      <c r="E3629" s="83">
        <f>IFERROR(YEAR(D3629),LEFT(D3629,4))</f>
        <v>1911</v>
      </c>
      <c r="F3629" s="83" t="str">
        <f>IF(ISTEXT(D3629),RIGHT(D3629,5),TEXT(D3629,"mm/dd"))</f>
        <v>01/24</v>
      </c>
      <c r="G3629" s="88">
        <f>SUM(MID(E3629,1,1),MID(E3629,2,1),MID(E3629,3,1),MID(E3629,4,1),MID(F3629,1,1),MID(F3629,2,1),MID(F3629,4,1),MID(F3629,5,1))</f>
        <v>19</v>
      </c>
      <c r="H3629" s="88">
        <f>IF(MOD(G3629,9)=0,9,MOD(G3629,9))</f>
        <v>1</v>
      </c>
      <c r="I3629" s="83" t="str">
        <f>IFERROR(MID("日月火水木金土",WEEKDAY(D3629),1),"")</f>
        <v>火</v>
      </c>
      <c r="J3629" s="303" t="s">
        <v>4939</v>
      </c>
      <c r="K3629" s="87" t="str">
        <f>VLOOKUP(F3629,石と花メイン,3,FALSE)</f>
        <v>■砂金水晶</v>
      </c>
      <c r="L3629" s="296" t="str">
        <f>VLOOKUP(F3629,石と花メイン,4,FALSE)</f>
        <v>万年青【老母草】</v>
      </c>
      <c r="M3629" s="392">
        <f>IF(OR(MONTH(F3629)&lt;7,AND(MONTH(F3629)=7,DAY(F3629)&lt;=25)),
MOD(SUM((E3629-1901)*365,259),260),
MOD(SUM((E3629-1900)*365,259),260))</f>
        <v>9</v>
      </c>
      <c r="N3629" s="330">
        <f>IF(AND(MONTH(F3629)=7,DAY(F3629)&gt;25),1,
ROUNDDOWN((SUM(VLOOKUP(MONTH(F3629),D暦変換用数値,2,FALSE),DAY(F3629))/28)+1,0))</f>
        <v>7</v>
      </c>
      <c r="O3629" s="84">
        <f>IF(AND(MONTH(F3629)=7,DAY(F3629)&gt;25),DAY(F3629)-25,
MOD((SUM(VLOOKUP(MONTH(F3629),D暦変換用数値,2,FALSE),DAY(F3629))),28)+1)</f>
        <v>15</v>
      </c>
      <c r="P3629" s="405">
        <f>IF(OR(MONTH(F3629)&lt;7,AND(MONTH(F3629)=7,DAY(F3629)&lt;=25)),
MOD(SUM((E3629-1901)*365,(N3629-1)*28,O3629,258),260),
MOD(SUM((E3629-1900)*365,(N3629-1)*28,O3629,258),260))</f>
        <v>191</v>
      </c>
      <c r="Q3629" s="371" t="str">
        <f>VLOOKUP(MOD(P3629,4),色,2,FALSE)</f>
        <v>青い</v>
      </c>
      <c r="R3629" s="289" t="str">
        <f>VLOOKUP(MOD(P3629,13),銀河の音,2,FALSE)</f>
        <v>太陽の</v>
      </c>
      <c r="S3629" s="382" t="str">
        <f>VLOOKUP(MOD(P3629,20),太陽の紋章,2,FALSE)</f>
        <v>猿</v>
      </c>
      <c r="T3629" s="95" t="s">
        <v>5450</v>
      </c>
    </row>
    <row r="3630" spans="1:20" ht="13.5" customHeight="1">
      <c r="A3630" s="50" t="str">
        <f>VLOOKUP(MOD(E3630,10),十干,2,FALSE)</f>
        <v>辛</v>
      </c>
      <c r="B3630" s="199" t="str">
        <f>VLOOKUP(MOD(E3630,12),十二支,3,FALSE)</f>
        <v xml:space="preserve">10 龍 </v>
      </c>
      <c r="C3630" s="201" t="str">
        <f>VLOOKUP(F3630,星座,3,TRUE)</f>
        <v xml:space="preserve">07 天 </v>
      </c>
      <c r="D3630" s="531">
        <v>4055</v>
      </c>
      <c r="E3630" s="1">
        <f>IFERROR(YEAR(D3630),LEFT(D3630,4))</f>
        <v>1911</v>
      </c>
      <c r="F3630" s="1" t="str">
        <f>IF(ISTEXT(D3630),RIGHT(D3630,5),TEXT(D3630,"mm/dd"))</f>
        <v>02/06</v>
      </c>
      <c r="G3630" s="39">
        <f>SUM(MID(E3630,1,1),MID(E3630,2,1),MID(E3630,3,1),MID(E3630,4,1),MID(F3630,1,1),MID(F3630,2,1),MID(F3630,4,1),MID(F3630,5,1))</f>
        <v>20</v>
      </c>
      <c r="H3630" s="41">
        <f>IF(MOD(G3630,9)=0,9,MOD(G3630,9))</f>
        <v>2</v>
      </c>
      <c r="I3630" s="45" t="str">
        <f>IFERROR(MID("日月火水木金土",WEEKDAY(D3630),1),"")</f>
        <v>月</v>
      </c>
      <c r="J3630" s="304" t="s">
        <v>4352</v>
      </c>
      <c r="K3630" s="202" t="str">
        <f>VLOOKUP(F3630,石と花メイン,3,FALSE)</f>
        <v>◆黄玉</v>
      </c>
      <c r="L3630" s="297" t="str">
        <f>VLOOKUP(F3630,石と花メイン,4,FALSE)</f>
        <v>油菜【菜の花】</v>
      </c>
      <c r="M3630" s="393">
        <f>IF(OR(MONTH(F3630)&lt;7,AND(MONTH(F3630)=7,DAY(F3630)&lt;=25)),
MOD(SUM((E3630-1901)*365,259),260),
MOD(SUM((E3630-1900)*365,259),260))</f>
        <v>9</v>
      </c>
      <c r="N3630" s="390">
        <f>IF(AND(MONTH(F3630)=7,DAY(F3630)&gt;25),1,
ROUNDDOWN((SUM(VLOOKUP(MONTH(F3630),D暦変換用数値,2,FALSE),DAY(F3630))/28)+1,0))</f>
        <v>7</v>
      </c>
      <c r="O3630" s="205">
        <f>IF(AND(MONTH(F3630)=7,DAY(F3630)&gt;25),DAY(F3630)-25,
MOD((SUM(VLOOKUP(MONTH(F3630),D暦変換用数値,2,FALSE),DAY(F3630))),28)+1)</f>
        <v>28</v>
      </c>
      <c r="P3630" s="406">
        <f>IF(OR(MONTH(F3630)&lt;7,AND(MONTH(F3630)=7,DAY(F3630)&lt;=25)),
MOD(SUM((E3630-1901)*365,(N3630-1)*28,O3630,258),260),
MOD(SUM((E3630-1900)*365,(N3630-1)*28,O3630,258),260))</f>
        <v>204</v>
      </c>
      <c r="Q3630" s="373" t="str">
        <f>VLOOKUP(MOD(P3630,4),色,2,FALSE)</f>
        <v>黄色い</v>
      </c>
      <c r="R3630" s="291" t="str">
        <f>VLOOKUP(MOD(P3630,13),銀河の音,2,FALSE)</f>
        <v>太陽の</v>
      </c>
      <c r="S3630" s="384" t="str">
        <f>VLOOKUP(MOD(P3630,20),太陽の紋章,2,FALSE)</f>
        <v>種</v>
      </c>
      <c r="T3630" s="99" t="s">
        <v>5604</v>
      </c>
    </row>
    <row r="3631" spans="1:20" ht="13.5" customHeight="1">
      <c r="A3631" s="50" t="str">
        <f>VLOOKUP(MOD(E3631,10),十干,2,FALSE)</f>
        <v>辛</v>
      </c>
      <c r="B3631" s="199" t="str">
        <f>VLOOKUP(MOD(E3631,12),十二支,3,FALSE)</f>
        <v xml:space="preserve">10 龍 </v>
      </c>
      <c r="C3631" s="201" t="str">
        <f>VLOOKUP(F3631,星座,3,TRUE)</f>
        <v xml:space="preserve">07 天 </v>
      </c>
      <c r="D3631" s="531">
        <v>4056</v>
      </c>
      <c r="E3631" s="1">
        <f>IFERROR(YEAR(D3631),LEFT(D3631,4))</f>
        <v>1911</v>
      </c>
      <c r="F3631" s="1" t="str">
        <f>IF(ISTEXT(D3631),RIGHT(D3631,5),TEXT(D3631,"mm/dd"))</f>
        <v>02/07</v>
      </c>
      <c r="G3631" s="39">
        <f>SUM(MID(E3631,1,1),MID(E3631,2,1),MID(E3631,3,1),MID(E3631,4,1),MID(F3631,1,1),MID(F3631,2,1),MID(F3631,4,1),MID(F3631,5,1))</f>
        <v>21</v>
      </c>
      <c r="H3631" s="41">
        <f>IF(MOD(G3631,9)=0,9,MOD(G3631,9))</f>
        <v>3</v>
      </c>
      <c r="I3631" s="45" t="str">
        <f>IFERROR(MID("日月火水木金土",WEEKDAY(D3631),1),"")</f>
        <v>火</v>
      </c>
      <c r="J3631" s="304" t="s">
        <v>5349</v>
      </c>
      <c r="K3631" s="202" t="str">
        <f>VLOOKUP(F3631,石と花メイン,3,FALSE)</f>
        <v>■瑪瑙</v>
      </c>
      <c r="L3631" s="297" t="str">
        <f>VLOOKUP(F3631,石と花メイン,4,FALSE)</f>
        <v>ヒヤシンス【錦百合】</v>
      </c>
      <c r="M3631" s="393">
        <f>IF(OR(MONTH(F3631)&lt;7,AND(MONTH(F3631)=7,DAY(F3631)&lt;=25)),
MOD(SUM((E3631-1901)*365,259),260),
MOD(SUM((E3631-1900)*365,259),260))</f>
        <v>9</v>
      </c>
      <c r="N3631" s="390">
        <f>IF(AND(MONTH(F3631)=7,DAY(F3631)&gt;25),1,
ROUNDDOWN((SUM(VLOOKUP(MONTH(F3631),D暦変換用数値,2,FALSE),DAY(F3631))/28)+1,0))</f>
        <v>8</v>
      </c>
      <c r="O3631" s="205">
        <f>IF(AND(MONTH(F3631)=7,DAY(F3631)&gt;25),DAY(F3631)-25,
MOD((SUM(VLOOKUP(MONTH(F3631),D暦変換用数値,2,FALSE),DAY(F3631))),28)+1)</f>
        <v>1</v>
      </c>
      <c r="P3631" s="406">
        <f>IF(OR(MONTH(F3631)&lt;7,AND(MONTH(F3631)=7,DAY(F3631)&lt;=25)),
MOD(SUM((E3631-1901)*365,(N3631-1)*28,O3631,258),260),
MOD(SUM((E3631-1900)*365,(N3631-1)*28,O3631,258),260))</f>
        <v>205</v>
      </c>
      <c r="Q3631" s="372" t="str">
        <f>VLOOKUP(MOD(P3631,4),色,2,FALSE)</f>
        <v>赤い</v>
      </c>
      <c r="R3631" s="290" t="str">
        <f>VLOOKUP(MOD(P3631,13),銀河の音,2,FALSE)</f>
        <v>惑星の</v>
      </c>
      <c r="S3631" s="383" t="str">
        <f>VLOOKUP(MOD(P3631,20),太陽の紋章,2,FALSE)</f>
        <v>蛇</v>
      </c>
      <c r="T3631" s="97" t="s">
        <v>5605</v>
      </c>
    </row>
    <row r="3632" spans="1:20" ht="13.5" customHeight="1">
      <c r="A3632" s="50" t="str">
        <f>VLOOKUP(MOD(E3632,10),十干,2,FALSE)</f>
        <v>辛</v>
      </c>
      <c r="B3632" s="199" t="str">
        <f>VLOOKUP(MOD(E3632,12),十二支,3,FALSE)</f>
        <v xml:space="preserve">10 龍 </v>
      </c>
      <c r="C3632" s="201" t="str">
        <f>VLOOKUP(F3632,星座,3,TRUE)</f>
        <v xml:space="preserve">07 天 </v>
      </c>
      <c r="D3632" s="535">
        <v>4059</v>
      </c>
      <c r="E3632" s="45">
        <f>IFERROR(YEAR(D3632),LEFT(D3632,4))</f>
        <v>1911</v>
      </c>
      <c r="F3632" s="45" t="str">
        <f>IF(ISTEXT(D3632),RIGHT(D3632,5),TEXT(D3632,"mm/dd"))</f>
        <v>02/10</v>
      </c>
      <c r="G3632" s="41">
        <f>SUM(MID(E3632,1,1),MID(E3632,2,1),MID(E3632,3,1),MID(E3632,4,1),MID(F3632,1,1),MID(F3632,2,1),MID(F3632,4,1),MID(F3632,5,1))</f>
        <v>15</v>
      </c>
      <c r="H3632" s="41">
        <f>IF(MOD(G3632,9)=0,9,MOD(G3632,9))</f>
        <v>6</v>
      </c>
      <c r="I3632" s="45" t="str">
        <f>IFERROR(MID("日月火水木金土",WEEKDAY(D3632),1),"")</f>
        <v>金</v>
      </c>
      <c r="J3632" s="305" t="s">
        <v>2230</v>
      </c>
      <c r="K3632" s="203" t="str">
        <f>VLOOKUP(F3632,石と花メイン,3,FALSE)</f>
        <v>◆風信子石</v>
      </c>
      <c r="L3632" s="298" t="str">
        <f>VLOOKUP(F3632,石と花メイン,4,FALSE)</f>
        <v>エリカ【ヒース】</v>
      </c>
      <c r="M3632" s="394">
        <f>IF(OR(MONTH(F3632)&lt;7,AND(MONTH(F3632)=7,DAY(F3632)&lt;=25)),
MOD(SUM((E3632-1901)*365,259),260),
MOD(SUM((E3632-1900)*365,259),260))</f>
        <v>9</v>
      </c>
      <c r="N3632" s="391">
        <f>IF(AND(MONTH(F3632)=7,DAY(F3632)&gt;25),1,
ROUNDDOWN((SUM(VLOOKUP(MONTH(F3632),D暦変換用数値,2,FALSE),DAY(F3632))/28)+1,0))</f>
        <v>8</v>
      </c>
      <c r="O3632" s="46">
        <f>IF(AND(MONTH(F3632)=7,DAY(F3632)&gt;25),DAY(F3632)-25,
MOD((SUM(VLOOKUP(MONTH(F3632),D暦変換用数値,2,FALSE),DAY(F3632))),28)+1)</f>
        <v>4</v>
      </c>
      <c r="P3632" s="407">
        <f>IF(OR(MONTH(F3632)&lt;7,AND(MONTH(F3632)=7,DAY(F3632)&lt;=25)),
MOD(SUM((E3632-1901)*365,(N3632-1)*28,O3632,258),260),
MOD(SUM((E3632-1900)*365,(N3632-1)*28,O3632,258),260))</f>
        <v>208</v>
      </c>
      <c r="Q3632" s="373" t="str">
        <f>VLOOKUP(MOD(P3632,4),色,2,FALSE)</f>
        <v>黄色い</v>
      </c>
      <c r="R3632" s="291" t="str">
        <f>VLOOKUP(MOD(P3632,13),銀河の音,2,FALSE)</f>
        <v>宇宙の</v>
      </c>
      <c r="S3632" s="384" t="str">
        <f>VLOOKUP(MOD(P3632,20),太陽の紋章,2,FALSE)</f>
        <v>星</v>
      </c>
      <c r="T3632" s="96" t="s">
        <v>2232</v>
      </c>
    </row>
    <row r="3633" spans="1:20" ht="13.5" customHeight="1">
      <c r="A3633" s="50" t="str">
        <f>VLOOKUP(MOD(E3633,10),十干,2,FALSE)</f>
        <v>辛</v>
      </c>
      <c r="B3633" s="199" t="str">
        <f>VLOOKUP(MOD(E3633,12),十二支,3,FALSE)</f>
        <v xml:space="preserve">10 龍 </v>
      </c>
      <c r="C3633" s="201" t="str">
        <f>VLOOKUP(F3633,星座,3,TRUE)</f>
        <v xml:space="preserve">07 天 </v>
      </c>
      <c r="D3633" s="531">
        <v>4067</v>
      </c>
      <c r="E3633" s="1">
        <f>IFERROR(YEAR(D3633),LEFT(D3633,4))</f>
        <v>1911</v>
      </c>
      <c r="F3633" s="1" t="str">
        <f>IF(ISTEXT(D3633),RIGHT(D3633,5),TEXT(D3633,"mm/dd"))</f>
        <v>02/18</v>
      </c>
      <c r="G3633" s="39">
        <f>SUM(MID(E3633,1,1),MID(E3633,2,1),MID(E3633,3,1),MID(E3633,4,1),MID(F3633,1,1),MID(F3633,2,1),MID(F3633,4,1),MID(F3633,5,1))</f>
        <v>23</v>
      </c>
      <c r="H3633" s="41">
        <f>IF(MOD(G3633,9)=0,9,MOD(G3633,9))</f>
        <v>5</v>
      </c>
      <c r="I3633" s="45" t="str">
        <f>IFERROR(MID("日月火水木金土",WEEKDAY(D3633),1),"")</f>
        <v>土</v>
      </c>
      <c r="J3633" s="304" t="s">
        <v>5350</v>
      </c>
      <c r="K3633" s="202" t="str">
        <f>VLOOKUP(F3633,石と花メイン,3,FALSE)</f>
        <v>●翡翠</v>
      </c>
      <c r="L3633" s="297" t="str">
        <f>VLOOKUP(F3633,石と花メイン,4,FALSE)</f>
        <v>立金花/流金花</v>
      </c>
      <c r="M3633" s="393">
        <f>IF(OR(MONTH(F3633)&lt;7,AND(MONTH(F3633)=7,DAY(F3633)&lt;=25)),
MOD(SUM((E3633-1901)*365,259),260),
MOD(SUM((E3633-1900)*365,259),260))</f>
        <v>9</v>
      </c>
      <c r="N3633" s="390">
        <f>IF(AND(MONTH(F3633)=7,DAY(F3633)&gt;25),1,
ROUNDDOWN((SUM(VLOOKUP(MONTH(F3633),D暦変換用数値,2,FALSE),DAY(F3633))/28)+1,0))</f>
        <v>8</v>
      </c>
      <c r="O3633" s="205">
        <f>IF(AND(MONTH(F3633)=7,DAY(F3633)&gt;25),DAY(F3633)-25,
MOD((SUM(VLOOKUP(MONTH(F3633),D暦変換用数値,2,FALSE),DAY(F3633))),28)+1)</f>
        <v>12</v>
      </c>
      <c r="P3633" s="406">
        <f>IF(OR(MONTH(F3633)&lt;7,AND(MONTH(F3633)=7,DAY(F3633)&lt;=25)),
MOD(SUM((E3633-1901)*365,(N3633-1)*28,O3633,258),260),
MOD(SUM((E3633-1900)*365,(N3633-1)*28,O3633,258),260))</f>
        <v>216</v>
      </c>
      <c r="Q3633" s="373" t="str">
        <f>VLOOKUP(MOD(P3633,4),色,2,FALSE)</f>
        <v>黄色い</v>
      </c>
      <c r="R3633" s="291" t="str">
        <f>VLOOKUP(MOD(P3633,13),銀河の音,2,FALSE)</f>
        <v>銀河の</v>
      </c>
      <c r="S3633" s="384" t="str">
        <f>VLOOKUP(MOD(P3633,20),太陽の紋章,2,FALSE)</f>
        <v>戦士</v>
      </c>
      <c r="T3633" s="99" t="s">
        <v>6022</v>
      </c>
    </row>
    <row r="3634" spans="1:20" ht="13.5" customHeight="1">
      <c r="A3634" s="50" t="str">
        <f>VLOOKUP(MOD(E3634,10),十干,2,FALSE)</f>
        <v>癸</v>
      </c>
      <c r="B3634" s="199" t="str">
        <f>VLOOKUP(MOD(E3634,12),十二支,3,FALSE)</f>
        <v xml:space="preserve">10 龍 </v>
      </c>
      <c r="C3634" s="201" t="str">
        <f>VLOOKUP(F3634,星座,3,TRUE)</f>
        <v xml:space="preserve">07 天 </v>
      </c>
      <c r="D3634" s="531">
        <v>8421</v>
      </c>
      <c r="E3634" s="1">
        <f>IFERROR(YEAR(D3634),LEFT(D3634,4))</f>
        <v>1923</v>
      </c>
      <c r="F3634" s="1" t="str">
        <f>IF(ISTEXT(D3634),RIGHT(D3634,5),TEXT(D3634,"mm/dd"))</f>
        <v>01/20</v>
      </c>
      <c r="G3634" s="39">
        <f>SUM(MID(E3634,1,1),MID(E3634,2,1),MID(E3634,3,1),MID(E3634,4,1),MID(F3634,1,1),MID(F3634,2,1),MID(F3634,4,1),MID(F3634,5,1))</f>
        <v>18</v>
      </c>
      <c r="H3634" s="41">
        <f>IF(MOD(G3634,9)=0,9,MOD(G3634,9))</f>
        <v>9</v>
      </c>
      <c r="I3634" s="45" t="str">
        <f>IFERROR(MID("日月火水木金土",WEEKDAY(D3634),1),"")</f>
        <v>土</v>
      </c>
      <c r="J3634" s="304" t="s">
        <v>5351</v>
      </c>
      <c r="K3634" s="202" t="str">
        <f>VLOOKUP(F3634,石と花メイン,3,FALSE)</f>
        <v>◆紅玉</v>
      </c>
      <c r="L3634" s="297" t="str">
        <f>VLOOKUP(F3634,石と花メイン,4,FALSE)</f>
        <v>金鳳花【馬の足形】</v>
      </c>
      <c r="M3634" s="393">
        <f>IF(OR(MONTH(F3634)&lt;7,AND(MONTH(F3634)=7,DAY(F3634)&lt;=25)),
MOD(SUM((E3634-1901)*365,259),260),
MOD(SUM((E3634-1900)*365,259),260))</f>
        <v>229</v>
      </c>
      <c r="N3634" s="390">
        <f>IF(AND(MONTH(F3634)=7,DAY(F3634)&gt;25),1,
ROUNDDOWN((SUM(VLOOKUP(MONTH(F3634),D暦変換用数値,2,FALSE),DAY(F3634))/28)+1,0))</f>
        <v>7</v>
      </c>
      <c r="O3634" s="205">
        <f>IF(AND(MONTH(F3634)=7,DAY(F3634)&gt;25),DAY(F3634)-25,
MOD((SUM(VLOOKUP(MONTH(F3634),D暦変換用数値,2,FALSE),DAY(F3634))),28)+1)</f>
        <v>11</v>
      </c>
      <c r="P3634" s="406">
        <f>IF(OR(MONTH(F3634)&lt;7,AND(MONTH(F3634)=7,DAY(F3634)&lt;=25)),
MOD(SUM((E3634-1901)*365,(N3634-1)*28,O3634,258),260),
MOD(SUM((E3634-1900)*365,(N3634-1)*28,O3634,258),260))</f>
        <v>147</v>
      </c>
      <c r="Q3634" s="374" t="str">
        <f>VLOOKUP(MOD(P3634,4),色,2,FALSE)</f>
        <v>青い</v>
      </c>
      <c r="R3634" s="292" t="str">
        <f>VLOOKUP(MOD(P3634,13),銀河の音,2,FALSE)</f>
        <v>自己存在の</v>
      </c>
      <c r="S3634" s="385" t="str">
        <f>VLOOKUP(MOD(P3634,20),太陽の紋章,2,FALSE)</f>
        <v>手</v>
      </c>
      <c r="T3634" s="98" t="s">
        <v>3736</v>
      </c>
    </row>
    <row r="3635" spans="1:20" ht="13.5" customHeight="1">
      <c r="A3635" s="50" t="str">
        <f>VLOOKUP(MOD(E3635,10),十干,2,FALSE)</f>
        <v>乙</v>
      </c>
      <c r="B3635" s="199" t="str">
        <f>VLOOKUP(MOD(E3635,12),十二支,3,FALSE)</f>
        <v xml:space="preserve">10 龍 </v>
      </c>
      <c r="C3635" s="201" t="str">
        <f>VLOOKUP(F3635,星座,3,TRUE)</f>
        <v xml:space="preserve">07 天 </v>
      </c>
      <c r="D3635" s="531">
        <v>12815</v>
      </c>
      <c r="E3635" s="1">
        <f>IFERROR(YEAR(D3635),LEFT(D3635,4))</f>
        <v>1935</v>
      </c>
      <c r="F3635" s="1" t="str">
        <f>IF(ISTEXT(D3635),RIGHT(D3635,5),TEXT(D3635,"mm/dd"))</f>
        <v>01/31</v>
      </c>
      <c r="G3635" s="39">
        <f>SUM(MID(E3635,1,1),MID(E3635,2,1),MID(E3635,3,1),MID(E3635,4,1),MID(F3635,1,1),MID(F3635,2,1),MID(F3635,4,1),MID(F3635,5,1))</f>
        <v>23</v>
      </c>
      <c r="H3635" s="41">
        <f>IF(MOD(G3635,9)=0,9,MOD(G3635,9))</f>
        <v>5</v>
      </c>
      <c r="I3635" s="45" t="str">
        <f>IFERROR(MID("日月火水木金土",WEEKDAY(D3635),1),"")</f>
        <v>木</v>
      </c>
      <c r="J3635" s="304" t="s">
        <v>1940</v>
      </c>
      <c r="K3635" s="202" t="str">
        <f>VLOOKUP(F3635,石と花メイン,3,FALSE)</f>
        <v>●月長石</v>
      </c>
      <c r="L3635" s="297" t="str">
        <f>VLOOKUP(F3635,石と花メイン,4,FALSE)</f>
        <v>満作/万作</v>
      </c>
      <c r="M3635" s="393">
        <f>IF(OR(MONTH(F3635)&lt;7,AND(MONTH(F3635)=7,DAY(F3635)&lt;=25)),
MOD(SUM((E3635-1901)*365,259),260),
MOD(SUM((E3635-1900)*365,259),260))</f>
        <v>189</v>
      </c>
      <c r="N3635" s="390">
        <f>IF(AND(MONTH(F3635)=7,DAY(F3635)&gt;25),1,
ROUNDDOWN((SUM(VLOOKUP(MONTH(F3635),D暦変換用数値,2,FALSE),DAY(F3635))/28)+1,0))</f>
        <v>7</v>
      </c>
      <c r="O3635" s="205">
        <f>IF(AND(MONTH(F3635)=7,DAY(F3635)&gt;25),DAY(F3635)-25,
MOD((SUM(VLOOKUP(MONTH(F3635),D暦変換用数値,2,FALSE),DAY(F3635))),28)+1)</f>
        <v>22</v>
      </c>
      <c r="P3635" s="406">
        <f>IF(OR(MONTH(F3635)&lt;7,AND(MONTH(F3635)=7,DAY(F3635)&lt;=25)),
MOD(SUM((E3635-1901)*365,(N3635-1)*28,O3635,258),260),
MOD(SUM((E3635-1900)*365,(N3635-1)*28,O3635,258),260))</f>
        <v>118</v>
      </c>
      <c r="Q3635" s="375" t="str">
        <f>VLOOKUP(MOD(P3635,4),色,2,FALSE)</f>
        <v>白い</v>
      </c>
      <c r="R3635" s="293" t="str">
        <f>VLOOKUP(MOD(P3635,13),銀河の音,2,FALSE)</f>
        <v>磁気の</v>
      </c>
      <c r="S3635" s="386" t="str">
        <f>VLOOKUP(MOD(P3635,20),太陽の紋章,2,FALSE)</f>
        <v>鏡</v>
      </c>
      <c r="T3635" s="97" t="s">
        <v>5902</v>
      </c>
    </row>
    <row r="3636" spans="1:20" ht="13.5" customHeight="1">
      <c r="A3636" s="50" t="str">
        <f>VLOOKUP(MOD(E3636,10),十干,2,FALSE)</f>
        <v>丁</v>
      </c>
      <c r="B3636" s="199" t="str">
        <f>VLOOKUP(MOD(E3636,12),十二支,3,FALSE)</f>
        <v xml:space="preserve">10 龍 </v>
      </c>
      <c r="C3636" s="201" t="str">
        <f>VLOOKUP(F3636,星座,3,TRUE)</f>
        <v xml:space="preserve">07 天 </v>
      </c>
      <c r="D3636" s="531">
        <v>17188</v>
      </c>
      <c r="E3636" s="1">
        <f>IFERROR(YEAR(D3636),LEFT(D3636,4))</f>
        <v>1947</v>
      </c>
      <c r="F3636" s="1" t="str">
        <f>IF(ISTEXT(D3636),RIGHT(D3636,5),TEXT(D3636,"mm/dd"))</f>
        <v>01/21</v>
      </c>
      <c r="G3636" s="39">
        <f>SUM(MID(E3636,1,1),MID(E3636,2,1),MID(E3636,3,1),MID(E3636,4,1),MID(F3636,1,1),MID(F3636,2,1),MID(F3636,4,1),MID(F3636,5,1))</f>
        <v>25</v>
      </c>
      <c r="H3636" s="41">
        <f>IF(MOD(G3636,9)=0,9,MOD(G3636,9))</f>
        <v>7</v>
      </c>
      <c r="I3636" s="45" t="str">
        <f>IFERROR(MID("日月火水木金土",WEEKDAY(D3636),1),"")</f>
        <v>火</v>
      </c>
      <c r="J3636" s="304" t="s">
        <v>6416</v>
      </c>
      <c r="K3636" s="202" t="str">
        <f>VLOOKUP(F3636,石と花メイン,3,FALSE)</f>
        <v>◆藍玉</v>
      </c>
      <c r="L3636" s="297" t="str">
        <f>VLOOKUP(F3636,石と花メイン,4,FALSE)</f>
        <v>ローズマリー【迷迭香/万年郎】</v>
      </c>
      <c r="M3636" s="393">
        <f>IF(OR(MONTH(F3636)&lt;7,AND(MONTH(F3636)=7,DAY(F3636)&lt;=25)),
MOD(SUM((E3636-1901)*365,259),260),
MOD(SUM((E3636-1900)*365,259),260))</f>
        <v>149</v>
      </c>
      <c r="N3636" s="390">
        <f>IF(AND(MONTH(F3636)=7,DAY(F3636)&gt;25),1,
ROUNDDOWN((SUM(VLOOKUP(MONTH(F3636),D暦変換用数値,2,FALSE),DAY(F3636))/28)+1,0))</f>
        <v>7</v>
      </c>
      <c r="O3636" s="205">
        <f>IF(AND(MONTH(F3636)=7,DAY(F3636)&gt;25),DAY(F3636)-25,
MOD((SUM(VLOOKUP(MONTH(F3636),D暦変換用数値,2,FALSE),DAY(F3636))),28)+1)</f>
        <v>12</v>
      </c>
      <c r="P3636" s="406">
        <f>IF(OR(MONTH(F3636)&lt;7,AND(MONTH(F3636)=7,DAY(F3636)&lt;=25)),
MOD(SUM((E3636-1901)*365,(N3636-1)*28,O3636,258),260),
MOD(SUM((E3636-1900)*365,(N3636-1)*28,O3636,258),260))</f>
        <v>68</v>
      </c>
      <c r="Q3636" s="373" t="str">
        <f>VLOOKUP(MOD(P3636,4),色,2,FALSE)</f>
        <v>黄色い</v>
      </c>
      <c r="R3636" s="291" t="str">
        <f>VLOOKUP(MOD(P3636,13),銀河の音,2,FALSE)</f>
        <v>電気の</v>
      </c>
      <c r="S3636" s="384" t="str">
        <f>VLOOKUP(MOD(P3636,20),太陽の紋章,2,FALSE)</f>
        <v>星</v>
      </c>
      <c r="T3636" s="98" t="s">
        <v>3736</v>
      </c>
    </row>
    <row r="3637" spans="1:20" ht="13.5" customHeight="1">
      <c r="A3637" s="50" t="str">
        <f>VLOOKUP(MOD(E3637,10),十干,2,FALSE)</f>
        <v>丁</v>
      </c>
      <c r="B3637" s="199" t="str">
        <f>VLOOKUP(MOD(E3637,12),十二支,3,FALSE)</f>
        <v xml:space="preserve">10 龍 </v>
      </c>
      <c r="C3637" s="201" t="str">
        <f>VLOOKUP(F3637,星座,3,TRUE)</f>
        <v xml:space="preserve">07 天 </v>
      </c>
      <c r="D3637" s="531">
        <v>17189</v>
      </c>
      <c r="E3637" s="1">
        <f>IFERROR(YEAR(D3637),LEFT(D3637,4))</f>
        <v>1947</v>
      </c>
      <c r="F3637" s="1" t="str">
        <f>IF(ISTEXT(D3637),RIGHT(D3637,5),TEXT(D3637,"mm/dd"))</f>
        <v>01/22</v>
      </c>
      <c r="G3637" s="39">
        <f>SUM(MID(E3637,1,1),MID(E3637,2,1),MID(E3637,3,1),MID(E3637,4,1),MID(F3637,1,1),MID(F3637,2,1),MID(F3637,4,1),MID(F3637,5,1))</f>
        <v>26</v>
      </c>
      <c r="H3637" s="41">
        <f>IF(MOD(G3637,9)=0,9,MOD(G3637,9))</f>
        <v>8</v>
      </c>
      <c r="I3637" s="45" t="str">
        <f>IFERROR(MID("日月火水木金土",WEEKDAY(D3637),1),"")</f>
        <v>水</v>
      </c>
      <c r="J3637" s="304" t="s">
        <v>6417</v>
      </c>
      <c r="K3637" s="202" t="str">
        <f>VLOOKUP(F3637,石と花メイン,3,FALSE)</f>
        <v>●瑠璃</v>
      </c>
      <c r="L3637" s="297" t="str">
        <f>VLOOKUP(F3637,石と花メイン,4,FALSE)</f>
        <v>苔</v>
      </c>
      <c r="M3637" s="393">
        <f>IF(OR(MONTH(F3637)&lt;7,AND(MONTH(F3637)=7,DAY(F3637)&lt;=25)),
MOD(SUM((E3637-1901)*365,259),260),
MOD(SUM((E3637-1900)*365,259),260))</f>
        <v>149</v>
      </c>
      <c r="N3637" s="390">
        <f>IF(AND(MONTH(F3637)=7,DAY(F3637)&gt;25),1,
ROUNDDOWN((SUM(VLOOKUP(MONTH(F3637),D暦変換用数値,2,FALSE),DAY(F3637))/28)+1,0))</f>
        <v>7</v>
      </c>
      <c r="O3637" s="205">
        <f>IF(AND(MONTH(F3637)=7,DAY(F3637)&gt;25),DAY(F3637)-25,
MOD((SUM(VLOOKUP(MONTH(F3637),D暦変換用数値,2,FALSE),DAY(F3637))),28)+1)</f>
        <v>13</v>
      </c>
      <c r="P3637" s="406">
        <f>IF(OR(MONTH(F3637)&lt;7,AND(MONTH(F3637)=7,DAY(F3637)&lt;=25)),
MOD(SUM((E3637-1901)*365,(N3637-1)*28,O3637,258),260),
MOD(SUM((E3637-1900)*365,(N3637-1)*28,O3637,258),260))</f>
        <v>69</v>
      </c>
      <c r="Q3637" s="372" t="str">
        <f>VLOOKUP(MOD(P3637,4),色,2,FALSE)</f>
        <v>赤い</v>
      </c>
      <c r="R3637" s="290" t="str">
        <f>VLOOKUP(MOD(P3637,13),銀河の音,2,FALSE)</f>
        <v>自己存在の</v>
      </c>
      <c r="S3637" s="383" t="str">
        <f>VLOOKUP(MOD(P3637,20),太陽の紋章,2,FALSE)</f>
        <v>月</v>
      </c>
      <c r="T3637" s="97" t="s">
        <v>5606</v>
      </c>
    </row>
    <row r="3638" spans="1:20" ht="13.5" customHeight="1">
      <c r="A3638" s="50" t="str">
        <f>VLOOKUP(MOD(E3638,10),十干,2,FALSE)</f>
        <v>丁</v>
      </c>
      <c r="B3638" s="199" t="str">
        <f>VLOOKUP(MOD(E3638,12),十二支,3,FALSE)</f>
        <v xml:space="preserve">10 龍 </v>
      </c>
      <c r="C3638" s="201" t="str">
        <f>VLOOKUP(F3638,星座,3,TRUE)</f>
        <v xml:space="preserve">07 天 </v>
      </c>
      <c r="D3638" s="531">
        <v>17190</v>
      </c>
      <c r="E3638" s="1">
        <f>IFERROR(YEAR(D3638),LEFT(D3638,4))</f>
        <v>1947</v>
      </c>
      <c r="F3638" s="1" t="str">
        <f>IF(ISTEXT(D3638),RIGHT(D3638,5),TEXT(D3638,"mm/dd"))</f>
        <v>01/23</v>
      </c>
      <c r="G3638" s="39">
        <f>SUM(MID(E3638,1,1),MID(E3638,2,1),MID(E3638,3,1),MID(E3638,4,1),MID(F3638,1,1),MID(F3638,2,1),MID(F3638,4,1),MID(F3638,5,1))</f>
        <v>27</v>
      </c>
      <c r="H3638" s="41">
        <f>IF(MOD(G3638,9)=0,9,MOD(G3638,9))</f>
        <v>9</v>
      </c>
      <c r="I3638" s="45" t="str">
        <f>IFERROR(MID("日月火水木金土",WEEKDAY(D3638),1),"")</f>
        <v>木</v>
      </c>
      <c r="J3638" s="304" t="s">
        <v>6418</v>
      </c>
      <c r="K3638" s="202" t="str">
        <f>VLOOKUP(F3638,石と花メイン,3,FALSE)</f>
        <v>■紅玉髄</v>
      </c>
      <c r="L3638" s="297" t="str">
        <f>VLOOKUP(F3638,石と花メイン,4,FALSE)</f>
        <v>万両</v>
      </c>
      <c r="M3638" s="393">
        <f>IF(OR(MONTH(F3638)&lt;7,AND(MONTH(F3638)=7,DAY(F3638)&lt;=25)),
MOD(SUM((E3638-1901)*365,259),260),
MOD(SUM((E3638-1900)*365,259),260))</f>
        <v>149</v>
      </c>
      <c r="N3638" s="390">
        <f>IF(AND(MONTH(F3638)=7,DAY(F3638)&gt;25),1,
ROUNDDOWN((SUM(VLOOKUP(MONTH(F3638),D暦変換用数値,2,FALSE),DAY(F3638))/28)+1,0))</f>
        <v>7</v>
      </c>
      <c r="O3638" s="205">
        <f>IF(AND(MONTH(F3638)=7,DAY(F3638)&gt;25),DAY(F3638)-25,
MOD((SUM(VLOOKUP(MONTH(F3638),D暦変換用数値,2,FALSE),DAY(F3638))),28)+1)</f>
        <v>14</v>
      </c>
      <c r="P3638" s="406">
        <f>IF(OR(MONTH(F3638)&lt;7,AND(MONTH(F3638)=7,DAY(F3638)&lt;=25)),
MOD(SUM((E3638-1901)*365,(N3638-1)*28,O3638,258),260),
MOD(SUM((E3638-1900)*365,(N3638-1)*28,O3638,258),260))</f>
        <v>70</v>
      </c>
      <c r="Q3638" s="375" t="str">
        <f>VLOOKUP(MOD(P3638,4),色,2,FALSE)</f>
        <v>白い</v>
      </c>
      <c r="R3638" s="293" t="str">
        <f>VLOOKUP(MOD(P3638,13),銀河の音,2,FALSE)</f>
        <v>倍音の</v>
      </c>
      <c r="S3638" s="386" t="str">
        <f>VLOOKUP(MOD(P3638,20),太陽の紋章,2,FALSE)</f>
        <v>犬</v>
      </c>
      <c r="T3638" s="105" t="s">
        <v>8452</v>
      </c>
    </row>
    <row r="3639" spans="1:20" ht="13.5" customHeight="1">
      <c r="A3639" s="282" t="str">
        <f>VLOOKUP(MOD(E3639,10),十干,2,FALSE)</f>
        <v>丁</v>
      </c>
      <c r="B3639" s="283" t="str">
        <f>VLOOKUP(MOD(E3639,12),十二支,3,FALSE)</f>
        <v xml:space="preserve">10 龍 </v>
      </c>
      <c r="C3639" s="287" t="str">
        <f>VLOOKUP(F3639,星座,3,TRUE)</f>
        <v xml:space="preserve">07 天 </v>
      </c>
      <c r="D3639" s="533">
        <v>17192</v>
      </c>
      <c r="E3639" s="83">
        <f>IFERROR(YEAR(D3639),LEFT(D3639,4))</f>
        <v>1947</v>
      </c>
      <c r="F3639" s="83" t="str">
        <f>IF(ISTEXT(D3639),RIGHT(D3639,5),TEXT(D3639,"mm/dd"))</f>
        <v>01/25</v>
      </c>
      <c r="G3639" s="88">
        <f>SUM(MID(E3639,1,1),MID(E3639,2,1),MID(E3639,3,1),MID(E3639,4,1),MID(F3639,1,1),MID(F3639,2,1),MID(F3639,4,1),MID(F3639,5,1))</f>
        <v>29</v>
      </c>
      <c r="H3639" s="88">
        <f>IF(MOD(G3639,9)=0,9,MOD(G3639,9))</f>
        <v>2</v>
      </c>
      <c r="I3639" s="83" t="str">
        <f>IFERROR(MID("日月火水木金土",WEEKDAY(D3639),1),"")</f>
        <v>土</v>
      </c>
      <c r="J3639" s="303" t="s">
        <v>4940</v>
      </c>
      <c r="K3639" s="87" t="str">
        <f>VLOOKUP(F3639,石と花メイン,3,FALSE)</f>
        <v>◆金緑石</v>
      </c>
      <c r="L3639" s="296" t="str">
        <f>VLOOKUP(F3639,石と花メイン,4,FALSE)</f>
        <v>セラスチウム【白耳菜草】</v>
      </c>
      <c r="M3639" s="392">
        <f>IF(OR(MONTH(F3639)&lt;7,AND(MONTH(F3639)=7,DAY(F3639)&lt;=25)),
MOD(SUM((E3639-1901)*365,259),260),
MOD(SUM((E3639-1900)*365,259),260))</f>
        <v>149</v>
      </c>
      <c r="N3639" s="330">
        <f>IF(AND(MONTH(F3639)=7,DAY(F3639)&gt;25),1,
ROUNDDOWN((SUM(VLOOKUP(MONTH(F3639),D暦変換用数値,2,FALSE),DAY(F3639))/28)+1,0))</f>
        <v>7</v>
      </c>
      <c r="O3639" s="84">
        <f>IF(AND(MONTH(F3639)=7,DAY(F3639)&gt;25),DAY(F3639)-25,
MOD((SUM(VLOOKUP(MONTH(F3639),D暦変換用数値,2,FALSE),DAY(F3639))),28)+1)</f>
        <v>16</v>
      </c>
      <c r="P3639" s="405">
        <f>IF(OR(MONTH(F3639)&lt;7,AND(MONTH(F3639)=7,DAY(F3639)&lt;=25)),
MOD(SUM((E3639-1901)*365,(N3639-1)*28,O3639,258),260),
MOD(SUM((E3639-1900)*365,(N3639-1)*28,O3639,258),260))</f>
        <v>72</v>
      </c>
      <c r="Q3639" s="371" t="str">
        <f>VLOOKUP(MOD(P3639,4),色,2,FALSE)</f>
        <v>黄色い</v>
      </c>
      <c r="R3639" s="289" t="str">
        <f>VLOOKUP(MOD(P3639,13),銀河の音,2,FALSE)</f>
        <v>共振の</v>
      </c>
      <c r="S3639" s="382" t="str">
        <f>VLOOKUP(MOD(P3639,20),太陽の紋章,2,FALSE)</f>
        <v>人</v>
      </c>
      <c r="T3639" s="95" t="s">
        <v>1553</v>
      </c>
    </row>
    <row r="3640" spans="1:20" ht="13.5" customHeight="1">
      <c r="A3640" s="76" t="str">
        <f>VLOOKUP(MOD(E3640,10),十干,2,FALSE)</f>
        <v>丁</v>
      </c>
      <c r="B3640" s="199" t="str">
        <f>VLOOKUP(MOD(E3640,12),十二支,3,FALSE)</f>
        <v xml:space="preserve">10 龍 </v>
      </c>
      <c r="C3640" s="201" t="str">
        <f>VLOOKUP(F3640,星座,3,TRUE)</f>
        <v xml:space="preserve">07 天 </v>
      </c>
      <c r="D3640" s="534">
        <v>17200</v>
      </c>
      <c r="E3640" s="116">
        <f>IFERROR(YEAR(D3640),LEFT(D3640,4))</f>
        <v>1947</v>
      </c>
      <c r="F3640" s="116" t="str">
        <f>IF(ISTEXT(D3640),RIGHT(D3640,5),TEXT(D3640,"mm/dd"))</f>
        <v>02/02</v>
      </c>
      <c r="G3640" s="120">
        <f>SUM(MID(E3640,1,1),MID(E3640,2,1),MID(E3640,3,1),MID(E3640,4,1),MID(F3640,1,1),MID(F3640,2,1),MID(F3640,4,1),MID(F3640,5,1))</f>
        <v>25</v>
      </c>
      <c r="H3640" s="120">
        <f>IF(MOD(G3640,9)=0,9,MOD(G3640,9))</f>
        <v>7</v>
      </c>
      <c r="I3640" s="116" t="str">
        <f>IFERROR(MID("日月火水木金土",WEEKDAY(D3640),1),"")</f>
        <v>日</v>
      </c>
      <c r="J3640" s="306" t="s">
        <v>6823</v>
      </c>
      <c r="K3640" s="203" t="str">
        <f>VLOOKUP(F3640,石と花メイン,3,FALSE)</f>
        <v>◇金剛石</v>
      </c>
      <c r="L3640" s="299" t="str">
        <f>VLOOKUP(F3640,石と花メイン,4,FALSE)</f>
        <v>木瓜</v>
      </c>
      <c r="M3640" s="395">
        <f>IF(OR(MONTH(F3640)&lt;7,AND(MONTH(F3640)=7,DAY(F3640)&lt;=25)),
MOD(SUM((E3640-1901)*365,259),260),
MOD(SUM((E3640-1900)*365,259),260))</f>
        <v>149</v>
      </c>
      <c r="N3640" s="121">
        <f>IF(AND(MONTH(F3640)=7,DAY(F3640)&gt;25),1,
ROUNDDOWN((SUM(VLOOKUP(MONTH(F3640),D暦変換用数値,2,FALSE),DAY(F3640))/28)+1,0))</f>
        <v>7</v>
      </c>
      <c r="O3640" s="117">
        <f>IF(AND(MONTH(F3640)=7,DAY(F3640)&gt;25),DAY(F3640)-25,
MOD((SUM(VLOOKUP(MONTH(F3640),D暦変換用数値,2,FALSE),DAY(F3640))),28)+1)</f>
        <v>24</v>
      </c>
      <c r="P3640" s="408">
        <f>IF(OR(MONTH(F3640)&lt;7,AND(MONTH(F3640)=7,DAY(F3640)&lt;=25)),
MOD(SUM((E3640-1901)*365,(N3640-1)*28,O3640,258),260),
MOD(SUM((E3640-1900)*365,(N3640-1)*28,O3640,258),260))</f>
        <v>80</v>
      </c>
      <c r="Q3640" s="373" t="str">
        <f>VLOOKUP(MOD(P3640,4),色,2,FALSE)</f>
        <v>黄色い</v>
      </c>
      <c r="R3640" s="291" t="str">
        <f>VLOOKUP(MOD(P3640,13),銀河の音,2,FALSE)</f>
        <v>月の</v>
      </c>
      <c r="S3640" s="384" t="str">
        <f>VLOOKUP(MOD(P3640,20),太陽の紋章,2,FALSE)</f>
        <v>太陽</v>
      </c>
      <c r="T3640" s="118"/>
    </row>
    <row r="3641" spans="1:20" ht="13.5" customHeight="1">
      <c r="A3641" s="50" t="str">
        <f>VLOOKUP(MOD(E3641,10),十干,2,FALSE)</f>
        <v>丁</v>
      </c>
      <c r="B3641" s="199" t="str">
        <f>VLOOKUP(MOD(E3641,12),十二支,3,FALSE)</f>
        <v xml:space="preserve">10 龍 </v>
      </c>
      <c r="C3641" s="201" t="str">
        <f>VLOOKUP(F3641,星座,3,TRUE)</f>
        <v xml:space="preserve">07 天 </v>
      </c>
      <c r="D3641" s="531">
        <v>17203</v>
      </c>
      <c r="E3641" s="1">
        <f>IFERROR(YEAR(D3641),LEFT(D3641,4))</f>
        <v>1947</v>
      </c>
      <c r="F3641" s="1" t="str">
        <f>IF(ISTEXT(D3641),RIGHT(D3641,5),TEXT(D3641,"mm/dd"))</f>
        <v>02/05</v>
      </c>
      <c r="G3641" s="39">
        <f>SUM(MID(E3641,1,1),MID(E3641,2,1),MID(E3641,3,1),MID(E3641,4,1),MID(F3641,1,1),MID(F3641,2,1),MID(F3641,4,1),MID(F3641,5,1))</f>
        <v>28</v>
      </c>
      <c r="H3641" s="41">
        <f>IF(MOD(G3641,9)=0,9,MOD(G3641,9))</f>
        <v>1</v>
      </c>
      <c r="I3641" s="45" t="str">
        <f>IFERROR(MID("日月火水木金土",WEEKDAY(D3641),1),"")</f>
        <v>水</v>
      </c>
      <c r="J3641" s="304" t="s">
        <v>6419</v>
      </c>
      <c r="K3641" s="202" t="str">
        <f>VLOOKUP(F3641,石と花メイン,3,FALSE)</f>
        <v>●藍銅鉱</v>
      </c>
      <c r="L3641" s="297" t="str">
        <f>VLOOKUP(F3641,石と花メイン,4,FALSE)</f>
        <v>羊歯【忍ぶ草】</v>
      </c>
      <c r="M3641" s="393">
        <f>IF(OR(MONTH(F3641)&lt;7,AND(MONTH(F3641)=7,DAY(F3641)&lt;=25)),
MOD(SUM((E3641-1901)*365,259),260),
MOD(SUM((E3641-1900)*365,259),260))</f>
        <v>149</v>
      </c>
      <c r="N3641" s="390">
        <f>IF(AND(MONTH(F3641)=7,DAY(F3641)&gt;25),1,
ROUNDDOWN((SUM(VLOOKUP(MONTH(F3641),D暦変換用数値,2,FALSE),DAY(F3641))/28)+1,0))</f>
        <v>7</v>
      </c>
      <c r="O3641" s="205">
        <f>IF(AND(MONTH(F3641)=7,DAY(F3641)&gt;25),DAY(F3641)-25,
MOD((SUM(VLOOKUP(MONTH(F3641),D暦変換用数値,2,FALSE),DAY(F3641))),28)+1)</f>
        <v>27</v>
      </c>
      <c r="P3641" s="406">
        <f>IF(OR(MONTH(F3641)&lt;7,AND(MONTH(F3641)=7,DAY(F3641)&lt;=25)),
MOD(SUM((E3641-1901)*365,(N3641-1)*28,O3641,258),260),
MOD(SUM((E3641-1900)*365,(N3641-1)*28,O3641,258),260))</f>
        <v>83</v>
      </c>
      <c r="Q3641" s="374" t="str">
        <f>VLOOKUP(MOD(P3641,4),色,2,FALSE)</f>
        <v>青い</v>
      </c>
      <c r="R3641" s="292" t="str">
        <f>VLOOKUP(MOD(P3641,13),銀河の音,2,FALSE)</f>
        <v>倍音の</v>
      </c>
      <c r="S3641" s="385" t="str">
        <f>VLOOKUP(MOD(P3641,20),太陽の紋章,2,FALSE)</f>
        <v>夜</v>
      </c>
      <c r="T3641" s="98" t="s">
        <v>3736</v>
      </c>
    </row>
    <row r="3642" spans="1:20" ht="13.5" customHeight="1">
      <c r="A3642" s="50" t="str">
        <f>VLOOKUP(MOD(E3642,10),十干,2,FALSE)</f>
        <v>丁</v>
      </c>
      <c r="B3642" s="199" t="str">
        <f>VLOOKUP(MOD(E3642,12),十二支,3,FALSE)</f>
        <v xml:space="preserve">10 龍 </v>
      </c>
      <c r="C3642" s="201" t="str">
        <f>VLOOKUP(F3642,星座,3,TRUE)</f>
        <v xml:space="preserve">07 天 </v>
      </c>
      <c r="D3642" s="531">
        <v>17203</v>
      </c>
      <c r="E3642" s="1">
        <f>IFERROR(YEAR(D3642),LEFT(D3642,4))</f>
        <v>1947</v>
      </c>
      <c r="F3642" s="1" t="str">
        <f>IF(ISTEXT(D3642),RIGHT(D3642,5),TEXT(D3642,"mm/dd"))</f>
        <v>02/05</v>
      </c>
      <c r="G3642" s="39">
        <f>SUM(MID(E3642,1,1),MID(E3642,2,1),MID(E3642,3,1),MID(E3642,4,1),MID(F3642,1,1),MID(F3642,2,1),MID(F3642,4,1),MID(F3642,5,1))</f>
        <v>28</v>
      </c>
      <c r="H3642" s="41">
        <f>IF(MOD(G3642,9)=0,9,MOD(G3642,9))</f>
        <v>1</v>
      </c>
      <c r="I3642" s="45" t="str">
        <f>IFERROR(MID("日月火水木金土",WEEKDAY(D3642),1),"")</f>
        <v>水</v>
      </c>
      <c r="J3642" s="304" t="s">
        <v>6420</v>
      </c>
      <c r="K3642" s="202" t="str">
        <f>VLOOKUP(F3642,石と花メイン,3,FALSE)</f>
        <v>●藍銅鉱</v>
      </c>
      <c r="L3642" s="297" t="str">
        <f>VLOOKUP(F3642,石と花メイン,4,FALSE)</f>
        <v>羊歯【忍ぶ草】</v>
      </c>
      <c r="M3642" s="393">
        <f>IF(OR(MONTH(F3642)&lt;7,AND(MONTH(F3642)=7,DAY(F3642)&lt;=25)),
MOD(SUM((E3642-1901)*365,259),260),
MOD(SUM((E3642-1900)*365,259),260))</f>
        <v>149</v>
      </c>
      <c r="N3642" s="390">
        <f>IF(AND(MONTH(F3642)=7,DAY(F3642)&gt;25),1,
ROUNDDOWN((SUM(VLOOKUP(MONTH(F3642),D暦変換用数値,2,FALSE),DAY(F3642))/28)+1,0))</f>
        <v>7</v>
      </c>
      <c r="O3642" s="205">
        <f>IF(AND(MONTH(F3642)=7,DAY(F3642)&gt;25),DAY(F3642)-25,
MOD((SUM(VLOOKUP(MONTH(F3642),D暦変換用数値,2,FALSE),DAY(F3642))),28)+1)</f>
        <v>27</v>
      </c>
      <c r="P3642" s="406">
        <f>IF(OR(MONTH(F3642)&lt;7,AND(MONTH(F3642)=7,DAY(F3642)&lt;=25)),
MOD(SUM((E3642-1901)*365,(N3642-1)*28,O3642,258),260),
MOD(SUM((E3642-1900)*365,(N3642-1)*28,O3642,258),260))</f>
        <v>83</v>
      </c>
      <c r="Q3642" s="374" t="str">
        <f>VLOOKUP(MOD(P3642,4),色,2,FALSE)</f>
        <v>青い</v>
      </c>
      <c r="R3642" s="292" t="str">
        <f>VLOOKUP(MOD(P3642,13),銀河の音,2,FALSE)</f>
        <v>倍音の</v>
      </c>
      <c r="S3642" s="385" t="str">
        <f>VLOOKUP(MOD(P3642,20),太陽の紋章,2,FALSE)</f>
        <v>夜</v>
      </c>
      <c r="T3642" s="97" t="s">
        <v>5607</v>
      </c>
    </row>
    <row r="3643" spans="1:20" ht="13.5" customHeight="1">
      <c r="A3643" s="50" t="str">
        <f>VLOOKUP(MOD(E3643,10),十干,2,FALSE)</f>
        <v>丁</v>
      </c>
      <c r="B3643" s="199" t="str">
        <f>VLOOKUP(MOD(E3643,12),十二支,3,FALSE)</f>
        <v xml:space="preserve">10 龍 </v>
      </c>
      <c r="C3643" s="201" t="str">
        <f>VLOOKUP(F3643,星座,3,TRUE)</f>
        <v xml:space="preserve">07 天 </v>
      </c>
      <c r="D3643" s="531">
        <v>17209</v>
      </c>
      <c r="E3643" s="1">
        <f>IFERROR(YEAR(D3643),LEFT(D3643,4))</f>
        <v>1947</v>
      </c>
      <c r="F3643" s="1" t="str">
        <f>IF(ISTEXT(D3643),RIGHT(D3643,5),TEXT(D3643,"mm/dd"))</f>
        <v>02/11</v>
      </c>
      <c r="G3643" s="39">
        <f>SUM(MID(E3643,1,1),MID(E3643,2,1),MID(E3643,3,1),MID(E3643,4,1),MID(F3643,1,1),MID(F3643,2,1),MID(F3643,4,1),MID(F3643,5,1))</f>
        <v>25</v>
      </c>
      <c r="H3643" s="41">
        <f>IF(MOD(G3643,9)=0,9,MOD(G3643,9))</f>
        <v>7</v>
      </c>
      <c r="I3643" s="45" t="str">
        <f>IFERROR(MID("日月火水木金土",WEEKDAY(D3643),1),"")</f>
        <v>火</v>
      </c>
      <c r="J3643" s="304" t="s">
        <v>4983</v>
      </c>
      <c r="K3643" s="202" t="str">
        <f>VLOOKUP(F3643,石と花メイン,3,FALSE)</f>
        <v>■赤縞瑪瑙</v>
      </c>
      <c r="L3643" s="297" t="str">
        <f>VLOOKUP(F3643,石と花メイン,4,FALSE)</f>
        <v>メリッサ【レモンバーム】</v>
      </c>
      <c r="M3643" s="393">
        <f>IF(OR(MONTH(F3643)&lt;7,AND(MONTH(F3643)=7,DAY(F3643)&lt;=25)),
MOD(SUM((E3643-1901)*365,259),260),
MOD(SUM((E3643-1900)*365,259),260))</f>
        <v>149</v>
      </c>
      <c r="N3643" s="390">
        <f>IF(AND(MONTH(F3643)=7,DAY(F3643)&gt;25),1,
ROUNDDOWN((SUM(VLOOKUP(MONTH(F3643),D暦変換用数値,2,FALSE),DAY(F3643))/28)+1,0))</f>
        <v>8</v>
      </c>
      <c r="O3643" s="205">
        <f>IF(AND(MONTH(F3643)=7,DAY(F3643)&gt;25),DAY(F3643)-25,
MOD((SUM(VLOOKUP(MONTH(F3643),D暦変換用数値,2,FALSE),DAY(F3643))),28)+1)</f>
        <v>5</v>
      </c>
      <c r="P3643" s="406">
        <f>IF(OR(MONTH(F3643)&lt;7,AND(MONTH(F3643)=7,DAY(F3643)&lt;=25)),
MOD(SUM((E3643-1901)*365,(N3643-1)*28,O3643,258),260),
MOD(SUM((E3643-1900)*365,(N3643-1)*28,O3643,258),260))</f>
        <v>89</v>
      </c>
      <c r="Q3643" s="372" t="str">
        <f>VLOOKUP(MOD(P3643,4),色,2,FALSE)</f>
        <v>赤い</v>
      </c>
      <c r="R3643" s="290" t="str">
        <f>VLOOKUP(MOD(P3643,13),銀河の音,2,FALSE)</f>
        <v>スペクトルの</v>
      </c>
      <c r="S3643" s="383" t="str">
        <f>VLOOKUP(MOD(P3643,20),太陽の紋章,2,FALSE)</f>
        <v>月</v>
      </c>
      <c r="T3643" s="99" t="s">
        <v>7355</v>
      </c>
    </row>
    <row r="3644" spans="1:20" ht="13.5" customHeight="1">
      <c r="A3644" s="50" t="str">
        <f>VLOOKUP(MOD(E3644,10),十干,2,FALSE)</f>
        <v>丁</v>
      </c>
      <c r="B3644" s="199" t="str">
        <f>VLOOKUP(MOD(E3644,12),十二支,3,FALSE)</f>
        <v xml:space="preserve">10 龍 </v>
      </c>
      <c r="C3644" s="201" t="str">
        <f>VLOOKUP(F3644,星座,3,TRUE)</f>
        <v xml:space="preserve">07 天 </v>
      </c>
      <c r="D3644" s="531">
        <v>17209</v>
      </c>
      <c r="E3644" s="1">
        <f>IFERROR(YEAR(D3644),LEFT(D3644,4))</f>
        <v>1947</v>
      </c>
      <c r="F3644" s="1" t="str">
        <f>IF(ISTEXT(D3644),RIGHT(D3644,5),TEXT(D3644,"mm/dd"))</f>
        <v>02/11</v>
      </c>
      <c r="G3644" s="39">
        <f>SUM(MID(E3644,1,1),MID(E3644,2,1),MID(E3644,3,1),MID(E3644,4,1),MID(F3644,1,1),MID(F3644,2,1),MID(F3644,4,1),MID(F3644,5,1))</f>
        <v>25</v>
      </c>
      <c r="H3644" s="41">
        <f>IF(MOD(G3644,9)=0,9,MOD(G3644,9))</f>
        <v>7</v>
      </c>
      <c r="I3644" s="45" t="str">
        <f>IFERROR(MID("日月火水木金土",WEEKDAY(D3644),1),"")</f>
        <v>火</v>
      </c>
      <c r="J3644" s="304" t="s">
        <v>4984</v>
      </c>
      <c r="K3644" s="202" t="str">
        <f>VLOOKUP(F3644,石と花メイン,3,FALSE)</f>
        <v>■赤縞瑪瑙</v>
      </c>
      <c r="L3644" s="297" t="str">
        <f>VLOOKUP(F3644,石と花メイン,4,FALSE)</f>
        <v>メリッサ【レモンバーム】</v>
      </c>
      <c r="M3644" s="393">
        <f>IF(OR(MONTH(F3644)&lt;7,AND(MONTH(F3644)=7,DAY(F3644)&lt;=25)),
MOD(SUM((E3644-1901)*365,259),260),
MOD(SUM((E3644-1900)*365,259),260))</f>
        <v>149</v>
      </c>
      <c r="N3644" s="390">
        <f>IF(AND(MONTH(F3644)=7,DAY(F3644)&gt;25),1,
ROUNDDOWN((SUM(VLOOKUP(MONTH(F3644),D暦変換用数値,2,FALSE),DAY(F3644))/28)+1,0))</f>
        <v>8</v>
      </c>
      <c r="O3644" s="205">
        <f>IF(AND(MONTH(F3644)=7,DAY(F3644)&gt;25),DAY(F3644)-25,
MOD((SUM(VLOOKUP(MONTH(F3644),D暦変換用数値,2,FALSE),DAY(F3644))),28)+1)</f>
        <v>5</v>
      </c>
      <c r="P3644" s="406">
        <f>IF(OR(MONTH(F3644)&lt;7,AND(MONTH(F3644)=7,DAY(F3644)&lt;=25)),
MOD(SUM((E3644-1901)*365,(N3644-1)*28,O3644,258),260),
MOD(SUM((E3644-1900)*365,(N3644-1)*28,O3644,258),260))</f>
        <v>89</v>
      </c>
      <c r="Q3644" s="372" t="str">
        <f>VLOOKUP(MOD(P3644,4),色,2,FALSE)</f>
        <v>赤い</v>
      </c>
      <c r="R3644" s="290" t="str">
        <f>VLOOKUP(MOD(P3644,13),銀河の音,2,FALSE)</f>
        <v>スペクトルの</v>
      </c>
      <c r="S3644" s="383" t="str">
        <f>VLOOKUP(MOD(P3644,20),太陽の紋章,2,FALSE)</f>
        <v>月</v>
      </c>
      <c r="T3644" s="98"/>
    </row>
    <row r="3645" spans="1:20" ht="13.5" customHeight="1">
      <c r="A3645" s="50" t="str">
        <f>VLOOKUP(MOD(E3645,10),十干,2,FALSE)</f>
        <v>丁</v>
      </c>
      <c r="B3645" s="199" t="str">
        <f>VLOOKUP(MOD(E3645,12),十二支,3,FALSE)</f>
        <v xml:space="preserve">10 龍 </v>
      </c>
      <c r="C3645" s="201" t="str">
        <f>VLOOKUP(F3645,星座,3,TRUE)</f>
        <v xml:space="preserve">07 天 </v>
      </c>
      <c r="D3645" s="531">
        <v>17216</v>
      </c>
      <c r="E3645" s="1">
        <f>IFERROR(YEAR(D3645),LEFT(D3645,4))</f>
        <v>1947</v>
      </c>
      <c r="F3645" s="1" t="str">
        <f>IF(ISTEXT(D3645),RIGHT(D3645,5),TEXT(D3645,"mm/dd"))</f>
        <v>02/18</v>
      </c>
      <c r="G3645" s="39">
        <f>SUM(MID(E3645,1,1),MID(E3645,2,1),MID(E3645,3,1),MID(E3645,4,1),MID(F3645,1,1),MID(F3645,2,1),MID(F3645,4,1),MID(F3645,5,1))</f>
        <v>32</v>
      </c>
      <c r="H3645" s="41">
        <f>IF(MOD(G3645,9)=0,9,MOD(G3645,9))</f>
        <v>5</v>
      </c>
      <c r="I3645" s="45" t="str">
        <f>IFERROR(MID("日月火水木金土",WEEKDAY(D3645),1),"")</f>
        <v>火</v>
      </c>
      <c r="J3645" s="304" t="s">
        <v>4985</v>
      </c>
      <c r="K3645" s="202" t="str">
        <f>VLOOKUP(F3645,石と花メイン,3,FALSE)</f>
        <v>●翡翠</v>
      </c>
      <c r="L3645" s="297" t="str">
        <f>VLOOKUP(F3645,石と花メイン,4,FALSE)</f>
        <v>立金花/流金花</v>
      </c>
      <c r="M3645" s="393">
        <f>IF(OR(MONTH(F3645)&lt;7,AND(MONTH(F3645)=7,DAY(F3645)&lt;=25)),
MOD(SUM((E3645-1901)*365,259),260),
MOD(SUM((E3645-1900)*365,259),260))</f>
        <v>149</v>
      </c>
      <c r="N3645" s="390">
        <f>IF(AND(MONTH(F3645)=7,DAY(F3645)&gt;25),1,
ROUNDDOWN((SUM(VLOOKUP(MONTH(F3645),D暦変換用数値,2,FALSE),DAY(F3645))/28)+1,0))</f>
        <v>8</v>
      </c>
      <c r="O3645" s="205">
        <f>IF(AND(MONTH(F3645)=7,DAY(F3645)&gt;25),DAY(F3645)-25,
MOD((SUM(VLOOKUP(MONTH(F3645),D暦変換用数値,2,FALSE),DAY(F3645))),28)+1)</f>
        <v>12</v>
      </c>
      <c r="P3645" s="406">
        <f>IF(OR(MONTH(F3645)&lt;7,AND(MONTH(F3645)=7,DAY(F3645)&lt;=25)),
MOD(SUM((E3645-1901)*365,(N3645-1)*28,O3645,258),260),
MOD(SUM((E3645-1900)*365,(N3645-1)*28,O3645,258),260))</f>
        <v>96</v>
      </c>
      <c r="Q3645" s="373" t="str">
        <f>VLOOKUP(MOD(P3645,4),色,2,FALSE)</f>
        <v>黄色い</v>
      </c>
      <c r="R3645" s="291" t="str">
        <f>VLOOKUP(MOD(P3645,13),銀河の音,2,FALSE)</f>
        <v>倍音の</v>
      </c>
      <c r="S3645" s="384" t="str">
        <f>VLOOKUP(MOD(P3645,20),太陽の紋章,2,FALSE)</f>
        <v>戦士</v>
      </c>
      <c r="T3645" s="103" t="s">
        <v>5608</v>
      </c>
    </row>
    <row r="3646" spans="1:20" ht="13.5" customHeight="1">
      <c r="A3646" s="50" t="str">
        <f>VLOOKUP(MOD(E3646,10),十干,2,FALSE)</f>
        <v>己</v>
      </c>
      <c r="B3646" s="199" t="str">
        <f>VLOOKUP(MOD(E3646,12),十二支,3,FALSE)</f>
        <v xml:space="preserve">10 龍 </v>
      </c>
      <c r="C3646" s="201" t="str">
        <f>VLOOKUP(F3646,星座,3,TRUE)</f>
        <v xml:space="preserve">07 天 </v>
      </c>
      <c r="D3646" s="531">
        <v>21571</v>
      </c>
      <c r="E3646" s="1">
        <f>IFERROR(YEAR(D3646),LEFT(D3646,4))</f>
        <v>1959</v>
      </c>
      <c r="F3646" s="1" t="str">
        <f>IF(ISTEXT(D3646),RIGHT(D3646,5),TEXT(D3646,"mm/dd"))</f>
        <v>01/21</v>
      </c>
      <c r="G3646" s="39">
        <f>SUM(MID(E3646,1,1),MID(E3646,2,1),MID(E3646,3,1),MID(E3646,4,1),MID(F3646,1,1),MID(F3646,2,1),MID(F3646,4,1),MID(F3646,5,1))</f>
        <v>28</v>
      </c>
      <c r="H3646" s="41">
        <f>IF(MOD(G3646,9)=0,9,MOD(G3646,9))</f>
        <v>1</v>
      </c>
      <c r="I3646" s="45" t="str">
        <f>IFERROR(MID("日月火水木金土",WEEKDAY(D3646),1),"")</f>
        <v>水</v>
      </c>
      <c r="J3646" s="304" t="s">
        <v>4986</v>
      </c>
      <c r="K3646" s="202" t="str">
        <f>VLOOKUP(F3646,石と花メイン,3,FALSE)</f>
        <v>◆藍玉</v>
      </c>
      <c r="L3646" s="297" t="str">
        <f>VLOOKUP(F3646,石と花メイン,4,FALSE)</f>
        <v>ローズマリー【迷迭香/万年郎】</v>
      </c>
      <c r="M3646" s="393">
        <f>IF(OR(MONTH(F3646)&lt;7,AND(MONTH(F3646)=7,DAY(F3646)&lt;=25)),
MOD(SUM((E3646-1901)*365,259),260),
MOD(SUM((E3646-1900)*365,259),260))</f>
        <v>109</v>
      </c>
      <c r="N3646" s="390">
        <f>IF(AND(MONTH(F3646)=7,DAY(F3646)&gt;25),1,
ROUNDDOWN((SUM(VLOOKUP(MONTH(F3646),D暦変換用数値,2,FALSE),DAY(F3646))/28)+1,0))</f>
        <v>7</v>
      </c>
      <c r="O3646" s="205">
        <f>IF(AND(MONTH(F3646)=7,DAY(F3646)&gt;25),DAY(F3646)-25,
MOD((SUM(VLOOKUP(MONTH(F3646),D暦変換用数値,2,FALSE),DAY(F3646))),28)+1)</f>
        <v>12</v>
      </c>
      <c r="P3646" s="406">
        <f>IF(OR(MONTH(F3646)&lt;7,AND(MONTH(F3646)=7,DAY(F3646)&lt;=25)),
MOD(SUM((E3646-1901)*365,(N3646-1)*28,O3646,258),260),
MOD(SUM((E3646-1900)*365,(N3646-1)*28,O3646,258),260))</f>
        <v>28</v>
      </c>
      <c r="Q3646" s="373" t="str">
        <f>VLOOKUP(MOD(P3646,4),色,2,FALSE)</f>
        <v>黄色い</v>
      </c>
      <c r="R3646" s="291" t="str">
        <f>VLOOKUP(MOD(P3646,13),銀河の音,2,FALSE)</f>
        <v>月の</v>
      </c>
      <c r="S3646" s="384" t="str">
        <f>VLOOKUP(MOD(P3646,20),太陽の紋章,2,FALSE)</f>
        <v>星</v>
      </c>
      <c r="T3646" s="98" t="s">
        <v>3736</v>
      </c>
    </row>
    <row r="3647" spans="1:20" ht="13.5" customHeight="1">
      <c r="A3647" s="50" t="str">
        <f>VLOOKUP(MOD(E3647,10),十干,2,FALSE)</f>
        <v>己</v>
      </c>
      <c r="B3647" s="199" t="str">
        <f>VLOOKUP(MOD(E3647,12),十二支,3,FALSE)</f>
        <v xml:space="preserve">10 龍 </v>
      </c>
      <c r="C3647" s="201" t="str">
        <f>VLOOKUP(F3647,星座,3,TRUE)</f>
        <v xml:space="preserve">07 天 </v>
      </c>
      <c r="D3647" s="531">
        <v>21574</v>
      </c>
      <c r="E3647" s="1">
        <f>IFERROR(YEAR(D3647),LEFT(D3647,4))</f>
        <v>1959</v>
      </c>
      <c r="F3647" s="1" t="str">
        <f>IF(ISTEXT(D3647),RIGHT(D3647,5),TEXT(D3647,"mm/dd"))</f>
        <v>01/24</v>
      </c>
      <c r="G3647" s="39">
        <f>SUM(MID(E3647,1,1),MID(E3647,2,1),MID(E3647,3,1),MID(E3647,4,1),MID(F3647,1,1),MID(F3647,2,1),MID(F3647,4,1),MID(F3647,5,1))</f>
        <v>31</v>
      </c>
      <c r="H3647" s="41">
        <f>IF(MOD(G3647,9)=0,9,MOD(G3647,9))</f>
        <v>4</v>
      </c>
      <c r="I3647" s="45" t="str">
        <f>IFERROR(MID("日月火水木金土",WEEKDAY(D3647),1),"")</f>
        <v>土</v>
      </c>
      <c r="J3647" s="304" t="s">
        <v>4987</v>
      </c>
      <c r="K3647" s="202" t="str">
        <f>VLOOKUP(F3647,石と花メイン,3,FALSE)</f>
        <v>■砂金水晶</v>
      </c>
      <c r="L3647" s="297" t="str">
        <f>VLOOKUP(F3647,石と花メイン,4,FALSE)</f>
        <v>万年青【老母草】</v>
      </c>
      <c r="M3647" s="393">
        <f>IF(OR(MONTH(F3647)&lt;7,AND(MONTH(F3647)=7,DAY(F3647)&lt;=25)),
MOD(SUM((E3647-1901)*365,259),260),
MOD(SUM((E3647-1900)*365,259),260))</f>
        <v>109</v>
      </c>
      <c r="N3647" s="390">
        <f>IF(AND(MONTH(F3647)=7,DAY(F3647)&gt;25),1,
ROUNDDOWN((SUM(VLOOKUP(MONTH(F3647),D暦変換用数値,2,FALSE),DAY(F3647))/28)+1,0))</f>
        <v>7</v>
      </c>
      <c r="O3647" s="205">
        <f>IF(AND(MONTH(F3647)=7,DAY(F3647)&gt;25),DAY(F3647)-25,
MOD((SUM(VLOOKUP(MONTH(F3647),D暦変換用数値,2,FALSE),DAY(F3647))),28)+1)</f>
        <v>15</v>
      </c>
      <c r="P3647" s="406">
        <f>IF(OR(MONTH(F3647)&lt;7,AND(MONTH(F3647)=7,DAY(F3647)&lt;=25)),
MOD(SUM((E3647-1901)*365,(N3647-1)*28,O3647,258),260),
MOD(SUM((E3647-1900)*365,(N3647-1)*28,O3647,258),260))</f>
        <v>31</v>
      </c>
      <c r="Q3647" s="374" t="str">
        <f>VLOOKUP(MOD(P3647,4),色,2,FALSE)</f>
        <v>青い</v>
      </c>
      <c r="R3647" s="292" t="str">
        <f>VLOOKUP(MOD(P3647,13),銀河の音,2,FALSE)</f>
        <v>倍音の</v>
      </c>
      <c r="S3647" s="385" t="str">
        <f>VLOOKUP(MOD(P3647,20),太陽の紋章,2,FALSE)</f>
        <v>猿</v>
      </c>
      <c r="T3647" s="97" t="s">
        <v>5609</v>
      </c>
    </row>
    <row r="3648" spans="1:20" ht="13.5" customHeight="1">
      <c r="A3648" s="49" t="str">
        <f>VLOOKUP(MOD(E3648,10),十干,2,FALSE)</f>
        <v>己</v>
      </c>
      <c r="B3648" s="199" t="str">
        <f>VLOOKUP(MOD(E3648,12),十二支,3,FALSE)</f>
        <v xml:space="preserve">10 龍 </v>
      </c>
      <c r="C3648" s="201" t="str">
        <f>VLOOKUP(F3648,星座,3,TRUE)</f>
        <v xml:space="preserve">07 天 </v>
      </c>
      <c r="D3648" s="535">
        <v>21576</v>
      </c>
      <c r="E3648" s="45">
        <f>IFERROR(YEAR(D3648),LEFT(D3648,4))</f>
        <v>1959</v>
      </c>
      <c r="F3648" s="45" t="str">
        <f>IF(ISTEXT(D3648),RIGHT(D3648,5),TEXT(D3648,"mm/dd"))</f>
        <v>01/26</v>
      </c>
      <c r="G3648" s="41">
        <f>SUM(MID(E3648,1,1),MID(E3648,2,1),MID(E3648,3,1),MID(E3648,4,1),MID(F3648,1,1),MID(F3648,2,1),MID(F3648,4,1),MID(F3648,5,1))</f>
        <v>33</v>
      </c>
      <c r="H3648" s="41">
        <f>IF(MOD(G3648,9)=0,9,MOD(G3648,9))</f>
        <v>6</v>
      </c>
      <c r="I3648" s="45" t="str">
        <f>IFERROR(MID("日月火水木金土",WEEKDAY(D3648),1),"")</f>
        <v>月</v>
      </c>
      <c r="J3648" s="305" t="s">
        <v>459</v>
      </c>
      <c r="K3648" s="203" t="str">
        <f>VLOOKUP(F3648,石と花メイン,3,FALSE)</f>
        <v>●薔薇色石</v>
      </c>
      <c r="L3648" s="298" t="str">
        <f>VLOOKUP(F3648,石と花メイン,4,FALSE)</f>
        <v>アマリリス【花水仙】</v>
      </c>
      <c r="M3648" s="394">
        <f>IF(OR(MONTH(F3648)&lt;7,AND(MONTH(F3648)=7,DAY(F3648)&lt;=25)),
MOD(SUM((E3648-1901)*365,259),260),
MOD(SUM((E3648-1900)*365,259),260))</f>
        <v>109</v>
      </c>
      <c r="N3648" s="391">
        <f>IF(AND(MONTH(F3648)=7,DAY(F3648)&gt;25),1,
ROUNDDOWN((SUM(VLOOKUP(MONTH(F3648),D暦変換用数値,2,FALSE),DAY(F3648))/28)+1,0))</f>
        <v>7</v>
      </c>
      <c r="O3648" s="46">
        <f>IF(AND(MONTH(F3648)=7,DAY(F3648)&gt;25),DAY(F3648)-25,
MOD((SUM(VLOOKUP(MONTH(F3648),D暦変換用数値,2,FALSE),DAY(F3648))),28)+1)</f>
        <v>17</v>
      </c>
      <c r="P3648" s="407">
        <f>IF(OR(MONTH(F3648)&lt;7,AND(MONTH(F3648)=7,DAY(F3648)&lt;=25)),
MOD(SUM((E3648-1901)*365,(N3648-1)*28,O3648,258),260),
MOD(SUM((E3648-1900)*365,(N3648-1)*28,O3648,258),260))</f>
        <v>33</v>
      </c>
      <c r="Q3648" s="372" t="str">
        <f>VLOOKUP(MOD(P3648,4),色,2,FALSE)</f>
        <v>赤い</v>
      </c>
      <c r="R3648" s="290" t="str">
        <f>VLOOKUP(MOD(P3648,13),銀河の音,2,FALSE)</f>
        <v>共振の</v>
      </c>
      <c r="S3648" s="383" t="str">
        <f>VLOOKUP(MOD(P3648,20),太陽の紋章,2,FALSE)</f>
        <v>空歩く者</v>
      </c>
      <c r="T3648" s="79"/>
    </row>
    <row r="3649" spans="1:20" ht="13.5" customHeight="1">
      <c r="A3649" s="285" t="str">
        <f>VLOOKUP(MOD(E3649,10),十干,2,FALSE)</f>
        <v>己</v>
      </c>
      <c r="B3649" s="283" t="str">
        <f>VLOOKUP(MOD(E3649,12),十二支,3,FALSE)</f>
        <v xml:space="preserve">10 龍 </v>
      </c>
      <c r="C3649" s="287" t="str">
        <f>VLOOKUP(F3649,星座,3,TRUE)</f>
        <v xml:space="preserve">07 天 </v>
      </c>
      <c r="D3649" s="533">
        <v>21584</v>
      </c>
      <c r="E3649" s="83">
        <f>IFERROR(YEAR(D3649),LEFT(D3649,4))</f>
        <v>1959</v>
      </c>
      <c r="F3649" s="539" t="str">
        <f>IF(ISTEXT(D3649),RIGHT(D3649,5),TEXT(D3649,"mm/dd"))</f>
        <v>02/03</v>
      </c>
      <c r="G3649" s="88">
        <f>SUM(MID(E3649,1,1),MID(E3649,2,1),MID(E3649,3,1),MID(E3649,4,1),MID(F3649,1,1),MID(F3649,2,1),MID(F3649,4,1),MID(F3649,5,1))</f>
        <v>29</v>
      </c>
      <c r="H3649" s="88">
        <f>IF(MOD(G3649,9)=0,9,MOD(G3649,9))</f>
        <v>2</v>
      </c>
      <c r="I3649" s="83" t="str">
        <f>IFERROR(MID("日月火水木金土",WEEKDAY(D3649),1),"")</f>
        <v>火</v>
      </c>
      <c r="J3649" s="308" t="s">
        <v>8920</v>
      </c>
      <c r="K3649" s="330" t="str">
        <f>VLOOKUP(F3649,石と花メイン,3,FALSE)</f>
        <v>●天河石</v>
      </c>
      <c r="L3649" s="296" t="str">
        <f>VLOOKUP(F3649,石と花メイン,4,FALSE)</f>
        <v>柊【鬼の目突き】</v>
      </c>
      <c r="M3649" s="392">
        <f>IF(OR(MONTH(F3649)&lt;7,AND(MONTH(F3649)=7,DAY(F3649)&lt;=25)),
MOD(SUM((E3649-1901)*365,259),260),
MOD(SUM((E3649-1900)*365,259),260))</f>
        <v>109</v>
      </c>
      <c r="N3649" s="330">
        <f>IF(AND(MONTH(F3649)=7,DAY(F3649)&gt;25),1,
ROUNDDOWN((SUM(VLOOKUP(MONTH(F3649),D暦変換用数値,2,FALSE),DAY(F3649))/28)+1,0))</f>
        <v>7</v>
      </c>
      <c r="O3649" s="84">
        <f>IF(AND(MONTH(F3649)=7,DAY(F3649)&gt;25),DAY(F3649)-25,
MOD((SUM(VLOOKUP(MONTH(F3649),D暦変換用数値,2,FALSE),DAY(F3649))),28)+1)</f>
        <v>25</v>
      </c>
      <c r="P3649" s="405">
        <f>IF(OR(MONTH(F3649)&lt;7,AND(MONTH(F3649)=7,DAY(F3649)&lt;=25)),
MOD(SUM((E3649-1901)*365,(N3649-1)*28,O3649,258),260),
MOD(SUM((E3649-1900)*365,(N3649-1)*28,O3649,258),260))</f>
        <v>41</v>
      </c>
      <c r="Q3649" s="371" t="str">
        <f>VLOOKUP(MOD(P3649,4),色,2,FALSE)</f>
        <v>赤い</v>
      </c>
      <c r="R3649" s="289" t="str">
        <f>VLOOKUP(MOD(P3649,13),銀河の音,2,FALSE)</f>
        <v>月の</v>
      </c>
      <c r="S3649" s="382" t="str">
        <f>VLOOKUP(MOD(P3649,20),太陽の紋章,2,FALSE)</f>
        <v>竜</v>
      </c>
      <c r="T3649" s="338"/>
    </row>
    <row r="3650" spans="1:20" ht="13.5" customHeight="1">
      <c r="A3650" s="50" t="str">
        <f>VLOOKUP(MOD(E3650,10),十干,2,FALSE)</f>
        <v>己</v>
      </c>
      <c r="B3650" s="199" t="str">
        <f>VLOOKUP(MOD(E3650,12),十二支,3,FALSE)</f>
        <v xml:space="preserve">10 龍 </v>
      </c>
      <c r="C3650" s="201" t="str">
        <f>VLOOKUP(F3650,星座,3,TRUE)</f>
        <v xml:space="preserve">07 天 </v>
      </c>
      <c r="D3650" s="531">
        <v>21589</v>
      </c>
      <c r="E3650" s="1">
        <f>IFERROR(YEAR(D3650),LEFT(D3650,4))</f>
        <v>1959</v>
      </c>
      <c r="F3650" s="1" t="str">
        <f>IF(ISTEXT(D3650),RIGHT(D3650,5),TEXT(D3650,"mm/dd"))</f>
        <v>02/08</v>
      </c>
      <c r="G3650" s="39">
        <f>SUM(MID(E3650,1,1),MID(E3650,2,1),MID(E3650,3,1),MID(E3650,4,1),MID(F3650,1,1),MID(F3650,2,1),MID(F3650,4,1),MID(F3650,5,1))</f>
        <v>34</v>
      </c>
      <c r="H3650" s="41">
        <f>IF(MOD(G3650,9)=0,9,MOD(G3650,9))</f>
        <v>7</v>
      </c>
      <c r="I3650" s="45" t="str">
        <f>IFERROR(MID("日月火水木金土",WEEKDAY(D3650),1),"")</f>
        <v>日</v>
      </c>
      <c r="J3650" s="304" t="s">
        <v>4988</v>
      </c>
      <c r="K3650" s="202" t="str">
        <f>VLOOKUP(F3650,石と花メイン,3,FALSE)</f>
        <v>□水晶</v>
      </c>
      <c r="L3650" s="297" t="str">
        <f>VLOOKUP(F3650,石と花メイン,4,FALSE)</f>
        <v>雪の下【虎耳草】</v>
      </c>
      <c r="M3650" s="393">
        <f>IF(OR(MONTH(F3650)&lt;7,AND(MONTH(F3650)=7,DAY(F3650)&lt;=25)),
MOD(SUM((E3650-1901)*365,259),260),
MOD(SUM((E3650-1900)*365,259),260))</f>
        <v>109</v>
      </c>
      <c r="N3650" s="390">
        <f>IF(AND(MONTH(F3650)=7,DAY(F3650)&gt;25),1,
ROUNDDOWN((SUM(VLOOKUP(MONTH(F3650),D暦変換用数値,2,FALSE),DAY(F3650))/28)+1,0))</f>
        <v>8</v>
      </c>
      <c r="O3650" s="205">
        <f>IF(AND(MONTH(F3650)=7,DAY(F3650)&gt;25),DAY(F3650)-25,
MOD((SUM(VLOOKUP(MONTH(F3650),D暦変換用数値,2,FALSE),DAY(F3650))),28)+1)</f>
        <v>2</v>
      </c>
      <c r="P3650" s="406">
        <f>IF(OR(MONTH(F3650)&lt;7,AND(MONTH(F3650)=7,DAY(F3650)&lt;=25)),
MOD(SUM((E3650-1901)*365,(N3650-1)*28,O3650,258),260),
MOD(SUM((E3650-1900)*365,(N3650-1)*28,O3650,258),260))</f>
        <v>46</v>
      </c>
      <c r="Q3650" s="375" t="str">
        <f>VLOOKUP(MOD(P3650,4),色,2,FALSE)</f>
        <v>白い</v>
      </c>
      <c r="R3650" s="293" t="str">
        <f>VLOOKUP(MOD(P3650,13),銀河の音,2,FALSE)</f>
        <v>共振の</v>
      </c>
      <c r="S3650" s="386" t="str">
        <f>VLOOKUP(MOD(P3650,20),太陽の紋章,2,FALSE)</f>
        <v>世界の橋渡し</v>
      </c>
      <c r="T3650" s="97" t="s">
        <v>5610</v>
      </c>
    </row>
    <row r="3651" spans="1:20" ht="13.5" customHeight="1">
      <c r="A3651" s="50" t="str">
        <f>VLOOKUP(MOD(E3651,10),十干,2,FALSE)</f>
        <v>己</v>
      </c>
      <c r="B3651" s="199" t="str">
        <f>VLOOKUP(MOD(E3651,12),十二支,3,FALSE)</f>
        <v xml:space="preserve">10 龍 </v>
      </c>
      <c r="C3651" s="201" t="str">
        <f>VLOOKUP(F3651,星座,3,TRUE)</f>
        <v xml:space="preserve">07 天 </v>
      </c>
      <c r="D3651" s="531">
        <v>21593</v>
      </c>
      <c r="E3651" s="1">
        <f>IFERROR(YEAR(D3651),LEFT(D3651,4))</f>
        <v>1959</v>
      </c>
      <c r="F3651" s="1" t="str">
        <f>IF(ISTEXT(D3651),RIGHT(D3651,5),TEXT(D3651,"mm/dd"))</f>
        <v>02/12</v>
      </c>
      <c r="G3651" s="39">
        <f>SUM(MID(E3651,1,1),MID(E3651,2,1),MID(E3651,3,1),MID(E3651,4,1),MID(F3651,1,1),MID(F3651,2,1),MID(F3651,4,1),MID(F3651,5,1))</f>
        <v>29</v>
      </c>
      <c r="H3651" s="41">
        <f>IF(MOD(G3651,9)=0,9,MOD(G3651,9))</f>
        <v>2</v>
      </c>
      <c r="I3651" s="45" t="str">
        <f>IFERROR(MID("日月火水木金土",WEEKDAY(D3651),1),"")</f>
        <v>木</v>
      </c>
      <c r="J3651" s="304" t="s">
        <v>4989</v>
      </c>
      <c r="K3651" s="202" t="str">
        <f>VLOOKUP(F3651,石と花メイン,3,FALSE)</f>
        <v>■紅玉髄</v>
      </c>
      <c r="L3651" s="297" t="str">
        <f>VLOOKUP(F3651,石と花メイン,4,FALSE)</f>
        <v>連翹【鼬草】</v>
      </c>
      <c r="M3651" s="393">
        <f>IF(OR(MONTH(F3651)&lt;7,AND(MONTH(F3651)=7,DAY(F3651)&lt;=25)),
MOD(SUM((E3651-1901)*365,259),260),
MOD(SUM((E3651-1900)*365,259),260))</f>
        <v>109</v>
      </c>
      <c r="N3651" s="390">
        <f>IF(AND(MONTH(F3651)=7,DAY(F3651)&gt;25),1,
ROUNDDOWN((SUM(VLOOKUP(MONTH(F3651),D暦変換用数値,2,FALSE),DAY(F3651))/28)+1,0))</f>
        <v>8</v>
      </c>
      <c r="O3651" s="205">
        <f>IF(AND(MONTH(F3651)=7,DAY(F3651)&gt;25),DAY(F3651)-25,
MOD((SUM(VLOOKUP(MONTH(F3651),D暦変換用数値,2,FALSE),DAY(F3651))),28)+1)</f>
        <v>6</v>
      </c>
      <c r="P3651" s="406">
        <f>IF(OR(MONTH(F3651)&lt;7,AND(MONTH(F3651)=7,DAY(F3651)&lt;=25)),
MOD(SUM((E3651-1901)*365,(N3651-1)*28,O3651,258),260),
MOD(SUM((E3651-1900)*365,(N3651-1)*28,O3651,258),260))</f>
        <v>50</v>
      </c>
      <c r="Q3651" s="375" t="str">
        <f>VLOOKUP(MOD(P3651,4),色,2,FALSE)</f>
        <v>白い</v>
      </c>
      <c r="R3651" s="293" t="str">
        <f>VLOOKUP(MOD(P3651,13),銀河の音,2,FALSE)</f>
        <v>スペクトルの</v>
      </c>
      <c r="S3651" s="386" t="str">
        <f>VLOOKUP(MOD(P3651,20),太陽の紋章,2,FALSE)</f>
        <v>犬</v>
      </c>
      <c r="T3651" s="98" t="s">
        <v>3736</v>
      </c>
    </row>
    <row r="3652" spans="1:20" ht="13.5" customHeight="1">
      <c r="A3652" s="50" t="str">
        <f>VLOOKUP(MOD(E3652,10),十干,2,FALSE)</f>
        <v>己</v>
      </c>
      <c r="B3652" s="199" t="str">
        <f>VLOOKUP(MOD(E3652,12),十二支,3,FALSE)</f>
        <v xml:space="preserve">10 龍 </v>
      </c>
      <c r="C3652" s="201" t="str">
        <f>VLOOKUP(F3652,星座,3,TRUE)</f>
        <v xml:space="preserve">07 天 </v>
      </c>
      <c r="D3652" s="531">
        <v>21595</v>
      </c>
      <c r="E3652" s="1">
        <f>IFERROR(YEAR(D3652),LEFT(D3652,4))</f>
        <v>1959</v>
      </c>
      <c r="F3652" s="1" t="str">
        <f>IF(ISTEXT(D3652),RIGHT(D3652,5),TEXT(D3652,"mm/dd"))</f>
        <v>02/14</v>
      </c>
      <c r="G3652" s="39">
        <f>SUM(MID(E3652,1,1),MID(E3652,2,1),MID(E3652,3,1),MID(E3652,4,1),MID(F3652,1,1),MID(F3652,2,1),MID(F3652,4,1),MID(F3652,5,1))</f>
        <v>31</v>
      </c>
      <c r="H3652" s="41">
        <f>IF(MOD(G3652,9)=0,9,MOD(G3652,9))</f>
        <v>4</v>
      </c>
      <c r="I3652" s="45" t="str">
        <f>IFERROR(MID("日月火水木金土",WEEKDAY(D3652),1),"")</f>
        <v>土</v>
      </c>
      <c r="J3652" s="304" t="s">
        <v>4990</v>
      </c>
      <c r="K3652" s="202" t="str">
        <f>VLOOKUP(F3652,石と花メイン,3,FALSE)</f>
        <v>◆紅玉</v>
      </c>
      <c r="L3652" s="297" t="str">
        <f>VLOOKUP(F3652,石と花メイン,4,FALSE)</f>
        <v>カモミール【かみつれ】</v>
      </c>
      <c r="M3652" s="393">
        <f>IF(OR(MONTH(F3652)&lt;7,AND(MONTH(F3652)=7,DAY(F3652)&lt;=25)),
MOD(SUM((E3652-1901)*365,259),260),
MOD(SUM((E3652-1900)*365,259),260))</f>
        <v>109</v>
      </c>
      <c r="N3652" s="390">
        <f>IF(AND(MONTH(F3652)=7,DAY(F3652)&gt;25),1,
ROUNDDOWN((SUM(VLOOKUP(MONTH(F3652),D暦変換用数値,2,FALSE),DAY(F3652))/28)+1,0))</f>
        <v>8</v>
      </c>
      <c r="O3652" s="205">
        <f>IF(AND(MONTH(F3652)=7,DAY(F3652)&gt;25),DAY(F3652)-25,
MOD((SUM(VLOOKUP(MONTH(F3652),D暦変換用数値,2,FALSE),DAY(F3652))),28)+1)</f>
        <v>8</v>
      </c>
      <c r="P3652" s="406">
        <f>IF(OR(MONTH(F3652)&lt;7,AND(MONTH(F3652)=7,DAY(F3652)&lt;=25)),
MOD(SUM((E3652-1901)*365,(N3652-1)*28,O3652,258),260),
MOD(SUM((E3652-1900)*365,(N3652-1)*28,O3652,258),260))</f>
        <v>52</v>
      </c>
      <c r="Q3652" s="373" t="str">
        <f>VLOOKUP(MOD(P3652,4),色,2,FALSE)</f>
        <v>黄色い</v>
      </c>
      <c r="R3652" s="291" t="str">
        <f>VLOOKUP(MOD(P3652,13),銀河の音,2,FALSE)</f>
        <v>宇宙の</v>
      </c>
      <c r="S3652" s="384" t="str">
        <f>VLOOKUP(MOD(P3652,20),太陽の紋章,2,FALSE)</f>
        <v>人</v>
      </c>
      <c r="T3652" s="99" t="s">
        <v>5903</v>
      </c>
    </row>
    <row r="3653" spans="1:20" ht="13.5" customHeight="1">
      <c r="A3653" s="334" t="str">
        <f>VLOOKUP(MOD(E3653,10),十干,2,FALSE)</f>
        <v>辛</v>
      </c>
      <c r="B3653" s="331" t="str">
        <f>VLOOKUP(MOD(E3653,12),十二支,3,FALSE)</f>
        <v xml:space="preserve">10 龍 </v>
      </c>
      <c r="C3653" s="336" t="str">
        <f>VLOOKUP(F3653,星座,3,TRUE)</f>
        <v xml:space="preserve">07 天 </v>
      </c>
      <c r="D3653" s="534">
        <v>25953</v>
      </c>
      <c r="E3653" s="131">
        <f>IFERROR(YEAR(D3653),LEFT(D3653,4))</f>
        <v>1971</v>
      </c>
      <c r="F3653" s="131" t="str">
        <f>IF(ISTEXT(D3653),RIGHT(D3653,5),TEXT(D3653,"mm/dd"))</f>
        <v>01/20</v>
      </c>
      <c r="G3653" s="133">
        <f>SUM(MID(E3653,1,1),MID(E3653,2,1),MID(E3653,3,1),MID(E3653,4,1),MID(F3653,1,1),MID(F3653,2,1),MID(F3653,4,1),MID(F3653,5,1))</f>
        <v>21</v>
      </c>
      <c r="H3653" s="133">
        <f>IF(MOD(G3653,9)=0,9,MOD(G3653,9))</f>
        <v>3</v>
      </c>
      <c r="I3653" s="131" t="str">
        <f>IFERROR(MID("日月火水木金土",WEEKDAY(D3653),1),"")</f>
        <v>水</v>
      </c>
      <c r="J3653" s="306" t="s">
        <v>8093</v>
      </c>
      <c r="K3653" s="335" t="str">
        <f>VLOOKUP(F3653,石と花メイン,3,FALSE)</f>
        <v>◆紅玉</v>
      </c>
      <c r="L3653" s="302" t="str">
        <f>VLOOKUP(F3653,石と花メイン,4,FALSE)</f>
        <v>金鳳花【馬の足形】</v>
      </c>
      <c r="M3653" s="396">
        <f>IF(OR(MONTH(F3653)&lt;7,AND(MONTH(F3653)=7,DAY(F3653)&lt;=25)),
MOD(SUM((E3653-1901)*365,259),260),
MOD(SUM((E3653-1900)*365,259),260))</f>
        <v>69</v>
      </c>
      <c r="N3653" s="335">
        <f>IF(AND(MONTH(F3653)=7,DAY(F3653)&gt;25),1,
ROUNDDOWN((SUM(VLOOKUP(MONTH(F3653),D暦変換用数値,2,FALSE),DAY(F3653))/28)+1,0))</f>
        <v>7</v>
      </c>
      <c r="O3653" s="132">
        <f>IF(AND(MONTH(F3653)=7,DAY(F3653)&gt;25),DAY(F3653)-25,
MOD((SUM(VLOOKUP(MONTH(F3653),D暦変換用数値,2,FALSE),DAY(F3653))),28)+1)</f>
        <v>11</v>
      </c>
      <c r="P3653" s="404">
        <f>IF(OR(MONTH(F3653)&lt;7,AND(MONTH(F3653)=7,DAY(F3653)&lt;=25)),
MOD(SUM((E3653-1901)*365,(N3653-1)*28,O3653,258),260),
MOD(SUM((E3653-1900)*365,(N3653-1)*28,O3653,258),260))</f>
        <v>247</v>
      </c>
      <c r="Q3653" s="376" t="str">
        <f>VLOOKUP(MOD(P3653,4),色,2,FALSE)</f>
        <v>青い</v>
      </c>
      <c r="R3653" s="333" t="str">
        <f>VLOOKUP(MOD(P3653,13),銀河の音,2,FALSE)</f>
        <v>宇宙の</v>
      </c>
      <c r="S3653" s="387" t="str">
        <f>VLOOKUP(MOD(P3653,20),太陽の紋章,2,FALSE)</f>
        <v>手</v>
      </c>
      <c r="T3653" s="127" t="s">
        <v>8094</v>
      </c>
    </row>
    <row r="3654" spans="1:20" ht="13.5" customHeight="1">
      <c r="A3654" s="50" t="str">
        <f>VLOOKUP(MOD(E3654,10),十干,2,FALSE)</f>
        <v>辛</v>
      </c>
      <c r="B3654" s="199" t="str">
        <f>VLOOKUP(MOD(E3654,12),十二支,3,FALSE)</f>
        <v xml:space="preserve">10 龍 </v>
      </c>
      <c r="C3654" s="201" t="str">
        <f>VLOOKUP(F3654,星座,3,TRUE)</f>
        <v xml:space="preserve">07 天 </v>
      </c>
      <c r="D3654" s="531">
        <v>25953</v>
      </c>
      <c r="E3654" s="1">
        <f>IFERROR(YEAR(D3654),LEFT(D3654,4))</f>
        <v>1971</v>
      </c>
      <c r="F3654" s="1" t="str">
        <f>IF(ISTEXT(D3654),RIGHT(D3654,5),TEXT(D3654,"mm/dd"))</f>
        <v>01/20</v>
      </c>
      <c r="G3654" s="39">
        <f>SUM(MID(E3654,1,1),MID(E3654,2,1),MID(E3654,3,1),MID(E3654,4,1),MID(F3654,1,1),MID(F3654,2,1),MID(F3654,4,1),MID(F3654,5,1))</f>
        <v>21</v>
      </c>
      <c r="H3654" s="41">
        <f>IF(MOD(G3654,9)=0,9,MOD(G3654,9))</f>
        <v>3</v>
      </c>
      <c r="I3654" s="45" t="str">
        <f>IFERROR(MID("日月火水木金土",WEEKDAY(D3654),1),"")</f>
        <v>水</v>
      </c>
      <c r="J3654" s="304" t="s">
        <v>4991</v>
      </c>
      <c r="K3654" s="202" t="str">
        <f>VLOOKUP(F3654,石と花メイン,3,FALSE)</f>
        <v>◆紅玉</v>
      </c>
      <c r="L3654" s="297" t="str">
        <f>VLOOKUP(F3654,石と花メイン,4,FALSE)</f>
        <v>金鳳花【馬の足形】</v>
      </c>
      <c r="M3654" s="393">
        <f>IF(OR(MONTH(F3654)&lt;7,AND(MONTH(F3654)=7,DAY(F3654)&lt;=25)),
MOD(SUM((E3654-1901)*365,259),260),
MOD(SUM((E3654-1900)*365,259),260))</f>
        <v>69</v>
      </c>
      <c r="N3654" s="390">
        <f>IF(AND(MONTH(F3654)=7,DAY(F3654)&gt;25),1,
ROUNDDOWN((SUM(VLOOKUP(MONTH(F3654),D暦変換用数値,2,FALSE),DAY(F3654))/28)+1,0))</f>
        <v>7</v>
      </c>
      <c r="O3654" s="205">
        <f>IF(AND(MONTH(F3654)=7,DAY(F3654)&gt;25),DAY(F3654)-25,
MOD((SUM(VLOOKUP(MONTH(F3654),D暦変換用数値,2,FALSE),DAY(F3654))),28)+1)</f>
        <v>11</v>
      </c>
      <c r="P3654" s="406">
        <f>IF(OR(MONTH(F3654)&lt;7,AND(MONTH(F3654)=7,DAY(F3654)&lt;=25)),
MOD(SUM((E3654-1901)*365,(N3654-1)*28,O3654,258),260),
MOD(SUM((E3654-1900)*365,(N3654-1)*28,O3654,258),260))</f>
        <v>247</v>
      </c>
      <c r="Q3654" s="374" t="str">
        <f>VLOOKUP(MOD(P3654,4),色,2,FALSE)</f>
        <v>青い</v>
      </c>
      <c r="R3654" s="292" t="str">
        <f>VLOOKUP(MOD(P3654,13),銀河の音,2,FALSE)</f>
        <v>宇宙の</v>
      </c>
      <c r="S3654" s="385" t="str">
        <f>VLOOKUP(MOD(P3654,20),太陽の紋章,2,FALSE)</f>
        <v>手</v>
      </c>
      <c r="T3654" s="97" t="s">
        <v>4881</v>
      </c>
    </row>
    <row r="3655" spans="1:20" ht="13.5" customHeight="1">
      <c r="A3655" s="76" t="str">
        <f>VLOOKUP(MOD(E3655,10),十干,2,FALSE)</f>
        <v>辛</v>
      </c>
      <c r="B3655" s="199" t="str">
        <f>VLOOKUP(MOD(E3655,12),十二支,3,FALSE)</f>
        <v xml:space="preserve">10 龍 </v>
      </c>
      <c r="C3655" s="201" t="str">
        <f>VLOOKUP(F3655,星座,3,TRUE)</f>
        <v xml:space="preserve">07 天 </v>
      </c>
      <c r="D3655" s="534">
        <v>25956</v>
      </c>
      <c r="E3655" s="116">
        <f>IFERROR(YEAR(D3655),LEFT(D3655,4))</f>
        <v>1971</v>
      </c>
      <c r="F3655" s="116" t="str">
        <f>IF(ISTEXT(D3655),RIGHT(D3655,5),TEXT(D3655,"mm/dd"))</f>
        <v>01/23</v>
      </c>
      <c r="G3655" s="120">
        <f>SUM(MID(E3655,1,1),MID(E3655,2,1),MID(E3655,3,1),MID(E3655,4,1),MID(F3655,1,1),MID(F3655,2,1),MID(F3655,4,1),MID(F3655,5,1))</f>
        <v>24</v>
      </c>
      <c r="H3655" s="120">
        <f>IF(MOD(G3655,9)=0,9,MOD(G3655,9))</f>
        <v>6</v>
      </c>
      <c r="I3655" s="116" t="str">
        <f>IFERROR(MID("日月火水木金土",WEEKDAY(D3655),1),"")</f>
        <v>土</v>
      </c>
      <c r="J3655" s="306" t="s">
        <v>7202</v>
      </c>
      <c r="K3655" s="203" t="str">
        <f>VLOOKUP(F3655,石と花メイン,3,FALSE)</f>
        <v>■紅玉髄</v>
      </c>
      <c r="L3655" s="299" t="str">
        <f>VLOOKUP(F3655,石と花メイン,4,FALSE)</f>
        <v>万両</v>
      </c>
      <c r="M3655" s="395">
        <f>IF(OR(MONTH(F3655)&lt;7,AND(MONTH(F3655)=7,DAY(F3655)&lt;=25)),
MOD(SUM((E3655-1901)*365,259),260),
MOD(SUM((E3655-1900)*365,259),260))</f>
        <v>69</v>
      </c>
      <c r="N3655" s="121">
        <f>IF(AND(MONTH(F3655)=7,DAY(F3655)&gt;25),1,
ROUNDDOWN((SUM(VLOOKUP(MONTH(F3655),D暦変換用数値,2,FALSE),DAY(F3655))/28)+1,0))</f>
        <v>7</v>
      </c>
      <c r="O3655" s="117">
        <f>IF(AND(MONTH(F3655)=7,DAY(F3655)&gt;25),DAY(F3655)-25,
MOD((SUM(VLOOKUP(MONTH(F3655),D暦変換用数値,2,FALSE),DAY(F3655))),28)+1)</f>
        <v>14</v>
      </c>
      <c r="P3655" s="408">
        <f>IF(OR(MONTH(F3655)&lt;7,AND(MONTH(F3655)=7,DAY(F3655)&lt;=25)),
MOD(SUM((E3655-1901)*365,(N3655-1)*28,O3655,258),260),
MOD(SUM((E3655-1900)*365,(N3655-1)*28,O3655,258),260))</f>
        <v>250</v>
      </c>
      <c r="Q3655" s="375" t="str">
        <f>VLOOKUP(MOD(P3655,4),色,2,FALSE)</f>
        <v>白い</v>
      </c>
      <c r="R3655" s="293" t="str">
        <f>VLOOKUP(MOD(P3655,13),銀河の音,2,FALSE)</f>
        <v>電気の</v>
      </c>
      <c r="S3655" s="386" t="str">
        <f>VLOOKUP(MOD(P3655,20),太陽の紋章,2,FALSE)</f>
        <v>犬</v>
      </c>
      <c r="T3655" s="118"/>
    </row>
    <row r="3656" spans="1:20" ht="13.5" customHeight="1">
      <c r="A3656" s="50" t="str">
        <f>VLOOKUP(MOD(E3656,10),十干,2,FALSE)</f>
        <v>辛</v>
      </c>
      <c r="B3656" s="199" t="str">
        <f>VLOOKUP(MOD(E3656,12),十二支,3,FALSE)</f>
        <v xml:space="preserve">10 龍 </v>
      </c>
      <c r="C3656" s="201" t="str">
        <f>VLOOKUP(F3656,星座,3,TRUE)</f>
        <v xml:space="preserve">07 天 </v>
      </c>
      <c r="D3656" s="531">
        <v>25967</v>
      </c>
      <c r="E3656" s="1">
        <f>IFERROR(YEAR(D3656),LEFT(D3656,4))</f>
        <v>1971</v>
      </c>
      <c r="F3656" s="1" t="str">
        <f>IF(ISTEXT(D3656),RIGHT(D3656,5),TEXT(D3656,"mm/dd"))</f>
        <v>02/03</v>
      </c>
      <c r="G3656" s="39">
        <f>SUM(MID(E3656,1,1),MID(E3656,2,1),MID(E3656,3,1),MID(E3656,4,1),MID(F3656,1,1),MID(F3656,2,1),MID(F3656,4,1),MID(F3656,5,1))</f>
        <v>23</v>
      </c>
      <c r="H3656" s="41">
        <f>IF(MOD(G3656,9)=0,9,MOD(G3656,9))</f>
        <v>5</v>
      </c>
      <c r="I3656" s="45" t="str">
        <f>IFERROR(MID("日月火水木金土",WEEKDAY(D3656),1),"")</f>
        <v>水</v>
      </c>
      <c r="J3656" s="304" t="s">
        <v>5331</v>
      </c>
      <c r="K3656" s="202" t="str">
        <f>VLOOKUP(F3656,石と花メイン,3,FALSE)</f>
        <v>●天河石</v>
      </c>
      <c r="L3656" s="297" t="str">
        <f>VLOOKUP(F3656,石と花メイン,4,FALSE)</f>
        <v>柊【鬼の目突き】</v>
      </c>
      <c r="M3656" s="393">
        <f>IF(OR(MONTH(F3656)&lt;7,AND(MONTH(F3656)=7,DAY(F3656)&lt;=25)),
MOD(SUM((E3656-1901)*365,259),260),
MOD(SUM((E3656-1900)*365,259),260))</f>
        <v>69</v>
      </c>
      <c r="N3656" s="390">
        <f>IF(AND(MONTH(F3656)=7,DAY(F3656)&gt;25),1,
ROUNDDOWN((SUM(VLOOKUP(MONTH(F3656),D暦変換用数値,2,FALSE),DAY(F3656))/28)+1,0))</f>
        <v>7</v>
      </c>
      <c r="O3656" s="205">
        <f>IF(AND(MONTH(F3656)=7,DAY(F3656)&gt;25),DAY(F3656)-25,
MOD((SUM(VLOOKUP(MONTH(F3656),D暦変換用数値,2,FALSE),DAY(F3656))),28)+1)</f>
        <v>25</v>
      </c>
      <c r="P3656" s="406">
        <f>IF(OR(MONTH(F3656)&lt;7,AND(MONTH(F3656)=7,DAY(F3656)&lt;=25)),
MOD(SUM((E3656-1901)*365,(N3656-1)*28,O3656,258),260),
MOD(SUM((E3656-1900)*365,(N3656-1)*28,O3656,258),260))</f>
        <v>1</v>
      </c>
      <c r="Q3656" s="372" t="str">
        <f>VLOOKUP(MOD(P3656,4),色,2,FALSE)</f>
        <v>赤い</v>
      </c>
      <c r="R3656" s="290" t="str">
        <f>VLOOKUP(MOD(P3656,13),銀河の音,2,FALSE)</f>
        <v>磁気の</v>
      </c>
      <c r="S3656" s="383" t="str">
        <f>VLOOKUP(MOD(P3656,20),太陽の紋章,2,FALSE)</f>
        <v>竜</v>
      </c>
      <c r="T3656" s="111" t="s">
        <v>5788</v>
      </c>
    </row>
    <row r="3657" spans="1:20" ht="13.5" customHeight="1">
      <c r="A3657" s="334" t="str">
        <f>VLOOKUP(MOD(E3657,10),十干,2,FALSE)</f>
        <v>辛</v>
      </c>
      <c r="B3657" s="331" t="str">
        <f>VLOOKUP(MOD(E3657,12),十二支,3,FALSE)</f>
        <v xml:space="preserve">10 龍 </v>
      </c>
      <c r="C3657" s="336" t="str">
        <f>VLOOKUP(F3657,星座,3,TRUE)</f>
        <v xml:space="preserve">07 天 </v>
      </c>
      <c r="D3657" s="534">
        <v>25969</v>
      </c>
      <c r="E3657" s="131">
        <f>IFERROR(YEAR(D3657),LEFT(D3657,4))</f>
        <v>1971</v>
      </c>
      <c r="F3657" s="131" t="str">
        <f>IF(ISTEXT(D3657),RIGHT(D3657,5),TEXT(D3657,"mm/dd"))</f>
        <v>02/05</v>
      </c>
      <c r="G3657" s="133">
        <f>SUM(MID(E3657,1,1),MID(E3657,2,1),MID(E3657,3,1),MID(E3657,4,1),MID(F3657,1,1),MID(F3657,2,1),MID(F3657,4,1),MID(F3657,5,1))</f>
        <v>25</v>
      </c>
      <c r="H3657" s="133">
        <f>IF(MOD(G3657,9)=0,9,MOD(G3657,9))</f>
        <v>7</v>
      </c>
      <c r="I3657" s="131" t="str">
        <f>IFERROR(MID("日月火水木金土",WEEKDAY(D3657),1),"")</f>
        <v>金</v>
      </c>
      <c r="J3657" s="306" t="s">
        <v>8096</v>
      </c>
      <c r="K3657" s="335" t="str">
        <f>VLOOKUP(F3657,石と花メイン,3,FALSE)</f>
        <v>●藍銅鉱</v>
      </c>
      <c r="L3657" s="302" t="str">
        <f>VLOOKUP(F3657,石と花メイン,4,FALSE)</f>
        <v>羊歯【忍ぶ草】</v>
      </c>
      <c r="M3657" s="396">
        <f>IF(OR(MONTH(F3657)&lt;7,AND(MONTH(F3657)=7,DAY(F3657)&lt;=25)),
MOD(SUM((E3657-1901)*365,259),260),
MOD(SUM((E3657-1900)*365,259),260))</f>
        <v>69</v>
      </c>
      <c r="N3657" s="335">
        <f>IF(AND(MONTH(F3657)=7,DAY(F3657)&gt;25),1,
ROUNDDOWN((SUM(VLOOKUP(MONTH(F3657),D暦変換用数値,2,FALSE),DAY(F3657))/28)+1,0))</f>
        <v>7</v>
      </c>
      <c r="O3657" s="132">
        <f>IF(AND(MONTH(F3657)=7,DAY(F3657)&gt;25),DAY(F3657)-25,
MOD((SUM(VLOOKUP(MONTH(F3657),D暦変換用数値,2,FALSE),DAY(F3657))),28)+1)</f>
        <v>27</v>
      </c>
      <c r="P3657" s="404">
        <f>IF(OR(MONTH(F3657)&lt;7,AND(MONTH(F3657)=7,DAY(F3657)&lt;=25)),
MOD(SUM((E3657-1901)*365,(N3657-1)*28,O3657,258),260),
MOD(SUM((E3657-1900)*365,(N3657-1)*28,O3657,258),260))</f>
        <v>3</v>
      </c>
      <c r="Q3657" s="376" t="str">
        <f>VLOOKUP(MOD(P3657,4),色,2,FALSE)</f>
        <v>青い</v>
      </c>
      <c r="R3657" s="333" t="str">
        <f>VLOOKUP(MOD(P3657,13),銀河の音,2,FALSE)</f>
        <v>電気の</v>
      </c>
      <c r="S3657" s="387" t="str">
        <f>VLOOKUP(MOD(P3657,20),太陽の紋章,2,FALSE)</f>
        <v>夜</v>
      </c>
      <c r="T3657" s="127" t="s">
        <v>8094</v>
      </c>
    </row>
    <row r="3658" spans="1:20" ht="13.5" customHeight="1">
      <c r="A3658" s="282" t="str">
        <f>VLOOKUP(MOD(E3658,10),十干,2,FALSE)</f>
        <v>辛</v>
      </c>
      <c r="B3658" s="283" t="str">
        <f>VLOOKUP(MOD(E3658,12),十二支,3,FALSE)</f>
        <v xml:space="preserve">10 龍 </v>
      </c>
      <c r="C3658" s="287" t="str">
        <f>VLOOKUP(F3658,星座,3,TRUE)</f>
        <v xml:space="preserve">07 天 </v>
      </c>
      <c r="D3658" s="533">
        <v>25973</v>
      </c>
      <c r="E3658" s="83">
        <f>IFERROR(YEAR(D3658),LEFT(D3658,4))</f>
        <v>1971</v>
      </c>
      <c r="F3658" s="83" t="str">
        <f>IF(ISTEXT(D3658),RIGHT(D3658,5),TEXT(D3658,"mm/dd"))</f>
        <v>02/09</v>
      </c>
      <c r="G3658" s="88">
        <f>SUM(MID(E3658,1,1),MID(E3658,2,1),MID(E3658,3,1),MID(E3658,4,1),MID(F3658,1,1),MID(F3658,2,1),MID(F3658,4,1),MID(F3658,5,1))</f>
        <v>29</v>
      </c>
      <c r="H3658" s="88">
        <f>IF(MOD(G3658,9)=0,9,MOD(G3658,9))</f>
        <v>2</v>
      </c>
      <c r="I3658" s="83" t="str">
        <f>IFERROR(MID("日月火水木金土",WEEKDAY(D3658),1),"")</f>
        <v>火</v>
      </c>
      <c r="J3658" s="303" t="s">
        <v>4941</v>
      </c>
      <c r="K3658" s="87" t="str">
        <f>VLOOKUP(F3658,石と花メイン,3,FALSE)</f>
        <v>◆柘榴石</v>
      </c>
      <c r="L3658" s="296" t="str">
        <f>VLOOKUP(F3658,石と花メイン,4,FALSE)</f>
        <v>銀梅花【マートル】</v>
      </c>
      <c r="M3658" s="392">
        <f>IF(OR(MONTH(F3658)&lt;7,AND(MONTH(F3658)=7,DAY(F3658)&lt;=25)),
MOD(SUM((E3658-1901)*365,259),260),
MOD(SUM((E3658-1900)*365,259),260))</f>
        <v>69</v>
      </c>
      <c r="N3658" s="330">
        <f>IF(AND(MONTH(F3658)=7,DAY(F3658)&gt;25),1,
ROUNDDOWN((SUM(VLOOKUP(MONTH(F3658),D暦変換用数値,2,FALSE),DAY(F3658))/28)+1,0))</f>
        <v>8</v>
      </c>
      <c r="O3658" s="84">
        <f>IF(AND(MONTH(F3658)=7,DAY(F3658)&gt;25),DAY(F3658)-25,
MOD((SUM(VLOOKUP(MONTH(F3658),D暦変換用数値,2,FALSE),DAY(F3658))),28)+1)</f>
        <v>3</v>
      </c>
      <c r="P3658" s="405">
        <f>IF(OR(MONTH(F3658)&lt;7,AND(MONTH(F3658)=7,DAY(F3658)&lt;=25)),
MOD(SUM((E3658-1901)*365,(N3658-1)*28,O3658,258),260),
MOD(SUM((E3658-1900)*365,(N3658-1)*28,O3658,258),260))</f>
        <v>7</v>
      </c>
      <c r="Q3658" s="371" t="str">
        <f>VLOOKUP(MOD(P3658,4),色,2,FALSE)</f>
        <v>青い</v>
      </c>
      <c r="R3658" s="289" t="str">
        <f>VLOOKUP(MOD(P3658,13),銀河の音,2,FALSE)</f>
        <v>共振の</v>
      </c>
      <c r="S3658" s="382" t="str">
        <f>VLOOKUP(MOD(P3658,20),太陽の紋章,2,FALSE)</f>
        <v>手</v>
      </c>
      <c r="T3658" s="109" t="s">
        <v>4123</v>
      </c>
    </row>
    <row r="3659" spans="1:20" ht="13.5" customHeight="1">
      <c r="A3659" s="50" t="str">
        <f>VLOOKUP(MOD(E3659,10),十干,2,FALSE)</f>
        <v>辛</v>
      </c>
      <c r="B3659" s="199" t="str">
        <f>VLOOKUP(MOD(E3659,12),十二支,3,FALSE)</f>
        <v xml:space="preserve">10 龍 </v>
      </c>
      <c r="C3659" s="201" t="str">
        <f>VLOOKUP(F3659,星座,3,TRUE)</f>
        <v xml:space="preserve">07 天 </v>
      </c>
      <c r="D3659" s="531">
        <v>25978</v>
      </c>
      <c r="E3659" s="1">
        <f>IFERROR(YEAR(D3659),LEFT(D3659,4))</f>
        <v>1971</v>
      </c>
      <c r="F3659" s="1" t="str">
        <f>IF(ISTEXT(D3659),RIGHT(D3659,5),TEXT(D3659,"mm/dd"))</f>
        <v>02/14</v>
      </c>
      <c r="G3659" s="39">
        <f>SUM(MID(E3659,1,1),MID(E3659,2,1),MID(E3659,3,1),MID(E3659,4,1),MID(F3659,1,1),MID(F3659,2,1),MID(F3659,4,1),MID(F3659,5,1))</f>
        <v>25</v>
      </c>
      <c r="H3659" s="41">
        <f>IF(MOD(G3659,9)=0,9,MOD(G3659,9))</f>
        <v>7</v>
      </c>
      <c r="I3659" s="45" t="str">
        <f>IFERROR(MID("日月火水木金土",WEEKDAY(D3659),1),"")</f>
        <v>日</v>
      </c>
      <c r="J3659" s="304" t="s">
        <v>5332</v>
      </c>
      <c r="K3659" s="202" t="str">
        <f>VLOOKUP(F3659,石と花メイン,3,FALSE)</f>
        <v>◆紅玉</v>
      </c>
      <c r="L3659" s="297" t="str">
        <f>VLOOKUP(F3659,石と花メイン,4,FALSE)</f>
        <v>カモミール【かみつれ】</v>
      </c>
      <c r="M3659" s="393">
        <f>IF(OR(MONTH(F3659)&lt;7,AND(MONTH(F3659)=7,DAY(F3659)&lt;=25)),
MOD(SUM((E3659-1901)*365,259),260),
MOD(SUM((E3659-1900)*365,259),260))</f>
        <v>69</v>
      </c>
      <c r="N3659" s="390">
        <f>IF(AND(MONTH(F3659)=7,DAY(F3659)&gt;25),1,
ROUNDDOWN((SUM(VLOOKUP(MONTH(F3659),D暦変換用数値,2,FALSE),DAY(F3659))/28)+1,0))</f>
        <v>8</v>
      </c>
      <c r="O3659" s="205">
        <f>IF(AND(MONTH(F3659)=7,DAY(F3659)&gt;25),DAY(F3659)-25,
MOD((SUM(VLOOKUP(MONTH(F3659),D暦変換用数値,2,FALSE),DAY(F3659))),28)+1)</f>
        <v>8</v>
      </c>
      <c r="P3659" s="406">
        <f>IF(OR(MONTH(F3659)&lt;7,AND(MONTH(F3659)=7,DAY(F3659)&lt;=25)),
MOD(SUM((E3659-1901)*365,(N3659-1)*28,O3659,258),260),
MOD(SUM((E3659-1900)*365,(N3659-1)*28,O3659,258),260))</f>
        <v>12</v>
      </c>
      <c r="Q3659" s="373" t="str">
        <f>VLOOKUP(MOD(P3659,4),色,2,FALSE)</f>
        <v>黄色い</v>
      </c>
      <c r="R3659" s="291" t="str">
        <f>VLOOKUP(MOD(P3659,13),銀河の音,2,FALSE)</f>
        <v>水晶の</v>
      </c>
      <c r="S3659" s="384" t="str">
        <f>VLOOKUP(MOD(P3659,20),太陽の紋章,2,FALSE)</f>
        <v>人</v>
      </c>
      <c r="T3659" s="98" t="s">
        <v>3736</v>
      </c>
    </row>
    <row r="3660" spans="1:20" ht="13.5" customHeight="1">
      <c r="A3660" s="49" t="str">
        <f>VLOOKUP(MOD(E3660,10),十干,2,FALSE)</f>
        <v>辛</v>
      </c>
      <c r="B3660" s="199" t="str">
        <f>VLOOKUP(MOD(E3660,12),十二支,3,FALSE)</f>
        <v xml:space="preserve">10 龍 </v>
      </c>
      <c r="C3660" s="201" t="str">
        <f>VLOOKUP(F3660,星座,3,TRUE)</f>
        <v xml:space="preserve">07 天 </v>
      </c>
      <c r="D3660" s="535">
        <v>25978</v>
      </c>
      <c r="E3660" s="45">
        <f>IFERROR(YEAR(D3660),LEFT(D3660,4))</f>
        <v>1971</v>
      </c>
      <c r="F3660" s="45" t="str">
        <f>IF(ISTEXT(D3660),RIGHT(D3660,5),TEXT(D3660,"mm/dd"))</f>
        <v>02/14</v>
      </c>
      <c r="G3660" s="41">
        <f>SUM(MID(E3660,1,1),MID(E3660,2,1),MID(E3660,3,1),MID(E3660,4,1),MID(F3660,1,1),MID(F3660,2,1),MID(F3660,4,1),MID(F3660,5,1))</f>
        <v>25</v>
      </c>
      <c r="H3660" s="41">
        <f>IF(MOD(G3660,9)=0,9,MOD(G3660,9))</f>
        <v>7</v>
      </c>
      <c r="I3660" s="45" t="str">
        <f>IFERROR(MID("日月火水木金土",WEEKDAY(D3660),1),"")</f>
        <v>日</v>
      </c>
      <c r="J3660" s="305" t="s">
        <v>4802</v>
      </c>
      <c r="K3660" s="203" t="str">
        <f>VLOOKUP(F3660,石と花メイン,3,FALSE)</f>
        <v>◆紅玉</v>
      </c>
      <c r="L3660" s="298" t="str">
        <f>VLOOKUP(F3660,石と花メイン,4,FALSE)</f>
        <v>カモミール【かみつれ】</v>
      </c>
      <c r="M3660" s="394">
        <f>IF(OR(MONTH(F3660)&lt;7,AND(MONTH(F3660)=7,DAY(F3660)&lt;=25)),
MOD(SUM((E3660-1901)*365,259),260),
MOD(SUM((E3660-1900)*365,259),260))</f>
        <v>69</v>
      </c>
      <c r="N3660" s="391">
        <f>IF(AND(MONTH(F3660)=7,DAY(F3660)&gt;25),1,
ROUNDDOWN((SUM(VLOOKUP(MONTH(F3660),D暦変換用数値,2,FALSE),DAY(F3660))/28)+1,0))</f>
        <v>8</v>
      </c>
      <c r="O3660" s="46">
        <f>IF(AND(MONTH(F3660)=7,DAY(F3660)&gt;25),DAY(F3660)-25,
MOD((SUM(VLOOKUP(MONTH(F3660),D暦変換用数値,2,FALSE),DAY(F3660))),28)+1)</f>
        <v>8</v>
      </c>
      <c r="P3660" s="407">
        <f>IF(OR(MONTH(F3660)&lt;7,AND(MONTH(F3660)=7,DAY(F3660)&lt;=25)),
MOD(SUM((E3660-1901)*365,(N3660-1)*28,O3660,258),260),
MOD(SUM((E3660-1900)*365,(N3660-1)*28,O3660,258),260))</f>
        <v>12</v>
      </c>
      <c r="Q3660" s="373" t="str">
        <f>VLOOKUP(MOD(P3660,4),色,2,FALSE)</f>
        <v>黄色い</v>
      </c>
      <c r="R3660" s="291" t="str">
        <f>VLOOKUP(MOD(P3660,13),銀河の音,2,FALSE)</f>
        <v>水晶の</v>
      </c>
      <c r="S3660" s="384" t="str">
        <f>VLOOKUP(MOD(P3660,20),太陽の紋章,2,FALSE)</f>
        <v>人</v>
      </c>
      <c r="T3660" s="79"/>
    </row>
    <row r="3661" spans="1:20" ht="13.5" customHeight="1">
      <c r="A3661" s="50" t="str">
        <f>VLOOKUP(MOD(E3661,10),十干,2,FALSE)</f>
        <v>辛</v>
      </c>
      <c r="B3661" s="199" t="str">
        <f>VLOOKUP(MOD(E3661,12),十二支,3,FALSE)</f>
        <v xml:space="preserve">10 龍 </v>
      </c>
      <c r="C3661" s="201" t="str">
        <f>VLOOKUP(F3661,星座,3,TRUE)</f>
        <v xml:space="preserve">07 天 </v>
      </c>
      <c r="D3661" s="535">
        <v>25980</v>
      </c>
      <c r="E3661" s="45">
        <f>IFERROR(YEAR(D3661),LEFT(D3661,4))</f>
        <v>1971</v>
      </c>
      <c r="F3661" s="45" t="str">
        <f>IF(ISTEXT(D3661),RIGHT(D3661,5),TEXT(D3661,"mm/dd"))</f>
        <v>02/16</v>
      </c>
      <c r="G3661" s="41">
        <f>SUM(MID(E3661,1,1),MID(E3661,2,1),MID(E3661,3,1),MID(E3661,4,1),MID(F3661,1,1),MID(F3661,2,1),MID(F3661,4,1),MID(F3661,5,1))</f>
        <v>27</v>
      </c>
      <c r="H3661" s="41">
        <f>IF(MOD(G3661,9)=0,9,MOD(G3661,9))</f>
        <v>9</v>
      </c>
      <c r="I3661" s="45" t="str">
        <f>IFERROR(MID("日月火水木金土",WEEKDAY(D3661),1),"")</f>
        <v>火</v>
      </c>
      <c r="J3661" s="305" t="s">
        <v>5620</v>
      </c>
      <c r="K3661" s="203" t="str">
        <f>VLOOKUP(F3661,石と花メイン,3,FALSE)</f>
        <v>◆黄玉</v>
      </c>
      <c r="L3661" s="298" t="str">
        <f>VLOOKUP(F3661,石と花メイン,4,FALSE)</f>
        <v>蕗の薹</v>
      </c>
      <c r="M3661" s="394">
        <f>IF(OR(MONTH(F3661)&lt;7,AND(MONTH(F3661)=7,DAY(F3661)&lt;=25)),
MOD(SUM((E3661-1901)*365,259),260),
MOD(SUM((E3661-1900)*365,259),260))</f>
        <v>69</v>
      </c>
      <c r="N3661" s="391">
        <f>IF(AND(MONTH(F3661)=7,DAY(F3661)&gt;25),1,
ROUNDDOWN((SUM(VLOOKUP(MONTH(F3661),D暦変換用数値,2,FALSE),DAY(F3661))/28)+1,0))</f>
        <v>8</v>
      </c>
      <c r="O3661" s="46">
        <f>IF(AND(MONTH(F3661)=7,DAY(F3661)&gt;25),DAY(F3661)-25,
MOD((SUM(VLOOKUP(MONTH(F3661),D暦変換用数値,2,FALSE),DAY(F3661))),28)+1)</f>
        <v>10</v>
      </c>
      <c r="P3661" s="407">
        <f>IF(OR(MONTH(F3661)&lt;7,AND(MONTH(F3661)=7,DAY(F3661)&lt;=25)),
MOD(SUM((E3661-1901)*365,(N3661-1)*28,O3661,258),260),
MOD(SUM((E3661-1900)*365,(N3661-1)*28,O3661,258),260))</f>
        <v>14</v>
      </c>
      <c r="Q3661" s="375" t="str">
        <f>VLOOKUP(MOD(P3661,4),色,2,FALSE)</f>
        <v>白い</v>
      </c>
      <c r="R3661" s="293" t="str">
        <f>VLOOKUP(MOD(P3661,13),銀河の音,2,FALSE)</f>
        <v>磁気の</v>
      </c>
      <c r="S3661" s="386" t="str">
        <f>VLOOKUP(MOD(P3661,20),太陽の紋章,2,FALSE)</f>
        <v>魔法使い</v>
      </c>
      <c r="T3661" s="96" t="s">
        <v>5621</v>
      </c>
    </row>
    <row r="3662" spans="1:20" ht="13.5" customHeight="1">
      <c r="A3662" s="50" t="str">
        <f>VLOOKUP(MOD(E3662,10),十干,2,FALSE)</f>
        <v>癸</v>
      </c>
      <c r="B3662" s="199" t="str">
        <f>VLOOKUP(MOD(E3662,12),十二支,3,FALSE)</f>
        <v xml:space="preserve">10 龍 </v>
      </c>
      <c r="C3662" s="201" t="str">
        <f>VLOOKUP(F3662,星座,3,TRUE)</f>
        <v xml:space="preserve">07 天 </v>
      </c>
      <c r="D3662" s="531">
        <v>30336</v>
      </c>
      <c r="E3662" s="1">
        <f>IFERROR(YEAR(D3662),LEFT(D3662,4))</f>
        <v>1983</v>
      </c>
      <c r="F3662" s="1" t="str">
        <f>IF(ISTEXT(D3662),RIGHT(D3662,5),TEXT(D3662,"mm/dd"))</f>
        <v>01/20</v>
      </c>
      <c r="G3662" s="39">
        <f>SUM(MID(E3662,1,1),MID(E3662,2,1),MID(E3662,3,1),MID(E3662,4,1),MID(F3662,1,1),MID(F3662,2,1),MID(F3662,4,1),MID(F3662,5,1))</f>
        <v>24</v>
      </c>
      <c r="H3662" s="41">
        <f>IF(MOD(G3662,9)=0,9,MOD(G3662,9))</f>
        <v>6</v>
      </c>
      <c r="I3662" s="45" t="str">
        <f>IFERROR(MID("日月火水木金土",WEEKDAY(D3662),1),"")</f>
        <v>木</v>
      </c>
      <c r="J3662" s="304" t="s">
        <v>5333</v>
      </c>
      <c r="K3662" s="202" t="str">
        <f>VLOOKUP(F3662,石と花メイン,3,FALSE)</f>
        <v>◆紅玉</v>
      </c>
      <c r="L3662" s="297" t="str">
        <f>VLOOKUP(F3662,石と花メイン,4,FALSE)</f>
        <v>金鳳花【馬の足形】</v>
      </c>
      <c r="M3662" s="393">
        <f>IF(OR(MONTH(F3662)&lt;7,AND(MONTH(F3662)=7,DAY(F3662)&lt;=25)),
MOD(SUM((E3662-1901)*365,259),260),
MOD(SUM((E3662-1900)*365,259),260))</f>
        <v>29</v>
      </c>
      <c r="N3662" s="390">
        <f>IF(AND(MONTH(F3662)=7,DAY(F3662)&gt;25),1,
ROUNDDOWN((SUM(VLOOKUP(MONTH(F3662),D暦変換用数値,2,FALSE),DAY(F3662))/28)+1,0))</f>
        <v>7</v>
      </c>
      <c r="O3662" s="205">
        <f>IF(AND(MONTH(F3662)=7,DAY(F3662)&gt;25),DAY(F3662)-25,
MOD((SUM(VLOOKUP(MONTH(F3662),D暦変換用数値,2,FALSE),DAY(F3662))),28)+1)</f>
        <v>11</v>
      </c>
      <c r="P3662" s="406">
        <f>IF(OR(MONTH(F3662)&lt;7,AND(MONTH(F3662)=7,DAY(F3662)&lt;=25)),
MOD(SUM((E3662-1901)*365,(N3662-1)*28,O3662,258),260),
MOD(SUM((E3662-1900)*365,(N3662-1)*28,O3662,258),260))</f>
        <v>207</v>
      </c>
      <c r="Q3662" s="374" t="str">
        <f>VLOOKUP(MOD(P3662,4),色,2,FALSE)</f>
        <v>青い</v>
      </c>
      <c r="R3662" s="292" t="str">
        <f>VLOOKUP(MOD(P3662,13),銀河の音,2,FALSE)</f>
        <v>水晶の</v>
      </c>
      <c r="S3662" s="385" t="str">
        <f>VLOOKUP(MOD(P3662,20),太陽の紋章,2,FALSE)</f>
        <v>手</v>
      </c>
      <c r="T3662" s="111" t="s">
        <v>900</v>
      </c>
    </row>
    <row r="3663" spans="1:20" ht="13.5" customHeight="1">
      <c r="A3663" s="285" t="str">
        <f>VLOOKUP(MOD(E3663,10),十干,2,FALSE)</f>
        <v>癸</v>
      </c>
      <c r="B3663" s="283" t="str">
        <f>VLOOKUP(MOD(E3663,12),十二支,3,FALSE)</f>
        <v xml:space="preserve">10 龍 </v>
      </c>
      <c r="C3663" s="287" t="str">
        <f>VLOOKUP(F3663,星座,3,TRUE)</f>
        <v xml:space="preserve">07 天 </v>
      </c>
      <c r="D3663" s="533">
        <v>30351</v>
      </c>
      <c r="E3663" s="83">
        <f>IFERROR(YEAR(D3663),LEFT(D3663,4))</f>
        <v>1983</v>
      </c>
      <c r="F3663" s="83" t="str">
        <f>IF(ISTEXT(D3663),RIGHT(D3663,5),TEXT(D3663,"mm/dd"))</f>
        <v>02/04</v>
      </c>
      <c r="G3663" s="88">
        <f>SUM(MID(E3663,1,1),MID(E3663,2,1),MID(E3663,3,1),MID(E3663,4,1),MID(F3663,1,1),MID(F3663,2,1),MID(F3663,4,1),MID(F3663,5,1))</f>
        <v>27</v>
      </c>
      <c r="H3663" s="88">
        <f>IF(MOD(G3663,9)=0,9,MOD(G3663,9))</f>
        <v>9</v>
      </c>
      <c r="I3663" s="83" t="str">
        <f>IFERROR(MID("日月火水木金土",WEEKDAY(D3663),1),"")</f>
        <v>金</v>
      </c>
      <c r="J3663" s="303" t="s">
        <v>455</v>
      </c>
      <c r="K3663" s="87" t="str">
        <f>VLOOKUP(F3663,石と花メイン,3,FALSE)</f>
        <v>○真珠</v>
      </c>
      <c r="L3663" s="296" t="str">
        <f>VLOOKUP(F3663,石と花メイン,4,FALSE)</f>
        <v>一人静【吉野静】</v>
      </c>
      <c r="M3663" s="392">
        <f>IF(OR(MONTH(F3663)&lt;7,AND(MONTH(F3663)=7,DAY(F3663)&lt;=25)),
MOD(SUM((E3663-1901)*365,259),260),
MOD(SUM((E3663-1900)*365,259),260))</f>
        <v>29</v>
      </c>
      <c r="N3663" s="330">
        <f>IF(AND(MONTH(F3663)=7,DAY(F3663)&gt;25),1,
ROUNDDOWN((SUM(VLOOKUP(MONTH(F3663),D暦変換用数値,2,FALSE),DAY(F3663))/28)+1,0))</f>
        <v>7</v>
      </c>
      <c r="O3663" s="84">
        <f>IF(AND(MONTH(F3663)=7,DAY(F3663)&gt;25),DAY(F3663)-25,
MOD((SUM(VLOOKUP(MONTH(F3663),D暦変換用数値,2,FALSE),DAY(F3663))),28)+1)</f>
        <v>26</v>
      </c>
      <c r="P3663" s="405">
        <f>IF(OR(MONTH(F3663)&lt;7,AND(MONTH(F3663)=7,DAY(F3663)&lt;=25)),
MOD(SUM((E3663-1901)*365,(N3663-1)*28,O3663,258),260),
MOD(SUM((E3663-1900)*365,(N3663-1)*28,O3663,258),260))</f>
        <v>222</v>
      </c>
      <c r="Q3663" s="371" t="str">
        <f>VLOOKUP(MOD(P3663,4),色,2,FALSE)</f>
        <v>白い</v>
      </c>
      <c r="R3663" s="289" t="str">
        <f>VLOOKUP(MOD(P3663,13),銀河の音,2,FALSE)</f>
        <v>磁気の</v>
      </c>
      <c r="S3663" s="382" t="str">
        <f>VLOOKUP(MOD(P3663,20),太陽の紋章,2,FALSE)</f>
        <v>風</v>
      </c>
      <c r="T3663" s="112" t="s">
        <v>6775</v>
      </c>
    </row>
    <row r="3664" spans="1:20" ht="13.5" customHeight="1">
      <c r="A3664" s="282" t="str">
        <f>VLOOKUP(MOD(E3664,10),十干,2,FALSE)</f>
        <v>丁</v>
      </c>
      <c r="B3664" s="283" t="str">
        <f>VLOOKUP(MOD(E3664,12),十二支,3,FALSE)</f>
        <v xml:space="preserve">10 龍 </v>
      </c>
      <c r="C3664" s="287" t="str">
        <f>VLOOKUP(F3664,星座,3,TRUE)</f>
        <v xml:space="preserve">07 天 </v>
      </c>
      <c r="D3664" s="533">
        <v>39112</v>
      </c>
      <c r="E3664" s="83">
        <f>IFERROR(YEAR(D3664),LEFT(D3664,4))</f>
        <v>2007</v>
      </c>
      <c r="F3664" s="83" t="str">
        <f>IF(ISTEXT(D3664),RIGHT(D3664,5),TEXT(D3664,"mm/dd"))</f>
        <v>01/30</v>
      </c>
      <c r="G3664" s="88">
        <f>SUM(MID(E3664,1,1),MID(E3664,2,1),MID(E3664,3,1),MID(E3664,4,1),MID(F3664,1,1),MID(F3664,2,1),MID(F3664,4,1),MID(F3664,5,1))</f>
        <v>13</v>
      </c>
      <c r="H3664" s="88">
        <f>IF(MOD(G3664,9)=0,9,MOD(G3664,9))</f>
        <v>4</v>
      </c>
      <c r="I3664" s="83" t="str">
        <f>IFERROR(MID("日月火水木金土",WEEKDAY(D3664),1),"")</f>
        <v>火</v>
      </c>
      <c r="J3664" s="303" t="s">
        <v>4942</v>
      </c>
      <c r="K3664" s="87" t="str">
        <f>VLOOKUP(F3664,石と花メイン,3,FALSE)</f>
        <v>■碧玉</v>
      </c>
      <c r="L3664" s="296" t="str">
        <f>VLOOKUP(F3664,石と花メイン,4,FALSE)</f>
        <v>繁縷【ひよこ草】</v>
      </c>
      <c r="M3664" s="392">
        <f>IF(OR(MONTH(F3664)&lt;7,AND(MONTH(F3664)=7,DAY(F3664)&lt;=25)),
MOD(SUM((E3664-1901)*365,259),260),
MOD(SUM((E3664-1900)*365,259),260))</f>
        <v>209</v>
      </c>
      <c r="N3664" s="330">
        <f>IF(AND(MONTH(F3664)=7,DAY(F3664)&gt;25),1,
ROUNDDOWN((SUM(VLOOKUP(MONTH(F3664),D暦変換用数値,2,FALSE),DAY(F3664))/28)+1,0))</f>
        <v>7</v>
      </c>
      <c r="O3664" s="84">
        <f>IF(AND(MONTH(F3664)=7,DAY(F3664)&gt;25),DAY(F3664)-25,
MOD((SUM(VLOOKUP(MONTH(F3664),D暦変換用数値,2,FALSE),DAY(F3664))),28)+1)</f>
        <v>21</v>
      </c>
      <c r="P3664" s="405">
        <f>IF(OR(MONTH(F3664)&lt;7,AND(MONTH(F3664)=7,DAY(F3664)&lt;=25)),
MOD(SUM((E3664-1901)*365,(N3664-1)*28,O3664,258),260),
MOD(SUM((E3664-1900)*365,(N3664-1)*28,O3664,258),260))</f>
        <v>137</v>
      </c>
      <c r="Q3664" s="371" t="str">
        <f>VLOOKUP(MOD(P3664,4),色,2,FALSE)</f>
        <v>赤い</v>
      </c>
      <c r="R3664" s="289" t="str">
        <f>VLOOKUP(MOD(P3664,13),銀河の音,2,FALSE)</f>
        <v>共振の</v>
      </c>
      <c r="S3664" s="382" t="str">
        <f>VLOOKUP(MOD(P3664,20),太陽の紋章,2,FALSE)</f>
        <v>地球</v>
      </c>
      <c r="T3664" s="91" t="s">
        <v>3736</v>
      </c>
    </row>
    <row r="3665" spans="1:20" ht="13.5" customHeight="1">
      <c r="A3665" s="282" t="str">
        <f>VLOOKUP(MOD(E3665,10),十干,2,FALSE)</f>
        <v>乙</v>
      </c>
      <c r="B3665" s="283" t="str">
        <f>VLOOKUP(MOD(E3665,12),十二支,3,FALSE)</f>
        <v xml:space="preserve">10 龍 </v>
      </c>
      <c r="C3665" s="287" t="str">
        <f>VLOOKUP(F3665,星座,3,TRUE)</f>
        <v xml:space="preserve">07 天 </v>
      </c>
      <c r="D3665" s="533" t="s">
        <v>8861</v>
      </c>
      <c r="E3665" s="83" t="str">
        <f>IFERROR(YEAR(D3665),LEFT(D3665,4))</f>
        <v>1755</v>
      </c>
      <c r="F3665" s="83" t="str">
        <f>IF(ISTEXT(D3665),RIGHT(D3665,5),TEXT(D3665,"mm/dd"))</f>
        <v>02/10</v>
      </c>
      <c r="G3665" s="88">
        <f>SUM(MID(E3665,1,1),MID(E3665,2,1),MID(E3665,3,1),MID(E3665,4,1),MID(F3665,1,1),MID(F3665,2,1),MID(F3665,4,1),MID(F3665,5,1))</f>
        <v>21</v>
      </c>
      <c r="H3665" s="88">
        <f>IF(MOD(G3665,9)=0,9,MOD(G3665,9))</f>
        <v>3</v>
      </c>
      <c r="I3665" s="83" t="str">
        <f>IFERROR(MID("日月火水木金土",WEEKDAY(D3665),1),"")</f>
        <v/>
      </c>
      <c r="J3665" s="303" t="s">
        <v>4936</v>
      </c>
      <c r="K3665" s="87" t="str">
        <f>VLOOKUP(F3665,石と花メイン,3,FALSE)</f>
        <v>◆風信子石</v>
      </c>
      <c r="L3665" s="296" t="str">
        <f>VLOOKUP(F3665,石と花メイン,4,FALSE)</f>
        <v>エリカ【ヒース】</v>
      </c>
      <c r="M3665" s="392">
        <f>IF(OR(MONTH(F3665)&lt;7,AND(MONTH(F3665)=7,DAY(F3665)&lt;=25)),
MOD(SUM((E3665-1901)*365,259),260),
MOD(SUM((E3665-1900)*365,259),260))</f>
        <v>9</v>
      </c>
      <c r="N3665" s="330">
        <f>IF(AND(MONTH(F3665)=7,DAY(F3665)&gt;25),1,
ROUNDDOWN((SUM(VLOOKUP(MONTH(F3665),D暦変換用数値,2,FALSE),DAY(F3665))/28)+1,0))</f>
        <v>8</v>
      </c>
      <c r="O3665" s="84">
        <f>IF(AND(MONTH(F3665)=7,DAY(F3665)&gt;25),DAY(F3665)-25,
MOD((SUM(VLOOKUP(MONTH(F3665),D暦変換用数値,2,FALSE),DAY(F3665))),28)+1)</f>
        <v>4</v>
      </c>
      <c r="P3665" s="405">
        <f>IF(OR(MONTH(F3665)&lt;7,AND(MONTH(F3665)=7,DAY(F3665)&lt;=25)),
MOD(SUM((E3665-1901)*365,(N3665-1)*28,O3665,258),260),
MOD(SUM((E3665-1900)*365,(N3665-1)*28,O3665,258),260))</f>
        <v>208</v>
      </c>
      <c r="Q3665" s="371" t="str">
        <f>VLOOKUP(MOD(P3665,4),色,2,FALSE)</f>
        <v>黄色い</v>
      </c>
      <c r="R3665" s="289" t="str">
        <f>VLOOKUP(MOD(P3665,13),銀河の音,2,FALSE)</f>
        <v>宇宙の</v>
      </c>
      <c r="S3665" s="382" t="str">
        <f>VLOOKUP(MOD(P3665,20),太陽の紋章,2,FALSE)</f>
        <v>星</v>
      </c>
      <c r="T3665" s="95" t="s">
        <v>5875</v>
      </c>
    </row>
    <row r="3666" spans="1:20" ht="13.5" customHeight="1">
      <c r="A3666" s="50" t="str">
        <f>VLOOKUP(MOD(E3666,10),十干,2,FALSE)</f>
        <v>丁</v>
      </c>
      <c r="B3666" s="199" t="str">
        <f>VLOOKUP(MOD(E3666,12),十二支,3,FALSE)</f>
        <v xml:space="preserve">10 龍 </v>
      </c>
      <c r="C3666" s="201" t="str">
        <f>VLOOKUP(F3666,星座,3,TRUE)</f>
        <v xml:space="preserve">07 天 </v>
      </c>
      <c r="D3666" s="531" t="s">
        <v>5599</v>
      </c>
      <c r="E3666" s="1" t="str">
        <f>IFERROR(YEAR(D3666),LEFT(D3666,4))</f>
        <v>1827</v>
      </c>
      <c r="F3666" s="1" t="str">
        <f>IF(ISTEXT(D3666),RIGHT(D3666,5),TEXT(D3666,"mm/dd"))</f>
        <v>01/27</v>
      </c>
      <c r="G3666" s="39">
        <f>SUM(MID(E3666,1,1),MID(E3666,2,1),MID(E3666,3,1),MID(E3666,4,1),MID(F3666,1,1),MID(F3666,2,1),MID(F3666,4,1),MID(F3666,5,1))</f>
        <v>28</v>
      </c>
      <c r="H3666" s="41">
        <f>IF(MOD(G3666,9)=0,9,MOD(G3666,9))</f>
        <v>1</v>
      </c>
      <c r="I3666" s="45" t="str">
        <f>IFERROR(MID("日月火水木金土",WEEKDAY(D3666),1),"")</f>
        <v/>
      </c>
      <c r="J3666" s="304" t="s">
        <v>4350</v>
      </c>
      <c r="K3666" s="202" t="str">
        <f>VLOOKUP(F3666,石と花メイン,3,FALSE)</f>
        <v>●琥珀</v>
      </c>
      <c r="L3666" s="297" t="str">
        <f>VLOOKUP(F3666,石と花メイン,4,FALSE)</f>
        <v>七竈【山南天】</v>
      </c>
      <c r="M3666" s="393">
        <f>IF(OR(MONTH(F3666)&lt;7,AND(MONTH(F3666)=7,DAY(F3666)&lt;=25)),
MOD(SUM((E3666-1901)*365,259),260),
MOD(SUM((E3666-1900)*365,259),260))</f>
        <v>29</v>
      </c>
      <c r="N3666" s="390">
        <f>IF(AND(MONTH(F3666)=7,DAY(F3666)&gt;25),1,
ROUNDDOWN((SUM(VLOOKUP(MONTH(F3666),D暦変換用数値,2,FALSE),DAY(F3666))/28)+1,0))</f>
        <v>7</v>
      </c>
      <c r="O3666" s="205">
        <f>IF(AND(MONTH(F3666)=7,DAY(F3666)&gt;25),DAY(F3666)-25,
MOD((SUM(VLOOKUP(MONTH(F3666),D暦変換用数値,2,FALSE),DAY(F3666))),28)+1)</f>
        <v>18</v>
      </c>
      <c r="P3666" s="406">
        <f>IF(OR(MONTH(F3666)&lt;7,AND(MONTH(F3666)=7,DAY(F3666)&lt;=25)),
MOD(SUM((E3666-1901)*365,(N3666-1)*28,O3666,258),260),
MOD(SUM((E3666-1900)*365,(N3666-1)*28,O3666,258),260))</f>
        <v>214</v>
      </c>
      <c r="Q3666" s="375" t="str">
        <f>VLOOKUP(MOD(P3666,4),色,2,FALSE)</f>
        <v>白い</v>
      </c>
      <c r="R3666" s="293" t="str">
        <f>VLOOKUP(MOD(P3666,13),銀河の音,2,FALSE)</f>
        <v>律動の</v>
      </c>
      <c r="S3666" s="386" t="str">
        <f>VLOOKUP(MOD(P3666,20),太陽の紋章,2,FALSE)</f>
        <v>魔法使い</v>
      </c>
      <c r="T3666" s="98" t="s">
        <v>3736</v>
      </c>
    </row>
    <row r="3667" spans="1:20" ht="13.5" customHeight="1">
      <c r="A3667" s="282" t="str">
        <f>VLOOKUP(MOD(E3667,10),十干,2,FALSE)</f>
        <v>乙</v>
      </c>
      <c r="B3667" s="283" t="str">
        <f>VLOOKUP(MOD(E3667,12),十二支,3,FALSE)</f>
        <v xml:space="preserve">10 龍 </v>
      </c>
      <c r="C3667" s="287" t="str">
        <f>VLOOKUP(F3667,星座,3,TRUE)</f>
        <v xml:space="preserve">07 天 </v>
      </c>
      <c r="D3667" s="533" t="s">
        <v>8862</v>
      </c>
      <c r="E3667" s="83" t="str">
        <f>IFERROR(YEAR(D3667),LEFT(D3667,4))</f>
        <v>1875</v>
      </c>
      <c r="F3667" s="83" t="str">
        <f>IF(ISTEXT(D3667),RIGHT(D3667,5),TEXT(D3667,"mm/dd"))</f>
        <v>01/20</v>
      </c>
      <c r="G3667" s="88">
        <f>SUM(MID(E3667,1,1),MID(E3667,2,1),MID(E3667,3,1),MID(E3667,4,1),MID(F3667,1,1),MID(F3667,2,1),MID(F3667,4,1),MID(F3667,5,1))</f>
        <v>24</v>
      </c>
      <c r="H3667" s="88">
        <f>IF(MOD(G3667,9)=0,9,MOD(G3667,9))</f>
        <v>6</v>
      </c>
      <c r="I3667" s="83" t="str">
        <f>IFERROR(MID("日月火水木金土",WEEKDAY(D3667),1),"")</f>
        <v/>
      </c>
      <c r="J3667" s="303" t="s">
        <v>4937</v>
      </c>
      <c r="K3667" s="87" t="str">
        <f>VLOOKUP(F3667,石と花メイン,3,FALSE)</f>
        <v>◆紅玉</v>
      </c>
      <c r="L3667" s="296" t="str">
        <f>VLOOKUP(F3667,石と花メイン,4,FALSE)</f>
        <v>金鳳花【馬の足形】</v>
      </c>
      <c r="M3667" s="392">
        <f>IF(OR(MONTH(F3667)&lt;7,AND(MONTH(F3667)=7,DAY(F3667)&lt;=25)),
MOD(SUM((E3667-1901)*365,259),260),
MOD(SUM((E3667-1900)*365,259),260))</f>
        <v>129</v>
      </c>
      <c r="N3667" s="330">
        <f>IF(AND(MONTH(F3667)=7,DAY(F3667)&gt;25),1,
ROUNDDOWN((SUM(VLOOKUP(MONTH(F3667),D暦変換用数値,2,FALSE),DAY(F3667))/28)+1,0))</f>
        <v>7</v>
      </c>
      <c r="O3667" s="84">
        <f>IF(AND(MONTH(F3667)=7,DAY(F3667)&gt;25),DAY(F3667)-25,
MOD((SUM(VLOOKUP(MONTH(F3667),D暦変換用数値,2,FALSE),DAY(F3667))),28)+1)</f>
        <v>11</v>
      </c>
      <c r="P3667" s="405">
        <f>IF(OR(MONTH(F3667)&lt;7,AND(MONTH(F3667)=7,DAY(F3667)&lt;=25)),
MOD(SUM((E3667-1901)*365,(N3667-1)*28,O3667,258),260),
MOD(SUM((E3667-1900)*365,(N3667-1)*28,O3667,258),260))</f>
        <v>47</v>
      </c>
      <c r="Q3667" s="371" t="str">
        <f>VLOOKUP(MOD(P3667,4),色,2,FALSE)</f>
        <v>青い</v>
      </c>
      <c r="R3667" s="289" t="str">
        <f>VLOOKUP(MOD(P3667,13),銀河の音,2,FALSE)</f>
        <v>銀河の</v>
      </c>
      <c r="S3667" s="382" t="str">
        <f>VLOOKUP(MOD(P3667,20),太陽の紋章,2,FALSE)</f>
        <v>手</v>
      </c>
      <c r="T3667" s="102" t="s">
        <v>487</v>
      </c>
    </row>
    <row r="3668" spans="1:20" ht="13.5" customHeight="1">
      <c r="A3668" s="334" t="str">
        <f>VLOOKUP(MOD(E3668,10),十干,2,FALSE)</f>
        <v>丁</v>
      </c>
      <c r="B3668" s="331" t="str">
        <f>VLOOKUP(MOD(E3668,12),十二支,3,FALSE)</f>
        <v xml:space="preserve">10 龍 </v>
      </c>
      <c r="C3668" s="336" t="str">
        <f>VLOOKUP(F3668,星座,3,TRUE)</f>
        <v xml:space="preserve">07 天 </v>
      </c>
      <c r="D3668" s="534" t="s">
        <v>9241</v>
      </c>
      <c r="E3668" s="131" t="str">
        <f>IFERROR(YEAR(D3668),LEFT(D3668,4))</f>
        <v>1887</v>
      </c>
      <c r="F3668" s="538" t="str">
        <f>IF(ISTEXT(D3668),RIGHT(D3668,5),TEXT(D3668,"mm/dd"))</f>
        <v>01/28</v>
      </c>
      <c r="G3668" s="133">
        <f>SUM(MID(E3668,1,1),MID(E3668,2,1),MID(E3668,3,1),MID(E3668,4,1),MID(F3668,1,1),MID(F3668,2,1),MID(F3668,4,1),MID(F3668,5,1))</f>
        <v>35</v>
      </c>
      <c r="H3668" s="133">
        <f>IF(MOD(G3668,9)=0,9,MOD(G3668,9))</f>
        <v>8</v>
      </c>
      <c r="I3668" s="131" t="str">
        <f>IFERROR(MID("日月火水木金土",WEEKDAY(D3668),1),"")</f>
        <v/>
      </c>
      <c r="J3668" s="306" t="s">
        <v>9239</v>
      </c>
      <c r="K3668" s="335" t="str">
        <f>VLOOKUP(F3668,石と花メイン,3,FALSE)</f>
        <v>▲白金</v>
      </c>
      <c r="L3668" s="302" t="str">
        <f>VLOOKUP(F3668,石と花メイン,4,FALSE)</f>
        <v>片栗【堅香子】</v>
      </c>
      <c r="M3668" s="396">
        <f>IF(OR(MONTH(F3668)&lt;7,AND(MONTH(F3668)=7,DAY(F3668)&lt;=25)),
MOD(SUM((E3668-1901)*365,259),260),
MOD(SUM((E3668-1900)*365,259),260))</f>
        <v>89</v>
      </c>
      <c r="N3668" s="335">
        <f>IF(AND(MONTH(F3668)=7,DAY(F3668)&gt;25),1,
ROUNDDOWN((SUM(VLOOKUP(MONTH(F3668),D暦変換用数値,2,FALSE),DAY(F3668))/28)+1,0))</f>
        <v>7</v>
      </c>
      <c r="O3668" s="132">
        <f>IF(AND(MONTH(F3668)=7,DAY(F3668)&gt;25),DAY(F3668)-25,
MOD((SUM(VLOOKUP(MONTH(F3668),D暦変換用数値,2,FALSE),DAY(F3668))),28)+1)</f>
        <v>19</v>
      </c>
      <c r="P3668" s="404">
        <f>IF(OR(MONTH(F3668)&lt;7,AND(MONTH(F3668)=7,DAY(F3668)&lt;=25)),
MOD(SUM((E3668-1901)*365,(N3668-1)*28,O3668,258),260),
MOD(SUM((E3668-1900)*365,(N3668-1)*28,O3668,258),260))</f>
        <v>15</v>
      </c>
      <c r="Q3668" s="376" t="str">
        <f>VLOOKUP(MOD(P3668,4),色,2,FALSE)</f>
        <v>青い</v>
      </c>
      <c r="R3668" s="333" t="str">
        <f>VLOOKUP(MOD(P3668,13),銀河の音,2,FALSE)</f>
        <v>月の</v>
      </c>
      <c r="S3668" s="387" t="str">
        <f>VLOOKUP(MOD(P3668,20),太陽の紋章,2,FALSE)</f>
        <v>鷲</v>
      </c>
      <c r="T3668" s="126" t="s">
        <v>9242</v>
      </c>
    </row>
    <row r="3669" spans="1:20" ht="13.5" customHeight="1">
      <c r="A3669" s="50" t="str">
        <f>VLOOKUP(MOD(E3669,10),十干,2,FALSE)</f>
        <v>丁</v>
      </c>
      <c r="B3669" s="199" t="str">
        <f>VLOOKUP(MOD(E3669,12),十二支,3,FALSE)</f>
        <v xml:space="preserve">10 龍 </v>
      </c>
      <c r="C3669" s="201" t="str">
        <f>VLOOKUP(F3669,星座,3,TRUE)</f>
        <v xml:space="preserve">07 天 </v>
      </c>
      <c r="D3669" s="531" t="s">
        <v>5600</v>
      </c>
      <c r="E3669" s="1" t="str">
        <f>IFERROR(YEAR(D3669),LEFT(D3669,4))</f>
        <v>1887</v>
      </c>
      <c r="F3669" s="1" t="str">
        <f>IF(ISTEXT(D3669),RIGHT(D3669,5),TEXT(D3669,"mm/dd"))</f>
        <v>02/11</v>
      </c>
      <c r="G3669" s="39">
        <f>SUM(MID(E3669,1,1),MID(E3669,2,1),MID(E3669,3,1),MID(E3669,4,1),MID(F3669,1,1),MID(F3669,2,1),MID(F3669,4,1),MID(F3669,5,1))</f>
        <v>28</v>
      </c>
      <c r="H3669" s="41">
        <f>IF(MOD(G3669,9)=0,9,MOD(G3669,9))</f>
        <v>1</v>
      </c>
      <c r="I3669" s="45" t="str">
        <f>IFERROR(MID("日月火水木金土",WEEKDAY(D3669),1),"")</f>
        <v/>
      </c>
      <c r="J3669" s="304" t="s">
        <v>5854</v>
      </c>
      <c r="K3669" s="202" t="str">
        <f>VLOOKUP(F3669,石と花メイン,3,FALSE)</f>
        <v>■赤縞瑪瑙</v>
      </c>
      <c r="L3669" s="297" t="str">
        <f>VLOOKUP(F3669,石と花メイン,4,FALSE)</f>
        <v>メリッサ【レモンバーム】</v>
      </c>
      <c r="M3669" s="393">
        <f>IF(OR(MONTH(F3669)&lt;7,AND(MONTH(F3669)=7,DAY(F3669)&lt;=25)),
MOD(SUM((E3669-1901)*365,259),260),
MOD(SUM((E3669-1900)*365,259),260))</f>
        <v>89</v>
      </c>
      <c r="N3669" s="390">
        <f>IF(AND(MONTH(F3669)=7,DAY(F3669)&gt;25),1,
ROUNDDOWN((SUM(VLOOKUP(MONTH(F3669),D暦変換用数値,2,FALSE),DAY(F3669))/28)+1,0))</f>
        <v>8</v>
      </c>
      <c r="O3669" s="205">
        <f>IF(AND(MONTH(F3669)=7,DAY(F3669)&gt;25),DAY(F3669)-25,
MOD((SUM(VLOOKUP(MONTH(F3669),D暦変換用数値,2,FALSE),DAY(F3669))),28)+1)</f>
        <v>5</v>
      </c>
      <c r="P3669" s="406">
        <f>IF(OR(MONTH(F3669)&lt;7,AND(MONTH(F3669)=7,DAY(F3669)&lt;=25)),
MOD(SUM((E3669-1901)*365,(N3669-1)*28,O3669,258),260),
MOD(SUM((E3669-1900)*365,(N3669-1)*28,O3669,258),260))</f>
        <v>29</v>
      </c>
      <c r="Q3669" s="372" t="str">
        <f>VLOOKUP(MOD(P3669,4),色,2,FALSE)</f>
        <v>赤い</v>
      </c>
      <c r="R3669" s="290" t="str">
        <f>VLOOKUP(MOD(P3669,13),銀河の音,2,FALSE)</f>
        <v>電気の</v>
      </c>
      <c r="S3669" s="383" t="str">
        <f>VLOOKUP(MOD(P3669,20),太陽の紋章,2,FALSE)</f>
        <v>月</v>
      </c>
      <c r="T3669" s="97" t="s">
        <v>5601</v>
      </c>
    </row>
    <row r="3670" spans="1:20" ht="13.5" customHeight="1">
      <c r="A3670" s="50" t="str">
        <f>VLOOKUP(MOD(E3670,10),十干,2,FALSE)</f>
        <v>丁</v>
      </c>
      <c r="B3670" s="199" t="str">
        <f>VLOOKUP(MOD(E3670,12),十二支,3,FALSE)</f>
        <v xml:space="preserve">10 龍 </v>
      </c>
      <c r="C3670" s="201" t="str">
        <f>VLOOKUP(F3670,星座,3,TRUE)</f>
        <v xml:space="preserve">07 天 </v>
      </c>
      <c r="D3670" s="535" t="s">
        <v>8863</v>
      </c>
      <c r="E3670" s="45" t="str">
        <f>IFERROR(YEAR(D3670),LEFT(D3670,4))</f>
        <v>1887</v>
      </c>
      <c r="F3670" s="45" t="str">
        <f>IF(ISTEXT(D3670),RIGHT(D3670,5),TEXT(D3670,"mm/dd"))</f>
        <v>02/18</v>
      </c>
      <c r="G3670" s="41">
        <f>SUM(MID(E3670,1,1),MID(E3670,2,1),MID(E3670,3,1),MID(E3670,4,1),MID(F3670,1,1),MID(F3670,2,1),MID(F3670,4,1),MID(F3670,5,1))</f>
        <v>35</v>
      </c>
      <c r="H3670" s="41">
        <f>IF(MOD(G3670,9)=0,9,MOD(G3670,9))</f>
        <v>8</v>
      </c>
      <c r="I3670" s="45" t="str">
        <f>IFERROR(MID("日月火水木金土",WEEKDAY(D3670),1),"")</f>
        <v/>
      </c>
      <c r="J3670" s="305" t="s">
        <v>3422</v>
      </c>
      <c r="K3670" s="203" t="str">
        <f>VLOOKUP(F3670,石と花メイン,3,FALSE)</f>
        <v>●翡翠</v>
      </c>
      <c r="L3670" s="298" t="str">
        <f>VLOOKUP(F3670,石と花メイン,4,FALSE)</f>
        <v>立金花/流金花</v>
      </c>
      <c r="M3670" s="394">
        <f>IF(OR(MONTH(F3670)&lt;7,AND(MONTH(F3670)=7,DAY(F3670)&lt;=25)),
MOD(SUM((E3670-1901)*365,259),260),
MOD(SUM((E3670-1900)*365,259),260))</f>
        <v>89</v>
      </c>
      <c r="N3670" s="391">
        <f>IF(AND(MONTH(F3670)=7,DAY(F3670)&gt;25),1,
ROUNDDOWN((SUM(VLOOKUP(MONTH(F3670),D暦変換用数値,2,FALSE),DAY(F3670))/28)+1,0))</f>
        <v>8</v>
      </c>
      <c r="O3670" s="46">
        <f>IF(AND(MONTH(F3670)=7,DAY(F3670)&gt;25),DAY(F3670)-25,
MOD((SUM(VLOOKUP(MONTH(F3670),D暦変換用数値,2,FALSE),DAY(F3670))),28)+1)</f>
        <v>12</v>
      </c>
      <c r="P3670" s="407">
        <f>IF(OR(MONTH(F3670)&lt;7,AND(MONTH(F3670)=7,DAY(F3670)&lt;=25)),
MOD(SUM((E3670-1901)*365,(N3670-1)*28,O3670,258),260),
MOD(SUM((E3670-1900)*365,(N3670-1)*28,O3670,258),260))</f>
        <v>36</v>
      </c>
      <c r="Q3670" s="373" t="str">
        <f>VLOOKUP(MOD(P3670,4),色,2,FALSE)</f>
        <v>黄色い</v>
      </c>
      <c r="R3670" s="291" t="str">
        <f>VLOOKUP(MOD(P3670,13),銀河の音,2,FALSE)</f>
        <v>惑星の</v>
      </c>
      <c r="S3670" s="384" t="str">
        <f>VLOOKUP(MOD(P3670,20),太陽の紋章,2,FALSE)</f>
        <v>戦士</v>
      </c>
      <c r="T3670" s="96" t="s">
        <v>5852</v>
      </c>
    </row>
    <row r="3671" spans="1:20" ht="13.5" customHeight="1">
      <c r="A3671" s="282" t="str">
        <f>VLOOKUP(MOD(E3671,10),十干,2,FALSE)</f>
        <v>丁</v>
      </c>
      <c r="B3671" s="283" t="str">
        <f>VLOOKUP(MOD(E3671,12),十二支,3,FALSE)</f>
        <v xml:space="preserve">10 龍 </v>
      </c>
      <c r="C3671" s="287" t="str">
        <f>VLOOKUP(F3671,星座,3,TRUE)</f>
        <v xml:space="preserve">07 天 </v>
      </c>
      <c r="D3671" s="533" t="s">
        <v>8863</v>
      </c>
      <c r="E3671" s="83" t="str">
        <f>IFERROR(YEAR(D3671),LEFT(D3671,4))</f>
        <v>1887</v>
      </c>
      <c r="F3671" s="83" t="str">
        <f>IF(ISTEXT(D3671),RIGHT(D3671,5),TEXT(D3671,"mm/dd"))</f>
        <v>02/18</v>
      </c>
      <c r="G3671" s="88">
        <f>SUM(MID(E3671,1,1),MID(E3671,2,1),MID(E3671,3,1),MID(E3671,4,1),MID(F3671,1,1),MID(F3671,2,1),MID(F3671,4,1),MID(F3671,5,1))</f>
        <v>35</v>
      </c>
      <c r="H3671" s="88">
        <f>IF(MOD(G3671,9)=0,9,MOD(G3671,9))</f>
        <v>8</v>
      </c>
      <c r="I3671" s="83" t="str">
        <f>IFERROR(MID("日月火水木金土",WEEKDAY(D3671),1),"")</f>
        <v/>
      </c>
      <c r="J3671" s="303" t="s">
        <v>4938</v>
      </c>
      <c r="K3671" s="87" t="str">
        <f>VLOOKUP(F3671,石と花メイン,3,FALSE)</f>
        <v>●翡翠</v>
      </c>
      <c r="L3671" s="296" t="str">
        <f>VLOOKUP(F3671,石と花メイン,4,FALSE)</f>
        <v>立金花/流金花</v>
      </c>
      <c r="M3671" s="392">
        <f>IF(OR(MONTH(F3671)&lt;7,AND(MONTH(F3671)=7,DAY(F3671)&lt;=25)),
MOD(SUM((E3671-1901)*365,259),260),
MOD(SUM((E3671-1900)*365,259),260))</f>
        <v>89</v>
      </c>
      <c r="N3671" s="330">
        <f>IF(AND(MONTH(F3671)=7,DAY(F3671)&gt;25),1,
ROUNDDOWN((SUM(VLOOKUP(MONTH(F3671),D暦変換用数値,2,FALSE),DAY(F3671))/28)+1,0))</f>
        <v>8</v>
      </c>
      <c r="O3671" s="84">
        <f>IF(AND(MONTH(F3671)=7,DAY(F3671)&gt;25),DAY(F3671)-25,
MOD((SUM(VLOOKUP(MONTH(F3671),D暦変換用数値,2,FALSE),DAY(F3671))),28)+1)</f>
        <v>12</v>
      </c>
      <c r="P3671" s="405">
        <f>IF(OR(MONTH(F3671)&lt;7,AND(MONTH(F3671)=7,DAY(F3671)&lt;=25)),
MOD(SUM((E3671-1901)*365,(N3671-1)*28,O3671,258),260),
MOD(SUM((E3671-1900)*365,(N3671-1)*28,O3671,258),260))</f>
        <v>36</v>
      </c>
      <c r="Q3671" s="371" t="str">
        <f>VLOOKUP(MOD(P3671,4),色,2,FALSE)</f>
        <v>黄色い</v>
      </c>
      <c r="R3671" s="289" t="str">
        <f>VLOOKUP(MOD(P3671,13),銀河の音,2,FALSE)</f>
        <v>惑星の</v>
      </c>
      <c r="S3671" s="382" t="str">
        <f>VLOOKUP(MOD(P3671,20),太陽の紋章,2,FALSE)</f>
        <v>戦士</v>
      </c>
      <c r="T3671" s="109" t="s">
        <v>3356</v>
      </c>
    </row>
    <row r="3672" spans="1:20" ht="13.5" customHeight="1">
      <c r="A3672" s="50" t="str">
        <f>VLOOKUP(MOD(E3672,10),十干,2,FALSE)</f>
        <v>己</v>
      </c>
      <c r="B3672" s="199" t="str">
        <f>VLOOKUP(MOD(E3672,12),十二支,3,FALSE)</f>
        <v xml:space="preserve">10 龍 </v>
      </c>
      <c r="C3672" s="201" t="str">
        <f>VLOOKUP(F3672,星座,3,TRUE)</f>
        <v xml:space="preserve">07 天 </v>
      </c>
      <c r="D3672" s="531" t="s">
        <v>5602</v>
      </c>
      <c r="E3672" s="1" t="str">
        <f>IFERROR(YEAR(D3672),LEFT(D3672,4))</f>
        <v>1899</v>
      </c>
      <c r="F3672" s="1" t="str">
        <f>IF(ISTEXT(D3672),RIGHT(D3672,5),TEXT(D3672,"mm/dd"))</f>
        <v>02/13</v>
      </c>
      <c r="G3672" s="39">
        <f>SUM(MID(E3672,1,1),MID(E3672,2,1),MID(E3672,3,1),MID(E3672,4,1),MID(F3672,1,1),MID(F3672,2,1),MID(F3672,4,1),MID(F3672,5,1))</f>
        <v>33</v>
      </c>
      <c r="H3672" s="41">
        <f>IF(MOD(G3672,9)=0,9,MOD(G3672,9))</f>
        <v>6</v>
      </c>
      <c r="I3672" s="45" t="str">
        <f>IFERROR(MID("日月火水木金土",WEEKDAY(D3672),1),"")</f>
        <v/>
      </c>
      <c r="J3672" s="304" t="s">
        <v>4351</v>
      </c>
      <c r="K3672" s="202" t="str">
        <f>VLOOKUP(F3672,石と花メイン,3,FALSE)</f>
        <v>◆橄欖石</v>
      </c>
      <c r="L3672" s="297" t="str">
        <f>VLOOKUP(F3672,石と花メイン,4,FALSE)</f>
        <v>柳【風見草】</v>
      </c>
      <c r="M3672" s="393">
        <f>IF(OR(MONTH(F3672)&lt;7,AND(MONTH(F3672)=7,DAY(F3672)&lt;=25)),
MOD(SUM((E3672-1901)*365,259),260),
MOD(SUM((E3672-1900)*365,259),260))</f>
        <v>49</v>
      </c>
      <c r="N3672" s="390">
        <f>IF(AND(MONTH(F3672)=7,DAY(F3672)&gt;25),1,
ROUNDDOWN((SUM(VLOOKUP(MONTH(F3672),D暦変換用数値,2,FALSE),DAY(F3672))/28)+1,0))</f>
        <v>8</v>
      </c>
      <c r="O3672" s="205">
        <f>IF(AND(MONTH(F3672)=7,DAY(F3672)&gt;25),DAY(F3672)-25,
MOD((SUM(VLOOKUP(MONTH(F3672),D暦変換用数値,2,FALSE),DAY(F3672))),28)+1)</f>
        <v>7</v>
      </c>
      <c r="P3672" s="406">
        <f>IF(OR(MONTH(F3672)&lt;7,AND(MONTH(F3672)=7,DAY(F3672)&lt;=25)),
MOD(SUM((E3672-1901)*365,(N3672-1)*28,O3672,258),260),
MOD(SUM((E3672-1900)*365,(N3672-1)*28,O3672,258),260))</f>
        <v>251</v>
      </c>
      <c r="Q3672" s="374" t="str">
        <f>VLOOKUP(MOD(P3672,4),色,2,FALSE)</f>
        <v>青い</v>
      </c>
      <c r="R3672" s="292" t="str">
        <f>VLOOKUP(MOD(P3672,13),銀河の音,2,FALSE)</f>
        <v>自己存在の</v>
      </c>
      <c r="S3672" s="385" t="str">
        <f>VLOOKUP(MOD(P3672,20),太陽の紋章,2,FALSE)</f>
        <v>猿</v>
      </c>
      <c r="T3672" s="97" t="s">
        <v>5603</v>
      </c>
    </row>
    <row r="3673" spans="1:20" ht="13.5" customHeight="1">
      <c r="A3673" s="50" t="str">
        <f>VLOOKUP(MOD(E3673,10),十干,2,FALSE)</f>
        <v>辛</v>
      </c>
      <c r="B3673" s="199" t="str">
        <f>VLOOKUP(MOD(E3673,12),十二支,3,FALSE)</f>
        <v xml:space="preserve">10 龍 </v>
      </c>
      <c r="C3673" s="201" t="str">
        <f>VLOOKUP(F3673,星座,3,TRUE)</f>
        <v xml:space="preserve">08 軍 </v>
      </c>
      <c r="D3673" s="531">
        <v>4290</v>
      </c>
      <c r="E3673" s="1">
        <f>IFERROR(YEAR(D3673),LEFT(D3673,4))</f>
        <v>1911</v>
      </c>
      <c r="F3673" s="1" t="str">
        <f>IF(ISTEXT(D3673),RIGHT(D3673,5),TEXT(D3673,"mm/dd"))</f>
        <v>09/29</v>
      </c>
      <c r="G3673" s="39">
        <f>SUM(MID(E3673,1,1),MID(E3673,2,1),MID(E3673,3,1),MID(E3673,4,1),MID(F3673,1,1),MID(F3673,2,1),MID(F3673,4,1),MID(F3673,5,1))</f>
        <v>32</v>
      </c>
      <c r="H3673" s="41">
        <f>IF(MOD(G3673,9)=0,9,MOD(G3673,9))</f>
        <v>5</v>
      </c>
      <c r="I3673" s="45" t="str">
        <f>IFERROR(MID("日月火水木金土",WEEKDAY(D3673),1),"")</f>
        <v>金</v>
      </c>
      <c r="J3673" s="304" t="s">
        <v>5337</v>
      </c>
      <c r="K3673" s="202" t="str">
        <f>VLOOKUP(F3673,石と花メイン,3,FALSE)</f>
        <v>◆青玉</v>
      </c>
      <c r="L3673" s="297" t="str">
        <f>VLOOKUP(F3673,石と花メイン,4,FALSE)</f>
        <v>アスター【蝦夷菊】</v>
      </c>
      <c r="M3673" s="393">
        <f>IF(OR(MONTH(F3673)&lt;7,AND(MONTH(F3673)=7,DAY(F3673)&lt;=25)),
MOD(SUM((E3673-1901)*365,259),260),
MOD(SUM((E3673-1900)*365,259),260))</f>
        <v>114</v>
      </c>
      <c r="N3673" s="390">
        <f>IF(AND(MONTH(F3673)=7,DAY(F3673)&gt;25),1,
ROUNDDOWN((SUM(VLOOKUP(MONTH(F3673),D暦変換用数値,2,FALSE),DAY(F3673))/28)+1,0))</f>
        <v>3</v>
      </c>
      <c r="O3673" s="205">
        <f>IF(AND(MONTH(F3673)=7,DAY(F3673)&gt;25),DAY(F3673)-25,
MOD((SUM(VLOOKUP(MONTH(F3673),D暦変換用数値,2,FALSE),DAY(F3673))),28)+1)</f>
        <v>10</v>
      </c>
      <c r="P3673" s="406">
        <f>IF(OR(MONTH(F3673)&lt;7,AND(MONTH(F3673)=7,DAY(F3673)&lt;=25)),
MOD(SUM((E3673-1901)*365,(N3673-1)*28,O3673,258),260),
MOD(SUM((E3673-1900)*365,(N3673-1)*28,O3673,258),260))</f>
        <v>179</v>
      </c>
      <c r="Q3673" s="374" t="str">
        <f>VLOOKUP(MOD(P3673,4),色,2,FALSE)</f>
        <v>青い</v>
      </c>
      <c r="R3673" s="292" t="str">
        <f>VLOOKUP(MOD(P3673,13),銀河の音,2,FALSE)</f>
        <v>惑星の</v>
      </c>
      <c r="S3673" s="385" t="str">
        <f>VLOOKUP(MOD(P3673,20),太陽の紋章,2,FALSE)</f>
        <v>嵐</v>
      </c>
      <c r="T3673" s="97" t="s">
        <v>2325</v>
      </c>
    </row>
    <row r="3674" spans="1:20" ht="13.5" customHeight="1">
      <c r="A3674" s="282" t="str">
        <f>VLOOKUP(MOD(E3674,10),十干,2,FALSE)</f>
        <v>辛</v>
      </c>
      <c r="B3674" s="283" t="str">
        <f>VLOOKUP(MOD(E3674,12),十二支,3,FALSE)</f>
        <v xml:space="preserve">10 龍 </v>
      </c>
      <c r="C3674" s="287" t="str">
        <f>VLOOKUP(F3674,星座,3,TRUE)</f>
        <v xml:space="preserve">08 軍 </v>
      </c>
      <c r="D3674" s="533">
        <v>4294</v>
      </c>
      <c r="E3674" s="83">
        <f>IFERROR(YEAR(D3674),LEFT(D3674,4))</f>
        <v>1911</v>
      </c>
      <c r="F3674" s="83" t="str">
        <f>IF(ISTEXT(D3674),RIGHT(D3674,5),TEXT(D3674,"mm/dd"))</f>
        <v>10/03</v>
      </c>
      <c r="G3674" s="88">
        <f>SUM(MID(E3674,1,1),MID(E3674,2,1),MID(E3674,3,1),MID(E3674,4,1),MID(F3674,1,1),MID(F3674,2,1),MID(F3674,4,1),MID(F3674,5,1))</f>
        <v>16</v>
      </c>
      <c r="H3674" s="88">
        <f>IF(MOD(G3674,9)=0,9,MOD(G3674,9))</f>
        <v>7</v>
      </c>
      <c r="I3674" s="83" t="str">
        <f>IFERROR(MID("日月火水木金土",WEEKDAY(D3674),1),"")</f>
        <v>火</v>
      </c>
      <c r="J3674" s="303" t="s">
        <v>4944</v>
      </c>
      <c r="K3674" s="87" t="str">
        <f>VLOOKUP(F3674,石と花メイン,3,FALSE)</f>
        <v>◇金剛石</v>
      </c>
      <c r="L3674" s="296" t="str">
        <f>VLOOKUP(F3674,石と花メイン,4,FALSE)</f>
        <v>紫苑【鬼の醜草】</v>
      </c>
      <c r="M3674" s="392">
        <f>IF(OR(MONTH(F3674)&lt;7,AND(MONTH(F3674)=7,DAY(F3674)&lt;=25)),
MOD(SUM((E3674-1901)*365,259),260),
MOD(SUM((E3674-1900)*365,259),260))</f>
        <v>114</v>
      </c>
      <c r="N3674" s="330">
        <f>IF(AND(MONTH(F3674)=7,DAY(F3674)&gt;25),1,
ROUNDDOWN((SUM(VLOOKUP(MONTH(F3674),D暦変換用数値,2,FALSE),DAY(F3674))/28)+1,0))</f>
        <v>3</v>
      </c>
      <c r="O3674" s="84">
        <f>IF(AND(MONTH(F3674)=7,DAY(F3674)&gt;25),DAY(F3674)-25,
MOD((SUM(VLOOKUP(MONTH(F3674),D暦変換用数値,2,FALSE),DAY(F3674))),28)+1)</f>
        <v>14</v>
      </c>
      <c r="P3674" s="405">
        <f>IF(OR(MONTH(F3674)&lt;7,AND(MONTH(F3674)=7,DAY(F3674)&lt;=25)),
MOD(SUM((E3674-1901)*365,(N3674-1)*28,O3674,258),260),
MOD(SUM((E3674-1900)*365,(N3674-1)*28,O3674,258),260))</f>
        <v>183</v>
      </c>
      <c r="Q3674" s="371" t="str">
        <f>VLOOKUP(MOD(P3674,4),色,2,FALSE)</f>
        <v>青い</v>
      </c>
      <c r="R3674" s="289" t="str">
        <f>VLOOKUP(MOD(P3674,13),銀河の音,2,FALSE)</f>
        <v>磁気の</v>
      </c>
      <c r="S3674" s="382" t="str">
        <f>VLOOKUP(MOD(P3674,20),太陽の紋章,2,FALSE)</f>
        <v>夜</v>
      </c>
      <c r="T3674" s="100" t="s">
        <v>128</v>
      </c>
    </row>
    <row r="3675" spans="1:20" ht="13.5" customHeight="1">
      <c r="A3675" s="50" t="str">
        <f>VLOOKUP(MOD(E3675,10),十干,2,FALSE)</f>
        <v>癸</v>
      </c>
      <c r="B3675" s="199" t="str">
        <f>VLOOKUP(MOD(E3675,12),十二支,3,FALSE)</f>
        <v xml:space="preserve">10 龍 </v>
      </c>
      <c r="C3675" s="201" t="str">
        <f>VLOOKUP(F3675,星座,3,TRUE)</f>
        <v xml:space="preserve">08 軍 </v>
      </c>
      <c r="D3675" s="531">
        <v>8681</v>
      </c>
      <c r="E3675" s="1">
        <f>IFERROR(YEAR(D3675),LEFT(D3675,4))</f>
        <v>1923</v>
      </c>
      <c r="F3675" s="1" t="str">
        <f>IF(ISTEXT(D3675),RIGHT(D3675,5),TEXT(D3675,"mm/dd"))</f>
        <v>10/07</v>
      </c>
      <c r="G3675" s="39">
        <f>SUM(MID(E3675,1,1),MID(E3675,2,1),MID(E3675,3,1),MID(E3675,4,1),MID(F3675,1,1),MID(F3675,2,1),MID(F3675,4,1),MID(F3675,5,1))</f>
        <v>23</v>
      </c>
      <c r="H3675" s="41">
        <f>IF(MOD(G3675,9)=0,9,MOD(G3675,9))</f>
        <v>5</v>
      </c>
      <c r="I3675" s="45" t="str">
        <f>IFERROR(MID("日月火水木金土",WEEKDAY(D3675),1),"")</f>
        <v>日</v>
      </c>
      <c r="J3675" s="304" t="s">
        <v>5338</v>
      </c>
      <c r="K3675" s="202" t="str">
        <f>VLOOKUP(F3675,石と花メイン,3,FALSE)</f>
        <v>□水晶</v>
      </c>
      <c r="L3675" s="297" t="str">
        <f>VLOOKUP(F3675,石と花メイン,4,FALSE)</f>
        <v>金木犀【九里香】</v>
      </c>
      <c r="M3675" s="393">
        <f>IF(OR(MONTH(F3675)&lt;7,AND(MONTH(F3675)=7,DAY(F3675)&lt;=25)),
MOD(SUM((E3675-1901)*365,259),260),
MOD(SUM((E3675-1900)*365,259),260))</f>
        <v>74</v>
      </c>
      <c r="N3675" s="390">
        <f>IF(AND(MONTH(F3675)=7,DAY(F3675)&gt;25),1,
ROUNDDOWN((SUM(VLOOKUP(MONTH(F3675),D暦変換用数値,2,FALSE),DAY(F3675))/28)+1,0))</f>
        <v>3</v>
      </c>
      <c r="O3675" s="205">
        <f>IF(AND(MONTH(F3675)=7,DAY(F3675)&gt;25),DAY(F3675)-25,
MOD((SUM(VLOOKUP(MONTH(F3675),D暦変換用数値,2,FALSE),DAY(F3675))),28)+1)</f>
        <v>18</v>
      </c>
      <c r="P3675" s="406">
        <f>IF(OR(MONTH(F3675)&lt;7,AND(MONTH(F3675)=7,DAY(F3675)&lt;=25)),
MOD(SUM((E3675-1901)*365,(N3675-1)*28,O3675,258),260),
MOD(SUM((E3675-1900)*365,(N3675-1)*28,O3675,258),260))</f>
        <v>147</v>
      </c>
      <c r="Q3675" s="374" t="str">
        <f>VLOOKUP(MOD(P3675,4),色,2,FALSE)</f>
        <v>青い</v>
      </c>
      <c r="R3675" s="292" t="str">
        <f>VLOOKUP(MOD(P3675,13),銀河の音,2,FALSE)</f>
        <v>自己存在の</v>
      </c>
      <c r="S3675" s="385" t="str">
        <f>VLOOKUP(MOD(P3675,20),太陽の紋章,2,FALSE)</f>
        <v>手</v>
      </c>
      <c r="T3675" s="97" t="s">
        <v>4275</v>
      </c>
    </row>
    <row r="3676" spans="1:20" ht="13.5" customHeight="1">
      <c r="A3676" s="50" t="str">
        <f>VLOOKUP(MOD(E3676,10),十干,2,FALSE)</f>
        <v>乙</v>
      </c>
      <c r="B3676" s="199" t="str">
        <f>VLOOKUP(MOD(E3676,12),十二支,3,FALSE)</f>
        <v xml:space="preserve">10 龍 </v>
      </c>
      <c r="C3676" s="201" t="str">
        <f>VLOOKUP(F3676,星座,3,TRUE)</f>
        <v xml:space="preserve">08 軍 </v>
      </c>
      <c r="D3676" s="531">
        <v>13050</v>
      </c>
      <c r="E3676" s="1">
        <f>IFERROR(YEAR(D3676),LEFT(D3676,4))</f>
        <v>1935</v>
      </c>
      <c r="F3676" s="1" t="str">
        <f>IF(ISTEXT(D3676),RIGHT(D3676,5),TEXT(D3676,"mm/dd"))</f>
        <v>09/23</v>
      </c>
      <c r="G3676" s="39">
        <f>SUM(MID(E3676,1,1),MID(E3676,2,1),MID(E3676,3,1),MID(E3676,4,1),MID(F3676,1,1),MID(F3676,2,1),MID(F3676,4,1),MID(F3676,5,1))</f>
        <v>32</v>
      </c>
      <c r="H3676" s="41">
        <f>IF(MOD(G3676,9)=0,9,MOD(G3676,9))</f>
        <v>5</v>
      </c>
      <c r="I3676" s="45" t="str">
        <f>IFERROR(MID("日月火水木金土",WEEKDAY(D3676),1),"")</f>
        <v>月</v>
      </c>
      <c r="J3676" s="304" t="s">
        <v>5339</v>
      </c>
      <c r="K3676" s="202" t="str">
        <f>VLOOKUP(F3676,石と花メイン,3,FALSE)</f>
        <v>■赤縞瑪瑙</v>
      </c>
      <c r="L3676" s="297" t="str">
        <f>VLOOKUP(F3676,石と花メイン,4,FALSE)</f>
        <v>彼岸花【曼珠沙華】</v>
      </c>
      <c r="M3676" s="393">
        <f>IF(OR(MONTH(F3676)&lt;7,AND(MONTH(F3676)=7,DAY(F3676)&lt;=25)),
MOD(SUM((E3676-1901)*365,259),260),
MOD(SUM((E3676-1900)*365,259),260))</f>
        <v>34</v>
      </c>
      <c r="N3676" s="390">
        <f>IF(AND(MONTH(F3676)=7,DAY(F3676)&gt;25),1,
ROUNDDOWN((SUM(VLOOKUP(MONTH(F3676),D暦変換用数値,2,FALSE),DAY(F3676))/28)+1,0))</f>
        <v>3</v>
      </c>
      <c r="O3676" s="205">
        <f>IF(AND(MONTH(F3676)=7,DAY(F3676)&gt;25),DAY(F3676)-25,
MOD((SUM(VLOOKUP(MONTH(F3676),D暦変換用数値,2,FALSE),DAY(F3676))),28)+1)</f>
        <v>4</v>
      </c>
      <c r="P3676" s="406">
        <f>IF(OR(MONTH(F3676)&lt;7,AND(MONTH(F3676)=7,DAY(F3676)&lt;=25)),
MOD(SUM((E3676-1901)*365,(N3676-1)*28,O3676,258),260),
MOD(SUM((E3676-1900)*365,(N3676-1)*28,O3676,258),260))</f>
        <v>93</v>
      </c>
      <c r="Q3676" s="372" t="str">
        <f>VLOOKUP(MOD(P3676,4),色,2,FALSE)</f>
        <v>赤い</v>
      </c>
      <c r="R3676" s="290" t="str">
        <f>VLOOKUP(MOD(P3676,13),銀河の音,2,FALSE)</f>
        <v>月の</v>
      </c>
      <c r="S3676" s="383" t="str">
        <f>VLOOKUP(MOD(P3676,20),太陽の紋章,2,FALSE)</f>
        <v>空歩く者</v>
      </c>
      <c r="T3676" s="97" t="s">
        <v>2326</v>
      </c>
    </row>
    <row r="3677" spans="1:20" ht="13.5" customHeight="1">
      <c r="A3677" s="76" t="str">
        <f>VLOOKUP(MOD(E3677,10),十干,2,FALSE)</f>
        <v>乙</v>
      </c>
      <c r="B3677" s="199" t="str">
        <f>VLOOKUP(MOD(E3677,12),十二支,3,FALSE)</f>
        <v xml:space="preserve">10 龍 </v>
      </c>
      <c r="C3677" s="201" t="str">
        <f>VLOOKUP(F3677,星座,3,TRUE)</f>
        <v xml:space="preserve">08 軍 </v>
      </c>
      <c r="D3677" s="534">
        <v>13060</v>
      </c>
      <c r="E3677" s="131">
        <f>IFERROR(YEAR(D3677),LEFT(D3677,4))</f>
        <v>1935</v>
      </c>
      <c r="F3677" s="131" t="str">
        <f>IF(ISTEXT(D3677),RIGHT(D3677,5),TEXT(D3677,"mm/dd"))</f>
        <v>10/03</v>
      </c>
      <c r="G3677" s="133">
        <f>SUM(MID(E3677,1,1),MID(E3677,2,1),MID(E3677,3,1),MID(E3677,4,1),MID(F3677,1,1),MID(F3677,2,1),MID(F3677,4,1),MID(F3677,5,1))</f>
        <v>22</v>
      </c>
      <c r="H3677" s="133">
        <f>IF(MOD(G3677,9)=0,9,MOD(G3677,9))</f>
        <v>4</v>
      </c>
      <c r="I3677" s="131" t="str">
        <f>IFERROR(MID("日月火水木金土",WEEKDAY(D3677),1),"")</f>
        <v>木</v>
      </c>
      <c r="J3677" s="306" t="s">
        <v>6923</v>
      </c>
      <c r="K3677" s="203" t="str">
        <f>VLOOKUP(F3677,石と花メイン,3,FALSE)</f>
        <v>◇金剛石</v>
      </c>
      <c r="L3677" s="302" t="str">
        <f>VLOOKUP(F3677,石と花メイン,4,FALSE)</f>
        <v>紫苑【鬼の醜草】</v>
      </c>
      <c r="M3677" s="396">
        <f>IF(OR(MONTH(F3677)&lt;7,AND(MONTH(F3677)=7,DAY(F3677)&lt;=25)),
MOD(SUM((E3677-1901)*365,259),260),
MOD(SUM((E3677-1900)*365,259),260))</f>
        <v>34</v>
      </c>
      <c r="N3677" s="335">
        <f>IF(AND(MONTH(F3677)=7,DAY(F3677)&gt;25),1,
ROUNDDOWN((SUM(VLOOKUP(MONTH(F3677),D暦変換用数値,2,FALSE),DAY(F3677))/28)+1,0))</f>
        <v>3</v>
      </c>
      <c r="O3677" s="132">
        <f>IF(AND(MONTH(F3677)=7,DAY(F3677)&gt;25),DAY(F3677)-25,
MOD((SUM(VLOOKUP(MONTH(F3677),D暦変換用数値,2,FALSE),DAY(F3677))),28)+1)</f>
        <v>14</v>
      </c>
      <c r="P3677" s="404">
        <f>IF(OR(MONTH(F3677)&lt;7,AND(MONTH(F3677)=7,DAY(F3677)&lt;=25)),
MOD(SUM((E3677-1901)*365,(N3677-1)*28,O3677,258),260),
MOD(SUM((E3677-1900)*365,(N3677-1)*28,O3677,258),260))</f>
        <v>103</v>
      </c>
      <c r="Q3677" s="374" t="str">
        <f>VLOOKUP(MOD(P3677,4),色,2,FALSE)</f>
        <v>青い</v>
      </c>
      <c r="R3677" s="292" t="str">
        <f>VLOOKUP(MOD(P3677,13),銀河の音,2,FALSE)</f>
        <v>水晶の</v>
      </c>
      <c r="S3677" s="385" t="str">
        <f>VLOOKUP(MOD(P3677,20),太陽の紋章,2,FALSE)</f>
        <v>夜</v>
      </c>
      <c r="T3677" s="129" t="s">
        <v>6924</v>
      </c>
    </row>
    <row r="3678" spans="1:20" ht="13.5" customHeight="1">
      <c r="A3678" s="50" t="str">
        <f>VLOOKUP(MOD(E3678,10),十干,2,FALSE)</f>
        <v>乙</v>
      </c>
      <c r="B3678" s="199" t="str">
        <f>VLOOKUP(MOD(E3678,12),十二支,3,FALSE)</f>
        <v xml:space="preserve">10 龍 </v>
      </c>
      <c r="C3678" s="201" t="str">
        <f>VLOOKUP(F3678,星座,3,TRUE)</f>
        <v xml:space="preserve">08 軍 </v>
      </c>
      <c r="D3678" s="531">
        <v>13062</v>
      </c>
      <c r="E3678" s="1">
        <f>IFERROR(YEAR(D3678),LEFT(D3678,4))</f>
        <v>1935</v>
      </c>
      <c r="F3678" s="1" t="str">
        <f>IF(ISTEXT(D3678),RIGHT(D3678,5),TEXT(D3678,"mm/dd"))</f>
        <v>10/05</v>
      </c>
      <c r="G3678" s="39">
        <f>SUM(MID(E3678,1,1),MID(E3678,2,1),MID(E3678,3,1),MID(E3678,4,1),MID(F3678,1,1),MID(F3678,2,1),MID(F3678,4,1),MID(F3678,5,1))</f>
        <v>24</v>
      </c>
      <c r="H3678" s="41">
        <f>IF(MOD(G3678,9)=0,9,MOD(G3678,9))</f>
        <v>6</v>
      </c>
      <c r="I3678" s="45" t="str">
        <f>IFERROR(MID("日月火水木金土",WEEKDAY(D3678),1),"")</f>
        <v>土</v>
      </c>
      <c r="J3678" s="304" t="s">
        <v>5867</v>
      </c>
      <c r="K3678" s="202" t="str">
        <f>VLOOKUP(F3678,石と花メイン,3,FALSE)</f>
        <v>◆藍玉</v>
      </c>
      <c r="L3678" s="297" t="str">
        <f>VLOOKUP(F3678,石と花メイン,4,FALSE)</f>
        <v>枸杞</v>
      </c>
      <c r="M3678" s="393">
        <f>IF(OR(MONTH(F3678)&lt;7,AND(MONTH(F3678)=7,DAY(F3678)&lt;=25)),
MOD(SUM((E3678-1901)*365,259),260),
MOD(SUM((E3678-1900)*365,259),260))</f>
        <v>34</v>
      </c>
      <c r="N3678" s="390">
        <f>IF(AND(MONTH(F3678)=7,DAY(F3678)&gt;25),1,
ROUNDDOWN((SUM(VLOOKUP(MONTH(F3678),D暦変換用数値,2,FALSE),DAY(F3678))/28)+1,0))</f>
        <v>3</v>
      </c>
      <c r="O3678" s="205">
        <f>IF(AND(MONTH(F3678)=7,DAY(F3678)&gt;25),DAY(F3678)-25,
MOD((SUM(VLOOKUP(MONTH(F3678),D暦変換用数値,2,FALSE),DAY(F3678))),28)+1)</f>
        <v>16</v>
      </c>
      <c r="P3678" s="406">
        <f>IF(OR(MONTH(F3678)&lt;7,AND(MONTH(F3678)=7,DAY(F3678)&lt;=25)),
MOD(SUM((E3678-1901)*365,(N3678-1)*28,O3678,258),260),
MOD(SUM((E3678-1900)*365,(N3678-1)*28,O3678,258),260))</f>
        <v>105</v>
      </c>
      <c r="Q3678" s="372" t="str">
        <f>VLOOKUP(MOD(P3678,4),色,2,FALSE)</f>
        <v>赤い</v>
      </c>
      <c r="R3678" s="290" t="str">
        <f>VLOOKUP(MOD(P3678,13),銀河の音,2,FALSE)</f>
        <v>磁気の</v>
      </c>
      <c r="S3678" s="383" t="str">
        <f>VLOOKUP(MOD(P3678,20),太陽の紋章,2,FALSE)</f>
        <v>蛇</v>
      </c>
      <c r="T3678" s="99" t="s">
        <v>7345</v>
      </c>
    </row>
    <row r="3679" spans="1:20" ht="13.5" customHeight="1">
      <c r="A3679" s="50" t="str">
        <f>VLOOKUP(MOD(E3679,10),十干,2,FALSE)</f>
        <v>乙</v>
      </c>
      <c r="B3679" s="199" t="str">
        <f>VLOOKUP(MOD(E3679,12),十二支,3,FALSE)</f>
        <v xml:space="preserve">10 龍 </v>
      </c>
      <c r="C3679" s="201" t="str">
        <f>VLOOKUP(F3679,星座,3,TRUE)</f>
        <v xml:space="preserve">08 軍 </v>
      </c>
      <c r="D3679" s="531">
        <v>13063</v>
      </c>
      <c r="E3679" s="1">
        <f>IFERROR(YEAR(D3679),LEFT(D3679,4))</f>
        <v>1935</v>
      </c>
      <c r="F3679" s="1" t="str">
        <f>IF(ISTEXT(D3679),RIGHT(D3679,5),TEXT(D3679,"mm/dd"))</f>
        <v>10/06</v>
      </c>
      <c r="G3679" s="39">
        <f>SUM(MID(E3679,1,1),MID(E3679,2,1),MID(E3679,3,1),MID(E3679,4,1),MID(F3679,1,1),MID(F3679,2,1),MID(F3679,4,1),MID(F3679,5,1))</f>
        <v>25</v>
      </c>
      <c r="H3679" s="41">
        <f>IF(MOD(G3679,9)=0,9,MOD(G3679,9))</f>
        <v>7</v>
      </c>
      <c r="I3679" s="45" t="str">
        <f>IFERROR(MID("日月火水木金土",WEEKDAY(D3679),1),"")</f>
        <v>日</v>
      </c>
      <c r="J3679" s="304" t="s">
        <v>5340</v>
      </c>
      <c r="K3679" s="202" t="str">
        <f>VLOOKUP(F3679,石と花メイン,3,FALSE)</f>
        <v>◆紅玉</v>
      </c>
      <c r="L3679" s="297" t="str">
        <f>VLOOKUP(F3679,石と花メイン,4,FALSE)</f>
        <v>梅擬</v>
      </c>
      <c r="M3679" s="393">
        <f>IF(OR(MONTH(F3679)&lt;7,AND(MONTH(F3679)=7,DAY(F3679)&lt;=25)),
MOD(SUM((E3679-1901)*365,259),260),
MOD(SUM((E3679-1900)*365,259),260))</f>
        <v>34</v>
      </c>
      <c r="N3679" s="390">
        <f>IF(AND(MONTH(F3679)=7,DAY(F3679)&gt;25),1,
ROUNDDOWN((SUM(VLOOKUP(MONTH(F3679),D暦変換用数値,2,FALSE),DAY(F3679))/28)+1,0))</f>
        <v>3</v>
      </c>
      <c r="O3679" s="205">
        <f>IF(AND(MONTH(F3679)=7,DAY(F3679)&gt;25),DAY(F3679)-25,
MOD((SUM(VLOOKUP(MONTH(F3679),D暦変換用数値,2,FALSE),DAY(F3679))),28)+1)</f>
        <v>17</v>
      </c>
      <c r="P3679" s="406">
        <f>IF(OR(MONTH(F3679)&lt;7,AND(MONTH(F3679)=7,DAY(F3679)&lt;=25)),
MOD(SUM((E3679-1901)*365,(N3679-1)*28,O3679,258),260),
MOD(SUM((E3679-1900)*365,(N3679-1)*28,O3679,258),260))</f>
        <v>106</v>
      </c>
      <c r="Q3679" s="375" t="str">
        <f>VLOOKUP(MOD(P3679,4),色,2,FALSE)</f>
        <v>白い</v>
      </c>
      <c r="R3679" s="293" t="str">
        <f>VLOOKUP(MOD(P3679,13),銀河の音,2,FALSE)</f>
        <v>月の</v>
      </c>
      <c r="S3679" s="386" t="str">
        <f>VLOOKUP(MOD(P3679,20),太陽の紋章,2,FALSE)</f>
        <v>世界の橋渡し</v>
      </c>
      <c r="T3679" s="97" t="s">
        <v>597</v>
      </c>
    </row>
    <row r="3680" spans="1:20" ht="13.5" customHeight="1">
      <c r="A3680" s="50" t="str">
        <f>VLOOKUP(MOD(E3680,10),十干,2,FALSE)</f>
        <v>乙</v>
      </c>
      <c r="B3680" s="199" t="str">
        <f>VLOOKUP(MOD(E3680,12),十二支,3,FALSE)</f>
        <v xml:space="preserve">10 龍 </v>
      </c>
      <c r="C3680" s="201" t="str">
        <f>VLOOKUP(F3680,星座,3,TRUE)</f>
        <v xml:space="preserve">08 軍 </v>
      </c>
      <c r="D3680" s="531">
        <v>13067</v>
      </c>
      <c r="E3680" s="1">
        <f>IFERROR(YEAR(D3680),LEFT(D3680,4))</f>
        <v>1935</v>
      </c>
      <c r="F3680" s="1" t="str">
        <f>IF(ISTEXT(D3680),RIGHT(D3680,5),TEXT(D3680,"mm/dd"))</f>
        <v>10/10</v>
      </c>
      <c r="G3680" s="39">
        <f>SUM(MID(E3680,1,1),MID(E3680,2,1),MID(E3680,3,1),MID(E3680,4,1),MID(F3680,1,1),MID(F3680,2,1),MID(F3680,4,1),MID(F3680,5,1))</f>
        <v>20</v>
      </c>
      <c r="H3680" s="41">
        <f>IF(MOD(G3680,9)=0,9,MOD(G3680,9))</f>
        <v>2</v>
      </c>
      <c r="I3680" s="45" t="str">
        <f>IFERROR(MID("日月火水木金土",WEEKDAY(D3680),1),"")</f>
        <v>木</v>
      </c>
      <c r="J3680" s="304" t="s">
        <v>5341</v>
      </c>
      <c r="K3680" s="202" t="str">
        <f>VLOOKUP(F3680,石と花メイン,3,FALSE)</f>
        <v>■黒縞瑪瑙</v>
      </c>
      <c r="L3680" s="297" t="str">
        <f>VLOOKUP(F3680,石と花メイン,4,FALSE)</f>
        <v>数珠玉【唐麦】</v>
      </c>
      <c r="M3680" s="393">
        <f>IF(OR(MONTH(F3680)&lt;7,AND(MONTH(F3680)=7,DAY(F3680)&lt;=25)),
MOD(SUM((E3680-1901)*365,259),260),
MOD(SUM((E3680-1900)*365,259),260))</f>
        <v>34</v>
      </c>
      <c r="N3680" s="390">
        <f>IF(AND(MONTH(F3680)=7,DAY(F3680)&gt;25),1,
ROUNDDOWN((SUM(VLOOKUP(MONTH(F3680),D暦変換用数値,2,FALSE),DAY(F3680))/28)+1,0))</f>
        <v>3</v>
      </c>
      <c r="O3680" s="205">
        <f>IF(AND(MONTH(F3680)=7,DAY(F3680)&gt;25),DAY(F3680)-25,
MOD((SUM(VLOOKUP(MONTH(F3680),D暦変換用数値,2,FALSE),DAY(F3680))),28)+1)</f>
        <v>21</v>
      </c>
      <c r="P3680" s="406">
        <f>IF(OR(MONTH(F3680)&lt;7,AND(MONTH(F3680)=7,DAY(F3680)&lt;=25)),
MOD(SUM((E3680-1901)*365,(N3680-1)*28,O3680,258),260),
MOD(SUM((E3680-1900)*365,(N3680-1)*28,O3680,258),260))</f>
        <v>110</v>
      </c>
      <c r="Q3680" s="375" t="str">
        <f>VLOOKUP(MOD(P3680,4),色,2,FALSE)</f>
        <v>白い</v>
      </c>
      <c r="R3680" s="293" t="str">
        <f>VLOOKUP(MOD(P3680,13),銀河の音,2,FALSE)</f>
        <v>律動の</v>
      </c>
      <c r="S3680" s="386" t="str">
        <f>VLOOKUP(MOD(P3680,20),太陽の紋章,2,FALSE)</f>
        <v>犬</v>
      </c>
      <c r="T3680" s="103" t="s">
        <v>4276</v>
      </c>
    </row>
    <row r="3681" spans="1:20" ht="13.5" customHeight="1">
      <c r="A3681" s="50" t="str">
        <f>VLOOKUP(MOD(E3681,10),十干,2,FALSE)</f>
        <v>乙</v>
      </c>
      <c r="B3681" s="199" t="str">
        <f>VLOOKUP(MOD(E3681,12),十二支,3,FALSE)</f>
        <v xml:space="preserve">10 龍 </v>
      </c>
      <c r="C3681" s="201" t="str">
        <f>VLOOKUP(F3681,星座,3,TRUE)</f>
        <v xml:space="preserve">08 軍 </v>
      </c>
      <c r="D3681" s="535">
        <v>13069</v>
      </c>
      <c r="E3681" s="45">
        <f>IFERROR(YEAR(D3681),LEFT(D3681,4))</f>
        <v>1935</v>
      </c>
      <c r="F3681" s="45" t="str">
        <f>IF(ISTEXT(D3681),RIGHT(D3681,5),TEXT(D3681,"mm/dd"))</f>
        <v>10/12</v>
      </c>
      <c r="G3681" s="41">
        <f>SUM(MID(E3681,1,1),MID(E3681,2,1),MID(E3681,3,1),MID(E3681,4,1),MID(F3681,1,1),MID(F3681,2,1),MID(F3681,4,1),MID(F3681,5,1))</f>
        <v>22</v>
      </c>
      <c r="H3681" s="41">
        <f>IF(MOD(G3681,9)=0,9,MOD(G3681,9))</f>
        <v>4</v>
      </c>
      <c r="I3681" s="45" t="str">
        <f>IFERROR(MID("日月火水木金土",WEEKDAY(D3681),1),"")</f>
        <v>土</v>
      </c>
      <c r="J3681" s="305" t="s">
        <v>6210</v>
      </c>
      <c r="K3681" s="203" t="str">
        <f>VLOOKUP(F3681,石と花メイン,3,FALSE)</f>
        <v>◆黄玉</v>
      </c>
      <c r="L3681" s="298" t="str">
        <f>VLOOKUP(F3681,石と花メイン,4,FALSE)</f>
        <v>苔桃</v>
      </c>
      <c r="M3681" s="394">
        <f>IF(OR(MONTH(F3681)&lt;7,AND(MONTH(F3681)=7,DAY(F3681)&lt;=25)),
MOD(SUM((E3681-1901)*365,259),260),
MOD(SUM((E3681-1900)*365,259),260))</f>
        <v>34</v>
      </c>
      <c r="N3681" s="391">
        <f>IF(AND(MONTH(F3681)=7,DAY(F3681)&gt;25),1,
ROUNDDOWN((SUM(VLOOKUP(MONTH(F3681),D暦変換用数値,2,FALSE),DAY(F3681))/28)+1,0))</f>
        <v>3</v>
      </c>
      <c r="O3681" s="46">
        <f>IF(AND(MONTH(F3681)=7,DAY(F3681)&gt;25),DAY(F3681)-25,
MOD((SUM(VLOOKUP(MONTH(F3681),D暦変換用数値,2,FALSE),DAY(F3681))),28)+1)</f>
        <v>23</v>
      </c>
      <c r="P3681" s="407">
        <f>IF(OR(MONTH(F3681)&lt;7,AND(MONTH(F3681)=7,DAY(F3681)&lt;=25)),
MOD(SUM((E3681-1901)*365,(N3681-1)*28,O3681,258),260),
MOD(SUM((E3681-1900)*365,(N3681-1)*28,O3681,258),260))</f>
        <v>112</v>
      </c>
      <c r="Q3681" s="373" t="str">
        <f>VLOOKUP(MOD(P3681,4),色,2,FALSE)</f>
        <v>黄色い</v>
      </c>
      <c r="R3681" s="291" t="str">
        <f>VLOOKUP(MOD(P3681,13),銀河の音,2,FALSE)</f>
        <v>銀河の</v>
      </c>
      <c r="S3681" s="384" t="str">
        <f>VLOOKUP(MOD(P3681,20),太陽の紋章,2,FALSE)</f>
        <v>人</v>
      </c>
      <c r="T3681" s="96" t="s">
        <v>4458</v>
      </c>
    </row>
    <row r="3682" spans="1:20" ht="13.5" customHeight="1">
      <c r="A3682" s="334" t="str">
        <f>VLOOKUP(MOD(E3682,10),十干,2,FALSE)</f>
        <v>乙</v>
      </c>
      <c r="B3682" s="331" t="str">
        <f>VLOOKUP(MOD(E3682,12),十二支,3,FALSE)</f>
        <v xml:space="preserve">10 龍 </v>
      </c>
      <c r="C3682" s="336" t="str">
        <f>VLOOKUP(F3682,星座,3,TRUE)</f>
        <v xml:space="preserve">08 軍 </v>
      </c>
      <c r="D3682" s="534">
        <v>13072</v>
      </c>
      <c r="E3682" s="131">
        <f>IFERROR(YEAR(D3682),LEFT(D3682,4))</f>
        <v>1935</v>
      </c>
      <c r="F3682" s="131" t="str">
        <f>IF(ISTEXT(D3682),RIGHT(D3682,5),TEXT(D3682,"mm/dd"))</f>
        <v>10/15</v>
      </c>
      <c r="G3682" s="133">
        <f>SUM(MID(E3682,1,1),MID(E3682,2,1),MID(E3682,3,1),MID(E3682,4,1),MID(F3682,1,1),MID(F3682,2,1),MID(F3682,4,1),MID(F3682,5,1))</f>
        <v>25</v>
      </c>
      <c r="H3682" s="133">
        <f>IF(MOD(G3682,9)=0,9,MOD(G3682,9))</f>
        <v>7</v>
      </c>
      <c r="I3682" s="131" t="str">
        <f>IFERROR(MID("日月火水木金土",WEEKDAY(D3682),1),"")</f>
        <v>火</v>
      </c>
      <c r="J3682" s="306" t="s">
        <v>8179</v>
      </c>
      <c r="K3682" s="335" t="str">
        <f>VLOOKUP(F3682,石と花メイン,3,FALSE)</f>
        <v>○真珠</v>
      </c>
      <c r="L3682" s="302" t="str">
        <f>VLOOKUP(F3682,石と花メイン,4,FALSE)</f>
        <v>秋明菊【貴船菊】</v>
      </c>
      <c r="M3682" s="396">
        <f>IF(OR(MONTH(F3682)&lt;7,AND(MONTH(F3682)=7,DAY(F3682)&lt;=25)),
MOD(SUM((E3682-1901)*365,259),260),
MOD(SUM((E3682-1900)*365,259),260))</f>
        <v>34</v>
      </c>
      <c r="N3682" s="335">
        <f>IF(AND(MONTH(F3682)=7,DAY(F3682)&gt;25),1,
ROUNDDOWN((SUM(VLOOKUP(MONTH(F3682),D暦変換用数値,2,FALSE),DAY(F3682))/28)+1,0))</f>
        <v>3</v>
      </c>
      <c r="O3682" s="132">
        <f>IF(AND(MONTH(F3682)=7,DAY(F3682)&gt;25),DAY(F3682)-25,
MOD((SUM(VLOOKUP(MONTH(F3682),D暦変換用数値,2,FALSE),DAY(F3682))),28)+1)</f>
        <v>26</v>
      </c>
      <c r="P3682" s="404">
        <f>IF(OR(MONTH(F3682)&lt;7,AND(MONTH(F3682)=7,DAY(F3682)&lt;=25)),
MOD(SUM((E3682-1901)*365,(N3682-1)*28,O3682,258),260),
MOD(SUM((E3682-1900)*365,(N3682-1)*28,O3682,258),260))</f>
        <v>115</v>
      </c>
      <c r="Q3682" s="376" t="str">
        <f>VLOOKUP(MOD(P3682,4),色,2,FALSE)</f>
        <v>青い</v>
      </c>
      <c r="R3682" s="333" t="str">
        <f>VLOOKUP(MOD(P3682,13),銀河の音,2,FALSE)</f>
        <v>スペクトルの</v>
      </c>
      <c r="S3682" s="387" t="str">
        <f>VLOOKUP(MOD(P3682,20),太陽の紋章,2,FALSE)</f>
        <v>鷲</v>
      </c>
      <c r="T3682" s="145"/>
    </row>
    <row r="3683" spans="1:20" ht="13.5" customHeight="1">
      <c r="A3683" s="50" t="str">
        <f>VLOOKUP(MOD(E3683,10),十干,2,FALSE)</f>
        <v>乙</v>
      </c>
      <c r="B3683" s="199" t="str">
        <f>VLOOKUP(MOD(E3683,12),十二支,3,FALSE)</f>
        <v xml:space="preserve">10 龍 </v>
      </c>
      <c r="C3683" s="201" t="str">
        <f>VLOOKUP(F3683,星座,3,TRUE)</f>
        <v xml:space="preserve">08 軍 </v>
      </c>
      <c r="D3683" s="531">
        <v>13073</v>
      </c>
      <c r="E3683" s="1">
        <f>IFERROR(YEAR(D3683),LEFT(D3683,4))</f>
        <v>1935</v>
      </c>
      <c r="F3683" s="1" t="str">
        <f>IF(ISTEXT(D3683),RIGHT(D3683,5),TEXT(D3683,"mm/dd"))</f>
        <v>10/16</v>
      </c>
      <c r="G3683" s="39">
        <f>SUM(MID(E3683,1,1),MID(E3683,2,1),MID(E3683,3,1),MID(E3683,4,1),MID(F3683,1,1),MID(F3683,2,1),MID(F3683,4,1),MID(F3683,5,1))</f>
        <v>26</v>
      </c>
      <c r="H3683" s="41">
        <f>IF(MOD(G3683,9)=0,9,MOD(G3683,9))</f>
        <v>8</v>
      </c>
      <c r="I3683" s="45" t="str">
        <f>IFERROR(MID("日月火水木金土",WEEKDAY(D3683),1),"")</f>
        <v>水</v>
      </c>
      <c r="J3683" s="304" t="s">
        <v>2647</v>
      </c>
      <c r="K3683" s="202" t="str">
        <f>VLOOKUP(F3683,石と花メイン,3,FALSE)</f>
        <v>◇金剛石</v>
      </c>
      <c r="L3683" s="297" t="str">
        <f>VLOOKUP(F3683,石と花メイン,4,FALSE)</f>
        <v>錦木【剃刀の木】</v>
      </c>
      <c r="M3683" s="393">
        <f>IF(OR(MONTH(F3683)&lt;7,AND(MONTH(F3683)=7,DAY(F3683)&lt;=25)),
MOD(SUM((E3683-1901)*365,259),260),
MOD(SUM((E3683-1900)*365,259),260))</f>
        <v>34</v>
      </c>
      <c r="N3683" s="390">
        <f>IF(AND(MONTH(F3683)=7,DAY(F3683)&gt;25),1,
ROUNDDOWN((SUM(VLOOKUP(MONTH(F3683),D暦変換用数値,2,FALSE),DAY(F3683))/28)+1,0))</f>
        <v>3</v>
      </c>
      <c r="O3683" s="205">
        <f>IF(AND(MONTH(F3683)=7,DAY(F3683)&gt;25),DAY(F3683)-25,
MOD((SUM(VLOOKUP(MONTH(F3683),D暦変換用数値,2,FALSE),DAY(F3683))),28)+1)</f>
        <v>27</v>
      </c>
      <c r="P3683" s="406">
        <f>IF(OR(MONTH(F3683)&lt;7,AND(MONTH(F3683)=7,DAY(F3683)&lt;=25)),
MOD(SUM((E3683-1901)*365,(N3683-1)*28,O3683,258),260),
MOD(SUM((E3683-1900)*365,(N3683-1)*28,O3683,258),260))</f>
        <v>116</v>
      </c>
      <c r="Q3683" s="373" t="str">
        <f>VLOOKUP(MOD(P3683,4),色,2,FALSE)</f>
        <v>黄色い</v>
      </c>
      <c r="R3683" s="291" t="str">
        <f>VLOOKUP(MOD(P3683,13),銀河の音,2,FALSE)</f>
        <v>水晶の</v>
      </c>
      <c r="S3683" s="384" t="str">
        <f>VLOOKUP(MOD(P3683,20),太陽の紋章,2,FALSE)</f>
        <v>戦士</v>
      </c>
      <c r="T3683" s="99" t="s">
        <v>138</v>
      </c>
    </row>
    <row r="3684" spans="1:20" ht="13.5" customHeight="1">
      <c r="A3684" s="50" t="str">
        <f>VLOOKUP(MOD(E3684,10),十干,2,FALSE)</f>
        <v>丁</v>
      </c>
      <c r="B3684" s="199" t="str">
        <f>VLOOKUP(MOD(E3684,12),十二支,3,FALSE)</f>
        <v xml:space="preserve">10 龍 </v>
      </c>
      <c r="C3684" s="201" t="str">
        <f>VLOOKUP(F3684,星座,3,TRUE)</f>
        <v xml:space="preserve">08 軍 </v>
      </c>
      <c r="D3684" s="531">
        <v>17445</v>
      </c>
      <c r="E3684" s="1">
        <f>IFERROR(YEAR(D3684),LEFT(D3684,4))</f>
        <v>1947</v>
      </c>
      <c r="F3684" s="1" t="str">
        <f>IF(ISTEXT(D3684),RIGHT(D3684,5),TEXT(D3684,"mm/dd"))</f>
        <v>10/05</v>
      </c>
      <c r="G3684" s="39">
        <f>SUM(MID(E3684,1,1),MID(E3684,2,1),MID(E3684,3,1),MID(E3684,4,1),MID(F3684,1,1),MID(F3684,2,1),MID(F3684,4,1),MID(F3684,5,1))</f>
        <v>27</v>
      </c>
      <c r="H3684" s="41">
        <f>IF(MOD(G3684,9)=0,9,MOD(G3684,9))</f>
        <v>9</v>
      </c>
      <c r="I3684" s="45" t="str">
        <f>IFERROR(MID("日月火水木金土",WEEKDAY(D3684),1),"")</f>
        <v>日</v>
      </c>
      <c r="J3684" s="304" t="s">
        <v>2646</v>
      </c>
      <c r="K3684" s="202" t="str">
        <f>VLOOKUP(F3684,石と花メイン,3,FALSE)</f>
        <v>◆藍玉</v>
      </c>
      <c r="L3684" s="297" t="str">
        <f>VLOOKUP(F3684,石と花メイン,4,FALSE)</f>
        <v>枸杞</v>
      </c>
      <c r="M3684" s="393">
        <f>IF(OR(MONTH(F3684)&lt;7,AND(MONTH(F3684)=7,DAY(F3684)&lt;=25)),
MOD(SUM((E3684-1901)*365,259),260),
MOD(SUM((E3684-1900)*365,259),260))</f>
        <v>254</v>
      </c>
      <c r="N3684" s="390">
        <f>IF(AND(MONTH(F3684)=7,DAY(F3684)&gt;25),1,
ROUNDDOWN((SUM(VLOOKUP(MONTH(F3684),D暦変換用数値,2,FALSE),DAY(F3684))/28)+1,0))</f>
        <v>3</v>
      </c>
      <c r="O3684" s="205">
        <f>IF(AND(MONTH(F3684)=7,DAY(F3684)&gt;25),DAY(F3684)-25,
MOD((SUM(VLOOKUP(MONTH(F3684),D暦変換用数値,2,FALSE),DAY(F3684))),28)+1)</f>
        <v>16</v>
      </c>
      <c r="P3684" s="406">
        <f>IF(OR(MONTH(F3684)&lt;7,AND(MONTH(F3684)=7,DAY(F3684)&lt;=25)),
MOD(SUM((E3684-1901)*365,(N3684-1)*28,O3684,258),260),
MOD(SUM((E3684-1900)*365,(N3684-1)*28,O3684,258),260))</f>
        <v>65</v>
      </c>
      <c r="Q3684" s="372" t="str">
        <f>VLOOKUP(MOD(P3684,4),色,2,FALSE)</f>
        <v>赤い</v>
      </c>
      <c r="R3684" s="290" t="str">
        <f>VLOOKUP(MOD(P3684,13),銀河の音,2,FALSE)</f>
        <v>宇宙の</v>
      </c>
      <c r="S3684" s="383" t="str">
        <f>VLOOKUP(MOD(P3684,20),太陽の紋章,2,FALSE)</f>
        <v>蛇</v>
      </c>
      <c r="T3684" s="97" t="s">
        <v>4277</v>
      </c>
    </row>
    <row r="3685" spans="1:20" ht="13.5" customHeight="1">
      <c r="A3685" s="50" t="str">
        <f>VLOOKUP(MOD(E3685,10),十干,2,FALSE)</f>
        <v>丁</v>
      </c>
      <c r="B3685" s="199" t="str">
        <f>VLOOKUP(MOD(E3685,12),十二支,3,FALSE)</f>
        <v xml:space="preserve">10 龍 </v>
      </c>
      <c r="C3685" s="201" t="str">
        <f>VLOOKUP(F3685,星座,3,TRUE)</f>
        <v xml:space="preserve">08 軍 </v>
      </c>
      <c r="D3685" s="531">
        <v>17461</v>
      </c>
      <c r="E3685" s="1">
        <f>IFERROR(YEAR(D3685),LEFT(D3685,4))</f>
        <v>1947</v>
      </c>
      <c r="F3685" s="1" t="str">
        <f>IF(ISTEXT(D3685),RIGHT(D3685,5),TEXT(D3685,"mm/dd"))</f>
        <v>10/21</v>
      </c>
      <c r="G3685" s="39">
        <f>SUM(MID(E3685,1,1),MID(E3685,2,1),MID(E3685,3,1),MID(E3685,4,1),MID(F3685,1,1),MID(F3685,2,1),MID(F3685,4,1),MID(F3685,5,1))</f>
        <v>25</v>
      </c>
      <c r="H3685" s="41">
        <f>IF(MOD(G3685,9)=0,9,MOD(G3685,9))</f>
        <v>7</v>
      </c>
      <c r="I3685" s="45" t="str">
        <f>IFERROR(MID("日月火水木金土",WEEKDAY(D3685),1),"")</f>
        <v>火</v>
      </c>
      <c r="J3685" s="304" t="s">
        <v>5342</v>
      </c>
      <c r="K3685" s="202" t="str">
        <f>VLOOKUP(F3685,石と花メイン,3,FALSE)</f>
        <v>●月長石</v>
      </c>
      <c r="L3685" s="297" t="str">
        <f>VLOOKUP(F3685,石と花メイン,4,FALSE)</f>
        <v>綿【綿花】</v>
      </c>
      <c r="M3685" s="393">
        <f>IF(OR(MONTH(F3685)&lt;7,AND(MONTH(F3685)=7,DAY(F3685)&lt;=25)),
MOD(SUM((E3685-1901)*365,259),260),
MOD(SUM((E3685-1900)*365,259),260))</f>
        <v>254</v>
      </c>
      <c r="N3685" s="390">
        <f>IF(AND(MONTH(F3685)=7,DAY(F3685)&gt;25),1,
ROUNDDOWN((SUM(VLOOKUP(MONTH(F3685),D暦変換用数値,2,FALSE),DAY(F3685))/28)+1,0))</f>
        <v>4</v>
      </c>
      <c r="O3685" s="205">
        <f>IF(AND(MONTH(F3685)=7,DAY(F3685)&gt;25),DAY(F3685)-25,
MOD((SUM(VLOOKUP(MONTH(F3685),D暦変換用数値,2,FALSE),DAY(F3685))),28)+1)</f>
        <v>4</v>
      </c>
      <c r="P3685" s="406">
        <f>IF(OR(MONTH(F3685)&lt;7,AND(MONTH(F3685)=7,DAY(F3685)&lt;=25)),
MOD(SUM((E3685-1901)*365,(N3685-1)*28,O3685,258),260),
MOD(SUM((E3685-1900)*365,(N3685-1)*28,O3685,258),260))</f>
        <v>81</v>
      </c>
      <c r="Q3685" s="372" t="str">
        <f>VLOOKUP(MOD(P3685,4),色,2,FALSE)</f>
        <v>赤い</v>
      </c>
      <c r="R3685" s="290" t="str">
        <f>VLOOKUP(MOD(P3685,13),銀河の音,2,FALSE)</f>
        <v>電気の</v>
      </c>
      <c r="S3685" s="383" t="str">
        <f>VLOOKUP(MOD(P3685,20),太陽の紋章,2,FALSE)</f>
        <v>竜</v>
      </c>
      <c r="T3685" s="98" t="s">
        <v>3736</v>
      </c>
    </row>
    <row r="3686" spans="1:20" ht="13.5" customHeight="1">
      <c r="A3686" s="50" t="str">
        <f>VLOOKUP(MOD(E3686,10),十干,2,FALSE)</f>
        <v>己</v>
      </c>
      <c r="B3686" s="199" t="str">
        <f>VLOOKUP(MOD(E3686,12),十二支,3,FALSE)</f>
        <v xml:space="preserve">10 龍 </v>
      </c>
      <c r="C3686" s="201" t="str">
        <f>VLOOKUP(F3686,星座,3,TRUE)</f>
        <v xml:space="preserve">08 軍 </v>
      </c>
      <c r="D3686" s="531">
        <v>21826</v>
      </c>
      <c r="E3686" s="1">
        <f>IFERROR(YEAR(D3686),LEFT(D3686,4))</f>
        <v>1959</v>
      </c>
      <c r="F3686" s="1" t="str">
        <f>IF(ISTEXT(D3686),RIGHT(D3686,5),TEXT(D3686,"mm/dd"))</f>
        <v>10/03</v>
      </c>
      <c r="G3686" s="39">
        <f>SUM(MID(E3686,1,1),MID(E3686,2,1),MID(E3686,3,1),MID(E3686,4,1),MID(F3686,1,1),MID(F3686,2,1),MID(F3686,4,1),MID(F3686,5,1))</f>
        <v>28</v>
      </c>
      <c r="H3686" s="41">
        <f>IF(MOD(G3686,9)=0,9,MOD(G3686,9))</f>
        <v>1</v>
      </c>
      <c r="I3686" s="45" t="str">
        <f>IFERROR(MID("日月火水木金土",WEEKDAY(D3686),1),"")</f>
        <v>土</v>
      </c>
      <c r="J3686" s="304" t="s">
        <v>5343</v>
      </c>
      <c r="K3686" s="202" t="str">
        <f>VLOOKUP(F3686,石と花メイン,3,FALSE)</f>
        <v>◇金剛石</v>
      </c>
      <c r="L3686" s="297" t="str">
        <f>VLOOKUP(F3686,石と花メイン,4,FALSE)</f>
        <v>紫苑【鬼の醜草】</v>
      </c>
      <c r="M3686" s="393">
        <f>IF(OR(MONTH(F3686)&lt;7,AND(MONTH(F3686)=7,DAY(F3686)&lt;=25)),
MOD(SUM((E3686-1901)*365,259),260),
MOD(SUM((E3686-1900)*365,259),260))</f>
        <v>214</v>
      </c>
      <c r="N3686" s="390">
        <f>IF(AND(MONTH(F3686)=7,DAY(F3686)&gt;25),1,
ROUNDDOWN((SUM(VLOOKUP(MONTH(F3686),D暦変換用数値,2,FALSE),DAY(F3686))/28)+1,0))</f>
        <v>3</v>
      </c>
      <c r="O3686" s="205">
        <f>IF(AND(MONTH(F3686)=7,DAY(F3686)&gt;25),DAY(F3686)-25,
MOD((SUM(VLOOKUP(MONTH(F3686),D暦変換用数値,2,FALSE),DAY(F3686))),28)+1)</f>
        <v>14</v>
      </c>
      <c r="P3686" s="406">
        <f>IF(OR(MONTH(F3686)&lt;7,AND(MONTH(F3686)=7,DAY(F3686)&lt;=25)),
MOD(SUM((E3686-1901)*365,(N3686-1)*28,O3686,258),260),
MOD(SUM((E3686-1900)*365,(N3686-1)*28,O3686,258),260))</f>
        <v>23</v>
      </c>
      <c r="Q3686" s="374" t="str">
        <f>VLOOKUP(MOD(P3686,4),色,2,FALSE)</f>
        <v>青い</v>
      </c>
      <c r="R3686" s="292" t="str">
        <f>VLOOKUP(MOD(P3686,13),銀河の音,2,FALSE)</f>
        <v>惑星の</v>
      </c>
      <c r="S3686" s="385" t="str">
        <f>VLOOKUP(MOD(P3686,20),太陽の紋章,2,FALSE)</f>
        <v>夜</v>
      </c>
      <c r="T3686" s="98" t="s">
        <v>3736</v>
      </c>
    </row>
    <row r="3687" spans="1:20" ht="13.5" customHeight="1">
      <c r="A3687" s="50" t="str">
        <f>VLOOKUP(MOD(E3687,10),十干,2,FALSE)</f>
        <v>己</v>
      </c>
      <c r="B3687" s="199" t="str">
        <f>VLOOKUP(MOD(E3687,12),十二支,3,FALSE)</f>
        <v xml:space="preserve">10 龍 </v>
      </c>
      <c r="C3687" s="201" t="str">
        <f>VLOOKUP(F3687,星座,3,TRUE)</f>
        <v xml:space="preserve">08 軍 </v>
      </c>
      <c r="D3687" s="531">
        <v>21827</v>
      </c>
      <c r="E3687" s="1">
        <f>IFERROR(YEAR(D3687),LEFT(D3687,4))</f>
        <v>1959</v>
      </c>
      <c r="F3687" s="1" t="str">
        <f>IF(ISTEXT(D3687),RIGHT(D3687,5),TEXT(D3687,"mm/dd"))</f>
        <v>10/04</v>
      </c>
      <c r="G3687" s="39">
        <f>SUM(MID(E3687,1,1),MID(E3687,2,1),MID(E3687,3,1),MID(E3687,4,1),MID(F3687,1,1),MID(F3687,2,1),MID(F3687,4,1),MID(F3687,5,1))</f>
        <v>29</v>
      </c>
      <c r="H3687" s="41">
        <f>IF(MOD(G3687,9)=0,9,MOD(G3687,9))</f>
        <v>2</v>
      </c>
      <c r="I3687" s="45" t="str">
        <f>IFERROR(MID("日月火水木金土",WEEKDAY(D3687),1),"")</f>
        <v>日</v>
      </c>
      <c r="J3687" s="304" t="s">
        <v>5344</v>
      </c>
      <c r="K3687" s="202" t="str">
        <f>VLOOKUP(F3687,石と花メイン,3,FALSE)</f>
        <v>●孔雀石</v>
      </c>
      <c r="L3687" s="297" t="str">
        <f>VLOOKUP(F3687,石と花メイン,4,FALSE)</f>
        <v>レースフラワー【毒芹擬】</v>
      </c>
      <c r="M3687" s="393">
        <f>IF(OR(MONTH(F3687)&lt;7,AND(MONTH(F3687)=7,DAY(F3687)&lt;=25)),
MOD(SUM((E3687-1901)*365,259),260),
MOD(SUM((E3687-1900)*365,259),260))</f>
        <v>214</v>
      </c>
      <c r="N3687" s="390">
        <f>IF(AND(MONTH(F3687)=7,DAY(F3687)&gt;25),1,
ROUNDDOWN((SUM(VLOOKUP(MONTH(F3687),D暦変換用数値,2,FALSE),DAY(F3687))/28)+1,0))</f>
        <v>3</v>
      </c>
      <c r="O3687" s="205">
        <f>IF(AND(MONTH(F3687)=7,DAY(F3687)&gt;25),DAY(F3687)-25,
MOD((SUM(VLOOKUP(MONTH(F3687),D暦変換用数値,2,FALSE),DAY(F3687))),28)+1)</f>
        <v>15</v>
      </c>
      <c r="P3687" s="406">
        <f>IF(OR(MONTH(F3687)&lt;7,AND(MONTH(F3687)=7,DAY(F3687)&lt;=25)),
MOD(SUM((E3687-1901)*365,(N3687-1)*28,O3687,258),260),
MOD(SUM((E3687-1900)*365,(N3687-1)*28,O3687,258),260))</f>
        <v>24</v>
      </c>
      <c r="Q3687" s="373" t="str">
        <f>VLOOKUP(MOD(P3687,4),色,2,FALSE)</f>
        <v>黄色い</v>
      </c>
      <c r="R3687" s="291" t="str">
        <f>VLOOKUP(MOD(P3687,13),銀河の音,2,FALSE)</f>
        <v>スペクトルの</v>
      </c>
      <c r="S3687" s="384" t="str">
        <f>VLOOKUP(MOD(P3687,20),太陽の紋章,2,FALSE)</f>
        <v>種</v>
      </c>
      <c r="T3687" s="98" t="s">
        <v>3736</v>
      </c>
    </row>
    <row r="3688" spans="1:20" ht="13.5" customHeight="1">
      <c r="A3688" s="282" t="str">
        <f>VLOOKUP(MOD(E3688,10),十干,2,FALSE)</f>
        <v>己</v>
      </c>
      <c r="B3688" s="283" t="str">
        <f>VLOOKUP(MOD(E3688,12),十二支,3,FALSE)</f>
        <v xml:space="preserve">10 龍 </v>
      </c>
      <c r="C3688" s="287" t="str">
        <f>VLOOKUP(F3688,星座,3,TRUE)</f>
        <v xml:space="preserve">08 軍 </v>
      </c>
      <c r="D3688" s="533">
        <v>21832</v>
      </c>
      <c r="E3688" s="83">
        <f>IFERROR(YEAR(D3688),LEFT(D3688,4))</f>
        <v>1959</v>
      </c>
      <c r="F3688" s="83" t="str">
        <f>IF(ISTEXT(D3688),RIGHT(D3688,5),TEXT(D3688,"mm/dd"))</f>
        <v>10/09</v>
      </c>
      <c r="G3688" s="88">
        <f>SUM(MID(E3688,1,1),MID(E3688,2,1),MID(E3688,3,1),MID(E3688,4,1),MID(F3688,1,1),MID(F3688,2,1),MID(F3688,4,1),MID(F3688,5,1))</f>
        <v>34</v>
      </c>
      <c r="H3688" s="88">
        <f>IF(MOD(G3688,9)=0,9,MOD(G3688,9))</f>
        <v>7</v>
      </c>
      <c r="I3688" s="83" t="str">
        <f>IFERROR(MID("日月火水木金土",WEEKDAY(D3688),1),"")</f>
        <v>金</v>
      </c>
      <c r="J3688" s="303" t="s">
        <v>4945</v>
      </c>
      <c r="K3688" s="87" t="str">
        <f>VLOOKUP(F3688,石と花メイン,3,FALSE)</f>
        <v>●珪孔雀石</v>
      </c>
      <c r="L3688" s="296" t="str">
        <f>VLOOKUP(F3688,石と花メイン,4,FALSE)</f>
        <v>フェンネル【茴香】</v>
      </c>
      <c r="M3688" s="392">
        <f>IF(OR(MONTH(F3688)&lt;7,AND(MONTH(F3688)=7,DAY(F3688)&lt;=25)),
MOD(SUM((E3688-1901)*365,259),260),
MOD(SUM((E3688-1900)*365,259),260))</f>
        <v>214</v>
      </c>
      <c r="N3688" s="330">
        <f>IF(AND(MONTH(F3688)=7,DAY(F3688)&gt;25),1,
ROUNDDOWN((SUM(VLOOKUP(MONTH(F3688),D暦変換用数値,2,FALSE),DAY(F3688))/28)+1,0))</f>
        <v>3</v>
      </c>
      <c r="O3688" s="84">
        <f>IF(AND(MONTH(F3688)=7,DAY(F3688)&gt;25),DAY(F3688)-25,
MOD((SUM(VLOOKUP(MONTH(F3688),D暦変換用数値,2,FALSE),DAY(F3688))),28)+1)</f>
        <v>20</v>
      </c>
      <c r="P3688" s="405">
        <f>IF(OR(MONTH(F3688)&lt;7,AND(MONTH(F3688)=7,DAY(F3688)&lt;=25)),
MOD(SUM((E3688-1901)*365,(N3688-1)*28,O3688,258),260),
MOD(SUM((E3688-1900)*365,(N3688-1)*28,O3688,258),260))</f>
        <v>29</v>
      </c>
      <c r="Q3688" s="371" t="str">
        <f>VLOOKUP(MOD(P3688,4),色,2,FALSE)</f>
        <v>赤い</v>
      </c>
      <c r="R3688" s="289" t="str">
        <f>VLOOKUP(MOD(P3688,13),銀河の音,2,FALSE)</f>
        <v>電気の</v>
      </c>
      <c r="S3688" s="382" t="str">
        <f>VLOOKUP(MOD(P3688,20),太陽の紋章,2,FALSE)</f>
        <v>月</v>
      </c>
      <c r="T3688" s="100" t="s">
        <v>2879</v>
      </c>
    </row>
    <row r="3689" spans="1:20" ht="13.5" customHeight="1">
      <c r="A3689" s="50" t="str">
        <f>VLOOKUP(MOD(E3689,10),十干,2,FALSE)</f>
        <v>己</v>
      </c>
      <c r="B3689" s="199" t="str">
        <f>VLOOKUP(MOD(E3689,12),十二支,3,FALSE)</f>
        <v xml:space="preserve">10 龍 </v>
      </c>
      <c r="C3689" s="201" t="str">
        <f>VLOOKUP(F3689,星座,3,TRUE)</f>
        <v xml:space="preserve">08 軍 </v>
      </c>
      <c r="D3689" s="531">
        <v>21835</v>
      </c>
      <c r="E3689" s="1">
        <f>IFERROR(YEAR(D3689),LEFT(D3689,4))</f>
        <v>1959</v>
      </c>
      <c r="F3689" s="1" t="str">
        <f>IF(ISTEXT(D3689),RIGHT(D3689,5),TEXT(D3689,"mm/dd"))</f>
        <v>10/12</v>
      </c>
      <c r="G3689" s="39">
        <f>SUM(MID(E3689,1,1),MID(E3689,2,1),MID(E3689,3,1),MID(E3689,4,1),MID(F3689,1,1),MID(F3689,2,1),MID(F3689,4,1),MID(F3689,5,1))</f>
        <v>28</v>
      </c>
      <c r="H3689" s="41">
        <f>IF(MOD(G3689,9)=0,9,MOD(G3689,9))</f>
        <v>1</v>
      </c>
      <c r="I3689" s="45" t="str">
        <f>IFERROR(MID("日月火水木金土",WEEKDAY(D3689),1),"")</f>
        <v>月</v>
      </c>
      <c r="J3689" s="304" t="s">
        <v>4347</v>
      </c>
      <c r="K3689" s="202" t="str">
        <f>VLOOKUP(F3689,石と花メイン,3,FALSE)</f>
        <v>◆黄玉</v>
      </c>
      <c r="L3689" s="297" t="str">
        <f>VLOOKUP(F3689,石と花メイン,4,FALSE)</f>
        <v>苔桃</v>
      </c>
      <c r="M3689" s="393">
        <f>IF(OR(MONTH(F3689)&lt;7,AND(MONTH(F3689)=7,DAY(F3689)&lt;=25)),
MOD(SUM((E3689-1901)*365,259),260),
MOD(SUM((E3689-1900)*365,259),260))</f>
        <v>214</v>
      </c>
      <c r="N3689" s="390">
        <f>IF(AND(MONTH(F3689)=7,DAY(F3689)&gt;25),1,
ROUNDDOWN((SUM(VLOOKUP(MONTH(F3689),D暦変換用数値,2,FALSE),DAY(F3689))/28)+1,0))</f>
        <v>3</v>
      </c>
      <c r="O3689" s="205">
        <f>IF(AND(MONTH(F3689)=7,DAY(F3689)&gt;25),DAY(F3689)-25,
MOD((SUM(VLOOKUP(MONTH(F3689),D暦変換用数値,2,FALSE),DAY(F3689))),28)+1)</f>
        <v>23</v>
      </c>
      <c r="P3689" s="406">
        <f>IF(OR(MONTH(F3689)&lt;7,AND(MONTH(F3689)=7,DAY(F3689)&lt;=25)),
MOD(SUM((E3689-1901)*365,(N3689-1)*28,O3689,258),260),
MOD(SUM((E3689-1900)*365,(N3689-1)*28,O3689,258),260))</f>
        <v>32</v>
      </c>
      <c r="Q3689" s="373" t="str">
        <f>VLOOKUP(MOD(P3689,4),色,2,FALSE)</f>
        <v>黄色い</v>
      </c>
      <c r="R3689" s="291" t="str">
        <f>VLOOKUP(MOD(P3689,13),銀河の音,2,FALSE)</f>
        <v>律動の</v>
      </c>
      <c r="S3689" s="384" t="str">
        <f>VLOOKUP(MOD(P3689,20),太陽の紋章,2,FALSE)</f>
        <v>人</v>
      </c>
      <c r="T3689" s="99" t="s">
        <v>168</v>
      </c>
    </row>
    <row r="3690" spans="1:20" ht="13.5" customHeight="1">
      <c r="A3690" s="334" t="str">
        <f>VLOOKUP(MOD(E3690,10),十干,2,FALSE)</f>
        <v>己</v>
      </c>
      <c r="B3690" s="331" t="str">
        <f>VLOOKUP(MOD(E3690,12),十二支,3,FALSE)</f>
        <v xml:space="preserve">10 龍 </v>
      </c>
      <c r="C3690" s="336" t="str">
        <f>VLOOKUP(F3690,星座,3,TRUE)</f>
        <v xml:space="preserve">08 軍 </v>
      </c>
      <c r="D3690" s="534">
        <v>21836</v>
      </c>
      <c r="E3690" s="131">
        <f>IFERROR(YEAR(D3690),LEFT(D3690,4))</f>
        <v>1959</v>
      </c>
      <c r="F3690" s="131" t="str">
        <f>IF(ISTEXT(D3690),RIGHT(D3690,5),TEXT(D3690,"mm/dd"))</f>
        <v>10/13</v>
      </c>
      <c r="G3690" s="133">
        <f>SUM(MID(E3690,1,1),MID(E3690,2,1),MID(E3690,3,1),MID(E3690,4,1),MID(F3690,1,1),MID(F3690,2,1),MID(F3690,4,1),MID(F3690,5,1))</f>
        <v>29</v>
      </c>
      <c r="H3690" s="133">
        <f>IF(MOD(G3690,9)=0,9,MOD(G3690,9))</f>
        <v>2</v>
      </c>
      <c r="I3690" s="131" t="str">
        <f>IFERROR(MID("日月火水木金土",WEEKDAY(D3690),1),"")</f>
        <v>火</v>
      </c>
      <c r="J3690" s="306" t="s">
        <v>8598</v>
      </c>
      <c r="K3690" s="335" t="str">
        <f>VLOOKUP(F3690,石と花メイン,3,FALSE)</f>
        <v>◆柘榴石</v>
      </c>
      <c r="L3690" s="302" t="str">
        <f>VLOOKUP(F3690,石と花メイン,4,FALSE)</f>
        <v>エキナセア【紫馬簾菊】</v>
      </c>
      <c r="M3690" s="396">
        <f>IF(OR(MONTH(F3690)&lt;7,AND(MONTH(F3690)=7,DAY(F3690)&lt;=25)),
MOD(SUM((E3690-1901)*365,259),260),
MOD(SUM((E3690-1900)*365,259),260))</f>
        <v>214</v>
      </c>
      <c r="N3690" s="335">
        <f>IF(AND(MONTH(F3690)=7,DAY(F3690)&gt;25),1,
ROUNDDOWN((SUM(VLOOKUP(MONTH(F3690),D暦変換用数値,2,FALSE),DAY(F3690))/28)+1,0))</f>
        <v>3</v>
      </c>
      <c r="O3690" s="132">
        <f>IF(AND(MONTH(F3690)=7,DAY(F3690)&gt;25),DAY(F3690)-25,
MOD((SUM(VLOOKUP(MONTH(F3690),D暦変換用数値,2,FALSE),DAY(F3690))),28)+1)</f>
        <v>24</v>
      </c>
      <c r="P3690" s="404">
        <f>IF(OR(MONTH(F3690)&lt;7,AND(MONTH(F3690)=7,DAY(F3690)&lt;=25)),
MOD(SUM((E3690-1901)*365,(N3690-1)*28,O3690,258),260),
MOD(SUM((E3690-1900)*365,(N3690-1)*28,O3690,258),260))</f>
        <v>33</v>
      </c>
      <c r="Q3690" s="376" t="str">
        <f>VLOOKUP(MOD(P3690,4),色,2,FALSE)</f>
        <v>赤い</v>
      </c>
      <c r="R3690" s="333" t="str">
        <f>VLOOKUP(MOD(P3690,13),銀河の音,2,FALSE)</f>
        <v>共振の</v>
      </c>
      <c r="S3690" s="387" t="str">
        <f>VLOOKUP(MOD(P3690,20),太陽の紋章,2,FALSE)</f>
        <v>空歩く者</v>
      </c>
      <c r="T3690" s="119" t="s">
        <v>8599</v>
      </c>
    </row>
    <row r="3691" spans="1:20" ht="13.5" customHeight="1">
      <c r="A3691" s="334" t="str">
        <f>VLOOKUP(MOD(E3691,10),十干,2,FALSE)</f>
        <v>己</v>
      </c>
      <c r="B3691" s="331" t="str">
        <f>VLOOKUP(MOD(E3691,12),十二支,3,FALSE)</f>
        <v xml:space="preserve">10 龍 </v>
      </c>
      <c r="C3691" s="336" t="str">
        <f>VLOOKUP(F3691,星座,3,TRUE)</f>
        <v xml:space="preserve">08 軍 </v>
      </c>
      <c r="D3691" s="534">
        <v>21843</v>
      </c>
      <c r="E3691" s="131">
        <f>IFERROR(YEAR(D3691),LEFT(D3691,4))</f>
        <v>1959</v>
      </c>
      <c r="F3691" s="131" t="str">
        <f>IF(ISTEXT(D3691),RIGHT(D3691,5),TEXT(D3691,"mm/dd"))</f>
        <v>10/20</v>
      </c>
      <c r="G3691" s="133">
        <f>SUM(MID(E3691,1,1),MID(E3691,2,1),MID(E3691,3,1),MID(E3691,4,1),MID(F3691,1,1),MID(F3691,2,1),MID(F3691,4,1),MID(F3691,5,1))</f>
        <v>27</v>
      </c>
      <c r="H3691" s="133">
        <f>IF(MOD(G3691,9)=0,9,MOD(G3691,9))</f>
        <v>9</v>
      </c>
      <c r="I3691" s="131" t="str">
        <f>IFERROR(MID("日月火水木金土",WEEKDAY(D3691),1),"")</f>
        <v>火</v>
      </c>
      <c r="J3691" s="306" t="s">
        <v>8551</v>
      </c>
      <c r="K3691" s="335" t="str">
        <f>VLOOKUP(F3691,石と花メイン,3,FALSE)</f>
        <v>●蛋白石</v>
      </c>
      <c r="L3691" s="302" t="str">
        <f>VLOOKUP(F3691,石と花メイン,4,FALSE)</f>
        <v>麻【大麻草】</v>
      </c>
      <c r="M3691" s="396">
        <f>IF(OR(MONTH(F3691)&lt;7,AND(MONTH(F3691)=7,DAY(F3691)&lt;=25)),
MOD(SUM((E3691-1901)*365,259),260),
MOD(SUM((E3691-1900)*365,259),260))</f>
        <v>214</v>
      </c>
      <c r="N3691" s="335">
        <f>IF(AND(MONTH(F3691)=7,DAY(F3691)&gt;25),1,
ROUNDDOWN((SUM(VLOOKUP(MONTH(F3691),D暦変換用数値,2,FALSE),DAY(F3691))/28)+1,0))</f>
        <v>4</v>
      </c>
      <c r="O3691" s="132">
        <f>IF(AND(MONTH(F3691)=7,DAY(F3691)&gt;25),DAY(F3691)-25,
MOD((SUM(VLOOKUP(MONTH(F3691),D暦変換用数値,2,FALSE),DAY(F3691))),28)+1)</f>
        <v>3</v>
      </c>
      <c r="P3691" s="404">
        <f>IF(OR(MONTH(F3691)&lt;7,AND(MONTH(F3691)=7,DAY(F3691)&lt;=25)),
MOD(SUM((E3691-1901)*365,(N3691-1)*28,O3691,258),260),
MOD(SUM((E3691-1900)*365,(N3691-1)*28,O3691,258),260))</f>
        <v>40</v>
      </c>
      <c r="Q3691" s="376" t="str">
        <f>VLOOKUP(MOD(P3691,4),色,2,FALSE)</f>
        <v>黄色い</v>
      </c>
      <c r="R3691" s="333" t="str">
        <f>VLOOKUP(MOD(P3691,13),銀河の音,2,FALSE)</f>
        <v>磁気の</v>
      </c>
      <c r="S3691" s="387" t="str">
        <f>VLOOKUP(MOD(P3691,20),太陽の紋章,2,FALSE)</f>
        <v>太陽</v>
      </c>
      <c r="T3691" s="119" t="s">
        <v>8556</v>
      </c>
    </row>
    <row r="3692" spans="1:20" ht="13.5" customHeight="1">
      <c r="A3692" s="50" t="str">
        <f>VLOOKUP(MOD(E3692,10),十干,2,FALSE)</f>
        <v>己</v>
      </c>
      <c r="B3692" s="199" t="str">
        <f>VLOOKUP(MOD(E3692,12),十二支,3,FALSE)</f>
        <v xml:space="preserve">10 龍 </v>
      </c>
      <c r="C3692" s="201" t="str">
        <f>VLOOKUP(F3692,星座,3,TRUE)</f>
        <v xml:space="preserve">08 軍 </v>
      </c>
      <c r="D3692" s="531">
        <v>21844</v>
      </c>
      <c r="E3692" s="1">
        <f>IFERROR(YEAR(D3692),LEFT(D3692,4))</f>
        <v>1959</v>
      </c>
      <c r="F3692" s="1" t="str">
        <f>IF(ISTEXT(D3692),RIGHT(D3692,5),TEXT(D3692,"mm/dd"))</f>
        <v>10/21</v>
      </c>
      <c r="G3692" s="39">
        <f>SUM(MID(E3692,1,1),MID(E3692,2,1),MID(E3692,3,1),MID(E3692,4,1),MID(F3692,1,1),MID(F3692,2,1),MID(F3692,4,1),MID(F3692,5,1))</f>
        <v>28</v>
      </c>
      <c r="H3692" s="41">
        <f>IF(MOD(G3692,9)=0,9,MOD(G3692,9))</f>
        <v>1</v>
      </c>
      <c r="I3692" s="45" t="str">
        <f>IFERROR(MID("日月火水木金土",WEEKDAY(D3692),1),"")</f>
        <v>水</v>
      </c>
      <c r="J3692" s="304" t="s">
        <v>4348</v>
      </c>
      <c r="K3692" s="202" t="str">
        <f>VLOOKUP(F3692,石と花メイン,3,FALSE)</f>
        <v>●月長石</v>
      </c>
      <c r="L3692" s="297" t="str">
        <f>VLOOKUP(F3692,石と花メイン,4,FALSE)</f>
        <v>綿【綿花】</v>
      </c>
      <c r="M3692" s="393">
        <f>IF(OR(MONTH(F3692)&lt;7,AND(MONTH(F3692)=7,DAY(F3692)&lt;=25)),
MOD(SUM((E3692-1901)*365,259),260),
MOD(SUM((E3692-1900)*365,259),260))</f>
        <v>214</v>
      </c>
      <c r="N3692" s="390">
        <f>IF(AND(MONTH(F3692)=7,DAY(F3692)&gt;25),1,
ROUNDDOWN((SUM(VLOOKUP(MONTH(F3692),D暦変換用数値,2,FALSE),DAY(F3692))/28)+1,0))</f>
        <v>4</v>
      </c>
      <c r="O3692" s="205">
        <f>IF(AND(MONTH(F3692)=7,DAY(F3692)&gt;25),DAY(F3692)-25,
MOD((SUM(VLOOKUP(MONTH(F3692),D暦変換用数値,2,FALSE),DAY(F3692))),28)+1)</f>
        <v>4</v>
      </c>
      <c r="P3692" s="406">
        <f>IF(OR(MONTH(F3692)&lt;7,AND(MONTH(F3692)=7,DAY(F3692)&lt;=25)),
MOD(SUM((E3692-1901)*365,(N3692-1)*28,O3692,258),260),
MOD(SUM((E3692-1900)*365,(N3692-1)*28,O3692,258),260))</f>
        <v>41</v>
      </c>
      <c r="Q3692" s="372" t="str">
        <f>VLOOKUP(MOD(P3692,4),色,2,FALSE)</f>
        <v>赤い</v>
      </c>
      <c r="R3692" s="290" t="str">
        <f>VLOOKUP(MOD(P3692,13),銀河の音,2,FALSE)</f>
        <v>月の</v>
      </c>
      <c r="S3692" s="383" t="str">
        <f>VLOOKUP(MOD(P3692,20),太陽の紋章,2,FALSE)</f>
        <v>竜</v>
      </c>
      <c r="T3692" s="98" t="s">
        <v>3736</v>
      </c>
    </row>
    <row r="3693" spans="1:20" ht="13.5" customHeight="1">
      <c r="A3693" s="50" t="str">
        <f>VLOOKUP(MOD(E3693,10),十干,2,FALSE)</f>
        <v>辛</v>
      </c>
      <c r="B3693" s="199" t="str">
        <f>VLOOKUP(MOD(E3693,12),十二支,3,FALSE)</f>
        <v xml:space="preserve">10 龍 </v>
      </c>
      <c r="C3693" s="201" t="str">
        <f>VLOOKUP(F3693,星座,3,TRUE)</f>
        <v xml:space="preserve">08 軍 </v>
      </c>
      <c r="D3693" s="531">
        <v>26201</v>
      </c>
      <c r="E3693" s="1">
        <f>IFERROR(YEAR(D3693),LEFT(D3693,4))</f>
        <v>1971</v>
      </c>
      <c r="F3693" s="1" t="str">
        <f>IF(ISTEXT(D3693),RIGHT(D3693,5),TEXT(D3693,"mm/dd"))</f>
        <v>09/25</v>
      </c>
      <c r="G3693" s="39">
        <f>SUM(MID(E3693,1,1),MID(E3693,2,1),MID(E3693,3,1),MID(E3693,4,1),MID(F3693,1,1),MID(F3693,2,1),MID(F3693,4,1),MID(F3693,5,1))</f>
        <v>34</v>
      </c>
      <c r="H3693" s="41">
        <f>IF(MOD(G3693,9)=0,9,MOD(G3693,9))</f>
        <v>7</v>
      </c>
      <c r="I3693" s="45" t="str">
        <f>IFERROR(MID("日月火水木金土",WEEKDAY(D3693),1),"")</f>
        <v>土</v>
      </c>
      <c r="J3693" s="304" t="s">
        <v>6145</v>
      </c>
      <c r="K3693" s="202" t="str">
        <f>VLOOKUP(F3693,石と花メイン,3,FALSE)</f>
        <v>◆青玉</v>
      </c>
      <c r="L3693" s="297" t="str">
        <f>VLOOKUP(F3693,石と花メイン,4,FALSE)</f>
        <v>瑠璃苦菜【カタナンケ】</v>
      </c>
      <c r="M3693" s="393">
        <f>IF(OR(MONTH(F3693)&lt;7,AND(MONTH(F3693)=7,DAY(F3693)&lt;=25)),
MOD(SUM((E3693-1901)*365,259),260),
MOD(SUM((E3693-1900)*365,259),260))</f>
        <v>174</v>
      </c>
      <c r="N3693" s="390">
        <f>IF(AND(MONTH(F3693)=7,DAY(F3693)&gt;25),1,
ROUNDDOWN((SUM(VLOOKUP(MONTH(F3693),D暦変換用数値,2,FALSE),DAY(F3693))/28)+1,0))</f>
        <v>3</v>
      </c>
      <c r="O3693" s="205">
        <f>IF(AND(MONTH(F3693)=7,DAY(F3693)&gt;25),DAY(F3693)-25,
MOD((SUM(VLOOKUP(MONTH(F3693),D暦変換用数値,2,FALSE),DAY(F3693))),28)+1)</f>
        <v>6</v>
      </c>
      <c r="P3693" s="406">
        <f>IF(OR(MONTH(F3693)&lt;7,AND(MONTH(F3693)=7,DAY(F3693)&lt;=25)),
MOD(SUM((E3693-1901)*365,(N3693-1)*28,O3693,258),260),
MOD(SUM((E3693-1900)*365,(N3693-1)*28,O3693,258),260))</f>
        <v>235</v>
      </c>
      <c r="Q3693" s="374" t="str">
        <f>VLOOKUP(MOD(P3693,4),色,2,FALSE)</f>
        <v>青い</v>
      </c>
      <c r="R3693" s="292" t="str">
        <f>VLOOKUP(MOD(P3693,13),銀河の音,2,FALSE)</f>
        <v>磁気の</v>
      </c>
      <c r="S3693" s="385" t="str">
        <f>VLOOKUP(MOD(P3693,20),太陽の紋章,2,FALSE)</f>
        <v>鷲</v>
      </c>
      <c r="T3693" s="98" t="s">
        <v>3736</v>
      </c>
    </row>
    <row r="3694" spans="1:20" ht="13.5" customHeight="1">
      <c r="A3694" s="334" t="str">
        <f>VLOOKUP(MOD(E3694,10),十干,2,FALSE)</f>
        <v>辛</v>
      </c>
      <c r="B3694" s="331" t="str">
        <f>VLOOKUP(MOD(E3694,12),十二支,3,FALSE)</f>
        <v xml:space="preserve">10 龍 </v>
      </c>
      <c r="C3694" s="336" t="str">
        <f>VLOOKUP(F3694,星座,3,TRUE)</f>
        <v xml:space="preserve">08 軍 </v>
      </c>
      <c r="D3694" s="534">
        <v>26220</v>
      </c>
      <c r="E3694" s="131">
        <f>IFERROR(YEAR(D3694),LEFT(D3694,4))</f>
        <v>1971</v>
      </c>
      <c r="F3694" s="131" t="str">
        <f>IF(ISTEXT(D3694),RIGHT(D3694,5),TEXT(D3694,"mm/dd"))</f>
        <v>10/14</v>
      </c>
      <c r="G3694" s="133">
        <f>SUM(MID(E3694,1,1),MID(E3694,2,1),MID(E3694,3,1),MID(E3694,4,1),MID(F3694,1,1),MID(F3694,2,1),MID(F3694,4,1),MID(F3694,5,1))</f>
        <v>24</v>
      </c>
      <c r="H3694" s="133">
        <f>IF(MOD(G3694,9)=0,9,MOD(G3694,9))</f>
        <v>6</v>
      </c>
      <c r="I3694" s="131" t="str">
        <f>IFERROR(MID("日月火水木金土",WEEKDAY(D3694),1),"")</f>
        <v>木</v>
      </c>
      <c r="J3694" s="306" t="s">
        <v>8228</v>
      </c>
      <c r="K3694" s="335" t="str">
        <f>VLOOKUP(F3694,石と花メイン,3,FALSE)</f>
        <v>■紫水晶</v>
      </c>
      <c r="L3694" s="302" t="str">
        <f>VLOOKUP(F3694,石と花メイン,4,FALSE)</f>
        <v>菊【齢草】</v>
      </c>
      <c r="M3694" s="396">
        <f>IF(OR(MONTH(F3694)&lt;7,AND(MONTH(F3694)=7,DAY(F3694)&lt;=25)),
MOD(SUM((E3694-1901)*365,259),260),
MOD(SUM((E3694-1900)*365,259),260))</f>
        <v>174</v>
      </c>
      <c r="N3694" s="335">
        <f>IF(AND(MONTH(F3694)=7,DAY(F3694)&gt;25),1,
ROUNDDOWN((SUM(VLOOKUP(MONTH(F3694),D暦変換用数値,2,FALSE),DAY(F3694))/28)+1,0))</f>
        <v>3</v>
      </c>
      <c r="O3694" s="132">
        <f>IF(AND(MONTH(F3694)=7,DAY(F3694)&gt;25),DAY(F3694)-25,
MOD((SUM(VLOOKUP(MONTH(F3694),D暦変換用数値,2,FALSE),DAY(F3694))),28)+1)</f>
        <v>25</v>
      </c>
      <c r="P3694" s="404">
        <f>IF(OR(MONTH(F3694)&lt;7,AND(MONTH(F3694)=7,DAY(F3694)&lt;=25)),
MOD(SUM((E3694-1901)*365,(N3694-1)*28,O3694,258),260),
MOD(SUM((E3694-1900)*365,(N3694-1)*28,O3694,258),260))</f>
        <v>254</v>
      </c>
      <c r="Q3694" s="376" t="str">
        <f>VLOOKUP(MOD(P3694,4),色,2,FALSE)</f>
        <v>白い</v>
      </c>
      <c r="R3694" s="333" t="str">
        <f>VLOOKUP(MOD(P3694,13),銀河の音,2,FALSE)</f>
        <v>共振の</v>
      </c>
      <c r="S3694" s="387" t="str">
        <f>VLOOKUP(MOD(P3694,20),太陽の紋章,2,FALSE)</f>
        <v>魔法使い</v>
      </c>
      <c r="T3694" s="119" t="s">
        <v>8233</v>
      </c>
    </row>
    <row r="3695" spans="1:20" ht="13.5" customHeight="1">
      <c r="A3695" s="282" t="str">
        <f>VLOOKUP(MOD(E3695,10),十干,2,FALSE)</f>
        <v>辛</v>
      </c>
      <c r="B3695" s="283" t="str">
        <f>VLOOKUP(MOD(E3695,12),十二支,3,FALSE)</f>
        <v xml:space="preserve">10 龍 </v>
      </c>
      <c r="C3695" s="287" t="str">
        <f>VLOOKUP(F3695,星座,3,TRUE)</f>
        <v xml:space="preserve">08 軍 </v>
      </c>
      <c r="D3695" s="533">
        <v>26227</v>
      </c>
      <c r="E3695" s="83">
        <f>IFERROR(YEAR(D3695),LEFT(D3695,4))</f>
        <v>1971</v>
      </c>
      <c r="F3695" s="83" t="str">
        <f>IF(ISTEXT(D3695),RIGHT(D3695,5),TEXT(D3695,"mm/dd"))</f>
        <v>10/21</v>
      </c>
      <c r="G3695" s="88">
        <f>SUM(MID(E3695,1,1),MID(E3695,2,1),MID(E3695,3,1),MID(E3695,4,1),MID(F3695,1,1),MID(F3695,2,1),MID(F3695,4,1),MID(F3695,5,1))</f>
        <v>22</v>
      </c>
      <c r="H3695" s="88">
        <f>IF(MOD(G3695,9)=0,9,MOD(G3695,9))</f>
        <v>4</v>
      </c>
      <c r="I3695" s="83" t="str">
        <f>IFERROR(MID("日月火水木金土",WEEKDAY(D3695),1),"")</f>
        <v>木</v>
      </c>
      <c r="J3695" s="303" t="s">
        <v>4946</v>
      </c>
      <c r="K3695" s="87" t="str">
        <f>VLOOKUP(F3695,石と花メイン,3,FALSE)</f>
        <v>●月長石</v>
      </c>
      <c r="L3695" s="296" t="str">
        <f>VLOOKUP(F3695,石と花メイン,4,FALSE)</f>
        <v>綿【綿花】</v>
      </c>
      <c r="M3695" s="392">
        <f>IF(OR(MONTH(F3695)&lt;7,AND(MONTH(F3695)=7,DAY(F3695)&lt;=25)),
MOD(SUM((E3695-1901)*365,259),260),
MOD(SUM((E3695-1900)*365,259),260))</f>
        <v>174</v>
      </c>
      <c r="N3695" s="330">
        <f>IF(AND(MONTH(F3695)=7,DAY(F3695)&gt;25),1,
ROUNDDOWN((SUM(VLOOKUP(MONTH(F3695),D暦変換用数値,2,FALSE),DAY(F3695))/28)+1,0))</f>
        <v>4</v>
      </c>
      <c r="O3695" s="84">
        <f>IF(AND(MONTH(F3695)=7,DAY(F3695)&gt;25),DAY(F3695)-25,
MOD((SUM(VLOOKUP(MONTH(F3695),D暦変換用数値,2,FALSE),DAY(F3695))),28)+1)</f>
        <v>4</v>
      </c>
      <c r="P3695" s="405">
        <f>IF(OR(MONTH(F3695)&lt;7,AND(MONTH(F3695)=7,DAY(F3695)&lt;=25)),
MOD(SUM((E3695-1901)*365,(N3695-1)*28,O3695,258),260),
MOD(SUM((E3695-1900)*365,(N3695-1)*28,O3695,258),260))</f>
        <v>1</v>
      </c>
      <c r="Q3695" s="371" t="str">
        <f>VLOOKUP(MOD(P3695,4),色,2,FALSE)</f>
        <v>赤い</v>
      </c>
      <c r="R3695" s="289" t="str">
        <f>VLOOKUP(MOD(P3695,13),銀河の音,2,FALSE)</f>
        <v>磁気の</v>
      </c>
      <c r="S3695" s="382" t="str">
        <f>VLOOKUP(MOD(P3695,20),太陽の紋章,2,FALSE)</f>
        <v>竜</v>
      </c>
      <c r="T3695" s="91" t="s">
        <v>3736</v>
      </c>
    </row>
    <row r="3696" spans="1:20" ht="13.5" customHeight="1">
      <c r="A3696" s="50" t="str">
        <f>VLOOKUP(MOD(E3696,10),十干,2,FALSE)</f>
        <v>辛</v>
      </c>
      <c r="B3696" s="199" t="str">
        <f>VLOOKUP(MOD(E3696,12),十二支,3,FALSE)</f>
        <v xml:space="preserve">10 龍 </v>
      </c>
      <c r="C3696" s="201" t="str">
        <f>VLOOKUP(F3696,星座,3,TRUE)</f>
        <v xml:space="preserve">08 軍 </v>
      </c>
      <c r="D3696" s="531">
        <v>26229</v>
      </c>
      <c r="E3696" s="1">
        <f>IFERROR(YEAR(D3696),LEFT(D3696,4))</f>
        <v>1971</v>
      </c>
      <c r="F3696" s="1" t="str">
        <f>IF(ISTEXT(D3696),RIGHT(D3696,5),TEXT(D3696,"mm/dd"))</f>
        <v>10/23</v>
      </c>
      <c r="G3696" s="39">
        <f>SUM(MID(E3696,1,1),MID(E3696,2,1),MID(E3696,3,1),MID(E3696,4,1),MID(F3696,1,1),MID(F3696,2,1),MID(F3696,4,1),MID(F3696,5,1))</f>
        <v>24</v>
      </c>
      <c r="H3696" s="41">
        <f>IF(MOD(G3696,9)=0,9,MOD(G3696,9))</f>
        <v>6</v>
      </c>
      <c r="I3696" s="45" t="str">
        <f>IFERROR(MID("日月火水木金土",WEEKDAY(D3696),1),"")</f>
        <v>土</v>
      </c>
      <c r="J3696" s="304" t="s">
        <v>6146</v>
      </c>
      <c r="K3696" s="202" t="str">
        <f>VLOOKUP(F3696,石と花メイン,3,FALSE)</f>
        <v>■紫水晶</v>
      </c>
      <c r="L3696" s="297" t="str">
        <f>VLOOKUP(F3696,石と花メイン,4,FALSE)</f>
        <v>ゼフィランサス【玉簾】</v>
      </c>
      <c r="M3696" s="393">
        <f>IF(OR(MONTH(F3696)&lt;7,AND(MONTH(F3696)=7,DAY(F3696)&lt;=25)),
MOD(SUM((E3696-1901)*365,259),260),
MOD(SUM((E3696-1900)*365,259),260))</f>
        <v>174</v>
      </c>
      <c r="N3696" s="390">
        <f>IF(AND(MONTH(F3696)=7,DAY(F3696)&gt;25),1,
ROUNDDOWN((SUM(VLOOKUP(MONTH(F3696),D暦変換用数値,2,FALSE),DAY(F3696))/28)+1,0))</f>
        <v>4</v>
      </c>
      <c r="O3696" s="205">
        <f>IF(AND(MONTH(F3696)=7,DAY(F3696)&gt;25),DAY(F3696)-25,
MOD((SUM(VLOOKUP(MONTH(F3696),D暦変換用数値,2,FALSE),DAY(F3696))),28)+1)</f>
        <v>6</v>
      </c>
      <c r="P3696" s="406">
        <f>IF(OR(MONTH(F3696)&lt;7,AND(MONTH(F3696)=7,DAY(F3696)&lt;=25)),
MOD(SUM((E3696-1901)*365,(N3696-1)*28,O3696,258),260),
MOD(SUM((E3696-1900)*365,(N3696-1)*28,O3696,258),260))</f>
        <v>3</v>
      </c>
      <c r="Q3696" s="374" t="str">
        <f>VLOOKUP(MOD(P3696,4),色,2,FALSE)</f>
        <v>青い</v>
      </c>
      <c r="R3696" s="292" t="str">
        <f>VLOOKUP(MOD(P3696,13),銀河の音,2,FALSE)</f>
        <v>電気の</v>
      </c>
      <c r="S3696" s="385" t="str">
        <f>VLOOKUP(MOD(P3696,20),太陽の紋章,2,FALSE)</f>
        <v>夜</v>
      </c>
      <c r="T3696" s="111" t="s">
        <v>8447</v>
      </c>
    </row>
    <row r="3697" spans="1:20" ht="13.5" customHeight="1">
      <c r="A3697" s="285" t="str">
        <f>VLOOKUP(MOD(E3697,10),十干,2,FALSE)</f>
        <v>癸</v>
      </c>
      <c r="B3697" s="283" t="str">
        <f>VLOOKUP(MOD(E3697,12),十二支,3,FALSE)</f>
        <v xml:space="preserve">10 龍 </v>
      </c>
      <c r="C3697" s="287" t="str">
        <f>VLOOKUP(F3697,星座,3,TRUE)</f>
        <v xml:space="preserve">08 軍 </v>
      </c>
      <c r="D3697" s="533">
        <v>30588</v>
      </c>
      <c r="E3697" s="83">
        <f>IFERROR(YEAR(D3697),LEFT(D3697,4))</f>
        <v>1983</v>
      </c>
      <c r="F3697" s="539" t="str">
        <f>IF(ISTEXT(D3697),RIGHT(D3697,5),TEXT(D3697,"mm/dd"))</f>
        <v>09/29</v>
      </c>
      <c r="G3697" s="88">
        <f>SUM(MID(E3697,1,1),MID(E3697,2,1),MID(E3697,3,1),MID(E3697,4,1),MID(F3697,1,1),MID(F3697,2,1),MID(F3697,4,1),MID(F3697,5,1))</f>
        <v>41</v>
      </c>
      <c r="H3697" s="88">
        <f>IF(MOD(G3697,9)=0,9,MOD(G3697,9))</f>
        <v>5</v>
      </c>
      <c r="I3697" s="83" t="str">
        <f>IFERROR(MID("日月火水木金土",WEEKDAY(D3697),1),"")</f>
        <v>木</v>
      </c>
      <c r="J3697" s="308" t="s">
        <v>9237</v>
      </c>
      <c r="K3697" s="330" t="str">
        <f>VLOOKUP(F3697,石と花メイン,3,FALSE)</f>
        <v>◆青玉</v>
      </c>
      <c r="L3697" s="296" t="str">
        <f>VLOOKUP(F3697,石と花メイン,4,FALSE)</f>
        <v>アスター【蝦夷菊】</v>
      </c>
      <c r="M3697" s="392">
        <f>IF(OR(MONTH(F3697)&lt;7,AND(MONTH(F3697)=7,DAY(F3697)&lt;=25)),
MOD(SUM((E3697-1901)*365,259),260),
MOD(SUM((E3697-1900)*365,259),260))</f>
        <v>134</v>
      </c>
      <c r="N3697" s="330">
        <f>IF(AND(MONTH(F3697)=7,DAY(F3697)&gt;25),1,
ROUNDDOWN((SUM(VLOOKUP(MONTH(F3697),D暦変換用数値,2,FALSE),DAY(F3697))/28)+1,0))</f>
        <v>3</v>
      </c>
      <c r="O3697" s="84">
        <f>IF(AND(MONTH(F3697)=7,DAY(F3697)&gt;25),DAY(F3697)-25,
MOD((SUM(VLOOKUP(MONTH(F3697),D暦変換用数値,2,FALSE),DAY(F3697))),28)+1)</f>
        <v>10</v>
      </c>
      <c r="P3697" s="405">
        <f>IF(OR(MONTH(F3697)&lt;7,AND(MONTH(F3697)=7,DAY(F3697)&lt;=25)),
MOD(SUM((E3697-1901)*365,(N3697-1)*28,O3697,258),260),
MOD(SUM((E3697-1900)*365,(N3697-1)*28,O3697,258),260))</f>
        <v>199</v>
      </c>
      <c r="Q3697" s="371" t="str">
        <f>VLOOKUP(MOD(P3697,4),色,2,FALSE)</f>
        <v>青い</v>
      </c>
      <c r="R3697" s="289" t="str">
        <f>VLOOKUP(MOD(P3697,13),銀河の音,2,FALSE)</f>
        <v>自己存在の</v>
      </c>
      <c r="S3697" s="382" t="str">
        <f>VLOOKUP(MOD(P3697,20),太陽の紋章,2,FALSE)</f>
        <v>嵐</v>
      </c>
      <c r="T3697" s="95" t="s">
        <v>9238</v>
      </c>
    </row>
    <row r="3698" spans="1:20" ht="13.5" customHeight="1">
      <c r="A3698" s="50" t="str">
        <f>VLOOKUP(MOD(E3698,10),十干,2,FALSE)</f>
        <v>癸</v>
      </c>
      <c r="B3698" s="199" t="str">
        <f>VLOOKUP(MOD(E3698,12),十二支,3,FALSE)</f>
        <v xml:space="preserve">10 龍 </v>
      </c>
      <c r="C3698" s="201" t="str">
        <f>VLOOKUP(F3698,星座,3,TRUE)</f>
        <v xml:space="preserve">08 軍 </v>
      </c>
      <c r="D3698" s="531">
        <v>30593</v>
      </c>
      <c r="E3698" s="1">
        <f>IFERROR(YEAR(D3698),LEFT(D3698,4))</f>
        <v>1983</v>
      </c>
      <c r="F3698" s="1" t="str">
        <f>IF(ISTEXT(D3698),RIGHT(D3698,5),TEXT(D3698,"mm/dd"))</f>
        <v>10/04</v>
      </c>
      <c r="G3698" s="39">
        <f>SUM(MID(E3698,1,1),MID(E3698,2,1),MID(E3698,3,1),MID(E3698,4,1),MID(F3698,1,1),MID(F3698,2,1),MID(F3698,4,1),MID(F3698,5,1))</f>
        <v>26</v>
      </c>
      <c r="H3698" s="41">
        <f>IF(MOD(G3698,9)=0,9,MOD(G3698,9))</f>
        <v>8</v>
      </c>
      <c r="I3698" s="45" t="str">
        <f>IFERROR(MID("日月火水木金土",WEEKDAY(D3698),1),"")</f>
        <v>火</v>
      </c>
      <c r="J3698" s="304" t="s">
        <v>6147</v>
      </c>
      <c r="K3698" s="202" t="str">
        <f>VLOOKUP(F3698,石と花メイン,3,FALSE)</f>
        <v>●孔雀石</v>
      </c>
      <c r="L3698" s="297" t="str">
        <f>VLOOKUP(F3698,石と花メイン,4,FALSE)</f>
        <v>レースフラワー【毒芹擬】</v>
      </c>
      <c r="M3698" s="393">
        <f>IF(OR(MONTH(F3698)&lt;7,AND(MONTH(F3698)=7,DAY(F3698)&lt;=25)),
MOD(SUM((E3698-1901)*365,259),260),
MOD(SUM((E3698-1900)*365,259),260))</f>
        <v>134</v>
      </c>
      <c r="N3698" s="390">
        <f>IF(AND(MONTH(F3698)=7,DAY(F3698)&gt;25),1,
ROUNDDOWN((SUM(VLOOKUP(MONTH(F3698),D暦変換用数値,2,FALSE),DAY(F3698))/28)+1,0))</f>
        <v>3</v>
      </c>
      <c r="O3698" s="205">
        <f>IF(AND(MONTH(F3698)=7,DAY(F3698)&gt;25),DAY(F3698)-25,
MOD((SUM(VLOOKUP(MONTH(F3698),D暦変換用数値,2,FALSE),DAY(F3698))),28)+1)</f>
        <v>15</v>
      </c>
      <c r="P3698" s="406">
        <f>IF(OR(MONTH(F3698)&lt;7,AND(MONTH(F3698)=7,DAY(F3698)&lt;=25)),
MOD(SUM((E3698-1901)*365,(N3698-1)*28,O3698,258),260),
MOD(SUM((E3698-1900)*365,(N3698-1)*28,O3698,258),260))</f>
        <v>204</v>
      </c>
      <c r="Q3698" s="373" t="str">
        <f>VLOOKUP(MOD(P3698,4),色,2,FALSE)</f>
        <v>黄色い</v>
      </c>
      <c r="R3698" s="291" t="str">
        <f>VLOOKUP(MOD(P3698,13),銀河の音,2,FALSE)</f>
        <v>太陽の</v>
      </c>
      <c r="S3698" s="384" t="str">
        <f>VLOOKUP(MOD(P3698,20),太陽の紋章,2,FALSE)</f>
        <v>種</v>
      </c>
      <c r="T3698" s="98" t="s">
        <v>3736</v>
      </c>
    </row>
    <row r="3699" spans="1:20" ht="13.5" customHeight="1">
      <c r="A3699" s="50" t="str">
        <f>VLOOKUP(MOD(E3699,10),十干,2,FALSE)</f>
        <v>癸</v>
      </c>
      <c r="B3699" s="199" t="str">
        <f>VLOOKUP(MOD(E3699,12),十二支,3,FALSE)</f>
        <v xml:space="preserve">10 龍 </v>
      </c>
      <c r="C3699" s="201" t="str">
        <f>VLOOKUP(F3699,星座,3,TRUE)</f>
        <v xml:space="preserve">08 軍 </v>
      </c>
      <c r="D3699" s="531">
        <v>30609</v>
      </c>
      <c r="E3699" s="1">
        <f>IFERROR(YEAR(D3699),LEFT(D3699,4))</f>
        <v>1983</v>
      </c>
      <c r="F3699" s="1" t="str">
        <f>IF(ISTEXT(D3699),RIGHT(D3699,5),TEXT(D3699,"mm/dd"))</f>
        <v>10/20</v>
      </c>
      <c r="G3699" s="39">
        <f>SUM(MID(E3699,1,1),MID(E3699,2,1),MID(E3699,3,1),MID(E3699,4,1),MID(F3699,1,1),MID(F3699,2,1),MID(F3699,4,1),MID(F3699,5,1))</f>
        <v>24</v>
      </c>
      <c r="H3699" s="41">
        <f>IF(MOD(G3699,9)=0,9,MOD(G3699,9))</f>
        <v>6</v>
      </c>
      <c r="I3699" s="45" t="str">
        <f>IFERROR(MID("日月火水木金土",WEEKDAY(D3699),1),"")</f>
        <v>木</v>
      </c>
      <c r="J3699" s="304" t="s">
        <v>6148</v>
      </c>
      <c r="K3699" s="202" t="str">
        <f>VLOOKUP(F3699,石と花メイン,3,FALSE)</f>
        <v>●蛋白石</v>
      </c>
      <c r="L3699" s="297" t="str">
        <f>VLOOKUP(F3699,石と花メイン,4,FALSE)</f>
        <v>麻【大麻草】</v>
      </c>
      <c r="M3699" s="393">
        <f>IF(OR(MONTH(F3699)&lt;7,AND(MONTH(F3699)=7,DAY(F3699)&lt;=25)),
MOD(SUM((E3699-1901)*365,259),260),
MOD(SUM((E3699-1900)*365,259),260))</f>
        <v>134</v>
      </c>
      <c r="N3699" s="390">
        <f>IF(AND(MONTH(F3699)=7,DAY(F3699)&gt;25),1,
ROUNDDOWN((SUM(VLOOKUP(MONTH(F3699),D暦変換用数値,2,FALSE),DAY(F3699))/28)+1,0))</f>
        <v>4</v>
      </c>
      <c r="O3699" s="205">
        <f>IF(AND(MONTH(F3699)=7,DAY(F3699)&gt;25),DAY(F3699)-25,
MOD((SUM(VLOOKUP(MONTH(F3699),D暦変換用数値,2,FALSE),DAY(F3699))),28)+1)</f>
        <v>3</v>
      </c>
      <c r="P3699" s="406">
        <f>IF(OR(MONTH(F3699)&lt;7,AND(MONTH(F3699)=7,DAY(F3699)&lt;=25)),
MOD(SUM((E3699-1901)*365,(N3699-1)*28,O3699,258),260),
MOD(SUM((E3699-1900)*365,(N3699-1)*28,O3699,258),260))</f>
        <v>220</v>
      </c>
      <c r="Q3699" s="373" t="str">
        <f>VLOOKUP(MOD(P3699,4),色,2,FALSE)</f>
        <v>黄色い</v>
      </c>
      <c r="R3699" s="291" t="str">
        <f>VLOOKUP(MOD(P3699,13),銀河の音,2,FALSE)</f>
        <v>水晶の</v>
      </c>
      <c r="S3699" s="384" t="str">
        <f>VLOOKUP(MOD(P3699,20),太陽の紋章,2,FALSE)</f>
        <v>太陽</v>
      </c>
      <c r="T3699" s="103" t="s">
        <v>2327</v>
      </c>
    </row>
    <row r="3700" spans="1:20" ht="13.5" customHeight="1">
      <c r="A3700" s="282" t="str">
        <f>VLOOKUP(MOD(E3700,10),十干,2,FALSE)</f>
        <v>丁</v>
      </c>
      <c r="B3700" s="283" t="str">
        <f>VLOOKUP(MOD(E3700,12),十二支,3,FALSE)</f>
        <v xml:space="preserve">10 龍 </v>
      </c>
      <c r="C3700" s="287" t="str">
        <f>VLOOKUP(F3700,星座,3,TRUE)</f>
        <v xml:space="preserve">08 軍 </v>
      </c>
      <c r="D3700" s="530">
        <v>39352</v>
      </c>
      <c r="E3700" s="85">
        <f>IFERROR(YEAR(D3700),LEFT(D3700,4))</f>
        <v>2007</v>
      </c>
      <c r="F3700" s="85" t="str">
        <f>IF(ISTEXT(D3700),RIGHT(D3700,5),TEXT(D3700,"mm/dd"))</f>
        <v>09/27</v>
      </c>
      <c r="G3700" s="89">
        <f>SUM(MID(E3700,1,1),MID(E3700,2,1),MID(E3700,3,1),MID(E3700,4,1),MID(F3700,1,1),MID(F3700,2,1),MID(F3700,4,1),MID(F3700,5,1))</f>
        <v>27</v>
      </c>
      <c r="H3700" s="88">
        <f>IF(MOD(G3700,9)=0,9,MOD(G3700,9))</f>
        <v>9</v>
      </c>
      <c r="I3700" s="83" t="str">
        <f>IFERROR(MID("日月火水木金土",WEEKDAY(D3700),1),"")</f>
        <v>木</v>
      </c>
      <c r="J3700" s="308" t="s">
        <v>4947</v>
      </c>
      <c r="K3700" s="87" t="str">
        <f>VLOOKUP(F3700,石と花メイン,3,FALSE)</f>
        <v>◇金剛石</v>
      </c>
      <c r="L3700" s="296" t="str">
        <f>VLOOKUP(F3700,石と花メイン,4,FALSE)</f>
        <v>コスモス【秋桜】</v>
      </c>
      <c r="M3700" s="392">
        <f>IF(OR(MONTH(F3700)&lt;7,AND(MONTH(F3700)=7,DAY(F3700)&lt;=25)),
MOD(SUM((E3700-1901)*365,259),260),
MOD(SUM((E3700-1900)*365,259),260))</f>
        <v>54</v>
      </c>
      <c r="N3700" s="330">
        <f>IF(AND(MONTH(F3700)=7,DAY(F3700)&gt;25),1,
ROUNDDOWN((SUM(VLOOKUP(MONTH(F3700),D暦変換用数値,2,FALSE),DAY(F3700))/28)+1,0))</f>
        <v>3</v>
      </c>
      <c r="O3700" s="84">
        <f>IF(AND(MONTH(F3700)=7,DAY(F3700)&gt;25),DAY(F3700)-25,
MOD((SUM(VLOOKUP(MONTH(F3700),D暦変換用数値,2,FALSE),DAY(F3700))),28)+1)</f>
        <v>8</v>
      </c>
      <c r="P3700" s="405">
        <f>IF(OR(MONTH(F3700)&lt;7,AND(MONTH(F3700)=7,DAY(F3700)&lt;=25)),
MOD(SUM((E3700-1901)*365,(N3700-1)*28,O3700,258),260),
MOD(SUM((E3700-1900)*365,(N3700-1)*28,O3700,258),260))</f>
        <v>117</v>
      </c>
      <c r="Q3700" s="371" t="str">
        <f>VLOOKUP(MOD(P3700,4),色,2,FALSE)</f>
        <v>赤い</v>
      </c>
      <c r="R3700" s="289" t="str">
        <f>VLOOKUP(MOD(P3700,13),銀河の音,2,FALSE)</f>
        <v>宇宙の</v>
      </c>
      <c r="S3700" s="382" t="str">
        <f>VLOOKUP(MOD(P3700,20),太陽の紋章,2,FALSE)</f>
        <v>地球</v>
      </c>
      <c r="T3700" s="95" t="s">
        <v>1813</v>
      </c>
    </row>
    <row r="3701" spans="1:20" ht="13.5" customHeight="1">
      <c r="A3701" s="282" t="str">
        <f>VLOOKUP(MOD(E3701,10),十干,2,FALSE)</f>
        <v>丁</v>
      </c>
      <c r="B3701" s="283" t="str">
        <f>VLOOKUP(MOD(E3701,12),十二支,3,FALSE)</f>
        <v xml:space="preserve">10 龍 </v>
      </c>
      <c r="C3701" s="287" t="str">
        <f>VLOOKUP(F3701,星座,3,TRUE)</f>
        <v xml:space="preserve">08 軍 </v>
      </c>
      <c r="D3701" s="533">
        <v>39367</v>
      </c>
      <c r="E3701" s="83">
        <f>IFERROR(YEAR(D3701),LEFT(D3701,4))</f>
        <v>2007</v>
      </c>
      <c r="F3701" s="83" t="str">
        <f>IF(ISTEXT(D3701),RIGHT(D3701,5),TEXT(D3701,"mm/dd"))</f>
        <v>10/12</v>
      </c>
      <c r="G3701" s="88">
        <f>SUM(MID(E3701,1,1),MID(E3701,2,1),MID(E3701,3,1),MID(E3701,4,1),MID(F3701,1,1),MID(F3701,2,1),MID(F3701,4,1),MID(F3701,5,1))</f>
        <v>13</v>
      </c>
      <c r="H3701" s="88">
        <f>IF(MOD(G3701,9)=0,9,MOD(G3701,9))</f>
        <v>4</v>
      </c>
      <c r="I3701" s="83" t="str">
        <f>IFERROR(MID("日月火水木金土",WEEKDAY(D3701),1),"")</f>
        <v>金</v>
      </c>
      <c r="J3701" s="303" t="s">
        <v>4948</v>
      </c>
      <c r="K3701" s="87" t="str">
        <f>VLOOKUP(F3701,石と花メイン,3,FALSE)</f>
        <v>◆黄玉</v>
      </c>
      <c r="L3701" s="296" t="str">
        <f>VLOOKUP(F3701,石と花メイン,4,FALSE)</f>
        <v>苔桃</v>
      </c>
      <c r="M3701" s="392">
        <f>IF(OR(MONTH(F3701)&lt;7,AND(MONTH(F3701)=7,DAY(F3701)&lt;=25)),
MOD(SUM((E3701-1901)*365,259),260),
MOD(SUM((E3701-1900)*365,259),260))</f>
        <v>54</v>
      </c>
      <c r="N3701" s="330">
        <f>IF(AND(MONTH(F3701)=7,DAY(F3701)&gt;25),1,
ROUNDDOWN((SUM(VLOOKUP(MONTH(F3701),D暦変換用数値,2,FALSE),DAY(F3701))/28)+1,0))</f>
        <v>3</v>
      </c>
      <c r="O3701" s="84">
        <f>IF(AND(MONTH(F3701)=7,DAY(F3701)&gt;25),DAY(F3701)-25,
MOD((SUM(VLOOKUP(MONTH(F3701),D暦変換用数値,2,FALSE),DAY(F3701))),28)+1)</f>
        <v>23</v>
      </c>
      <c r="P3701" s="405">
        <f>IF(OR(MONTH(F3701)&lt;7,AND(MONTH(F3701)=7,DAY(F3701)&lt;=25)),
MOD(SUM((E3701-1901)*365,(N3701-1)*28,O3701,258),260),
MOD(SUM((E3701-1900)*365,(N3701-1)*28,O3701,258),260))</f>
        <v>132</v>
      </c>
      <c r="Q3701" s="371" t="str">
        <f>VLOOKUP(MOD(P3701,4),色,2,FALSE)</f>
        <v>黄色い</v>
      </c>
      <c r="R3701" s="289" t="str">
        <f>VLOOKUP(MOD(P3701,13),銀河の音,2,FALSE)</f>
        <v>月の</v>
      </c>
      <c r="S3701" s="382" t="str">
        <f>VLOOKUP(MOD(P3701,20),太陽の紋章,2,FALSE)</f>
        <v>人</v>
      </c>
      <c r="T3701" s="100" t="s">
        <v>545</v>
      </c>
    </row>
    <row r="3702" spans="1:20" ht="13.5" customHeight="1">
      <c r="A3702" s="50" t="str">
        <f>VLOOKUP(MOD(E3702,10),十干,2,FALSE)</f>
        <v>己</v>
      </c>
      <c r="B3702" s="199" t="str">
        <f>VLOOKUP(MOD(E3702,12),十二支,3,FALSE)</f>
        <v xml:space="preserve">10 龍 </v>
      </c>
      <c r="C3702" s="201" t="str">
        <f>VLOOKUP(F3702,星座,3,TRUE)</f>
        <v xml:space="preserve">08 軍 </v>
      </c>
      <c r="D3702" s="531" t="s">
        <v>4882</v>
      </c>
      <c r="E3702" s="1" t="str">
        <f>IFERROR(YEAR(D3702),LEFT(D3702,4))</f>
        <v>1839</v>
      </c>
      <c r="F3702" s="1" t="str">
        <f>IF(ISTEXT(D3702),RIGHT(D3702,5),TEXT(D3702,"mm/dd"))</f>
        <v>09/27</v>
      </c>
      <c r="G3702" s="39">
        <f>SUM(MID(E3702,1,1),MID(E3702,2,1),MID(E3702,3,1),MID(E3702,4,1),MID(F3702,1,1),MID(F3702,2,1),MID(F3702,4,1),MID(F3702,5,1))</f>
        <v>39</v>
      </c>
      <c r="H3702" s="41">
        <f>IF(MOD(G3702,9)=0,9,MOD(G3702,9))</f>
        <v>3</v>
      </c>
      <c r="I3702" s="45" t="str">
        <f>IFERROR(MID("日月火水木金土",WEEKDAY(D3702),1),"")</f>
        <v/>
      </c>
      <c r="J3702" s="304" t="s">
        <v>5334</v>
      </c>
      <c r="K3702" s="202" t="str">
        <f>VLOOKUP(F3702,石と花メイン,3,FALSE)</f>
        <v>◇金剛石</v>
      </c>
      <c r="L3702" s="297" t="str">
        <f>VLOOKUP(F3702,石と花メイン,4,FALSE)</f>
        <v>コスモス【秋桜】</v>
      </c>
      <c r="M3702" s="393">
        <f>IF(OR(MONTH(F3702)&lt;7,AND(MONTH(F3702)=7,DAY(F3702)&lt;=25)),
MOD(SUM((E3702-1901)*365,259),260),
MOD(SUM((E3702-1900)*365,259),260))</f>
        <v>94</v>
      </c>
      <c r="N3702" s="390">
        <f>IF(AND(MONTH(F3702)=7,DAY(F3702)&gt;25),1,
ROUNDDOWN((SUM(VLOOKUP(MONTH(F3702),D暦変換用数値,2,FALSE),DAY(F3702))/28)+1,0))</f>
        <v>3</v>
      </c>
      <c r="O3702" s="205">
        <f>IF(AND(MONTH(F3702)=7,DAY(F3702)&gt;25),DAY(F3702)-25,
MOD((SUM(VLOOKUP(MONTH(F3702),D暦変換用数値,2,FALSE),DAY(F3702))),28)+1)</f>
        <v>8</v>
      </c>
      <c r="P3702" s="406">
        <f>IF(OR(MONTH(F3702)&lt;7,AND(MONTH(F3702)=7,DAY(F3702)&lt;=25)),
MOD(SUM((E3702-1901)*365,(N3702-1)*28,O3702,258),260),
MOD(SUM((E3702-1900)*365,(N3702-1)*28,O3702,258),260))</f>
        <v>157</v>
      </c>
      <c r="Q3702" s="372" t="str">
        <f>VLOOKUP(MOD(P3702,4),色,2,FALSE)</f>
        <v>赤い</v>
      </c>
      <c r="R3702" s="290" t="str">
        <f>VLOOKUP(MOD(P3702,13),銀河の音,2,FALSE)</f>
        <v>磁気の</v>
      </c>
      <c r="S3702" s="383" t="str">
        <f>VLOOKUP(MOD(P3702,20),太陽の紋章,2,FALSE)</f>
        <v>地球</v>
      </c>
      <c r="T3702" s="98" t="s">
        <v>3736</v>
      </c>
    </row>
    <row r="3703" spans="1:20" ht="13.5" customHeight="1">
      <c r="A3703" s="282" t="str">
        <f>VLOOKUP(MOD(E3703,10),十干,2,FALSE)</f>
        <v>辛</v>
      </c>
      <c r="B3703" s="283" t="str">
        <f>VLOOKUP(MOD(E3703,12),十二支,3,FALSE)</f>
        <v xml:space="preserve">10 龍 </v>
      </c>
      <c r="C3703" s="287" t="str">
        <f>VLOOKUP(F3703,星座,3,TRUE)</f>
        <v xml:space="preserve">08 軍 </v>
      </c>
      <c r="D3703" s="533" t="s">
        <v>8864</v>
      </c>
      <c r="E3703" s="83" t="str">
        <f>IFERROR(YEAR(D3703),LEFT(D3703,4))</f>
        <v>1851</v>
      </c>
      <c r="F3703" s="83" t="str">
        <f>IF(ISTEXT(D3703),RIGHT(D3703,5),TEXT(D3703,"mm/dd"))</f>
        <v>10/19</v>
      </c>
      <c r="G3703" s="88">
        <f>SUM(MID(E3703,1,1),MID(E3703,2,1),MID(E3703,3,1),MID(E3703,4,1),MID(F3703,1,1),MID(F3703,2,1),MID(F3703,4,1),MID(F3703,5,1))</f>
        <v>26</v>
      </c>
      <c r="H3703" s="88">
        <f>IF(MOD(G3703,9)=0,9,MOD(G3703,9))</f>
        <v>8</v>
      </c>
      <c r="I3703" s="83" t="str">
        <f>IFERROR(MID("日月火水木金土",WEEKDAY(D3703),1),"")</f>
        <v/>
      </c>
      <c r="J3703" s="303" t="s">
        <v>4943</v>
      </c>
      <c r="K3703" s="87" t="str">
        <f>VLOOKUP(F3703,石と花メイン,3,FALSE)</f>
        <v>◆青玉</v>
      </c>
      <c r="L3703" s="296" t="str">
        <f>VLOOKUP(F3703,石と花メイン,4,FALSE)</f>
        <v>秋の麒麟草【泡立草】</v>
      </c>
      <c r="M3703" s="392">
        <f>IF(OR(MONTH(F3703)&lt;7,AND(MONTH(F3703)=7,DAY(F3703)&lt;=25)),
MOD(SUM((E3703-1901)*365,259),260),
MOD(SUM((E3703-1900)*365,259),260))</f>
        <v>54</v>
      </c>
      <c r="N3703" s="330">
        <f>IF(AND(MONTH(F3703)=7,DAY(F3703)&gt;25),1,
ROUNDDOWN((SUM(VLOOKUP(MONTH(F3703),D暦変換用数値,2,FALSE),DAY(F3703))/28)+1,0))</f>
        <v>4</v>
      </c>
      <c r="O3703" s="84">
        <f>IF(AND(MONTH(F3703)=7,DAY(F3703)&gt;25),DAY(F3703)-25,
MOD((SUM(VLOOKUP(MONTH(F3703),D暦変換用数値,2,FALSE),DAY(F3703))),28)+1)</f>
        <v>2</v>
      </c>
      <c r="P3703" s="405">
        <f>IF(OR(MONTH(F3703)&lt;7,AND(MONTH(F3703)=7,DAY(F3703)&lt;=25)),
MOD(SUM((E3703-1901)*365,(N3703-1)*28,O3703,258),260),
MOD(SUM((E3703-1900)*365,(N3703-1)*28,O3703,258),260))</f>
        <v>139</v>
      </c>
      <c r="Q3703" s="371" t="str">
        <f>VLOOKUP(MOD(P3703,4),色,2,FALSE)</f>
        <v>青い</v>
      </c>
      <c r="R3703" s="289" t="str">
        <f>VLOOKUP(MOD(P3703,13),銀河の音,2,FALSE)</f>
        <v>太陽の</v>
      </c>
      <c r="S3703" s="382" t="str">
        <f>VLOOKUP(MOD(P3703,20),太陽の紋章,2,FALSE)</f>
        <v>嵐</v>
      </c>
      <c r="T3703" s="100" t="s">
        <v>5026</v>
      </c>
    </row>
    <row r="3704" spans="1:20" ht="13.5" customHeight="1">
      <c r="A3704" s="50" t="str">
        <f>VLOOKUP(MOD(E3704,10),十干,2,FALSE)</f>
        <v>乙</v>
      </c>
      <c r="B3704" s="199" t="str">
        <f>VLOOKUP(MOD(E3704,12),十二支,3,FALSE)</f>
        <v xml:space="preserve">10 龍 </v>
      </c>
      <c r="C3704" s="201" t="str">
        <f>VLOOKUP(F3704,星座,3,TRUE)</f>
        <v xml:space="preserve">08 軍 </v>
      </c>
      <c r="D3704" s="531" t="s">
        <v>4883</v>
      </c>
      <c r="E3704" s="1" t="str">
        <f>IFERROR(YEAR(D3704),LEFT(D3704,4))</f>
        <v>1875</v>
      </c>
      <c r="F3704" s="1" t="str">
        <f>IF(ISTEXT(D3704),RIGHT(D3704,5),TEXT(D3704,"mm/dd"))</f>
        <v>10/12</v>
      </c>
      <c r="G3704" s="39">
        <f>SUM(MID(E3704,1,1),MID(E3704,2,1),MID(E3704,3,1),MID(E3704,4,1),MID(F3704,1,1),MID(F3704,2,1),MID(F3704,4,1),MID(F3704,5,1))</f>
        <v>25</v>
      </c>
      <c r="H3704" s="41">
        <f>IF(MOD(G3704,9)=0,9,MOD(G3704,9))</f>
        <v>7</v>
      </c>
      <c r="I3704" s="45" t="str">
        <f>IFERROR(MID("日月火水木金土",WEEKDAY(D3704),1),"")</f>
        <v/>
      </c>
      <c r="J3704" s="304" t="s">
        <v>5335</v>
      </c>
      <c r="K3704" s="202" t="str">
        <f>VLOOKUP(F3704,石と花メイン,3,FALSE)</f>
        <v>◆黄玉</v>
      </c>
      <c r="L3704" s="297" t="str">
        <f>VLOOKUP(F3704,石と花メイン,4,FALSE)</f>
        <v>苔桃</v>
      </c>
      <c r="M3704" s="393">
        <f>IF(OR(MONTH(F3704)&lt;7,AND(MONTH(F3704)=7,DAY(F3704)&lt;=25)),
MOD(SUM((E3704-1901)*365,259),260),
MOD(SUM((E3704-1900)*365,259),260))</f>
        <v>234</v>
      </c>
      <c r="N3704" s="390">
        <f>IF(AND(MONTH(F3704)=7,DAY(F3704)&gt;25),1,
ROUNDDOWN((SUM(VLOOKUP(MONTH(F3704),D暦変換用数値,2,FALSE),DAY(F3704))/28)+1,0))</f>
        <v>3</v>
      </c>
      <c r="O3704" s="205">
        <f>IF(AND(MONTH(F3704)=7,DAY(F3704)&gt;25),DAY(F3704)-25,
MOD((SUM(VLOOKUP(MONTH(F3704),D暦変換用数値,2,FALSE),DAY(F3704))),28)+1)</f>
        <v>23</v>
      </c>
      <c r="P3704" s="406">
        <f>IF(OR(MONTH(F3704)&lt;7,AND(MONTH(F3704)=7,DAY(F3704)&lt;=25)),
MOD(SUM((E3704-1901)*365,(N3704-1)*28,O3704,258),260),
MOD(SUM((E3704-1900)*365,(N3704-1)*28,O3704,258),260))</f>
        <v>52</v>
      </c>
      <c r="Q3704" s="373" t="str">
        <f>VLOOKUP(MOD(P3704,4),色,2,FALSE)</f>
        <v>黄色い</v>
      </c>
      <c r="R3704" s="291" t="str">
        <f>VLOOKUP(MOD(P3704,13),銀河の音,2,FALSE)</f>
        <v>宇宙の</v>
      </c>
      <c r="S3704" s="384" t="str">
        <f>VLOOKUP(MOD(P3704,20),太陽の紋章,2,FALSE)</f>
        <v>人</v>
      </c>
      <c r="T3704" s="103" t="s">
        <v>4884</v>
      </c>
    </row>
    <row r="3705" spans="1:20" ht="13.5" customHeight="1">
      <c r="A3705" s="50" t="str">
        <f>VLOOKUP(MOD(E3705,10),十干,2,FALSE)</f>
        <v>己</v>
      </c>
      <c r="B3705" s="199" t="str">
        <f>VLOOKUP(MOD(E3705,12),十二支,3,FALSE)</f>
        <v xml:space="preserve">10 龍 </v>
      </c>
      <c r="C3705" s="201" t="str">
        <f>VLOOKUP(F3705,星座,3,TRUE)</f>
        <v xml:space="preserve">08 軍 </v>
      </c>
      <c r="D3705" s="531" t="s">
        <v>4885</v>
      </c>
      <c r="E3705" s="1" t="str">
        <f>IFERROR(YEAR(D3705),LEFT(D3705,4))</f>
        <v>1899</v>
      </c>
      <c r="F3705" s="1" t="str">
        <f>IF(ISTEXT(D3705),RIGHT(D3705,5),TEXT(D3705,"mm/dd"))</f>
        <v>10/10</v>
      </c>
      <c r="G3705" s="39">
        <f>SUM(MID(E3705,1,1),MID(E3705,2,1),MID(E3705,3,1),MID(E3705,4,1),MID(F3705,1,1),MID(F3705,2,1),MID(F3705,4,1),MID(F3705,5,1))</f>
        <v>29</v>
      </c>
      <c r="H3705" s="41">
        <f>IF(MOD(G3705,9)=0,9,MOD(G3705,9))</f>
        <v>2</v>
      </c>
      <c r="I3705" s="45" t="str">
        <f>IFERROR(MID("日月火水木金土",WEEKDAY(D3705),1),"")</f>
        <v/>
      </c>
      <c r="J3705" s="304" t="s">
        <v>5336</v>
      </c>
      <c r="K3705" s="202" t="str">
        <f>VLOOKUP(F3705,石と花メイン,3,FALSE)</f>
        <v>■黒縞瑪瑙</v>
      </c>
      <c r="L3705" s="297" t="str">
        <f>VLOOKUP(F3705,石と花メイン,4,FALSE)</f>
        <v>数珠玉【唐麦】</v>
      </c>
      <c r="M3705" s="393">
        <f>IF(OR(MONTH(F3705)&lt;7,AND(MONTH(F3705)=7,DAY(F3705)&lt;=25)),
MOD(SUM((E3705-1901)*365,259),260),
MOD(SUM((E3705-1900)*365,259),260))</f>
        <v>154</v>
      </c>
      <c r="N3705" s="390">
        <f>IF(AND(MONTH(F3705)=7,DAY(F3705)&gt;25),1,
ROUNDDOWN((SUM(VLOOKUP(MONTH(F3705),D暦変換用数値,2,FALSE),DAY(F3705))/28)+1,0))</f>
        <v>3</v>
      </c>
      <c r="O3705" s="205">
        <f>IF(AND(MONTH(F3705)=7,DAY(F3705)&gt;25),DAY(F3705)-25,
MOD((SUM(VLOOKUP(MONTH(F3705),D暦変換用数値,2,FALSE),DAY(F3705))),28)+1)</f>
        <v>21</v>
      </c>
      <c r="P3705" s="406">
        <f>IF(OR(MONTH(F3705)&lt;7,AND(MONTH(F3705)=7,DAY(F3705)&lt;=25)),
MOD(SUM((E3705-1901)*365,(N3705-1)*28,O3705,258),260),
MOD(SUM((E3705-1900)*365,(N3705-1)*28,O3705,258),260))</f>
        <v>230</v>
      </c>
      <c r="Q3705" s="375" t="str">
        <f>VLOOKUP(MOD(P3705,4),色,2,FALSE)</f>
        <v>白い</v>
      </c>
      <c r="R3705" s="293" t="str">
        <f>VLOOKUP(MOD(P3705,13),銀河の音,2,FALSE)</f>
        <v>太陽の</v>
      </c>
      <c r="S3705" s="386" t="str">
        <f>VLOOKUP(MOD(P3705,20),太陽の紋章,2,FALSE)</f>
        <v>犬</v>
      </c>
      <c r="T3705" s="97" t="s">
        <v>4886</v>
      </c>
    </row>
    <row r="3706" spans="1:20" ht="13.5" customHeight="1">
      <c r="A3706" s="50" t="str">
        <f>VLOOKUP(MOD(E3706,10),十干,2,FALSE)</f>
        <v>辛</v>
      </c>
      <c r="B3706" s="199" t="str">
        <f>VLOOKUP(MOD(E3706,12),十二支,3,FALSE)</f>
        <v xml:space="preserve">10 龍 </v>
      </c>
      <c r="C3706" s="201" t="str">
        <f>VLOOKUP(F3706,星座,3,TRUE)</f>
        <v xml:space="preserve">09 火 </v>
      </c>
      <c r="D3706" s="531">
        <v>4102</v>
      </c>
      <c r="E3706" s="1">
        <f>IFERROR(YEAR(D3706),LEFT(D3706,4))</f>
        <v>1911</v>
      </c>
      <c r="F3706" s="1" t="str">
        <f>IF(ISTEXT(D3706),RIGHT(D3706,5),TEXT(D3706,"mm/dd"))</f>
        <v>03/25</v>
      </c>
      <c r="G3706" s="39">
        <f>SUM(MID(E3706,1,1),MID(E3706,2,1),MID(E3706,3,1),MID(E3706,4,1),MID(F3706,1,1),MID(F3706,2,1),MID(F3706,4,1),MID(F3706,5,1))</f>
        <v>22</v>
      </c>
      <c r="H3706" s="41">
        <f>IF(MOD(G3706,9)=0,9,MOD(G3706,9))</f>
        <v>4</v>
      </c>
      <c r="I3706" s="45" t="str">
        <f>IFERROR(MID("日月火水木金土",WEEKDAY(D3706),1),"")</f>
        <v>土</v>
      </c>
      <c r="J3706" s="304" t="s">
        <v>6151</v>
      </c>
      <c r="K3706" s="202" t="str">
        <f>VLOOKUP(F3706,石と花メイン,3,FALSE)</f>
        <v>◆紅玉</v>
      </c>
      <c r="L3706" s="297" t="str">
        <f>VLOOKUP(F3706,石と花メイン,4,FALSE)</f>
        <v>蛇結茨【河原藤】</v>
      </c>
      <c r="M3706" s="393">
        <f>IF(OR(MONTH(F3706)&lt;7,AND(MONTH(F3706)=7,DAY(F3706)&lt;=25)),
MOD(SUM((E3706-1901)*365,259),260),
MOD(SUM((E3706-1900)*365,259),260))</f>
        <v>9</v>
      </c>
      <c r="N3706" s="390">
        <f>IF(AND(MONTH(F3706)=7,DAY(F3706)&gt;25),1,
ROUNDDOWN((SUM(VLOOKUP(MONTH(F3706),D暦変換用数値,2,FALSE),DAY(F3706))/28)+1,0))</f>
        <v>9</v>
      </c>
      <c r="O3706" s="205">
        <f>IF(AND(MONTH(F3706)=7,DAY(F3706)&gt;25),DAY(F3706)-25,
MOD((SUM(VLOOKUP(MONTH(F3706),D暦変換用数値,2,FALSE),DAY(F3706))),28)+1)</f>
        <v>19</v>
      </c>
      <c r="P3706" s="406">
        <f>IF(OR(MONTH(F3706)&lt;7,AND(MONTH(F3706)=7,DAY(F3706)&lt;=25)),
MOD(SUM((E3706-1901)*365,(N3706-1)*28,O3706,258),260),
MOD(SUM((E3706-1900)*365,(N3706-1)*28,O3706,258),260))</f>
        <v>251</v>
      </c>
      <c r="Q3706" s="374" t="str">
        <f>VLOOKUP(MOD(P3706,4),色,2,FALSE)</f>
        <v>青い</v>
      </c>
      <c r="R3706" s="292" t="str">
        <f>VLOOKUP(MOD(P3706,13),銀河の音,2,FALSE)</f>
        <v>自己存在の</v>
      </c>
      <c r="S3706" s="385" t="str">
        <f>VLOOKUP(MOD(P3706,20),太陽の紋章,2,FALSE)</f>
        <v>猿</v>
      </c>
      <c r="T3706" s="93" t="s">
        <v>5738</v>
      </c>
    </row>
    <row r="3707" spans="1:20" ht="13.5" customHeight="1">
      <c r="A3707" s="50" t="str">
        <f>VLOOKUP(MOD(E3707,10),十干,2,FALSE)</f>
        <v>癸</v>
      </c>
      <c r="B3707" s="199" t="str">
        <f>VLOOKUP(MOD(E3707,12),十二支,3,FALSE)</f>
        <v xml:space="preserve">10 龍 </v>
      </c>
      <c r="C3707" s="201" t="str">
        <f>VLOOKUP(F3707,星座,3,TRUE)</f>
        <v xml:space="preserve">09 火 </v>
      </c>
      <c r="D3707" s="531">
        <v>8482</v>
      </c>
      <c r="E3707" s="1">
        <f>IFERROR(YEAR(D3707),LEFT(D3707,4))</f>
        <v>1923</v>
      </c>
      <c r="F3707" s="1" t="str">
        <f>IF(ISTEXT(D3707),RIGHT(D3707,5),TEXT(D3707,"mm/dd"))</f>
        <v>03/22</v>
      </c>
      <c r="G3707" s="39">
        <f>SUM(MID(E3707,1,1),MID(E3707,2,1),MID(E3707,3,1),MID(E3707,4,1),MID(F3707,1,1),MID(F3707,2,1),MID(F3707,4,1),MID(F3707,5,1))</f>
        <v>22</v>
      </c>
      <c r="H3707" s="41">
        <f>IF(MOD(G3707,9)=0,9,MOD(G3707,9))</f>
        <v>4</v>
      </c>
      <c r="I3707" s="45" t="str">
        <f>IFERROR(MID("日月火水木金土",WEEKDAY(D3707),1),"")</f>
        <v>木</v>
      </c>
      <c r="J3707" s="304" t="s">
        <v>6152</v>
      </c>
      <c r="K3707" s="202" t="str">
        <f>VLOOKUP(F3707,石と花メイン,3,FALSE)</f>
        <v>○真珠</v>
      </c>
      <c r="L3707" s="297" t="str">
        <f>VLOOKUP(F3707,石と花メイン,4,FALSE)</f>
        <v>銭葵【ツリーマロウ】</v>
      </c>
      <c r="M3707" s="393">
        <f>IF(OR(MONTH(F3707)&lt;7,AND(MONTH(F3707)=7,DAY(F3707)&lt;=25)),
MOD(SUM((E3707-1901)*365,259),260),
MOD(SUM((E3707-1900)*365,259),260))</f>
        <v>229</v>
      </c>
      <c r="N3707" s="390">
        <f>IF(AND(MONTH(F3707)=7,DAY(F3707)&gt;25),1,
ROUNDDOWN((SUM(VLOOKUP(MONTH(F3707),D暦変換用数値,2,FALSE),DAY(F3707))/28)+1,0))</f>
        <v>9</v>
      </c>
      <c r="O3707" s="205">
        <f>IF(AND(MONTH(F3707)=7,DAY(F3707)&gt;25),DAY(F3707)-25,
MOD((SUM(VLOOKUP(MONTH(F3707),D暦変換用数値,2,FALSE),DAY(F3707))),28)+1)</f>
        <v>16</v>
      </c>
      <c r="P3707" s="406">
        <f>IF(OR(MONTH(F3707)&lt;7,AND(MONTH(F3707)=7,DAY(F3707)&lt;=25)),
MOD(SUM((E3707-1901)*365,(N3707-1)*28,O3707,258),260),
MOD(SUM((E3707-1900)*365,(N3707-1)*28,O3707,258),260))</f>
        <v>208</v>
      </c>
      <c r="Q3707" s="373" t="str">
        <f>VLOOKUP(MOD(P3707,4),色,2,FALSE)</f>
        <v>黄色い</v>
      </c>
      <c r="R3707" s="291" t="str">
        <f>VLOOKUP(MOD(P3707,13),銀河の音,2,FALSE)</f>
        <v>宇宙の</v>
      </c>
      <c r="S3707" s="384" t="str">
        <f>VLOOKUP(MOD(P3707,20),太陽の紋章,2,FALSE)</f>
        <v>星</v>
      </c>
      <c r="T3707" s="97" t="s">
        <v>3582</v>
      </c>
    </row>
    <row r="3708" spans="1:20" ht="13.5" customHeight="1">
      <c r="A3708" s="50" t="str">
        <f>VLOOKUP(MOD(E3708,10),十干,2,FALSE)</f>
        <v>癸</v>
      </c>
      <c r="B3708" s="199" t="str">
        <f>VLOOKUP(MOD(E3708,12),十二支,3,FALSE)</f>
        <v xml:space="preserve">10 龍 </v>
      </c>
      <c r="C3708" s="201" t="str">
        <f>VLOOKUP(F3708,星座,3,TRUE)</f>
        <v xml:space="preserve">09 火 </v>
      </c>
      <c r="D3708" s="531">
        <v>8487</v>
      </c>
      <c r="E3708" s="1">
        <f>IFERROR(YEAR(D3708),LEFT(D3708,4))</f>
        <v>1923</v>
      </c>
      <c r="F3708" s="1" t="str">
        <f>IF(ISTEXT(D3708),RIGHT(D3708,5),TEXT(D3708,"mm/dd"))</f>
        <v>03/27</v>
      </c>
      <c r="G3708" s="39">
        <f>SUM(MID(E3708,1,1),MID(E3708,2,1),MID(E3708,3,1),MID(E3708,4,1),MID(F3708,1,1),MID(F3708,2,1),MID(F3708,4,1),MID(F3708,5,1))</f>
        <v>27</v>
      </c>
      <c r="H3708" s="41">
        <f>IF(MOD(G3708,9)=0,9,MOD(G3708,9))</f>
        <v>9</v>
      </c>
      <c r="I3708" s="45" t="str">
        <f>IFERROR(MID("日月火水木金土",WEEKDAY(D3708),1),"")</f>
        <v>火</v>
      </c>
      <c r="J3708" s="304" t="s">
        <v>6153</v>
      </c>
      <c r="K3708" s="202" t="str">
        <f>VLOOKUP(F3708,石と花メイン,3,FALSE)</f>
        <v>□水晶</v>
      </c>
      <c r="L3708" s="297" t="str">
        <f>VLOOKUP(F3708,石と花メイン,4,FALSE)</f>
        <v>巾着草【カルセオラリア】</v>
      </c>
      <c r="M3708" s="393">
        <f>IF(OR(MONTH(F3708)&lt;7,AND(MONTH(F3708)=7,DAY(F3708)&lt;=25)),
MOD(SUM((E3708-1901)*365,259),260),
MOD(SUM((E3708-1900)*365,259),260))</f>
        <v>229</v>
      </c>
      <c r="N3708" s="390">
        <f>IF(AND(MONTH(F3708)=7,DAY(F3708)&gt;25),1,
ROUNDDOWN((SUM(VLOOKUP(MONTH(F3708),D暦変換用数値,2,FALSE),DAY(F3708))/28)+1,0))</f>
        <v>9</v>
      </c>
      <c r="O3708" s="205">
        <f>IF(AND(MONTH(F3708)=7,DAY(F3708)&gt;25),DAY(F3708)-25,
MOD((SUM(VLOOKUP(MONTH(F3708),D暦変換用数値,2,FALSE),DAY(F3708))),28)+1)</f>
        <v>21</v>
      </c>
      <c r="P3708" s="406">
        <f>IF(OR(MONTH(F3708)&lt;7,AND(MONTH(F3708)=7,DAY(F3708)&lt;=25)),
MOD(SUM((E3708-1901)*365,(N3708-1)*28,O3708,258),260),
MOD(SUM((E3708-1900)*365,(N3708-1)*28,O3708,258),260))</f>
        <v>213</v>
      </c>
      <c r="Q3708" s="372" t="str">
        <f>VLOOKUP(MOD(P3708,4),色,2,FALSE)</f>
        <v>赤い</v>
      </c>
      <c r="R3708" s="290" t="str">
        <f>VLOOKUP(MOD(P3708,13),銀河の音,2,FALSE)</f>
        <v>倍音の</v>
      </c>
      <c r="S3708" s="383" t="str">
        <f>VLOOKUP(MOD(P3708,20),太陽の紋章,2,FALSE)</f>
        <v>空歩く者</v>
      </c>
      <c r="T3708" s="103" t="s">
        <v>3583</v>
      </c>
    </row>
    <row r="3709" spans="1:20" ht="13.5" customHeight="1">
      <c r="A3709" s="50" t="str">
        <f>VLOOKUP(MOD(E3709,10),十干,2,FALSE)</f>
        <v>乙</v>
      </c>
      <c r="B3709" s="199" t="str">
        <f>VLOOKUP(MOD(E3709,12),十二支,3,FALSE)</f>
        <v xml:space="preserve">10 龍 </v>
      </c>
      <c r="C3709" s="201" t="str">
        <f>VLOOKUP(F3709,星座,3,TRUE)</f>
        <v xml:space="preserve">09 火 </v>
      </c>
      <c r="D3709" s="531">
        <v>12877</v>
      </c>
      <c r="E3709" s="1">
        <f>IFERROR(YEAR(D3709),LEFT(D3709,4))</f>
        <v>1935</v>
      </c>
      <c r="F3709" s="1" t="str">
        <f>IF(ISTEXT(D3709),RIGHT(D3709,5),TEXT(D3709,"mm/dd"))</f>
        <v>04/03</v>
      </c>
      <c r="G3709" s="39">
        <f>SUM(MID(E3709,1,1),MID(E3709,2,1),MID(E3709,3,1),MID(E3709,4,1),MID(F3709,1,1),MID(F3709,2,1),MID(F3709,4,1),MID(F3709,5,1))</f>
        <v>25</v>
      </c>
      <c r="H3709" s="41">
        <f>IF(MOD(G3709,9)=0,9,MOD(G3709,9))</f>
        <v>7</v>
      </c>
      <c r="I3709" s="45" t="str">
        <f>IFERROR(MID("日月火水木金土",WEEKDAY(D3709),1),"")</f>
        <v>水</v>
      </c>
      <c r="J3709" s="304" t="s">
        <v>6154</v>
      </c>
      <c r="K3709" s="202" t="str">
        <f>VLOOKUP(F3709,石と花メイン,3,FALSE)</f>
        <v>◆青玉</v>
      </c>
      <c r="L3709" s="297" t="str">
        <f>VLOOKUP(F3709,石と花メイン,4,FALSE)</f>
        <v>喇叭水仙【雪中花】</v>
      </c>
      <c r="M3709" s="393">
        <f>IF(OR(MONTH(F3709)&lt;7,AND(MONTH(F3709)=7,DAY(F3709)&lt;=25)),
MOD(SUM((E3709-1901)*365,259),260),
MOD(SUM((E3709-1900)*365,259),260))</f>
        <v>189</v>
      </c>
      <c r="N3709" s="390">
        <f>IF(AND(MONTH(F3709)=7,DAY(F3709)&gt;25),1,
ROUNDDOWN((SUM(VLOOKUP(MONTH(F3709),D暦変換用数値,2,FALSE),DAY(F3709))/28)+1,0))</f>
        <v>9</v>
      </c>
      <c r="O3709" s="205">
        <f>IF(AND(MONTH(F3709)=7,DAY(F3709)&gt;25),DAY(F3709)-25,
MOD((SUM(VLOOKUP(MONTH(F3709),D暦変換用数値,2,FALSE),DAY(F3709))),28)+1)</f>
        <v>28</v>
      </c>
      <c r="P3709" s="406">
        <f>IF(OR(MONTH(F3709)&lt;7,AND(MONTH(F3709)=7,DAY(F3709)&lt;=25)),
MOD(SUM((E3709-1901)*365,(N3709-1)*28,O3709,258),260),
MOD(SUM((E3709-1900)*365,(N3709-1)*28,O3709,258),260))</f>
        <v>180</v>
      </c>
      <c r="Q3709" s="373" t="str">
        <f>VLOOKUP(MOD(P3709,4),色,2,FALSE)</f>
        <v>黄色い</v>
      </c>
      <c r="R3709" s="291" t="str">
        <f>VLOOKUP(MOD(P3709,13),銀河の音,2,FALSE)</f>
        <v>スペクトルの</v>
      </c>
      <c r="S3709" s="384" t="str">
        <f>VLOOKUP(MOD(P3709,20),太陽の紋章,2,FALSE)</f>
        <v>太陽</v>
      </c>
      <c r="T3709" s="98" t="s">
        <v>3736</v>
      </c>
    </row>
    <row r="3710" spans="1:20" ht="13.5" customHeight="1">
      <c r="A3710" s="50" t="str">
        <f>VLOOKUP(MOD(E3710,10),十干,2,FALSE)</f>
        <v>乙</v>
      </c>
      <c r="B3710" s="199" t="str">
        <f>VLOOKUP(MOD(E3710,12),十二支,3,FALSE)</f>
        <v xml:space="preserve">10 龍 </v>
      </c>
      <c r="C3710" s="201" t="str">
        <f>VLOOKUP(F3710,星座,3,TRUE)</f>
        <v xml:space="preserve">09 火 </v>
      </c>
      <c r="D3710" s="531">
        <v>12880</v>
      </c>
      <c r="E3710" s="1">
        <f>IFERROR(YEAR(D3710),LEFT(D3710,4))</f>
        <v>1935</v>
      </c>
      <c r="F3710" s="1" t="str">
        <f>IF(ISTEXT(D3710),RIGHT(D3710,5),TEXT(D3710,"mm/dd"))</f>
        <v>04/06</v>
      </c>
      <c r="G3710" s="39">
        <f>SUM(MID(E3710,1,1),MID(E3710,2,1),MID(E3710,3,1),MID(E3710,4,1),MID(F3710,1,1),MID(F3710,2,1),MID(F3710,4,1),MID(F3710,5,1))</f>
        <v>28</v>
      </c>
      <c r="H3710" s="41">
        <f>IF(MOD(G3710,9)=0,9,MOD(G3710,9))</f>
        <v>1</v>
      </c>
      <c r="I3710" s="45" t="str">
        <f>IFERROR(MID("日月火水木金土",WEEKDAY(D3710),1),"")</f>
        <v>土</v>
      </c>
      <c r="J3710" s="304" t="s">
        <v>6155</v>
      </c>
      <c r="K3710" s="202" t="str">
        <f>VLOOKUP(F3710,石と花メイン,3,FALSE)</f>
        <v>■血碧玉</v>
      </c>
      <c r="L3710" s="297" t="str">
        <f>VLOOKUP(F3710,石と花メイン,4,FALSE)</f>
        <v>アネモネ【牡丹一華】</v>
      </c>
      <c r="M3710" s="393">
        <f>IF(OR(MONTH(F3710)&lt;7,AND(MONTH(F3710)=7,DAY(F3710)&lt;=25)),
MOD(SUM((E3710-1901)*365,259),260),
MOD(SUM((E3710-1900)*365,259),260))</f>
        <v>189</v>
      </c>
      <c r="N3710" s="390">
        <f>IF(AND(MONTH(F3710)=7,DAY(F3710)&gt;25),1,
ROUNDDOWN((SUM(VLOOKUP(MONTH(F3710),D暦変換用数値,2,FALSE),DAY(F3710))/28)+1,0))</f>
        <v>10</v>
      </c>
      <c r="O3710" s="205">
        <f>IF(AND(MONTH(F3710)=7,DAY(F3710)&gt;25),DAY(F3710)-25,
MOD((SUM(VLOOKUP(MONTH(F3710),D暦変換用数値,2,FALSE),DAY(F3710))),28)+1)</f>
        <v>3</v>
      </c>
      <c r="P3710" s="406">
        <f>IF(OR(MONTH(F3710)&lt;7,AND(MONTH(F3710)=7,DAY(F3710)&lt;=25)),
MOD(SUM((E3710-1901)*365,(N3710-1)*28,O3710,258),260),
MOD(SUM((E3710-1900)*365,(N3710-1)*28,O3710,258),260))</f>
        <v>183</v>
      </c>
      <c r="Q3710" s="374" t="str">
        <f>VLOOKUP(MOD(P3710,4),色,2,FALSE)</f>
        <v>青い</v>
      </c>
      <c r="R3710" s="292" t="str">
        <f>VLOOKUP(MOD(P3710,13),銀河の音,2,FALSE)</f>
        <v>磁気の</v>
      </c>
      <c r="S3710" s="385" t="str">
        <f>VLOOKUP(MOD(P3710,20),太陽の紋章,2,FALSE)</f>
        <v>夜</v>
      </c>
      <c r="T3710" s="99" t="s">
        <v>2328</v>
      </c>
    </row>
    <row r="3711" spans="1:20" ht="13.5" customHeight="1">
      <c r="A3711" s="76" t="str">
        <f>VLOOKUP(MOD(E3711,10),十干,2,FALSE)</f>
        <v>乙</v>
      </c>
      <c r="B3711" s="199" t="str">
        <f>VLOOKUP(MOD(E3711,12),十二支,3,FALSE)</f>
        <v xml:space="preserve">10 龍 </v>
      </c>
      <c r="C3711" s="201" t="str">
        <f>VLOOKUP(F3711,星座,3,TRUE)</f>
        <v xml:space="preserve">09 火 </v>
      </c>
      <c r="D3711" s="534">
        <v>12883</v>
      </c>
      <c r="E3711" s="116">
        <f>IFERROR(YEAR(D3711),LEFT(D3711,4))</f>
        <v>1935</v>
      </c>
      <c r="F3711" s="116" t="str">
        <f>IF(ISTEXT(D3711),RIGHT(D3711,5),TEXT(D3711,"mm/dd"))</f>
        <v>04/09</v>
      </c>
      <c r="G3711" s="120">
        <f>SUM(MID(E3711,1,1),MID(E3711,2,1),MID(E3711,3,1),MID(E3711,4,1),MID(F3711,1,1),MID(F3711,2,1),MID(F3711,4,1),MID(F3711,5,1))</f>
        <v>31</v>
      </c>
      <c r="H3711" s="120">
        <f>IF(MOD(G3711,9)=0,9,MOD(G3711,9))</f>
        <v>4</v>
      </c>
      <c r="I3711" s="116" t="str">
        <f>IFERROR(MID("日月火水木金土",WEEKDAY(D3711),1),"")</f>
        <v>火</v>
      </c>
      <c r="J3711" s="306" t="s">
        <v>6805</v>
      </c>
      <c r="K3711" s="203" t="str">
        <f>VLOOKUP(F3711,石と花メイン,3,FALSE)</f>
        <v>■赤縞瑪瑙</v>
      </c>
      <c r="L3711" s="299" t="str">
        <f>VLOOKUP(F3711,石と花メイン,4,FALSE)</f>
        <v>アカシア【ミモザ】</v>
      </c>
      <c r="M3711" s="395">
        <f>IF(OR(MONTH(F3711)&lt;7,AND(MONTH(F3711)=7,DAY(F3711)&lt;=25)),
MOD(SUM((E3711-1901)*365,259),260),
MOD(SUM((E3711-1900)*365,259),260))</f>
        <v>189</v>
      </c>
      <c r="N3711" s="121">
        <f>IF(AND(MONTH(F3711)=7,DAY(F3711)&gt;25),1,
ROUNDDOWN((SUM(VLOOKUP(MONTH(F3711),D暦変換用数値,2,FALSE),DAY(F3711))/28)+1,0))</f>
        <v>10</v>
      </c>
      <c r="O3711" s="117">
        <f>IF(AND(MONTH(F3711)=7,DAY(F3711)&gt;25),DAY(F3711)-25,
MOD((SUM(VLOOKUP(MONTH(F3711),D暦変換用数値,2,FALSE),DAY(F3711))),28)+1)</f>
        <v>6</v>
      </c>
      <c r="P3711" s="408">
        <f>IF(OR(MONTH(F3711)&lt;7,AND(MONTH(F3711)=7,DAY(F3711)&lt;=25)),
MOD(SUM((E3711-1901)*365,(N3711-1)*28,O3711,258),260),
MOD(SUM((E3711-1900)*365,(N3711-1)*28,O3711,258),260))</f>
        <v>186</v>
      </c>
      <c r="Q3711" s="375" t="str">
        <f>VLOOKUP(MOD(P3711,4),色,2,FALSE)</f>
        <v>白い</v>
      </c>
      <c r="R3711" s="293" t="str">
        <f>VLOOKUP(MOD(P3711,13),銀河の音,2,FALSE)</f>
        <v>自己存在の</v>
      </c>
      <c r="S3711" s="386" t="str">
        <f>VLOOKUP(MOD(P3711,20),太陽の紋章,2,FALSE)</f>
        <v>世界の橋渡し</v>
      </c>
      <c r="T3711" s="127" t="s">
        <v>6806</v>
      </c>
    </row>
    <row r="3712" spans="1:20" ht="13.5" customHeight="1">
      <c r="A3712" s="50" t="str">
        <f>VLOOKUP(MOD(E3712,10),十干,2,FALSE)</f>
        <v>乙</v>
      </c>
      <c r="B3712" s="199" t="str">
        <f>VLOOKUP(MOD(E3712,12),十二支,3,FALSE)</f>
        <v xml:space="preserve">10 龍 </v>
      </c>
      <c r="C3712" s="201" t="str">
        <f>VLOOKUP(F3712,星座,3,TRUE)</f>
        <v xml:space="preserve">09 火 </v>
      </c>
      <c r="D3712" s="531">
        <v>12891</v>
      </c>
      <c r="E3712" s="1">
        <f>IFERROR(YEAR(D3712),LEFT(D3712,4))</f>
        <v>1935</v>
      </c>
      <c r="F3712" s="1" t="str">
        <f>IF(ISTEXT(D3712),RIGHT(D3712,5),TEXT(D3712,"mm/dd"))</f>
        <v>04/17</v>
      </c>
      <c r="G3712" s="39">
        <f>SUM(MID(E3712,1,1),MID(E3712,2,1),MID(E3712,3,1),MID(E3712,4,1),MID(F3712,1,1),MID(F3712,2,1),MID(F3712,4,1),MID(F3712,5,1))</f>
        <v>30</v>
      </c>
      <c r="H3712" s="41">
        <f>IF(MOD(G3712,9)=0,9,MOD(G3712,9))</f>
        <v>3</v>
      </c>
      <c r="I3712" s="45" t="str">
        <f>IFERROR(MID("日月火水木金土",WEEKDAY(D3712),1),"")</f>
        <v>水</v>
      </c>
      <c r="J3712" s="304" t="s">
        <v>6156</v>
      </c>
      <c r="K3712" s="202" t="str">
        <f>VLOOKUP(F3712,石と花メイン,3,FALSE)</f>
        <v>□水晶</v>
      </c>
      <c r="L3712" s="297" t="str">
        <f>VLOOKUP(F3712,石と花メイン,4,FALSE)</f>
        <v>ジャーマンアイリス【独逸菖蒲】</v>
      </c>
      <c r="M3712" s="393">
        <f>IF(OR(MONTH(F3712)&lt;7,AND(MONTH(F3712)=7,DAY(F3712)&lt;=25)),
MOD(SUM((E3712-1901)*365,259),260),
MOD(SUM((E3712-1900)*365,259),260))</f>
        <v>189</v>
      </c>
      <c r="N3712" s="390">
        <f>IF(AND(MONTH(F3712)=7,DAY(F3712)&gt;25),1,
ROUNDDOWN((SUM(VLOOKUP(MONTH(F3712),D暦変換用数値,2,FALSE),DAY(F3712))/28)+1,0))</f>
        <v>10</v>
      </c>
      <c r="O3712" s="205">
        <f>IF(AND(MONTH(F3712)=7,DAY(F3712)&gt;25),DAY(F3712)-25,
MOD((SUM(VLOOKUP(MONTH(F3712),D暦変換用数値,2,FALSE),DAY(F3712))),28)+1)</f>
        <v>14</v>
      </c>
      <c r="P3712" s="406">
        <f>IF(OR(MONTH(F3712)&lt;7,AND(MONTH(F3712)=7,DAY(F3712)&lt;=25)),
MOD(SUM((E3712-1901)*365,(N3712-1)*28,O3712,258),260),
MOD(SUM((E3712-1900)*365,(N3712-1)*28,O3712,258),260))</f>
        <v>194</v>
      </c>
      <c r="Q3712" s="375" t="str">
        <f>VLOOKUP(MOD(P3712,4),色,2,FALSE)</f>
        <v>白い</v>
      </c>
      <c r="R3712" s="293" t="str">
        <f>VLOOKUP(MOD(P3712,13),銀河の音,2,FALSE)</f>
        <v>水晶の</v>
      </c>
      <c r="S3712" s="386" t="str">
        <f>VLOOKUP(MOD(P3712,20),太陽の紋章,2,FALSE)</f>
        <v>魔法使い</v>
      </c>
      <c r="T3712" s="97" t="s">
        <v>3584</v>
      </c>
    </row>
    <row r="3713" spans="1:20" ht="13.5" customHeight="1">
      <c r="A3713" s="76" t="str">
        <f>VLOOKUP(MOD(E3713,10),十干,2,FALSE)</f>
        <v>丁</v>
      </c>
      <c r="B3713" s="199" t="str">
        <f>VLOOKUP(MOD(E3713,12),十二支,3,FALSE)</f>
        <v xml:space="preserve">10 龍 </v>
      </c>
      <c r="C3713" s="201" t="str">
        <f>VLOOKUP(F3713,星座,3,TRUE)</f>
        <v xml:space="preserve">09 火 </v>
      </c>
      <c r="D3713" s="534">
        <v>17247</v>
      </c>
      <c r="E3713" s="116">
        <f>IFERROR(YEAR(D3713),LEFT(D3713,4))</f>
        <v>1947</v>
      </c>
      <c r="F3713" s="116" t="str">
        <f>IF(ISTEXT(D3713),RIGHT(D3713,5),TEXT(D3713,"mm/dd"))</f>
        <v>03/21</v>
      </c>
      <c r="G3713" s="120">
        <f>SUM(MID(E3713,1,1),MID(E3713,2,1),MID(E3713,3,1),MID(E3713,4,1),MID(F3713,1,1),MID(F3713,2,1),MID(F3713,4,1),MID(F3713,5,1))</f>
        <v>27</v>
      </c>
      <c r="H3713" s="120">
        <f>IF(MOD(G3713,9)=0,9,MOD(G3713,9))</f>
        <v>9</v>
      </c>
      <c r="I3713" s="116" t="str">
        <f>IFERROR(MID("日月火水木金土",WEEKDAY(D3713),1),"")</f>
        <v>金</v>
      </c>
      <c r="J3713" s="306" t="s">
        <v>7117</v>
      </c>
      <c r="K3713" s="203" t="str">
        <f>VLOOKUP(F3713,石と花メイン,3,FALSE)</f>
        <v>◇金剛石</v>
      </c>
      <c r="L3713" s="299" t="str">
        <f>VLOOKUP(F3713,石と花メイン,4,FALSE)</f>
        <v>マダガスカルジャスミン</v>
      </c>
      <c r="M3713" s="395">
        <f>IF(OR(MONTH(F3713)&lt;7,AND(MONTH(F3713)=7,DAY(F3713)&lt;=25)),
MOD(SUM((E3713-1901)*365,259),260),
MOD(SUM((E3713-1900)*365,259),260))</f>
        <v>149</v>
      </c>
      <c r="N3713" s="121">
        <f>IF(AND(MONTH(F3713)=7,DAY(F3713)&gt;25),1,
ROUNDDOWN((SUM(VLOOKUP(MONTH(F3713),D暦変換用数値,2,FALSE),DAY(F3713))/28)+1,0))</f>
        <v>9</v>
      </c>
      <c r="O3713" s="117">
        <f>IF(AND(MONTH(F3713)=7,DAY(F3713)&gt;25),DAY(F3713)-25,
MOD((SUM(VLOOKUP(MONTH(F3713),D暦変換用数値,2,FALSE),DAY(F3713))),28)+1)</f>
        <v>15</v>
      </c>
      <c r="P3713" s="408">
        <f>IF(OR(MONTH(F3713)&lt;7,AND(MONTH(F3713)=7,DAY(F3713)&lt;=25)),
MOD(SUM((E3713-1901)*365,(N3713-1)*28,O3713,258),260),
MOD(SUM((E3713-1900)*365,(N3713-1)*28,O3713,258),260))</f>
        <v>127</v>
      </c>
      <c r="Q3713" s="374" t="str">
        <f>VLOOKUP(MOD(P3713,4),色,2,FALSE)</f>
        <v>青い</v>
      </c>
      <c r="R3713" s="292" t="str">
        <f>VLOOKUP(MOD(P3713,13),銀河の音,2,FALSE)</f>
        <v>惑星の</v>
      </c>
      <c r="S3713" s="385" t="str">
        <f>VLOOKUP(MOD(P3713,20),太陽の紋章,2,FALSE)</f>
        <v>手</v>
      </c>
      <c r="T3713" s="119" t="s">
        <v>7119</v>
      </c>
    </row>
    <row r="3714" spans="1:20" ht="13.5" customHeight="1">
      <c r="A3714" s="50" t="str">
        <f>VLOOKUP(MOD(E3714,10),十干,2,FALSE)</f>
        <v>丁</v>
      </c>
      <c r="B3714" s="199" t="str">
        <f>VLOOKUP(MOD(E3714,12),十二支,3,FALSE)</f>
        <v xml:space="preserve">10 龍 </v>
      </c>
      <c r="C3714" s="201" t="str">
        <f>VLOOKUP(F3714,星座,3,TRUE)</f>
        <v xml:space="preserve">09 火 </v>
      </c>
      <c r="D3714" s="531">
        <v>17247</v>
      </c>
      <c r="E3714" s="1">
        <f>IFERROR(YEAR(D3714),LEFT(D3714,4))</f>
        <v>1947</v>
      </c>
      <c r="F3714" s="1" t="str">
        <f>IF(ISTEXT(D3714),RIGHT(D3714,5),TEXT(D3714,"mm/dd"))</f>
        <v>03/21</v>
      </c>
      <c r="G3714" s="39">
        <f>SUM(MID(E3714,1,1),MID(E3714,2,1),MID(E3714,3,1),MID(E3714,4,1),MID(F3714,1,1),MID(F3714,2,1),MID(F3714,4,1),MID(F3714,5,1))</f>
        <v>27</v>
      </c>
      <c r="H3714" s="41">
        <f>IF(MOD(G3714,9)=0,9,MOD(G3714,9))</f>
        <v>9</v>
      </c>
      <c r="I3714" s="45" t="str">
        <f>IFERROR(MID("日月火水木金土",WEEKDAY(D3714),1),"")</f>
        <v>金</v>
      </c>
      <c r="J3714" s="304" t="s">
        <v>6157</v>
      </c>
      <c r="K3714" s="202" t="str">
        <f>VLOOKUP(F3714,石と花メイン,3,FALSE)</f>
        <v>◇金剛石</v>
      </c>
      <c r="L3714" s="297" t="str">
        <f>VLOOKUP(F3714,石と花メイン,4,FALSE)</f>
        <v>マダガスカルジャスミン</v>
      </c>
      <c r="M3714" s="393">
        <f>IF(OR(MONTH(F3714)&lt;7,AND(MONTH(F3714)=7,DAY(F3714)&lt;=25)),
MOD(SUM((E3714-1901)*365,259),260),
MOD(SUM((E3714-1900)*365,259),260))</f>
        <v>149</v>
      </c>
      <c r="N3714" s="390">
        <f>IF(AND(MONTH(F3714)=7,DAY(F3714)&gt;25),1,
ROUNDDOWN((SUM(VLOOKUP(MONTH(F3714),D暦変換用数値,2,FALSE),DAY(F3714))/28)+1,0))</f>
        <v>9</v>
      </c>
      <c r="O3714" s="205">
        <f>IF(AND(MONTH(F3714)=7,DAY(F3714)&gt;25),DAY(F3714)-25,
MOD((SUM(VLOOKUP(MONTH(F3714),D暦変換用数値,2,FALSE),DAY(F3714))),28)+1)</f>
        <v>15</v>
      </c>
      <c r="P3714" s="406">
        <f>IF(OR(MONTH(F3714)&lt;7,AND(MONTH(F3714)=7,DAY(F3714)&lt;=25)),
MOD(SUM((E3714-1901)*365,(N3714-1)*28,O3714,258),260),
MOD(SUM((E3714-1900)*365,(N3714-1)*28,O3714,258),260))</f>
        <v>127</v>
      </c>
      <c r="Q3714" s="374" t="str">
        <f>VLOOKUP(MOD(P3714,4),色,2,FALSE)</f>
        <v>青い</v>
      </c>
      <c r="R3714" s="292" t="str">
        <f>VLOOKUP(MOD(P3714,13),銀河の音,2,FALSE)</f>
        <v>惑星の</v>
      </c>
      <c r="S3714" s="385" t="str">
        <f>VLOOKUP(MOD(P3714,20),太陽の紋章,2,FALSE)</f>
        <v>手</v>
      </c>
      <c r="T3714" s="97" t="s">
        <v>2329</v>
      </c>
    </row>
    <row r="3715" spans="1:20" ht="13.5" customHeight="1">
      <c r="A3715" s="50" t="str">
        <f>VLOOKUP(MOD(E3715,10),十干,2,FALSE)</f>
        <v>丁</v>
      </c>
      <c r="B3715" s="199" t="str">
        <f>VLOOKUP(MOD(E3715,12),十二支,3,FALSE)</f>
        <v xml:space="preserve">10 龍 </v>
      </c>
      <c r="C3715" s="201" t="str">
        <f>VLOOKUP(F3715,星座,3,TRUE)</f>
        <v xml:space="preserve">09 火 </v>
      </c>
      <c r="D3715" s="531">
        <v>17250</v>
      </c>
      <c r="E3715" s="1">
        <f>IFERROR(YEAR(D3715),LEFT(D3715,4))</f>
        <v>1947</v>
      </c>
      <c r="F3715" s="1" t="str">
        <f>IF(ISTEXT(D3715),RIGHT(D3715,5),TEXT(D3715,"mm/dd"))</f>
        <v>03/24</v>
      </c>
      <c r="G3715" s="39">
        <f>SUM(MID(E3715,1,1),MID(E3715,2,1),MID(E3715,3,1),MID(E3715,4,1),MID(F3715,1,1),MID(F3715,2,1),MID(F3715,4,1),MID(F3715,5,1))</f>
        <v>30</v>
      </c>
      <c r="H3715" s="41">
        <f>IF(MOD(G3715,9)=0,9,MOD(G3715,9))</f>
        <v>3</v>
      </c>
      <c r="I3715" s="45" t="str">
        <f>IFERROR(MID("日月火水木金土",WEEKDAY(D3715),1),"")</f>
        <v>月</v>
      </c>
      <c r="J3715" s="304" t="s">
        <v>6158</v>
      </c>
      <c r="K3715" s="202" t="str">
        <f>VLOOKUP(F3715,石と花メイン,3,FALSE)</f>
        <v>■紫水晶</v>
      </c>
      <c r="L3715" s="297" t="str">
        <f>VLOOKUP(F3715,石と花メイン,4,FALSE)</f>
        <v>花菱草【カリフォルニアポピー】</v>
      </c>
      <c r="M3715" s="393">
        <f>IF(OR(MONTH(F3715)&lt;7,AND(MONTH(F3715)=7,DAY(F3715)&lt;=25)),
MOD(SUM((E3715-1901)*365,259),260),
MOD(SUM((E3715-1900)*365,259),260))</f>
        <v>149</v>
      </c>
      <c r="N3715" s="390">
        <f>IF(AND(MONTH(F3715)=7,DAY(F3715)&gt;25),1,
ROUNDDOWN((SUM(VLOOKUP(MONTH(F3715),D暦変換用数値,2,FALSE),DAY(F3715))/28)+1,0))</f>
        <v>9</v>
      </c>
      <c r="O3715" s="205">
        <f>IF(AND(MONTH(F3715)=7,DAY(F3715)&gt;25),DAY(F3715)-25,
MOD((SUM(VLOOKUP(MONTH(F3715),D暦変換用数値,2,FALSE),DAY(F3715))),28)+1)</f>
        <v>18</v>
      </c>
      <c r="P3715" s="406">
        <f>IF(OR(MONTH(F3715)&lt;7,AND(MONTH(F3715)=7,DAY(F3715)&lt;=25)),
MOD(SUM((E3715-1901)*365,(N3715-1)*28,O3715,258),260),
MOD(SUM((E3715-1900)*365,(N3715-1)*28,O3715,258),260))</f>
        <v>130</v>
      </c>
      <c r="Q3715" s="375" t="str">
        <f>VLOOKUP(MOD(P3715,4),色,2,FALSE)</f>
        <v>白い</v>
      </c>
      <c r="R3715" s="293" t="str">
        <f>VLOOKUP(MOD(P3715,13),銀河の音,2,FALSE)</f>
        <v>宇宙の</v>
      </c>
      <c r="S3715" s="386" t="str">
        <f>VLOOKUP(MOD(P3715,20),太陽の紋章,2,FALSE)</f>
        <v>犬</v>
      </c>
      <c r="T3715" s="103" t="s">
        <v>3585</v>
      </c>
    </row>
    <row r="3716" spans="1:20" ht="13.5" customHeight="1">
      <c r="A3716" s="50" t="str">
        <f>VLOOKUP(MOD(E3716,10),十干,2,FALSE)</f>
        <v>丁</v>
      </c>
      <c r="B3716" s="199" t="str">
        <f>VLOOKUP(MOD(E3716,12),十二支,3,FALSE)</f>
        <v xml:space="preserve">10 龍 </v>
      </c>
      <c r="C3716" s="201" t="str">
        <f>VLOOKUP(F3716,星座,3,TRUE)</f>
        <v xml:space="preserve">09 火 </v>
      </c>
      <c r="D3716" s="531">
        <v>17251</v>
      </c>
      <c r="E3716" s="1">
        <f>IFERROR(YEAR(D3716),LEFT(D3716,4))</f>
        <v>1947</v>
      </c>
      <c r="F3716" s="1" t="str">
        <f>IF(ISTEXT(D3716),RIGHT(D3716,5),TEXT(D3716,"mm/dd"))</f>
        <v>03/25</v>
      </c>
      <c r="G3716" s="39">
        <f>SUM(MID(E3716,1,1),MID(E3716,2,1),MID(E3716,3,1),MID(E3716,4,1),MID(F3716,1,1),MID(F3716,2,1),MID(F3716,4,1),MID(F3716,5,1))</f>
        <v>31</v>
      </c>
      <c r="H3716" s="41">
        <f>IF(MOD(G3716,9)=0,9,MOD(G3716,9))</f>
        <v>4</v>
      </c>
      <c r="I3716" s="45" t="str">
        <f>IFERROR(MID("日月火水木金土",WEEKDAY(D3716),1),"")</f>
        <v>火</v>
      </c>
      <c r="J3716" s="304" t="s">
        <v>6159</v>
      </c>
      <c r="K3716" s="202" t="str">
        <f>VLOOKUP(F3716,石と花メイン,3,FALSE)</f>
        <v>◆紅玉</v>
      </c>
      <c r="L3716" s="297" t="str">
        <f>VLOOKUP(F3716,石と花メイン,4,FALSE)</f>
        <v>蛇結茨【河原藤】</v>
      </c>
      <c r="M3716" s="393">
        <f>IF(OR(MONTH(F3716)&lt;7,AND(MONTH(F3716)=7,DAY(F3716)&lt;=25)),
MOD(SUM((E3716-1901)*365,259),260),
MOD(SUM((E3716-1900)*365,259),260))</f>
        <v>149</v>
      </c>
      <c r="N3716" s="390">
        <f>IF(AND(MONTH(F3716)=7,DAY(F3716)&gt;25),1,
ROUNDDOWN((SUM(VLOOKUP(MONTH(F3716),D暦変換用数値,2,FALSE),DAY(F3716))/28)+1,0))</f>
        <v>9</v>
      </c>
      <c r="O3716" s="205">
        <f>IF(AND(MONTH(F3716)=7,DAY(F3716)&gt;25),DAY(F3716)-25,
MOD((SUM(VLOOKUP(MONTH(F3716),D暦変換用数値,2,FALSE),DAY(F3716))),28)+1)</f>
        <v>19</v>
      </c>
      <c r="P3716" s="406">
        <f>IF(OR(MONTH(F3716)&lt;7,AND(MONTH(F3716)=7,DAY(F3716)&lt;=25)),
MOD(SUM((E3716-1901)*365,(N3716-1)*28,O3716,258),260),
MOD(SUM((E3716-1900)*365,(N3716-1)*28,O3716,258),260))</f>
        <v>131</v>
      </c>
      <c r="Q3716" s="374" t="str">
        <f>VLOOKUP(MOD(P3716,4),色,2,FALSE)</f>
        <v>青い</v>
      </c>
      <c r="R3716" s="292" t="str">
        <f>VLOOKUP(MOD(P3716,13),銀河の音,2,FALSE)</f>
        <v>磁気の</v>
      </c>
      <c r="S3716" s="385" t="str">
        <f>VLOOKUP(MOD(P3716,20),太陽の紋章,2,FALSE)</f>
        <v>猿</v>
      </c>
      <c r="T3716" s="98" t="s">
        <v>3736</v>
      </c>
    </row>
    <row r="3717" spans="1:20" ht="13.5" customHeight="1">
      <c r="A3717" s="50" t="str">
        <f>VLOOKUP(MOD(E3717,10),十干,2,FALSE)</f>
        <v>丁</v>
      </c>
      <c r="B3717" s="199" t="str">
        <f>VLOOKUP(MOD(E3717,12),十二支,3,FALSE)</f>
        <v xml:space="preserve">10 龍 </v>
      </c>
      <c r="C3717" s="201" t="str">
        <f>VLOOKUP(F3717,星座,3,TRUE)</f>
        <v xml:space="preserve">09 火 </v>
      </c>
      <c r="D3717" s="531">
        <v>17265</v>
      </c>
      <c r="E3717" s="1">
        <f>IFERROR(YEAR(D3717),LEFT(D3717,4))</f>
        <v>1947</v>
      </c>
      <c r="F3717" s="1" t="str">
        <f>IF(ISTEXT(D3717),RIGHT(D3717,5),TEXT(D3717,"mm/dd"))</f>
        <v>04/08</v>
      </c>
      <c r="G3717" s="39">
        <f>SUM(MID(E3717,1,1),MID(E3717,2,1),MID(E3717,3,1),MID(E3717,4,1),MID(F3717,1,1),MID(F3717,2,1),MID(F3717,4,1),MID(F3717,5,1))</f>
        <v>33</v>
      </c>
      <c r="H3717" s="41">
        <f>IF(MOD(G3717,9)=0,9,MOD(G3717,9))</f>
        <v>6</v>
      </c>
      <c r="I3717" s="45" t="str">
        <f>IFERROR(MID("日月火水木金土",WEEKDAY(D3717),1),"")</f>
        <v>火</v>
      </c>
      <c r="J3717" s="304" t="s">
        <v>6160</v>
      </c>
      <c r="K3717" s="202" t="str">
        <f>VLOOKUP(F3717,石と花メイン,3,FALSE)</f>
        <v>◆紅玉</v>
      </c>
      <c r="L3717" s="297" t="str">
        <f>VLOOKUP(F3717,石と花メイン,4,FALSE)</f>
        <v>錨草/碇草【三枝九葉草】</v>
      </c>
      <c r="M3717" s="393">
        <f>IF(OR(MONTH(F3717)&lt;7,AND(MONTH(F3717)=7,DAY(F3717)&lt;=25)),
MOD(SUM((E3717-1901)*365,259),260),
MOD(SUM((E3717-1900)*365,259),260))</f>
        <v>149</v>
      </c>
      <c r="N3717" s="390">
        <f>IF(AND(MONTH(F3717)=7,DAY(F3717)&gt;25),1,
ROUNDDOWN((SUM(VLOOKUP(MONTH(F3717),D暦変換用数値,2,FALSE),DAY(F3717))/28)+1,0))</f>
        <v>10</v>
      </c>
      <c r="O3717" s="205">
        <f>IF(AND(MONTH(F3717)=7,DAY(F3717)&gt;25),DAY(F3717)-25,
MOD((SUM(VLOOKUP(MONTH(F3717),D暦変換用数値,2,FALSE),DAY(F3717))),28)+1)</f>
        <v>5</v>
      </c>
      <c r="P3717" s="406">
        <f>IF(OR(MONTH(F3717)&lt;7,AND(MONTH(F3717)=7,DAY(F3717)&lt;=25)),
MOD(SUM((E3717-1901)*365,(N3717-1)*28,O3717,258),260),
MOD(SUM((E3717-1900)*365,(N3717-1)*28,O3717,258),260))</f>
        <v>145</v>
      </c>
      <c r="Q3717" s="372" t="str">
        <f>VLOOKUP(MOD(P3717,4),色,2,FALSE)</f>
        <v>赤い</v>
      </c>
      <c r="R3717" s="290" t="str">
        <f>VLOOKUP(MOD(P3717,13),銀河の音,2,FALSE)</f>
        <v>月の</v>
      </c>
      <c r="S3717" s="383" t="str">
        <f>VLOOKUP(MOD(P3717,20),太陽の紋章,2,FALSE)</f>
        <v>蛇</v>
      </c>
      <c r="T3717" s="98" t="s">
        <v>3736</v>
      </c>
    </row>
    <row r="3718" spans="1:20" ht="13.5" customHeight="1">
      <c r="A3718" s="50" t="str">
        <f>VLOOKUP(MOD(E3718,10),十干,2,FALSE)</f>
        <v>丁</v>
      </c>
      <c r="B3718" s="199" t="str">
        <f>VLOOKUP(MOD(E3718,12),十二支,3,FALSE)</f>
        <v xml:space="preserve">10 龍 </v>
      </c>
      <c r="C3718" s="201" t="str">
        <f>VLOOKUP(F3718,星座,3,TRUE)</f>
        <v xml:space="preserve">09 火 </v>
      </c>
      <c r="D3718" s="531">
        <v>17267</v>
      </c>
      <c r="E3718" s="1">
        <f>IFERROR(YEAR(D3718),LEFT(D3718,4))</f>
        <v>1947</v>
      </c>
      <c r="F3718" s="1" t="str">
        <f>IF(ISTEXT(D3718),RIGHT(D3718,5),TEXT(D3718,"mm/dd"))</f>
        <v>04/10</v>
      </c>
      <c r="G3718" s="39">
        <f>SUM(MID(E3718,1,1),MID(E3718,2,1),MID(E3718,3,1),MID(E3718,4,1),MID(F3718,1,1),MID(F3718,2,1),MID(F3718,4,1),MID(F3718,5,1))</f>
        <v>26</v>
      </c>
      <c r="H3718" s="41">
        <f>IF(MOD(G3718,9)=0,9,MOD(G3718,9))</f>
        <v>8</v>
      </c>
      <c r="I3718" s="45" t="str">
        <f>IFERROR(MID("日月火水木金土",WEEKDAY(D3718),1),"")</f>
        <v>木</v>
      </c>
      <c r="J3718" s="304" t="s">
        <v>6161</v>
      </c>
      <c r="K3718" s="202" t="str">
        <f>VLOOKUP(F3718,石と花メイン,3,FALSE)</f>
        <v>□水晶</v>
      </c>
      <c r="L3718" s="297" t="str">
        <f>VLOOKUP(F3718,石と花メイン,4,FALSE)</f>
        <v>九輪草【七階草】</v>
      </c>
      <c r="M3718" s="393">
        <f>IF(OR(MONTH(F3718)&lt;7,AND(MONTH(F3718)=7,DAY(F3718)&lt;=25)),
MOD(SUM((E3718-1901)*365,259),260),
MOD(SUM((E3718-1900)*365,259),260))</f>
        <v>149</v>
      </c>
      <c r="N3718" s="390">
        <f>IF(AND(MONTH(F3718)=7,DAY(F3718)&gt;25),1,
ROUNDDOWN((SUM(VLOOKUP(MONTH(F3718),D暦変換用数値,2,FALSE),DAY(F3718))/28)+1,0))</f>
        <v>10</v>
      </c>
      <c r="O3718" s="205">
        <f>IF(AND(MONTH(F3718)=7,DAY(F3718)&gt;25),DAY(F3718)-25,
MOD((SUM(VLOOKUP(MONTH(F3718),D暦変換用数値,2,FALSE),DAY(F3718))),28)+1)</f>
        <v>7</v>
      </c>
      <c r="P3718" s="406">
        <f>IF(OR(MONTH(F3718)&lt;7,AND(MONTH(F3718)=7,DAY(F3718)&lt;=25)),
MOD(SUM((E3718-1901)*365,(N3718-1)*28,O3718,258),260),
MOD(SUM((E3718-1900)*365,(N3718-1)*28,O3718,258),260))</f>
        <v>147</v>
      </c>
      <c r="Q3718" s="374" t="str">
        <f>VLOOKUP(MOD(P3718,4),色,2,FALSE)</f>
        <v>青い</v>
      </c>
      <c r="R3718" s="292" t="str">
        <f>VLOOKUP(MOD(P3718,13),銀河の音,2,FALSE)</f>
        <v>自己存在の</v>
      </c>
      <c r="S3718" s="385" t="str">
        <f>VLOOKUP(MOD(P3718,20),太陽の紋章,2,FALSE)</f>
        <v>手</v>
      </c>
      <c r="T3718" s="93" t="s">
        <v>19</v>
      </c>
    </row>
    <row r="3719" spans="1:20" ht="13.5" customHeight="1">
      <c r="A3719" s="282" t="str">
        <f>VLOOKUP(MOD(E3719,10),十干,2,FALSE)</f>
        <v>丁</v>
      </c>
      <c r="B3719" s="283" t="str">
        <f>VLOOKUP(MOD(E3719,12),十二支,3,FALSE)</f>
        <v xml:space="preserve">10 龍 </v>
      </c>
      <c r="C3719" s="287" t="str">
        <f>VLOOKUP(F3719,星座,3,TRUE)</f>
        <v xml:space="preserve">09 火 </v>
      </c>
      <c r="D3719" s="533">
        <v>17273</v>
      </c>
      <c r="E3719" s="83">
        <f>IFERROR(YEAR(D3719),LEFT(D3719,4))</f>
        <v>1947</v>
      </c>
      <c r="F3719" s="83" t="str">
        <f>IF(ISTEXT(D3719),RIGHT(D3719,5),TEXT(D3719,"mm/dd"))</f>
        <v>04/16</v>
      </c>
      <c r="G3719" s="88">
        <f>SUM(MID(E3719,1,1),MID(E3719,2,1),MID(E3719,3,1),MID(E3719,4,1),MID(F3719,1,1),MID(F3719,2,1),MID(F3719,4,1),MID(F3719,5,1))</f>
        <v>32</v>
      </c>
      <c r="H3719" s="88">
        <f>IF(MOD(G3719,9)=0,9,MOD(G3719,9))</f>
        <v>5</v>
      </c>
      <c r="I3719" s="83" t="str">
        <f>IFERROR(MID("日月火水木金土",WEEKDAY(D3719),1),"")</f>
        <v>水</v>
      </c>
      <c r="J3719" s="303" t="s">
        <v>1084</v>
      </c>
      <c r="K3719" s="87" t="str">
        <f>VLOOKUP(F3719,石と花メイン,3,FALSE)</f>
        <v>◆紅玉</v>
      </c>
      <c r="L3719" s="296" t="str">
        <f>VLOOKUP(F3719,石と花メイン,4,FALSE)</f>
        <v>蓮華躑躅【鬼躑躅】</v>
      </c>
      <c r="M3719" s="392">
        <f>IF(OR(MONTH(F3719)&lt;7,AND(MONTH(F3719)=7,DAY(F3719)&lt;=25)),
MOD(SUM((E3719-1901)*365,259),260),
MOD(SUM((E3719-1900)*365,259),260))</f>
        <v>149</v>
      </c>
      <c r="N3719" s="330">
        <f>IF(AND(MONTH(F3719)=7,DAY(F3719)&gt;25),1,
ROUNDDOWN((SUM(VLOOKUP(MONTH(F3719),D暦変換用数値,2,FALSE),DAY(F3719))/28)+1,0))</f>
        <v>10</v>
      </c>
      <c r="O3719" s="84">
        <f>IF(AND(MONTH(F3719)=7,DAY(F3719)&gt;25),DAY(F3719)-25,
MOD((SUM(VLOOKUP(MONTH(F3719),D暦変換用数値,2,FALSE),DAY(F3719))),28)+1)</f>
        <v>13</v>
      </c>
      <c r="P3719" s="405">
        <f>IF(OR(MONTH(F3719)&lt;7,AND(MONTH(F3719)=7,DAY(F3719)&lt;=25)),
MOD(SUM((E3719-1901)*365,(N3719-1)*28,O3719,258),260),
MOD(SUM((E3719-1900)*365,(N3719-1)*28,O3719,258),260))</f>
        <v>153</v>
      </c>
      <c r="Q3719" s="371" t="str">
        <f>VLOOKUP(MOD(P3719,4),色,2,FALSE)</f>
        <v>赤い</v>
      </c>
      <c r="R3719" s="289" t="str">
        <f>VLOOKUP(MOD(P3719,13),銀河の音,2,FALSE)</f>
        <v>惑星の</v>
      </c>
      <c r="S3719" s="382" t="str">
        <f>VLOOKUP(MOD(P3719,20),太陽の紋章,2,FALSE)</f>
        <v>空歩く者</v>
      </c>
      <c r="T3719" s="95" t="s">
        <v>3153</v>
      </c>
    </row>
    <row r="3720" spans="1:20" ht="13.5" customHeight="1">
      <c r="A3720" s="334" t="str">
        <f>VLOOKUP(MOD(E3720,10),十干,2,FALSE)</f>
        <v>丁</v>
      </c>
      <c r="B3720" s="331" t="str">
        <f>VLOOKUP(MOD(E3720,12),十二支,3,FALSE)</f>
        <v xml:space="preserve">10 龍 </v>
      </c>
      <c r="C3720" s="336" t="str">
        <f>VLOOKUP(F3720,星座,3,TRUE)</f>
        <v xml:space="preserve">09 火 </v>
      </c>
      <c r="D3720" s="534">
        <v>17275</v>
      </c>
      <c r="E3720" s="131">
        <f>IFERROR(YEAR(D3720),LEFT(D3720,4))</f>
        <v>1947</v>
      </c>
      <c r="F3720" s="131" t="str">
        <f>IF(ISTEXT(D3720),RIGHT(D3720,5),TEXT(D3720,"mm/dd"))</f>
        <v>04/18</v>
      </c>
      <c r="G3720" s="133">
        <f>SUM(MID(E3720,1,1),MID(E3720,2,1),MID(E3720,3,1),MID(E3720,4,1),MID(F3720,1,1),MID(F3720,2,1),MID(F3720,4,1),MID(F3720,5,1))</f>
        <v>34</v>
      </c>
      <c r="H3720" s="133">
        <f>IF(MOD(G3720,9)=0,9,MOD(G3720,9))</f>
        <v>7</v>
      </c>
      <c r="I3720" s="131" t="str">
        <f>IFERROR(MID("日月火水木金土",WEEKDAY(D3720),1),"")</f>
        <v>金</v>
      </c>
      <c r="J3720" s="306" t="s">
        <v>8607</v>
      </c>
      <c r="K3720" s="335" t="str">
        <f>VLOOKUP(F3720,石と花メイン,3,FALSE)</f>
        <v>◆黄玉</v>
      </c>
      <c r="L3720" s="302" t="str">
        <f>VLOOKUP(F3720,石と花メイン,4,FALSE)</f>
        <v>蓮華草【紫雲英】</v>
      </c>
      <c r="M3720" s="396">
        <f>IF(OR(MONTH(F3720)&lt;7,AND(MONTH(F3720)=7,DAY(F3720)&lt;=25)),
MOD(SUM((E3720-1901)*365,259),260),
MOD(SUM((E3720-1900)*365,259),260))</f>
        <v>149</v>
      </c>
      <c r="N3720" s="335">
        <f>IF(AND(MONTH(F3720)=7,DAY(F3720)&gt;25),1,
ROUNDDOWN((SUM(VLOOKUP(MONTH(F3720),D暦変換用数値,2,FALSE),DAY(F3720))/28)+1,0))</f>
        <v>10</v>
      </c>
      <c r="O3720" s="132">
        <f>IF(AND(MONTH(F3720)=7,DAY(F3720)&gt;25),DAY(F3720)-25,
MOD((SUM(VLOOKUP(MONTH(F3720),D暦変換用数値,2,FALSE),DAY(F3720))),28)+1)</f>
        <v>15</v>
      </c>
      <c r="P3720" s="404">
        <f>IF(OR(MONTH(F3720)&lt;7,AND(MONTH(F3720)=7,DAY(F3720)&lt;=25)),
MOD(SUM((E3720-1901)*365,(N3720-1)*28,O3720,258),260),
MOD(SUM((E3720-1900)*365,(N3720-1)*28,O3720,258),260))</f>
        <v>155</v>
      </c>
      <c r="Q3720" s="376" t="str">
        <f>VLOOKUP(MOD(P3720,4),色,2,FALSE)</f>
        <v>青い</v>
      </c>
      <c r="R3720" s="333" t="str">
        <f>VLOOKUP(MOD(P3720,13),銀河の音,2,FALSE)</f>
        <v>水晶の</v>
      </c>
      <c r="S3720" s="387" t="str">
        <f>VLOOKUP(MOD(P3720,20),太陽の紋章,2,FALSE)</f>
        <v>鷲</v>
      </c>
      <c r="T3720" s="127" t="s">
        <v>8608</v>
      </c>
    </row>
    <row r="3721" spans="1:20" ht="13.5" customHeight="1">
      <c r="A3721" s="50" t="str">
        <f>VLOOKUP(MOD(E3721,10),十干,2,FALSE)</f>
        <v>己</v>
      </c>
      <c r="B3721" s="199" t="str">
        <f>VLOOKUP(MOD(E3721,12),十二支,3,FALSE)</f>
        <v xml:space="preserve">10 龍 </v>
      </c>
      <c r="C3721" s="201" t="str">
        <f>VLOOKUP(F3721,星座,3,TRUE)</f>
        <v xml:space="preserve">09 火 </v>
      </c>
      <c r="D3721" s="531">
        <v>21634</v>
      </c>
      <c r="E3721" s="1">
        <f>IFERROR(YEAR(D3721),LEFT(D3721,4))</f>
        <v>1959</v>
      </c>
      <c r="F3721" s="1" t="str">
        <f>IF(ISTEXT(D3721),RIGHT(D3721,5),TEXT(D3721,"mm/dd"))</f>
        <v>03/25</v>
      </c>
      <c r="G3721" s="39">
        <f>SUM(MID(E3721,1,1),MID(E3721,2,1),MID(E3721,3,1),MID(E3721,4,1),MID(F3721,1,1),MID(F3721,2,1),MID(F3721,4,1),MID(F3721,5,1))</f>
        <v>34</v>
      </c>
      <c r="H3721" s="41">
        <f>IF(MOD(G3721,9)=0,9,MOD(G3721,9))</f>
        <v>7</v>
      </c>
      <c r="I3721" s="45" t="str">
        <f>IFERROR(MID("日月火水木金土",WEEKDAY(D3721),1),"")</f>
        <v>水</v>
      </c>
      <c r="J3721" s="304" t="s">
        <v>6162</v>
      </c>
      <c r="K3721" s="202" t="str">
        <f>VLOOKUP(F3721,石と花メイン,3,FALSE)</f>
        <v>◆紅玉</v>
      </c>
      <c r="L3721" s="297" t="str">
        <f>VLOOKUP(F3721,石と花メイン,4,FALSE)</f>
        <v>蛇結茨【河原藤】</v>
      </c>
      <c r="M3721" s="393">
        <f>IF(OR(MONTH(F3721)&lt;7,AND(MONTH(F3721)=7,DAY(F3721)&lt;=25)),
MOD(SUM((E3721-1901)*365,259),260),
MOD(SUM((E3721-1900)*365,259),260))</f>
        <v>109</v>
      </c>
      <c r="N3721" s="390">
        <f>IF(AND(MONTH(F3721)=7,DAY(F3721)&gt;25),1,
ROUNDDOWN((SUM(VLOOKUP(MONTH(F3721),D暦変換用数値,2,FALSE),DAY(F3721))/28)+1,0))</f>
        <v>9</v>
      </c>
      <c r="O3721" s="205">
        <f>IF(AND(MONTH(F3721)=7,DAY(F3721)&gt;25),DAY(F3721)-25,
MOD((SUM(VLOOKUP(MONTH(F3721),D暦変換用数値,2,FALSE),DAY(F3721))),28)+1)</f>
        <v>19</v>
      </c>
      <c r="P3721" s="406">
        <f>IF(OR(MONTH(F3721)&lt;7,AND(MONTH(F3721)=7,DAY(F3721)&lt;=25)),
MOD(SUM((E3721-1901)*365,(N3721-1)*28,O3721,258),260),
MOD(SUM((E3721-1900)*365,(N3721-1)*28,O3721,258),260))</f>
        <v>91</v>
      </c>
      <c r="Q3721" s="374" t="str">
        <f>VLOOKUP(MOD(P3721,4),色,2,FALSE)</f>
        <v>青い</v>
      </c>
      <c r="R3721" s="292" t="str">
        <f>VLOOKUP(MOD(P3721,13),銀河の音,2,FALSE)</f>
        <v>宇宙の</v>
      </c>
      <c r="S3721" s="385" t="str">
        <f>VLOOKUP(MOD(P3721,20),太陽の紋章,2,FALSE)</f>
        <v>猿</v>
      </c>
      <c r="T3721" s="98" t="s">
        <v>3736</v>
      </c>
    </row>
    <row r="3722" spans="1:20" ht="13.5" customHeight="1">
      <c r="A3722" s="50" t="str">
        <f>VLOOKUP(MOD(E3722,10),十干,2,FALSE)</f>
        <v>己</v>
      </c>
      <c r="B3722" s="199" t="str">
        <f>VLOOKUP(MOD(E3722,12),十二支,3,FALSE)</f>
        <v xml:space="preserve">10 龍 </v>
      </c>
      <c r="C3722" s="201" t="str">
        <f>VLOOKUP(F3722,星座,3,TRUE)</f>
        <v xml:space="preserve">09 火 </v>
      </c>
      <c r="D3722" s="531">
        <v>21641</v>
      </c>
      <c r="E3722" s="1">
        <f>IFERROR(YEAR(D3722),LEFT(D3722,4))</f>
        <v>1959</v>
      </c>
      <c r="F3722" s="1" t="str">
        <f>IF(ISTEXT(D3722),RIGHT(D3722,5),TEXT(D3722,"mm/dd"))</f>
        <v>04/01</v>
      </c>
      <c r="G3722" s="39">
        <f>SUM(MID(E3722,1,1),MID(E3722,2,1),MID(E3722,3,1),MID(E3722,4,1),MID(F3722,1,1),MID(F3722,2,1),MID(F3722,4,1),MID(F3722,5,1))</f>
        <v>29</v>
      </c>
      <c r="H3722" s="41">
        <f>IF(MOD(G3722,9)=0,9,MOD(G3722,9))</f>
        <v>2</v>
      </c>
      <c r="I3722" s="45" t="str">
        <f>IFERROR(MID("日月火水木金土",WEEKDAY(D3722),1),"")</f>
        <v>水</v>
      </c>
      <c r="J3722" s="304" t="s">
        <v>6163</v>
      </c>
      <c r="K3722" s="202" t="str">
        <f>VLOOKUP(F3722,石と花メイン,3,FALSE)</f>
        <v>◇金剛石</v>
      </c>
      <c r="L3722" s="297" t="str">
        <f>VLOOKUP(F3722,石と花メイン,4,FALSE)</f>
        <v>桜</v>
      </c>
      <c r="M3722" s="393">
        <f>IF(OR(MONTH(F3722)&lt;7,AND(MONTH(F3722)=7,DAY(F3722)&lt;=25)),
MOD(SUM((E3722-1901)*365,259),260),
MOD(SUM((E3722-1900)*365,259),260))</f>
        <v>109</v>
      </c>
      <c r="N3722" s="390">
        <f>IF(AND(MONTH(F3722)=7,DAY(F3722)&gt;25),1,
ROUNDDOWN((SUM(VLOOKUP(MONTH(F3722),D暦変換用数値,2,FALSE),DAY(F3722))/28)+1,0))</f>
        <v>9</v>
      </c>
      <c r="O3722" s="205">
        <f>IF(AND(MONTH(F3722)=7,DAY(F3722)&gt;25),DAY(F3722)-25,
MOD((SUM(VLOOKUP(MONTH(F3722),D暦変換用数値,2,FALSE),DAY(F3722))),28)+1)</f>
        <v>26</v>
      </c>
      <c r="P3722" s="406">
        <f>IF(OR(MONTH(F3722)&lt;7,AND(MONTH(F3722)=7,DAY(F3722)&lt;=25)),
MOD(SUM((E3722-1901)*365,(N3722-1)*28,O3722,258),260),
MOD(SUM((E3722-1900)*365,(N3722-1)*28,O3722,258),260))</f>
        <v>98</v>
      </c>
      <c r="Q3722" s="375" t="str">
        <f>VLOOKUP(MOD(P3722,4),色,2,FALSE)</f>
        <v>白い</v>
      </c>
      <c r="R3722" s="293" t="str">
        <f>VLOOKUP(MOD(P3722,13),銀河の音,2,FALSE)</f>
        <v>共振の</v>
      </c>
      <c r="S3722" s="386" t="str">
        <f>VLOOKUP(MOD(P3722,20),太陽の紋章,2,FALSE)</f>
        <v>鏡</v>
      </c>
      <c r="T3722" s="99" t="s">
        <v>5918</v>
      </c>
    </row>
    <row r="3723" spans="1:20" ht="13.5" customHeight="1">
      <c r="A3723" s="282" t="str">
        <f>VLOOKUP(MOD(E3723,10),十干,2,FALSE)</f>
        <v>己</v>
      </c>
      <c r="B3723" s="283" t="str">
        <f>VLOOKUP(MOD(E3723,12),十二支,3,FALSE)</f>
        <v xml:space="preserve">10 龍 </v>
      </c>
      <c r="C3723" s="287" t="str">
        <f>VLOOKUP(F3723,星座,3,TRUE)</f>
        <v xml:space="preserve">09 火 </v>
      </c>
      <c r="D3723" s="533">
        <v>21648</v>
      </c>
      <c r="E3723" s="83">
        <f>IFERROR(YEAR(D3723),LEFT(D3723,4))</f>
        <v>1959</v>
      </c>
      <c r="F3723" s="83" t="str">
        <f>IF(ISTEXT(D3723),RIGHT(D3723,5),TEXT(D3723,"mm/dd"))</f>
        <v>04/08</v>
      </c>
      <c r="G3723" s="88">
        <f>SUM(MID(E3723,1,1),MID(E3723,2,1),MID(E3723,3,1),MID(E3723,4,1),MID(F3723,1,1),MID(F3723,2,1),MID(F3723,4,1),MID(F3723,5,1))</f>
        <v>36</v>
      </c>
      <c r="H3723" s="88">
        <f>IF(MOD(G3723,9)=0,9,MOD(G3723,9))</f>
        <v>9</v>
      </c>
      <c r="I3723" s="83" t="str">
        <f>IFERROR(MID("日月火水木金土",WEEKDAY(D3723),1),"")</f>
        <v>水</v>
      </c>
      <c r="J3723" s="303" t="s">
        <v>1085</v>
      </c>
      <c r="K3723" s="87" t="str">
        <f>VLOOKUP(F3723,石と花メイン,3,FALSE)</f>
        <v>◆紅玉</v>
      </c>
      <c r="L3723" s="296" t="str">
        <f>VLOOKUP(F3723,石と花メイン,4,FALSE)</f>
        <v>錨草/碇草【三枝九葉草】</v>
      </c>
      <c r="M3723" s="392">
        <f>IF(OR(MONTH(F3723)&lt;7,AND(MONTH(F3723)=7,DAY(F3723)&lt;=25)),
MOD(SUM((E3723-1901)*365,259),260),
MOD(SUM((E3723-1900)*365,259),260))</f>
        <v>109</v>
      </c>
      <c r="N3723" s="330">
        <f>IF(AND(MONTH(F3723)=7,DAY(F3723)&gt;25),1,
ROUNDDOWN((SUM(VLOOKUP(MONTH(F3723),D暦変換用数値,2,FALSE),DAY(F3723))/28)+1,0))</f>
        <v>10</v>
      </c>
      <c r="O3723" s="84">
        <f>IF(AND(MONTH(F3723)=7,DAY(F3723)&gt;25),DAY(F3723)-25,
MOD((SUM(VLOOKUP(MONTH(F3723),D暦変換用数値,2,FALSE),DAY(F3723))),28)+1)</f>
        <v>5</v>
      </c>
      <c r="P3723" s="405">
        <f>IF(OR(MONTH(F3723)&lt;7,AND(MONTH(F3723)=7,DAY(F3723)&lt;=25)),
MOD(SUM((E3723-1901)*365,(N3723-1)*28,O3723,258),260),
MOD(SUM((E3723-1900)*365,(N3723-1)*28,O3723,258),260))</f>
        <v>105</v>
      </c>
      <c r="Q3723" s="371" t="str">
        <f>VLOOKUP(MOD(P3723,4),色,2,FALSE)</f>
        <v>赤い</v>
      </c>
      <c r="R3723" s="289" t="str">
        <f>VLOOKUP(MOD(P3723,13),銀河の音,2,FALSE)</f>
        <v>磁気の</v>
      </c>
      <c r="S3723" s="382" t="str">
        <f>VLOOKUP(MOD(P3723,20),太陽の紋章,2,FALSE)</f>
        <v>蛇</v>
      </c>
      <c r="T3723" s="91" t="s">
        <v>3736</v>
      </c>
    </row>
    <row r="3724" spans="1:20" ht="13.5" customHeight="1">
      <c r="A3724" s="76" t="str">
        <f>VLOOKUP(MOD(E3724,10),十干,2,FALSE)</f>
        <v>己</v>
      </c>
      <c r="B3724" s="199" t="str">
        <f>VLOOKUP(MOD(E3724,12),十二支,3,FALSE)</f>
        <v xml:space="preserve">10 龍 </v>
      </c>
      <c r="C3724" s="201" t="str">
        <f>VLOOKUP(F3724,星座,3,TRUE)</f>
        <v xml:space="preserve">09 火 </v>
      </c>
      <c r="D3724" s="534">
        <v>21656</v>
      </c>
      <c r="E3724" s="116">
        <f>IFERROR(YEAR(D3724),LEFT(D3724,4))</f>
        <v>1959</v>
      </c>
      <c r="F3724" s="116" t="str">
        <f>IF(ISTEXT(D3724),RIGHT(D3724,5),TEXT(D3724,"mm/dd"))</f>
        <v>04/16</v>
      </c>
      <c r="G3724" s="120">
        <f>SUM(MID(E3724,1,1),MID(E3724,2,1),MID(E3724,3,1),MID(E3724,4,1),MID(F3724,1,1),MID(F3724,2,1),MID(F3724,4,1),MID(F3724,5,1))</f>
        <v>35</v>
      </c>
      <c r="H3724" s="120">
        <f>IF(MOD(G3724,9)=0,9,MOD(G3724,9))</f>
        <v>8</v>
      </c>
      <c r="I3724" s="116" t="str">
        <f>IFERROR(MID("日月火水木金土",WEEKDAY(D3724),1),"")</f>
        <v>木</v>
      </c>
      <c r="J3724" s="306" t="s">
        <v>7570</v>
      </c>
      <c r="K3724" s="203" t="str">
        <f>VLOOKUP(F3724,石と花メイン,3,FALSE)</f>
        <v>◆紅玉</v>
      </c>
      <c r="L3724" s="299" t="str">
        <f>VLOOKUP(F3724,石と花メイン,4,FALSE)</f>
        <v>蓮華躑躅【鬼躑躅】</v>
      </c>
      <c r="M3724" s="395">
        <f>IF(OR(MONTH(F3724)&lt;7,AND(MONTH(F3724)=7,DAY(F3724)&lt;=25)),
MOD(SUM((E3724-1901)*365,259),260),
MOD(SUM((E3724-1900)*365,259),260))</f>
        <v>109</v>
      </c>
      <c r="N3724" s="121">
        <f>IF(AND(MONTH(F3724)=7,DAY(F3724)&gt;25),1,
ROUNDDOWN((SUM(VLOOKUP(MONTH(F3724),D暦変換用数値,2,FALSE),DAY(F3724))/28)+1,0))</f>
        <v>10</v>
      </c>
      <c r="O3724" s="117">
        <f>IF(AND(MONTH(F3724)=7,DAY(F3724)&gt;25),DAY(F3724)-25,
MOD((SUM(VLOOKUP(MONTH(F3724),D暦変換用数値,2,FALSE),DAY(F3724))),28)+1)</f>
        <v>13</v>
      </c>
      <c r="P3724" s="408">
        <f>IF(OR(MONTH(F3724)&lt;7,AND(MONTH(F3724)=7,DAY(F3724)&lt;=25)),
MOD(SUM((E3724-1901)*365,(N3724-1)*28,O3724,258),260),
MOD(SUM((E3724-1900)*365,(N3724-1)*28,O3724,258),260))</f>
        <v>113</v>
      </c>
      <c r="Q3724" s="372" t="str">
        <f>VLOOKUP(MOD(P3724,4),色,2,FALSE)</f>
        <v>赤い</v>
      </c>
      <c r="R3724" s="290" t="str">
        <f>VLOOKUP(MOD(P3724,13),銀河の音,2,FALSE)</f>
        <v>太陽の</v>
      </c>
      <c r="S3724" s="383" t="str">
        <f>VLOOKUP(MOD(P3724,20),太陽の紋章,2,FALSE)</f>
        <v>空歩く者</v>
      </c>
      <c r="T3724" s="126" t="s">
        <v>7571</v>
      </c>
    </row>
    <row r="3725" spans="1:20" ht="13.5" customHeight="1">
      <c r="A3725" s="50" t="str">
        <f>VLOOKUP(MOD(E3725,10),十干,2,FALSE)</f>
        <v>己</v>
      </c>
      <c r="B3725" s="199" t="str">
        <f>VLOOKUP(MOD(E3725,12),十二支,3,FALSE)</f>
        <v xml:space="preserve">10 龍 </v>
      </c>
      <c r="C3725" s="201" t="str">
        <f>VLOOKUP(F3725,星座,3,TRUE)</f>
        <v xml:space="preserve">09 火 </v>
      </c>
      <c r="D3725" s="531">
        <v>21658</v>
      </c>
      <c r="E3725" s="1">
        <f>IFERROR(YEAR(D3725),LEFT(D3725,4))</f>
        <v>1959</v>
      </c>
      <c r="F3725" s="1" t="str">
        <f>IF(ISTEXT(D3725),RIGHT(D3725,5),TEXT(D3725,"mm/dd"))</f>
        <v>04/18</v>
      </c>
      <c r="G3725" s="39">
        <f>SUM(MID(E3725,1,1),MID(E3725,2,1),MID(E3725,3,1),MID(E3725,4,1),MID(F3725,1,1),MID(F3725,2,1),MID(F3725,4,1),MID(F3725,5,1))</f>
        <v>37</v>
      </c>
      <c r="H3725" s="41">
        <f>IF(MOD(G3725,9)=0,9,MOD(G3725,9))</f>
        <v>1</v>
      </c>
      <c r="I3725" s="45" t="str">
        <f>IFERROR(MID("日月火水木金土",WEEKDAY(D3725),1),"")</f>
        <v>土</v>
      </c>
      <c r="J3725" s="304" t="s">
        <v>6164</v>
      </c>
      <c r="K3725" s="202" t="str">
        <f>VLOOKUP(F3725,石と花メイン,3,FALSE)</f>
        <v>◆黄玉</v>
      </c>
      <c r="L3725" s="297" t="str">
        <f>VLOOKUP(F3725,石と花メイン,4,FALSE)</f>
        <v>蓮華草【紫雲英】</v>
      </c>
      <c r="M3725" s="393">
        <f>IF(OR(MONTH(F3725)&lt;7,AND(MONTH(F3725)=7,DAY(F3725)&lt;=25)),
MOD(SUM((E3725-1901)*365,259),260),
MOD(SUM((E3725-1900)*365,259),260))</f>
        <v>109</v>
      </c>
      <c r="N3725" s="390">
        <f>IF(AND(MONTH(F3725)=7,DAY(F3725)&gt;25),1,
ROUNDDOWN((SUM(VLOOKUP(MONTH(F3725),D暦変換用数値,2,FALSE),DAY(F3725))/28)+1,0))</f>
        <v>10</v>
      </c>
      <c r="O3725" s="205">
        <f>IF(AND(MONTH(F3725)=7,DAY(F3725)&gt;25),DAY(F3725)-25,
MOD((SUM(VLOOKUP(MONTH(F3725),D暦変換用数値,2,FALSE),DAY(F3725))),28)+1)</f>
        <v>15</v>
      </c>
      <c r="P3725" s="406">
        <f>IF(OR(MONTH(F3725)&lt;7,AND(MONTH(F3725)=7,DAY(F3725)&lt;=25)),
MOD(SUM((E3725-1901)*365,(N3725-1)*28,O3725,258),260),
MOD(SUM((E3725-1900)*365,(N3725-1)*28,O3725,258),260))</f>
        <v>115</v>
      </c>
      <c r="Q3725" s="374" t="str">
        <f>VLOOKUP(MOD(P3725,4),色,2,FALSE)</f>
        <v>青い</v>
      </c>
      <c r="R3725" s="292" t="str">
        <f>VLOOKUP(MOD(P3725,13),銀河の音,2,FALSE)</f>
        <v>スペクトルの</v>
      </c>
      <c r="S3725" s="385" t="str">
        <f>VLOOKUP(MOD(P3725,20),太陽の紋章,2,FALSE)</f>
        <v>鷲</v>
      </c>
      <c r="T3725" s="99" t="s">
        <v>6727</v>
      </c>
    </row>
    <row r="3726" spans="1:20" ht="13.5" customHeight="1">
      <c r="A3726" s="50" t="str">
        <f>VLOOKUP(MOD(E3726,10),十干,2,FALSE)</f>
        <v>辛</v>
      </c>
      <c r="B3726" s="199" t="str">
        <f>VLOOKUP(MOD(E3726,12),十二支,3,FALSE)</f>
        <v xml:space="preserve">10 龍 </v>
      </c>
      <c r="C3726" s="201" t="str">
        <f>VLOOKUP(F3726,星座,3,TRUE)</f>
        <v xml:space="preserve">09 火 </v>
      </c>
      <c r="D3726" s="531">
        <v>26023</v>
      </c>
      <c r="E3726" s="1">
        <f>IFERROR(YEAR(D3726),LEFT(D3726,4))</f>
        <v>1971</v>
      </c>
      <c r="F3726" s="1" t="str">
        <f>IF(ISTEXT(D3726),RIGHT(D3726,5),TEXT(D3726,"mm/dd"))</f>
        <v>03/31</v>
      </c>
      <c r="G3726" s="39">
        <f>SUM(MID(E3726,1,1),MID(E3726,2,1),MID(E3726,3,1),MID(E3726,4,1),MID(F3726,1,1),MID(F3726,2,1),MID(F3726,4,1),MID(F3726,5,1))</f>
        <v>25</v>
      </c>
      <c r="H3726" s="41">
        <f>IF(MOD(G3726,9)=0,9,MOD(G3726,9))</f>
        <v>7</v>
      </c>
      <c r="I3726" s="45" t="str">
        <f>IFERROR(MID("日月火水木金土",WEEKDAY(D3726),1),"")</f>
        <v>水</v>
      </c>
      <c r="J3726" s="304" t="s">
        <v>6165</v>
      </c>
      <c r="K3726" s="202" t="str">
        <f>VLOOKUP(F3726,石と花メイン,3,FALSE)</f>
        <v>□水晶</v>
      </c>
      <c r="L3726" s="297" t="str">
        <f>VLOOKUP(F3726,石と花メイン,4,FALSE)</f>
        <v>苺【和蘭苺】</v>
      </c>
      <c r="M3726" s="393">
        <f>IF(OR(MONTH(F3726)&lt;7,AND(MONTH(F3726)=7,DAY(F3726)&lt;=25)),
MOD(SUM((E3726-1901)*365,259),260),
MOD(SUM((E3726-1900)*365,259),260))</f>
        <v>69</v>
      </c>
      <c r="N3726" s="390">
        <f>IF(AND(MONTH(F3726)=7,DAY(F3726)&gt;25),1,
ROUNDDOWN((SUM(VLOOKUP(MONTH(F3726),D暦変換用数値,2,FALSE),DAY(F3726))/28)+1,0))</f>
        <v>9</v>
      </c>
      <c r="O3726" s="205">
        <f>IF(AND(MONTH(F3726)=7,DAY(F3726)&gt;25),DAY(F3726)-25,
MOD((SUM(VLOOKUP(MONTH(F3726),D暦変換用数値,2,FALSE),DAY(F3726))),28)+1)</f>
        <v>25</v>
      </c>
      <c r="P3726" s="406">
        <f>IF(OR(MONTH(F3726)&lt;7,AND(MONTH(F3726)=7,DAY(F3726)&lt;=25)),
MOD(SUM((E3726-1901)*365,(N3726-1)*28,O3726,258),260),
MOD(SUM((E3726-1900)*365,(N3726-1)*28,O3726,258),260))</f>
        <v>57</v>
      </c>
      <c r="Q3726" s="372" t="str">
        <f>VLOOKUP(MOD(P3726,4),色,2,FALSE)</f>
        <v>赤い</v>
      </c>
      <c r="R3726" s="290" t="str">
        <f>VLOOKUP(MOD(P3726,13),銀河の音,2,FALSE)</f>
        <v>倍音の</v>
      </c>
      <c r="S3726" s="383" t="str">
        <f>VLOOKUP(MOD(P3726,20),太陽の紋章,2,FALSE)</f>
        <v>地球</v>
      </c>
      <c r="T3726" s="98" t="s">
        <v>3736</v>
      </c>
    </row>
    <row r="3727" spans="1:20" ht="13.5" customHeight="1">
      <c r="A3727" s="49" t="str">
        <f>VLOOKUP(MOD(E3727,10),十干,2,FALSE)</f>
        <v>辛</v>
      </c>
      <c r="B3727" s="199" t="str">
        <f>VLOOKUP(MOD(E3727,12),十二支,3,FALSE)</f>
        <v xml:space="preserve">10 龍 </v>
      </c>
      <c r="C3727" s="201" t="str">
        <f>VLOOKUP(F3727,星座,3,TRUE)</f>
        <v xml:space="preserve">09 火 </v>
      </c>
      <c r="D3727" s="535">
        <v>26023</v>
      </c>
      <c r="E3727" s="45">
        <f>IFERROR(YEAR(D3727),LEFT(D3727,4))</f>
        <v>1971</v>
      </c>
      <c r="F3727" s="45" t="str">
        <f>IF(ISTEXT(D3727),RIGHT(D3727,5),TEXT(D3727,"mm/dd"))</f>
        <v>03/31</v>
      </c>
      <c r="G3727" s="41">
        <f>SUM(MID(E3727,1,1),MID(E3727,2,1),MID(E3727,3,1),MID(E3727,4,1),MID(F3727,1,1),MID(F3727,2,1),MID(F3727,4,1),MID(F3727,5,1))</f>
        <v>25</v>
      </c>
      <c r="H3727" s="41">
        <f>IF(MOD(G3727,9)=0,9,MOD(G3727,9))</f>
        <v>7</v>
      </c>
      <c r="I3727" s="45" t="str">
        <f>IFERROR(MID("日月火水木金土",WEEKDAY(D3727),1),"")</f>
        <v>水</v>
      </c>
      <c r="J3727" s="305" t="s">
        <v>521</v>
      </c>
      <c r="K3727" s="203" t="str">
        <f>VLOOKUP(F3727,石と花メイン,3,FALSE)</f>
        <v>□水晶</v>
      </c>
      <c r="L3727" s="298" t="str">
        <f>VLOOKUP(F3727,石と花メイン,4,FALSE)</f>
        <v>苺【和蘭苺】</v>
      </c>
      <c r="M3727" s="394">
        <f>IF(OR(MONTH(F3727)&lt;7,AND(MONTH(F3727)=7,DAY(F3727)&lt;=25)),
MOD(SUM((E3727-1901)*365,259),260),
MOD(SUM((E3727-1900)*365,259),260))</f>
        <v>69</v>
      </c>
      <c r="N3727" s="391">
        <f>IF(AND(MONTH(F3727)=7,DAY(F3727)&gt;25),1,
ROUNDDOWN((SUM(VLOOKUP(MONTH(F3727),D暦変換用数値,2,FALSE),DAY(F3727))/28)+1,0))</f>
        <v>9</v>
      </c>
      <c r="O3727" s="46">
        <f>IF(AND(MONTH(F3727)=7,DAY(F3727)&gt;25),DAY(F3727)-25,
MOD((SUM(VLOOKUP(MONTH(F3727),D暦変換用数値,2,FALSE),DAY(F3727))),28)+1)</f>
        <v>25</v>
      </c>
      <c r="P3727" s="407">
        <f>IF(OR(MONTH(F3727)&lt;7,AND(MONTH(F3727)=7,DAY(F3727)&lt;=25)),
MOD(SUM((E3727-1901)*365,(N3727-1)*28,O3727,258),260),
MOD(SUM((E3727-1900)*365,(N3727-1)*28,O3727,258),260))</f>
        <v>57</v>
      </c>
      <c r="Q3727" s="372" t="str">
        <f>VLOOKUP(MOD(P3727,4),色,2,FALSE)</f>
        <v>赤い</v>
      </c>
      <c r="R3727" s="290" t="str">
        <f>VLOOKUP(MOD(P3727,13),銀河の音,2,FALSE)</f>
        <v>倍音の</v>
      </c>
      <c r="S3727" s="383" t="str">
        <f>VLOOKUP(MOD(P3727,20),太陽の紋章,2,FALSE)</f>
        <v>地球</v>
      </c>
      <c r="T3727" s="104" t="s">
        <v>6747</v>
      </c>
    </row>
    <row r="3728" spans="1:20" ht="13.5" customHeight="1">
      <c r="A3728" s="50" t="str">
        <f>VLOOKUP(MOD(E3728,10),十干,2,FALSE)</f>
        <v>辛</v>
      </c>
      <c r="B3728" s="199" t="str">
        <f>VLOOKUP(MOD(E3728,12),十二支,3,FALSE)</f>
        <v xml:space="preserve">10 龍 </v>
      </c>
      <c r="C3728" s="201" t="str">
        <f>VLOOKUP(F3728,星座,3,TRUE)</f>
        <v xml:space="preserve">09 火 </v>
      </c>
      <c r="D3728" s="531">
        <v>26023</v>
      </c>
      <c r="E3728" s="1">
        <f>IFERROR(YEAR(D3728),LEFT(D3728,4))</f>
        <v>1971</v>
      </c>
      <c r="F3728" s="1" t="str">
        <f>IF(ISTEXT(D3728),RIGHT(D3728,5),TEXT(D3728,"mm/dd"))</f>
        <v>03/31</v>
      </c>
      <c r="G3728" s="39">
        <f>SUM(MID(E3728,1,1),MID(E3728,2,1),MID(E3728,3,1),MID(E3728,4,1),MID(F3728,1,1),MID(F3728,2,1),MID(F3728,4,1),MID(F3728,5,1))</f>
        <v>25</v>
      </c>
      <c r="H3728" s="41">
        <f>IF(MOD(G3728,9)=0,9,MOD(G3728,9))</f>
        <v>7</v>
      </c>
      <c r="I3728" s="45" t="str">
        <f>IFERROR(MID("日月火水木金土",WEEKDAY(D3728),1),"")</f>
        <v>水</v>
      </c>
      <c r="J3728" s="304" t="s">
        <v>6166</v>
      </c>
      <c r="K3728" s="202" t="str">
        <f>VLOOKUP(F3728,石と花メイン,3,FALSE)</f>
        <v>□水晶</v>
      </c>
      <c r="L3728" s="297" t="str">
        <f>VLOOKUP(F3728,石と花メイン,4,FALSE)</f>
        <v>苺【和蘭苺】</v>
      </c>
      <c r="M3728" s="393">
        <f>IF(OR(MONTH(F3728)&lt;7,AND(MONTH(F3728)=7,DAY(F3728)&lt;=25)),
MOD(SUM((E3728-1901)*365,259),260),
MOD(SUM((E3728-1900)*365,259),260))</f>
        <v>69</v>
      </c>
      <c r="N3728" s="390">
        <f>IF(AND(MONTH(F3728)=7,DAY(F3728)&gt;25),1,
ROUNDDOWN((SUM(VLOOKUP(MONTH(F3728),D暦変換用数値,2,FALSE),DAY(F3728))/28)+1,0))</f>
        <v>9</v>
      </c>
      <c r="O3728" s="205">
        <f>IF(AND(MONTH(F3728)=7,DAY(F3728)&gt;25),DAY(F3728)-25,
MOD((SUM(VLOOKUP(MONTH(F3728),D暦変換用数値,2,FALSE),DAY(F3728))),28)+1)</f>
        <v>25</v>
      </c>
      <c r="P3728" s="406">
        <f>IF(OR(MONTH(F3728)&lt;7,AND(MONTH(F3728)=7,DAY(F3728)&lt;=25)),
MOD(SUM((E3728-1901)*365,(N3728-1)*28,O3728,258),260),
MOD(SUM((E3728-1900)*365,(N3728-1)*28,O3728,258),260))</f>
        <v>57</v>
      </c>
      <c r="Q3728" s="372" t="str">
        <f>VLOOKUP(MOD(P3728,4),色,2,FALSE)</f>
        <v>赤い</v>
      </c>
      <c r="R3728" s="290" t="str">
        <f>VLOOKUP(MOD(P3728,13),銀河の音,2,FALSE)</f>
        <v>倍音の</v>
      </c>
      <c r="S3728" s="383" t="str">
        <f>VLOOKUP(MOD(P3728,20),太陽の紋章,2,FALSE)</f>
        <v>地球</v>
      </c>
      <c r="T3728" s="97" t="s">
        <v>20</v>
      </c>
    </row>
    <row r="3729" spans="1:20" ht="13.5" customHeight="1">
      <c r="A3729" s="334" t="str">
        <f>VLOOKUP(MOD(E3729,10),十干,2,FALSE)</f>
        <v>辛</v>
      </c>
      <c r="B3729" s="331" t="str">
        <f>VLOOKUP(MOD(E3729,12),十二支,3,FALSE)</f>
        <v xml:space="preserve">10 龍 </v>
      </c>
      <c r="C3729" s="336" t="str">
        <f>VLOOKUP(F3729,星座,3,TRUE)</f>
        <v xml:space="preserve">09 火 </v>
      </c>
      <c r="D3729" s="540">
        <v>26025</v>
      </c>
      <c r="E3729" s="131">
        <f>IFERROR(YEAR(D3729),LEFT(D3729,4))</f>
        <v>1971</v>
      </c>
      <c r="F3729" s="538" t="str">
        <f>IF(ISTEXT(D3729),RIGHT(D3729,5),TEXT(D3729,"mm/dd"))</f>
        <v>04/02</v>
      </c>
      <c r="G3729" s="133">
        <f>SUM(MID(E3729,1,1),MID(E3729,2,1),MID(E3729,3,1),MID(E3729,4,1),MID(F3729,1,1),MID(F3729,2,1),MID(F3729,4,1),MID(F3729,5,1))</f>
        <v>24</v>
      </c>
      <c r="H3729" s="133">
        <f>IF(MOD(G3729,9)=0,9,MOD(G3729,9))</f>
        <v>6</v>
      </c>
      <c r="I3729" s="131" t="str">
        <f>IFERROR(MID("日月火水木金土",WEEKDAY(D3729),1),"")</f>
        <v>金</v>
      </c>
      <c r="J3729" s="306" t="s">
        <v>9378</v>
      </c>
      <c r="K3729" s="335" t="str">
        <f>VLOOKUP(F3729,石と花メイン,3,FALSE)</f>
        <v>■紫水晶</v>
      </c>
      <c r="L3729" s="302" t="str">
        <f>VLOOKUP(F3729,石と花メイン,4,FALSE)</f>
        <v>都忘れ【野春菊】</v>
      </c>
      <c r="M3729" s="396">
        <f>IF(OR(MONTH(F3729)&lt;7,AND(MONTH(F3729)=7,DAY(F3729)&lt;=25)),
MOD(SUM((E3729-1901)*365,259),260),
MOD(SUM((E3729-1900)*365,259),260))</f>
        <v>69</v>
      </c>
      <c r="N3729" s="335">
        <f>IF(AND(MONTH(F3729)=7,DAY(F3729)&gt;25),1,
ROUNDDOWN((SUM(VLOOKUP(MONTH(F3729),D暦変換用数値,2,FALSE),DAY(F3729))/28)+1,0))</f>
        <v>9</v>
      </c>
      <c r="O3729" s="132">
        <f>IF(AND(MONTH(F3729)=7,DAY(F3729)&gt;25),DAY(F3729)-25,
MOD((SUM(VLOOKUP(MONTH(F3729),D暦変換用数値,2,FALSE),DAY(F3729))),28)+1)</f>
        <v>27</v>
      </c>
      <c r="P3729" s="404">
        <f>IF(OR(MONTH(F3729)&lt;7,AND(MONTH(F3729)=7,DAY(F3729)&lt;=25)),
MOD(SUM((E3729-1901)*365,(N3729-1)*28,O3729,258),260),
MOD(SUM((E3729-1900)*365,(N3729-1)*28,O3729,258),260))</f>
        <v>59</v>
      </c>
      <c r="Q3729" s="376" t="str">
        <f>VLOOKUP(MOD(P3729,4),色,2,FALSE)</f>
        <v>青い</v>
      </c>
      <c r="R3729" s="333" t="str">
        <f>VLOOKUP(MOD(P3729,13),銀河の音,2,FALSE)</f>
        <v>共振の</v>
      </c>
      <c r="S3729" s="387" t="str">
        <f>VLOOKUP(MOD(P3729,20),太陽の紋章,2,FALSE)</f>
        <v>嵐</v>
      </c>
      <c r="T3729" s="145"/>
    </row>
    <row r="3730" spans="1:20" ht="13.5" customHeight="1">
      <c r="A3730" s="50" t="str">
        <f>VLOOKUP(MOD(E3730,10),十干,2,FALSE)</f>
        <v>辛</v>
      </c>
      <c r="B3730" s="199" t="str">
        <f>VLOOKUP(MOD(E3730,12),十二支,3,FALSE)</f>
        <v xml:space="preserve">10 龍 </v>
      </c>
      <c r="C3730" s="201" t="str">
        <f>VLOOKUP(F3730,星座,3,TRUE)</f>
        <v xml:space="preserve">09 火 </v>
      </c>
      <c r="D3730" s="531">
        <v>26025</v>
      </c>
      <c r="E3730" s="1">
        <f>IFERROR(YEAR(D3730),LEFT(D3730,4))</f>
        <v>1971</v>
      </c>
      <c r="F3730" s="1" t="str">
        <f>IF(ISTEXT(D3730),RIGHT(D3730,5),TEXT(D3730,"mm/dd"))</f>
        <v>04/02</v>
      </c>
      <c r="G3730" s="39">
        <f>SUM(MID(E3730,1,1),MID(E3730,2,1),MID(E3730,3,1),MID(E3730,4,1),MID(F3730,1,1),MID(F3730,2,1),MID(F3730,4,1),MID(F3730,5,1))</f>
        <v>24</v>
      </c>
      <c r="H3730" s="41">
        <f>IF(MOD(G3730,9)=0,9,MOD(G3730,9))</f>
        <v>6</v>
      </c>
      <c r="I3730" s="45" t="str">
        <f>IFERROR(MID("日月火水木金土",WEEKDAY(D3730),1),"")</f>
        <v>金</v>
      </c>
      <c r="J3730" s="304" t="s">
        <v>6167</v>
      </c>
      <c r="K3730" s="202" t="str">
        <f>VLOOKUP(F3730,石と花メイン,3,FALSE)</f>
        <v>■紫水晶</v>
      </c>
      <c r="L3730" s="297" t="str">
        <f>VLOOKUP(F3730,石と花メイン,4,FALSE)</f>
        <v>都忘れ【野春菊】</v>
      </c>
      <c r="M3730" s="393">
        <f>IF(OR(MONTH(F3730)&lt;7,AND(MONTH(F3730)=7,DAY(F3730)&lt;=25)),
MOD(SUM((E3730-1901)*365,259),260),
MOD(SUM((E3730-1900)*365,259),260))</f>
        <v>69</v>
      </c>
      <c r="N3730" s="390">
        <f>IF(AND(MONTH(F3730)=7,DAY(F3730)&gt;25),1,
ROUNDDOWN((SUM(VLOOKUP(MONTH(F3730),D暦変換用数値,2,FALSE),DAY(F3730))/28)+1,0))</f>
        <v>9</v>
      </c>
      <c r="O3730" s="205">
        <f>IF(AND(MONTH(F3730)=7,DAY(F3730)&gt;25),DAY(F3730)-25,
MOD((SUM(VLOOKUP(MONTH(F3730),D暦変換用数値,2,FALSE),DAY(F3730))),28)+1)</f>
        <v>27</v>
      </c>
      <c r="P3730" s="406">
        <f>IF(OR(MONTH(F3730)&lt;7,AND(MONTH(F3730)=7,DAY(F3730)&lt;=25)),
MOD(SUM((E3730-1901)*365,(N3730-1)*28,O3730,258),260),
MOD(SUM((E3730-1900)*365,(N3730-1)*28,O3730,258),260))</f>
        <v>59</v>
      </c>
      <c r="Q3730" s="374" t="str">
        <f>VLOOKUP(MOD(P3730,4),色,2,FALSE)</f>
        <v>青い</v>
      </c>
      <c r="R3730" s="292" t="str">
        <f>VLOOKUP(MOD(P3730,13),銀河の音,2,FALSE)</f>
        <v>共振の</v>
      </c>
      <c r="S3730" s="385" t="str">
        <f>VLOOKUP(MOD(P3730,20),太陽の紋章,2,FALSE)</f>
        <v>嵐</v>
      </c>
      <c r="T3730" s="111" t="s">
        <v>5817</v>
      </c>
    </row>
    <row r="3731" spans="1:20" ht="13.5" customHeight="1">
      <c r="A3731" s="50" t="str">
        <f>VLOOKUP(MOD(E3731,10),十干,2,FALSE)</f>
        <v>辛</v>
      </c>
      <c r="B3731" s="199" t="str">
        <f>VLOOKUP(MOD(E3731,12),十二支,3,FALSE)</f>
        <v xml:space="preserve">10 龍 </v>
      </c>
      <c r="C3731" s="201" t="str">
        <f>VLOOKUP(F3731,星座,3,TRUE)</f>
        <v xml:space="preserve">09 火 </v>
      </c>
      <c r="D3731" s="531">
        <v>26026</v>
      </c>
      <c r="E3731" s="1">
        <f>IFERROR(YEAR(D3731),LEFT(D3731,4))</f>
        <v>1971</v>
      </c>
      <c r="F3731" s="1" t="str">
        <f>IF(ISTEXT(D3731),RIGHT(D3731,5),TEXT(D3731,"mm/dd"))</f>
        <v>04/03</v>
      </c>
      <c r="G3731" s="39">
        <f>SUM(MID(E3731,1,1),MID(E3731,2,1),MID(E3731,3,1),MID(E3731,4,1),MID(F3731,1,1),MID(F3731,2,1),MID(F3731,4,1),MID(F3731,5,1))</f>
        <v>25</v>
      </c>
      <c r="H3731" s="41">
        <f>IF(MOD(G3731,9)=0,9,MOD(G3731,9))</f>
        <v>7</v>
      </c>
      <c r="I3731" s="45" t="str">
        <f>IFERROR(MID("日月火水木金土",WEEKDAY(D3731),1),"")</f>
        <v>土</v>
      </c>
      <c r="J3731" s="304" t="s">
        <v>6168</v>
      </c>
      <c r="K3731" s="202" t="str">
        <f>VLOOKUP(F3731,石と花メイン,3,FALSE)</f>
        <v>◆青玉</v>
      </c>
      <c r="L3731" s="297" t="str">
        <f>VLOOKUP(F3731,石と花メイン,4,FALSE)</f>
        <v>喇叭水仙【雪中花】</v>
      </c>
      <c r="M3731" s="393">
        <f>IF(OR(MONTH(F3731)&lt;7,AND(MONTH(F3731)=7,DAY(F3731)&lt;=25)),
MOD(SUM((E3731-1901)*365,259),260),
MOD(SUM((E3731-1900)*365,259),260))</f>
        <v>69</v>
      </c>
      <c r="N3731" s="390">
        <f>IF(AND(MONTH(F3731)=7,DAY(F3731)&gt;25),1,
ROUNDDOWN((SUM(VLOOKUP(MONTH(F3731),D暦変換用数値,2,FALSE),DAY(F3731))/28)+1,0))</f>
        <v>9</v>
      </c>
      <c r="O3731" s="205">
        <f>IF(AND(MONTH(F3731)=7,DAY(F3731)&gt;25),DAY(F3731)-25,
MOD((SUM(VLOOKUP(MONTH(F3731),D暦変換用数値,2,FALSE),DAY(F3731))),28)+1)</f>
        <v>28</v>
      </c>
      <c r="P3731" s="406">
        <f>IF(OR(MONTH(F3731)&lt;7,AND(MONTH(F3731)=7,DAY(F3731)&lt;=25)),
MOD(SUM((E3731-1901)*365,(N3731-1)*28,O3731,258),260),
MOD(SUM((E3731-1900)*365,(N3731-1)*28,O3731,258),260))</f>
        <v>60</v>
      </c>
      <c r="Q3731" s="373" t="str">
        <f>VLOOKUP(MOD(P3731,4),色,2,FALSE)</f>
        <v>黄色い</v>
      </c>
      <c r="R3731" s="291" t="str">
        <f>VLOOKUP(MOD(P3731,13),銀河の音,2,FALSE)</f>
        <v>銀河の</v>
      </c>
      <c r="S3731" s="384" t="str">
        <f>VLOOKUP(MOD(P3731,20),太陽の紋章,2,FALSE)</f>
        <v>太陽</v>
      </c>
      <c r="T3731" s="111" t="s">
        <v>965</v>
      </c>
    </row>
    <row r="3732" spans="1:20" ht="13.5" customHeight="1">
      <c r="A3732" s="50" t="str">
        <f>VLOOKUP(MOD(E3732,10),十干,2,FALSE)</f>
        <v>辛</v>
      </c>
      <c r="B3732" s="199" t="str">
        <f>VLOOKUP(MOD(E3732,12),十二支,3,FALSE)</f>
        <v xml:space="preserve">10 龍 </v>
      </c>
      <c r="C3732" s="201" t="str">
        <f>VLOOKUP(F3732,星座,3,TRUE)</f>
        <v xml:space="preserve">09 火 </v>
      </c>
      <c r="D3732" s="531">
        <v>26028</v>
      </c>
      <c r="E3732" s="1">
        <f>IFERROR(YEAR(D3732),LEFT(D3732,4))</f>
        <v>1971</v>
      </c>
      <c r="F3732" s="1" t="str">
        <f>IF(ISTEXT(D3732),RIGHT(D3732,5),TEXT(D3732,"mm/dd"))</f>
        <v>04/05</v>
      </c>
      <c r="G3732" s="39">
        <f>SUM(MID(E3732,1,1),MID(E3732,2,1),MID(E3732,3,1),MID(E3732,4,1),MID(F3732,1,1),MID(F3732,2,1),MID(F3732,4,1),MID(F3732,5,1))</f>
        <v>27</v>
      </c>
      <c r="H3732" s="41">
        <f>IF(MOD(G3732,9)=0,9,MOD(G3732,9))</f>
        <v>9</v>
      </c>
      <c r="I3732" s="45" t="str">
        <f>IFERROR(MID("日月火水木金土",WEEKDAY(D3732),1),"")</f>
        <v>月</v>
      </c>
      <c r="J3732" s="304" t="s">
        <v>4699</v>
      </c>
      <c r="K3732" s="202" t="str">
        <f>VLOOKUP(F3732,石と花メイン,3,FALSE)</f>
        <v>◆翠玉</v>
      </c>
      <c r="L3732" s="297" t="str">
        <f>VLOOKUP(F3732,石と花メイン,4,FALSE)</f>
        <v>無花果【蓬莱柿】</v>
      </c>
      <c r="M3732" s="393">
        <f>IF(OR(MONTH(F3732)&lt;7,AND(MONTH(F3732)=7,DAY(F3732)&lt;=25)),
MOD(SUM((E3732-1901)*365,259),260),
MOD(SUM((E3732-1900)*365,259),260))</f>
        <v>69</v>
      </c>
      <c r="N3732" s="390">
        <f>IF(AND(MONTH(F3732)=7,DAY(F3732)&gt;25),1,
ROUNDDOWN((SUM(VLOOKUP(MONTH(F3732),D暦変換用数値,2,FALSE),DAY(F3732))/28)+1,0))</f>
        <v>10</v>
      </c>
      <c r="O3732" s="205">
        <f>IF(AND(MONTH(F3732)=7,DAY(F3732)&gt;25),DAY(F3732)-25,
MOD((SUM(VLOOKUP(MONTH(F3732),D暦変換用数値,2,FALSE),DAY(F3732))),28)+1)</f>
        <v>2</v>
      </c>
      <c r="P3732" s="406">
        <f>IF(OR(MONTH(F3732)&lt;7,AND(MONTH(F3732)=7,DAY(F3732)&lt;=25)),
MOD(SUM((E3732-1901)*365,(N3732-1)*28,O3732,258),260),
MOD(SUM((E3732-1900)*365,(N3732-1)*28,O3732,258),260))</f>
        <v>62</v>
      </c>
      <c r="Q3732" s="375" t="str">
        <f>VLOOKUP(MOD(P3732,4),色,2,FALSE)</f>
        <v>白い</v>
      </c>
      <c r="R3732" s="293" t="str">
        <f>VLOOKUP(MOD(P3732,13),銀河の音,2,FALSE)</f>
        <v>惑星の</v>
      </c>
      <c r="S3732" s="386" t="str">
        <f>VLOOKUP(MOD(P3732,20),太陽の紋章,2,FALSE)</f>
        <v>風</v>
      </c>
      <c r="T3732" s="97" t="s">
        <v>1007</v>
      </c>
    </row>
    <row r="3733" spans="1:20" ht="13.5" customHeight="1">
      <c r="A3733" s="282" t="str">
        <f>VLOOKUP(MOD(E3733,10),十干,2,FALSE)</f>
        <v>辛</v>
      </c>
      <c r="B3733" s="283" t="str">
        <f>VLOOKUP(MOD(E3733,12),十二支,3,FALSE)</f>
        <v xml:space="preserve">10 龍 </v>
      </c>
      <c r="C3733" s="287" t="str">
        <f>VLOOKUP(F3733,星座,3,TRUE)</f>
        <v xml:space="preserve">09 火 </v>
      </c>
      <c r="D3733" s="533">
        <v>26033</v>
      </c>
      <c r="E3733" s="83">
        <f>IFERROR(YEAR(D3733),LEFT(D3733,4))</f>
        <v>1971</v>
      </c>
      <c r="F3733" s="83" t="str">
        <f>IF(ISTEXT(D3733),RIGHT(D3733,5),TEXT(D3733,"mm/dd"))</f>
        <v>04/10</v>
      </c>
      <c r="G3733" s="88">
        <f>SUM(MID(E3733,1,1),MID(E3733,2,1),MID(E3733,3,1),MID(E3733,4,1),MID(F3733,1,1),MID(F3733,2,1),MID(F3733,4,1),MID(F3733,5,1))</f>
        <v>23</v>
      </c>
      <c r="H3733" s="88">
        <f>IF(MOD(G3733,9)=0,9,MOD(G3733,9))</f>
        <v>5</v>
      </c>
      <c r="I3733" s="83" t="str">
        <f>IFERROR(MID("日月火水木金土",WEEKDAY(D3733),1),"")</f>
        <v>土</v>
      </c>
      <c r="J3733" s="303" t="s">
        <v>1086</v>
      </c>
      <c r="K3733" s="87" t="str">
        <f>VLOOKUP(F3733,石と花メイン,3,FALSE)</f>
        <v>□水晶</v>
      </c>
      <c r="L3733" s="296" t="str">
        <f>VLOOKUP(F3733,石と花メイン,4,FALSE)</f>
        <v>九輪草【七階草】</v>
      </c>
      <c r="M3733" s="392">
        <f>IF(OR(MONTH(F3733)&lt;7,AND(MONTH(F3733)=7,DAY(F3733)&lt;=25)),
MOD(SUM((E3733-1901)*365,259),260),
MOD(SUM((E3733-1900)*365,259),260))</f>
        <v>69</v>
      </c>
      <c r="N3733" s="330">
        <f>IF(AND(MONTH(F3733)=7,DAY(F3733)&gt;25),1,
ROUNDDOWN((SUM(VLOOKUP(MONTH(F3733),D暦変換用数値,2,FALSE),DAY(F3733))/28)+1,0))</f>
        <v>10</v>
      </c>
      <c r="O3733" s="84">
        <f>IF(AND(MONTH(F3733)=7,DAY(F3733)&gt;25),DAY(F3733)-25,
MOD((SUM(VLOOKUP(MONTH(F3733),D暦変換用数値,2,FALSE),DAY(F3733))),28)+1)</f>
        <v>7</v>
      </c>
      <c r="P3733" s="405">
        <f>IF(OR(MONTH(F3733)&lt;7,AND(MONTH(F3733)=7,DAY(F3733)&lt;=25)),
MOD(SUM((E3733-1901)*365,(N3733-1)*28,O3733,258),260),
MOD(SUM((E3733-1900)*365,(N3733-1)*28,O3733,258),260))</f>
        <v>67</v>
      </c>
      <c r="Q3733" s="371" t="str">
        <f>VLOOKUP(MOD(P3733,4),色,2,FALSE)</f>
        <v>青い</v>
      </c>
      <c r="R3733" s="289" t="str">
        <f>VLOOKUP(MOD(P3733,13),銀河の音,2,FALSE)</f>
        <v>月の</v>
      </c>
      <c r="S3733" s="382" t="str">
        <f>VLOOKUP(MOD(P3733,20),太陽の紋章,2,FALSE)</f>
        <v>手</v>
      </c>
      <c r="T3733" s="100" t="s">
        <v>6022</v>
      </c>
    </row>
    <row r="3734" spans="1:20" ht="13.5" customHeight="1">
      <c r="A3734" s="334" t="str">
        <f>VLOOKUP(MOD(E3734,10),十干,2,FALSE)</f>
        <v>辛</v>
      </c>
      <c r="B3734" s="331" t="str">
        <f>VLOOKUP(MOD(E3734,12),十二支,3,FALSE)</f>
        <v xml:space="preserve">10 龍 </v>
      </c>
      <c r="C3734" s="336" t="str">
        <f>VLOOKUP(F3734,星座,3,TRUE)</f>
        <v xml:space="preserve">09 火 </v>
      </c>
      <c r="D3734" s="540">
        <v>26036</v>
      </c>
      <c r="E3734" s="131">
        <f>IFERROR(YEAR(D3734),LEFT(D3734,4))</f>
        <v>1971</v>
      </c>
      <c r="F3734" s="538" t="str">
        <f>IF(ISTEXT(D3734),RIGHT(D3734,5),TEXT(D3734,"mm/dd"))</f>
        <v>04/13</v>
      </c>
      <c r="G3734" s="133">
        <f>SUM(MID(E3734,1,1),MID(E3734,2,1),MID(E3734,3,1),MID(E3734,4,1),MID(F3734,1,1),MID(F3734,2,1),MID(F3734,4,1),MID(F3734,5,1))</f>
        <v>26</v>
      </c>
      <c r="H3734" s="133">
        <f>IF(MOD(G3734,9)=0,9,MOD(G3734,9))</f>
        <v>8</v>
      </c>
      <c r="I3734" s="131" t="str">
        <f>IFERROR(MID("日月火水木金土",WEEKDAY(D3734),1),"")</f>
        <v>火</v>
      </c>
      <c r="J3734" s="306" t="s">
        <v>9095</v>
      </c>
      <c r="K3734" s="335" t="str">
        <f>VLOOKUP(F3734,石と花メイン,3,FALSE)</f>
        <v>◇金剛石</v>
      </c>
      <c r="L3734" s="302" t="str">
        <f>VLOOKUP(F3734,石と花メイン,4,FALSE)</f>
        <v>波斯菊【蛇の目草】</v>
      </c>
      <c r="M3734" s="396">
        <f>IF(OR(MONTH(F3734)&lt;7,AND(MONTH(F3734)=7,DAY(F3734)&lt;=25)),
MOD(SUM((E3734-1901)*365,259),260),
MOD(SUM((E3734-1900)*365,259),260))</f>
        <v>69</v>
      </c>
      <c r="N3734" s="335">
        <f>IF(AND(MONTH(F3734)=7,DAY(F3734)&gt;25),1,
ROUNDDOWN((SUM(VLOOKUP(MONTH(F3734),D暦変換用数値,2,FALSE),DAY(F3734))/28)+1,0))</f>
        <v>10</v>
      </c>
      <c r="O3734" s="132">
        <f>IF(AND(MONTH(F3734)=7,DAY(F3734)&gt;25),DAY(F3734)-25,
MOD((SUM(VLOOKUP(MONTH(F3734),D暦変換用数値,2,FALSE),DAY(F3734))),28)+1)</f>
        <v>10</v>
      </c>
      <c r="P3734" s="404">
        <f>IF(OR(MONTH(F3734)&lt;7,AND(MONTH(F3734)=7,DAY(F3734)&lt;=25)),
MOD(SUM((E3734-1901)*365,(N3734-1)*28,O3734,258),260),
MOD(SUM((E3734-1900)*365,(N3734-1)*28,O3734,258),260))</f>
        <v>70</v>
      </c>
      <c r="Q3734" s="376" t="str">
        <f>VLOOKUP(MOD(P3734,4),色,2,FALSE)</f>
        <v>白い</v>
      </c>
      <c r="R3734" s="333" t="str">
        <f>VLOOKUP(MOD(P3734,13),銀河の音,2,FALSE)</f>
        <v>倍音の</v>
      </c>
      <c r="S3734" s="387" t="str">
        <f>VLOOKUP(MOD(P3734,20),太陽の紋章,2,FALSE)</f>
        <v>犬</v>
      </c>
      <c r="T3734" s="145"/>
    </row>
    <row r="3735" spans="1:20" ht="13.5" customHeight="1">
      <c r="A3735" s="50" t="str">
        <f>VLOOKUP(MOD(E3735,10),十干,2,FALSE)</f>
        <v>辛</v>
      </c>
      <c r="B3735" s="199" t="str">
        <f>VLOOKUP(MOD(E3735,12),十二支,3,FALSE)</f>
        <v xml:space="preserve">10 龍 </v>
      </c>
      <c r="C3735" s="201" t="str">
        <f>VLOOKUP(F3735,星座,3,TRUE)</f>
        <v xml:space="preserve">09 火 </v>
      </c>
      <c r="D3735" s="531">
        <v>26041</v>
      </c>
      <c r="E3735" s="1">
        <f>IFERROR(YEAR(D3735),LEFT(D3735,4))</f>
        <v>1971</v>
      </c>
      <c r="F3735" s="1" t="str">
        <f>IF(ISTEXT(D3735),RIGHT(D3735,5),TEXT(D3735,"mm/dd"))</f>
        <v>04/18</v>
      </c>
      <c r="G3735" s="39">
        <f>SUM(MID(E3735,1,1),MID(E3735,2,1),MID(E3735,3,1),MID(E3735,4,1),MID(F3735,1,1),MID(F3735,2,1),MID(F3735,4,1),MID(F3735,5,1))</f>
        <v>31</v>
      </c>
      <c r="H3735" s="41">
        <f>IF(MOD(G3735,9)=0,9,MOD(G3735,9))</f>
        <v>4</v>
      </c>
      <c r="I3735" s="45" t="str">
        <f>IFERROR(MID("日月火水木金土",WEEKDAY(D3735),1),"")</f>
        <v>日</v>
      </c>
      <c r="J3735" s="304" t="s">
        <v>4700</v>
      </c>
      <c r="K3735" s="202" t="str">
        <f>VLOOKUP(F3735,石と花メイン,3,FALSE)</f>
        <v>◆黄玉</v>
      </c>
      <c r="L3735" s="297" t="str">
        <f>VLOOKUP(F3735,石と花メイン,4,FALSE)</f>
        <v>蓮華草【紫雲英】</v>
      </c>
      <c r="M3735" s="393">
        <f>IF(OR(MONTH(F3735)&lt;7,AND(MONTH(F3735)=7,DAY(F3735)&lt;=25)),
MOD(SUM((E3735-1901)*365,259),260),
MOD(SUM((E3735-1900)*365,259),260))</f>
        <v>69</v>
      </c>
      <c r="N3735" s="390">
        <f>IF(AND(MONTH(F3735)=7,DAY(F3735)&gt;25),1,
ROUNDDOWN((SUM(VLOOKUP(MONTH(F3735),D暦変換用数値,2,FALSE),DAY(F3735))/28)+1,0))</f>
        <v>10</v>
      </c>
      <c r="O3735" s="205">
        <f>IF(AND(MONTH(F3735)=7,DAY(F3735)&gt;25),DAY(F3735)-25,
MOD((SUM(VLOOKUP(MONTH(F3735),D暦変換用数値,2,FALSE),DAY(F3735))),28)+1)</f>
        <v>15</v>
      </c>
      <c r="P3735" s="406">
        <f>IF(OR(MONTH(F3735)&lt;7,AND(MONTH(F3735)=7,DAY(F3735)&lt;=25)),
MOD(SUM((E3735-1901)*365,(N3735-1)*28,O3735,258),260),
MOD(SUM((E3735-1900)*365,(N3735-1)*28,O3735,258),260))</f>
        <v>75</v>
      </c>
      <c r="Q3735" s="374" t="str">
        <f>VLOOKUP(MOD(P3735,4),色,2,FALSE)</f>
        <v>青い</v>
      </c>
      <c r="R3735" s="292" t="str">
        <f>VLOOKUP(MOD(P3735,13),銀河の音,2,FALSE)</f>
        <v>惑星の</v>
      </c>
      <c r="S3735" s="385" t="str">
        <f>VLOOKUP(MOD(P3735,20),太陽の紋章,2,FALSE)</f>
        <v>鷲</v>
      </c>
      <c r="T3735" s="99" t="s">
        <v>3173</v>
      </c>
    </row>
    <row r="3736" spans="1:20" ht="13.5" customHeight="1">
      <c r="A3736" s="50" t="str">
        <f>VLOOKUP(MOD(E3736,10),十干,2,FALSE)</f>
        <v>癸</v>
      </c>
      <c r="B3736" s="199" t="str">
        <f>VLOOKUP(MOD(E3736,12),十二支,3,FALSE)</f>
        <v xml:space="preserve">10 龍 </v>
      </c>
      <c r="C3736" s="201" t="str">
        <f>VLOOKUP(F3736,星座,3,TRUE)</f>
        <v xml:space="preserve">09 火 </v>
      </c>
      <c r="D3736" s="531">
        <v>30402</v>
      </c>
      <c r="E3736" s="1">
        <f>IFERROR(YEAR(D3736),LEFT(D3736,4))</f>
        <v>1983</v>
      </c>
      <c r="F3736" s="1" t="str">
        <f>IF(ISTEXT(D3736),RIGHT(D3736,5),TEXT(D3736,"mm/dd"))</f>
        <v>03/27</v>
      </c>
      <c r="G3736" s="39">
        <f>SUM(MID(E3736,1,1),MID(E3736,2,1),MID(E3736,3,1),MID(E3736,4,1),MID(F3736,1,1),MID(F3736,2,1),MID(F3736,4,1),MID(F3736,5,1))</f>
        <v>33</v>
      </c>
      <c r="H3736" s="41">
        <f>IF(MOD(G3736,9)=0,9,MOD(G3736,9))</f>
        <v>6</v>
      </c>
      <c r="I3736" s="45" t="str">
        <f>IFERROR(MID("日月火水木金土",WEEKDAY(D3736),1),"")</f>
        <v>日</v>
      </c>
      <c r="J3736" s="304" t="s">
        <v>4701</v>
      </c>
      <c r="K3736" s="202" t="str">
        <f>VLOOKUP(F3736,石と花メイン,3,FALSE)</f>
        <v>□水晶</v>
      </c>
      <c r="L3736" s="297" t="str">
        <f>VLOOKUP(F3736,石と花メイン,4,FALSE)</f>
        <v>巾着草【カルセオラリア】</v>
      </c>
      <c r="M3736" s="393">
        <f>IF(OR(MONTH(F3736)&lt;7,AND(MONTH(F3736)=7,DAY(F3736)&lt;=25)),
MOD(SUM((E3736-1901)*365,259),260),
MOD(SUM((E3736-1900)*365,259),260))</f>
        <v>29</v>
      </c>
      <c r="N3736" s="390">
        <f>IF(AND(MONTH(F3736)=7,DAY(F3736)&gt;25),1,
ROUNDDOWN((SUM(VLOOKUP(MONTH(F3736),D暦変換用数値,2,FALSE),DAY(F3736))/28)+1,0))</f>
        <v>9</v>
      </c>
      <c r="O3736" s="205">
        <f>IF(AND(MONTH(F3736)=7,DAY(F3736)&gt;25),DAY(F3736)-25,
MOD((SUM(VLOOKUP(MONTH(F3736),D暦変換用数値,2,FALSE),DAY(F3736))),28)+1)</f>
        <v>21</v>
      </c>
      <c r="P3736" s="406">
        <f>IF(OR(MONTH(F3736)&lt;7,AND(MONTH(F3736)=7,DAY(F3736)&lt;=25)),
MOD(SUM((E3736-1901)*365,(N3736-1)*28,O3736,258),260),
MOD(SUM((E3736-1900)*365,(N3736-1)*28,O3736,258),260))</f>
        <v>13</v>
      </c>
      <c r="Q3736" s="372" t="str">
        <f>VLOOKUP(MOD(P3736,4),色,2,FALSE)</f>
        <v>赤い</v>
      </c>
      <c r="R3736" s="290" t="str">
        <f>VLOOKUP(MOD(P3736,13),銀河の音,2,FALSE)</f>
        <v>宇宙の</v>
      </c>
      <c r="S3736" s="383" t="str">
        <f>VLOOKUP(MOD(P3736,20),太陽の紋章,2,FALSE)</f>
        <v>空歩く者</v>
      </c>
      <c r="T3736" s="93" t="s">
        <v>6303</v>
      </c>
    </row>
    <row r="3737" spans="1:20" ht="13.5" customHeight="1">
      <c r="A3737" s="76" t="str">
        <f>VLOOKUP(MOD(E3737,10),十干,2,FALSE)</f>
        <v>癸</v>
      </c>
      <c r="B3737" s="199" t="str">
        <f>VLOOKUP(MOD(E3737,12),十二支,3,FALSE)</f>
        <v xml:space="preserve">10 龍 </v>
      </c>
      <c r="C3737" s="201" t="str">
        <f>VLOOKUP(F3737,星座,3,TRUE)</f>
        <v xml:space="preserve">09 火 </v>
      </c>
      <c r="D3737" s="534">
        <v>30422</v>
      </c>
      <c r="E3737" s="116">
        <f>IFERROR(YEAR(D3737),LEFT(D3737,4))</f>
        <v>1983</v>
      </c>
      <c r="F3737" s="116" t="str">
        <f>IF(ISTEXT(D3737),RIGHT(D3737,5),TEXT(D3737,"mm/dd"))</f>
        <v>04/16</v>
      </c>
      <c r="G3737" s="120">
        <f>SUM(MID(E3737,1,1),MID(E3737,2,1),MID(E3737,3,1),MID(E3737,4,1),MID(F3737,1,1),MID(F3737,2,1),MID(F3737,4,1),MID(F3737,5,1))</f>
        <v>32</v>
      </c>
      <c r="H3737" s="120">
        <f>IF(MOD(G3737,9)=0,9,MOD(G3737,9))</f>
        <v>5</v>
      </c>
      <c r="I3737" s="116" t="str">
        <f>IFERROR(MID("日月火水木金土",WEEKDAY(D3737),1),"")</f>
        <v>土</v>
      </c>
      <c r="J3737" s="306" t="s">
        <v>7524</v>
      </c>
      <c r="K3737" s="203" t="str">
        <f>VLOOKUP(F3737,石と花メイン,3,FALSE)</f>
        <v>◆紅玉</v>
      </c>
      <c r="L3737" s="299" t="str">
        <f>VLOOKUP(F3737,石と花メイン,4,FALSE)</f>
        <v>蓮華躑躅【鬼躑躅】</v>
      </c>
      <c r="M3737" s="395">
        <f>IF(OR(MONTH(F3737)&lt;7,AND(MONTH(F3737)=7,DAY(F3737)&lt;=25)),
MOD(SUM((E3737-1901)*365,259),260),
MOD(SUM((E3737-1900)*365,259),260))</f>
        <v>29</v>
      </c>
      <c r="N3737" s="121">
        <f>IF(AND(MONTH(F3737)=7,DAY(F3737)&gt;25),1,
ROUNDDOWN((SUM(VLOOKUP(MONTH(F3737),D暦変換用数値,2,FALSE),DAY(F3737))/28)+1,0))</f>
        <v>10</v>
      </c>
      <c r="O3737" s="117">
        <f>IF(AND(MONTH(F3737)=7,DAY(F3737)&gt;25),DAY(F3737)-25,
MOD((SUM(VLOOKUP(MONTH(F3737),D暦変換用数値,2,FALSE),DAY(F3737))),28)+1)</f>
        <v>13</v>
      </c>
      <c r="P3737" s="408">
        <f>IF(OR(MONTH(F3737)&lt;7,AND(MONTH(F3737)=7,DAY(F3737)&lt;=25)),
MOD(SUM((E3737-1901)*365,(N3737-1)*28,O3737,258),260),
MOD(SUM((E3737-1900)*365,(N3737-1)*28,O3737,258),260))</f>
        <v>33</v>
      </c>
      <c r="Q3737" s="372" t="str">
        <f>VLOOKUP(MOD(P3737,4),色,2,FALSE)</f>
        <v>赤い</v>
      </c>
      <c r="R3737" s="290" t="str">
        <f>VLOOKUP(MOD(P3737,13),銀河の音,2,FALSE)</f>
        <v>共振の</v>
      </c>
      <c r="S3737" s="383" t="str">
        <f>VLOOKUP(MOD(P3737,20),太陽の紋章,2,FALSE)</f>
        <v>空歩く者</v>
      </c>
      <c r="T3737" s="118"/>
    </row>
    <row r="3738" spans="1:20" ht="13.5" customHeight="1">
      <c r="A3738" s="282" t="str">
        <f>VLOOKUP(MOD(E3738,10),十干,2,FALSE)</f>
        <v>丁</v>
      </c>
      <c r="B3738" s="283" t="str">
        <f>VLOOKUP(MOD(E3738,12),十二支,3,FALSE)</f>
        <v xml:space="preserve">10 龍 </v>
      </c>
      <c r="C3738" s="287" t="str">
        <f>VLOOKUP(F3738,星座,3,TRUE)</f>
        <v xml:space="preserve">09 火 </v>
      </c>
      <c r="D3738" s="533">
        <v>39168</v>
      </c>
      <c r="E3738" s="83">
        <f>IFERROR(YEAR(D3738),LEFT(D3738,4))</f>
        <v>2007</v>
      </c>
      <c r="F3738" s="83" t="str">
        <f>IF(ISTEXT(D3738),RIGHT(D3738,5),TEXT(D3738,"mm/dd"))</f>
        <v>03/27</v>
      </c>
      <c r="G3738" s="88">
        <f>SUM(MID(E3738,1,1),MID(E3738,2,1),MID(E3738,3,1),MID(E3738,4,1),MID(F3738,1,1),MID(F3738,2,1),MID(F3738,4,1),MID(F3738,5,1))</f>
        <v>21</v>
      </c>
      <c r="H3738" s="88">
        <f>IF(MOD(G3738,9)=0,9,MOD(G3738,9))</f>
        <v>3</v>
      </c>
      <c r="I3738" s="83" t="str">
        <f>IFERROR(MID("日月火水木金土",WEEKDAY(D3738),1),"")</f>
        <v>火</v>
      </c>
      <c r="J3738" s="303" t="s">
        <v>1087</v>
      </c>
      <c r="K3738" s="87" t="str">
        <f>VLOOKUP(F3738,石と花メイン,3,FALSE)</f>
        <v>□水晶</v>
      </c>
      <c r="L3738" s="296" t="str">
        <f>VLOOKUP(F3738,石と花メイン,4,FALSE)</f>
        <v>巾着草【カルセオラリア】</v>
      </c>
      <c r="M3738" s="392">
        <f>IF(OR(MONTH(F3738)&lt;7,AND(MONTH(F3738)=7,DAY(F3738)&lt;=25)),
MOD(SUM((E3738-1901)*365,259),260),
MOD(SUM((E3738-1900)*365,259),260))</f>
        <v>209</v>
      </c>
      <c r="N3738" s="330">
        <f>IF(AND(MONTH(F3738)=7,DAY(F3738)&gt;25),1,
ROUNDDOWN((SUM(VLOOKUP(MONTH(F3738),D暦変換用数値,2,FALSE),DAY(F3738))/28)+1,0))</f>
        <v>9</v>
      </c>
      <c r="O3738" s="84">
        <f>IF(AND(MONTH(F3738)=7,DAY(F3738)&gt;25),DAY(F3738)-25,
MOD((SUM(VLOOKUP(MONTH(F3738),D暦変換用数値,2,FALSE),DAY(F3738))),28)+1)</f>
        <v>21</v>
      </c>
      <c r="P3738" s="405">
        <f>IF(OR(MONTH(F3738)&lt;7,AND(MONTH(F3738)=7,DAY(F3738)&lt;=25)),
MOD(SUM((E3738-1901)*365,(N3738-1)*28,O3738,258),260),
MOD(SUM((E3738-1900)*365,(N3738-1)*28,O3738,258),260))</f>
        <v>193</v>
      </c>
      <c r="Q3738" s="371" t="str">
        <f>VLOOKUP(MOD(P3738,4),色,2,FALSE)</f>
        <v>赤い</v>
      </c>
      <c r="R3738" s="289" t="str">
        <f>VLOOKUP(MOD(P3738,13),銀河の音,2,FALSE)</f>
        <v>スペクトルの</v>
      </c>
      <c r="S3738" s="382" t="str">
        <f>VLOOKUP(MOD(P3738,20),太陽の紋章,2,FALSE)</f>
        <v>空歩く者</v>
      </c>
      <c r="T3738" s="91" t="s">
        <v>3736</v>
      </c>
    </row>
    <row r="3739" spans="1:20" ht="13.5" customHeight="1">
      <c r="A3739" s="285" t="str">
        <f>VLOOKUP(MOD(E3739,10),十干,2,FALSE)</f>
        <v>丁</v>
      </c>
      <c r="B3739" s="283" t="str">
        <f>VLOOKUP(MOD(E3739,12),十二支,3,FALSE)</f>
        <v xml:space="preserve">10 龍 </v>
      </c>
      <c r="C3739" s="287" t="str">
        <f>VLOOKUP(F3739,星座,3,TRUE)</f>
        <v xml:space="preserve">09 火 </v>
      </c>
      <c r="D3739" s="533">
        <v>39188</v>
      </c>
      <c r="E3739" s="83">
        <f>IFERROR(YEAR(D3739),LEFT(D3739,4))</f>
        <v>2007</v>
      </c>
      <c r="F3739" s="83" t="str">
        <f>IF(ISTEXT(D3739),RIGHT(D3739,5),TEXT(D3739,"mm/dd"))</f>
        <v>04/16</v>
      </c>
      <c r="G3739" s="88">
        <f>SUM(MID(E3739,1,1),MID(E3739,2,1),MID(E3739,3,1),MID(E3739,4,1),MID(F3739,1,1),MID(F3739,2,1),MID(F3739,4,1),MID(F3739,5,1))</f>
        <v>20</v>
      </c>
      <c r="H3739" s="88">
        <f>IF(MOD(G3739,9)=0,9,MOD(G3739,9))</f>
        <v>2</v>
      </c>
      <c r="I3739" s="83" t="str">
        <f>IFERROR(MID("日月火水木金土",WEEKDAY(D3739),1),"")</f>
        <v>月</v>
      </c>
      <c r="J3739" s="303" t="s">
        <v>1871</v>
      </c>
      <c r="K3739" s="87" t="str">
        <f>VLOOKUP(F3739,石と花メイン,3,FALSE)</f>
        <v>◆紅玉</v>
      </c>
      <c r="L3739" s="296" t="str">
        <f>VLOOKUP(F3739,石と花メイン,4,FALSE)</f>
        <v>蓮華躑躅【鬼躑躅】</v>
      </c>
      <c r="M3739" s="392">
        <f>IF(OR(MONTH(F3739)&lt;7,AND(MONTH(F3739)=7,DAY(F3739)&lt;=25)),
MOD(SUM((E3739-1901)*365,259),260),
MOD(SUM((E3739-1900)*365,259),260))</f>
        <v>209</v>
      </c>
      <c r="N3739" s="330">
        <f>IF(AND(MONTH(F3739)=7,DAY(F3739)&gt;25),1,
ROUNDDOWN((SUM(VLOOKUP(MONTH(F3739),D暦変換用数値,2,FALSE),DAY(F3739))/28)+1,0))</f>
        <v>10</v>
      </c>
      <c r="O3739" s="84">
        <f>IF(AND(MONTH(F3739)=7,DAY(F3739)&gt;25),DAY(F3739)-25,
MOD((SUM(VLOOKUP(MONTH(F3739),D暦変換用数値,2,FALSE),DAY(F3739))),28)+1)</f>
        <v>13</v>
      </c>
      <c r="P3739" s="405">
        <f>IF(OR(MONTH(F3739)&lt;7,AND(MONTH(F3739)=7,DAY(F3739)&lt;=25)),
MOD(SUM((E3739-1901)*365,(N3739-1)*28,O3739,258),260),
MOD(SUM((E3739-1900)*365,(N3739-1)*28,O3739,258),260))</f>
        <v>213</v>
      </c>
      <c r="Q3739" s="371" t="str">
        <f>VLOOKUP(MOD(P3739,4),色,2,FALSE)</f>
        <v>赤い</v>
      </c>
      <c r="R3739" s="289" t="str">
        <f>VLOOKUP(MOD(P3739,13),銀河の音,2,FALSE)</f>
        <v>倍音の</v>
      </c>
      <c r="S3739" s="382" t="str">
        <f>VLOOKUP(MOD(P3739,20),太陽の紋章,2,FALSE)</f>
        <v>空歩く者</v>
      </c>
      <c r="T3739" s="92" t="s">
        <v>6307</v>
      </c>
    </row>
    <row r="3740" spans="1:20" ht="13.5" customHeight="1">
      <c r="A3740" s="282" t="str">
        <f>VLOOKUP(MOD(E3740,10),十干,2,FALSE)</f>
        <v>丁</v>
      </c>
      <c r="B3740" s="283" t="str">
        <f>VLOOKUP(MOD(E3740,12),十二支,3,FALSE)</f>
        <v xml:space="preserve">10 龍 </v>
      </c>
      <c r="C3740" s="287" t="str">
        <f>VLOOKUP(F3740,星座,3,TRUE)</f>
        <v xml:space="preserve">09 火 </v>
      </c>
      <c r="D3740" s="533">
        <v>39190</v>
      </c>
      <c r="E3740" s="83">
        <f>IFERROR(YEAR(D3740),LEFT(D3740,4))</f>
        <v>2007</v>
      </c>
      <c r="F3740" s="83" t="str">
        <f>IF(ISTEXT(D3740),RIGHT(D3740,5),TEXT(D3740,"mm/dd"))</f>
        <v>04/18</v>
      </c>
      <c r="G3740" s="88">
        <f>SUM(MID(E3740,1,1),MID(E3740,2,1),MID(E3740,3,1),MID(E3740,4,1),MID(F3740,1,1),MID(F3740,2,1),MID(F3740,4,1),MID(F3740,5,1))</f>
        <v>22</v>
      </c>
      <c r="H3740" s="88">
        <f>IF(MOD(G3740,9)=0,9,MOD(G3740,9))</f>
        <v>4</v>
      </c>
      <c r="I3740" s="83" t="str">
        <f>IFERROR(MID("日月火水木金土",WEEKDAY(D3740),1),"")</f>
        <v>水</v>
      </c>
      <c r="J3740" s="303" t="s">
        <v>882</v>
      </c>
      <c r="K3740" s="87" t="str">
        <f>VLOOKUP(F3740,石と花メイン,3,FALSE)</f>
        <v>◆黄玉</v>
      </c>
      <c r="L3740" s="296" t="str">
        <f>VLOOKUP(F3740,石と花メイン,4,FALSE)</f>
        <v>蓮華草【紫雲英】</v>
      </c>
      <c r="M3740" s="392">
        <f>IF(OR(MONTH(F3740)&lt;7,AND(MONTH(F3740)=7,DAY(F3740)&lt;=25)),
MOD(SUM((E3740-1901)*365,259),260),
MOD(SUM((E3740-1900)*365,259),260))</f>
        <v>209</v>
      </c>
      <c r="N3740" s="330">
        <f>IF(AND(MONTH(F3740)=7,DAY(F3740)&gt;25),1,
ROUNDDOWN((SUM(VLOOKUP(MONTH(F3740),D暦変換用数値,2,FALSE),DAY(F3740))/28)+1,0))</f>
        <v>10</v>
      </c>
      <c r="O3740" s="84">
        <f>IF(AND(MONTH(F3740)=7,DAY(F3740)&gt;25),DAY(F3740)-25,
MOD((SUM(VLOOKUP(MONTH(F3740),D暦変換用数値,2,FALSE),DAY(F3740))),28)+1)</f>
        <v>15</v>
      </c>
      <c r="P3740" s="405">
        <f>IF(OR(MONTH(F3740)&lt;7,AND(MONTH(F3740)=7,DAY(F3740)&lt;=25)),
MOD(SUM((E3740-1901)*365,(N3740-1)*28,O3740,258),260),
MOD(SUM((E3740-1900)*365,(N3740-1)*28,O3740,258),260))</f>
        <v>215</v>
      </c>
      <c r="Q3740" s="371" t="str">
        <f>VLOOKUP(MOD(P3740,4),色,2,FALSE)</f>
        <v>青い</v>
      </c>
      <c r="R3740" s="289" t="str">
        <f>VLOOKUP(MOD(P3740,13),銀河の音,2,FALSE)</f>
        <v>共振の</v>
      </c>
      <c r="S3740" s="382" t="str">
        <f>VLOOKUP(MOD(P3740,20),太陽の紋章,2,FALSE)</f>
        <v>鷲</v>
      </c>
      <c r="T3740" s="100" t="s">
        <v>1811</v>
      </c>
    </row>
    <row r="3741" spans="1:20" ht="13.5" customHeight="1">
      <c r="A3741" s="282" t="str">
        <f>VLOOKUP(MOD(E3741,10),十干,2,FALSE)</f>
        <v>癸</v>
      </c>
      <c r="B3741" s="283" t="str">
        <f>VLOOKUP(MOD(E3741,12),十二支,3,FALSE)</f>
        <v xml:space="preserve">10 龍 </v>
      </c>
      <c r="C3741" s="287" t="str">
        <f>VLOOKUP(F3741,星座,3,TRUE)</f>
        <v xml:space="preserve">09 火 </v>
      </c>
      <c r="D3741" s="530" t="s">
        <v>8865</v>
      </c>
      <c r="E3741" s="83" t="str">
        <f>IFERROR(YEAR(D3741),LEFT(D3741,4))</f>
        <v>0903</v>
      </c>
      <c r="F3741" s="83" t="str">
        <f>IF(ISTEXT(D3741),RIGHT(D3741,5),TEXT(D3741,"mm/dd"))</f>
        <v>03/26</v>
      </c>
      <c r="G3741" s="88">
        <f>SUM(MID(E3741,1,1),MID(E3741,2,1),MID(E3741,3,1),MID(E3741,4,1),MID(F3741,1,1),MID(F3741,2,1),MID(F3741,4,1),MID(F3741,5,1))</f>
        <v>23</v>
      </c>
      <c r="H3741" s="88">
        <f>IF(MOD(G3741,9)=0,9,MOD(G3741,9))</f>
        <v>5</v>
      </c>
      <c r="I3741" s="83" t="str">
        <f>IFERROR(MID("日月火水木金土",WEEKDAY(D3741),1),"")</f>
        <v/>
      </c>
      <c r="J3741" s="303" t="s">
        <v>4949</v>
      </c>
      <c r="K3741" s="87" t="str">
        <f>VLOOKUP(F3741,石と花メイン,3,FALSE)</f>
        <v>◆黄玉</v>
      </c>
      <c r="L3741" s="296" t="str">
        <f>VLOOKUP(F3741,石と花メイン,4,FALSE)</f>
        <v>花韮【西洋甘菜】</v>
      </c>
      <c r="M3741" s="392">
        <f>IF(OR(MONTH(F3741)&lt;7,AND(MONTH(F3741)=7,DAY(F3741)&lt;=25)),
MOD(SUM((E3741-1901)*365,259),260),
MOD(SUM((E3741-1900)*365,259),260))</f>
        <v>249</v>
      </c>
      <c r="N3741" s="330">
        <f>IF(AND(MONTH(F3741)=7,DAY(F3741)&gt;25),1,
ROUNDDOWN((SUM(VLOOKUP(MONTH(F3741),D暦変換用数値,2,FALSE),DAY(F3741))/28)+1,0))</f>
        <v>9</v>
      </c>
      <c r="O3741" s="84">
        <f>IF(AND(MONTH(F3741)=7,DAY(F3741)&gt;25),DAY(F3741)-25,
MOD((SUM(VLOOKUP(MONTH(F3741),D暦変換用数値,2,FALSE),DAY(F3741))),28)+1)</f>
        <v>20</v>
      </c>
      <c r="P3741" s="405">
        <f>IF(OR(MONTH(F3741)&lt;7,AND(MONTH(F3741)=7,DAY(F3741)&lt;=25)),
MOD(SUM((E3741-1901)*365,(N3741-1)*28,O3741,258),260),
MOD(SUM((E3741-1900)*365,(N3741-1)*28,O3741,258),260))</f>
        <v>232</v>
      </c>
      <c r="Q3741" s="371" t="str">
        <f>VLOOKUP(MOD(P3741,4),色,2,FALSE)</f>
        <v>黄色い</v>
      </c>
      <c r="R3741" s="289" t="str">
        <f>VLOOKUP(MOD(P3741,13),銀河の音,2,FALSE)</f>
        <v>スペクトルの</v>
      </c>
      <c r="S3741" s="382" t="str">
        <f>VLOOKUP(MOD(P3741,20),太陽の紋章,2,FALSE)</f>
        <v>人</v>
      </c>
      <c r="T3741" s="95" t="s">
        <v>945</v>
      </c>
    </row>
    <row r="3742" spans="1:20" ht="13.5" customHeight="1">
      <c r="A3742" s="50" t="str">
        <f>VLOOKUP(MOD(E3742,10),十干,2,FALSE)</f>
        <v>丁</v>
      </c>
      <c r="B3742" s="199" t="str">
        <f>VLOOKUP(MOD(E3742,12),十二支,3,FALSE)</f>
        <v xml:space="preserve">10 龍 </v>
      </c>
      <c r="C3742" s="201" t="str">
        <f>VLOOKUP(F3742,星座,3,TRUE)</f>
        <v xml:space="preserve">09 火 </v>
      </c>
      <c r="D3742" s="531" t="s">
        <v>8866</v>
      </c>
      <c r="E3742" s="1" t="str">
        <f>IFERROR(YEAR(D3742),LEFT(D3742,4))</f>
        <v>1707</v>
      </c>
      <c r="F3742" s="1" t="str">
        <f>IF(ISTEXT(D3742),RIGHT(D3742,5),TEXT(D3742,"mm/dd"))</f>
        <v>04/15</v>
      </c>
      <c r="G3742" s="39">
        <f>SUM(MID(E3742,1,1),MID(E3742,2,1),MID(E3742,3,1),MID(E3742,4,1),MID(F3742,1,1),MID(F3742,2,1),MID(F3742,4,1),MID(F3742,5,1))</f>
        <v>25</v>
      </c>
      <c r="H3742" s="41">
        <f>IF(MOD(G3742,9)=0,9,MOD(G3742,9))</f>
        <v>7</v>
      </c>
      <c r="I3742" s="45" t="str">
        <f>IFERROR(MID("日月火水木金土",WEEKDAY(D3742),1),"")</f>
        <v/>
      </c>
      <c r="J3742" s="304" t="s">
        <v>4950</v>
      </c>
      <c r="K3742" s="203" t="str">
        <f>VLOOKUP(F3742,石と花メイン,3,FALSE)</f>
        <v>○真珠</v>
      </c>
      <c r="L3742" s="297" t="str">
        <f>VLOOKUP(F3742,石と花メイン,4,FALSE)</f>
        <v>含羞草/御辞儀草【眠り草】</v>
      </c>
      <c r="M3742" s="393">
        <f>IF(OR(MONTH(F3742)&lt;7,AND(MONTH(F3742)=7,DAY(F3742)&lt;=25)),
MOD(SUM((E3742-1901)*365,259),260),
MOD(SUM((E3742-1900)*365,259),260))</f>
        <v>169</v>
      </c>
      <c r="N3742" s="390">
        <f>IF(AND(MONTH(F3742)=7,DAY(F3742)&gt;25),1,
ROUNDDOWN((SUM(VLOOKUP(MONTH(F3742),D暦変換用数値,2,FALSE),DAY(F3742))/28)+1,0))</f>
        <v>10</v>
      </c>
      <c r="O3742" s="205">
        <f>IF(AND(MONTH(F3742)=7,DAY(F3742)&gt;25),DAY(F3742)-25,
MOD((SUM(VLOOKUP(MONTH(F3742),D暦変換用数値,2,FALSE),DAY(F3742))),28)+1)</f>
        <v>12</v>
      </c>
      <c r="P3742" s="406">
        <f>IF(OR(MONTH(F3742)&lt;7,AND(MONTH(F3742)=7,DAY(F3742)&lt;=25)),
MOD(SUM((E3742-1901)*365,(N3742-1)*28,O3742,258),260),
MOD(SUM((E3742-1900)*365,(N3742-1)*28,O3742,258),260))</f>
        <v>172</v>
      </c>
      <c r="Q3742" s="373" t="str">
        <f>VLOOKUP(MOD(P3742,4),色,2,FALSE)</f>
        <v>黄色い</v>
      </c>
      <c r="R3742" s="291" t="str">
        <f>VLOOKUP(MOD(P3742,13),銀河の音,2,FALSE)</f>
        <v>電気の</v>
      </c>
      <c r="S3742" s="384" t="str">
        <f>VLOOKUP(MOD(P3742,20),太陽の紋章,2,FALSE)</f>
        <v>人</v>
      </c>
      <c r="T3742" s="97" t="s">
        <v>4519</v>
      </c>
    </row>
    <row r="3743" spans="1:20" ht="13.5" customHeight="1">
      <c r="A3743" s="50" t="str">
        <f>VLOOKUP(MOD(E3743,10),十干,2,FALSE)</f>
        <v>癸</v>
      </c>
      <c r="B3743" s="199" t="str">
        <f>VLOOKUP(MOD(E3743,12),十二支,3,FALSE)</f>
        <v xml:space="preserve">10 龍 </v>
      </c>
      <c r="C3743" s="201" t="str">
        <f>VLOOKUP(F3743,星座,3,TRUE)</f>
        <v xml:space="preserve">09 火 </v>
      </c>
      <c r="D3743" s="531" t="s">
        <v>4278</v>
      </c>
      <c r="E3743" s="1" t="str">
        <f>IFERROR(YEAR(D3743),LEFT(D3743,4))</f>
        <v>1743</v>
      </c>
      <c r="F3743" s="1" t="str">
        <f>IF(ISTEXT(D3743),RIGHT(D3743,5),TEXT(D3743,"mm/dd"))</f>
        <v>04/13</v>
      </c>
      <c r="G3743" s="39">
        <f>SUM(MID(E3743,1,1),MID(E3743,2,1),MID(E3743,3,1),MID(E3743,4,1),MID(F3743,1,1),MID(F3743,2,1),MID(F3743,4,1),MID(F3743,5,1))</f>
        <v>23</v>
      </c>
      <c r="H3743" s="41">
        <f>IF(MOD(G3743,9)=0,9,MOD(G3743,9))</f>
        <v>5</v>
      </c>
      <c r="I3743" s="45" t="str">
        <f>IFERROR(MID("日月火水木金土",WEEKDAY(D3743),1),"")</f>
        <v/>
      </c>
      <c r="J3743" s="304" t="s">
        <v>6149</v>
      </c>
      <c r="K3743" s="202" t="str">
        <f>VLOOKUP(F3743,石と花メイン,3,FALSE)</f>
        <v>◇金剛石</v>
      </c>
      <c r="L3743" s="297" t="str">
        <f>VLOOKUP(F3743,石と花メイン,4,FALSE)</f>
        <v>波斯菊【蛇の目草】</v>
      </c>
      <c r="M3743" s="393">
        <f>IF(OR(MONTH(F3743)&lt;7,AND(MONTH(F3743)=7,DAY(F3743)&lt;=25)),
MOD(SUM((E3743-1901)*365,259),260),
MOD(SUM((E3743-1900)*365,259),260))</f>
        <v>49</v>
      </c>
      <c r="N3743" s="390">
        <f>IF(AND(MONTH(F3743)=7,DAY(F3743)&gt;25),1,
ROUNDDOWN((SUM(VLOOKUP(MONTH(F3743),D暦変換用数値,2,FALSE),DAY(F3743))/28)+1,0))</f>
        <v>10</v>
      </c>
      <c r="O3743" s="205">
        <f>IF(AND(MONTH(F3743)=7,DAY(F3743)&gt;25),DAY(F3743)-25,
MOD((SUM(VLOOKUP(MONTH(F3743),D暦変換用数値,2,FALSE),DAY(F3743))),28)+1)</f>
        <v>10</v>
      </c>
      <c r="P3743" s="406">
        <f>IF(OR(MONTH(F3743)&lt;7,AND(MONTH(F3743)=7,DAY(F3743)&lt;=25)),
MOD(SUM((E3743-1901)*365,(N3743-1)*28,O3743,258),260),
MOD(SUM((E3743-1900)*365,(N3743-1)*28,O3743,258),260))</f>
        <v>50</v>
      </c>
      <c r="Q3743" s="375" t="str">
        <f>VLOOKUP(MOD(P3743,4),色,2,FALSE)</f>
        <v>白い</v>
      </c>
      <c r="R3743" s="293" t="str">
        <f>VLOOKUP(MOD(P3743,13),銀河の音,2,FALSE)</f>
        <v>スペクトルの</v>
      </c>
      <c r="S3743" s="386" t="str">
        <f>VLOOKUP(MOD(P3743,20),太陽の紋章,2,FALSE)</f>
        <v>犬</v>
      </c>
      <c r="T3743" s="99" t="s">
        <v>4279</v>
      </c>
    </row>
    <row r="3744" spans="1:20" ht="13.5" customHeight="1">
      <c r="A3744" s="282" t="str">
        <f>VLOOKUP(MOD(E3744,10),十干,2,FALSE)</f>
        <v>丁</v>
      </c>
      <c r="B3744" s="283" t="str">
        <f>VLOOKUP(MOD(E3744,12),十二支,3,FALSE)</f>
        <v xml:space="preserve">10 龍 </v>
      </c>
      <c r="C3744" s="287" t="str">
        <f>VLOOKUP(F3744,星座,3,TRUE)</f>
        <v xml:space="preserve">09 火 </v>
      </c>
      <c r="D3744" s="533" t="s">
        <v>8867</v>
      </c>
      <c r="E3744" s="83" t="str">
        <f>IFERROR(YEAR(D3744),LEFT(D3744,4))</f>
        <v>1827</v>
      </c>
      <c r="F3744" s="83" t="str">
        <f>IF(ISTEXT(D3744),RIGHT(D3744,5),TEXT(D3744,"mm/dd"))</f>
        <v>03/26</v>
      </c>
      <c r="G3744" s="88">
        <f>SUM(MID(E3744,1,1),MID(E3744,2,1),MID(E3744,3,1),MID(E3744,4,1),MID(F3744,1,1),MID(F3744,2,1),MID(F3744,4,1),MID(F3744,5,1))</f>
        <v>29</v>
      </c>
      <c r="H3744" s="88">
        <f>IF(MOD(G3744,9)=0,9,MOD(G3744,9))</f>
        <v>2</v>
      </c>
      <c r="I3744" s="83" t="str">
        <f>IFERROR(MID("日月火水木金土",WEEKDAY(D3744),1),"")</f>
        <v/>
      </c>
      <c r="J3744" s="303" t="s">
        <v>1083</v>
      </c>
      <c r="K3744" s="87" t="str">
        <f>VLOOKUP(F3744,石と花メイン,3,FALSE)</f>
        <v>◆黄玉</v>
      </c>
      <c r="L3744" s="296" t="str">
        <f>VLOOKUP(F3744,石と花メイン,4,FALSE)</f>
        <v>花韮【西洋甘菜】</v>
      </c>
      <c r="M3744" s="392">
        <f>IF(OR(MONTH(F3744)&lt;7,AND(MONTH(F3744)=7,DAY(F3744)&lt;=25)),
MOD(SUM((E3744-1901)*365,259),260),
MOD(SUM((E3744-1900)*365,259),260))</f>
        <v>29</v>
      </c>
      <c r="N3744" s="330">
        <f>IF(AND(MONTH(F3744)=7,DAY(F3744)&gt;25),1,
ROUNDDOWN((SUM(VLOOKUP(MONTH(F3744),D暦変換用数値,2,FALSE),DAY(F3744))/28)+1,0))</f>
        <v>9</v>
      </c>
      <c r="O3744" s="84">
        <f>IF(AND(MONTH(F3744)=7,DAY(F3744)&gt;25),DAY(F3744)-25,
MOD((SUM(VLOOKUP(MONTH(F3744),D暦変換用数値,2,FALSE),DAY(F3744))),28)+1)</f>
        <v>20</v>
      </c>
      <c r="P3744" s="405">
        <f>IF(OR(MONTH(F3744)&lt;7,AND(MONTH(F3744)=7,DAY(F3744)&lt;=25)),
MOD(SUM((E3744-1901)*365,(N3744-1)*28,O3744,258),260),
MOD(SUM((E3744-1900)*365,(N3744-1)*28,O3744,258),260))</f>
        <v>12</v>
      </c>
      <c r="Q3744" s="371" t="str">
        <f>VLOOKUP(MOD(P3744,4),色,2,FALSE)</f>
        <v>黄色い</v>
      </c>
      <c r="R3744" s="289" t="str">
        <f>VLOOKUP(MOD(P3744,13),銀河の音,2,FALSE)</f>
        <v>水晶の</v>
      </c>
      <c r="S3744" s="382" t="str">
        <f>VLOOKUP(MOD(P3744,20),太陽の紋章,2,FALSE)</f>
        <v>人</v>
      </c>
      <c r="T3744" s="102" t="s">
        <v>2158</v>
      </c>
    </row>
    <row r="3745" spans="1:20" ht="13.5" customHeight="1">
      <c r="A3745" s="50" t="str">
        <f>VLOOKUP(MOD(E3745,10),十干,2,FALSE)</f>
        <v>丁</v>
      </c>
      <c r="B3745" s="199" t="str">
        <f>VLOOKUP(MOD(E3745,12),十二支,3,FALSE)</f>
        <v xml:space="preserve">10 龍 </v>
      </c>
      <c r="C3745" s="201" t="str">
        <f>VLOOKUP(F3745,星座,3,TRUE)</f>
        <v xml:space="preserve">09 火 </v>
      </c>
      <c r="D3745" s="531" t="s">
        <v>4280</v>
      </c>
      <c r="E3745" s="1" t="str">
        <f>IFERROR(YEAR(D3745),LEFT(D3745,4))</f>
        <v>1887</v>
      </c>
      <c r="F3745" s="1" t="str">
        <f>IF(ISTEXT(D3745),RIGHT(D3745,5),TEXT(D3745,"mm/dd"))</f>
        <v>03/22</v>
      </c>
      <c r="G3745" s="39">
        <f>SUM(MID(E3745,1,1),MID(E3745,2,1),MID(E3745,3,1),MID(E3745,4,1),MID(F3745,1,1),MID(F3745,2,1),MID(F3745,4,1),MID(F3745,5,1))</f>
        <v>31</v>
      </c>
      <c r="H3745" s="41">
        <f>IF(MOD(G3745,9)=0,9,MOD(G3745,9))</f>
        <v>4</v>
      </c>
      <c r="I3745" s="45" t="str">
        <f>IFERROR(MID("日月火水木金土",WEEKDAY(D3745),1),"")</f>
        <v/>
      </c>
      <c r="J3745" s="304" t="s">
        <v>6150</v>
      </c>
      <c r="K3745" s="202" t="str">
        <f>VLOOKUP(F3745,石と花メイン,3,FALSE)</f>
        <v>○真珠</v>
      </c>
      <c r="L3745" s="297" t="str">
        <f>VLOOKUP(F3745,石と花メイン,4,FALSE)</f>
        <v>銭葵【ツリーマロウ】</v>
      </c>
      <c r="M3745" s="393">
        <f>IF(OR(MONTH(F3745)&lt;7,AND(MONTH(F3745)=7,DAY(F3745)&lt;=25)),
MOD(SUM((E3745-1901)*365,259),260),
MOD(SUM((E3745-1900)*365,259),260))</f>
        <v>89</v>
      </c>
      <c r="N3745" s="390">
        <f>IF(AND(MONTH(F3745)=7,DAY(F3745)&gt;25),1,
ROUNDDOWN((SUM(VLOOKUP(MONTH(F3745),D暦変換用数値,2,FALSE),DAY(F3745))/28)+1,0))</f>
        <v>9</v>
      </c>
      <c r="O3745" s="205">
        <f>IF(AND(MONTH(F3745)=7,DAY(F3745)&gt;25),DAY(F3745)-25,
MOD((SUM(VLOOKUP(MONTH(F3745),D暦変換用数値,2,FALSE),DAY(F3745))),28)+1)</f>
        <v>16</v>
      </c>
      <c r="P3745" s="406">
        <f>IF(OR(MONTH(F3745)&lt;7,AND(MONTH(F3745)=7,DAY(F3745)&lt;=25)),
MOD(SUM((E3745-1901)*365,(N3745-1)*28,O3745,258),260),
MOD(SUM((E3745-1900)*365,(N3745-1)*28,O3745,258),260))</f>
        <v>68</v>
      </c>
      <c r="Q3745" s="373" t="str">
        <f>VLOOKUP(MOD(P3745,4),色,2,FALSE)</f>
        <v>黄色い</v>
      </c>
      <c r="R3745" s="291" t="str">
        <f>VLOOKUP(MOD(P3745,13),銀河の音,2,FALSE)</f>
        <v>電気の</v>
      </c>
      <c r="S3745" s="384" t="str">
        <f>VLOOKUP(MOD(P3745,20),太陽の紋章,2,FALSE)</f>
        <v>星</v>
      </c>
      <c r="T3745" s="97" t="s">
        <v>2881</v>
      </c>
    </row>
    <row r="3746" spans="1:20" ht="13.5" customHeight="1">
      <c r="A3746" s="50" t="str">
        <f>VLOOKUP(MOD(E3746,10),十干,2,FALSE)</f>
        <v>辛</v>
      </c>
      <c r="B3746" s="199" t="str">
        <f>VLOOKUP(MOD(E3746,12),十二支,3,FALSE)</f>
        <v xml:space="preserve">10 龍 </v>
      </c>
      <c r="C3746" s="201" t="str">
        <f>VLOOKUP(F3746,星座,3,TRUE)</f>
        <v xml:space="preserve">10 龍 </v>
      </c>
      <c r="D3746" s="531">
        <v>4191</v>
      </c>
      <c r="E3746" s="1">
        <f>IFERROR(YEAR(D3746),LEFT(D3746,4))</f>
        <v>1911</v>
      </c>
      <c r="F3746" s="1" t="str">
        <f>IF(ISTEXT(D3746),RIGHT(D3746,5),TEXT(D3746,"mm/dd"))</f>
        <v>06/22</v>
      </c>
      <c r="G3746" s="39">
        <f>SUM(MID(E3746,1,1),MID(E3746,2,1),MID(E3746,3,1),MID(E3746,4,1),MID(F3746,1,1),MID(F3746,2,1),MID(F3746,4,1),MID(F3746,5,1))</f>
        <v>22</v>
      </c>
      <c r="H3746" s="41">
        <f>IF(MOD(G3746,9)=0,9,MOD(G3746,9))</f>
        <v>4</v>
      </c>
      <c r="I3746" s="45" t="str">
        <f>IFERROR(MID("日月火水木金土",WEEKDAY(D3746),1),"")</f>
        <v>木</v>
      </c>
      <c r="J3746" s="304" t="s">
        <v>4404</v>
      </c>
      <c r="K3746" s="202" t="str">
        <f>VLOOKUP(F3746,石と花メイン,3,FALSE)</f>
        <v>◆紅玉</v>
      </c>
      <c r="L3746" s="297" t="str">
        <f>VLOOKUP(F3746,石と花メイン,4,FALSE)</f>
        <v>忍冬/吸葛【ハニーサックル】</v>
      </c>
      <c r="M3746" s="393">
        <f>IF(OR(MONTH(F3746)&lt;7,AND(MONTH(F3746)=7,DAY(F3746)&lt;=25)),
MOD(SUM((E3746-1901)*365,259),260),
MOD(SUM((E3746-1900)*365,259),260))</f>
        <v>9</v>
      </c>
      <c r="N3746" s="390">
        <f>IF(AND(MONTH(F3746)=7,DAY(F3746)&gt;25),1,
ROUNDDOWN((SUM(VLOOKUP(MONTH(F3746),D暦変換用数値,2,FALSE),DAY(F3746))/28)+1,0))</f>
        <v>12</v>
      </c>
      <c r="O3746" s="205">
        <f>IF(AND(MONTH(F3746)=7,DAY(F3746)&gt;25),DAY(F3746)-25,
MOD((SUM(VLOOKUP(MONTH(F3746),D暦変換用数値,2,FALSE),DAY(F3746))),28)+1)</f>
        <v>24</v>
      </c>
      <c r="P3746" s="406">
        <f>IF(OR(MONTH(F3746)&lt;7,AND(MONTH(F3746)=7,DAY(F3746)&lt;=25)),
MOD(SUM((E3746-1901)*365,(N3746-1)*28,O3746,258),260),
MOD(SUM((E3746-1900)*365,(N3746-1)*28,O3746,258),260))</f>
        <v>80</v>
      </c>
      <c r="Q3746" s="373" t="str">
        <f>VLOOKUP(MOD(P3746,4),色,2,FALSE)</f>
        <v>黄色い</v>
      </c>
      <c r="R3746" s="291" t="str">
        <f>VLOOKUP(MOD(P3746,13),銀河の音,2,FALSE)</f>
        <v>月の</v>
      </c>
      <c r="S3746" s="384" t="str">
        <f>VLOOKUP(MOD(P3746,20),太陽の紋章,2,FALSE)</f>
        <v>太陽</v>
      </c>
      <c r="T3746" s="99" t="s">
        <v>5920</v>
      </c>
    </row>
    <row r="3747" spans="1:20" ht="13.5" customHeight="1">
      <c r="A3747" s="50" t="str">
        <f>VLOOKUP(MOD(E3747,10),十干,2,FALSE)</f>
        <v>癸</v>
      </c>
      <c r="B3747" s="199" t="str">
        <f>VLOOKUP(MOD(E3747,12),十二支,3,FALSE)</f>
        <v xml:space="preserve">10 龍 </v>
      </c>
      <c r="C3747" s="201" t="str">
        <f>VLOOKUP(F3747,星座,3,TRUE)</f>
        <v xml:space="preserve">10 龍 </v>
      </c>
      <c r="D3747" s="531">
        <v>8594</v>
      </c>
      <c r="E3747" s="1">
        <f>IFERROR(YEAR(D3747),LEFT(D3747,4))</f>
        <v>1923</v>
      </c>
      <c r="F3747" s="1" t="str">
        <f>IF(ISTEXT(D3747),RIGHT(D3747,5),TEXT(D3747,"mm/dd"))</f>
        <v>07/12</v>
      </c>
      <c r="G3747" s="39">
        <f>SUM(MID(E3747,1,1),MID(E3747,2,1),MID(E3747,3,1),MID(E3747,4,1),MID(F3747,1,1),MID(F3747,2,1),MID(F3747,4,1),MID(F3747,5,1))</f>
        <v>25</v>
      </c>
      <c r="H3747" s="41">
        <f>IF(MOD(G3747,9)=0,9,MOD(G3747,9))</f>
        <v>7</v>
      </c>
      <c r="I3747" s="45" t="str">
        <f>IFERROR(MID("日月火水木金土",WEEKDAY(D3747),1),"")</f>
        <v>木</v>
      </c>
      <c r="J3747" s="304" t="s">
        <v>4705</v>
      </c>
      <c r="K3747" s="202" t="str">
        <f>VLOOKUP(F3747,石と花メイン,3,FALSE)</f>
        <v>□水晶</v>
      </c>
      <c r="L3747" s="297" t="str">
        <f>VLOOKUP(F3747,石と花メイン,4,FALSE)</f>
        <v>ユーストマ【トルコ桔梗】</v>
      </c>
      <c r="M3747" s="393">
        <f>IF(OR(MONTH(F3747)&lt;7,AND(MONTH(F3747)=7,DAY(F3747)&lt;=25)),
MOD(SUM((E3747-1901)*365,259),260),
MOD(SUM((E3747-1900)*365,259),260))</f>
        <v>229</v>
      </c>
      <c r="N3747" s="390">
        <f>IF(AND(MONTH(F3747)=7,DAY(F3747)&gt;25),1,
ROUNDDOWN((SUM(VLOOKUP(MONTH(F3747),D暦変換用数値,2,FALSE),DAY(F3747))/28)+1,0))</f>
        <v>13</v>
      </c>
      <c r="O3747" s="205">
        <f>IF(AND(MONTH(F3747)=7,DAY(F3747)&gt;25),DAY(F3747)-25,
MOD((SUM(VLOOKUP(MONTH(F3747),D暦変換用数値,2,FALSE),DAY(F3747))),28)+1)</f>
        <v>16</v>
      </c>
      <c r="P3747" s="406">
        <f>IF(OR(MONTH(F3747)&lt;7,AND(MONTH(F3747)=7,DAY(F3747)&lt;=25)),
MOD(SUM((E3747-1901)*365,(N3747-1)*28,O3747,258),260),
MOD(SUM((E3747-1900)*365,(N3747-1)*28,O3747,258),260))</f>
        <v>60</v>
      </c>
      <c r="Q3747" s="373" t="str">
        <f>VLOOKUP(MOD(P3747,4),色,2,FALSE)</f>
        <v>黄色い</v>
      </c>
      <c r="R3747" s="291" t="str">
        <f>VLOOKUP(MOD(P3747,13),銀河の音,2,FALSE)</f>
        <v>銀河の</v>
      </c>
      <c r="S3747" s="384" t="str">
        <f>VLOOKUP(MOD(P3747,20),太陽の紋章,2,FALSE)</f>
        <v>太陽</v>
      </c>
      <c r="T3747" s="105" t="s">
        <v>3351</v>
      </c>
    </row>
    <row r="3748" spans="1:20" ht="13.5" customHeight="1">
      <c r="A3748" s="50" t="str">
        <f>VLOOKUP(MOD(E3748,10),十干,2,FALSE)</f>
        <v>癸</v>
      </c>
      <c r="B3748" s="199" t="str">
        <f>VLOOKUP(MOD(E3748,12),十二支,3,FALSE)</f>
        <v xml:space="preserve">10 龍 </v>
      </c>
      <c r="C3748" s="201" t="str">
        <f>VLOOKUP(F3748,星座,3,TRUE)</f>
        <v xml:space="preserve">10 龍 </v>
      </c>
      <c r="D3748" s="531">
        <v>8601</v>
      </c>
      <c r="E3748" s="1">
        <f>IFERROR(YEAR(D3748),LEFT(D3748,4))</f>
        <v>1923</v>
      </c>
      <c r="F3748" s="1" t="str">
        <f>IF(ISTEXT(D3748),RIGHT(D3748,5),TEXT(D3748,"mm/dd"))</f>
        <v>07/19</v>
      </c>
      <c r="G3748" s="39">
        <f>SUM(MID(E3748,1,1),MID(E3748,2,1),MID(E3748,3,1),MID(E3748,4,1),MID(F3748,1,1),MID(F3748,2,1),MID(F3748,4,1),MID(F3748,5,1))</f>
        <v>32</v>
      </c>
      <c r="H3748" s="41">
        <f>IF(MOD(G3748,9)=0,9,MOD(G3748,9))</f>
        <v>5</v>
      </c>
      <c r="I3748" s="45" t="str">
        <f>IFERROR(MID("日月火水木金土",WEEKDAY(D3748),1),"")</f>
        <v>木</v>
      </c>
      <c r="J3748" s="304" t="s">
        <v>4706</v>
      </c>
      <c r="K3748" s="202" t="str">
        <f>VLOOKUP(F3748,石と花メイン,3,FALSE)</f>
        <v>●蛋白石</v>
      </c>
      <c r="L3748" s="297" t="str">
        <f>VLOOKUP(F3748,石と花メイン,4,FALSE)</f>
        <v>鳥兜【附子】</v>
      </c>
      <c r="M3748" s="393">
        <f>IF(OR(MONTH(F3748)&lt;7,AND(MONTH(F3748)=7,DAY(F3748)&lt;=25)),
MOD(SUM((E3748-1901)*365,259),260),
MOD(SUM((E3748-1900)*365,259),260))</f>
        <v>229</v>
      </c>
      <c r="N3748" s="390">
        <f>IF(AND(MONTH(F3748)=7,DAY(F3748)&gt;25),1,
ROUNDDOWN((SUM(VLOOKUP(MONTH(F3748),D暦変換用数値,2,FALSE),DAY(F3748))/28)+1,0))</f>
        <v>13</v>
      </c>
      <c r="O3748" s="205">
        <f>IF(AND(MONTH(F3748)=7,DAY(F3748)&gt;25),DAY(F3748)-25,
MOD((SUM(VLOOKUP(MONTH(F3748),D暦変換用数値,2,FALSE),DAY(F3748))),28)+1)</f>
        <v>23</v>
      </c>
      <c r="P3748" s="406">
        <f>IF(OR(MONTH(F3748)&lt;7,AND(MONTH(F3748)=7,DAY(F3748)&lt;=25)),
MOD(SUM((E3748-1901)*365,(N3748-1)*28,O3748,258),260),
MOD(SUM((E3748-1900)*365,(N3748-1)*28,O3748,258),260))</f>
        <v>67</v>
      </c>
      <c r="Q3748" s="374" t="str">
        <f>VLOOKUP(MOD(P3748,4),色,2,FALSE)</f>
        <v>青い</v>
      </c>
      <c r="R3748" s="292" t="str">
        <f>VLOOKUP(MOD(P3748,13),銀河の音,2,FALSE)</f>
        <v>月の</v>
      </c>
      <c r="S3748" s="385" t="str">
        <f>VLOOKUP(MOD(P3748,20),太陽の紋章,2,FALSE)</f>
        <v>手</v>
      </c>
      <c r="T3748" s="98" t="s">
        <v>3736</v>
      </c>
    </row>
    <row r="3749" spans="1:20" ht="13.5" customHeight="1">
      <c r="A3749" s="50" t="str">
        <f>VLOOKUP(MOD(E3749,10),十干,2,FALSE)</f>
        <v>乙</v>
      </c>
      <c r="B3749" s="199" t="str">
        <f>VLOOKUP(MOD(E3749,12),十二支,3,FALSE)</f>
        <v xml:space="preserve">10 龍 </v>
      </c>
      <c r="C3749" s="201" t="str">
        <f>VLOOKUP(F3749,星座,3,TRUE)</f>
        <v xml:space="preserve">10 龍 </v>
      </c>
      <c r="D3749" s="531">
        <v>12958</v>
      </c>
      <c r="E3749" s="1">
        <f>IFERROR(YEAR(D3749),LEFT(D3749,4))</f>
        <v>1935</v>
      </c>
      <c r="F3749" s="1" t="str">
        <f>IF(ISTEXT(D3749),RIGHT(D3749,5),TEXT(D3749,"mm/dd"))</f>
        <v>06/23</v>
      </c>
      <c r="G3749" s="39">
        <f>SUM(MID(E3749,1,1),MID(E3749,2,1),MID(E3749,3,1),MID(E3749,4,1),MID(F3749,1,1),MID(F3749,2,1),MID(F3749,4,1),MID(F3749,5,1))</f>
        <v>29</v>
      </c>
      <c r="H3749" s="41">
        <f>IF(MOD(G3749,9)=0,9,MOD(G3749,9))</f>
        <v>2</v>
      </c>
      <c r="I3749" s="45" t="str">
        <f>IFERROR(MID("日月火水木金土",WEEKDAY(D3749),1),"")</f>
        <v>日</v>
      </c>
      <c r="J3749" s="304" t="s">
        <v>4707</v>
      </c>
      <c r="K3749" s="202" t="str">
        <f>VLOOKUP(F3749,石と花メイン,3,FALSE)</f>
        <v>○真珠</v>
      </c>
      <c r="L3749" s="297" t="str">
        <f>VLOOKUP(F3749,石と花メイン,4,FALSE)</f>
        <v>紫露草</v>
      </c>
      <c r="M3749" s="393">
        <f>IF(OR(MONTH(F3749)&lt;7,AND(MONTH(F3749)=7,DAY(F3749)&lt;=25)),
MOD(SUM((E3749-1901)*365,259),260),
MOD(SUM((E3749-1900)*365,259),260))</f>
        <v>189</v>
      </c>
      <c r="N3749" s="390">
        <f>IF(AND(MONTH(F3749)=7,DAY(F3749)&gt;25),1,
ROUNDDOWN((SUM(VLOOKUP(MONTH(F3749),D暦変換用数値,2,FALSE),DAY(F3749))/28)+1,0))</f>
        <v>12</v>
      </c>
      <c r="O3749" s="205">
        <f>IF(AND(MONTH(F3749)=7,DAY(F3749)&gt;25),DAY(F3749)-25,
MOD((SUM(VLOOKUP(MONTH(F3749),D暦変換用数値,2,FALSE),DAY(F3749))),28)+1)</f>
        <v>25</v>
      </c>
      <c r="P3749" s="406">
        <f>IF(OR(MONTH(F3749)&lt;7,AND(MONTH(F3749)=7,DAY(F3749)&lt;=25)),
MOD(SUM((E3749-1901)*365,(N3749-1)*28,O3749,258),260),
MOD(SUM((E3749-1900)*365,(N3749-1)*28,O3749,258),260))</f>
        <v>1</v>
      </c>
      <c r="Q3749" s="372" t="str">
        <f>VLOOKUP(MOD(P3749,4),色,2,FALSE)</f>
        <v>赤い</v>
      </c>
      <c r="R3749" s="290" t="str">
        <f>VLOOKUP(MOD(P3749,13),銀河の音,2,FALSE)</f>
        <v>磁気の</v>
      </c>
      <c r="S3749" s="383" t="str">
        <f>VLOOKUP(MOD(P3749,20),太陽の紋章,2,FALSE)</f>
        <v>竜</v>
      </c>
      <c r="T3749" s="98" t="s">
        <v>3736</v>
      </c>
    </row>
    <row r="3750" spans="1:20" ht="13.5" customHeight="1">
      <c r="A3750" s="50" t="str">
        <f>VLOOKUP(MOD(E3750,10),十干,2,FALSE)</f>
        <v>乙</v>
      </c>
      <c r="B3750" s="199" t="str">
        <f>VLOOKUP(MOD(E3750,12),十二支,3,FALSE)</f>
        <v xml:space="preserve">10 龍 </v>
      </c>
      <c r="C3750" s="201" t="str">
        <f>VLOOKUP(F3750,星座,3,TRUE)</f>
        <v xml:space="preserve">10 龍 </v>
      </c>
      <c r="D3750" s="531">
        <v>12964</v>
      </c>
      <c r="E3750" s="1">
        <f>IFERROR(YEAR(D3750),LEFT(D3750,4))</f>
        <v>1935</v>
      </c>
      <c r="F3750" s="1" t="str">
        <f>IF(ISTEXT(D3750),RIGHT(D3750,5),TEXT(D3750,"mm/dd"))</f>
        <v>06/29</v>
      </c>
      <c r="G3750" s="39">
        <f>SUM(MID(E3750,1,1),MID(E3750,2,1),MID(E3750,3,1),MID(E3750,4,1),MID(F3750,1,1),MID(F3750,2,1),MID(F3750,4,1),MID(F3750,5,1))</f>
        <v>35</v>
      </c>
      <c r="H3750" s="41">
        <f>IF(MOD(G3750,9)=0,9,MOD(G3750,9))</f>
        <v>8</v>
      </c>
      <c r="I3750" s="45" t="str">
        <f>IFERROR(MID("日月火水木金土",WEEKDAY(D3750),1),"")</f>
        <v>土</v>
      </c>
      <c r="J3750" s="304" t="s">
        <v>4708</v>
      </c>
      <c r="K3750" s="202" t="str">
        <f>VLOOKUP(F3750,石と花メイン,3,FALSE)</f>
        <v>◆黄玉</v>
      </c>
      <c r="L3750" s="297" t="str">
        <f>VLOOKUP(F3750,石と花メイン,4,FALSE)</f>
        <v>薊</v>
      </c>
      <c r="M3750" s="393">
        <f>IF(OR(MONTH(F3750)&lt;7,AND(MONTH(F3750)=7,DAY(F3750)&lt;=25)),
MOD(SUM((E3750-1901)*365,259),260),
MOD(SUM((E3750-1900)*365,259),260))</f>
        <v>189</v>
      </c>
      <c r="N3750" s="390">
        <f>IF(AND(MONTH(F3750)=7,DAY(F3750)&gt;25),1,
ROUNDDOWN((SUM(VLOOKUP(MONTH(F3750),D暦変換用数値,2,FALSE),DAY(F3750))/28)+1,0))</f>
        <v>13</v>
      </c>
      <c r="O3750" s="205">
        <f>IF(AND(MONTH(F3750)=7,DAY(F3750)&gt;25),DAY(F3750)-25,
MOD((SUM(VLOOKUP(MONTH(F3750),D暦変換用数値,2,FALSE),DAY(F3750))),28)+1)</f>
        <v>3</v>
      </c>
      <c r="P3750" s="406">
        <f>IF(OR(MONTH(F3750)&lt;7,AND(MONTH(F3750)=7,DAY(F3750)&lt;=25)),
MOD(SUM((E3750-1901)*365,(N3750-1)*28,O3750,258),260),
MOD(SUM((E3750-1900)*365,(N3750-1)*28,O3750,258),260))</f>
        <v>7</v>
      </c>
      <c r="Q3750" s="374" t="str">
        <f>VLOOKUP(MOD(P3750,4),色,2,FALSE)</f>
        <v>青い</v>
      </c>
      <c r="R3750" s="292" t="str">
        <f>VLOOKUP(MOD(P3750,13),銀河の音,2,FALSE)</f>
        <v>共振の</v>
      </c>
      <c r="S3750" s="385" t="str">
        <f>VLOOKUP(MOD(P3750,20),太陽の紋章,2,FALSE)</f>
        <v>手</v>
      </c>
      <c r="T3750" s="97" t="s">
        <v>5606</v>
      </c>
    </row>
    <row r="3751" spans="1:20" ht="13.5" customHeight="1">
      <c r="A3751" s="50" t="str">
        <f>VLOOKUP(MOD(E3751,10),十干,2,FALSE)</f>
        <v>乙</v>
      </c>
      <c r="B3751" s="199" t="str">
        <f>VLOOKUP(MOD(E3751,12),十二支,3,FALSE)</f>
        <v xml:space="preserve">10 龍 </v>
      </c>
      <c r="C3751" s="201" t="str">
        <f>VLOOKUP(F3751,星座,3,TRUE)</f>
        <v xml:space="preserve">10 龍 </v>
      </c>
      <c r="D3751" s="531">
        <v>12971</v>
      </c>
      <c r="E3751" s="1">
        <f>IFERROR(YEAR(D3751),LEFT(D3751,4))</f>
        <v>1935</v>
      </c>
      <c r="F3751" s="1" t="str">
        <f>IF(ISTEXT(D3751),RIGHT(D3751,5),TEXT(D3751,"mm/dd"))</f>
        <v>07/06</v>
      </c>
      <c r="G3751" s="39">
        <f>SUM(MID(E3751,1,1),MID(E3751,2,1),MID(E3751,3,1),MID(E3751,4,1),MID(F3751,1,1),MID(F3751,2,1),MID(F3751,4,1),MID(F3751,5,1))</f>
        <v>31</v>
      </c>
      <c r="H3751" s="41">
        <f>IF(MOD(G3751,9)=0,9,MOD(G3751,9))</f>
        <v>4</v>
      </c>
      <c r="I3751" s="45" t="str">
        <f>IFERROR(MID("日月火水木金土",WEEKDAY(D3751),1),"")</f>
        <v>土</v>
      </c>
      <c r="J3751" s="304" t="s">
        <v>4709</v>
      </c>
      <c r="K3751" s="202" t="str">
        <f>VLOOKUP(F3751,石と花メイン,3,FALSE)</f>
        <v>◆紅玉</v>
      </c>
      <c r="L3751" s="297" t="str">
        <f>VLOOKUP(F3751,石と花メイン,4,FALSE)</f>
        <v>朝顔【牽牛花】</v>
      </c>
      <c r="M3751" s="393">
        <f>IF(OR(MONTH(F3751)&lt;7,AND(MONTH(F3751)=7,DAY(F3751)&lt;=25)),
MOD(SUM((E3751-1901)*365,259),260),
MOD(SUM((E3751-1900)*365,259),260))</f>
        <v>189</v>
      </c>
      <c r="N3751" s="390">
        <f>IF(AND(MONTH(F3751)=7,DAY(F3751)&gt;25),1,
ROUNDDOWN((SUM(VLOOKUP(MONTH(F3751),D暦変換用数値,2,FALSE),DAY(F3751))/28)+1,0))</f>
        <v>13</v>
      </c>
      <c r="O3751" s="205">
        <f>IF(AND(MONTH(F3751)=7,DAY(F3751)&gt;25),DAY(F3751)-25,
MOD((SUM(VLOOKUP(MONTH(F3751),D暦変換用数値,2,FALSE),DAY(F3751))),28)+1)</f>
        <v>10</v>
      </c>
      <c r="P3751" s="406">
        <f>IF(OR(MONTH(F3751)&lt;7,AND(MONTH(F3751)=7,DAY(F3751)&lt;=25)),
MOD(SUM((E3751-1901)*365,(N3751-1)*28,O3751,258),260),
MOD(SUM((E3751-1900)*365,(N3751-1)*28,O3751,258),260))</f>
        <v>14</v>
      </c>
      <c r="Q3751" s="375" t="str">
        <f>VLOOKUP(MOD(P3751,4),色,2,FALSE)</f>
        <v>白い</v>
      </c>
      <c r="R3751" s="293" t="str">
        <f>VLOOKUP(MOD(P3751,13),銀河の音,2,FALSE)</f>
        <v>磁気の</v>
      </c>
      <c r="S3751" s="386" t="str">
        <f>VLOOKUP(MOD(P3751,20),太陽の紋章,2,FALSE)</f>
        <v>魔法使い</v>
      </c>
      <c r="T3751" s="105" t="s">
        <v>4124</v>
      </c>
    </row>
    <row r="3752" spans="1:20" ht="13.5" customHeight="1">
      <c r="A3752" s="50" t="str">
        <f>VLOOKUP(MOD(E3752,10),十干,2,FALSE)</f>
        <v>乙</v>
      </c>
      <c r="B3752" s="199" t="str">
        <f>VLOOKUP(MOD(E3752,12),十二支,3,FALSE)</f>
        <v xml:space="preserve">10 龍 </v>
      </c>
      <c r="C3752" s="201" t="str">
        <f>VLOOKUP(F3752,星座,3,TRUE)</f>
        <v xml:space="preserve">10 龍 </v>
      </c>
      <c r="D3752" s="531">
        <v>12982</v>
      </c>
      <c r="E3752" s="1">
        <f>IFERROR(YEAR(D3752),LEFT(D3752,4))</f>
        <v>1935</v>
      </c>
      <c r="F3752" s="1" t="str">
        <f>IF(ISTEXT(D3752),RIGHT(D3752,5),TEXT(D3752,"mm/dd"))</f>
        <v>07/17</v>
      </c>
      <c r="G3752" s="39">
        <f>SUM(MID(E3752,1,1),MID(E3752,2,1),MID(E3752,3,1),MID(E3752,4,1),MID(F3752,1,1),MID(F3752,2,1),MID(F3752,4,1),MID(F3752,5,1))</f>
        <v>33</v>
      </c>
      <c r="H3752" s="41">
        <f>IF(MOD(G3752,9)=0,9,MOD(G3752,9))</f>
        <v>6</v>
      </c>
      <c r="I3752" s="45" t="str">
        <f>IFERROR(MID("日月火水木金土",WEEKDAY(D3752),1),"")</f>
        <v>水</v>
      </c>
      <c r="J3752" s="304" t="s">
        <v>5921</v>
      </c>
      <c r="K3752" s="202" t="str">
        <f>VLOOKUP(F3752,石と花メイン,3,FALSE)</f>
        <v>●孔雀石</v>
      </c>
      <c r="L3752" s="297" t="str">
        <f>VLOOKUP(F3752,石と花メイン,4,FALSE)</f>
        <v>擬宝珠【ホスタ】</v>
      </c>
      <c r="M3752" s="393">
        <f>IF(OR(MONTH(F3752)&lt;7,AND(MONTH(F3752)=7,DAY(F3752)&lt;=25)),
MOD(SUM((E3752-1901)*365,259),260),
MOD(SUM((E3752-1900)*365,259),260))</f>
        <v>189</v>
      </c>
      <c r="N3752" s="390">
        <f>IF(AND(MONTH(F3752)=7,DAY(F3752)&gt;25),1,
ROUNDDOWN((SUM(VLOOKUP(MONTH(F3752),D暦変換用数値,2,FALSE),DAY(F3752))/28)+1,0))</f>
        <v>13</v>
      </c>
      <c r="O3752" s="205">
        <f>IF(AND(MONTH(F3752)=7,DAY(F3752)&gt;25),DAY(F3752)-25,
MOD((SUM(VLOOKUP(MONTH(F3752),D暦変換用数値,2,FALSE),DAY(F3752))),28)+1)</f>
        <v>21</v>
      </c>
      <c r="P3752" s="406">
        <f>IF(OR(MONTH(F3752)&lt;7,AND(MONTH(F3752)=7,DAY(F3752)&lt;=25)),
MOD(SUM((E3752-1901)*365,(N3752-1)*28,O3752,258),260),
MOD(SUM((E3752-1900)*365,(N3752-1)*28,O3752,258),260))</f>
        <v>25</v>
      </c>
      <c r="Q3752" s="372" t="str">
        <f>VLOOKUP(MOD(P3752,4),色,2,FALSE)</f>
        <v>赤い</v>
      </c>
      <c r="R3752" s="290" t="str">
        <f>VLOOKUP(MOD(P3752,13),銀河の音,2,FALSE)</f>
        <v>水晶の</v>
      </c>
      <c r="S3752" s="383" t="str">
        <f>VLOOKUP(MOD(P3752,20),太陽の紋章,2,FALSE)</f>
        <v>蛇</v>
      </c>
      <c r="T3752" s="97" t="s">
        <v>90</v>
      </c>
    </row>
    <row r="3753" spans="1:20" ht="13.5" customHeight="1">
      <c r="A3753" s="282" t="str">
        <f>VLOOKUP(MOD(E3753,10),十干,2,FALSE)</f>
        <v>乙</v>
      </c>
      <c r="B3753" s="283" t="str">
        <f>VLOOKUP(MOD(E3753,12),十二支,3,FALSE)</f>
        <v xml:space="preserve">10 龍 </v>
      </c>
      <c r="C3753" s="287" t="str">
        <f>VLOOKUP(F3753,星座,3,TRUE)</f>
        <v xml:space="preserve">10 龍 </v>
      </c>
      <c r="D3753" s="533">
        <v>12984</v>
      </c>
      <c r="E3753" s="83">
        <f>IFERROR(YEAR(D3753),LEFT(D3753,4))</f>
        <v>1935</v>
      </c>
      <c r="F3753" s="83" t="str">
        <f>IF(ISTEXT(D3753),RIGHT(D3753,5),TEXT(D3753,"mm/dd"))</f>
        <v>07/19</v>
      </c>
      <c r="G3753" s="88">
        <f>SUM(MID(E3753,1,1),MID(E3753,2,1),MID(E3753,3,1),MID(E3753,4,1),MID(F3753,1,1),MID(F3753,2,1),MID(F3753,4,1),MID(F3753,5,1))</f>
        <v>35</v>
      </c>
      <c r="H3753" s="88">
        <f>IF(MOD(G3753,9)=0,9,MOD(G3753,9))</f>
        <v>8</v>
      </c>
      <c r="I3753" s="83" t="str">
        <f>IFERROR(MID("日月火水木金土",WEEKDAY(D3753),1),"")</f>
        <v>金</v>
      </c>
      <c r="J3753" s="303" t="s">
        <v>884</v>
      </c>
      <c r="K3753" s="87" t="str">
        <f>VLOOKUP(F3753,石と花メイン,3,FALSE)</f>
        <v>●蛋白石</v>
      </c>
      <c r="L3753" s="296" t="str">
        <f>VLOOKUP(F3753,石と花メイン,4,FALSE)</f>
        <v>鳥兜【附子】</v>
      </c>
      <c r="M3753" s="392">
        <f>IF(OR(MONTH(F3753)&lt;7,AND(MONTH(F3753)=7,DAY(F3753)&lt;=25)),
MOD(SUM((E3753-1901)*365,259),260),
MOD(SUM((E3753-1900)*365,259),260))</f>
        <v>189</v>
      </c>
      <c r="N3753" s="330">
        <f>IF(AND(MONTH(F3753)=7,DAY(F3753)&gt;25),1,
ROUNDDOWN((SUM(VLOOKUP(MONTH(F3753),D暦変換用数値,2,FALSE),DAY(F3753))/28)+1,0))</f>
        <v>13</v>
      </c>
      <c r="O3753" s="84">
        <f>IF(AND(MONTH(F3753)=7,DAY(F3753)&gt;25),DAY(F3753)-25,
MOD((SUM(VLOOKUP(MONTH(F3753),D暦変換用数値,2,FALSE),DAY(F3753))),28)+1)</f>
        <v>23</v>
      </c>
      <c r="P3753" s="405">
        <f>IF(OR(MONTH(F3753)&lt;7,AND(MONTH(F3753)=7,DAY(F3753)&lt;=25)),
MOD(SUM((E3753-1901)*365,(N3753-1)*28,O3753,258),260),
MOD(SUM((E3753-1900)*365,(N3753-1)*28,O3753,258),260))</f>
        <v>27</v>
      </c>
      <c r="Q3753" s="371" t="str">
        <f>VLOOKUP(MOD(P3753,4),色,2,FALSE)</f>
        <v>青い</v>
      </c>
      <c r="R3753" s="289" t="str">
        <f>VLOOKUP(MOD(P3753,13),銀河の音,2,FALSE)</f>
        <v>磁気の</v>
      </c>
      <c r="S3753" s="382" t="str">
        <f>VLOOKUP(MOD(P3753,20),太陽の紋章,2,FALSE)</f>
        <v>手</v>
      </c>
      <c r="T3753" s="100" t="s">
        <v>6022</v>
      </c>
    </row>
    <row r="3754" spans="1:20" ht="13.5" customHeight="1">
      <c r="A3754" s="50" t="str">
        <f>VLOOKUP(MOD(E3754,10),十干,2,FALSE)</f>
        <v>丁</v>
      </c>
      <c r="B3754" s="199" t="str">
        <f>VLOOKUP(MOD(E3754,12),十二支,3,FALSE)</f>
        <v xml:space="preserve">10 龍 </v>
      </c>
      <c r="C3754" s="201" t="str">
        <f>VLOOKUP(F3754,星座,3,TRUE)</f>
        <v xml:space="preserve">10 龍 </v>
      </c>
      <c r="D3754" s="531">
        <v>17356</v>
      </c>
      <c r="E3754" s="1">
        <f>IFERROR(YEAR(D3754),LEFT(D3754,4))</f>
        <v>1947</v>
      </c>
      <c r="F3754" s="1" t="str">
        <f>IF(ISTEXT(D3754),RIGHT(D3754,5),TEXT(D3754,"mm/dd"))</f>
        <v>07/08</v>
      </c>
      <c r="G3754" s="39">
        <f>SUM(MID(E3754,1,1),MID(E3754,2,1),MID(E3754,3,1),MID(E3754,4,1),MID(F3754,1,1),MID(F3754,2,1),MID(F3754,4,1),MID(F3754,5,1))</f>
        <v>36</v>
      </c>
      <c r="H3754" s="41">
        <f>IF(MOD(G3754,9)=0,9,MOD(G3754,9))</f>
        <v>9</v>
      </c>
      <c r="I3754" s="45" t="str">
        <f>IFERROR(MID("日月火水木金土",WEEKDAY(D3754),1),"")</f>
        <v>火</v>
      </c>
      <c r="J3754" s="304" t="s">
        <v>5922</v>
      </c>
      <c r="K3754" s="202" t="str">
        <f>VLOOKUP(F3754,石と花メイン,3,FALSE)</f>
        <v>○真珠</v>
      </c>
      <c r="L3754" s="297" t="str">
        <f>VLOOKUP(F3754,石と花メイン,4,FALSE)</f>
        <v>蓮</v>
      </c>
      <c r="M3754" s="393">
        <f>IF(OR(MONTH(F3754)&lt;7,AND(MONTH(F3754)=7,DAY(F3754)&lt;=25)),
MOD(SUM((E3754-1901)*365,259),260),
MOD(SUM((E3754-1900)*365,259),260))</f>
        <v>149</v>
      </c>
      <c r="N3754" s="390">
        <f>IF(AND(MONTH(F3754)=7,DAY(F3754)&gt;25),1,
ROUNDDOWN((SUM(VLOOKUP(MONTH(F3754),D暦変換用数値,2,FALSE),DAY(F3754))/28)+1,0))</f>
        <v>13</v>
      </c>
      <c r="O3754" s="205">
        <f>IF(AND(MONTH(F3754)=7,DAY(F3754)&gt;25),DAY(F3754)-25,
MOD((SUM(VLOOKUP(MONTH(F3754),D暦変換用数値,2,FALSE),DAY(F3754))),28)+1)</f>
        <v>12</v>
      </c>
      <c r="P3754" s="406">
        <f>IF(OR(MONTH(F3754)&lt;7,AND(MONTH(F3754)=7,DAY(F3754)&lt;=25)),
MOD(SUM((E3754-1901)*365,(N3754-1)*28,O3754,258),260),
MOD(SUM((E3754-1900)*365,(N3754-1)*28,O3754,258),260))</f>
        <v>236</v>
      </c>
      <c r="Q3754" s="373" t="str">
        <f>VLOOKUP(MOD(P3754,4),色,2,FALSE)</f>
        <v>黄色い</v>
      </c>
      <c r="R3754" s="291" t="str">
        <f>VLOOKUP(MOD(P3754,13),銀河の音,2,FALSE)</f>
        <v>月の</v>
      </c>
      <c r="S3754" s="384" t="str">
        <f>VLOOKUP(MOD(P3754,20),太陽の紋章,2,FALSE)</f>
        <v>戦士</v>
      </c>
      <c r="T3754" s="93" t="s">
        <v>91</v>
      </c>
    </row>
    <row r="3755" spans="1:20" ht="13.5" customHeight="1">
      <c r="A3755" s="50" t="str">
        <f>VLOOKUP(MOD(E3755,10),十干,2,FALSE)</f>
        <v>丁</v>
      </c>
      <c r="B3755" s="199" t="str">
        <f>VLOOKUP(MOD(E3755,12),十二支,3,FALSE)</f>
        <v xml:space="preserve">10 龍 </v>
      </c>
      <c r="C3755" s="201" t="str">
        <f>VLOOKUP(F3755,星座,3,TRUE)</f>
        <v xml:space="preserve">10 龍 </v>
      </c>
      <c r="D3755" s="531">
        <v>17357</v>
      </c>
      <c r="E3755" s="1">
        <f>IFERROR(YEAR(D3755),LEFT(D3755,4))</f>
        <v>1947</v>
      </c>
      <c r="F3755" s="1" t="str">
        <f>IF(ISTEXT(D3755),RIGHT(D3755,5),TEXT(D3755,"mm/dd"))</f>
        <v>07/09</v>
      </c>
      <c r="G3755" s="39">
        <f>SUM(MID(E3755,1,1),MID(E3755,2,1),MID(E3755,3,1),MID(E3755,4,1),MID(F3755,1,1),MID(F3755,2,1),MID(F3755,4,1),MID(F3755,5,1))</f>
        <v>37</v>
      </c>
      <c r="H3755" s="41">
        <f>IF(MOD(G3755,9)=0,9,MOD(G3755,9))</f>
        <v>1</v>
      </c>
      <c r="I3755" s="45" t="str">
        <f>IFERROR(MID("日月火水木金土",WEEKDAY(D3755),1),"")</f>
        <v>水</v>
      </c>
      <c r="J3755" s="304" t="s">
        <v>5923</v>
      </c>
      <c r="K3755" s="202" t="str">
        <f>VLOOKUP(F3755,石と花メイン,3,FALSE)</f>
        <v>□水晶</v>
      </c>
      <c r="L3755" s="297" t="str">
        <f>VLOOKUP(F3755,石と花メイン,4,FALSE)</f>
        <v>鬼灯/酸漿【輝血】</v>
      </c>
      <c r="M3755" s="393">
        <f>IF(OR(MONTH(F3755)&lt;7,AND(MONTH(F3755)=7,DAY(F3755)&lt;=25)),
MOD(SUM((E3755-1901)*365,259),260),
MOD(SUM((E3755-1900)*365,259),260))</f>
        <v>149</v>
      </c>
      <c r="N3755" s="390">
        <f>IF(AND(MONTH(F3755)=7,DAY(F3755)&gt;25),1,
ROUNDDOWN((SUM(VLOOKUP(MONTH(F3755),D暦変換用数値,2,FALSE),DAY(F3755))/28)+1,0))</f>
        <v>13</v>
      </c>
      <c r="O3755" s="205">
        <f>IF(AND(MONTH(F3755)=7,DAY(F3755)&gt;25),DAY(F3755)-25,
MOD((SUM(VLOOKUP(MONTH(F3755),D暦変換用数値,2,FALSE),DAY(F3755))),28)+1)</f>
        <v>13</v>
      </c>
      <c r="P3755" s="406">
        <f>IF(OR(MONTH(F3755)&lt;7,AND(MONTH(F3755)=7,DAY(F3755)&lt;=25)),
MOD(SUM((E3755-1901)*365,(N3755-1)*28,O3755,258),260),
MOD(SUM((E3755-1900)*365,(N3755-1)*28,O3755,258),260))</f>
        <v>237</v>
      </c>
      <c r="Q3755" s="372" t="str">
        <f>VLOOKUP(MOD(P3755,4),色,2,FALSE)</f>
        <v>赤い</v>
      </c>
      <c r="R3755" s="290" t="str">
        <f>VLOOKUP(MOD(P3755,13),銀河の音,2,FALSE)</f>
        <v>電気の</v>
      </c>
      <c r="S3755" s="383" t="str">
        <f>VLOOKUP(MOD(P3755,20),太陽の紋章,2,FALSE)</f>
        <v>地球</v>
      </c>
      <c r="T3755" s="111" t="s">
        <v>9113</v>
      </c>
    </row>
    <row r="3756" spans="1:20" ht="13.5" customHeight="1">
      <c r="A3756" s="50" t="str">
        <f>VLOOKUP(MOD(E3756,10),十干,2,FALSE)</f>
        <v>丁</v>
      </c>
      <c r="B3756" s="199" t="str">
        <f>VLOOKUP(MOD(E3756,12),十二支,3,FALSE)</f>
        <v xml:space="preserve">10 龍 </v>
      </c>
      <c r="C3756" s="201" t="str">
        <f>VLOOKUP(F3756,星座,3,TRUE)</f>
        <v xml:space="preserve">10 龍 </v>
      </c>
      <c r="D3756" s="531">
        <v>17360</v>
      </c>
      <c r="E3756" s="1">
        <f>IFERROR(YEAR(D3756),LEFT(D3756,4))</f>
        <v>1947</v>
      </c>
      <c r="F3756" s="1" t="str">
        <f>IF(ISTEXT(D3756),RIGHT(D3756,5),TEXT(D3756,"mm/dd"))</f>
        <v>07/12</v>
      </c>
      <c r="G3756" s="39">
        <f>SUM(MID(E3756,1,1),MID(E3756,2,1),MID(E3756,3,1),MID(E3756,4,1),MID(F3756,1,1),MID(F3756,2,1),MID(F3756,4,1),MID(F3756,5,1))</f>
        <v>31</v>
      </c>
      <c r="H3756" s="41">
        <f>IF(MOD(G3756,9)=0,9,MOD(G3756,9))</f>
        <v>4</v>
      </c>
      <c r="I3756" s="45" t="str">
        <f>IFERROR(MID("日月火水木金土",WEEKDAY(D3756),1),"")</f>
        <v>土</v>
      </c>
      <c r="J3756" s="304" t="s">
        <v>5924</v>
      </c>
      <c r="K3756" s="202" t="str">
        <f>VLOOKUP(F3756,石と花メイン,3,FALSE)</f>
        <v>□水晶</v>
      </c>
      <c r="L3756" s="297" t="str">
        <f>VLOOKUP(F3756,石と花メイン,4,FALSE)</f>
        <v>ユーストマ【トルコ桔梗】</v>
      </c>
      <c r="M3756" s="393">
        <f>IF(OR(MONTH(F3756)&lt;7,AND(MONTH(F3756)=7,DAY(F3756)&lt;=25)),
MOD(SUM((E3756-1901)*365,259),260),
MOD(SUM((E3756-1900)*365,259),260))</f>
        <v>149</v>
      </c>
      <c r="N3756" s="390">
        <f>IF(AND(MONTH(F3756)=7,DAY(F3756)&gt;25),1,
ROUNDDOWN((SUM(VLOOKUP(MONTH(F3756),D暦変換用数値,2,FALSE),DAY(F3756))/28)+1,0))</f>
        <v>13</v>
      </c>
      <c r="O3756" s="205">
        <f>IF(AND(MONTH(F3756)=7,DAY(F3756)&gt;25),DAY(F3756)-25,
MOD((SUM(VLOOKUP(MONTH(F3756),D暦変換用数値,2,FALSE),DAY(F3756))),28)+1)</f>
        <v>16</v>
      </c>
      <c r="P3756" s="406">
        <f>IF(OR(MONTH(F3756)&lt;7,AND(MONTH(F3756)=7,DAY(F3756)&lt;=25)),
MOD(SUM((E3756-1901)*365,(N3756-1)*28,O3756,258),260),
MOD(SUM((E3756-1900)*365,(N3756-1)*28,O3756,258),260))</f>
        <v>240</v>
      </c>
      <c r="Q3756" s="373" t="str">
        <f>VLOOKUP(MOD(P3756,4),色,2,FALSE)</f>
        <v>黄色い</v>
      </c>
      <c r="R3756" s="291" t="str">
        <f>VLOOKUP(MOD(P3756,13),銀河の音,2,FALSE)</f>
        <v>律動の</v>
      </c>
      <c r="S3756" s="384" t="str">
        <f>VLOOKUP(MOD(P3756,20),太陽の紋章,2,FALSE)</f>
        <v>太陽</v>
      </c>
      <c r="T3756" s="97" t="s">
        <v>92</v>
      </c>
    </row>
    <row r="3757" spans="1:20" ht="13.5" customHeight="1">
      <c r="A3757" s="50" t="str">
        <f>VLOOKUP(MOD(E3757,10),十干,2,FALSE)</f>
        <v>丁</v>
      </c>
      <c r="B3757" s="199" t="str">
        <f>VLOOKUP(MOD(E3757,12),十二支,3,FALSE)</f>
        <v xml:space="preserve">10 龍 </v>
      </c>
      <c r="C3757" s="201" t="str">
        <f>VLOOKUP(F3757,星座,3,TRUE)</f>
        <v xml:space="preserve">10 龍 </v>
      </c>
      <c r="D3757" s="531">
        <v>17365</v>
      </c>
      <c r="E3757" s="1">
        <f>IFERROR(YEAR(D3757),LEFT(D3757,4))</f>
        <v>1947</v>
      </c>
      <c r="F3757" s="1" t="str">
        <f>IF(ISTEXT(D3757),RIGHT(D3757,5),TEXT(D3757,"mm/dd"))</f>
        <v>07/17</v>
      </c>
      <c r="G3757" s="39">
        <f>SUM(MID(E3757,1,1),MID(E3757,2,1),MID(E3757,3,1),MID(E3757,4,1),MID(F3757,1,1),MID(F3757,2,1),MID(F3757,4,1),MID(F3757,5,1))</f>
        <v>36</v>
      </c>
      <c r="H3757" s="41">
        <f>IF(MOD(G3757,9)=0,9,MOD(G3757,9))</f>
        <v>9</v>
      </c>
      <c r="I3757" s="45" t="str">
        <f>IFERROR(MID("日月火水木金土",WEEKDAY(D3757),1),"")</f>
        <v>木</v>
      </c>
      <c r="J3757" s="304" t="s">
        <v>5925</v>
      </c>
      <c r="K3757" s="202" t="str">
        <f>VLOOKUP(F3757,石と花メイン,3,FALSE)</f>
        <v>●孔雀石</v>
      </c>
      <c r="L3757" s="297" t="str">
        <f>VLOOKUP(F3757,石と花メイン,4,FALSE)</f>
        <v>擬宝珠【ホスタ】</v>
      </c>
      <c r="M3757" s="393">
        <f>IF(OR(MONTH(F3757)&lt;7,AND(MONTH(F3757)=7,DAY(F3757)&lt;=25)),
MOD(SUM((E3757-1901)*365,259),260),
MOD(SUM((E3757-1900)*365,259),260))</f>
        <v>149</v>
      </c>
      <c r="N3757" s="390">
        <f>IF(AND(MONTH(F3757)=7,DAY(F3757)&gt;25),1,
ROUNDDOWN((SUM(VLOOKUP(MONTH(F3757),D暦変換用数値,2,FALSE),DAY(F3757))/28)+1,0))</f>
        <v>13</v>
      </c>
      <c r="O3757" s="205">
        <f>IF(AND(MONTH(F3757)=7,DAY(F3757)&gt;25),DAY(F3757)-25,
MOD((SUM(VLOOKUP(MONTH(F3757),D暦変換用数値,2,FALSE),DAY(F3757))),28)+1)</f>
        <v>21</v>
      </c>
      <c r="P3757" s="406">
        <f>IF(OR(MONTH(F3757)&lt;7,AND(MONTH(F3757)=7,DAY(F3757)&lt;=25)),
MOD(SUM((E3757-1901)*365,(N3757-1)*28,O3757,258),260),
MOD(SUM((E3757-1900)*365,(N3757-1)*28,O3757,258),260))</f>
        <v>245</v>
      </c>
      <c r="Q3757" s="372" t="str">
        <f>VLOOKUP(MOD(P3757,4),色,2,FALSE)</f>
        <v>赤い</v>
      </c>
      <c r="R3757" s="290" t="str">
        <f>VLOOKUP(MOD(P3757,13),銀河の音,2,FALSE)</f>
        <v>スペクトルの</v>
      </c>
      <c r="S3757" s="383" t="str">
        <f>VLOOKUP(MOD(P3757,20),太陽の紋章,2,FALSE)</f>
        <v>蛇</v>
      </c>
      <c r="T3757" s="99" t="s">
        <v>6728</v>
      </c>
    </row>
    <row r="3758" spans="1:20" ht="13.5" customHeight="1">
      <c r="A3758" s="282" t="str">
        <f>VLOOKUP(MOD(E3758,10),十干,2,FALSE)</f>
        <v>丁</v>
      </c>
      <c r="B3758" s="283" t="str">
        <f>VLOOKUP(MOD(E3758,12),十二支,3,FALSE)</f>
        <v xml:space="preserve">10 龍 </v>
      </c>
      <c r="C3758" s="287" t="str">
        <f>VLOOKUP(F3758,星座,3,TRUE)</f>
        <v xml:space="preserve">10 龍 </v>
      </c>
      <c r="D3758" s="533">
        <v>17367</v>
      </c>
      <c r="E3758" s="83">
        <f>IFERROR(YEAR(D3758),LEFT(D3758,4))</f>
        <v>1947</v>
      </c>
      <c r="F3758" s="83" t="str">
        <f>IF(ISTEXT(D3758),RIGHT(D3758,5),TEXT(D3758,"mm/dd"))</f>
        <v>07/19</v>
      </c>
      <c r="G3758" s="88">
        <f>SUM(MID(E3758,1,1),MID(E3758,2,1),MID(E3758,3,1),MID(E3758,4,1),MID(F3758,1,1),MID(F3758,2,1),MID(F3758,4,1),MID(F3758,5,1))</f>
        <v>38</v>
      </c>
      <c r="H3758" s="88">
        <f>IF(MOD(G3758,9)=0,9,MOD(G3758,9))</f>
        <v>2</v>
      </c>
      <c r="I3758" s="83" t="str">
        <f>IFERROR(MID("日月火水木金土",WEEKDAY(D3758),1),"")</f>
        <v>土</v>
      </c>
      <c r="J3758" s="303" t="s">
        <v>885</v>
      </c>
      <c r="K3758" s="87" t="str">
        <f>VLOOKUP(F3758,石と花メイン,3,FALSE)</f>
        <v>●蛋白石</v>
      </c>
      <c r="L3758" s="296" t="str">
        <f>VLOOKUP(F3758,石と花メイン,4,FALSE)</f>
        <v>鳥兜【附子】</v>
      </c>
      <c r="M3758" s="392">
        <f>IF(OR(MONTH(F3758)&lt;7,AND(MONTH(F3758)=7,DAY(F3758)&lt;=25)),
MOD(SUM((E3758-1901)*365,259),260),
MOD(SUM((E3758-1900)*365,259),260))</f>
        <v>149</v>
      </c>
      <c r="N3758" s="330">
        <f>IF(AND(MONTH(F3758)=7,DAY(F3758)&gt;25),1,
ROUNDDOWN((SUM(VLOOKUP(MONTH(F3758),D暦変換用数値,2,FALSE),DAY(F3758))/28)+1,0))</f>
        <v>13</v>
      </c>
      <c r="O3758" s="84">
        <f>IF(AND(MONTH(F3758)=7,DAY(F3758)&gt;25),DAY(F3758)-25,
MOD((SUM(VLOOKUP(MONTH(F3758),D暦変換用数値,2,FALSE),DAY(F3758))),28)+1)</f>
        <v>23</v>
      </c>
      <c r="P3758" s="405">
        <f>IF(OR(MONTH(F3758)&lt;7,AND(MONTH(F3758)=7,DAY(F3758)&lt;=25)),
MOD(SUM((E3758-1901)*365,(N3758-1)*28,O3758,258),260),
MOD(SUM((E3758-1900)*365,(N3758-1)*28,O3758,258),260))</f>
        <v>247</v>
      </c>
      <c r="Q3758" s="371" t="str">
        <f>VLOOKUP(MOD(P3758,4),色,2,FALSE)</f>
        <v>青い</v>
      </c>
      <c r="R3758" s="289" t="str">
        <f>VLOOKUP(MOD(P3758,13),銀河の音,2,FALSE)</f>
        <v>宇宙の</v>
      </c>
      <c r="S3758" s="382" t="str">
        <f>VLOOKUP(MOD(P3758,20),太陽の紋章,2,FALSE)</f>
        <v>手</v>
      </c>
      <c r="T3758" s="100" t="s">
        <v>2904</v>
      </c>
    </row>
    <row r="3759" spans="1:20" ht="13.5" customHeight="1">
      <c r="A3759" s="334" t="str">
        <f>VLOOKUP(MOD(E3759,10),十干,2,FALSE)</f>
        <v>丁</v>
      </c>
      <c r="B3759" s="331" t="str">
        <f>VLOOKUP(MOD(E3759,12),十二支,3,FALSE)</f>
        <v xml:space="preserve">10 龍 </v>
      </c>
      <c r="C3759" s="336" t="str">
        <f>VLOOKUP(F3759,星座,3,TRUE)</f>
        <v xml:space="preserve">10 龍 </v>
      </c>
      <c r="D3759" s="540">
        <v>17367</v>
      </c>
      <c r="E3759" s="131">
        <f>IFERROR(YEAR(D3759),LEFT(D3759,4))</f>
        <v>1947</v>
      </c>
      <c r="F3759" s="538" t="str">
        <f>IF(ISTEXT(D3759),RIGHT(D3759,5),TEXT(D3759,"mm/dd"))</f>
        <v>07/19</v>
      </c>
      <c r="G3759" s="133">
        <f>SUM(MID(E3759,1,1),MID(E3759,2,1),MID(E3759,3,1),MID(E3759,4,1),MID(F3759,1,1),MID(F3759,2,1),MID(F3759,4,1),MID(F3759,5,1))</f>
        <v>38</v>
      </c>
      <c r="H3759" s="133">
        <f>IF(MOD(G3759,9)=0,9,MOD(G3759,9))</f>
        <v>2</v>
      </c>
      <c r="I3759" s="131" t="str">
        <f>IFERROR(MID("日月火水木金土",WEEKDAY(D3759),1),"")</f>
        <v>土</v>
      </c>
      <c r="J3759" s="306" t="s">
        <v>9089</v>
      </c>
      <c r="K3759" s="335" t="str">
        <f>VLOOKUP(F3759,石と花メイン,3,FALSE)</f>
        <v>●蛋白石</v>
      </c>
      <c r="L3759" s="302" t="str">
        <f>VLOOKUP(F3759,石と花メイン,4,FALSE)</f>
        <v>鳥兜【附子】</v>
      </c>
      <c r="M3759" s="396">
        <f>IF(OR(MONTH(F3759)&lt;7,AND(MONTH(F3759)=7,DAY(F3759)&lt;=25)),
MOD(SUM((E3759-1901)*365,259),260),
MOD(SUM((E3759-1900)*365,259),260))</f>
        <v>149</v>
      </c>
      <c r="N3759" s="335">
        <f>IF(AND(MONTH(F3759)=7,DAY(F3759)&gt;25),1,
ROUNDDOWN((SUM(VLOOKUP(MONTH(F3759),D暦変換用数値,2,FALSE),DAY(F3759))/28)+1,0))</f>
        <v>13</v>
      </c>
      <c r="O3759" s="132">
        <f>IF(AND(MONTH(F3759)=7,DAY(F3759)&gt;25),DAY(F3759)-25,
MOD((SUM(VLOOKUP(MONTH(F3759),D暦変換用数値,2,FALSE),DAY(F3759))),28)+1)</f>
        <v>23</v>
      </c>
      <c r="P3759" s="404">
        <f>IF(OR(MONTH(F3759)&lt;7,AND(MONTH(F3759)=7,DAY(F3759)&lt;=25)),
MOD(SUM((E3759-1901)*365,(N3759-1)*28,O3759,258),260),
MOD(SUM((E3759-1900)*365,(N3759-1)*28,O3759,258),260))</f>
        <v>247</v>
      </c>
      <c r="Q3759" s="376" t="str">
        <f>VLOOKUP(MOD(P3759,4),色,2,FALSE)</f>
        <v>青い</v>
      </c>
      <c r="R3759" s="333" t="str">
        <f>VLOOKUP(MOD(P3759,13),銀河の音,2,FALSE)</f>
        <v>宇宙の</v>
      </c>
      <c r="S3759" s="387" t="str">
        <f>VLOOKUP(MOD(P3759,20),太陽の紋章,2,FALSE)</f>
        <v>手</v>
      </c>
      <c r="T3759" s="119" t="s">
        <v>9092</v>
      </c>
    </row>
    <row r="3760" spans="1:20" ht="13.5" customHeight="1">
      <c r="A3760" s="50" t="str">
        <f>VLOOKUP(MOD(E3760,10),十干,2,FALSE)</f>
        <v>丁</v>
      </c>
      <c r="B3760" s="199" t="str">
        <f>VLOOKUP(MOD(E3760,12),十二支,3,FALSE)</f>
        <v xml:space="preserve">10 龍 </v>
      </c>
      <c r="C3760" s="201" t="str">
        <f>VLOOKUP(F3760,星座,3,TRUE)</f>
        <v xml:space="preserve">10 龍 </v>
      </c>
      <c r="D3760" s="531">
        <v>17367</v>
      </c>
      <c r="E3760" s="1">
        <f>IFERROR(YEAR(D3760),LEFT(D3760,4))</f>
        <v>1947</v>
      </c>
      <c r="F3760" s="1" t="str">
        <f>IF(ISTEXT(D3760),RIGHT(D3760,5),TEXT(D3760,"mm/dd"))</f>
        <v>07/19</v>
      </c>
      <c r="G3760" s="39">
        <f>SUM(MID(E3760,1,1),MID(E3760,2,1),MID(E3760,3,1),MID(E3760,4,1),MID(F3760,1,1),MID(F3760,2,1),MID(F3760,4,1),MID(F3760,5,1))</f>
        <v>38</v>
      </c>
      <c r="H3760" s="41">
        <f>IF(MOD(G3760,9)=0,9,MOD(G3760,9))</f>
        <v>2</v>
      </c>
      <c r="I3760" s="45" t="str">
        <f>IFERROR(MID("日月火水木金土",WEEKDAY(D3760),1),"")</f>
        <v>土</v>
      </c>
      <c r="J3760" s="304" t="s">
        <v>5926</v>
      </c>
      <c r="K3760" s="202" t="str">
        <f>VLOOKUP(F3760,石と花メイン,3,FALSE)</f>
        <v>●蛋白石</v>
      </c>
      <c r="L3760" s="297" t="str">
        <f>VLOOKUP(F3760,石と花メイン,4,FALSE)</f>
        <v>鳥兜【附子】</v>
      </c>
      <c r="M3760" s="393">
        <f>IF(OR(MONTH(F3760)&lt;7,AND(MONTH(F3760)=7,DAY(F3760)&lt;=25)),
MOD(SUM((E3760-1901)*365,259),260),
MOD(SUM((E3760-1900)*365,259),260))</f>
        <v>149</v>
      </c>
      <c r="N3760" s="390">
        <f>IF(AND(MONTH(F3760)=7,DAY(F3760)&gt;25),1,
ROUNDDOWN((SUM(VLOOKUP(MONTH(F3760),D暦変換用数値,2,FALSE),DAY(F3760))/28)+1,0))</f>
        <v>13</v>
      </c>
      <c r="O3760" s="205">
        <f>IF(AND(MONTH(F3760)=7,DAY(F3760)&gt;25),DAY(F3760)-25,
MOD((SUM(VLOOKUP(MONTH(F3760),D暦変換用数値,2,FALSE),DAY(F3760))),28)+1)</f>
        <v>23</v>
      </c>
      <c r="P3760" s="406">
        <f>IF(OR(MONTH(F3760)&lt;7,AND(MONTH(F3760)=7,DAY(F3760)&lt;=25)),
MOD(SUM((E3760-1901)*365,(N3760-1)*28,O3760,258),260),
MOD(SUM((E3760-1900)*365,(N3760-1)*28,O3760,258),260))</f>
        <v>247</v>
      </c>
      <c r="Q3760" s="374" t="str">
        <f>VLOOKUP(MOD(P3760,4),色,2,FALSE)</f>
        <v>青い</v>
      </c>
      <c r="R3760" s="292" t="str">
        <f>VLOOKUP(MOD(P3760,13),銀河の音,2,FALSE)</f>
        <v>宇宙の</v>
      </c>
      <c r="S3760" s="385" t="str">
        <f>VLOOKUP(MOD(P3760,20),太陽の紋章,2,FALSE)</f>
        <v>手</v>
      </c>
      <c r="T3760" s="98" t="s">
        <v>3736</v>
      </c>
    </row>
    <row r="3761" spans="1:20" ht="13.5" customHeight="1">
      <c r="A3761" s="50" t="str">
        <f>VLOOKUP(MOD(E3761,10),十干,2,FALSE)</f>
        <v>丁</v>
      </c>
      <c r="B3761" s="199" t="str">
        <f>VLOOKUP(MOD(E3761,12),十二支,3,FALSE)</f>
        <v xml:space="preserve">10 龍 </v>
      </c>
      <c r="C3761" s="201" t="str">
        <f>VLOOKUP(F3761,星座,3,TRUE)</f>
        <v xml:space="preserve">10 龍 </v>
      </c>
      <c r="D3761" s="531">
        <v>17370</v>
      </c>
      <c r="E3761" s="1">
        <f>IFERROR(YEAR(D3761),LEFT(D3761,4))</f>
        <v>1947</v>
      </c>
      <c r="F3761" s="1" t="str">
        <f>IF(ISTEXT(D3761),RIGHT(D3761,5),TEXT(D3761,"mm/dd"))</f>
        <v>07/22</v>
      </c>
      <c r="G3761" s="39">
        <f>SUM(MID(E3761,1,1),MID(E3761,2,1),MID(E3761,3,1),MID(E3761,4,1),MID(F3761,1,1),MID(F3761,2,1),MID(F3761,4,1),MID(F3761,5,1))</f>
        <v>32</v>
      </c>
      <c r="H3761" s="41">
        <f>IF(MOD(G3761,9)=0,9,MOD(G3761,9))</f>
        <v>5</v>
      </c>
      <c r="I3761" s="45" t="str">
        <f>IFERROR(MID("日月火水木金土",WEEKDAY(D3761),1),"")</f>
        <v>火</v>
      </c>
      <c r="J3761" s="304" t="s">
        <v>5927</v>
      </c>
      <c r="K3761" s="202" t="str">
        <f>VLOOKUP(F3761,石と花メイン,3,FALSE)</f>
        <v>●珊瑚</v>
      </c>
      <c r="L3761" s="297" t="str">
        <f>VLOOKUP(F3761,石と花メイン,4,FALSE)</f>
        <v>河原撫子【大和撫子】</v>
      </c>
      <c r="M3761" s="393">
        <f>IF(OR(MONTH(F3761)&lt;7,AND(MONTH(F3761)=7,DAY(F3761)&lt;=25)),
MOD(SUM((E3761-1901)*365,259),260),
MOD(SUM((E3761-1900)*365,259),260))</f>
        <v>149</v>
      </c>
      <c r="N3761" s="390">
        <f>IF(AND(MONTH(F3761)=7,DAY(F3761)&gt;25),1,
ROUNDDOWN((SUM(VLOOKUP(MONTH(F3761),D暦変換用数値,2,FALSE),DAY(F3761))/28)+1,0))</f>
        <v>13</v>
      </c>
      <c r="O3761" s="205">
        <f>IF(AND(MONTH(F3761)=7,DAY(F3761)&gt;25),DAY(F3761)-25,
MOD((SUM(VLOOKUP(MONTH(F3761),D暦変換用数値,2,FALSE),DAY(F3761))),28)+1)</f>
        <v>26</v>
      </c>
      <c r="P3761" s="406">
        <f>IF(OR(MONTH(F3761)&lt;7,AND(MONTH(F3761)=7,DAY(F3761)&lt;=25)),
MOD(SUM((E3761-1901)*365,(N3761-1)*28,O3761,258),260),
MOD(SUM((E3761-1900)*365,(N3761-1)*28,O3761,258),260))</f>
        <v>250</v>
      </c>
      <c r="Q3761" s="375" t="str">
        <f>VLOOKUP(MOD(P3761,4),色,2,FALSE)</f>
        <v>白い</v>
      </c>
      <c r="R3761" s="293" t="str">
        <f>VLOOKUP(MOD(P3761,13),銀河の音,2,FALSE)</f>
        <v>電気の</v>
      </c>
      <c r="S3761" s="386" t="str">
        <f>VLOOKUP(MOD(P3761,20),太陽の紋章,2,FALSE)</f>
        <v>犬</v>
      </c>
      <c r="T3761" s="98" t="s">
        <v>3736</v>
      </c>
    </row>
    <row r="3762" spans="1:20" ht="13.5" customHeight="1">
      <c r="A3762" s="282" t="str">
        <f>VLOOKUP(MOD(E3762,10),十干,2,FALSE)</f>
        <v>己</v>
      </c>
      <c r="B3762" s="283" t="str">
        <f>VLOOKUP(MOD(E3762,12),十二支,3,FALSE)</f>
        <v xml:space="preserve">10 龍 </v>
      </c>
      <c r="C3762" s="287" t="str">
        <f>VLOOKUP(F3762,星座,3,TRUE)</f>
        <v xml:space="preserve">10 龍 </v>
      </c>
      <c r="D3762" s="533">
        <v>21726</v>
      </c>
      <c r="E3762" s="83">
        <f>IFERROR(YEAR(D3762),LEFT(D3762,4))</f>
        <v>1959</v>
      </c>
      <c r="F3762" s="83" t="str">
        <f>IF(ISTEXT(D3762),RIGHT(D3762,5),TEXT(D3762,"mm/dd"))</f>
        <v>06/25</v>
      </c>
      <c r="G3762" s="88">
        <f>SUM(MID(E3762,1,1),MID(E3762,2,1),MID(E3762,3,1),MID(E3762,4,1),MID(F3762,1,1),MID(F3762,2,1),MID(F3762,4,1),MID(F3762,5,1))</f>
        <v>37</v>
      </c>
      <c r="H3762" s="88">
        <f>IF(MOD(G3762,9)=0,9,MOD(G3762,9))</f>
        <v>1</v>
      </c>
      <c r="I3762" s="83" t="str">
        <f>IFERROR(MID("日月火水木金土",WEEKDAY(D3762),1),"")</f>
        <v>木</v>
      </c>
      <c r="J3762" s="303" t="s">
        <v>886</v>
      </c>
      <c r="K3762" s="87" t="str">
        <f>VLOOKUP(F3762,石と花メイン,3,FALSE)</f>
        <v>◆翠玉</v>
      </c>
      <c r="L3762" s="296" t="str">
        <f>VLOOKUP(F3762,石と花メイン,4,FALSE)</f>
        <v>透かし百合【岩百合】</v>
      </c>
      <c r="M3762" s="392">
        <f>IF(OR(MONTH(F3762)&lt;7,AND(MONTH(F3762)=7,DAY(F3762)&lt;=25)),
MOD(SUM((E3762-1901)*365,259),260),
MOD(SUM((E3762-1900)*365,259),260))</f>
        <v>109</v>
      </c>
      <c r="N3762" s="330">
        <f>IF(AND(MONTH(F3762)=7,DAY(F3762)&gt;25),1,
ROUNDDOWN((SUM(VLOOKUP(MONTH(F3762),D暦変換用数値,2,FALSE),DAY(F3762))/28)+1,0))</f>
        <v>12</v>
      </c>
      <c r="O3762" s="84">
        <f>IF(AND(MONTH(F3762)=7,DAY(F3762)&gt;25),DAY(F3762)-25,
MOD((SUM(VLOOKUP(MONTH(F3762),D暦変換用数値,2,FALSE),DAY(F3762))),28)+1)</f>
        <v>27</v>
      </c>
      <c r="P3762" s="405">
        <f>IF(OR(MONTH(F3762)&lt;7,AND(MONTH(F3762)=7,DAY(F3762)&lt;=25)),
MOD(SUM((E3762-1901)*365,(N3762-1)*28,O3762,258),260),
MOD(SUM((E3762-1900)*365,(N3762-1)*28,O3762,258),260))</f>
        <v>183</v>
      </c>
      <c r="Q3762" s="371" t="str">
        <f>VLOOKUP(MOD(P3762,4),色,2,FALSE)</f>
        <v>青い</v>
      </c>
      <c r="R3762" s="289" t="str">
        <f>VLOOKUP(MOD(P3762,13),銀河の音,2,FALSE)</f>
        <v>磁気の</v>
      </c>
      <c r="S3762" s="382" t="str">
        <f>VLOOKUP(MOD(P3762,20),太陽の紋章,2,FALSE)</f>
        <v>夜</v>
      </c>
      <c r="T3762" s="92" t="s">
        <v>4997</v>
      </c>
    </row>
    <row r="3763" spans="1:20" ht="13.5" customHeight="1">
      <c r="A3763" s="50" t="str">
        <f>VLOOKUP(MOD(E3763,10),十干,2,FALSE)</f>
        <v>己</v>
      </c>
      <c r="B3763" s="199" t="str">
        <f>VLOOKUP(MOD(E3763,12),十二支,3,FALSE)</f>
        <v xml:space="preserve">10 龍 </v>
      </c>
      <c r="C3763" s="201" t="str">
        <f>VLOOKUP(F3763,星座,3,TRUE)</f>
        <v xml:space="preserve">10 龍 </v>
      </c>
      <c r="D3763" s="531">
        <v>21733</v>
      </c>
      <c r="E3763" s="1">
        <f>IFERROR(YEAR(D3763),LEFT(D3763,4))</f>
        <v>1959</v>
      </c>
      <c r="F3763" s="1" t="str">
        <f>IF(ISTEXT(D3763),RIGHT(D3763,5),TEXT(D3763,"mm/dd"))</f>
        <v>07/02</v>
      </c>
      <c r="G3763" s="39">
        <f>SUM(MID(E3763,1,1),MID(E3763,2,1),MID(E3763,3,1),MID(E3763,4,1),MID(F3763,1,1),MID(F3763,2,1),MID(F3763,4,1),MID(F3763,5,1))</f>
        <v>33</v>
      </c>
      <c r="H3763" s="41">
        <f>IF(MOD(G3763,9)=0,9,MOD(G3763,9))</f>
        <v>6</v>
      </c>
      <c r="I3763" s="45" t="str">
        <f>IFERROR(MID("日月火水木金土",WEEKDAY(D3763),1),"")</f>
        <v>木</v>
      </c>
      <c r="J3763" s="304" t="s">
        <v>5928</v>
      </c>
      <c r="K3763" s="202" t="str">
        <f>VLOOKUP(F3763,石と花メイン,3,FALSE)</f>
        <v>◇金剛石</v>
      </c>
      <c r="L3763" s="297" t="str">
        <f>VLOOKUP(F3763,石と花メイン,4,FALSE)</f>
        <v>クレマチス【鉄線】</v>
      </c>
      <c r="M3763" s="393">
        <f>IF(OR(MONTH(F3763)&lt;7,AND(MONTH(F3763)=7,DAY(F3763)&lt;=25)),
MOD(SUM((E3763-1901)*365,259),260),
MOD(SUM((E3763-1900)*365,259),260))</f>
        <v>109</v>
      </c>
      <c r="N3763" s="390">
        <f>IF(AND(MONTH(F3763)=7,DAY(F3763)&gt;25),1,
ROUNDDOWN((SUM(VLOOKUP(MONTH(F3763),D暦変換用数値,2,FALSE),DAY(F3763))/28)+1,0))</f>
        <v>13</v>
      </c>
      <c r="O3763" s="205">
        <f>IF(AND(MONTH(F3763)=7,DAY(F3763)&gt;25),DAY(F3763)-25,
MOD((SUM(VLOOKUP(MONTH(F3763),D暦変換用数値,2,FALSE),DAY(F3763))),28)+1)</f>
        <v>6</v>
      </c>
      <c r="P3763" s="406">
        <f>IF(OR(MONTH(F3763)&lt;7,AND(MONTH(F3763)=7,DAY(F3763)&lt;=25)),
MOD(SUM((E3763-1901)*365,(N3763-1)*28,O3763,258),260),
MOD(SUM((E3763-1900)*365,(N3763-1)*28,O3763,258),260))</f>
        <v>190</v>
      </c>
      <c r="Q3763" s="375" t="str">
        <f>VLOOKUP(MOD(P3763,4),色,2,FALSE)</f>
        <v>白い</v>
      </c>
      <c r="R3763" s="293" t="str">
        <f>VLOOKUP(MOD(P3763,13),銀河の音,2,FALSE)</f>
        <v>銀河の</v>
      </c>
      <c r="S3763" s="386" t="str">
        <f>VLOOKUP(MOD(P3763,20),太陽の紋章,2,FALSE)</f>
        <v>犬</v>
      </c>
      <c r="T3763" s="99" t="s">
        <v>7636</v>
      </c>
    </row>
    <row r="3764" spans="1:20" ht="13.5" customHeight="1">
      <c r="A3764" s="334" t="str">
        <f>VLOOKUP(MOD(E3764,10),十干,2,FALSE)</f>
        <v>己</v>
      </c>
      <c r="B3764" s="331" t="str">
        <f>VLOOKUP(MOD(E3764,12),十二支,3,FALSE)</f>
        <v xml:space="preserve">10 龍 </v>
      </c>
      <c r="C3764" s="336" t="str">
        <f>VLOOKUP(F3764,星座,3,TRUE)</f>
        <v xml:space="preserve">10 龍 </v>
      </c>
      <c r="D3764" s="540">
        <v>21741</v>
      </c>
      <c r="E3764" s="131">
        <f>IFERROR(YEAR(D3764),LEFT(D3764,4))</f>
        <v>1959</v>
      </c>
      <c r="F3764" s="538" t="str">
        <f>IF(ISTEXT(D3764),RIGHT(D3764,5),TEXT(D3764,"mm/dd"))</f>
        <v>07/10</v>
      </c>
      <c r="G3764" s="133">
        <f>SUM(MID(E3764,1,1),MID(E3764,2,1),MID(E3764,3,1),MID(E3764,4,1),MID(F3764,1,1),MID(F3764,2,1),MID(F3764,4,1),MID(F3764,5,1))</f>
        <v>32</v>
      </c>
      <c r="H3764" s="133">
        <f>IF(MOD(G3764,9)=0,9,MOD(G3764,9))</f>
        <v>5</v>
      </c>
      <c r="I3764" s="131" t="str">
        <f>IFERROR(MID("日月火水木金土",WEEKDAY(D3764),1),"")</f>
        <v>金</v>
      </c>
      <c r="J3764" s="306" t="s">
        <v>9177</v>
      </c>
      <c r="K3764" s="335" t="str">
        <f>VLOOKUP(F3764,石と花メイン,3,FALSE)</f>
        <v>■血碧玉</v>
      </c>
      <c r="L3764" s="302" t="str">
        <f>VLOOKUP(F3764,石と花メイン,4,FALSE)</f>
        <v>グロキシニア【大岩桐草】</v>
      </c>
      <c r="M3764" s="396">
        <f>IF(OR(MONTH(F3764)&lt;7,AND(MONTH(F3764)=7,DAY(F3764)&lt;=25)),
MOD(SUM((E3764-1901)*365,259),260),
MOD(SUM((E3764-1900)*365,259),260))</f>
        <v>109</v>
      </c>
      <c r="N3764" s="335">
        <f>IF(AND(MONTH(F3764)=7,DAY(F3764)&gt;25),1,
ROUNDDOWN((SUM(VLOOKUP(MONTH(F3764),D暦変換用数値,2,FALSE),DAY(F3764))/28)+1,0))</f>
        <v>13</v>
      </c>
      <c r="O3764" s="132">
        <f>IF(AND(MONTH(F3764)=7,DAY(F3764)&gt;25),DAY(F3764)-25,
MOD((SUM(VLOOKUP(MONTH(F3764),D暦変換用数値,2,FALSE),DAY(F3764))),28)+1)</f>
        <v>14</v>
      </c>
      <c r="P3764" s="404">
        <f>IF(OR(MONTH(F3764)&lt;7,AND(MONTH(F3764)=7,DAY(F3764)&lt;=25)),
MOD(SUM((E3764-1901)*365,(N3764-1)*28,O3764,258),260),
MOD(SUM((E3764-1900)*365,(N3764-1)*28,O3764,258),260))</f>
        <v>198</v>
      </c>
      <c r="Q3764" s="376" t="str">
        <f>VLOOKUP(MOD(P3764,4),色,2,FALSE)</f>
        <v>白い</v>
      </c>
      <c r="R3764" s="333" t="str">
        <f>VLOOKUP(MOD(P3764,13),銀河の音,2,FALSE)</f>
        <v>電気の</v>
      </c>
      <c r="S3764" s="387" t="str">
        <f>VLOOKUP(MOD(P3764,20),太陽の紋章,2,FALSE)</f>
        <v>鏡</v>
      </c>
      <c r="T3764" s="119" t="s">
        <v>9172</v>
      </c>
    </row>
    <row r="3765" spans="1:20" ht="13.5" customHeight="1">
      <c r="A3765" s="49" t="str">
        <f>VLOOKUP(MOD(E3765,10),十干,2,FALSE)</f>
        <v>己</v>
      </c>
      <c r="B3765" s="199" t="str">
        <f>VLOOKUP(MOD(E3765,12),十二支,3,FALSE)</f>
        <v xml:space="preserve">10 龍 </v>
      </c>
      <c r="C3765" s="201" t="str">
        <f>VLOOKUP(F3765,星座,3,TRUE)</f>
        <v xml:space="preserve">10 龍 </v>
      </c>
      <c r="D3765" s="535">
        <v>21742</v>
      </c>
      <c r="E3765" s="45">
        <f>IFERROR(YEAR(D3765),LEFT(D3765,4))</f>
        <v>1959</v>
      </c>
      <c r="F3765" s="45" t="str">
        <f>IF(ISTEXT(D3765),RIGHT(D3765,5),TEXT(D3765,"mm/dd"))</f>
        <v>07/11</v>
      </c>
      <c r="G3765" s="41">
        <f>SUM(MID(E3765,1,1),MID(E3765,2,1),MID(E3765,3,1),MID(E3765,4,1),MID(F3765,1,1),MID(F3765,2,1),MID(F3765,4,1),MID(F3765,5,1))</f>
        <v>33</v>
      </c>
      <c r="H3765" s="41">
        <f>IF(MOD(G3765,9)=0,9,MOD(G3765,9))</f>
        <v>6</v>
      </c>
      <c r="I3765" s="45" t="str">
        <f>IFERROR(MID("日月火水木金土",WEEKDAY(D3765),1),"")</f>
        <v>土</v>
      </c>
      <c r="J3765" s="305" t="s">
        <v>456</v>
      </c>
      <c r="K3765" s="203" t="str">
        <f>VLOOKUP(F3765,石と花メイン,3,FALSE)</f>
        <v>◇金剛石</v>
      </c>
      <c r="L3765" s="298" t="str">
        <f>VLOOKUP(F3765,石と花メイン,4,FALSE)</f>
        <v>アカンサス【葉薊】</v>
      </c>
      <c r="M3765" s="394">
        <f>IF(OR(MONTH(F3765)&lt;7,AND(MONTH(F3765)=7,DAY(F3765)&lt;=25)),
MOD(SUM((E3765-1901)*365,259),260),
MOD(SUM((E3765-1900)*365,259),260))</f>
        <v>109</v>
      </c>
      <c r="N3765" s="391">
        <f>IF(AND(MONTH(F3765)=7,DAY(F3765)&gt;25),1,
ROUNDDOWN((SUM(VLOOKUP(MONTH(F3765),D暦変換用数値,2,FALSE),DAY(F3765))/28)+1,0))</f>
        <v>13</v>
      </c>
      <c r="O3765" s="46">
        <f>IF(AND(MONTH(F3765)=7,DAY(F3765)&gt;25),DAY(F3765)-25,
MOD((SUM(VLOOKUP(MONTH(F3765),D暦変換用数値,2,FALSE),DAY(F3765))),28)+1)</f>
        <v>15</v>
      </c>
      <c r="P3765" s="407">
        <f>IF(OR(MONTH(F3765)&lt;7,AND(MONTH(F3765)=7,DAY(F3765)&lt;=25)),
MOD(SUM((E3765-1901)*365,(N3765-1)*28,O3765,258),260),
MOD(SUM((E3765-1900)*365,(N3765-1)*28,O3765,258),260))</f>
        <v>199</v>
      </c>
      <c r="Q3765" s="374" t="str">
        <f>VLOOKUP(MOD(P3765,4),色,2,FALSE)</f>
        <v>青い</v>
      </c>
      <c r="R3765" s="292" t="str">
        <f>VLOOKUP(MOD(P3765,13),銀河の音,2,FALSE)</f>
        <v>自己存在の</v>
      </c>
      <c r="S3765" s="385" t="str">
        <f>VLOOKUP(MOD(P3765,20),太陽の紋章,2,FALSE)</f>
        <v>嵐</v>
      </c>
      <c r="T3765" s="79"/>
    </row>
    <row r="3766" spans="1:20" ht="13.5" customHeight="1">
      <c r="A3766" s="50" t="str">
        <f>VLOOKUP(MOD(E3766,10),十干,2,FALSE)</f>
        <v>己</v>
      </c>
      <c r="B3766" s="199" t="str">
        <f>VLOOKUP(MOD(E3766,12),十二支,3,FALSE)</f>
        <v xml:space="preserve">10 龍 </v>
      </c>
      <c r="C3766" s="201" t="str">
        <f>VLOOKUP(F3766,星座,3,TRUE)</f>
        <v xml:space="preserve">10 龍 </v>
      </c>
      <c r="D3766" s="531">
        <v>21743</v>
      </c>
      <c r="E3766" s="1">
        <f>IFERROR(YEAR(D3766),LEFT(D3766,4))</f>
        <v>1959</v>
      </c>
      <c r="F3766" s="1" t="str">
        <f>IF(ISTEXT(D3766),RIGHT(D3766,5),TEXT(D3766,"mm/dd"))</f>
        <v>07/12</v>
      </c>
      <c r="G3766" s="39">
        <f>SUM(MID(E3766,1,1),MID(E3766,2,1),MID(E3766,3,1),MID(E3766,4,1),MID(F3766,1,1),MID(F3766,2,1),MID(F3766,4,1),MID(F3766,5,1))</f>
        <v>34</v>
      </c>
      <c r="H3766" s="41">
        <f>IF(MOD(G3766,9)=0,9,MOD(G3766,9))</f>
        <v>7</v>
      </c>
      <c r="I3766" s="45" t="str">
        <f>IFERROR(MID("日月火水木金土",WEEKDAY(D3766),1),"")</f>
        <v>日</v>
      </c>
      <c r="J3766" s="304" t="s">
        <v>5929</v>
      </c>
      <c r="K3766" s="202" t="str">
        <f>VLOOKUP(F3766,石と花メイン,3,FALSE)</f>
        <v>□水晶</v>
      </c>
      <c r="L3766" s="297" t="str">
        <f>VLOOKUP(F3766,石と花メイン,4,FALSE)</f>
        <v>ユーストマ【トルコ桔梗】</v>
      </c>
      <c r="M3766" s="393">
        <f>IF(OR(MONTH(F3766)&lt;7,AND(MONTH(F3766)=7,DAY(F3766)&lt;=25)),
MOD(SUM((E3766-1901)*365,259),260),
MOD(SUM((E3766-1900)*365,259),260))</f>
        <v>109</v>
      </c>
      <c r="N3766" s="390">
        <f>IF(AND(MONTH(F3766)=7,DAY(F3766)&gt;25),1,
ROUNDDOWN((SUM(VLOOKUP(MONTH(F3766),D暦変換用数値,2,FALSE),DAY(F3766))/28)+1,0))</f>
        <v>13</v>
      </c>
      <c r="O3766" s="205">
        <f>IF(AND(MONTH(F3766)=7,DAY(F3766)&gt;25),DAY(F3766)-25,
MOD((SUM(VLOOKUP(MONTH(F3766),D暦変換用数値,2,FALSE),DAY(F3766))),28)+1)</f>
        <v>16</v>
      </c>
      <c r="P3766" s="406">
        <f>IF(OR(MONTH(F3766)&lt;7,AND(MONTH(F3766)=7,DAY(F3766)&lt;=25)),
MOD(SUM((E3766-1901)*365,(N3766-1)*28,O3766,258),260),
MOD(SUM((E3766-1900)*365,(N3766-1)*28,O3766,258),260))</f>
        <v>200</v>
      </c>
      <c r="Q3766" s="373" t="str">
        <f>VLOOKUP(MOD(P3766,4),色,2,FALSE)</f>
        <v>黄色い</v>
      </c>
      <c r="R3766" s="291" t="str">
        <f>VLOOKUP(MOD(P3766,13),銀河の音,2,FALSE)</f>
        <v>倍音の</v>
      </c>
      <c r="S3766" s="384" t="str">
        <f>VLOOKUP(MOD(P3766,20),太陽の紋章,2,FALSE)</f>
        <v>太陽</v>
      </c>
      <c r="T3766" s="98" t="s">
        <v>3736</v>
      </c>
    </row>
    <row r="3767" spans="1:20" ht="13.5" customHeight="1">
      <c r="A3767" s="334" t="str">
        <f>VLOOKUP(MOD(E3767,10),十干,2,FALSE)</f>
        <v>己</v>
      </c>
      <c r="B3767" s="331" t="str">
        <f>VLOOKUP(MOD(E3767,12),十二支,3,FALSE)</f>
        <v xml:space="preserve">10 龍 </v>
      </c>
      <c r="C3767" s="336" t="str">
        <f>VLOOKUP(F3767,星座,3,TRUE)</f>
        <v xml:space="preserve">10 龍 </v>
      </c>
      <c r="D3767" s="540">
        <v>21744</v>
      </c>
      <c r="E3767" s="131">
        <f>IFERROR(YEAR(D3767),LEFT(D3767,4))</f>
        <v>1959</v>
      </c>
      <c r="F3767" s="538" t="str">
        <f>IF(ISTEXT(D3767),RIGHT(D3767,5),TEXT(D3767,"mm/dd"))</f>
        <v>07/13</v>
      </c>
      <c r="G3767" s="133">
        <f>SUM(MID(E3767,1,1),MID(E3767,2,1),MID(E3767,3,1),MID(E3767,4,1),MID(F3767,1,1),MID(F3767,2,1),MID(F3767,4,1),MID(F3767,5,1))</f>
        <v>35</v>
      </c>
      <c r="H3767" s="133">
        <f>IF(MOD(G3767,9)=0,9,MOD(G3767,9))</f>
        <v>8</v>
      </c>
      <c r="I3767" s="131" t="str">
        <f>IFERROR(MID("日月火水木金土",WEEKDAY(D3767),1),"")</f>
        <v>月</v>
      </c>
      <c r="J3767" s="306" t="s">
        <v>9174</v>
      </c>
      <c r="K3767" s="335" t="str">
        <f>VLOOKUP(F3767,石と花メイン,3,FALSE)</f>
        <v>◆黄玉</v>
      </c>
      <c r="L3767" s="302" t="str">
        <f>VLOOKUP(F3767,石と花メイン,4,FALSE)</f>
        <v>鉄砲百合【琉球百合】</v>
      </c>
      <c r="M3767" s="396">
        <f>IF(OR(MONTH(F3767)&lt;7,AND(MONTH(F3767)=7,DAY(F3767)&lt;=25)),
MOD(SUM((E3767-1901)*365,259),260),
MOD(SUM((E3767-1900)*365,259),260))</f>
        <v>109</v>
      </c>
      <c r="N3767" s="335">
        <f>IF(AND(MONTH(F3767)=7,DAY(F3767)&gt;25),1,
ROUNDDOWN((SUM(VLOOKUP(MONTH(F3767),D暦変換用数値,2,FALSE),DAY(F3767))/28)+1,0))</f>
        <v>13</v>
      </c>
      <c r="O3767" s="132">
        <f>IF(AND(MONTH(F3767)=7,DAY(F3767)&gt;25),DAY(F3767)-25,
MOD((SUM(VLOOKUP(MONTH(F3767),D暦変換用数値,2,FALSE),DAY(F3767))),28)+1)</f>
        <v>17</v>
      </c>
      <c r="P3767" s="404">
        <f>IF(OR(MONTH(F3767)&lt;7,AND(MONTH(F3767)=7,DAY(F3767)&lt;=25)),
MOD(SUM((E3767-1901)*365,(N3767-1)*28,O3767,258),260),
MOD(SUM((E3767-1900)*365,(N3767-1)*28,O3767,258),260))</f>
        <v>201</v>
      </c>
      <c r="Q3767" s="376" t="str">
        <f>VLOOKUP(MOD(P3767,4),色,2,FALSE)</f>
        <v>赤い</v>
      </c>
      <c r="R3767" s="333" t="str">
        <f>VLOOKUP(MOD(P3767,13),銀河の音,2,FALSE)</f>
        <v>律動の</v>
      </c>
      <c r="S3767" s="387" t="str">
        <f>VLOOKUP(MOD(P3767,20),太陽の紋章,2,FALSE)</f>
        <v>竜</v>
      </c>
      <c r="T3767" s="119" t="s">
        <v>9172</v>
      </c>
    </row>
    <row r="3768" spans="1:20" ht="13.5" customHeight="1">
      <c r="A3768" s="50" t="str">
        <f>VLOOKUP(MOD(E3768,10),十干,2,FALSE)</f>
        <v>己</v>
      </c>
      <c r="B3768" s="199" t="str">
        <f>VLOOKUP(MOD(E3768,12),十二支,3,FALSE)</f>
        <v xml:space="preserve">10 龍 </v>
      </c>
      <c r="C3768" s="201" t="str">
        <f>VLOOKUP(F3768,星座,3,TRUE)</f>
        <v xml:space="preserve">10 龍 </v>
      </c>
      <c r="D3768" s="531">
        <v>21747</v>
      </c>
      <c r="E3768" s="1">
        <f>IFERROR(YEAR(D3768),LEFT(D3768,4))</f>
        <v>1959</v>
      </c>
      <c r="F3768" s="1" t="str">
        <f>IF(ISTEXT(D3768),RIGHT(D3768,5),TEXT(D3768,"mm/dd"))</f>
        <v>07/16</v>
      </c>
      <c r="G3768" s="39">
        <f>SUM(MID(E3768,1,1),MID(E3768,2,1),MID(E3768,3,1),MID(E3768,4,1),MID(F3768,1,1),MID(F3768,2,1),MID(F3768,4,1),MID(F3768,5,1))</f>
        <v>38</v>
      </c>
      <c r="H3768" s="41">
        <f>IF(MOD(G3768,9)=0,9,MOD(G3768,9))</f>
        <v>2</v>
      </c>
      <c r="I3768" s="45" t="str">
        <f>IFERROR(MID("日月火水木金土",WEEKDAY(D3768),1),"")</f>
        <v>木</v>
      </c>
      <c r="J3768" s="304" t="s">
        <v>5930</v>
      </c>
      <c r="K3768" s="202" t="str">
        <f>VLOOKUP(F3768,石と花メイン,3,FALSE)</f>
        <v>◆柘榴石</v>
      </c>
      <c r="L3768" s="297" t="str">
        <f>VLOOKUP(F3768,石と花メイン,4,FALSE)</f>
        <v>昼顔【雨降り花】</v>
      </c>
      <c r="M3768" s="393">
        <f>IF(OR(MONTH(F3768)&lt;7,AND(MONTH(F3768)=7,DAY(F3768)&lt;=25)),
MOD(SUM((E3768-1901)*365,259),260),
MOD(SUM((E3768-1900)*365,259),260))</f>
        <v>109</v>
      </c>
      <c r="N3768" s="390">
        <f>IF(AND(MONTH(F3768)=7,DAY(F3768)&gt;25),1,
ROUNDDOWN((SUM(VLOOKUP(MONTH(F3768),D暦変換用数値,2,FALSE),DAY(F3768))/28)+1,0))</f>
        <v>13</v>
      </c>
      <c r="O3768" s="205">
        <f>IF(AND(MONTH(F3768)=7,DAY(F3768)&gt;25),DAY(F3768)-25,
MOD((SUM(VLOOKUP(MONTH(F3768),D暦変換用数値,2,FALSE),DAY(F3768))),28)+1)</f>
        <v>20</v>
      </c>
      <c r="P3768" s="406">
        <f>IF(OR(MONTH(F3768)&lt;7,AND(MONTH(F3768)=7,DAY(F3768)&lt;=25)),
MOD(SUM((E3768-1901)*365,(N3768-1)*28,O3768,258),260),
MOD(SUM((E3768-1900)*365,(N3768-1)*28,O3768,258),260))</f>
        <v>204</v>
      </c>
      <c r="Q3768" s="373" t="str">
        <f>VLOOKUP(MOD(P3768,4),色,2,FALSE)</f>
        <v>黄色い</v>
      </c>
      <c r="R3768" s="291" t="str">
        <f>VLOOKUP(MOD(P3768,13),銀河の音,2,FALSE)</f>
        <v>太陽の</v>
      </c>
      <c r="S3768" s="384" t="str">
        <f>VLOOKUP(MOD(P3768,20),太陽の紋章,2,FALSE)</f>
        <v>種</v>
      </c>
      <c r="T3768" s="98" t="s">
        <v>3736</v>
      </c>
    </row>
    <row r="3769" spans="1:20" ht="13.5" customHeight="1">
      <c r="A3769" s="334" t="str">
        <f>VLOOKUP(MOD(E3769,10),十干,2,FALSE)</f>
        <v>己</v>
      </c>
      <c r="B3769" s="331" t="str">
        <f>VLOOKUP(MOD(E3769,12),十二支,3,FALSE)</f>
        <v xml:space="preserve">10 龍 </v>
      </c>
      <c r="C3769" s="336" t="str">
        <f>VLOOKUP(F3769,星座,3,TRUE)</f>
        <v xml:space="preserve">10 龍 </v>
      </c>
      <c r="D3769" s="534">
        <v>21748</v>
      </c>
      <c r="E3769" s="131">
        <f>IFERROR(YEAR(D3769),LEFT(D3769,4))</f>
        <v>1959</v>
      </c>
      <c r="F3769" s="131" t="str">
        <f>IF(ISTEXT(D3769),RIGHT(D3769,5),TEXT(D3769,"mm/dd"))</f>
        <v>07/17</v>
      </c>
      <c r="G3769" s="133">
        <f>SUM(MID(E3769,1,1),MID(E3769,2,1),MID(E3769,3,1),MID(E3769,4,1),MID(F3769,1,1),MID(F3769,2,1),MID(F3769,4,1),MID(F3769,5,1))</f>
        <v>39</v>
      </c>
      <c r="H3769" s="133">
        <f>IF(MOD(G3769,9)=0,9,MOD(G3769,9))</f>
        <v>3</v>
      </c>
      <c r="I3769" s="131" t="str">
        <f>IFERROR(MID("日月火水木金土",WEEKDAY(D3769),1),"")</f>
        <v>金</v>
      </c>
      <c r="J3769" s="306" t="s">
        <v>8290</v>
      </c>
      <c r="K3769" s="335" t="str">
        <f>VLOOKUP(F3769,石と花メイン,3,FALSE)</f>
        <v>●孔雀石</v>
      </c>
      <c r="L3769" s="302" t="str">
        <f>VLOOKUP(F3769,石と花メイン,4,FALSE)</f>
        <v>擬宝珠【ホスタ】</v>
      </c>
      <c r="M3769" s="396">
        <f>IF(OR(MONTH(F3769)&lt;7,AND(MONTH(F3769)=7,DAY(F3769)&lt;=25)),
MOD(SUM((E3769-1901)*365,259),260),
MOD(SUM((E3769-1900)*365,259),260))</f>
        <v>109</v>
      </c>
      <c r="N3769" s="335">
        <f>IF(AND(MONTH(F3769)=7,DAY(F3769)&gt;25),1,
ROUNDDOWN((SUM(VLOOKUP(MONTH(F3769),D暦変換用数値,2,FALSE),DAY(F3769))/28)+1,0))</f>
        <v>13</v>
      </c>
      <c r="O3769" s="132">
        <f>IF(AND(MONTH(F3769)=7,DAY(F3769)&gt;25),DAY(F3769)-25,
MOD((SUM(VLOOKUP(MONTH(F3769),D暦変換用数値,2,FALSE),DAY(F3769))),28)+1)</f>
        <v>21</v>
      </c>
      <c r="P3769" s="404">
        <f>IF(OR(MONTH(F3769)&lt;7,AND(MONTH(F3769)=7,DAY(F3769)&lt;=25)),
MOD(SUM((E3769-1901)*365,(N3769-1)*28,O3769,258),260),
MOD(SUM((E3769-1900)*365,(N3769-1)*28,O3769,258),260))</f>
        <v>205</v>
      </c>
      <c r="Q3769" s="376" t="str">
        <f>VLOOKUP(MOD(P3769,4),色,2,FALSE)</f>
        <v>赤い</v>
      </c>
      <c r="R3769" s="333" t="str">
        <f>VLOOKUP(MOD(P3769,13),銀河の音,2,FALSE)</f>
        <v>惑星の</v>
      </c>
      <c r="S3769" s="387" t="str">
        <f>VLOOKUP(MOD(P3769,20),太陽の紋章,2,FALSE)</f>
        <v>蛇</v>
      </c>
      <c r="T3769" s="119" t="s">
        <v>8292</v>
      </c>
    </row>
    <row r="3770" spans="1:20" ht="13.5" customHeight="1">
      <c r="A3770" s="50" t="str">
        <f>VLOOKUP(MOD(E3770,10),十干,2,FALSE)</f>
        <v>己</v>
      </c>
      <c r="B3770" s="199" t="str">
        <f>VLOOKUP(MOD(E3770,12),十二支,3,FALSE)</f>
        <v xml:space="preserve">10 龍 </v>
      </c>
      <c r="C3770" s="201" t="str">
        <f>VLOOKUP(F3770,星座,3,TRUE)</f>
        <v xml:space="preserve">10 龍 </v>
      </c>
      <c r="D3770" s="531">
        <v>21753</v>
      </c>
      <c r="E3770" s="1">
        <f>IFERROR(YEAR(D3770),LEFT(D3770,4))</f>
        <v>1959</v>
      </c>
      <c r="F3770" s="1" t="str">
        <f>IF(ISTEXT(D3770),RIGHT(D3770,5),TEXT(D3770,"mm/dd"))</f>
        <v>07/22</v>
      </c>
      <c r="G3770" s="39">
        <f>SUM(MID(E3770,1,1),MID(E3770,2,1),MID(E3770,3,1),MID(E3770,4,1),MID(F3770,1,1),MID(F3770,2,1),MID(F3770,4,1),MID(F3770,5,1))</f>
        <v>35</v>
      </c>
      <c r="H3770" s="41">
        <f>IF(MOD(G3770,9)=0,9,MOD(G3770,9))</f>
        <v>8</v>
      </c>
      <c r="I3770" s="45" t="str">
        <f>IFERROR(MID("日月火水木金土",WEEKDAY(D3770),1),"")</f>
        <v>水</v>
      </c>
      <c r="J3770" s="304" t="s">
        <v>5931</v>
      </c>
      <c r="K3770" s="202" t="str">
        <f>VLOOKUP(F3770,石と花メイン,3,FALSE)</f>
        <v>●珊瑚</v>
      </c>
      <c r="L3770" s="297" t="str">
        <f>VLOOKUP(F3770,石と花メイン,4,FALSE)</f>
        <v>河原撫子【大和撫子】</v>
      </c>
      <c r="M3770" s="393">
        <f>IF(OR(MONTH(F3770)&lt;7,AND(MONTH(F3770)=7,DAY(F3770)&lt;=25)),
MOD(SUM((E3770-1901)*365,259),260),
MOD(SUM((E3770-1900)*365,259),260))</f>
        <v>109</v>
      </c>
      <c r="N3770" s="390">
        <f>IF(AND(MONTH(F3770)=7,DAY(F3770)&gt;25),1,
ROUNDDOWN((SUM(VLOOKUP(MONTH(F3770),D暦変換用数値,2,FALSE),DAY(F3770))/28)+1,0))</f>
        <v>13</v>
      </c>
      <c r="O3770" s="205">
        <f>IF(AND(MONTH(F3770)=7,DAY(F3770)&gt;25),DAY(F3770)-25,
MOD((SUM(VLOOKUP(MONTH(F3770),D暦変換用数値,2,FALSE),DAY(F3770))),28)+1)</f>
        <v>26</v>
      </c>
      <c r="P3770" s="406">
        <f>IF(OR(MONTH(F3770)&lt;7,AND(MONTH(F3770)=7,DAY(F3770)&lt;=25)),
MOD(SUM((E3770-1901)*365,(N3770-1)*28,O3770,258),260),
MOD(SUM((E3770-1900)*365,(N3770-1)*28,O3770,258),260))</f>
        <v>210</v>
      </c>
      <c r="Q3770" s="375" t="str">
        <f>VLOOKUP(MOD(P3770,4),色,2,FALSE)</f>
        <v>白い</v>
      </c>
      <c r="R3770" s="293" t="str">
        <f>VLOOKUP(MOD(P3770,13),銀河の音,2,FALSE)</f>
        <v>月の</v>
      </c>
      <c r="S3770" s="386" t="str">
        <f>VLOOKUP(MOD(P3770,20),太陽の紋章,2,FALSE)</f>
        <v>犬</v>
      </c>
      <c r="T3770" s="97" t="s">
        <v>93</v>
      </c>
    </row>
    <row r="3771" spans="1:20" ht="13.5" customHeight="1">
      <c r="A3771" s="50" t="str">
        <f>VLOOKUP(MOD(E3771,10),十干,2,FALSE)</f>
        <v>辛</v>
      </c>
      <c r="B3771" s="199" t="str">
        <f>VLOOKUP(MOD(E3771,12),十二支,3,FALSE)</f>
        <v xml:space="preserve">10 龍 </v>
      </c>
      <c r="C3771" s="201" t="str">
        <f>VLOOKUP(F3771,星座,3,TRUE)</f>
        <v xml:space="preserve">10 龍 </v>
      </c>
      <c r="D3771" s="531">
        <v>26112</v>
      </c>
      <c r="E3771" s="1">
        <f>IFERROR(YEAR(D3771),LEFT(D3771,4))</f>
        <v>1971</v>
      </c>
      <c r="F3771" s="1" t="str">
        <f>IF(ISTEXT(D3771),RIGHT(D3771,5),TEXT(D3771,"mm/dd"))</f>
        <v>06/28</v>
      </c>
      <c r="G3771" s="39">
        <f>SUM(MID(E3771,1,1),MID(E3771,2,1),MID(E3771,3,1),MID(E3771,4,1),MID(F3771,1,1),MID(F3771,2,1),MID(F3771,4,1),MID(F3771,5,1))</f>
        <v>34</v>
      </c>
      <c r="H3771" s="41">
        <f>IF(MOD(G3771,9)=0,9,MOD(G3771,9))</f>
        <v>7</v>
      </c>
      <c r="I3771" s="45" t="str">
        <f>IFERROR(MID("日月火水木金土",WEEKDAY(D3771),1),"")</f>
        <v>月</v>
      </c>
      <c r="J3771" s="304" t="s">
        <v>5932</v>
      </c>
      <c r="K3771" s="202" t="str">
        <f>VLOOKUP(F3771,石と花メイン,3,FALSE)</f>
        <v>◇金剛石</v>
      </c>
      <c r="L3771" s="297" t="str">
        <f>VLOOKUP(F3771,石と花メイン,4,FALSE)</f>
        <v>エノテラ【昼咲月見草】</v>
      </c>
      <c r="M3771" s="393">
        <f>IF(OR(MONTH(F3771)&lt;7,AND(MONTH(F3771)=7,DAY(F3771)&lt;=25)),
MOD(SUM((E3771-1901)*365,259),260),
MOD(SUM((E3771-1900)*365,259),260))</f>
        <v>69</v>
      </c>
      <c r="N3771" s="390">
        <f>IF(AND(MONTH(F3771)=7,DAY(F3771)&gt;25),1,
ROUNDDOWN((SUM(VLOOKUP(MONTH(F3771),D暦変換用数値,2,FALSE),DAY(F3771))/28)+1,0))</f>
        <v>13</v>
      </c>
      <c r="O3771" s="205">
        <f>IF(AND(MONTH(F3771)=7,DAY(F3771)&gt;25),DAY(F3771)-25,
MOD((SUM(VLOOKUP(MONTH(F3771),D暦変換用数値,2,FALSE),DAY(F3771))),28)+1)</f>
        <v>2</v>
      </c>
      <c r="P3771" s="406">
        <f>IF(OR(MONTH(F3771)&lt;7,AND(MONTH(F3771)=7,DAY(F3771)&lt;=25)),
MOD(SUM((E3771-1901)*365,(N3771-1)*28,O3771,258),260),
MOD(SUM((E3771-1900)*365,(N3771-1)*28,O3771,258),260))</f>
        <v>146</v>
      </c>
      <c r="Q3771" s="375" t="str">
        <f>VLOOKUP(MOD(P3771,4),色,2,FALSE)</f>
        <v>白い</v>
      </c>
      <c r="R3771" s="293" t="str">
        <f>VLOOKUP(MOD(P3771,13),銀河の音,2,FALSE)</f>
        <v>電気の</v>
      </c>
      <c r="S3771" s="386" t="str">
        <f>VLOOKUP(MOD(P3771,20),太陽の紋章,2,FALSE)</f>
        <v>世界の橋渡し</v>
      </c>
      <c r="T3771" s="98" t="s">
        <v>3736</v>
      </c>
    </row>
    <row r="3772" spans="1:20" ht="13.5" customHeight="1">
      <c r="A3772" s="282" t="str">
        <f>VLOOKUP(MOD(E3772,10),十干,2,FALSE)</f>
        <v>辛</v>
      </c>
      <c r="B3772" s="283" t="str">
        <f>VLOOKUP(MOD(E3772,12),十二支,3,FALSE)</f>
        <v xml:space="preserve">10 龍 </v>
      </c>
      <c r="C3772" s="287" t="str">
        <f>VLOOKUP(F3772,星座,3,TRUE)</f>
        <v xml:space="preserve">10 龍 </v>
      </c>
      <c r="D3772" s="533">
        <v>26117</v>
      </c>
      <c r="E3772" s="83">
        <f>IFERROR(YEAR(D3772),LEFT(D3772,4))</f>
        <v>1971</v>
      </c>
      <c r="F3772" s="83" t="str">
        <f>IF(ISTEXT(D3772),RIGHT(D3772,5),TEXT(D3772,"mm/dd"))</f>
        <v>07/03</v>
      </c>
      <c r="G3772" s="88">
        <f>SUM(MID(E3772,1,1),MID(E3772,2,1),MID(E3772,3,1),MID(E3772,4,1),MID(F3772,1,1),MID(F3772,2,1),MID(F3772,4,1),MID(F3772,5,1))</f>
        <v>28</v>
      </c>
      <c r="H3772" s="88">
        <f>IF(MOD(G3772,9)=0,9,MOD(G3772,9))</f>
        <v>1</v>
      </c>
      <c r="I3772" s="83" t="str">
        <f>IFERROR(MID("日月火水木金土",WEEKDAY(D3772),1),"")</f>
        <v>土</v>
      </c>
      <c r="J3772" s="308" t="s">
        <v>9129</v>
      </c>
      <c r="K3772" s="87" t="str">
        <f>VLOOKUP(F3772,石と花メイン,3,FALSE)</f>
        <v>◆翠玉</v>
      </c>
      <c r="L3772" s="296" t="str">
        <f>VLOOKUP(F3772,石と花メイン,4,FALSE)</f>
        <v>立浪草</v>
      </c>
      <c r="M3772" s="392">
        <f>IF(OR(MONTH(F3772)&lt;7,AND(MONTH(F3772)=7,DAY(F3772)&lt;=25)),
MOD(SUM((E3772-1901)*365,259),260),
MOD(SUM((E3772-1900)*365,259),260))</f>
        <v>69</v>
      </c>
      <c r="N3772" s="330">
        <f>IF(AND(MONTH(F3772)=7,DAY(F3772)&gt;25),1,
ROUNDDOWN((SUM(VLOOKUP(MONTH(F3772),D暦変換用数値,2,FALSE),DAY(F3772))/28)+1,0))</f>
        <v>13</v>
      </c>
      <c r="O3772" s="84">
        <f>IF(AND(MONTH(F3772)=7,DAY(F3772)&gt;25),DAY(F3772)-25,
MOD((SUM(VLOOKUP(MONTH(F3772),D暦変換用数値,2,FALSE),DAY(F3772))),28)+1)</f>
        <v>7</v>
      </c>
      <c r="P3772" s="405">
        <f>IF(OR(MONTH(F3772)&lt;7,AND(MONTH(F3772)=7,DAY(F3772)&lt;=25)),
MOD(SUM((E3772-1901)*365,(N3772-1)*28,O3772,258),260),
MOD(SUM((E3772-1900)*365,(N3772-1)*28,O3772,258),260))</f>
        <v>151</v>
      </c>
      <c r="Q3772" s="371" t="str">
        <f>VLOOKUP(MOD(P3772,4),色,2,FALSE)</f>
        <v>青い</v>
      </c>
      <c r="R3772" s="289" t="str">
        <f>VLOOKUP(MOD(P3772,13),銀河の音,2,FALSE)</f>
        <v>銀河の</v>
      </c>
      <c r="S3772" s="382" t="str">
        <f>VLOOKUP(MOD(P3772,20),太陽の紋章,2,FALSE)</f>
        <v>猿</v>
      </c>
      <c r="T3772" s="95" t="s">
        <v>1116</v>
      </c>
    </row>
    <row r="3773" spans="1:20" ht="13.5" customHeight="1">
      <c r="A3773" s="50" t="str">
        <f>VLOOKUP(MOD(E3773,10),十干,2,FALSE)</f>
        <v>辛</v>
      </c>
      <c r="B3773" s="199" t="str">
        <f>VLOOKUP(MOD(E3773,12),十二支,3,FALSE)</f>
        <v xml:space="preserve">10 龍 </v>
      </c>
      <c r="C3773" s="201" t="str">
        <f>VLOOKUP(F3773,星座,3,TRUE)</f>
        <v xml:space="preserve">10 龍 </v>
      </c>
      <c r="D3773" s="531">
        <v>26125</v>
      </c>
      <c r="E3773" s="1">
        <f>IFERROR(YEAR(D3773),LEFT(D3773,4))</f>
        <v>1971</v>
      </c>
      <c r="F3773" s="1" t="str">
        <f>IF(ISTEXT(D3773),RIGHT(D3773,5),TEXT(D3773,"mm/dd"))</f>
        <v>07/11</v>
      </c>
      <c r="G3773" s="39">
        <f>SUM(MID(E3773,1,1),MID(E3773,2,1),MID(E3773,3,1),MID(E3773,4,1),MID(F3773,1,1),MID(F3773,2,1),MID(F3773,4,1),MID(F3773,5,1))</f>
        <v>27</v>
      </c>
      <c r="H3773" s="41">
        <f>IF(MOD(G3773,9)=0,9,MOD(G3773,9))</f>
        <v>9</v>
      </c>
      <c r="I3773" s="45" t="str">
        <f>IFERROR(MID("日月火水木金土",WEEKDAY(D3773),1),"")</f>
        <v>日</v>
      </c>
      <c r="J3773" s="304" t="s">
        <v>5933</v>
      </c>
      <c r="K3773" s="202" t="str">
        <f>VLOOKUP(F3773,石と花メイン,3,FALSE)</f>
        <v>◇金剛石</v>
      </c>
      <c r="L3773" s="297" t="str">
        <f>VLOOKUP(F3773,石と花メイン,4,FALSE)</f>
        <v>アカンサス【葉薊】</v>
      </c>
      <c r="M3773" s="393">
        <f>IF(OR(MONTH(F3773)&lt;7,AND(MONTH(F3773)=7,DAY(F3773)&lt;=25)),
MOD(SUM((E3773-1901)*365,259),260),
MOD(SUM((E3773-1900)*365,259),260))</f>
        <v>69</v>
      </c>
      <c r="N3773" s="390">
        <f>IF(AND(MONTH(F3773)=7,DAY(F3773)&gt;25),1,
ROUNDDOWN((SUM(VLOOKUP(MONTH(F3773),D暦変換用数値,2,FALSE),DAY(F3773))/28)+1,0))</f>
        <v>13</v>
      </c>
      <c r="O3773" s="205">
        <f>IF(AND(MONTH(F3773)=7,DAY(F3773)&gt;25),DAY(F3773)-25,
MOD((SUM(VLOOKUP(MONTH(F3773),D暦変換用数値,2,FALSE),DAY(F3773))),28)+1)</f>
        <v>15</v>
      </c>
      <c r="P3773" s="406">
        <f>IF(OR(MONTH(F3773)&lt;7,AND(MONTH(F3773)=7,DAY(F3773)&lt;=25)),
MOD(SUM((E3773-1901)*365,(N3773-1)*28,O3773,258),260),
MOD(SUM((E3773-1900)*365,(N3773-1)*28,O3773,258),260))</f>
        <v>159</v>
      </c>
      <c r="Q3773" s="374" t="str">
        <f>VLOOKUP(MOD(P3773,4),色,2,FALSE)</f>
        <v>青い</v>
      </c>
      <c r="R3773" s="292" t="str">
        <f>VLOOKUP(MOD(P3773,13),銀河の音,2,FALSE)</f>
        <v>電気の</v>
      </c>
      <c r="S3773" s="385" t="str">
        <f>VLOOKUP(MOD(P3773,20),太陽の紋章,2,FALSE)</f>
        <v>嵐</v>
      </c>
      <c r="T3773" s="111" t="s">
        <v>1761</v>
      </c>
    </row>
    <row r="3774" spans="1:20" ht="13.5" customHeight="1">
      <c r="A3774" s="282" t="str">
        <f>VLOOKUP(MOD(E3774,10),十干,2,FALSE)</f>
        <v>辛</v>
      </c>
      <c r="B3774" s="283" t="str">
        <f>VLOOKUP(MOD(E3774,12),十二支,3,FALSE)</f>
        <v xml:space="preserve">10 龍 </v>
      </c>
      <c r="C3774" s="287" t="str">
        <f>VLOOKUP(F3774,星座,3,TRUE)</f>
        <v xml:space="preserve">10 龍 </v>
      </c>
      <c r="D3774" s="533">
        <v>26126</v>
      </c>
      <c r="E3774" s="83">
        <f>IFERROR(YEAR(D3774),LEFT(D3774,4))</f>
        <v>1971</v>
      </c>
      <c r="F3774" s="83" t="str">
        <f>IF(ISTEXT(D3774),RIGHT(D3774,5),TEXT(D3774,"mm/dd"))</f>
        <v>07/12</v>
      </c>
      <c r="G3774" s="88">
        <f>SUM(MID(E3774,1,1),MID(E3774,2,1),MID(E3774,3,1),MID(E3774,4,1),MID(F3774,1,1),MID(F3774,2,1),MID(F3774,4,1),MID(F3774,5,1))</f>
        <v>28</v>
      </c>
      <c r="H3774" s="88">
        <f>IF(MOD(G3774,9)=0,9,MOD(G3774,9))</f>
        <v>1</v>
      </c>
      <c r="I3774" s="83" t="str">
        <f>IFERROR(MID("日月火水木金土",WEEKDAY(D3774),1),"")</f>
        <v>月</v>
      </c>
      <c r="J3774" s="303" t="s">
        <v>2629</v>
      </c>
      <c r="K3774" s="87" t="str">
        <f>VLOOKUP(F3774,石と花メイン,3,FALSE)</f>
        <v>□水晶</v>
      </c>
      <c r="L3774" s="296" t="str">
        <f>VLOOKUP(F3774,石と花メイン,4,FALSE)</f>
        <v>ユーストマ【トルコ桔梗】</v>
      </c>
      <c r="M3774" s="392">
        <f>IF(OR(MONTH(F3774)&lt;7,AND(MONTH(F3774)=7,DAY(F3774)&lt;=25)),
MOD(SUM((E3774-1901)*365,259),260),
MOD(SUM((E3774-1900)*365,259),260))</f>
        <v>69</v>
      </c>
      <c r="N3774" s="330">
        <f>IF(AND(MONTH(F3774)=7,DAY(F3774)&gt;25),1,
ROUNDDOWN((SUM(VLOOKUP(MONTH(F3774),D暦変換用数値,2,FALSE),DAY(F3774))/28)+1,0))</f>
        <v>13</v>
      </c>
      <c r="O3774" s="84">
        <f>IF(AND(MONTH(F3774)=7,DAY(F3774)&gt;25),DAY(F3774)-25,
MOD((SUM(VLOOKUP(MONTH(F3774),D暦変換用数値,2,FALSE),DAY(F3774))),28)+1)</f>
        <v>16</v>
      </c>
      <c r="P3774" s="405">
        <f>IF(OR(MONTH(F3774)&lt;7,AND(MONTH(F3774)=7,DAY(F3774)&lt;=25)),
MOD(SUM((E3774-1901)*365,(N3774-1)*28,O3774,258),260),
MOD(SUM((E3774-1900)*365,(N3774-1)*28,O3774,258),260))</f>
        <v>160</v>
      </c>
      <c r="Q3774" s="371" t="str">
        <f>VLOOKUP(MOD(P3774,4),色,2,FALSE)</f>
        <v>黄色い</v>
      </c>
      <c r="R3774" s="289" t="str">
        <f>VLOOKUP(MOD(P3774,13),銀河の音,2,FALSE)</f>
        <v>自己存在の</v>
      </c>
      <c r="S3774" s="382" t="str">
        <f>VLOOKUP(MOD(P3774,20),太陽の紋章,2,FALSE)</f>
        <v>太陽</v>
      </c>
      <c r="T3774" s="102" t="s">
        <v>5469</v>
      </c>
    </row>
    <row r="3775" spans="1:20" ht="13.5" customHeight="1">
      <c r="A3775" s="50" t="str">
        <f>VLOOKUP(MOD(E3775,10),十干,2,FALSE)</f>
        <v>辛</v>
      </c>
      <c r="B3775" s="199" t="str">
        <f>VLOOKUP(MOD(E3775,12),十二支,3,FALSE)</f>
        <v xml:space="preserve">10 龍 </v>
      </c>
      <c r="C3775" s="201" t="str">
        <f>VLOOKUP(F3775,星座,3,TRUE)</f>
        <v xml:space="preserve">10 龍 </v>
      </c>
      <c r="D3775" s="531">
        <v>26127</v>
      </c>
      <c r="E3775" s="1">
        <f>IFERROR(YEAR(D3775),LEFT(D3775,4))</f>
        <v>1971</v>
      </c>
      <c r="F3775" s="1" t="str">
        <f>IF(ISTEXT(D3775),RIGHT(D3775,5),TEXT(D3775,"mm/dd"))</f>
        <v>07/13</v>
      </c>
      <c r="G3775" s="39">
        <f>SUM(MID(E3775,1,1),MID(E3775,2,1),MID(E3775,3,1),MID(E3775,4,1),MID(F3775,1,1),MID(F3775,2,1),MID(F3775,4,1),MID(F3775,5,1))</f>
        <v>29</v>
      </c>
      <c r="H3775" s="41">
        <f>IF(MOD(G3775,9)=0,9,MOD(G3775,9))</f>
        <v>2</v>
      </c>
      <c r="I3775" s="45" t="str">
        <f>IFERROR(MID("日月火水木金土",WEEKDAY(D3775),1),"")</f>
        <v>火</v>
      </c>
      <c r="J3775" s="304" t="s">
        <v>5934</v>
      </c>
      <c r="K3775" s="202" t="str">
        <f>VLOOKUP(F3775,石と花メイン,3,FALSE)</f>
        <v>◆黄玉</v>
      </c>
      <c r="L3775" s="297" t="str">
        <f>VLOOKUP(F3775,石と花メイン,4,FALSE)</f>
        <v>鉄砲百合【琉球百合】</v>
      </c>
      <c r="M3775" s="393">
        <f>IF(OR(MONTH(F3775)&lt;7,AND(MONTH(F3775)=7,DAY(F3775)&lt;=25)),
MOD(SUM((E3775-1901)*365,259),260),
MOD(SUM((E3775-1900)*365,259),260))</f>
        <v>69</v>
      </c>
      <c r="N3775" s="390">
        <f>IF(AND(MONTH(F3775)=7,DAY(F3775)&gt;25),1,
ROUNDDOWN((SUM(VLOOKUP(MONTH(F3775),D暦変換用数値,2,FALSE),DAY(F3775))/28)+1,0))</f>
        <v>13</v>
      </c>
      <c r="O3775" s="205">
        <f>IF(AND(MONTH(F3775)=7,DAY(F3775)&gt;25),DAY(F3775)-25,
MOD((SUM(VLOOKUP(MONTH(F3775),D暦変換用数値,2,FALSE),DAY(F3775))),28)+1)</f>
        <v>17</v>
      </c>
      <c r="P3775" s="406">
        <f>IF(OR(MONTH(F3775)&lt;7,AND(MONTH(F3775)=7,DAY(F3775)&lt;=25)),
MOD(SUM((E3775-1901)*365,(N3775-1)*28,O3775,258),260),
MOD(SUM((E3775-1900)*365,(N3775-1)*28,O3775,258),260))</f>
        <v>161</v>
      </c>
      <c r="Q3775" s="372" t="str">
        <f>VLOOKUP(MOD(P3775,4),色,2,FALSE)</f>
        <v>赤い</v>
      </c>
      <c r="R3775" s="290" t="str">
        <f>VLOOKUP(MOD(P3775,13),銀河の音,2,FALSE)</f>
        <v>倍音の</v>
      </c>
      <c r="S3775" s="383" t="str">
        <f>VLOOKUP(MOD(P3775,20),太陽の紋章,2,FALSE)</f>
        <v>竜</v>
      </c>
      <c r="T3775" s="111" t="s">
        <v>1253</v>
      </c>
    </row>
    <row r="3776" spans="1:20" ht="13.5" customHeight="1">
      <c r="A3776" s="50" t="str">
        <f>VLOOKUP(MOD(E3776,10),十干,2,FALSE)</f>
        <v>辛</v>
      </c>
      <c r="B3776" s="199" t="str">
        <f>VLOOKUP(MOD(E3776,12),十二支,3,FALSE)</f>
        <v xml:space="preserve">10 龍 </v>
      </c>
      <c r="C3776" s="201" t="str">
        <f>VLOOKUP(F3776,星座,3,TRUE)</f>
        <v xml:space="preserve">10 龍 </v>
      </c>
      <c r="D3776" s="531">
        <v>26131</v>
      </c>
      <c r="E3776" s="1">
        <f>IFERROR(YEAR(D3776),LEFT(D3776,4))</f>
        <v>1971</v>
      </c>
      <c r="F3776" s="1" t="str">
        <f>IF(ISTEXT(D3776),RIGHT(D3776,5),TEXT(D3776,"mm/dd"))</f>
        <v>07/17</v>
      </c>
      <c r="G3776" s="39">
        <f>SUM(MID(E3776,1,1),MID(E3776,2,1),MID(E3776,3,1),MID(E3776,4,1),MID(F3776,1,1),MID(F3776,2,1),MID(F3776,4,1),MID(F3776,5,1))</f>
        <v>33</v>
      </c>
      <c r="H3776" s="41">
        <f>IF(MOD(G3776,9)=0,9,MOD(G3776,9))</f>
        <v>6</v>
      </c>
      <c r="I3776" s="45" t="str">
        <f>IFERROR(MID("日月火水木金土",WEEKDAY(D3776),1),"")</f>
        <v>土</v>
      </c>
      <c r="J3776" s="304" t="s">
        <v>5935</v>
      </c>
      <c r="K3776" s="202" t="str">
        <f>VLOOKUP(F3776,石と花メイン,3,FALSE)</f>
        <v>●孔雀石</v>
      </c>
      <c r="L3776" s="297" t="str">
        <f>VLOOKUP(F3776,石と花メイン,4,FALSE)</f>
        <v>擬宝珠【ホスタ】</v>
      </c>
      <c r="M3776" s="393">
        <f>IF(OR(MONTH(F3776)&lt;7,AND(MONTH(F3776)=7,DAY(F3776)&lt;=25)),
MOD(SUM((E3776-1901)*365,259),260),
MOD(SUM((E3776-1900)*365,259),260))</f>
        <v>69</v>
      </c>
      <c r="N3776" s="390">
        <f>IF(AND(MONTH(F3776)=7,DAY(F3776)&gt;25),1,
ROUNDDOWN((SUM(VLOOKUP(MONTH(F3776),D暦変換用数値,2,FALSE),DAY(F3776))/28)+1,0))</f>
        <v>13</v>
      </c>
      <c r="O3776" s="205">
        <f>IF(AND(MONTH(F3776)=7,DAY(F3776)&gt;25),DAY(F3776)-25,
MOD((SUM(VLOOKUP(MONTH(F3776),D暦変換用数値,2,FALSE),DAY(F3776))),28)+1)</f>
        <v>21</v>
      </c>
      <c r="P3776" s="406">
        <f>IF(OR(MONTH(F3776)&lt;7,AND(MONTH(F3776)=7,DAY(F3776)&lt;=25)),
MOD(SUM((E3776-1901)*365,(N3776-1)*28,O3776,258),260),
MOD(SUM((E3776-1900)*365,(N3776-1)*28,O3776,258),260))</f>
        <v>165</v>
      </c>
      <c r="Q3776" s="372" t="str">
        <f>VLOOKUP(MOD(P3776,4),色,2,FALSE)</f>
        <v>赤い</v>
      </c>
      <c r="R3776" s="290" t="str">
        <f>VLOOKUP(MOD(P3776,13),銀河の音,2,FALSE)</f>
        <v>太陽の</v>
      </c>
      <c r="S3776" s="383" t="str">
        <f>VLOOKUP(MOD(P3776,20),太陽の紋章,2,FALSE)</f>
        <v>蛇</v>
      </c>
      <c r="T3776" s="98" t="s">
        <v>3736</v>
      </c>
    </row>
    <row r="3777" spans="1:20" ht="13.5" customHeight="1">
      <c r="A3777" s="50" t="str">
        <f>VLOOKUP(MOD(E3777,10),十干,2,FALSE)</f>
        <v>辛</v>
      </c>
      <c r="B3777" s="199" t="str">
        <f>VLOOKUP(MOD(E3777,12),十二支,3,FALSE)</f>
        <v xml:space="preserve">10 龍 </v>
      </c>
      <c r="C3777" s="201" t="str">
        <f>VLOOKUP(F3777,星座,3,TRUE)</f>
        <v xml:space="preserve">10 龍 </v>
      </c>
      <c r="D3777" s="531">
        <v>26135</v>
      </c>
      <c r="E3777" s="1">
        <f>IFERROR(YEAR(D3777),LEFT(D3777,4))</f>
        <v>1971</v>
      </c>
      <c r="F3777" s="1" t="str">
        <f>IF(ISTEXT(D3777),RIGHT(D3777,5),TEXT(D3777,"mm/dd"))</f>
        <v>07/21</v>
      </c>
      <c r="G3777" s="39">
        <f>SUM(MID(E3777,1,1),MID(E3777,2,1),MID(E3777,3,1),MID(E3777,4,1),MID(F3777,1,1),MID(F3777,2,1),MID(F3777,4,1),MID(F3777,5,1))</f>
        <v>28</v>
      </c>
      <c r="H3777" s="41">
        <f>IF(MOD(G3777,9)=0,9,MOD(G3777,9))</f>
        <v>1</v>
      </c>
      <c r="I3777" s="45" t="str">
        <f>IFERROR(MID("日月火水木金土",WEEKDAY(D3777),1),"")</f>
        <v>水</v>
      </c>
      <c r="J3777" s="304" t="s">
        <v>5936</v>
      </c>
      <c r="K3777" s="202" t="str">
        <f>VLOOKUP(F3777,石と花メイン,3,FALSE)</f>
        <v>◆翠玉</v>
      </c>
      <c r="L3777" s="297" t="str">
        <f>VLOOKUP(F3777,石と花メイン,4,FALSE)</f>
        <v>ルドベキア【大反魂草】</v>
      </c>
      <c r="M3777" s="393">
        <f>IF(OR(MONTH(F3777)&lt;7,AND(MONTH(F3777)=7,DAY(F3777)&lt;=25)),
MOD(SUM((E3777-1901)*365,259),260),
MOD(SUM((E3777-1900)*365,259),260))</f>
        <v>69</v>
      </c>
      <c r="N3777" s="390">
        <f>IF(AND(MONTH(F3777)=7,DAY(F3777)&gt;25),1,
ROUNDDOWN((SUM(VLOOKUP(MONTH(F3777),D暦変換用数値,2,FALSE),DAY(F3777))/28)+1,0))</f>
        <v>13</v>
      </c>
      <c r="O3777" s="205">
        <f>IF(AND(MONTH(F3777)=7,DAY(F3777)&gt;25),DAY(F3777)-25,
MOD((SUM(VLOOKUP(MONTH(F3777),D暦変換用数値,2,FALSE),DAY(F3777))),28)+1)</f>
        <v>25</v>
      </c>
      <c r="P3777" s="406">
        <f>IF(OR(MONTH(F3777)&lt;7,AND(MONTH(F3777)=7,DAY(F3777)&lt;=25)),
MOD(SUM((E3777-1901)*365,(N3777-1)*28,O3777,258),260),
MOD(SUM((E3777-1900)*365,(N3777-1)*28,O3777,258),260))</f>
        <v>169</v>
      </c>
      <c r="Q3777" s="372" t="str">
        <f>VLOOKUP(MOD(P3777,4),色,2,FALSE)</f>
        <v>赤い</v>
      </c>
      <c r="R3777" s="290" t="str">
        <f>VLOOKUP(MOD(P3777,13),銀河の音,2,FALSE)</f>
        <v>宇宙の</v>
      </c>
      <c r="S3777" s="383" t="str">
        <f>VLOOKUP(MOD(P3777,20),太陽の紋章,2,FALSE)</f>
        <v>月</v>
      </c>
      <c r="T3777" s="97" t="s">
        <v>3199</v>
      </c>
    </row>
    <row r="3778" spans="1:20" ht="13.5" customHeight="1">
      <c r="A3778" s="282" t="str">
        <f>VLOOKUP(MOD(E3778,10),十干,2,FALSE)</f>
        <v>癸</v>
      </c>
      <c r="B3778" s="283" t="str">
        <f>VLOOKUP(MOD(E3778,12),十二支,3,FALSE)</f>
        <v xml:space="preserve">10 龍 </v>
      </c>
      <c r="C3778" s="287" t="str">
        <f>VLOOKUP(F3778,星座,3,TRUE)</f>
        <v xml:space="preserve">10 龍 </v>
      </c>
      <c r="D3778" s="533">
        <v>30494</v>
      </c>
      <c r="E3778" s="83">
        <f>IFERROR(YEAR(D3778),LEFT(D3778,4))</f>
        <v>1983</v>
      </c>
      <c r="F3778" s="83" t="str">
        <f>IF(ISTEXT(D3778),RIGHT(D3778,5),TEXT(D3778,"mm/dd"))</f>
        <v>06/27</v>
      </c>
      <c r="G3778" s="88">
        <f>SUM(MID(E3778,1,1),MID(E3778,2,1),MID(E3778,3,1),MID(E3778,4,1),MID(F3778,1,1),MID(F3778,2,1),MID(F3778,4,1),MID(F3778,5,1))</f>
        <v>36</v>
      </c>
      <c r="H3778" s="88">
        <f>IF(MOD(G3778,9)=0,9,MOD(G3778,9))</f>
        <v>9</v>
      </c>
      <c r="I3778" s="83" t="str">
        <f>IFERROR(MID("日月火水木金土",WEEKDAY(D3778),1),"")</f>
        <v>月</v>
      </c>
      <c r="J3778" s="303" t="s">
        <v>582</v>
      </c>
      <c r="K3778" s="87" t="str">
        <f>VLOOKUP(F3778,石と花メイン,3,FALSE)</f>
        <v>■紫水晶</v>
      </c>
      <c r="L3778" s="296" t="str">
        <f>VLOOKUP(F3778,石と花メイン,4,FALSE)</f>
        <v>時計草【パッションフラワー】</v>
      </c>
      <c r="M3778" s="392">
        <f>IF(OR(MONTH(F3778)&lt;7,AND(MONTH(F3778)=7,DAY(F3778)&lt;=25)),
MOD(SUM((E3778-1901)*365,259),260),
MOD(SUM((E3778-1900)*365,259),260))</f>
        <v>29</v>
      </c>
      <c r="N3778" s="330">
        <f>IF(AND(MONTH(F3778)=7,DAY(F3778)&gt;25),1,
ROUNDDOWN((SUM(VLOOKUP(MONTH(F3778),D暦変換用数値,2,FALSE),DAY(F3778))/28)+1,0))</f>
        <v>13</v>
      </c>
      <c r="O3778" s="84">
        <f>IF(AND(MONTH(F3778)=7,DAY(F3778)&gt;25),DAY(F3778)-25,
MOD((SUM(VLOOKUP(MONTH(F3778),D暦変換用数値,2,FALSE),DAY(F3778))),28)+1)</f>
        <v>1</v>
      </c>
      <c r="P3778" s="405">
        <f>IF(OR(MONTH(F3778)&lt;7,AND(MONTH(F3778)=7,DAY(F3778)&lt;=25)),
MOD(SUM((E3778-1901)*365,(N3778-1)*28,O3778,258),260),
MOD(SUM((E3778-1900)*365,(N3778-1)*28,O3778,258),260))</f>
        <v>105</v>
      </c>
      <c r="Q3778" s="371" t="str">
        <f>VLOOKUP(MOD(P3778,4),色,2,FALSE)</f>
        <v>赤い</v>
      </c>
      <c r="R3778" s="289" t="str">
        <f>VLOOKUP(MOD(P3778,13),銀河の音,2,FALSE)</f>
        <v>磁気の</v>
      </c>
      <c r="S3778" s="382" t="str">
        <f>VLOOKUP(MOD(P3778,20),太陽の紋章,2,FALSE)</f>
        <v>蛇</v>
      </c>
      <c r="T3778" s="100" t="s">
        <v>470</v>
      </c>
    </row>
    <row r="3779" spans="1:20" ht="13.5" customHeight="1">
      <c r="A3779" s="282" t="str">
        <f>VLOOKUP(MOD(E3779,10),十干,2,FALSE)</f>
        <v>癸</v>
      </c>
      <c r="B3779" s="283" t="str">
        <f>VLOOKUP(MOD(E3779,12),十二支,3,FALSE)</f>
        <v xml:space="preserve">10 龍 </v>
      </c>
      <c r="C3779" s="287" t="str">
        <f>VLOOKUP(F3779,星座,3,TRUE)</f>
        <v xml:space="preserve">10 龍 </v>
      </c>
      <c r="D3779" s="533">
        <v>30495</v>
      </c>
      <c r="E3779" s="83">
        <f>IFERROR(YEAR(D3779),LEFT(D3779,4))</f>
        <v>1983</v>
      </c>
      <c r="F3779" s="83" t="str">
        <f>IF(ISTEXT(D3779),RIGHT(D3779,5),TEXT(D3779,"mm/dd"))</f>
        <v>06/28</v>
      </c>
      <c r="G3779" s="88">
        <f>SUM(MID(E3779,1,1),MID(E3779,2,1),MID(E3779,3,1),MID(E3779,4,1),MID(F3779,1,1),MID(F3779,2,1),MID(F3779,4,1),MID(F3779,5,1))</f>
        <v>37</v>
      </c>
      <c r="H3779" s="88">
        <f>IF(MOD(G3779,9)=0,9,MOD(G3779,9))</f>
        <v>1</v>
      </c>
      <c r="I3779" s="83" t="str">
        <f>IFERROR(MID("日月火水木金土",WEEKDAY(D3779),1),"")</f>
        <v>火</v>
      </c>
      <c r="J3779" s="303" t="s">
        <v>6119</v>
      </c>
      <c r="K3779" s="87" t="str">
        <f>VLOOKUP(F3779,石と花メイン,3,FALSE)</f>
        <v>◇金剛石</v>
      </c>
      <c r="L3779" s="296" t="str">
        <f>VLOOKUP(F3779,石と花メイン,4,FALSE)</f>
        <v>エノテラ【昼咲月見草】</v>
      </c>
      <c r="M3779" s="392">
        <f>IF(OR(MONTH(F3779)&lt;7,AND(MONTH(F3779)=7,DAY(F3779)&lt;=25)),
MOD(SUM((E3779-1901)*365,259),260),
MOD(SUM((E3779-1900)*365,259),260))</f>
        <v>29</v>
      </c>
      <c r="N3779" s="330">
        <f>IF(AND(MONTH(F3779)=7,DAY(F3779)&gt;25),1,
ROUNDDOWN((SUM(VLOOKUP(MONTH(F3779),D暦変換用数値,2,FALSE),DAY(F3779))/28)+1,0))</f>
        <v>13</v>
      </c>
      <c r="O3779" s="84">
        <f>IF(AND(MONTH(F3779)=7,DAY(F3779)&gt;25),DAY(F3779)-25,
MOD((SUM(VLOOKUP(MONTH(F3779),D暦変換用数値,2,FALSE),DAY(F3779))),28)+1)</f>
        <v>2</v>
      </c>
      <c r="P3779" s="405">
        <f>IF(OR(MONTH(F3779)&lt;7,AND(MONTH(F3779)=7,DAY(F3779)&lt;=25)),
MOD(SUM((E3779-1901)*365,(N3779-1)*28,O3779,258),260),
MOD(SUM((E3779-1900)*365,(N3779-1)*28,O3779,258),260))</f>
        <v>106</v>
      </c>
      <c r="Q3779" s="371" t="str">
        <f>VLOOKUP(MOD(P3779,4),色,2,FALSE)</f>
        <v>白い</v>
      </c>
      <c r="R3779" s="289" t="str">
        <f>VLOOKUP(MOD(P3779,13),銀河の音,2,FALSE)</f>
        <v>月の</v>
      </c>
      <c r="S3779" s="382" t="str">
        <f>VLOOKUP(MOD(P3779,20),太陽の紋章,2,FALSE)</f>
        <v>世界の橋渡し</v>
      </c>
      <c r="T3779" s="95" t="s">
        <v>1884</v>
      </c>
    </row>
    <row r="3780" spans="1:20" ht="13.5" customHeight="1">
      <c r="A3780" s="334" t="str">
        <f>VLOOKUP(MOD(E3780,10),十干,2,FALSE)</f>
        <v>癸</v>
      </c>
      <c r="B3780" s="331" t="str">
        <f>VLOOKUP(MOD(E3780,12),十二支,3,FALSE)</f>
        <v xml:space="preserve">10 龍 </v>
      </c>
      <c r="C3780" s="336" t="str">
        <f>VLOOKUP(F3780,星座,3,TRUE)</f>
        <v xml:space="preserve">10 龍 </v>
      </c>
      <c r="D3780" s="540">
        <v>30496</v>
      </c>
      <c r="E3780" s="131">
        <f>IFERROR(YEAR(D3780),LEFT(D3780,4))</f>
        <v>1983</v>
      </c>
      <c r="F3780" s="538" t="str">
        <f>IF(ISTEXT(D3780),RIGHT(D3780,5),TEXT(D3780,"mm/dd"))</f>
        <v>06/29</v>
      </c>
      <c r="G3780" s="133">
        <f>SUM(MID(E3780,1,1),MID(E3780,2,1),MID(E3780,3,1),MID(E3780,4,1),MID(F3780,1,1),MID(F3780,2,1),MID(F3780,4,1),MID(F3780,5,1))</f>
        <v>38</v>
      </c>
      <c r="H3780" s="133">
        <f>IF(MOD(G3780,9)=0,9,MOD(G3780,9))</f>
        <v>2</v>
      </c>
      <c r="I3780" s="131" t="str">
        <f>IFERROR(MID("日月火水木金土",WEEKDAY(D3780),1),"")</f>
        <v>水</v>
      </c>
      <c r="J3780" s="306" t="s">
        <v>9219</v>
      </c>
      <c r="K3780" s="335" t="str">
        <f>VLOOKUP(F3780,石と花メイン,3,FALSE)</f>
        <v>◆黄玉</v>
      </c>
      <c r="L3780" s="302" t="str">
        <f>VLOOKUP(F3780,石と花メイン,4,FALSE)</f>
        <v>薊</v>
      </c>
      <c r="M3780" s="396">
        <f>IF(OR(MONTH(F3780)&lt;7,AND(MONTH(F3780)=7,DAY(F3780)&lt;=25)),
MOD(SUM((E3780-1901)*365,259),260),
MOD(SUM((E3780-1900)*365,259),260))</f>
        <v>29</v>
      </c>
      <c r="N3780" s="335">
        <f>IF(AND(MONTH(F3780)=7,DAY(F3780)&gt;25),1,
ROUNDDOWN((SUM(VLOOKUP(MONTH(F3780),D暦変換用数値,2,FALSE),DAY(F3780))/28)+1,0))</f>
        <v>13</v>
      </c>
      <c r="O3780" s="132">
        <f>IF(AND(MONTH(F3780)=7,DAY(F3780)&gt;25),DAY(F3780)-25,
MOD((SUM(VLOOKUP(MONTH(F3780),D暦変換用数値,2,FALSE),DAY(F3780))),28)+1)</f>
        <v>3</v>
      </c>
      <c r="P3780" s="404">
        <f>IF(OR(MONTH(F3780)&lt;7,AND(MONTH(F3780)=7,DAY(F3780)&lt;=25)),
MOD(SUM((E3780-1901)*365,(N3780-1)*28,O3780,258),260),
MOD(SUM((E3780-1900)*365,(N3780-1)*28,O3780,258),260))</f>
        <v>107</v>
      </c>
      <c r="Q3780" s="376" t="str">
        <f>VLOOKUP(MOD(P3780,4),色,2,FALSE)</f>
        <v>青い</v>
      </c>
      <c r="R3780" s="333" t="str">
        <f>VLOOKUP(MOD(P3780,13),銀河の音,2,FALSE)</f>
        <v>電気の</v>
      </c>
      <c r="S3780" s="387" t="str">
        <f>VLOOKUP(MOD(P3780,20),太陽の紋章,2,FALSE)</f>
        <v>手</v>
      </c>
      <c r="T3780" s="126" t="s">
        <v>9221</v>
      </c>
    </row>
    <row r="3781" spans="1:20" ht="13.5" customHeight="1">
      <c r="A3781" s="50" t="str">
        <f>VLOOKUP(MOD(E3781,10),十干,2,FALSE)</f>
        <v>癸</v>
      </c>
      <c r="B3781" s="199" t="str">
        <f>VLOOKUP(MOD(E3781,12),十二支,3,FALSE)</f>
        <v xml:space="preserve">10 龍 </v>
      </c>
      <c r="C3781" s="201" t="str">
        <f>VLOOKUP(F3781,星座,3,TRUE)</f>
        <v xml:space="preserve">10 龍 </v>
      </c>
      <c r="D3781" s="531">
        <v>30496</v>
      </c>
      <c r="E3781" s="1">
        <f>IFERROR(YEAR(D3781),LEFT(D3781,4))</f>
        <v>1983</v>
      </c>
      <c r="F3781" s="1" t="str">
        <f>IF(ISTEXT(D3781),RIGHT(D3781,5),TEXT(D3781,"mm/dd"))</f>
        <v>06/29</v>
      </c>
      <c r="G3781" s="39">
        <f>SUM(MID(E3781,1,1),MID(E3781,2,1),MID(E3781,3,1),MID(E3781,4,1),MID(F3781,1,1),MID(F3781,2,1),MID(F3781,4,1),MID(F3781,5,1))</f>
        <v>38</v>
      </c>
      <c r="H3781" s="41">
        <f>IF(MOD(G3781,9)=0,9,MOD(G3781,9))</f>
        <v>2</v>
      </c>
      <c r="I3781" s="45" t="str">
        <f>IFERROR(MID("日月火水木金土",WEEKDAY(D3781),1),"")</f>
        <v>水</v>
      </c>
      <c r="J3781" s="304" t="s">
        <v>5937</v>
      </c>
      <c r="K3781" s="202" t="str">
        <f>VLOOKUP(F3781,石と花メイン,3,FALSE)</f>
        <v>◆黄玉</v>
      </c>
      <c r="L3781" s="297" t="str">
        <f>VLOOKUP(F3781,石と花メイン,4,FALSE)</f>
        <v>薊</v>
      </c>
      <c r="M3781" s="393">
        <f>IF(OR(MONTH(F3781)&lt;7,AND(MONTH(F3781)=7,DAY(F3781)&lt;=25)),
MOD(SUM((E3781-1901)*365,259),260),
MOD(SUM((E3781-1900)*365,259),260))</f>
        <v>29</v>
      </c>
      <c r="N3781" s="390">
        <f>IF(AND(MONTH(F3781)=7,DAY(F3781)&gt;25),1,
ROUNDDOWN((SUM(VLOOKUP(MONTH(F3781),D暦変換用数値,2,FALSE),DAY(F3781))/28)+1,0))</f>
        <v>13</v>
      </c>
      <c r="O3781" s="205">
        <f>IF(AND(MONTH(F3781)=7,DAY(F3781)&gt;25),DAY(F3781)-25,
MOD((SUM(VLOOKUP(MONTH(F3781),D暦変換用数値,2,FALSE),DAY(F3781))),28)+1)</f>
        <v>3</v>
      </c>
      <c r="P3781" s="406">
        <f>IF(OR(MONTH(F3781)&lt;7,AND(MONTH(F3781)=7,DAY(F3781)&lt;=25)),
MOD(SUM((E3781-1901)*365,(N3781-1)*28,O3781,258),260),
MOD(SUM((E3781-1900)*365,(N3781-1)*28,O3781,258),260))</f>
        <v>107</v>
      </c>
      <c r="Q3781" s="374" t="str">
        <f>VLOOKUP(MOD(P3781,4),色,2,FALSE)</f>
        <v>青い</v>
      </c>
      <c r="R3781" s="292" t="str">
        <f>VLOOKUP(MOD(P3781,13),銀河の音,2,FALSE)</f>
        <v>電気の</v>
      </c>
      <c r="S3781" s="385" t="str">
        <f>VLOOKUP(MOD(P3781,20),太陽の紋章,2,FALSE)</f>
        <v>手</v>
      </c>
      <c r="T3781" s="111" t="s">
        <v>5818</v>
      </c>
    </row>
    <row r="3782" spans="1:20" ht="13.5" customHeight="1">
      <c r="A3782" s="334" t="str">
        <f>VLOOKUP(MOD(E3782,10),十干,2,FALSE)</f>
        <v>乙</v>
      </c>
      <c r="B3782" s="331" t="str">
        <f>VLOOKUP(MOD(E3782,12),十二支,3,FALSE)</f>
        <v xml:space="preserve">10 龍 </v>
      </c>
      <c r="C3782" s="336" t="str">
        <f>VLOOKUP(F3782,星座,3,TRUE)</f>
        <v xml:space="preserve">10 龍 </v>
      </c>
      <c r="D3782" s="540">
        <v>34872</v>
      </c>
      <c r="E3782" s="131">
        <f>IFERROR(YEAR(D3782),LEFT(D3782,4))</f>
        <v>1995</v>
      </c>
      <c r="F3782" s="538" t="str">
        <f>IF(ISTEXT(D3782),RIGHT(D3782,5),TEXT(D3782,"mm/dd"))</f>
        <v>06/22</v>
      </c>
      <c r="G3782" s="133">
        <f>SUM(MID(E3782,1,1),MID(E3782,2,1),MID(E3782,3,1),MID(E3782,4,1),MID(F3782,1,1),MID(F3782,2,1),MID(F3782,4,1),MID(F3782,5,1))</f>
        <v>34</v>
      </c>
      <c r="H3782" s="133">
        <f>IF(MOD(G3782,9)=0,9,MOD(G3782,9))</f>
        <v>7</v>
      </c>
      <c r="I3782" s="131" t="str">
        <f>IFERROR(MID("日月火水木金土",WEEKDAY(D3782),1),"")</f>
        <v>木</v>
      </c>
      <c r="J3782" s="306" t="s">
        <v>9143</v>
      </c>
      <c r="K3782" s="335" t="str">
        <f>VLOOKUP(F3782,石と花メイン,3,FALSE)</f>
        <v>◆紅玉</v>
      </c>
      <c r="L3782" s="302" t="str">
        <f>VLOOKUP(F3782,石と花メイン,4,FALSE)</f>
        <v>忍冬/吸葛【ハニーサックル】</v>
      </c>
      <c r="M3782" s="396">
        <f>IF(OR(MONTH(F3782)&lt;7,AND(MONTH(F3782)=7,DAY(F3782)&lt;=25)),
MOD(SUM((E3782-1901)*365,259),260),
MOD(SUM((E3782-1900)*365,259),260))</f>
        <v>249</v>
      </c>
      <c r="N3782" s="335">
        <f>IF(AND(MONTH(F3782)=7,DAY(F3782)&gt;25),1,
ROUNDDOWN((SUM(VLOOKUP(MONTH(F3782),D暦変換用数値,2,FALSE),DAY(F3782))/28)+1,0))</f>
        <v>12</v>
      </c>
      <c r="O3782" s="132">
        <f>IF(AND(MONTH(F3782)=7,DAY(F3782)&gt;25),DAY(F3782)-25,
MOD((SUM(VLOOKUP(MONTH(F3782),D暦変換用数値,2,FALSE),DAY(F3782))),28)+1)</f>
        <v>24</v>
      </c>
      <c r="P3782" s="404">
        <f>IF(OR(MONTH(F3782)&lt;7,AND(MONTH(F3782)=7,DAY(F3782)&lt;=25)),
MOD(SUM((E3782-1901)*365,(N3782-1)*28,O3782,258),260),
MOD(SUM((E3782-1900)*365,(N3782-1)*28,O3782,258),260))</f>
        <v>60</v>
      </c>
      <c r="Q3782" s="376" t="str">
        <f>VLOOKUP(MOD(P3782,4),色,2,FALSE)</f>
        <v>黄色い</v>
      </c>
      <c r="R3782" s="333" t="str">
        <f>VLOOKUP(MOD(P3782,13),銀河の音,2,FALSE)</f>
        <v>銀河の</v>
      </c>
      <c r="S3782" s="387" t="str">
        <f>VLOOKUP(MOD(P3782,20),太陽の紋章,2,FALSE)</f>
        <v>太陽</v>
      </c>
      <c r="T3782" s="127" t="s">
        <v>9142</v>
      </c>
    </row>
    <row r="3783" spans="1:20" ht="13.5" customHeight="1">
      <c r="A3783" s="282" t="str">
        <f>VLOOKUP(MOD(E3783,10),十干,2,FALSE)</f>
        <v>乙</v>
      </c>
      <c r="B3783" s="283" t="str">
        <f>VLOOKUP(MOD(E3783,12),十二支,3,FALSE)</f>
        <v xml:space="preserve">10 龍 </v>
      </c>
      <c r="C3783" s="287" t="str">
        <f>VLOOKUP(F3783,星座,3,TRUE)</f>
        <v xml:space="preserve">10 龍 </v>
      </c>
      <c r="D3783" s="533">
        <v>34885</v>
      </c>
      <c r="E3783" s="83">
        <f>IFERROR(YEAR(D3783),LEFT(D3783,4))</f>
        <v>1995</v>
      </c>
      <c r="F3783" s="83" t="str">
        <f>IF(ISTEXT(D3783),RIGHT(D3783,5),TEXT(D3783,"mm/dd"))</f>
        <v>07/05</v>
      </c>
      <c r="G3783" s="88">
        <f>SUM(MID(E3783,1,1),MID(E3783,2,1),MID(E3783,3,1),MID(E3783,4,1),MID(F3783,1,1),MID(F3783,2,1),MID(F3783,4,1),MID(F3783,5,1))</f>
        <v>36</v>
      </c>
      <c r="H3783" s="88">
        <f>IF(MOD(G3783,9)=0,9,MOD(G3783,9))</f>
        <v>9</v>
      </c>
      <c r="I3783" s="83" t="str">
        <f>IFERROR(MID("日月火水木金土",WEEKDAY(D3783),1),"")</f>
        <v>水</v>
      </c>
      <c r="J3783" s="303" t="s">
        <v>6120</v>
      </c>
      <c r="K3783" s="87" t="str">
        <f>VLOOKUP(F3783,石と花メイン,3,FALSE)</f>
        <v>◆翠玉</v>
      </c>
      <c r="L3783" s="296" t="str">
        <f>VLOOKUP(F3783,石と花メイン,4,FALSE)</f>
        <v>ラベンダー</v>
      </c>
      <c r="M3783" s="392">
        <f>IF(OR(MONTH(F3783)&lt;7,AND(MONTH(F3783)=7,DAY(F3783)&lt;=25)),
MOD(SUM((E3783-1901)*365,259),260),
MOD(SUM((E3783-1900)*365,259),260))</f>
        <v>249</v>
      </c>
      <c r="N3783" s="330">
        <f>IF(AND(MONTH(F3783)=7,DAY(F3783)&gt;25),1,
ROUNDDOWN((SUM(VLOOKUP(MONTH(F3783),D暦変換用数値,2,FALSE),DAY(F3783))/28)+1,0))</f>
        <v>13</v>
      </c>
      <c r="O3783" s="84">
        <f>IF(AND(MONTH(F3783)=7,DAY(F3783)&gt;25),DAY(F3783)-25,
MOD((SUM(VLOOKUP(MONTH(F3783),D暦変換用数値,2,FALSE),DAY(F3783))),28)+1)</f>
        <v>9</v>
      </c>
      <c r="P3783" s="405">
        <f>IF(OR(MONTH(F3783)&lt;7,AND(MONTH(F3783)=7,DAY(F3783)&lt;=25)),
MOD(SUM((E3783-1901)*365,(N3783-1)*28,O3783,258),260),
MOD(SUM((E3783-1900)*365,(N3783-1)*28,O3783,258),260))</f>
        <v>73</v>
      </c>
      <c r="Q3783" s="371" t="str">
        <f>VLOOKUP(MOD(P3783,4),色,2,FALSE)</f>
        <v>赤い</v>
      </c>
      <c r="R3783" s="289" t="str">
        <f>VLOOKUP(MOD(P3783,13),銀河の音,2,FALSE)</f>
        <v>銀河の</v>
      </c>
      <c r="S3783" s="382" t="str">
        <f>VLOOKUP(MOD(P3783,20),太陽の紋章,2,FALSE)</f>
        <v>空歩く者</v>
      </c>
      <c r="T3783" s="100" t="s">
        <v>136</v>
      </c>
    </row>
    <row r="3784" spans="1:20" ht="13.5" customHeight="1">
      <c r="A3784" s="282" t="str">
        <f>VLOOKUP(MOD(E3784,10),十干,2,FALSE)</f>
        <v>乙</v>
      </c>
      <c r="B3784" s="283" t="str">
        <f>VLOOKUP(MOD(E3784,12),十二支,3,FALSE)</f>
        <v xml:space="preserve">10 龍 </v>
      </c>
      <c r="C3784" s="287" t="str">
        <f>VLOOKUP(F3784,星座,3,TRUE)</f>
        <v xml:space="preserve">10 龍 </v>
      </c>
      <c r="D3784" s="533">
        <v>34898</v>
      </c>
      <c r="E3784" s="83">
        <f>IFERROR(YEAR(D3784),LEFT(D3784,4))</f>
        <v>1995</v>
      </c>
      <c r="F3784" s="83" t="str">
        <f>IF(ISTEXT(D3784),RIGHT(D3784,5),TEXT(D3784,"mm/dd"))</f>
        <v>07/18</v>
      </c>
      <c r="G3784" s="88">
        <f>SUM(MID(E3784,1,1),MID(E3784,2,1),MID(E3784,3,1),MID(E3784,4,1),MID(F3784,1,1),MID(F3784,2,1),MID(F3784,4,1),MID(F3784,5,1))</f>
        <v>40</v>
      </c>
      <c r="H3784" s="88">
        <f>IF(MOD(G3784,9)=0,9,MOD(G3784,9))</f>
        <v>4</v>
      </c>
      <c r="I3784" s="83" t="str">
        <f>IFERROR(MID("日月火水木金土",WEEKDAY(D3784),1),"")</f>
        <v>火</v>
      </c>
      <c r="J3784" s="303" t="s">
        <v>6432</v>
      </c>
      <c r="K3784" s="87" t="str">
        <f>VLOOKUP(F3784,石と花メイン,3,FALSE)</f>
        <v>□水晶</v>
      </c>
      <c r="L3784" s="296" t="str">
        <f>VLOOKUP(F3784,石と花メイン,4,FALSE)</f>
        <v>バーベナ【美女桜】</v>
      </c>
      <c r="M3784" s="392">
        <f>IF(OR(MONTH(F3784)&lt;7,AND(MONTH(F3784)=7,DAY(F3784)&lt;=25)),
MOD(SUM((E3784-1901)*365,259),260),
MOD(SUM((E3784-1900)*365,259),260))</f>
        <v>249</v>
      </c>
      <c r="N3784" s="330">
        <f>IF(AND(MONTH(F3784)=7,DAY(F3784)&gt;25),1,
ROUNDDOWN((SUM(VLOOKUP(MONTH(F3784),D暦変換用数値,2,FALSE),DAY(F3784))/28)+1,0))</f>
        <v>13</v>
      </c>
      <c r="O3784" s="84">
        <f>IF(AND(MONTH(F3784)=7,DAY(F3784)&gt;25),DAY(F3784)-25,
MOD((SUM(VLOOKUP(MONTH(F3784),D暦変換用数値,2,FALSE),DAY(F3784))),28)+1)</f>
        <v>22</v>
      </c>
      <c r="P3784" s="405">
        <f>IF(OR(MONTH(F3784)&lt;7,AND(MONTH(F3784)=7,DAY(F3784)&lt;=25)),
MOD(SUM((E3784-1901)*365,(N3784-1)*28,O3784,258),260),
MOD(SUM((E3784-1900)*365,(N3784-1)*28,O3784,258),260))</f>
        <v>86</v>
      </c>
      <c r="Q3784" s="371" t="str">
        <f>VLOOKUP(MOD(P3784,4),色,2,FALSE)</f>
        <v>白い</v>
      </c>
      <c r="R3784" s="289" t="str">
        <f>VLOOKUP(MOD(P3784,13),銀河の音,2,FALSE)</f>
        <v>銀河の</v>
      </c>
      <c r="S3784" s="382" t="str">
        <f>VLOOKUP(MOD(P3784,20),太陽の紋章,2,FALSE)</f>
        <v>世界の橋渡し</v>
      </c>
      <c r="T3784" s="100" t="s">
        <v>2007</v>
      </c>
    </row>
    <row r="3785" spans="1:20" ht="13.5" customHeight="1">
      <c r="A3785" s="282" t="str">
        <f>VLOOKUP(MOD(E3785,10),十干,2,FALSE)</f>
        <v>丁</v>
      </c>
      <c r="B3785" s="283" t="str">
        <f>VLOOKUP(MOD(E3785,12),十二支,3,FALSE)</f>
        <v xml:space="preserve">10 龍 </v>
      </c>
      <c r="C3785" s="287" t="str">
        <f>VLOOKUP(F3785,星座,3,TRUE)</f>
        <v xml:space="preserve">10 龍 </v>
      </c>
      <c r="D3785" s="533">
        <v>39261</v>
      </c>
      <c r="E3785" s="83">
        <f>IFERROR(YEAR(D3785),LEFT(D3785,4))</f>
        <v>2007</v>
      </c>
      <c r="F3785" s="83" t="str">
        <f>IF(ISTEXT(D3785),RIGHT(D3785,5),TEXT(D3785,"mm/dd"))</f>
        <v>06/28</v>
      </c>
      <c r="G3785" s="88">
        <f>SUM(MID(E3785,1,1),MID(E3785,2,1),MID(E3785,3,1),MID(E3785,4,1),MID(F3785,1,1),MID(F3785,2,1),MID(F3785,4,1),MID(F3785,5,1))</f>
        <v>25</v>
      </c>
      <c r="H3785" s="88">
        <f>IF(MOD(G3785,9)=0,9,MOD(G3785,9))</f>
        <v>7</v>
      </c>
      <c r="I3785" s="83" t="str">
        <f>IFERROR(MID("日月火水木金土",WEEKDAY(D3785),1),"")</f>
        <v>木</v>
      </c>
      <c r="J3785" s="303" t="s">
        <v>588</v>
      </c>
      <c r="K3785" s="87" t="str">
        <f>VLOOKUP(F3785,石と花メイン,3,FALSE)</f>
        <v>◇金剛石</v>
      </c>
      <c r="L3785" s="296" t="str">
        <f>VLOOKUP(F3785,石と花メイン,4,FALSE)</f>
        <v>エノテラ【昼咲月見草】</v>
      </c>
      <c r="M3785" s="392">
        <f>IF(OR(MONTH(F3785)&lt;7,AND(MONTH(F3785)=7,DAY(F3785)&lt;=25)),
MOD(SUM((E3785-1901)*365,259),260),
MOD(SUM((E3785-1900)*365,259),260))</f>
        <v>209</v>
      </c>
      <c r="N3785" s="330">
        <f>IF(AND(MONTH(F3785)=7,DAY(F3785)&gt;25),1,
ROUNDDOWN((SUM(VLOOKUP(MONTH(F3785),D暦変換用数値,2,FALSE),DAY(F3785))/28)+1,0))</f>
        <v>13</v>
      </c>
      <c r="O3785" s="84">
        <f>IF(AND(MONTH(F3785)=7,DAY(F3785)&gt;25),DAY(F3785)-25,
MOD((SUM(VLOOKUP(MONTH(F3785),D暦変換用数値,2,FALSE),DAY(F3785))),28)+1)</f>
        <v>2</v>
      </c>
      <c r="P3785" s="405">
        <f>IF(OR(MONTH(F3785)&lt;7,AND(MONTH(F3785)=7,DAY(F3785)&lt;=25)),
MOD(SUM((E3785-1901)*365,(N3785-1)*28,O3785,258),260),
MOD(SUM((E3785-1900)*365,(N3785-1)*28,O3785,258),260))</f>
        <v>26</v>
      </c>
      <c r="Q3785" s="371" t="str">
        <f>VLOOKUP(MOD(P3785,4),色,2,FALSE)</f>
        <v>白い</v>
      </c>
      <c r="R3785" s="289" t="str">
        <f>VLOOKUP(MOD(P3785,13),銀河の音,2,FALSE)</f>
        <v>宇宙の</v>
      </c>
      <c r="S3785" s="382" t="str">
        <f>VLOOKUP(MOD(P3785,20),太陽の紋章,2,FALSE)</f>
        <v>世界の橋渡し</v>
      </c>
      <c r="T3785" s="92" t="s">
        <v>1720</v>
      </c>
    </row>
    <row r="3786" spans="1:20" ht="13.5" customHeight="1">
      <c r="A3786" s="282" t="str">
        <f>VLOOKUP(MOD(E3786,10),十干,2,FALSE)</f>
        <v>丁</v>
      </c>
      <c r="B3786" s="283" t="str">
        <f>VLOOKUP(MOD(E3786,12),十二支,3,FALSE)</f>
        <v xml:space="preserve">10 龍 </v>
      </c>
      <c r="C3786" s="287" t="str">
        <f>VLOOKUP(F3786,星座,3,TRUE)</f>
        <v xml:space="preserve">10 龍 </v>
      </c>
      <c r="D3786" s="533">
        <v>39261</v>
      </c>
      <c r="E3786" s="83">
        <f>IFERROR(YEAR(D3786),LEFT(D3786,4))</f>
        <v>2007</v>
      </c>
      <c r="F3786" s="83" t="str">
        <f>IF(ISTEXT(D3786),RIGHT(D3786,5),TEXT(D3786,"mm/dd"))</f>
        <v>06/28</v>
      </c>
      <c r="G3786" s="88">
        <f>SUM(MID(E3786,1,1),MID(E3786,2,1),MID(E3786,3,1),MID(E3786,4,1),MID(F3786,1,1),MID(F3786,2,1),MID(F3786,4,1),MID(F3786,5,1))</f>
        <v>25</v>
      </c>
      <c r="H3786" s="88">
        <f>IF(MOD(G3786,9)=0,9,MOD(G3786,9))</f>
        <v>7</v>
      </c>
      <c r="I3786" s="83" t="str">
        <f>IFERROR(MID("日月火水木金土",WEEKDAY(D3786),1),"")</f>
        <v>木</v>
      </c>
      <c r="J3786" s="303" t="s">
        <v>589</v>
      </c>
      <c r="K3786" s="87" t="str">
        <f>VLOOKUP(F3786,石と花メイン,3,FALSE)</f>
        <v>◇金剛石</v>
      </c>
      <c r="L3786" s="296" t="str">
        <f>VLOOKUP(F3786,石と花メイン,4,FALSE)</f>
        <v>エノテラ【昼咲月見草】</v>
      </c>
      <c r="M3786" s="392">
        <f>IF(OR(MONTH(F3786)&lt;7,AND(MONTH(F3786)=7,DAY(F3786)&lt;=25)),
MOD(SUM((E3786-1901)*365,259),260),
MOD(SUM((E3786-1900)*365,259),260))</f>
        <v>209</v>
      </c>
      <c r="N3786" s="330">
        <f>IF(AND(MONTH(F3786)=7,DAY(F3786)&gt;25),1,
ROUNDDOWN((SUM(VLOOKUP(MONTH(F3786),D暦変換用数値,2,FALSE),DAY(F3786))/28)+1,0))</f>
        <v>13</v>
      </c>
      <c r="O3786" s="84">
        <f>IF(AND(MONTH(F3786)=7,DAY(F3786)&gt;25),DAY(F3786)-25,
MOD((SUM(VLOOKUP(MONTH(F3786),D暦変換用数値,2,FALSE),DAY(F3786))),28)+1)</f>
        <v>2</v>
      </c>
      <c r="P3786" s="405">
        <f>IF(OR(MONTH(F3786)&lt;7,AND(MONTH(F3786)=7,DAY(F3786)&lt;=25)),
MOD(SUM((E3786-1901)*365,(N3786-1)*28,O3786,258),260),
MOD(SUM((E3786-1900)*365,(N3786-1)*28,O3786,258),260))</f>
        <v>26</v>
      </c>
      <c r="Q3786" s="371" t="str">
        <f>VLOOKUP(MOD(P3786,4),色,2,FALSE)</f>
        <v>白い</v>
      </c>
      <c r="R3786" s="289" t="str">
        <f>VLOOKUP(MOD(P3786,13),銀河の音,2,FALSE)</f>
        <v>宇宙の</v>
      </c>
      <c r="S3786" s="382" t="str">
        <f>VLOOKUP(MOD(P3786,20),太陽の紋章,2,FALSE)</f>
        <v>世界の橋渡し</v>
      </c>
      <c r="T3786" s="100" t="s">
        <v>2076</v>
      </c>
    </row>
    <row r="3787" spans="1:20" ht="13.5" customHeight="1">
      <c r="A3787" s="282" t="str">
        <f>VLOOKUP(MOD(E3787,10),十干,2,FALSE)</f>
        <v>丁</v>
      </c>
      <c r="B3787" s="283" t="str">
        <f>VLOOKUP(MOD(E3787,12),十二支,3,FALSE)</f>
        <v xml:space="preserve">10 龍 </v>
      </c>
      <c r="C3787" s="287" t="str">
        <f>VLOOKUP(F3787,星座,3,TRUE)</f>
        <v xml:space="preserve">10 龍 </v>
      </c>
      <c r="D3787" s="533">
        <v>39281</v>
      </c>
      <c r="E3787" s="83">
        <f>IFERROR(YEAR(D3787),LEFT(D3787,4))</f>
        <v>2007</v>
      </c>
      <c r="F3787" s="83" t="str">
        <f>IF(ISTEXT(D3787),RIGHT(D3787,5),TEXT(D3787,"mm/dd"))</f>
        <v>07/18</v>
      </c>
      <c r="G3787" s="88">
        <f>SUM(MID(E3787,1,1),MID(E3787,2,1),MID(E3787,3,1),MID(E3787,4,1),MID(F3787,1,1),MID(F3787,2,1),MID(F3787,4,1),MID(F3787,5,1))</f>
        <v>25</v>
      </c>
      <c r="H3787" s="88">
        <f>IF(MOD(G3787,9)=0,9,MOD(G3787,9))</f>
        <v>7</v>
      </c>
      <c r="I3787" s="83" t="str">
        <f>IFERROR(MID("日月火水木金土",WEEKDAY(D3787),1),"")</f>
        <v>水</v>
      </c>
      <c r="J3787" s="303" t="s">
        <v>590</v>
      </c>
      <c r="K3787" s="87" t="str">
        <f>VLOOKUP(F3787,石と花メイン,3,FALSE)</f>
        <v>□水晶</v>
      </c>
      <c r="L3787" s="296" t="str">
        <f>VLOOKUP(F3787,石と花メイン,4,FALSE)</f>
        <v>バーベナ【美女桜】</v>
      </c>
      <c r="M3787" s="392">
        <f>IF(OR(MONTH(F3787)&lt;7,AND(MONTH(F3787)=7,DAY(F3787)&lt;=25)),
MOD(SUM((E3787-1901)*365,259),260),
MOD(SUM((E3787-1900)*365,259),260))</f>
        <v>209</v>
      </c>
      <c r="N3787" s="330">
        <f>IF(AND(MONTH(F3787)=7,DAY(F3787)&gt;25),1,
ROUNDDOWN((SUM(VLOOKUP(MONTH(F3787),D暦変換用数値,2,FALSE),DAY(F3787))/28)+1,0))</f>
        <v>13</v>
      </c>
      <c r="O3787" s="84">
        <f>IF(AND(MONTH(F3787)=7,DAY(F3787)&gt;25),DAY(F3787)-25,
MOD((SUM(VLOOKUP(MONTH(F3787),D暦変換用数値,2,FALSE),DAY(F3787))),28)+1)</f>
        <v>22</v>
      </c>
      <c r="P3787" s="405">
        <f>IF(OR(MONTH(F3787)&lt;7,AND(MONTH(F3787)=7,DAY(F3787)&lt;=25)),
MOD(SUM((E3787-1901)*365,(N3787-1)*28,O3787,258),260),
MOD(SUM((E3787-1900)*365,(N3787-1)*28,O3787,258),260))</f>
        <v>46</v>
      </c>
      <c r="Q3787" s="371" t="str">
        <f>VLOOKUP(MOD(P3787,4),色,2,FALSE)</f>
        <v>白い</v>
      </c>
      <c r="R3787" s="289" t="str">
        <f>VLOOKUP(MOD(P3787,13),銀河の音,2,FALSE)</f>
        <v>共振の</v>
      </c>
      <c r="S3787" s="382" t="str">
        <f>VLOOKUP(MOD(P3787,20),太陽の紋章,2,FALSE)</f>
        <v>世界の橋渡し</v>
      </c>
      <c r="T3787" s="100" t="s">
        <v>5954</v>
      </c>
    </row>
    <row r="3788" spans="1:20" ht="13.5" customHeight="1">
      <c r="A3788" s="50" t="str">
        <f>VLOOKUP(MOD(E3788,10),十干,2,FALSE)</f>
        <v>丁</v>
      </c>
      <c r="B3788" s="199" t="str">
        <f>VLOOKUP(MOD(E3788,12),十二支,3,FALSE)</f>
        <v xml:space="preserve">10 龍 </v>
      </c>
      <c r="C3788" s="201" t="str">
        <f>VLOOKUP(F3788,星座,3,TRUE)</f>
        <v xml:space="preserve">10 龍 </v>
      </c>
      <c r="D3788" s="531" t="s">
        <v>1008</v>
      </c>
      <c r="E3788" s="1" t="str">
        <f>IFERROR(YEAR(D3788),LEFT(D3788,4))</f>
        <v>1767</v>
      </c>
      <c r="F3788" s="1" t="str">
        <f>IF(ISTEXT(D3788),RIGHT(D3788,5),TEXT(D3788,"mm/dd"))</f>
        <v>07/04</v>
      </c>
      <c r="G3788" s="39">
        <f>SUM(MID(E3788,1,1),MID(E3788,2,1),MID(E3788,3,1),MID(E3788,4,1),MID(F3788,1,1),MID(F3788,2,1),MID(F3788,4,1),MID(F3788,5,1))</f>
        <v>32</v>
      </c>
      <c r="H3788" s="41">
        <f>IF(MOD(G3788,9)=0,9,MOD(G3788,9))</f>
        <v>5</v>
      </c>
      <c r="I3788" s="45" t="str">
        <f>IFERROR(MID("日月火水木金土",WEEKDAY(D3788),1),"")</f>
        <v/>
      </c>
      <c r="J3788" s="304" t="s">
        <v>4702</v>
      </c>
      <c r="K3788" s="202" t="str">
        <f>VLOOKUP(F3788,石と花メイン,3,FALSE)</f>
        <v>▲黄金</v>
      </c>
      <c r="L3788" s="297" t="str">
        <f>VLOOKUP(F3788,石と花メイン,4,FALSE)</f>
        <v>花魁草【草夾竹桃】</v>
      </c>
      <c r="M3788" s="393">
        <f>IF(OR(MONTH(F3788)&lt;7,AND(MONTH(F3788)=7,DAY(F3788)&lt;=25)),
MOD(SUM((E3788-1901)*365,259),260),
MOD(SUM((E3788-1900)*365,259),260))</f>
        <v>229</v>
      </c>
      <c r="N3788" s="390">
        <f>IF(AND(MONTH(F3788)=7,DAY(F3788)&gt;25),1,
ROUNDDOWN((SUM(VLOOKUP(MONTH(F3788),D暦変換用数値,2,FALSE),DAY(F3788))/28)+1,0))</f>
        <v>13</v>
      </c>
      <c r="O3788" s="205">
        <f>IF(AND(MONTH(F3788)=7,DAY(F3788)&gt;25),DAY(F3788)-25,
MOD((SUM(VLOOKUP(MONTH(F3788),D暦変換用数値,2,FALSE),DAY(F3788))),28)+1)</f>
        <v>8</v>
      </c>
      <c r="P3788" s="406">
        <f>IF(OR(MONTH(F3788)&lt;7,AND(MONTH(F3788)=7,DAY(F3788)&lt;=25)),
MOD(SUM((E3788-1901)*365,(N3788-1)*28,O3788,258),260),
MOD(SUM((E3788-1900)*365,(N3788-1)*28,O3788,258),260))</f>
        <v>52</v>
      </c>
      <c r="Q3788" s="373" t="str">
        <f>VLOOKUP(MOD(P3788,4),色,2,FALSE)</f>
        <v>黄色い</v>
      </c>
      <c r="R3788" s="291" t="str">
        <f>VLOOKUP(MOD(P3788,13),銀河の音,2,FALSE)</f>
        <v>宇宙の</v>
      </c>
      <c r="S3788" s="384" t="str">
        <f>VLOOKUP(MOD(P3788,20),太陽の紋章,2,FALSE)</f>
        <v>人</v>
      </c>
      <c r="T3788" s="103" t="s">
        <v>1009</v>
      </c>
    </row>
    <row r="3789" spans="1:20" ht="13.5" customHeight="1">
      <c r="A3789" s="50" t="str">
        <f>VLOOKUP(MOD(E3789,10),十干,2,FALSE)</f>
        <v>己</v>
      </c>
      <c r="B3789" s="199" t="str">
        <f>VLOOKUP(MOD(E3789,12),十二支,3,FALSE)</f>
        <v xml:space="preserve">10 龍 </v>
      </c>
      <c r="C3789" s="201" t="str">
        <f>VLOOKUP(F3789,星座,3,TRUE)</f>
        <v xml:space="preserve">10 龍 </v>
      </c>
      <c r="D3789" s="531" t="s">
        <v>86</v>
      </c>
      <c r="E3789" s="1" t="str">
        <f>IFERROR(YEAR(D3789),LEFT(D3789,4))</f>
        <v>1839</v>
      </c>
      <c r="F3789" s="1" t="str">
        <f>IF(ISTEXT(D3789),RIGHT(D3789,5),TEXT(D3789,"mm/dd"))</f>
        <v>07/08</v>
      </c>
      <c r="G3789" s="39">
        <f>SUM(MID(E3789,1,1),MID(E3789,2,1),MID(E3789,3,1),MID(E3789,4,1),MID(F3789,1,1),MID(F3789,2,1),MID(F3789,4,1),MID(F3789,5,1))</f>
        <v>36</v>
      </c>
      <c r="H3789" s="41">
        <f>IF(MOD(G3789,9)=0,9,MOD(G3789,9))</f>
        <v>9</v>
      </c>
      <c r="I3789" s="45" t="str">
        <f>IFERROR(MID("日月火水木金土",WEEKDAY(D3789),1),"")</f>
        <v/>
      </c>
      <c r="J3789" s="304" t="s">
        <v>4703</v>
      </c>
      <c r="K3789" s="202" t="str">
        <f>VLOOKUP(F3789,石と花メイン,3,FALSE)</f>
        <v>○真珠</v>
      </c>
      <c r="L3789" s="297" t="str">
        <f>VLOOKUP(F3789,石と花メイン,4,FALSE)</f>
        <v>蓮</v>
      </c>
      <c r="M3789" s="393">
        <f>IF(OR(MONTH(F3789)&lt;7,AND(MONTH(F3789)=7,DAY(F3789)&lt;=25)),
MOD(SUM((E3789-1901)*365,259),260),
MOD(SUM((E3789-1900)*365,259),260))</f>
        <v>249</v>
      </c>
      <c r="N3789" s="390">
        <f>IF(AND(MONTH(F3789)=7,DAY(F3789)&gt;25),1,
ROUNDDOWN((SUM(VLOOKUP(MONTH(F3789),D暦変換用数値,2,FALSE),DAY(F3789))/28)+1,0))</f>
        <v>13</v>
      </c>
      <c r="O3789" s="205">
        <f>IF(AND(MONTH(F3789)=7,DAY(F3789)&gt;25),DAY(F3789)-25,
MOD((SUM(VLOOKUP(MONTH(F3789),D暦変換用数値,2,FALSE),DAY(F3789))),28)+1)</f>
        <v>12</v>
      </c>
      <c r="P3789" s="406">
        <f>IF(OR(MONTH(F3789)&lt;7,AND(MONTH(F3789)=7,DAY(F3789)&lt;=25)),
MOD(SUM((E3789-1901)*365,(N3789-1)*28,O3789,258),260),
MOD(SUM((E3789-1900)*365,(N3789-1)*28,O3789,258),260))</f>
        <v>76</v>
      </c>
      <c r="Q3789" s="373" t="str">
        <f>VLOOKUP(MOD(P3789,4),色,2,FALSE)</f>
        <v>黄色い</v>
      </c>
      <c r="R3789" s="291" t="str">
        <f>VLOOKUP(MOD(P3789,13),銀河の音,2,FALSE)</f>
        <v>スペクトルの</v>
      </c>
      <c r="S3789" s="384" t="str">
        <f>VLOOKUP(MOD(P3789,20),太陽の紋章,2,FALSE)</f>
        <v>戦士</v>
      </c>
      <c r="T3789" s="97" t="s">
        <v>87</v>
      </c>
    </row>
    <row r="3790" spans="1:20" ht="13.5" customHeight="1">
      <c r="A3790" s="50" t="str">
        <f>VLOOKUP(MOD(E3790,10),十干,2,FALSE)</f>
        <v>丁</v>
      </c>
      <c r="B3790" s="199" t="str">
        <f>VLOOKUP(MOD(E3790,12),十二支,3,FALSE)</f>
        <v xml:space="preserve">10 龍 </v>
      </c>
      <c r="C3790" s="201" t="str">
        <f>VLOOKUP(F3790,星座,3,TRUE)</f>
        <v xml:space="preserve">10 龍 </v>
      </c>
      <c r="D3790" s="531" t="s">
        <v>88</v>
      </c>
      <c r="E3790" s="1" t="str">
        <f>IFERROR(YEAR(D3790),LEFT(D3790,4))</f>
        <v>1887</v>
      </c>
      <c r="F3790" s="1" t="str">
        <f>IF(ISTEXT(D3790),RIGHT(D3790,5),TEXT(D3790,"mm/dd"))</f>
        <v>07/07</v>
      </c>
      <c r="G3790" s="39">
        <f>SUM(MID(E3790,1,1),MID(E3790,2,1),MID(E3790,3,1),MID(E3790,4,1),MID(F3790,1,1),MID(F3790,2,1),MID(F3790,4,1),MID(F3790,5,1))</f>
        <v>38</v>
      </c>
      <c r="H3790" s="41">
        <f>IF(MOD(G3790,9)=0,9,MOD(G3790,9))</f>
        <v>2</v>
      </c>
      <c r="I3790" s="45" t="str">
        <f>IFERROR(MID("日月火水木金土",WEEKDAY(D3790),1),"")</f>
        <v/>
      </c>
      <c r="J3790" s="304" t="s">
        <v>4704</v>
      </c>
      <c r="K3790" s="202" t="str">
        <f>VLOOKUP(F3790,石と花メイン,3,FALSE)</f>
        <v>□水晶</v>
      </c>
      <c r="L3790" s="297" t="str">
        <f>VLOOKUP(F3790,石と花メイン,4,FALSE)</f>
        <v>アベリア【衝羽根空木】</v>
      </c>
      <c r="M3790" s="393">
        <f>IF(OR(MONTH(F3790)&lt;7,AND(MONTH(F3790)=7,DAY(F3790)&lt;=25)),
MOD(SUM((E3790-1901)*365,259),260),
MOD(SUM((E3790-1900)*365,259),260))</f>
        <v>89</v>
      </c>
      <c r="N3790" s="390">
        <f>IF(AND(MONTH(F3790)=7,DAY(F3790)&gt;25),1,
ROUNDDOWN((SUM(VLOOKUP(MONTH(F3790),D暦変換用数値,2,FALSE),DAY(F3790))/28)+1,0))</f>
        <v>13</v>
      </c>
      <c r="O3790" s="205">
        <f>IF(AND(MONTH(F3790)=7,DAY(F3790)&gt;25),DAY(F3790)-25,
MOD((SUM(VLOOKUP(MONTH(F3790),D暦変換用数値,2,FALSE),DAY(F3790))),28)+1)</f>
        <v>11</v>
      </c>
      <c r="P3790" s="406">
        <f>IF(OR(MONTH(F3790)&lt;7,AND(MONTH(F3790)=7,DAY(F3790)&lt;=25)),
MOD(SUM((E3790-1901)*365,(N3790-1)*28,O3790,258),260),
MOD(SUM((E3790-1900)*365,(N3790-1)*28,O3790,258),260))</f>
        <v>175</v>
      </c>
      <c r="Q3790" s="374" t="str">
        <f>VLOOKUP(MOD(P3790,4),色,2,FALSE)</f>
        <v>青い</v>
      </c>
      <c r="R3790" s="292" t="str">
        <f>VLOOKUP(MOD(P3790,13),銀河の音,2,FALSE)</f>
        <v>律動の</v>
      </c>
      <c r="S3790" s="385" t="str">
        <f>VLOOKUP(MOD(P3790,20),太陽の紋章,2,FALSE)</f>
        <v>鷲</v>
      </c>
      <c r="T3790" s="98" t="s">
        <v>3736</v>
      </c>
    </row>
    <row r="3791" spans="1:20" ht="13.5" customHeight="1">
      <c r="A3791" s="50" t="str">
        <f>VLOOKUP(MOD(E3791,10),十干,2,FALSE)</f>
        <v>己</v>
      </c>
      <c r="B3791" s="199" t="str">
        <f>VLOOKUP(MOD(E3791,12),十二支,3,FALSE)</f>
        <v xml:space="preserve">10 龍 </v>
      </c>
      <c r="C3791" s="201" t="str">
        <f>VLOOKUP(F3791,星座,3,TRUE)</f>
        <v xml:space="preserve">10 龍 </v>
      </c>
      <c r="D3791" s="531" t="s">
        <v>89</v>
      </c>
      <c r="E3791" s="1" t="str">
        <f>IFERROR(YEAR(D3791),LEFT(D3791,4))</f>
        <v>1899</v>
      </c>
      <c r="F3791" s="1" t="str">
        <f>IF(ISTEXT(D3791),RIGHT(D3791,5),TEXT(D3791,"mm/dd"))</f>
        <v>07/21</v>
      </c>
      <c r="G3791" s="39">
        <f>SUM(MID(E3791,1,1),MID(E3791,2,1),MID(E3791,3,1),MID(E3791,4,1),MID(F3791,1,1),MID(F3791,2,1),MID(F3791,4,1),MID(F3791,5,1))</f>
        <v>37</v>
      </c>
      <c r="H3791" s="41">
        <f>IF(MOD(G3791,9)=0,9,MOD(G3791,9))</f>
        <v>1</v>
      </c>
      <c r="I3791" s="45" t="str">
        <f>IFERROR(MID("日月火水木金土",WEEKDAY(D3791),1),"")</f>
        <v/>
      </c>
      <c r="J3791" s="304" t="s">
        <v>883</v>
      </c>
      <c r="K3791" s="202" t="str">
        <f>VLOOKUP(F3791,石と花メイン,3,FALSE)</f>
        <v>◆翠玉</v>
      </c>
      <c r="L3791" s="297" t="str">
        <f>VLOOKUP(F3791,石と花メイン,4,FALSE)</f>
        <v>ルドベキア【大反魂草】</v>
      </c>
      <c r="M3791" s="393">
        <f>IF(OR(MONTH(F3791)&lt;7,AND(MONTH(F3791)=7,DAY(F3791)&lt;=25)),
MOD(SUM((E3791-1901)*365,259),260),
MOD(SUM((E3791-1900)*365,259),260))</f>
        <v>49</v>
      </c>
      <c r="N3791" s="390">
        <f>IF(AND(MONTH(F3791)=7,DAY(F3791)&gt;25),1,
ROUNDDOWN((SUM(VLOOKUP(MONTH(F3791),D暦変換用数値,2,FALSE),DAY(F3791))/28)+1,0))</f>
        <v>13</v>
      </c>
      <c r="O3791" s="205">
        <f>IF(AND(MONTH(F3791)=7,DAY(F3791)&gt;25),DAY(F3791)-25,
MOD((SUM(VLOOKUP(MONTH(F3791),D暦変換用数値,2,FALSE),DAY(F3791))),28)+1)</f>
        <v>25</v>
      </c>
      <c r="P3791" s="406">
        <f>IF(OR(MONTH(F3791)&lt;7,AND(MONTH(F3791)=7,DAY(F3791)&lt;=25)),
MOD(SUM((E3791-1901)*365,(N3791-1)*28,O3791,258),260),
MOD(SUM((E3791-1900)*365,(N3791-1)*28,O3791,258),260))</f>
        <v>149</v>
      </c>
      <c r="Q3791" s="372" t="str">
        <f>VLOOKUP(MOD(P3791,4),色,2,FALSE)</f>
        <v>赤い</v>
      </c>
      <c r="R3791" s="290" t="str">
        <f>VLOOKUP(MOD(P3791,13),銀河の音,2,FALSE)</f>
        <v>律動の</v>
      </c>
      <c r="S3791" s="383" t="str">
        <f>VLOOKUP(MOD(P3791,20),太陽の紋章,2,FALSE)</f>
        <v>月</v>
      </c>
      <c r="T3791" s="103" t="s">
        <v>5919</v>
      </c>
    </row>
    <row r="3792" spans="1:20" ht="13.5" customHeight="1">
      <c r="A3792" s="50" t="str">
        <f>VLOOKUP(MOD(E3792,10),十干,2,FALSE)</f>
        <v>癸</v>
      </c>
      <c r="B3792" s="199" t="str">
        <f>VLOOKUP(MOD(E3792,12),十二支,3,FALSE)</f>
        <v xml:space="preserve">10 龍 </v>
      </c>
      <c r="C3792" s="201" t="str">
        <f>VLOOKUP(F3792,星座,3,TRUE)</f>
        <v xml:space="preserve">11 木 </v>
      </c>
      <c r="D3792" s="531">
        <v>8727</v>
      </c>
      <c r="E3792" s="1">
        <f>IFERROR(YEAR(D3792),LEFT(D3792,4))</f>
        <v>1923</v>
      </c>
      <c r="F3792" s="1" t="str">
        <f>IF(ISTEXT(D3792),RIGHT(D3792,5),TEXT(D3792,"mm/dd"))</f>
        <v>11/22</v>
      </c>
      <c r="G3792" s="42">
        <f>SUM(MID(E3792,1,1),MID(E3792,2,1),MID(E3792,3,1),MID(E3792,4,1),MID(F3792,1,1),MID(F3792,2,1),MID(F3792,4,1),MID(F3792,5,1))</f>
        <v>21</v>
      </c>
      <c r="H3792" s="41">
        <f>IF(MOD(G3792,9)=0,9,MOD(G3792,9))</f>
        <v>3</v>
      </c>
      <c r="I3792" s="45" t="str">
        <f>IFERROR(MID("日月火水木金土",WEEKDAY(D3792),1),"")</f>
        <v>木</v>
      </c>
      <c r="J3792" s="304" t="s">
        <v>2651</v>
      </c>
      <c r="K3792" s="202" t="str">
        <f>VLOOKUP(F3792,石と花メイン,3,FALSE)</f>
        <v>◆柘榴石</v>
      </c>
      <c r="L3792" s="297" t="str">
        <f>VLOOKUP(F3792,石と花メイン,4,FALSE)</f>
        <v>アロエ【蘆薈】</v>
      </c>
      <c r="M3792" s="393">
        <f>IF(OR(MONTH(F3792)&lt;7,AND(MONTH(F3792)=7,DAY(F3792)&lt;=25)),
MOD(SUM((E3792-1901)*365,259),260),
MOD(SUM((E3792-1900)*365,259),260))</f>
        <v>74</v>
      </c>
      <c r="N3792" s="390">
        <f>IF(AND(MONTH(F3792)=7,DAY(F3792)&gt;25),1,
ROUNDDOWN((SUM(VLOOKUP(MONTH(F3792),D暦変換用数値,2,FALSE),DAY(F3792))/28)+1,0))</f>
        <v>5</v>
      </c>
      <c r="O3792" s="205">
        <f>IF(AND(MONTH(F3792)=7,DAY(F3792)&gt;25),DAY(F3792)-25,
MOD((SUM(VLOOKUP(MONTH(F3792),D暦変換用数値,2,FALSE),DAY(F3792))),28)+1)</f>
        <v>8</v>
      </c>
      <c r="P3792" s="406">
        <f>IF(OR(MONTH(F3792)&lt;7,AND(MONTH(F3792)=7,DAY(F3792)&lt;=25)),
MOD(SUM((E3792-1901)*365,(N3792-1)*28,O3792,258),260),
MOD(SUM((E3792-1900)*365,(N3792-1)*28,O3792,258),260))</f>
        <v>193</v>
      </c>
      <c r="Q3792" s="372" t="str">
        <f>VLOOKUP(MOD(P3792,4),色,2,FALSE)</f>
        <v>赤い</v>
      </c>
      <c r="R3792" s="290" t="str">
        <f>VLOOKUP(MOD(P3792,13),銀河の音,2,FALSE)</f>
        <v>スペクトルの</v>
      </c>
      <c r="S3792" s="383" t="str">
        <f>VLOOKUP(MOD(P3792,20),太陽の紋章,2,FALSE)</f>
        <v>空歩く者</v>
      </c>
      <c r="T3792" s="97" t="s">
        <v>22</v>
      </c>
    </row>
    <row r="3793" spans="1:20" ht="13.5" customHeight="1">
      <c r="A3793" s="49" t="str">
        <f>VLOOKUP(MOD(E3793,10),十干,2,FALSE)</f>
        <v>癸</v>
      </c>
      <c r="B3793" s="199" t="str">
        <f>VLOOKUP(MOD(E3793,12),十二支,3,FALSE)</f>
        <v xml:space="preserve">10 龍 </v>
      </c>
      <c r="C3793" s="201" t="str">
        <f>VLOOKUP(F3793,星座,3,TRUE)</f>
        <v xml:space="preserve">11 木 </v>
      </c>
      <c r="D3793" s="535">
        <v>8737</v>
      </c>
      <c r="E3793" s="45">
        <f>IFERROR(YEAR(D3793),LEFT(D3793,4))</f>
        <v>1923</v>
      </c>
      <c r="F3793" s="45" t="str">
        <f>IF(ISTEXT(D3793),RIGHT(D3793,5),TEXT(D3793,"mm/dd"))</f>
        <v>12/02</v>
      </c>
      <c r="G3793" s="41">
        <f>SUM(MID(E3793,1,1),MID(E3793,2,1),MID(E3793,3,1),MID(E3793,4,1),MID(F3793,1,1),MID(F3793,2,1),MID(F3793,4,1),MID(F3793,5,1))</f>
        <v>20</v>
      </c>
      <c r="H3793" s="41">
        <f>IF(MOD(G3793,9)=0,9,MOD(G3793,9))</f>
        <v>2</v>
      </c>
      <c r="I3793" s="45" t="str">
        <f>IFERROR(MID("日月火水木金土",WEEKDAY(D3793),1),"")</f>
        <v>日</v>
      </c>
      <c r="J3793" s="305" t="s">
        <v>1860</v>
      </c>
      <c r="K3793" s="203" t="str">
        <f>VLOOKUP(F3793,石と花メイン,3,FALSE)</f>
        <v>◇金剛石</v>
      </c>
      <c r="L3793" s="298" t="str">
        <f>VLOOKUP(F3793,石と花メイン,4,FALSE)</f>
        <v>サイネリア【富貴菊】</v>
      </c>
      <c r="M3793" s="394">
        <f>IF(OR(MONTH(F3793)&lt;7,AND(MONTH(F3793)=7,DAY(F3793)&lt;=25)),
MOD(SUM((E3793-1901)*365,259),260),
MOD(SUM((E3793-1900)*365,259),260))</f>
        <v>74</v>
      </c>
      <c r="N3793" s="391">
        <f>IF(AND(MONTH(F3793)=7,DAY(F3793)&gt;25),1,
ROUNDDOWN((SUM(VLOOKUP(MONTH(F3793),D暦変換用数値,2,FALSE),DAY(F3793))/28)+1,0))</f>
        <v>5</v>
      </c>
      <c r="O3793" s="46">
        <f>IF(AND(MONTH(F3793)=7,DAY(F3793)&gt;25),DAY(F3793)-25,
MOD((SUM(VLOOKUP(MONTH(F3793),D暦変換用数値,2,FALSE),DAY(F3793))),28)+1)</f>
        <v>18</v>
      </c>
      <c r="P3793" s="407">
        <f>IF(OR(MONTH(F3793)&lt;7,AND(MONTH(F3793)=7,DAY(F3793)&lt;=25)),
MOD(SUM((E3793-1901)*365,(N3793-1)*28,O3793,258),260),
MOD(SUM((E3793-1900)*365,(N3793-1)*28,O3793,258),260))</f>
        <v>203</v>
      </c>
      <c r="Q3793" s="374" t="str">
        <f>VLOOKUP(MOD(P3793,4),色,2,FALSE)</f>
        <v>青い</v>
      </c>
      <c r="R3793" s="292" t="str">
        <f>VLOOKUP(MOD(P3793,13),銀河の音,2,FALSE)</f>
        <v>銀河の</v>
      </c>
      <c r="S3793" s="385" t="str">
        <f>VLOOKUP(MOD(P3793,20),太陽の紋章,2,FALSE)</f>
        <v>夜</v>
      </c>
      <c r="T3793" s="96" t="s">
        <v>1862</v>
      </c>
    </row>
    <row r="3794" spans="1:20" ht="13.5" customHeight="1">
      <c r="A3794" s="50" t="str">
        <f>VLOOKUP(MOD(E3794,10),十干,2,FALSE)</f>
        <v>乙</v>
      </c>
      <c r="B3794" s="199" t="str">
        <f>VLOOKUP(MOD(E3794,12),十二支,3,FALSE)</f>
        <v xml:space="preserve">10 龍 </v>
      </c>
      <c r="C3794" s="201" t="str">
        <f>VLOOKUP(F3794,星座,3,TRUE)</f>
        <v xml:space="preserve">11 木 </v>
      </c>
      <c r="D3794" s="531">
        <v>13116</v>
      </c>
      <c r="E3794" s="1">
        <f>IFERROR(YEAR(D3794),LEFT(D3794,4))</f>
        <v>1935</v>
      </c>
      <c r="F3794" s="1" t="str">
        <f>IF(ISTEXT(D3794),RIGHT(D3794,5),TEXT(D3794,"mm/dd"))</f>
        <v>11/28</v>
      </c>
      <c r="G3794" s="39">
        <f>SUM(MID(E3794,1,1),MID(E3794,2,1),MID(E3794,3,1),MID(E3794,4,1),MID(F3794,1,1),MID(F3794,2,1),MID(F3794,4,1),MID(F3794,5,1))</f>
        <v>30</v>
      </c>
      <c r="H3794" s="41">
        <f>IF(MOD(G3794,9)=0,9,MOD(G3794,9))</f>
        <v>3</v>
      </c>
      <c r="I3794" s="45" t="str">
        <f>IFERROR(MID("日月火水木金土",WEEKDAY(D3794),1),"")</f>
        <v>木</v>
      </c>
      <c r="J3794" s="304" t="s">
        <v>3592</v>
      </c>
      <c r="K3794" s="202" t="str">
        <f>VLOOKUP(F3794,石と花メイン,3,FALSE)</f>
        <v>◆翠玉</v>
      </c>
      <c r="L3794" s="297" t="str">
        <f>VLOOKUP(F3794,石と花メイン,4,FALSE)</f>
        <v>サンダーソニア【提灯百合】</v>
      </c>
      <c r="M3794" s="393">
        <f>IF(OR(MONTH(F3794)&lt;7,AND(MONTH(F3794)=7,DAY(F3794)&lt;=25)),
MOD(SUM((E3794-1901)*365,259),260),
MOD(SUM((E3794-1900)*365,259),260))</f>
        <v>34</v>
      </c>
      <c r="N3794" s="390">
        <f>IF(AND(MONTH(F3794)=7,DAY(F3794)&gt;25),1,
ROUNDDOWN((SUM(VLOOKUP(MONTH(F3794),D暦変換用数値,2,FALSE),DAY(F3794))/28)+1,0))</f>
        <v>5</v>
      </c>
      <c r="O3794" s="205">
        <f>IF(AND(MONTH(F3794)=7,DAY(F3794)&gt;25),DAY(F3794)-25,
MOD((SUM(VLOOKUP(MONTH(F3794),D暦変換用数値,2,FALSE),DAY(F3794))),28)+1)</f>
        <v>14</v>
      </c>
      <c r="P3794" s="406">
        <f>IF(OR(MONTH(F3794)&lt;7,AND(MONTH(F3794)=7,DAY(F3794)&lt;=25)),
MOD(SUM((E3794-1901)*365,(N3794-1)*28,O3794,258),260),
MOD(SUM((E3794-1900)*365,(N3794-1)*28,O3794,258),260))</f>
        <v>159</v>
      </c>
      <c r="Q3794" s="374" t="str">
        <f>VLOOKUP(MOD(P3794,4),色,2,FALSE)</f>
        <v>青い</v>
      </c>
      <c r="R3794" s="292" t="str">
        <f>VLOOKUP(MOD(P3794,13),銀河の音,2,FALSE)</f>
        <v>電気の</v>
      </c>
      <c r="S3794" s="385" t="str">
        <f>VLOOKUP(MOD(P3794,20),太陽の紋章,2,FALSE)</f>
        <v>嵐</v>
      </c>
      <c r="T3794" s="106" t="s">
        <v>6371</v>
      </c>
    </row>
    <row r="3795" spans="1:20" ht="13.5" customHeight="1">
      <c r="A3795" s="334" t="str">
        <f>VLOOKUP(MOD(E3795,10),十干,2,FALSE)</f>
        <v>乙</v>
      </c>
      <c r="B3795" s="331" t="str">
        <f>VLOOKUP(MOD(E3795,12),十二支,3,FALSE)</f>
        <v xml:space="preserve">10 龍 </v>
      </c>
      <c r="C3795" s="336" t="str">
        <f>VLOOKUP(F3795,星座,3,TRUE)</f>
        <v xml:space="preserve">11 木 </v>
      </c>
      <c r="D3795" s="534">
        <v>13128</v>
      </c>
      <c r="E3795" s="131">
        <f>IFERROR(YEAR(D3795),LEFT(D3795,4))</f>
        <v>1935</v>
      </c>
      <c r="F3795" s="538" t="str">
        <f>IF(ISTEXT(D3795),RIGHT(D3795,5),TEXT(D3795,"mm/dd"))</f>
        <v>12/10</v>
      </c>
      <c r="G3795" s="133">
        <f>SUM(MID(E3795,1,1),MID(E3795,2,1),MID(E3795,3,1),MID(E3795,4,1),MID(F3795,1,1),MID(F3795,2,1),MID(F3795,4,1),MID(F3795,5,1))</f>
        <v>22</v>
      </c>
      <c r="H3795" s="133">
        <f>IF(MOD(G3795,9)=0,9,MOD(G3795,9))</f>
        <v>4</v>
      </c>
      <c r="I3795" s="131" t="str">
        <f>IFERROR(MID("日月火水木金土",WEEKDAY(D3795),1),"")</f>
        <v>火</v>
      </c>
      <c r="J3795" s="306" t="s">
        <v>8980</v>
      </c>
      <c r="K3795" s="335" t="str">
        <f>VLOOKUP(F3795,石と花メイン,3,FALSE)</f>
        <v>●珊瑚</v>
      </c>
      <c r="L3795" s="302" t="str">
        <f>VLOOKUP(F3795,石と花メイン,4,FALSE)</f>
        <v>椿</v>
      </c>
      <c r="M3795" s="396">
        <f>IF(OR(MONTH(F3795)&lt;7,AND(MONTH(F3795)=7,DAY(F3795)&lt;=25)),
MOD(SUM((E3795-1901)*365,259),260),
MOD(SUM((E3795-1900)*365,259),260))</f>
        <v>34</v>
      </c>
      <c r="N3795" s="335">
        <f>IF(AND(MONTH(F3795)=7,DAY(F3795)&gt;25),1,
ROUNDDOWN((SUM(VLOOKUP(MONTH(F3795),D暦変換用数値,2,FALSE),DAY(F3795))/28)+1,0))</f>
        <v>5</v>
      </c>
      <c r="O3795" s="132">
        <f>IF(AND(MONTH(F3795)=7,DAY(F3795)&gt;25),DAY(F3795)-25,
MOD((SUM(VLOOKUP(MONTH(F3795),D暦変換用数値,2,FALSE),DAY(F3795))),28)+1)</f>
        <v>26</v>
      </c>
      <c r="P3795" s="404">
        <f>IF(OR(MONTH(F3795)&lt;7,AND(MONTH(F3795)=7,DAY(F3795)&lt;=25)),
MOD(SUM((E3795-1901)*365,(N3795-1)*28,O3795,258),260),
MOD(SUM((E3795-1900)*365,(N3795-1)*28,O3795,258),260))</f>
        <v>171</v>
      </c>
      <c r="Q3795" s="376" t="str">
        <f>VLOOKUP(MOD(P3795,4),色,2,FALSE)</f>
        <v>青い</v>
      </c>
      <c r="R3795" s="333" t="str">
        <f>VLOOKUP(MOD(P3795,13),銀河の音,2,FALSE)</f>
        <v>月の</v>
      </c>
      <c r="S3795" s="387" t="str">
        <f>VLOOKUP(MOD(P3795,20),太陽の紋章,2,FALSE)</f>
        <v>猿</v>
      </c>
      <c r="T3795" s="145"/>
    </row>
    <row r="3796" spans="1:20" ht="13.5" customHeight="1">
      <c r="A3796" s="50" t="str">
        <f>VLOOKUP(MOD(E3796,10),十干,2,FALSE)</f>
        <v>乙</v>
      </c>
      <c r="B3796" s="199" t="str">
        <f>VLOOKUP(MOD(E3796,12),十二支,3,FALSE)</f>
        <v xml:space="preserve">10 龍 </v>
      </c>
      <c r="C3796" s="201" t="str">
        <f>VLOOKUP(F3796,星座,3,TRUE)</f>
        <v xml:space="preserve">11 木 </v>
      </c>
      <c r="D3796" s="531">
        <v>13137</v>
      </c>
      <c r="E3796" s="1">
        <f>IFERROR(YEAR(D3796),LEFT(D3796,4))</f>
        <v>1935</v>
      </c>
      <c r="F3796" s="1" t="str">
        <f>IF(ISTEXT(D3796),RIGHT(D3796,5),TEXT(D3796,"mm/dd"))</f>
        <v>12/19</v>
      </c>
      <c r="G3796" s="39">
        <f>SUM(MID(E3796,1,1),MID(E3796,2,1),MID(E3796,3,1),MID(E3796,4,1),MID(F3796,1,1),MID(F3796,2,1),MID(F3796,4,1),MID(F3796,5,1))</f>
        <v>31</v>
      </c>
      <c r="H3796" s="41">
        <f>IF(MOD(G3796,9)=0,9,MOD(G3796,9))</f>
        <v>4</v>
      </c>
      <c r="I3796" s="45" t="str">
        <f>IFERROR(MID("日月火水木金土",WEEKDAY(D3796),1),"")</f>
        <v>木</v>
      </c>
      <c r="J3796" s="304" t="s">
        <v>1800</v>
      </c>
      <c r="K3796" s="202" t="str">
        <f>VLOOKUP(F3796,石と花メイン,3,FALSE)</f>
        <v>●瑠璃</v>
      </c>
      <c r="L3796" s="297" t="str">
        <f>VLOOKUP(F3796,石と花メイン,4,FALSE)</f>
        <v>霞草【群撫子】</v>
      </c>
      <c r="M3796" s="393">
        <f>IF(OR(MONTH(F3796)&lt;7,AND(MONTH(F3796)=7,DAY(F3796)&lt;=25)),
MOD(SUM((E3796-1901)*365,259),260),
MOD(SUM((E3796-1900)*365,259),260))</f>
        <v>34</v>
      </c>
      <c r="N3796" s="390">
        <f>IF(AND(MONTH(F3796)=7,DAY(F3796)&gt;25),1,
ROUNDDOWN((SUM(VLOOKUP(MONTH(F3796),D暦変換用数値,2,FALSE),DAY(F3796))/28)+1,0))</f>
        <v>6</v>
      </c>
      <c r="O3796" s="205">
        <f>IF(AND(MONTH(F3796)=7,DAY(F3796)&gt;25),DAY(F3796)-25,
MOD((SUM(VLOOKUP(MONTH(F3796),D暦変換用数値,2,FALSE),DAY(F3796))),28)+1)</f>
        <v>7</v>
      </c>
      <c r="P3796" s="406">
        <f>IF(OR(MONTH(F3796)&lt;7,AND(MONTH(F3796)=7,DAY(F3796)&lt;=25)),
MOD(SUM((E3796-1901)*365,(N3796-1)*28,O3796,258),260),
MOD(SUM((E3796-1900)*365,(N3796-1)*28,O3796,258),260))</f>
        <v>180</v>
      </c>
      <c r="Q3796" s="373" t="str">
        <f>VLOOKUP(MOD(P3796,4),色,2,FALSE)</f>
        <v>黄色い</v>
      </c>
      <c r="R3796" s="291" t="str">
        <f>VLOOKUP(MOD(P3796,13),銀河の音,2,FALSE)</f>
        <v>スペクトルの</v>
      </c>
      <c r="S3796" s="384" t="str">
        <f>VLOOKUP(MOD(P3796,20),太陽の紋章,2,FALSE)</f>
        <v>太陽</v>
      </c>
      <c r="T3796" s="97" t="s">
        <v>1260</v>
      </c>
    </row>
    <row r="3797" spans="1:20" ht="13.5" customHeight="1">
      <c r="A3797" s="282" t="str">
        <f>VLOOKUP(MOD(E3797,10),十干,2,FALSE)</f>
        <v>丁</v>
      </c>
      <c r="B3797" s="283" t="str">
        <f>VLOOKUP(MOD(E3797,12),十二支,3,FALSE)</f>
        <v xml:space="preserve">10 龍 </v>
      </c>
      <c r="C3797" s="287" t="str">
        <f>VLOOKUP(F3797,星座,3,TRUE)</f>
        <v xml:space="preserve">11 木 </v>
      </c>
      <c r="D3797" s="533">
        <v>17502</v>
      </c>
      <c r="E3797" s="83">
        <f>IFERROR(YEAR(D3797),LEFT(D3797,4))</f>
        <v>1947</v>
      </c>
      <c r="F3797" s="83" t="str">
        <f>IF(ISTEXT(D3797),RIGHT(D3797,5),TEXT(D3797,"mm/dd"))</f>
        <v>12/01</v>
      </c>
      <c r="G3797" s="88">
        <f>SUM(MID(E3797,1,1),MID(E3797,2,1),MID(E3797,3,1),MID(E3797,4,1),MID(F3797,1,1),MID(F3797,2,1),MID(F3797,4,1),MID(F3797,5,1))</f>
        <v>25</v>
      </c>
      <c r="H3797" s="88">
        <f>IF(MOD(G3797,9)=0,9,MOD(G3797,9))</f>
        <v>7</v>
      </c>
      <c r="I3797" s="83" t="str">
        <f>IFERROR(MID("日月火水木金土",WEEKDAY(D3797),1),"")</f>
        <v>月</v>
      </c>
      <c r="J3797" s="303" t="s">
        <v>2652</v>
      </c>
      <c r="K3797" s="87" t="str">
        <f>VLOOKUP(F3797,石と花メイン,3,FALSE)</f>
        <v>●土耳古石</v>
      </c>
      <c r="L3797" s="296" t="str">
        <f>VLOOKUP(F3797,石と花メイン,4,FALSE)</f>
        <v>蓬菊【タンジー】</v>
      </c>
      <c r="M3797" s="392">
        <f>IF(OR(MONTH(F3797)&lt;7,AND(MONTH(F3797)=7,DAY(F3797)&lt;=25)),
MOD(SUM((E3797-1901)*365,259),260),
MOD(SUM((E3797-1900)*365,259),260))</f>
        <v>254</v>
      </c>
      <c r="N3797" s="330">
        <f>IF(AND(MONTH(F3797)=7,DAY(F3797)&gt;25),1,
ROUNDDOWN((SUM(VLOOKUP(MONTH(F3797),D暦変換用数値,2,FALSE),DAY(F3797))/28)+1,0))</f>
        <v>5</v>
      </c>
      <c r="O3797" s="84">
        <f>IF(AND(MONTH(F3797)=7,DAY(F3797)&gt;25),DAY(F3797)-25,
MOD((SUM(VLOOKUP(MONTH(F3797),D暦変換用数値,2,FALSE),DAY(F3797))),28)+1)</f>
        <v>17</v>
      </c>
      <c r="P3797" s="405">
        <f>IF(OR(MONTH(F3797)&lt;7,AND(MONTH(F3797)=7,DAY(F3797)&lt;=25)),
MOD(SUM((E3797-1901)*365,(N3797-1)*28,O3797,258),260),
MOD(SUM((E3797-1900)*365,(N3797-1)*28,O3797,258),260))</f>
        <v>122</v>
      </c>
      <c r="Q3797" s="371" t="str">
        <f>VLOOKUP(MOD(P3797,4),色,2,FALSE)</f>
        <v>白い</v>
      </c>
      <c r="R3797" s="289" t="str">
        <f>VLOOKUP(MOD(P3797,13),銀河の音,2,FALSE)</f>
        <v>倍音の</v>
      </c>
      <c r="S3797" s="382" t="str">
        <f>VLOOKUP(MOD(P3797,20),太陽の紋章,2,FALSE)</f>
        <v>風</v>
      </c>
      <c r="T3797" s="102" t="s">
        <v>4884</v>
      </c>
    </row>
    <row r="3798" spans="1:20" ht="13.5" customHeight="1">
      <c r="A3798" s="50" t="str">
        <f>VLOOKUP(MOD(E3798,10),十干,2,FALSE)</f>
        <v>丁</v>
      </c>
      <c r="B3798" s="199" t="str">
        <f>VLOOKUP(MOD(E3798,12),十二支,3,FALSE)</f>
        <v xml:space="preserve">10 龍 </v>
      </c>
      <c r="C3798" s="201" t="str">
        <f>VLOOKUP(F3798,星座,3,TRUE)</f>
        <v xml:space="preserve">11 木 </v>
      </c>
      <c r="D3798" s="531">
        <v>17502</v>
      </c>
      <c r="E3798" s="1">
        <f>IFERROR(YEAR(D3798),LEFT(D3798,4))</f>
        <v>1947</v>
      </c>
      <c r="F3798" s="1" t="str">
        <f>IF(ISTEXT(D3798),RIGHT(D3798,5),TEXT(D3798,"mm/dd"))</f>
        <v>12/01</v>
      </c>
      <c r="G3798" s="39">
        <f>SUM(MID(E3798,1,1),MID(E3798,2,1),MID(E3798,3,1),MID(E3798,4,1),MID(F3798,1,1),MID(F3798,2,1),MID(F3798,4,1),MID(F3798,5,1))</f>
        <v>25</v>
      </c>
      <c r="H3798" s="41">
        <f>IF(MOD(G3798,9)=0,9,MOD(G3798,9))</f>
        <v>7</v>
      </c>
      <c r="I3798" s="45" t="str">
        <f>IFERROR(MID("日月火水木金土",WEEKDAY(D3798),1),"")</f>
        <v>月</v>
      </c>
      <c r="J3798" s="304" t="s">
        <v>1801</v>
      </c>
      <c r="K3798" s="202" t="str">
        <f>VLOOKUP(F3798,石と花メイン,3,FALSE)</f>
        <v>●土耳古石</v>
      </c>
      <c r="L3798" s="297" t="str">
        <f>VLOOKUP(F3798,石と花メイン,4,FALSE)</f>
        <v>蓬菊【タンジー】</v>
      </c>
      <c r="M3798" s="393">
        <f>IF(OR(MONTH(F3798)&lt;7,AND(MONTH(F3798)=7,DAY(F3798)&lt;=25)),
MOD(SUM((E3798-1901)*365,259),260),
MOD(SUM((E3798-1900)*365,259),260))</f>
        <v>254</v>
      </c>
      <c r="N3798" s="390">
        <f>IF(AND(MONTH(F3798)=7,DAY(F3798)&gt;25),1,
ROUNDDOWN((SUM(VLOOKUP(MONTH(F3798),D暦変換用数値,2,FALSE),DAY(F3798))/28)+1,0))</f>
        <v>5</v>
      </c>
      <c r="O3798" s="205">
        <f>IF(AND(MONTH(F3798)=7,DAY(F3798)&gt;25),DAY(F3798)-25,
MOD((SUM(VLOOKUP(MONTH(F3798),D暦変換用数値,2,FALSE),DAY(F3798))),28)+1)</f>
        <v>17</v>
      </c>
      <c r="P3798" s="406">
        <f>IF(OR(MONTH(F3798)&lt;7,AND(MONTH(F3798)=7,DAY(F3798)&lt;=25)),
MOD(SUM((E3798-1901)*365,(N3798-1)*28,O3798,258),260),
MOD(SUM((E3798-1900)*365,(N3798-1)*28,O3798,258),260))</f>
        <v>122</v>
      </c>
      <c r="Q3798" s="375" t="str">
        <f>VLOOKUP(MOD(P3798,4),色,2,FALSE)</f>
        <v>白い</v>
      </c>
      <c r="R3798" s="293" t="str">
        <f>VLOOKUP(MOD(P3798,13),銀河の音,2,FALSE)</f>
        <v>倍音の</v>
      </c>
      <c r="S3798" s="386" t="str">
        <f>VLOOKUP(MOD(P3798,20),太陽の紋章,2,FALSE)</f>
        <v>風</v>
      </c>
      <c r="T3798" s="98" t="s">
        <v>3736</v>
      </c>
    </row>
    <row r="3799" spans="1:20" ht="13.5" customHeight="1">
      <c r="A3799" s="334" t="str">
        <f>VLOOKUP(MOD(E3799,10),十干,2,FALSE)</f>
        <v>丁</v>
      </c>
      <c r="B3799" s="331" t="str">
        <f>VLOOKUP(MOD(E3799,12),十二支,3,FALSE)</f>
        <v xml:space="preserve">10 龍 </v>
      </c>
      <c r="C3799" s="336" t="str">
        <f>VLOOKUP(F3799,星座,3,TRUE)</f>
        <v xml:space="preserve">11 木 </v>
      </c>
      <c r="D3799" s="540">
        <v>17504</v>
      </c>
      <c r="E3799" s="131">
        <f>IFERROR(YEAR(D3799),LEFT(D3799,4))</f>
        <v>1947</v>
      </c>
      <c r="F3799" s="538" t="str">
        <f>IF(ISTEXT(D3799),RIGHT(D3799,5),TEXT(D3799,"mm/dd"))</f>
        <v>12/03</v>
      </c>
      <c r="G3799" s="133">
        <f>SUM(MID(E3799,1,1),MID(E3799,2,1),MID(E3799,3,1),MID(E3799,4,1),MID(F3799,1,1),MID(F3799,2,1),MID(F3799,4,1),MID(F3799,5,1))</f>
        <v>27</v>
      </c>
      <c r="H3799" s="133">
        <f>IF(MOD(G3799,9)=0,9,MOD(G3799,9))</f>
        <v>9</v>
      </c>
      <c r="I3799" s="131" t="str">
        <f>IFERROR(MID("日月火水木金土",WEEKDAY(D3799),1),"")</f>
        <v>水</v>
      </c>
      <c r="J3799" s="306" t="s">
        <v>9390</v>
      </c>
      <c r="K3799" s="335" t="str">
        <f>VLOOKUP(F3799,石と花メイン,3,FALSE)</f>
        <v>◆紅玉</v>
      </c>
      <c r="L3799" s="302" t="str">
        <f>VLOOKUP(F3799,石と花メイン,4,FALSE)</f>
        <v>ピラカンサ【常盤山査子】</v>
      </c>
      <c r="M3799" s="396">
        <f>IF(OR(MONTH(F3799)&lt;7,AND(MONTH(F3799)=7,DAY(F3799)&lt;=25)),
MOD(SUM((E3799-1901)*365,259),260),
MOD(SUM((E3799-1900)*365,259),260))</f>
        <v>254</v>
      </c>
      <c r="N3799" s="335">
        <f>IF(AND(MONTH(F3799)=7,DAY(F3799)&gt;25),1,
ROUNDDOWN((SUM(VLOOKUP(MONTH(F3799),D暦変換用数値,2,FALSE),DAY(F3799))/28)+1,0))</f>
        <v>5</v>
      </c>
      <c r="O3799" s="132">
        <f>IF(AND(MONTH(F3799)=7,DAY(F3799)&gt;25),DAY(F3799)-25,
MOD((SUM(VLOOKUP(MONTH(F3799),D暦変換用数値,2,FALSE),DAY(F3799))),28)+1)</f>
        <v>19</v>
      </c>
      <c r="P3799" s="404">
        <f>IF(OR(MONTH(F3799)&lt;7,AND(MONTH(F3799)=7,DAY(F3799)&lt;=25)),
MOD(SUM((E3799-1901)*365,(N3799-1)*28,O3799,258),260),
MOD(SUM((E3799-1900)*365,(N3799-1)*28,O3799,258),260))</f>
        <v>124</v>
      </c>
      <c r="Q3799" s="376" t="str">
        <f>VLOOKUP(MOD(P3799,4),色,2,FALSE)</f>
        <v>黄色い</v>
      </c>
      <c r="R3799" s="333" t="str">
        <f>VLOOKUP(MOD(P3799,13),銀河の音,2,FALSE)</f>
        <v>共振の</v>
      </c>
      <c r="S3799" s="387" t="str">
        <f>VLOOKUP(MOD(P3799,20),太陽の紋章,2,FALSE)</f>
        <v>種</v>
      </c>
      <c r="T3799" s="145"/>
    </row>
    <row r="3800" spans="1:20" ht="13.5" customHeight="1">
      <c r="A3800" s="50" t="str">
        <f>VLOOKUP(MOD(E3800,10),十干,2,FALSE)</f>
        <v>丁</v>
      </c>
      <c r="B3800" s="199" t="str">
        <f>VLOOKUP(MOD(E3800,12),十二支,3,FALSE)</f>
        <v xml:space="preserve">10 龍 </v>
      </c>
      <c r="C3800" s="201" t="str">
        <f>VLOOKUP(F3800,星座,3,TRUE)</f>
        <v xml:space="preserve">11 木 </v>
      </c>
      <c r="D3800" s="531">
        <v>17504</v>
      </c>
      <c r="E3800" s="1">
        <f>IFERROR(YEAR(D3800),LEFT(D3800,4))</f>
        <v>1947</v>
      </c>
      <c r="F3800" s="1" t="str">
        <f>IF(ISTEXT(D3800),RIGHT(D3800,5),TEXT(D3800,"mm/dd"))</f>
        <v>12/03</v>
      </c>
      <c r="G3800" s="39">
        <f>SUM(MID(E3800,1,1),MID(E3800,2,1),MID(E3800,3,1),MID(E3800,4,1),MID(F3800,1,1),MID(F3800,2,1),MID(F3800,4,1),MID(F3800,5,1))</f>
        <v>27</v>
      </c>
      <c r="H3800" s="41">
        <f>IF(MOD(G3800,9)=0,9,MOD(G3800,9))</f>
        <v>9</v>
      </c>
      <c r="I3800" s="45" t="str">
        <f>IFERROR(MID("日月火水木金土",WEEKDAY(D3800),1),"")</f>
        <v>水</v>
      </c>
      <c r="J3800" s="304" t="s">
        <v>1802</v>
      </c>
      <c r="K3800" s="202" t="str">
        <f>VLOOKUP(F3800,石と花メイン,3,FALSE)</f>
        <v>◆紅玉</v>
      </c>
      <c r="L3800" s="297" t="str">
        <f>VLOOKUP(F3800,石と花メイン,4,FALSE)</f>
        <v>ピラカンサ【常盤山査子】</v>
      </c>
      <c r="M3800" s="393">
        <f>IF(OR(MONTH(F3800)&lt;7,AND(MONTH(F3800)=7,DAY(F3800)&lt;=25)),
MOD(SUM((E3800-1901)*365,259),260),
MOD(SUM((E3800-1900)*365,259),260))</f>
        <v>254</v>
      </c>
      <c r="N3800" s="390">
        <f>IF(AND(MONTH(F3800)=7,DAY(F3800)&gt;25),1,
ROUNDDOWN((SUM(VLOOKUP(MONTH(F3800),D暦変換用数値,2,FALSE),DAY(F3800))/28)+1,0))</f>
        <v>5</v>
      </c>
      <c r="O3800" s="205">
        <f>IF(AND(MONTH(F3800)=7,DAY(F3800)&gt;25),DAY(F3800)-25,
MOD((SUM(VLOOKUP(MONTH(F3800),D暦変換用数値,2,FALSE),DAY(F3800))),28)+1)</f>
        <v>19</v>
      </c>
      <c r="P3800" s="406">
        <f>IF(OR(MONTH(F3800)&lt;7,AND(MONTH(F3800)=7,DAY(F3800)&lt;=25)),
MOD(SUM((E3800-1901)*365,(N3800-1)*28,O3800,258),260),
MOD(SUM((E3800-1900)*365,(N3800-1)*28,O3800,258),260))</f>
        <v>124</v>
      </c>
      <c r="Q3800" s="373" t="str">
        <f>VLOOKUP(MOD(P3800,4),色,2,FALSE)</f>
        <v>黄色い</v>
      </c>
      <c r="R3800" s="291" t="str">
        <f>VLOOKUP(MOD(P3800,13),銀河の音,2,FALSE)</f>
        <v>共振の</v>
      </c>
      <c r="S3800" s="384" t="str">
        <f>VLOOKUP(MOD(P3800,20),太陽の紋章,2,FALSE)</f>
        <v>種</v>
      </c>
      <c r="T3800" s="99" t="s">
        <v>2004</v>
      </c>
    </row>
    <row r="3801" spans="1:20" ht="13.5" customHeight="1">
      <c r="A3801" s="50" t="str">
        <f>VLOOKUP(MOD(E3801,10),十干,2,FALSE)</f>
        <v>丁</v>
      </c>
      <c r="B3801" s="199" t="str">
        <f>VLOOKUP(MOD(E3801,12),十二支,3,FALSE)</f>
        <v xml:space="preserve">10 龍 </v>
      </c>
      <c r="C3801" s="201" t="str">
        <f>VLOOKUP(F3801,星座,3,TRUE)</f>
        <v xml:space="preserve">11 木 </v>
      </c>
      <c r="D3801" s="531">
        <v>17505</v>
      </c>
      <c r="E3801" s="1">
        <f>IFERROR(YEAR(D3801),LEFT(D3801,4))</f>
        <v>1947</v>
      </c>
      <c r="F3801" s="1" t="str">
        <f>IF(ISTEXT(D3801),RIGHT(D3801,5),TEXT(D3801,"mm/dd"))</f>
        <v>12/04</v>
      </c>
      <c r="G3801" s="39">
        <f>SUM(MID(E3801,1,1),MID(E3801,2,1),MID(E3801,3,1),MID(E3801,4,1),MID(F3801,1,1),MID(F3801,2,1),MID(F3801,4,1),MID(F3801,5,1))</f>
        <v>28</v>
      </c>
      <c r="H3801" s="41">
        <f>IF(MOD(G3801,9)=0,9,MOD(G3801,9))</f>
        <v>1</v>
      </c>
      <c r="I3801" s="45" t="str">
        <f>IFERROR(MID("日月火水木金土",WEEKDAY(D3801),1),"")</f>
        <v>木</v>
      </c>
      <c r="J3801" s="304" t="s">
        <v>1803</v>
      </c>
      <c r="K3801" s="202" t="str">
        <f>VLOOKUP(F3801,石と花メイン,3,FALSE)</f>
        <v>●杉石</v>
      </c>
      <c r="L3801" s="297" t="str">
        <f>VLOOKUP(F3801,石と花メイン,4,FALSE)</f>
        <v>葉牡丹【花キャベツ】</v>
      </c>
      <c r="M3801" s="393">
        <f>IF(OR(MONTH(F3801)&lt;7,AND(MONTH(F3801)=7,DAY(F3801)&lt;=25)),
MOD(SUM((E3801-1901)*365,259),260),
MOD(SUM((E3801-1900)*365,259),260))</f>
        <v>254</v>
      </c>
      <c r="N3801" s="390">
        <f>IF(AND(MONTH(F3801)=7,DAY(F3801)&gt;25),1,
ROUNDDOWN((SUM(VLOOKUP(MONTH(F3801),D暦変換用数値,2,FALSE),DAY(F3801))/28)+1,0))</f>
        <v>5</v>
      </c>
      <c r="O3801" s="205">
        <f>IF(AND(MONTH(F3801)=7,DAY(F3801)&gt;25),DAY(F3801)-25,
MOD((SUM(VLOOKUP(MONTH(F3801),D暦変換用数値,2,FALSE),DAY(F3801))),28)+1)</f>
        <v>20</v>
      </c>
      <c r="P3801" s="406">
        <f>IF(OR(MONTH(F3801)&lt;7,AND(MONTH(F3801)=7,DAY(F3801)&lt;=25)),
MOD(SUM((E3801-1901)*365,(N3801-1)*28,O3801,258),260),
MOD(SUM((E3801-1900)*365,(N3801-1)*28,O3801,258),260))</f>
        <v>125</v>
      </c>
      <c r="Q3801" s="372" t="str">
        <f>VLOOKUP(MOD(P3801,4),色,2,FALSE)</f>
        <v>赤い</v>
      </c>
      <c r="R3801" s="290" t="str">
        <f>VLOOKUP(MOD(P3801,13),銀河の音,2,FALSE)</f>
        <v>銀河の</v>
      </c>
      <c r="S3801" s="383" t="str">
        <f>VLOOKUP(MOD(P3801,20),太陽の紋章,2,FALSE)</f>
        <v>蛇</v>
      </c>
      <c r="T3801" s="97" t="s">
        <v>1261</v>
      </c>
    </row>
    <row r="3802" spans="1:20" ht="13.5" customHeight="1">
      <c r="A3802" s="50" t="str">
        <f>VLOOKUP(MOD(E3802,10),十干,2,FALSE)</f>
        <v>丁</v>
      </c>
      <c r="B3802" s="199" t="str">
        <f>VLOOKUP(MOD(E3802,12),十二支,3,FALSE)</f>
        <v xml:space="preserve">10 龍 </v>
      </c>
      <c r="C3802" s="201" t="str">
        <f>VLOOKUP(F3802,星座,3,TRUE)</f>
        <v xml:space="preserve">11 木 </v>
      </c>
      <c r="D3802" s="531">
        <v>17519</v>
      </c>
      <c r="E3802" s="1">
        <f>IFERROR(YEAR(D3802),LEFT(D3802,4))</f>
        <v>1947</v>
      </c>
      <c r="F3802" s="1" t="str">
        <f>IF(ISTEXT(D3802),RIGHT(D3802,5),TEXT(D3802,"mm/dd"))</f>
        <v>12/18</v>
      </c>
      <c r="G3802" s="39">
        <f>SUM(MID(E3802,1,1),MID(E3802,2,1),MID(E3802,3,1),MID(E3802,4,1),MID(F3802,1,1),MID(F3802,2,1),MID(F3802,4,1),MID(F3802,5,1))</f>
        <v>33</v>
      </c>
      <c r="H3802" s="41">
        <f>IF(MOD(G3802,9)=0,9,MOD(G3802,9))</f>
        <v>6</v>
      </c>
      <c r="I3802" s="45" t="str">
        <f>IFERROR(MID("日月火水木金土",WEEKDAY(D3802),1),"")</f>
        <v>木</v>
      </c>
      <c r="J3802" s="304" t="s">
        <v>1804</v>
      </c>
      <c r="K3802" s="202" t="str">
        <f>VLOOKUP(F3802,石と花メイン,3,FALSE)</f>
        <v>□水晶</v>
      </c>
      <c r="L3802" s="297" t="str">
        <f>VLOOKUP(F3802,石と花メイン,4,FALSE)</f>
        <v>セージ【薬用サルビア】</v>
      </c>
      <c r="M3802" s="393">
        <f>IF(OR(MONTH(F3802)&lt;7,AND(MONTH(F3802)=7,DAY(F3802)&lt;=25)),
MOD(SUM((E3802-1901)*365,259),260),
MOD(SUM((E3802-1900)*365,259),260))</f>
        <v>254</v>
      </c>
      <c r="N3802" s="390">
        <f>IF(AND(MONTH(F3802)=7,DAY(F3802)&gt;25),1,
ROUNDDOWN((SUM(VLOOKUP(MONTH(F3802),D暦変換用数値,2,FALSE),DAY(F3802))/28)+1,0))</f>
        <v>6</v>
      </c>
      <c r="O3802" s="205">
        <f>IF(AND(MONTH(F3802)=7,DAY(F3802)&gt;25),DAY(F3802)-25,
MOD((SUM(VLOOKUP(MONTH(F3802),D暦変換用数値,2,FALSE),DAY(F3802))),28)+1)</f>
        <v>6</v>
      </c>
      <c r="P3802" s="406">
        <f>IF(OR(MONTH(F3802)&lt;7,AND(MONTH(F3802)=7,DAY(F3802)&lt;=25)),
MOD(SUM((E3802-1901)*365,(N3802-1)*28,O3802,258),260),
MOD(SUM((E3802-1900)*365,(N3802-1)*28,O3802,258),260))</f>
        <v>139</v>
      </c>
      <c r="Q3802" s="374" t="str">
        <f>VLOOKUP(MOD(P3802,4),色,2,FALSE)</f>
        <v>青い</v>
      </c>
      <c r="R3802" s="292" t="str">
        <f>VLOOKUP(MOD(P3802,13),銀河の音,2,FALSE)</f>
        <v>太陽の</v>
      </c>
      <c r="S3802" s="385" t="str">
        <f>VLOOKUP(MOD(P3802,20),太陽の紋章,2,FALSE)</f>
        <v>嵐</v>
      </c>
      <c r="T3802" s="103" t="s">
        <v>1262</v>
      </c>
    </row>
    <row r="3803" spans="1:20" ht="13.5" customHeight="1">
      <c r="A3803" s="50" t="str">
        <f>VLOOKUP(MOD(E3803,10),十干,2,FALSE)</f>
        <v>丁</v>
      </c>
      <c r="B3803" s="199" t="str">
        <f>VLOOKUP(MOD(E3803,12),十二支,3,FALSE)</f>
        <v xml:space="preserve">10 龍 </v>
      </c>
      <c r="C3803" s="201" t="str">
        <f>VLOOKUP(F3803,星座,3,TRUE)</f>
        <v xml:space="preserve">11 木 </v>
      </c>
      <c r="D3803" s="531">
        <v>17519</v>
      </c>
      <c r="E3803" s="1">
        <f>IFERROR(YEAR(D3803),LEFT(D3803,4))</f>
        <v>1947</v>
      </c>
      <c r="F3803" s="1" t="str">
        <f>IF(ISTEXT(D3803),RIGHT(D3803,5),TEXT(D3803,"mm/dd"))</f>
        <v>12/18</v>
      </c>
      <c r="G3803" s="39">
        <f>SUM(MID(E3803,1,1),MID(E3803,2,1),MID(E3803,3,1),MID(E3803,4,1),MID(F3803,1,1),MID(F3803,2,1),MID(F3803,4,1),MID(F3803,5,1))</f>
        <v>33</v>
      </c>
      <c r="H3803" s="41">
        <f>IF(MOD(G3803,9)=0,9,MOD(G3803,9))</f>
        <v>6</v>
      </c>
      <c r="I3803" s="45" t="str">
        <f>IFERROR(MID("日月火水木金土",WEEKDAY(D3803),1),"")</f>
        <v>木</v>
      </c>
      <c r="J3803" s="304" t="s">
        <v>1805</v>
      </c>
      <c r="K3803" s="202" t="str">
        <f>VLOOKUP(F3803,石と花メイン,3,FALSE)</f>
        <v>□水晶</v>
      </c>
      <c r="L3803" s="297" t="str">
        <f>VLOOKUP(F3803,石と花メイン,4,FALSE)</f>
        <v>セージ【薬用サルビア】</v>
      </c>
      <c r="M3803" s="393">
        <f>IF(OR(MONTH(F3803)&lt;7,AND(MONTH(F3803)=7,DAY(F3803)&lt;=25)),
MOD(SUM((E3803-1901)*365,259),260),
MOD(SUM((E3803-1900)*365,259),260))</f>
        <v>254</v>
      </c>
      <c r="N3803" s="390">
        <f>IF(AND(MONTH(F3803)=7,DAY(F3803)&gt;25),1,
ROUNDDOWN((SUM(VLOOKUP(MONTH(F3803),D暦変換用数値,2,FALSE),DAY(F3803))/28)+1,0))</f>
        <v>6</v>
      </c>
      <c r="O3803" s="205">
        <f>IF(AND(MONTH(F3803)=7,DAY(F3803)&gt;25),DAY(F3803)-25,
MOD((SUM(VLOOKUP(MONTH(F3803),D暦変換用数値,2,FALSE),DAY(F3803))),28)+1)</f>
        <v>6</v>
      </c>
      <c r="P3803" s="406">
        <f>IF(OR(MONTH(F3803)&lt;7,AND(MONTH(F3803)=7,DAY(F3803)&lt;=25)),
MOD(SUM((E3803-1901)*365,(N3803-1)*28,O3803,258),260),
MOD(SUM((E3803-1900)*365,(N3803-1)*28,O3803,258),260))</f>
        <v>139</v>
      </c>
      <c r="Q3803" s="374" t="str">
        <f>VLOOKUP(MOD(P3803,4),色,2,FALSE)</f>
        <v>青い</v>
      </c>
      <c r="R3803" s="292" t="str">
        <f>VLOOKUP(MOD(P3803,13),銀河の音,2,FALSE)</f>
        <v>太陽の</v>
      </c>
      <c r="S3803" s="385" t="str">
        <f>VLOOKUP(MOD(P3803,20),太陽の紋章,2,FALSE)</f>
        <v>嵐</v>
      </c>
      <c r="T3803" s="98" t="s">
        <v>3736</v>
      </c>
    </row>
    <row r="3804" spans="1:20" ht="13.5" customHeight="1">
      <c r="A3804" s="50" t="str">
        <f>VLOOKUP(MOD(E3804,10),十干,2,FALSE)</f>
        <v>己</v>
      </c>
      <c r="B3804" s="199" t="str">
        <f>VLOOKUP(MOD(E3804,12),十二支,3,FALSE)</f>
        <v xml:space="preserve">10 龍 </v>
      </c>
      <c r="C3804" s="201" t="str">
        <f>VLOOKUP(F3804,星座,3,TRUE)</f>
        <v xml:space="preserve">11 木 </v>
      </c>
      <c r="D3804" s="531">
        <v>21895</v>
      </c>
      <c r="E3804" s="1">
        <f>IFERROR(YEAR(D3804),LEFT(D3804,4))</f>
        <v>1959</v>
      </c>
      <c r="F3804" s="1" t="str">
        <f>IF(ISTEXT(D3804),RIGHT(D3804,5),TEXT(D3804,"mm/dd"))</f>
        <v>12/11</v>
      </c>
      <c r="G3804" s="39">
        <f>SUM(MID(E3804,1,1),MID(E3804,2,1),MID(E3804,3,1),MID(E3804,4,1),MID(F3804,1,1),MID(F3804,2,1),MID(F3804,4,1),MID(F3804,5,1))</f>
        <v>29</v>
      </c>
      <c r="H3804" s="41">
        <f>IF(MOD(G3804,9)=0,9,MOD(G3804,9))</f>
        <v>2</v>
      </c>
      <c r="I3804" s="45" t="str">
        <f>IFERROR(MID("日月火水木金土",WEEKDAY(D3804),1),"")</f>
        <v>金</v>
      </c>
      <c r="J3804" s="304" t="s">
        <v>3441</v>
      </c>
      <c r="K3804" s="202" t="str">
        <f>VLOOKUP(F3804,石と花メイン,3,FALSE)</f>
        <v>◆翠玉</v>
      </c>
      <c r="L3804" s="297" t="str">
        <f>VLOOKUP(F3804,石と花メイン,4,FALSE)</f>
        <v>ホーリーバジル【神目箒】</v>
      </c>
      <c r="M3804" s="393">
        <f>IF(OR(MONTH(F3804)&lt;7,AND(MONTH(F3804)=7,DAY(F3804)&lt;=25)),
MOD(SUM((E3804-1901)*365,259),260),
MOD(SUM((E3804-1900)*365,259),260))</f>
        <v>214</v>
      </c>
      <c r="N3804" s="390">
        <f>IF(AND(MONTH(F3804)=7,DAY(F3804)&gt;25),1,
ROUNDDOWN((SUM(VLOOKUP(MONTH(F3804),D暦変換用数値,2,FALSE),DAY(F3804))/28)+1,0))</f>
        <v>5</v>
      </c>
      <c r="O3804" s="205">
        <f>IF(AND(MONTH(F3804)=7,DAY(F3804)&gt;25),DAY(F3804)-25,
MOD((SUM(VLOOKUP(MONTH(F3804),D暦変換用数値,2,FALSE),DAY(F3804))),28)+1)</f>
        <v>27</v>
      </c>
      <c r="P3804" s="406">
        <f>IF(OR(MONTH(F3804)&lt;7,AND(MONTH(F3804)=7,DAY(F3804)&lt;=25)),
MOD(SUM((E3804-1901)*365,(N3804-1)*28,O3804,258),260),
MOD(SUM((E3804-1900)*365,(N3804-1)*28,O3804,258),260))</f>
        <v>92</v>
      </c>
      <c r="Q3804" s="373" t="str">
        <f>VLOOKUP(MOD(P3804,4),色,2,FALSE)</f>
        <v>黄色い</v>
      </c>
      <c r="R3804" s="291" t="str">
        <f>VLOOKUP(MOD(P3804,13),銀河の音,2,FALSE)</f>
        <v>磁気の</v>
      </c>
      <c r="S3804" s="384" t="str">
        <f>VLOOKUP(MOD(P3804,20),太陽の紋章,2,FALSE)</f>
        <v>人</v>
      </c>
      <c r="T3804" s="111" t="s">
        <v>5013</v>
      </c>
    </row>
    <row r="3805" spans="1:20" ht="13.5" customHeight="1">
      <c r="A3805" s="50" t="str">
        <f>VLOOKUP(MOD(E3805,10),十干,2,FALSE)</f>
        <v>己</v>
      </c>
      <c r="B3805" s="199" t="str">
        <f>VLOOKUP(MOD(E3805,12),十二支,3,FALSE)</f>
        <v xml:space="preserve">10 龍 </v>
      </c>
      <c r="C3805" s="201" t="str">
        <f>VLOOKUP(F3805,星座,3,TRUE)</f>
        <v xml:space="preserve">11 木 </v>
      </c>
      <c r="D3805" s="535">
        <v>21900</v>
      </c>
      <c r="E3805" s="45">
        <f>IFERROR(YEAR(D3805),LEFT(D3805,4))</f>
        <v>1959</v>
      </c>
      <c r="F3805" s="45" t="str">
        <f>IF(ISTEXT(D3805),RIGHT(D3805,5),TEXT(D3805,"mm/dd"))</f>
        <v>12/16</v>
      </c>
      <c r="G3805" s="41">
        <f>SUM(MID(E3805,1,1),MID(E3805,2,1),MID(E3805,3,1),MID(E3805,4,1),MID(F3805,1,1),MID(F3805,2,1),MID(F3805,4,1),MID(F3805,5,1))</f>
        <v>34</v>
      </c>
      <c r="H3805" s="41">
        <f>IF(MOD(G3805,9)=0,9,MOD(G3805,9))</f>
        <v>7</v>
      </c>
      <c r="I3805" s="45" t="str">
        <f>IFERROR(MID("日月火水木金土",WEEKDAY(D3805),1),"")</f>
        <v>水</v>
      </c>
      <c r="J3805" s="305" t="s">
        <v>4866</v>
      </c>
      <c r="K3805" s="203" t="str">
        <f>VLOOKUP(F3805,石と花メイン,3,FALSE)</f>
        <v>●珪孔雀石</v>
      </c>
      <c r="L3805" s="298" t="str">
        <f>VLOOKUP(F3805,石と花メイン,4,FALSE)</f>
        <v>胡桃</v>
      </c>
      <c r="M3805" s="394">
        <f>IF(OR(MONTH(F3805)&lt;7,AND(MONTH(F3805)=7,DAY(F3805)&lt;=25)),
MOD(SUM((E3805-1901)*365,259),260),
MOD(SUM((E3805-1900)*365,259),260))</f>
        <v>214</v>
      </c>
      <c r="N3805" s="391">
        <f>IF(AND(MONTH(F3805)=7,DAY(F3805)&gt;25),1,
ROUNDDOWN((SUM(VLOOKUP(MONTH(F3805),D暦変換用数値,2,FALSE),DAY(F3805))/28)+1,0))</f>
        <v>6</v>
      </c>
      <c r="O3805" s="46">
        <f>IF(AND(MONTH(F3805)=7,DAY(F3805)&gt;25),DAY(F3805)-25,
MOD((SUM(VLOOKUP(MONTH(F3805),D暦変換用数値,2,FALSE),DAY(F3805))),28)+1)</f>
        <v>4</v>
      </c>
      <c r="P3805" s="407">
        <f>IF(OR(MONTH(F3805)&lt;7,AND(MONTH(F3805)=7,DAY(F3805)&lt;=25)),
MOD(SUM((E3805-1901)*365,(N3805-1)*28,O3805,258),260),
MOD(SUM((E3805-1900)*365,(N3805-1)*28,O3805,258),260))</f>
        <v>97</v>
      </c>
      <c r="Q3805" s="372" t="str">
        <f>VLOOKUP(MOD(P3805,4),色,2,FALSE)</f>
        <v>赤い</v>
      </c>
      <c r="R3805" s="290" t="str">
        <f>VLOOKUP(MOD(P3805,13),銀河の音,2,FALSE)</f>
        <v>律動の</v>
      </c>
      <c r="S3805" s="383" t="str">
        <f>VLOOKUP(MOD(P3805,20),太陽の紋章,2,FALSE)</f>
        <v>地球</v>
      </c>
      <c r="T3805" s="101" t="s">
        <v>4592</v>
      </c>
    </row>
    <row r="3806" spans="1:20" ht="13.5" customHeight="1">
      <c r="A3806" s="49" t="str">
        <f>VLOOKUP(MOD(E3806,10),十干,2,FALSE)</f>
        <v>己</v>
      </c>
      <c r="B3806" s="199" t="str">
        <f>VLOOKUP(MOD(E3806,12),十二支,3,FALSE)</f>
        <v xml:space="preserve">10 龍 </v>
      </c>
      <c r="C3806" s="201" t="str">
        <f>VLOOKUP(F3806,星座,3,TRUE)</f>
        <v xml:space="preserve">11 木 </v>
      </c>
      <c r="D3806" s="535">
        <v>21901</v>
      </c>
      <c r="E3806" s="45">
        <f>IFERROR(YEAR(D3806),LEFT(D3806,4))</f>
        <v>1959</v>
      </c>
      <c r="F3806" s="45" t="str">
        <f>IF(ISTEXT(D3806),RIGHT(D3806,5),TEXT(D3806,"mm/dd"))</f>
        <v>12/17</v>
      </c>
      <c r="G3806" s="41">
        <f>SUM(MID(E3806,1,1),MID(E3806,2,1),MID(E3806,3,1),MID(E3806,4,1),MID(F3806,1,1),MID(F3806,2,1),MID(F3806,4,1),MID(F3806,5,1))</f>
        <v>35</v>
      </c>
      <c r="H3806" s="41">
        <f>IF(MOD(G3806,9)=0,9,MOD(G3806,9))</f>
        <v>8</v>
      </c>
      <c r="I3806" s="45" t="str">
        <f>IFERROR(MID("日月火水木金土",WEEKDAY(D3806),1),"")</f>
        <v>木</v>
      </c>
      <c r="J3806" s="305" t="s">
        <v>6499</v>
      </c>
      <c r="K3806" s="203" t="str">
        <f>VLOOKUP(F3806,石と花メイン,3,FALSE)</f>
        <v>◇金剛石</v>
      </c>
      <c r="L3806" s="298" t="str">
        <f>VLOOKUP(F3806,石と花メイン,4,FALSE)</f>
        <v>桜蘭【ホヤ】</v>
      </c>
      <c r="M3806" s="394">
        <f>IF(OR(MONTH(F3806)&lt;7,AND(MONTH(F3806)=7,DAY(F3806)&lt;=25)),
MOD(SUM((E3806-1901)*365,259),260),
MOD(SUM((E3806-1900)*365,259),260))</f>
        <v>214</v>
      </c>
      <c r="N3806" s="391">
        <f>IF(AND(MONTH(F3806)=7,DAY(F3806)&gt;25),1,
ROUNDDOWN((SUM(VLOOKUP(MONTH(F3806),D暦変換用数値,2,FALSE),DAY(F3806))/28)+1,0))</f>
        <v>6</v>
      </c>
      <c r="O3806" s="46">
        <f>IF(AND(MONTH(F3806)=7,DAY(F3806)&gt;25),DAY(F3806)-25,
MOD((SUM(VLOOKUP(MONTH(F3806),D暦変換用数値,2,FALSE),DAY(F3806))),28)+1)</f>
        <v>5</v>
      </c>
      <c r="P3806" s="407">
        <f>IF(OR(MONTH(F3806)&lt;7,AND(MONTH(F3806)=7,DAY(F3806)&lt;=25)),
MOD(SUM((E3806-1901)*365,(N3806-1)*28,O3806,258),260),
MOD(SUM((E3806-1900)*365,(N3806-1)*28,O3806,258),260))</f>
        <v>98</v>
      </c>
      <c r="Q3806" s="375" t="str">
        <f>VLOOKUP(MOD(P3806,4),色,2,FALSE)</f>
        <v>白い</v>
      </c>
      <c r="R3806" s="293" t="str">
        <f>VLOOKUP(MOD(P3806,13),銀河の音,2,FALSE)</f>
        <v>共振の</v>
      </c>
      <c r="S3806" s="386" t="str">
        <f>VLOOKUP(MOD(P3806,20),太陽の紋章,2,FALSE)</f>
        <v>鏡</v>
      </c>
      <c r="T3806" s="110" t="s">
        <v>6776</v>
      </c>
    </row>
    <row r="3807" spans="1:20" ht="13.5" customHeight="1">
      <c r="A3807" s="76" t="str">
        <f>VLOOKUP(MOD(E3807,10),十干,2,FALSE)</f>
        <v>己</v>
      </c>
      <c r="B3807" s="199" t="str">
        <f>VLOOKUP(MOD(E3807,12),十二支,3,FALSE)</f>
        <v xml:space="preserve">10 龍 </v>
      </c>
      <c r="C3807" s="201" t="str">
        <f>VLOOKUP(F3807,星座,3,TRUE)</f>
        <v xml:space="preserve">11 木 </v>
      </c>
      <c r="D3807" s="534">
        <v>21905</v>
      </c>
      <c r="E3807" s="116">
        <f>IFERROR(YEAR(D3807),LEFT(D3807,4))</f>
        <v>1959</v>
      </c>
      <c r="F3807" s="116" t="str">
        <f>IF(ISTEXT(D3807),RIGHT(D3807,5),TEXT(D3807,"mm/dd"))</f>
        <v>12/21</v>
      </c>
      <c r="G3807" s="120">
        <f>SUM(MID(E3807,1,1),MID(E3807,2,1),MID(E3807,3,1),MID(E3807,4,1),MID(F3807,1,1),MID(F3807,2,1),MID(F3807,4,1),MID(F3807,5,1))</f>
        <v>30</v>
      </c>
      <c r="H3807" s="120">
        <f>IF(MOD(G3807,9)=0,9,MOD(G3807,9))</f>
        <v>3</v>
      </c>
      <c r="I3807" s="116" t="str">
        <f>IFERROR(MID("日月火水木金土",WEEKDAY(D3807),1),"")</f>
        <v>月</v>
      </c>
      <c r="J3807" s="306" t="s">
        <v>6872</v>
      </c>
      <c r="K3807" s="203" t="str">
        <f>VLOOKUP(F3807,石と花メイン,3,FALSE)</f>
        <v>◆藍玉</v>
      </c>
      <c r="L3807" s="299" t="str">
        <f>VLOOKUP(F3807,石と花メイン,4,FALSE)</f>
        <v>プロテア</v>
      </c>
      <c r="M3807" s="395">
        <f>IF(OR(MONTH(F3807)&lt;7,AND(MONTH(F3807)=7,DAY(F3807)&lt;=25)),
MOD(SUM((E3807-1901)*365,259),260),
MOD(SUM((E3807-1900)*365,259),260))</f>
        <v>214</v>
      </c>
      <c r="N3807" s="121">
        <f>IF(AND(MONTH(F3807)=7,DAY(F3807)&gt;25),1,
ROUNDDOWN((SUM(VLOOKUP(MONTH(F3807),D暦変換用数値,2,FALSE),DAY(F3807))/28)+1,0))</f>
        <v>6</v>
      </c>
      <c r="O3807" s="117">
        <f>IF(AND(MONTH(F3807)=7,DAY(F3807)&gt;25),DAY(F3807)-25,
MOD((SUM(VLOOKUP(MONTH(F3807),D暦変換用数値,2,FALSE),DAY(F3807))),28)+1)</f>
        <v>9</v>
      </c>
      <c r="P3807" s="408">
        <f>IF(OR(MONTH(F3807)&lt;7,AND(MONTH(F3807)=7,DAY(F3807)&lt;=25)),
MOD(SUM((E3807-1901)*365,(N3807-1)*28,O3807,258),260),
MOD(SUM((E3807-1900)*365,(N3807-1)*28,O3807,258),260))</f>
        <v>102</v>
      </c>
      <c r="Q3807" s="375" t="str">
        <f>VLOOKUP(MOD(P3807,4),色,2,FALSE)</f>
        <v>白い</v>
      </c>
      <c r="R3807" s="293" t="str">
        <f>VLOOKUP(MOD(P3807,13),銀河の音,2,FALSE)</f>
        <v>スペクトルの</v>
      </c>
      <c r="S3807" s="386" t="str">
        <f>VLOOKUP(MOD(P3807,20),太陽の紋章,2,FALSE)</f>
        <v>風</v>
      </c>
      <c r="T3807" s="118"/>
    </row>
    <row r="3808" spans="1:20" ht="13.5" customHeight="1">
      <c r="A3808" s="334" t="str">
        <f>VLOOKUP(MOD(E3808,10),十干,2,FALSE)</f>
        <v>辛</v>
      </c>
      <c r="B3808" s="331" t="str">
        <f>VLOOKUP(MOD(E3808,12),十二支,3,FALSE)</f>
        <v xml:space="preserve">10 龍 </v>
      </c>
      <c r="C3808" s="336" t="str">
        <f>VLOOKUP(F3808,星座,3,TRUE)</f>
        <v xml:space="preserve">11 木 </v>
      </c>
      <c r="D3808" s="540">
        <v>26261</v>
      </c>
      <c r="E3808" s="131">
        <f>IFERROR(YEAR(D3808),LEFT(D3808,4))</f>
        <v>1971</v>
      </c>
      <c r="F3808" s="538" t="str">
        <f>IF(ISTEXT(D3808),RIGHT(D3808,5),TEXT(D3808,"mm/dd"))</f>
        <v>11/24</v>
      </c>
      <c r="G3808" s="133">
        <f>SUM(MID(E3808,1,1),MID(E3808,2,1),MID(E3808,3,1),MID(E3808,4,1),MID(F3808,1,1),MID(F3808,2,1),MID(F3808,4,1),MID(F3808,5,1))</f>
        <v>26</v>
      </c>
      <c r="H3808" s="133">
        <f>IF(MOD(G3808,9)=0,9,MOD(G3808,9))</f>
        <v>8</v>
      </c>
      <c r="I3808" s="131" t="str">
        <f>IFERROR(MID("日月火水木金土",WEEKDAY(D3808),1),"")</f>
        <v>水</v>
      </c>
      <c r="J3808" s="306" t="s">
        <v>9156</v>
      </c>
      <c r="K3808" s="335" t="str">
        <f>VLOOKUP(F3808,石と花メイン,3,FALSE)</f>
        <v>○真珠</v>
      </c>
      <c r="L3808" s="302" t="str">
        <f>VLOOKUP(F3808,石と花メイン,4,FALSE)</f>
        <v>莢迷</v>
      </c>
      <c r="M3808" s="396">
        <f>IF(OR(MONTH(F3808)&lt;7,AND(MONTH(F3808)=7,DAY(F3808)&lt;=25)),
MOD(SUM((E3808-1901)*365,259),260),
MOD(SUM((E3808-1900)*365,259),260))</f>
        <v>174</v>
      </c>
      <c r="N3808" s="335">
        <f>IF(AND(MONTH(F3808)=7,DAY(F3808)&gt;25),1,
ROUNDDOWN((SUM(VLOOKUP(MONTH(F3808),D暦変換用数値,2,FALSE),DAY(F3808))/28)+1,0))</f>
        <v>5</v>
      </c>
      <c r="O3808" s="132">
        <f>IF(AND(MONTH(F3808)=7,DAY(F3808)&gt;25),DAY(F3808)-25,
MOD((SUM(VLOOKUP(MONTH(F3808),D暦変換用数値,2,FALSE),DAY(F3808))),28)+1)</f>
        <v>10</v>
      </c>
      <c r="P3808" s="404">
        <f>IF(OR(MONTH(F3808)&lt;7,AND(MONTH(F3808)=7,DAY(F3808)&lt;=25)),
MOD(SUM((E3808-1901)*365,(N3808-1)*28,O3808,258),260),
MOD(SUM((E3808-1900)*365,(N3808-1)*28,O3808,258),260))</f>
        <v>35</v>
      </c>
      <c r="Q3808" s="376" t="str">
        <f>VLOOKUP(MOD(P3808,4),色,2,FALSE)</f>
        <v>青い</v>
      </c>
      <c r="R3808" s="333" t="str">
        <f>VLOOKUP(MOD(P3808,13),銀河の音,2,FALSE)</f>
        <v>太陽の</v>
      </c>
      <c r="S3808" s="387" t="str">
        <f>VLOOKUP(MOD(P3808,20),太陽の紋章,2,FALSE)</f>
        <v>鷲</v>
      </c>
      <c r="T3808" s="129" t="s">
        <v>9157</v>
      </c>
    </row>
    <row r="3809" spans="1:20" ht="13.5" customHeight="1">
      <c r="A3809" s="49" t="str">
        <f>VLOOKUP(MOD(E3809,10),十干,2,FALSE)</f>
        <v>辛</v>
      </c>
      <c r="B3809" s="199" t="str">
        <f>VLOOKUP(MOD(E3809,12),十二支,3,FALSE)</f>
        <v xml:space="preserve">10 龍 </v>
      </c>
      <c r="C3809" s="201" t="str">
        <f>VLOOKUP(F3809,星座,3,TRUE)</f>
        <v xml:space="preserve">11 木 </v>
      </c>
      <c r="D3809" s="535">
        <v>26262</v>
      </c>
      <c r="E3809" s="45">
        <f>IFERROR(YEAR(D3809),LEFT(D3809,4))</f>
        <v>1971</v>
      </c>
      <c r="F3809" s="45" t="str">
        <f>IF(ISTEXT(D3809),RIGHT(D3809,5),TEXT(D3809,"mm/dd"))</f>
        <v>11/25</v>
      </c>
      <c r="G3809" s="41">
        <f>SUM(MID(E3809,1,1),MID(E3809,2,1),MID(E3809,3,1),MID(E3809,4,1),MID(F3809,1,1),MID(F3809,2,1),MID(F3809,4,1),MID(F3809,5,1))</f>
        <v>27</v>
      </c>
      <c r="H3809" s="41">
        <f>IF(MOD(G3809,9)=0,9,MOD(G3809,9))</f>
        <v>9</v>
      </c>
      <c r="I3809" s="45" t="str">
        <f>IFERROR(MID("日月火水木金土",WEEKDAY(D3809),1),"")</f>
        <v>木</v>
      </c>
      <c r="J3809" s="305" t="s">
        <v>4972</v>
      </c>
      <c r="K3809" s="203" t="str">
        <f>VLOOKUP(F3809,石と花メイン,3,FALSE)</f>
        <v>◆青玉</v>
      </c>
      <c r="L3809" s="298" t="str">
        <f>VLOOKUP(F3809,石と花メイン,4,FALSE)</f>
        <v>ネリネ【ダイヤモンドリリー】</v>
      </c>
      <c r="M3809" s="394">
        <f>IF(OR(MONTH(F3809)&lt;7,AND(MONTH(F3809)=7,DAY(F3809)&lt;=25)),
MOD(SUM((E3809-1901)*365,259),260),
MOD(SUM((E3809-1900)*365,259),260))</f>
        <v>174</v>
      </c>
      <c r="N3809" s="391">
        <f>IF(AND(MONTH(F3809)=7,DAY(F3809)&gt;25),1,
ROUNDDOWN((SUM(VLOOKUP(MONTH(F3809),D暦変換用数値,2,FALSE),DAY(F3809))/28)+1,0))</f>
        <v>5</v>
      </c>
      <c r="O3809" s="46">
        <f>IF(AND(MONTH(F3809)=7,DAY(F3809)&gt;25),DAY(F3809)-25,
MOD((SUM(VLOOKUP(MONTH(F3809),D暦変換用数値,2,FALSE),DAY(F3809))),28)+1)</f>
        <v>11</v>
      </c>
      <c r="P3809" s="407">
        <f>IF(OR(MONTH(F3809)&lt;7,AND(MONTH(F3809)=7,DAY(F3809)&lt;=25)),
MOD(SUM((E3809-1901)*365,(N3809-1)*28,O3809,258),260),
MOD(SUM((E3809-1900)*365,(N3809-1)*28,O3809,258),260))</f>
        <v>36</v>
      </c>
      <c r="Q3809" s="373" t="str">
        <f>VLOOKUP(MOD(P3809,4),色,2,FALSE)</f>
        <v>黄色い</v>
      </c>
      <c r="R3809" s="291" t="str">
        <f>VLOOKUP(MOD(P3809,13),銀河の音,2,FALSE)</f>
        <v>惑星の</v>
      </c>
      <c r="S3809" s="384" t="str">
        <f>VLOOKUP(MOD(P3809,20),太陽の紋章,2,FALSE)</f>
        <v>戦士</v>
      </c>
      <c r="T3809" s="96" t="s">
        <v>6708</v>
      </c>
    </row>
    <row r="3810" spans="1:20" ht="13.5" customHeight="1">
      <c r="A3810" s="334" t="str">
        <f>VLOOKUP(MOD(E3810,10),十干,2,FALSE)</f>
        <v>辛</v>
      </c>
      <c r="B3810" s="331" t="str">
        <f>VLOOKUP(MOD(E3810,12),十二支,3,FALSE)</f>
        <v xml:space="preserve">10 龍 </v>
      </c>
      <c r="C3810" s="336" t="str">
        <f>VLOOKUP(F3810,星座,3,TRUE)</f>
        <v xml:space="preserve">11 木 </v>
      </c>
      <c r="D3810" s="534">
        <v>26268</v>
      </c>
      <c r="E3810" s="131">
        <f>IFERROR(YEAR(D3810),LEFT(D3810,4))</f>
        <v>1971</v>
      </c>
      <c r="F3810" s="131" t="str">
        <f>IF(ISTEXT(D3810),RIGHT(D3810,5),TEXT(D3810,"mm/dd"))</f>
        <v>12/01</v>
      </c>
      <c r="G3810" s="133">
        <f>SUM(MID(E3810,1,1),MID(E3810,2,1),MID(E3810,3,1),MID(E3810,4,1),MID(F3810,1,1),MID(F3810,2,1),MID(F3810,4,1),MID(F3810,5,1))</f>
        <v>22</v>
      </c>
      <c r="H3810" s="133">
        <f>IF(MOD(G3810,9)=0,9,MOD(G3810,9))</f>
        <v>4</v>
      </c>
      <c r="I3810" s="131" t="str">
        <f>IFERROR(MID("日月火水木金土",WEEKDAY(D3810),1),"")</f>
        <v>水</v>
      </c>
      <c r="J3810" s="306" t="s">
        <v>8307</v>
      </c>
      <c r="K3810" s="335" t="str">
        <f>VLOOKUP(F3810,石と花メイン,3,FALSE)</f>
        <v>●土耳古石</v>
      </c>
      <c r="L3810" s="302" t="str">
        <f>VLOOKUP(F3810,石と花メイン,4,FALSE)</f>
        <v>蓬菊【タンジー】</v>
      </c>
      <c r="M3810" s="396">
        <f>IF(OR(MONTH(F3810)&lt;7,AND(MONTH(F3810)=7,DAY(F3810)&lt;=25)),
MOD(SUM((E3810-1901)*365,259),260),
MOD(SUM((E3810-1900)*365,259),260))</f>
        <v>174</v>
      </c>
      <c r="N3810" s="335">
        <f>IF(AND(MONTH(F3810)=7,DAY(F3810)&gt;25),1,
ROUNDDOWN((SUM(VLOOKUP(MONTH(F3810),D暦変換用数値,2,FALSE),DAY(F3810))/28)+1,0))</f>
        <v>5</v>
      </c>
      <c r="O3810" s="132">
        <f>IF(AND(MONTH(F3810)=7,DAY(F3810)&gt;25),DAY(F3810)-25,
MOD((SUM(VLOOKUP(MONTH(F3810),D暦変換用数値,2,FALSE),DAY(F3810))),28)+1)</f>
        <v>17</v>
      </c>
      <c r="P3810" s="404">
        <f>IF(OR(MONTH(F3810)&lt;7,AND(MONTH(F3810)=7,DAY(F3810)&lt;=25)),
MOD(SUM((E3810-1901)*365,(N3810-1)*28,O3810,258),260),
MOD(SUM((E3810-1900)*365,(N3810-1)*28,O3810,258),260))</f>
        <v>42</v>
      </c>
      <c r="Q3810" s="376" t="str">
        <f>VLOOKUP(MOD(P3810,4),色,2,FALSE)</f>
        <v>白い</v>
      </c>
      <c r="R3810" s="333" t="str">
        <f>VLOOKUP(MOD(P3810,13),銀河の音,2,FALSE)</f>
        <v>電気の</v>
      </c>
      <c r="S3810" s="387" t="str">
        <f>VLOOKUP(MOD(P3810,20),太陽の紋章,2,FALSE)</f>
        <v>風</v>
      </c>
      <c r="T3810" s="119" t="s">
        <v>8305</v>
      </c>
    </row>
    <row r="3811" spans="1:20" ht="13.5" customHeight="1">
      <c r="A3811" s="50" t="str">
        <f>VLOOKUP(MOD(E3811,10),十干,2,FALSE)</f>
        <v>辛</v>
      </c>
      <c r="B3811" s="199" t="str">
        <f>VLOOKUP(MOD(E3811,12),十二支,3,FALSE)</f>
        <v xml:space="preserve">10 龍 </v>
      </c>
      <c r="C3811" s="201" t="str">
        <f>VLOOKUP(F3811,星座,3,TRUE)</f>
        <v xml:space="preserve">11 木 </v>
      </c>
      <c r="D3811" s="531">
        <v>26269</v>
      </c>
      <c r="E3811" s="1">
        <f>IFERROR(YEAR(D3811),LEFT(D3811,4))</f>
        <v>1971</v>
      </c>
      <c r="F3811" s="1" t="str">
        <f>IF(ISTEXT(D3811),RIGHT(D3811,5),TEXT(D3811,"mm/dd"))</f>
        <v>12/02</v>
      </c>
      <c r="G3811" s="39">
        <f>SUM(MID(E3811,1,1),MID(E3811,2,1),MID(E3811,3,1),MID(E3811,4,1),MID(F3811,1,1),MID(F3811,2,1),MID(F3811,4,1),MID(F3811,5,1))</f>
        <v>23</v>
      </c>
      <c r="H3811" s="41">
        <f>IF(MOD(G3811,9)=0,9,MOD(G3811,9))</f>
        <v>5</v>
      </c>
      <c r="I3811" s="45" t="str">
        <f>IFERROR(MID("日月火水木金土",WEEKDAY(D3811),1),"")</f>
        <v>木</v>
      </c>
      <c r="J3811" s="304" t="s">
        <v>3442</v>
      </c>
      <c r="K3811" s="202" t="str">
        <f>VLOOKUP(F3811,石と花メイン,3,FALSE)</f>
        <v>◇金剛石</v>
      </c>
      <c r="L3811" s="297" t="str">
        <f>VLOOKUP(F3811,石と花メイン,4,FALSE)</f>
        <v>サイネリア【富貴菊】</v>
      </c>
      <c r="M3811" s="393">
        <f>IF(OR(MONTH(F3811)&lt;7,AND(MONTH(F3811)=7,DAY(F3811)&lt;=25)),
MOD(SUM((E3811-1901)*365,259),260),
MOD(SUM((E3811-1900)*365,259),260))</f>
        <v>174</v>
      </c>
      <c r="N3811" s="390">
        <f>IF(AND(MONTH(F3811)=7,DAY(F3811)&gt;25),1,
ROUNDDOWN((SUM(VLOOKUP(MONTH(F3811),D暦変換用数値,2,FALSE),DAY(F3811))/28)+1,0))</f>
        <v>5</v>
      </c>
      <c r="O3811" s="205">
        <f>IF(AND(MONTH(F3811)=7,DAY(F3811)&gt;25),DAY(F3811)-25,
MOD((SUM(VLOOKUP(MONTH(F3811),D暦変換用数値,2,FALSE),DAY(F3811))),28)+1)</f>
        <v>18</v>
      </c>
      <c r="P3811" s="406">
        <f>IF(OR(MONTH(F3811)&lt;7,AND(MONTH(F3811)=7,DAY(F3811)&lt;=25)),
MOD(SUM((E3811-1901)*365,(N3811-1)*28,O3811,258),260),
MOD(SUM((E3811-1900)*365,(N3811-1)*28,O3811,258),260))</f>
        <v>43</v>
      </c>
      <c r="Q3811" s="374" t="str">
        <f>VLOOKUP(MOD(P3811,4),色,2,FALSE)</f>
        <v>青い</v>
      </c>
      <c r="R3811" s="292" t="str">
        <f>VLOOKUP(MOD(P3811,13),銀河の音,2,FALSE)</f>
        <v>自己存在の</v>
      </c>
      <c r="S3811" s="385" t="str">
        <f>VLOOKUP(MOD(P3811,20),太陽の紋章,2,FALSE)</f>
        <v>夜</v>
      </c>
      <c r="T3811" s="111" t="s">
        <v>5805</v>
      </c>
    </row>
    <row r="3812" spans="1:20" ht="13.5" customHeight="1">
      <c r="A3812" s="50" t="str">
        <f>VLOOKUP(MOD(E3812,10),十干,2,FALSE)</f>
        <v>辛</v>
      </c>
      <c r="B3812" s="199" t="str">
        <f>VLOOKUP(MOD(E3812,12),十二支,3,FALSE)</f>
        <v xml:space="preserve">10 龍 </v>
      </c>
      <c r="C3812" s="201" t="str">
        <f>VLOOKUP(F3812,星座,3,TRUE)</f>
        <v xml:space="preserve">11 木 </v>
      </c>
      <c r="D3812" s="532">
        <v>26276</v>
      </c>
      <c r="E3812" s="45">
        <f>IFERROR(YEAR(D3812),LEFT(D3812,4))</f>
        <v>1971</v>
      </c>
      <c r="F3812" s="45" t="str">
        <f>IF(ISTEXT(D3812),RIGHT(D3812,5),TEXT(D3812,"mm/dd"))</f>
        <v>12/09</v>
      </c>
      <c r="G3812" s="41">
        <f>SUM(MID(E3812,1,1),MID(E3812,2,1),MID(E3812,3,1),MID(E3812,4,1),MID(F3812,1,1),MID(F3812,2,1),MID(F3812,4,1),MID(F3812,5,1))</f>
        <v>30</v>
      </c>
      <c r="H3812" s="41">
        <f>IF(MOD(G3812,9)=0,9,MOD(G3812,9))</f>
        <v>3</v>
      </c>
      <c r="I3812" s="45" t="str">
        <f>IFERROR(MID("日月火水木金土",WEEKDAY(D3812),1),"")</f>
        <v>木</v>
      </c>
      <c r="J3812" s="307" t="s">
        <v>8455</v>
      </c>
      <c r="K3812" s="203" t="str">
        <f>VLOOKUP(F3812,石と花メイン,3,FALSE)</f>
        <v>◆青玉</v>
      </c>
      <c r="L3812" s="298" t="str">
        <f>VLOOKUP(F3812,石と花メイン,4,FALSE)</f>
        <v>月桂樹【ローリエ】</v>
      </c>
      <c r="M3812" s="394">
        <f>IF(OR(MONTH(F3812)&lt;7,AND(MONTH(F3812)=7,DAY(F3812)&lt;=25)),
MOD(SUM((E3812-1901)*365,259),260),
MOD(SUM((E3812-1900)*365,259),260))</f>
        <v>174</v>
      </c>
      <c r="N3812" s="391">
        <f>IF(AND(MONTH(F3812)=7,DAY(F3812)&gt;25),1,
ROUNDDOWN((SUM(VLOOKUP(MONTH(F3812),D暦変換用数値,2,FALSE),DAY(F3812))/28)+1,0))</f>
        <v>5</v>
      </c>
      <c r="O3812" s="46">
        <f>IF(AND(MONTH(F3812)=7,DAY(F3812)&gt;25),DAY(F3812)-25,
MOD((SUM(VLOOKUP(MONTH(F3812),D暦変換用数値,2,FALSE),DAY(F3812))),28)+1)</f>
        <v>25</v>
      </c>
      <c r="P3812" s="407">
        <f>IF(OR(MONTH(F3812)&lt;7,AND(MONTH(F3812)=7,DAY(F3812)&lt;=25)),
MOD(SUM((E3812-1901)*365,(N3812-1)*28,O3812,258),260),
MOD(SUM((E3812-1900)*365,(N3812-1)*28,O3812,258),260))</f>
        <v>50</v>
      </c>
      <c r="Q3812" s="373" t="str">
        <f>VLOOKUP(MOD(P3812,4),色,2,FALSE)</f>
        <v>白い</v>
      </c>
      <c r="R3812" s="291" t="str">
        <f>VLOOKUP(MOD(P3812,13),銀河の音,2,FALSE)</f>
        <v>スペクトルの</v>
      </c>
      <c r="S3812" s="384" t="str">
        <f>VLOOKUP(MOD(P3812,20),太陽の紋章,2,FALSE)</f>
        <v>犬</v>
      </c>
      <c r="T3812" s="130" t="s">
        <v>8448</v>
      </c>
    </row>
    <row r="3813" spans="1:20" ht="13.5" customHeight="1">
      <c r="A3813" s="334" t="str">
        <f>VLOOKUP(MOD(E3813,10),十干,2,FALSE)</f>
        <v>辛</v>
      </c>
      <c r="B3813" s="331" t="str">
        <f>VLOOKUP(MOD(E3813,12),十二支,3,FALSE)</f>
        <v xml:space="preserve">10 龍 </v>
      </c>
      <c r="C3813" s="336" t="str">
        <f>VLOOKUP(F3813,星座,3,TRUE)</f>
        <v xml:space="preserve">11 木 </v>
      </c>
      <c r="D3813" s="534">
        <v>26280</v>
      </c>
      <c r="E3813" s="131">
        <f>IFERROR(YEAR(D3813),LEFT(D3813,4))</f>
        <v>1971</v>
      </c>
      <c r="F3813" s="131" t="str">
        <f>IF(ISTEXT(D3813),RIGHT(D3813,5),TEXT(D3813,"mm/dd"))</f>
        <v>12/13</v>
      </c>
      <c r="G3813" s="133">
        <f>SUM(MID(E3813,1,1),MID(E3813,2,1),MID(E3813,3,1),MID(E3813,4,1),MID(F3813,1,1),MID(F3813,2,1),MID(F3813,4,1),MID(F3813,5,1))</f>
        <v>25</v>
      </c>
      <c r="H3813" s="133">
        <f>IF(MOD(G3813,9)=0,9,MOD(G3813,9))</f>
        <v>7</v>
      </c>
      <c r="I3813" s="131" t="str">
        <f>IFERROR(MID("日月火水木金土",WEEKDAY(D3813),1),"")</f>
        <v>月</v>
      </c>
      <c r="J3813" s="306" t="s">
        <v>8229</v>
      </c>
      <c r="K3813" s="335" t="str">
        <f>VLOOKUP(F3813,石と花メイン,3,FALSE)</f>
        <v>◆風信子石</v>
      </c>
      <c r="L3813" s="302" t="str">
        <f>VLOOKUP(F3813,石と花メイン,4,FALSE)</f>
        <v>デンドロビウム【石斛】</v>
      </c>
      <c r="M3813" s="396">
        <f>IF(OR(MONTH(F3813)&lt;7,AND(MONTH(F3813)=7,DAY(F3813)&lt;=25)),
MOD(SUM((E3813-1901)*365,259),260),
MOD(SUM((E3813-1900)*365,259),260))</f>
        <v>174</v>
      </c>
      <c r="N3813" s="335">
        <f>IF(AND(MONTH(F3813)=7,DAY(F3813)&gt;25),1,
ROUNDDOWN((SUM(VLOOKUP(MONTH(F3813),D暦変換用数値,2,FALSE),DAY(F3813))/28)+1,0))</f>
        <v>6</v>
      </c>
      <c r="O3813" s="132">
        <f>IF(AND(MONTH(F3813)=7,DAY(F3813)&gt;25),DAY(F3813)-25,
MOD((SUM(VLOOKUP(MONTH(F3813),D暦変換用数値,2,FALSE),DAY(F3813))),28)+1)</f>
        <v>1</v>
      </c>
      <c r="P3813" s="404">
        <f>IF(OR(MONTH(F3813)&lt;7,AND(MONTH(F3813)=7,DAY(F3813)&lt;=25)),
MOD(SUM((E3813-1901)*365,(N3813-1)*28,O3813,258),260),
MOD(SUM((E3813-1900)*365,(N3813-1)*28,O3813,258),260))</f>
        <v>54</v>
      </c>
      <c r="Q3813" s="376" t="str">
        <f>VLOOKUP(MOD(P3813,4),色,2,FALSE)</f>
        <v>白い</v>
      </c>
      <c r="R3813" s="333" t="str">
        <f>VLOOKUP(MOD(P3813,13),銀河の音,2,FALSE)</f>
        <v>月の</v>
      </c>
      <c r="S3813" s="387" t="str">
        <f>VLOOKUP(MOD(P3813,20),太陽の紋章,2,FALSE)</f>
        <v>魔法使い</v>
      </c>
      <c r="T3813" s="119" t="s">
        <v>8232</v>
      </c>
    </row>
    <row r="3814" spans="1:20" ht="13.5" customHeight="1">
      <c r="A3814" s="50" t="str">
        <f>VLOOKUP(MOD(E3814,10),十干,2,FALSE)</f>
        <v>辛</v>
      </c>
      <c r="B3814" s="199" t="str">
        <f>VLOOKUP(MOD(E3814,12),十二支,3,FALSE)</f>
        <v xml:space="preserve">10 龍 </v>
      </c>
      <c r="C3814" s="201" t="str">
        <f>VLOOKUP(F3814,星座,3,TRUE)</f>
        <v xml:space="preserve">11 木 </v>
      </c>
      <c r="D3814" s="531">
        <v>26284</v>
      </c>
      <c r="E3814" s="1">
        <f>IFERROR(YEAR(D3814),LEFT(D3814,4))</f>
        <v>1971</v>
      </c>
      <c r="F3814" s="1" t="str">
        <f>IF(ISTEXT(D3814),RIGHT(D3814,5),TEXT(D3814,"mm/dd"))</f>
        <v>12/17</v>
      </c>
      <c r="G3814" s="39">
        <f>SUM(MID(E3814,1,1),MID(E3814,2,1),MID(E3814,3,1),MID(E3814,4,1),MID(F3814,1,1),MID(F3814,2,1),MID(F3814,4,1),MID(F3814,5,1))</f>
        <v>29</v>
      </c>
      <c r="H3814" s="41">
        <f>IF(MOD(G3814,9)=0,9,MOD(G3814,9))</f>
        <v>2</v>
      </c>
      <c r="I3814" s="45" t="str">
        <f>IFERROR(MID("日月火水木金土",WEEKDAY(D3814),1),"")</f>
        <v>金</v>
      </c>
      <c r="J3814" s="304" t="s">
        <v>3443</v>
      </c>
      <c r="K3814" s="202" t="str">
        <f>VLOOKUP(F3814,石と花メイン,3,FALSE)</f>
        <v>◇金剛石</v>
      </c>
      <c r="L3814" s="297" t="str">
        <f>VLOOKUP(F3814,石と花メイン,4,FALSE)</f>
        <v>桜蘭【ホヤ】</v>
      </c>
      <c r="M3814" s="393">
        <f>IF(OR(MONTH(F3814)&lt;7,AND(MONTH(F3814)=7,DAY(F3814)&lt;=25)),
MOD(SUM((E3814-1901)*365,259),260),
MOD(SUM((E3814-1900)*365,259),260))</f>
        <v>174</v>
      </c>
      <c r="N3814" s="390">
        <f>IF(AND(MONTH(F3814)=7,DAY(F3814)&gt;25),1,
ROUNDDOWN((SUM(VLOOKUP(MONTH(F3814),D暦変換用数値,2,FALSE),DAY(F3814))/28)+1,0))</f>
        <v>6</v>
      </c>
      <c r="O3814" s="205">
        <f>IF(AND(MONTH(F3814)=7,DAY(F3814)&gt;25),DAY(F3814)-25,
MOD((SUM(VLOOKUP(MONTH(F3814),D暦変換用数値,2,FALSE),DAY(F3814))),28)+1)</f>
        <v>5</v>
      </c>
      <c r="P3814" s="406">
        <f>IF(OR(MONTH(F3814)&lt;7,AND(MONTH(F3814)=7,DAY(F3814)&lt;=25)),
MOD(SUM((E3814-1901)*365,(N3814-1)*28,O3814,258),260),
MOD(SUM((E3814-1900)*365,(N3814-1)*28,O3814,258),260))</f>
        <v>58</v>
      </c>
      <c r="Q3814" s="375" t="str">
        <f>VLOOKUP(MOD(P3814,4),色,2,FALSE)</f>
        <v>白い</v>
      </c>
      <c r="R3814" s="293" t="str">
        <f>VLOOKUP(MOD(P3814,13),銀河の音,2,FALSE)</f>
        <v>律動の</v>
      </c>
      <c r="S3814" s="386" t="str">
        <f>VLOOKUP(MOD(P3814,20),太陽の紋章,2,FALSE)</f>
        <v>鏡</v>
      </c>
      <c r="T3814" s="98" t="s">
        <v>3736</v>
      </c>
    </row>
    <row r="3815" spans="1:20" ht="13.5" customHeight="1">
      <c r="A3815" s="50" t="str">
        <f>VLOOKUP(MOD(E3815,10),十干,2,FALSE)</f>
        <v>辛</v>
      </c>
      <c r="B3815" s="199" t="str">
        <f>VLOOKUP(MOD(E3815,12),十二支,3,FALSE)</f>
        <v xml:space="preserve">10 龍 </v>
      </c>
      <c r="C3815" s="201" t="str">
        <f>VLOOKUP(F3815,星座,3,TRUE)</f>
        <v xml:space="preserve">11 木 </v>
      </c>
      <c r="D3815" s="531">
        <v>26285</v>
      </c>
      <c r="E3815" s="1">
        <f>IFERROR(YEAR(D3815),LEFT(D3815,4))</f>
        <v>1971</v>
      </c>
      <c r="F3815" s="1" t="str">
        <f>IF(ISTEXT(D3815),RIGHT(D3815,5),TEXT(D3815,"mm/dd"))</f>
        <v>12/18</v>
      </c>
      <c r="G3815" s="39">
        <f>SUM(MID(E3815,1,1),MID(E3815,2,1),MID(E3815,3,1),MID(E3815,4,1),MID(F3815,1,1),MID(F3815,2,1),MID(F3815,4,1),MID(F3815,5,1))</f>
        <v>30</v>
      </c>
      <c r="H3815" s="41">
        <f>IF(MOD(G3815,9)=0,9,MOD(G3815,9))</f>
        <v>3</v>
      </c>
      <c r="I3815" s="45" t="str">
        <f>IFERROR(MID("日月火水木金土",WEEKDAY(D3815),1),"")</f>
        <v>土</v>
      </c>
      <c r="J3815" s="304" t="s">
        <v>3768</v>
      </c>
      <c r="K3815" s="202" t="str">
        <f>VLOOKUP(F3815,石と花メイン,3,FALSE)</f>
        <v>□水晶</v>
      </c>
      <c r="L3815" s="297" t="str">
        <f>VLOOKUP(F3815,石と花メイン,4,FALSE)</f>
        <v>セージ【薬用サルビア】</v>
      </c>
      <c r="M3815" s="393">
        <f>IF(OR(MONTH(F3815)&lt;7,AND(MONTH(F3815)=7,DAY(F3815)&lt;=25)),
MOD(SUM((E3815-1901)*365,259),260),
MOD(SUM((E3815-1900)*365,259),260))</f>
        <v>174</v>
      </c>
      <c r="N3815" s="390">
        <f>IF(AND(MONTH(F3815)=7,DAY(F3815)&gt;25),1,
ROUNDDOWN((SUM(VLOOKUP(MONTH(F3815),D暦変換用数値,2,FALSE),DAY(F3815))/28)+1,0))</f>
        <v>6</v>
      </c>
      <c r="O3815" s="205">
        <f>IF(AND(MONTH(F3815)=7,DAY(F3815)&gt;25),DAY(F3815)-25,
MOD((SUM(VLOOKUP(MONTH(F3815),D暦変換用数値,2,FALSE),DAY(F3815))),28)+1)</f>
        <v>6</v>
      </c>
      <c r="P3815" s="406">
        <f>IF(OR(MONTH(F3815)&lt;7,AND(MONTH(F3815)=7,DAY(F3815)&lt;=25)),
MOD(SUM((E3815-1901)*365,(N3815-1)*28,O3815,258),260),
MOD(SUM((E3815-1900)*365,(N3815-1)*28,O3815,258),260))</f>
        <v>59</v>
      </c>
      <c r="Q3815" s="374" t="str">
        <f>VLOOKUP(MOD(P3815,4),色,2,FALSE)</f>
        <v>青い</v>
      </c>
      <c r="R3815" s="292" t="str">
        <f>VLOOKUP(MOD(P3815,13),銀河の音,2,FALSE)</f>
        <v>共振の</v>
      </c>
      <c r="S3815" s="385" t="str">
        <f>VLOOKUP(MOD(P3815,20),太陽の紋章,2,FALSE)</f>
        <v>嵐</v>
      </c>
      <c r="T3815" s="93" t="s">
        <v>6300</v>
      </c>
    </row>
    <row r="3816" spans="1:20" ht="13.5" customHeight="1">
      <c r="A3816" s="50" t="str">
        <f>VLOOKUP(MOD(E3816,10),十干,2,FALSE)</f>
        <v>辛</v>
      </c>
      <c r="B3816" s="199" t="str">
        <f>VLOOKUP(MOD(E3816,12),十二支,3,FALSE)</f>
        <v xml:space="preserve">10 龍 </v>
      </c>
      <c r="C3816" s="201" t="str">
        <f>VLOOKUP(F3816,星座,3,TRUE)</f>
        <v xml:space="preserve">11 木 </v>
      </c>
      <c r="D3816" s="531">
        <v>26288</v>
      </c>
      <c r="E3816" s="1">
        <f>IFERROR(YEAR(D3816),LEFT(D3816,4))</f>
        <v>1971</v>
      </c>
      <c r="F3816" s="1" t="str">
        <f>IF(ISTEXT(D3816),RIGHT(D3816,5),TEXT(D3816,"mm/dd"))</f>
        <v>12/21</v>
      </c>
      <c r="G3816" s="39">
        <f>SUM(MID(E3816,1,1),MID(E3816,2,1),MID(E3816,3,1),MID(E3816,4,1),MID(F3816,1,1),MID(F3816,2,1),MID(F3816,4,1),MID(F3816,5,1))</f>
        <v>24</v>
      </c>
      <c r="H3816" s="41">
        <f>IF(MOD(G3816,9)=0,9,MOD(G3816,9))</f>
        <v>6</v>
      </c>
      <c r="I3816" s="45" t="str">
        <f>IFERROR(MID("日月火水木金土",WEEKDAY(D3816),1),"")</f>
        <v>火</v>
      </c>
      <c r="J3816" s="304" t="s">
        <v>3769</v>
      </c>
      <c r="K3816" s="202" t="str">
        <f>VLOOKUP(F3816,石と花メイン,3,FALSE)</f>
        <v>◆藍玉</v>
      </c>
      <c r="L3816" s="297" t="str">
        <f>VLOOKUP(F3816,石と花メイン,4,FALSE)</f>
        <v>プロテア</v>
      </c>
      <c r="M3816" s="393">
        <f>IF(OR(MONTH(F3816)&lt;7,AND(MONTH(F3816)=7,DAY(F3816)&lt;=25)),
MOD(SUM((E3816-1901)*365,259),260),
MOD(SUM((E3816-1900)*365,259),260))</f>
        <v>174</v>
      </c>
      <c r="N3816" s="390">
        <f>IF(AND(MONTH(F3816)=7,DAY(F3816)&gt;25),1,
ROUNDDOWN((SUM(VLOOKUP(MONTH(F3816),D暦変換用数値,2,FALSE),DAY(F3816))/28)+1,0))</f>
        <v>6</v>
      </c>
      <c r="O3816" s="205">
        <f>IF(AND(MONTH(F3816)=7,DAY(F3816)&gt;25),DAY(F3816)-25,
MOD((SUM(VLOOKUP(MONTH(F3816),D暦変換用数値,2,FALSE),DAY(F3816))),28)+1)</f>
        <v>9</v>
      </c>
      <c r="P3816" s="406">
        <f>IF(OR(MONTH(F3816)&lt;7,AND(MONTH(F3816)=7,DAY(F3816)&lt;=25)),
MOD(SUM((E3816-1901)*365,(N3816-1)*28,O3816,258),260),
MOD(SUM((E3816-1900)*365,(N3816-1)*28,O3816,258),260))</f>
        <v>62</v>
      </c>
      <c r="Q3816" s="375" t="str">
        <f>VLOOKUP(MOD(P3816,4),色,2,FALSE)</f>
        <v>白い</v>
      </c>
      <c r="R3816" s="293" t="str">
        <f>VLOOKUP(MOD(P3816,13),銀河の音,2,FALSE)</f>
        <v>惑星の</v>
      </c>
      <c r="S3816" s="386" t="str">
        <f>VLOOKUP(MOD(P3816,20),太陽の紋章,2,FALSE)</f>
        <v>風</v>
      </c>
      <c r="T3816" s="98" t="s">
        <v>3736</v>
      </c>
    </row>
    <row r="3817" spans="1:20" ht="13.5" customHeight="1">
      <c r="A3817" s="50" t="str">
        <f>VLOOKUP(MOD(E3817,10),十干,2,FALSE)</f>
        <v>癸</v>
      </c>
      <c r="B3817" s="199" t="str">
        <f>VLOOKUP(MOD(E3817,12),十二支,3,FALSE)</f>
        <v xml:space="preserve">10 龍 </v>
      </c>
      <c r="C3817" s="201" t="str">
        <f>VLOOKUP(F3817,星座,3,TRUE)</f>
        <v xml:space="preserve">11 木 </v>
      </c>
      <c r="D3817" s="531">
        <v>30645</v>
      </c>
      <c r="E3817" s="1">
        <f>IFERROR(YEAR(D3817),LEFT(D3817,4))</f>
        <v>1983</v>
      </c>
      <c r="F3817" s="1" t="str">
        <f>IF(ISTEXT(D3817),RIGHT(D3817,5),TEXT(D3817,"mm/dd"))</f>
        <v>11/25</v>
      </c>
      <c r="G3817" s="39">
        <f>SUM(MID(E3817,1,1),MID(E3817,2,1),MID(E3817,3,1),MID(E3817,4,1),MID(F3817,1,1),MID(F3817,2,1),MID(F3817,4,1),MID(F3817,5,1))</f>
        <v>30</v>
      </c>
      <c r="H3817" s="41">
        <f>IF(MOD(G3817,9)=0,9,MOD(G3817,9))</f>
        <v>3</v>
      </c>
      <c r="I3817" s="45" t="str">
        <f>IFERROR(MID("日月火水木金土",WEEKDAY(D3817),1),"")</f>
        <v>金</v>
      </c>
      <c r="J3817" s="304" t="s">
        <v>3770</v>
      </c>
      <c r="K3817" s="202" t="str">
        <f>VLOOKUP(F3817,石と花メイン,3,FALSE)</f>
        <v>◆青玉</v>
      </c>
      <c r="L3817" s="297" t="str">
        <f>VLOOKUP(F3817,石と花メイン,4,FALSE)</f>
        <v>ネリネ【ダイヤモンドリリー】</v>
      </c>
      <c r="M3817" s="393">
        <f>IF(OR(MONTH(F3817)&lt;7,AND(MONTH(F3817)=7,DAY(F3817)&lt;=25)),
MOD(SUM((E3817-1901)*365,259),260),
MOD(SUM((E3817-1900)*365,259),260))</f>
        <v>134</v>
      </c>
      <c r="N3817" s="390">
        <f>IF(AND(MONTH(F3817)=7,DAY(F3817)&gt;25),1,
ROUNDDOWN((SUM(VLOOKUP(MONTH(F3817),D暦変換用数値,2,FALSE),DAY(F3817))/28)+1,0))</f>
        <v>5</v>
      </c>
      <c r="O3817" s="205">
        <f>IF(AND(MONTH(F3817)=7,DAY(F3817)&gt;25),DAY(F3817)-25,
MOD((SUM(VLOOKUP(MONTH(F3817),D暦変換用数値,2,FALSE),DAY(F3817))),28)+1)</f>
        <v>11</v>
      </c>
      <c r="P3817" s="406">
        <f>IF(OR(MONTH(F3817)&lt;7,AND(MONTH(F3817)=7,DAY(F3817)&lt;=25)),
MOD(SUM((E3817-1901)*365,(N3817-1)*28,O3817,258),260),
MOD(SUM((E3817-1900)*365,(N3817-1)*28,O3817,258),260))</f>
        <v>256</v>
      </c>
      <c r="Q3817" s="373" t="str">
        <f>VLOOKUP(MOD(P3817,4),色,2,FALSE)</f>
        <v>黄色い</v>
      </c>
      <c r="R3817" s="291" t="str">
        <f>VLOOKUP(MOD(P3817,13),銀河の音,2,FALSE)</f>
        <v>太陽の</v>
      </c>
      <c r="S3817" s="384" t="str">
        <f>VLOOKUP(MOD(P3817,20),太陽の紋章,2,FALSE)</f>
        <v>戦士</v>
      </c>
      <c r="T3817" s="103" t="s">
        <v>1263</v>
      </c>
    </row>
    <row r="3818" spans="1:20" ht="13.5" customHeight="1">
      <c r="A3818" s="334" t="str">
        <f>VLOOKUP(MOD(E3818,10),十干,2,FALSE)</f>
        <v>癸</v>
      </c>
      <c r="B3818" s="331" t="str">
        <f>VLOOKUP(MOD(E3818,12),十二支,3,FALSE)</f>
        <v xml:space="preserve">10 龍 </v>
      </c>
      <c r="C3818" s="336" t="str">
        <f>VLOOKUP(F3818,星座,3,TRUE)</f>
        <v xml:space="preserve">11 木 </v>
      </c>
      <c r="D3818" s="534">
        <v>30646</v>
      </c>
      <c r="E3818" s="131">
        <f>IFERROR(YEAR(D3818),LEFT(D3818,4))</f>
        <v>1983</v>
      </c>
      <c r="F3818" s="131" t="str">
        <f>IF(ISTEXT(D3818),RIGHT(D3818,5),TEXT(D3818,"mm/dd"))</f>
        <v>11/26</v>
      </c>
      <c r="G3818" s="133">
        <f>SUM(MID(E3818,1,1),MID(E3818,2,1),MID(E3818,3,1),MID(E3818,4,1),MID(F3818,1,1),MID(F3818,2,1),MID(F3818,4,1),MID(F3818,5,1))</f>
        <v>31</v>
      </c>
      <c r="H3818" s="133">
        <f>IF(MOD(G3818,9)=0,9,MOD(G3818,9))</f>
        <v>4</v>
      </c>
      <c r="I3818" s="131" t="str">
        <f>IFERROR(MID("日月火水木金土",WEEKDAY(D3818),1),"")</f>
        <v>土</v>
      </c>
      <c r="J3818" s="306" t="s">
        <v>8421</v>
      </c>
      <c r="K3818" s="335" t="str">
        <f>VLOOKUP(F3818,石と花メイン,3,FALSE)</f>
        <v>■赤縞瑪瑙</v>
      </c>
      <c r="L3818" s="302" t="str">
        <f>VLOOKUP(F3818,石と花メイン,4,FALSE)</f>
        <v>鋸草【アキレア】</v>
      </c>
      <c r="M3818" s="396">
        <f>IF(OR(MONTH(F3818)&lt;7,AND(MONTH(F3818)=7,DAY(F3818)&lt;=25)),
MOD(SUM((E3818-1901)*365,259),260),
MOD(SUM((E3818-1900)*365,259),260))</f>
        <v>134</v>
      </c>
      <c r="N3818" s="335">
        <f>IF(AND(MONTH(F3818)=7,DAY(F3818)&gt;25),1,
ROUNDDOWN((SUM(VLOOKUP(MONTH(F3818),D暦変換用数値,2,FALSE),DAY(F3818))/28)+1,0))</f>
        <v>5</v>
      </c>
      <c r="O3818" s="132">
        <f>IF(AND(MONTH(F3818)=7,DAY(F3818)&gt;25),DAY(F3818)-25,
MOD((SUM(VLOOKUP(MONTH(F3818),D暦変換用数値,2,FALSE),DAY(F3818))),28)+1)</f>
        <v>12</v>
      </c>
      <c r="P3818" s="404">
        <f>IF(OR(MONTH(F3818)&lt;7,AND(MONTH(F3818)=7,DAY(F3818)&lt;=25)),
MOD(SUM((E3818-1901)*365,(N3818-1)*28,O3818,258),260),
MOD(SUM((E3818-1900)*365,(N3818-1)*28,O3818,258),260))</f>
        <v>257</v>
      </c>
      <c r="Q3818" s="376" t="str">
        <f>VLOOKUP(MOD(P3818,4),色,2,FALSE)</f>
        <v>赤い</v>
      </c>
      <c r="R3818" s="333" t="str">
        <f>VLOOKUP(MOD(P3818,13),銀河の音,2,FALSE)</f>
        <v>惑星の</v>
      </c>
      <c r="S3818" s="387" t="str">
        <f>VLOOKUP(MOD(P3818,20),太陽の紋章,2,FALSE)</f>
        <v>地球</v>
      </c>
      <c r="T3818" s="126" t="s">
        <v>8418</v>
      </c>
    </row>
    <row r="3819" spans="1:20" ht="13.5" customHeight="1">
      <c r="A3819" s="50" t="str">
        <f>VLOOKUP(MOD(E3819,10),十干,2,FALSE)</f>
        <v>癸</v>
      </c>
      <c r="B3819" s="199" t="str">
        <f>VLOOKUP(MOD(E3819,12),十二支,3,FALSE)</f>
        <v xml:space="preserve">10 龍 </v>
      </c>
      <c r="C3819" s="201" t="str">
        <f>VLOOKUP(F3819,星座,3,TRUE)</f>
        <v xml:space="preserve">11 木 </v>
      </c>
      <c r="D3819" s="531">
        <v>30647</v>
      </c>
      <c r="E3819" s="1">
        <f>IFERROR(YEAR(D3819),LEFT(D3819,4))</f>
        <v>1983</v>
      </c>
      <c r="F3819" s="1" t="str">
        <f>IF(ISTEXT(D3819),RIGHT(D3819,5),TEXT(D3819,"mm/dd"))</f>
        <v>11/27</v>
      </c>
      <c r="G3819" s="39">
        <f>SUM(MID(E3819,1,1),MID(E3819,2,1),MID(E3819,3,1),MID(E3819,4,1),MID(F3819,1,1),MID(F3819,2,1),MID(F3819,4,1),MID(F3819,5,1))</f>
        <v>32</v>
      </c>
      <c r="H3819" s="41">
        <f>IF(MOD(G3819,9)=0,9,MOD(G3819,9))</f>
        <v>5</v>
      </c>
      <c r="I3819" s="45" t="str">
        <f>IFERROR(MID("日月火水木金土",WEEKDAY(D3819),1),"")</f>
        <v>日</v>
      </c>
      <c r="J3819" s="304" t="s">
        <v>8309</v>
      </c>
      <c r="K3819" s="202" t="str">
        <f>VLOOKUP(F3819,石と花メイン,3,FALSE)</f>
        <v>◆紅玉</v>
      </c>
      <c r="L3819" s="297" t="str">
        <f>VLOOKUP(F3819,石と花メイン,4,FALSE)</f>
        <v>蛇の髭【竜の髭】</v>
      </c>
      <c r="M3819" s="393">
        <f>IF(OR(MONTH(F3819)&lt;7,AND(MONTH(F3819)=7,DAY(F3819)&lt;=25)),
MOD(SUM((E3819-1901)*365,259),260),
MOD(SUM((E3819-1900)*365,259),260))</f>
        <v>134</v>
      </c>
      <c r="N3819" s="390">
        <f>IF(AND(MONTH(F3819)=7,DAY(F3819)&gt;25),1,
ROUNDDOWN((SUM(VLOOKUP(MONTH(F3819),D暦変換用数値,2,FALSE),DAY(F3819))/28)+1,0))</f>
        <v>5</v>
      </c>
      <c r="O3819" s="205">
        <f>IF(AND(MONTH(F3819)=7,DAY(F3819)&gt;25),DAY(F3819)-25,
MOD((SUM(VLOOKUP(MONTH(F3819),D暦変換用数値,2,FALSE),DAY(F3819))),28)+1)</f>
        <v>13</v>
      </c>
      <c r="P3819" s="406">
        <f>IF(OR(MONTH(F3819)&lt;7,AND(MONTH(F3819)=7,DAY(F3819)&lt;=25)),
MOD(SUM((E3819-1901)*365,(N3819-1)*28,O3819,258),260),
MOD(SUM((E3819-1900)*365,(N3819-1)*28,O3819,258),260))</f>
        <v>258</v>
      </c>
      <c r="Q3819" s="373" t="str">
        <f>VLOOKUP(MOD(P3819,4),色,2,FALSE)</f>
        <v>白い</v>
      </c>
      <c r="R3819" s="291" t="str">
        <f>VLOOKUP(MOD(P3819,13),銀河の音,2,FALSE)</f>
        <v>スペクトルの</v>
      </c>
      <c r="S3819" s="384" t="str">
        <f>VLOOKUP(MOD(P3819,20),太陽の紋章,2,FALSE)</f>
        <v>鏡</v>
      </c>
      <c r="T3819" s="97" t="s">
        <v>8310</v>
      </c>
    </row>
    <row r="3820" spans="1:20" ht="13.5" customHeight="1">
      <c r="A3820" s="50" t="str">
        <f>VLOOKUP(MOD(E3820,10),十干,2,FALSE)</f>
        <v>癸</v>
      </c>
      <c r="B3820" s="199" t="str">
        <f>VLOOKUP(MOD(E3820,12),十二支,3,FALSE)</f>
        <v xml:space="preserve">10 龍 </v>
      </c>
      <c r="C3820" s="201" t="str">
        <f>VLOOKUP(F3820,星座,3,TRUE)</f>
        <v xml:space="preserve">11 木 </v>
      </c>
      <c r="D3820" s="531">
        <v>30661</v>
      </c>
      <c r="E3820" s="1">
        <f>IFERROR(YEAR(D3820),LEFT(D3820,4))</f>
        <v>1983</v>
      </c>
      <c r="F3820" s="1" t="str">
        <f>IF(ISTEXT(D3820),RIGHT(D3820,5),TEXT(D3820,"mm/dd"))</f>
        <v>12/11</v>
      </c>
      <c r="G3820" s="39">
        <f>SUM(MID(E3820,1,1),MID(E3820,2,1),MID(E3820,3,1),MID(E3820,4,1),MID(F3820,1,1),MID(F3820,2,1),MID(F3820,4,1),MID(F3820,5,1))</f>
        <v>26</v>
      </c>
      <c r="H3820" s="41">
        <f>IF(MOD(G3820,9)=0,9,MOD(G3820,9))</f>
        <v>8</v>
      </c>
      <c r="I3820" s="45" t="str">
        <f>IFERROR(MID("日月火水木金土",WEEKDAY(D3820),1),"")</f>
        <v>日</v>
      </c>
      <c r="J3820" s="304" t="s">
        <v>3771</v>
      </c>
      <c r="K3820" s="202" t="str">
        <f>VLOOKUP(F3820,石と花メイン,3,FALSE)</f>
        <v>◆翠玉</v>
      </c>
      <c r="L3820" s="297" t="str">
        <f>VLOOKUP(F3820,石と花メイン,4,FALSE)</f>
        <v>ホーリーバジル【神目箒】</v>
      </c>
      <c r="M3820" s="393">
        <f>IF(OR(MONTH(F3820)&lt;7,AND(MONTH(F3820)=7,DAY(F3820)&lt;=25)),
MOD(SUM((E3820-1901)*365,259),260),
MOD(SUM((E3820-1900)*365,259),260))</f>
        <v>134</v>
      </c>
      <c r="N3820" s="390">
        <f>IF(AND(MONTH(F3820)=7,DAY(F3820)&gt;25),1,
ROUNDDOWN((SUM(VLOOKUP(MONTH(F3820),D暦変換用数値,2,FALSE),DAY(F3820))/28)+1,0))</f>
        <v>5</v>
      </c>
      <c r="O3820" s="205">
        <f>IF(AND(MONTH(F3820)=7,DAY(F3820)&gt;25),DAY(F3820)-25,
MOD((SUM(VLOOKUP(MONTH(F3820),D暦変換用数値,2,FALSE),DAY(F3820))),28)+1)</f>
        <v>27</v>
      </c>
      <c r="P3820" s="406">
        <f>IF(OR(MONTH(F3820)&lt;7,AND(MONTH(F3820)=7,DAY(F3820)&lt;=25)),
MOD(SUM((E3820-1901)*365,(N3820-1)*28,O3820,258),260),
MOD(SUM((E3820-1900)*365,(N3820-1)*28,O3820,258),260))</f>
        <v>12</v>
      </c>
      <c r="Q3820" s="373" t="str">
        <f>VLOOKUP(MOD(P3820,4),色,2,FALSE)</f>
        <v>黄色い</v>
      </c>
      <c r="R3820" s="291" t="str">
        <f>VLOOKUP(MOD(P3820,13),銀河の音,2,FALSE)</f>
        <v>水晶の</v>
      </c>
      <c r="S3820" s="384" t="str">
        <f>VLOOKUP(MOD(P3820,20),太陽の紋章,2,FALSE)</f>
        <v>人</v>
      </c>
      <c r="T3820" s="111" t="s">
        <v>5818</v>
      </c>
    </row>
    <row r="3821" spans="1:20" ht="13.5" customHeight="1">
      <c r="A3821" s="282" t="str">
        <f>VLOOKUP(MOD(E3821,10),十干,2,FALSE)</f>
        <v>癸</v>
      </c>
      <c r="B3821" s="283" t="str">
        <f>VLOOKUP(MOD(E3821,12),十二支,3,FALSE)</f>
        <v xml:space="preserve">10 龍 </v>
      </c>
      <c r="C3821" s="287" t="str">
        <f>VLOOKUP(F3821,星座,3,TRUE)</f>
        <v xml:space="preserve">11 木 </v>
      </c>
      <c r="D3821" s="533">
        <v>30663</v>
      </c>
      <c r="E3821" s="83">
        <f>IFERROR(YEAR(D3821),LEFT(D3821,4))</f>
        <v>1983</v>
      </c>
      <c r="F3821" s="83" t="str">
        <f>IF(ISTEXT(D3821),RIGHT(D3821,5),TEXT(D3821,"mm/dd"))</f>
        <v>12/13</v>
      </c>
      <c r="G3821" s="88">
        <f>SUM(MID(E3821,1,1),MID(E3821,2,1),MID(E3821,3,1),MID(E3821,4,1),MID(F3821,1,1),MID(F3821,2,1),MID(F3821,4,1),MID(F3821,5,1))</f>
        <v>28</v>
      </c>
      <c r="H3821" s="88">
        <f>IF(MOD(G3821,9)=0,9,MOD(G3821,9))</f>
        <v>1</v>
      </c>
      <c r="I3821" s="83" t="str">
        <f>IFERROR(MID("日月火水木金土",WEEKDAY(D3821),1),"")</f>
        <v>火</v>
      </c>
      <c r="J3821" s="303" t="s">
        <v>4353</v>
      </c>
      <c r="K3821" s="87" t="str">
        <f>VLOOKUP(F3821,石と花メイン,3,FALSE)</f>
        <v>◆風信子石</v>
      </c>
      <c r="L3821" s="296" t="str">
        <f>VLOOKUP(F3821,石と花メイン,4,FALSE)</f>
        <v>デンドロビウム【石斛】</v>
      </c>
      <c r="M3821" s="392">
        <f>IF(OR(MONTH(F3821)&lt;7,AND(MONTH(F3821)=7,DAY(F3821)&lt;=25)),
MOD(SUM((E3821-1901)*365,259),260),
MOD(SUM((E3821-1900)*365,259),260))</f>
        <v>134</v>
      </c>
      <c r="N3821" s="330">
        <f>IF(AND(MONTH(F3821)=7,DAY(F3821)&gt;25),1,
ROUNDDOWN((SUM(VLOOKUP(MONTH(F3821),D暦変換用数値,2,FALSE),DAY(F3821))/28)+1,0))</f>
        <v>6</v>
      </c>
      <c r="O3821" s="84">
        <f>IF(AND(MONTH(F3821)=7,DAY(F3821)&gt;25),DAY(F3821)-25,
MOD((SUM(VLOOKUP(MONTH(F3821),D暦変換用数値,2,FALSE),DAY(F3821))),28)+1)</f>
        <v>1</v>
      </c>
      <c r="P3821" s="405">
        <f>IF(OR(MONTH(F3821)&lt;7,AND(MONTH(F3821)=7,DAY(F3821)&lt;=25)),
MOD(SUM((E3821-1901)*365,(N3821-1)*28,O3821,258),260),
MOD(SUM((E3821-1900)*365,(N3821-1)*28,O3821,258),260))</f>
        <v>14</v>
      </c>
      <c r="Q3821" s="371" t="str">
        <f>VLOOKUP(MOD(P3821,4),色,2,FALSE)</f>
        <v>白い</v>
      </c>
      <c r="R3821" s="289" t="str">
        <f>VLOOKUP(MOD(P3821,13),銀河の音,2,FALSE)</f>
        <v>磁気の</v>
      </c>
      <c r="S3821" s="382" t="str">
        <f>VLOOKUP(MOD(P3821,20),太陽の紋章,2,FALSE)</f>
        <v>魔法使い</v>
      </c>
      <c r="T3821" s="100" t="s">
        <v>5670</v>
      </c>
    </row>
    <row r="3822" spans="1:20" ht="13.5" customHeight="1">
      <c r="A3822" s="334" t="str">
        <f>VLOOKUP(MOD(E3822,10),十干,2,FALSE)</f>
        <v>癸</v>
      </c>
      <c r="B3822" s="331" t="str">
        <f>VLOOKUP(MOD(E3822,12),十二支,3,FALSE)</f>
        <v xml:space="preserve">10 龍 </v>
      </c>
      <c r="C3822" s="336" t="str">
        <f>VLOOKUP(F3822,星座,3,TRUE)</f>
        <v xml:space="preserve">11 木 </v>
      </c>
      <c r="D3822" s="540">
        <v>30667</v>
      </c>
      <c r="E3822" s="131">
        <f>IFERROR(YEAR(D3822),LEFT(D3822,4))</f>
        <v>1983</v>
      </c>
      <c r="F3822" s="538" t="str">
        <f>IF(ISTEXT(D3822),RIGHT(D3822,5),TEXT(D3822,"mm/dd"))</f>
        <v>12/17</v>
      </c>
      <c r="G3822" s="133">
        <f>SUM(MID(E3822,1,1),MID(E3822,2,1),MID(E3822,3,1),MID(E3822,4,1),MID(F3822,1,1),MID(F3822,2,1),MID(F3822,4,1),MID(F3822,5,1))</f>
        <v>32</v>
      </c>
      <c r="H3822" s="133">
        <f>IF(MOD(G3822,9)=0,9,MOD(G3822,9))</f>
        <v>5</v>
      </c>
      <c r="I3822" s="131" t="str">
        <f>IFERROR(MID("日月火水木金土",WEEKDAY(D3822),1),"")</f>
        <v>土</v>
      </c>
      <c r="J3822" s="306" t="s">
        <v>9252</v>
      </c>
      <c r="K3822" s="335" t="str">
        <f>VLOOKUP(F3822,石と花メイン,3,FALSE)</f>
        <v>◇金剛石</v>
      </c>
      <c r="L3822" s="302" t="str">
        <f>VLOOKUP(F3822,石と花メイン,4,FALSE)</f>
        <v>桜蘭【ホヤ】</v>
      </c>
      <c r="M3822" s="396">
        <f>IF(OR(MONTH(F3822)&lt;7,AND(MONTH(F3822)=7,DAY(F3822)&lt;=25)),
MOD(SUM((E3822-1901)*365,259),260),
MOD(SUM((E3822-1900)*365,259),260))</f>
        <v>134</v>
      </c>
      <c r="N3822" s="335">
        <f>IF(AND(MONTH(F3822)=7,DAY(F3822)&gt;25),1,
ROUNDDOWN((SUM(VLOOKUP(MONTH(F3822),D暦変換用数値,2,FALSE),DAY(F3822))/28)+1,0))</f>
        <v>6</v>
      </c>
      <c r="O3822" s="132">
        <f>IF(AND(MONTH(F3822)=7,DAY(F3822)&gt;25),DAY(F3822)-25,
MOD((SUM(VLOOKUP(MONTH(F3822),D暦変換用数値,2,FALSE),DAY(F3822))),28)+1)</f>
        <v>5</v>
      </c>
      <c r="P3822" s="404">
        <f>IF(OR(MONTH(F3822)&lt;7,AND(MONTH(F3822)=7,DAY(F3822)&lt;=25)),
MOD(SUM((E3822-1901)*365,(N3822-1)*28,O3822,258),260),
MOD(SUM((E3822-1900)*365,(N3822-1)*28,O3822,258),260))</f>
        <v>18</v>
      </c>
      <c r="Q3822" s="376" t="str">
        <f>VLOOKUP(MOD(P3822,4),色,2,FALSE)</f>
        <v>白い</v>
      </c>
      <c r="R3822" s="333" t="str">
        <f>VLOOKUP(MOD(P3822,13),銀河の音,2,FALSE)</f>
        <v>倍音の</v>
      </c>
      <c r="S3822" s="387" t="str">
        <f>VLOOKUP(MOD(P3822,20),太陽の紋章,2,FALSE)</f>
        <v>鏡</v>
      </c>
      <c r="T3822" s="145"/>
    </row>
    <row r="3823" spans="1:20" ht="13.5" customHeight="1">
      <c r="A3823" s="282" t="str">
        <f>VLOOKUP(MOD(E3823,10),十干,2,FALSE)</f>
        <v>癸</v>
      </c>
      <c r="B3823" s="283" t="str">
        <f>VLOOKUP(MOD(E3823,12),十二支,3,FALSE)</f>
        <v xml:space="preserve">10 龍 </v>
      </c>
      <c r="C3823" s="287" t="str">
        <f>VLOOKUP(F3823,星座,3,TRUE)</f>
        <v xml:space="preserve">11 木 </v>
      </c>
      <c r="D3823" s="533">
        <v>30670</v>
      </c>
      <c r="E3823" s="83">
        <f>IFERROR(YEAR(D3823),LEFT(D3823,4))</f>
        <v>1983</v>
      </c>
      <c r="F3823" s="83" t="str">
        <f>IF(ISTEXT(D3823),RIGHT(D3823,5),TEXT(D3823,"mm/dd"))</f>
        <v>12/20</v>
      </c>
      <c r="G3823" s="88">
        <f>SUM(MID(E3823,1,1),MID(E3823,2,1),MID(E3823,3,1),MID(E3823,4,1),MID(F3823,1,1),MID(F3823,2,1),MID(F3823,4,1),MID(F3823,5,1))</f>
        <v>26</v>
      </c>
      <c r="H3823" s="88">
        <f>IF(MOD(G3823,9)=0,9,MOD(G3823,9))</f>
        <v>8</v>
      </c>
      <c r="I3823" s="83" t="str">
        <f>IFERROR(MID("日月火水木金土",WEEKDAY(D3823),1),"")</f>
        <v>火</v>
      </c>
      <c r="J3823" s="303" t="s">
        <v>4354</v>
      </c>
      <c r="K3823" s="87" t="str">
        <f>VLOOKUP(F3823,石と花メイン,3,FALSE)</f>
        <v>●蛋白石</v>
      </c>
      <c r="L3823" s="296" t="str">
        <f>VLOOKUP(F3823,石と花メイン,4,FALSE)</f>
        <v>パイナップル【鳳梨】</v>
      </c>
      <c r="M3823" s="392">
        <f>IF(OR(MONTH(F3823)&lt;7,AND(MONTH(F3823)=7,DAY(F3823)&lt;=25)),
MOD(SUM((E3823-1901)*365,259),260),
MOD(SUM((E3823-1900)*365,259),260))</f>
        <v>134</v>
      </c>
      <c r="N3823" s="330">
        <f>IF(AND(MONTH(F3823)=7,DAY(F3823)&gt;25),1,
ROUNDDOWN((SUM(VLOOKUP(MONTH(F3823),D暦変換用数値,2,FALSE),DAY(F3823))/28)+1,0))</f>
        <v>6</v>
      </c>
      <c r="O3823" s="84">
        <f>IF(AND(MONTH(F3823)=7,DAY(F3823)&gt;25),DAY(F3823)-25,
MOD((SUM(VLOOKUP(MONTH(F3823),D暦変換用数値,2,FALSE),DAY(F3823))),28)+1)</f>
        <v>8</v>
      </c>
      <c r="P3823" s="405">
        <f>IF(OR(MONTH(F3823)&lt;7,AND(MONTH(F3823)=7,DAY(F3823)&lt;=25)),
MOD(SUM((E3823-1901)*365,(N3823-1)*28,O3823,258),260),
MOD(SUM((E3823-1900)*365,(N3823-1)*28,O3823,258),260))</f>
        <v>21</v>
      </c>
      <c r="Q3823" s="371" t="str">
        <f>VLOOKUP(MOD(P3823,4),色,2,FALSE)</f>
        <v>赤い</v>
      </c>
      <c r="R3823" s="289" t="str">
        <f>VLOOKUP(MOD(P3823,13),銀河の音,2,FALSE)</f>
        <v>銀河の</v>
      </c>
      <c r="S3823" s="382" t="str">
        <f>VLOOKUP(MOD(P3823,20),太陽の紋章,2,FALSE)</f>
        <v>竜</v>
      </c>
      <c r="T3823" s="95" t="s">
        <v>5543</v>
      </c>
    </row>
    <row r="3824" spans="1:20" ht="13.5" customHeight="1">
      <c r="A3824" s="334" t="str">
        <f>VLOOKUP(MOD(E3824,10),十干,2,FALSE)</f>
        <v>乙</v>
      </c>
      <c r="B3824" s="331" t="str">
        <f>VLOOKUP(MOD(E3824,12),十二支,3,FALSE)</f>
        <v xml:space="preserve">10 龍 </v>
      </c>
      <c r="C3824" s="336" t="str">
        <f>VLOOKUP(F3824,星座,3,TRUE)</f>
        <v xml:space="preserve">11 木 </v>
      </c>
      <c r="D3824" s="534">
        <v>35025</v>
      </c>
      <c r="E3824" s="131">
        <f>IFERROR(YEAR(D3824),LEFT(D3824,4))</f>
        <v>1995</v>
      </c>
      <c r="F3824" s="131" t="str">
        <f>IF(ISTEXT(D3824),RIGHT(D3824,5),TEXT(D3824,"mm/dd"))</f>
        <v>11/22</v>
      </c>
      <c r="G3824" s="133">
        <f>SUM(MID(E3824,1,1),MID(E3824,2,1),MID(E3824,3,1),MID(E3824,4,1),MID(F3824,1,1),MID(F3824,2,1),MID(F3824,4,1),MID(F3824,5,1))</f>
        <v>30</v>
      </c>
      <c r="H3824" s="133">
        <f>IF(MOD(G3824,9)=0,9,MOD(G3824,9))</f>
        <v>3</v>
      </c>
      <c r="I3824" s="131" t="str">
        <f>IFERROR(MID("日月火水木金土",WEEKDAY(D3824),1),"")</f>
        <v>水</v>
      </c>
      <c r="J3824" s="306" t="s">
        <v>8330</v>
      </c>
      <c r="K3824" s="335" t="str">
        <f>VLOOKUP(F3824,石と花メイン,3,FALSE)</f>
        <v>◆柘榴石</v>
      </c>
      <c r="L3824" s="302" t="str">
        <f>VLOOKUP(F3824,石と花メイン,4,FALSE)</f>
        <v>アロエ【蘆薈】</v>
      </c>
      <c r="M3824" s="396">
        <f>IF(OR(MONTH(F3824)&lt;7,AND(MONTH(F3824)=7,DAY(F3824)&lt;=25)),
MOD(SUM((E3824-1901)*365,259),260),
MOD(SUM((E3824-1900)*365,259),260))</f>
        <v>94</v>
      </c>
      <c r="N3824" s="335">
        <f>IF(AND(MONTH(F3824)=7,DAY(F3824)&gt;25),1,
ROUNDDOWN((SUM(VLOOKUP(MONTH(F3824),D暦変換用数値,2,FALSE),DAY(F3824))/28)+1,0))</f>
        <v>5</v>
      </c>
      <c r="O3824" s="132">
        <f>IF(AND(MONTH(F3824)=7,DAY(F3824)&gt;25),DAY(F3824)-25,
MOD((SUM(VLOOKUP(MONTH(F3824),D暦変換用数値,2,FALSE),DAY(F3824))),28)+1)</f>
        <v>8</v>
      </c>
      <c r="P3824" s="404">
        <f>IF(OR(MONTH(F3824)&lt;7,AND(MONTH(F3824)=7,DAY(F3824)&lt;=25)),
MOD(SUM((E3824-1901)*365,(N3824-1)*28,O3824,258),260),
MOD(SUM((E3824-1900)*365,(N3824-1)*28,O3824,258),260))</f>
        <v>213</v>
      </c>
      <c r="Q3824" s="376" t="str">
        <f>VLOOKUP(MOD(P3824,4),色,2,FALSE)</f>
        <v>赤い</v>
      </c>
      <c r="R3824" s="333" t="str">
        <f>VLOOKUP(MOD(P3824,13),銀河の音,2,FALSE)</f>
        <v>倍音の</v>
      </c>
      <c r="S3824" s="387" t="str">
        <f>VLOOKUP(MOD(P3824,20),太陽の紋章,2,FALSE)</f>
        <v>空歩く者</v>
      </c>
      <c r="T3824" s="119" t="s">
        <v>8331</v>
      </c>
    </row>
    <row r="3825" spans="1:20" ht="13.5" customHeight="1">
      <c r="A3825" s="50" t="str">
        <f>VLOOKUP(MOD(E3825,10),十干,2,FALSE)</f>
        <v>癸</v>
      </c>
      <c r="B3825" s="199" t="str">
        <f>VLOOKUP(MOD(E3825,12),十二支,3,FALSE)</f>
        <v xml:space="preserve">10 龍 </v>
      </c>
      <c r="C3825" s="201" t="str">
        <f>VLOOKUP(F3825,星座,3,TRUE)</f>
        <v xml:space="preserve">11 木 </v>
      </c>
      <c r="D3825" s="531" t="s">
        <v>1254</v>
      </c>
      <c r="E3825" s="1" t="str">
        <f>IFERROR(YEAR(D3825),LEFT(D3825,4))</f>
        <v>1503</v>
      </c>
      <c r="F3825" s="1" t="str">
        <f>IF(ISTEXT(D3825),RIGHT(D3825,5),TEXT(D3825,"mm/dd"))</f>
        <v>12/14</v>
      </c>
      <c r="G3825" s="39">
        <f>SUM(MID(E3825,1,1),MID(E3825,2,1),MID(E3825,3,1),MID(E3825,4,1),MID(F3825,1,1),MID(F3825,2,1),MID(F3825,4,1),MID(F3825,5,1))</f>
        <v>17</v>
      </c>
      <c r="H3825" s="41">
        <f>IF(MOD(G3825,9)=0,9,MOD(G3825,9))</f>
        <v>8</v>
      </c>
      <c r="I3825" s="45" t="str">
        <f>IFERROR(MID("日月火水木金土",WEEKDAY(D3825),1),"")</f>
        <v/>
      </c>
      <c r="J3825" s="304" t="s">
        <v>1796</v>
      </c>
      <c r="K3825" s="202" t="str">
        <f>VLOOKUP(F3825,石と花メイン,3,FALSE)</f>
        <v>◆黄玉</v>
      </c>
      <c r="L3825" s="297" t="str">
        <f>VLOOKUP(F3825,石と花メイン,4,FALSE)</f>
        <v>蔓梅擬【蔓擬】</v>
      </c>
      <c r="M3825" s="393">
        <f>IF(OR(MONTH(F3825)&lt;7,AND(MONTH(F3825)=7,DAY(F3825)&lt;=25)),
MOD(SUM((E3825-1901)*365,259),260),
MOD(SUM((E3825-1900)*365,259),260))</f>
        <v>174</v>
      </c>
      <c r="N3825" s="390">
        <f>IF(AND(MONTH(F3825)=7,DAY(F3825)&gt;25),1,
ROUNDDOWN((SUM(VLOOKUP(MONTH(F3825),D暦変換用数値,2,FALSE),DAY(F3825))/28)+1,0))</f>
        <v>6</v>
      </c>
      <c r="O3825" s="205">
        <f>IF(AND(MONTH(F3825)=7,DAY(F3825)&gt;25),DAY(F3825)-25,
MOD((SUM(VLOOKUP(MONTH(F3825),D暦変換用数値,2,FALSE),DAY(F3825))),28)+1)</f>
        <v>2</v>
      </c>
      <c r="P3825" s="406">
        <f>IF(OR(MONTH(F3825)&lt;7,AND(MONTH(F3825)=7,DAY(F3825)&lt;=25)),
MOD(SUM((E3825-1901)*365,(N3825-1)*28,O3825,258),260),
MOD(SUM((E3825-1900)*365,(N3825-1)*28,O3825,258),260))</f>
        <v>55</v>
      </c>
      <c r="Q3825" s="374" t="str">
        <f>VLOOKUP(MOD(P3825,4),色,2,FALSE)</f>
        <v>青い</v>
      </c>
      <c r="R3825" s="292" t="str">
        <f>VLOOKUP(MOD(P3825,13),銀河の音,2,FALSE)</f>
        <v>電気の</v>
      </c>
      <c r="S3825" s="385" t="str">
        <f>VLOOKUP(MOD(P3825,20),太陽の紋章,2,FALSE)</f>
        <v>鷲</v>
      </c>
      <c r="T3825" s="97" t="s">
        <v>1255</v>
      </c>
    </row>
    <row r="3826" spans="1:20" ht="13.5" customHeight="1">
      <c r="A3826" s="282" t="str">
        <f>VLOOKUP(MOD(E3826,10),十干,2,FALSE)</f>
        <v>辛</v>
      </c>
      <c r="B3826" s="283" t="str">
        <f>VLOOKUP(MOD(E3826,12),十二支,3,FALSE)</f>
        <v xml:space="preserve">10 龍 </v>
      </c>
      <c r="C3826" s="287" t="str">
        <f>VLOOKUP(F3826,星座,3,TRUE)</f>
        <v xml:space="preserve">11 木 </v>
      </c>
      <c r="D3826" s="533" t="s">
        <v>8868</v>
      </c>
      <c r="E3826" s="83" t="str">
        <f>IFERROR(YEAR(D3826),LEFT(D3826,4))</f>
        <v>1791</v>
      </c>
      <c r="F3826" s="83" t="str">
        <f>IF(ISTEXT(D3826),RIGHT(D3826,5),TEXT(D3826,"mm/dd"))</f>
        <v>12/05</v>
      </c>
      <c r="G3826" s="88">
        <f>SUM(MID(E3826,1,1),MID(E3826,2,1),MID(E3826,3,1),MID(E3826,4,1),MID(F3826,1,1),MID(F3826,2,1),MID(F3826,4,1),MID(F3826,5,1))</f>
        <v>26</v>
      </c>
      <c r="H3826" s="88">
        <f>IF(MOD(G3826,9)=0,9,MOD(G3826,9))</f>
        <v>8</v>
      </c>
      <c r="I3826" s="83" t="str">
        <f>IFERROR(MID("日月火水木金土",WEEKDAY(D3826),1),"")</f>
        <v/>
      </c>
      <c r="J3826" s="303" t="s">
        <v>2649</v>
      </c>
      <c r="K3826" s="87" t="str">
        <f>VLOOKUP(F3826,石と花メイン,3,FALSE)</f>
        <v>■瑪瑙</v>
      </c>
      <c r="L3826" s="296" t="str">
        <f>VLOOKUP(F3826,石と花メイン,4,FALSE)</f>
        <v>ドラセナ【竜血樹】</v>
      </c>
      <c r="M3826" s="392">
        <f>IF(OR(MONTH(F3826)&lt;7,AND(MONTH(F3826)=7,DAY(F3826)&lt;=25)),
MOD(SUM((E3826-1901)*365,259),260),
MOD(SUM((E3826-1900)*365,259),260))</f>
        <v>254</v>
      </c>
      <c r="N3826" s="330">
        <f>IF(AND(MONTH(F3826)=7,DAY(F3826)&gt;25),1,
ROUNDDOWN((SUM(VLOOKUP(MONTH(F3826),D暦変換用数値,2,FALSE),DAY(F3826))/28)+1,0))</f>
        <v>5</v>
      </c>
      <c r="O3826" s="84">
        <f>IF(AND(MONTH(F3826)=7,DAY(F3826)&gt;25),DAY(F3826)-25,
MOD((SUM(VLOOKUP(MONTH(F3826),D暦変換用数値,2,FALSE),DAY(F3826))),28)+1)</f>
        <v>21</v>
      </c>
      <c r="P3826" s="405">
        <f>IF(OR(MONTH(F3826)&lt;7,AND(MONTH(F3826)=7,DAY(F3826)&lt;=25)),
MOD(SUM((E3826-1901)*365,(N3826-1)*28,O3826,258),260),
MOD(SUM((E3826-1900)*365,(N3826-1)*28,O3826,258),260))</f>
        <v>126</v>
      </c>
      <c r="Q3826" s="371" t="str">
        <f>VLOOKUP(MOD(P3826,4),色,2,FALSE)</f>
        <v>白い</v>
      </c>
      <c r="R3826" s="289" t="str">
        <f>VLOOKUP(MOD(P3826,13),銀河の音,2,FALSE)</f>
        <v>太陽の</v>
      </c>
      <c r="S3826" s="382" t="str">
        <f>VLOOKUP(MOD(P3826,20),太陽の紋章,2,FALSE)</f>
        <v>世界の橋渡し</v>
      </c>
      <c r="T3826" s="91" t="s">
        <v>3736</v>
      </c>
    </row>
    <row r="3827" spans="1:20" ht="13.5" customHeight="1">
      <c r="A3827" s="282" t="str">
        <f>VLOOKUP(MOD(E3827,10),十干,2,FALSE)</f>
        <v>癸</v>
      </c>
      <c r="B3827" s="283" t="str">
        <f>VLOOKUP(MOD(E3827,12),十二支,3,FALSE)</f>
        <v xml:space="preserve">10 龍 </v>
      </c>
      <c r="C3827" s="287" t="str">
        <f>VLOOKUP(F3827,星座,3,TRUE)</f>
        <v xml:space="preserve">11 木 </v>
      </c>
      <c r="D3827" s="533" t="s">
        <v>8869</v>
      </c>
      <c r="E3827" s="83" t="str">
        <f>IFERROR(YEAR(D3827),LEFT(D3827,4))</f>
        <v>1803</v>
      </c>
      <c r="F3827" s="83" t="str">
        <f>IF(ISTEXT(D3827),RIGHT(D3827,5),TEXT(D3827,"mm/dd"))</f>
        <v>11/30</v>
      </c>
      <c r="G3827" s="88">
        <f>SUM(MID(E3827,1,1),MID(E3827,2,1),MID(E3827,3,1),MID(E3827,4,1),MID(F3827,1,1),MID(F3827,2,1),MID(F3827,4,1),MID(F3827,5,1))</f>
        <v>17</v>
      </c>
      <c r="H3827" s="88">
        <f>IF(MOD(G3827,9)=0,9,MOD(G3827,9))</f>
        <v>8</v>
      </c>
      <c r="I3827" s="83" t="str">
        <f>IFERROR(MID("日月火水木金土",WEEKDAY(D3827),1),"")</f>
        <v/>
      </c>
      <c r="J3827" s="303" t="s">
        <v>2650</v>
      </c>
      <c r="K3827" s="87" t="str">
        <f>VLOOKUP(F3827,石と花メイン,3,FALSE)</f>
        <v>◇金剛石</v>
      </c>
      <c r="L3827" s="296" t="str">
        <f>VLOOKUP(F3827,石と花メイン,4,FALSE)</f>
        <v>敦盛草</v>
      </c>
      <c r="M3827" s="392">
        <f>IF(OR(MONTH(F3827)&lt;7,AND(MONTH(F3827)=7,DAY(F3827)&lt;=25)),
MOD(SUM((E3827-1901)*365,259),260),
MOD(SUM((E3827-1900)*365,259),260))</f>
        <v>214</v>
      </c>
      <c r="N3827" s="330">
        <f>IF(AND(MONTH(F3827)=7,DAY(F3827)&gt;25),1,
ROUNDDOWN((SUM(VLOOKUP(MONTH(F3827),D暦変換用数値,2,FALSE),DAY(F3827))/28)+1,0))</f>
        <v>5</v>
      </c>
      <c r="O3827" s="84">
        <f>IF(AND(MONTH(F3827)=7,DAY(F3827)&gt;25),DAY(F3827)-25,
MOD((SUM(VLOOKUP(MONTH(F3827),D暦変換用数値,2,FALSE),DAY(F3827))),28)+1)</f>
        <v>16</v>
      </c>
      <c r="P3827" s="405">
        <f>IF(OR(MONTH(F3827)&lt;7,AND(MONTH(F3827)=7,DAY(F3827)&lt;=25)),
MOD(SUM((E3827-1901)*365,(N3827-1)*28,O3827,258),260),
MOD(SUM((E3827-1900)*365,(N3827-1)*28,O3827,258),260))</f>
        <v>81</v>
      </c>
      <c r="Q3827" s="371" t="str">
        <f>VLOOKUP(MOD(P3827,4),色,2,FALSE)</f>
        <v>赤い</v>
      </c>
      <c r="R3827" s="289" t="str">
        <f>VLOOKUP(MOD(P3827,13),銀河の音,2,FALSE)</f>
        <v>電気の</v>
      </c>
      <c r="S3827" s="382" t="str">
        <f>VLOOKUP(MOD(P3827,20),太陽の紋章,2,FALSE)</f>
        <v>竜</v>
      </c>
      <c r="T3827" s="95" t="s">
        <v>2797</v>
      </c>
    </row>
    <row r="3828" spans="1:20" ht="13.5" customHeight="1">
      <c r="A3828" s="50" t="str">
        <f>VLOOKUP(MOD(E3828,10),十干,2,FALSE)</f>
        <v>乙</v>
      </c>
      <c r="B3828" s="199" t="str">
        <f>VLOOKUP(MOD(E3828,12),十二支,3,FALSE)</f>
        <v xml:space="preserve">10 龍 </v>
      </c>
      <c r="C3828" s="201" t="str">
        <f>VLOOKUP(F3828,星座,3,TRUE)</f>
        <v xml:space="preserve">11 木 </v>
      </c>
      <c r="D3828" s="531" t="s">
        <v>1256</v>
      </c>
      <c r="E3828" s="1" t="str">
        <f>IFERROR(YEAR(D3828),LEFT(D3828,4))</f>
        <v>1815</v>
      </c>
      <c r="F3828" s="1" t="str">
        <f>IF(ISTEXT(D3828),RIGHT(D3828,5),TEXT(D3828,"mm/dd"))</f>
        <v>11/29</v>
      </c>
      <c r="G3828" s="39">
        <f>SUM(MID(E3828,1,1),MID(E3828,2,1),MID(E3828,3,1),MID(E3828,4,1),MID(F3828,1,1),MID(F3828,2,1),MID(F3828,4,1),MID(F3828,5,1))</f>
        <v>28</v>
      </c>
      <c r="H3828" s="41">
        <f>IF(MOD(G3828,9)=0,9,MOD(G3828,9))</f>
        <v>1</v>
      </c>
      <c r="I3828" s="45" t="str">
        <f>IFERROR(MID("日月火水木金土",WEEKDAY(D3828),1),"")</f>
        <v/>
      </c>
      <c r="J3828" s="304" t="s">
        <v>1797</v>
      </c>
      <c r="K3828" s="202" t="str">
        <f>VLOOKUP(F3828,石と花メイン,3,FALSE)</f>
        <v>◆青玉</v>
      </c>
      <c r="L3828" s="297" t="str">
        <f>VLOOKUP(F3828,石と花メイン,4,FALSE)</f>
        <v>茶【茶の木】</v>
      </c>
      <c r="M3828" s="393">
        <f>IF(OR(MONTH(F3828)&lt;7,AND(MONTH(F3828)=7,DAY(F3828)&lt;=25)),
MOD(SUM((E3828-1901)*365,259),260),
MOD(SUM((E3828-1900)*365,259),260))</f>
        <v>174</v>
      </c>
      <c r="N3828" s="390">
        <f>IF(AND(MONTH(F3828)=7,DAY(F3828)&gt;25),1,
ROUNDDOWN((SUM(VLOOKUP(MONTH(F3828),D暦変換用数値,2,FALSE),DAY(F3828))/28)+1,0))</f>
        <v>5</v>
      </c>
      <c r="O3828" s="205">
        <f>IF(AND(MONTH(F3828)=7,DAY(F3828)&gt;25),DAY(F3828)-25,
MOD((SUM(VLOOKUP(MONTH(F3828),D暦変換用数値,2,FALSE),DAY(F3828))),28)+1)</f>
        <v>15</v>
      </c>
      <c r="P3828" s="406">
        <f>IF(OR(MONTH(F3828)&lt;7,AND(MONTH(F3828)=7,DAY(F3828)&lt;=25)),
MOD(SUM((E3828-1901)*365,(N3828-1)*28,O3828,258),260),
MOD(SUM((E3828-1900)*365,(N3828-1)*28,O3828,258),260))</f>
        <v>40</v>
      </c>
      <c r="Q3828" s="373" t="str">
        <f>VLOOKUP(MOD(P3828,4),色,2,FALSE)</f>
        <v>黄色い</v>
      </c>
      <c r="R3828" s="291" t="str">
        <f>VLOOKUP(MOD(P3828,13),銀河の音,2,FALSE)</f>
        <v>磁気の</v>
      </c>
      <c r="S3828" s="384" t="str">
        <f>VLOOKUP(MOD(P3828,20),太陽の紋章,2,FALSE)</f>
        <v>太陽</v>
      </c>
      <c r="T3828" s="98"/>
    </row>
    <row r="3829" spans="1:20" ht="13.5" customHeight="1">
      <c r="A3829" s="50" t="str">
        <f>VLOOKUP(MOD(E3829,10),十干,2,FALSE)</f>
        <v>癸</v>
      </c>
      <c r="B3829" s="199" t="str">
        <f>VLOOKUP(MOD(E3829,12),十二支,3,FALSE)</f>
        <v xml:space="preserve">10 龍 </v>
      </c>
      <c r="C3829" s="201" t="str">
        <f>VLOOKUP(F3829,星座,3,TRUE)</f>
        <v xml:space="preserve">11 木 </v>
      </c>
      <c r="D3829" s="531" t="s">
        <v>1257</v>
      </c>
      <c r="E3829" s="1" t="str">
        <f>IFERROR(YEAR(D3829),LEFT(D3829,4))</f>
        <v>1863</v>
      </c>
      <c r="F3829" s="1" t="str">
        <f>IF(ISTEXT(D3829),RIGHT(D3829,5),TEXT(D3829,"mm/dd"))</f>
        <v>12/12</v>
      </c>
      <c r="G3829" s="39">
        <f>SUM(MID(E3829,1,1),MID(E3829,2,1),MID(E3829,3,1),MID(E3829,4,1),MID(F3829,1,1),MID(F3829,2,1),MID(F3829,4,1),MID(F3829,5,1))</f>
        <v>24</v>
      </c>
      <c r="H3829" s="41">
        <f>IF(MOD(G3829,9)=0,9,MOD(G3829,9))</f>
        <v>6</v>
      </c>
      <c r="I3829" s="45" t="str">
        <f>IFERROR(MID("日月火水木金土",WEEKDAY(D3829),1),"")</f>
        <v/>
      </c>
      <c r="J3829" s="304" t="s">
        <v>1798</v>
      </c>
      <c r="K3829" s="202" t="str">
        <f>VLOOKUP(F3829,石と花メイン,3,FALSE)</f>
        <v>■紅玉髄</v>
      </c>
      <c r="L3829" s="297" t="str">
        <f>VLOOKUP(F3829,石と花メイン,4,FALSE)</f>
        <v>ストック【紫羅欄花】</v>
      </c>
      <c r="M3829" s="393">
        <f>IF(OR(MONTH(F3829)&lt;7,AND(MONTH(F3829)=7,DAY(F3829)&lt;=25)),
MOD(SUM((E3829-1901)*365,259),260),
MOD(SUM((E3829-1900)*365,259),260))</f>
        <v>14</v>
      </c>
      <c r="N3829" s="390">
        <f>IF(AND(MONTH(F3829)=7,DAY(F3829)&gt;25),1,
ROUNDDOWN((SUM(VLOOKUP(MONTH(F3829),D暦変換用数値,2,FALSE),DAY(F3829))/28)+1,0))</f>
        <v>5</v>
      </c>
      <c r="O3829" s="205">
        <f>IF(AND(MONTH(F3829)=7,DAY(F3829)&gt;25),DAY(F3829)-25,
MOD((SUM(VLOOKUP(MONTH(F3829),D暦変換用数値,2,FALSE),DAY(F3829))),28)+1)</f>
        <v>28</v>
      </c>
      <c r="P3829" s="406">
        <f>IF(OR(MONTH(F3829)&lt;7,AND(MONTH(F3829)=7,DAY(F3829)&lt;=25)),
MOD(SUM((E3829-1901)*365,(N3829-1)*28,O3829,258),260),
MOD(SUM((E3829-1900)*365,(N3829-1)*28,O3829,258),260))</f>
        <v>153</v>
      </c>
      <c r="Q3829" s="372" t="str">
        <f>VLOOKUP(MOD(P3829,4),色,2,FALSE)</f>
        <v>赤い</v>
      </c>
      <c r="R3829" s="290" t="str">
        <f>VLOOKUP(MOD(P3829,13),銀河の音,2,FALSE)</f>
        <v>惑星の</v>
      </c>
      <c r="S3829" s="383" t="str">
        <f>VLOOKUP(MOD(P3829,20),太陽の紋章,2,FALSE)</f>
        <v>空歩く者</v>
      </c>
      <c r="T3829" s="103" t="s">
        <v>1258</v>
      </c>
    </row>
    <row r="3830" spans="1:20" ht="13.5" customHeight="1">
      <c r="A3830" s="76" t="str">
        <f>VLOOKUP(MOD(E3830,10),十干,2,FALSE)</f>
        <v>乙</v>
      </c>
      <c r="B3830" s="199" t="str">
        <f>VLOOKUP(MOD(E3830,12),十二支,3,FALSE)</f>
        <v xml:space="preserve">10 龍 </v>
      </c>
      <c r="C3830" s="201" t="str">
        <f>VLOOKUP(F3830,星座,3,TRUE)</f>
        <v xml:space="preserve">11 木 </v>
      </c>
      <c r="D3830" s="534" t="s">
        <v>8870</v>
      </c>
      <c r="E3830" s="116" t="str">
        <f>IFERROR(YEAR(D3830),LEFT(D3830,4))</f>
        <v>1875</v>
      </c>
      <c r="F3830" s="116" t="str">
        <f>IF(ISTEXT(D3830),RIGHT(D3830,5),TEXT(D3830,"mm/dd"))</f>
        <v>12/01</v>
      </c>
      <c r="G3830" s="120">
        <f>SUM(MID(E3830,1,1),MID(E3830,2,1),MID(E3830,3,1),MID(E3830,4,1),MID(F3830,1,1),MID(F3830,2,1),MID(F3830,4,1),MID(F3830,5,1))</f>
        <v>25</v>
      </c>
      <c r="H3830" s="120">
        <f>IF(MOD(G3830,9)=0,9,MOD(G3830,9))</f>
        <v>7</v>
      </c>
      <c r="I3830" s="116" t="str">
        <f>IFERROR(MID("日月火水木金土",WEEKDAY(D3830),1),"")</f>
        <v/>
      </c>
      <c r="J3830" s="306" t="s">
        <v>7541</v>
      </c>
      <c r="K3830" s="203" t="str">
        <f>VLOOKUP(F3830,石と花メイン,3,FALSE)</f>
        <v>●土耳古石</v>
      </c>
      <c r="L3830" s="299" t="str">
        <f>VLOOKUP(F3830,石と花メイン,4,FALSE)</f>
        <v>蓬菊【タンジー】</v>
      </c>
      <c r="M3830" s="395">
        <f>IF(OR(MONTH(F3830)&lt;7,AND(MONTH(F3830)=7,DAY(F3830)&lt;=25)),
MOD(SUM((E3830-1901)*365,259),260),
MOD(SUM((E3830-1900)*365,259),260))</f>
        <v>234</v>
      </c>
      <c r="N3830" s="121">
        <f>IF(AND(MONTH(F3830)=7,DAY(F3830)&gt;25),1,
ROUNDDOWN((SUM(VLOOKUP(MONTH(F3830),D暦変換用数値,2,FALSE),DAY(F3830))/28)+1,0))</f>
        <v>5</v>
      </c>
      <c r="O3830" s="117">
        <f>IF(AND(MONTH(F3830)=7,DAY(F3830)&gt;25),DAY(F3830)-25,
MOD((SUM(VLOOKUP(MONTH(F3830),D暦変換用数値,2,FALSE),DAY(F3830))),28)+1)</f>
        <v>17</v>
      </c>
      <c r="P3830" s="408">
        <f>IF(OR(MONTH(F3830)&lt;7,AND(MONTH(F3830)=7,DAY(F3830)&lt;=25)),
MOD(SUM((E3830-1901)*365,(N3830-1)*28,O3830,258),260),
MOD(SUM((E3830-1900)*365,(N3830-1)*28,O3830,258),260))</f>
        <v>102</v>
      </c>
      <c r="Q3830" s="375" t="str">
        <f>VLOOKUP(MOD(P3830,4),色,2,FALSE)</f>
        <v>白い</v>
      </c>
      <c r="R3830" s="293" t="str">
        <f>VLOOKUP(MOD(P3830,13),銀河の音,2,FALSE)</f>
        <v>スペクトルの</v>
      </c>
      <c r="S3830" s="386" t="str">
        <f>VLOOKUP(MOD(P3830,20),太陽の紋章,2,FALSE)</f>
        <v>風</v>
      </c>
      <c r="T3830" s="126" t="s">
        <v>7543</v>
      </c>
    </row>
    <row r="3831" spans="1:20" ht="13.5" customHeight="1">
      <c r="A3831" s="50" t="str">
        <f>VLOOKUP(MOD(E3831,10),十干,2,FALSE)</f>
        <v>己</v>
      </c>
      <c r="B3831" s="199" t="str">
        <f>VLOOKUP(MOD(E3831,12),十二支,3,FALSE)</f>
        <v xml:space="preserve">10 龍 </v>
      </c>
      <c r="C3831" s="201" t="str">
        <f>VLOOKUP(F3831,星座,3,TRUE)</f>
        <v xml:space="preserve">11 木 </v>
      </c>
      <c r="D3831" s="531" t="s">
        <v>1259</v>
      </c>
      <c r="E3831" s="1" t="str">
        <f>IFERROR(YEAR(D3831),LEFT(D3831,4))</f>
        <v>1899</v>
      </c>
      <c r="F3831" s="1" t="str">
        <f>IF(ISTEXT(D3831),RIGHT(D3831,5),TEXT(D3831,"mm/dd"))</f>
        <v>12/03</v>
      </c>
      <c r="G3831" s="39">
        <f>SUM(MID(E3831,1,1),MID(E3831,2,1),MID(E3831,3,1),MID(E3831,4,1),MID(F3831,1,1),MID(F3831,2,1),MID(F3831,4,1),MID(F3831,5,1))</f>
        <v>33</v>
      </c>
      <c r="H3831" s="41">
        <f>IF(MOD(G3831,9)=0,9,MOD(G3831,9))</f>
        <v>6</v>
      </c>
      <c r="I3831" s="45" t="str">
        <f>IFERROR(MID("日月火水木金土",WEEKDAY(D3831),1),"")</f>
        <v/>
      </c>
      <c r="J3831" s="304" t="s">
        <v>1799</v>
      </c>
      <c r="K3831" s="202" t="str">
        <f>VLOOKUP(F3831,石と花メイン,3,FALSE)</f>
        <v>◆紅玉</v>
      </c>
      <c r="L3831" s="297" t="str">
        <f>VLOOKUP(F3831,石と花メイン,4,FALSE)</f>
        <v>ピラカンサ【常盤山査子】</v>
      </c>
      <c r="M3831" s="393">
        <f>IF(OR(MONTH(F3831)&lt;7,AND(MONTH(F3831)=7,DAY(F3831)&lt;=25)),
MOD(SUM((E3831-1901)*365,259),260),
MOD(SUM((E3831-1900)*365,259),260))</f>
        <v>154</v>
      </c>
      <c r="N3831" s="390">
        <f>IF(AND(MONTH(F3831)=7,DAY(F3831)&gt;25),1,
ROUNDDOWN((SUM(VLOOKUP(MONTH(F3831),D暦変換用数値,2,FALSE),DAY(F3831))/28)+1,0))</f>
        <v>5</v>
      </c>
      <c r="O3831" s="205">
        <f>IF(AND(MONTH(F3831)=7,DAY(F3831)&gt;25),DAY(F3831)-25,
MOD((SUM(VLOOKUP(MONTH(F3831),D暦変換用数値,2,FALSE),DAY(F3831))),28)+1)</f>
        <v>19</v>
      </c>
      <c r="P3831" s="406">
        <f>IF(OR(MONTH(F3831)&lt;7,AND(MONTH(F3831)=7,DAY(F3831)&lt;=25)),
MOD(SUM((E3831-1901)*365,(N3831-1)*28,O3831,258),260),
MOD(SUM((E3831-1900)*365,(N3831-1)*28,O3831,258),260))</f>
        <v>24</v>
      </c>
      <c r="Q3831" s="373" t="str">
        <f>VLOOKUP(MOD(P3831,4),色,2,FALSE)</f>
        <v>黄色い</v>
      </c>
      <c r="R3831" s="291" t="str">
        <f>VLOOKUP(MOD(P3831,13),銀河の音,2,FALSE)</f>
        <v>スペクトルの</v>
      </c>
      <c r="S3831" s="384" t="str">
        <f>VLOOKUP(MOD(P3831,20),太陽の紋章,2,FALSE)</f>
        <v>種</v>
      </c>
      <c r="T3831" s="99" t="s">
        <v>2003</v>
      </c>
    </row>
    <row r="3832" spans="1:20" ht="13.5" customHeight="1">
      <c r="A3832" s="50" t="str">
        <f>VLOOKUP(MOD(E3832,10),十干,2,FALSE)</f>
        <v>辛</v>
      </c>
      <c r="B3832" s="199" t="str">
        <f>VLOOKUP(MOD(E3832,12),十二支,3,FALSE)</f>
        <v xml:space="preserve">10 龍 </v>
      </c>
      <c r="C3832" s="201" t="str">
        <f>VLOOKUP(F3832,星座,3,TRUE)</f>
        <v xml:space="preserve">12 海 </v>
      </c>
      <c r="D3832" s="531">
        <v>4075</v>
      </c>
      <c r="E3832" s="1">
        <f>IFERROR(YEAR(D3832),LEFT(D3832,4))</f>
        <v>1911</v>
      </c>
      <c r="F3832" s="1" t="str">
        <f>IF(ISTEXT(D3832),RIGHT(D3832,5),TEXT(D3832,"mm/dd"))</f>
        <v>02/26</v>
      </c>
      <c r="G3832" s="39">
        <f>SUM(MID(E3832,1,1),MID(E3832,2,1),MID(E3832,3,1),MID(E3832,4,1),MID(F3832,1,1),MID(F3832,2,1),MID(F3832,4,1),MID(F3832,5,1))</f>
        <v>22</v>
      </c>
      <c r="H3832" s="41">
        <f>IF(MOD(G3832,9)=0,9,MOD(G3832,9))</f>
        <v>4</v>
      </c>
      <c r="I3832" s="45" t="str">
        <f>IFERROR(MID("日月火水木金土",WEEKDAY(D3832),1),"")</f>
        <v>日</v>
      </c>
      <c r="J3832" s="304" t="s">
        <v>3773</v>
      </c>
      <c r="K3832" s="202" t="str">
        <f>VLOOKUP(F3832,石と花メイン,3,FALSE)</f>
        <v>◆青玉</v>
      </c>
      <c r="L3832" s="297" t="str">
        <f>VLOOKUP(F3832,石と花メイン,4,FALSE)</f>
        <v>アドニス【夏咲福寿草】</v>
      </c>
      <c r="M3832" s="393">
        <f>IF(OR(MONTH(F3832)&lt;7,AND(MONTH(F3832)=7,DAY(F3832)&lt;=25)),
MOD(SUM((E3832-1901)*365,259),260),
MOD(SUM((E3832-1900)*365,259),260))</f>
        <v>9</v>
      </c>
      <c r="N3832" s="390">
        <f>IF(AND(MONTH(F3832)=7,DAY(F3832)&gt;25),1,
ROUNDDOWN((SUM(VLOOKUP(MONTH(F3832),D暦変換用数値,2,FALSE),DAY(F3832))/28)+1,0))</f>
        <v>8</v>
      </c>
      <c r="O3832" s="205">
        <f>IF(AND(MONTH(F3832)=7,DAY(F3832)&gt;25),DAY(F3832)-25,
MOD((SUM(VLOOKUP(MONTH(F3832),D暦変換用数値,2,FALSE),DAY(F3832))),28)+1)</f>
        <v>20</v>
      </c>
      <c r="P3832" s="406">
        <f>IF(OR(MONTH(F3832)&lt;7,AND(MONTH(F3832)=7,DAY(F3832)&lt;=25)),
MOD(SUM((E3832-1901)*365,(N3832-1)*28,O3832,258),260),
MOD(SUM((E3832-1900)*365,(N3832-1)*28,O3832,258),260))</f>
        <v>224</v>
      </c>
      <c r="Q3832" s="373" t="str">
        <f>VLOOKUP(MOD(P3832,4),色,2,FALSE)</f>
        <v>黄色い</v>
      </c>
      <c r="R3832" s="291" t="str">
        <f>VLOOKUP(MOD(P3832,13),銀河の音,2,FALSE)</f>
        <v>電気の</v>
      </c>
      <c r="S3832" s="384" t="str">
        <f>VLOOKUP(MOD(P3832,20),太陽の紋章,2,FALSE)</f>
        <v>種</v>
      </c>
      <c r="T3832" s="103" t="s">
        <v>1266</v>
      </c>
    </row>
    <row r="3833" spans="1:20" ht="13.5" customHeight="1">
      <c r="A3833" s="50" t="str">
        <f>VLOOKUP(MOD(E3833,10),十干,2,FALSE)</f>
        <v>辛</v>
      </c>
      <c r="B3833" s="199" t="str">
        <f>VLOOKUP(MOD(E3833,12),十二支,3,FALSE)</f>
        <v xml:space="preserve">10 龍 </v>
      </c>
      <c r="C3833" s="201" t="str">
        <f>VLOOKUP(F3833,星座,3,TRUE)</f>
        <v xml:space="preserve">12 海 </v>
      </c>
      <c r="D3833" s="531">
        <v>4093</v>
      </c>
      <c r="E3833" s="1">
        <f>IFERROR(YEAR(D3833),LEFT(D3833,4))</f>
        <v>1911</v>
      </c>
      <c r="F3833" s="1" t="str">
        <f>IF(ISTEXT(D3833),RIGHT(D3833,5),TEXT(D3833,"mm/dd"))</f>
        <v>03/16</v>
      </c>
      <c r="G3833" s="39">
        <f>SUM(MID(E3833,1,1),MID(E3833,2,1),MID(E3833,3,1),MID(E3833,4,1),MID(F3833,1,1),MID(F3833,2,1),MID(F3833,4,1),MID(F3833,5,1))</f>
        <v>22</v>
      </c>
      <c r="H3833" s="41">
        <f>IF(MOD(G3833,9)=0,9,MOD(G3833,9))</f>
        <v>4</v>
      </c>
      <c r="I3833" s="45" t="str">
        <f>IFERROR(MID("日月火水木金土",WEEKDAY(D3833),1),"")</f>
        <v>木</v>
      </c>
      <c r="J3833" s="304" t="s">
        <v>3111</v>
      </c>
      <c r="K3833" s="202" t="str">
        <f>VLOOKUP(F3833,石と花メイン,3,FALSE)</f>
        <v>◆藍玉</v>
      </c>
      <c r="L3833" s="297" t="str">
        <f>VLOOKUP(F3833,石と花メイン,4,FALSE)</f>
        <v>薄荷【ミント】</v>
      </c>
      <c r="M3833" s="393">
        <f>IF(OR(MONTH(F3833)&lt;7,AND(MONTH(F3833)=7,DAY(F3833)&lt;=25)),
MOD(SUM((E3833-1901)*365,259),260),
MOD(SUM((E3833-1900)*365,259),260))</f>
        <v>9</v>
      </c>
      <c r="N3833" s="390">
        <f>IF(AND(MONTH(F3833)=7,DAY(F3833)&gt;25),1,
ROUNDDOWN((SUM(VLOOKUP(MONTH(F3833),D暦変換用数値,2,FALSE),DAY(F3833))/28)+1,0))</f>
        <v>9</v>
      </c>
      <c r="O3833" s="205">
        <f>IF(AND(MONTH(F3833)=7,DAY(F3833)&gt;25),DAY(F3833)-25,
MOD((SUM(VLOOKUP(MONTH(F3833),D暦変換用数値,2,FALSE),DAY(F3833))),28)+1)</f>
        <v>10</v>
      </c>
      <c r="P3833" s="406">
        <f>IF(OR(MONTH(F3833)&lt;7,AND(MONTH(F3833)=7,DAY(F3833)&lt;=25)),
MOD(SUM((E3833-1901)*365,(N3833-1)*28,O3833,258),260),
MOD(SUM((E3833-1900)*365,(N3833-1)*28,O3833,258),260))</f>
        <v>242</v>
      </c>
      <c r="Q3833" s="375" t="str">
        <f>VLOOKUP(MOD(P3833,4),色,2,FALSE)</f>
        <v>白い</v>
      </c>
      <c r="R3833" s="293" t="str">
        <f>VLOOKUP(MOD(P3833,13),銀河の音,2,FALSE)</f>
        <v>銀河の</v>
      </c>
      <c r="S3833" s="386" t="str">
        <f>VLOOKUP(MOD(P3833,20),太陽の紋章,2,FALSE)</f>
        <v>風</v>
      </c>
      <c r="T3833" s="97" t="s">
        <v>2005</v>
      </c>
    </row>
    <row r="3834" spans="1:20" ht="13.5" customHeight="1">
      <c r="A3834" s="50" t="str">
        <f>VLOOKUP(MOD(E3834,10),十干,2,FALSE)</f>
        <v>癸</v>
      </c>
      <c r="B3834" s="199" t="str">
        <f>VLOOKUP(MOD(E3834,12),十二支,3,FALSE)</f>
        <v xml:space="preserve">10 龍 </v>
      </c>
      <c r="C3834" s="201" t="str">
        <f>VLOOKUP(F3834,星座,3,TRUE)</f>
        <v xml:space="preserve">12 海 </v>
      </c>
      <c r="D3834" s="531">
        <v>8477</v>
      </c>
      <c r="E3834" s="1">
        <f>IFERROR(YEAR(D3834),LEFT(D3834,4))</f>
        <v>1923</v>
      </c>
      <c r="F3834" s="1" t="str">
        <f>IF(ISTEXT(D3834),RIGHT(D3834,5),TEXT(D3834,"mm/dd"))</f>
        <v>03/17</v>
      </c>
      <c r="G3834" s="39">
        <f>SUM(MID(E3834,1,1),MID(E3834,2,1),MID(E3834,3,1),MID(E3834,4,1),MID(F3834,1,1),MID(F3834,2,1),MID(F3834,4,1),MID(F3834,5,1))</f>
        <v>26</v>
      </c>
      <c r="H3834" s="41">
        <f>IF(MOD(G3834,9)=0,9,MOD(G3834,9))</f>
        <v>8</v>
      </c>
      <c r="I3834" s="45" t="str">
        <f>IFERROR(MID("日月火水木金土",WEEKDAY(D3834),1),"")</f>
        <v>土</v>
      </c>
      <c r="J3834" s="304" t="s">
        <v>3112</v>
      </c>
      <c r="K3834" s="202" t="str">
        <f>VLOOKUP(F3834,石と花メイン,3,FALSE)</f>
        <v>◆翠玉</v>
      </c>
      <c r="L3834" s="297" t="str">
        <f>VLOOKUP(F3834,石と花メイン,4,FALSE)</f>
        <v>豌豆</v>
      </c>
      <c r="M3834" s="393">
        <f>IF(OR(MONTH(F3834)&lt;7,AND(MONTH(F3834)=7,DAY(F3834)&lt;=25)),
MOD(SUM((E3834-1901)*365,259),260),
MOD(SUM((E3834-1900)*365,259),260))</f>
        <v>229</v>
      </c>
      <c r="N3834" s="390">
        <f>IF(AND(MONTH(F3834)=7,DAY(F3834)&gt;25),1,
ROUNDDOWN((SUM(VLOOKUP(MONTH(F3834),D暦変換用数値,2,FALSE),DAY(F3834))/28)+1,0))</f>
        <v>9</v>
      </c>
      <c r="O3834" s="205">
        <f>IF(AND(MONTH(F3834)=7,DAY(F3834)&gt;25),DAY(F3834)-25,
MOD((SUM(VLOOKUP(MONTH(F3834),D暦変換用数値,2,FALSE),DAY(F3834))),28)+1)</f>
        <v>11</v>
      </c>
      <c r="P3834" s="406">
        <f>IF(OR(MONTH(F3834)&lt;7,AND(MONTH(F3834)=7,DAY(F3834)&lt;=25)),
MOD(SUM((E3834-1901)*365,(N3834-1)*28,O3834,258),260),
MOD(SUM((E3834-1900)*365,(N3834-1)*28,O3834,258),260))</f>
        <v>203</v>
      </c>
      <c r="Q3834" s="374" t="str">
        <f>VLOOKUP(MOD(P3834,4),色,2,FALSE)</f>
        <v>青い</v>
      </c>
      <c r="R3834" s="292" t="str">
        <f>VLOOKUP(MOD(P3834,13),銀河の音,2,FALSE)</f>
        <v>銀河の</v>
      </c>
      <c r="S3834" s="385" t="str">
        <f>VLOOKUP(MOD(P3834,20),太陽の紋章,2,FALSE)</f>
        <v>夜</v>
      </c>
      <c r="T3834" s="98"/>
    </row>
    <row r="3835" spans="1:20" ht="13.5" customHeight="1">
      <c r="A3835" s="50" t="str">
        <f>VLOOKUP(MOD(E3835,10),十干,2,FALSE)</f>
        <v>乙</v>
      </c>
      <c r="B3835" s="199" t="str">
        <f>VLOOKUP(MOD(E3835,12),十二支,3,FALSE)</f>
        <v xml:space="preserve">10 龍 </v>
      </c>
      <c r="C3835" s="201" t="str">
        <f>VLOOKUP(F3835,星座,3,TRUE)</f>
        <v xml:space="preserve">12 海 </v>
      </c>
      <c r="D3835" s="531">
        <v>12834</v>
      </c>
      <c r="E3835" s="1">
        <f>IFERROR(YEAR(D3835),LEFT(D3835,4))</f>
        <v>1935</v>
      </c>
      <c r="F3835" s="1" t="str">
        <f>IF(ISTEXT(D3835),RIGHT(D3835,5),TEXT(D3835,"mm/dd"))</f>
        <v>02/19</v>
      </c>
      <c r="G3835" s="39">
        <f>SUM(MID(E3835,1,1),MID(E3835,2,1),MID(E3835,3,1),MID(E3835,4,1),MID(F3835,1,1),MID(F3835,2,1),MID(F3835,4,1),MID(F3835,5,1))</f>
        <v>30</v>
      </c>
      <c r="H3835" s="41">
        <f>IF(MOD(G3835,9)=0,9,MOD(G3835,9))</f>
        <v>3</v>
      </c>
      <c r="I3835" s="45" t="str">
        <f>IFERROR(MID("日月火水木金土",WEEKDAY(D3835),1),"")</f>
        <v>火</v>
      </c>
      <c r="J3835" s="304" t="s">
        <v>3113</v>
      </c>
      <c r="K3835" s="202" t="str">
        <f>VLOOKUP(F3835,石と花メイン,3,FALSE)</f>
        <v>◆柘榴石</v>
      </c>
      <c r="L3835" s="297" t="str">
        <f>VLOOKUP(F3835,石と花メイン,4,FALSE)</f>
        <v>木蓮【マグノリア】</v>
      </c>
      <c r="M3835" s="393">
        <f>IF(OR(MONTH(F3835)&lt;7,AND(MONTH(F3835)=7,DAY(F3835)&lt;=25)),
MOD(SUM((E3835-1901)*365,259),260),
MOD(SUM((E3835-1900)*365,259),260))</f>
        <v>189</v>
      </c>
      <c r="N3835" s="390">
        <f>IF(AND(MONTH(F3835)=7,DAY(F3835)&gt;25),1,
ROUNDDOWN((SUM(VLOOKUP(MONTH(F3835),D暦変換用数値,2,FALSE),DAY(F3835))/28)+1,0))</f>
        <v>8</v>
      </c>
      <c r="O3835" s="205">
        <f>IF(AND(MONTH(F3835)=7,DAY(F3835)&gt;25),DAY(F3835)-25,
MOD((SUM(VLOOKUP(MONTH(F3835),D暦変換用数値,2,FALSE),DAY(F3835))),28)+1)</f>
        <v>13</v>
      </c>
      <c r="P3835" s="406">
        <f>IF(OR(MONTH(F3835)&lt;7,AND(MONTH(F3835)=7,DAY(F3835)&lt;=25)),
MOD(SUM((E3835-1901)*365,(N3835-1)*28,O3835,258),260),
MOD(SUM((E3835-1900)*365,(N3835-1)*28,O3835,258),260))</f>
        <v>137</v>
      </c>
      <c r="Q3835" s="372" t="str">
        <f>VLOOKUP(MOD(P3835,4),色,2,FALSE)</f>
        <v>赤い</v>
      </c>
      <c r="R3835" s="290" t="str">
        <f>VLOOKUP(MOD(P3835,13),銀河の音,2,FALSE)</f>
        <v>共振の</v>
      </c>
      <c r="S3835" s="383" t="str">
        <f>VLOOKUP(MOD(P3835,20),太陽の紋章,2,FALSE)</f>
        <v>地球</v>
      </c>
      <c r="T3835" s="105" t="s">
        <v>3352</v>
      </c>
    </row>
    <row r="3836" spans="1:20" ht="13.5" customHeight="1">
      <c r="A3836" s="282" t="str">
        <f>VLOOKUP(MOD(E3836,10),十干,2,FALSE)</f>
        <v>乙</v>
      </c>
      <c r="B3836" s="283" t="str">
        <f>VLOOKUP(MOD(E3836,12),十二支,3,FALSE)</f>
        <v xml:space="preserve">10 龍 </v>
      </c>
      <c r="C3836" s="287" t="str">
        <f>VLOOKUP(F3836,星座,3,TRUE)</f>
        <v xml:space="preserve">12 海 </v>
      </c>
      <c r="D3836" s="533">
        <v>12851</v>
      </c>
      <c r="E3836" s="83">
        <f>IFERROR(YEAR(D3836),LEFT(D3836,4))</f>
        <v>1935</v>
      </c>
      <c r="F3836" s="83" t="str">
        <f>IF(ISTEXT(D3836),RIGHT(D3836,5),TEXT(D3836,"mm/dd"))</f>
        <v>03/08</v>
      </c>
      <c r="G3836" s="88">
        <f>SUM(MID(E3836,1,1),MID(E3836,2,1),MID(E3836,3,1),MID(E3836,4,1),MID(F3836,1,1),MID(F3836,2,1),MID(F3836,4,1),MID(F3836,5,1))</f>
        <v>29</v>
      </c>
      <c r="H3836" s="88">
        <f>IF(MOD(G3836,9)=0,9,MOD(G3836,9))</f>
        <v>2</v>
      </c>
      <c r="I3836" s="83" t="str">
        <f>IFERROR(MID("日月火水木金土",WEEKDAY(D3836),1),"")</f>
        <v>金</v>
      </c>
      <c r="J3836" s="303" t="s">
        <v>5256</v>
      </c>
      <c r="K3836" s="87" t="str">
        <f>VLOOKUP(F3836,石と花メイン,3,FALSE)</f>
        <v>○真珠</v>
      </c>
      <c r="L3836" s="296" t="str">
        <f>VLOOKUP(F3836,石と花メイン,4,FALSE)</f>
        <v>栗</v>
      </c>
      <c r="M3836" s="392">
        <f>IF(OR(MONTH(F3836)&lt;7,AND(MONTH(F3836)=7,DAY(F3836)&lt;=25)),
MOD(SUM((E3836-1901)*365,259),260),
MOD(SUM((E3836-1900)*365,259),260))</f>
        <v>189</v>
      </c>
      <c r="N3836" s="330">
        <f>IF(AND(MONTH(F3836)=7,DAY(F3836)&gt;25),1,
ROUNDDOWN((SUM(VLOOKUP(MONTH(F3836),D暦変換用数値,2,FALSE),DAY(F3836))/28)+1,0))</f>
        <v>9</v>
      </c>
      <c r="O3836" s="84">
        <f>IF(AND(MONTH(F3836)=7,DAY(F3836)&gt;25),DAY(F3836)-25,
MOD((SUM(VLOOKUP(MONTH(F3836),D暦変換用数値,2,FALSE),DAY(F3836))),28)+1)</f>
        <v>2</v>
      </c>
      <c r="P3836" s="405">
        <f>IF(OR(MONTH(F3836)&lt;7,AND(MONTH(F3836)=7,DAY(F3836)&lt;=25)),
MOD(SUM((E3836-1901)*365,(N3836-1)*28,O3836,258),260),
MOD(SUM((E3836-1900)*365,(N3836-1)*28,O3836,258),260))</f>
        <v>154</v>
      </c>
      <c r="Q3836" s="371" t="str">
        <f>VLOOKUP(MOD(P3836,4),色,2,FALSE)</f>
        <v>白い</v>
      </c>
      <c r="R3836" s="289" t="str">
        <f>VLOOKUP(MOD(P3836,13),銀河の音,2,FALSE)</f>
        <v>スペクトルの</v>
      </c>
      <c r="S3836" s="382" t="str">
        <f>VLOOKUP(MOD(P3836,20),太陽の紋章,2,FALSE)</f>
        <v>魔法使い</v>
      </c>
      <c r="T3836" s="91" t="s">
        <v>3736</v>
      </c>
    </row>
    <row r="3837" spans="1:20" ht="13.5" customHeight="1">
      <c r="A3837" s="50" t="str">
        <f>VLOOKUP(MOD(E3837,10),十干,2,FALSE)</f>
        <v>乙</v>
      </c>
      <c r="B3837" s="199" t="str">
        <f>VLOOKUP(MOD(E3837,12),十二支,3,FALSE)</f>
        <v xml:space="preserve">10 龍 </v>
      </c>
      <c r="C3837" s="201" t="str">
        <f>VLOOKUP(F3837,星座,3,TRUE)</f>
        <v xml:space="preserve">12 海 </v>
      </c>
      <c r="D3837" s="531">
        <v>12852</v>
      </c>
      <c r="E3837" s="1">
        <f>IFERROR(YEAR(D3837),LEFT(D3837,4))</f>
        <v>1935</v>
      </c>
      <c r="F3837" s="1" t="str">
        <f>IF(ISTEXT(D3837),RIGHT(D3837,5),TEXT(D3837,"mm/dd"))</f>
        <v>03/09</v>
      </c>
      <c r="G3837" s="39">
        <f>SUM(MID(E3837,1,1),MID(E3837,2,1),MID(E3837,3,1),MID(E3837,4,1),MID(F3837,1,1),MID(F3837,2,1),MID(F3837,4,1),MID(F3837,5,1))</f>
        <v>30</v>
      </c>
      <c r="H3837" s="41">
        <f>IF(MOD(G3837,9)=0,9,MOD(G3837,9))</f>
        <v>3</v>
      </c>
      <c r="I3837" s="45" t="str">
        <f>IFERROR(MID("日月火水木金土",WEEKDAY(D3837),1),"")</f>
        <v>土</v>
      </c>
      <c r="J3837" s="304" t="s">
        <v>3114</v>
      </c>
      <c r="K3837" s="202" t="str">
        <f>VLOOKUP(F3837,石と花メイン,3,FALSE)</f>
        <v>◆猫目石</v>
      </c>
      <c r="L3837" s="297" t="str">
        <f>VLOOKUP(F3837,石と花メイン,4,FALSE)</f>
        <v>馬酔木</v>
      </c>
      <c r="M3837" s="393">
        <f>IF(OR(MONTH(F3837)&lt;7,AND(MONTH(F3837)=7,DAY(F3837)&lt;=25)),
MOD(SUM((E3837-1901)*365,259),260),
MOD(SUM((E3837-1900)*365,259),260))</f>
        <v>189</v>
      </c>
      <c r="N3837" s="390">
        <f>IF(AND(MONTH(F3837)=7,DAY(F3837)&gt;25),1,
ROUNDDOWN((SUM(VLOOKUP(MONTH(F3837),D暦変換用数値,2,FALSE),DAY(F3837))/28)+1,0))</f>
        <v>9</v>
      </c>
      <c r="O3837" s="205">
        <f>IF(AND(MONTH(F3837)=7,DAY(F3837)&gt;25),DAY(F3837)-25,
MOD((SUM(VLOOKUP(MONTH(F3837),D暦変換用数値,2,FALSE),DAY(F3837))),28)+1)</f>
        <v>3</v>
      </c>
      <c r="P3837" s="406">
        <f>IF(OR(MONTH(F3837)&lt;7,AND(MONTH(F3837)=7,DAY(F3837)&lt;=25)),
MOD(SUM((E3837-1901)*365,(N3837-1)*28,O3837,258),260),
MOD(SUM((E3837-1900)*365,(N3837-1)*28,O3837,258),260))</f>
        <v>155</v>
      </c>
      <c r="Q3837" s="374" t="str">
        <f>VLOOKUP(MOD(P3837,4),色,2,FALSE)</f>
        <v>青い</v>
      </c>
      <c r="R3837" s="292" t="str">
        <f>VLOOKUP(MOD(P3837,13),銀河の音,2,FALSE)</f>
        <v>水晶の</v>
      </c>
      <c r="S3837" s="385" t="str">
        <f>VLOOKUP(MOD(P3837,20),太陽の紋章,2,FALSE)</f>
        <v>鷲</v>
      </c>
      <c r="T3837" s="93" t="s">
        <v>6139</v>
      </c>
    </row>
    <row r="3838" spans="1:20" ht="13.5" customHeight="1">
      <c r="A3838" s="50" t="str">
        <f>VLOOKUP(MOD(E3838,10),十干,2,FALSE)</f>
        <v>丁</v>
      </c>
      <c r="B3838" s="199" t="str">
        <f>VLOOKUP(MOD(E3838,12),十二支,3,FALSE)</f>
        <v xml:space="preserve">10 龍 </v>
      </c>
      <c r="C3838" s="201" t="str">
        <f>VLOOKUP(F3838,星座,3,TRUE)</f>
        <v xml:space="preserve">12 海 </v>
      </c>
      <c r="D3838" s="531">
        <v>17219</v>
      </c>
      <c r="E3838" s="1">
        <f>IFERROR(YEAR(D3838),LEFT(D3838,4))</f>
        <v>1947</v>
      </c>
      <c r="F3838" s="1" t="str">
        <f>IF(ISTEXT(D3838),RIGHT(D3838,5),TEXT(D3838,"mm/dd"))</f>
        <v>02/21</v>
      </c>
      <c r="G3838" s="39">
        <f>SUM(MID(E3838,1,1),MID(E3838,2,1),MID(E3838,3,1),MID(E3838,4,1),MID(F3838,1,1),MID(F3838,2,1),MID(F3838,4,1),MID(F3838,5,1))</f>
        <v>26</v>
      </c>
      <c r="H3838" s="41">
        <f>IF(MOD(G3838,9)=0,9,MOD(G3838,9))</f>
        <v>8</v>
      </c>
      <c r="I3838" s="45" t="str">
        <f>IFERROR(MID("日月火水木金土",WEEKDAY(D3838),1),"")</f>
        <v>金</v>
      </c>
      <c r="J3838" s="304" t="s">
        <v>3115</v>
      </c>
      <c r="K3838" s="202" t="str">
        <f>VLOOKUP(F3838,石と花メイン,3,FALSE)</f>
        <v>◇金剛石</v>
      </c>
      <c r="L3838" s="297" t="str">
        <f>VLOOKUP(F3838,石と花メイン,4,FALSE)</f>
        <v>ネモフィラ【瑠璃唐草】</v>
      </c>
      <c r="M3838" s="393">
        <f>IF(OR(MONTH(F3838)&lt;7,AND(MONTH(F3838)=7,DAY(F3838)&lt;=25)),
MOD(SUM((E3838-1901)*365,259),260),
MOD(SUM((E3838-1900)*365,259),260))</f>
        <v>149</v>
      </c>
      <c r="N3838" s="390">
        <f>IF(AND(MONTH(F3838)=7,DAY(F3838)&gt;25),1,
ROUNDDOWN((SUM(VLOOKUP(MONTH(F3838),D暦変換用数値,2,FALSE),DAY(F3838))/28)+1,0))</f>
        <v>8</v>
      </c>
      <c r="O3838" s="205">
        <f>IF(AND(MONTH(F3838)=7,DAY(F3838)&gt;25),DAY(F3838)-25,
MOD((SUM(VLOOKUP(MONTH(F3838),D暦変換用数値,2,FALSE),DAY(F3838))),28)+1)</f>
        <v>15</v>
      </c>
      <c r="P3838" s="406">
        <f>IF(OR(MONTH(F3838)&lt;7,AND(MONTH(F3838)=7,DAY(F3838)&lt;=25)),
MOD(SUM((E3838-1901)*365,(N3838-1)*28,O3838,258),260),
MOD(SUM((E3838-1900)*365,(N3838-1)*28,O3838,258),260))</f>
        <v>99</v>
      </c>
      <c r="Q3838" s="374" t="str">
        <f>VLOOKUP(MOD(P3838,4),色,2,FALSE)</f>
        <v>青い</v>
      </c>
      <c r="R3838" s="292" t="str">
        <f>VLOOKUP(MOD(P3838,13),銀河の音,2,FALSE)</f>
        <v>銀河の</v>
      </c>
      <c r="S3838" s="385" t="str">
        <f>VLOOKUP(MOD(P3838,20),太陽の紋章,2,FALSE)</f>
        <v>嵐</v>
      </c>
      <c r="T3838" s="98" t="s">
        <v>3736</v>
      </c>
    </row>
    <row r="3839" spans="1:20" ht="13.5" customHeight="1">
      <c r="A3839" s="50" t="str">
        <f>VLOOKUP(MOD(E3839,10),十干,2,FALSE)</f>
        <v>丁</v>
      </c>
      <c r="B3839" s="199" t="str">
        <f>VLOOKUP(MOD(E3839,12),十二支,3,FALSE)</f>
        <v xml:space="preserve">10 龍 </v>
      </c>
      <c r="C3839" s="201" t="str">
        <f>VLOOKUP(F3839,星座,3,TRUE)</f>
        <v xml:space="preserve">12 海 </v>
      </c>
      <c r="D3839" s="531">
        <v>17231</v>
      </c>
      <c r="E3839" s="1">
        <f>IFERROR(YEAR(D3839),LEFT(D3839,4))</f>
        <v>1947</v>
      </c>
      <c r="F3839" s="1" t="str">
        <f>IF(ISTEXT(D3839),RIGHT(D3839,5),TEXT(D3839,"mm/dd"))</f>
        <v>03/05</v>
      </c>
      <c r="G3839" s="39">
        <f>SUM(MID(E3839,1,1),MID(E3839,2,1),MID(E3839,3,1),MID(E3839,4,1),MID(F3839,1,1),MID(F3839,2,1),MID(F3839,4,1),MID(F3839,5,1))</f>
        <v>29</v>
      </c>
      <c r="H3839" s="41">
        <f>IF(MOD(G3839,9)=0,9,MOD(G3839,9))</f>
        <v>2</v>
      </c>
      <c r="I3839" s="45" t="str">
        <f>IFERROR(MID("日月火水木金土",WEEKDAY(D3839),1),"")</f>
        <v>水</v>
      </c>
      <c r="J3839" s="304" t="s">
        <v>3116</v>
      </c>
      <c r="K3839" s="202" t="str">
        <f>VLOOKUP(F3839,石と花メイン,3,FALSE)</f>
        <v>◆青玉</v>
      </c>
      <c r="L3839" s="297" t="str">
        <f>VLOOKUP(F3839,石と花メイン,4,FALSE)</f>
        <v>矢車菊【コーンフラワー】</v>
      </c>
      <c r="M3839" s="393">
        <f>IF(OR(MONTH(F3839)&lt;7,AND(MONTH(F3839)=7,DAY(F3839)&lt;=25)),
MOD(SUM((E3839-1901)*365,259),260),
MOD(SUM((E3839-1900)*365,259),260))</f>
        <v>149</v>
      </c>
      <c r="N3839" s="390">
        <f>IF(AND(MONTH(F3839)=7,DAY(F3839)&gt;25),1,
ROUNDDOWN((SUM(VLOOKUP(MONTH(F3839),D暦変換用数値,2,FALSE),DAY(F3839))/28)+1,0))</f>
        <v>8</v>
      </c>
      <c r="O3839" s="205">
        <f>IF(AND(MONTH(F3839)=7,DAY(F3839)&gt;25),DAY(F3839)-25,
MOD((SUM(VLOOKUP(MONTH(F3839),D暦変換用数値,2,FALSE),DAY(F3839))),28)+1)</f>
        <v>27</v>
      </c>
      <c r="P3839" s="406">
        <f>IF(OR(MONTH(F3839)&lt;7,AND(MONTH(F3839)=7,DAY(F3839)&lt;=25)),
MOD(SUM((E3839-1901)*365,(N3839-1)*28,O3839,258),260),
MOD(SUM((E3839-1900)*365,(N3839-1)*28,O3839,258),260))</f>
        <v>111</v>
      </c>
      <c r="Q3839" s="374" t="str">
        <f>VLOOKUP(MOD(P3839,4),色,2,FALSE)</f>
        <v>青い</v>
      </c>
      <c r="R3839" s="292" t="str">
        <f>VLOOKUP(MOD(P3839,13),銀河の音,2,FALSE)</f>
        <v>共振の</v>
      </c>
      <c r="S3839" s="385" t="str">
        <f>VLOOKUP(MOD(P3839,20),太陽の紋章,2,FALSE)</f>
        <v>猿</v>
      </c>
      <c r="T3839" s="97" t="s">
        <v>5837</v>
      </c>
    </row>
    <row r="3840" spans="1:20" ht="13.5" customHeight="1">
      <c r="A3840" s="50" t="str">
        <f>VLOOKUP(MOD(E3840,10),十干,2,FALSE)</f>
        <v>丁</v>
      </c>
      <c r="B3840" s="199" t="str">
        <f>VLOOKUP(MOD(E3840,12),十二支,3,FALSE)</f>
        <v xml:space="preserve">10 龍 </v>
      </c>
      <c r="C3840" s="201" t="str">
        <f>VLOOKUP(F3840,星座,3,TRUE)</f>
        <v xml:space="preserve">12 海 </v>
      </c>
      <c r="D3840" s="531">
        <v>17232</v>
      </c>
      <c r="E3840" s="1">
        <f>IFERROR(YEAR(D3840),LEFT(D3840,4))</f>
        <v>1947</v>
      </c>
      <c r="F3840" s="1" t="str">
        <f>IF(ISTEXT(D3840),RIGHT(D3840,5),TEXT(D3840,"mm/dd"))</f>
        <v>03/06</v>
      </c>
      <c r="G3840" s="39">
        <f>SUM(MID(E3840,1,1),MID(E3840,2,1),MID(E3840,3,1),MID(E3840,4,1),MID(F3840,1,1),MID(F3840,2,1),MID(F3840,4,1),MID(F3840,5,1))</f>
        <v>30</v>
      </c>
      <c r="H3840" s="41">
        <f>IF(MOD(G3840,9)=0,9,MOD(G3840,9))</f>
        <v>3</v>
      </c>
      <c r="I3840" s="45" t="str">
        <f>IFERROR(MID("日月火水木金土",WEEKDAY(D3840),1),"")</f>
        <v>木</v>
      </c>
      <c r="J3840" s="304" t="s">
        <v>3117</v>
      </c>
      <c r="K3840" s="202" t="str">
        <f>VLOOKUP(F3840,石と花メイン,3,FALSE)</f>
        <v>●瑠璃</v>
      </c>
      <c r="L3840" s="297" t="str">
        <f>VLOOKUP(F3840,石と花メイン,4,FALSE)</f>
        <v>雛菊【デイジー】</v>
      </c>
      <c r="M3840" s="393">
        <f>IF(OR(MONTH(F3840)&lt;7,AND(MONTH(F3840)=7,DAY(F3840)&lt;=25)),
MOD(SUM((E3840-1901)*365,259),260),
MOD(SUM((E3840-1900)*365,259),260))</f>
        <v>149</v>
      </c>
      <c r="N3840" s="390">
        <f>IF(AND(MONTH(F3840)=7,DAY(F3840)&gt;25),1,
ROUNDDOWN((SUM(VLOOKUP(MONTH(F3840),D暦変換用数値,2,FALSE),DAY(F3840))/28)+1,0))</f>
        <v>8</v>
      </c>
      <c r="O3840" s="205">
        <f>IF(AND(MONTH(F3840)=7,DAY(F3840)&gt;25),DAY(F3840)-25,
MOD((SUM(VLOOKUP(MONTH(F3840),D暦変換用数値,2,FALSE),DAY(F3840))),28)+1)</f>
        <v>28</v>
      </c>
      <c r="P3840" s="406">
        <f>IF(OR(MONTH(F3840)&lt;7,AND(MONTH(F3840)=7,DAY(F3840)&lt;=25)),
MOD(SUM((E3840-1901)*365,(N3840-1)*28,O3840,258),260),
MOD(SUM((E3840-1900)*365,(N3840-1)*28,O3840,258),260))</f>
        <v>112</v>
      </c>
      <c r="Q3840" s="373" t="str">
        <f>VLOOKUP(MOD(P3840,4),色,2,FALSE)</f>
        <v>黄色い</v>
      </c>
      <c r="R3840" s="291" t="str">
        <f>VLOOKUP(MOD(P3840,13),銀河の音,2,FALSE)</f>
        <v>銀河の</v>
      </c>
      <c r="S3840" s="384" t="str">
        <f>VLOOKUP(MOD(P3840,20),太陽の紋章,2,FALSE)</f>
        <v>人</v>
      </c>
      <c r="T3840" s="98" t="s">
        <v>3736</v>
      </c>
    </row>
    <row r="3841" spans="1:20" ht="13.5" customHeight="1">
      <c r="A3841" s="50" t="str">
        <f>VLOOKUP(MOD(E3841,10),十干,2,FALSE)</f>
        <v>丁</v>
      </c>
      <c r="B3841" s="199" t="str">
        <f>VLOOKUP(MOD(E3841,12),十二支,3,FALSE)</f>
        <v xml:space="preserve">10 龍 </v>
      </c>
      <c r="C3841" s="201" t="str">
        <f>VLOOKUP(F3841,星座,3,TRUE)</f>
        <v xml:space="preserve">12 海 </v>
      </c>
      <c r="D3841" s="531">
        <v>17246</v>
      </c>
      <c r="E3841" s="1">
        <f>IFERROR(YEAR(D3841),LEFT(D3841,4))</f>
        <v>1947</v>
      </c>
      <c r="F3841" s="1" t="str">
        <f>IF(ISTEXT(D3841),RIGHT(D3841,5),TEXT(D3841,"mm/dd"))</f>
        <v>03/20</v>
      </c>
      <c r="G3841" s="39">
        <f>SUM(MID(E3841,1,1),MID(E3841,2,1),MID(E3841,3,1),MID(E3841,4,1),MID(F3841,1,1),MID(F3841,2,1),MID(F3841,4,1),MID(F3841,5,1))</f>
        <v>26</v>
      </c>
      <c r="H3841" s="41">
        <f>IF(MOD(G3841,9)=0,9,MOD(G3841,9))</f>
        <v>8</v>
      </c>
      <c r="I3841" s="45" t="str">
        <f>IFERROR(MID("日月火水木金土",WEEKDAY(D3841),1),"")</f>
        <v>木</v>
      </c>
      <c r="J3841" s="304" t="s">
        <v>3118</v>
      </c>
      <c r="K3841" s="202" t="str">
        <f>VLOOKUP(F3841,石と花メイン,3,FALSE)</f>
        <v>◆猫目石</v>
      </c>
      <c r="L3841" s="297" t="str">
        <f>VLOOKUP(F3841,石と花メイン,4,FALSE)</f>
        <v>チューリップ【鬱金香】</v>
      </c>
      <c r="M3841" s="393">
        <f>IF(OR(MONTH(F3841)&lt;7,AND(MONTH(F3841)=7,DAY(F3841)&lt;=25)),
MOD(SUM((E3841-1901)*365,259),260),
MOD(SUM((E3841-1900)*365,259),260))</f>
        <v>149</v>
      </c>
      <c r="N3841" s="390">
        <f>IF(AND(MONTH(F3841)=7,DAY(F3841)&gt;25),1,
ROUNDDOWN((SUM(VLOOKUP(MONTH(F3841),D暦変換用数値,2,FALSE),DAY(F3841))/28)+1,0))</f>
        <v>9</v>
      </c>
      <c r="O3841" s="205">
        <f>IF(AND(MONTH(F3841)=7,DAY(F3841)&gt;25),DAY(F3841)-25,
MOD((SUM(VLOOKUP(MONTH(F3841),D暦変換用数値,2,FALSE),DAY(F3841))),28)+1)</f>
        <v>14</v>
      </c>
      <c r="P3841" s="406">
        <f>IF(OR(MONTH(F3841)&lt;7,AND(MONTH(F3841)=7,DAY(F3841)&lt;=25)),
MOD(SUM((E3841-1901)*365,(N3841-1)*28,O3841,258),260),
MOD(SUM((E3841-1900)*365,(N3841-1)*28,O3841,258),260))</f>
        <v>126</v>
      </c>
      <c r="Q3841" s="375" t="str">
        <f>VLOOKUP(MOD(P3841,4),色,2,FALSE)</f>
        <v>白い</v>
      </c>
      <c r="R3841" s="293" t="str">
        <f>VLOOKUP(MOD(P3841,13),銀河の音,2,FALSE)</f>
        <v>太陽の</v>
      </c>
      <c r="S3841" s="386" t="str">
        <f>VLOOKUP(MOD(P3841,20),太陽の紋章,2,FALSE)</f>
        <v>世界の橋渡し</v>
      </c>
      <c r="T3841" s="98" t="s">
        <v>3736</v>
      </c>
    </row>
    <row r="3842" spans="1:20" ht="13.5" customHeight="1">
      <c r="A3842" s="50" t="str">
        <f>VLOOKUP(MOD(E3842,10),十干,2,FALSE)</f>
        <v>己</v>
      </c>
      <c r="B3842" s="199" t="str">
        <f>VLOOKUP(MOD(E3842,12),十二支,3,FALSE)</f>
        <v xml:space="preserve">10 龍 </v>
      </c>
      <c r="C3842" s="201" t="str">
        <f>VLOOKUP(F3842,星座,3,TRUE)</f>
        <v xml:space="preserve">12 海 </v>
      </c>
      <c r="D3842" s="531">
        <v>21601</v>
      </c>
      <c r="E3842" s="1">
        <f>IFERROR(YEAR(D3842),LEFT(D3842,4))</f>
        <v>1959</v>
      </c>
      <c r="F3842" s="1" t="str">
        <f>IF(ISTEXT(D3842),RIGHT(D3842,5),TEXT(D3842,"mm/dd"))</f>
        <v>02/20</v>
      </c>
      <c r="G3842" s="39">
        <f>SUM(MID(E3842,1,1),MID(E3842,2,1),MID(E3842,3,1),MID(E3842,4,1),MID(F3842,1,1),MID(F3842,2,1),MID(F3842,4,1),MID(F3842,5,1))</f>
        <v>28</v>
      </c>
      <c r="H3842" s="41">
        <f>IF(MOD(G3842,9)=0,9,MOD(G3842,9))</f>
        <v>1</v>
      </c>
      <c r="I3842" s="45" t="str">
        <f>IFERROR(MID("日月火水木金土",WEEKDAY(D3842),1),"")</f>
        <v>金</v>
      </c>
      <c r="J3842" s="304" t="s">
        <v>3119</v>
      </c>
      <c r="K3842" s="202" t="str">
        <f>VLOOKUP(F3842,石と花メイン,3,FALSE)</f>
        <v>◆翠玉</v>
      </c>
      <c r="L3842" s="297" t="str">
        <f>VLOOKUP(F3842,石と花メイン,4,FALSE)</f>
        <v>カルミア【アメリカ石楠花】</v>
      </c>
      <c r="M3842" s="393">
        <f>IF(OR(MONTH(F3842)&lt;7,AND(MONTH(F3842)=7,DAY(F3842)&lt;=25)),
MOD(SUM((E3842-1901)*365,259),260),
MOD(SUM((E3842-1900)*365,259),260))</f>
        <v>109</v>
      </c>
      <c r="N3842" s="390">
        <f>IF(AND(MONTH(F3842)=7,DAY(F3842)&gt;25),1,
ROUNDDOWN((SUM(VLOOKUP(MONTH(F3842),D暦変換用数値,2,FALSE),DAY(F3842))/28)+1,0))</f>
        <v>8</v>
      </c>
      <c r="O3842" s="205">
        <f>IF(AND(MONTH(F3842)=7,DAY(F3842)&gt;25),DAY(F3842)-25,
MOD((SUM(VLOOKUP(MONTH(F3842),D暦変換用数値,2,FALSE),DAY(F3842))),28)+1)</f>
        <v>14</v>
      </c>
      <c r="P3842" s="406">
        <f>IF(OR(MONTH(F3842)&lt;7,AND(MONTH(F3842)=7,DAY(F3842)&lt;=25)),
MOD(SUM((E3842-1901)*365,(N3842-1)*28,O3842,258),260),
MOD(SUM((E3842-1900)*365,(N3842-1)*28,O3842,258),260))</f>
        <v>58</v>
      </c>
      <c r="Q3842" s="375" t="str">
        <f>VLOOKUP(MOD(P3842,4),色,2,FALSE)</f>
        <v>白い</v>
      </c>
      <c r="R3842" s="293" t="str">
        <f>VLOOKUP(MOD(P3842,13),銀河の音,2,FALSE)</f>
        <v>律動の</v>
      </c>
      <c r="S3842" s="386" t="str">
        <f>VLOOKUP(MOD(P3842,20),太陽の紋章,2,FALSE)</f>
        <v>鏡</v>
      </c>
      <c r="T3842" s="99" t="s">
        <v>8960</v>
      </c>
    </row>
    <row r="3843" spans="1:20" ht="13.5" customHeight="1">
      <c r="A3843" s="334" t="str">
        <f>VLOOKUP(MOD(E3843,10),十干,2,FALSE)</f>
        <v>己</v>
      </c>
      <c r="B3843" s="331" t="str">
        <f>VLOOKUP(MOD(E3843,12),十二支,3,FALSE)</f>
        <v xml:space="preserve">10 龍 </v>
      </c>
      <c r="C3843" s="336" t="str">
        <f>VLOOKUP(F3843,星座,3,TRUE)</f>
        <v xml:space="preserve">12 海 </v>
      </c>
      <c r="D3843" s="540">
        <v>21604</v>
      </c>
      <c r="E3843" s="131">
        <f>IFERROR(YEAR(D3843),LEFT(D3843,4))</f>
        <v>1959</v>
      </c>
      <c r="F3843" s="538" t="str">
        <f>IF(ISTEXT(D3843),RIGHT(D3843,5),TEXT(D3843,"mm/dd"))</f>
        <v>02/23</v>
      </c>
      <c r="G3843" s="133">
        <f>SUM(MID(E3843,1,1),MID(E3843,2,1),MID(E3843,3,1),MID(E3843,4,1),MID(F3843,1,1),MID(F3843,2,1),MID(F3843,4,1),MID(F3843,5,1))</f>
        <v>31</v>
      </c>
      <c r="H3843" s="133">
        <f>IF(MOD(G3843,9)=0,9,MOD(G3843,9))</f>
        <v>4</v>
      </c>
      <c r="I3843" s="131" t="str">
        <f>IFERROR(MID("日月火水木金土",WEEKDAY(D3843),1),"")</f>
        <v>月</v>
      </c>
      <c r="J3843" s="306" t="s">
        <v>9038</v>
      </c>
      <c r="K3843" s="335" t="str">
        <f>VLOOKUP(F3843,石と花メイン,3,FALSE)</f>
        <v>◆柘榴石</v>
      </c>
      <c r="L3843" s="302" t="str">
        <f>VLOOKUP(F3843,石と花メイン,4,FALSE)</f>
        <v>辛夷【山蘭】</v>
      </c>
      <c r="M3843" s="396">
        <f>IF(OR(MONTH(F3843)&lt;7,AND(MONTH(F3843)=7,DAY(F3843)&lt;=25)),
MOD(SUM((E3843-1901)*365,259),260),
MOD(SUM((E3843-1900)*365,259),260))</f>
        <v>109</v>
      </c>
      <c r="N3843" s="335">
        <f>IF(AND(MONTH(F3843)=7,DAY(F3843)&gt;25),1,
ROUNDDOWN((SUM(VLOOKUP(MONTH(F3843),D暦変換用数値,2,FALSE),DAY(F3843))/28)+1,0))</f>
        <v>8</v>
      </c>
      <c r="O3843" s="132">
        <f>IF(AND(MONTH(F3843)=7,DAY(F3843)&gt;25),DAY(F3843)-25,
MOD((SUM(VLOOKUP(MONTH(F3843),D暦変換用数値,2,FALSE),DAY(F3843))),28)+1)</f>
        <v>17</v>
      </c>
      <c r="P3843" s="404">
        <f>IF(OR(MONTH(F3843)&lt;7,AND(MONTH(F3843)=7,DAY(F3843)&lt;=25)),
MOD(SUM((E3843-1901)*365,(N3843-1)*28,O3843,258),260),
MOD(SUM((E3843-1900)*365,(N3843-1)*28,O3843,258),260))</f>
        <v>61</v>
      </c>
      <c r="Q3843" s="376" t="str">
        <f>VLOOKUP(MOD(P3843,4),色,2,FALSE)</f>
        <v>赤い</v>
      </c>
      <c r="R3843" s="333" t="str">
        <f>VLOOKUP(MOD(P3843,13),銀河の音,2,FALSE)</f>
        <v>太陽の</v>
      </c>
      <c r="S3843" s="387" t="str">
        <f>VLOOKUP(MOD(P3843,20),太陽の紋章,2,FALSE)</f>
        <v>竜</v>
      </c>
      <c r="T3843" s="119" t="s">
        <v>9042</v>
      </c>
    </row>
    <row r="3844" spans="1:20" ht="13.5" customHeight="1">
      <c r="A3844" s="50" t="str">
        <f>VLOOKUP(MOD(E3844,10),十干,2,FALSE)</f>
        <v>己</v>
      </c>
      <c r="B3844" s="199" t="str">
        <f>VLOOKUP(MOD(E3844,12),十二支,3,FALSE)</f>
        <v xml:space="preserve">10 龍 </v>
      </c>
      <c r="C3844" s="201" t="str">
        <f>VLOOKUP(F3844,星座,3,TRUE)</f>
        <v xml:space="preserve">12 海 </v>
      </c>
      <c r="D3844" s="531">
        <v>21612</v>
      </c>
      <c r="E3844" s="1">
        <f>IFERROR(YEAR(D3844),LEFT(D3844,4))</f>
        <v>1959</v>
      </c>
      <c r="F3844" s="1" t="str">
        <f>IF(ISTEXT(D3844),RIGHT(D3844,5),TEXT(D3844,"mm/dd"))</f>
        <v>03/03</v>
      </c>
      <c r="G3844" s="39">
        <f>SUM(MID(E3844,1,1),MID(E3844,2,1),MID(E3844,3,1),MID(E3844,4,1),MID(F3844,1,1),MID(F3844,2,1),MID(F3844,4,1),MID(F3844,5,1))</f>
        <v>30</v>
      </c>
      <c r="H3844" s="41">
        <f>IF(MOD(G3844,9)=0,9,MOD(G3844,9))</f>
        <v>3</v>
      </c>
      <c r="I3844" s="45" t="str">
        <f>IFERROR(MID("日月火水木金土",WEEKDAY(D3844),1),"")</f>
        <v>火</v>
      </c>
      <c r="J3844" s="304" t="s">
        <v>3120</v>
      </c>
      <c r="K3844" s="202" t="str">
        <f>VLOOKUP(F3844,石と花メイン,3,FALSE)</f>
        <v>■紫水晶</v>
      </c>
      <c r="L3844" s="297" t="str">
        <f>VLOOKUP(F3844,石と花メイン,4,FALSE)</f>
        <v>桃</v>
      </c>
      <c r="M3844" s="393">
        <f>IF(OR(MONTH(F3844)&lt;7,AND(MONTH(F3844)=7,DAY(F3844)&lt;=25)),
MOD(SUM((E3844-1901)*365,259),260),
MOD(SUM((E3844-1900)*365,259),260))</f>
        <v>109</v>
      </c>
      <c r="N3844" s="390">
        <f>IF(AND(MONTH(F3844)=7,DAY(F3844)&gt;25),1,
ROUNDDOWN((SUM(VLOOKUP(MONTH(F3844),D暦変換用数値,2,FALSE),DAY(F3844))/28)+1,0))</f>
        <v>8</v>
      </c>
      <c r="O3844" s="205">
        <f>IF(AND(MONTH(F3844)=7,DAY(F3844)&gt;25),DAY(F3844)-25,
MOD((SUM(VLOOKUP(MONTH(F3844),D暦変換用数値,2,FALSE),DAY(F3844))),28)+1)</f>
        <v>25</v>
      </c>
      <c r="P3844" s="406">
        <f>IF(OR(MONTH(F3844)&lt;7,AND(MONTH(F3844)=7,DAY(F3844)&lt;=25)),
MOD(SUM((E3844-1901)*365,(N3844-1)*28,O3844,258),260),
MOD(SUM((E3844-1900)*365,(N3844-1)*28,O3844,258),260))</f>
        <v>69</v>
      </c>
      <c r="Q3844" s="372" t="str">
        <f>VLOOKUP(MOD(P3844,4),色,2,FALSE)</f>
        <v>赤い</v>
      </c>
      <c r="R3844" s="290" t="str">
        <f>VLOOKUP(MOD(P3844,13),銀河の音,2,FALSE)</f>
        <v>自己存在の</v>
      </c>
      <c r="S3844" s="383" t="str">
        <f>VLOOKUP(MOD(P3844,20),太陽の紋章,2,FALSE)</f>
        <v>月</v>
      </c>
      <c r="T3844" s="97" t="s">
        <v>2006</v>
      </c>
    </row>
    <row r="3845" spans="1:20" ht="13.5" customHeight="1">
      <c r="A3845" s="282" t="str">
        <f>VLOOKUP(MOD(E3845,10),十干,2,FALSE)</f>
        <v>己</v>
      </c>
      <c r="B3845" s="283" t="str">
        <f>VLOOKUP(MOD(E3845,12),十二支,3,FALSE)</f>
        <v xml:space="preserve">10 龍 </v>
      </c>
      <c r="C3845" s="287" t="str">
        <f>VLOOKUP(F3845,星座,3,TRUE)</f>
        <v xml:space="preserve">12 海 </v>
      </c>
      <c r="D3845" s="533">
        <v>21616</v>
      </c>
      <c r="E3845" s="83">
        <f>IFERROR(YEAR(D3845),LEFT(D3845,4))</f>
        <v>1959</v>
      </c>
      <c r="F3845" s="83" t="str">
        <f>IF(ISTEXT(D3845),RIGHT(D3845,5),TEXT(D3845,"mm/dd"))</f>
        <v>03/07</v>
      </c>
      <c r="G3845" s="88">
        <f>SUM(MID(E3845,1,1),MID(E3845,2,1),MID(E3845,3,1),MID(E3845,4,1),MID(F3845,1,1),MID(F3845,2,1),MID(F3845,4,1),MID(F3845,5,1))</f>
        <v>34</v>
      </c>
      <c r="H3845" s="88">
        <f>IF(MOD(G3845,9)=0,9,MOD(G3845,9))</f>
        <v>7</v>
      </c>
      <c r="I3845" s="83" t="str">
        <f>IFERROR(MID("日月火水木金土",WEEKDAY(D3845),1),"")</f>
        <v>土</v>
      </c>
      <c r="J3845" s="303" t="s">
        <v>5257</v>
      </c>
      <c r="K3845" s="87" t="str">
        <f>VLOOKUP(F3845,石と花メイン,3,FALSE)</f>
        <v>■瑪瑙</v>
      </c>
      <c r="L3845" s="296" t="str">
        <f>VLOOKUP(F3845,石と花メイン,4,FALSE)</f>
        <v>薺【ぺんぺん草】</v>
      </c>
      <c r="M3845" s="392">
        <f>IF(OR(MONTH(F3845)&lt;7,AND(MONTH(F3845)=7,DAY(F3845)&lt;=25)),
MOD(SUM((E3845-1901)*365,259),260),
MOD(SUM((E3845-1900)*365,259),260))</f>
        <v>109</v>
      </c>
      <c r="N3845" s="330">
        <f>IF(AND(MONTH(F3845)=7,DAY(F3845)&gt;25),1,
ROUNDDOWN((SUM(VLOOKUP(MONTH(F3845),D暦変換用数値,2,FALSE),DAY(F3845))/28)+1,0))</f>
        <v>9</v>
      </c>
      <c r="O3845" s="84">
        <f>IF(AND(MONTH(F3845)=7,DAY(F3845)&gt;25),DAY(F3845)-25,
MOD((SUM(VLOOKUP(MONTH(F3845),D暦変換用数値,2,FALSE),DAY(F3845))),28)+1)</f>
        <v>1</v>
      </c>
      <c r="P3845" s="405">
        <f>IF(OR(MONTH(F3845)&lt;7,AND(MONTH(F3845)=7,DAY(F3845)&lt;=25)),
MOD(SUM((E3845-1901)*365,(N3845-1)*28,O3845,258),260),
MOD(SUM((E3845-1900)*365,(N3845-1)*28,O3845,258),260))</f>
        <v>73</v>
      </c>
      <c r="Q3845" s="371" t="str">
        <f>VLOOKUP(MOD(P3845,4),色,2,FALSE)</f>
        <v>赤い</v>
      </c>
      <c r="R3845" s="289" t="str">
        <f>VLOOKUP(MOD(P3845,13),銀河の音,2,FALSE)</f>
        <v>銀河の</v>
      </c>
      <c r="S3845" s="382" t="str">
        <f>VLOOKUP(MOD(P3845,20),太陽の紋章,2,FALSE)</f>
        <v>空歩く者</v>
      </c>
      <c r="T3845" s="100" t="s">
        <v>2068</v>
      </c>
    </row>
    <row r="3846" spans="1:20" ht="13.5" customHeight="1">
      <c r="A3846" s="50" t="str">
        <f>VLOOKUP(MOD(E3846,10),十干,2,FALSE)</f>
        <v>己</v>
      </c>
      <c r="B3846" s="199" t="str">
        <f>VLOOKUP(MOD(E3846,12),十二支,3,FALSE)</f>
        <v xml:space="preserve">10 龍 </v>
      </c>
      <c r="C3846" s="201" t="str">
        <f>VLOOKUP(F3846,星座,3,TRUE)</f>
        <v xml:space="preserve">12 海 </v>
      </c>
      <c r="D3846" s="535">
        <v>21618</v>
      </c>
      <c r="E3846" s="45">
        <f>IFERROR(YEAR(D3846),LEFT(D3846,4))</f>
        <v>1959</v>
      </c>
      <c r="F3846" s="45" t="str">
        <f>IF(ISTEXT(D3846),RIGHT(D3846,5),TEXT(D3846,"mm/dd"))</f>
        <v>03/09</v>
      </c>
      <c r="G3846" s="41">
        <f>SUM(MID(E3846,1,1),MID(E3846,2,1),MID(E3846,3,1),MID(E3846,4,1),MID(F3846,1,1),MID(F3846,2,1),MID(F3846,4,1),MID(F3846,5,1))</f>
        <v>36</v>
      </c>
      <c r="H3846" s="41">
        <f>IF(MOD(G3846,9)=0,9,MOD(G3846,9))</f>
        <v>9</v>
      </c>
      <c r="I3846" s="45" t="str">
        <f>IFERROR(MID("日月火水木金土",WEEKDAY(D3846),1),"")</f>
        <v>月</v>
      </c>
      <c r="J3846" s="305" t="s">
        <v>248</v>
      </c>
      <c r="K3846" s="203" t="str">
        <f>VLOOKUP(F3846,石と花メイン,3,FALSE)</f>
        <v>◆猫目石</v>
      </c>
      <c r="L3846" s="298" t="str">
        <f>VLOOKUP(F3846,石と花メイン,4,FALSE)</f>
        <v>馬酔木</v>
      </c>
      <c r="M3846" s="394">
        <f>IF(OR(MONTH(F3846)&lt;7,AND(MONTH(F3846)=7,DAY(F3846)&lt;=25)),
MOD(SUM((E3846-1901)*365,259),260),
MOD(SUM((E3846-1900)*365,259),260))</f>
        <v>109</v>
      </c>
      <c r="N3846" s="391">
        <f>IF(AND(MONTH(F3846)=7,DAY(F3846)&gt;25),1,
ROUNDDOWN((SUM(VLOOKUP(MONTH(F3846),D暦変換用数値,2,FALSE),DAY(F3846))/28)+1,0))</f>
        <v>9</v>
      </c>
      <c r="O3846" s="46">
        <f>IF(AND(MONTH(F3846)=7,DAY(F3846)&gt;25),DAY(F3846)-25,
MOD((SUM(VLOOKUP(MONTH(F3846),D暦変換用数値,2,FALSE),DAY(F3846))),28)+1)</f>
        <v>3</v>
      </c>
      <c r="P3846" s="407">
        <f>IF(OR(MONTH(F3846)&lt;7,AND(MONTH(F3846)=7,DAY(F3846)&lt;=25)),
MOD(SUM((E3846-1901)*365,(N3846-1)*28,O3846,258),260),
MOD(SUM((E3846-1900)*365,(N3846-1)*28,O3846,258),260))</f>
        <v>75</v>
      </c>
      <c r="Q3846" s="374" t="str">
        <f>VLOOKUP(MOD(P3846,4),色,2,FALSE)</f>
        <v>青い</v>
      </c>
      <c r="R3846" s="292" t="str">
        <f>VLOOKUP(MOD(P3846,13),銀河の音,2,FALSE)</f>
        <v>惑星の</v>
      </c>
      <c r="S3846" s="385" t="str">
        <f>VLOOKUP(MOD(P3846,20),太陽の紋章,2,FALSE)</f>
        <v>鷲</v>
      </c>
      <c r="T3846" s="110" t="s">
        <v>6471</v>
      </c>
    </row>
    <row r="3847" spans="1:20" ht="13.5" customHeight="1">
      <c r="A3847" s="50" t="str">
        <f>VLOOKUP(MOD(E3847,10),十干,2,FALSE)</f>
        <v>己</v>
      </c>
      <c r="B3847" s="199" t="str">
        <f>VLOOKUP(MOD(E3847,12),十二支,3,FALSE)</f>
        <v xml:space="preserve">10 龍 </v>
      </c>
      <c r="C3847" s="201" t="str">
        <f>VLOOKUP(F3847,星座,3,TRUE)</f>
        <v xml:space="preserve">12 海 </v>
      </c>
      <c r="D3847" s="531">
        <v>21621</v>
      </c>
      <c r="E3847" s="1">
        <f>IFERROR(YEAR(D3847),LEFT(D3847,4))</f>
        <v>1959</v>
      </c>
      <c r="F3847" s="1" t="str">
        <f>IF(ISTEXT(D3847),RIGHT(D3847,5),TEXT(D3847,"mm/dd"))</f>
        <v>03/12</v>
      </c>
      <c r="G3847" s="39">
        <f>SUM(MID(E3847,1,1),MID(E3847,2,1),MID(E3847,3,1),MID(E3847,4,1),MID(F3847,1,1),MID(F3847,2,1),MID(F3847,4,1),MID(F3847,5,1))</f>
        <v>30</v>
      </c>
      <c r="H3847" s="41">
        <f>IF(MOD(G3847,9)=0,9,MOD(G3847,9))</f>
        <v>3</v>
      </c>
      <c r="I3847" s="45" t="str">
        <f>IFERROR(MID("日月火水木金土",WEEKDAY(D3847),1),"")</f>
        <v>木</v>
      </c>
      <c r="J3847" s="304" t="s">
        <v>3121</v>
      </c>
      <c r="K3847" s="202" t="str">
        <f>VLOOKUP(F3847,石と花メイン,3,FALSE)</f>
        <v>◇金剛石</v>
      </c>
      <c r="L3847" s="297" t="str">
        <f>VLOOKUP(F3847,石と花メイン,4,FALSE)</f>
        <v>金雀枝</v>
      </c>
      <c r="M3847" s="393">
        <f>IF(OR(MONTH(F3847)&lt;7,AND(MONTH(F3847)=7,DAY(F3847)&lt;=25)),
MOD(SUM((E3847-1901)*365,259),260),
MOD(SUM((E3847-1900)*365,259),260))</f>
        <v>109</v>
      </c>
      <c r="N3847" s="390">
        <f>IF(AND(MONTH(F3847)=7,DAY(F3847)&gt;25),1,
ROUNDDOWN((SUM(VLOOKUP(MONTH(F3847),D暦変換用数値,2,FALSE),DAY(F3847))/28)+1,0))</f>
        <v>9</v>
      </c>
      <c r="O3847" s="205">
        <f>IF(AND(MONTH(F3847)=7,DAY(F3847)&gt;25),DAY(F3847)-25,
MOD((SUM(VLOOKUP(MONTH(F3847),D暦変換用数値,2,FALSE),DAY(F3847))),28)+1)</f>
        <v>6</v>
      </c>
      <c r="P3847" s="406">
        <f>IF(OR(MONTH(F3847)&lt;7,AND(MONTH(F3847)=7,DAY(F3847)&lt;=25)),
MOD(SUM((E3847-1901)*365,(N3847-1)*28,O3847,258),260),
MOD(SUM((E3847-1900)*365,(N3847-1)*28,O3847,258),260))</f>
        <v>78</v>
      </c>
      <c r="Q3847" s="375" t="str">
        <f>VLOOKUP(MOD(P3847,4),色,2,FALSE)</f>
        <v>白い</v>
      </c>
      <c r="R3847" s="293" t="str">
        <f>VLOOKUP(MOD(P3847,13),銀河の音,2,FALSE)</f>
        <v>宇宙の</v>
      </c>
      <c r="S3847" s="386" t="str">
        <f>VLOOKUP(MOD(P3847,20),太陽の紋章,2,FALSE)</f>
        <v>鏡</v>
      </c>
      <c r="T3847" s="98" t="s">
        <v>3736</v>
      </c>
    </row>
    <row r="3848" spans="1:20" ht="13.5" customHeight="1">
      <c r="A3848" s="50" t="str">
        <f>VLOOKUP(MOD(E3848,10),十干,2,FALSE)</f>
        <v>己</v>
      </c>
      <c r="B3848" s="199" t="str">
        <f>VLOOKUP(MOD(E3848,12),十二支,3,FALSE)</f>
        <v xml:space="preserve">10 龍 </v>
      </c>
      <c r="C3848" s="201" t="str">
        <f>VLOOKUP(F3848,星座,3,TRUE)</f>
        <v xml:space="preserve">12 海 </v>
      </c>
      <c r="D3848" s="531">
        <v>21627</v>
      </c>
      <c r="E3848" s="1">
        <f>IFERROR(YEAR(D3848),LEFT(D3848,4))</f>
        <v>1959</v>
      </c>
      <c r="F3848" s="1" t="str">
        <f>IF(ISTEXT(D3848),RIGHT(D3848,5),TEXT(D3848,"mm/dd"))</f>
        <v>03/18</v>
      </c>
      <c r="G3848" s="39">
        <f>SUM(MID(E3848,1,1),MID(E3848,2,1),MID(E3848,3,1),MID(E3848,4,1),MID(F3848,1,1),MID(F3848,2,1),MID(F3848,4,1),MID(F3848,5,1))</f>
        <v>36</v>
      </c>
      <c r="H3848" s="41">
        <f>IF(MOD(G3848,9)=0,9,MOD(G3848,9))</f>
        <v>9</v>
      </c>
      <c r="I3848" s="45" t="str">
        <f>IFERROR(MID("日月火水木金土",WEEKDAY(D3848),1),"")</f>
        <v>水</v>
      </c>
      <c r="J3848" s="304" t="s">
        <v>3122</v>
      </c>
      <c r="K3848" s="202" t="str">
        <f>VLOOKUP(F3848,石と花メイン,3,FALSE)</f>
        <v>◆金緑石</v>
      </c>
      <c r="L3848" s="297" t="str">
        <f>VLOOKUP(F3848,石と花メイン,4,FALSE)</f>
        <v>花水木【アメリカ山法師】</v>
      </c>
      <c r="M3848" s="393">
        <f>IF(OR(MONTH(F3848)&lt;7,AND(MONTH(F3848)=7,DAY(F3848)&lt;=25)),
MOD(SUM((E3848-1901)*365,259),260),
MOD(SUM((E3848-1900)*365,259),260))</f>
        <v>109</v>
      </c>
      <c r="N3848" s="390">
        <f>IF(AND(MONTH(F3848)=7,DAY(F3848)&gt;25),1,
ROUNDDOWN((SUM(VLOOKUP(MONTH(F3848),D暦変換用数値,2,FALSE),DAY(F3848))/28)+1,0))</f>
        <v>9</v>
      </c>
      <c r="O3848" s="205">
        <f>IF(AND(MONTH(F3848)=7,DAY(F3848)&gt;25),DAY(F3848)-25,
MOD((SUM(VLOOKUP(MONTH(F3848),D暦変換用数値,2,FALSE),DAY(F3848))),28)+1)</f>
        <v>12</v>
      </c>
      <c r="P3848" s="406">
        <f>IF(OR(MONTH(F3848)&lt;7,AND(MONTH(F3848)=7,DAY(F3848)&lt;=25)),
MOD(SUM((E3848-1901)*365,(N3848-1)*28,O3848,258),260),
MOD(SUM((E3848-1900)*365,(N3848-1)*28,O3848,258),260))</f>
        <v>84</v>
      </c>
      <c r="Q3848" s="373" t="str">
        <f>VLOOKUP(MOD(P3848,4),色,2,FALSE)</f>
        <v>黄色い</v>
      </c>
      <c r="R3848" s="291" t="str">
        <f>VLOOKUP(MOD(P3848,13),銀河の音,2,FALSE)</f>
        <v>律動の</v>
      </c>
      <c r="S3848" s="384" t="str">
        <f>VLOOKUP(MOD(P3848,20),太陽の紋章,2,FALSE)</f>
        <v>種</v>
      </c>
      <c r="T3848" s="98" t="s">
        <v>3736</v>
      </c>
    </row>
    <row r="3849" spans="1:20" ht="13.5" customHeight="1">
      <c r="A3849" s="76" t="str">
        <f>VLOOKUP(MOD(E3849,10),十干,2,FALSE)</f>
        <v>辛</v>
      </c>
      <c r="B3849" s="199" t="str">
        <f>VLOOKUP(MOD(E3849,12),十二支,3,FALSE)</f>
        <v xml:space="preserve">10 龍 </v>
      </c>
      <c r="C3849" s="201" t="str">
        <f>VLOOKUP(F3849,星座,3,TRUE)</f>
        <v xml:space="preserve">12 海 </v>
      </c>
      <c r="D3849" s="534">
        <v>25983</v>
      </c>
      <c r="E3849" s="116">
        <f>IFERROR(YEAR(D3849),LEFT(D3849,4))</f>
        <v>1971</v>
      </c>
      <c r="F3849" s="116" t="str">
        <f>IF(ISTEXT(D3849),RIGHT(D3849,5),TEXT(D3849,"mm/dd"))</f>
        <v>02/19</v>
      </c>
      <c r="G3849" s="120">
        <f>SUM(MID(E3849,1,1),MID(E3849,2,1),MID(E3849,3,1),MID(E3849,4,1),MID(F3849,1,1),MID(F3849,2,1),MID(F3849,4,1),MID(F3849,5,1))</f>
        <v>30</v>
      </c>
      <c r="H3849" s="120">
        <f>IF(MOD(G3849,9)=0,9,MOD(G3849,9))</f>
        <v>3</v>
      </c>
      <c r="I3849" s="116" t="str">
        <f>IFERROR(MID("日月火水木金土",WEEKDAY(D3849),1),"")</f>
        <v>金</v>
      </c>
      <c r="J3849" s="306" t="s">
        <v>7506</v>
      </c>
      <c r="K3849" s="203" t="str">
        <f>VLOOKUP(F3849,石と花メイン,3,FALSE)</f>
        <v>◆柘榴石</v>
      </c>
      <c r="L3849" s="299" t="str">
        <f>VLOOKUP(F3849,石と花メイン,4,FALSE)</f>
        <v>木蓮【マグノリア】</v>
      </c>
      <c r="M3849" s="395">
        <f>IF(OR(MONTH(F3849)&lt;7,AND(MONTH(F3849)=7,DAY(F3849)&lt;=25)),
MOD(SUM((E3849-1901)*365,259),260),
MOD(SUM((E3849-1900)*365,259),260))</f>
        <v>69</v>
      </c>
      <c r="N3849" s="121">
        <f>IF(AND(MONTH(F3849)=7,DAY(F3849)&gt;25),1,
ROUNDDOWN((SUM(VLOOKUP(MONTH(F3849),D暦変換用数値,2,FALSE),DAY(F3849))/28)+1,0))</f>
        <v>8</v>
      </c>
      <c r="O3849" s="117">
        <f>IF(AND(MONTH(F3849)=7,DAY(F3849)&gt;25),DAY(F3849)-25,
MOD((SUM(VLOOKUP(MONTH(F3849),D暦変換用数値,2,FALSE),DAY(F3849))),28)+1)</f>
        <v>13</v>
      </c>
      <c r="P3849" s="408">
        <f>IF(OR(MONTH(F3849)&lt;7,AND(MONTH(F3849)=7,DAY(F3849)&lt;=25)),
MOD(SUM((E3849-1901)*365,(N3849-1)*28,O3849,258),260),
MOD(SUM((E3849-1900)*365,(N3849-1)*28,O3849,258),260))</f>
        <v>17</v>
      </c>
      <c r="Q3849" s="372" t="str">
        <f>VLOOKUP(MOD(P3849,4),色,2,FALSE)</f>
        <v>赤い</v>
      </c>
      <c r="R3849" s="290" t="str">
        <f>VLOOKUP(MOD(P3849,13),銀河の音,2,FALSE)</f>
        <v>自己存在の</v>
      </c>
      <c r="S3849" s="383" t="str">
        <f>VLOOKUP(MOD(P3849,20),太陽の紋章,2,FALSE)</f>
        <v>地球</v>
      </c>
      <c r="T3849" s="126" t="s">
        <v>7507</v>
      </c>
    </row>
    <row r="3850" spans="1:20" ht="13.5" customHeight="1">
      <c r="A3850" s="282" t="str">
        <f>VLOOKUP(MOD(E3850,10),十干,2,FALSE)</f>
        <v>辛</v>
      </c>
      <c r="B3850" s="283" t="str">
        <f>VLOOKUP(MOD(E3850,12),十二支,3,FALSE)</f>
        <v xml:space="preserve">10 龍 </v>
      </c>
      <c r="C3850" s="287" t="str">
        <f>VLOOKUP(F3850,星座,3,TRUE)</f>
        <v xml:space="preserve">12 海 </v>
      </c>
      <c r="D3850" s="533">
        <v>26000</v>
      </c>
      <c r="E3850" s="83">
        <f>IFERROR(YEAR(D3850),LEFT(D3850,4))</f>
        <v>1971</v>
      </c>
      <c r="F3850" s="83" t="str">
        <f>IF(ISTEXT(D3850),RIGHT(D3850,5),TEXT(D3850,"mm/dd"))</f>
        <v>03/08</v>
      </c>
      <c r="G3850" s="88">
        <f>SUM(MID(E3850,1,1),MID(E3850,2,1),MID(E3850,3,1),MID(E3850,4,1),MID(F3850,1,1),MID(F3850,2,1),MID(F3850,4,1),MID(F3850,5,1))</f>
        <v>29</v>
      </c>
      <c r="H3850" s="88">
        <f>IF(MOD(G3850,9)=0,9,MOD(G3850,9))</f>
        <v>2</v>
      </c>
      <c r="I3850" s="83" t="str">
        <f>IFERROR(MID("日月火水木金土",WEEKDAY(D3850),1),"")</f>
        <v>月</v>
      </c>
      <c r="J3850" s="303" t="s">
        <v>5258</v>
      </c>
      <c r="K3850" s="87" t="str">
        <f>VLOOKUP(F3850,石と花メイン,3,FALSE)</f>
        <v>○真珠</v>
      </c>
      <c r="L3850" s="296" t="str">
        <f>VLOOKUP(F3850,石と花メイン,4,FALSE)</f>
        <v>栗</v>
      </c>
      <c r="M3850" s="392">
        <f>IF(OR(MONTH(F3850)&lt;7,AND(MONTH(F3850)=7,DAY(F3850)&lt;=25)),
MOD(SUM((E3850-1901)*365,259),260),
MOD(SUM((E3850-1900)*365,259),260))</f>
        <v>69</v>
      </c>
      <c r="N3850" s="330">
        <f>IF(AND(MONTH(F3850)=7,DAY(F3850)&gt;25),1,
ROUNDDOWN((SUM(VLOOKUP(MONTH(F3850),D暦変換用数値,2,FALSE),DAY(F3850))/28)+1,0))</f>
        <v>9</v>
      </c>
      <c r="O3850" s="84">
        <f>IF(AND(MONTH(F3850)=7,DAY(F3850)&gt;25),DAY(F3850)-25,
MOD((SUM(VLOOKUP(MONTH(F3850),D暦変換用数値,2,FALSE),DAY(F3850))),28)+1)</f>
        <v>2</v>
      </c>
      <c r="P3850" s="405">
        <f>IF(OR(MONTH(F3850)&lt;7,AND(MONTH(F3850)=7,DAY(F3850)&lt;=25)),
MOD(SUM((E3850-1901)*365,(N3850-1)*28,O3850,258),260),
MOD(SUM((E3850-1900)*365,(N3850-1)*28,O3850,258),260))</f>
        <v>34</v>
      </c>
      <c r="Q3850" s="371" t="str">
        <f>VLOOKUP(MOD(P3850,4),色,2,FALSE)</f>
        <v>白い</v>
      </c>
      <c r="R3850" s="289" t="str">
        <f>VLOOKUP(MOD(P3850,13),銀河の音,2,FALSE)</f>
        <v>銀河の</v>
      </c>
      <c r="S3850" s="382" t="str">
        <f>VLOOKUP(MOD(P3850,20),太陽の紋章,2,FALSE)</f>
        <v>魔法使い</v>
      </c>
      <c r="T3850" s="91" t="s">
        <v>3736</v>
      </c>
    </row>
    <row r="3851" spans="1:20" ht="13.5" customHeight="1">
      <c r="A3851" s="49" t="str">
        <f>VLOOKUP(MOD(E3851,10),十干,2,FALSE)</f>
        <v>辛</v>
      </c>
      <c r="B3851" s="199" t="str">
        <f>VLOOKUP(MOD(E3851,12),十二支,3,FALSE)</f>
        <v xml:space="preserve">10 龍 </v>
      </c>
      <c r="C3851" s="201" t="str">
        <f>VLOOKUP(F3851,星座,3,TRUE)</f>
        <v xml:space="preserve">12 海 </v>
      </c>
      <c r="D3851" s="535">
        <v>26001</v>
      </c>
      <c r="E3851" s="45">
        <f>IFERROR(YEAR(D3851),LEFT(D3851,4))</f>
        <v>1971</v>
      </c>
      <c r="F3851" s="45" t="str">
        <f>IF(ISTEXT(D3851),RIGHT(D3851,5),TEXT(D3851,"mm/dd"))</f>
        <v>03/09</v>
      </c>
      <c r="G3851" s="41">
        <f>SUM(MID(E3851,1,1),MID(E3851,2,1),MID(E3851,3,1),MID(E3851,4,1),MID(F3851,1,1),MID(F3851,2,1),MID(F3851,4,1),MID(F3851,5,1))</f>
        <v>30</v>
      </c>
      <c r="H3851" s="41">
        <f>IF(MOD(G3851,9)=0,9,MOD(G3851,9))</f>
        <v>3</v>
      </c>
      <c r="I3851" s="45" t="str">
        <f>IFERROR(MID("日月火水木金土",WEEKDAY(D3851),1),"")</f>
        <v>火</v>
      </c>
      <c r="J3851" s="305" t="s">
        <v>163</v>
      </c>
      <c r="K3851" s="203" t="str">
        <f>VLOOKUP(F3851,石と花メイン,3,FALSE)</f>
        <v>◆猫目石</v>
      </c>
      <c r="L3851" s="298" t="str">
        <f>VLOOKUP(F3851,石と花メイン,4,FALSE)</f>
        <v>馬酔木</v>
      </c>
      <c r="M3851" s="394">
        <f>IF(OR(MONTH(F3851)&lt;7,AND(MONTH(F3851)=7,DAY(F3851)&lt;=25)),
MOD(SUM((E3851-1901)*365,259),260),
MOD(SUM((E3851-1900)*365,259),260))</f>
        <v>69</v>
      </c>
      <c r="N3851" s="391">
        <f>IF(AND(MONTH(F3851)=7,DAY(F3851)&gt;25),1,
ROUNDDOWN((SUM(VLOOKUP(MONTH(F3851),D暦変換用数値,2,FALSE),DAY(F3851))/28)+1,0))</f>
        <v>9</v>
      </c>
      <c r="O3851" s="46">
        <f>IF(AND(MONTH(F3851)=7,DAY(F3851)&gt;25),DAY(F3851)-25,
MOD((SUM(VLOOKUP(MONTH(F3851),D暦変換用数値,2,FALSE),DAY(F3851))),28)+1)</f>
        <v>3</v>
      </c>
      <c r="P3851" s="407">
        <f>IF(OR(MONTH(F3851)&lt;7,AND(MONTH(F3851)=7,DAY(F3851)&lt;=25)),
MOD(SUM((E3851-1901)*365,(N3851-1)*28,O3851,258),260),
MOD(SUM((E3851-1900)*365,(N3851-1)*28,O3851,258),260))</f>
        <v>35</v>
      </c>
      <c r="Q3851" s="374" t="str">
        <f>VLOOKUP(MOD(P3851,4),色,2,FALSE)</f>
        <v>青い</v>
      </c>
      <c r="R3851" s="292" t="str">
        <f>VLOOKUP(MOD(P3851,13),銀河の音,2,FALSE)</f>
        <v>太陽の</v>
      </c>
      <c r="S3851" s="385" t="str">
        <f>VLOOKUP(MOD(P3851,20),太陽の紋章,2,FALSE)</f>
        <v>鷲</v>
      </c>
      <c r="T3851" s="94" t="s">
        <v>164</v>
      </c>
    </row>
    <row r="3852" spans="1:20" ht="13.5" customHeight="1">
      <c r="A3852" s="50" t="str">
        <f>VLOOKUP(MOD(E3852,10),十干,2,FALSE)</f>
        <v>辛</v>
      </c>
      <c r="B3852" s="199" t="str">
        <f>VLOOKUP(MOD(E3852,12),十二支,3,FALSE)</f>
        <v xml:space="preserve">10 龍 </v>
      </c>
      <c r="C3852" s="201" t="str">
        <f>VLOOKUP(F3852,星座,3,TRUE)</f>
        <v xml:space="preserve">12 海 </v>
      </c>
      <c r="D3852" s="531">
        <v>26002</v>
      </c>
      <c r="E3852" s="1">
        <f>IFERROR(YEAR(D3852),LEFT(D3852,4))</f>
        <v>1971</v>
      </c>
      <c r="F3852" s="1" t="str">
        <f>IF(ISTEXT(D3852),RIGHT(D3852,5),TEXT(D3852,"mm/dd"))</f>
        <v>03/10</v>
      </c>
      <c r="G3852" s="39">
        <f>SUM(MID(E3852,1,1),MID(E3852,2,1),MID(E3852,3,1),MID(E3852,4,1),MID(F3852,1,1),MID(F3852,2,1),MID(F3852,4,1),MID(F3852,5,1))</f>
        <v>22</v>
      </c>
      <c r="H3852" s="41">
        <f>IF(MOD(G3852,9)=0,9,MOD(G3852,9))</f>
        <v>4</v>
      </c>
      <c r="I3852" s="45" t="str">
        <f>IFERROR(MID("日月火水木金土",WEEKDAY(D3852),1),"")</f>
        <v>水</v>
      </c>
      <c r="J3852" s="304" t="s">
        <v>3123</v>
      </c>
      <c r="K3852" s="202" t="str">
        <f>VLOOKUP(F3852,石と花メイン,3,FALSE)</f>
        <v>●蛋白石</v>
      </c>
      <c r="L3852" s="297" t="str">
        <f>VLOOKUP(F3852,石と花メイン,4,FALSE)</f>
        <v>ルピナス【登藤/昇藤】</v>
      </c>
      <c r="M3852" s="393">
        <f>IF(OR(MONTH(F3852)&lt;7,AND(MONTH(F3852)=7,DAY(F3852)&lt;=25)),
MOD(SUM((E3852-1901)*365,259),260),
MOD(SUM((E3852-1900)*365,259),260))</f>
        <v>69</v>
      </c>
      <c r="N3852" s="390">
        <f>IF(AND(MONTH(F3852)=7,DAY(F3852)&gt;25),1,
ROUNDDOWN((SUM(VLOOKUP(MONTH(F3852),D暦変換用数値,2,FALSE),DAY(F3852))/28)+1,0))</f>
        <v>9</v>
      </c>
      <c r="O3852" s="205">
        <f>IF(AND(MONTH(F3852)=7,DAY(F3852)&gt;25),DAY(F3852)-25,
MOD((SUM(VLOOKUP(MONTH(F3852),D暦変換用数値,2,FALSE),DAY(F3852))),28)+1)</f>
        <v>4</v>
      </c>
      <c r="P3852" s="406">
        <f>IF(OR(MONTH(F3852)&lt;7,AND(MONTH(F3852)=7,DAY(F3852)&lt;=25)),
MOD(SUM((E3852-1901)*365,(N3852-1)*28,O3852,258),260),
MOD(SUM((E3852-1900)*365,(N3852-1)*28,O3852,258),260))</f>
        <v>36</v>
      </c>
      <c r="Q3852" s="373" t="str">
        <f>VLOOKUP(MOD(P3852,4),色,2,FALSE)</f>
        <v>黄色い</v>
      </c>
      <c r="R3852" s="291" t="str">
        <f>VLOOKUP(MOD(P3852,13),銀河の音,2,FALSE)</f>
        <v>惑星の</v>
      </c>
      <c r="S3852" s="384" t="str">
        <f>VLOOKUP(MOD(P3852,20),太陽の紋章,2,FALSE)</f>
        <v>戦士</v>
      </c>
      <c r="T3852" s="98" t="s">
        <v>3736</v>
      </c>
    </row>
    <row r="3853" spans="1:20" ht="13.5" customHeight="1">
      <c r="A3853" s="50" t="str">
        <f>VLOOKUP(MOD(E3853,10),十干,2,FALSE)</f>
        <v>辛</v>
      </c>
      <c r="B3853" s="199" t="str">
        <f>VLOOKUP(MOD(E3853,12),十二支,3,FALSE)</f>
        <v xml:space="preserve">10 龍 </v>
      </c>
      <c r="C3853" s="201" t="str">
        <f>VLOOKUP(F3853,星座,3,TRUE)</f>
        <v xml:space="preserve">12 海 </v>
      </c>
      <c r="D3853" s="531">
        <v>26004</v>
      </c>
      <c r="E3853" s="1">
        <f>IFERROR(YEAR(D3853),LEFT(D3853,4))</f>
        <v>1971</v>
      </c>
      <c r="F3853" s="1" t="str">
        <f>IF(ISTEXT(D3853),RIGHT(D3853,5),TEXT(D3853,"mm/dd"))</f>
        <v>03/12</v>
      </c>
      <c r="G3853" s="39">
        <f>SUM(MID(E3853,1,1),MID(E3853,2,1),MID(E3853,3,1),MID(E3853,4,1),MID(F3853,1,1),MID(F3853,2,1),MID(F3853,4,1),MID(F3853,5,1))</f>
        <v>24</v>
      </c>
      <c r="H3853" s="41">
        <f>IF(MOD(G3853,9)=0,9,MOD(G3853,9))</f>
        <v>6</v>
      </c>
      <c r="I3853" s="45" t="str">
        <f>IFERROR(MID("日月火水木金土",WEEKDAY(D3853),1),"")</f>
        <v>金</v>
      </c>
      <c r="J3853" s="304" t="s">
        <v>6646</v>
      </c>
      <c r="K3853" s="202" t="str">
        <f>VLOOKUP(F3853,石と花メイン,3,FALSE)</f>
        <v>◇金剛石</v>
      </c>
      <c r="L3853" s="297" t="str">
        <f>VLOOKUP(F3853,石と花メイン,4,FALSE)</f>
        <v>金雀枝</v>
      </c>
      <c r="M3853" s="393">
        <f>IF(OR(MONTH(F3853)&lt;7,AND(MONTH(F3853)=7,DAY(F3853)&lt;=25)),
MOD(SUM((E3853-1901)*365,259),260),
MOD(SUM((E3853-1900)*365,259),260))</f>
        <v>69</v>
      </c>
      <c r="N3853" s="390">
        <f>IF(AND(MONTH(F3853)=7,DAY(F3853)&gt;25),1,
ROUNDDOWN((SUM(VLOOKUP(MONTH(F3853),D暦変換用数値,2,FALSE),DAY(F3853))/28)+1,0))</f>
        <v>9</v>
      </c>
      <c r="O3853" s="205">
        <f>IF(AND(MONTH(F3853)=7,DAY(F3853)&gt;25),DAY(F3853)-25,
MOD((SUM(VLOOKUP(MONTH(F3853),D暦変換用数値,2,FALSE),DAY(F3853))),28)+1)</f>
        <v>6</v>
      </c>
      <c r="P3853" s="406">
        <f>IF(OR(MONTH(F3853)&lt;7,AND(MONTH(F3853)=7,DAY(F3853)&lt;=25)),
MOD(SUM((E3853-1901)*365,(N3853-1)*28,O3853,258),260),
MOD(SUM((E3853-1900)*365,(N3853-1)*28,O3853,258),260))</f>
        <v>38</v>
      </c>
      <c r="Q3853" s="375" t="str">
        <f>VLOOKUP(MOD(P3853,4),色,2,FALSE)</f>
        <v>白い</v>
      </c>
      <c r="R3853" s="293" t="str">
        <f>VLOOKUP(MOD(P3853,13),銀河の音,2,FALSE)</f>
        <v>水晶の</v>
      </c>
      <c r="S3853" s="386" t="str">
        <f>VLOOKUP(MOD(P3853,20),太陽の紋章,2,FALSE)</f>
        <v>鏡</v>
      </c>
      <c r="T3853" s="98" t="s">
        <v>3736</v>
      </c>
    </row>
    <row r="3854" spans="1:20" ht="13.5" customHeight="1">
      <c r="A3854" s="50" t="str">
        <f>VLOOKUP(MOD(E3854,10),十干,2,FALSE)</f>
        <v>辛</v>
      </c>
      <c r="B3854" s="199" t="str">
        <f>VLOOKUP(MOD(E3854,12),十二支,3,FALSE)</f>
        <v xml:space="preserve">10 龍 </v>
      </c>
      <c r="C3854" s="201" t="str">
        <f>VLOOKUP(F3854,星座,3,TRUE)</f>
        <v xml:space="preserve">12 海 </v>
      </c>
      <c r="D3854" s="531">
        <v>26007</v>
      </c>
      <c r="E3854" s="1">
        <f>IFERROR(YEAR(D3854),LEFT(D3854,4))</f>
        <v>1971</v>
      </c>
      <c r="F3854" s="1" t="str">
        <f>IF(ISTEXT(D3854),RIGHT(D3854,5),TEXT(D3854,"mm/dd"))</f>
        <v>03/15</v>
      </c>
      <c r="G3854" s="39">
        <f>SUM(MID(E3854,1,1),MID(E3854,2,1),MID(E3854,3,1),MID(E3854,4,1),MID(F3854,1,1),MID(F3854,2,1),MID(F3854,4,1),MID(F3854,5,1))</f>
        <v>27</v>
      </c>
      <c r="H3854" s="41">
        <f>IF(MOD(G3854,9)=0,9,MOD(G3854,9))</f>
        <v>9</v>
      </c>
      <c r="I3854" s="45" t="str">
        <f>IFERROR(MID("日月火水木金土",WEEKDAY(D3854),1),"")</f>
        <v>月</v>
      </c>
      <c r="J3854" s="304" t="s">
        <v>6647</v>
      </c>
      <c r="K3854" s="202" t="str">
        <f>VLOOKUP(F3854,石と花メイン,3,FALSE)</f>
        <v>◇金剛石</v>
      </c>
      <c r="L3854" s="297" t="str">
        <f>VLOOKUP(F3854,石と花メイン,4,FALSE)</f>
        <v>山丹花【イクソラ】</v>
      </c>
      <c r="M3854" s="393">
        <f>IF(OR(MONTH(F3854)&lt;7,AND(MONTH(F3854)=7,DAY(F3854)&lt;=25)),
MOD(SUM((E3854-1901)*365,259),260),
MOD(SUM((E3854-1900)*365,259),260))</f>
        <v>69</v>
      </c>
      <c r="N3854" s="390">
        <f>IF(AND(MONTH(F3854)=7,DAY(F3854)&gt;25),1,
ROUNDDOWN((SUM(VLOOKUP(MONTH(F3854),D暦変換用数値,2,FALSE),DAY(F3854))/28)+1,0))</f>
        <v>9</v>
      </c>
      <c r="O3854" s="205">
        <f>IF(AND(MONTH(F3854)=7,DAY(F3854)&gt;25),DAY(F3854)-25,
MOD((SUM(VLOOKUP(MONTH(F3854),D暦変換用数値,2,FALSE),DAY(F3854))),28)+1)</f>
        <v>9</v>
      </c>
      <c r="P3854" s="406">
        <f>IF(OR(MONTH(F3854)&lt;7,AND(MONTH(F3854)=7,DAY(F3854)&lt;=25)),
MOD(SUM((E3854-1901)*365,(N3854-1)*28,O3854,258),260),
MOD(SUM((E3854-1900)*365,(N3854-1)*28,O3854,258),260))</f>
        <v>41</v>
      </c>
      <c r="Q3854" s="372" t="str">
        <f>VLOOKUP(MOD(P3854,4),色,2,FALSE)</f>
        <v>赤い</v>
      </c>
      <c r="R3854" s="290" t="str">
        <f>VLOOKUP(MOD(P3854,13),銀河の音,2,FALSE)</f>
        <v>月の</v>
      </c>
      <c r="S3854" s="383" t="str">
        <f>VLOOKUP(MOD(P3854,20),太陽の紋章,2,FALSE)</f>
        <v>竜</v>
      </c>
      <c r="T3854" s="111" t="s">
        <v>5453</v>
      </c>
    </row>
    <row r="3855" spans="1:20" ht="13.5" customHeight="1">
      <c r="A3855" s="334" t="str">
        <f>VLOOKUP(MOD(E3855,10),十干,2,FALSE)</f>
        <v>辛</v>
      </c>
      <c r="B3855" s="331" t="str">
        <f>VLOOKUP(MOD(E3855,12),十二支,3,FALSE)</f>
        <v xml:space="preserve">10 龍 </v>
      </c>
      <c r="C3855" s="336" t="str">
        <f>VLOOKUP(F3855,星座,3,TRUE)</f>
        <v xml:space="preserve">12 海 </v>
      </c>
      <c r="D3855" s="534">
        <v>26008</v>
      </c>
      <c r="E3855" s="131">
        <f>IFERROR(YEAR(D3855),LEFT(D3855,4))</f>
        <v>1971</v>
      </c>
      <c r="F3855" s="131" t="str">
        <f>IF(ISTEXT(D3855),RIGHT(D3855,5),TEXT(D3855,"mm/dd"))</f>
        <v>03/16</v>
      </c>
      <c r="G3855" s="133">
        <f>SUM(MID(E3855,1,1),MID(E3855,2,1),MID(E3855,3,1),MID(E3855,4,1),MID(F3855,1,1),MID(F3855,2,1),MID(F3855,4,1),MID(F3855,5,1))</f>
        <v>28</v>
      </c>
      <c r="H3855" s="133">
        <f>IF(MOD(G3855,9)=0,9,MOD(G3855,9))</f>
        <v>1</v>
      </c>
      <c r="I3855" s="131" t="str">
        <f>IFERROR(MID("日月火水木金土",WEEKDAY(D3855),1),"")</f>
        <v>火</v>
      </c>
      <c r="J3855" s="306" t="s">
        <v>8218</v>
      </c>
      <c r="K3855" s="335" t="str">
        <f>VLOOKUP(F3855,石と花メイン,3,FALSE)</f>
        <v>◆藍玉</v>
      </c>
      <c r="L3855" s="302" t="str">
        <f>VLOOKUP(F3855,石と花メイン,4,FALSE)</f>
        <v>薄荷【ミント】</v>
      </c>
      <c r="M3855" s="396">
        <f>IF(OR(MONTH(F3855)&lt;7,AND(MONTH(F3855)=7,DAY(F3855)&lt;=25)),
MOD(SUM((E3855-1901)*365,259),260),
MOD(SUM((E3855-1900)*365,259),260))</f>
        <v>69</v>
      </c>
      <c r="N3855" s="335">
        <f>IF(AND(MONTH(F3855)=7,DAY(F3855)&gt;25),1,
ROUNDDOWN((SUM(VLOOKUP(MONTH(F3855),D暦変換用数値,2,FALSE),DAY(F3855))/28)+1,0))</f>
        <v>9</v>
      </c>
      <c r="O3855" s="132">
        <f>IF(AND(MONTH(F3855)=7,DAY(F3855)&gt;25),DAY(F3855)-25,
MOD((SUM(VLOOKUP(MONTH(F3855),D暦変換用数値,2,FALSE),DAY(F3855))),28)+1)</f>
        <v>10</v>
      </c>
      <c r="P3855" s="404">
        <f>IF(OR(MONTH(F3855)&lt;7,AND(MONTH(F3855)=7,DAY(F3855)&lt;=25)),
MOD(SUM((E3855-1901)*365,(N3855-1)*28,O3855,258),260),
MOD(SUM((E3855-1900)*365,(N3855-1)*28,O3855,258),260))</f>
        <v>42</v>
      </c>
      <c r="Q3855" s="376" t="str">
        <f>VLOOKUP(MOD(P3855,4),色,2,FALSE)</f>
        <v>白い</v>
      </c>
      <c r="R3855" s="333" t="str">
        <f>VLOOKUP(MOD(P3855,13),銀河の音,2,FALSE)</f>
        <v>電気の</v>
      </c>
      <c r="S3855" s="387" t="str">
        <f>VLOOKUP(MOD(P3855,20),太陽の紋章,2,FALSE)</f>
        <v>風</v>
      </c>
      <c r="T3855" s="119" t="s">
        <v>8243</v>
      </c>
    </row>
    <row r="3856" spans="1:20" ht="13.5" customHeight="1">
      <c r="A3856" s="50" t="str">
        <f>VLOOKUP(MOD(E3856,10),十干,2,FALSE)</f>
        <v>辛</v>
      </c>
      <c r="B3856" s="199" t="str">
        <f>VLOOKUP(MOD(E3856,12),十二支,3,FALSE)</f>
        <v xml:space="preserve">10 龍 </v>
      </c>
      <c r="C3856" s="201" t="str">
        <f>VLOOKUP(F3856,星座,3,TRUE)</f>
        <v xml:space="preserve">12 海 </v>
      </c>
      <c r="D3856" s="531">
        <v>26008</v>
      </c>
      <c r="E3856" s="1">
        <f>IFERROR(YEAR(D3856),LEFT(D3856,4))</f>
        <v>1971</v>
      </c>
      <c r="F3856" s="1" t="str">
        <f>IF(ISTEXT(D3856),RIGHT(D3856,5),TEXT(D3856,"mm/dd"))</f>
        <v>03/16</v>
      </c>
      <c r="G3856" s="39">
        <f>SUM(MID(E3856,1,1),MID(E3856,2,1),MID(E3856,3,1),MID(E3856,4,1),MID(F3856,1,1),MID(F3856,2,1),MID(F3856,4,1),MID(F3856,5,1))</f>
        <v>28</v>
      </c>
      <c r="H3856" s="41">
        <f>IF(MOD(G3856,9)=0,9,MOD(G3856,9))</f>
        <v>1</v>
      </c>
      <c r="I3856" s="45" t="str">
        <f>IFERROR(MID("日月火水木金土",WEEKDAY(D3856),1),"")</f>
        <v>火</v>
      </c>
      <c r="J3856" s="304" t="s">
        <v>6648</v>
      </c>
      <c r="K3856" s="202" t="str">
        <f>VLOOKUP(F3856,石と花メイン,3,FALSE)</f>
        <v>◆藍玉</v>
      </c>
      <c r="L3856" s="297" t="str">
        <f>VLOOKUP(F3856,石と花メイン,4,FALSE)</f>
        <v>薄荷【ミント】</v>
      </c>
      <c r="M3856" s="393">
        <f>IF(OR(MONTH(F3856)&lt;7,AND(MONTH(F3856)=7,DAY(F3856)&lt;=25)),
MOD(SUM((E3856-1901)*365,259),260),
MOD(SUM((E3856-1900)*365,259),260))</f>
        <v>69</v>
      </c>
      <c r="N3856" s="390">
        <f>IF(AND(MONTH(F3856)=7,DAY(F3856)&gt;25),1,
ROUNDDOWN((SUM(VLOOKUP(MONTH(F3856),D暦変換用数値,2,FALSE),DAY(F3856))/28)+1,0))</f>
        <v>9</v>
      </c>
      <c r="O3856" s="205">
        <f>IF(AND(MONTH(F3856)=7,DAY(F3856)&gt;25),DAY(F3856)-25,
MOD((SUM(VLOOKUP(MONTH(F3856),D暦変換用数値,2,FALSE),DAY(F3856))),28)+1)</f>
        <v>10</v>
      </c>
      <c r="P3856" s="406">
        <f>IF(OR(MONTH(F3856)&lt;7,AND(MONTH(F3856)=7,DAY(F3856)&lt;=25)),
MOD(SUM((E3856-1901)*365,(N3856-1)*28,O3856,258),260),
MOD(SUM((E3856-1900)*365,(N3856-1)*28,O3856,258),260))</f>
        <v>42</v>
      </c>
      <c r="Q3856" s="375" t="str">
        <f>VLOOKUP(MOD(P3856,4),色,2,FALSE)</f>
        <v>白い</v>
      </c>
      <c r="R3856" s="293" t="str">
        <f>VLOOKUP(MOD(P3856,13),銀河の音,2,FALSE)</f>
        <v>電気の</v>
      </c>
      <c r="S3856" s="386" t="str">
        <f>VLOOKUP(MOD(P3856,20),太陽の紋章,2,FALSE)</f>
        <v>風</v>
      </c>
      <c r="T3856" s="97" t="s">
        <v>1272</v>
      </c>
    </row>
    <row r="3857" spans="1:20" ht="13.5" customHeight="1">
      <c r="A3857" s="50" t="str">
        <f>VLOOKUP(MOD(E3857,10),十干,2,FALSE)</f>
        <v>癸</v>
      </c>
      <c r="B3857" s="199" t="str">
        <f>VLOOKUP(MOD(E3857,12),十二支,3,FALSE)</f>
        <v xml:space="preserve">10 龍 </v>
      </c>
      <c r="C3857" s="201" t="str">
        <f>VLOOKUP(F3857,星座,3,TRUE)</f>
        <v xml:space="preserve">12 海 </v>
      </c>
      <c r="D3857" s="531">
        <v>30366</v>
      </c>
      <c r="E3857" s="1">
        <f>IFERROR(YEAR(D3857),LEFT(D3857,4))</f>
        <v>1983</v>
      </c>
      <c r="F3857" s="1" t="str">
        <f>IF(ISTEXT(D3857),RIGHT(D3857,5),TEXT(D3857,"mm/dd"))</f>
        <v>02/19</v>
      </c>
      <c r="G3857" s="39">
        <f>SUM(MID(E3857,1,1),MID(E3857,2,1),MID(E3857,3,1),MID(E3857,4,1),MID(F3857,1,1),MID(F3857,2,1),MID(F3857,4,1),MID(F3857,5,1))</f>
        <v>33</v>
      </c>
      <c r="H3857" s="41">
        <f>IF(MOD(G3857,9)=0,9,MOD(G3857,9))</f>
        <v>6</v>
      </c>
      <c r="I3857" s="45" t="str">
        <f>IFERROR(MID("日月火水木金土",WEEKDAY(D3857),1),"")</f>
        <v>土</v>
      </c>
      <c r="J3857" s="304" t="s">
        <v>6649</v>
      </c>
      <c r="K3857" s="202" t="str">
        <f>VLOOKUP(F3857,石と花メイン,3,FALSE)</f>
        <v>◆柘榴石</v>
      </c>
      <c r="L3857" s="297" t="str">
        <f>VLOOKUP(F3857,石と花メイン,4,FALSE)</f>
        <v>木蓮【マグノリア】</v>
      </c>
      <c r="M3857" s="393">
        <f>IF(OR(MONTH(F3857)&lt;7,AND(MONTH(F3857)=7,DAY(F3857)&lt;=25)),
MOD(SUM((E3857-1901)*365,259),260),
MOD(SUM((E3857-1900)*365,259),260))</f>
        <v>29</v>
      </c>
      <c r="N3857" s="390">
        <f>IF(AND(MONTH(F3857)=7,DAY(F3857)&gt;25),1,
ROUNDDOWN((SUM(VLOOKUP(MONTH(F3857),D暦変換用数値,2,FALSE),DAY(F3857))/28)+1,0))</f>
        <v>8</v>
      </c>
      <c r="O3857" s="205">
        <f>IF(AND(MONTH(F3857)=7,DAY(F3857)&gt;25),DAY(F3857)-25,
MOD((SUM(VLOOKUP(MONTH(F3857),D暦変換用数値,2,FALSE),DAY(F3857))),28)+1)</f>
        <v>13</v>
      </c>
      <c r="P3857" s="406">
        <f>IF(OR(MONTH(F3857)&lt;7,AND(MONTH(F3857)=7,DAY(F3857)&lt;=25)),
MOD(SUM((E3857-1901)*365,(N3857-1)*28,O3857,258),260),
MOD(SUM((E3857-1900)*365,(N3857-1)*28,O3857,258),260))</f>
        <v>237</v>
      </c>
      <c r="Q3857" s="372" t="str">
        <f>VLOOKUP(MOD(P3857,4),色,2,FALSE)</f>
        <v>赤い</v>
      </c>
      <c r="R3857" s="290" t="str">
        <f>VLOOKUP(MOD(P3857,13),銀河の音,2,FALSE)</f>
        <v>電気の</v>
      </c>
      <c r="S3857" s="383" t="str">
        <f>VLOOKUP(MOD(P3857,20),太陽の紋章,2,FALSE)</f>
        <v>地球</v>
      </c>
      <c r="T3857" s="98" t="s">
        <v>3736</v>
      </c>
    </row>
    <row r="3858" spans="1:20" ht="13.5" customHeight="1">
      <c r="A3858" s="50" t="str">
        <f>VLOOKUP(MOD(E3858,10),十干,2,FALSE)</f>
        <v>癸</v>
      </c>
      <c r="B3858" s="199" t="str">
        <f>VLOOKUP(MOD(E3858,12),十二支,3,FALSE)</f>
        <v xml:space="preserve">10 龍 </v>
      </c>
      <c r="C3858" s="201" t="str">
        <f>VLOOKUP(F3858,星座,3,TRUE)</f>
        <v xml:space="preserve">12 海 </v>
      </c>
      <c r="D3858" s="535">
        <v>30370</v>
      </c>
      <c r="E3858" s="45">
        <f>IFERROR(YEAR(D3858),LEFT(D3858,4))</f>
        <v>1983</v>
      </c>
      <c r="F3858" s="45" t="str">
        <f>IF(ISTEXT(D3858),RIGHT(D3858,5),TEXT(D3858,"mm/dd"))</f>
        <v>02/23</v>
      </c>
      <c r="G3858" s="41">
        <f>SUM(MID(E3858,1,1),MID(E3858,2,1),MID(E3858,3,1),MID(E3858,4,1),MID(F3858,1,1),MID(F3858,2,1),MID(F3858,4,1),MID(F3858,5,1))</f>
        <v>28</v>
      </c>
      <c r="H3858" s="41">
        <f>IF(MOD(G3858,9)=0,9,MOD(G3858,9))</f>
        <v>1</v>
      </c>
      <c r="I3858" s="45" t="str">
        <f>IFERROR(MID("日月火水木金土",WEEKDAY(D3858),1),"")</f>
        <v>水</v>
      </c>
      <c r="J3858" s="305" t="s">
        <v>4712</v>
      </c>
      <c r="K3858" s="203" t="str">
        <f>VLOOKUP(F3858,石と花メイン,3,FALSE)</f>
        <v>◆柘榴石</v>
      </c>
      <c r="L3858" s="298" t="str">
        <f>VLOOKUP(F3858,石と花メイン,4,FALSE)</f>
        <v>辛夷【山蘭】</v>
      </c>
      <c r="M3858" s="394">
        <f>IF(OR(MONTH(F3858)&lt;7,AND(MONTH(F3858)=7,DAY(F3858)&lt;=25)),
MOD(SUM((E3858-1901)*365,259),260),
MOD(SUM((E3858-1900)*365,259),260))</f>
        <v>29</v>
      </c>
      <c r="N3858" s="391">
        <f>IF(AND(MONTH(F3858)=7,DAY(F3858)&gt;25),1,
ROUNDDOWN((SUM(VLOOKUP(MONTH(F3858),D暦変換用数値,2,FALSE),DAY(F3858))/28)+1,0))</f>
        <v>8</v>
      </c>
      <c r="O3858" s="46">
        <f>IF(AND(MONTH(F3858)=7,DAY(F3858)&gt;25),DAY(F3858)-25,
MOD((SUM(VLOOKUP(MONTH(F3858),D暦変換用数値,2,FALSE),DAY(F3858))),28)+1)</f>
        <v>17</v>
      </c>
      <c r="P3858" s="407">
        <f>IF(OR(MONTH(F3858)&lt;7,AND(MONTH(F3858)=7,DAY(F3858)&lt;=25)),
MOD(SUM((E3858-1901)*365,(N3858-1)*28,O3858,258),260),
MOD(SUM((E3858-1900)*365,(N3858-1)*28,O3858,258),260))</f>
        <v>241</v>
      </c>
      <c r="Q3858" s="372" t="str">
        <f>VLOOKUP(MOD(P3858,4),色,2,FALSE)</f>
        <v>赤い</v>
      </c>
      <c r="R3858" s="290" t="str">
        <f>VLOOKUP(MOD(P3858,13),銀河の音,2,FALSE)</f>
        <v>共振の</v>
      </c>
      <c r="S3858" s="383" t="str">
        <f>VLOOKUP(MOD(P3858,20),太陽の紋章,2,FALSE)</f>
        <v>竜</v>
      </c>
      <c r="T3858" s="110" t="s">
        <v>6777</v>
      </c>
    </row>
    <row r="3859" spans="1:20" ht="13.5" customHeight="1">
      <c r="A3859" s="334" t="str">
        <f>VLOOKUP(MOD(E3859,10),十干,2,FALSE)</f>
        <v>癸</v>
      </c>
      <c r="B3859" s="331" t="str">
        <f>VLOOKUP(MOD(E3859,12),十二支,3,FALSE)</f>
        <v xml:space="preserve">10 龍 </v>
      </c>
      <c r="C3859" s="336" t="str">
        <f>VLOOKUP(F3859,星座,3,TRUE)</f>
        <v xml:space="preserve">12 海 </v>
      </c>
      <c r="D3859" s="540">
        <v>30385</v>
      </c>
      <c r="E3859" s="131">
        <f>IFERROR(YEAR(D3859),LEFT(D3859,4))</f>
        <v>1983</v>
      </c>
      <c r="F3859" s="538" t="str">
        <f>IF(ISTEXT(D3859),RIGHT(D3859,5),TEXT(D3859,"mm/dd"))</f>
        <v>03/10</v>
      </c>
      <c r="G3859" s="133">
        <f>SUM(MID(E3859,1,1),MID(E3859,2,1),MID(E3859,3,1),MID(E3859,4,1),MID(F3859,1,1),MID(F3859,2,1),MID(F3859,4,1),MID(F3859,5,1))</f>
        <v>25</v>
      </c>
      <c r="H3859" s="133">
        <f>IF(MOD(G3859,9)=0,9,MOD(G3859,9))</f>
        <v>7</v>
      </c>
      <c r="I3859" s="131" t="str">
        <f>IFERROR(MID("日月火水木金土",WEEKDAY(D3859),1),"")</f>
        <v>木</v>
      </c>
      <c r="J3859" s="306" t="s">
        <v>9409</v>
      </c>
      <c r="K3859" s="335" t="str">
        <f>VLOOKUP(F3859,石と花メイン,3,FALSE)</f>
        <v>●蛋白石</v>
      </c>
      <c r="L3859" s="302" t="str">
        <f>VLOOKUP(F3859,石と花メイン,4,FALSE)</f>
        <v>ルピナス【登藤/昇藤】</v>
      </c>
      <c r="M3859" s="396">
        <f>IF(OR(MONTH(F3859)&lt;7,AND(MONTH(F3859)=7,DAY(F3859)&lt;=25)),
MOD(SUM((E3859-1901)*365,259),260),
MOD(SUM((E3859-1900)*365,259),260))</f>
        <v>29</v>
      </c>
      <c r="N3859" s="335">
        <f>IF(AND(MONTH(F3859)=7,DAY(F3859)&gt;25),1,
ROUNDDOWN((SUM(VLOOKUP(MONTH(F3859),D暦変換用数値,2,FALSE),DAY(F3859))/28)+1,0))</f>
        <v>9</v>
      </c>
      <c r="O3859" s="132">
        <f>IF(AND(MONTH(F3859)=7,DAY(F3859)&gt;25),DAY(F3859)-25,
MOD((SUM(VLOOKUP(MONTH(F3859),D暦変換用数値,2,FALSE),DAY(F3859))),28)+1)</f>
        <v>4</v>
      </c>
      <c r="P3859" s="404">
        <f>IF(OR(MONTH(F3859)&lt;7,AND(MONTH(F3859)=7,DAY(F3859)&lt;=25)),
MOD(SUM((E3859-1901)*365,(N3859-1)*28,O3859,258),260),
MOD(SUM((E3859-1900)*365,(N3859-1)*28,O3859,258),260))</f>
        <v>256</v>
      </c>
      <c r="Q3859" s="376" t="str">
        <f>VLOOKUP(MOD(P3859,4),色,2,FALSE)</f>
        <v>黄色い</v>
      </c>
      <c r="R3859" s="333" t="str">
        <f>VLOOKUP(MOD(P3859,13),銀河の音,2,FALSE)</f>
        <v>太陽の</v>
      </c>
      <c r="S3859" s="387" t="str">
        <f>VLOOKUP(MOD(P3859,20),太陽の紋章,2,FALSE)</f>
        <v>戦士</v>
      </c>
      <c r="T3859" s="145"/>
    </row>
    <row r="3860" spans="1:20" ht="13.5" customHeight="1">
      <c r="A3860" s="50" t="str">
        <f>VLOOKUP(MOD(E3860,10),十干,2,FALSE)</f>
        <v>癸</v>
      </c>
      <c r="B3860" s="199" t="str">
        <f>VLOOKUP(MOD(E3860,12),十二支,3,FALSE)</f>
        <v xml:space="preserve">10 龍 </v>
      </c>
      <c r="C3860" s="201" t="str">
        <f>VLOOKUP(F3860,星座,3,TRUE)</f>
        <v xml:space="preserve">12 海 </v>
      </c>
      <c r="D3860" s="531">
        <v>30385</v>
      </c>
      <c r="E3860" s="1">
        <f>IFERROR(YEAR(D3860),LEFT(D3860,4))</f>
        <v>1983</v>
      </c>
      <c r="F3860" s="1" t="str">
        <f>IF(ISTEXT(D3860),RIGHT(D3860,5),TEXT(D3860,"mm/dd"))</f>
        <v>03/10</v>
      </c>
      <c r="G3860" s="39">
        <f>SUM(MID(E3860,1,1),MID(E3860,2,1),MID(E3860,3,1),MID(E3860,4,1),MID(F3860,1,1),MID(F3860,2,1),MID(F3860,4,1),MID(F3860,5,1))</f>
        <v>25</v>
      </c>
      <c r="H3860" s="41">
        <f>IF(MOD(G3860,9)=0,9,MOD(G3860,9))</f>
        <v>7</v>
      </c>
      <c r="I3860" s="45" t="str">
        <f>IFERROR(MID("日月火水木金土",WEEKDAY(D3860),1),"")</f>
        <v>木</v>
      </c>
      <c r="J3860" s="304" t="s">
        <v>6650</v>
      </c>
      <c r="K3860" s="202" t="str">
        <f>VLOOKUP(F3860,石と花メイン,3,FALSE)</f>
        <v>●蛋白石</v>
      </c>
      <c r="L3860" s="297" t="str">
        <f>VLOOKUP(F3860,石と花メイン,4,FALSE)</f>
        <v>ルピナス【登藤/昇藤】</v>
      </c>
      <c r="M3860" s="393">
        <f>IF(OR(MONTH(F3860)&lt;7,AND(MONTH(F3860)=7,DAY(F3860)&lt;=25)),
MOD(SUM((E3860-1901)*365,259),260),
MOD(SUM((E3860-1900)*365,259),260))</f>
        <v>29</v>
      </c>
      <c r="N3860" s="390">
        <f>IF(AND(MONTH(F3860)=7,DAY(F3860)&gt;25),1,
ROUNDDOWN((SUM(VLOOKUP(MONTH(F3860),D暦変換用数値,2,FALSE),DAY(F3860))/28)+1,0))</f>
        <v>9</v>
      </c>
      <c r="O3860" s="205">
        <f>IF(AND(MONTH(F3860)=7,DAY(F3860)&gt;25),DAY(F3860)-25,
MOD((SUM(VLOOKUP(MONTH(F3860),D暦変換用数値,2,FALSE),DAY(F3860))),28)+1)</f>
        <v>4</v>
      </c>
      <c r="P3860" s="406">
        <f>IF(OR(MONTH(F3860)&lt;7,AND(MONTH(F3860)=7,DAY(F3860)&lt;=25)),
MOD(SUM((E3860-1901)*365,(N3860-1)*28,O3860,258),260),
MOD(SUM((E3860-1900)*365,(N3860-1)*28,O3860,258),260))</f>
        <v>256</v>
      </c>
      <c r="Q3860" s="373" t="str">
        <f>VLOOKUP(MOD(P3860,4),色,2,FALSE)</f>
        <v>黄色い</v>
      </c>
      <c r="R3860" s="291" t="str">
        <f>VLOOKUP(MOD(P3860,13),銀河の音,2,FALSE)</f>
        <v>太陽の</v>
      </c>
      <c r="S3860" s="384" t="str">
        <f>VLOOKUP(MOD(P3860,20),太陽の紋章,2,FALSE)</f>
        <v>戦士</v>
      </c>
      <c r="T3860" s="98" t="s">
        <v>3736</v>
      </c>
    </row>
    <row r="3861" spans="1:20" ht="13.5" customHeight="1">
      <c r="A3861" s="334" t="str">
        <f>VLOOKUP(MOD(E3861,10),十干,2,FALSE)</f>
        <v>癸</v>
      </c>
      <c r="B3861" s="331" t="str">
        <f>VLOOKUP(MOD(E3861,12),十二支,3,FALSE)</f>
        <v xml:space="preserve">10 龍 </v>
      </c>
      <c r="C3861" s="336" t="str">
        <f>VLOOKUP(F3861,星座,3,TRUE)</f>
        <v xml:space="preserve">12 海 </v>
      </c>
      <c r="D3861" s="534">
        <v>30392</v>
      </c>
      <c r="E3861" s="131">
        <f>IFERROR(YEAR(D3861),LEFT(D3861,4))</f>
        <v>1983</v>
      </c>
      <c r="F3861" s="131" t="str">
        <f>IF(ISTEXT(D3861),RIGHT(D3861,5),TEXT(D3861,"mm/dd"))</f>
        <v>03/17</v>
      </c>
      <c r="G3861" s="133">
        <f>SUM(MID(E3861,1,1),MID(E3861,2,1),MID(E3861,3,1),MID(E3861,4,1),MID(F3861,1,1),MID(F3861,2,1),MID(F3861,4,1),MID(F3861,5,1))</f>
        <v>32</v>
      </c>
      <c r="H3861" s="133">
        <f>IF(MOD(G3861,9)=0,9,MOD(G3861,9))</f>
        <v>5</v>
      </c>
      <c r="I3861" s="131" t="str">
        <f>IFERROR(MID("日月火水木金土",WEEKDAY(D3861),1),"")</f>
        <v>木</v>
      </c>
      <c r="J3861" s="306" t="s">
        <v>8435</v>
      </c>
      <c r="K3861" s="335" t="str">
        <f>VLOOKUP(F3861,石と花メイン,3,FALSE)</f>
        <v>◆翠玉</v>
      </c>
      <c r="L3861" s="302" t="str">
        <f>VLOOKUP(F3861,石と花メイン,4,FALSE)</f>
        <v>豌豆</v>
      </c>
      <c r="M3861" s="396">
        <f>IF(OR(MONTH(F3861)&lt;7,AND(MONTH(F3861)=7,DAY(F3861)&lt;=25)),
MOD(SUM((E3861-1901)*365,259),260),
MOD(SUM((E3861-1900)*365,259),260))</f>
        <v>29</v>
      </c>
      <c r="N3861" s="335">
        <f>IF(AND(MONTH(F3861)=7,DAY(F3861)&gt;25),1,
ROUNDDOWN((SUM(VLOOKUP(MONTH(F3861),D暦変換用数値,2,FALSE),DAY(F3861))/28)+1,0))</f>
        <v>9</v>
      </c>
      <c r="O3861" s="132">
        <f>IF(AND(MONTH(F3861)=7,DAY(F3861)&gt;25),DAY(F3861)-25,
MOD((SUM(VLOOKUP(MONTH(F3861),D暦変換用数値,2,FALSE),DAY(F3861))),28)+1)</f>
        <v>11</v>
      </c>
      <c r="P3861" s="404">
        <f>IF(OR(MONTH(F3861)&lt;7,AND(MONTH(F3861)=7,DAY(F3861)&lt;=25)),
MOD(SUM((E3861-1901)*365,(N3861-1)*28,O3861,258),260),
MOD(SUM((E3861-1900)*365,(N3861-1)*28,O3861,258),260))</f>
        <v>3</v>
      </c>
      <c r="Q3861" s="376" t="str">
        <f>VLOOKUP(MOD(P3861,4),色,2,FALSE)</f>
        <v>青い</v>
      </c>
      <c r="R3861" s="333" t="str">
        <f>VLOOKUP(MOD(P3861,13),銀河の音,2,FALSE)</f>
        <v>電気の</v>
      </c>
      <c r="S3861" s="387" t="str">
        <f>VLOOKUP(MOD(P3861,20),太陽の紋章,2,FALSE)</f>
        <v>夜</v>
      </c>
      <c r="T3861" s="119" t="s">
        <v>8440</v>
      </c>
    </row>
    <row r="3862" spans="1:20" ht="13.5" customHeight="1">
      <c r="A3862" s="282" t="str">
        <f>VLOOKUP(MOD(E3862,10),十干,2,FALSE)</f>
        <v>丁</v>
      </c>
      <c r="B3862" s="283" t="str">
        <f>VLOOKUP(MOD(E3862,12),十二支,3,FALSE)</f>
        <v xml:space="preserve">10 龍 </v>
      </c>
      <c r="C3862" s="287" t="str">
        <f>VLOOKUP(F3862,星座,3,TRUE)</f>
        <v xml:space="preserve">12 海 </v>
      </c>
      <c r="D3862" s="533">
        <v>39148</v>
      </c>
      <c r="E3862" s="83">
        <f>IFERROR(YEAR(D3862),LEFT(D3862,4))</f>
        <v>2007</v>
      </c>
      <c r="F3862" s="83" t="str">
        <f>IF(ISTEXT(D3862),RIGHT(D3862,5),TEXT(D3862,"mm/dd"))</f>
        <v>03/07</v>
      </c>
      <c r="G3862" s="88">
        <f>SUM(MID(E3862,1,1),MID(E3862,2,1),MID(E3862,3,1),MID(E3862,4,1),MID(F3862,1,1),MID(F3862,2,1),MID(F3862,4,1),MID(F3862,5,1))</f>
        <v>19</v>
      </c>
      <c r="H3862" s="88">
        <f>IF(MOD(G3862,9)=0,9,MOD(G3862,9))</f>
        <v>1</v>
      </c>
      <c r="I3862" s="83" t="str">
        <f>IFERROR(MID("日月火水木金土",WEEKDAY(D3862),1),"")</f>
        <v>水</v>
      </c>
      <c r="J3862" s="303" t="s">
        <v>4713</v>
      </c>
      <c r="K3862" s="87" t="str">
        <f>VLOOKUP(F3862,石と花メイン,3,FALSE)</f>
        <v>■瑪瑙</v>
      </c>
      <c r="L3862" s="296" t="str">
        <f>VLOOKUP(F3862,石と花メイン,4,FALSE)</f>
        <v>薺【ぺんぺん草】</v>
      </c>
      <c r="M3862" s="392">
        <f>IF(OR(MONTH(F3862)&lt;7,AND(MONTH(F3862)=7,DAY(F3862)&lt;=25)),
MOD(SUM((E3862-1901)*365,259),260),
MOD(SUM((E3862-1900)*365,259),260))</f>
        <v>209</v>
      </c>
      <c r="N3862" s="330">
        <f>IF(AND(MONTH(F3862)=7,DAY(F3862)&gt;25),1,
ROUNDDOWN((SUM(VLOOKUP(MONTH(F3862),D暦変換用数値,2,FALSE),DAY(F3862))/28)+1,0))</f>
        <v>9</v>
      </c>
      <c r="O3862" s="84">
        <f>IF(AND(MONTH(F3862)=7,DAY(F3862)&gt;25),DAY(F3862)-25,
MOD((SUM(VLOOKUP(MONTH(F3862),D暦変換用数値,2,FALSE),DAY(F3862))),28)+1)</f>
        <v>1</v>
      </c>
      <c r="P3862" s="405">
        <f>IF(OR(MONTH(F3862)&lt;7,AND(MONTH(F3862)=7,DAY(F3862)&lt;=25)),
MOD(SUM((E3862-1901)*365,(N3862-1)*28,O3862,258),260),
MOD(SUM((E3862-1900)*365,(N3862-1)*28,O3862,258),260))</f>
        <v>173</v>
      </c>
      <c r="Q3862" s="371" t="str">
        <f>VLOOKUP(MOD(P3862,4),色,2,FALSE)</f>
        <v>赤い</v>
      </c>
      <c r="R3862" s="289" t="str">
        <f>VLOOKUP(MOD(P3862,13),銀河の音,2,FALSE)</f>
        <v>自己存在の</v>
      </c>
      <c r="S3862" s="382" t="str">
        <f>VLOOKUP(MOD(P3862,20),太陽の紋章,2,FALSE)</f>
        <v>空歩く者</v>
      </c>
      <c r="T3862" s="95" t="s">
        <v>2837</v>
      </c>
    </row>
    <row r="3863" spans="1:20" ht="13.5" customHeight="1">
      <c r="A3863" s="282" t="str">
        <f>VLOOKUP(MOD(E3863,10),十干,2,FALSE)</f>
        <v>丁</v>
      </c>
      <c r="B3863" s="283" t="str">
        <f>VLOOKUP(MOD(E3863,12),十二支,3,FALSE)</f>
        <v xml:space="preserve">10 龍 </v>
      </c>
      <c r="C3863" s="287" t="str">
        <f>VLOOKUP(F3863,星座,3,TRUE)</f>
        <v xml:space="preserve">12 海 </v>
      </c>
      <c r="D3863" s="533">
        <v>39155</v>
      </c>
      <c r="E3863" s="83">
        <f>IFERROR(YEAR(D3863),LEFT(D3863,4))</f>
        <v>2007</v>
      </c>
      <c r="F3863" s="83" t="str">
        <f>IF(ISTEXT(D3863),RIGHT(D3863,5),TEXT(D3863,"mm/dd"))</f>
        <v>03/14</v>
      </c>
      <c r="G3863" s="88">
        <f>SUM(MID(E3863,1,1),MID(E3863,2,1),MID(E3863,3,1),MID(E3863,4,1),MID(F3863,1,1),MID(F3863,2,1),MID(F3863,4,1),MID(F3863,5,1))</f>
        <v>17</v>
      </c>
      <c r="H3863" s="88">
        <f>IF(MOD(G3863,9)=0,9,MOD(G3863,9))</f>
        <v>8</v>
      </c>
      <c r="I3863" s="83" t="str">
        <f>IFERROR(MID("日月火水木金土",WEEKDAY(D3863),1),"")</f>
        <v>水</v>
      </c>
      <c r="J3863" s="303" t="s">
        <v>6633</v>
      </c>
      <c r="K3863" s="87" t="str">
        <f>VLOOKUP(F3863,石と花メイン,3,FALSE)</f>
        <v>□水晶</v>
      </c>
      <c r="L3863" s="296" t="str">
        <f>VLOOKUP(F3863,石と花メイン,4,FALSE)</f>
        <v>アーモンド【扁桃】</v>
      </c>
      <c r="M3863" s="392">
        <f>IF(OR(MONTH(F3863)&lt;7,AND(MONTH(F3863)=7,DAY(F3863)&lt;=25)),
MOD(SUM((E3863-1901)*365,259),260),
MOD(SUM((E3863-1900)*365,259),260))</f>
        <v>209</v>
      </c>
      <c r="N3863" s="330">
        <f>IF(AND(MONTH(F3863)=7,DAY(F3863)&gt;25),1,
ROUNDDOWN((SUM(VLOOKUP(MONTH(F3863),D暦変換用数値,2,FALSE),DAY(F3863))/28)+1,0))</f>
        <v>9</v>
      </c>
      <c r="O3863" s="84">
        <f>IF(AND(MONTH(F3863)=7,DAY(F3863)&gt;25),DAY(F3863)-25,
MOD((SUM(VLOOKUP(MONTH(F3863),D暦変換用数値,2,FALSE),DAY(F3863))),28)+1)</f>
        <v>8</v>
      </c>
      <c r="P3863" s="405">
        <f>IF(OR(MONTH(F3863)&lt;7,AND(MONTH(F3863)=7,DAY(F3863)&lt;=25)),
MOD(SUM((E3863-1901)*365,(N3863-1)*28,O3863,258),260),
MOD(SUM((E3863-1900)*365,(N3863-1)*28,O3863,258),260))</f>
        <v>180</v>
      </c>
      <c r="Q3863" s="371" t="str">
        <f>VLOOKUP(MOD(P3863,4),色,2,FALSE)</f>
        <v>黄色い</v>
      </c>
      <c r="R3863" s="289" t="str">
        <f>VLOOKUP(MOD(P3863,13),銀河の音,2,FALSE)</f>
        <v>スペクトルの</v>
      </c>
      <c r="S3863" s="382" t="str">
        <f>VLOOKUP(MOD(P3863,20),太陽の紋章,2,FALSE)</f>
        <v>太陽</v>
      </c>
      <c r="T3863" s="91"/>
    </row>
    <row r="3864" spans="1:20" ht="13.5" customHeight="1">
      <c r="A3864" s="282" t="str">
        <f>VLOOKUP(MOD(E3864,10),十干,2,FALSE)</f>
        <v>丁</v>
      </c>
      <c r="B3864" s="283" t="str">
        <f>VLOOKUP(MOD(E3864,12),十二支,3,FALSE)</f>
        <v xml:space="preserve">10 龍 </v>
      </c>
      <c r="C3864" s="287" t="str">
        <f>VLOOKUP(F3864,星座,3,TRUE)</f>
        <v xml:space="preserve">12 海 </v>
      </c>
      <c r="D3864" s="533">
        <v>39158</v>
      </c>
      <c r="E3864" s="83">
        <f>IFERROR(YEAR(D3864),LEFT(D3864,4))</f>
        <v>2007</v>
      </c>
      <c r="F3864" s="83" t="str">
        <f>IF(ISTEXT(D3864),RIGHT(D3864,5),TEXT(D3864,"mm/dd"))</f>
        <v>03/17</v>
      </c>
      <c r="G3864" s="88">
        <f>SUM(MID(E3864,1,1),MID(E3864,2,1),MID(E3864,3,1),MID(E3864,4,1),MID(F3864,1,1),MID(F3864,2,1),MID(F3864,4,1),MID(F3864,5,1))</f>
        <v>20</v>
      </c>
      <c r="H3864" s="88">
        <f>IF(MOD(G3864,9)=0,9,MOD(G3864,9))</f>
        <v>2</v>
      </c>
      <c r="I3864" s="83" t="str">
        <f>IFERROR(MID("日月火水木金土",WEEKDAY(D3864),1),"")</f>
        <v>土</v>
      </c>
      <c r="J3864" s="303" t="s">
        <v>4714</v>
      </c>
      <c r="K3864" s="87" t="str">
        <f>VLOOKUP(F3864,石と花メイン,3,FALSE)</f>
        <v>◆翠玉</v>
      </c>
      <c r="L3864" s="296" t="str">
        <f>VLOOKUP(F3864,石と花メイン,4,FALSE)</f>
        <v>豌豆</v>
      </c>
      <c r="M3864" s="392">
        <f>IF(OR(MONTH(F3864)&lt;7,AND(MONTH(F3864)=7,DAY(F3864)&lt;=25)),
MOD(SUM((E3864-1901)*365,259),260),
MOD(SUM((E3864-1900)*365,259),260))</f>
        <v>209</v>
      </c>
      <c r="N3864" s="330">
        <f>IF(AND(MONTH(F3864)=7,DAY(F3864)&gt;25),1,
ROUNDDOWN((SUM(VLOOKUP(MONTH(F3864),D暦変換用数値,2,FALSE),DAY(F3864))/28)+1,0))</f>
        <v>9</v>
      </c>
      <c r="O3864" s="84">
        <f>IF(AND(MONTH(F3864)=7,DAY(F3864)&gt;25),DAY(F3864)-25,
MOD((SUM(VLOOKUP(MONTH(F3864),D暦変換用数値,2,FALSE),DAY(F3864))),28)+1)</f>
        <v>11</v>
      </c>
      <c r="P3864" s="405">
        <f>IF(OR(MONTH(F3864)&lt;7,AND(MONTH(F3864)=7,DAY(F3864)&lt;=25)),
MOD(SUM((E3864-1901)*365,(N3864-1)*28,O3864,258),260),
MOD(SUM((E3864-1900)*365,(N3864-1)*28,O3864,258),260))</f>
        <v>183</v>
      </c>
      <c r="Q3864" s="371" t="str">
        <f>VLOOKUP(MOD(P3864,4),色,2,FALSE)</f>
        <v>青い</v>
      </c>
      <c r="R3864" s="289" t="str">
        <f>VLOOKUP(MOD(P3864,13),銀河の音,2,FALSE)</f>
        <v>磁気の</v>
      </c>
      <c r="S3864" s="382" t="str">
        <f>VLOOKUP(MOD(P3864,20),太陽の紋章,2,FALSE)</f>
        <v>夜</v>
      </c>
      <c r="T3864" s="91"/>
    </row>
    <row r="3865" spans="1:20" ht="13.5" customHeight="1">
      <c r="A3865" s="50" t="str">
        <f>VLOOKUP(MOD(E3865,10),十干,2,FALSE)</f>
        <v>乙</v>
      </c>
      <c r="B3865" s="199" t="str">
        <f>VLOOKUP(MOD(E3865,12),十二支,3,FALSE)</f>
        <v xml:space="preserve">10 龍 </v>
      </c>
      <c r="C3865" s="201" t="str">
        <f>VLOOKUP(F3865,星座,3,TRUE)</f>
        <v xml:space="preserve">12 海 </v>
      </c>
      <c r="D3865" s="531" t="s">
        <v>1264</v>
      </c>
      <c r="E3865" s="1" t="str">
        <f>IFERROR(YEAR(D3865),LEFT(D3865,4))</f>
        <v>1875</v>
      </c>
      <c r="F3865" s="1" t="str">
        <f>IF(ISTEXT(D3865),RIGHT(D3865,5),TEXT(D3865,"mm/dd"))</f>
        <v>02/21</v>
      </c>
      <c r="G3865" s="39">
        <f>SUM(MID(E3865,1,1),MID(E3865,2,1),MID(E3865,3,1),MID(E3865,4,1),MID(F3865,1,1),MID(F3865,2,1),MID(F3865,4,1),MID(F3865,5,1))</f>
        <v>26</v>
      </c>
      <c r="H3865" s="41">
        <f>IF(MOD(G3865,9)=0,9,MOD(G3865,9))</f>
        <v>8</v>
      </c>
      <c r="I3865" s="45" t="str">
        <f>IFERROR(MID("日月火水木金土",WEEKDAY(D3865),1),"")</f>
        <v/>
      </c>
      <c r="J3865" s="304" t="s">
        <v>3772</v>
      </c>
      <c r="K3865" s="202" t="str">
        <f>VLOOKUP(F3865,石と花メイン,3,FALSE)</f>
        <v>◇金剛石</v>
      </c>
      <c r="L3865" s="297" t="str">
        <f>VLOOKUP(F3865,石と花メイン,4,FALSE)</f>
        <v>ネモフィラ【瑠璃唐草】</v>
      </c>
      <c r="M3865" s="393">
        <f>IF(OR(MONTH(F3865)&lt;7,AND(MONTH(F3865)=7,DAY(F3865)&lt;=25)),
MOD(SUM((E3865-1901)*365,259),260),
MOD(SUM((E3865-1900)*365,259),260))</f>
        <v>129</v>
      </c>
      <c r="N3865" s="390">
        <f>IF(AND(MONTH(F3865)=7,DAY(F3865)&gt;25),1,
ROUNDDOWN((SUM(VLOOKUP(MONTH(F3865),D暦変換用数値,2,FALSE),DAY(F3865))/28)+1,0))</f>
        <v>8</v>
      </c>
      <c r="O3865" s="205">
        <f>IF(AND(MONTH(F3865)=7,DAY(F3865)&gt;25),DAY(F3865)-25,
MOD((SUM(VLOOKUP(MONTH(F3865),D暦変換用数値,2,FALSE),DAY(F3865))),28)+1)</f>
        <v>15</v>
      </c>
      <c r="P3865" s="406">
        <f>IF(OR(MONTH(F3865)&lt;7,AND(MONTH(F3865)=7,DAY(F3865)&lt;=25)),
MOD(SUM((E3865-1901)*365,(N3865-1)*28,O3865,258),260),
MOD(SUM((E3865-1900)*365,(N3865-1)*28,O3865,258),260))</f>
        <v>79</v>
      </c>
      <c r="Q3865" s="374" t="str">
        <f>VLOOKUP(MOD(P3865,4),色,2,FALSE)</f>
        <v>青い</v>
      </c>
      <c r="R3865" s="292" t="str">
        <f>VLOOKUP(MOD(P3865,13),銀河の音,2,FALSE)</f>
        <v>磁気の</v>
      </c>
      <c r="S3865" s="385" t="str">
        <f>VLOOKUP(MOD(P3865,20),太陽の紋章,2,FALSE)</f>
        <v>嵐</v>
      </c>
      <c r="T3865" s="97" t="s">
        <v>1265</v>
      </c>
    </row>
    <row r="3866" spans="1:20" ht="13.5" customHeight="1">
      <c r="A3866" s="50" t="str">
        <f>VLOOKUP(MOD(E3866,10),十干,2,FALSE)</f>
        <v>乙</v>
      </c>
      <c r="B3866" s="199" t="str">
        <f>VLOOKUP(MOD(E3866,12),十二支,3,FALSE)</f>
        <v xml:space="preserve">10 龍 </v>
      </c>
      <c r="C3866" s="201" t="str">
        <f>VLOOKUP(F3866,星座,3,TRUE)</f>
        <v xml:space="preserve">13 金 </v>
      </c>
      <c r="D3866" s="531">
        <v>12919</v>
      </c>
      <c r="E3866" s="1">
        <f>IFERROR(YEAR(D3866),LEFT(D3866,4))</f>
        <v>1935</v>
      </c>
      <c r="F3866" s="1" t="str">
        <f>IF(ISTEXT(D3866),RIGHT(D3866,5),TEXT(D3866,"mm/dd"))</f>
        <v>05/15</v>
      </c>
      <c r="G3866" s="39">
        <f>SUM(MID(E3866,1,1),MID(E3866,2,1),MID(E3866,3,1),MID(E3866,4,1),MID(F3866,1,1),MID(F3866,2,1),MID(F3866,4,1),MID(F3866,5,1))</f>
        <v>29</v>
      </c>
      <c r="H3866" s="41">
        <f>IF(MOD(G3866,9)=0,9,MOD(G3866,9))</f>
        <v>2</v>
      </c>
      <c r="I3866" s="45" t="str">
        <f>IFERROR(MID("日月火水木金土",WEEKDAY(D3866),1),"")</f>
        <v>水</v>
      </c>
      <c r="J3866" s="304" t="s">
        <v>6654</v>
      </c>
      <c r="K3866" s="202" t="str">
        <f>VLOOKUP(F3866,石と花メイン,3,FALSE)</f>
        <v>●蛋白石</v>
      </c>
      <c r="L3866" s="297" t="str">
        <f>VLOOKUP(F3866,石と花メイン,4,FALSE)</f>
        <v>皐月/五月</v>
      </c>
      <c r="M3866" s="393">
        <f>IF(OR(MONTH(F3866)&lt;7,AND(MONTH(F3866)=7,DAY(F3866)&lt;=25)),
MOD(SUM((E3866-1901)*365,259),260),
MOD(SUM((E3866-1900)*365,259),260))</f>
        <v>189</v>
      </c>
      <c r="N3866" s="390">
        <f>IF(AND(MONTH(F3866)=7,DAY(F3866)&gt;25),1,
ROUNDDOWN((SUM(VLOOKUP(MONTH(F3866),D暦変換用数値,2,FALSE),DAY(F3866))/28)+1,0))</f>
        <v>11</v>
      </c>
      <c r="O3866" s="205">
        <f>IF(AND(MONTH(F3866)=7,DAY(F3866)&gt;25),DAY(F3866)-25,
MOD((SUM(VLOOKUP(MONTH(F3866),D暦変換用数値,2,FALSE),DAY(F3866))),28)+1)</f>
        <v>14</v>
      </c>
      <c r="P3866" s="406">
        <f>IF(OR(MONTH(F3866)&lt;7,AND(MONTH(F3866)=7,DAY(F3866)&lt;=25)),
MOD(SUM((E3866-1901)*365,(N3866-1)*28,O3866,258),260),
MOD(SUM((E3866-1900)*365,(N3866-1)*28,O3866,258),260))</f>
        <v>222</v>
      </c>
      <c r="Q3866" s="375" t="str">
        <f>VLOOKUP(MOD(P3866,4),色,2,FALSE)</f>
        <v>白い</v>
      </c>
      <c r="R3866" s="293" t="str">
        <f>VLOOKUP(MOD(P3866,13),銀河の音,2,FALSE)</f>
        <v>磁気の</v>
      </c>
      <c r="S3866" s="386" t="str">
        <f>VLOOKUP(MOD(P3866,20),太陽の紋章,2,FALSE)</f>
        <v>風</v>
      </c>
      <c r="T3866" s="98" t="s">
        <v>3736</v>
      </c>
    </row>
    <row r="3867" spans="1:20" ht="13.5" customHeight="1">
      <c r="A3867" s="50" t="str">
        <f>VLOOKUP(MOD(E3867,10),十干,2,FALSE)</f>
        <v>丁</v>
      </c>
      <c r="B3867" s="199" t="str">
        <f>VLOOKUP(MOD(E3867,12),十二支,3,FALSE)</f>
        <v xml:space="preserve">10 龍 </v>
      </c>
      <c r="C3867" s="201" t="str">
        <f>VLOOKUP(F3867,星座,3,TRUE)</f>
        <v xml:space="preserve">13 金 </v>
      </c>
      <c r="D3867" s="531">
        <v>17278</v>
      </c>
      <c r="E3867" s="1">
        <f>IFERROR(YEAR(D3867),LEFT(D3867,4))</f>
        <v>1947</v>
      </c>
      <c r="F3867" s="1" t="str">
        <f>IF(ISTEXT(D3867),RIGHT(D3867,5),TEXT(D3867,"mm/dd"))</f>
        <v>04/21</v>
      </c>
      <c r="G3867" s="39">
        <f>SUM(MID(E3867,1,1),MID(E3867,2,1),MID(E3867,3,1),MID(E3867,4,1),MID(F3867,1,1),MID(F3867,2,1),MID(F3867,4,1),MID(F3867,5,1))</f>
        <v>28</v>
      </c>
      <c r="H3867" s="41">
        <f>IF(MOD(G3867,9)=0,9,MOD(G3867,9))</f>
        <v>1</v>
      </c>
      <c r="I3867" s="45" t="str">
        <f>IFERROR(MID("日月火水木金土",WEEKDAY(D3867),1),"")</f>
        <v>月</v>
      </c>
      <c r="J3867" s="304" t="s">
        <v>6655</v>
      </c>
      <c r="K3867" s="202" t="str">
        <f>VLOOKUP(F3867,石と花メイン,3,FALSE)</f>
        <v>□水晶</v>
      </c>
      <c r="L3867" s="297" t="str">
        <f>VLOOKUP(F3867,石と花メイン,4,FALSE)</f>
        <v>ニゲラ【黒種草】</v>
      </c>
      <c r="M3867" s="393">
        <f>IF(OR(MONTH(F3867)&lt;7,AND(MONTH(F3867)=7,DAY(F3867)&lt;=25)),
MOD(SUM((E3867-1901)*365,259),260),
MOD(SUM((E3867-1900)*365,259),260))</f>
        <v>149</v>
      </c>
      <c r="N3867" s="390">
        <f>IF(AND(MONTH(F3867)=7,DAY(F3867)&gt;25),1,
ROUNDDOWN((SUM(VLOOKUP(MONTH(F3867),D暦変換用数値,2,FALSE),DAY(F3867))/28)+1,0))</f>
        <v>10</v>
      </c>
      <c r="O3867" s="205">
        <f>IF(AND(MONTH(F3867)=7,DAY(F3867)&gt;25),DAY(F3867)-25,
MOD((SUM(VLOOKUP(MONTH(F3867),D暦変換用数値,2,FALSE),DAY(F3867))),28)+1)</f>
        <v>18</v>
      </c>
      <c r="P3867" s="406">
        <f>IF(OR(MONTH(F3867)&lt;7,AND(MONTH(F3867)=7,DAY(F3867)&lt;=25)),
MOD(SUM((E3867-1901)*365,(N3867-1)*28,O3867,258),260),
MOD(SUM((E3867-1900)*365,(N3867-1)*28,O3867,258),260))</f>
        <v>158</v>
      </c>
      <c r="Q3867" s="375" t="str">
        <f>VLOOKUP(MOD(P3867,4),色,2,FALSE)</f>
        <v>白い</v>
      </c>
      <c r="R3867" s="293" t="str">
        <f>VLOOKUP(MOD(P3867,13),銀河の音,2,FALSE)</f>
        <v>月の</v>
      </c>
      <c r="S3867" s="386" t="str">
        <f>VLOOKUP(MOD(P3867,20),太陽の紋章,2,FALSE)</f>
        <v>鏡</v>
      </c>
      <c r="T3867" s="93" t="s">
        <v>6304</v>
      </c>
    </row>
    <row r="3868" spans="1:20" ht="13.5" customHeight="1">
      <c r="A3868" s="50" t="str">
        <f>VLOOKUP(MOD(E3868,10),十干,2,FALSE)</f>
        <v>丁</v>
      </c>
      <c r="B3868" s="199" t="str">
        <f>VLOOKUP(MOD(E3868,12),十二支,3,FALSE)</f>
        <v xml:space="preserve">10 龍 </v>
      </c>
      <c r="C3868" s="201" t="str">
        <f>VLOOKUP(F3868,星座,3,TRUE)</f>
        <v xml:space="preserve">13 金 </v>
      </c>
      <c r="D3868" s="531">
        <v>17292</v>
      </c>
      <c r="E3868" s="1">
        <f>IFERROR(YEAR(D3868),LEFT(D3868,4))</f>
        <v>1947</v>
      </c>
      <c r="F3868" s="1" t="str">
        <f>IF(ISTEXT(D3868),RIGHT(D3868,5),TEXT(D3868,"mm/dd"))</f>
        <v>05/05</v>
      </c>
      <c r="G3868" s="39">
        <f>SUM(MID(E3868,1,1),MID(E3868,2,1),MID(E3868,3,1),MID(E3868,4,1),MID(F3868,1,1),MID(F3868,2,1),MID(F3868,4,1),MID(F3868,5,1))</f>
        <v>31</v>
      </c>
      <c r="H3868" s="41">
        <f>IF(MOD(G3868,9)=0,9,MOD(G3868,9))</f>
        <v>4</v>
      </c>
      <c r="I3868" s="45" t="str">
        <f>IFERROR(MID("日月火水木金土",WEEKDAY(D3868),1),"")</f>
        <v>月</v>
      </c>
      <c r="J3868" s="304" t="s">
        <v>6656</v>
      </c>
      <c r="K3868" s="202" t="str">
        <f>VLOOKUP(F3868,石と花メイン,3,FALSE)</f>
        <v>●孔雀石</v>
      </c>
      <c r="L3868" s="297" t="str">
        <f>VLOOKUP(F3868,石と花メイン,4,FALSE)</f>
        <v>鈴蘭【君影草】</v>
      </c>
      <c r="M3868" s="393">
        <f>IF(OR(MONTH(F3868)&lt;7,AND(MONTH(F3868)=7,DAY(F3868)&lt;=25)),
MOD(SUM((E3868-1901)*365,259),260),
MOD(SUM((E3868-1900)*365,259),260))</f>
        <v>149</v>
      </c>
      <c r="N3868" s="390">
        <f>IF(AND(MONTH(F3868)=7,DAY(F3868)&gt;25),1,
ROUNDDOWN((SUM(VLOOKUP(MONTH(F3868),D暦変換用数値,2,FALSE),DAY(F3868))/28)+1,0))</f>
        <v>11</v>
      </c>
      <c r="O3868" s="205">
        <f>IF(AND(MONTH(F3868)=7,DAY(F3868)&gt;25),DAY(F3868)-25,
MOD((SUM(VLOOKUP(MONTH(F3868),D暦変換用数値,2,FALSE),DAY(F3868))),28)+1)</f>
        <v>4</v>
      </c>
      <c r="P3868" s="406">
        <f>IF(OR(MONTH(F3868)&lt;7,AND(MONTH(F3868)=7,DAY(F3868)&lt;=25)),
MOD(SUM((E3868-1901)*365,(N3868-1)*28,O3868,258),260),
MOD(SUM((E3868-1900)*365,(N3868-1)*28,O3868,258),260))</f>
        <v>172</v>
      </c>
      <c r="Q3868" s="373" t="str">
        <f>VLOOKUP(MOD(P3868,4),色,2,FALSE)</f>
        <v>黄色い</v>
      </c>
      <c r="R3868" s="291" t="str">
        <f>VLOOKUP(MOD(P3868,13),銀河の音,2,FALSE)</f>
        <v>電気の</v>
      </c>
      <c r="S3868" s="384" t="str">
        <f>VLOOKUP(MOD(P3868,20),太陽の紋章,2,FALSE)</f>
        <v>人</v>
      </c>
      <c r="T3868" s="97" t="s">
        <v>2008</v>
      </c>
    </row>
    <row r="3869" spans="1:20" ht="13.5" customHeight="1">
      <c r="A3869" s="76" t="str">
        <f>VLOOKUP(MOD(E3869,10),十干,2,FALSE)</f>
        <v>丁</v>
      </c>
      <c r="B3869" s="280" t="str">
        <f>VLOOKUP(MOD(E3869,12),十二支,3,FALSE)</f>
        <v xml:space="preserve">10 龍 </v>
      </c>
      <c r="C3869" s="281" t="str">
        <f>VLOOKUP(F3869,星座,3,TRUE)</f>
        <v xml:space="preserve">13 金 </v>
      </c>
      <c r="D3869" s="550">
        <v>17304</v>
      </c>
      <c r="E3869" s="77">
        <f>IFERROR(YEAR(D3869),LEFT(D3869,4))</f>
        <v>1947</v>
      </c>
      <c r="F3869" s="77" t="str">
        <f>IF(ISTEXT(D3869),RIGHT(D3869,5),TEXT(D3869,"mm/dd"))</f>
        <v>05/17</v>
      </c>
      <c r="G3869" s="554">
        <f>SUM(MID(E3869,1,1),MID(E3869,2,1),MID(E3869,3,1),MID(E3869,4,1),MID(F3869,1,1),MID(F3869,2,1),MID(F3869,4,1),MID(F3869,5,1))</f>
        <v>34</v>
      </c>
      <c r="H3869" s="81">
        <f>IF(MOD(G3869,9)=0,9,MOD(G3869,9))</f>
        <v>7</v>
      </c>
      <c r="I3869" s="77" t="str">
        <f>IFERROR(MID("日月火水木金土",WEEKDAY(D3869),1),"")</f>
        <v>土</v>
      </c>
      <c r="J3869" s="307" t="s">
        <v>9057</v>
      </c>
      <c r="K3869" s="203" t="str">
        <f>VLOOKUP(F3869,石と花メイン,3,FALSE)</f>
        <v>◆翠玉</v>
      </c>
      <c r="L3869" s="301" t="str">
        <f>VLOOKUP(F3869,石と花メイン,4,FALSE)</f>
        <v>紫蘭【紅蘭】</v>
      </c>
      <c r="M3869" s="398">
        <f>IF(OR(MONTH(F3869)&lt;7,AND(MONTH(F3869)=7,DAY(F3869)&lt;=25)),
MOD(SUM((E3869-1901)*365,259),260),
MOD(SUM((E3869-1900)*365,259),260))</f>
        <v>149</v>
      </c>
      <c r="N3869" s="121">
        <f>IF(AND(MONTH(F3869)=7,DAY(F3869)&gt;25),1,
ROUNDDOWN((SUM(VLOOKUP(MONTH(F3869),D暦変換用数値,2,FALSE),DAY(F3869))/28)+1,0))</f>
        <v>11</v>
      </c>
      <c r="O3869" s="117">
        <f>IF(AND(MONTH(F3869)=7,DAY(F3869)&gt;25),DAY(F3869)-25,
MOD((SUM(VLOOKUP(MONTH(F3869),D暦変換用数値,2,FALSE),DAY(F3869))),28)+1)</f>
        <v>16</v>
      </c>
      <c r="P3869" s="408">
        <f>IF(OR(MONTH(F3869)&lt;7,AND(MONTH(F3869)=7,DAY(F3869)&lt;=25)),
MOD(SUM((E3869-1901)*365,(N3869-1)*28,O3869,258),260),
MOD(SUM((E3869-1900)*365,(N3869-1)*28,O3869,258),260))</f>
        <v>184</v>
      </c>
      <c r="Q3869" s="380" t="str">
        <f>VLOOKUP(MOD(P3869,4),色,2,FALSE)</f>
        <v>黄色い</v>
      </c>
      <c r="R3869" s="295" t="str">
        <f>VLOOKUP(MOD(P3869,13),銀河の音,2,FALSE)</f>
        <v>月の</v>
      </c>
      <c r="S3869" s="389" t="str">
        <f>VLOOKUP(MOD(P3869,20),太陽の紋章,2,FALSE)</f>
        <v>種</v>
      </c>
      <c r="T3869" s="94" t="s">
        <v>9058</v>
      </c>
    </row>
    <row r="3870" spans="1:20" ht="13.5" customHeight="1">
      <c r="A3870" s="50" t="str">
        <f>VLOOKUP(MOD(E3870,10),十干,2,FALSE)</f>
        <v>丁</v>
      </c>
      <c r="B3870" s="199" t="str">
        <f>VLOOKUP(MOD(E3870,12),十二支,3,FALSE)</f>
        <v xml:space="preserve">10 龍 </v>
      </c>
      <c r="C3870" s="201" t="str">
        <f>VLOOKUP(F3870,星座,3,TRUE)</f>
        <v xml:space="preserve">13 金 </v>
      </c>
      <c r="D3870" s="531">
        <v>17305</v>
      </c>
      <c r="E3870" s="1">
        <f>IFERROR(YEAR(D3870),LEFT(D3870,4))</f>
        <v>1947</v>
      </c>
      <c r="F3870" s="1" t="str">
        <f>IF(ISTEXT(D3870),RIGHT(D3870,5),TEXT(D3870,"mm/dd"))</f>
        <v>05/18</v>
      </c>
      <c r="G3870" s="39">
        <f>SUM(MID(E3870,1,1),MID(E3870,2,1),MID(E3870,3,1),MID(E3870,4,1),MID(F3870,1,1),MID(F3870,2,1),MID(F3870,4,1),MID(F3870,5,1))</f>
        <v>35</v>
      </c>
      <c r="H3870" s="41">
        <f>IF(MOD(G3870,9)=0,9,MOD(G3870,9))</f>
        <v>8</v>
      </c>
      <c r="I3870" s="45" t="str">
        <f>IFERROR(MID("日月火水木金土",WEEKDAY(D3870),1),"")</f>
        <v>日</v>
      </c>
      <c r="J3870" s="304" t="s">
        <v>6657</v>
      </c>
      <c r="K3870" s="202" t="str">
        <f>VLOOKUP(F3870,石と花メイン,3,FALSE)</f>
        <v>□水晶</v>
      </c>
      <c r="L3870" s="297" t="str">
        <f>VLOOKUP(F3870,石と花メイン,4,FALSE)</f>
        <v>苧環【糸繰草】</v>
      </c>
      <c r="M3870" s="393">
        <f>IF(OR(MONTH(F3870)&lt;7,AND(MONTH(F3870)=7,DAY(F3870)&lt;=25)),
MOD(SUM((E3870-1901)*365,259),260),
MOD(SUM((E3870-1900)*365,259),260))</f>
        <v>149</v>
      </c>
      <c r="N3870" s="390">
        <f>IF(AND(MONTH(F3870)=7,DAY(F3870)&gt;25),1,
ROUNDDOWN((SUM(VLOOKUP(MONTH(F3870),D暦変換用数値,2,FALSE),DAY(F3870))/28)+1,0))</f>
        <v>11</v>
      </c>
      <c r="O3870" s="205">
        <f>IF(AND(MONTH(F3870)=7,DAY(F3870)&gt;25),DAY(F3870)-25,
MOD((SUM(VLOOKUP(MONTH(F3870),D暦変換用数値,2,FALSE),DAY(F3870))),28)+1)</f>
        <v>17</v>
      </c>
      <c r="P3870" s="406">
        <f>IF(OR(MONTH(F3870)&lt;7,AND(MONTH(F3870)=7,DAY(F3870)&lt;=25)),
MOD(SUM((E3870-1901)*365,(N3870-1)*28,O3870,258),260),
MOD(SUM((E3870-1900)*365,(N3870-1)*28,O3870,258),260))</f>
        <v>185</v>
      </c>
      <c r="Q3870" s="372" t="str">
        <f>VLOOKUP(MOD(P3870,4),色,2,FALSE)</f>
        <v>赤い</v>
      </c>
      <c r="R3870" s="290" t="str">
        <f>VLOOKUP(MOD(P3870,13),銀河の音,2,FALSE)</f>
        <v>電気の</v>
      </c>
      <c r="S3870" s="383" t="str">
        <f>VLOOKUP(MOD(P3870,20),太陽の紋章,2,FALSE)</f>
        <v>蛇</v>
      </c>
      <c r="T3870" s="98" t="s">
        <v>3736</v>
      </c>
    </row>
    <row r="3871" spans="1:20" ht="13.5" customHeight="1">
      <c r="A3871" s="50" t="str">
        <f>VLOOKUP(MOD(E3871,10),十干,2,FALSE)</f>
        <v>己</v>
      </c>
      <c r="B3871" s="199" t="str">
        <f>VLOOKUP(MOD(E3871,12),十二支,3,FALSE)</f>
        <v xml:space="preserve">10 龍 </v>
      </c>
      <c r="C3871" s="201" t="str">
        <f>VLOOKUP(F3871,星座,3,TRUE)</f>
        <v xml:space="preserve">13 金 </v>
      </c>
      <c r="D3871" s="531">
        <v>21664</v>
      </c>
      <c r="E3871" s="1">
        <f>IFERROR(YEAR(D3871),LEFT(D3871,4))</f>
        <v>1959</v>
      </c>
      <c r="F3871" s="1" t="str">
        <f>IF(ISTEXT(D3871),RIGHT(D3871,5),TEXT(D3871,"mm/dd"))</f>
        <v>04/24</v>
      </c>
      <c r="G3871" s="39">
        <f>SUM(MID(E3871,1,1),MID(E3871,2,1),MID(E3871,3,1),MID(E3871,4,1),MID(F3871,1,1),MID(F3871,2,1),MID(F3871,4,1),MID(F3871,5,1))</f>
        <v>34</v>
      </c>
      <c r="H3871" s="41">
        <f>IF(MOD(G3871,9)=0,9,MOD(G3871,9))</f>
        <v>7</v>
      </c>
      <c r="I3871" s="45" t="str">
        <f>IFERROR(MID("日月火水木金土",WEEKDAY(D3871),1),"")</f>
        <v>金</v>
      </c>
      <c r="J3871" s="304" t="s">
        <v>5717</v>
      </c>
      <c r="K3871" s="202" t="str">
        <f>VLOOKUP(F3871,石と花メイン,3,FALSE)</f>
        <v>□水晶</v>
      </c>
      <c r="L3871" s="297" t="str">
        <f>VLOOKUP(F3871,石と花メイン,4,FALSE)</f>
        <v>ゼラニウム【天竺葵】</v>
      </c>
      <c r="M3871" s="393">
        <f>IF(OR(MONTH(F3871)&lt;7,AND(MONTH(F3871)=7,DAY(F3871)&lt;=25)),
MOD(SUM((E3871-1901)*365,259),260),
MOD(SUM((E3871-1900)*365,259),260))</f>
        <v>109</v>
      </c>
      <c r="N3871" s="390">
        <f>IF(AND(MONTH(F3871)=7,DAY(F3871)&gt;25),1,
ROUNDDOWN((SUM(VLOOKUP(MONTH(F3871),D暦変換用数値,2,FALSE),DAY(F3871))/28)+1,0))</f>
        <v>10</v>
      </c>
      <c r="O3871" s="205">
        <f>IF(AND(MONTH(F3871)=7,DAY(F3871)&gt;25),DAY(F3871)-25,
MOD((SUM(VLOOKUP(MONTH(F3871),D暦変換用数値,2,FALSE),DAY(F3871))),28)+1)</f>
        <v>21</v>
      </c>
      <c r="P3871" s="406">
        <f>IF(OR(MONTH(F3871)&lt;7,AND(MONTH(F3871)=7,DAY(F3871)&lt;=25)),
MOD(SUM((E3871-1901)*365,(N3871-1)*28,O3871,258),260),
MOD(SUM((E3871-1900)*365,(N3871-1)*28,O3871,258),260))</f>
        <v>121</v>
      </c>
      <c r="Q3871" s="372" t="str">
        <f>VLOOKUP(MOD(P3871,4),色,2,FALSE)</f>
        <v>赤い</v>
      </c>
      <c r="R3871" s="290" t="str">
        <f>VLOOKUP(MOD(P3871,13),銀河の音,2,FALSE)</f>
        <v>自己存在の</v>
      </c>
      <c r="S3871" s="383" t="str">
        <f>VLOOKUP(MOD(P3871,20),太陽の紋章,2,FALSE)</f>
        <v>竜</v>
      </c>
      <c r="T3871" s="99" t="s">
        <v>3173</v>
      </c>
    </row>
    <row r="3872" spans="1:20" ht="13.5" customHeight="1">
      <c r="A3872" s="334" t="str">
        <f>VLOOKUP(MOD(E3872,10),十干,2,FALSE)</f>
        <v>己</v>
      </c>
      <c r="B3872" s="331" t="str">
        <f>VLOOKUP(MOD(E3872,12),十二支,3,FALSE)</f>
        <v xml:space="preserve">10 龍 </v>
      </c>
      <c r="C3872" s="336" t="str">
        <f>VLOOKUP(F3872,星座,3,TRUE)</f>
        <v xml:space="preserve">13 金 </v>
      </c>
      <c r="D3872" s="534">
        <v>21665</v>
      </c>
      <c r="E3872" s="131">
        <f>IFERROR(YEAR(D3872),LEFT(D3872,4))</f>
        <v>1959</v>
      </c>
      <c r="F3872" s="131" t="str">
        <f>IF(ISTEXT(D3872),RIGHT(D3872,5),TEXT(D3872,"mm/dd"))</f>
        <v>04/25</v>
      </c>
      <c r="G3872" s="133">
        <f>SUM(MID(E3872,1,1),MID(E3872,2,1),MID(E3872,3,1),MID(E3872,4,1),MID(F3872,1,1),MID(F3872,2,1),MID(F3872,4,1),MID(F3872,5,1))</f>
        <v>35</v>
      </c>
      <c r="H3872" s="133">
        <f>IF(MOD(G3872,9)=0,9,MOD(G3872,9))</f>
        <v>8</v>
      </c>
      <c r="I3872" s="131" t="str">
        <f>IFERROR(MID("日月火水木金土",WEEKDAY(D3872),1),"")</f>
        <v>土</v>
      </c>
      <c r="J3872" s="306" t="s">
        <v>8496</v>
      </c>
      <c r="K3872" s="335" t="str">
        <f>VLOOKUP(F3872,石と花メイン,3,FALSE)</f>
        <v>■赤縞瑪瑙</v>
      </c>
      <c r="L3872" s="302" t="str">
        <f>VLOOKUP(F3872,石と花メイン,4,FALSE)</f>
        <v>芝桜【花詰草】</v>
      </c>
      <c r="M3872" s="396">
        <f>IF(OR(MONTH(F3872)&lt;7,AND(MONTH(F3872)=7,DAY(F3872)&lt;=25)),
MOD(SUM((E3872-1901)*365,259),260),
MOD(SUM((E3872-1900)*365,259),260))</f>
        <v>109</v>
      </c>
      <c r="N3872" s="335">
        <f>IF(AND(MONTH(F3872)=7,DAY(F3872)&gt;25),1,
ROUNDDOWN((SUM(VLOOKUP(MONTH(F3872),D暦変換用数値,2,FALSE),DAY(F3872))/28)+1,0))</f>
        <v>10</v>
      </c>
      <c r="O3872" s="132">
        <f>IF(AND(MONTH(F3872)=7,DAY(F3872)&gt;25),DAY(F3872)-25,
MOD((SUM(VLOOKUP(MONTH(F3872),D暦変換用数値,2,FALSE),DAY(F3872))),28)+1)</f>
        <v>22</v>
      </c>
      <c r="P3872" s="404">
        <f>IF(OR(MONTH(F3872)&lt;7,AND(MONTH(F3872)=7,DAY(F3872)&lt;=25)),
MOD(SUM((E3872-1901)*365,(N3872-1)*28,O3872,258),260),
MOD(SUM((E3872-1900)*365,(N3872-1)*28,O3872,258),260))</f>
        <v>122</v>
      </c>
      <c r="Q3872" s="376" t="str">
        <f>VLOOKUP(MOD(P3872,4),色,2,FALSE)</f>
        <v>白い</v>
      </c>
      <c r="R3872" s="333" t="str">
        <f>VLOOKUP(MOD(P3872,13),銀河の音,2,FALSE)</f>
        <v>倍音の</v>
      </c>
      <c r="S3872" s="387" t="str">
        <f>VLOOKUP(MOD(P3872,20),太陽の紋章,2,FALSE)</f>
        <v>風</v>
      </c>
      <c r="T3872" s="119" t="s">
        <v>8491</v>
      </c>
    </row>
    <row r="3873" spans="1:20" ht="13.5" customHeight="1">
      <c r="A3873" s="50" t="str">
        <f>VLOOKUP(MOD(E3873,10),十干,2,FALSE)</f>
        <v>己</v>
      </c>
      <c r="B3873" s="199" t="str">
        <f>VLOOKUP(MOD(E3873,12),十二支,3,FALSE)</f>
        <v xml:space="preserve">10 龍 </v>
      </c>
      <c r="C3873" s="201" t="str">
        <f>VLOOKUP(F3873,星座,3,TRUE)</f>
        <v xml:space="preserve">13 金 </v>
      </c>
      <c r="D3873" s="531">
        <v>21665</v>
      </c>
      <c r="E3873" s="1">
        <f>IFERROR(YEAR(D3873),LEFT(D3873,4))</f>
        <v>1959</v>
      </c>
      <c r="F3873" s="1" t="str">
        <f>IF(ISTEXT(D3873),RIGHT(D3873,5),TEXT(D3873,"mm/dd"))</f>
        <v>04/25</v>
      </c>
      <c r="G3873" s="39">
        <f>SUM(MID(E3873,1,1),MID(E3873,2,1),MID(E3873,3,1),MID(E3873,4,1),MID(F3873,1,1),MID(F3873,2,1),MID(F3873,4,1),MID(F3873,5,1))</f>
        <v>35</v>
      </c>
      <c r="H3873" s="41">
        <f>IF(MOD(G3873,9)=0,9,MOD(G3873,9))</f>
        <v>8</v>
      </c>
      <c r="I3873" s="45" t="str">
        <f>IFERROR(MID("日月火水木金土",WEEKDAY(D3873),1),"")</f>
        <v>土</v>
      </c>
      <c r="J3873" s="304" t="s">
        <v>5718</v>
      </c>
      <c r="K3873" s="202" t="str">
        <f>VLOOKUP(F3873,石と花メイン,3,FALSE)</f>
        <v>■赤縞瑪瑙</v>
      </c>
      <c r="L3873" s="297" t="str">
        <f>VLOOKUP(F3873,石と花メイン,4,FALSE)</f>
        <v>芝桜【花詰草】</v>
      </c>
      <c r="M3873" s="393">
        <f>IF(OR(MONTH(F3873)&lt;7,AND(MONTH(F3873)=7,DAY(F3873)&lt;=25)),
MOD(SUM((E3873-1901)*365,259),260),
MOD(SUM((E3873-1900)*365,259),260))</f>
        <v>109</v>
      </c>
      <c r="N3873" s="390">
        <f>IF(AND(MONTH(F3873)=7,DAY(F3873)&gt;25),1,
ROUNDDOWN((SUM(VLOOKUP(MONTH(F3873),D暦変換用数値,2,FALSE),DAY(F3873))/28)+1,0))</f>
        <v>10</v>
      </c>
      <c r="O3873" s="205">
        <f>IF(AND(MONTH(F3873)=7,DAY(F3873)&gt;25),DAY(F3873)-25,
MOD((SUM(VLOOKUP(MONTH(F3873),D暦変換用数値,2,FALSE),DAY(F3873))),28)+1)</f>
        <v>22</v>
      </c>
      <c r="P3873" s="406">
        <f>IF(OR(MONTH(F3873)&lt;7,AND(MONTH(F3873)=7,DAY(F3873)&lt;=25)),
MOD(SUM((E3873-1901)*365,(N3873-1)*28,O3873,258),260),
MOD(SUM((E3873-1900)*365,(N3873-1)*28,O3873,258),260))</f>
        <v>122</v>
      </c>
      <c r="Q3873" s="375" t="str">
        <f>VLOOKUP(MOD(P3873,4),色,2,FALSE)</f>
        <v>白い</v>
      </c>
      <c r="R3873" s="293" t="str">
        <f>VLOOKUP(MOD(P3873,13),銀河の音,2,FALSE)</f>
        <v>倍音の</v>
      </c>
      <c r="S3873" s="386" t="str">
        <f>VLOOKUP(MOD(P3873,20),太陽の紋章,2,FALSE)</f>
        <v>風</v>
      </c>
      <c r="T3873" s="99" t="s">
        <v>6804</v>
      </c>
    </row>
    <row r="3874" spans="1:20" ht="13.5" customHeight="1">
      <c r="A3874" s="282" t="str">
        <f>VLOOKUP(MOD(E3874,10),十干,2,FALSE)</f>
        <v>己</v>
      </c>
      <c r="B3874" s="283" t="str">
        <f>VLOOKUP(MOD(E3874,12),十二支,3,FALSE)</f>
        <v xml:space="preserve">10 龍 </v>
      </c>
      <c r="C3874" s="287" t="str">
        <f>VLOOKUP(F3874,星座,3,TRUE)</f>
        <v xml:space="preserve">13 金 </v>
      </c>
      <c r="D3874" s="533">
        <v>21670</v>
      </c>
      <c r="E3874" s="83">
        <f>IFERROR(YEAR(D3874),LEFT(D3874,4))</f>
        <v>1959</v>
      </c>
      <c r="F3874" s="83" t="str">
        <f>IF(ISTEXT(D3874),RIGHT(D3874,5),TEXT(D3874,"mm/dd"))</f>
        <v>04/30</v>
      </c>
      <c r="G3874" s="88">
        <f>SUM(MID(E3874,1,1),MID(E3874,2,1),MID(E3874,3,1),MID(E3874,4,1),MID(F3874,1,1),MID(F3874,2,1),MID(F3874,4,1),MID(F3874,5,1))</f>
        <v>31</v>
      </c>
      <c r="H3874" s="88">
        <f>IF(MOD(G3874,9)=0,9,MOD(G3874,9))</f>
        <v>4</v>
      </c>
      <c r="I3874" s="83" t="str">
        <f>IFERROR(MID("日月火水木金土",WEEKDAY(D3874),1),"")</f>
        <v>木</v>
      </c>
      <c r="J3874" s="303" t="s">
        <v>4715</v>
      </c>
      <c r="K3874" s="87" t="str">
        <f>VLOOKUP(F3874,石と花メイン,3,FALSE)</f>
        <v>◇金剛石</v>
      </c>
      <c r="L3874" s="296" t="str">
        <f>VLOOKUP(F3874,石と花メイン,4,FALSE)</f>
        <v>金鎖【黄花藤】</v>
      </c>
      <c r="M3874" s="392">
        <f>IF(OR(MONTH(F3874)&lt;7,AND(MONTH(F3874)=7,DAY(F3874)&lt;=25)),
MOD(SUM((E3874-1901)*365,259),260),
MOD(SUM((E3874-1900)*365,259),260))</f>
        <v>109</v>
      </c>
      <c r="N3874" s="330">
        <f>IF(AND(MONTH(F3874)=7,DAY(F3874)&gt;25),1,
ROUNDDOWN((SUM(VLOOKUP(MONTH(F3874),D暦変換用数値,2,FALSE),DAY(F3874))/28)+1,0))</f>
        <v>10</v>
      </c>
      <c r="O3874" s="84">
        <f>IF(AND(MONTH(F3874)=7,DAY(F3874)&gt;25),DAY(F3874)-25,
MOD((SUM(VLOOKUP(MONTH(F3874),D暦変換用数値,2,FALSE),DAY(F3874))),28)+1)</f>
        <v>27</v>
      </c>
      <c r="P3874" s="405">
        <f>IF(OR(MONTH(F3874)&lt;7,AND(MONTH(F3874)=7,DAY(F3874)&lt;=25)),
MOD(SUM((E3874-1901)*365,(N3874-1)*28,O3874,258),260),
MOD(SUM((E3874-1900)*365,(N3874-1)*28,O3874,258),260))</f>
        <v>127</v>
      </c>
      <c r="Q3874" s="371" t="str">
        <f>VLOOKUP(MOD(P3874,4),色,2,FALSE)</f>
        <v>青い</v>
      </c>
      <c r="R3874" s="289" t="str">
        <f>VLOOKUP(MOD(P3874,13),銀河の音,2,FALSE)</f>
        <v>惑星の</v>
      </c>
      <c r="S3874" s="382" t="str">
        <f>VLOOKUP(MOD(P3874,20),太陽の紋章,2,FALSE)</f>
        <v>手</v>
      </c>
      <c r="T3874" s="102" t="s">
        <v>6055</v>
      </c>
    </row>
    <row r="3875" spans="1:20" ht="13.5" customHeight="1">
      <c r="A3875" s="50" t="str">
        <f>VLOOKUP(MOD(E3875,10),十干,2,FALSE)</f>
        <v>己</v>
      </c>
      <c r="B3875" s="199" t="str">
        <f>VLOOKUP(MOD(E3875,12),十二支,3,FALSE)</f>
        <v xml:space="preserve">10 龍 </v>
      </c>
      <c r="C3875" s="201" t="str">
        <f>VLOOKUP(F3875,星座,3,TRUE)</f>
        <v xml:space="preserve">13 金 </v>
      </c>
      <c r="D3875" s="531">
        <v>21678</v>
      </c>
      <c r="E3875" s="1">
        <f>IFERROR(YEAR(D3875),LEFT(D3875,4))</f>
        <v>1959</v>
      </c>
      <c r="F3875" s="1" t="str">
        <f>IF(ISTEXT(D3875),RIGHT(D3875,5),TEXT(D3875,"mm/dd"))</f>
        <v>05/08</v>
      </c>
      <c r="G3875" s="39">
        <f>SUM(MID(E3875,1,1),MID(E3875,2,1),MID(E3875,3,1),MID(E3875,4,1),MID(F3875,1,1),MID(F3875,2,1),MID(F3875,4,1),MID(F3875,5,1))</f>
        <v>37</v>
      </c>
      <c r="H3875" s="41">
        <f>IF(MOD(G3875,9)=0,9,MOD(G3875,9))</f>
        <v>1</v>
      </c>
      <c r="I3875" s="45" t="str">
        <f>IFERROR(MID("日月火水木金土",WEEKDAY(D3875),1),"")</f>
        <v>金</v>
      </c>
      <c r="J3875" s="304" t="s">
        <v>5719</v>
      </c>
      <c r="K3875" s="202" t="str">
        <f>VLOOKUP(F3875,石と花メイン,3,FALSE)</f>
        <v>◆翠玉</v>
      </c>
      <c r="L3875" s="297" t="str">
        <f>VLOOKUP(F3875,石と花メイン,4,FALSE)</f>
        <v>花菖蒲</v>
      </c>
      <c r="M3875" s="393">
        <f>IF(OR(MONTH(F3875)&lt;7,AND(MONTH(F3875)=7,DAY(F3875)&lt;=25)),
MOD(SUM((E3875-1901)*365,259),260),
MOD(SUM((E3875-1900)*365,259),260))</f>
        <v>109</v>
      </c>
      <c r="N3875" s="390">
        <f>IF(AND(MONTH(F3875)=7,DAY(F3875)&gt;25),1,
ROUNDDOWN((SUM(VLOOKUP(MONTH(F3875),D暦変換用数値,2,FALSE),DAY(F3875))/28)+1,0))</f>
        <v>11</v>
      </c>
      <c r="O3875" s="205">
        <f>IF(AND(MONTH(F3875)=7,DAY(F3875)&gt;25),DAY(F3875)-25,
MOD((SUM(VLOOKUP(MONTH(F3875),D暦変換用数値,2,FALSE),DAY(F3875))),28)+1)</f>
        <v>7</v>
      </c>
      <c r="P3875" s="406">
        <f>IF(OR(MONTH(F3875)&lt;7,AND(MONTH(F3875)=7,DAY(F3875)&lt;=25)),
MOD(SUM((E3875-1901)*365,(N3875-1)*28,O3875,258),260),
MOD(SUM((E3875-1900)*365,(N3875-1)*28,O3875,258),260))</f>
        <v>135</v>
      </c>
      <c r="Q3875" s="374" t="str">
        <f>VLOOKUP(MOD(P3875,4),色,2,FALSE)</f>
        <v>青い</v>
      </c>
      <c r="R3875" s="292" t="str">
        <f>VLOOKUP(MOD(P3875,13),銀河の音,2,FALSE)</f>
        <v>倍音の</v>
      </c>
      <c r="S3875" s="385" t="str">
        <f>VLOOKUP(MOD(P3875,20),太陽の紋章,2,FALSE)</f>
        <v>鷲</v>
      </c>
      <c r="T3875" s="98" t="s">
        <v>3736</v>
      </c>
    </row>
    <row r="3876" spans="1:20" ht="13.5" customHeight="1">
      <c r="A3876" s="50" t="str">
        <f>VLOOKUP(MOD(E3876,10),十干,2,FALSE)</f>
        <v>己</v>
      </c>
      <c r="B3876" s="199" t="str">
        <f>VLOOKUP(MOD(E3876,12),十二支,3,FALSE)</f>
        <v xml:space="preserve">10 龍 </v>
      </c>
      <c r="C3876" s="201" t="str">
        <f>VLOOKUP(F3876,星座,3,TRUE)</f>
        <v xml:space="preserve">13 金 </v>
      </c>
      <c r="D3876" s="531">
        <v>21679</v>
      </c>
      <c r="E3876" s="1">
        <f>IFERROR(YEAR(D3876),LEFT(D3876,4))</f>
        <v>1959</v>
      </c>
      <c r="F3876" s="1" t="str">
        <f>IF(ISTEXT(D3876),RIGHT(D3876,5),TEXT(D3876,"mm/dd"))</f>
        <v>05/09</v>
      </c>
      <c r="G3876" s="39">
        <f>SUM(MID(E3876,1,1),MID(E3876,2,1),MID(E3876,3,1),MID(E3876,4,1),MID(F3876,1,1),MID(F3876,2,1),MID(F3876,4,1),MID(F3876,5,1))</f>
        <v>38</v>
      </c>
      <c r="H3876" s="41">
        <f>IF(MOD(G3876,9)=0,9,MOD(G3876,9))</f>
        <v>2</v>
      </c>
      <c r="I3876" s="45" t="str">
        <f>IFERROR(MID("日月火水木金土",WEEKDAY(D3876),1),"")</f>
        <v>土</v>
      </c>
      <c r="J3876" s="304" t="s">
        <v>5720</v>
      </c>
      <c r="K3876" s="202" t="str">
        <f>VLOOKUP(F3876,石と花メイン,3,FALSE)</f>
        <v>◇金剛石</v>
      </c>
      <c r="L3876" s="297" t="str">
        <f>VLOOKUP(F3876,石と花メイン,4,FALSE)</f>
        <v>八重桜</v>
      </c>
      <c r="M3876" s="393">
        <f>IF(OR(MONTH(F3876)&lt;7,AND(MONTH(F3876)=7,DAY(F3876)&lt;=25)),
MOD(SUM((E3876-1901)*365,259),260),
MOD(SUM((E3876-1900)*365,259),260))</f>
        <v>109</v>
      </c>
      <c r="N3876" s="390">
        <f>IF(AND(MONTH(F3876)=7,DAY(F3876)&gt;25),1,
ROUNDDOWN((SUM(VLOOKUP(MONTH(F3876),D暦変換用数値,2,FALSE),DAY(F3876))/28)+1,0))</f>
        <v>11</v>
      </c>
      <c r="O3876" s="205">
        <f>IF(AND(MONTH(F3876)=7,DAY(F3876)&gt;25),DAY(F3876)-25,
MOD((SUM(VLOOKUP(MONTH(F3876),D暦変換用数値,2,FALSE),DAY(F3876))),28)+1)</f>
        <v>8</v>
      </c>
      <c r="P3876" s="406">
        <f>IF(OR(MONTH(F3876)&lt;7,AND(MONTH(F3876)=7,DAY(F3876)&lt;=25)),
MOD(SUM((E3876-1901)*365,(N3876-1)*28,O3876,258),260),
MOD(SUM((E3876-1900)*365,(N3876-1)*28,O3876,258),260))</f>
        <v>136</v>
      </c>
      <c r="Q3876" s="373" t="str">
        <f>VLOOKUP(MOD(P3876,4),色,2,FALSE)</f>
        <v>黄色い</v>
      </c>
      <c r="R3876" s="291" t="str">
        <f>VLOOKUP(MOD(P3876,13),銀河の音,2,FALSE)</f>
        <v>律動の</v>
      </c>
      <c r="S3876" s="384" t="str">
        <f>VLOOKUP(MOD(P3876,20),太陽の紋章,2,FALSE)</f>
        <v>戦士</v>
      </c>
      <c r="T3876" s="99" t="s">
        <v>7416</v>
      </c>
    </row>
    <row r="3877" spans="1:20" ht="13.5" customHeight="1">
      <c r="A3877" s="50" t="str">
        <f>VLOOKUP(MOD(E3877,10),十干,2,FALSE)</f>
        <v>己</v>
      </c>
      <c r="B3877" s="199" t="str">
        <f>VLOOKUP(MOD(E3877,12),十二支,3,FALSE)</f>
        <v xml:space="preserve">10 龍 </v>
      </c>
      <c r="C3877" s="201" t="str">
        <f>VLOOKUP(F3877,星座,3,TRUE)</f>
        <v xml:space="preserve">13 金 </v>
      </c>
      <c r="D3877" s="531">
        <v>21685</v>
      </c>
      <c r="E3877" s="1">
        <f>IFERROR(YEAR(D3877),LEFT(D3877,4))</f>
        <v>1959</v>
      </c>
      <c r="F3877" s="1" t="str">
        <f>IF(ISTEXT(D3877),RIGHT(D3877,5),TEXT(D3877,"mm/dd"))</f>
        <v>05/15</v>
      </c>
      <c r="G3877" s="39">
        <f>SUM(MID(E3877,1,1),MID(E3877,2,1),MID(E3877,3,1),MID(E3877,4,1),MID(F3877,1,1),MID(F3877,2,1),MID(F3877,4,1),MID(F3877,5,1))</f>
        <v>35</v>
      </c>
      <c r="H3877" s="41">
        <f>IF(MOD(G3877,9)=0,9,MOD(G3877,9))</f>
        <v>8</v>
      </c>
      <c r="I3877" s="45" t="str">
        <f>IFERROR(MID("日月火水木金土",WEEKDAY(D3877),1),"")</f>
        <v>金</v>
      </c>
      <c r="J3877" s="304" t="s">
        <v>2698</v>
      </c>
      <c r="K3877" s="202" t="str">
        <f>VLOOKUP(F3877,石と花メイン,3,FALSE)</f>
        <v>●蛋白石</v>
      </c>
      <c r="L3877" s="297" t="str">
        <f>VLOOKUP(F3877,石と花メイン,4,FALSE)</f>
        <v>皐月/五月</v>
      </c>
      <c r="M3877" s="393">
        <f>IF(OR(MONTH(F3877)&lt;7,AND(MONTH(F3877)=7,DAY(F3877)&lt;=25)),
MOD(SUM((E3877-1901)*365,259),260),
MOD(SUM((E3877-1900)*365,259),260))</f>
        <v>109</v>
      </c>
      <c r="N3877" s="390">
        <f>IF(AND(MONTH(F3877)=7,DAY(F3877)&gt;25),1,
ROUNDDOWN((SUM(VLOOKUP(MONTH(F3877),D暦変換用数値,2,FALSE),DAY(F3877))/28)+1,0))</f>
        <v>11</v>
      </c>
      <c r="O3877" s="205">
        <f>IF(AND(MONTH(F3877)=7,DAY(F3877)&gt;25),DAY(F3877)-25,
MOD((SUM(VLOOKUP(MONTH(F3877),D暦変換用数値,2,FALSE),DAY(F3877))),28)+1)</f>
        <v>14</v>
      </c>
      <c r="P3877" s="406">
        <f>IF(OR(MONTH(F3877)&lt;7,AND(MONTH(F3877)=7,DAY(F3877)&lt;=25)),
MOD(SUM((E3877-1901)*365,(N3877-1)*28,O3877,258),260),
MOD(SUM((E3877-1900)*365,(N3877-1)*28,O3877,258),260))</f>
        <v>142</v>
      </c>
      <c r="Q3877" s="375" t="str">
        <f>VLOOKUP(MOD(P3877,4),色,2,FALSE)</f>
        <v>白い</v>
      </c>
      <c r="R3877" s="293" t="str">
        <f>VLOOKUP(MOD(P3877,13),銀河の音,2,FALSE)</f>
        <v>水晶の</v>
      </c>
      <c r="S3877" s="386" t="str">
        <f>VLOOKUP(MOD(P3877,20),太陽の紋章,2,FALSE)</f>
        <v>風</v>
      </c>
      <c r="T3877" s="98"/>
    </row>
    <row r="3878" spans="1:20" ht="13.5" customHeight="1">
      <c r="A3878" s="50" t="str">
        <f>VLOOKUP(MOD(E3878,10),十干,2,FALSE)</f>
        <v>己</v>
      </c>
      <c r="B3878" s="199" t="str">
        <f>VLOOKUP(MOD(E3878,12),十二支,3,FALSE)</f>
        <v xml:space="preserve">10 龍 </v>
      </c>
      <c r="C3878" s="201" t="str">
        <f>VLOOKUP(F3878,星座,3,TRUE)</f>
        <v xml:space="preserve">13 金 </v>
      </c>
      <c r="D3878" s="531">
        <v>21687</v>
      </c>
      <c r="E3878" s="1">
        <f>IFERROR(YEAR(D3878),LEFT(D3878,4))</f>
        <v>1959</v>
      </c>
      <c r="F3878" s="1" t="str">
        <f>IF(ISTEXT(D3878),RIGHT(D3878,5),TEXT(D3878,"mm/dd"))</f>
        <v>05/17</v>
      </c>
      <c r="G3878" s="39">
        <f>SUM(MID(E3878,1,1),MID(E3878,2,1),MID(E3878,3,1),MID(E3878,4,1),MID(F3878,1,1),MID(F3878,2,1),MID(F3878,4,1),MID(F3878,5,1))</f>
        <v>37</v>
      </c>
      <c r="H3878" s="41">
        <f>IF(MOD(G3878,9)=0,9,MOD(G3878,9))</f>
        <v>1</v>
      </c>
      <c r="I3878" s="45" t="str">
        <f>IFERROR(MID("日月火水木金土",WEEKDAY(D3878),1),"")</f>
        <v>日</v>
      </c>
      <c r="J3878" s="304" t="s">
        <v>2699</v>
      </c>
      <c r="K3878" s="202" t="str">
        <f>VLOOKUP(F3878,石と花メイン,3,FALSE)</f>
        <v>◆翠玉</v>
      </c>
      <c r="L3878" s="297" t="str">
        <f>VLOOKUP(F3878,石と花メイン,4,FALSE)</f>
        <v>紫蘭【紅蘭】</v>
      </c>
      <c r="M3878" s="393">
        <f>IF(OR(MONTH(F3878)&lt;7,AND(MONTH(F3878)=7,DAY(F3878)&lt;=25)),
MOD(SUM((E3878-1901)*365,259),260),
MOD(SUM((E3878-1900)*365,259),260))</f>
        <v>109</v>
      </c>
      <c r="N3878" s="390">
        <f>IF(AND(MONTH(F3878)=7,DAY(F3878)&gt;25),1,
ROUNDDOWN((SUM(VLOOKUP(MONTH(F3878),D暦変換用数値,2,FALSE),DAY(F3878))/28)+1,0))</f>
        <v>11</v>
      </c>
      <c r="O3878" s="205">
        <f>IF(AND(MONTH(F3878)=7,DAY(F3878)&gt;25),DAY(F3878)-25,
MOD((SUM(VLOOKUP(MONTH(F3878),D暦変換用数値,2,FALSE),DAY(F3878))),28)+1)</f>
        <v>16</v>
      </c>
      <c r="P3878" s="406">
        <f>IF(OR(MONTH(F3878)&lt;7,AND(MONTH(F3878)=7,DAY(F3878)&lt;=25)),
MOD(SUM((E3878-1901)*365,(N3878-1)*28,O3878,258),260),
MOD(SUM((E3878-1900)*365,(N3878-1)*28,O3878,258),260))</f>
        <v>144</v>
      </c>
      <c r="Q3878" s="373" t="str">
        <f>VLOOKUP(MOD(P3878,4),色,2,FALSE)</f>
        <v>黄色い</v>
      </c>
      <c r="R3878" s="291" t="str">
        <f>VLOOKUP(MOD(P3878,13),銀河の音,2,FALSE)</f>
        <v>磁気の</v>
      </c>
      <c r="S3878" s="384" t="str">
        <f>VLOOKUP(MOD(P3878,20),太陽の紋章,2,FALSE)</f>
        <v>種</v>
      </c>
      <c r="T3878" s="93" t="s">
        <v>2875</v>
      </c>
    </row>
    <row r="3879" spans="1:20" ht="13.5" customHeight="1">
      <c r="A3879" s="50" t="str">
        <f>VLOOKUP(MOD(E3879,10),十干,2,FALSE)</f>
        <v>辛</v>
      </c>
      <c r="B3879" s="199" t="str">
        <f>VLOOKUP(MOD(E3879,12),十二支,3,FALSE)</f>
        <v xml:space="preserve">10 龍 </v>
      </c>
      <c r="C3879" s="201" t="str">
        <f>VLOOKUP(F3879,星座,3,TRUE)</f>
        <v xml:space="preserve">13 金 </v>
      </c>
      <c r="D3879" s="531">
        <v>26047</v>
      </c>
      <c r="E3879" s="1">
        <f>IFERROR(YEAR(D3879),LEFT(D3879,4))</f>
        <v>1971</v>
      </c>
      <c r="F3879" s="1" t="str">
        <f>IF(ISTEXT(D3879),RIGHT(D3879,5),TEXT(D3879,"mm/dd"))</f>
        <v>04/24</v>
      </c>
      <c r="G3879" s="39">
        <f>SUM(MID(E3879,1,1),MID(E3879,2,1),MID(E3879,3,1),MID(E3879,4,1),MID(F3879,1,1),MID(F3879,2,1),MID(F3879,4,1),MID(F3879,5,1))</f>
        <v>28</v>
      </c>
      <c r="H3879" s="41">
        <f>IF(MOD(G3879,9)=0,9,MOD(G3879,9))</f>
        <v>1</v>
      </c>
      <c r="I3879" s="45" t="str">
        <f>IFERROR(MID("日月火水木金土",WEEKDAY(D3879),1),"")</f>
        <v>土</v>
      </c>
      <c r="J3879" s="304" t="s">
        <v>2700</v>
      </c>
      <c r="K3879" s="202" t="str">
        <f>VLOOKUP(F3879,石と花メイン,3,FALSE)</f>
        <v>□水晶</v>
      </c>
      <c r="L3879" s="297" t="str">
        <f>VLOOKUP(F3879,石と花メイン,4,FALSE)</f>
        <v>ゼラニウム【天竺葵】</v>
      </c>
      <c r="M3879" s="393">
        <f>IF(OR(MONTH(F3879)&lt;7,AND(MONTH(F3879)=7,DAY(F3879)&lt;=25)),
MOD(SUM((E3879-1901)*365,259),260),
MOD(SUM((E3879-1900)*365,259),260))</f>
        <v>69</v>
      </c>
      <c r="N3879" s="390">
        <f>IF(AND(MONTH(F3879)=7,DAY(F3879)&gt;25),1,
ROUNDDOWN((SUM(VLOOKUP(MONTH(F3879),D暦変換用数値,2,FALSE),DAY(F3879))/28)+1,0))</f>
        <v>10</v>
      </c>
      <c r="O3879" s="205">
        <f>IF(AND(MONTH(F3879)=7,DAY(F3879)&gt;25),DAY(F3879)-25,
MOD((SUM(VLOOKUP(MONTH(F3879),D暦変換用数値,2,FALSE),DAY(F3879))),28)+1)</f>
        <v>21</v>
      </c>
      <c r="P3879" s="406">
        <f>IF(OR(MONTH(F3879)&lt;7,AND(MONTH(F3879)=7,DAY(F3879)&lt;=25)),
MOD(SUM((E3879-1901)*365,(N3879-1)*28,O3879,258),260),
MOD(SUM((E3879-1900)*365,(N3879-1)*28,O3879,258),260))</f>
        <v>81</v>
      </c>
      <c r="Q3879" s="372" t="str">
        <f>VLOOKUP(MOD(P3879,4),色,2,FALSE)</f>
        <v>赤い</v>
      </c>
      <c r="R3879" s="290" t="str">
        <f>VLOOKUP(MOD(P3879,13),銀河の音,2,FALSE)</f>
        <v>電気の</v>
      </c>
      <c r="S3879" s="383" t="str">
        <f>VLOOKUP(MOD(P3879,20),太陽の紋章,2,FALSE)</f>
        <v>竜</v>
      </c>
      <c r="T3879" s="111" t="s">
        <v>965</v>
      </c>
    </row>
    <row r="3880" spans="1:20" ht="13.5" customHeight="1">
      <c r="A3880" s="50" t="str">
        <f>VLOOKUP(MOD(E3880,10),十干,2,FALSE)</f>
        <v>辛</v>
      </c>
      <c r="B3880" s="199" t="str">
        <f>VLOOKUP(MOD(E3880,12),十二支,3,FALSE)</f>
        <v xml:space="preserve">10 龍 </v>
      </c>
      <c r="C3880" s="201" t="str">
        <f>VLOOKUP(F3880,星座,3,TRUE)</f>
        <v xml:space="preserve">13 金 </v>
      </c>
      <c r="D3880" s="531">
        <v>26049</v>
      </c>
      <c r="E3880" s="1">
        <f>IFERROR(YEAR(D3880),LEFT(D3880,4))</f>
        <v>1971</v>
      </c>
      <c r="F3880" s="1" t="str">
        <f>IF(ISTEXT(D3880),RIGHT(D3880,5),TEXT(D3880,"mm/dd"))</f>
        <v>04/26</v>
      </c>
      <c r="G3880" s="39">
        <f>SUM(MID(E3880,1,1),MID(E3880,2,1),MID(E3880,3,1),MID(E3880,4,1),MID(F3880,1,1),MID(F3880,2,1),MID(F3880,4,1),MID(F3880,5,1))</f>
        <v>30</v>
      </c>
      <c r="H3880" s="41">
        <f>IF(MOD(G3880,9)=0,9,MOD(G3880,9))</f>
        <v>3</v>
      </c>
      <c r="I3880" s="45" t="str">
        <f>IFERROR(MID("日月火水木金土",WEEKDAY(D3880),1),"")</f>
        <v>月</v>
      </c>
      <c r="J3880" s="304" t="s">
        <v>2175</v>
      </c>
      <c r="K3880" s="202" t="str">
        <f>VLOOKUP(F3880,石と花メイン,3,FALSE)</f>
        <v>◇金剛石</v>
      </c>
      <c r="L3880" s="297" t="str">
        <f>VLOOKUP(F3880,石と花メイン,4,FALSE)</f>
        <v>海老根</v>
      </c>
      <c r="M3880" s="393">
        <f>IF(OR(MONTH(F3880)&lt;7,AND(MONTH(F3880)=7,DAY(F3880)&lt;=25)),
MOD(SUM((E3880-1901)*365,259),260),
MOD(SUM((E3880-1900)*365,259),260))</f>
        <v>69</v>
      </c>
      <c r="N3880" s="390">
        <f>IF(AND(MONTH(F3880)=7,DAY(F3880)&gt;25),1,
ROUNDDOWN((SUM(VLOOKUP(MONTH(F3880),D暦変換用数値,2,FALSE),DAY(F3880))/28)+1,0))</f>
        <v>10</v>
      </c>
      <c r="O3880" s="205">
        <f>IF(AND(MONTH(F3880)=7,DAY(F3880)&gt;25),DAY(F3880)-25,
MOD((SUM(VLOOKUP(MONTH(F3880),D暦変換用数値,2,FALSE),DAY(F3880))),28)+1)</f>
        <v>23</v>
      </c>
      <c r="P3880" s="406">
        <f>IF(OR(MONTH(F3880)&lt;7,AND(MONTH(F3880)=7,DAY(F3880)&lt;=25)),
MOD(SUM((E3880-1901)*365,(N3880-1)*28,O3880,258),260),
MOD(SUM((E3880-1900)*365,(N3880-1)*28,O3880,258),260))</f>
        <v>83</v>
      </c>
      <c r="Q3880" s="374" t="str">
        <f>VLOOKUP(MOD(P3880,4),色,2,FALSE)</f>
        <v>青い</v>
      </c>
      <c r="R3880" s="292" t="str">
        <f>VLOOKUP(MOD(P3880,13),銀河の音,2,FALSE)</f>
        <v>倍音の</v>
      </c>
      <c r="S3880" s="385" t="str">
        <f>VLOOKUP(MOD(P3880,20),太陽の紋章,2,FALSE)</f>
        <v>夜</v>
      </c>
      <c r="T3880" s="111" t="s">
        <v>1253</v>
      </c>
    </row>
    <row r="3881" spans="1:20" ht="13.5" customHeight="1">
      <c r="A3881" s="50" t="str">
        <f>VLOOKUP(MOD(E3881,10),十干,2,FALSE)</f>
        <v>辛</v>
      </c>
      <c r="B3881" s="199" t="str">
        <f>VLOOKUP(MOD(E3881,12),十二支,3,FALSE)</f>
        <v xml:space="preserve">10 龍 </v>
      </c>
      <c r="C3881" s="201" t="str">
        <f>VLOOKUP(F3881,星座,3,TRUE)</f>
        <v xml:space="preserve">13 金 </v>
      </c>
      <c r="D3881" s="531">
        <v>26055</v>
      </c>
      <c r="E3881" s="1">
        <f>IFERROR(YEAR(D3881),LEFT(D3881,4))</f>
        <v>1971</v>
      </c>
      <c r="F3881" s="1" t="str">
        <f>IF(ISTEXT(D3881),RIGHT(D3881,5),TEXT(D3881,"mm/dd"))</f>
        <v>05/02</v>
      </c>
      <c r="G3881" s="39">
        <f>SUM(MID(E3881,1,1),MID(E3881,2,1),MID(E3881,3,1),MID(E3881,4,1),MID(F3881,1,1),MID(F3881,2,1),MID(F3881,4,1),MID(F3881,5,1))</f>
        <v>25</v>
      </c>
      <c r="H3881" s="41">
        <f>IF(MOD(G3881,9)=0,9,MOD(G3881,9))</f>
        <v>7</v>
      </c>
      <c r="I3881" s="45" t="str">
        <f>IFERROR(MID("日月火水木金土",WEEKDAY(D3881),1),"")</f>
        <v>日</v>
      </c>
      <c r="J3881" s="304" t="s">
        <v>2176</v>
      </c>
      <c r="K3881" s="202" t="str">
        <f>VLOOKUP(F3881,石と花メイン,3,FALSE)</f>
        <v>■紅玉髄</v>
      </c>
      <c r="L3881" s="297" t="str">
        <f>VLOOKUP(F3881,石と花メイン,4,FALSE)</f>
        <v>デルフィニウム【大飛燕草】</v>
      </c>
      <c r="M3881" s="393">
        <f>IF(OR(MONTH(F3881)&lt;7,AND(MONTH(F3881)=7,DAY(F3881)&lt;=25)),
MOD(SUM((E3881-1901)*365,259),260),
MOD(SUM((E3881-1900)*365,259),260))</f>
        <v>69</v>
      </c>
      <c r="N3881" s="390">
        <f>IF(AND(MONTH(F3881)=7,DAY(F3881)&gt;25),1,
ROUNDDOWN((SUM(VLOOKUP(MONTH(F3881),D暦変換用数値,2,FALSE),DAY(F3881))/28)+1,0))</f>
        <v>11</v>
      </c>
      <c r="O3881" s="205">
        <f>IF(AND(MONTH(F3881)=7,DAY(F3881)&gt;25),DAY(F3881)-25,
MOD((SUM(VLOOKUP(MONTH(F3881),D暦変換用数値,2,FALSE),DAY(F3881))),28)+1)</f>
        <v>1</v>
      </c>
      <c r="P3881" s="406">
        <f>IF(OR(MONTH(F3881)&lt;7,AND(MONTH(F3881)=7,DAY(F3881)&lt;=25)),
MOD(SUM((E3881-1901)*365,(N3881-1)*28,O3881,258),260),
MOD(SUM((E3881-1900)*365,(N3881-1)*28,O3881,258),260))</f>
        <v>89</v>
      </c>
      <c r="Q3881" s="372" t="str">
        <f>VLOOKUP(MOD(P3881,4),色,2,FALSE)</f>
        <v>赤い</v>
      </c>
      <c r="R3881" s="290" t="str">
        <f>VLOOKUP(MOD(P3881,13),銀河の音,2,FALSE)</f>
        <v>スペクトルの</v>
      </c>
      <c r="S3881" s="383" t="str">
        <f>VLOOKUP(MOD(P3881,20),太陽の紋章,2,FALSE)</f>
        <v>月</v>
      </c>
      <c r="T3881" s="97" t="s">
        <v>4890</v>
      </c>
    </row>
    <row r="3882" spans="1:20" ht="13.5" customHeight="1">
      <c r="A3882" s="334" t="str">
        <f>VLOOKUP(MOD(E3882,10),十干,2,FALSE)</f>
        <v>辛</v>
      </c>
      <c r="B3882" s="331" t="str">
        <f>VLOOKUP(MOD(E3882,12),十二支,3,FALSE)</f>
        <v xml:space="preserve">10 龍 </v>
      </c>
      <c r="C3882" s="336" t="str">
        <f>VLOOKUP(F3882,星座,3,TRUE)</f>
        <v xml:space="preserve">13 金 </v>
      </c>
      <c r="D3882" s="534">
        <v>26063</v>
      </c>
      <c r="E3882" s="131">
        <f>IFERROR(YEAR(D3882),LEFT(D3882,4))</f>
        <v>1971</v>
      </c>
      <c r="F3882" s="131" t="str">
        <f>IF(ISTEXT(D3882),RIGHT(D3882,5),TEXT(D3882,"mm/dd"))</f>
        <v>05/10</v>
      </c>
      <c r="G3882" s="133">
        <f>SUM(MID(E3882,1,1),MID(E3882,2,1),MID(E3882,3,1),MID(E3882,4,1),MID(F3882,1,1),MID(F3882,2,1),MID(F3882,4,1),MID(F3882,5,1))</f>
        <v>24</v>
      </c>
      <c r="H3882" s="133">
        <f>IF(MOD(G3882,9)=0,9,MOD(G3882,9))</f>
        <v>6</v>
      </c>
      <c r="I3882" s="131" t="str">
        <f>IFERROR(MID("日月火水木金土",WEEKDAY(D3882),1),"")</f>
        <v>月</v>
      </c>
      <c r="J3882" s="306" t="s">
        <v>8337</v>
      </c>
      <c r="K3882" s="335" t="str">
        <f>VLOOKUP(F3882,石と花メイン,3,FALSE)</f>
        <v>●薔薇色石</v>
      </c>
      <c r="L3882" s="302" t="str">
        <f>VLOOKUP(F3882,石と花メイン,4,FALSE)</f>
        <v>石楠花</v>
      </c>
      <c r="M3882" s="396">
        <f>IF(OR(MONTH(F3882)&lt;7,AND(MONTH(F3882)=7,DAY(F3882)&lt;=25)),
MOD(SUM((E3882-1901)*365,259),260),
MOD(SUM((E3882-1900)*365,259),260))</f>
        <v>69</v>
      </c>
      <c r="N3882" s="335">
        <f>IF(AND(MONTH(F3882)=7,DAY(F3882)&gt;25),1,
ROUNDDOWN((SUM(VLOOKUP(MONTH(F3882),D暦変換用数値,2,FALSE),DAY(F3882))/28)+1,0))</f>
        <v>11</v>
      </c>
      <c r="O3882" s="132">
        <f>IF(AND(MONTH(F3882)=7,DAY(F3882)&gt;25),DAY(F3882)-25,
MOD((SUM(VLOOKUP(MONTH(F3882),D暦変換用数値,2,FALSE),DAY(F3882))),28)+1)</f>
        <v>9</v>
      </c>
      <c r="P3882" s="404">
        <f>IF(OR(MONTH(F3882)&lt;7,AND(MONTH(F3882)=7,DAY(F3882)&lt;=25)),
MOD(SUM((E3882-1901)*365,(N3882-1)*28,O3882,258),260),
MOD(SUM((E3882-1900)*365,(N3882-1)*28,O3882,258),260))</f>
        <v>97</v>
      </c>
      <c r="Q3882" s="376" t="str">
        <f>VLOOKUP(MOD(P3882,4),色,2,FALSE)</f>
        <v>赤い</v>
      </c>
      <c r="R3882" s="333" t="str">
        <f>VLOOKUP(MOD(P3882,13),銀河の音,2,FALSE)</f>
        <v>律動の</v>
      </c>
      <c r="S3882" s="387" t="str">
        <f>VLOOKUP(MOD(P3882,20),太陽の紋章,2,FALSE)</f>
        <v>地球</v>
      </c>
      <c r="T3882" s="129" t="s">
        <v>8338</v>
      </c>
    </row>
    <row r="3883" spans="1:20" ht="13.5" customHeight="1">
      <c r="A3883" s="50" t="str">
        <f>VLOOKUP(MOD(E3883,10),十干,2,FALSE)</f>
        <v>辛</v>
      </c>
      <c r="B3883" s="199" t="str">
        <f>VLOOKUP(MOD(E3883,12),十二支,3,FALSE)</f>
        <v xml:space="preserve">10 龍 </v>
      </c>
      <c r="C3883" s="201" t="str">
        <f>VLOOKUP(F3883,星座,3,TRUE)</f>
        <v xml:space="preserve">13 金 </v>
      </c>
      <c r="D3883" s="531">
        <v>26064</v>
      </c>
      <c r="E3883" s="1">
        <f>IFERROR(YEAR(D3883),LEFT(D3883,4))</f>
        <v>1971</v>
      </c>
      <c r="F3883" s="1" t="str">
        <f>IF(ISTEXT(D3883),RIGHT(D3883,5),TEXT(D3883,"mm/dd"))</f>
        <v>05/11</v>
      </c>
      <c r="G3883" s="39">
        <f>SUM(MID(E3883,1,1),MID(E3883,2,1),MID(E3883,3,1),MID(E3883,4,1),MID(F3883,1,1),MID(F3883,2,1),MID(F3883,4,1),MID(F3883,5,1))</f>
        <v>25</v>
      </c>
      <c r="H3883" s="41">
        <f>IF(MOD(G3883,9)=0,9,MOD(G3883,9))</f>
        <v>7</v>
      </c>
      <c r="I3883" s="45" t="str">
        <f>IFERROR(MID("日月火水木金土",WEEKDAY(D3883),1),"")</f>
        <v>火</v>
      </c>
      <c r="J3883" s="304" t="s">
        <v>2177</v>
      </c>
      <c r="K3883" s="202" t="str">
        <f>VLOOKUP(F3883,石と花メイン,3,FALSE)</f>
        <v>□水晶</v>
      </c>
      <c r="L3883" s="297" t="str">
        <f>VLOOKUP(F3883,石と花メイン,4,FALSE)</f>
        <v>林檎</v>
      </c>
      <c r="M3883" s="393">
        <f>IF(OR(MONTH(F3883)&lt;7,AND(MONTH(F3883)=7,DAY(F3883)&lt;=25)),
MOD(SUM((E3883-1901)*365,259),260),
MOD(SUM((E3883-1900)*365,259),260))</f>
        <v>69</v>
      </c>
      <c r="N3883" s="390">
        <f>IF(AND(MONTH(F3883)=7,DAY(F3883)&gt;25),1,
ROUNDDOWN((SUM(VLOOKUP(MONTH(F3883),D暦変換用数値,2,FALSE),DAY(F3883))/28)+1,0))</f>
        <v>11</v>
      </c>
      <c r="O3883" s="205">
        <f>IF(AND(MONTH(F3883)=7,DAY(F3883)&gt;25),DAY(F3883)-25,
MOD((SUM(VLOOKUP(MONTH(F3883),D暦変換用数値,2,FALSE),DAY(F3883))),28)+1)</f>
        <v>10</v>
      </c>
      <c r="P3883" s="406">
        <f>IF(OR(MONTH(F3883)&lt;7,AND(MONTH(F3883)=7,DAY(F3883)&lt;=25)),
MOD(SUM((E3883-1901)*365,(N3883-1)*28,O3883,258),260),
MOD(SUM((E3883-1900)*365,(N3883-1)*28,O3883,258),260))</f>
        <v>98</v>
      </c>
      <c r="Q3883" s="375" t="str">
        <f>VLOOKUP(MOD(P3883,4),色,2,FALSE)</f>
        <v>白い</v>
      </c>
      <c r="R3883" s="293" t="str">
        <f>VLOOKUP(MOD(P3883,13),銀河の音,2,FALSE)</f>
        <v>共振の</v>
      </c>
      <c r="S3883" s="386" t="str">
        <f>VLOOKUP(MOD(P3883,20),太陽の紋章,2,FALSE)</f>
        <v>鏡</v>
      </c>
      <c r="T3883" s="93" t="s">
        <v>6300</v>
      </c>
    </row>
    <row r="3884" spans="1:20" ht="13.5" customHeight="1">
      <c r="A3884" s="50" t="str">
        <f>VLOOKUP(MOD(E3884,10),十干,2,FALSE)</f>
        <v>辛</v>
      </c>
      <c r="B3884" s="199" t="str">
        <f>VLOOKUP(MOD(E3884,12),十二支,3,FALSE)</f>
        <v xml:space="preserve">10 龍 </v>
      </c>
      <c r="C3884" s="201" t="str">
        <f>VLOOKUP(F3884,星座,3,TRUE)</f>
        <v xml:space="preserve">13 金 </v>
      </c>
      <c r="D3884" s="531">
        <v>26067</v>
      </c>
      <c r="E3884" s="1">
        <f>IFERROR(YEAR(D3884),LEFT(D3884,4))</f>
        <v>1971</v>
      </c>
      <c r="F3884" s="1" t="str">
        <f>IF(ISTEXT(D3884),RIGHT(D3884,5),TEXT(D3884,"mm/dd"))</f>
        <v>05/14</v>
      </c>
      <c r="G3884" s="39">
        <f>SUM(MID(E3884,1,1),MID(E3884,2,1),MID(E3884,3,1),MID(E3884,4,1),MID(F3884,1,1),MID(F3884,2,1),MID(F3884,4,1),MID(F3884,5,1))</f>
        <v>28</v>
      </c>
      <c r="H3884" s="41">
        <f>IF(MOD(G3884,9)=0,9,MOD(G3884,9))</f>
        <v>1</v>
      </c>
      <c r="I3884" s="45" t="str">
        <f>IFERROR(MID("日月火水木金土",WEEKDAY(D3884),1),"")</f>
        <v>金</v>
      </c>
      <c r="J3884" s="304" t="s">
        <v>2178</v>
      </c>
      <c r="K3884" s="202" t="str">
        <f>VLOOKUP(F3884,石と花メイン,3,FALSE)</f>
        <v>●珊瑚</v>
      </c>
      <c r="L3884" s="297" t="str">
        <f>VLOOKUP(F3884,石と花メイン,4,FALSE)</f>
        <v>ペチュニア【衝羽根朝顔】</v>
      </c>
      <c r="M3884" s="393">
        <f>IF(OR(MONTH(F3884)&lt;7,AND(MONTH(F3884)=7,DAY(F3884)&lt;=25)),
MOD(SUM((E3884-1901)*365,259),260),
MOD(SUM((E3884-1900)*365,259),260))</f>
        <v>69</v>
      </c>
      <c r="N3884" s="390">
        <f>IF(AND(MONTH(F3884)=7,DAY(F3884)&gt;25),1,
ROUNDDOWN((SUM(VLOOKUP(MONTH(F3884),D暦変換用数値,2,FALSE),DAY(F3884))/28)+1,0))</f>
        <v>11</v>
      </c>
      <c r="O3884" s="205">
        <f>IF(AND(MONTH(F3884)=7,DAY(F3884)&gt;25),DAY(F3884)-25,
MOD((SUM(VLOOKUP(MONTH(F3884),D暦変換用数値,2,FALSE),DAY(F3884))),28)+1)</f>
        <v>13</v>
      </c>
      <c r="P3884" s="406">
        <f>IF(OR(MONTH(F3884)&lt;7,AND(MONTH(F3884)=7,DAY(F3884)&lt;=25)),
MOD(SUM((E3884-1901)*365,(N3884-1)*28,O3884,258),260),
MOD(SUM((E3884-1900)*365,(N3884-1)*28,O3884,258),260))</f>
        <v>101</v>
      </c>
      <c r="Q3884" s="372" t="str">
        <f>VLOOKUP(MOD(P3884,4),色,2,FALSE)</f>
        <v>赤い</v>
      </c>
      <c r="R3884" s="290" t="str">
        <f>VLOOKUP(MOD(P3884,13),銀河の音,2,FALSE)</f>
        <v>惑星の</v>
      </c>
      <c r="S3884" s="383" t="str">
        <f>VLOOKUP(MOD(P3884,20),太陽の紋章,2,FALSE)</f>
        <v>竜</v>
      </c>
      <c r="T3884" s="103" t="s">
        <v>5789</v>
      </c>
    </row>
    <row r="3885" spans="1:20" ht="13.5" customHeight="1">
      <c r="A3885" s="50" t="str">
        <f>VLOOKUP(MOD(E3885,10),十干,2,FALSE)</f>
        <v>辛</v>
      </c>
      <c r="B3885" s="199" t="str">
        <f>VLOOKUP(MOD(E3885,12),十二支,3,FALSE)</f>
        <v xml:space="preserve">10 龍 </v>
      </c>
      <c r="C3885" s="201" t="str">
        <f>VLOOKUP(F3885,星座,3,TRUE)</f>
        <v xml:space="preserve">13 金 </v>
      </c>
      <c r="D3885" s="531">
        <v>26067</v>
      </c>
      <c r="E3885" s="1">
        <f>IFERROR(YEAR(D3885),LEFT(D3885,4))</f>
        <v>1971</v>
      </c>
      <c r="F3885" s="1" t="str">
        <f>IF(ISTEXT(D3885),RIGHT(D3885,5),TEXT(D3885,"mm/dd"))</f>
        <v>05/14</v>
      </c>
      <c r="G3885" s="39">
        <f>SUM(MID(E3885,1,1),MID(E3885,2,1),MID(E3885,3,1),MID(E3885,4,1),MID(F3885,1,1),MID(F3885,2,1),MID(F3885,4,1),MID(F3885,5,1))</f>
        <v>28</v>
      </c>
      <c r="H3885" s="41">
        <f>IF(MOD(G3885,9)=0,9,MOD(G3885,9))</f>
        <v>1</v>
      </c>
      <c r="I3885" s="45" t="str">
        <f>IFERROR(MID("日月火水木金土",WEEKDAY(D3885),1),"")</f>
        <v>金</v>
      </c>
      <c r="J3885" s="304" t="s">
        <v>2179</v>
      </c>
      <c r="K3885" s="202" t="str">
        <f>VLOOKUP(F3885,石と花メイン,3,FALSE)</f>
        <v>●珊瑚</v>
      </c>
      <c r="L3885" s="297" t="str">
        <f>VLOOKUP(F3885,石と花メイン,4,FALSE)</f>
        <v>ペチュニア【衝羽根朝顔】</v>
      </c>
      <c r="M3885" s="393">
        <f>IF(OR(MONTH(F3885)&lt;7,AND(MONTH(F3885)=7,DAY(F3885)&lt;=25)),
MOD(SUM((E3885-1901)*365,259),260),
MOD(SUM((E3885-1900)*365,259),260))</f>
        <v>69</v>
      </c>
      <c r="N3885" s="390">
        <f>IF(AND(MONTH(F3885)=7,DAY(F3885)&gt;25),1,
ROUNDDOWN((SUM(VLOOKUP(MONTH(F3885),D暦変換用数値,2,FALSE),DAY(F3885))/28)+1,0))</f>
        <v>11</v>
      </c>
      <c r="O3885" s="205">
        <f>IF(AND(MONTH(F3885)=7,DAY(F3885)&gt;25),DAY(F3885)-25,
MOD((SUM(VLOOKUP(MONTH(F3885),D暦変換用数値,2,FALSE),DAY(F3885))),28)+1)</f>
        <v>13</v>
      </c>
      <c r="P3885" s="406">
        <f>IF(OR(MONTH(F3885)&lt;7,AND(MONTH(F3885)=7,DAY(F3885)&lt;=25)),
MOD(SUM((E3885-1901)*365,(N3885-1)*28,O3885,258),260),
MOD(SUM((E3885-1900)*365,(N3885-1)*28,O3885,258),260))</f>
        <v>101</v>
      </c>
      <c r="Q3885" s="372" t="str">
        <f>VLOOKUP(MOD(P3885,4),色,2,FALSE)</f>
        <v>赤い</v>
      </c>
      <c r="R3885" s="290" t="str">
        <f>VLOOKUP(MOD(P3885,13),銀河の音,2,FALSE)</f>
        <v>惑星の</v>
      </c>
      <c r="S3885" s="383" t="str">
        <f>VLOOKUP(MOD(P3885,20),太陽の紋章,2,FALSE)</f>
        <v>竜</v>
      </c>
      <c r="T3885" s="99" t="s">
        <v>2009</v>
      </c>
    </row>
    <row r="3886" spans="1:20" ht="13.5" customHeight="1">
      <c r="A3886" s="50" t="str">
        <f>VLOOKUP(MOD(E3886,10),十干,2,FALSE)</f>
        <v>辛</v>
      </c>
      <c r="B3886" s="199" t="str">
        <f>VLOOKUP(MOD(E3886,12),十二支,3,FALSE)</f>
        <v xml:space="preserve">10 龍 </v>
      </c>
      <c r="C3886" s="201" t="str">
        <f>VLOOKUP(F3886,星座,3,TRUE)</f>
        <v xml:space="preserve">13 金 </v>
      </c>
      <c r="D3886" s="531">
        <v>26073</v>
      </c>
      <c r="E3886" s="1">
        <f>IFERROR(YEAR(D3886),LEFT(D3886,4))</f>
        <v>1971</v>
      </c>
      <c r="F3886" s="1" t="str">
        <f>IF(ISTEXT(D3886),RIGHT(D3886,5),TEXT(D3886,"mm/dd"))</f>
        <v>05/20</v>
      </c>
      <c r="G3886" s="39">
        <f>SUM(MID(E3886,1,1),MID(E3886,2,1),MID(E3886,3,1),MID(E3886,4,1),MID(F3886,1,1),MID(F3886,2,1),MID(F3886,4,1),MID(F3886,5,1))</f>
        <v>25</v>
      </c>
      <c r="H3886" s="41">
        <f>IF(MOD(G3886,9)=0,9,MOD(G3886,9))</f>
        <v>7</v>
      </c>
      <c r="I3886" s="45" t="str">
        <f>IFERROR(MID("日月火水木金土",WEEKDAY(D3886),1),"")</f>
        <v>木</v>
      </c>
      <c r="J3886" s="304" t="s">
        <v>2180</v>
      </c>
      <c r="K3886" s="202" t="str">
        <f>VLOOKUP(F3886,石と花メイン,3,FALSE)</f>
        <v>◆青玉</v>
      </c>
      <c r="L3886" s="297" t="str">
        <f>VLOOKUP(F3886,石と花メイン,4,FALSE)</f>
        <v>片喰/酢漿草【オキザリス】</v>
      </c>
      <c r="M3886" s="393">
        <f>IF(OR(MONTH(F3886)&lt;7,AND(MONTH(F3886)=7,DAY(F3886)&lt;=25)),
MOD(SUM((E3886-1901)*365,259),260),
MOD(SUM((E3886-1900)*365,259),260))</f>
        <v>69</v>
      </c>
      <c r="N3886" s="390">
        <f>IF(AND(MONTH(F3886)=7,DAY(F3886)&gt;25),1,
ROUNDDOWN((SUM(VLOOKUP(MONTH(F3886),D暦変換用数値,2,FALSE),DAY(F3886))/28)+1,0))</f>
        <v>11</v>
      </c>
      <c r="O3886" s="205">
        <f>IF(AND(MONTH(F3886)=7,DAY(F3886)&gt;25),DAY(F3886)-25,
MOD((SUM(VLOOKUP(MONTH(F3886),D暦変換用数値,2,FALSE),DAY(F3886))),28)+1)</f>
        <v>19</v>
      </c>
      <c r="P3886" s="406">
        <f>IF(OR(MONTH(F3886)&lt;7,AND(MONTH(F3886)=7,DAY(F3886)&lt;=25)),
MOD(SUM((E3886-1901)*365,(N3886-1)*28,O3886,258),260),
MOD(SUM((E3886-1900)*365,(N3886-1)*28,O3886,258),260))</f>
        <v>107</v>
      </c>
      <c r="Q3886" s="374" t="str">
        <f>VLOOKUP(MOD(P3886,4),色,2,FALSE)</f>
        <v>青い</v>
      </c>
      <c r="R3886" s="292" t="str">
        <f>VLOOKUP(MOD(P3886,13),銀河の音,2,FALSE)</f>
        <v>電気の</v>
      </c>
      <c r="S3886" s="385" t="str">
        <f>VLOOKUP(MOD(P3886,20),太陽の紋章,2,FALSE)</f>
        <v>手</v>
      </c>
      <c r="T3886" s="98" t="s">
        <v>3736</v>
      </c>
    </row>
    <row r="3887" spans="1:20" ht="13.5" customHeight="1">
      <c r="A3887" s="285" t="str">
        <f>VLOOKUP(MOD(E3887,10),十干,2,FALSE)</f>
        <v>癸</v>
      </c>
      <c r="B3887" s="283" t="str">
        <f>VLOOKUP(MOD(E3887,12),十二支,3,FALSE)</f>
        <v xml:space="preserve">10 龍 </v>
      </c>
      <c r="C3887" s="287" t="str">
        <f>VLOOKUP(F3887,星座,3,TRUE)</f>
        <v xml:space="preserve">13 金 </v>
      </c>
      <c r="D3887" s="530">
        <v>30440</v>
      </c>
      <c r="E3887" s="83">
        <f>IFERROR(YEAR(D3887),LEFT(D3887,4))</f>
        <v>1983</v>
      </c>
      <c r="F3887" s="539" t="str">
        <f>IF(ISTEXT(D3887),RIGHT(D3887,5),TEXT(D3887,"mm/dd"))</f>
        <v>05/04</v>
      </c>
      <c r="G3887" s="88">
        <f>SUM(MID(E3887,1,1),MID(E3887,2,1),MID(E3887,3,1),MID(E3887,4,1),MID(F3887,1,1),MID(F3887,2,1),MID(F3887,4,1),MID(F3887,5,1))</f>
        <v>30</v>
      </c>
      <c r="H3887" s="88">
        <f>IF(MOD(G3887,9)=0,9,MOD(G3887,9))</f>
        <v>3</v>
      </c>
      <c r="I3887" s="83" t="str">
        <f>IFERROR(MID("日月火水木金土",WEEKDAY(D3887),1),"")</f>
        <v>水</v>
      </c>
      <c r="J3887" s="308" t="s">
        <v>8981</v>
      </c>
      <c r="K3887" s="330" t="str">
        <f>VLOOKUP(F3887,石と花メイン,3,FALSE)</f>
        <v>◇金剛石</v>
      </c>
      <c r="L3887" s="296" t="str">
        <f>VLOOKUP(F3887,石と花メイン,4,FALSE)</f>
        <v>スターチス【花浜匙】</v>
      </c>
      <c r="M3887" s="392">
        <f>IF(OR(MONTH(F3887)&lt;7,AND(MONTH(F3887)=7,DAY(F3887)&lt;=25)),
MOD(SUM((E3887-1901)*365,259),260),
MOD(SUM((E3887-1900)*365,259),260))</f>
        <v>29</v>
      </c>
      <c r="N3887" s="330">
        <f>IF(AND(MONTH(F3887)=7,DAY(F3887)&gt;25),1,
ROUNDDOWN((SUM(VLOOKUP(MONTH(F3887),D暦変換用数値,2,FALSE),DAY(F3887))/28)+1,0))</f>
        <v>11</v>
      </c>
      <c r="O3887" s="84">
        <f>IF(AND(MONTH(F3887)=7,DAY(F3887)&gt;25),DAY(F3887)-25,
MOD((SUM(VLOOKUP(MONTH(F3887),D暦変換用数値,2,FALSE),DAY(F3887))),28)+1)</f>
        <v>3</v>
      </c>
      <c r="P3887" s="405">
        <f>IF(OR(MONTH(F3887)&lt;7,AND(MONTH(F3887)=7,DAY(F3887)&lt;=25)),
MOD(SUM((E3887-1901)*365,(N3887-1)*28,O3887,258),260),
MOD(SUM((E3887-1900)*365,(N3887-1)*28,O3887,258),260))</f>
        <v>51</v>
      </c>
      <c r="Q3887" s="371" t="str">
        <f>VLOOKUP(MOD(P3887,4),色,2,FALSE)</f>
        <v>青い</v>
      </c>
      <c r="R3887" s="289" t="str">
        <f>VLOOKUP(MOD(P3887,13),銀河の音,2,FALSE)</f>
        <v>水晶の</v>
      </c>
      <c r="S3887" s="382" t="str">
        <f>VLOOKUP(MOD(P3887,20),太陽の紋章,2,FALSE)</f>
        <v>猿</v>
      </c>
      <c r="T3887" s="338"/>
    </row>
    <row r="3888" spans="1:20" ht="13.5" customHeight="1">
      <c r="A3888" s="50" t="str">
        <f>VLOOKUP(MOD(E3888,10),十干,2,FALSE)</f>
        <v>癸</v>
      </c>
      <c r="B3888" s="199" t="str">
        <f>VLOOKUP(MOD(E3888,12),十二支,3,FALSE)</f>
        <v xml:space="preserve">10 龍 </v>
      </c>
      <c r="C3888" s="201" t="str">
        <f>VLOOKUP(F3888,星座,3,TRUE)</f>
        <v xml:space="preserve">13 金 </v>
      </c>
      <c r="D3888" s="531">
        <v>30444</v>
      </c>
      <c r="E3888" s="1">
        <f>IFERROR(YEAR(D3888),LEFT(D3888,4))</f>
        <v>1983</v>
      </c>
      <c r="F3888" s="1" t="str">
        <f>IF(ISTEXT(D3888),RIGHT(D3888,5),TEXT(D3888,"mm/dd"))</f>
        <v>05/08</v>
      </c>
      <c r="G3888" s="39">
        <f>SUM(MID(E3888,1,1),MID(E3888,2,1),MID(E3888,3,1),MID(E3888,4,1),MID(F3888,1,1),MID(F3888,2,1),MID(F3888,4,1),MID(F3888,5,1))</f>
        <v>34</v>
      </c>
      <c r="H3888" s="41">
        <f>IF(MOD(G3888,9)=0,9,MOD(G3888,9))</f>
        <v>7</v>
      </c>
      <c r="I3888" s="45" t="str">
        <f>IFERROR(MID("日月火水木金土",WEEKDAY(D3888),1),"")</f>
        <v>日</v>
      </c>
      <c r="J3888" s="304" t="s">
        <v>2181</v>
      </c>
      <c r="K3888" s="202" t="str">
        <f>VLOOKUP(F3888,石と花メイン,3,FALSE)</f>
        <v>◆翠玉</v>
      </c>
      <c r="L3888" s="297" t="str">
        <f>VLOOKUP(F3888,石と花メイン,4,FALSE)</f>
        <v>花菖蒲</v>
      </c>
      <c r="M3888" s="393">
        <f>IF(OR(MONTH(F3888)&lt;7,AND(MONTH(F3888)=7,DAY(F3888)&lt;=25)),
MOD(SUM((E3888-1901)*365,259),260),
MOD(SUM((E3888-1900)*365,259),260))</f>
        <v>29</v>
      </c>
      <c r="N3888" s="390">
        <f>IF(AND(MONTH(F3888)=7,DAY(F3888)&gt;25),1,
ROUNDDOWN((SUM(VLOOKUP(MONTH(F3888),D暦変換用数値,2,FALSE),DAY(F3888))/28)+1,0))</f>
        <v>11</v>
      </c>
      <c r="O3888" s="205">
        <f>IF(AND(MONTH(F3888)=7,DAY(F3888)&gt;25),DAY(F3888)-25,
MOD((SUM(VLOOKUP(MONTH(F3888),D暦変換用数値,2,FALSE),DAY(F3888))),28)+1)</f>
        <v>7</v>
      </c>
      <c r="P3888" s="406">
        <f>IF(OR(MONTH(F3888)&lt;7,AND(MONTH(F3888)=7,DAY(F3888)&lt;=25)),
MOD(SUM((E3888-1901)*365,(N3888-1)*28,O3888,258),260),
MOD(SUM((E3888-1900)*365,(N3888-1)*28,O3888,258),260))</f>
        <v>55</v>
      </c>
      <c r="Q3888" s="374" t="str">
        <f>VLOOKUP(MOD(P3888,4),色,2,FALSE)</f>
        <v>青い</v>
      </c>
      <c r="R3888" s="292" t="str">
        <f>VLOOKUP(MOD(P3888,13),銀河の音,2,FALSE)</f>
        <v>電気の</v>
      </c>
      <c r="S3888" s="385" t="str">
        <f>VLOOKUP(MOD(P3888,20),太陽の紋章,2,FALSE)</f>
        <v>鷲</v>
      </c>
      <c r="T3888" s="111" t="s">
        <v>5818</v>
      </c>
    </row>
    <row r="3889" spans="1:20" ht="13.5" customHeight="1">
      <c r="A3889" s="50" t="str">
        <f>VLOOKUP(MOD(E3889,10),十干,2,FALSE)</f>
        <v>癸</v>
      </c>
      <c r="B3889" s="199" t="str">
        <f>VLOOKUP(MOD(E3889,12),十二支,3,FALSE)</f>
        <v xml:space="preserve">10 龍 </v>
      </c>
      <c r="C3889" s="201" t="str">
        <f>VLOOKUP(F3889,星座,3,TRUE)</f>
        <v xml:space="preserve">13 金 </v>
      </c>
      <c r="D3889" s="531">
        <v>30445</v>
      </c>
      <c r="E3889" s="1">
        <f>IFERROR(YEAR(D3889),LEFT(D3889,4))</f>
        <v>1983</v>
      </c>
      <c r="F3889" s="1" t="str">
        <f>IF(ISTEXT(D3889),RIGHT(D3889,5),TEXT(D3889,"mm/dd"))</f>
        <v>05/09</v>
      </c>
      <c r="G3889" s="39">
        <f>SUM(MID(E3889,1,1),MID(E3889,2,1),MID(E3889,3,1),MID(E3889,4,1),MID(F3889,1,1),MID(F3889,2,1),MID(F3889,4,1),MID(F3889,5,1))</f>
        <v>35</v>
      </c>
      <c r="H3889" s="41">
        <f>IF(MOD(G3889,9)=0,9,MOD(G3889,9))</f>
        <v>8</v>
      </c>
      <c r="I3889" s="45" t="str">
        <f>IFERROR(MID("日月火水木金土",WEEKDAY(D3889),1),"")</f>
        <v>月</v>
      </c>
      <c r="J3889" s="304" t="s">
        <v>2182</v>
      </c>
      <c r="K3889" s="202" t="str">
        <f>VLOOKUP(F3889,石と花メイン,3,FALSE)</f>
        <v>◇金剛石</v>
      </c>
      <c r="L3889" s="297" t="str">
        <f>VLOOKUP(F3889,石と花メイン,4,FALSE)</f>
        <v>八重桜</v>
      </c>
      <c r="M3889" s="393">
        <f>IF(OR(MONTH(F3889)&lt;7,AND(MONTH(F3889)=7,DAY(F3889)&lt;=25)),
MOD(SUM((E3889-1901)*365,259),260),
MOD(SUM((E3889-1900)*365,259),260))</f>
        <v>29</v>
      </c>
      <c r="N3889" s="390">
        <f>IF(AND(MONTH(F3889)=7,DAY(F3889)&gt;25),1,
ROUNDDOWN((SUM(VLOOKUP(MONTH(F3889),D暦変換用数値,2,FALSE),DAY(F3889))/28)+1,0))</f>
        <v>11</v>
      </c>
      <c r="O3889" s="205">
        <f>IF(AND(MONTH(F3889)=7,DAY(F3889)&gt;25),DAY(F3889)-25,
MOD((SUM(VLOOKUP(MONTH(F3889),D暦変換用数値,2,FALSE),DAY(F3889))),28)+1)</f>
        <v>8</v>
      </c>
      <c r="P3889" s="406">
        <f>IF(OR(MONTH(F3889)&lt;7,AND(MONTH(F3889)=7,DAY(F3889)&lt;=25)),
MOD(SUM((E3889-1901)*365,(N3889-1)*28,O3889,258),260),
MOD(SUM((E3889-1900)*365,(N3889-1)*28,O3889,258),260))</f>
        <v>56</v>
      </c>
      <c r="Q3889" s="373" t="str">
        <f>VLOOKUP(MOD(P3889,4),色,2,FALSE)</f>
        <v>黄色い</v>
      </c>
      <c r="R3889" s="291" t="str">
        <f>VLOOKUP(MOD(P3889,13),銀河の音,2,FALSE)</f>
        <v>自己存在の</v>
      </c>
      <c r="S3889" s="384" t="str">
        <f>VLOOKUP(MOD(P3889,20),太陽の紋章,2,FALSE)</f>
        <v>戦士</v>
      </c>
      <c r="T3889" s="98"/>
    </row>
    <row r="3890" spans="1:20" ht="13.5" customHeight="1">
      <c r="A3890" s="50" t="str">
        <f>VLOOKUP(MOD(E3890,10),十干,2,FALSE)</f>
        <v>癸</v>
      </c>
      <c r="B3890" s="199" t="str">
        <f>VLOOKUP(MOD(E3890,12),十二支,3,FALSE)</f>
        <v xml:space="preserve">10 龍 </v>
      </c>
      <c r="C3890" s="201" t="str">
        <f>VLOOKUP(F3890,星座,3,TRUE)</f>
        <v xml:space="preserve">13 金 </v>
      </c>
      <c r="D3890" s="531">
        <v>30454</v>
      </c>
      <c r="E3890" s="1">
        <f>IFERROR(YEAR(D3890),LEFT(D3890,4))</f>
        <v>1983</v>
      </c>
      <c r="F3890" s="1" t="str">
        <f>IF(ISTEXT(D3890),RIGHT(D3890,5),TEXT(D3890,"mm/dd"))</f>
        <v>05/18</v>
      </c>
      <c r="G3890" s="39">
        <f>SUM(MID(E3890,1,1),MID(E3890,2,1),MID(E3890,3,1),MID(E3890,4,1),MID(F3890,1,1),MID(F3890,2,1),MID(F3890,4,1),MID(F3890,5,1))</f>
        <v>35</v>
      </c>
      <c r="H3890" s="41">
        <f>IF(MOD(G3890,9)=0,9,MOD(G3890,9))</f>
        <v>8</v>
      </c>
      <c r="I3890" s="45" t="str">
        <f>IFERROR(MID("日月火水木金土",WEEKDAY(D3890),1),"")</f>
        <v>水</v>
      </c>
      <c r="J3890" s="304" t="s">
        <v>5721</v>
      </c>
      <c r="K3890" s="202" t="str">
        <f>VLOOKUP(F3890,石と花メイン,3,FALSE)</f>
        <v>□水晶</v>
      </c>
      <c r="L3890" s="297" t="str">
        <f>VLOOKUP(F3890,石と花メイン,4,FALSE)</f>
        <v>苧環【糸繰草】</v>
      </c>
      <c r="M3890" s="393">
        <f>IF(OR(MONTH(F3890)&lt;7,AND(MONTH(F3890)=7,DAY(F3890)&lt;=25)),
MOD(SUM((E3890-1901)*365,259),260),
MOD(SUM((E3890-1900)*365,259),260))</f>
        <v>29</v>
      </c>
      <c r="N3890" s="390">
        <f>IF(AND(MONTH(F3890)=7,DAY(F3890)&gt;25),1,
ROUNDDOWN((SUM(VLOOKUP(MONTH(F3890),D暦変換用数値,2,FALSE),DAY(F3890))/28)+1,0))</f>
        <v>11</v>
      </c>
      <c r="O3890" s="205">
        <f>IF(AND(MONTH(F3890)=7,DAY(F3890)&gt;25),DAY(F3890)-25,
MOD((SUM(VLOOKUP(MONTH(F3890),D暦変換用数値,2,FALSE),DAY(F3890))),28)+1)</f>
        <v>17</v>
      </c>
      <c r="P3890" s="406">
        <f>IF(OR(MONTH(F3890)&lt;7,AND(MONTH(F3890)=7,DAY(F3890)&lt;=25)),
MOD(SUM((E3890-1901)*365,(N3890-1)*28,O3890,258),260),
MOD(SUM((E3890-1900)*365,(N3890-1)*28,O3890,258),260))</f>
        <v>65</v>
      </c>
      <c r="Q3890" s="372" t="str">
        <f>VLOOKUP(MOD(P3890,4),色,2,FALSE)</f>
        <v>赤い</v>
      </c>
      <c r="R3890" s="290" t="str">
        <f>VLOOKUP(MOD(P3890,13),銀河の音,2,FALSE)</f>
        <v>宇宙の</v>
      </c>
      <c r="S3890" s="383" t="str">
        <f>VLOOKUP(MOD(P3890,20),太陽の紋章,2,FALSE)</f>
        <v>蛇</v>
      </c>
      <c r="T3890" s="98" t="s">
        <v>3736</v>
      </c>
    </row>
    <row r="3891" spans="1:20" ht="13.5" customHeight="1">
      <c r="A3891" s="282" t="str">
        <f>VLOOKUP(MOD(E3891,10),十干,2,FALSE)</f>
        <v>乙</v>
      </c>
      <c r="B3891" s="283" t="str">
        <f>VLOOKUP(MOD(E3891,12),十二支,3,FALSE)</f>
        <v xml:space="preserve">10 龍 </v>
      </c>
      <c r="C3891" s="287" t="str">
        <f>VLOOKUP(F3891,星座,3,TRUE)</f>
        <v xml:space="preserve">13 金 </v>
      </c>
      <c r="D3891" s="533">
        <v>34813</v>
      </c>
      <c r="E3891" s="83">
        <f>IFERROR(YEAR(D3891),LEFT(D3891,4))</f>
        <v>1995</v>
      </c>
      <c r="F3891" s="83" t="str">
        <f>IF(ISTEXT(D3891),RIGHT(D3891,5),TEXT(D3891,"mm/dd"))</f>
        <v>04/24</v>
      </c>
      <c r="G3891" s="88">
        <f>SUM(MID(E3891,1,1),MID(E3891,2,1),MID(E3891,3,1),MID(E3891,4,1),MID(F3891,1,1),MID(F3891,2,1),MID(F3891,4,1),MID(F3891,5,1))</f>
        <v>34</v>
      </c>
      <c r="H3891" s="88">
        <f>IF(MOD(G3891,9)=0,9,MOD(G3891,9))</f>
        <v>7</v>
      </c>
      <c r="I3891" s="83" t="str">
        <f>IFERROR(MID("日月火水木金土",WEEKDAY(D3891),1),"")</f>
        <v>月</v>
      </c>
      <c r="J3891" s="303" t="s">
        <v>4716</v>
      </c>
      <c r="K3891" s="87" t="str">
        <f>VLOOKUP(F3891,石と花メイン,3,FALSE)</f>
        <v>□水晶</v>
      </c>
      <c r="L3891" s="296" t="str">
        <f>VLOOKUP(F3891,石と花メイン,4,FALSE)</f>
        <v>ゼラニウム【天竺葵】</v>
      </c>
      <c r="M3891" s="392">
        <f>IF(OR(MONTH(F3891)&lt;7,AND(MONTH(F3891)=7,DAY(F3891)&lt;=25)),
MOD(SUM((E3891-1901)*365,259),260),
MOD(SUM((E3891-1900)*365,259),260))</f>
        <v>249</v>
      </c>
      <c r="N3891" s="330">
        <f>IF(AND(MONTH(F3891)=7,DAY(F3891)&gt;25),1,
ROUNDDOWN((SUM(VLOOKUP(MONTH(F3891),D暦変換用数値,2,FALSE),DAY(F3891))/28)+1,0))</f>
        <v>10</v>
      </c>
      <c r="O3891" s="84">
        <f>IF(AND(MONTH(F3891)=7,DAY(F3891)&gt;25),DAY(F3891)-25,
MOD((SUM(VLOOKUP(MONTH(F3891),D暦変換用数値,2,FALSE),DAY(F3891))),28)+1)</f>
        <v>21</v>
      </c>
      <c r="P3891" s="405">
        <f>IF(OR(MONTH(F3891)&lt;7,AND(MONTH(F3891)=7,DAY(F3891)&lt;=25)),
MOD(SUM((E3891-1901)*365,(N3891-1)*28,O3891,258),260),
MOD(SUM((E3891-1900)*365,(N3891-1)*28,O3891,258),260))</f>
        <v>1</v>
      </c>
      <c r="Q3891" s="371" t="str">
        <f>VLOOKUP(MOD(P3891,4),色,2,FALSE)</f>
        <v>赤い</v>
      </c>
      <c r="R3891" s="289" t="str">
        <f>VLOOKUP(MOD(P3891,13),銀河の音,2,FALSE)</f>
        <v>磁気の</v>
      </c>
      <c r="S3891" s="382" t="str">
        <f>VLOOKUP(MOD(P3891,20),太陽の紋章,2,FALSE)</f>
        <v>竜</v>
      </c>
      <c r="T3891" s="109" t="s">
        <v>8451</v>
      </c>
    </row>
    <row r="3892" spans="1:20" ht="13.5" customHeight="1">
      <c r="A3892" s="282" t="str">
        <f>VLOOKUP(MOD(E3892,10),十干,2,FALSE)</f>
        <v>乙</v>
      </c>
      <c r="B3892" s="283" t="str">
        <f>VLOOKUP(MOD(E3892,12),十二支,3,FALSE)</f>
        <v xml:space="preserve">10 龍 </v>
      </c>
      <c r="C3892" s="287" t="str">
        <f>VLOOKUP(F3892,星座,3,TRUE)</f>
        <v xml:space="preserve">13 金 </v>
      </c>
      <c r="D3892" s="530">
        <v>34827</v>
      </c>
      <c r="E3892" s="85">
        <f>IFERROR(YEAR(D3892),LEFT(D3892,4))</f>
        <v>1995</v>
      </c>
      <c r="F3892" s="85" t="str">
        <f>IF(ISTEXT(D3892),RIGHT(D3892,5),TEXT(D3892,"mm/dd"))</f>
        <v>05/08</v>
      </c>
      <c r="G3892" s="89">
        <f>SUM(MID(E3892,1,1),MID(E3892,2,1),MID(E3892,3,1),MID(E3892,4,1),MID(F3892,1,1),MID(F3892,2,1),MID(F3892,4,1),MID(F3892,5,1))</f>
        <v>37</v>
      </c>
      <c r="H3892" s="88">
        <f>IF(MOD(G3892,9)=0,9,MOD(G3892,9))</f>
        <v>1</v>
      </c>
      <c r="I3892" s="83" t="str">
        <f>IFERROR(MID("日月火水木金土",WEEKDAY(D3892),1),"")</f>
        <v>月</v>
      </c>
      <c r="J3892" s="308" t="s">
        <v>3617</v>
      </c>
      <c r="K3892" s="87" t="str">
        <f>VLOOKUP(F3892,石と花メイン,3,FALSE)</f>
        <v>◆翠玉</v>
      </c>
      <c r="L3892" s="300" t="str">
        <f>VLOOKUP(F3892,石と花メイン,4,FALSE)</f>
        <v>花菖蒲</v>
      </c>
      <c r="M3892" s="397">
        <f>IF(OR(MONTH(F3892)&lt;7,AND(MONTH(F3892)=7,DAY(F3892)&lt;=25)),
MOD(SUM((E3892-1901)*365,259),260),
MOD(SUM((E3892-1900)*365,259),260))</f>
        <v>249</v>
      </c>
      <c r="N3892" s="87">
        <f>IF(AND(MONTH(F3892)=7,DAY(F3892)&gt;25),1,
ROUNDDOWN((SUM(VLOOKUP(MONTH(F3892),D暦変換用数値,2,FALSE),DAY(F3892))/28)+1,0))</f>
        <v>11</v>
      </c>
      <c r="O3892" s="82">
        <f>IF(AND(MONTH(F3892)=7,DAY(F3892)&gt;25),DAY(F3892)-25,
MOD((SUM(VLOOKUP(MONTH(F3892),D暦変換用数値,2,FALSE),DAY(F3892))),28)+1)</f>
        <v>7</v>
      </c>
      <c r="P3892" s="409">
        <f>IF(OR(MONTH(F3892)&lt;7,AND(MONTH(F3892)=7,DAY(F3892)&lt;=25)),
MOD(SUM((E3892-1901)*365,(N3892-1)*28,O3892,258),260),
MOD(SUM((E3892-1900)*365,(N3892-1)*28,O3892,258),260))</f>
        <v>15</v>
      </c>
      <c r="Q3892" s="371" t="str">
        <f>VLOOKUP(MOD(P3892,4),色,2,FALSE)</f>
        <v>青い</v>
      </c>
      <c r="R3892" s="289" t="str">
        <f>VLOOKUP(MOD(P3892,13),銀河の音,2,FALSE)</f>
        <v>月の</v>
      </c>
      <c r="S3892" s="382" t="str">
        <f>VLOOKUP(MOD(P3892,20),太陽の紋章,2,FALSE)</f>
        <v>鷲</v>
      </c>
      <c r="T3892" s="95" t="s">
        <v>1081</v>
      </c>
    </row>
    <row r="3893" spans="1:20" ht="13.5" customHeight="1">
      <c r="A3893" s="282" t="str">
        <f>VLOOKUP(MOD(E3893,10),十干,2,FALSE)</f>
        <v>丁</v>
      </c>
      <c r="B3893" s="283" t="str">
        <f>VLOOKUP(MOD(E3893,12),十二支,3,FALSE)</f>
        <v xml:space="preserve">10 龍 </v>
      </c>
      <c r="C3893" s="287" t="str">
        <f>VLOOKUP(F3893,星座,3,TRUE)</f>
        <v xml:space="preserve">13 金 </v>
      </c>
      <c r="D3893" s="533">
        <v>39195</v>
      </c>
      <c r="E3893" s="83">
        <f>IFERROR(YEAR(D3893),LEFT(D3893,4))</f>
        <v>2007</v>
      </c>
      <c r="F3893" s="83" t="str">
        <f>IF(ISTEXT(D3893),RIGHT(D3893,5),TEXT(D3893,"mm/dd"))</f>
        <v>04/23</v>
      </c>
      <c r="G3893" s="88">
        <f>SUM(MID(E3893,1,1),MID(E3893,2,1),MID(E3893,3,1),MID(E3893,4,1),MID(F3893,1,1),MID(F3893,2,1),MID(F3893,4,1),MID(F3893,5,1))</f>
        <v>18</v>
      </c>
      <c r="H3893" s="88">
        <f>IF(MOD(G3893,9)=0,9,MOD(G3893,9))</f>
        <v>9</v>
      </c>
      <c r="I3893" s="83" t="str">
        <f>IFERROR(MID("日月火水木金土",WEEKDAY(D3893),1),"")</f>
        <v>月</v>
      </c>
      <c r="J3893" s="303" t="s">
        <v>4717</v>
      </c>
      <c r="K3893" s="87" t="str">
        <f>VLOOKUP(F3893,石と花メイン,3,FALSE)</f>
        <v>●翡翠</v>
      </c>
      <c r="L3893" s="296" t="str">
        <f>VLOOKUP(F3893,石と花メイン,4,FALSE)</f>
        <v>カンパニュラ【釣鐘草】</v>
      </c>
      <c r="M3893" s="392">
        <f>IF(OR(MONTH(F3893)&lt;7,AND(MONTH(F3893)=7,DAY(F3893)&lt;=25)),
MOD(SUM((E3893-1901)*365,259),260),
MOD(SUM((E3893-1900)*365,259),260))</f>
        <v>209</v>
      </c>
      <c r="N3893" s="330">
        <f>IF(AND(MONTH(F3893)=7,DAY(F3893)&gt;25),1,
ROUNDDOWN((SUM(VLOOKUP(MONTH(F3893),D暦変換用数値,2,FALSE),DAY(F3893))/28)+1,0))</f>
        <v>10</v>
      </c>
      <c r="O3893" s="84">
        <f>IF(AND(MONTH(F3893)=7,DAY(F3893)&gt;25),DAY(F3893)-25,
MOD((SUM(VLOOKUP(MONTH(F3893),D暦変換用数値,2,FALSE),DAY(F3893))),28)+1)</f>
        <v>20</v>
      </c>
      <c r="P3893" s="405">
        <f>IF(OR(MONTH(F3893)&lt;7,AND(MONTH(F3893)=7,DAY(F3893)&lt;=25)),
MOD(SUM((E3893-1901)*365,(N3893-1)*28,O3893,258),260),
MOD(SUM((E3893-1900)*365,(N3893-1)*28,O3893,258),260))</f>
        <v>220</v>
      </c>
      <c r="Q3893" s="371" t="str">
        <f>VLOOKUP(MOD(P3893,4),色,2,FALSE)</f>
        <v>黄色い</v>
      </c>
      <c r="R3893" s="289" t="str">
        <f>VLOOKUP(MOD(P3893,13),銀河の音,2,FALSE)</f>
        <v>水晶の</v>
      </c>
      <c r="S3893" s="382" t="str">
        <f>VLOOKUP(MOD(P3893,20),太陽の紋章,2,FALSE)</f>
        <v>太陽</v>
      </c>
      <c r="T3893" s="100" t="s">
        <v>1566</v>
      </c>
    </row>
    <row r="3894" spans="1:20" ht="13.5" customHeight="1">
      <c r="A3894" s="282" t="str">
        <f>VLOOKUP(MOD(E3894,10),十干,2,FALSE)</f>
        <v>丁</v>
      </c>
      <c r="B3894" s="283" t="str">
        <f>VLOOKUP(MOD(E3894,12),十二支,3,FALSE)</f>
        <v xml:space="preserve">10 龍 </v>
      </c>
      <c r="C3894" s="287" t="str">
        <f>VLOOKUP(F3894,星座,3,TRUE)</f>
        <v xml:space="preserve">13 金 </v>
      </c>
      <c r="D3894" s="533">
        <v>39205</v>
      </c>
      <c r="E3894" s="83">
        <f>IFERROR(YEAR(D3894),LEFT(D3894,4))</f>
        <v>2007</v>
      </c>
      <c r="F3894" s="83" t="str">
        <f>IF(ISTEXT(D3894),RIGHT(D3894,5),TEXT(D3894,"mm/dd"))</f>
        <v>05/03</v>
      </c>
      <c r="G3894" s="88">
        <f>SUM(MID(E3894,1,1),MID(E3894,2,1),MID(E3894,3,1),MID(E3894,4,1),MID(F3894,1,1),MID(F3894,2,1),MID(F3894,4,1),MID(F3894,5,1))</f>
        <v>17</v>
      </c>
      <c r="H3894" s="88">
        <f>IF(MOD(G3894,9)=0,9,MOD(G3894,9))</f>
        <v>8</v>
      </c>
      <c r="I3894" s="83" t="str">
        <f>IFERROR(MID("日月火水木金土",WEEKDAY(D3894),1),"")</f>
        <v>木</v>
      </c>
      <c r="J3894" s="303" t="s">
        <v>5614</v>
      </c>
      <c r="K3894" s="87" t="str">
        <f>VLOOKUP(F3894,石と花メイン,3,FALSE)</f>
        <v>■緑玉髄</v>
      </c>
      <c r="L3894" s="296" t="str">
        <f>VLOOKUP(F3894,石と花メイン,4,FALSE)</f>
        <v>蒲公英【鼓草】</v>
      </c>
      <c r="M3894" s="392">
        <f>IF(OR(MONTH(F3894)&lt;7,AND(MONTH(F3894)=7,DAY(F3894)&lt;=25)),
MOD(SUM((E3894-1901)*365,259),260),
MOD(SUM((E3894-1900)*365,259),260))</f>
        <v>209</v>
      </c>
      <c r="N3894" s="330">
        <f>IF(AND(MONTH(F3894)=7,DAY(F3894)&gt;25),1,
ROUNDDOWN((SUM(VLOOKUP(MONTH(F3894),D暦変換用数値,2,FALSE),DAY(F3894))/28)+1,0))</f>
        <v>11</v>
      </c>
      <c r="O3894" s="84">
        <f>IF(AND(MONTH(F3894)=7,DAY(F3894)&gt;25),DAY(F3894)-25,
MOD((SUM(VLOOKUP(MONTH(F3894),D暦変換用数値,2,FALSE),DAY(F3894))),28)+1)</f>
        <v>2</v>
      </c>
      <c r="P3894" s="405">
        <f>IF(OR(MONTH(F3894)&lt;7,AND(MONTH(F3894)=7,DAY(F3894)&lt;=25)),
MOD(SUM((E3894-1901)*365,(N3894-1)*28,O3894,258),260),
MOD(SUM((E3894-1900)*365,(N3894-1)*28,O3894,258),260))</f>
        <v>230</v>
      </c>
      <c r="Q3894" s="371" t="str">
        <f>VLOOKUP(MOD(P3894,4),色,2,FALSE)</f>
        <v>白い</v>
      </c>
      <c r="R3894" s="289" t="str">
        <f>VLOOKUP(MOD(P3894,13),銀河の音,2,FALSE)</f>
        <v>太陽の</v>
      </c>
      <c r="S3894" s="382" t="str">
        <f>VLOOKUP(MOD(P3894,20),太陽の紋章,2,FALSE)</f>
        <v>犬</v>
      </c>
      <c r="T3894" s="100" t="s">
        <v>5615</v>
      </c>
    </row>
    <row r="3895" spans="1:20" ht="13.5" customHeight="1">
      <c r="A3895" s="282" t="str">
        <f>VLOOKUP(MOD(E3895,10),十干,2,FALSE)</f>
        <v>丁</v>
      </c>
      <c r="B3895" s="283" t="str">
        <f>VLOOKUP(MOD(E3895,12),十二支,3,FALSE)</f>
        <v xml:space="preserve">10 龍 </v>
      </c>
      <c r="C3895" s="287" t="str">
        <f>VLOOKUP(F3895,星座,3,TRUE)</f>
        <v xml:space="preserve">13 金 </v>
      </c>
      <c r="D3895" s="533">
        <v>39219</v>
      </c>
      <c r="E3895" s="83">
        <f>IFERROR(YEAR(D3895),LEFT(D3895,4))</f>
        <v>2007</v>
      </c>
      <c r="F3895" s="83" t="str">
        <f>IF(ISTEXT(D3895),RIGHT(D3895,5),TEXT(D3895,"mm/dd"))</f>
        <v>05/17</v>
      </c>
      <c r="G3895" s="88">
        <f>SUM(MID(E3895,1,1),MID(E3895,2,1),MID(E3895,3,1),MID(E3895,4,1),MID(F3895,1,1),MID(F3895,2,1),MID(F3895,4,1),MID(F3895,5,1))</f>
        <v>22</v>
      </c>
      <c r="H3895" s="88">
        <f>IF(MOD(G3895,9)=0,9,MOD(G3895,9))</f>
        <v>4</v>
      </c>
      <c r="I3895" s="83" t="str">
        <f>IFERROR(MID("日月火水木金土",WEEKDAY(D3895),1),"")</f>
        <v>木</v>
      </c>
      <c r="J3895" s="303" t="s">
        <v>4718</v>
      </c>
      <c r="K3895" s="87" t="str">
        <f>VLOOKUP(F3895,石と花メイン,3,FALSE)</f>
        <v>◆翠玉</v>
      </c>
      <c r="L3895" s="296" t="str">
        <f>VLOOKUP(F3895,石と花メイン,4,FALSE)</f>
        <v>紫蘭【紅蘭】</v>
      </c>
      <c r="M3895" s="392">
        <f>IF(OR(MONTH(F3895)&lt;7,AND(MONTH(F3895)=7,DAY(F3895)&lt;=25)),
MOD(SUM((E3895-1901)*365,259),260),
MOD(SUM((E3895-1900)*365,259),260))</f>
        <v>209</v>
      </c>
      <c r="N3895" s="330">
        <f>IF(AND(MONTH(F3895)=7,DAY(F3895)&gt;25),1,
ROUNDDOWN((SUM(VLOOKUP(MONTH(F3895),D暦変換用数値,2,FALSE),DAY(F3895))/28)+1,0))</f>
        <v>11</v>
      </c>
      <c r="O3895" s="84">
        <f>IF(AND(MONTH(F3895)=7,DAY(F3895)&gt;25),DAY(F3895)-25,
MOD((SUM(VLOOKUP(MONTH(F3895),D暦変換用数値,2,FALSE),DAY(F3895))),28)+1)</f>
        <v>16</v>
      </c>
      <c r="P3895" s="405">
        <f>IF(OR(MONTH(F3895)&lt;7,AND(MONTH(F3895)=7,DAY(F3895)&lt;=25)),
MOD(SUM((E3895-1901)*365,(N3895-1)*28,O3895,258),260),
MOD(SUM((E3895-1900)*365,(N3895-1)*28,O3895,258),260))</f>
        <v>244</v>
      </c>
      <c r="Q3895" s="371" t="str">
        <f>VLOOKUP(MOD(P3895,4),色,2,FALSE)</f>
        <v>黄色い</v>
      </c>
      <c r="R3895" s="289" t="str">
        <f>VLOOKUP(MOD(P3895,13),銀河の音,2,FALSE)</f>
        <v>惑星の</v>
      </c>
      <c r="S3895" s="382" t="str">
        <f>VLOOKUP(MOD(P3895,20),太陽の紋章,2,FALSE)</f>
        <v>種</v>
      </c>
      <c r="T3895" s="91" t="s">
        <v>3736</v>
      </c>
    </row>
    <row r="3896" spans="1:20" ht="13.5" customHeight="1">
      <c r="A3896" s="50" t="str">
        <f>VLOOKUP(MOD(E3896,10),十干,2,FALSE)</f>
        <v>辛</v>
      </c>
      <c r="B3896" s="199" t="str">
        <f>VLOOKUP(MOD(E3896,12),十二支,3,FALSE)</f>
        <v xml:space="preserve">10 龍 </v>
      </c>
      <c r="C3896" s="201" t="str">
        <f>VLOOKUP(F3896,星座,3,TRUE)</f>
        <v xml:space="preserve">13 金 </v>
      </c>
      <c r="D3896" s="535" t="s">
        <v>8871</v>
      </c>
      <c r="E3896" s="45" t="str">
        <f>IFERROR(YEAR(D3896),LEFT(D3896,4))</f>
        <v>1851</v>
      </c>
      <c r="F3896" s="45" t="str">
        <f>IF(ISTEXT(D3896),RIGHT(D3896,5),TEXT(D3896,"mm/dd"))</f>
        <v>05/20</v>
      </c>
      <c r="G3896" s="41">
        <f>SUM(MID(E3896,1,1),MID(E3896,2,1),MID(E3896,3,1),MID(E3896,4,1),MID(F3896,1,1),MID(F3896,2,1),MID(F3896,4,1),MID(F3896,5,1))</f>
        <v>22</v>
      </c>
      <c r="H3896" s="41">
        <f>IF(MOD(G3896,9)=0,9,MOD(G3896,9))</f>
        <v>4</v>
      </c>
      <c r="I3896" s="45" t="str">
        <f>IFERROR(MID("日月火水木金土",WEEKDAY(D3896),1),"")</f>
        <v/>
      </c>
      <c r="J3896" s="305" t="s">
        <v>5856</v>
      </c>
      <c r="K3896" s="203" t="str">
        <f>VLOOKUP(F3896,石と花メイン,3,FALSE)</f>
        <v>◆青玉</v>
      </c>
      <c r="L3896" s="298" t="str">
        <f>VLOOKUP(F3896,石と花メイン,4,FALSE)</f>
        <v>片喰/酢漿草【オキザリス】</v>
      </c>
      <c r="M3896" s="394">
        <f>IF(OR(MONTH(F3896)&lt;7,AND(MONTH(F3896)=7,DAY(F3896)&lt;=25)),
MOD(SUM((E3896-1901)*365,259),260),
MOD(SUM((E3896-1900)*365,259),260))</f>
        <v>209</v>
      </c>
      <c r="N3896" s="391">
        <f>IF(AND(MONTH(F3896)=7,DAY(F3896)&gt;25),1,
ROUNDDOWN((SUM(VLOOKUP(MONTH(F3896),D暦変換用数値,2,FALSE),DAY(F3896))/28)+1,0))</f>
        <v>11</v>
      </c>
      <c r="O3896" s="46">
        <f>IF(AND(MONTH(F3896)=7,DAY(F3896)&gt;25),DAY(F3896)-25,
MOD((SUM(VLOOKUP(MONTH(F3896),D暦変換用数値,2,FALSE),DAY(F3896))),28)+1)</f>
        <v>19</v>
      </c>
      <c r="P3896" s="407">
        <f>IF(OR(MONTH(F3896)&lt;7,AND(MONTH(F3896)=7,DAY(F3896)&lt;=25)),
MOD(SUM((E3896-1901)*365,(N3896-1)*28,O3896,258),260),
MOD(SUM((E3896-1900)*365,(N3896-1)*28,O3896,258),260))</f>
        <v>247</v>
      </c>
      <c r="Q3896" s="374" t="str">
        <f>VLOOKUP(MOD(P3896,4),色,2,FALSE)</f>
        <v>青い</v>
      </c>
      <c r="R3896" s="292" t="str">
        <f>VLOOKUP(MOD(P3896,13),銀河の音,2,FALSE)</f>
        <v>宇宙の</v>
      </c>
      <c r="S3896" s="385" t="str">
        <f>VLOOKUP(MOD(P3896,20),太陽の紋章,2,FALSE)</f>
        <v>手</v>
      </c>
      <c r="T3896" s="96" t="s">
        <v>1247</v>
      </c>
    </row>
    <row r="3897" spans="1:20" ht="13.5" customHeight="1">
      <c r="A3897" s="50" t="str">
        <f>VLOOKUP(MOD(E3897,10),十干,2,FALSE)</f>
        <v>己</v>
      </c>
      <c r="B3897" s="199" t="str">
        <f>VLOOKUP(MOD(E3897,12),十二支,3,FALSE)</f>
        <v xml:space="preserve">10 龍 </v>
      </c>
      <c r="C3897" s="201" t="str">
        <f>VLOOKUP(F3897,星座,3,TRUE)</f>
        <v xml:space="preserve">13 金 </v>
      </c>
      <c r="D3897" s="531" t="s">
        <v>3413</v>
      </c>
      <c r="E3897" s="1" t="str">
        <f>IFERROR(YEAR(D3897),LEFT(D3897,4))</f>
        <v>1899</v>
      </c>
      <c r="F3897" s="1" t="str">
        <f>IF(ISTEXT(D3897),RIGHT(D3897,5),TEXT(D3897,"mm/dd"))</f>
        <v>04/23</v>
      </c>
      <c r="G3897" s="39">
        <f>SUM(MID(E3897,1,1),MID(E3897,2,1),MID(E3897,3,1),MID(E3897,4,1),MID(F3897,1,1),MID(F3897,2,1),MID(F3897,4,1),MID(F3897,5,1))</f>
        <v>36</v>
      </c>
      <c r="H3897" s="41">
        <f>IF(MOD(G3897,9)=0,9,MOD(G3897,9))</f>
        <v>9</v>
      </c>
      <c r="I3897" s="45" t="str">
        <f>IFERROR(MID("日月火水木金土",WEEKDAY(D3897),1),"")</f>
        <v/>
      </c>
      <c r="J3897" s="304" t="s">
        <v>6651</v>
      </c>
      <c r="K3897" s="202" t="str">
        <f>VLOOKUP(F3897,石と花メイン,3,FALSE)</f>
        <v>●翡翠</v>
      </c>
      <c r="L3897" s="297" t="str">
        <f>VLOOKUP(F3897,石と花メイン,4,FALSE)</f>
        <v>カンパニュラ【釣鐘草】</v>
      </c>
      <c r="M3897" s="393">
        <f>IF(OR(MONTH(F3897)&lt;7,AND(MONTH(F3897)=7,DAY(F3897)&lt;=25)),
MOD(SUM((E3897-1901)*365,259),260),
MOD(SUM((E3897-1900)*365,259),260))</f>
        <v>49</v>
      </c>
      <c r="N3897" s="390">
        <f>IF(AND(MONTH(F3897)=7,DAY(F3897)&gt;25),1,
ROUNDDOWN((SUM(VLOOKUP(MONTH(F3897),D暦変換用数値,2,FALSE),DAY(F3897))/28)+1,0))</f>
        <v>10</v>
      </c>
      <c r="O3897" s="205">
        <f>IF(AND(MONTH(F3897)=7,DAY(F3897)&gt;25),DAY(F3897)-25,
MOD((SUM(VLOOKUP(MONTH(F3897),D暦変換用数値,2,FALSE),DAY(F3897))),28)+1)</f>
        <v>20</v>
      </c>
      <c r="P3897" s="406">
        <f>IF(OR(MONTH(F3897)&lt;7,AND(MONTH(F3897)=7,DAY(F3897)&lt;=25)),
MOD(SUM((E3897-1901)*365,(N3897-1)*28,O3897,258),260),
MOD(SUM((E3897-1900)*365,(N3897-1)*28,O3897,258),260))</f>
        <v>60</v>
      </c>
      <c r="Q3897" s="373" t="str">
        <f>VLOOKUP(MOD(P3897,4),色,2,FALSE)</f>
        <v>黄色い</v>
      </c>
      <c r="R3897" s="291" t="str">
        <f>VLOOKUP(MOD(P3897,13),銀河の音,2,FALSE)</f>
        <v>銀河の</v>
      </c>
      <c r="S3897" s="384" t="str">
        <f>VLOOKUP(MOD(P3897,20),太陽の紋章,2,FALSE)</f>
        <v>太陽</v>
      </c>
      <c r="T3897" s="103" t="s">
        <v>3414</v>
      </c>
    </row>
    <row r="3898" spans="1:20" ht="13.5" customHeight="1">
      <c r="A3898" s="50" t="str">
        <f>VLOOKUP(MOD(E3898,10),十干,2,FALSE)</f>
        <v>己</v>
      </c>
      <c r="B3898" s="199" t="str">
        <f>VLOOKUP(MOD(E3898,12),十二支,3,FALSE)</f>
        <v xml:space="preserve">10 龍 </v>
      </c>
      <c r="C3898" s="201" t="str">
        <f>VLOOKUP(F3898,星座,3,TRUE)</f>
        <v xml:space="preserve">13 金 </v>
      </c>
      <c r="D3898" s="531" t="s">
        <v>3415</v>
      </c>
      <c r="E3898" s="1" t="str">
        <f>IFERROR(YEAR(D3898),LEFT(D3898,4))</f>
        <v>1899</v>
      </c>
      <c r="F3898" s="1" t="str">
        <f>IF(ISTEXT(D3898),RIGHT(D3898,5),TEXT(D3898,"mm/dd"))</f>
        <v>05/04</v>
      </c>
      <c r="G3898" s="39">
        <f>SUM(MID(E3898,1,1),MID(E3898,2,1),MID(E3898,3,1),MID(E3898,4,1),MID(F3898,1,1),MID(F3898,2,1),MID(F3898,4,1),MID(F3898,5,1))</f>
        <v>36</v>
      </c>
      <c r="H3898" s="41">
        <f>IF(MOD(G3898,9)=0,9,MOD(G3898,9))</f>
        <v>9</v>
      </c>
      <c r="I3898" s="45" t="str">
        <f>IFERROR(MID("日月火水木金土",WEEKDAY(D3898),1),"")</f>
        <v/>
      </c>
      <c r="J3898" s="304" t="s">
        <v>6652</v>
      </c>
      <c r="K3898" s="202" t="str">
        <f>VLOOKUP(F3898,石と花メイン,3,FALSE)</f>
        <v>◇金剛石</v>
      </c>
      <c r="L3898" s="297" t="str">
        <f>VLOOKUP(F3898,石と花メイン,4,FALSE)</f>
        <v>スターチス【花浜匙】</v>
      </c>
      <c r="M3898" s="393">
        <f>IF(OR(MONTH(F3898)&lt;7,AND(MONTH(F3898)=7,DAY(F3898)&lt;=25)),
MOD(SUM((E3898-1901)*365,259),260),
MOD(SUM((E3898-1900)*365,259),260))</f>
        <v>49</v>
      </c>
      <c r="N3898" s="390">
        <f>IF(AND(MONTH(F3898)=7,DAY(F3898)&gt;25),1,
ROUNDDOWN((SUM(VLOOKUP(MONTH(F3898),D暦変換用数値,2,FALSE),DAY(F3898))/28)+1,0))</f>
        <v>11</v>
      </c>
      <c r="O3898" s="205">
        <f>IF(AND(MONTH(F3898)=7,DAY(F3898)&gt;25),DAY(F3898)-25,
MOD((SUM(VLOOKUP(MONTH(F3898),D暦変換用数値,2,FALSE),DAY(F3898))),28)+1)</f>
        <v>3</v>
      </c>
      <c r="P3898" s="406">
        <f>IF(OR(MONTH(F3898)&lt;7,AND(MONTH(F3898)=7,DAY(F3898)&lt;=25)),
MOD(SUM((E3898-1901)*365,(N3898-1)*28,O3898,258),260),
MOD(SUM((E3898-1900)*365,(N3898-1)*28,O3898,258),260))</f>
        <v>71</v>
      </c>
      <c r="Q3898" s="374" t="str">
        <f>VLOOKUP(MOD(P3898,4),色,2,FALSE)</f>
        <v>青い</v>
      </c>
      <c r="R3898" s="292" t="str">
        <f>VLOOKUP(MOD(P3898,13),銀河の音,2,FALSE)</f>
        <v>律動の</v>
      </c>
      <c r="S3898" s="385" t="str">
        <f>VLOOKUP(MOD(P3898,20),太陽の紋章,2,FALSE)</f>
        <v>猿</v>
      </c>
      <c r="T3898" s="99" t="s">
        <v>2007</v>
      </c>
    </row>
    <row r="3899" spans="1:20" ht="13.5" customHeight="1">
      <c r="A3899" s="50" t="str">
        <f>VLOOKUP(MOD(E3899,10),十干,2,FALSE)</f>
        <v>己</v>
      </c>
      <c r="B3899" s="199" t="str">
        <f>VLOOKUP(MOD(E3899,12),十二支,3,FALSE)</f>
        <v xml:space="preserve">10 龍 </v>
      </c>
      <c r="C3899" s="201" t="str">
        <f>VLOOKUP(F3899,星座,3,TRUE)</f>
        <v xml:space="preserve">13 金 </v>
      </c>
      <c r="D3899" s="531" t="s">
        <v>3416</v>
      </c>
      <c r="E3899" s="1" t="str">
        <f>IFERROR(YEAR(D3899),LEFT(D3899,4))</f>
        <v>1899</v>
      </c>
      <c r="F3899" s="1" t="str">
        <f>IF(ISTEXT(D3899),RIGHT(D3899,5),TEXT(D3899,"mm/dd"))</f>
        <v>05/08</v>
      </c>
      <c r="G3899" s="39">
        <f>SUM(MID(E3899,1,1),MID(E3899,2,1),MID(E3899,3,1),MID(E3899,4,1),MID(F3899,1,1),MID(F3899,2,1),MID(F3899,4,1),MID(F3899,5,1))</f>
        <v>40</v>
      </c>
      <c r="H3899" s="41">
        <f>IF(MOD(G3899,9)=0,9,MOD(G3899,9))</f>
        <v>4</v>
      </c>
      <c r="I3899" s="45" t="str">
        <f>IFERROR(MID("日月火水木金土",WEEKDAY(D3899),1),"")</f>
        <v/>
      </c>
      <c r="J3899" s="304" t="s">
        <v>6653</v>
      </c>
      <c r="K3899" s="202" t="str">
        <f>VLOOKUP(F3899,石と花メイン,3,FALSE)</f>
        <v>◆翠玉</v>
      </c>
      <c r="L3899" s="297" t="str">
        <f>VLOOKUP(F3899,石と花メイン,4,FALSE)</f>
        <v>花菖蒲</v>
      </c>
      <c r="M3899" s="393">
        <f>IF(OR(MONTH(F3899)&lt;7,AND(MONTH(F3899)=7,DAY(F3899)&lt;=25)),
MOD(SUM((E3899-1901)*365,259),260),
MOD(SUM((E3899-1900)*365,259),260))</f>
        <v>49</v>
      </c>
      <c r="N3899" s="390">
        <f>IF(AND(MONTH(F3899)=7,DAY(F3899)&gt;25),1,
ROUNDDOWN((SUM(VLOOKUP(MONTH(F3899),D暦変換用数値,2,FALSE),DAY(F3899))/28)+1,0))</f>
        <v>11</v>
      </c>
      <c r="O3899" s="205">
        <f>IF(AND(MONTH(F3899)=7,DAY(F3899)&gt;25),DAY(F3899)-25,
MOD((SUM(VLOOKUP(MONTH(F3899),D暦変換用数値,2,FALSE),DAY(F3899))),28)+1)</f>
        <v>7</v>
      </c>
      <c r="P3899" s="406">
        <f>IF(OR(MONTH(F3899)&lt;7,AND(MONTH(F3899)=7,DAY(F3899)&lt;=25)),
MOD(SUM((E3899-1901)*365,(N3899-1)*28,O3899,258),260),
MOD(SUM((E3899-1900)*365,(N3899-1)*28,O3899,258),260))</f>
        <v>75</v>
      </c>
      <c r="Q3899" s="374" t="str">
        <f>VLOOKUP(MOD(P3899,4),色,2,FALSE)</f>
        <v>青い</v>
      </c>
      <c r="R3899" s="292" t="str">
        <f>VLOOKUP(MOD(P3899,13),銀河の音,2,FALSE)</f>
        <v>惑星の</v>
      </c>
      <c r="S3899" s="385" t="str">
        <f>VLOOKUP(MOD(P3899,20),太陽の紋章,2,FALSE)</f>
        <v>鷲</v>
      </c>
      <c r="T3899" s="97" t="s">
        <v>3417</v>
      </c>
    </row>
    <row r="3900" spans="1:20" ht="13.5" customHeight="1">
      <c r="A3900" s="50" t="str">
        <f>VLOOKUP(MOD(E3900,10),十干,2,FALSE)</f>
        <v>癸</v>
      </c>
      <c r="B3900" s="199" t="str">
        <f>VLOOKUP(MOD(E3900,12),十二支,3,FALSE)</f>
        <v xml:space="preserve">10 龍 </v>
      </c>
      <c r="C3900" s="201"/>
      <c r="D3900" s="531" t="s">
        <v>4891</v>
      </c>
      <c r="E3900" s="1" t="str">
        <f>IFERROR(YEAR(D3900),LEFT(D3900,4))</f>
        <v>0903</v>
      </c>
      <c r="F3900" s="1" t="str">
        <f>IF(ISTEXT(D3900),RIGHT(D3900,5),TEXT(D3900,"mm/dd"))</f>
        <v>**/**</v>
      </c>
      <c r="G3900" s="39"/>
      <c r="H3900" s="41"/>
      <c r="I3900" s="45" t="str">
        <f>IFERROR(MID("日月火水木金土",WEEKDAY(D3900),1),"")</f>
        <v/>
      </c>
      <c r="J3900" s="304" t="s">
        <v>5722</v>
      </c>
      <c r="K3900" s="202"/>
      <c r="L3900" s="297"/>
      <c r="M3900" s="393"/>
      <c r="N3900" s="390"/>
      <c r="O3900" s="205"/>
      <c r="P3900" s="406"/>
      <c r="Q3900" s="377"/>
      <c r="R3900" s="294"/>
      <c r="S3900" s="388"/>
      <c r="T3900" s="98"/>
    </row>
    <row r="3901" spans="1:20" ht="13.5" customHeight="1">
      <c r="A3901" s="50" t="str">
        <f>VLOOKUP(MOD(E3901,10),十干,2,FALSE)</f>
        <v>乙</v>
      </c>
      <c r="B3901" s="199" t="str">
        <f>VLOOKUP(MOD(E3901,12),十二支,3,FALSE)</f>
        <v xml:space="preserve">10 龍 </v>
      </c>
      <c r="C3901" s="201"/>
      <c r="D3901" s="531" t="s">
        <v>4892</v>
      </c>
      <c r="E3901" s="1" t="str">
        <f>IFERROR(YEAR(D3901),LEFT(D3901,4))</f>
        <v>1935</v>
      </c>
      <c r="F3901" s="1" t="str">
        <f>IF(ISTEXT(D3901),RIGHT(D3901,5),TEXT(D3901,"mm/dd"))</f>
        <v>**/**</v>
      </c>
      <c r="G3901" s="39"/>
      <c r="H3901" s="41"/>
      <c r="I3901" s="45" t="str">
        <f>IFERROR(MID("日月火水木金土",WEEKDAY(D3901),1),"")</f>
        <v/>
      </c>
      <c r="J3901" s="304" t="s">
        <v>4719</v>
      </c>
      <c r="K3901" s="202"/>
      <c r="L3901" s="297"/>
      <c r="M3901" s="393"/>
      <c r="N3901" s="390"/>
      <c r="O3901" s="205"/>
      <c r="P3901" s="406"/>
      <c r="Q3901" s="377"/>
      <c r="R3901" s="294"/>
      <c r="S3901" s="388"/>
      <c r="T3901" s="97" t="s">
        <v>4893</v>
      </c>
    </row>
    <row r="3902" spans="1:20" ht="13.5" customHeight="1">
      <c r="A3902" s="50" t="str">
        <f>VLOOKUP(MOD(E3902,10),十干,2,FALSE)</f>
        <v>乙</v>
      </c>
      <c r="B3902" s="199" t="str">
        <f>VLOOKUP(MOD(E3902,12),十二支,3,FALSE)</f>
        <v xml:space="preserve">10 龍 </v>
      </c>
      <c r="C3902" s="201"/>
      <c r="D3902" s="535" t="s">
        <v>4892</v>
      </c>
      <c r="E3902" s="45" t="str">
        <f>IFERROR(YEAR(D3902),LEFT(D3902,4))</f>
        <v>1935</v>
      </c>
      <c r="F3902" s="45" t="str">
        <f>IF(ISTEXT(D3902),RIGHT(D3902,5),TEXT(D3902,"mm/dd"))</f>
        <v>**/**</v>
      </c>
      <c r="G3902" s="41"/>
      <c r="H3902" s="41"/>
      <c r="I3902" s="45" t="str">
        <f>IFERROR(MID("日月火水木金土",WEEKDAY(D3902),1),"")</f>
        <v/>
      </c>
      <c r="J3902" s="305" t="s">
        <v>5364</v>
      </c>
      <c r="K3902" s="203"/>
      <c r="L3902" s="298"/>
      <c r="M3902" s="394"/>
      <c r="N3902" s="391"/>
      <c r="O3902" s="46"/>
      <c r="P3902" s="407"/>
      <c r="Q3902" s="377"/>
      <c r="R3902" s="294"/>
      <c r="S3902" s="388"/>
      <c r="T3902" s="101" t="s">
        <v>5366</v>
      </c>
    </row>
    <row r="3903" spans="1:20" ht="13.5" customHeight="1">
      <c r="A3903" s="50" t="str">
        <f>VLOOKUP(MOD(E3903,10),十干,2,FALSE)</f>
        <v>癸</v>
      </c>
      <c r="B3903" s="199" t="str">
        <f>VLOOKUP(MOD(E3903,12),十二支,3,FALSE)</f>
        <v xml:space="preserve">10 龍 </v>
      </c>
      <c r="C3903" s="201"/>
      <c r="D3903" s="535" t="s">
        <v>8872</v>
      </c>
      <c r="E3903" s="45" t="str">
        <f>IFERROR(YEAR(D3903),LEFT(D3903,4))</f>
        <v>1983</v>
      </c>
      <c r="F3903" s="45" t="str">
        <f>IF(ISTEXT(D3903),RIGHT(D3903,5),TEXT(D3903,"mm/dd"))</f>
        <v>**/**</v>
      </c>
      <c r="G3903" s="41"/>
      <c r="H3903" s="41"/>
      <c r="I3903" s="45" t="str">
        <f>IFERROR(MID("日月火水木金土",WEEKDAY(D3903),1),"")</f>
        <v/>
      </c>
      <c r="J3903" s="305" t="s">
        <v>5908</v>
      </c>
      <c r="K3903" s="203"/>
      <c r="L3903" s="298"/>
      <c r="M3903" s="394"/>
      <c r="N3903" s="391"/>
      <c r="O3903" s="46"/>
      <c r="P3903" s="407"/>
      <c r="Q3903" s="377"/>
      <c r="R3903" s="294"/>
      <c r="S3903" s="388"/>
      <c r="T3903" s="94" t="s">
        <v>6305</v>
      </c>
    </row>
    <row r="3904" spans="1:20" ht="13.5" customHeight="1">
      <c r="A3904" s="334" t="str">
        <f>VLOOKUP(MOD(E3904,10),十干,2,FALSE)</f>
        <v>甲</v>
      </c>
      <c r="B3904" s="331" t="str">
        <f>VLOOKUP(MOD(E3904,12),十二支,3,FALSE)</f>
        <v xml:space="preserve">11 木 </v>
      </c>
      <c r="C3904" s="336" t="str">
        <f>VLOOKUP(F3904,星座,3,TRUE)</f>
        <v xml:space="preserve">01 冥 </v>
      </c>
      <c r="D3904" s="540">
        <v>9074</v>
      </c>
      <c r="E3904" s="131">
        <f>IFERROR(YEAR(D3904),LEFT(D3904,4))</f>
        <v>1924</v>
      </c>
      <c r="F3904" s="538" t="str">
        <f>IF(ISTEXT(D3904),RIGHT(D3904,5),TEXT(D3904,"mm/dd"))</f>
        <v>11/03</v>
      </c>
      <c r="G3904" s="133">
        <f>SUM(MID(E3904,1,1),MID(E3904,2,1),MID(E3904,3,1),MID(E3904,4,1),MID(F3904,1,1),MID(F3904,2,1),MID(F3904,4,1),MID(F3904,5,1))</f>
        <v>21</v>
      </c>
      <c r="H3904" s="133">
        <f>IF(MOD(G3904,9)=0,9,MOD(G3904,9))</f>
        <v>3</v>
      </c>
      <c r="I3904" s="131" t="str">
        <f>IFERROR(MID("日月火水木金土",WEEKDAY(D3904),1),"")</f>
        <v>月</v>
      </c>
      <c r="J3904" s="306" t="s">
        <v>9135</v>
      </c>
      <c r="K3904" s="335" t="str">
        <f>VLOOKUP(F3904,石と花メイン,3,FALSE)</f>
        <v>◆紅玉</v>
      </c>
      <c r="L3904" s="302" t="str">
        <f>VLOOKUP(F3904,石と花メイン,4,FALSE)</f>
        <v>マリーゴールド【万寿菊】</v>
      </c>
      <c r="M3904" s="396">
        <f>IF(OR(MONTH(F3904)&lt;7,AND(MONTH(F3904)=7,DAY(F3904)&lt;=25)),
MOD(SUM((E3904-1901)*365,259),260),
MOD(SUM((E3904-1900)*365,259),260))</f>
        <v>179</v>
      </c>
      <c r="N3904" s="335">
        <f>IF(AND(MONTH(F3904)=7,DAY(F3904)&gt;25),1,
ROUNDDOWN((SUM(VLOOKUP(MONTH(F3904),D暦変換用数値,2,FALSE),DAY(F3904))/28)+1,0))</f>
        <v>4</v>
      </c>
      <c r="O3904" s="132">
        <f>IF(AND(MONTH(F3904)=7,DAY(F3904)&gt;25),DAY(F3904)-25,
MOD((SUM(VLOOKUP(MONTH(F3904),D暦変換用数値,2,FALSE),DAY(F3904))),28)+1)</f>
        <v>17</v>
      </c>
      <c r="P3904" s="404">
        <f>IF(OR(MONTH(F3904)&lt;7,AND(MONTH(F3904)=7,DAY(F3904)&lt;=25)),
MOD(SUM((E3904-1901)*365,(N3904-1)*28,O3904,258),260),
MOD(SUM((E3904-1900)*365,(N3904-1)*28,O3904,258),260))</f>
        <v>19</v>
      </c>
      <c r="Q3904" s="376" t="str">
        <f>VLOOKUP(MOD(P3904,4),色,2,FALSE)</f>
        <v>青い</v>
      </c>
      <c r="R3904" s="333" t="str">
        <f>VLOOKUP(MOD(P3904,13),銀河の音,2,FALSE)</f>
        <v>律動の</v>
      </c>
      <c r="S3904" s="387" t="str">
        <f>VLOOKUP(MOD(P3904,20),太陽の紋章,2,FALSE)</f>
        <v>嵐</v>
      </c>
      <c r="T3904" s="128" t="s">
        <v>9137</v>
      </c>
    </row>
    <row r="3905" spans="1:20" ht="13.5" customHeight="1">
      <c r="A3905" s="50" t="str">
        <f>VLOOKUP(MOD(E3905,10),十干,2,FALSE)</f>
        <v>甲</v>
      </c>
      <c r="B3905" s="199" t="str">
        <f>VLOOKUP(MOD(E3905,12),十二支,3,FALSE)</f>
        <v xml:space="preserve">11 木 </v>
      </c>
      <c r="C3905" s="201" t="str">
        <f>VLOOKUP(F3905,星座,3,TRUE)</f>
        <v xml:space="preserve">01 冥 </v>
      </c>
      <c r="D3905" s="531">
        <v>9085</v>
      </c>
      <c r="E3905" s="1">
        <f>IFERROR(YEAR(D3905),LEFT(D3905,4))</f>
        <v>1924</v>
      </c>
      <c r="F3905" s="1" t="str">
        <f>IF(ISTEXT(D3905),RIGHT(D3905,5),TEXT(D3905,"mm/dd"))</f>
        <v>11/14</v>
      </c>
      <c r="G3905" s="39">
        <f>SUM(MID(E3905,1,1),MID(E3905,2,1),MID(E3905,3,1),MID(E3905,4,1),MID(F3905,1,1),MID(F3905,2,1),MID(F3905,4,1),MID(F3905,5,1))</f>
        <v>23</v>
      </c>
      <c r="H3905" s="41">
        <f>IF(MOD(G3905,9)=0,9,MOD(G3905,9))</f>
        <v>5</v>
      </c>
      <c r="I3905" s="45" t="str">
        <f>IFERROR(MID("日月火水木金土",WEEKDAY(D3905),1),"")</f>
        <v>金</v>
      </c>
      <c r="J3905" s="304" t="s">
        <v>3943</v>
      </c>
      <c r="K3905" s="202" t="str">
        <f>VLOOKUP(F3905,石と花メイン,3,FALSE)</f>
        <v>□水晶</v>
      </c>
      <c r="L3905" s="297" t="str">
        <f>VLOOKUP(F3905,石と花メイン,4,FALSE)</f>
        <v>アルストロメリア【百合水仙】</v>
      </c>
      <c r="M3905" s="393">
        <f>IF(OR(MONTH(F3905)&lt;7,AND(MONTH(F3905)=7,DAY(F3905)&lt;=25)),
MOD(SUM((E3905-1901)*365,259),260),
MOD(SUM((E3905-1900)*365,259),260))</f>
        <v>179</v>
      </c>
      <c r="N3905" s="390">
        <f>IF(AND(MONTH(F3905)=7,DAY(F3905)&gt;25),1,
ROUNDDOWN((SUM(VLOOKUP(MONTH(F3905),D暦変換用数値,2,FALSE),DAY(F3905))/28)+1,0))</f>
        <v>4</v>
      </c>
      <c r="O3905" s="205">
        <f>IF(AND(MONTH(F3905)=7,DAY(F3905)&gt;25),DAY(F3905)-25,
MOD((SUM(VLOOKUP(MONTH(F3905),D暦変換用数値,2,FALSE),DAY(F3905))),28)+1)</f>
        <v>28</v>
      </c>
      <c r="P3905" s="406">
        <f>IF(OR(MONTH(F3905)&lt;7,AND(MONTH(F3905)=7,DAY(F3905)&lt;=25)),
MOD(SUM((E3905-1901)*365,(N3905-1)*28,O3905,258),260),
MOD(SUM((E3905-1900)*365,(N3905-1)*28,O3905,258),260))</f>
        <v>30</v>
      </c>
      <c r="Q3905" s="375" t="str">
        <f>VLOOKUP(MOD(P3905,4),色,2,FALSE)</f>
        <v>白い</v>
      </c>
      <c r="R3905" s="293" t="str">
        <f>VLOOKUP(MOD(P3905,13),銀河の音,2,FALSE)</f>
        <v>自己存在の</v>
      </c>
      <c r="S3905" s="386" t="str">
        <f>VLOOKUP(MOD(P3905,20),太陽の紋章,2,FALSE)</f>
        <v>犬</v>
      </c>
      <c r="T3905" s="97" t="s">
        <v>4899</v>
      </c>
    </row>
    <row r="3906" spans="1:20" ht="13.5" customHeight="1">
      <c r="A3906" s="76" t="str">
        <f>VLOOKUP(MOD(E3906,10),十干,2,FALSE)</f>
        <v>丙</v>
      </c>
      <c r="B3906" s="199" t="str">
        <f>VLOOKUP(MOD(E3906,12),十二支,3,FALSE)</f>
        <v xml:space="preserve">11 木 </v>
      </c>
      <c r="C3906" s="201" t="str">
        <f>VLOOKUP(F3906,星座,3,TRUE)</f>
        <v xml:space="preserve">01 冥 </v>
      </c>
      <c r="D3906" s="534">
        <v>13447</v>
      </c>
      <c r="E3906" s="116">
        <f>IFERROR(YEAR(D3906),LEFT(D3906,4))</f>
        <v>1936</v>
      </c>
      <c r="F3906" s="116" t="str">
        <f>IF(ISTEXT(D3906),RIGHT(D3906,5),TEXT(D3906,"mm/dd"))</f>
        <v>10/24</v>
      </c>
      <c r="G3906" s="120">
        <f>SUM(MID(E3906,1,1),MID(E3906,2,1),MID(E3906,3,1),MID(E3906,4,1),MID(F3906,1,1),MID(F3906,2,1),MID(F3906,4,1),MID(F3906,5,1))</f>
        <v>26</v>
      </c>
      <c r="H3906" s="120">
        <f>IF(MOD(G3906,9)=0,9,MOD(G3906,9))</f>
        <v>8</v>
      </c>
      <c r="I3906" s="116" t="str">
        <f>IFERROR(MID("日月火水木金土",WEEKDAY(D3906),1),"")</f>
        <v>土</v>
      </c>
      <c r="J3906" s="306" t="s">
        <v>6796</v>
      </c>
      <c r="K3906" s="203" t="str">
        <f>VLOOKUP(F3906,石と花メイン,3,FALSE)</f>
        <v>●蛋白石</v>
      </c>
      <c r="L3906" s="299" t="str">
        <f>VLOOKUP(F3906,石と花メイン,4,FALSE)</f>
        <v>ガーベラ【大千本槍】</v>
      </c>
      <c r="M3906" s="395">
        <f>IF(OR(MONTH(F3906)&lt;7,AND(MONTH(F3906)=7,DAY(F3906)&lt;=25)),
MOD(SUM((E3906-1901)*365,259),260),
MOD(SUM((E3906-1900)*365,259),260))</f>
        <v>139</v>
      </c>
      <c r="N3906" s="121">
        <f>IF(AND(MONTH(F3906)=7,DAY(F3906)&gt;25),1,
ROUNDDOWN((SUM(VLOOKUP(MONTH(F3906),D暦変換用数値,2,FALSE),DAY(F3906))/28)+1,0))</f>
        <v>4</v>
      </c>
      <c r="O3906" s="117">
        <f>IF(AND(MONTH(F3906)=7,DAY(F3906)&gt;25),DAY(F3906)-25,
MOD((SUM(VLOOKUP(MONTH(F3906),D暦変換用数値,2,FALSE),DAY(F3906))),28)+1)</f>
        <v>7</v>
      </c>
      <c r="P3906" s="408">
        <f>IF(OR(MONTH(F3906)&lt;7,AND(MONTH(F3906)=7,DAY(F3906)&lt;=25)),
MOD(SUM((E3906-1901)*365,(N3906-1)*28,O3906,258),260),
MOD(SUM((E3906-1900)*365,(N3906-1)*28,O3906,258),260))</f>
        <v>229</v>
      </c>
      <c r="Q3906" s="372" t="str">
        <f>VLOOKUP(MOD(P3906,4),色,2,FALSE)</f>
        <v>赤い</v>
      </c>
      <c r="R3906" s="290" t="str">
        <f>VLOOKUP(MOD(P3906,13),銀河の音,2,FALSE)</f>
        <v>銀河の</v>
      </c>
      <c r="S3906" s="383" t="str">
        <f>VLOOKUP(MOD(P3906,20),太陽の紋章,2,FALSE)</f>
        <v>月</v>
      </c>
      <c r="T3906" s="119" t="s">
        <v>6789</v>
      </c>
    </row>
    <row r="3907" spans="1:20" ht="13.5" customHeight="1">
      <c r="A3907" s="49" t="str">
        <f>VLOOKUP(MOD(E3907,10),十干,2,FALSE)</f>
        <v>丙</v>
      </c>
      <c r="B3907" s="199" t="str">
        <f>VLOOKUP(MOD(E3907,12),十二支,3,FALSE)</f>
        <v xml:space="preserve">11 木 </v>
      </c>
      <c r="C3907" s="201" t="str">
        <f>VLOOKUP(F3907,星座,3,TRUE)</f>
        <v xml:space="preserve">01 冥 </v>
      </c>
      <c r="D3907" s="535">
        <v>13452</v>
      </c>
      <c r="E3907" s="45">
        <f>IFERROR(YEAR(D3907),LEFT(D3907,4))</f>
        <v>1936</v>
      </c>
      <c r="F3907" s="45" t="str">
        <f>IF(ISTEXT(D3907),RIGHT(D3907,5),TEXT(D3907,"mm/dd"))</f>
        <v>10/29</v>
      </c>
      <c r="G3907" s="41">
        <f>SUM(MID(E3907,1,1),MID(E3907,2,1),MID(E3907,3,1),MID(E3907,4,1),MID(F3907,1,1),MID(F3907,2,1),MID(F3907,4,1),MID(F3907,5,1))</f>
        <v>31</v>
      </c>
      <c r="H3907" s="41">
        <f>IF(MOD(G3907,9)=0,9,MOD(G3907,9))</f>
        <v>4</v>
      </c>
      <c r="I3907" s="45" t="str">
        <f>IFERROR(MID("日月火水木金土",WEEKDAY(D3907),1),"")</f>
        <v>木</v>
      </c>
      <c r="J3907" s="305" t="s">
        <v>5346</v>
      </c>
      <c r="K3907" s="203" t="str">
        <f>VLOOKUP(F3907,石と花メイン,3,FALSE)</f>
        <v>◆猫目石</v>
      </c>
      <c r="L3907" s="298" t="str">
        <f>VLOOKUP(F3907,石と花メイン,4,FALSE)</f>
        <v>グロリオサ【狐百合】</v>
      </c>
      <c r="M3907" s="394">
        <f>IF(OR(MONTH(F3907)&lt;7,AND(MONTH(F3907)=7,DAY(F3907)&lt;=25)),
MOD(SUM((E3907-1901)*365,259),260),
MOD(SUM((E3907-1900)*365,259),260))</f>
        <v>139</v>
      </c>
      <c r="N3907" s="391">
        <f>IF(AND(MONTH(F3907)=7,DAY(F3907)&gt;25),1,
ROUNDDOWN((SUM(VLOOKUP(MONTH(F3907),D暦変換用数値,2,FALSE),DAY(F3907))/28)+1,0))</f>
        <v>4</v>
      </c>
      <c r="O3907" s="46">
        <f>IF(AND(MONTH(F3907)=7,DAY(F3907)&gt;25),DAY(F3907)-25,
MOD((SUM(VLOOKUP(MONTH(F3907),D暦変換用数値,2,FALSE),DAY(F3907))),28)+1)</f>
        <v>12</v>
      </c>
      <c r="P3907" s="407">
        <f>IF(OR(MONTH(F3907)&lt;7,AND(MONTH(F3907)=7,DAY(F3907)&lt;=25)),
MOD(SUM((E3907-1901)*365,(N3907-1)*28,O3907,258),260),
MOD(SUM((E3907-1900)*365,(N3907-1)*28,O3907,258),260))</f>
        <v>234</v>
      </c>
      <c r="Q3907" s="375" t="str">
        <f>VLOOKUP(MOD(P3907,4),色,2,FALSE)</f>
        <v>白い</v>
      </c>
      <c r="R3907" s="293" t="str">
        <f>VLOOKUP(MOD(P3907,13),銀河の音,2,FALSE)</f>
        <v>宇宙の</v>
      </c>
      <c r="S3907" s="386" t="str">
        <f>VLOOKUP(MOD(P3907,20),太陽の紋章,2,FALSE)</f>
        <v>魔法使い</v>
      </c>
      <c r="T3907" s="96" t="s">
        <v>5347</v>
      </c>
    </row>
    <row r="3908" spans="1:20" ht="13.5" customHeight="1">
      <c r="A3908" s="50" t="str">
        <f>VLOOKUP(MOD(E3908,10),十干,2,FALSE)</f>
        <v>丙</v>
      </c>
      <c r="B3908" s="199" t="str">
        <f>VLOOKUP(MOD(E3908,12),十二支,3,FALSE)</f>
        <v xml:space="preserve">11 木 </v>
      </c>
      <c r="C3908" s="201" t="str">
        <f>VLOOKUP(F3908,星座,3,TRUE)</f>
        <v xml:space="preserve">01 冥 </v>
      </c>
      <c r="D3908" s="531">
        <v>13455</v>
      </c>
      <c r="E3908" s="1">
        <f>IFERROR(YEAR(D3908),LEFT(D3908,4))</f>
        <v>1936</v>
      </c>
      <c r="F3908" s="1" t="str">
        <f>IF(ISTEXT(D3908),RIGHT(D3908,5),TEXT(D3908,"mm/dd"))</f>
        <v>11/01</v>
      </c>
      <c r="G3908" s="39">
        <f>SUM(MID(E3908,1,1),MID(E3908,2,1),MID(E3908,3,1),MID(E3908,4,1),MID(F3908,1,1),MID(F3908,2,1),MID(F3908,4,1),MID(F3908,5,1))</f>
        <v>22</v>
      </c>
      <c r="H3908" s="41">
        <f>IF(MOD(G3908,9)=0,9,MOD(G3908,9))</f>
        <v>4</v>
      </c>
      <c r="I3908" s="45" t="str">
        <f>IFERROR(MID("日月火水木金土",WEEKDAY(D3908),1),"")</f>
        <v>日</v>
      </c>
      <c r="J3908" s="304" t="s">
        <v>3944</v>
      </c>
      <c r="K3908" s="202" t="str">
        <f>VLOOKUP(F3908,石と花メイン,3,FALSE)</f>
        <v>◆黄玉</v>
      </c>
      <c r="L3908" s="297" t="str">
        <f>VLOOKUP(F3908,石と花メイン,4,FALSE)</f>
        <v>花梨【安蘭樹】</v>
      </c>
      <c r="M3908" s="393">
        <f>IF(OR(MONTH(F3908)&lt;7,AND(MONTH(F3908)=7,DAY(F3908)&lt;=25)),
MOD(SUM((E3908-1901)*365,259),260),
MOD(SUM((E3908-1900)*365,259),260))</f>
        <v>139</v>
      </c>
      <c r="N3908" s="390">
        <f>IF(AND(MONTH(F3908)=7,DAY(F3908)&gt;25),1,
ROUNDDOWN((SUM(VLOOKUP(MONTH(F3908),D暦変換用数値,2,FALSE),DAY(F3908))/28)+1,0))</f>
        <v>4</v>
      </c>
      <c r="O3908" s="205">
        <f>IF(AND(MONTH(F3908)=7,DAY(F3908)&gt;25),DAY(F3908)-25,
MOD((SUM(VLOOKUP(MONTH(F3908),D暦変換用数値,2,FALSE),DAY(F3908))),28)+1)</f>
        <v>15</v>
      </c>
      <c r="P3908" s="406">
        <f>IF(OR(MONTH(F3908)&lt;7,AND(MONTH(F3908)=7,DAY(F3908)&lt;=25)),
MOD(SUM((E3908-1901)*365,(N3908-1)*28,O3908,258),260),
MOD(SUM((E3908-1900)*365,(N3908-1)*28,O3908,258),260))</f>
        <v>237</v>
      </c>
      <c r="Q3908" s="372" t="str">
        <f>VLOOKUP(MOD(P3908,4),色,2,FALSE)</f>
        <v>赤い</v>
      </c>
      <c r="R3908" s="290" t="str">
        <f>VLOOKUP(MOD(P3908,13),銀河の音,2,FALSE)</f>
        <v>電気の</v>
      </c>
      <c r="S3908" s="383" t="str">
        <f>VLOOKUP(MOD(P3908,20),太陽の紋章,2,FALSE)</f>
        <v>地球</v>
      </c>
      <c r="T3908" s="99" t="s">
        <v>8933</v>
      </c>
    </row>
    <row r="3909" spans="1:20" ht="13.5" customHeight="1">
      <c r="A3909" s="50" t="str">
        <f>VLOOKUP(MOD(E3909,10),十干,2,FALSE)</f>
        <v>戊</v>
      </c>
      <c r="B3909" s="199" t="str">
        <f>VLOOKUP(MOD(E3909,12),十二支,3,FALSE)</f>
        <v xml:space="preserve">11 木 </v>
      </c>
      <c r="C3909" s="201" t="str">
        <f>VLOOKUP(F3909,星座,3,TRUE)</f>
        <v xml:space="preserve">01 冥 </v>
      </c>
      <c r="D3909" s="531">
        <v>17840</v>
      </c>
      <c r="E3909" s="1">
        <f>IFERROR(YEAR(D3909),LEFT(D3909,4))</f>
        <v>1948</v>
      </c>
      <c r="F3909" s="1" t="str">
        <f>IF(ISTEXT(D3909),RIGHT(D3909,5),TEXT(D3909,"mm/dd"))</f>
        <v>11/03</v>
      </c>
      <c r="G3909" s="39">
        <f>SUM(MID(E3909,1,1),MID(E3909,2,1),MID(E3909,3,1),MID(E3909,4,1),MID(F3909,1,1),MID(F3909,2,1),MID(F3909,4,1),MID(F3909,5,1))</f>
        <v>27</v>
      </c>
      <c r="H3909" s="41">
        <f>IF(MOD(G3909,9)=0,9,MOD(G3909,9))</f>
        <v>9</v>
      </c>
      <c r="I3909" s="45" t="str">
        <f>IFERROR(MID("日月火水木金土",WEEKDAY(D3909),1),"")</f>
        <v>水</v>
      </c>
      <c r="J3909" s="304" t="s">
        <v>3945</v>
      </c>
      <c r="K3909" s="202" t="str">
        <f>VLOOKUP(F3909,石と花メイン,3,FALSE)</f>
        <v>◆紅玉</v>
      </c>
      <c r="L3909" s="297" t="str">
        <f>VLOOKUP(F3909,石と花メイン,4,FALSE)</f>
        <v>マリーゴールド【万寿菊】</v>
      </c>
      <c r="M3909" s="393">
        <f>IF(OR(MONTH(F3909)&lt;7,AND(MONTH(F3909)=7,DAY(F3909)&lt;=25)),
MOD(SUM((E3909-1901)*365,259),260),
MOD(SUM((E3909-1900)*365,259),260))</f>
        <v>99</v>
      </c>
      <c r="N3909" s="390">
        <f>IF(AND(MONTH(F3909)=7,DAY(F3909)&gt;25),1,
ROUNDDOWN((SUM(VLOOKUP(MONTH(F3909),D暦変換用数値,2,FALSE),DAY(F3909))/28)+1,0))</f>
        <v>4</v>
      </c>
      <c r="O3909" s="205">
        <f>IF(AND(MONTH(F3909)=7,DAY(F3909)&gt;25),DAY(F3909)-25,
MOD((SUM(VLOOKUP(MONTH(F3909),D暦変換用数値,2,FALSE),DAY(F3909))),28)+1)</f>
        <v>17</v>
      </c>
      <c r="P3909" s="406">
        <f>IF(OR(MONTH(F3909)&lt;7,AND(MONTH(F3909)=7,DAY(F3909)&lt;=25)),
MOD(SUM((E3909-1901)*365,(N3909-1)*28,O3909,258),260),
MOD(SUM((E3909-1900)*365,(N3909-1)*28,O3909,258),260))</f>
        <v>199</v>
      </c>
      <c r="Q3909" s="374" t="str">
        <f>VLOOKUP(MOD(P3909,4),色,2,FALSE)</f>
        <v>青い</v>
      </c>
      <c r="R3909" s="292" t="str">
        <f>VLOOKUP(MOD(P3909,13),銀河の音,2,FALSE)</f>
        <v>自己存在の</v>
      </c>
      <c r="S3909" s="385" t="str">
        <f>VLOOKUP(MOD(P3909,20),太陽の紋章,2,FALSE)</f>
        <v>嵐</v>
      </c>
      <c r="T3909" s="99" t="s">
        <v>7535</v>
      </c>
    </row>
    <row r="3910" spans="1:20" ht="13.5" customHeight="1">
      <c r="A3910" s="50" t="str">
        <f>VLOOKUP(MOD(E3910,10),十干,2,FALSE)</f>
        <v>戊</v>
      </c>
      <c r="B3910" s="199" t="str">
        <f>VLOOKUP(MOD(E3910,12),十二支,3,FALSE)</f>
        <v xml:space="preserve">11 木 </v>
      </c>
      <c r="C3910" s="201" t="str">
        <f>VLOOKUP(F3910,星座,3,TRUE)</f>
        <v xml:space="preserve">01 冥 </v>
      </c>
      <c r="D3910" s="531">
        <v>17847</v>
      </c>
      <c r="E3910" s="1">
        <f>IFERROR(YEAR(D3910),LEFT(D3910,4))</f>
        <v>1948</v>
      </c>
      <c r="F3910" s="1" t="str">
        <f>IF(ISTEXT(D3910),RIGHT(D3910,5),TEXT(D3910,"mm/dd"))</f>
        <v>11/10</v>
      </c>
      <c r="G3910" s="39">
        <f>SUM(MID(E3910,1,1),MID(E3910,2,1),MID(E3910,3,1),MID(E3910,4,1),MID(F3910,1,1),MID(F3910,2,1),MID(F3910,4,1),MID(F3910,5,1))</f>
        <v>25</v>
      </c>
      <c r="H3910" s="41">
        <f>IF(MOD(G3910,9)=0,9,MOD(G3910,9))</f>
        <v>7</v>
      </c>
      <c r="I3910" s="45" t="str">
        <f>IFERROR(MID("日月火水木金土",WEEKDAY(D3910),1),"")</f>
        <v>水</v>
      </c>
      <c r="J3910" s="304" t="s">
        <v>3946</v>
      </c>
      <c r="K3910" s="202" t="str">
        <f>VLOOKUP(F3910,石と花メイン,3,FALSE)</f>
        <v>○真珠</v>
      </c>
      <c r="L3910" s="297" t="str">
        <f>VLOOKUP(F3910,石と花メイン,4,FALSE)</f>
        <v>セントポーリア【アフリカ菫】</v>
      </c>
      <c r="M3910" s="393">
        <f>IF(OR(MONTH(F3910)&lt;7,AND(MONTH(F3910)=7,DAY(F3910)&lt;=25)),
MOD(SUM((E3910-1901)*365,259),260),
MOD(SUM((E3910-1900)*365,259),260))</f>
        <v>99</v>
      </c>
      <c r="N3910" s="390">
        <f>IF(AND(MONTH(F3910)=7,DAY(F3910)&gt;25),1,
ROUNDDOWN((SUM(VLOOKUP(MONTH(F3910),D暦変換用数値,2,FALSE),DAY(F3910))/28)+1,0))</f>
        <v>4</v>
      </c>
      <c r="O3910" s="205">
        <f>IF(AND(MONTH(F3910)=7,DAY(F3910)&gt;25),DAY(F3910)-25,
MOD((SUM(VLOOKUP(MONTH(F3910),D暦変換用数値,2,FALSE),DAY(F3910))),28)+1)</f>
        <v>24</v>
      </c>
      <c r="P3910" s="406">
        <f>IF(OR(MONTH(F3910)&lt;7,AND(MONTH(F3910)=7,DAY(F3910)&lt;=25)),
MOD(SUM((E3910-1901)*365,(N3910-1)*28,O3910,258),260),
MOD(SUM((E3910-1900)*365,(N3910-1)*28,O3910,258),260))</f>
        <v>206</v>
      </c>
      <c r="Q3910" s="375" t="str">
        <f>VLOOKUP(MOD(P3910,4),色,2,FALSE)</f>
        <v>白い</v>
      </c>
      <c r="R3910" s="293" t="str">
        <f>VLOOKUP(MOD(P3910,13),銀河の音,2,FALSE)</f>
        <v>スペクトルの</v>
      </c>
      <c r="S3910" s="386" t="str">
        <f>VLOOKUP(MOD(P3910,20),太陽の紋章,2,FALSE)</f>
        <v>世界の橋渡し</v>
      </c>
      <c r="T3910" s="98" t="s">
        <v>3736</v>
      </c>
    </row>
    <row r="3911" spans="1:20" ht="13.5" customHeight="1">
      <c r="A3911" s="334" t="str">
        <f>VLOOKUP(MOD(E3911,10),十干,2,FALSE)</f>
        <v>戊</v>
      </c>
      <c r="B3911" s="331" t="str">
        <f>VLOOKUP(MOD(E3911,12),十二支,3,FALSE)</f>
        <v xml:space="preserve">11 木 </v>
      </c>
      <c r="C3911" s="336" t="str">
        <f>VLOOKUP(F3911,星座,3,TRUE)</f>
        <v xml:space="preserve">01 冥 </v>
      </c>
      <c r="D3911" s="540">
        <v>17850</v>
      </c>
      <c r="E3911" s="131">
        <f>IFERROR(YEAR(D3911),LEFT(D3911,4))</f>
        <v>1948</v>
      </c>
      <c r="F3911" s="538" t="str">
        <f>IF(ISTEXT(D3911),RIGHT(D3911,5),TEXT(D3911,"mm/dd"))</f>
        <v>11/13</v>
      </c>
      <c r="G3911" s="133">
        <f>SUM(MID(E3911,1,1),MID(E3911,2,1),MID(E3911,3,1),MID(E3911,4,1),MID(F3911,1,1),MID(F3911,2,1),MID(F3911,4,1),MID(F3911,5,1))</f>
        <v>28</v>
      </c>
      <c r="H3911" s="133">
        <f>IF(MOD(G3911,9)=0,9,MOD(G3911,9))</f>
        <v>1</v>
      </c>
      <c r="I3911" s="131" t="str">
        <f>IFERROR(MID("日月火水木金土",WEEKDAY(D3911),1),"")</f>
        <v>土</v>
      </c>
      <c r="J3911" s="306" t="s">
        <v>9158</v>
      </c>
      <c r="K3911" s="335" t="str">
        <f>VLOOKUP(F3911,石と花メイン,3,FALSE)</f>
        <v>◇金剛石</v>
      </c>
      <c r="L3911" s="302" t="str">
        <f>VLOOKUP(F3911,石と花メイン,4,FALSE)</f>
        <v>ランタナ【七変化】</v>
      </c>
      <c r="M3911" s="396">
        <f>IF(OR(MONTH(F3911)&lt;7,AND(MONTH(F3911)=7,DAY(F3911)&lt;=25)),
MOD(SUM((E3911-1901)*365,259),260),
MOD(SUM((E3911-1900)*365,259),260))</f>
        <v>99</v>
      </c>
      <c r="N3911" s="335">
        <f>IF(AND(MONTH(F3911)=7,DAY(F3911)&gt;25),1,
ROUNDDOWN((SUM(VLOOKUP(MONTH(F3911),D暦変換用数値,2,FALSE),DAY(F3911))/28)+1,0))</f>
        <v>4</v>
      </c>
      <c r="O3911" s="132">
        <f>IF(AND(MONTH(F3911)=7,DAY(F3911)&gt;25),DAY(F3911)-25,
MOD((SUM(VLOOKUP(MONTH(F3911),D暦変換用数値,2,FALSE),DAY(F3911))),28)+1)</f>
        <v>27</v>
      </c>
      <c r="P3911" s="404">
        <f>IF(OR(MONTH(F3911)&lt;7,AND(MONTH(F3911)=7,DAY(F3911)&lt;=25)),
MOD(SUM((E3911-1901)*365,(N3911-1)*28,O3911,258),260),
MOD(SUM((E3911-1900)*365,(N3911-1)*28,O3911,258),260))</f>
        <v>209</v>
      </c>
      <c r="Q3911" s="376" t="str">
        <f>VLOOKUP(MOD(P3911,4),色,2,FALSE)</f>
        <v>赤い</v>
      </c>
      <c r="R3911" s="333" t="str">
        <f>VLOOKUP(MOD(P3911,13),銀河の音,2,FALSE)</f>
        <v>磁気の</v>
      </c>
      <c r="S3911" s="387" t="str">
        <f>VLOOKUP(MOD(P3911,20),太陽の紋章,2,FALSE)</f>
        <v>月</v>
      </c>
      <c r="T3911" s="145"/>
    </row>
    <row r="3912" spans="1:20" ht="13.5" customHeight="1">
      <c r="A3912" s="50" t="str">
        <f>VLOOKUP(MOD(E3912,10),十干,2,FALSE)</f>
        <v>戊</v>
      </c>
      <c r="B3912" s="199" t="str">
        <f>VLOOKUP(MOD(E3912,12),十二支,3,FALSE)</f>
        <v xml:space="preserve">11 木 </v>
      </c>
      <c r="C3912" s="201" t="str">
        <f>VLOOKUP(F3912,星座,3,TRUE)</f>
        <v xml:space="preserve">01 冥 </v>
      </c>
      <c r="D3912" s="531">
        <v>17851</v>
      </c>
      <c r="E3912" s="1">
        <f>IFERROR(YEAR(D3912),LEFT(D3912,4))</f>
        <v>1948</v>
      </c>
      <c r="F3912" s="1" t="str">
        <f>IF(ISTEXT(D3912),RIGHT(D3912,5),TEXT(D3912,"mm/dd"))</f>
        <v>11/14</v>
      </c>
      <c r="G3912" s="39">
        <f>SUM(MID(E3912,1,1),MID(E3912,2,1),MID(E3912,3,1),MID(E3912,4,1),MID(F3912,1,1),MID(F3912,2,1),MID(F3912,4,1),MID(F3912,5,1))</f>
        <v>29</v>
      </c>
      <c r="H3912" s="41">
        <f>IF(MOD(G3912,9)=0,9,MOD(G3912,9))</f>
        <v>2</v>
      </c>
      <c r="I3912" s="45" t="str">
        <f>IFERROR(MID("日月火水木金土",WEEKDAY(D3912),1),"")</f>
        <v>日</v>
      </c>
      <c r="J3912" s="304" t="s">
        <v>3947</v>
      </c>
      <c r="K3912" s="202" t="str">
        <f>VLOOKUP(F3912,石と花メイン,3,FALSE)</f>
        <v>□水晶</v>
      </c>
      <c r="L3912" s="297" t="str">
        <f>VLOOKUP(F3912,石と花メイン,4,FALSE)</f>
        <v>アルストロメリア【百合水仙】</v>
      </c>
      <c r="M3912" s="393">
        <f>IF(OR(MONTH(F3912)&lt;7,AND(MONTH(F3912)=7,DAY(F3912)&lt;=25)),
MOD(SUM((E3912-1901)*365,259),260),
MOD(SUM((E3912-1900)*365,259),260))</f>
        <v>99</v>
      </c>
      <c r="N3912" s="390">
        <f>IF(AND(MONTH(F3912)=7,DAY(F3912)&gt;25),1,
ROUNDDOWN((SUM(VLOOKUP(MONTH(F3912),D暦変換用数値,2,FALSE),DAY(F3912))/28)+1,0))</f>
        <v>4</v>
      </c>
      <c r="O3912" s="205">
        <f>IF(AND(MONTH(F3912)=7,DAY(F3912)&gt;25),DAY(F3912)-25,
MOD((SUM(VLOOKUP(MONTH(F3912),D暦変換用数値,2,FALSE),DAY(F3912))),28)+1)</f>
        <v>28</v>
      </c>
      <c r="P3912" s="406">
        <f>IF(OR(MONTH(F3912)&lt;7,AND(MONTH(F3912)=7,DAY(F3912)&lt;=25)),
MOD(SUM((E3912-1901)*365,(N3912-1)*28,O3912,258),260),
MOD(SUM((E3912-1900)*365,(N3912-1)*28,O3912,258),260))</f>
        <v>210</v>
      </c>
      <c r="Q3912" s="375" t="str">
        <f>VLOOKUP(MOD(P3912,4),色,2,FALSE)</f>
        <v>白い</v>
      </c>
      <c r="R3912" s="293" t="str">
        <f>VLOOKUP(MOD(P3912,13),銀河の音,2,FALSE)</f>
        <v>月の</v>
      </c>
      <c r="S3912" s="386" t="str">
        <f>VLOOKUP(MOD(P3912,20),太陽の紋章,2,FALSE)</f>
        <v>犬</v>
      </c>
      <c r="T3912" s="106" t="s">
        <v>6372</v>
      </c>
    </row>
    <row r="3913" spans="1:20" ht="13.5" customHeight="1">
      <c r="A3913" s="50" t="str">
        <f>VLOOKUP(MOD(E3913,10),十干,2,FALSE)</f>
        <v>戊</v>
      </c>
      <c r="B3913" s="199" t="str">
        <f>VLOOKUP(MOD(E3913,12),十二支,3,FALSE)</f>
        <v xml:space="preserve">11 木 </v>
      </c>
      <c r="C3913" s="201" t="str">
        <f>VLOOKUP(F3913,星座,3,TRUE)</f>
        <v xml:space="preserve">01 冥 </v>
      </c>
      <c r="D3913" s="535">
        <v>17852</v>
      </c>
      <c r="E3913" s="45">
        <f>IFERROR(YEAR(D3913),LEFT(D3913,4))</f>
        <v>1948</v>
      </c>
      <c r="F3913" s="45" t="str">
        <f>IF(ISTEXT(D3913),RIGHT(D3913,5),TEXT(D3913,"mm/dd"))</f>
        <v>11/15</v>
      </c>
      <c r="G3913" s="41">
        <f>SUM(MID(E3913,1,1),MID(E3913,2,1),MID(E3913,3,1),MID(E3913,4,1),MID(F3913,1,1),MID(F3913,2,1),MID(F3913,4,1),MID(F3913,5,1))</f>
        <v>30</v>
      </c>
      <c r="H3913" s="41">
        <f>IF(MOD(G3913,9)=0,9,MOD(G3913,9))</f>
        <v>3</v>
      </c>
      <c r="I3913" s="45" t="str">
        <f>IFERROR(MID("日月火水木金土",WEEKDAY(D3913),1),"")</f>
        <v>月</v>
      </c>
      <c r="J3913" s="305" t="s">
        <v>4722</v>
      </c>
      <c r="K3913" s="203" t="str">
        <f>VLOOKUP(F3913,石と花メイン,3,FALSE)</f>
        <v>◆青玉</v>
      </c>
      <c r="L3913" s="298" t="str">
        <f>VLOOKUP(F3913,石と花メイン,4,FALSE)</f>
        <v>オレガノ【花薄荷】</v>
      </c>
      <c r="M3913" s="394">
        <f>IF(OR(MONTH(F3913)&lt;7,AND(MONTH(F3913)=7,DAY(F3913)&lt;=25)),
MOD(SUM((E3913-1901)*365,259),260),
MOD(SUM((E3913-1900)*365,259),260))</f>
        <v>99</v>
      </c>
      <c r="N3913" s="391">
        <f>IF(AND(MONTH(F3913)=7,DAY(F3913)&gt;25),1,
ROUNDDOWN((SUM(VLOOKUP(MONTH(F3913),D暦変換用数値,2,FALSE),DAY(F3913))/28)+1,0))</f>
        <v>5</v>
      </c>
      <c r="O3913" s="46">
        <f>IF(AND(MONTH(F3913)=7,DAY(F3913)&gt;25),DAY(F3913)-25,
MOD((SUM(VLOOKUP(MONTH(F3913),D暦変換用数値,2,FALSE),DAY(F3913))),28)+1)</f>
        <v>1</v>
      </c>
      <c r="P3913" s="407">
        <f>IF(OR(MONTH(F3913)&lt;7,AND(MONTH(F3913)=7,DAY(F3913)&lt;=25)),
MOD(SUM((E3913-1901)*365,(N3913-1)*28,O3913,258),260),
MOD(SUM((E3913-1900)*365,(N3913-1)*28,O3913,258),260))</f>
        <v>211</v>
      </c>
      <c r="Q3913" s="374" t="str">
        <f>VLOOKUP(MOD(P3913,4),色,2,FALSE)</f>
        <v>青い</v>
      </c>
      <c r="R3913" s="292" t="str">
        <f>VLOOKUP(MOD(P3913,13),銀河の音,2,FALSE)</f>
        <v>電気の</v>
      </c>
      <c r="S3913" s="385" t="str">
        <f>VLOOKUP(MOD(P3913,20),太陽の紋章,2,FALSE)</f>
        <v>猿</v>
      </c>
      <c r="T3913" s="101" t="s">
        <v>3158</v>
      </c>
    </row>
    <row r="3914" spans="1:20" ht="13.5" customHeight="1">
      <c r="A3914" s="50" t="str">
        <f>VLOOKUP(MOD(E3914,10),十干,2,FALSE)</f>
        <v>庚</v>
      </c>
      <c r="B3914" s="199" t="str">
        <f>VLOOKUP(MOD(E3914,12),十二支,3,FALSE)</f>
        <v xml:space="preserve">11 木 </v>
      </c>
      <c r="C3914" s="201" t="str">
        <f>VLOOKUP(F3914,星座,3,TRUE)</f>
        <v xml:space="preserve">01 冥 </v>
      </c>
      <c r="D3914" s="531">
        <v>22216</v>
      </c>
      <c r="E3914" s="1">
        <f>IFERROR(YEAR(D3914),LEFT(D3914,4))</f>
        <v>1960</v>
      </c>
      <c r="F3914" s="1" t="str">
        <f>IF(ISTEXT(D3914),RIGHT(D3914,5),TEXT(D3914,"mm/dd"))</f>
        <v>10/27</v>
      </c>
      <c r="G3914" s="39">
        <f>SUM(MID(E3914,1,1),MID(E3914,2,1),MID(E3914,3,1),MID(E3914,4,1),MID(F3914,1,1),MID(F3914,2,1),MID(F3914,4,1),MID(F3914,5,1))</f>
        <v>26</v>
      </c>
      <c r="H3914" s="41">
        <f>IF(MOD(G3914,9)=0,9,MOD(G3914,9))</f>
        <v>8</v>
      </c>
      <c r="I3914" s="45" t="str">
        <f>IFERROR(MID("日月火水木金土",WEEKDAY(D3914),1),"")</f>
        <v>木</v>
      </c>
      <c r="J3914" s="304" t="s">
        <v>3948</v>
      </c>
      <c r="K3914" s="202" t="str">
        <f>VLOOKUP(F3914,石と花メイン,3,FALSE)</f>
        <v>◆黄玉</v>
      </c>
      <c r="L3914" s="297" t="str">
        <f>VLOOKUP(F3914,石と花メイン,4,FALSE)</f>
        <v>野茨【野薔薇】</v>
      </c>
      <c r="M3914" s="393">
        <f>IF(OR(MONTH(F3914)&lt;7,AND(MONTH(F3914)=7,DAY(F3914)&lt;=25)),
MOD(SUM((E3914-1901)*365,259),260),
MOD(SUM((E3914-1900)*365,259),260))</f>
        <v>59</v>
      </c>
      <c r="N3914" s="390">
        <f>IF(AND(MONTH(F3914)=7,DAY(F3914)&gt;25),1,
ROUNDDOWN((SUM(VLOOKUP(MONTH(F3914),D暦変換用数値,2,FALSE),DAY(F3914))/28)+1,0))</f>
        <v>4</v>
      </c>
      <c r="O3914" s="205">
        <f>IF(AND(MONTH(F3914)=7,DAY(F3914)&gt;25),DAY(F3914)-25,
MOD((SUM(VLOOKUP(MONTH(F3914),D暦変換用数値,2,FALSE),DAY(F3914))),28)+1)</f>
        <v>10</v>
      </c>
      <c r="P3914" s="406">
        <f>IF(OR(MONTH(F3914)&lt;7,AND(MONTH(F3914)=7,DAY(F3914)&lt;=25)),
MOD(SUM((E3914-1901)*365,(N3914-1)*28,O3914,258),260),
MOD(SUM((E3914-1900)*365,(N3914-1)*28,O3914,258),260))</f>
        <v>152</v>
      </c>
      <c r="Q3914" s="373" t="str">
        <f>VLOOKUP(MOD(P3914,4),色,2,FALSE)</f>
        <v>黄色い</v>
      </c>
      <c r="R3914" s="291" t="str">
        <f>VLOOKUP(MOD(P3914,13),銀河の音,2,FALSE)</f>
        <v>太陽の</v>
      </c>
      <c r="S3914" s="384" t="str">
        <f>VLOOKUP(MOD(P3914,20),太陽の紋章,2,FALSE)</f>
        <v>人</v>
      </c>
      <c r="T3914" s="98" t="s">
        <v>3736</v>
      </c>
    </row>
    <row r="3915" spans="1:20" ht="13.5" customHeight="1">
      <c r="A3915" s="334" t="str">
        <f>VLOOKUP(MOD(E3915,10),十干,2,FALSE)</f>
        <v>庚</v>
      </c>
      <c r="B3915" s="331" t="str">
        <f>VLOOKUP(MOD(E3915,12),十二支,3,FALSE)</f>
        <v xml:space="preserve">11 木 </v>
      </c>
      <c r="C3915" s="336" t="str">
        <f>VLOOKUP(F3915,星座,3,TRUE)</f>
        <v xml:space="preserve">01 冥 </v>
      </c>
      <c r="D3915" s="540">
        <v>22217</v>
      </c>
      <c r="E3915" s="131">
        <f>IFERROR(YEAR(D3915),LEFT(D3915,4))</f>
        <v>1960</v>
      </c>
      <c r="F3915" s="538" t="str">
        <f>IF(ISTEXT(D3915),RIGHT(D3915,5),TEXT(D3915,"mm/dd"))</f>
        <v>10/28</v>
      </c>
      <c r="G3915" s="133">
        <f>SUM(MID(E3915,1,1),MID(E3915,2,1),MID(E3915,3,1),MID(E3915,4,1),MID(F3915,1,1),MID(F3915,2,1),MID(F3915,4,1),MID(F3915,5,1))</f>
        <v>27</v>
      </c>
      <c r="H3915" s="133">
        <f>IF(MOD(G3915,9)=0,9,MOD(G3915,9))</f>
        <v>9</v>
      </c>
      <c r="I3915" s="131" t="str">
        <f>IFERROR(MID("日月火水木金土",WEEKDAY(D3915),1),"")</f>
        <v>金</v>
      </c>
      <c r="J3915" s="306" t="s">
        <v>9119</v>
      </c>
      <c r="K3915" s="335" t="str">
        <f>VLOOKUP(F3915,石と花メイン,3,FALSE)</f>
        <v>◆翠玉</v>
      </c>
      <c r="L3915" s="302" t="str">
        <f>VLOOKUP(F3915,石と花メイン,4,FALSE)</f>
        <v>ホップ【西洋唐花草】</v>
      </c>
      <c r="M3915" s="396">
        <f>IF(OR(MONTH(F3915)&lt;7,AND(MONTH(F3915)=7,DAY(F3915)&lt;=25)),
MOD(SUM((E3915-1901)*365,259),260),
MOD(SUM((E3915-1900)*365,259),260))</f>
        <v>59</v>
      </c>
      <c r="N3915" s="335">
        <f>IF(AND(MONTH(F3915)=7,DAY(F3915)&gt;25),1,
ROUNDDOWN((SUM(VLOOKUP(MONTH(F3915),D暦変換用数値,2,FALSE),DAY(F3915))/28)+1,0))</f>
        <v>4</v>
      </c>
      <c r="O3915" s="132">
        <f>IF(AND(MONTH(F3915)=7,DAY(F3915)&gt;25),DAY(F3915)-25,
MOD((SUM(VLOOKUP(MONTH(F3915),D暦変換用数値,2,FALSE),DAY(F3915))),28)+1)</f>
        <v>11</v>
      </c>
      <c r="P3915" s="404">
        <f>IF(OR(MONTH(F3915)&lt;7,AND(MONTH(F3915)=7,DAY(F3915)&lt;=25)),
MOD(SUM((E3915-1901)*365,(N3915-1)*28,O3915,258),260),
MOD(SUM((E3915-1900)*365,(N3915-1)*28,O3915,258),260))</f>
        <v>153</v>
      </c>
      <c r="Q3915" s="376" t="str">
        <f>VLOOKUP(MOD(P3915,4),色,2,FALSE)</f>
        <v>赤い</v>
      </c>
      <c r="R3915" s="333" t="str">
        <f>VLOOKUP(MOD(P3915,13),銀河の音,2,FALSE)</f>
        <v>惑星の</v>
      </c>
      <c r="S3915" s="387" t="str">
        <f>VLOOKUP(MOD(P3915,20),太陽の紋章,2,FALSE)</f>
        <v>空歩く者</v>
      </c>
      <c r="T3915" s="128" t="s">
        <v>9120</v>
      </c>
    </row>
    <row r="3916" spans="1:20" ht="13.5" customHeight="1">
      <c r="A3916" s="286" t="str">
        <f>VLOOKUP(MOD(E3916,10),十干,2,FALSE)</f>
        <v>庚</v>
      </c>
      <c r="B3916" s="283" t="str">
        <f>VLOOKUP(MOD(E3916,12),十二支,3,FALSE)</f>
        <v xml:space="preserve">11 木 </v>
      </c>
      <c r="C3916" s="287" t="str">
        <f>VLOOKUP(F3916,星座,3,TRUE)</f>
        <v xml:space="preserve">01 冥 </v>
      </c>
      <c r="D3916" s="530">
        <v>22222</v>
      </c>
      <c r="E3916" s="85">
        <f>IFERROR(YEAR(D3916),LEFT(D3916,4))</f>
        <v>1960</v>
      </c>
      <c r="F3916" s="85" t="str">
        <f>IF(ISTEXT(D3916),RIGHT(D3916,5),TEXT(D3916,"mm/dd"))</f>
        <v>11/02</v>
      </c>
      <c r="G3916" s="89">
        <f>SUM(MID(E3916,1,1),MID(E3916,2,1),MID(E3916,3,1),MID(E3916,4,1),MID(F3916,1,1),MID(F3916,2,1),MID(F3916,4,1),MID(F3916,5,1))</f>
        <v>20</v>
      </c>
      <c r="H3916" s="89">
        <f>IF(MOD(G3916,9)=0,9,MOD(G3916,9))</f>
        <v>2</v>
      </c>
      <c r="I3916" s="85" t="str">
        <f>IFERROR(MID("日月火水木金土",WEEKDAY(D3916),1),"")</f>
        <v>水</v>
      </c>
      <c r="J3916" s="308" t="s">
        <v>6919</v>
      </c>
      <c r="K3916" s="87" t="str">
        <f>VLOOKUP(F3916,石と花メイン,3,FALSE)</f>
        <v>◇金剛石</v>
      </c>
      <c r="L3916" s="300" t="str">
        <f>VLOOKUP(F3916,石と花メイン,4,FALSE)</f>
        <v>ブバルディア【管丁字】</v>
      </c>
      <c r="M3916" s="397">
        <f>IF(OR(MONTH(F3916)&lt;7,AND(MONTH(F3916)=7,DAY(F3916)&lt;=25)),
MOD(SUM((E3916-1901)*365,259),260),
MOD(SUM((E3916-1900)*365,259),260))</f>
        <v>59</v>
      </c>
      <c r="N3916" s="87">
        <f>IF(AND(MONTH(F3916)=7,DAY(F3916)&gt;25),1,
ROUNDDOWN((SUM(VLOOKUP(MONTH(F3916),D暦変換用数値,2,FALSE),DAY(F3916))/28)+1,0))</f>
        <v>4</v>
      </c>
      <c r="O3916" s="82">
        <f>IF(AND(MONTH(F3916)=7,DAY(F3916)&gt;25),DAY(F3916)-25,
MOD((SUM(VLOOKUP(MONTH(F3916),D暦変換用数値,2,FALSE),DAY(F3916))),28)+1)</f>
        <v>16</v>
      </c>
      <c r="P3916" s="409">
        <f>IF(OR(MONTH(F3916)&lt;7,AND(MONTH(F3916)=7,DAY(F3916)&lt;=25)),
MOD(SUM((E3916-1901)*365,(N3916-1)*28,O3916,258),260),
MOD(SUM((E3916-1900)*365,(N3916-1)*28,O3916,258),260))</f>
        <v>158</v>
      </c>
      <c r="Q3916" s="371" t="str">
        <f>VLOOKUP(MOD(P3916,4),色,2,FALSE)</f>
        <v>白い</v>
      </c>
      <c r="R3916" s="289" t="str">
        <f>VLOOKUP(MOD(P3916,13),銀河の音,2,FALSE)</f>
        <v>月の</v>
      </c>
      <c r="S3916" s="382" t="str">
        <f>VLOOKUP(MOD(P3916,20),太陽の紋章,2,FALSE)</f>
        <v>鏡</v>
      </c>
      <c r="T3916" s="92" t="s">
        <v>6921</v>
      </c>
    </row>
    <row r="3917" spans="1:20" ht="13.5" customHeight="1">
      <c r="A3917" s="76" t="str">
        <f>VLOOKUP(MOD(E3917,10),十干,2,FALSE)</f>
        <v>庚</v>
      </c>
      <c r="B3917" s="280" t="str">
        <f>VLOOKUP(MOD(E3917,12),十二支,3,FALSE)</f>
        <v xml:space="preserve">11 木 </v>
      </c>
      <c r="C3917" s="281" t="str">
        <f>VLOOKUP(F3917,星座,3,TRUE)</f>
        <v xml:space="preserve">01 冥 </v>
      </c>
      <c r="D3917" s="550">
        <v>22227</v>
      </c>
      <c r="E3917" s="77">
        <f>IFERROR(YEAR(D3917),LEFT(D3917,4))</f>
        <v>1960</v>
      </c>
      <c r="F3917" s="77" t="str">
        <f>IF(ISTEXT(D3917),RIGHT(D3917,5),TEXT(D3917,"mm/dd"))</f>
        <v>11/07</v>
      </c>
      <c r="G3917" s="554">
        <f>SUM(MID(E3917,1,1),MID(E3917,2,1),MID(E3917,3,1),MID(E3917,4,1),MID(F3917,1,1),MID(F3917,2,1),MID(F3917,4,1),MID(F3917,5,1))</f>
        <v>25</v>
      </c>
      <c r="H3917" s="81">
        <f>IF(MOD(G3917,9)=0,9,MOD(G3917,9))</f>
        <v>7</v>
      </c>
      <c r="I3917" s="77" t="str">
        <f>IFERROR(MID("日月火水木金土",WEEKDAY(D3917),1),"")</f>
        <v>月</v>
      </c>
      <c r="J3917" s="307" t="s">
        <v>9081</v>
      </c>
      <c r="K3917" s="203" t="str">
        <f>VLOOKUP(F3917,石と花メイン,3,FALSE)</f>
        <v>●珊瑚</v>
      </c>
      <c r="L3917" s="301" t="str">
        <f>VLOOKUP(F3917,石と花メイン,4,FALSE)</f>
        <v>吾亦紅/吾木香</v>
      </c>
      <c r="M3917" s="398">
        <f>IF(OR(MONTH(F3917)&lt;7,AND(MONTH(F3917)=7,DAY(F3917)&lt;=25)),
MOD(SUM((E3917-1901)*365,259),260),
MOD(SUM((E3917-1900)*365,259),260))</f>
        <v>59</v>
      </c>
      <c r="N3917" s="121">
        <f>IF(AND(MONTH(F3917)=7,DAY(F3917)&gt;25),1,
ROUNDDOWN((SUM(VLOOKUP(MONTH(F3917),D暦変換用数値,2,FALSE),DAY(F3917))/28)+1,0))</f>
        <v>4</v>
      </c>
      <c r="O3917" s="117">
        <f>IF(AND(MONTH(F3917)=7,DAY(F3917)&gt;25),DAY(F3917)-25,
MOD((SUM(VLOOKUP(MONTH(F3917),D暦変換用数値,2,FALSE),DAY(F3917))),28)+1)</f>
        <v>21</v>
      </c>
      <c r="P3917" s="408">
        <f>IF(OR(MONTH(F3917)&lt;7,AND(MONTH(F3917)=7,DAY(F3917)&lt;=25)),
MOD(SUM((E3917-1901)*365,(N3917-1)*28,O3917,258),260),
MOD(SUM((E3917-1900)*365,(N3917-1)*28,O3917,258),260))</f>
        <v>163</v>
      </c>
      <c r="Q3917" s="380" t="str">
        <f>VLOOKUP(MOD(P3917,4),色,2,FALSE)</f>
        <v>青い</v>
      </c>
      <c r="R3917" s="295" t="str">
        <f>VLOOKUP(MOD(P3917,13),銀河の音,2,FALSE)</f>
        <v>共振の</v>
      </c>
      <c r="S3917" s="389" t="str">
        <f>VLOOKUP(MOD(P3917,20),太陽の紋章,2,FALSE)</f>
        <v>夜</v>
      </c>
      <c r="T3917" s="110" t="s">
        <v>9082</v>
      </c>
    </row>
    <row r="3918" spans="1:20" ht="13.5" customHeight="1">
      <c r="A3918" s="50" t="str">
        <f>VLOOKUP(MOD(E3918,10),十干,2,FALSE)</f>
        <v>庚</v>
      </c>
      <c r="B3918" s="199" t="str">
        <f>VLOOKUP(MOD(E3918,12),十二支,3,FALSE)</f>
        <v xml:space="preserve">11 木 </v>
      </c>
      <c r="C3918" s="201" t="str">
        <f>VLOOKUP(F3918,星座,3,TRUE)</f>
        <v xml:space="preserve">01 冥 </v>
      </c>
      <c r="D3918" s="531">
        <v>22229</v>
      </c>
      <c r="E3918" s="1">
        <f>IFERROR(YEAR(D3918),LEFT(D3918,4))</f>
        <v>1960</v>
      </c>
      <c r="F3918" s="1" t="str">
        <f>IF(ISTEXT(D3918),RIGHT(D3918,5),TEXT(D3918,"mm/dd"))</f>
        <v>11/09</v>
      </c>
      <c r="G3918" s="39">
        <f>SUM(MID(E3918,1,1),MID(E3918,2,1),MID(E3918,3,1),MID(E3918,4,1),MID(F3918,1,1),MID(F3918,2,1),MID(F3918,4,1),MID(F3918,5,1))</f>
        <v>27</v>
      </c>
      <c r="H3918" s="41">
        <f>IF(MOD(G3918,9)=0,9,MOD(G3918,9))</f>
        <v>9</v>
      </c>
      <c r="I3918" s="45" t="str">
        <f>IFERROR(MID("日月火水木金土",WEEKDAY(D3918),1),"")</f>
        <v>水</v>
      </c>
      <c r="J3918" s="304" t="s">
        <v>3949</v>
      </c>
      <c r="K3918" s="202" t="str">
        <f>VLOOKUP(F3918,石と花メイン,3,FALSE)</f>
        <v>●琥珀</v>
      </c>
      <c r="L3918" s="297" t="str">
        <f>VLOOKUP(F3918,石と花メイン,4,FALSE)</f>
        <v>竜脳菊</v>
      </c>
      <c r="M3918" s="393">
        <f>IF(OR(MONTH(F3918)&lt;7,AND(MONTH(F3918)=7,DAY(F3918)&lt;=25)),
MOD(SUM((E3918-1901)*365,259),260),
MOD(SUM((E3918-1900)*365,259),260))</f>
        <v>59</v>
      </c>
      <c r="N3918" s="390">
        <f>IF(AND(MONTH(F3918)=7,DAY(F3918)&gt;25),1,
ROUNDDOWN((SUM(VLOOKUP(MONTH(F3918),D暦変換用数値,2,FALSE),DAY(F3918))/28)+1,0))</f>
        <v>4</v>
      </c>
      <c r="O3918" s="205">
        <f>IF(AND(MONTH(F3918)=7,DAY(F3918)&gt;25),DAY(F3918)-25,
MOD((SUM(VLOOKUP(MONTH(F3918),D暦変換用数値,2,FALSE),DAY(F3918))),28)+1)</f>
        <v>23</v>
      </c>
      <c r="P3918" s="406">
        <f>IF(OR(MONTH(F3918)&lt;7,AND(MONTH(F3918)=7,DAY(F3918)&lt;=25)),
MOD(SUM((E3918-1901)*365,(N3918-1)*28,O3918,258),260),
MOD(SUM((E3918-1900)*365,(N3918-1)*28,O3918,258),260))</f>
        <v>165</v>
      </c>
      <c r="Q3918" s="372" t="str">
        <f>VLOOKUP(MOD(P3918,4),色,2,FALSE)</f>
        <v>赤い</v>
      </c>
      <c r="R3918" s="290" t="str">
        <f>VLOOKUP(MOD(P3918,13),銀河の音,2,FALSE)</f>
        <v>太陽の</v>
      </c>
      <c r="S3918" s="383" t="str">
        <f>VLOOKUP(MOD(P3918,20),太陽の紋章,2,FALSE)</f>
        <v>蛇</v>
      </c>
      <c r="T3918" s="98" t="s">
        <v>3736</v>
      </c>
    </row>
    <row r="3919" spans="1:20" ht="13.5" customHeight="1">
      <c r="A3919" s="50" t="str">
        <f>VLOOKUP(MOD(E3919,10),十干,2,FALSE)</f>
        <v>庚</v>
      </c>
      <c r="B3919" s="199" t="str">
        <f>VLOOKUP(MOD(E3919,12),十二支,3,FALSE)</f>
        <v xml:space="preserve">11 木 </v>
      </c>
      <c r="C3919" s="201" t="str">
        <f>VLOOKUP(F3919,星座,3,TRUE)</f>
        <v xml:space="preserve">01 冥 </v>
      </c>
      <c r="D3919" s="531">
        <v>22230</v>
      </c>
      <c r="E3919" s="1">
        <f>IFERROR(YEAR(D3919),LEFT(D3919,4))</f>
        <v>1960</v>
      </c>
      <c r="F3919" s="1" t="str">
        <f>IF(ISTEXT(D3919),RIGHT(D3919,5),TEXT(D3919,"mm/dd"))</f>
        <v>11/10</v>
      </c>
      <c r="G3919" s="39">
        <f>SUM(MID(E3919,1,1),MID(E3919,2,1),MID(E3919,3,1),MID(E3919,4,1),MID(F3919,1,1),MID(F3919,2,1),MID(F3919,4,1),MID(F3919,5,1))</f>
        <v>19</v>
      </c>
      <c r="H3919" s="41">
        <f>IF(MOD(G3919,9)=0,9,MOD(G3919,9))</f>
        <v>1</v>
      </c>
      <c r="I3919" s="45" t="str">
        <f>IFERROR(MID("日月火水木金土",WEEKDAY(D3919),1),"")</f>
        <v>木</v>
      </c>
      <c r="J3919" s="304" t="s">
        <v>3950</v>
      </c>
      <c r="K3919" s="202" t="str">
        <f>VLOOKUP(F3919,石と花メイン,3,FALSE)</f>
        <v>○真珠</v>
      </c>
      <c r="L3919" s="297" t="str">
        <f>VLOOKUP(F3919,石と花メイン,4,FALSE)</f>
        <v>セントポーリア【アフリカ菫】</v>
      </c>
      <c r="M3919" s="393">
        <f>IF(OR(MONTH(F3919)&lt;7,AND(MONTH(F3919)=7,DAY(F3919)&lt;=25)),
MOD(SUM((E3919-1901)*365,259),260),
MOD(SUM((E3919-1900)*365,259),260))</f>
        <v>59</v>
      </c>
      <c r="N3919" s="390">
        <f>IF(AND(MONTH(F3919)=7,DAY(F3919)&gt;25),1,
ROUNDDOWN((SUM(VLOOKUP(MONTH(F3919),D暦変換用数値,2,FALSE),DAY(F3919))/28)+1,0))</f>
        <v>4</v>
      </c>
      <c r="O3919" s="205">
        <f>IF(AND(MONTH(F3919)=7,DAY(F3919)&gt;25),DAY(F3919)-25,
MOD((SUM(VLOOKUP(MONTH(F3919),D暦変換用数値,2,FALSE),DAY(F3919))),28)+1)</f>
        <v>24</v>
      </c>
      <c r="P3919" s="406">
        <f>IF(OR(MONTH(F3919)&lt;7,AND(MONTH(F3919)=7,DAY(F3919)&lt;=25)),
MOD(SUM((E3919-1901)*365,(N3919-1)*28,O3919,258),260),
MOD(SUM((E3919-1900)*365,(N3919-1)*28,O3919,258),260))</f>
        <v>166</v>
      </c>
      <c r="Q3919" s="375" t="str">
        <f>VLOOKUP(MOD(P3919,4),色,2,FALSE)</f>
        <v>白い</v>
      </c>
      <c r="R3919" s="293" t="str">
        <f>VLOOKUP(MOD(P3919,13),銀河の音,2,FALSE)</f>
        <v>惑星の</v>
      </c>
      <c r="S3919" s="386" t="str">
        <f>VLOOKUP(MOD(P3919,20),太陽の紋章,2,FALSE)</f>
        <v>世界の橋渡し</v>
      </c>
      <c r="T3919" s="97" t="s">
        <v>4900</v>
      </c>
    </row>
    <row r="3920" spans="1:20" ht="13.5" customHeight="1">
      <c r="A3920" s="50" t="str">
        <f>VLOOKUP(MOD(E3920,10),十干,2,FALSE)</f>
        <v>庚</v>
      </c>
      <c r="B3920" s="199" t="str">
        <f>VLOOKUP(MOD(E3920,12),十二支,3,FALSE)</f>
        <v xml:space="preserve">11 木 </v>
      </c>
      <c r="C3920" s="201" t="str">
        <f>VLOOKUP(F3920,星座,3,TRUE)</f>
        <v xml:space="preserve">01 冥 </v>
      </c>
      <c r="D3920" s="531">
        <v>22231</v>
      </c>
      <c r="E3920" s="1">
        <f>IFERROR(YEAR(D3920),LEFT(D3920,4))</f>
        <v>1960</v>
      </c>
      <c r="F3920" s="1" t="str">
        <f>IF(ISTEXT(D3920),RIGHT(D3920,5),TEXT(D3920,"mm/dd"))</f>
        <v>11/11</v>
      </c>
      <c r="G3920" s="39">
        <f>SUM(MID(E3920,1,1),MID(E3920,2,1),MID(E3920,3,1),MID(E3920,4,1),MID(F3920,1,1),MID(F3920,2,1),MID(F3920,4,1),MID(F3920,5,1))</f>
        <v>20</v>
      </c>
      <c r="H3920" s="41">
        <f>IF(MOD(G3920,9)=0,9,MOD(G3920,9))</f>
        <v>2</v>
      </c>
      <c r="I3920" s="45" t="str">
        <f>IFERROR(MID("日月火水木金土",WEEKDAY(D3920),1),"")</f>
        <v>金</v>
      </c>
      <c r="J3920" s="304" t="s">
        <v>3951</v>
      </c>
      <c r="K3920" s="202" t="str">
        <f>VLOOKUP(F3920,石と花メイン,3,FALSE)</f>
        <v>●翡翠</v>
      </c>
      <c r="L3920" s="297" t="str">
        <f>VLOOKUP(F3920,石と花メイン,4,FALSE)</f>
        <v>烏瓜【玉章】</v>
      </c>
      <c r="M3920" s="393">
        <f>IF(OR(MONTH(F3920)&lt;7,AND(MONTH(F3920)=7,DAY(F3920)&lt;=25)),
MOD(SUM((E3920-1901)*365,259),260),
MOD(SUM((E3920-1900)*365,259),260))</f>
        <v>59</v>
      </c>
      <c r="N3920" s="390">
        <f>IF(AND(MONTH(F3920)=7,DAY(F3920)&gt;25),1,
ROUNDDOWN((SUM(VLOOKUP(MONTH(F3920),D暦変換用数値,2,FALSE),DAY(F3920))/28)+1,0))</f>
        <v>4</v>
      </c>
      <c r="O3920" s="205">
        <f>IF(AND(MONTH(F3920)=7,DAY(F3920)&gt;25),DAY(F3920)-25,
MOD((SUM(VLOOKUP(MONTH(F3920),D暦変換用数値,2,FALSE),DAY(F3920))),28)+1)</f>
        <v>25</v>
      </c>
      <c r="P3920" s="406">
        <f>IF(OR(MONTH(F3920)&lt;7,AND(MONTH(F3920)=7,DAY(F3920)&lt;=25)),
MOD(SUM((E3920-1901)*365,(N3920-1)*28,O3920,258),260),
MOD(SUM((E3920-1900)*365,(N3920-1)*28,O3920,258),260))</f>
        <v>167</v>
      </c>
      <c r="Q3920" s="374" t="str">
        <f>VLOOKUP(MOD(P3920,4),色,2,FALSE)</f>
        <v>青い</v>
      </c>
      <c r="R3920" s="292" t="str">
        <f>VLOOKUP(MOD(P3920,13),銀河の音,2,FALSE)</f>
        <v>スペクトルの</v>
      </c>
      <c r="S3920" s="385" t="str">
        <f>VLOOKUP(MOD(P3920,20),太陽の紋章,2,FALSE)</f>
        <v>手</v>
      </c>
      <c r="T3920" s="98" t="s">
        <v>3736</v>
      </c>
    </row>
    <row r="3921" spans="1:20" ht="13.5" customHeight="1">
      <c r="A3921" s="49" t="str">
        <f>VLOOKUP(MOD(E3921,10),十干,2,FALSE)</f>
        <v>壬</v>
      </c>
      <c r="B3921" s="199" t="str">
        <f>VLOOKUP(MOD(E3921,12),十二支,3,FALSE)</f>
        <v xml:space="preserve">11 木 </v>
      </c>
      <c r="C3921" s="201" t="str">
        <f>VLOOKUP(F3921,星座,3,TRUE)</f>
        <v xml:space="preserve">01 冥 </v>
      </c>
      <c r="D3921" s="535">
        <v>26598</v>
      </c>
      <c r="E3921" s="45">
        <f>IFERROR(YEAR(D3921),LEFT(D3921,4))</f>
        <v>1972</v>
      </c>
      <c r="F3921" s="45" t="str">
        <f>IF(ISTEXT(D3921),RIGHT(D3921,5),TEXT(D3921,"mm/dd"))</f>
        <v>10/26</v>
      </c>
      <c r="G3921" s="41">
        <f>SUM(MID(E3921,1,1),MID(E3921,2,1),MID(E3921,3,1),MID(E3921,4,1),MID(F3921,1,1),MID(F3921,2,1),MID(F3921,4,1),MID(F3921,5,1))</f>
        <v>28</v>
      </c>
      <c r="H3921" s="41">
        <f>IF(MOD(G3921,9)=0,9,MOD(G3921,9))</f>
        <v>1</v>
      </c>
      <c r="I3921" s="45" t="str">
        <f>IFERROR(MID("日月火水木金土",WEEKDAY(D3921),1),"")</f>
        <v>木</v>
      </c>
      <c r="J3921" s="305" t="s">
        <v>6228</v>
      </c>
      <c r="K3921" s="203" t="str">
        <f>VLOOKUP(F3921,石と花メイン,3,FALSE)</f>
        <v>■赤縞瑪瑙</v>
      </c>
      <c r="L3921" s="298" t="str">
        <f>VLOOKUP(F3921,石と花メイン,4,FALSE)</f>
        <v>臭木【山空木】</v>
      </c>
      <c r="M3921" s="394">
        <f>IF(OR(MONTH(F3921)&lt;7,AND(MONTH(F3921)=7,DAY(F3921)&lt;=25)),
MOD(SUM((E3921-1901)*365,259),260),
MOD(SUM((E3921-1900)*365,259),260))</f>
        <v>19</v>
      </c>
      <c r="N3921" s="391">
        <f>IF(AND(MONTH(F3921)=7,DAY(F3921)&gt;25),1,
ROUNDDOWN((SUM(VLOOKUP(MONTH(F3921),D暦変換用数値,2,FALSE),DAY(F3921))/28)+1,0))</f>
        <v>4</v>
      </c>
      <c r="O3921" s="46">
        <f>IF(AND(MONTH(F3921)=7,DAY(F3921)&gt;25),DAY(F3921)-25,
MOD((SUM(VLOOKUP(MONTH(F3921),D暦変換用数値,2,FALSE),DAY(F3921))),28)+1)</f>
        <v>9</v>
      </c>
      <c r="P3921" s="407">
        <f>IF(OR(MONTH(F3921)&lt;7,AND(MONTH(F3921)=7,DAY(F3921)&lt;=25)),
MOD(SUM((E3921-1901)*365,(N3921-1)*28,O3921,258),260),
MOD(SUM((E3921-1900)*365,(N3921-1)*28,O3921,258),260))</f>
        <v>111</v>
      </c>
      <c r="Q3921" s="374" t="str">
        <f>VLOOKUP(MOD(P3921,4),色,2,FALSE)</f>
        <v>青い</v>
      </c>
      <c r="R3921" s="292" t="str">
        <f>VLOOKUP(MOD(P3921,13),銀河の音,2,FALSE)</f>
        <v>共振の</v>
      </c>
      <c r="S3921" s="385" t="str">
        <f>VLOOKUP(MOD(P3921,20),太陽の紋章,2,FALSE)</f>
        <v>猿</v>
      </c>
      <c r="T3921" s="79"/>
    </row>
    <row r="3922" spans="1:20" ht="13.5" customHeight="1">
      <c r="A3922" s="50" t="str">
        <f>VLOOKUP(MOD(E3922,10),十干,2,FALSE)</f>
        <v>壬</v>
      </c>
      <c r="B3922" s="199" t="str">
        <f>VLOOKUP(MOD(E3922,12),十二支,3,FALSE)</f>
        <v xml:space="preserve">11 木 </v>
      </c>
      <c r="C3922" s="201" t="str">
        <f>VLOOKUP(F3922,星座,3,TRUE)</f>
        <v xml:space="preserve">01 冥 </v>
      </c>
      <c r="D3922" s="531">
        <v>26601</v>
      </c>
      <c r="E3922" s="1">
        <f>IFERROR(YEAR(D3922),LEFT(D3922,4))</f>
        <v>1972</v>
      </c>
      <c r="F3922" s="1" t="str">
        <f>IF(ISTEXT(D3922),RIGHT(D3922,5),TEXT(D3922,"mm/dd"))</f>
        <v>10/29</v>
      </c>
      <c r="G3922" s="39">
        <f>SUM(MID(E3922,1,1),MID(E3922,2,1),MID(E3922,3,1),MID(E3922,4,1),MID(F3922,1,1),MID(F3922,2,1),MID(F3922,4,1),MID(F3922,5,1))</f>
        <v>31</v>
      </c>
      <c r="H3922" s="41">
        <f>IF(MOD(G3922,9)=0,9,MOD(G3922,9))</f>
        <v>4</v>
      </c>
      <c r="I3922" s="45" t="str">
        <f>IFERROR(MID("日月火水木金土",WEEKDAY(D3922),1),"")</f>
        <v>日</v>
      </c>
      <c r="J3922" s="304" t="s">
        <v>3952</v>
      </c>
      <c r="K3922" s="202" t="str">
        <f>VLOOKUP(F3922,石と花メイン,3,FALSE)</f>
        <v>◆猫目石</v>
      </c>
      <c r="L3922" s="297" t="str">
        <f>VLOOKUP(F3922,石と花メイン,4,FALSE)</f>
        <v>グロリオサ【狐百合】</v>
      </c>
      <c r="M3922" s="393">
        <f>IF(OR(MONTH(F3922)&lt;7,AND(MONTH(F3922)=7,DAY(F3922)&lt;=25)),
MOD(SUM((E3922-1901)*365,259),260),
MOD(SUM((E3922-1900)*365,259),260))</f>
        <v>19</v>
      </c>
      <c r="N3922" s="390">
        <f>IF(AND(MONTH(F3922)=7,DAY(F3922)&gt;25),1,
ROUNDDOWN((SUM(VLOOKUP(MONTH(F3922),D暦変換用数値,2,FALSE),DAY(F3922))/28)+1,0))</f>
        <v>4</v>
      </c>
      <c r="O3922" s="205">
        <f>IF(AND(MONTH(F3922)=7,DAY(F3922)&gt;25),DAY(F3922)-25,
MOD((SUM(VLOOKUP(MONTH(F3922),D暦変換用数値,2,FALSE),DAY(F3922))),28)+1)</f>
        <v>12</v>
      </c>
      <c r="P3922" s="406">
        <f>IF(OR(MONTH(F3922)&lt;7,AND(MONTH(F3922)=7,DAY(F3922)&lt;=25)),
MOD(SUM((E3922-1901)*365,(N3922-1)*28,O3922,258),260),
MOD(SUM((E3922-1900)*365,(N3922-1)*28,O3922,258),260))</f>
        <v>114</v>
      </c>
      <c r="Q3922" s="375" t="str">
        <f>VLOOKUP(MOD(P3922,4),色,2,FALSE)</f>
        <v>白い</v>
      </c>
      <c r="R3922" s="293" t="str">
        <f>VLOOKUP(MOD(P3922,13),銀河の音,2,FALSE)</f>
        <v>惑星の</v>
      </c>
      <c r="S3922" s="386" t="str">
        <f>VLOOKUP(MOD(P3922,20),太陽の紋章,2,FALSE)</f>
        <v>魔法使い</v>
      </c>
      <c r="T3922" s="111" t="s">
        <v>4901</v>
      </c>
    </row>
    <row r="3923" spans="1:20" ht="13.5" customHeight="1">
      <c r="A3923" s="50" t="str">
        <f>VLOOKUP(MOD(E3923,10),十干,2,FALSE)</f>
        <v>壬</v>
      </c>
      <c r="B3923" s="199" t="str">
        <f>VLOOKUP(MOD(E3923,12),十二支,3,FALSE)</f>
        <v xml:space="preserve">11 木 </v>
      </c>
      <c r="C3923" s="201" t="str">
        <f>VLOOKUP(F3923,星座,3,TRUE)</f>
        <v xml:space="preserve">01 冥 </v>
      </c>
      <c r="D3923" s="531">
        <v>26601</v>
      </c>
      <c r="E3923" s="1">
        <f>IFERROR(YEAR(D3923),LEFT(D3923,4))</f>
        <v>1972</v>
      </c>
      <c r="F3923" s="1" t="str">
        <f>IF(ISTEXT(D3923),RIGHT(D3923,5),TEXT(D3923,"mm/dd"))</f>
        <v>10/29</v>
      </c>
      <c r="G3923" s="39">
        <f>SUM(MID(E3923,1,1),MID(E3923,2,1),MID(E3923,3,1),MID(E3923,4,1),MID(F3923,1,1),MID(F3923,2,1),MID(F3923,4,1),MID(F3923,5,1))</f>
        <v>31</v>
      </c>
      <c r="H3923" s="41">
        <f>IF(MOD(G3923,9)=0,9,MOD(G3923,9))</f>
        <v>4</v>
      </c>
      <c r="I3923" s="45" t="str">
        <f>IFERROR(MID("日月火水木金土",WEEKDAY(D3923),1),"")</f>
        <v>日</v>
      </c>
      <c r="J3923" s="304" t="s">
        <v>3953</v>
      </c>
      <c r="K3923" s="202" t="str">
        <f>VLOOKUP(F3923,石と花メイン,3,FALSE)</f>
        <v>◆猫目石</v>
      </c>
      <c r="L3923" s="297" t="str">
        <f>VLOOKUP(F3923,石と花メイン,4,FALSE)</f>
        <v>グロリオサ【狐百合】</v>
      </c>
      <c r="M3923" s="393">
        <f>IF(OR(MONTH(F3923)&lt;7,AND(MONTH(F3923)=7,DAY(F3923)&lt;=25)),
MOD(SUM((E3923-1901)*365,259),260),
MOD(SUM((E3923-1900)*365,259),260))</f>
        <v>19</v>
      </c>
      <c r="N3923" s="390">
        <f>IF(AND(MONTH(F3923)=7,DAY(F3923)&gt;25),1,
ROUNDDOWN((SUM(VLOOKUP(MONTH(F3923),D暦変換用数値,2,FALSE),DAY(F3923))/28)+1,0))</f>
        <v>4</v>
      </c>
      <c r="O3923" s="205">
        <f>IF(AND(MONTH(F3923)=7,DAY(F3923)&gt;25),DAY(F3923)-25,
MOD((SUM(VLOOKUP(MONTH(F3923),D暦変換用数値,2,FALSE),DAY(F3923))),28)+1)</f>
        <v>12</v>
      </c>
      <c r="P3923" s="406">
        <f>IF(OR(MONTH(F3923)&lt;7,AND(MONTH(F3923)=7,DAY(F3923)&lt;=25)),
MOD(SUM((E3923-1901)*365,(N3923-1)*28,O3923,258),260),
MOD(SUM((E3923-1900)*365,(N3923-1)*28,O3923,258),260))</f>
        <v>114</v>
      </c>
      <c r="Q3923" s="375" t="str">
        <f>VLOOKUP(MOD(P3923,4),色,2,FALSE)</f>
        <v>白い</v>
      </c>
      <c r="R3923" s="293" t="str">
        <f>VLOOKUP(MOD(P3923,13),銀河の音,2,FALSE)</f>
        <v>惑星の</v>
      </c>
      <c r="S3923" s="386" t="str">
        <f>VLOOKUP(MOD(P3923,20),太陽の紋章,2,FALSE)</f>
        <v>魔法使い</v>
      </c>
      <c r="T3923" s="93" t="s">
        <v>1036</v>
      </c>
    </row>
    <row r="3924" spans="1:20" ht="13.5" customHeight="1">
      <c r="A3924" s="50" t="str">
        <f>VLOOKUP(MOD(E3924,10),十干,2,FALSE)</f>
        <v>壬</v>
      </c>
      <c r="B3924" s="199" t="str">
        <f>VLOOKUP(MOD(E3924,12),十二支,3,FALSE)</f>
        <v xml:space="preserve">11 木 </v>
      </c>
      <c r="C3924" s="201" t="str">
        <f>VLOOKUP(F3924,星座,3,TRUE)</f>
        <v xml:space="preserve">01 冥 </v>
      </c>
      <c r="D3924" s="531">
        <v>26602</v>
      </c>
      <c r="E3924" s="1">
        <f>IFERROR(YEAR(D3924),LEFT(D3924,4))</f>
        <v>1972</v>
      </c>
      <c r="F3924" s="1" t="str">
        <f>IF(ISTEXT(D3924),RIGHT(D3924,5),TEXT(D3924,"mm/dd"))</f>
        <v>10/30</v>
      </c>
      <c r="G3924" s="39">
        <f>SUM(MID(E3924,1,1),MID(E3924,2,1),MID(E3924,3,1),MID(E3924,4,1),MID(F3924,1,1),MID(F3924,2,1),MID(F3924,4,1),MID(F3924,5,1))</f>
        <v>23</v>
      </c>
      <c r="H3924" s="41">
        <f>IF(MOD(G3924,9)=0,9,MOD(G3924,9))</f>
        <v>5</v>
      </c>
      <c r="I3924" s="45" t="str">
        <f>IFERROR(MID("日月火水木金土",WEEKDAY(D3924),1),"")</f>
        <v>月</v>
      </c>
      <c r="J3924" s="304" t="s">
        <v>3954</v>
      </c>
      <c r="K3924" s="202" t="str">
        <f>VLOOKUP(F3924,石と花メイン,3,FALSE)</f>
        <v>◆翠玉</v>
      </c>
      <c r="L3924" s="297" t="str">
        <f>VLOOKUP(F3924,石と花メイン,4,FALSE)</f>
        <v>ロベリア【瑠璃蝶々】</v>
      </c>
      <c r="M3924" s="393">
        <f>IF(OR(MONTH(F3924)&lt;7,AND(MONTH(F3924)=7,DAY(F3924)&lt;=25)),
MOD(SUM((E3924-1901)*365,259),260),
MOD(SUM((E3924-1900)*365,259),260))</f>
        <v>19</v>
      </c>
      <c r="N3924" s="390">
        <f>IF(AND(MONTH(F3924)=7,DAY(F3924)&gt;25),1,
ROUNDDOWN((SUM(VLOOKUP(MONTH(F3924),D暦変換用数値,2,FALSE),DAY(F3924))/28)+1,0))</f>
        <v>4</v>
      </c>
      <c r="O3924" s="205">
        <f>IF(AND(MONTH(F3924)=7,DAY(F3924)&gt;25),DAY(F3924)-25,
MOD((SUM(VLOOKUP(MONTH(F3924),D暦変換用数値,2,FALSE),DAY(F3924))),28)+1)</f>
        <v>13</v>
      </c>
      <c r="P3924" s="406">
        <f>IF(OR(MONTH(F3924)&lt;7,AND(MONTH(F3924)=7,DAY(F3924)&lt;=25)),
MOD(SUM((E3924-1901)*365,(N3924-1)*28,O3924,258),260),
MOD(SUM((E3924-1900)*365,(N3924-1)*28,O3924,258),260))</f>
        <v>115</v>
      </c>
      <c r="Q3924" s="374" t="str">
        <f>VLOOKUP(MOD(P3924,4),色,2,FALSE)</f>
        <v>青い</v>
      </c>
      <c r="R3924" s="292" t="str">
        <f>VLOOKUP(MOD(P3924,13),銀河の音,2,FALSE)</f>
        <v>スペクトルの</v>
      </c>
      <c r="S3924" s="385" t="str">
        <f>VLOOKUP(MOD(P3924,20),太陽の紋章,2,FALSE)</f>
        <v>鷲</v>
      </c>
      <c r="T3924" s="97" t="s">
        <v>4902</v>
      </c>
    </row>
    <row r="3925" spans="1:20" ht="13.5" customHeight="1">
      <c r="A3925" s="50" t="str">
        <f>VLOOKUP(MOD(E3925,10),十干,2,FALSE)</f>
        <v>壬</v>
      </c>
      <c r="B3925" s="199" t="str">
        <f>VLOOKUP(MOD(E3925,12),十二支,3,FALSE)</f>
        <v xml:space="preserve">11 木 </v>
      </c>
      <c r="C3925" s="201" t="str">
        <f>VLOOKUP(F3925,星座,3,TRUE)</f>
        <v xml:space="preserve">01 冥 </v>
      </c>
      <c r="D3925" s="531">
        <v>26603</v>
      </c>
      <c r="E3925" s="1">
        <f>IFERROR(YEAR(D3925),LEFT(D3925,4))</f>
        <v>1972</v>
      </c>
      <c r="F3925" s="1" t="str">
        <f>IF(ISTEXT(D3925),RIGHT(D3925,5),TEXT(D3925,"mm/dd"))</f>
        <v>10/31</v>
      </c>
      <c r="G3925" s="39">
        <f>SUM(MID(E3925,1,1),MID(E3925,2,1),MID(E3925,3,1),MID(E3925,4,1),MID(F3925,1,1),MID(F3925,2,1),MID(F3925,4,1),MID(F3925,5,1))</f>
        <v>24</v>
      </c>
      <c r="H3925" s="41">
        <f>IF(MOD(G3925,9)=0,9,MOD(G3925,9))</f>
        <v>6</v>
      </c>
      <c r="I3925" s="45" t="str">
        <f>IFERROR(MID("日月火水木金土",WEEKDAY(D3925),1),"")</f>
        <v>火</v>
      </c>
      <c r="J3925" s="304" t="s">
        <v>3955</v>
      </c>
      <c r="K3925" s="202" t="str">
        <f>VLOOKUP(F3925,石と花メイン,3,FALSE)</f>
        <v>◆星条紅玉</v>
      </c>
      <c r="L3925" s="297" t="str">
        <f>VLOOKUP(F3925,石と花メイン,4,FALSE)</f>
        <v>紅葉</v>
      </c>
      <c r="M3925" s="393">
        <f>IF(OR(MONTH(F3925)&lt;7,AND(MONTH(F3925)=7,DAY(F3925)&lt;=25)),
MOD(SUM((E3925-1901)*365,259),260),
MOD(SUM((E3925-1900)*365,259),260))</f>
        <v>19</v>
      </c>
      <c r="N3925" s="390">
        <f>IF(AND(MONTH(F3925)=7,DAY(F3925)&gt;25),1,
ROUNDDOWN((SUM(VLOOKUP(MONTH(F3925),D暦変換用数値,2,FALSE),DAY(F3925))/28)+1,0))</f>
        <v>4</v>
      </c>
      <c r="O3925" s="205">
        <f>IF(AND(MONTH(F3925)=7,DAY(F3925)&gt;25),DAY(F3925)-25,
MOD((SUM(VLOOKUP(MONTH(F3925),D暦変換用数値,2,FALSE),DAY(F3925))),28)+1)</f>
        <v>14</v>
      </c>
      <c r="P3925" s="406">
        <f>IF(OR(MONTH(F3925)&lt;7,AND(MONTH(F3925)=7,DAY(F3925)&lt;=25)),
MOD(SUM((E3925-1901)*365,(N3925-1)*28,O3925,258),260),
MOD(SUM((E3925-1900)*365,(N3925-1)*28,O3925,258),260))</f>
        <v>116</v>
      </c>
      <c r="Q3925" s="373" t="str">
        <f>VLOOKUP(MOD(P3925,4),色,2,FALSE)</f>
        <v>黄色い</v>
      </c>
      <c r="R3925" s="291" t="str">
        <f>VLOOKUP(MOD(P3925,13),銀河の音,2,FALSE)</f>
        <v>水晶の</v>
      </c>
      <c r="S3925" s="384" t="str">
        <f>VLOOKUP(MOD(P3925,20),太陽の紋章,2,FALSE)</f>
        <v>戦士</v>
      </c>
      <c r="T3925" s="98" t="s">
        <v>3736</v>
      </c>
    </row>
    <row r="3926" spans="1:20" ht="13.5" customHeight="1">
      <c r="A3926" s="50" t="str">
        <f>VLOOKUP(MOD(E3926,10),十干,2,FALSE)</f>
        <v>壬</v>
      </c>
      <c r="B3926" s="199" t="str">
        <f>VLOOKUP(MOD(E3926,12),十二支,3,FALSE)</f>
        <v xml:space="preserve">11 木 </v>
      </c>
      <c r="C3926" s="201" t="str">
        <f>VLOOKUP(F3926,星座,3,TRUE)</f>
        <v xml:space="preserve">01 冥 </v>
      </c>
      <c r="D3926" s="531">
        <v>26611</v>
      </c>
      <c r="E3926" s="1">
        <f>IFERROR(YEAR(D3926),LEFT(D3926,4))</f>
        <v>1972</v>
      </c>
      <c r="F3926" s="1" t="str">
        <f>IF(ISTEXT(D3926),RIGHT(D3926,5),TEXT(D3926,"mm/dd"))</f>
        <v>11/08</v>
      </c>
      <c r="G3926" s="39">
        <f>SUM(MID(E3926,1,1),MID(E3926,2,1),MID(E3926,3,1),MID(E3926,4,1),MID(F3926,1,1),MID(F3926,2,1),MID(F3926,4,1),MID(F3926,5,1))</f>
        <v>29</v>
      </c>
      <c r="H3926" s="41">
        <f>IF(MOD(G3926,9)=0,9,MOD(G3926,9))</f>
        <v>2</v>
      </c>
      <c r="I3926" s="45" t="str">
        <f>IFERROR(MID("日月火水木金土",WEEKDAY(D3926),1),"")</f>
        <v>水</v>
      </c>
      <c r="J3926" s="304" t="s">
        <v>3956</v>
      </c>
      <c r="K3926" s="202" t="str">
        <f>VLOOKUP(F3926,石と花メイン,3,FALSE)</f>
        <v>◇金剛石</v>
      </c>
      <c r="L3926" s="297" t="str">
        <f>VLOOKUP(F3926,石と花メイン,4,FALSE)</f>
        <v>仙翁【リクニス】</v>
      </c>
      <c r="M3926" s="393">
        <f>IF(OR(MONTH(F3926)&lt;7,AND(MONTH(F3926)=7,DAY(F3926)&lt;=25)),
MOD(SUM((E3926-1901)*365,259),260),
MOD(SUM((E3926-1900)*365,259),260))</f>
        <v>19</v>
      </c>
      <c r="N3926" s="390">
        <f>IF(AND(MONTH(F3926)=7,DAY(F3926)&gt;25),1,
ROUNDDOWN((SUM(VLOOKUP(MONTH(F3926),D暦変換用数値,2,FALSE),DAY(F3926))/28)+1,0))</f>
        <v>4</v>
      </c>
      <c r="O3926" s="205">
        <f>IF(AND(MONTH(F3926)=7,DAY(F3926)&gt;25),DAY(F3926)-25,
MOD((SUM(VLOOKUP(MONTH(F3926),D暦変換用数値,2,FALSE),DAY(F3926))),28)+1)</f>
        <v>22</v>
      </c>
      <c r="P3926" s="406">
        <f>IF(OR(MONTH(F3926)&lt;7,AND(MONTH(F3926)=7,DAY(F3926)&lt;=25)),
MOD(SUM((E3926-1901)*365,(N3926-1)*28,O3926,258),260),
MOD(SUM((E3926-1900)*365,(N3926-1)*28,O3926,258),260))</f>
        <v>124</v>
      </c>
      <c r="Q3926" s="373" t="str">
        <f>VLOOKUP(MOD(P3926,4),色,2,FALSE)</f>
        <v>黄色い</v>
      </c>
      <c r="R3926" s="291" t="str">
        <f>VLOOKUP(MOD(P3926,13),銀河の音,2,FALSE)</f>
        <v>共振の</v>
      </c>
      <c r="S3926" s="384" t="str">
        <f>VLOOKUP(MOD(P3926,20),太陽の紋章,2,FALSE)</f>
        <v>種</v>
      </c>
      <c r="T3926" s="111" t="s">
        <v>4901</v>
      </c>
    </row>
    <row r="3927" spans="1:20" ht="13.5" customHeight="1">
      <c r="A3927" s="50" t="str">
        <f>VLOOKUP(MOD(E3927,10),十干,2,FALSE)</f>
        <v>壬</v>
      </c>
      <c r="B3927" s="199" t="str">
        <f>VLOOKUP(MOD(E3927,12),十二支,3,FALSE)</f>
        <v xml:space="preserve">11 木 </v>
      </c>
      <c r="C3927" s="201" t="str">
        <f>VLOOKUP(F3927,星座,3,TRUE)</f>
        <v xml:space="preserve">01 冥 </v>
      </c>
      <c r="D3927" s="531">
        <v>26616</v>
      </c>
      <c r="E3927" s="1">
        <f>IFERROR(YEAR(D3927),LEFT(D3927,4))</f>
        <v>1972</v>
      </c>
      <c r="F3927" s="1" t="str">
        <f>IF(ISTEXT(D3927),RIGHT(D3927,5),TEXT(D3927,"mm/dd"))</f>
        <v>11/13</v>
      </c>
      <c r="G3927" s="39">
        <f>SUM(MID(E3927,1,1),MID(E3927,2,1),MID(E3927,3,1),MID(E3927,4,1),MID(F3927,1,1),MID(F3927,2,1),MID(F3927,4,1),MID(F3927,5,1))</f>
        <v>25</v>
      </c>
      <c r="H3927" s="41">
        <f>IF(MOD(G3927,9)=0,9,MOD(G3927,9))</f>
        <v>7</v>
      </c>
      <c r="I3927" s="45" t="str">
        <f>IFERROR(MID("日月火水木金土",WEEKDAY(D3927),1),"")</f>
        <v>月</v>
      </c>
      <c r="J3927" s="304" t="s">
        <v>3957</v>
      </c>
      <c r="K3927" s="202" t="str">
        <f>VLOOKUP(F3927,石と花メイン,3,FALSE)</f>
        <v>◇金剛石</v>
      </c>
      <c r="L3927" s="297" t="str">
        <f>VLOOKUP(F3927,石と花メイン,4,FALSE)</f>
        <v>ランタナ【七変化】</v>
      </c>
      <c r="M3927" s="393">
        <f>IF(OR(MONTH(F3927)&lt;7,AND(MONTH(F3927)=7,DAY(F3927)&lt;=25)),
MOD(SUM((E3927-1901)*365,259),260),
MOD(SUM((E3927-1900)*365,259),260))</f>
        <v>19</v>
      </c>
      <c r="N3927" s="390">
        <f>IF(AND(MONTH(F3927)=7,DAY(F3927)&gt;25),1,
ROUNDDOWN((SUM(VLOOKUP(MONTH(F3927),D暦変換用数値,2,FALSE),DAY(F3927))/28)+1,0))</f>
        <v>4</v>
      </c>
      <c r="O3927" s="205">
        <f>IF(AND(MONTH(F3927)=7,DAY(F3927)&gt;25),DAY(F3927)-25,
MOD((SUM(VLOOKUP(MONTH(F3927),D暦変換用数値,2,FALSE),DAY(F3927))),28)+1)</f>
        <v>27</v>
      </c>
      <c r="P3927" s="406">
        <f>IF(OR(MONTH(F3927)&lt;7,AND(MONTH(F3927)=7,DAY(F3927)&lt;=25)),
MOD(SUM((E3927-1901)*365,(N3927-1)*28,O3927,258),260),
MOD(SUM((E3927-1900)*365,(N3927-1)*28,O3927,258),260))</f>
        <v>129</v>
      </c>
      <c r="Q3927" s="372" t="str">
        <f>VLOOKUP(MOD(P3927,4),色,2,FALSE)</f>
        <v>赤い</v>
      </c>
      <c r="R3927" s="290" t="str">
        <f>VLOOKUP(MOD(P3927,13),銀河の音,2,FALSE)</f>
        <v>水晶の</v>
      </c>
      <c r="S3927" s="383" t="str">
        <f>VLOOKUP(MOD(P3927,20),太陽の紋章,2,FALSE)</f>
        <v>月</v>
      </c>
      <c r="T3927" s="111" t="s">
        <v>643</v>
      </c>
    </row>
    <row r="3928" spans="1:20" ht="13.5" customHeight="1">
      <c r="A3928" s="50" t="str">
        <f>VLOOKUP(MOD(E3928,10),十干,2,FALSE)</f>
        <v>甲</v>
      </c>
      <c r="B3928" s="199" t="str">
        <f>VLOOKUP(MOD(E3928,12),十二支,3,FALSE)</f>
        <v xml:space="preserve">11 木 </v>
      </c>
      <c r="C3928" s="201" t="str">
        <f>VLOOKUP(F3928,星座,3,TRUE)</f>
        <v xml:space="preserve">01 冥 </v>
      </c>
      <c r="D3928" s="531">
        <v>30979</v>
      </c>
      <c r="E3928" s="1">
        <f>IFERROR(YEAR(D3928),LEFT(D3928,4))</f>
        <v>1984</v>
      </c>
      <c r="F3928" s="1" t="str">
        <f>IF(ISTEXT(D3928),RIGHT(D3928,5),TEXT(D3928,"mm/dd"))</f>
        <v>10/24</v>
      </c>
      <c r="G3928" s="39">
        <f>SUM(MID(E3928,1,1),MID(E3928,2,1),MID(E3928,3,1),MID(E3928,4,1),MID(F3928,1,1),MID(F3928,2,1),MID(F3928,4,1),MID(F3928,5,1))</f>
        <v>29</v>
      </c>
      <c r="H3928" s="41">
        <f>IF(MOD(G3928,9)=0,9,MOD(G3928,9))</f>
        <v>2</v>
      </c>
      <c r="I3928" s="45" t="str">
        <f>IFERROR(MID("日月火水木金土",WEEKDAY(D3928),1),"")</f>
        <v>水</v>
      </c>
      <c r="J3928" s="304" t="s">
        <v>3958</v>
      </c>
      <c r="K3928" s="202" t="str">
        <f>VLOOKUP(F3928,石と花メイン,3,FALSE)</f>
        <v>●蛋白石</v>
      </c>
      <c r="L3928" s="297" t="str">
        <f>VLOOKUP(F3928,石と花メイン,4,FALSE)</f>
        <v>ガーベラ【大千本槍】</v>
      </c>
      <c r="M3928" s="393">
        <f>IF(OR(MONTH(F3928)&lt;7,AND(MONTH(F3928)=7,DAY(F3928)&lt;=25)),
MOD(SUM((E3928-1901)*365,259),260),
MOD(SUM((E3928-1900)*365,259),260))</f>
        <v>239</v>
      </c>
      <c r="N3928" s="390">
        <f>IF(AND(MONTH(F3928)=7,DAY(F3928)&gt;25),1,
ROUNDDOWN((SUM(VLOOKUP(MONTH(F3928),D暦変換用数値,2,FALSE),DAY(F3928))/28)+1,0))</f>
        <v>4</v>
      </c>
      <c r="O3928" s="205">
        <f>IF(AND(MONTH(F3928)=7,DAY(F3928)&gt;25),DAY(F3928)-25,
MOD((SUM(VLOOKUP(MONTH(F3928),D暦変換用数値,2,FALSE),DAY(F3928))),28)+1)</f>
        <v>7</v>
      </c>
      <c r="P3928" s="406">
        <f>IF(OR(MONTH(F3928)&lt;7,AND(MONTH(F3928)=7,DAY(F3928)&lt;=25)),
MOD(SUM((E3928-1901)*365,(N3928-1)*28,O3928,258),260),
MOD(SUM((E3928-1900)*365,(N3928-1)*28,O3928,258),260))</f>
        <v>69</v>
      </c>
      <c r="Q3928" s="372" t="str">
        <f>VLOOKUP(MOD(P3928,4),色,2,FALSE)</f>
        <v>赤い</v>
      </c>
      <c r="R3928" s="290" t="str">
        <f>VLOOKUP(MOD(P3928,13),銀河の音,2,FALSE)</f>
        <v>自己存在の</v>
      </c>
      <c r="S3928" s="383" t="str">
        <f>VLOOKUP(MOD(P3928,20),太陽の紋章,2,FALSE)</f>
        <v>月</v>
      </c>
      <c r="T3928" s="111" t="s">
        <v>7120</v>
      </c>
    </row>
    <row r="3929" spans="1:20" ht="13.5" customHeight="1">
      <c r="A3929" s="50" t="str">
        <f>VLOOKUP(MOD(E3929,10),十干,2,FALSE)</f>
        <v>甲</v>
      </c>
      <c r="B3929" s="199" t="str">
        <f>VLOOKUP(MOD(E3929,12),十二支,3,FALSE)</f>
        <v xml:space="preserve">11 木 </v>
      </c>
      <c r="C3929" s="201" t="str">
        <f>VLOOKUP(F3929,星座,3,TRUE)</f>
        <v xml:space="preserve">01 冥 </v>
      </c>
      <c r="D3929" s="531">
        <v>30995</v>
      </c>
      <c r="E3929" s="1">
        <f>IFERROR(YEAR(D3929),LEFT(D3929,4))</f>
        <v>1984</v>
      </c>
      <c r="F3929" s="1" t="str">
        <f>IF(ISTEXT(D3929),RIGHT(D3929,5),TEXT(D3929,"mm/dd"))</f>
        <v>11/09</v>
      </c>
      <c r="G3929" s="39">
        <f>SUM(MID(E3929,1,1),MID(E3929,2,1),MID(E3929,3,1),MID(E3929,4,1),MID(F3929,1,1),MID(F3929,2,1),MID(F3929,4,1),MID(F3929,5,1))</f>
        <v>33</v>
      </c>
      <c r="H3929" s="41">
        <f>IF(MOD(G3929,9)=0,9,MOD(G3929,9))</f>
        <v>6</v>
      </c>
      <c r="I3929" s="45" t="str">
        <f>IFERROR(MID("日月火水木金土",WEEKDAY(D3929),1),"")</f>
        <v>金</v>
      </c>
      <c r="J3929" s="304" t="s">
        <v>3959</v>
      </c>
      <c r="K3929" s="202" t="str">
        <f>VLOOKUP(F3929,石と花メイン,3,FALSE)</f>
        <v>●琥珀</v>
      </c>
      <c r="L3929" s="297" t="str">
        <f>VLOOKUP(F3929,石と花メイン,4,FALSE)</f>
        <v>竜脳菊</v>
      </c>
      <c r="M3929" s="393">
        <f>IF(OR(MONTH(F3929)&lt;7,AND(MONTH(F3929)=7,DAY(F3929)&lt;=25)),
MOD(SUM((E3929-1901)*365,259),260),
MOD(SUM((E3929-1900)*365,259),260))</f>
        <v>239</v>
      </c>
      <c r="N3929" s="390">
        <f>IF(AND(MONTH(F3929)=7,DAY(F3929)&gt;25),1,
ROUNDDOWN((SUM(VLOOKUP(MONTH(F3929),D暦変換用数値,2,FALSE),DAY(F3929))/28)+1,0))</f>
        <v>4</v>
      </c>
      <c r="O3929" s="205">
        <f>IF(AND(MONTH(F3929)=7,DAY(F3929)&gt;25),DAY(F3929)-25,
MOD((SUM(VLOOKUP(MONTH(F3929),D暦変換用数値,2,FALSE),DAY(F3929))),28)+1)</f>
        <v>23</v>
      </c>
      <c r="P3929" s="406">
        <f>IF(OR(MONTH(F3929)&lt;7,AND(MONTH(F3929)=7,DAY(F3929)&lt;=25)),
MOD(SUM((E3929-1901)*365,(N3929-1)*28,O3929,258),260),
MOD(SUM((E3929-1900)*365,(N3929-1)*28,O3929,258),260))</f>
        <v>85</v>
      </c>
      <c r="Q3929" s="372" t="str">
        <f>VLOOKUP(MOD(P3929,4),色,2,FALSE)</f>
        <v>赤い</v>
      </c>
      <c r="R3929" s="290" t="str">
        <f>VLOOKUP(MOD(P3929,13),銀河の音,2,FALSE)</f>
        <v>共振の</v>
      </c>
      <c r="S3929" s="383" t="str">
        <f>VLOOKUP(MOD(P3929,20),太陽の紋章,2,FALSE)</f>
        <v>蛇</v>
      </c>
      <c r="T3929" s="98" t="s">
        <v>3736</v>
      </c>
    </row>
    <row r="3930" spans="1:20" ht="13.5" customHeight="1">
      <c r="A3930" s="334" t="str">
        <f>VLOOKUP(MOD(E3930,10),十干,2,FALSE)</f>
        <v>甲</v>
      </c>
      <c r="B3930" s="331" t="str">
        <f>VLOOKUP(MOD(E3930,12),十二支,3,FALSE)</f>
        <v xml:space="preserve">11 木 </v>
      </c>
      <c r="C3930" s="336" t="str">
        <f>VLOOKUP(F3930,星座,3,TRUE)</f>
        <v xml:space="preserve">01 冥 </v>
      </c>
      <c r="D3930" s="540">
        <v>30999</v>
      </c>
      <c r="E3930" s="131">
        <f>IFERROR(YEAR(D3930),LEFT(D3930,4))</f>
        <v>1984</v>
      </c>
      <c r="F3930" s="538" t="str">
        <f>IF(ISTEXT(D3930),RIGHT(D3930,5),TEXT(D3930,"mm/dd"))</f>
        <v>11/13</v>
      </c>
      <c r="G3930" s="133">
        <f>SUM(MID(E3930,1,1),MID(E3930,2,1),MID(E3930,3,1),MID(E3930,4,1),MID(F3930,1,1),MID(F3930,2,1),MID(F3930,4,1),MID(F3930,5,1))</f>
        <v>28</v>
      </c>
      <c r="H3930" s="133">
        <f>IF(MOD(G3930,9)=0,9,MOD(G3930,9))</f>
        <v>1</v>
      </c>
      <c r="I3930" s="131" t="str">
        <f>IFERROR(MID("日月火水木金土",WEEKDAY(D3930),1),"")</f>
        <v>火</v>
      </c>
      <c r="J3930" s="306" t="s">
        <v>9371</v>
      </c>
      <c r="K3930" s="335" t="str">
        <f>VLOOKUP(F3930,石と花メイン,3,FALSE)</f>
        <v>◇金剛石</v>
      </c>
      <c r="L3930" s="302" t="str">
        <f>VLOOKUP(F3930,石と花メイン,4,FALSE)</f>
        <v>ランタナ【七変化】</v>
      </c>
      <c r="M3930" s="396">
        <f>IF(OR(MONTH(F3930)&lt;7,AND(MONTH(F3930)=7,DAY(F3930)&lt;=25)),
MOD(SUM((E3930-1901)*365,259),260),
MOD(SUM((E3930-1900)*365,259),260))</f>
        <v>239</v>
      </c>
      <c r="N3930" s="335">
        <f>IF(AND(MONTH(F3930)=7,DAY(F3930)&gt;25),1,
ROUNDDOWN((SUM(VLOOKUP(MONTH(F3930),D暦変換用数値,2,FALSE),DAY(F3930))/28)+1,0))</f>
        <v>4</v>
      </c>
      <c r="O3930" s="132">
        <f>IF(AND(MONTH(F3930)=7,DAY(F3930)&gt;25),DAY(F3930)-25,
MOD((SUM(VLOOKUP(MONTH(F3930),D暦変換用数値,2,FALSE),DAY(F3930))),28)+1)</f>
        <v>27</v>
      </c>
      <c r="P3930" s="404">
        <f>IF(OR(MONTH(F3930)&lt;7,AND(MONTH(F3930)=7,DAY(F3930)&lt;=25)),
MOD(SUM((E3930-1901)*365,(N3930-1)*28,O3930,258),260),
MOD(SUM((E3930-1900)*365,(N3930-1)*28,O3930,258),260))</f>
        <v>89</v>
      </c>
      <c r="Q3930" s="376" t="str">
        <f>VLOOKUP(MOD(P3930,4),色,2,FALSE)</f>
        <v>赤い</v>
      </c>
      <c r="R3930" s="333" t="str">
        <f>VLOOKUP(MOD(P3930,13),銀河の音,2,FALSE)</f>
        <v>スペクトルの</v>
      </c>
      <c r="S3930" s="387" t="str">
        <f>VLOOKUP(MOD(P3930,20),太陽の紋章,2,FALSE)</f>
        <v>月</v>
      </c>
      <c r="T3930" s="119" t="s">
        <v>9372</v>
      </c>
    </row>
    <row r="3931" spans="1:20" ht="13.5" customHeight="1">
      <c r="A3931" s="285" t="str">
        <f>VLOOKUP(MOD(E3931,10),十干,2,FALSE)</f>
        <v>戊</v>
      </c>
      <c r="B3931" s="283" t="str">
        <f>VLOOKUP(MOD(E3931,12),十二支,3,FALSE)</f>
        <v xml:space="preserve">11 木 </v>
      </c>
      <c r="C3931" s="287" t="str">
        <f>VLOOKUP(F3931,星座,3,TRUE)</f>
        <v xml:space="preserve">01 冥 </v>
      </c>
      <c r="D3931" s="533">
        <v>39748</v>
      </c>
      <c r="E3931" s="83">
        <f>IFERROR(YEAR(D3931),LEFT(D3931,4))</f>
        <v>2008</v>
      </c>
      <c r="F3931" s="83" t="str">
        <f>IF(ISTEXT(D3931),RIGHT(D3931,5),TEXT(D3931,"mm/dd"))</f>
        <v>10/27</v>
      </c>
      <c r="G3931" s="88">
        <f>SUM(MID(E3931,1,1),MID(E3931,2,1),MID(E3931,3,1),MID(E3931,4,1),MID(F3931,1,1),MID(F3931,2,1),MID(F3931,4,1),MID(F3931,5,1))</f>
        <v>20</v>
      </c>
      <c r="H3931" s="88">
        <f>IF(MOD(G3931,9)=0,9,MOD(G3931,9))</f>
        <v>2</v>
      </c>
      <c r="I3931" s="83" t="str">
        <f>IFERROR(MID("日月火水木金土",WEEKDAY(D3931),1),"")</f>
        <v>月</v>
      </c>
      <c r="J3931" s="303" t="s">
        <v>1875</v>
      </c>
      <c r="K3931" s="87" t="str">
        <f>VLOOKUP(F3931,石と花メイン,3,FALSE)</f>
        <v>◆黄玉</v>
      </c>
      <c r="L3931" s="296" t="str">
        <f>VLOOKUP(F3931,石と花メイン,4,FALSE)</f>
        <v>野茨【野薔薇】</v>
      </c>
      <c r="M3931" s="392">
        <f>IF(OR(MONTH(F3931)&lt;7,AND(MONTH(F3931)=7,DAY(F3931)&lt;=25)),
MOD(SUM((E3931-1901)*365,259),260),
MOD(SUM((E3931-1900)*365,259),260))</f>
        <v>159</v>
      </c>
      <c r="N3931" s="330">
        <f>IF(AND(MONTH(F3931)=7,DAY(F3931)&gt;25),1,
ROUNDDOWN((SUM(VLOOKUP(MONTH(F3931),D暦変換用数値,2,FALSE),DAY(F3931))/28)+1,0))</f>
        <v>4</v>
      </c>
      <c r="O3931" s="84">
        <f>IF(AND(MONTH(F3931)=7,DAY(F3931)&gt;25),DAY(F3931)-25,
MOD((SUM(VLOOKUP(MONTH(F3931),D暦変換用数値,2,FALSE),DAY(F3931))),28)+1)</f>
        <v>10</v>
      </c>
      <c r="P3931" s="405">
        <f>IF(OR(MONTH(F3931)&lt;7,AND(MONTH(F3931)=7,DAY(F3931)&lt;=25)),
MOD(SUM((E3931-1901)*365,(N3931-1)*28,O3931,258),260),
MOD(SUM((E3931-1900)*365,(N3931-1)*28,O3931,258),260))</f>
        <v>252</v>
      </c>
      <c r="Q3931" s="371" t="str">
        <f>VLOOKUP(MOD(P3931,4),色,2,FALSE)</f>
        <v>黄色い</v>
      </c>
      <c r="R3931" s="289" t="str">
        <f>VLOOKUP(MOD(P3931,13),銀河の音,2,FALSE)</f>
        <v>倍音の</v>
      </c>
      <c r="S3931" s="382" t="str">
        <f>VLOOKUP(MOD(P3931,20),太陽の紋章,2,FALSE)</f>
        <v>人</v>
      </c>
      <c r="T3931" s="91"/>
    </row>
    <row r="3932" spans="1:20" ht="13.5" customHeight="1">
      <c r="A3932" s="282" t="str">
        <f>VLOOKUP(MOD(E3932,10),十干,2,FALSE)</f>
        <v>戊</v>
      </c>
      <c r="B3932" s="283" t="str">
        <f>VLOOKUP(MOD(E3932,12),十二支,3,FALSE)</f>
        <v xml:space="preserve">11 木 </v>
      </c>
      <c r="C3932" s="287" t="str">
        <f>VLOOKUP(F3932,星座,3,TRUE)</f>
        <v xml:space="preserve">01 冥 </v>
      </c>
      <c r="D3932" s="530">
        <v>39749</v>
      </c>
      <c r="E3932" s="85">
        <f>IFERROR(YEAR(D3932),LEFT(D3932,4))</f>
        <v>2008</v>
      </c>
      <c r="F3932" s="85" t="str">
        <f>IF(ISTEXT(D3932),RIGHT(D3932,5),TEXT(D3932,"mm/dd"))</f>
        <v>10/28</v>
      </c>
      <c r="G3932" s="90">
        <f>SUM(MID(E3932,1,1),MID(E3932,2,1),MID(E3932,3,1),MID(E3932,4,1),MID(F3932,1,1),MID(F3932,2,1),MID(F3932,4,1),MID(F3932,5,1))</f>
        <v>21</v>
      </c>
      <c r="H3932" s="88">
        <f>IF(MOD(G3932,9)=0,9,MOD(G3932,9))</f>
        <v>3</v>
      </c>
      <c r="I3932" s="83" t="str">
        <f>IFERROR(MID("日月火水木金土",WEEKDAY(D3932),1),"")</f>
        <v>火</v>
      </c>
      <c r="J3932" s="308" t="s">
        <v>1873</v>
      </c>
      <c r="K3932" s="87" t="str">
        <f>VLOOKUP(F3932,石と花メイン,3,FALSE)</f>
        <v>◆翠玉</v>
      </c>
      <c r="L3932" s="300" t="str">
        <f>VLOOKUP(F3932,石と花メイン,4,FALSE)</f>
        <v>ホップ【西洋唐花草】</v>
      </c>
      <c r="M3932" s="397">
        <f>IF(OR(MONTH(F3932)&lt;7,AND(MONTH(F3932)=7,DAY(F3932)&lt;=25)),
MOD(SUM((E3932-1901)*365,259),260),
MOD(SUM((E3932-1900)*365,259),260))</f>
        <v>159</v>
      </c>
      <c r="N3932" s="87">
        <f>IF(AND(MONTH(F3932)=7,DAY(F3932)&gt;25),1,
ROUNDDOWN((SUM(VLOOKUP(MONTH(F3932),D暦変換用数値,2,FALSE),DAY(F3932))/28)+1,0))</f>
        <v>4</v>
      </c>
      <c r="O3932" s="82">
        <f>IF(AND(MONTH(F3932)=7,DAY(F3932)&gt;25),DAY(F3932)-25,
MOD((SUM(VLOOKUP(MONTH(F3932),D暦変換用数値,2,FALSE),DAY(F3932))),28)+1)</f>
        <v>11</v>
      </c>
      <c r="P3932" s="409">
        <f>IF(OR(MONTH(F3932)&lt;7,AND(MONTH(F3932)=7,DAY(F3932)&lt;=25)),
MOD(SUM((E3932-1901)*365,(N3932-1)*28,O3932,258),260),
MOD(SUM((E3932-1900)*365,(N3932-1)*28,O3932,258),260))</f>
        <v>253</v>
      </c>
      <c r="Q3932" s="371" t="str">
        <f>VLOOKUP(MOD(P3932,4),色,2,FALSE)</f>
        <v>赤い</v>
      </c>
      <c r="R3932" s="289" t="str">
        <f>VLOOKUP(MOD(P3932,13),銀河の音,2,FALSE)</f>
        <v>律動の</v>
      </c>
      <c r="S3932" s="382" t="str">
        <f>VLOOKUP(MOD(P3932,20),太陽の紋章,2,FALSE)</f>
        <v>空歩く者</v>
      </c>
      <c r="T3932" s="109" t="s">
        <v>3921</v>
      </c>
    </row>
    <row r="3933" spans="1:20" ht="13.5" customHeight="1">
      <c r="A3933" s="285" t="str">
        <f>VLOOKUP(MOD(E3933,10),十干,2,FALSE)</f>
        <v>戊</v>
      </c>
      <c r="B3933" s="283" t="str">
        <f>VLOOKUP(MOD(E3933,12),十二支,3,FALSE)</f>
        <v xml:space="preserve">11 木 </v>
      </c>
      <c r="C3933" s="287" t="str">
        <f>VLOOKUP(F3933,星座,3,TRUE)</f>
        <v xml:space="preserve">01 冥 </v>
      </c>
      <c r="D3933" s="533">
        <v>39759</v>
      </c>
      <c r="E3933" s="83">
        <f>IFERROR(YEAR(D3933),LEFT(D3933,4))</f>
        <v>2008</v>
      </c>
      <c r="F3933" s="83" t="str">
        <f>IF(ISTEXT(D3933),RIGHT(D3933,5),TEXT(D3933,"mm/dd"))</f>
        <v>11/07</v>
      </c>
      <c r="G3933" s="88">
        <f>SUM(MID(E3933,1,1),MID(E3933,2,1),MID(E3933,3,1),MID(E3933,4,1),MID(F3933,1,1),MID(F3933,2,1),MID(F3933,4,1),MID(F3933,5,1))</f>
        <v>19</v>
      </c>
      <c r="H3933" s="88">
        <f>IF(MOD(G3933,9)=0,9,MOD(G3933,9))</f>
        <v>1</v>
      </c>
      <c r="I3933" s="83" t="str">
        <f>IFERROR(MID("日月火水木金土",WEEKDAY(D3933),1),"")</f>
        <v>金</v>
      </c>
      <c r="J3933" s="303" t="s">
        <v>14</v>
      </c>
      <c r="K3933" s="87" t="str">
        <f>VLOOKUP(F3933,石と花メイン,3,FALSE)</f>
        <v>●珊瑚</v>
      </c>
      <c r="L3933" s="296" t="str">
        <f>VLOOKUP(F3933,石と花メイン,4,FALSE)</f>
        <v>吾亦紅/吾木香</v>
      </c>
      <c r="M3933" s="392">
        <f>IF(OR(MONTH(F3933)&lt;7,AND(MONTH(F3933)=7,DAY(F3933)&lt;=25)),
MOD(SUM((E3933-1901)*365,259),260),
MOD(SUM((E3933-1900)*365,259),260))</f>
        <v>159</v>
      </c>
      <c r="N3933" s="330">
        <f>IF(AND(MONTH(F3933)=7,DAY(F3933)&gt;25),1,
ROUNDDOWN((SUM(VLOOKUP(MONTH(F3933),D暦変換用数値,2,FALSE),DAY(F3933))/28)+1,0))</f>
        <v>4</v>
      </c>
      <c r="O3933" s="84">
        <f>IF(AND(MONTH(F3933)=7,DAY(F3933)&gt;25),DAY(F3933)-25,
MOD((SUM(VLOOKUP(MONTH(F3933),D暦変換用数値,2,FALSE),DAY(F3933))),28)+1)</f>
        <v>21</v>
      </c>
      <c r="P3933" s="405">
        <f>IF(OR(MONTH(F3933)&lt;7,AND(MONTH(F3933)=7,DAY(F3933)&lt;=25)),
MOD(SUM((E3933-1901)*365,(N3933-1)*28,O3933,258),260),
MOD(SUM((E3933-1900)*365,(N3933-1)*28,O3933,258),260))</f>
        <v>3</v>
      </c>
      <c r="Q3933" s="371" t="str">
        <f>VLOOKUP(MOD(P3933,4),色,2,FALSE)</f>
        <v>青い</v>
      </c>
      <c r="R3933" s="289" t="str">
        <f>VLOOKUP(MOD(P3933,13),銀河の音,2,FALSE)</f>
        <v>電気の</v>
      </c>
      <c r="S3933" s="382" t="str">
        <f>VLOOKUP(MOD(P3933,20),太陽の紋章,2,FALSE)</f>
        <v>夜</v>
      </c>
      <c r="T3933" s="91"/>
    </row>
    <row r="3934" spans="1:20" ht="13.5" customHeight="1">
      <c r="A3934" s="282" t="str">
        <f>VLOOKUP(MOD(E3934,10),十干,2,FALSE)</f>
        <v>戊</v>
      </c>
      <c r="B3934" s="283" t="str">
        <f>VLOOKUP(MOD(E3934,12),十二支,3,FALSE)</f>
        <v xml:space="preserve">11 木 </v>
      </c>
      <c r="C3934" s="287" t="str">
        <f>VLOOKUP(F3934,星座,3,TRUE)</f>
        <v xml:space="preserve">01 冥 </v>
      </c>
      <c r="D3934" s="533" t="s">
        <v>8873</v>
      </c>
      <c r="E3934" s="83" t="str">
        <f>IFERROR(YEAR(D3934),LEFT(D3934,4))</f>
        <v>1828</v>
      </c>
      <c r="F3934" s="83" t="str">
        <f>IF(ISTEXT(D3934),RIGHT(D3934,5),TEXT(D3934,"mm/dd"))</f>
        <v>11/19</v>
      </c>
      <c r="G3934" s="88">
        <f>SUM(MID(E3934,1,1),MID(E3934,2,1),MID(E3934,3,1),MID(E3934,4,1),MID(F3934,1,1),MID(F3934,2,1),MID(F3934,4,1),MID(F3934,5,1))</f>
        <v>31</v>
      </c>
      <c r="H3934" s="88">
        <f>IF(MOD(G3934,9)=0,9,MOD(G3934,9))</f>
        <v>4</v>
      </c>
      <c r="I3934" s="83" t="str">
        <f>IFERROR(MID("日月火水木金土",WEEKDAY(D3934),1),"")</f>
        <v/>
      </c>
      <c r="J3934" s="303" t="s">
        <v>4720</v>
      </c>
      <c r="K3934" s="87" t="str">
        <f>VLOOKUP(F3934,石と花メイン,3,FALSE)</f>
        <v>◆翠玉</v>
      </c>
      <c r="L3934" s="296" t="str">
        <f>VLOOKUP(F3934,石と花メイン,4,FALSE)</f>
        <v>櫨の木【蝋の木】</v>
      </c>
      <c r="M3934" s="392">
        <f>IF(OR(MONTH(F3934)&lt;7,AND(MONTH(F3934)=7,DAY(F3934)&lt;=25)),
MOD(SUM((E3934-1901)*365,259),260),
MOD(SUM((E3934-1900)*365,259),260))</f>
        <v>239</v>
      </c>
      <c r="N3934" s="330">
        <f>IF(AND(MONTH(F3934)=7,DAY(F3934)&gt;25),1,
ROUNDDOWN((SUM(VLOOKUP(MONTH(F3934),D暦変換用数値,2,FALSE),DAY(F3934))/28)+1,0))</f>
        <v>5</v>
      </c>
      <c r="O3934" s="84">
        <f>IF(AND(MONTH(F3934)=7,DAY(F3934)&gt;25),DAY(F3934)-25,
MOD((SUM(VLOOKUP(MONTH(F3934),D暦変換用数値,2,FALSE),DAY(F3934))),28)+1)</f>
        <v>5</v>
      </c>
      <c r="P3934" s="405">
        <f>IF(OR(MONTH(F3934)&lt;7,AND(MONTH(F3934)=7,DAY(F3934)&lt;=25)),
MOD(SUM((E3934-1901)*365,(N3934-1)*28,O3934,258),260),
MOD(SUM((E3934-1900)*365,(N3934-1)*28,O3934,258),260))</f>
        <v>95</v>
      </c>
      <c r="Q3934" s="371" t="str">
        <f>VLOOKUP(MOD(P3934,4),色,2,FALSE)</f>
        <v>青い</v>
      </c>
      <c r="R3934" s="289" t="str">
        <f>VLOOKUP(MOD(P3934,13),銀河の音,2,FALSE)</f>
        <v>自己存在の</v>
      </c>
      <c r="S3934" s="382" t="str">
        <f>VLOOKUP(MOD(P3934,20),太陽の紋章,2,FALSE)</f>
        <v>鷲</v>
      </c>
      <c r="T3934" s="102" t="s">
        <v>904</v>
      </c>
    </row>
    <row r="3935" spans="1:20" ht="13.5" customHeight="1">
      <c r="A3935" s="50" t="str">
        <f>VLOOKUP(MOD(E3935,10),十干,2,FALSE)</f>
        <v>庚</v>
      </c>
      <c r="B3935" s="199" t="str">
        <f>VLOOKUP(MOD(E3935,12),十二支,3,FALSE)</f>
        <v xml:space="preserve">11 木 </v>
      </c>
      <c r="C3935" s="201" t="str">
        <f>VLOOKUP(F3935,星座,3,TRUE)</f>
        <v xml:space="preserve">01 冥 </v>
      </c>
      <c r="D3935" s="535" t="s">
        <v>8874</v>
      </c>
      <c r="E3935" s="45" t="str">
        <f>IFERROR(YEAR(D3935),LEFT(D3935,4))</f>
        <v>1840</v>
      </c>
      <c r="F3935" s="45" t="str">
        <f>IF(ISTEXT(D3935),RIGHT(D3935,5),TEXT(D3935,"mm/dd"))</f>
        <v>11/12</v>
      </c>
      <c r="G3935" s="41">
        <f>SUM(MID(E3935,1,1),MID(E3935,2,1),MID(E3935,3,1),MID(E3935,4,1),MID(F3935,1,1),MID(F3935,2,1),MID(F3935,4,1),MID(F3935,5,1))</f>
        <v>18</v>
      </c>
      <c r="H3935" s="41">
        <f>IF(MOD(G3935,9)=0,9,MOD(G3935,9))</f>
        <v>9</v>
      </c>
      <c r="I3935" s="45" t="str">
        <f>IFERROR(MID("日月火水木金土",WEEKDAY(D3935),1),"")</f>
        <v/>
      </c>
      <c r="J3935" s="305" t="s">
        <v>4721</v>
      </c>
      <c r="K3935" s="203" t="str">
        <f>VLOOKUP(F3935,石と花メイン,3,FALSE)</f>
        <v>◆柘榴石</v>
      </c>
      <c r="L3935" s="298" t="str">
        <f>VLOOKUP(F3935,石と花メイン,4,FALSE)</f>
        <v>レモン【檸檬】</v>
      </c>
      <c r="M3935" s="394">
        <f>IF(OR(MONTH(F3935)&lt;7,AND(MONTH(F3935)=7,DAY(F3935)&lt;=25)),
MOD(SUM((E3935-1901)*365,259),260),
MOD(SUM((E3935-1900)*365,259),260))</f>
        <v>199</v>
      </c>
      <c r="N3935" s="391">
        <f>IF(AND(MONTH(F3935)=7,DAY(F3935)&gt;25),1,
ROUNDDOWN((SUM(VLOOKUP(MONTH(F3935),D暦変換用数値,2,FALSE),DAY(F3935))/28)+1,0))</f>
        <v>4</v>
      </c>
      <c r="O3935" s="46">
        <f>IF(AND(MONTH(F3935)=7,DAY(F3935)&gt;25),DAY(F3935)-25,
MOD((SUM(VLOOKUP(MONTH(F3935),D暦変換用数値,2,FALSE),DAY(F3935))),28)+1)</f>
        <v>26</v>
      </c>
      <c r="P3935" s="407">
        <f>IF(OR(MONTH(F3935)&lt;7,AND(MONTH(F3935)=7,DAY(F3935)&lt;=25)),
MOD(SUM((E3935-1901)*365,(N3935-1)*28,O3935,258),260),
MOD(SUM((E3935-1900)*365,(N3935-1)*28,O3935,258),260))</f>
        <v>48</v>
      </c>
      <c r="Q3935" s="373" t="str">
        <f>VLOOKUP(MOD(P3935,4),色,2,FALSE)</f>
        <v>黄色い</v>
      </c>
      <c r="R3935" s="291" t="str">
        <f>VLOOKUP(MOD(P3935,13),銀河の音,2,FALSE)</f>
        <v>太陽の</v>
      </c>
      <c r="S3935" s="384" t="str">
        <f>VLOOKUP(MOD(P3935,20),太陽の紋章,2,FALSE)</f>
        <v>星</v>
      </c>
      <c r="T3935" s="104" t="s">
        <v>3615</v>
      </c>
    </row>
    <row r="3936" spans="1:20" ht="13.5" customHeight="1">
      <c r="A3936" s="50" t="str">
        <f>VLOOKUP(MOD(E3936,10),十干,2,FALSE)</f>
        <v>庚</v>
      </c>
      <c r="B3936" s="199" t="str">
        <f>VLOOKUP(MOD(E3936,12),十二支,3,FALSE)</f>
        <v xml:space="preserve">11 木 </v>
      </c>
      <c r="C3936" s="201" t="str">
        <f>VLOOKUP(F3936,星座,3,TRUE)</f>
        <v xml:space="preserve">01 冥 </v>
      </c>
      <c r="D3936" s="531" t="s">
        <v>4894</v>
      </c>
      <c r="E3936" s="1" t="str">
        <f>IFERROR(YEAR(D3936),LEFT(D3936,4))</f>
        <v>1840</v>
      </c>
      <c r="F3936" s="1" t="str">
        <f>IF(ISTEXT(D3936),RIGHT(D3936,5),TEXT(D3936,"mm/dd"))</f>
        <v>11/14</v>
      </c>
      <c r="G3936" s="39">
        <f>SUM(MID(E3936,1,1),MID(E3936,2,1),MID(E3936,3,1),MID(E3936,4,1),MID(F3936,1,1),MID(F3936,2,1),MID(F3936,4,1),MID(F3936,5,1))</f>
        <v>20</v>
      </c>
      <c r="H3936" s="41">
        <f>IF(MOD(G3936,9)=0,9,MOD(G3936,9))</f>
        <v>2</v>
      </c>
      <c r="I3936" s="45" t="str">
        <f>IFERROR(MID("日月火水木金土",WEEKDAY(D3936),1),"")</f>
        <v/>
      </c>
      <c r="J3936" s="304" t="s">
        <v>3940</v>
      </c>
      <c r="K3936" s="202" t="str">
        <f>VLOOKUP(F3936,石と花メイン,3,FALSE)</f>
        <v>□水晶</v>
      </c>
      <c r="L3936" s="297" t="str">
        <f>VLOOKUP(F3936,石と花メイン,4,FALSE)</f>
        <v>アルストロメリア【百合水仙】</v>
      </c>
      <c r="M3936" s="393">
        <f>IF(OR(MONTH(F3936)&lt;7,AND(MONTH(F3936)=7,DAY(F3936)&lt;=25)),
MOD(SUM((E3936-1901)*365,259),260),
MOD(SUM((E3936-1900)*365,259),260))</f>
        <v>199</v>
      </c>
      <c r="N3936" s="390">
        <f>IF(AND(MONTH(F3936)=7,DAY(F3936)&gt;25),1,
ROUNDDOWN((SUM(VLOOKUP(MONTH(F3936),D暦変換用数値,2,FALSE),DAY(F3936))/28)+1,0))</f>
        <v>4</v>
      </c>
      <c r="O3936" s="205">
        <f>IF(AND(MONTH(F3936)=7,DAY(F3936)&gt;25),DAY(F3936)-25,
MOD((SUM(VLOOKUP(MONTH(F3936),D暦変換用数値,2,FALSE),DAY(F3936))),28)+1)</f>
        <v>28</v>
      </c>
      <c r="P3936" s="406">
        <f>IF(OR(MONTH(F3936)&lt;7,AND(MONTH(F3936)=7,DAY(F3936)&lt;=25)),
MOD(SUM((E3936-1901)*365,(N3936-1)*28,O3936,258),260),
MOD(SUM((E3936-1900)*365,(N3936-1)*28,O3936,258),260))</f>
        <v>50</v>
      </c>
      <c r="Q3936" s="375" t="str">
        <f>VLOOKUP(MOD(P3936,4),色,2,FALSE)</f>
        <v>白い</v>
      </c>
      <c r="R3936" s="293" t="str">
        <f>VLOOKUP(MOD(P3936,13),銀河の音,2,FALSE)</f>
        <v>スペクトルの</v>
      </c>
      <c r="S3936" s="386" t="str">
        <f>VLOOKUP(MOD(P3936,20),太陽の紋章,2,FALSE)</f>
        <v>犬</v>
      </c>
      <c r="T3936" s="97" t="s">
        <v>4895</v>
      </c>
    </row>
    <row r="3937" spans="1:20" ht="13.5" customHeight="1">
      <c r="A3937" s="50" t="str">
        <f>VLOOKUP(MOD(E3937,10),十干,2,FALSE)</f>
        <v>壬</v>
      </c>
      <c r="B3937" s="199" t="str">
        <f>VLOOKUP(MOD(E3937,12),十二支,3,FALSE)</f>
        <v xml:space="preserve">11 木 </v>
      </c>
      <c r="C3937" s="201" t="str">
        <f>VLOOKUP(F3937,星座,3,TRUE)</f>
        <v xml:space="preserve">01 冥 </v>
      </c>
      <c r="D3937" s="531" t="s">
        <v>4896</v>
      </c>
      <c r="E3937" s="1" t="str">
        <f>IFERROR(YEAR(D3937),LEFT(D3937,4))</f>
        <v>1852</v>
      </c>
      <c r="F3937" s="1" t="str">
        <f>IF(ISTEXT(D3937),RIGHT(D3937,5),TEXT(D3937,"mm/dd"))</f>
        <v>11/03</v>
      </c>
      <c r="G3937" s="39">
        <f>SUM(MID(E3937,1,1),MID(E3937,2,1),MID(E3937,3,1),MID(E3937,4,1),MID(F3937,1,1),MID(F3937,2,1),MID(F3937,4,1),MID(F3937,5,1))</f>
        <v>21</v>
      </c>
      <c r="H3937" s="41">
        <f>IF(MOD(G3937,9)=0,9,MOD(G3937,9))</f>
        <v>3</v>
      </c>
      <c r="I3937" s="45" t="str">
        <f>IFERROR(MID("日月火水木金土",WEEKDAY(D3937),1),"")</f>
        <v/>
      </c>
      <c r="J3937" s="304" t="s">
        <v>3941</v>
      </c>
      <c r="K3937" s="202" t="str">
        <f>VLOOKUP(F3937,石と花メイン,3,FALSE)</f>
        <v>◆紅玉</v>
      </c>
      <c r="L3937" s="297" t="str">
        <f>VLOOKUP(F3937,石と花メイン,4,FALSE)</f>
        <v>マリーゴールド【万寿菊】</v>
      </c>
      <c r="M3937" s="393">
        <f>IF(OR(MONTH(F3937)&lt;7,AND(MONTH(F3937)=7,DAY(F3937)&lt;=25)),
MOD(SUM((E3937-1901)*365,259),260),
MOD(SUM((E3937-1900)*365,259),260))</f>
        <v>159</v>
      </c>
      <c r="N3937" s="390">
        <f>IF(AND(MONTH(F3937)=7,DAY(F3937)&gt;25),1,
ROUNDDOWN((SUM(VLOOKUP(MONTH(F3937),D暦変換用数値,2,FALSE),DAY(F3937))/28)+1,0))</f>
        <v>4</v>
      </c>
      <c r="O3937" s="205">
        <f>IF(AND(MONTH(F3937)=7,DAY(F3937)&gt;25),DAY(F3937)-25,
MOD((SUM(VLOOKUP(MONTH(F3937),D暦変換用数値,2,FALSE),DAY(F3937))),28)+1)</f>
        <v>17</v>
      </c>
      <c r="P3937" s="406">
        <f>IF(OR(MONTH(F3937)&lt;7,AND(MONTH(F3937)=7,DAY(F3937)&lt;=25)),
MOD(SUM((E3937-1901)*365,(N3937-1)*28,O3937,258),260),
MOD(SUM((E3937-1900)*365,(N3937-1)*28,O3937,258),260))</f>
        <v>259</v>
      </c>
      <c r="Q3937" s="374" t="str">
        <f>VLOOKUP(MOD(P3937,4),色,2,FALSE)</f>
        <v>青い</v>
      </c>
      <c r="R3937" s="292" t="str">
        <f>VLOOKUP(MOD(P3937,13),銀河の音,2,FALSE)</f>
        <v>水晶の</v>
      </c>
      <c r="S3937" s="385" t="str">
        <f>VLOOKUP(MOD(P3937,20),太陽の紋章,2,FALSE)</f>
        <v>嵐</v>
      </c>
      <c r="T3937" s="106" t="s">
        <v>6404</v>
      </c>
    </row>
    <row r="3938" spans="1:20" ht="13.5" customHeight="1">
      <c r="A3938" s="50" t="str">
        <f>VLOOKUP(MOD(E3938,10),十干,2,FALSE)</f>
        <v>丙</v>
      </c>
      <c r="B3938" s="199" t="str">
        <f>VLOOKUP(MOD(E3938,12),十二支,3,FALSE)</f>
        <v xml:space="preserve">11 木 </v>
      </c>
      <c r="C3938" s="201" t="str">
        <f>VLOOKUP(F3938,星座,3,TRUE)</f>
        <v xml:space="preserve">01 冥 </v>
      </c>
      <c r="D3938" s="531" t="s">
        <v>4897</v>
      </c>
      <c r="E3938" s="1" t="str">
        <f>IFERROR(YEAR(D3938),LEFT(D3938,4))</f>
        <v>1876</v>
      </c>
      <c r="F3938" s="1" t="str">
        <f>IF(ISTEXT(D3938),RIGHT(D3938,5),TEXT(D3938,"mm/dd"))</f>
        <v>11/09</v>
      </c>
      <c r="G3938" s="39">
        <f>SUM(MID(E3938,1,1),MID(E3938,2,1),MID(E3938,3,1),MID(E3938,4,1),MID(F3938,1,1),MID(F3938,2,1),MID(F3938,4,1),MID(F3938,5,1))</f>
        <v>33</v>
      </c>
      <c r="H3938" s="41">
        <f>IF(MOD(G3938,9)=0,9,MOD(G3938,9))</f>
        <v>6</v>
      </c>
      <c r="I3938" s="45" t="str">
        <f>IFERROR(MID("日月火水木金土",WEEKDAY(D3938),1),"")</f>
        <v/>
      </c>
      <c r="J3938" s="304" t="s">
        <v>3942</v>
      </c>
      <c r="K3938" s="202" t="str">
        <f>VLOOKUP(F3938,石と花メイン,3,FALSE)</f>
        <v>●琥珀</v>
      </c>
      <c r="L3938" s="297" t="str">
        <f>VLOOKUP(F3938,石と花メイン,4,FALSE)</f>
        <v>竜脳菊</v>
      </c>
      <c r="M3938" s="393">
        <f>IF(OR(MONTH(F3938)&lt;7,AND(MONTH(F3938)=7,DAY(F3938)&lt;=25)),
MOD(SUM((E3938-1901)*365,259),260),
MOD(SUM((E3938-1900)*365,259),260))</f>
        <v>79</v>
      </c>
      <c r="N3938" s="390">
        <f>IF(AND(MONTH(F3938)=7,DAY(F3938)&gt;25),1,
ROUNDDOWN((SUM(VLOOKUP(MONTH(F3938),D暦変換用数値,2,FALSE),DAY(F3938))/28)+1,0))</f>
        <v>4</v>
      </c>
      <c r="O3938" s="205">
        <f>IF(AND(MONTH(F3938)=7,DAY(F3938)&gt;25),DAY(F3938)-25,
MOD((SUM(VLOOKUP(MONTH(F3938),D暦変換用数値,2,FALSE),DAY(F3938))),28)+1)</f>
        <v>23</v>
      </c>
      <c r="P3938" s="406">
        <f>IF(OR(MONTH(F3938)&lt;7,AND(MONTH(F3938)=7,DAY(F3938)&lt;=25)),
MOD(SUM((E3938-1901)*365,(N3938-1)*28,O3938,258),260),
MOD(SUM((E3938-1900)*365,(N3938-1)*28,O3938,258),260))</f>
        <v>185</v>
      </c>
      <c r="Q3938" s="372" t="str">
        <f>VLOOKUP(MOD(P3938,4),色,2,FALSE)</f>
        <v>赤い</v>
      </c>
      <c r="R3938" s="290" t="str">
        <f>VLOOKUP(MOD(P3938,13),銀河の音,2,FALSE)</f>
        <v>電気の</v>
      </c>
      <c r="S3938" s="383" t="str">
        <f>VLOOKUP(MOD(P3938,20),太陽の紋章,2,FALSE)</f>
        <v>蛇</v>
      </c>
      <c r="T3938" s="97" t="s">
        <v>4898</v>
      </c>
    </row>
    <row r="3939" spans="1:20" ht="13.5" customHeight="1">
      <c r="A3939" s="282" t="str">
        <f>VLOOKUP(MOD(E3939,10),十干,2,FALSE)</f>
        <v>庚</v>
      </c>
      <c r="B3939" s="283" t="str">
        <f>VLOOKUP(MOD(E3939,12),十二支,3,FALSE)</f>
        <v xml:space="preserve">11 木 </v>
      </c>
      <c r="C3939" s="287" t="str">
        <f>VLOOKUP(F3939,星座,3,TRUE)</f>
        <v xml:space="preserve">02 零 </v>
      </c>
      <c r="D3939" s="533">
        <v>238</v>
      </c>
      <c r="E3939" s="83">
        <f>IFERROR(YEAR(D3939),LEFT(D3939,4))</f>
        <v>1900</v>
      </c>
      <c r="F3939" s="83" t="str">
        <f>IF(ISTEXT(D3939),RIGHT(D3939,5),TEXT(D3939,"mm/dd"))</f>
        <v>08/25</v>
      </c>
      <c r="G3939" s="88">
        <f>SUM(MID(E3939,1,1),MID(E3939,2,1),MID(E3939,3,1),MID(E3939,4,1),MID(F3939,1,1),MID(F3939,2,1),MID(F3939,4,1),MID(F3939,5,1))</f>
        <v>25</v>
      </c>
      <c r="H3939" s="88">
        <f>IF(MOD(G3939,9)=0,9,MOD(G3939,9))</f>
        <v>7</v>
      </c>
      <c r="I3939" s="83" t="str">
        <f>IFERROR(MID("日月火水木金土",WEEKDAY(D3939),1),"")</f>
        <v>土</v>
      </c>
      <c r="J3939" s="303" t="s">
        <v>6085</v>
      </c>
      <c r="K3939" s="87" t="str">
        <f>VLOOKUP(F3939,石と花メイン,3,FALSE)</f>
        <v>◆猫目石</v>
      </c>
      <c r="L3939" s="296" t="str">
        <f>VLOOKUP(F3939,石と花メイン,4,FALSE)</f>
        <v>檜扇【烏羽玉】</v>
      </c>
      <c r="M3939" s="392">
        <f>IF(OR(MONTH(F3939)&lt;7,AND(MONTH(F3939)=7,DAY(F3939)&lt;=25)),
MOD(SUM((E3939-1901)*365,259),260),
MOD(SUM((E3939-1900)*365,259),260))</f>
        <v>259</v>
      </c>
      <c r="N3939" s="330">
        <f>IF(AND(MONTH(F3939)=7,DAY(F3939)&gt;25),1,
ROUNDDOWN((SUM(VLOOKUP(MONTH(F3939),D暦変換用数値,2,FALSE),DAY(F3939))/28)+1,0))</f>
        <v>2</v>
      </c>
      <c r="O3939" s="84">
        <f>IF(AND(MONTH(F3939)=7,DAY(F3939)&gt;25),DAY(F3939)-25,
MOD((SUM(VLOOKUP(MONTH(F3939),D暦変換用数値,2,FALSE),DAY(F3939))),28)+1)</f>
        <v>3</v>
      </c>
      <c r="P3939" s="405">
        <f>IF(OR(MONTH(F3939)&lt;7,AND(MONTH(F3939)=7,DAY(F3939)&lt;=25)),
MOD(SUM((E3939-1901)*365,(N3939-1)*28,O3939,258),260),
MOD(SUM((E3939-1900)*365,(N3939-1)*28,O3939,258),260))</f>
        <v>29</v>
      </c>
      <c r="Q3939" s="371" t="str">
        <f>VLOOKUP(MOD(P3939,4),色,2,FALSE)</f>
        <v>赤い</v>
      </c>
      <c r="R3939" s="289" t="str">
        <f>VLOOKUP(MOD(P3939,13),銀河の音,2,FALSE)</f>
        <v>電気の</v>
      </c>
      <c r="S3939" s="382" t="str">
        <f>VLOOKUP(MOD(P3939,20),太陽の紋章,2,FALSE)</f>
        <v>月</v>
      </c>
      <c r="T3939" s="95" t="s">
        <v>2869</v>
      </c>
    </row>
    <row r="3940" spans="1:20" ht="13.5" customHeight="1">
      <c r="A3940" s="282" t="str">
        <f>VLOOKUP(MOD(E3940,10),十干,2,FALSE)</f>
        <v>壬</v>
      </c>
      <c r="B3940" s="283" t="str">
        <f>VLOOKUP(MOD(E3940,12),十二支,3,FALSE)</f>
        <v xml:space="preserve">11 木 </v>
      </c>
      <c r="C3940" s="287" t="str">
        <f>VLOOKUP(F3940,星座,3,TRUE)</f>
        <v xml:space="preserve">02 零 </v>
      </c>
      <c r="D3940" s="533">
        <v>4640</v>
      </c>
      <c r="E3940" s="83">
        <f>IFERROR(YEAR(D3940),LEFT(D3940,4))</f>
        <v>1912</v>
      </c>
      <c r="F3940" s="83" t="str">
        <f>IF(ISTEXT(D3940),RIGHT(D3940,5),TEXT(D3940,"mm/dd"))</f>
        <v>09/13</v>
      </c>
      <c r="G3940" s="88">
        <f>SUM(MID(E3940,1,1),MID(E3940,2,1),MID(E3940,3,1),MID(E3940,4,1),MID(F3940,1,1),MID(F3940,2,1),MID(F3940,4,1),MID(F3940,5,1))</f>
        <v>26</v>
      </c>
      <c r="H3940" s="88">
        <f>IF(MOD(G3940,9)=0,9,MOD(G3940,9))</f>
        <v>8</v>
      </c>
      <c r="I3940" s="83" t="str">
        <f>IFERROR(MID("日月火水木金土",WEEKDAY(D3940),1),"")</f>
        <v>金</v>
      </c>
      <c r="J3940" s="303" t="s">
        <v>6086</v>
      </c>
      <c r="K3940" s="87" t="str">
        <f>VLOOKUP(F3940,石と花メイン,3,FALSE)</f>
        <v>●翡翠</v>
      </c>
      <c r="L3940" s="296" t="str">
        <f>VLOOKUP(F3940,石と花メイン,4,FALSE)</f>
        <v>葛【裏見草】</v>
      </c>
      <c r="M3940" s="392">
        <f>IF(OR(MONTH(F3940)&lt;7,AND(MONTH(F3940)=7,DAY(F3940)&lt;=25)),
MOD(SUM((E3940-1901)*365,259),260),
MOD(SUM((E3940-1900)*365,259),260))</f>
        <v>219</v>
      </c>
      <c r="N3940" s="330">
        <f>IF(AND(MONTH(F3940)=7,DAY(F3940)&gt;25),1,
ROUNDDOWN((SUM(VLOOKUP(MONTH(F3940),D暦変換用数値,2,FALSE),DAY(F3940))/28)+1,0))</f>
        <v>2</v>
      </c>
      <c r="O3940" s="84">
        <f>IF(AND(MONTH(F3940)=7,DAY(F3940)&gt;25),DAY(F3940)-25,
MOD((SUM(VLOOKUP(MONTH(F3940),D暦変換用数値,2,FALSE),DAY(F3940))),28)+1)</f>
        <v>22</v>
      </c>
      <c r="P3940" s="405">
        <f>IF(OR(MONTH(F3940)&lt;7,AND(MONTH(F3940)=7,DAY(F3940)&lt;=25)),
MOD(SUM((E3940-1901)*365,(N3940-1)*28,O3940,258),260),
MOD(SUM((E3940-1900)*365,(N3940-1)*28,O3940,258),260))</f>
        <v>8</v>
      </c>
      <c r="Q3940" s="371" t="str">
        <f>VLOOKUP(MOD(P3940,4),色,2,FALSE)</f>
        <v>黄色い</v>
      </c>
      <c r="R3940" s="289" t="str">
        <f>VLOOKUP(MOD(P3940,13),銀河の音,2,FALSE)</f>
        <v>銀河の</v>
      </c>
      <c r="S3940" s="382" t="str">
        <f>VLOOKUP(MOD(P3940,20),太陽の紋章,2,FALSE)</f>
        <v>星</v>
      </c>
      <c r="T3940" s="100" t="s">
        <v>4853</v>
      </c>
    </row>
    <row r="3941" spans="1:20" ht="13.5" customHeight="1">
      <c r="A3941" s="334" t="str">
        <f>VLOOKUP(MOD(E3941,10),十干,2,FALSE)</f>
        <v>壬</v>
      </c>
      <c r="B3941" s="331" t="str">
        <f>VLOOKUP(MOD(E3941,12),十二支,3,FALSE)</f>
        <v xml:space="preserve">11 木 </v>
      </c>
      <c r="C3941" s="336" t="str">
        <f>VLOOKUP(F3941,星座,3,TRUE)</f>
        <v xml:space="preserve">02 零 </v>
      </c>
      <c r="D3941" s="534">
        <v>4644</v>
      </c>
      <c r="E3941" s="131">
        <f>IFERROR(YEAR(D3941),LEFT(D3941,4))</f>
        <v>1912</v>
      </c>
      <c r="F3941" s="131" t="str">
        <f>IF(ISTEXT(D3941),RIGHT(D3941,5),TEXT(D3941,"mm/dd"))</f>
        <v>09/17</v>
      </c>
      <c r="G3941" s="133">
        <f>SUM(MID(E3941,1,1),MID(E3941,2,1),MID(E3941,3,1),MID(E3941,4,1),MID(F3941,1,1),MID(F3941,2,1),MID(F3941,4,1),MID(F3941,5,1))</f>
        <v>30</v>
      </c>
      <c r="H3941" s="133">
        <f>IF(MOD(G3941,9)=0,9,MOD(G3941,9))</f>
        <v>3</v>
      </c>
      <c r="I3941" s="131" t="str">
        <f>IFERROR(MID("日月火水木金土",WEEKDAY(D3941),1),"")</f>
        <v>火</v>
      </c>
      <c r="J3941" s="306" t="s">
        <v>8535</v>
      </c>
      <c r="K3941" s="335" t="str">
        <f>VLOOKUP(F3941,石と花メイン,3,FALSE)</f>
        <v>◇金剛石</v>
      </c>
      <c r="L3941" s="302" t="str">
        <f>VLOOKUP(F3941,石と花メイン,4,FALSE)</f>
        <v>風船蔓</v>
      </c>
      <c r="M3941" s="396">
        <f>IF(OR(MONTH(F3941)&lt;7,AND(MONTH(F3941)=7,DAY(F3941)&lt;=25)),
MOD(SUM((E3941-1901)*365,259),260),
MOD(SUM((E3941-1900)*365,259),260))</f>
        <v>219</v>
      </c>
      <c r="N3941" s="335">
        <f>IF(AND(MONTH(F3941)=7,DAY(F3941)&gt;25),1,
ROUNDDOWN((SUM(VLOOKUP(MONTH(F3941),D暦変換用数値,2,FALSE),DAY(F3941))/28)+1,0))</f>
        <v>2</v>
      </c>
      <c r="O3941" s="132">
        <f>IF(AND(MONTH(F3941)=7,DAY(F3941)&gt;25),DAY(F3941)-25,
MOD((SUM(VLOOKUP(MONTH(F3941),D暦変換用数値,2,FALSE),DAY(F3941))),28)+1)</f>
        <v>26</v>
      </c>
      <c r="P3941" s="404">
        <f>IF(OR(MONTH(F3941)&lt;7,AND(MONTH(F3941)=7,DAY(F3941)&lt;=25)),
MOD(SUM((E3941-1901)*365,(N3941-1)*28,O3941,258),260),
MOD(SUM((E3941-1900)*365,(N3941-1)*28,O3941,258),260))</f>
        <v>12</v>
      </c>
      <c r="Q3941" s="376" t="str">
        <f>VLOOKUP(MOD(P3941,4),色,2,FALSE)</f>
        <v>黄色い</v>
      </c>
      <c r="R3941" s="333" t="str">
        <f>VLOOKUP(MOD(P3941,13),銀河の音,2,FALSE)</f>
        <v>水晶の</v>
      </c>
      <c r="S3941" s="387" t="str">
        <f>VLOOKUP(MOD(P3941,20),太陽の紋章,2,FALSE)</f>
        <v>人</v>
      </c>
      <c r="T3941" s="126" t="s">
        <v>8537</v>
      </c>
    </row>
    <row r="3942" spans="1:20" ht="13.5" customHeight="1">
      <c r="A3942" s="50" t="str">
        <f>VLOOKUP(MOD(E3942,10),十干,2,FALSE)</f>
        <v>丙</v>
      </c>
      <c r="B3942" s="199" t="str">
        <f>VLOOKUP(MOD(E3942,12),十二支,3,FALSE)</f>
        <v xml:space="preserve">11 木 </v>
      </c>
      <c r="C3942" s="201" t="str">
        <f>VLOOKUP(F3942,星座,3,TRUE)</f>
        <v xml:space="preserve">02 零 </v>
      </c>
      <c r="D3942" s="531">
        <v>13385</v>
      </c>
      <c r="E3942" s="1">
        <f>IFERROR(YEAR(D3942),LEFT(D3942,4))</f>
        <v>1936</v>
      </c>
      <c r="F3942" s="1" t="str">
        <f>IF(ISTEXT(D3942),RIGHT(D3942,5),TEXT(D3942,"mm/dd"))</f>
        <v>08/23</v>
      </c>
      <c r="G3942" s="39">
        <f>SUM(MID(E3942,1,1),MID(E3942,2,1),MID(E3942,3,1),MID(E3942,4,1),MID(F3942,1,1),MID(F3942,2,1),MID(F3942,4,1),MID(F3942,5,1))</f>
        <v>32</v>
      </c>
      <c r="H3942" s="41">
        <f>IF(MOD(G3942,9)=0,9,MOD(G3942,9))</f>
        <v>5</v>
      </c>
      <c r="I3942" s="45" t="str">
        <f>IFERROR(MID("日月火水木金土",WEEKDAY(D3942),1),"")</f>
        <v>日</v>
      </c>
      <c r="J3942" s="304" t="s">
        <v>3962</v>
      </c>
      <c r="K3942" s="202" t="str">
        <f>VLOOKUP(F3942,石と花メイン,3,FALSE)</f>
        <v>●月長石</v>
      </c>
      <c r="L3942" s="297" t="str">
        <f>VLOOKUP(F3942,石と花メイン,4,FALSE)</f>
        <v>月下美人【月来香】</v>
      </c>
      <c r="M3942" s="393">
        <f>IF(OR(MONTH(F3942)&lt;7,AND(MONTH(F3942)=7,DAY(F3942)&lt;=25)),
MOD(SUM((E3942-1901)*365,259),260),
MOD(SUM((E3942-1900)*365,259),260))</f>
        <v>139</v>
      </c>
      <c r="N3942" s="390">
        <f>IF(AND(MONTH(F3942)=7,DAY(F3942)&gt;25),1,
ROUNDDOWN((SUM(VLOOKUP(MONTH(F3942),D暦変換用数値,2,FALSE),DAY(F3942))/28)+1,0))</f>
        <v>2</v>
      </c>
      <c r="O3942" s="205">
        <f>IF(AND(MONTH(F3942)=7,DAY(F3942)&gt;25),DAY(F3942)-25,
MOD((SUM(VLOOKUP(MONTH(F3942),D暦変換用数値,2,FALSE),DAY(F3942))),28)+1)</f>
        <v>1</v>
      </c>
      <c r="P3942" s="406">
        <f>IF(OR(MONTH(F3942)&lt;7,AND(MONTH(F3942)=7,DAY(F3942)&lt;=25)),
MOD(SUM((E3942-1901)*365,(N3942-1)*28,O3942,258),260),
MOD(SUM((E3942-1900)*365,(N3942-1)*28,O3942,258),260))</f>
        <v>167</v>
      </c>
      <c r="Q3942" s="374" t="str">
        <f>VLOOKUP(MOD(P3942,4),色,2,FALSE)</f>
        <v>青い</v>
      </c>
      <c r="R3942" s="292" t="str">
        <f>VLOOKUP(MOD(P3942,13),銀河の音,2,FALSE)</f>
        <v>スペクトルの</v>
      </c>
      <c r="S3942" s="385" t="str">
        <f>VLOOKUP(MOD(P3942,20),太陽の紋章,2,FALSE)</f>
        <v>手</v>
      </c>
      <c r="T3942" s="93" t="s">
        <v>5728</v>
      </c>
    </row>
    <row r="3943" spans="1:20" ht="13.5" customHeight="1">
      <c r="A3943" s="50" t="str">
        <f>VLOOKUP(MOD(E3943,10),十干,2,FALSE)</f>
        <v>丙</v>
      </c>
      <c r="B3943" s="199" t="str">
        <f>VLOOKUP(MOD(E3943,12),十二支,3,FALSE)</f>
        <v xml:space="preserve">11 木 </v>
      </c>
      <c r="C3943" s="201" t="str">
        <f>VLOOKUP(F3943,星座,3,TRUE)</f>
        <v xml:space="preserve">02 零 </v>
      </c>
      <c r="D3943" s="535">
        <v>13391</v>
      </c>
      <c r="E3943" s="45">
        <f>IFERROR(YEAR(D3943),LEFT(D3943,4))</f>
        <v>1936</v>
      </c>
      <c r="F3943" s="45" t="str">
        <f>IF(ISTEXT(D3943),RIGHT(D3943,5),TEXT(D3943,"mm/dd"))</f>
        <v>08/29</v>
      </c>
      <c r="G3943" s="41">
        <f>SUM(MID(E3943,1,1),MID(E3943,2,1),MID(E3943,3,1),MID(E3943,4,1),MID(F3943,1,1),MID(F3943,2,1),MID(F3943,4,1),MID(F3943,5,1))</f>
        <v>38</v>
      </c>
      <c r="H3943" s="41">
        <f>IF(MOD(G3943,9)=0,9,MOD(G3943,9))</f>
        <v>2</v>
      </c>
      <c r="I3943" s="45" t="str">
        <f>IFERROR(MID("日月火水木金土",WEEKDAY(D3943),1),"")</f>
        <v>土</v>
      </c>
      <c r="J3943" s="305" t="s">
        <v>2794</v>
      </c>
      <c r="K3943" s="203" t="str">
        <f>VLOOKUP(F3943,石と花メイン,3,FALSE)</f>
        <v>●蛋白石</v>
      </c>
      <c r="L3943" s="298" t="str">
        <f>VLOOKUP(F3943,石と花メイン,4,FALSE)</f>
        <v>煙草【ニコチアナ】</v>
      </c>
      <c r="M3943" s="394">
        <f>IF(OR(MONTH(F3943)&lt;7,AND(MONTH(F3943)=7,DAY(F3943)&lt;=25)),
MOD(SUM((E3943-1901)*365,259),260),
MOD(SUM((E3943-1900)*365,259),260))</f>
        <v>139</v>
      </c>
      <c r="N3943" s="391">
        <f>IF(AND(MONTH(F3943)=7,DAY(F3943)&gt;25),1,
ROUNDDOWN((SUM(VLOOKUP(MONTH(F3943),D暦変換用数値,2,FALSE),DAY(F3943))/28)+1,0))</f>
        <v>2</v>
      </c>
      <c r="O3943" s="46">
        <f>IF(AND(MONTH(F3943)=7,DAY(F3943)&gt;25),DAY(F3943)-25,
MOD((SUM(VLOOKUP(MONTH(F3943),D暦変換用数値,2,FALSE),DAY(F3943))),28)+1)</f>
        <v>7</v>
      </c>
      <c r="P3943" s="407">
        <f>IF(OR(MONTH(F3943)&lt;7,AND(MONTH(F3943)=7,DAY(F3943)&lt;=25)),
MOD(SUM((E3943-1901)*365,(N3943-1)*28,O3943,258),260),
MOD(SUM((E3943-1900)*365,(N3943-1)*28,O3943,258),260))</f>
        <v>173</v>
      </c>
      <c r="Q3943" s="372" t="str">
        <f>VLOOKUP(MOD(P3943,4),色,2,FALSE)</f>
        <v>赤い</v>
      </c>
      <c r="R3943" s="290" t="str">
        <f>VLOOKUP(MOD(P3943,13),銀河の音,2,FALSE)</f>
        <v>自己存在の</v>
      </c>
      <c r="S3943" s="383" t="str">
        <f>VLOOKUP(MOD(P3943,20),太陽の紋章,2,FALSE)</f>
        <v>空歩く者</v>
      </c>
      <c r="T3943" s="79"/>
    </row>
    <row r="3944" spans="1:20" ht="13.5" customHeight="1">
      <c r="A3944" s="50" t="str">
        <f>VLOOKUP(MOD(E3944,10),十干,2,FALSE)</f>
        <v>丙</v>
      </c>
      <c r="B3944" s="199" t="str">
        <f>VLOOKUP(MOD(E3944,12),十二支,3,FALSE)</f>
        <v xml:space="preserve">11 木 </v>
      </c>
      <c r="C3944" s="201" t="str">
        <f>VLOOKUP(F3944,星座,3,TRUE)</f>
        <v xml:space="preserve">02 零 </v>
      </c>
      <c r="D3944" s="531">
        <v>13396</v>
      </c>
      <c r="E3944" s="1">
        <f>IFERROR(YEAR(D3944),LEFT(D3944,4))</f>
        <v>1936</v>
      </c>
      <c r="F3944" s="1" t="str">
        <f>IF(ISTEXT(D3944),RIGHT(D3944,5),TEXT(D3944,"mm/dd"))</f>
        <v>09/03</v>
      </c>
      <c r="G3944" s="39">
        <f>SUM(MID(E3944,1,1),MID(E3944,2,1),MID(E3944,3,1),MID(E3944,4,1),MID(F3944,1,1),MID(F3944,2,1),MID(F3944,4,1),MID(F3944,5,1))</f>
        <v>31</v>
      </c>
      <c r="H3944" s="41">
        <f>IF(MOD(G3944,9)=0,9,MOD(G3944,9))</f>
        <v>4</v>
      </c>
      <c r="I3944" s="45" t="str">
        <f>IFERROR(MID("日月火水木金土",WEEKDAY(D3944),1),"")</f>
        <v>木</v>
      </c>
      <c r="J3944" s="304" t="s">
        <v>3963</v>
      </c>
      <c r="K3944" s="202" t="str">
        <f>VLOOKUP(F3944,石と花メイン,3,FALSE)</f>
        <v>◆翠玉</v>
      </c>
      <c r="L3944" s="297" t="str">
        <f>VLOOKUP(F3944,石と花メイン,4,FALSE)</f>
        <v>瓢箪</v>
      </c>
      <c r="M3944" s="393">
        <f>IF(OR(MONTH(F3944)&lt;7,AND(MONTH(F3944)=7,DAY(F3944)&lt;=25)),
MOD(SUM((E3944-1901)*365,259),260),
MOD(SUM((E3944-1900)*365,259),260))</f>
        <v>139</v>
      </c>
      <c r="N3944" s="390">
        <f>IF(AND(MONTH(F3944)=7,DAY(F3944)&gt;25),1,
ROUNDDOWN((SUM(VLOOKUP(MONTH(F3944),D暦変換用数値,2,FALSE),DAY(F3944))/28)+1,0))</f>
        <v>2</v>
      </c>
      <c r="O3944" s="205">
        <f>IF(AND(MONTH(F3944)=7,DAY(F3944)&gt;25),DAY(F3944)-25,
MOD((SUM(VLOOKUP(MONTH(F3944),D暦変換用数値,2,FALSE),DAY(F3944))),28)+1)</f>
        <v>12</v>
      </c>
      <c r="P3944" s="406">
        <f>IF(OR(MONTH(F3944)&lt;7,AND(MONTH(F3944)=7,DAY(F3944)&lt;=25)),
MOD(SUM((E3944-1901)*365,(N3944-1)*28,O3944,258),260),
MOD(SUM((E3944-1900)*365,(N3944-1)*28,O3944,258),260))</f>
        <v>178</v>
      </c>
      <c r="Q3944" s="375" t="str">
        <f>VLOOKUP(MOD(P3944,4),色,2,FALSE)</f>
        <v>白い</v>
      </c>
      <c r="R3944" s="293" t="str">
        <f>VLOOKUP(MOD(P3944,13),銀河の音,2,FALSE)</f>
        <v>太陽の</v>
      </c>
      <c r="S3944" s="386" t="str">
        <f>VLOOKUP(MOD(P3944,20),太陽の紋章,2,FALSE)</f>
        <v>鏡</v>
      </c>
      <c r="T3944" s="103" t="s">
        <v>4906</v>
      </c>
    </row>
    <row r="3945" spans="1:20" ht="13.5" customHeight="1">
      <c r="A3945" s="334" t="str">
        <f>VLOOKUP(MOD(E3945,10),十干,2,FALSE)</f>
        <v>丙</v>
      </c>
      <c r="B3945" s="331" t="str">
        <f>VLOOKUP(MOD(E3945,12),十二支,3,FALSE)</f>
        <v xml:space="preserve">11 木 </v>
      </c>
      <c r="C3945" s="336" t="str">
        <f>VLOOKUP(F3945,星座,3,TRUE)</f>
        <v xml:space="preserve">02 零 </v>
      </c>
      <c r="D3945" s="540">
        <v>13397</v>
      </c>
      <c r="E3945" s="131">
        <f>IFERROR(YEAR(D3945),LEFT(D3945,4))</f>
        <v>1936</v>
      </c>
      <c r="F3945" s="538" t="str">
        <f>IF(ISTEXT(D3945),RIGHT(D3945,5),TEXT(D3945,"mm/dd"))</f>
        <v>09/04</v>
      </c>
      <c r="G3945" s="133">
        <f>SUM(MID(E3945,1,1),MID(E3945,2,1),MID(E3945,3,1),MID(E3945,4,1),MID(F3945,1,1),MID(F3945,2,1),MID(F3945,4,1),MID(F3945,5,1))</f>
        <v>32</v>
      </c>
      <c r="H3945" s="133">
        <f>IF(MOD(G3945,9)=0,9,MOD(G3945,9))</f>
        <v>5</v>
      </c>
      <c r="I3945" s="131" t="str">
        <f>IFERROR(MID("日月火水木金土",WEEKDAY(D3945),1),"")</f>
        <v>金</v>
      </c>
      <c r="J3945" s="306" t="s">
        <v>9148</v>
      </c>
      <c r="K3945" s="335" t="str">
        <f>VLOOKUP(F3945,石と花メイン,3,FALSE)</f>
        <v>◆金緑石</v>
      </c>
      <c r="L3945" s="302" t="str">
        <f>VLOOKUP(F3945,石と花メイン,4,FALSE)</f>
        <v>クロコスミア【姫檜扇水仙】</v>
      </c>
      <c r="M3945" s="396">
        <f>IF(OR(MONTH(F3945)&lt;7,AND(MONTH(F3945)=7,DAY(F3945)&lt;=25)),
MOD(SUM((E3945-1901)*365,259),260),
MOD(SUM((E3945-1900)*365,259),260))</f>
        <v>139</v>
      </c>
      <c r="N3945" s="335">
        <f>IF(AND(MONTH(F3945)=7,DAY(F3945)&gt;25),1,
ROUNDDOWN((SUM(VLOOKUP(MONTH(F3945),D暦変換用数値,2,FALSE),DAY(F3945))/28)+1,0))</f>
        <v>2</v>
      </c>
      <c r="O3945" s="132">
        <f>IF(AND(MONTH(F3945)=7,DAY(F3945)&gt;25),DAY(F3945)-25,
MOD((SUM(VLOOKUP(MONTH(F3945),D暦変換用数値,2,FALSE),DAY(F3945))),28)+1)</f>
        <v>13</v>
      </c>
      <c r="P3945" s="404">
        <f>IF(OR(MONTH(F3945)&lt;7,AND(MONTH(F3945)=7,DAY(F3945)&lt;=25)),
MOD(SUM((E3945-1901)*365,(N3945-1)*28,O3945,258),260),
MOD(SUM((E3945-1900)*365,(N3945-1)*28,O3945,258),260))</f>
        <v>179</v>
      </c>
      <c r="Q3945" s="376" t="str">
        <f>VLOOKUP(MOD(P3945,4),色,2,FALSE)</f>
        <v>青い</v>
      </c>
      <c r="R3945" s="333" t="str">
        <f>VLOOKUP(MOD(P3945,13),銀河の音,2,FALSE)</f>
        <v>惑星の</v>
      </c>
      <c r="S3945" s="387" t="str">
        <f>VLOOKUP(MOD(P3945,20),太陽の紋章,2,FALSE)</f>
        <v>嵐</v>
      </c>
      <c r="T3945" s="128" t="s">
        <v>9150</v>
      </c>
    </row>
    <row r="3946" spans="1:20" ht="13.5" customHeight="1">
      <c r="A3946" s="334" t="str">
        <f>VLOOKUP(MOD(E3946,10),十干,2,FALSE)</f>
        <v>丙</v>
      </c>
      <c r="B3946" s="331" t="str">
        <f>VLOOKUP(MOD(E3946,12),十二支,3,FALSE)</f>
        <v xml:space="preserve">11 木 </v>
      </c>
      <c r="C3946" s="336" t="str">
        <f>VLOOKUP(F3946,星座,3,TRUE)</f>
        <v xml:space="preserve">02 零 </v>
      </c>
      <c r="D3946" s="540">
        <v>13400</v>
      </c>
      <c r="E3946" s="131">
        <f>IFERROR(YEAR(D3946),LEFT(D3946,4))</f>
        <v>1936</v>
      </c>
      <c r="F3946" s="538" t="str">
        <f>IF(ISTEXT(D3946),RIGHT(D3946,5),TEXT(D3946,"mm/dd"))</f>
        <v>09/07</v>
      </c>
      <c r="G3946" s="133">
        <f>SUM(MID(E3946,1,1),MID(E3946,2,1),MID(E3946,3,1),MID(E3946,4,1),MID(F3946,1,1),MID(F3946,2,1),MID(F3946,4,1),MID(F3946,5,1))</f>
        <v>35</v>
      </c>
      <c r="H3946" s="133">
        <f>IF(MOD(G3946,9)=0,9,MOD(G3946,9))</f>
        <v>8</v>
      </c>
      <c r="I3946" s="131" t="str">
        <f>IFERROR(MID("日月火水木金土",WEEKDAY(D3946),1),"")</f>
        <v>月</v>
      </c>
      <c r="J3946" s="306" t="s">
        <v>8919</v>
      </c>
      <c r="K3946" s="335" t="str">
        <f>VLOOKUP(F3946,石と花メイン,3,FALSE)</f>
        <v>▲黄金</v>
      </c>
      <c r="L3946" s="302" t="str">
        <f>VLOOKUP(F3946,石と花メイン,4,FALSE)</f>
        <v>オレンジ【甘橙】</v>
      </c>
      <c r="M3946" s="396">
        <f>IF(OR(MONTH(F3946)&lt;7,AND(MONTH(F3946)=7,DAY(F3946)&lt;=25)),
MOD(SUM((E3946-1901)*365,259),260),
MOD(SUM((E3946-1900)*365,259),260))</f>
        <v>139</v>
      </c>
      <c r="N3946" s="335">
        <f>IF(AND(MONTH(F3946)=7,DAY(F3946)&gt;25),1,
ROUNDDOWN((SUM(VLOOKUP(MONTH(F3946),D暦変換用数値,2,FALSE),DAY(F3946))/28)+1,0))</f>
        <v>2</v>
      </c>
      <c r="O3946" s="132">
        <f>IF(AND(MONTH(F3946)=7,DAY(F3946)&gt;25),DAY(F3946)-25,
MOD((SUM(VLOOKUP(MONTH(F3946),D暦変換用数値,2,FALSE),DAY(F3946))),28)+1)</f>
        <v>16</v>
      </c>
      <c r="P3946" s="404">
        <f>IF(OR(MONTH(F3946)&lt;7,AND(MONTH(F3946)=7,DAY(F3946)&lt;=25)),
MOD(SUM((E3946-1901)*365,(N3946-1)*28,O3946,258),260),
MOD(SUM((E3946-1900)*365,(N3946-1)*28,O3946,258),260))</f>
        <v>182</v>
      </c>
      <c r="Q3946" s="376" t="str">
        <f>VLOOKUP(MOD(P3946,4),色,2,FALSE)</f>
        <v>白い</v>
      </c>
      <c r="R3946" s="333" t="str">
        <f>VLOOKUP(MOD(P3946,13),銀河の音,2,FALSE)</f>
        <v>宇宙の</v>
      </c>
      <c r="S3946" s="387" t="str">
        <f>VLOOKUP(MOD(P3946,20),太陽の紋章,2,FALSE)</f>
        <v>風</v>
      </c>
      <c r="T3946" s="145"/>
    </row>
    <row r="3947" spans="1:20" ht="13.5" customHeight="1">
      <c r="A3947" s="50" t="str">
        <f>VLOOKUP(MOD(E3947,10),十干,2,FALSE)</f>
        <v>丙</v>
      </c>
      <c r="B3947" s="199" t="str">
        <f>VLOOKUP(MOD(E3947,12),十二支,3,FALSE)</f>
        <v xml:space="preserve">11 木 </v>
      </c>
      <c r="C3947" s="201" t="str">
        <f>VLOOKUP(F3947,星座,3,TRUE)</f>
        <v xml:space="preserve">02 零 </v>
      </c>
      <c r="D3947" s="531">
        <v>13406</v>
      </c>
      <c r="E3947" s="1">
        <f>IFERROR(YEAR(D3947),LEFT(D3947,4))</f>
        <v>1936</v>
      </c>
      <c r="F3947" s="1" t="str">
        <f>IF(ISTEXT(D3947),RIGHT(D3947,5),TEXT(D3947,"mm/dd"))</f>
        <v>09/13</v>
      </c>
      <c r="G3947" s="39">
        <f>SUM(MID(E3947,1,1),MID(E3947,2,1),MID(E3947,3,1),MID(E3947,4,1),MID(F3947,1,1),MID(F3947,2,1),MID(F3947,4,1),MID(F3947,5,1))</f>
        <v>32</v>
      </c>
      <c r="H3947" s="41">
        <f>IF(MOD(G3947,9)=0,9,MOD(G3947,9))</f>
        <v>5</v>
      </c>
      <c r="I3947" s="45" t="str">
        <f>IFERROR(MID("日月火水木金土",WEEKDAY(D3947),1),"")</f>
        <v>日</v>
      </c>
      <c r="J3947" s="304" t="s">
        <v>3964</v>
      </c>
      <c r="K3947" s="202" t="str">
        <f>VLOOKUP(F3947,石と花メイン,3,FALSE)</f>
        <v>●翡翠</v>
      </c>
      <c r="L3947" s="297" t="str">
        <f>VLOOKUP(F3947,石と花メイン,4,FALSE)</f>
        <v>葛【裏見草】</v>
      </c>
      <c r="M3947" s="393">
        <f>IF(OR(MONTH(F3947)&lt;7,AND(MONTH(F3947)=7,DAY(F3947)&lt;=25)),
MOD(SUM((E3947-1901)*365,259),260),
MOD(SUM((E3947-1900)*365,259),260))</f>
        <v>139</v>
      </c>
      <c r="N3947" s="390">
        <f>IF(AND(MONTH(F3947)=7,DAY(F3947)&gt;25),1,
ROUNDDOWN((SUM(VLOOKUP(MONTH(F3947),D暦変換用数値,2,FALSE),DAY(F3947))/28)+1,0))</f>
        <v>2</v>
      </c>
      <c r="O3947" s="205">
        <f>IF(AND(MONTH(F3947)=7,DAY(F3947)&gt;25),DAY(F3947)-25,
MOD((SUM(VLOOKUP(MONTH(F3947),D暦変換用数値,2,FALSE),DAY(F3947))),28)+1)</f>
        <v>22</v>
      </c>
      <c r="P3947" s="406">
        <f>IF(OR(MONTH(F3947)&lt;7,AND(MONTH(F3947)=7,DAY(F3947)&lt;=25)),
MOD(SUM((E3947-1901)*365,(N3947-1)*28,O3947,258),260),
MOD(SUM((E3947-1900)*365,(N3947-1)*28,O3947,258),260))</f>
        <v>188</v>
      </c>
      <c r="Q3947" s="373" t="str">
        <f>VLOOKUP(MOD(P3947,4),色,2,FALSE)</f>
        <v>黄色い</v>
      </c>
      <c r="R3947" s="291" t="str">
        <f>VLOOKUP(MOD(P3947,13),銀河の音,2,FALSE)</f>
        <v>律動の</v>
      </c>
      <c r="S3947" s="384" t="str">
        <f>VLOOKUP(MOD(P3947,20),太陽の紋章,2,FALSE)</f>
        <v>星</v>
      </c>
      <c r="T3947" s="103" t="s">
        <v>2010</v>
      </c>
    </row>
    <row r="3948" spans="1:20" ht="13.5" customHeight="1">
      <c r="A3948" s="50" t="str">
        <f>VLOOKUP(MOD(E3948,10),十干,2,FALSE)</f>
        <v>戊</v>
      </c>
      <c r="B3948" s="199" t="str">
        <f>VLOOKUP(MOD(E3948,12),十二支,3,FALSE)</f>
        <v xml:space="preserve">11 木 </v>
      </c>
      <c r="C3948" s="201" t="str">
        <f>VLOOKUP(F3948,星座,3,TRUE)</f>
        <v xml:space="preserve">02 零 </v>
      </c>
      <c r="D3948" s="531">
        <v>17770</v>
      </c>
      <c r="E3948" s="1">
        <f>IFERROR(YEAR(D3948),LEFT(D3948,4))</f>
        <v>1948</v>
      </c>
      <c r="F3948" s="1" t="str">
        <f>IF(ISTEXT(D3948),RIGHT(D3948,5),TEXT(D3948,"mm/dd"))</f>
        <v>08/25</v>
      </c>
      <c r="G3948" s="39">
        <f>SUM(MID(E3948,1,1),MID(E3948,2,1),MID(E3948,3,1),MID(E3948,4,1),MID(F3948,1,1),MID(F3948,2,1),MID(F3948,4,1),MID(F3948,5,1))</f>
        <v>37</v>
      </c>
      <c r="H3948" s="41">
        <f>IF(MOD(G3948,9)=0,9,MOD(G3948,9))</f>
        <v>1</v>
      </c>
      <c r="I3948" s="45" t="str">
        <f>IFERROR(MID("日月火水木金土",WEEKDAY(D3948),1),"")</f>
        <v>水</v>
      </c>
      <c r="J3948" s="304" t="s">
        <v>3965</v>
      </c>
      <c r="K3948" s="202" t="str">
        <f>VLOOKUP(F3948,石と花メイン,3,FALSE)</f>
        <v>◆猫目石</v>
      </c>
      <c r="L3948" s="297" t="str">
        <f>VLOOKUP(F3948,石と花メイン,4,FALSE)</f>
        <v>檜扇【烏羽玉】</v>
      </c>
      <c r="M3948" s="393">
        <f>IF(OR(MONTH(F3948)&lt;7,AND(MONTH(F3948)=7,DAY(F3948)&lt;=25)),
MOD(SUM((E3948-1901)*365,259),260),
MOD(SUM((E3948-1900)*365,259),260))</f>
        <v>99</v>
      </c>
      <c r="N3948" s="390">
        <f>IF(AND(MONTH(F3948)=7,DAY(F3948)&gt;25),1,
ROUNDDOWN((SUM(VLOOKUP(MONTH(F3948),D暦変換用数値,2,FALSE),DAY(F3948))/28)+1,0))</f>
        <v>2</v>
      </c>
      <c r="O3948" s="205">
        <f>IF(AND(MONTH(F3948)=7,DAY(F3948)&gt;25),DAY(F3948)-25,
MOD((SUM(VLOOKUP(MONTH(F3948),D暦変換用数値,2,FALSE),DAY(F3948))),28)+1)</f>
        <v>3</v>
      </c>
      <c r="P3948" s="406">
        <f>IF(OR(MONTH(F3948)&lt;7,AND(MONTH(F3948)=7,DAY(F3948)&lt;=25)),
MOD(SUM((E3948-1901)*365,(N3948-1)*28,O3948,258),260),
MOD(SUM((E3948-1900)*365,(N3948-1)*28,O3948,258),260))</f>
        <v>129</v>
      </c>
      <c r="Q3948" s="372" t="str">
        <f>VLOOKUP(MOD(P3948,4),色,2,FALSE)</f>
        <v>赤い</v>
      </c>
      <c r="R3948" s="290" t="str">
        <f>VLOOKUP(MOD(P3948,13),銀河の音,2,FALSE)</f>
        <v>水晶の</v>
      </c>
      <c r="S3948" s="383" t="str">
        <f>VLOOKUP(MOD(P3948,20),太陽の紋章,2,FALSE)</f>
        <v>月</v>
      </c>
      <c r="T3948" s="98" t="s">
        <v>3736</v>
      </c>
    </row>
    <row r="3949" spans="1:20" ht="13.5" customHeight="1">
      <c r="A3949" s="50" t="str">
        <f>VLOOKUP(MOD(E3949,10),十干,2,FALSE)</f>
        <v>戊</v>
      </c>
      <c r="B3949" s="199" t="str">
        <f>VLOOKUP(MOD(E3949,12),十二支,3,FALSE)</f>
        <v xml:space="preserve">11 木 </v>
      </c>
      <c r="C3949" s="201" t="str">
        <f>VLOOKUP(F3949,星座,3,TRUE)</f>
        <v xml:space="preserve">02 零 </v>
      </c>
      <c r="D3949" s="531">
        <v>17774</v>
      </c>
      <c r="E3949" s="1">
        <f>IFERROR(YEAR(D3949),LEFT(D3949,4))</f>
        <v>1948</v>
      </c>
      <c r="F3949" s="1" t="str">
        <f>IF(ISTEXT(D3949),RIGHT(D3949,5),TEXT(D3949,"mm/dd"))</f>
        <v>08/29</v>
      </c>
      <c r="G3949" s="39">
        <f>SUM(MID(E3949,1,1),MID(E3949,2,1),MID(E3949,3,1),MID(E3949,4,1),MID(F3949,1,1),MID(F3949,2,1),MID(F3949,4,1),MID(F3949,5,1))</f>
        <v>41</v>
      </c>
      <c r="H3949" s="41">
        <f>IF(MOD(G3949,9)=0,9,MOD(G3949,9))</f>
        <v>5</v>
      </c>
      <c r="I3949" s="45" t="str">
        <f>IFERROR(MID("日月火水木金土",WEEKDAY(D3949),1),"")</f>
        <v>日</v>
      </c>
      <c r="J3949" s="304" t="s">
        <v>3966</v>
      </c>
      <c r="K3949" s="202" t="str">
        <f>VLOOKUP(F3949,石と花メイン,3,FALSE)</f>
        <v>●蛋白石</v>
      </c>
      <c r="L3949" s="297" t="str">
        <f>VLOOKUP(F3949,石と花メイン,4,FALSE)</f>
        <v>煙草【ニコチアナ】</v>
      </c>
      <c r="M3949" s="393">
        <f>IF(OR(MONTH(F3949)&lt;7,AND(MONTH(F3949)=7,DAY(F3949)&lt;=25)),
MOD(SUM((E3949-1901)*365,259),260),
MOD(SUM((E3949-1900)*365,259),260))</f>
        <v>99</v>
      </c>
      <c r="N3949" s="390">
        <f>IF(AND(MONTH(F3949)=7,DAY(F3949)&gt;25),1,
ROUNDDOWN((SUM(VLOOKUP(MONTH(F3949),D暦変換用数値,2,FALSE),DAY(F3949))/28)+1,0))</f>
        <v>2</v>
      </c>
      <c r="O3949" s="205">
        <f>IF(AND(MONTH(F3949)=7,DAY(F3949)&gt;25),DAY(F3949)-25,
MOD((SUM(VLOOKUP(MONTH(F3949),D暦変換用数値,2,FALSE),DAY(F3949))),28)+1)</f>
        <v>7</v>
      </c>
      <c r="P3949" s="406">
        <f>IF(OR(MONTH(F3949)&lt;7,AND(MONTH(F3949)=7,DAY(F3949)&lt;=25)),
MOD(SUM((E3949-1901)*365,(N3949-1)*28,O3949,258),260),
MOD(SUM((E3949-1900)*365,(N3949-1)*28,O3949,258),260))</f>
        <v>133</v>
      </c>
      <c r="Q3949" s="372" t="str">
        <f>VLOOKUP(MOD(P3949,4),色,2,FALSE)</f>
        <v>赤い</v>
      </c>
      <c r="R3949" s="290" t="str">
        <f>VLOOKUP(MOD(P3949,13),銀河の音,2,FALSE)</f>
        <v>電気の</v>
      </c>
      <c r="S3949" s="383" t="str">
        <f>VLOOKUP(MOD(P3949,20),太陽の紋章,2,FALSE)</f>
        <v>空歩く者</v>
      </c>
      <c r="T3949" s="93" t="s">
        <v>5007</v>
      </c>
    </row>
    <row r="3950" spans="1:20" ht="13.5" customHeight="1">
      <c r="A3950" s="50" t="str">
        <f>VLOOKUP(MOD(E3950,10),十干,2,FALSE)</f>
        <v>戊</v>
      </c>
      <c r="B3950" s="199" t="str">
        <f>VLOOKUP(MOD(E3950,12),十二支,3,FALSE)</f>
        <v xml:space="preserve">11 木 </v>
      </c>
      <c r="C3950" s="201" t="str">
        <f>VLOOKUP(F3950,星座,3,TRUE)</f>
        <v xml:space="preserve">02 零 </v>
      </c>
      <c r="D3950" s="531">
        <v>17775</v>
      </c>
      <c r="E3950" s="1">
        <f>IFERROR(YEAR(D3950),LEFT(D3950,4))</f>
        <v>1948</v>
      </c>
      <c r="F3950" s="1" t="str">
        <f>IF(ISTEXT(D3950),RIGHT(D3950,5),TEXT(D3950,"mm/dd"))</f>
        <v>08/30</v>
      </c>
      <c r="G3950" s="39">
        <f>SUM(MID(E3950,1,1),MID(E3950,2,1),MID(E3950,3,1),MID(E3950,4,1),MID(F3950,1,1),MID(F3950,2,1),MID(F3950,4,1),MID(F3950,5,1))</f>
        <v>33</v>
      </c>
      <c r="H3950" s="41">
        <f>IF(MOD(G3950,9)=0,9,MOD(G3950,9))</f>
        <v>6</v>
      </c>
      <c r="I3950" s="45" t="str">
        <f>IFERROR(MID("日月火水木金土",WEEKDAY(D3950),1),"")</f>
        <v>月</v>
      </c>
      <c r="J3950" s="304" t="s">
        <v>3967</v>
      </c>
      <c r="K3950" s="202" t="str">
        <f>VLOOKUP(F3950,石と花メイン,3,FALSE)</f>
        <v>●土耳古石</v>
      </c>
      <c r="L3950" s="297" t="str">
        <f>VLOOKUP(F3950,石と花メイン,4,FALSE)</f>
        <v>洞庭藍【秋咲きベロニカ】</v>
      </c>
      <c r="M3950" s="393">
        <f>IF(OR(MONTH(F3950)&lt;7,AND(MONTH(F3950)=7,DAY(F3950)&lt;=25)),
MOD(SUM((E3950-1901)*365,259),260),
MOD(SUM((E3950-1900)*365,259),260))</f>
        <v>99</v>
      </c>
      <c r="N3950" s="390">
        <f>IF(AND(MONTH(F3950)=7,DAY(F3950)&gt;25),1,
ROUNDDOWN((SUM(VLOOKUP(MONTH(F3950),D暦変換用数値,2,FALSE),DAY(F3950))/28)+1,0))</f>
        <v>2</v>
      </c>
      <c r="O3950" s="205">
        <f>IF(AND(MONTH(F3950)=7,DAY(F3950)&gt;25),DAY(F3950)-25,
MOD((SUM(VLOOKUP(MONTH(F3950),D暦変換用数値,2,FALSE),DAY(F3950))),28)+1)</f>
        <v>8</v>
      </c>
      <c r="P3950" s="406">
        <f>IF(OR(MONTH(F3950)&lt;7,AND(MONTH(F3950)=7,DAY(F3950)&lt;=25)),
MOD(SUM((E3950-1901)*365,(N3950-1)*28,O3950,258),260),
MOD(SUM((E3950-1900)*365,(N3950-1)*28,O3950,258),260))</f>
        <v>134</v>
      </c>
      <c r="Q3950" s="375" t="str">
        <f>VLOOKUP(MOD(P3950,4),色,2,FALSE)</f>
        <v>白い</v>
      </c>
      <c r="R3950" s="293" t="str">
        <f>VLOOKUP(MOD(P3950,13),銀河の音,2,FALSE)</f>
        <v>自己存在の</v>
      </c>
      <c r="S3950" s="386" t="str">
        <f>VLOOKUP(MOD(P3950,20),太陽の紋章,2,FALSE)</f>
        <v>魔法使い</v>
      </c>
      <c r="T3950" s="98" t="s">
        <v>3736</v>
      </c>
    </row>
    <row r="3951" spans="1:20" ht="13.5" customHeight="1">
      <c r="A3951" s="49" t="str">
        <f>VLOOKUP(MOD(E3951,10),十干,2,FALSE)</f>
        <v>戊</v>
      </c>
      <c r="B3951" s="199" t="str">
        <f>VLOOKUP(MOD(E3951,12),十二支,3,FALSE)</f>
        <v xml:space="preserve">11 木 </v>
      </c>
      <c r="C3951" s="201" t="str">
        <f>VLOOKUP(F3951,星座,3,TRUE)</f>
        <v xml:space="preserve">02 零 </v>
      </c>
      <c r="D3951" s="535">
        <v>17776</v>
      </c>
      <c r="E3951" s="45">
        <f>IFERROR(YEAR(D3951),LEFT(D3951,4))</f>
        <v>1948</v>
      </c>
      <c r="F3951" s="45" t="str">
        <f>IF(ISTEXT(D3951),RIGHT(D3951,5),TEXT(D3951,"mm/dd"))</f>
        <v>08/31</v>
      </c>
      <c r="G3951" s="41">
        <f>SUM(MID(E3951,1,1),MID(E3951,2,1),MID(E3951,3,1),MID(E3951,4,1),MID(F3951,1,1),MID(F3951,2,1),MID(F3951,4,1),MID(F3951,5,1))</f>
        <v>34</v>
      </c>
      <c r="H3951" s="41">
        <f>IF(MOD(G3951,9)=0,9,MOD(G3951,9))</f>
        <v>7</v>
      </c>
      <c r="I3951" s="45" t="str">
        <f>IFERROR(MID("日月火水木金土",WEEKDAY(D3951),1),"")</f>
        <v>火</v>
      </c>
      <c r="J3951" s="305" t="s">
        <v>1336</v>
      </c>
      <c r="K3951" s="203" t="str">
        <f>VLOOKUP(F3951,石と花メイン,3,FALSE)</f>
        <v>□水晶</v>
      </c>
      <c r="L3951" s="298" t="str">
        <f>VLOOKUP(F3951,石と花メイン,4,FALSE)</f>
        <v>ハイビスカス【仏桑華】</v>
      </c>
      <c r="M3951" s="394">
        <f>IF(OR(MONTH(F3951)&lt;7,AND(MONTH(F3951)=7,DAY(F3951)&lt;=25)),
MOD(SUM((E3951-1901)*365,259),260),
MOD(SUM((E3951-1900)*365,259),260))</f>
        <v>99</v>
      </c>
      <c r="N3951" s="391">
        <f>IF(AND(MONTH(F3951)=7,DAY(F3951)&gt;25),1,
ROUNDDOWN((SUM(VLOOKUP(MONTH(F3951),D暦変換用数値,2,FALSE),DAY(F3951))/28)+1,0))</f>
        <v>2</v>
      </c>
      <c r="O3951" s="46">
        <f>IF(AND(MONTH(F3951)=7,DAY(F3951)&gt;25),DAY(F3951)-25,
MOD((SUM(VLOOKUP(MONTH(F3951),D暦変換用数値,2,FALSE),DAY(F3951))),28)+1)</f>
        <v>9</v>
      </c>
      <c r="P3951" s="407">
        <f>IF(OR(MONTH(F3951)&lt;7,AND(MONTH(F3951)=7,DAY(F3951)&lt;=25)),
MOD(SUM((E3951-1901)*365,(N3951-1)*28,O3951,258),260),
MOD(SUM((E3951-1900)*365,(N3951-1)*28,O3951,258),260))</f>
        <v>135</v>
      </c>
      <c r="Q3951" s="374" t="str">
        <f>VLOOKUP(MOD(P3951,4),色,2,FALSE)</f>
        <v>青い</v>
      </c>
      <c r="R3951" s="292" t="str">
        <f>VLOOKUP(MOD(P3951,13),銀河の音,2,FALSE)</f>
        <v>倍音の</v>
      </c>
      <c r="S3951" s="385" t="str">
        <f>VLOOKUP(MOD(P3951,20),太陽の紋章,2,FALSE)</f>
        <v>鷲</v>
      </c>
      <c r="T3951" s="101" t="s">
        <v>3498</v>
      </c>
    </row>
    <row r="3952" spans="1:20" ht="13.5" customHeight="1">
      <c r="A3952" s="50" t="str">
        <f>VLOOKUP(MOD(E3952,10),十干,2,FALSE)</f>
        <v>戊</v>
      </c>
      <c r="B3952" s="199" t="str">
        <f>VLOOKUP(MOD(E3952,12),十二支,3,FALSE)</f>
        <v xml:space="preserve">11 木 </v>
      </c>
      <c r="C3952" s="201" t="str">
        <f>VLOOKUP(F3952,星座,3,TRUE)</f>
        <v xml:space="preserve">02 零 </v>
      </c>
      <c r="D3952" s="531">
        <v>17786</v>
      </c>
      <c r="E3952" s="1">
        <f>IFERROR(YEAR(D3952),LEFT(D3952,4))</f>
        <v>1948</v>
      </c>
      <c r="F3952" s="1" t="str">
        <f>IF(ISTEXT(D3952),RIGHT(D3952,5),TEXT(D3952,"mm/dd"))</f>
        <v>09/10</v>
      </c>
      <c r="G3952" s="39">
        <f>SUM(MID(E3952,1,1),MID(E3952,2,1),MID(E3952,3,1),MID(E3952,4,1),MID(F3952,1,1),MID(F3952,2,1),MID(F3952,4,1),MID(F3952,5,1))</f>
        <v>32</v>
      </c>
      <c r="H3952" s="41">
        <f>IF(MOD(G3952,9)=0,9,MOD(G3952,9))</f>
        <v>5</v>
      </c>
      <c r="I3952" s="45" t="str">
        <f>IFERROR(MID("日月火水木金土",WEEKDAY(D3952),1),"")</f>
        <v>金</v>
      </c>
      <c r="J3952" s="304" t="s">
        <v>8922</v>
      </c>
      <c r="K3952" s="202" t="str">
        <f>VLOOKUP(F3952,石と花メイン,3,FALSE)</f>
        <v>□水晶</v>
      </c>
      <c r="L3952" s="297" t="str">
        <f>VLOOKUP(F3952,石と花メイン,4,FALSE)</f>
        <v>孔雀草【孔雀アスター】</v>
      </c>
      <c r="M3952" s="393">
        <f>IF(OR(MONTH(F3952)&lt;7,AND(MONTH(F3952)=7,DAY(F3952)&lt;=25)),
MOD(SUM((E3952-1901)*365,259),260),
MOD(SUM((E3952-1900)*365,259),260))</f>
        <v>99</v>
      </c>
      <c r="N3952" s="390">
        <f>IF(AND(MONTH(F3952)=7,DAY(F3952)&gt;25),1,
ROUNDDOWN((SUM(VLOOKUP(MONTH(F3952),D暦変換用数値,2,FALSE),DAY(F3952))/28)+1,0))</f>
        <v>2</v>
      </c>
      <c r="O3952" s="205">
        <f>IF(AND(MONTH(F3952)=7,DAY(F3952)&gt;25),DAY(F3952)-25,
MOD((SUM(VLOOKUP(MONTH(F3952),D暦変換用数値,2,FALSE),DAY(F3952))),28)+1)</f>
        <v>19</v>
      </c>
      <c r="P3952" s="406">
        <f>IF(OR(MONTH(F3952)&lt;7,AND(MONTH(F3952)=7,DAY(F3952)&lt;=25)),
MOD(SUM((E3952-1901)*365,(N3952-1)*28,O3952,258),260),
MOD(SUM((E3952-1900)*365,(N3952-1)*28,O3952,258),260))</f>
        <v>145</v>
      </c>
      <c r="Q3952" s="372" t="str">
        <f>VLOOKUP(MOD(P3952,4),色,2,FALSE)</f>
        <v>赤い</v>
      </c>
      <c r="R3952" s="290" t="str">
        <f>VLOOKUP(MOD(P3952,13),銀河の音,2,FALSE)</f>
        <v>月の</v>
      </c>
      <c r="S3952" s="383" t="str">
        <f>VLOOKUP(MOD(P3952,20),太陽の紋章,2,FALSE)</f>
        <v>蛇</v>
      </c>
      <c r="T3952" s="98" t="s">
        <v>3736</v>
      </c>
    </row>
    <row r="3953" spans="1:20" ht="13.5" customHeight="1">
      <c r="A3953" s="50" t="str">
        <f>VLOOKUP(MOD(E3953,10),十干,2,FALSE)</f>
        <v>戊</v>
      </c>
      <c r="B3953" s="199" t="str">
        <f>VLOOKUP(MOD(E3953,12),十二支,3,FALSE)</f>
        <v xml:space="preserve">11 木 </v>
      </c>
      <c r="C3953" s="201" t="str">
        <f>VLOOKUP(F3953,星座,3,TRUE)</f>
        <v xml:space="preserve">02 零 </v>
      </c>
      <c r="D3953" s="531">
        <v>17789</v>
      </c>
      <c r="E3953" s="1">
        <f>IFERROR(YEAR(D3953),LEFT(D3953,4))</f>
        <v>1948</v>
      </c>
      <c r="F3953" s="1" t="str">
        <f>IF(ISTEXT(D3953),RIGHT(D3953,5),TEXT(D3953,"mm/dd"))</f>
        <v>09/13</v>
      </c>
      <c r="G3953" s="39">
        <f>SUM(MID(E3953,1,1),MID(E3953,2,1),MID(E3953,3,1),MID(E3953,4,1),MID(F3953,1,1),MID(F3953,2,1),MID(F3953,4,1),MID(F3953,5,1))</f>
        <v>35</v>
      </c>
      <c r="H3953" s="41">
        <f>IF(MOD(G3953,9)=0,9,MOD(G3953,9))</f>
        <v>8</v>
      </c>
      <c r="I3953" s="45" t="str">
        <f>IFERROR(MID("日月火水木金土",WEEKDAY(D3953),1),"")</f>
        <v>月</v>
      </c>
      <c r="J3953" s="304" t="s">
        <v>3968</v>
      </c>
      <c r="K3953" s="202" t="str">
        <f>VLOOKUP(F3953,石と花メイン,3,FALSE)</f>
        <v>●翡翠</v>
      </c>
      <c r="L3953" s="297" t="str">
        <f>VLOOKUP(F3953,石と花メイン,4,FALSE)</f>
        <v>葛【裏見草】</v>
      </c>
      <c r="M3953" s="393">
        <f>IF(OR(MONTH(F3953)&lt;7,AND(MONTH(F3953)=7,DAY(F3953)&lt;=25)),
MOD(SUM((E3953-1901)*365,259),260),
MOD(SUM((E3953-1900)*365,259),260))</f>
        <v>99</v>
      </c>
      <c r="N3953" s="390">
        <f>IF(AND(MONTH(F3953)=7,DAY(F3953)&gt;25),1,
ROUNDDOWN((SUM(VLOOKUP(MONTH(F3953),D暦変換用数値,2,FALSE),DAY(F3953))/28)+1,0))</f>
        <v>2</v>
      </c>
      <c r="O3953" s="205">
        <f>IF(AND(MONTH(F3953)=7,DAY(F3953)&gt;25),DAY(F3953)-25,
MOD((SUM(VLOOKUP(MONTH(F3953),D暦変換用数値,2,FALSE),DAY(F3953))),28)+1)</f>
        <v>22</v>
      </c>
      <c r="P3953" s="406">
        <f>IF(OR(MONTH(F3953)&lt;7,AND(MONTH(F3953)=7,DAY(F3953)&lt;=25)),
MOD(SUM((E3953-1901)*365,(N3953-1)*28,O3953,258),260),
MOD(SUM((E3953-1900)*365,(N3953-1)*28,O3953,258),260))</f>
        <v>148</v>
      </c>
      <c r="Q3953" s="373" t="str">
        <f>VLOOKUP(MOD(P3953,4),色,2,FALSE)</f>
        <v>黄色い</v>
      </c>
      <c r="R3953" s="291" t="str">
        <f>VLOOKUP(MOD(P3953,13),銀河の音,2,FALSE)</f>
        <v>倍音の</v>
      </c>
      <c r="S3953" s="384" t="str">
        <f>VLOOKUP(MOD(P3953,20),太陽の紋章,2,FALSE)</f>
        <v>星</v>
      </c>
      <c r="T3953" s="99" t="s">
        <v>7418</v>
      </c>
    </row>
    <row r="3954" spans="1:20" ht="13.5" customHeight="1">
      <c r="A3954" s="76" t="str">
        <f>VLOOKUP(MOD(E3954,10),十干,2,FALSE)</f>
        <v>戊</v>
      </c>
      <c r="B3954" s="199" t="str">
        <f>VLOOKUP(MOD(E3954,12),十二支,3,FALSE)</f>
        <v xml:space="preserve">11 木 </v>
      </c>
      <c r="C3954" s="201" t="str">
        <f>VLOOKUP(F3954,星座,3,TRUE)</f>
        <v xml:space="preserve">02 零 </v>
      </c>
      <c r="D3954" s="534">
        <v>17794</v>
      </c>
      <c r="E3954" s="116">
        <f>IFERROR(YEAR(D3954),LEFT(D3954,4))</f>
        <v>1948</v>
      </c>
      <c r="F3954" s="116" t="str">
        <f>IF(ISTEXT(D3954),RIGHT(D3954,5),TEXT(D3954,"mm/dd"))</f>
        <v>09/18</v>
      </c>
      <c r="G3954" s="120">
        <f>SUM(MID(E3954,1,1),MID(E3954,2,1),MID(E3954,3,1),MID(E3954,4,1),MID(F3954,1,1),MID(F3954,2,1),MID(F3954,4,1),MID(F3954,5,1))</f>
        <v>40</v>
      </c>
      <c r="H3954" s="120">
        <f>IF(MOD(G3954,9)=0,9,MOD(G3954,9))</f>
        <v>4</v>
      </c>
      <c r="I3954" s="116" t="str">
        <f>IFERROR(MID("日月火水木金土",WEEKDAY(D3954),1),"")</f>
        <v>土</v>
      </c>
      <c r="J3954" s="306" t="s">
        <v>7625</v>
      </c>
      <c r="K3954" s="203" t="str">
        <f>VLOOKUP(F3954,石と花メイン,3,FALSE)</f>
        <v>○真珠</v>
      </c>
      <c r="L3954" s="299" t="str">
        <f>VLOOKUP(F3954,石と花メイン,4,FALSE)</f>
        <v>鳳仙花【爪紅】</v>
      </c>
      <c r="M3954" s="395">
        <f>IF(OR(MONTH(F3954)&lt;7,AND(MONTH(F3954)=7,DAY(F3954)&lt;=25)),
MOD(SUM((E3954-1901)*365,259),260),
MOD(SUM((E3954-1900)*365,259),260))</f>
        <v>99</v>
      </c>
      <c r="N3954" s="121">
        <f>IF(AND(MONTH(F3954)=7,DAY(F3954)&gt;25),1,
ROUNDDOWN((SUM(VLOOKUP(MONTH(F3954),D暦変換用数値,2,FALSE),DAY(F3954))/28)+1,0))</f>
        <v>2</v>
      </c>
      <c r="O3954" s="117">
        <f>IF(AND(MONTH(F3954)=7,DAY(F3954)&gt;25),DAY(F3954)-25,
MOD((SUM(VLOOKUP(MONTH(F3954),D暦変換用数値,2,FALSE),DAY(F3954))),28)+1)</f>
        <v>27</v>
      </c>
      <c r="P3954" s="408">
        <f>IF(OR(MONTH(F3954)&lt;7,AND(MONTH(F3954)=7,DAY(F3954)&lt;=25)),
MOD(SUM((E3954-1901)*365,(N3954-1)*28,O3954,258),260),
MOD(SUM((E3954-1900)*365,(N3954-1)*28,O3954,258),260))</f>
        <v>153</v>
      </c>
      <c r="Q3954" s="372" t="str">
        <f>VLOOKUP(MOD(P3954,4),色,2,FALSE)</f>
        <v>赤い</v>
      </c>
      <c r="R3954" s="290" t="str">
        <f>VLOOKUP(MOD(P3954,13),銀河の音,2,FALSE)</f>
        <v>惑星の</v>
      </c>
      <c r="S3954" s="383" t="str">
        <f>VLOOKUP(MOD(P3954,20),太陽の紋章,2,FALSE)</f>
        <v>空歩く者</v>
      </c>
      <c r="T3954" s="129" t="s">
        <v>8934</v>
      </c>
    </row>
    <row r="3955" spans="1:20" ht="13.5" customHeight="1">
      <c r="A3955" s="50" t="str">
        <f>VLOOKUP(MOD(E3955,10),十干,2,FALSE)</f>
        <v>庚</v>
      </c>
      <c r="B3955" s="199" t="str">
        <f>VLOOKUP(MOD(E3955,12),十二支,3,FALSE)</f>
        <v xml:space="preserve">11 木 </v>
      </c>
      <c r="C3955" s="201" t="str">
        <f>VLOOKUP(F3955,星座,3,TRUE)</f>
        <v xml:space="preserve">02 零 </v>
      </c>
      <c r="D3955" s="531">
        <v>22151</v>
      </c>
      <c r="E3955" s="1">
        <f>IFERROR(YEAR(D3955),LEFT(D3955,4))</f>
        <v>1960</v>
      </c>
      <c r="F3955" s="1" t="str">
        <f>IF(ISTEXT(D3955),RIGHT(D3955,5),TEXT(D3955,"mm/dd"))</f>
        <v>08/23</v>
      </c>
      <c r="G3955" s="39">
        <f>SUM(MID(E3955,1,1),MID(E3955,2,1),MID(E3955,3,1),MID(E3955,4,1),MID(F3955,1,1),MID(F3955,2,1),MID(F3955,4,1),MID(F3955,5,1))</f>
        <v>29</v>
      </c>
      <c r="H3955" s="41">
        <f>IF(MOD(G3955,9)=0,9,MOD(G3955,9))</f>
        <v>2</v>
      </c>
      <c r="I3955" s="45" t="str">
        <f>IFERROR(MID("日月火水木金土",WEEKDAY(D3955),1),"")</f>
        <v>火</v>
      </c>
      <c r="J3955" s="304" t="s">
        <v>3969</v>
      </c>
      <c r="K3955" s="202" t="str">
        <f>VLOOKUP(F3955,石と花メイン,3,FALSE)</f>
        <v>●月長石</v>
      </c>
      <c r="L3955" s="297" t="str">
        <f>VLOOKUP(F3955,石と花メイン,4,FALSE)</f>
        <v>月下美人【月来香】</v>
      </c>
      <c r="M3955" s="393">
        <f>IF(OR(MONTH(F3955)&lt;7,AND(MONTH(F3955)=7,DAY(F3955)&lt;=25)),
MOD(SUM((E3955-1901)*365,259),260),
MOD(SUM((E3955-1900)*365,259),260))</f>
        <v>59</v>
      </c>
      <c r="N3955" s="390">
        <f>IF(AND(MONTH(F3955)=7,DAY(F3955)&gt;25),1,
ROUNDDOWN((SUM(VLOOKUP(MONTH(F3955),D暦変換用数値,2,FALSE),DAY(F3955))/28)+1,0))</f>
        <v>2</v>
      </c>
      <c r="O3955" s="205">
        <f>IF(AND(MONTH(F3955)=7,DAY(F3955)&gt;25),DAY(F3955)-25,
MOD((SUM(VLOOKUP(MONTH(F3955),D暦変換用数値,2,FALSE),DAY(F3955))),28)+1)</f>
        <v>1</v>
      </c>
      <c r="P3955" s="406">
        <f>IF(OR(MONTH(F3955)&lt;7,AND(MONTH(F3955)=7,DAY(F3955)&lt;=25)),
MOD(SUM((E3955-1901)*365,(N3955-1)*28,O3955,258),260),
MOD(SUM((E3955-1900)*365,(N3955-1)*28,O3955,258),260))</f>
        <v>87</v>
      </c>
      <c r="Q3955" s="374" t="str">
        <f>VLOOKUP(MOD(P3955,4),色,2,FALSE)</f>
        <v>青い</v>
      </c>
      <c r="R3955" s="292" t="str">
        <f>VLOOKUP(MOD(P3955,13),銀河の音,2,FALSE)</f>
        <v>太陽の</v>
      </c>
      <c r="S3955" s="385" t="str">
        <f>VLOOKUP(MOD(P3955,20),太陽の紋章,2,FALSE)</f>
        <v>手</v>
      </c>
      <c r="T3955" s="99" t="s">
        <v>3173</v>
      </c>
    </row>
    <row r="3956" spans="1:20" ht="13.5" customHeight="1">
      <c r="A3956" s="334" t="str">
        <f>VLOOKUP(MOD(E3956,10),十干,2,FALSE)</f>
        <v>庚</v>
      </c>
      <c r="B3956" s="331" t="str">
        <f>VLOOKUP(MOD(E3956,12),十二支,3,FALSE)</f>
        <v xml:space="preserve">11 木 </v>
      </c>
      <c r="C3956" s="336" t="str">
        <f>VLOOKUP(F3956,星座,3,TRUE)</f>
        <v xml:space="preserve">02 零 </v>
      </c>
      <c r="D3956" s="534">
        <v>22152</v>
      </c>
      <c r="E3956" s="131">
        <f>IFERROR(YEAR(D3956),LEFT(D3956,4))</f>
        <v>1960</v>
      </c>
      <c r="F3956" s="131" t="str">
        <f>IF(ISTEXT(D3956),RIGHT(D3956,5),TEXT(D3956,"mm/dd"))</f>
        <v>08/24</v>
      </c>
      <c r="G3956" s="133">
        <f>SUM(MID(E3956,1,1),MID(E3956,2,1),MID(E3956,3,1),MID(E3956,4,1),MID(F3956,1,1),MID(F3956,2,1),MID(F3956,4,1),MID(F3956,5,1))</f>
        <v>30</v>
      </c>
      <c r="H3956" s="133">
        <f>IF(MOD(G3956,9)=0,9,MOD(G3956,9))</f>
        <v>3</v>
      </c>
      <c r="I3956" s="131" t="str">
        <f>IFERROR(MID("日月火水木金土",WEEKDAY(D3956),1),"")</f>
        <v>水</v>
      </c>
      <c r="J3956" s="306" t="s">
        <v>8341</v>
      </c>
      <c r="K3956" s="335" t="str">
        <f>VLOOKUP(F3956,石と花メイン,3,FALSE)</f>
        <v>◇金剛石</v>
      </c>
      <c r="L3956" s="302" t="str">
        <f>VLOOKUP(F3956,石と花メイン,4,FALSE)</f>
        <v>金盞花【カレンデュラ】</v>
      </c>
      <c r="M3956" s="396">
        <f>IF(OR(MONTH(F3956)&lt;7,AND(MONTH(F3956)=7,DAY(F3956)&lt;=25)),
MOD(SUM((E3956-1901)*365,259),260),
MOD(SUM((E3956-1900)*365,259),260))</f>
        <v>59</v>
      </c>
      <c r="N3956" s="335">
        <f>IF(AND(MONTH(F3956)=7,DAY(F3956)&gt;25),1,
ROUNDDOWN((SUM(VLOOKUP(MONTH(F3956),D暦変換用数値,2,FALSE),DAY(F3956))/28)+1,0))</f>
        <v>2</v>
      </c>
      <c r="O3956" s="132">
        <f>IF(AND(MONTH(F3956)=7,DAY(F3956)&gt;25),DAY(F3956)-25,
MOD((SUM(VLOOKUP(MONTH(F3956),D暦変換用数値,2,FALSE),DAY(F3956))),28)+1)</f>
        <v>2</v>
      </c>
      <c r="P3956" s="404">
        <f>IF(OR(MONTH(F3956)&lt;7,AND(MONTH(F3956)=7,DAY(F3956)&lt;=25)),
MOD(SUM((E3956-1901)*365,(N3956-1)*28,O3956,258),260),
MOD(SUM((E3956-1900)*365,(N3956-1)*28,O3956,258),260))</f>
        <v>88</v>
      </c>
      <c r="Q3956" s="376" t="str">
        <f>VLOOKUP(MOD(P3956,4),色,2,FALSE)</f>
        <v>黄色い</v>
      </c>
      <c r="R3956" s="333" t="str">
        <f>VLOOKUP(MOD(P3956,13),銀河の音,2,FALSE)</f>
        <v>惑星の</v>
      </c>
      <c r="S3956" s="387" t="str">
        <f>VLOOKUP(MOD(P3956,20),太陽の紋章,2,FALSE)</f>
        <v>星</v>
      </c>
      <c r="T3956" s="126" t="s">
        <v>8342</v>
      </c>
    </row>
    <row r="3957" spans="1:20" ht="13.5" customHeight="1">
      <c r="A3957" s="50" t="str">
        <f>VLOOKUP(MOD(E3957,10),十干,2,FALSE)</f>
        <v>庚</v>
      </c>
      <c r="B3957" s="199" t="str">
        <f>VLOOKUP(MOD(E3957,12),十二支,3,FALSE)</f>
        <v xml:space="preserve">11 木 </v>
      </c>
      <c r="C3957" s="201" t="str">
        <f>VLOOKUP(F3957,星座,3,TRUE)</f>
        <v xml:space="preserve">02 零 </v>
      </c>
      <c r="D3957" s="531">
        <v>22162</v>
      </c>
      <c r="E3957" s="1">
        <f>IFERROR(YEAR(D3957),LEFT(D3957,4))</f>
        <v>1960</v>
      </c>
      <c r="F3957" s="1" t="str">
        <f>IF(ISTEXT(D3957),RIGHT(D3957,5),TEXT(D3957,"mm/dd"))</f>
        <v>09/03</v>
      </c>
      <c r="G3957" s="39">
        <f>SUM(MID(E3957,1,1),MID(E3957,2,1),MID(E3957,3,1),MID(E3957,4,1),MID(F3957,1,1),MID(F3957,2,1),MID(F3957,4,1),MID(F3957,5,1))</f>
        <v>28</v>
      </c>
      <c r="H3957" s="41">
        <f>IF(MOD(G3957,9)=0,9,MOD(G3957,9))</f>
        <v>1</v>
      </c>
      <c r="I3957" s="45" t="str">
        <f>IFERROR(MID("日月火水木金土",WEEKDAY(D3957),1),"")</f>
        <v>土</v>
      </c>
      <c r="J3957" s="304" t="s">
        <v>3970</v>
      </c>
      <c r="K3957" s="202" t="str">
        <f>VLOOKUP(F3957,石と花メイン,3,FALSE)</f>
        <v>◆翠玉</v>
      </c>
      <c r="L3957" s="297" t="str">
        <f>VLOOKUP(F3957,石と花メイン,4,FALSE)</f>
        <v>瓢箪</v>
      </c>
      <c r="M3957" s="393">
        <f>IF(OR(MONTH(F3957)&lt;7,AND(MONTH(F3957)=7,DAY(F3957)&lt;=25)),
MOD(SUM((E3957-1901)*365,259),260),
MOD(SUM((E3957-1900)*365,259),260))</f>
        <v>59</v>
      </c>
      <c r="N3957" s="390">
        <f>IF(AND(MONTH(F3957)=7,DAY(F3957)&gt;25),1,
ROUNDDOWN((SUM(VLOOKUP(MONTH(F3957),D暦変換用数値,2,FALSE),DAY(F3957))/28)+1,0))</f>
        <v>2</v>
      </c>
      <c r="O3957" s="205">
        <f>IF(AND(MONTH(F3957)=7,DAY(F3957)&gt;25),DAY(F3957)-25,
MOD((SUM(VLOOKUP(MONTH(F3957),D暦変換用数値,2,FALSE),DAY(F3957))),28)+1)</f>
        <v>12</v>
      </c>
      <c r="P3957" s="406">
        <f>IF(OR(MONTH(F3957)&lt;7,AND(MONTH(F3957)=7,DAY(F3957)&lt;=25)),
MOD(SUM((E3957-1901)*365,(N3957-1)*28,O3957,258),260),
MOD(SUM((E3957-1900)*365,(N3957-1)*28,O3957,258),260))</f>
        <v>98</v>
      </c>
      <c r="Q3957" s="375" t="str">
        <f>VLOOKUP(MOD(P3957,4),色,2,FALSE)</f>
        <v>白い</v>
      </c>
      <c r="R3957" s="293" t="str">
        <f>VLOOKUP(MOD(P3957,13),銀河の音,2,FALSE)</f>
        <v>共振の</v>
      </c>
      <c r="S3957" s="386" t="str">
        <f>VLOOKUP(MOD(P3957,20),太陽の紋章,2,FALSE)</f>
        <v>鏡</v>
      </c>
      <c r="T3957" s="99" t="s">
        <v>8962</v>
      </c>
    </row>
    <row r="3958" spans="1:20" ht="13.5" customHeight="1">
      <c r="A3958" s="50" t="str">
        <f>VLOOKUP(MOD(E3958,10),十干,2,FALSE)</f>
        <v>庚</v>
      </c>
      <c r="B3958" s="199" t="str">
        <f>VLOOKUP(MOD(E3958,12),十二支,3,FALSE)</f>
        <v xml:space="preserve">11 木 </v>
      </c>
      <c r="C3958" s="201" t="str">
        <f>VLOOKUP(F3958,星座,3,TRUE)</f>
        <v xml:space="preserve">02 零 </v>
      </c>
      <c r="D3958" s="531">
        <v>22165</v>
      </c>
      <c r="E3958" s="1">
        <f>IFERROR(YEAR(D3958),LEFT(D3958,4))</f>
        <v>1960</v>
      </c>
      <c r="F3958" s="1" t="str">
        <f>IF(ISTEXT(D3958),RIGHT(D3958,5),TEXT(D3958,"mm/dd"))</f>
        <v>09/06</v>
      </c>
      <c r="G3958" s="39">
        <f>SUM(MID(E3958,1,1),MID(E3958,2,1),MID(E3958,3,1),MID(E3958,4,1),MID(F3958,1,1),MID(F3958,2,1),MID(F3958,4,1),MID(F3958,5,1))</f>
        <v>31</v>
      </c>
      <c r="H3958" s="41">
        <f>IF(MOD(G3958,9)=0,9,MOD(G3958,9))</f>
        <v>4</v>
      </c>
      <c r="I3958" s="45" t="str">
        <f>IFERROR(MID("日月火水木金土",WEEKDAY(D3958),1),"")</f>
        <v>火</v>
      </c>
      <c r="J3958" s="304" t="s">
        <v>3971</v>
      </c>
      <c r="K3958" s="202" t="str">
        <f>VLOOKUP(F3958,石と花メイン,3,FALSE)</f>
        <v>□水晶</v>
      </c>
      <c r="L3958" s="297" t="str">
        <f>VLOOKUP(F3958,石と花メイン,4,FALSE)</f>
        <v>金蓮花【ナスタチウム】</v>
      </c>
      <c r="M3958" s="393">
        <f>IF(OR(MONTH(F3958)&lt;7,AND(MONTH(F3958)=7,DAY(F3958)&lt;=25)),
MOD(SUM((E3958-1901)*365,259),260),
MOD(SUM((E3958-1900)*365,259),260))</f>
        <v>59</v>
      </c>
      <c r="N3958" s="390">
        <f>IF(AND(MONTH(F3958)=7,DAY(F3958)&gt;25),1,
ROUNDDOWN((SUM(VLOOKUP(MONTH(F3958),D暦変換用数値,2,FALSE),DAY(F3958))/28)+1,0))</f>
        <v>2</v>
      </c>
      <c r="O3958" s="205">
        <f>IF(AND(MONTH(F3958)=7,DAY(F3958)&gt;25),DAY(F3958)-25,
MOD((SUM(VLOOKUP(MONTH(F3958),D暦変換用数値,2,FALSE),DAY(F3958))),28)+1)</f>
        <v>15</v>
      </c>
      <c r="P3958" s="406">
        <f>IF(OR(MONTH(F3958)&lt;7,AND(MONTH(F3958)=7,DAY(F3958)&lt;=25)),
MOD(SUM((E3958-1901)*365,(N3958-1)*28,O3958,258),260),
MOD(SUM((E3958-1900)*365,(N3958-1)*28,O3958,258),260))</f>
        <v>101</v>
      </c>
      <c r="Q3958" s="372" t="str">
        <f>VLOOKUP(MOD(P3958,4),色,2,FALSE)</f>
        <v>赤い</v>
      </c>
      <c r="R3958" s="290" t="str">
        <f>VLOOKUP(MOD(P3958,13),銀河の音,2,FALSE)</f>
        <v>惑星の</v>
      </c>
      <c r="S3958" s="383" t="str">
        <f>VLOOKUP(MOD(P3958,20),太陽の紋章,2,FALSE)</f>
        <v>竜</v>
      </c>
      <c r="T3958" s="98" t="s">
        <v>3736</v>
      </c>
    </row>
    <row r="3959" spans="1:20" ht="13.5" customHeight="1">
      <c r="A3959" s="50" t="str">
        <f>VLOOKUP(MOD(E3959,10),十干,2,FALSE)</f>
        <v>庚</v>
      </c>
      <c r="B3959" s="199" t="str">
        <f>VLOOKUP(MOD(E3959,12),十二支,3,FALSE)</f>
        <v xml:space="preserve">11 木 </v>
      </c>
      <c r="C3959" s="201" t="str">
        <f>VLOOKUP(F3959,星座,3,TRUE)</f>
        <v xml:space="preserve">02 零 </v>
      </c>
      <c r="D3959" s="531">
        <v>22167</v>
      </c>
      <c r="E3959" s="1">
        <f>IFERROR(YEAR(D3959),LEFT(D3959,4))</f>
        <v>1960</v>
      </c>
      <c r="F3959" s="1" t="str">
        <f>IF(ISTEXT(D3959),RIGHT(D3959,5),TEXT(D3959,"mm/dd"))</f>
        <v>09/08</v>
      </c>
      <c r="G3959" s="39">
        <f>SUM(MID(E3959,1,1),MID(E3959,2,1),MID(E3959,3,1),MID(E3959,4,1),MID(F3959,1,1),MID(F3959,2,1),MID(F3959,4,1),MID(F3959,5,1))</f>
        <v>33</v>
      </c>
      <c r="H3959" s="41">
        <f>IF(MOD(G3959,9)=0,9,MOD(G3959,9))</f>
        <v>6</v>
      </c>
      <c r="I3959" s="45" t="str">
        <f>IFERROR(MID("日月火水木金土",WEEKDAY(D3959),1),"")</f>
        <v>木</v>
      </c>
      <c r="J3959" s="304" t="s">
        <v>3972</v>
      </c>
      <c r="K3959" s="202" t="str">
        <f>VLOOKUP(F3959,石と花メイン,3,FALSE)</f>
        <v>◆黄玉</v>
      </c>
      <c r="L3959" s="297" t="str">
        <f>VLOOKUP(F3959,石と花メイン,4,FALSE)</f>
        <v>芥子菜/辛子菜</v>
      </c>
      <c r="M3959" s="393">
        <f>IF(OR(MONTH(F3959)&lt;7,AND(MONTH(F3959)=7,DAY(F3959)&lt;=25)),
MOD(SUM((E3959-1901)*365,259),260),
MOD(SUM((E3959-1900)*365,259),260))</f>
        <v>59</v>
      </c>
      <c r="N3959" s="390">
        <f>IF(AND(MONTH(F3959)=7,DAY(F3959)&gt;25),1,
ROUNDDOWN((SUM(VLOOKUP(MONTH(F3959),D暦変換用数値,2,FALSE),DAY(F3959))/28)+1,0))</f>
        <v>2</v>
      </c>
      <c r="O3959" s="205">
        <f>IF(AND(MONTH(F3959)=7,DAY(F3959)&gt;25),DAY(F3959)-25,
MOD((SUM(VLOOKUP(MONTH(F3959),D暦変換用数値,2,FALSE),DAY(F3959))),28)+1)</f>
        <v>17</v>
      </c>
      <c r="P3959" s="406">
        <f>IF(OR(MONTH(F3959)&lt;7,AND(MONTH(F3959)=7,DAY(F3959)&lt;=25)),
MOD(SUM((E3959-1901)*365,(N3959-1)*28,O3959,258),260),
MOD(SUM((E3959-1900)*365,(N3959-1)*28,O3959,258),260))</f>
        <v>103</v>
      </c>
      <c r="Q3959" s="374" t="str">
        <f>VLOOKUP(MOD(P3959,4),色,2,FALSE)</f>
        <v>青い</v>
      </c>
      <c r="R3959" s="292" t="str">
        <f>VLOOKUP(MOD(P3959,13),銀河の音,2,FALSE)</f>
        <v>水晶の</v>
      </c>
      <c r="S3959" s="385" t="str">
        <f>VLOOKUP(MOD(P3959,20),太陽の紋章,2,FALSE)</f>
        <v>夜</v>
      </c>
      <c r="T3959" s="98" t="s">
        <v>3736</v>
      </c>
    </row>
    <row r="3960" spans="1:20" ht="13.5" customHeight="1">
      <c r="A3960" s="334" t="str">
        <f>VLOOKUP(MOD(E3960,10),十干,2,FALSE)</f>
        <v>庚</v>
      </c>
      <c r="B3960" s="331" t="str">
        <f>VLOOKUP(MOD(E3960,12),十二支,3,FALSE)</f>
        <v xml:space="preserve">11 木 </v>
      </c>
      <c r="C3960" s="336" t="str">
        <f>VLOOKUP(F3960,星座,3,TRUE)</f>
        <v xml:space="preserve">02 零 </v>
      </c>
      <c r="D3960" s="534">
        <v>22167</v>
      </c>
      <c r="E3960" s="131">
        <f>IFERROR(YEAR(D3960),LEFT(D3960,4))</f>
        <v>1960</v>
      </c>
      <c r="F3960" s="131" t="str">
        <f>IF(ISTEXT(D3960),RIGHT(D3960,5),TEXT(D3960,"mm/dd"))</f>
        <v>09/08</v>
      </c>
      <c r="G3960" s="133">
        <f>SUM(MID(E3960,1,1),MID(E3960,2,1),MID(E3960,3,1),MID(E3960,4,1),MID(F3960,1,1),MID(F3960,2,1),MID(F3960,4,1),MID(F3960,5,1))</f>
        <v>33</v>
      </c>
      <c r="H3960" s="133">
        <f>IF(MOD(G3960,9)=0,9,MOD(G3960,9))</f>
        <v>6</v>
      </c>
      <c r="I3960" s="131" t="str">
        <f>IFERROR(MID("日月火水木金土",WEEKDAY(D3960),1),"")</f>
        <v>木</v>
      </c>
      <c r="J3960" s="306" t="s">
        <v>8558</v>
      </c>
      <c r="K3960" s="335" t="str">
        <f>VLOOKUP(F3960,石と花メイン,3,FALSE)</f>
        <v>◆黄玉</v>
      </c>
      <c r="L3960" s="302" t="str">
        <f>VLOOKUP(F3960,石と花メイン,4,FALSE)</f>
        <v>芥子菜/辛子菜</v>
      </c>
      <c r="M3960" s="396">
        <f>IF(OR(MONTH(F3960)&lt;7,AND(MONTH(F3960)=7,DAY(F3960)&lt;=25)),
MOD(SUM((E3960-1901)*365,259),260),
MOD(SUM((E3960-1900)*365,259),260))</f>
        <v>59</v>
      </c>
      <c r="N3960" s="335">
        <f>IF(AND(MONTH(F3960)=7,DAY(F3960)&gt;25),1,
ROUNDDOWN((SUM(VLOOKUP(MONTH(F3960),D暦変換用数値,2,FALSE),DAY(F3960))/28)+1,0))</f>
        <v>2</v>
      </c>
      <c r="O3960" s="132">
        <f>IF(AND(MONTH(F3960)=7,DAY(F3960)&gt;25),DAY(F3960)-25,
MOD((SUM(VLOOKUP(MONTH(F3960),D暦変換用数値,2,FALSE),DAY(F3960))),28)+1)</f>
        <v>17</v>
      </c>
      <c r="P3960" s="404">
        <f>IF(OR(MONTH(F3960)&lt;7,AND(MONTH(F3960)=7,DAY(F3960)&lt;=25)),
MOD(SUM((E3960-1901)*365,(N3960-1)*28,O3960,258),260),
MOD(SUM((E3960-1900)*365,(N3960-1)*28,O3960,258),260))</f>
        <v>103</v>
      </c>
      <c r="Q3960" s="376" t="str">
        <f>VLOOKUP(MOD(P3960,4),色,2,FALSE)</f>
        <v>青い</v>
      </c>
      <c r="R3960" s="333" t="str">
        <f>VLOOKUP(MOD(P3960,13),銀河の音,2,FALSE)</f>
        <v>水晶の</v>
      </c>
      <c r="S3960" s="387" t="str">
        <f>VLOOKUP(MOD(P3960,20),太陽の紋章,2,FALSE)</f>
        <v>夜</v>
      </c>
      <c r="T3960" s="119" t="s">
        <v>8560</v>
      </c>
    </row>
    <row r="3961" spans="1:20" ht="13.5" customHeight="1">
      <c r="A3961" s="50" t="str">
        <f>VLOOKUP(MOD(E3961,10),十干,2,FALSE)</f>
        <v>庚</v>
      </c>
      <c r="B3961" s="199" t="str">
        <f>VLOOKUP(MOD(E3961,12),十二支,3,FALSE)</f>
        <v xml:space="preserve">11 木 </v>
      </c>
      <c r="C3961" s="201" t="str">
        <f>VLOOKUP(F3961,星座,3,TRUE)</f>
        <v xml:space="preserve">02 零 </v>
      </c>
      <c r="D3961" s="531">
        <v>22170</v>
      </c>
      <c r="E3961" s="1">
        <f>IFERROR(YEAR(D3961),LEFT(D3961,4))</f>
        <v>1960</v>
      </c>
      <c r="F3961" s="1" t="str">
        <f>IF(ISTEXT(D3961),RIGHT(D3961,5),TEXT(D3961,"mm/dd"))</f>
        <v>09/11</v>
      </c>
      <c r="G3961" s="39">
        <f>SUM(MID(E3961,1,1),MID(E3961,2,1),MID(E3961,3,1),MID(E3961,4,1),MID(F3961,1,1),MID(F3961,2,1),MID(F3961,4,1),MID(F3961,5,1))</f>
        <v>27</v>
      </c>
      <c r="H3961" s="41">
        <f>IF(MOD(G3961,9)=0,9,MOD(G3961,9))</f>
        <v>9</v>
      </c>
      <c r="I3961" s="45" t="str">
        <f>IFERROR(MID("日月火水木金土",WEEKDAY(D3961),1),"")</f>
        <v>日</v>
      </c>
      <c r="J3961" s="304" t="s">
        <v>3973</v>
      </c>
      <c r="K3961" s="202" t="str">
        <f>VLOOKUP(F3961,石と花メイン,3,FALSE)</f>
        <v>◆青玉</v>
      </c>
      <c r="L3961" s="297" t="str">
        <f>VLOOKUP(F3961,石と花メイン,4,FALSE)</f>
        <v>木槿/槿</v>
      </c>
      <c r="M3961" s="393">
        <f>IF(OR(MONTH(F3961)&lt;7,AND(MONTH(F3961)=7,DAY(F3961)&lt;=25)),
MOD(SUM((E3961-1901)*365,259),260),
MOD(SUM((E3961-1900)*365,259),260))</f>
        <v>59</v>
      </c>
      <c r="N3961" s="390">
        <f>IF(AND(MONTH(F3961)=7,DAY(F3961)&gt;25),1,
ROUNDDOWN((SUM(VLOOKUP(MONTH(F3961),D暦変換用数値,2,FALSE),DAY(F3961))/28)+1,0))</f>
        <v>2</v>
      </c>
      <c r="O3961" s="205">
        <f>IF(AND(MONTH(F3961)=7,DAY(F3961)&gt;25),DAY(F3961)-25,
MOD((SUM(VLOOKUP(MONTH(F3961),D暦変換用数値,2,FALSE),DAY(F3961))),28)+1)</f>
        <v>20</v>
      </c>
      <c r="P3961" s="406">
        <f>IF(OR(MONTH(F3961)&lt;7,AND(MONTH(F3961)=7,DAY(F3961)&lt;=25)),
MOD(SUM((E3961-1901)*365,(N3961-1)*28,O3961,258),260),
MOD(SUM((E3961-1900)*365,(N3961-1)*28,O3961,258),260))</f>
        <v>106</v>
      </c>
      <c r="Q3961" s="375" t="str">
        <f>VLOOKUP(MOD(P3961,4),色,2,FALSE)</f>
        <v>白い</v>
      </c>
      <c r="R3961" s="293" t="str">
        <f>VLOOKUP(MOD(P3961,13),銀河の音,2,FALSE)</f>
        <v>月の</v>
      </c>
      <c r="S3961" s="386" t="str">
        <f>VLOOKUP(MOD(P3961,20),太陽の紋章,2,FALSE)</f>
        <v>世界の橋渡し</v>
      </c>
      <c r="T3961" s="111" t="s">
        <v>5453</v>
      </c>
    </row>
    <row r="3962" spans="1:20" ht="13.5" customHeight="1">
      <c r="A3962" s="50" t="str">
        <f>VLOOKUP(MOD(E3962,10),十干,2,FALSE)</f>
        <v>庚</v>
      </c>
      <c r="B3962" s="199" t="str">
        <f>VLOOKUP(MOD(E3962,12),十二支,3,FALSE)</f>
        <v xml:space="preserve">11 木 </v>
      </c>
      <c r="C3962" s="201" t="str">
        <f>VLOOKUP(F3962,星座,3,TRUE)</f>
        <v xml:space="preserve">02 零 </v>
      </c>
      <c r="D3962" s="531">
        <v>22172</v>
      </c>
      <c r="E3962" s="1">
        <f>IFERROR(YEAR(D3962),LEFT(D3962,4))</f>
        <v>1960</v>
      </c>
      <c r="F3962" s="1" t="str">
        <f>IF(ISTEXT(D3962),RIGHT(D3962,5),TEXT(D3962,"mm/dd"))</f>
        <v>09/13</v>
      </c>
      <c r="G3962" s="39">
        <f>SUM(MID(E3962,1,1),MID(E3962,2,1),MID(E3962,3,1),MID(E3962,4,1),MID(F3962,1,1),MID(F3962,2,1),MID(F3962,4,1),MID(F3962,5,1))</f>
        <v>29</v>
      </c>
      <c r="H3962" s="41">
        <f>IF(MOD(G3962,9)=0,9,MOD(G3962,9))</f>
        <v>2</v>
      </c>
      <c r="I3962" s="45" t="str">
        <f>IFERROR(MID("日月火水木金土",WEEKDAY(D3962),1),"")</f>
        <v>火</v>
      </c>
      <c r="J3962" s="304" t="s">
        <v>3974</v>
      </c>
      <c r="K3962" s="202" t="str">
        <f>VLOOKUP(F3962,石と花メイン,3,FALSE)</f>
        <v>●翡翠</v>
      </c>
      <c r="L3962" s="297" t="str">
        <f>VLOOKUP(F3962,石と花メイン,4,FALSE)</f>
        <v>葛【裏見草】</v>
      </c>
      <c r="M3962" s="393">
        <f>IF(OR(MONTH(F3962)&lt;7,AND(MONTH(F3962)=7,DAY(F3962)&lt;=25)),
MOD(SUM((E3962-1901)*365,259),260),
MOD(SUM((E3962-1900)*365,259),260))</f>
        <v>59</v>
      </c>
      <c r="N3962" s="390">
        <f>IF(AND(MONTH(F3962)=7,DAY(F3962)&gt;25),1,
ROUNDDOWN((SUM(VLOOKUP(MONTH(F3962),D暦変換用数値,2,FALSE),DAY(F3962))/28)+1,0))</f>
        <v>2</v>
      </c>
      <c r="O3962" s="205">
        <f>IF(AND(MONTH(F3962)=7,DAY(F3962)&gt;25),DAY(F3962)-25,
MOD((SUM(VLOOKUP(MONTH(F3962),D暦変換用数値,2,FALSE),DAY(F3962))),28)+1)</f>
        <v>22</v>
      </c>
      <c r="P3962" s="406">
        <f>IF(OR(MONTH(F3962)&lt;7,AND(MONTH(F3962)=7,DAY(F3962)&lt;=25)),
MOD(SUM((E3962-1901)*365,(N3962-1)*28,O3962,258),260),
MOD(SUM((E3962-1900)*365,(N3962-1)*28,O3962,258),260))</f>
        <v>108</v>
      </c>
      <c r="Q3962" s="373" t="str">
        <f>VLOOKUP(MOD(P3962,4),色,2,FALSE)</f>
        <v>黄色い</v>
      </c>
      <c r="R3962" s="291" t="str">
        <f>VLOOKUP(MOD(P3962,13),銀河の音,2,FALSE)</f>
        <v>自己存在の</v>
      </c>
      <c r="S3962" s="384" t="str">
        <f>VLOOKUP(MOD(P3962,20),太陽の紋章,2,FALSE)</f>
        <v>星</v>
      </c>
      <c r="T3962" s="97" t="s">
        <v>4413</v>
      </c>
    </row>
    <row r="3963" spans="1:20" ht="13.5" customHeight="1">
      <c r="A3963" s="334" t="str">
        <f>VLOOKUP(MOD(E3963,10),十干,2,FALSE)</f>
        <v>庚</v>
      </c>
      <c r="B3963" s="331" t="str">
        <f>VLOOKUP(MOD(E3963,12),十二支,3,FALSE)</f>
        <v xml:space="preserve">11 木 </v>
      </c>
      <c r="C3963" s="336" t="str">
        <f>VLOOKUP(F3963,星座,3,TRUE)</f>
        <v xml:space="preserve">02 零 </v>
      </c>
      <c r="D3963" s="540">
        <v>22173</v>
      </c>
      <c r="E3963" s="131">
        <f>IFERROR(YEAR(D3963),LEFT(D3963,4))</f>
        <v>1960</v>
      </c>
      <c r="F3963" s="538" t="str">
        <f>IF(ISTEXT(D3963),RIGHT(D3963,5),TEXT(D3963,"mm/dd"))</f>
        <v>09/14</v>
      </c>
      <c r="G3963" s="133">
        <f>SUM(MID(E3963,1,1),MID(E3963,2,1),MID(E3963,3,1),MID(E3963,4,1),MID(F3963,1,1),MID(F3963,2,1),MID(F3963,4,1),MID(F3963,5,1))</f>
        <v>30</v>
      </c>
      <c r="H3963" s="133">
        <f>IF(MOD(G3963,9)=0,9,MOD(G3963,9))</f>
        <v>3</v>
      </c>
      <c r="I3963" s="131" t="str">
        <f>IFERROR(MID("日月火水木金土",WEEKDAY(D3963),1),"")</f>
        <v>水</v>
      </c>
      <c r="J3963" s="306" t="s">
        <v>9173</v>
      </c>
      <c r="K3963" s="335" t="str">
        <f>VLOOKUP(F3963,石と花メイン,3,FALSE)</f>
        <v>○真珠</v>
      </c>
      <c r="L3963" s="302" t="str">
        <f>VLOOKUP(F3963,石と花メイン,4,FALSE)</f>
        <v>マルメロ【西洋花梨】</v>
      </c>
      <c r="M3963" s="396">
        <f>IF(OR(MONTH(F3963)&lt;7,AND(MONTH(F3963)=7,DAY(F3963)&lt;=25)),
MOD(SUM((E3963-1901)*365,259),260),
MOD(SUM((E3963-1900)*365,259),260))</f>
        <v>59</v>
      </c>
      <c r="N3963" s="335">
        <f>IF(AND(MONTH(F3963)=7,DAY(F3963)&gt;25),1,
ROUNDDOWN((SUM(VLOOKUP(MONTH(F3963),D暦変換用数値,2,FALSE),DAY(F3963))/28)+1,0))</f>
        <v>2</v>
      </c>
      <c r="O3963" s="132">
        <f>IF(AND(MONTH(F3963)=7,DAY(F3963)&gt;25),DAY(F3963)-25,
MOD((SUM(VLOOKUP(MONTH(F3963),D暦変換用数値,2,FALSE),DAY(F3963))),28)+1)</f>
        <v>23</v>
      </c>
      <c r="P3963" s="404">
        <f>IF(OR(MONTH(F3963)&lt;7,AND(MONTH(F3963)=7,DAY(F3963)&lt;=25)),
MOD(SUM((E3963-1901)*365,(N3963-1)*28,O3963,258),260),
MOD(SUM((E3963-1900)*365,(N3963-1)*28,O3963,258),260))</f>
        <v>109</v>
      </c>
      <c r="Q3963" s="376" t="str">
        <f>VLOOKUP(MOD(P3963,4),色,2,FALSE)</f>
        <v>赤い</v>
      </c>
      <c r="R3963" s="333" t="str">
        <f>VLOOKUP(MOD(P3963,13),銀河の音,2,FALSE)</f>
        <v>倍音の</v>
      </c>
      <c r="S3963" s="387" t="str">
        <f>VLOOKUP(MOD(P3963,20),太陽の紋章,2,FALSE)</f>
        <v>月</v>
      </c>
      <c r="T3963" s="119" t="s">
        <v>9172</v>
      </c>
    </row>
    <row r="3964" spans="1:20" ht="13.5" customHeight="1">
      <c r="A3964" s="76" t="str">
        <f>VLOOKUP(MOD(E3964,10),十干,2,FALSE)</f>
        <v>庚</v>
      </c>
      <c r="B3964" s="199" t="str">
        <f>VLOOKUP(MOD(E3964,12),十二支,3,FALSE)</f>
        <v xml:space="preserve">11 木 </v>
      </c>
      <c r="C3964" s="201" t="str">
        <f>VLOOKUP(F3964,星座,3,TRUE)</f>
        <v xml:space="preserve">02 零 </v>
      </c>
      <c r="D3964" s="534">
        <v>22178</v>
      </c>
      <c r="E3964" s="116">
        <f>IFERROR(YEAR(D3964),LEFT(D3964,4))</f>
        <v>1960</v>
      </c>
      <c r="F3964" s="116" t="str">
        <f>IF(ISTEXT(D3964),RIGHT(D3964,5),TEXT(D3964,"mm/dd"))</f>
        <v>09/19</v>
      </c>
      <c r="G3964" s="120">
        <f>SUM(MID(E3964,1,1),MID(E3964,2,1),MID(E3964,3,1),MID(E3964,4,1),MID(F3964,1,1),MID(F3964,2,1),MID(F3964,4,1),MID(F3964,5,1))</f>
        <v>35</v>
      </c>
      <c r="H3964" s="120">
        <f>IF(MOD(G3964,9)=0,9,MOD(G3964,9))</f>
        <v>8</v>
      </c>
      <c r="I3964" s="116" t="str">
        <f>IFERROR(MID("日月火水木金土",WEEKDAY(D3964),1),"")</f>
        <v>月</v>
      </c>
      <c r="J3964" s="306" t="s">
        <v>7853</v>
      </c>
      <c r="K3964" s="203" t="str">
        <f>VLOOKUP(F3964,石と花メイン,3,FALSE)</f>
        <v>■緑玉髄</v>
      </c>
      <c r="L3964" s="299" t="str">
        <f>VLOOKUP(F3964,石と花メイン,4,FALSE)</f>
        <v>釣船草</v>
      </c>
      <c r="M3964" s="395">
        <f>IF(OR(MONTH(F3964)&lt;7,AND(MONTH(F3964)=7,DAY(F3964)&lt;=25)),
MOD(SUM((E3964-1901)*365,259),260),
MOD(SUM((E3964-1900)*365,259),260))</f>
        <v>59</v>
      </c>
      <c r="N3964" s="121">
        <f>IF(AND(MONTH(F3964)=7,DAY(F3964)&gt;25),1,
ROUNDDOWN((SUM(VLOOKUP(MONTH(F3964),D暦変換用数値,2,FALSE),DAY(F3964))/28)+1,0))</f>
        <v>2</v>
      </c>
      <c r="O3964" s="117">
        <f>IF(AND(MONTH(F3964)=7,DAY(F3964)&gt;25),DAY(F3964)-25,
MOD((SUM(VLOOKUP(MONTH(F3964),D暦変換用数値,2,FALSE),DAY(F3964))),28)+1)</f>
        <v>28</v>
      </c>
      <c r="P3964" s="408">
        <f>IF(OR(MONTH(F3964)&lt;7,AND(MONTH(F3964)=7,DAY(F3964)&lt;=25)),
MOD(SUM((E3964-1901)*365,(N3964-1)*28,O3964,258),260),
MOD(SUM((E3964-1900)*365,(N3964-1)*28,O3964,258),260))</f>
        <v>114</v>
      </c>
      <c r="Q3964" s="375" t="str">
        <f>VLOOKUP(MOD(P3964,4),色,2,FALSE)</f>
        <v>白い</v>
      </c>
      <c r="R3964" s="293" t="str">
        <f>VLOOKUP(MOD(P3964,13),銀河の音,2,FALSE)</f>
        <v>惑星の</v>
      </c>
      <c r="S3964" s="386" t="str">
        <f>VLOOKUP(MOD(P3964,20),太陽の紋章,2,FALSE)</f>
        <v>魔法使い</v>
      </c>
      <c r="T3964" s="119" t="s">
        <v>7854</v>
      </c>
    </row>
    <row r="3965" spans="1:20" ht="13.5" customHeight="1">
      <c r="A3965" s="50" t="str">
        <f>VLOOKUP(MOD(E3965,10),十干,2,FALSE)</f>
        <v>庚</v>
      </c>
      <c r="B3965" s="199" t="str">
        <f>VLOOKUP(MOD(E3965,12),十二支,3,FALSE)</f>
        <v xml:space="preserve">11 木 </v>
      </c>
      <c r="C3965" s="201" t="str">
        <f>VLOOKUP(F3965,星座,3,TRUE)</f>
        <v xml:space="preserve">02 零 </v>
      </c>
      <c r="D3965" s="531">
        <v>22179</v>
      </c>
      <c r="E3965" s="1">
        <f>IFERROR(YEAR(D3965),LEFT(D3965,4))</f>
        <v>1960</v>
      </c>
      <c r="F3965" s="1" t="str">
        <f>IF(ISTEXT(D3965),RIGHT(D3965,5),TEXT(D3965,"mm/dd"))</f>
        <v>09/20</v>
      </c>
      <c r="G3965" s="39">
        <f>SUM(MID(E3965,1,1),MID(E3965,2,1),MID(E3965,3,1),MID(E3965,4,1),MID(F3965,1,1),MID(F3965,2,1),MID(F3965,4,1),MID(F3965,5,1))</f>
        <v>27</v>
      </c>
      <c r="H3965" s="41">
        <f>IF(MOD(G3965,9)=0,9,MOD(G3965,9))</f>
        <v>9</v>
      </c>
      <c r="I3965" s="45" t="str">
        <f>IFERROR(MID("日月火水木金土",WEEKDAY(D3965),1),"")</f>
        <v>火</v>
      </c>
      <c r="J3965" s="304" t="s">
        <v>4514</v>
      </c>
      <c r="K3965" s="202" t="str">
        <f>VLOOKUP(F3965,石と花メイン,3,FALSE)</f>
        <v>◆紅玉</v>
      </c>
      <c r="L3965" s="297" t="str">
        <f>VLOOKUP(F3965,石と花メイン,4,FALSE)</f>
        <v>サルビア【緋衣草】</v>
      </c>
      <c r="M3965" s="393">
        <f>IF(OR(MONTH(F3965)&lt;7,AND(MONTH(F3965)=7,DAY(F3965)&lt;=25)),
MOD(SUM((E3965-1901)*365,259),260),
MOD(SUM((E3965-1900)*365,259),260))</f>
        <v>59</v>
      </c>
      <c r="N3965" s="390">
        <f>IF(AND(MONTH(F3965)=7,DAY(F3965)&gt;25),1,
ROUNDDOWN((SUM(VLOOKUP(MONTH(F3965),D暦変換用数値,2,FALSE),DAY(F3965))/28)+1,0))</f>
        <v>3</v>
      </c>
      <c r="O3965" s="205">
        <f>IF(AND(MONTH(F3965)=7,DAY(F3965)&gt;25),DAY(F3965)-25,
MOD((SUM(VLOOKUP(MONTH(F3965),D暦変換用数値,2,FALSE),DAY(F3965))),28)+1)</f>
        <v>1</v>
      </c>
      <c r="P3965" s="406">
        <f>IF(OR(MONTH(F3965)&lt;7,AND(MONTH(F3965)=7,DAY(F3965)&lt;=25)),
MOD(SUM((E3965-1901)*365,(N3965-1)*28,O3965,258),260),
MOD(SUM((E3965-1900)*365,(N3965-1)*28,O3965,258),260))</f>
        <v>115</v>
      </c>
      <c r="Q3965" s="373" t="str">
        <f>VLOOKUP(MOD(P3965,4),色,2,FALSE)</f>
        <v>青い</v>
      </c>
      <c r="R3965" s="291" t="str">
        <f>VLOOKUP(MOD(P3965,13),銀河の音,2,FALSE)</f>
        <v>スペクトルの</v>
      </c>
      <c r="S3965" s="384" t="str">
        <f>VLOOKUP(MOD(P3965,20),太陽の紋章,2,FALSE)</f>
        <v>鷲</v>
      </c>
      <c r="T3965" s="98" t="s">
        <v>3736</v>
      </c>
    </row>
    <row r="3966" spans="1:20" ht="13.5" customHeight="1">
      <c r="A3966" s="50" t="str">
        <f>VLOOKUP(MOD(E3966,10),十干,2,FALSE)</f>
        <v>壬</v>
      </c>
      <c r="B3966" s="199" t="str">
        <f>VLOOKUP(MOD(E3966,12),十二支,3,FALSE)</f>
        <v xml:space="preserve">11 木 </v>
      </c>
      <c r="C3966" s="201" t="str">
        <f>VLOOKUP(F3966,星座,3,TRUE)</f>
        <v xml:space="preserve">02 零 </v>
      </c>
      <c r="D3966" s="531">
        <v>26540</v>
      </c>
      <c r="E3966" s="1">
        <f>IFERROR(YEAR(D3966),LEFT(D3966,4))</f>
        <v>1972</v>
      </c>
      <c r="F3966" s="1" t="str">
        <f>IF(ISTEXT(D3966),RIGHT(D3966,5),TEXT(D3966,"mm/dd"))</f>
        <v>08/29</v>
      </c>
      <c r="G3966" s="39">
        <f>SUM(MID(E3966,1,1),MID(E3966,2,1),MID(E3966,3,1),MID(E3966,4,1),MID(F3966,1,1),MID(F3966,2,1),MID(F3966,4,1),MID(F3966,5,1))</f>
        <v>38</v>
      </c>
      <c r="H3966" s="41">
        <f>IF(MOD(G3966,9)=0,9,MOD(G3966,9))</f>
        <v>2</v>
      </c>
      <c r="I3966" s="45" t="str">
        <f>IFERROR(MID("日月火水木金土",WEEKDAY(D3966),1),"")</f>
        <v>火</v>
      </c>
      <c r="J3966" s="304" t="s">
        <v>3975</v>
      </c>
      <c r="K3966" s="202" t="str">
        <f>VLOOKUP(F3966,石と花メイン,3,FALSE)</f>
        <v>●蛋白石</v>
      </c>
      <c r="L3966" s="297" t="str">
        <f>VLOOKUP(F3966,石と花メイン,4,FALSE)</f>
        <v>煙草【ニコチアナ】</v>
      </c>
      <c r="M3966" s="393">
        <f>IF(OR(MONTH(F3966)&lt;7,AND(MONTH(F3966)=7,DAY(F3966)&lt;=25)),
MOD(SUM((E3966-1901)*365,259),260),
MOD(SUM((E3966-1900)*365,259),260))</f>
        <v>19</v>
      </c>
      <c r="N3966" s="390">
        <f>IF(AND(MONTH(F3966)=7,DAY(F3966)&gt;25),1,
ROUNDDOWN((SUM(VLOOKUP(MONTH(F3966),D暦変換用数値,2,FALSE),DAY(F3966))/28)+1,0))</f>
        <v>2</v>
      </c>
      <c r="O3966" s="205">
        <f>IF(AND(MONTH(F3966)=7,DAY(F3966)&gt;25),DAY(F3966)-25,
MOD((SUM(VLOOKUP(MONTH(F3966),D暦変換用数値,2,FALSE),DAY(F3966))),28)+1)</f>
        <v>7</v>
      </c>
      <c r="P3966" s="406">
        <f>IF(OR(MONTH(F3966)&lt;7,AND(MONTH(F3966)=7,DAY(F3966)&lt;=25)),
MOD(SUM((E3966-1901)*365,(N3966-1)*28,O3966,258),260),
MOD(SUM((E3966-1900)*365,(N3966-1)*28,O3966,258),260))</f>
        <v>53</v>
      </c>
      <c r="Q3966" s="372" t="str">
        <f>VLOOKUP(MOD(P3966,4),色,2,FALSE)</f>
        <v>赤い</v>
      </c>
      <c r="R3966" s="290" t="str">
        <f>VLOOKUP(MOD(P3966,13),銀河の音,2,FALSE)</f>
        <v>磁気の</v>
      </c>
      <c r="S3966" s="383" t="str">
        <f>VLOOKUP(MOD(P3966,20),太陽の紋章,2,FALSE)</f>
        <v>空歩く者</v>
      </c>
      <c r="T3966" s="103" t="s">
        <v>1885</v>
      </c>
    </row>
    <row r="3967" spans="1:20" ht="13.5" customHeight="1">
      <c r="A3967" s="50" t="str">
        <f>VLOOKUP(MOD(E3967,10),十干,2,FALSE)</f>
        <v>壬</v>
      </c>
      <c r="B3967" s="199" t="str">
        <f>VLOOKUP(MOD(E3967,12),十二支,3,FALSE)</f>
        <v xml:space="preserve">11 木 </v>
      </c>
      <c r="C3967" s="201" t="str">
        <f>VLOOKUP(F3967,星座,3,TRUE)</f>
        <v xml:space="preserve">02 零 </v>
      </c>
      <c r="D3967" s="531">
        <v>26541</v>
      </c>
      <c r="E3967" s="1">
        <f>IFERROR(YEAR(D3967),LEFT(D3967,4))</f>
        <v>1972</v>
      </c>
      <c r="F3967" s="1" t="str">
        <f>IF(ISTEXT(D3967),RIGHT(D3967,5),TEXT(D3967,"mm/dd"))</f>
        <v>08/30</v>
      </c>
      <c r="G3967" s="39">
        <f>SUM(MID(E3967,1,1),MID(E3967,2,1),MID(E3967,3,1),MID(E3967,4,1),MID(F3967,1,1),MID(F3967,2,1),MID(F3967,4,1),MID(F3967,5,1))</f>
        <v>30</v>
      </c>
      <c r="H3967" s="41">
        <f>IF(MOD(G3967,9)=0,9,MOD(G3967,9))</f>
        <v>3</v>
      </c>
      <c r="I3967" s="45" t="str">
        <f>IFERROR(MID("日月火水木金土",WEEKDAY(D3967),1),"")</f>
        <v>水</v>
      </c>
      <c r="J3967" s="304" t="s">
        <v>3976</v>
      </c>
      <c r="K3967" s="202" t="str">
        <f>VLOOKUP(F3967,石と花メイン,3,FALSE)</f>
        <v>●土耳古石</v>
      </c>
      <c r="L3967" s="297" t="str">
        <f>VLOOKUP(F3967,石と花メイン,4,FALSE)</f>
        <v>洞庭藍【秋咲きベロニカ】</v>
      </c>
      <c r="M3967" s="393">
        <f>IF(OR(MONTH(F3967)&lt;7,AND(MONTH(F3967)=7,DAY(F3967)&lt;=25)),
MOD(SUM((E3967-1901)*365,259),260),
MOD(SUM((E3967-1900)*365,259),260))</f>
        <v>19</v>
      </c>
      <c r="N3967" s="390">
        <f>IF(AND(MONTH(F3967)=7,DAY(F3967)&gt;25),1,
ROUNDDOWN((SUM(VLOOKUP(MONTH(F3967),D暦変換用数値,2,FALSE),DAY(F3967))/28)+1,0))</f>
        <v>2</v>
      </c>
      <c r="O3967" s="205">
        <f>IF(AND(MONTH(F3967)=7,DAY(F3967)&gt;25),DAY(F3967)-25,
MOD((SUM(VLOOKUP(MONTH(F3967),D暦変換用数値,2,FALSE),DAY(F3967))),28)+1)</f>
        <v>8</v>
      </c>
      <c r="P3967" s="406">
        <f>IF(OR(MONTH(F3967)&lt;7,AND(MONTH(F3967)=7,DAY(F3967)&lt;=25)),
MOD(SUM((E3967-1901)*365,(N3967-1)*28,O3967,258),260),
MOD(SUM((E3967-1900)*365,(N3967-1)*28,O3967,258),260))</f>
        <v>54</v>
      </c>
      <c r="Q3967" s="375" t="str">
        <f>VLOOKUP(MOD(P3967,4),色,2,FALSE)</f>
        <v>白い</v>
      </c>
      <c r="R3967" s="293" t="str">
        <f>VLOOKUP(MOD(P3967,13),銀河の音,2,FALSE)</f>
        <v>月の</v>
      </c>
      <c r="S3967" s="386" t="str">
        <f>VLOOKUP(MOD(P3967,20),太陽の紋章,2,FALSE)</f>
        <v>魔法使い</v>
      </c>
      <c r="T3967" s="98"/>
    </row>
    <row r="3968" spans="1:20" ht="13.5" customHeight="1">
      <c r="A3968" s="50" t="str">
        <f>VLOOKUP(MOD(E3968,10),十干,2,FALSE)</f>
        <v>壬</v>
      </c>
      <c r="B3968" s="199" t="str">
        <f>VLOOKUP(MOD(E3968,12),十二支,3,FALSE)</f>
        <v xml:space="preserve">11 木 </v>
      </c>
      <c r="C3968" s="201" t="str">
        <f>VLOOKUP(F3968,星座,3,TRUE)</f>
        <v xml:space="preserve">02 零 </v>
      </c>
      <c r="D3968" s="531">
        <v>26556</v>
      </c>
      <c r="E3968" s="1">
        <f>IFERROR(YEAR(D3968),LEFT(D3968,4))</f>
        <v>1972</v>
      </c>
      <c r="F3968" s="1" t="str">
        <f>IF(ISTEXT(D3968),RIGHT(D3968,5),TEXT(D3968,"mm/dd"))</f>
        <v>09/14</v>
      </c>
      <c r="G3968" s="39">
        <f>SUM(MID(E3968,1,1),MID(E3968,2,1),MID(E3968,3,1),MID(E3968,4,1),MID(F3968,1,1),MID(F3968,2,1),MID(F3968,4,1),MID(F3968,5,1))</f>
        <v>33</v>
      </c>
      <c r="H3968" s="41">
        <f>IF(MOD(G3968,9)=0,9,MOD(G3968,9))</f>
        <v>6</v>
      </c>
      <c r="I3968" s="45" t="str">
        <f>IFERROR(MID("日月火水木金土",WEEKDAY(D3968),1),"")</f>
        <v>木</v>
      </c>
      <c r="J3968" s="304" t="s">
        <v>3977</v>
      </c>
      <c r="K3968" s="202" t="str">
        <f>VLOOKUP(F3968,石と花メイン,3,FALSE)</f>
        <v>○真珠</v>
      </c>
      <c r="L3968" s="297" t="str">
        <f>VLOOKUP(F3968,石と花メイン,4,FALSE)</f>
        <v>マルメロ【西洋花梨】</v>
      </c>
      <c r="M3968" s="393">
        <f>IF(OR(MONTH(F3968)&lt;7,AND(MONTH(F3968)=7,DAY(F3968)&lt;=25)),
MOD(SUM((E3968-1901)*365,259),260),
MOD(SUM((E3968-1900)*365,259),260))</f>
        <v>19</v>
      </c>
      <c r="N3968" s="390">
        <f>IF(AND(MONTH(F3968)=7,DAY(F3968)&gt;25),1,
ROUNDDOWN((SUM(VLOOKUP(MONTH(F3968),D暦変換用数値,2,FALSE),DAY(F3968))/28)+1,0))</f>
        <v>2</v>
      </c>
      <c r="O3968" s="205">
        <f>IF(AND(MONTH(F3968)=7,DAY(F3968)&gt;25),DAY(F3968)-25,
MOD((SUM(VLOOKUP(MONTH(F3968),D暦変換用数値,2,FALSE),DAY(F3968))),28)+1)</f>
        <v>23</v>
      </c>
      <c r="P3968" s="406">
        <f>IF(OR(MONTH(F3968)&lt;7,AND(MONTH(F3968)=7,DAY(F3968)&lt;=25)),
MOD(SUM((E3968-1901)*365,(N3968-1)*28,O3968,258),260),
MOD(SUM((E3968-1900)*365,(N3968-1)*28,O3968,258),260))</f>
        <v>69</v>
      </c>
      <c r="Q3968" s="372" t="str">
        <f>VLOOKUP(MOD(P3968,4),色,2,FALSE)</f>
        <v>赤い</v>
      </c>
      <c r="R3968" s="290" t="str">
        <f>VLOOKUP(MOD(P3968,13),銀河の音,2,FALSE)</f>
        <v>自己存在の</v>
      </c>
      <c r="S3968" s="383" t="str">
        <f>VLOOKUP(MOD(P3968,20),太陽の紋章,2,FALSE)</f>
        <v>月</v>
      </c>
      <c r="T3968" s="98" t="s">
        <v>3736</v>
      </c>
    </row>
    <row r="3969" spans="1:20" ht="13.5" customHeight="1">
      <c r="A3969" s="76" t="str">
        <f>VLOOKUP(MOD(E3969,10),十干,2,FALSE)</f>
        <v>壬</v>
      </c>
      <c r="B3969" s="199" t="str">
        <f>VLOOKUP(MOD(E3969,12),十二支,3,FALSE)</f>
        <v xml:space="preserve">11 木 </v>
      </c>
      <c r="C3969" s="201" t="str">
        <f>VLOOKUP(F3969,星座,3,TRUE)</f>
        <v xml:space="preserve">02 零 </v>
      </c>
      <c r="D3969" s="534">
        <v>26558</v>
      </c>
      <c r="E3969" s="116">
        <f>IFERROR(YEAR(D3969),LEFT(D3969,4))</f>
        <v>1972</v>
      </c>
      <c r="F3969" s="116" t="str">
        <f>IF(ISTEXT(D3969),RIGHT(D3969,5),TEXT(D3969,"mm/dd"))</f>
        <v>09/16</v>
      </c>
      <c r="G3969" s="120">
        <f>SUM(MID(E3969,1,1),MID(E3969,2,1),MID(E3969,3,1),MID(E3969,4,1),MID(F3969,1,1),MID(F3969,2,1),MID(F3969,4,1),MID(F3969,5,1))</f>
        <v>35</v>
      </c>
      <c r="H3969" s="120">
        <f>IF(MOD(G3969,9)=0,9,MOD(G3969,9))</f>
        <v>8</v>
      </c>
      <c r="I3969" s="116" t="str">
        <f>IFERROR(MID("日月火水木金土",WEEKDAY(D3969),1),"")</f>
        <v>土</v>
      </c>
      <c r="J3969" s="306" t="s">
        <v>8610</v>
      </c>
      <c r="K3969" s="203" t="str">
        <f>VLOOKUP(F3969,石と花メイン,3,FALSE)</f>
        <v>■紫水晶</v>
      </c>
      <c r="L3969" s="299" t="str">
        <f>VLOOKUP(F3969,石と花メイン,4,FALSE)</f>
        <v>竜胆【胃病草】</v>
      </c>
      <c r="M3969" s="395">
        <f>IF(OR(MONTH(F3969)&lt;7,AND(MONTH(F3969)=7,DAY(F3969)&lt;=25)),
MOD(SUM((E3969-1901)*365,259),260),
MOD(SUM((E3969-1900)*365,259),260))</f>
        <v>19</v>
      </c>
      <c r="N3969" s="121">
        <f>IF(AND(MONTH(F3969)=7,DAY(F3969)&gt;25),1,
ROUNDDOWN((SUM(VLOOKUP(MONTH(F3969),D暦変換用数値,2,FALSE),DAY(F3969))/28)+1,0))</f>
        <v>2</v>
      </c>
      <c r="O3969" s="117">
        <f>IF(AND(MONTH(F3969)=7,DAY(F3969)&gt;25),DAY(F3969)-25,
MOD((SUM(VLOOKUP(MONTH(F3969),D暦変換用数値,2,FALSE),DAY(F3969))),28)+1)</f>
        <v>25</v>
      </c>
      <c r="P3969" s="408">
        <f>IF(OR(MONTH(F3969)&lt;7,AND(MONTH(F3969)=7,DAY(F3969)&lt;=25)),
MOD(SUM((E3969-1901)*365,(N3969-1)*28,O3969,258),260),
MOD(SUM((E3969-1900)*365,(N3969-1)*28,O3969,258),260))</f>
        <v>71</v>
      </c>
      <c r="Q3969" s="373" t="str">
        <f>VLOOKUP(MOD(P3969,4),色,2,FALSE)</f>
        <v>青い</v>
      </c>
      <c r="R3969" s="291" t="str">
        <f>VLOOKUP(MOD(P3969,13),銀河の音,2,FALSE)</f>
        <v>律動の</v>
      </c>
      <c r="S3969" s="384" t="str">
        <f>VLOOKUP(MOD(P3969,20),太陽の紋章,2,FALSE)</f>
        <v>猿</v>
      </c>
      <c r="T3969" s="119"/>
    </row>
    <row r="3970" spans="1:20" ht="13.5" customHeight="1">
      <c r="A3970" s="282" t="str">
        <f>VLOOKUP(MOD(E3970,10),十干,2,FALSE)</f>
        <v>甲</v>
      </c>
      <c r="B3970" s="283" t="str">
        <f>VLOOKUP(MOD(E3970,12),十二支,3,FALSE)</f>
        <v xml:space="preserve">11 木 </v>
      </c>
      <c r="C3970" s="287" t="str">
        <f>VLOOKUP(F3970,星座,3,TRUE)</f>
        <v xml:space="preserve">02 零 </v>
      </c>
      <c r="D3970" s="533">
        <v>30919</v>
      </c>
      <c r="E3970" s="83">
        <f>IFERROR(YEAR(D3970),LEFT(D3970,4))</f>
        <v>1984</v>
      </c>
      <c r="F3970" s="83" t="str">
        <f>IF(ISTEXT(D3970),RIGHT(D3970,5),TEXT(D3970,"mm/dd"))</f>
        <v>08/25</v>
      </c>
      <c r="G3970" s="88">
        <f>SUM(MID(E3970,1,1),MID(E3970,2,1),MID(E3970,3,1),MID(E3970,4,1),MID(F3970,1,1),MID(F3970,2,1),MID(F3970,4,1),MID(F3970,5,1))</f>
        <v>37</v>
      </c>
      <c r="H3970" s="88">
        <f>IF(MOD(G3970,9)=0,9,MOD(G3970,9))</f>
        <v>1</v>
      </c>
      <c r="I3970" s="83" t="str">
        <f>IFERROR(MID("日月火水木金土",WEEKDAY(D3970),1),"")</f>
        <v>土</v>
      </c>
      <c r="J3970" s="303" t="s">
        <v>6087</v>
      </c>
      <c r="K3970" s="87" t="str">
        <f>VLOOKUP(F3970,石と花メイン,3,FALSE)</f>
        <v>◆猫目石</v>
      </c>
      <c r="L3970" s="296" t="str">
        <f>VLOOKUP(F3970,石と花メイン,4,FALSE)</f>
        <v>檜扇【烏羽玉】</v>
      </c>
      <c r="M3970" s="392">
        <f>IF(OR(MONTH(F3970)&lt;7,AND(MONTH(F3970)=7,DAY(F3970)&lt;=25)),
MOD(SUM((E3970-1901)*365,259),260),
MOD(SUM((E3970-1900)*365,259),260))</f>
        <v>239</v>
      </c>
      <c r="N3970" s="330">
        <f>IF(AND(MONTH(F3970)=7,DAY(F3970)&gt;25),1,
ROUNDDOWN((SUM(VLOOKUP(MONTH(F3970),D暦変換用数値,2,FALSE),DAY(F3970))/28)+1,0))</f>
        <v>2</v>
      </c>
      <c r="O3970" s="84">
        <f>IF(AND(MONTH(F3970)=7,DAY(F3970)&gt;25),DAY(F3970)-25,
MOD((SUM(VLOOKUP(MONTH(F3970),D暦変換用数値,2,FALSE),DAY(F3970))),28)+1)</f>
        <v>3</v>
      </c>
      <c r="P3970" s="405">
        <f>IF(OR(MONTH(F3970)&lt;7,AND(MONTH(F3970)=7,DAY(F3970)&lt;=25)),
MOD(SUM((E3970-1901)*365,(N3970-1)*28,O3970,258),260),
MOD(SUM((E3970-1900)*365,(N3970-1)*28,O3970,258),260))</f>
        <v>9</v>
      </c>
      <c r="Q3970" s="371" t="str">
        <f>VLOOKUP(MOD(P3970,4),色,2,FALSE)</f>
        <v>赤い</v>
      </c>
      <c r="R3970" s="289" t="str">
        <f>VLOOKUP(MOD(P3970,13),銀河の音,2,FALSE)</f>
        <v>太陽の</v>
      </c>
      <c r="S3970" s="382" t="str">
        <f>VLOOKUP(MOD(P3970,20),太陽の紋章,2,FALSE)</f>
        <v>月</v>
      </c>
      <c r="T3970" s="102" t="s">
        <v>2707</v>
      </c>
    </row>
    <row r="3971" spans="1:20" ht="13.5" customHeight="1">
      <c r="A3971" s="50" t="str">
        <f>VLOOKUP(MOD(E3971,10),十干,2,FALSE)</f>
        <v>甲</v>
      </c>
      <c r="B3971" s="199" t="str">
        <f>VLOOKUP(MOD(E3971,12),十二支,3,FALSE)</f>
        <v xml:space="preserve">11 木 </v>
      </c>
      <c r="C3971" s="201" t="str">
        <f>VLOOKUP(F3971,星座,3,TRUE)</f>
        <v xml:space="preserve">02 零 </v>
      </c>
      <c r="D3971" s="531">
        <v>30940</v>
      </c>
      <c r="E3971" s="1">
        <f>IFERROR(YEAR(D3971),LEFT(D3971,4))</f>
        <v>1984</v>
      </c>
      <c r="F3971" s="1" t="str">
        <f>IF(ISTEXT(D3971),RIGHT(D3971,5),TEXT(D3971,"mm/dd"))</f>
        <v>09/15</v>
      </c>
      <c r="G3971" s="39">
        <f>SUM(MID(E3971,1,1),MID(E3971,2,1),MID(E3971,3,1),MID(E3971,4,1),MID(F3971,1,1),MID(F3971,2,1),MID(F3971,4,1),MID(F3971,5,1))</f>
        <v>37</v>
      </c>
      <c r="H3971" s="41">
        <f>IF(MOD(G3971,9)=0,9,MOD(G3971,9))</f>
        <v>1</v>
      </c>
      <c r="I3971" s="45" t="str">
        <f>IFERROR(MID("日月火水木金土",WEEKDAY(D3971),1),"")</f>
        <v>土</v>
      </c>
      <c r="J3971" s="304" t="s">
        <v>3978</v>
      </c>
      <c r="K3971" s="202" t="str">
        <f>VLOOKUP(F3971,石と花メイン,3,FALSE)</f>
        <v>■紫水晶</v>
      </c>
      <c r="L3971" s="297" t="str">
        <f>VLOOKUP(F3971,石と花メイン,4,FALSE)</f>
        <v>ダリア【天竺牡丹】</v>
      </c>
      <c r="M3971" s="393">
        <f>IF(OR(MONTH(F3971)&lt;7,AND(MONTH(F3971)=7,DAY(F3971)&lt;=25)),
MOD(SUM((E3971-1901)*365,259),260),
MOD(SUM((E3971-1900)*365,259),260))</f>
        <v>239</v>
      </c>
      <c r="N3971" s="390">
        <f>IF(AND(MONTH(F3971)=7,DAY(F3971)&gt;25),1,
ROUNDDOWN((SUM(VLOOKUP(MONTH(F3971),D暦変換用数値,2,FALSE),DAY(F3971))/28)+1,0))</f>
        <v>2</v>
      </c>
      <c r="O3971" s="205">
        <f>IF(AND(MONTH(F3971)=7,DAY(F3971)&gt;25),DAY(F3971)-25,
MOD((SUM(VLOOKUP(MONTH(F3971),D暦変換用数値,2,FALSE),DAY(F3971))),28)+1)</f>
        <v>24</v>
      </c>
      <c r="P3971" s="406">
        <f>IF(OR(MONTH(F3971)&lt;7,AND(MONTH(F3971)=7,DAY(F3971)&lt;=25)),
MOD(SUM((E3971-1901)*365,(N3971-1)*28,O3971,258),260),
MOD(SUM((E3971-1900)*365,(N3971-1)*28,O3971,258),260))</f>
        <v>30</v>
      </c>
      <c r="Q3971" s="375" t="str">
        <f>VLOOKUP(MOD(P3971,4),色,2,FALSE)</f>
        <v>白い</v>
      </c>
      <c r="R3971" s="293" t="str">
        <f>VLOOKUP(MOD(P3971,13),銀河の音,2,FALSE)</f>
        <v>自己存在の</v>
      </c>
      <c r="S3971" s="386" t="str">
        <f>VLOOKUP(MOD(P3971,20),太陽の紋章,2,FALSE)</f>
        <v>犬</v>
      </c>
      <c r="T3971" s="106" t="s">
        <v>3271</v>
      </c>
    </row>
    <row r="3972" spans="1:20" ht="13.5" customHeight="1">
      <c r="A3972" s="282" t="str">
        <f>VLOOKUP(MOD(E3972,10),十干,2,FALSE)</f>
        <v>丙</v>
      </c>
      <c r="B3972" s="283" t="str">
        <f>VLOOKUP(MOD(E3972,12),十二支,3,FALSE)</f>
        <v xml:space="preserve">11 木 </v>
      </c>
      <c r="C3972" s="287" t="str">
        <f>VLOOKUP(F3972,星座,3,TRUE)</f>
        <v xml:space="preserve">02 零 </v>
      </c>
      <c r="D3972" s="533">
        <v>35313</v>
      </c>
      <c r="E3972" s="83">
        <f>IFERROR(YEAR(D3972),LEFT(D3972,4))</f>
        <v>1996</v>
      </c>
      <c r="F3972" s="83" t="str">
        <f>IF(ISTEXT(D3972),RIGHT(D3972,5),TEXT(D3972,"mm/dd"))</f>
        <v>09/05</v>
      </c>
      <c r="G3972" s="88">
        <f>SUM(MID(E3972,1,1),MID(E3972,2,1),MID(E3972,3,1),MID(E3972,4,1),MID(F3972,1,1),MID(F3972,2,1),MID(F3972,4,1),MID(F3972,5,1))</f>
        <v>39</v>
      </c>
      <c r="H3972" s="88">
        <f>IF(MOD(G3972,9)=0,9,MOD(G3972,9))</f>
        <v>3</v>
      </c>
      <c r="I3972" s="83" t="str">
        <f>IFERROR(MID("日月火水木金土",WEEKDAY(D3972),1),"")</f>
        <v>木</v>
      </c>
      <c r="J3972" s="303" t="s">
        <v>6088</v>
      </c>
      <c r="K3972" s="87" t="str">
        <f>VLOOKUP(F3972,石と花メイン,3,FALSE)</f>
        <v>◇金剛石</v>
      </c>
      <c r="L3972" s="296" t="str">
        <f>VLOOKUP(F3972,石と花メイン,4,FALSE)</f>
        <v>鶏頭【韓藍】</v>
      </c>
      <c r="M3972" s="392">
        <f>IF(OR(MONTH(F3972)&lt;7,AND(MONTH(F3972)=7,DAY(F3972)&lt;=25)),
MOD(SUM((E3972-1901)*365,259),260),
MOD(SUM((E3972-1900)*365,259),260))</f>
        <v>199</v>
      </c>
      <c r="N3972" s="330">
        <f>IF(AND(MONTH(F3972)=7,DAY(F3972)&gt;25),1,
ROUNDDOWN((SUM(VLOOKUP(MONTH(F3972),D暦変換用数値,2,FALSE),DAY(F3972))/28)+1,0))</f>
        <v>2</v>
      </c>
      <c r="O3972" s="84">
        <f>IF(AND(MONTH(F3972)=7,DAY(F3972)&gt;25),DAY(F3972)-25,
MOD((SUM(VLOOKUP(MONTH(F3972),D暦変換用数値,2,FALSE),DAY(F3972))),28)+1)</f>
        <v>14</v>
      </c>
      <c r="P3972" s="405">
        <f>IF(OR(MONTH(F3972)&lt;7,AND(MONTH(F3972)=7,DAY(F3972)&lt;=25)),
MOD(SUM((E3972-1901)*365,(N3972-1)*28,O3972,258),260),
MOD(SUM((E3972-1900)*365,(N3972-1)*28,O3972,258),260))</f>
        <v>240</v>
      </c>
      <c r="Q3972" s="371" t="str">
        <f>VLOOKUP(MOD(P3972,4),色,2,FALSE)</f>
        <v>黄色い</v>
      </c>
      <c r="R3972" s="289" t="str">
        <f>VLOOKUP(MOD(P3972,13),銀河の音,2,FALSE)</f>
        <v>律動の</v>
      </c>
      <c r="S3972" s="382" t="str">
        <f>VLOOKUP(MOD(P3972,20),太陽の紋章,2,FALSE)</f>
        <v>太陽</v>
      </c>
      <c r="T3972" s="95" t="s">
        <v>2166</v>
      </c>
    </row>
    <row r="3973" spans="1:20" ht="13.5" customHeight="1">
      <c r="A3973" s="285" t="str">
        <f>VLOOKUP(MOD(E3973,10),十干,2,FALSE)</f>
        <v>丙</v>
      </c>
      <c r="B3973" s="283" t="str">
        <f>VLOOKUP(MOD(E3973,12),十二支,3,FALSE)</f>
        <v xml:space="preserve">11 木 </v>
      </c>
      <c r="C3973" s="287" t="str">
        <f>VLOOKUP(F3973,星座,3,TRUE)</f>
        <v xml:space="preserve">02 零 </v>
      </c>
      <c r="D3973" s="533">
        <v>35320</v>
      </c>
      <c r="E3973" s="83">
        <f>IFERROR(YEAR(D3973),LEFT(D3973,4))</f>
        <v>1996</v>
      </c>
      <c r="F3973" s="539" t="str">
        <f>IF(ISTEXT(D3973),RIGHT(D3973,5),TEXT(D3973,"mm/dd"))</f>
        <v>09/12</v>
      </c>
      <c r="G3973" s="88">
        <f>SUM(MID(E3973,1,1),MID(E3973,2,1),MID(E3973,3,1),MID(E3973,4,1),MID(F3973,1,1),MID(F3973,2,1),MID(F3973,4,1),MID(F3973,5,1))</f>
        <v>37</v>
      </c>
      <c r="H3973" s="88">
        <f>IF(MOD(G3973,9)=0,9,MOD(G3973,9))</f>
        <v>1</v>
      </c>
      <c r="I3973" s="83" t="str">
        <f>IFERROR(MID("日月火水木金土",WEEKDAY(D3973),1),"")</f>
        <v>木</v>
      </c>
      <c r="J3973" s="308" t="s">
        <v>9259</v>
      </c>
      <c r="K3973" s="330" t="str">
        <f>VLOOKUP(F3973,石と花メイン,3,FALSE)</f>
        <v>●土耳古石</v>
      </c>
      <c r="L3973" s="296" t="str">
        <f>VLOOKUP(F3973,石と花メイン,4,FALSE)</f>
        <v>藍【蓼藍】</v>
      </c>
      <c r="M3973" s="392">
        <f>IF(OR(MONTH(F3973)&lt;7,AND(MONTH(F3973)=7,DAY(F3973)&lt;=25)),
MOD(SUM((E3973-1901)*365,259),260),
MOD(SUM((E3973-1900)*365,259),260))</f>
        <v>199</v>
      </c>
      <c r="N3973" s="330">
        <f>IF(AND(MONTH(F3973)=7,DAY(F3973)&gt;25),1,
ROUNDDOWN((SUM(VLOOKUP(MONTH(F3973),D暦変換用数値,2,FALSE),DAY(F3973))/28)+1,0))</f>
        <v>2</v>
      </c>
      <c r="O3973" s="84">
        <f>IF(AND(MONTH(F3973)=7,DAY(F3973)&gt;25),DAY(F3973)-25,
MOD((SUM(VLOOKUP(MONTH(F3973),D暦変換用数値,2,FALSE),DAY(F3973))),28)+1)</f>
        <v>21</v>
      </c>
      <c r="P3973" s="405">
        <f>IF(OR(MONTH(F3973)&lt;7,AND(MONTH(F3973)=7,DAY(F3973)&lt;=25)),
MOD(SUM((E3973-1901)*365,(N3973-1)*28,O3973,258),260),
MOD(SUM((E3973-1900)*365,(N3973-1)*28,O3973,258),260))</f>
        <v>247</v>
      </c>
      <c r="Q3973" s="371" t="str">
        <f>VLOOKUP(MOD(P3973,4),色,2,FALSE)</f>
        <v>青い</v>
      </c>
      <c r="R3973" s="289" t="str">
        <f>VLOOKUP(MOD(P3973,13),銀河の音,2,FALSE)</f>
        <v>宇宙の</v>
      </c>
      <c r="S3973" s="382" t="str">
        <f>VLOOKUP(MOD(P3973,20),太陽の紋章,2,FALSE)</f>
        <v>手</v>
      </c>
      <c r="T3973" s="92" t="s">
        <v>9260</v>
      </c>
    </row>
    <row r="3974" spans="1:20" ht="13.5" customHeight="1">
      <c r="A3974" s="282" t="str">
        <f>VLOOKUP(MOD(E3974,10),十干,2,FALSE)</f>
        <v>丙</v>
      </c>
      <c r="B3974" s="283" t="str">
        <f>VLOOKUP(MOD(E3974,12),十二支,3,FALSE)</f>
        <v xml:space="preserve">11 木 </v>
      </c>
      <c r="C3974" s="287" t="str">
        <f>VLOOKUP(F3974,星座,3,TRUE)</f>
        <v xml:space="preserve">02 零 </v>
      </c>
      <c r="D3974" s="533">
        <v>35328</v>
      </c>
      <c r="E3974" s="83">
        <f>IFERROR(YEAR(D3974),LEFT(D3974,4))</f>
        <v>1996</v>
      </c>
      <c r="F3974" s="83" t="str">
        <f>IF(ISTEXT(D3974),RIGHT(D3974,5),TEXT(D3974,"mm/dd"))</f>
        <v>09/20</v>
      </c>
      <c r="G3974" s="88">
        <f>SUM(MID(E3974,1,1),MID(E3974,2,1),MID(E3974,3,1),MID(E3974,4,1),MID(F3974,1,1),MID(F3974,2,1),MID(F3974,4,1),MID(F3974,5,1))</f>
        <v>36</v>
      </c>
      <c r="H3974" s="88">
        <f>IF(MOD(G3974,9)=0,9,MOD(G3974,9))</f>
        <v>9</v>
      </c>
      <c r="I3974" s="83" t="str">
        <f>IFERROR(MID("日月火水木金土",WEEKDAY(D3974),1),"")</f>
        <v>金</v>
      </c>
      <c r="J3974" s="303" t="s">
        <v>2906</v>
      </c>
      <c r="K3974" s="87" t="str">
        <f>VLOOKUP(F3974,石と花メイン,3,FALSE)</f>
        <v>◆紅玉</v>
      </c>
      <c r="L3974" s="296" t="str">
        <f>VLOOKUP(F3974,石と花メイン,4,FALSE)</f>
        <v>サルビア【緋衣草】</v>
      </c>
      <c r="M3974" s="392">
        <f>IF(OR(MONTH(F3974)&lt;7,AND(MONTH(F3974)=7,DAY(F3974)&lt;=25)),
MOD(SUM((E3974-1901)*365,259),260),
MOD(SUM((E3974-1900)*365,259),260))</f>
        <v>199</v>
      </c>
      <c r="N3974" s="330">
        <f>IF(AND(MONTH(F3974)=7,DAY(F3974)&gt;25),1,
ROUNDDOWN((SUM(VLOOKUP(MONTH(F3974),D暦変換用数値,2,FALSE),DAY(F3974))/28)+1,0))</f>
        <v>3</v>
      </c>
      <c r="O3974" s="84">
        <f>IF(AND(MONTH(F3974)=7,DAY(F3974)&gt;25),DAY(F3974)-25,
MOD((SUM(VLOOKUP(MONTH(F3974),D暦変換用数値,2,FALSE),DAY(F3974))),28)+1)</f>
        <v>1</v>
      </c>
      <c r="P3974" s="405">
        <f>IF(OR(MONTH(F3974)&lt;7,AND(MONTH(F3974)=7,DAY(F3974)&lt;=25)),
MOD(SUM((E3974-1901)*365,(N3974-1)*28,O3974,258),260),
MOD(SUM((E3974-1900)*365,(N3974-1)*28,O3974,258),260))</f>
        <v>255</v>
      </c>
      <c r="Q3974" s="371" t="str">
        <f>VLOOKUP(MOD(P3974,4),色,2,FALSE)</f>
        <v>青い</v>
      </c>
      <c r="R3974" s="289" t="str">
        <f>VLOOKUP(MOD(P3974,13),銀河の音,2,FALSE)</f>
        <v>銀河の</v>
      </c>
      <c r="S3974" s="382" t="str">
        <f>VLOOKUP(MOD(P3974,20),太陽の紋章,2,FALSE)</f>
        <v>鷲</v>
      </c>
      <c r="T3974" s="95" t="s">
        <v>21</v>
      </c>
    </row>
    <row r="3975" spans="1:20" ht="13.5" customHeight="1">
      <c r="A3975" s="50" t="str">
        <f>VLOOKUP(MOD(E3975,10),十干,2,FALSE)</f>
        <v>戊</v>
      </c>
      <c r="B3975" s="199" t="str">
        <f>VLOOKUP(MOD(E3975,12),十二支,3,FALSE)</f>
        <v xml:space="preserve">11 木 </v>
      </c>
      <c r="C3975" s="201" t="str">
        <f>VLOOKUP(F3975,星座,3,TRUE)</f>
        <v xml:space="preserve">02 零 </v>
      </c>
      <c r="D3975" s="535" t="s">
        <v>8875</v>
      </c>
      <c r="E3975" s="45" t="str">
        <f>IFERROR(YEAR(D3975),LEFT(D3975,4))</f>
        <v>1828</v>
      </c>
      <c r="F3975" s="45" t="str">
        <f>IF(ISTEXT(D3975),RIGHT(D3975,5),TEXT(D3975,"mm/dd"))</f>
        <v>09/09</v>
      </c>
      <c r="G3975" s="41">
        <f>SUM(MID(E3975,1,1),MID(E3975,2,1),MID(E3975,3,1),MID(E3975,4,1),MID(F3975,1,1),MID(F3975,2,1),MID(F3975,4,1),MID(F3975,5,1))</f>
        <v>37</v>
      </c>
      <c r="H3975" s="41">
        <f>IF(MOD(G3975,9)=0,9,MOD(G3975,9))</f>
        <v>1</v>
      </c>
      <c r="I3975" s="45" t="str">
        <f>IFERROR(MID("日月火水木金土",WEEKDAY(D3975),1),"")</f>
        <v/>
      </c>
      <c r="J3975" s="305" t="s">
        <v>4678</v>
      </c>
      <c r="K3975" s="203" t="str">
        <f>VLOOKUP(F3975,石と花メイン,3,FALSE)</f>
        <v>◇金剛石</v>
      </c>
      <c r="L3975" s="298" t="str">
        <f>VLOOKUP(F3975,石と花メイン,4,FALSE)</f>
        <v>女郎花【粟花】</v>
      </c>
      <c r="M3975" s="394">
        <f>IF(OR(MONTH(F3975)&lt;7,AND(MONTH(F3975)=7,DAY(F3975)&lt;=25)),
MOD(SUM((E3975-1901)*365,259),260),
MOD(SUM((E3975-1900)*365,259),260))</f>
        <v>239</v>
      </c>
      <c r="N3975" s="391">
        <f>IF(AND(MONTH(F3975)=7,DAY(F3975)&gt;25),1,
ROUNDDOWN((SUM(VLOOKUP(MONTH(F3975),D暦変換用数値,2,FALSE),DAY(F3975))/28)+1,0))</f>
        <v>2</v>
      </c>
      <c r="O3975" s="46">
        <f>IF(AND(MONTH(F3975)=7,DAY(F3975)&gt;25),DAY(F3975)-25,
MOD((SUM(VLOOKUP(MONTH(F3975),D暦変換用数値,2,FALSE),DAY(F3975))),28)+1)</f>
        <v>18</v>
      </c>
      <c r="P3975" s="407">
        <f>IF(OR(MONTH(F3975)&lt;7,AND(MONTH(F3975)=7,DAY(F3975)&lt;=25)),
MOD(SUM((E3975-1901)*365,(N3975-1)*28,O3975,258),260),
MOD(SUM((E3975-1900)*365,(N3975-1)*28,O3975,258),260))</f>
        <v>24</v>
      </c>
      <c r="Q3975" s="373" t="str">
        <f>VLOOKUP(MOD(P3975,4),色,2,FALSE)</f>
        <v>黄色い</v>
      </c>
      <c r="R3975" s="291" t="str">
        <f>VLOOKUP(MOD(P3975,13),銀河の音,2,FALSE)</f>
        <v>スペクトルの</v>
      </c>
      <c r="S3975" s="384" t="str">
        <f>VLOOKUP(MOD(P3975,20),太陽の紋章,2,FALSE)</f>
        <v>種</v>
      </c>
      <c r="T3975" s="104" t="s">
        <v>4680</v>
      </c>
    </row>
    <row r="3976" spans="1:20" ht="13.5" customHeight="1">
      <c r="A3976" s="50" t="str">
        <f>VLOOKUP(MOD(E3976,10),十干,2,FALSE)</f>
        <v>甲</v>
      </c>
      <c r="B3976" s="199" t="str">
        <f>VLOOKUP(MOD(E3976,12),十二支,3,FALSE)</f>
        <v xml:space="preserve">11 木 </v>
      </c>
      <c r="C3976" s="201" t="str">
        <f>VLOOKUP(F3976,星座,3,TRUE)</f>
        <v xml:space="preserve">02 零 </v>
      </c>
      <c r="D3976" s="531" t="s">
        <v>4903</v>
      </c>
      <c r="E3976" s="1" t="str">
        <f>IFERROR(YEAR(D3976),LEFT(D3976,4))</f>
        <v>1864</v>
      </c>
      <c r="F3976" s="1" t="str">
        <f>IF(ISTEXT(D3976),RIGHT(D3976,5),TEXT(D3976,"mm/dd"))</f>
        <v>09/15</v>
      </c>
      <c r="G3976" s="39">
        <f>SUM(MID(E3976,1,1),MID(E3976,2,1),MID(E3976,3,1),MID(E3976,4,1),MID(F3976,1,1),MID(F3976,2,1),MID(F3976,4,1),MID(F3976,5,1))</f>
        <v>34</v>
      </c>
      <c r="H3976" s="41">
        <f>IF(MOD(G3976,9)=0,9,MOD(G3976,9))</f>
        <v>7</v>
      </c>
      <c r="I3976" s="45" t="str">
        <f>IFERROR(MID("日月火水木金土",WEEKDAY(D3976),1),"")</f>
        <v/>
      </c>
      <c r="J3976" s="304" t="s">
        <v>3960</v>
      </c>
      <c r="K3976" s="202" t="str">
        <f>VLOOKUP(F3976,石と花メイン,3,FALSE)</f>
        <v>■紫水晶</v>
      </c>
      <c r="L3976" s="297" t="str">
        <f>VLOOKUP(F3976,石と花メイン,4,FALSE)</f>
        <v>ダリア【天竺牡丹】</v>
      </c>
      <c r="M3976" s="393">
        <f>IF(OR(MONTH(F3976)&lt;7,AND(MONTH(F3976)=7,DAY(F3976)&lt;=25)),
MOD(SUM((E3976-1901)*365,259),260),
MOD(SUM((E3976-1900)*365,259),260))</f>
        <v>119</v>
      </c>
      <c r="N3976" s="390">
        <f>IF(AND(MONTH(F3976)=7,DAY(F3976)&gt;25),1,
ROUNDDOWN((SUM(VLOOKUP(MONTH(F3976),D暦変換用数値,2,FALSE),DAY(F3976))/28)+1,0))</f>
        <v>2</v>
      </c>
      <c r="O3976" s="205">
        <f>IF(AND(MONTH(F3976)=7,DAY(F3976)&gt;25),DAY(F3976)-25,
MOD((SUM(VLOOKUP(MONTH(F3976),D暦変換用数値,2,FALSE),DAY(F3976))),28)+1)</f>
        <v>24</v>
      </c>
      <c r="P3976" s="406">
        <f>IF(OR(MONTH(F3976)&lt;7,AND(MONTH(F3976)=7,DAY(F3976)&lt;=25)),
MOD(SUM((E3976-1901)*365,(N3976-1)*28,O3976,258),260),
MOD(SUM((E3976-1900)*365,(N3976-1)*28,O3976,258),260))</f>
        <v>170</v>
      </c>
      <c r="Q3976" s="375" t="str">
        <f>VLOOKUP(MOD(P3976,4),色,2,FALSE)</f>
        <v>白い</v>
      </c>
      <c r="R3976" s="293" t="str">
        <f>VLOOKUP(MOD(P3976,13),銀河の音,2,FALSE)</f>
        <v>磁気の</v>
      </c>
      <c r="S3976" s="386" t="str">
        <f>VLOOKUP(MOD(P3976,20),太陽の紋章,2,FALSE)</f>
        <v>犬</v>
      </c>
      <c r="T3976" s="99" t="s">
        <v>6022</v>
      </c>
    </row>
    <row r="3977" spans="1:20" ht="13.5" customHeight="1">
      <c r="A3977" s="50" t="str">
        <f>VLOOKUP(MOD(E3977,10),十干,2,FALSE)</f>
        <v>甲</v>
      </c>
      <c r="B3977" s="199" t="str">
        <f>VLOOKUP(MOD(E3977,12),十二支,3,FALSE)</f>
        <v xml:space="preserve">11 木 </v>
      </c>
      <c r="C3977" s="201" t="str">
        <f>VLOOKUP(F3977,星座,3,TRUE)</f>
        <v xml:space="preserve">02 零 </v>
      </c>
      <c r="D3977" s="531" t="s">
        <v>4904</v>
      </c>
      <c r="E3977" s="1" t="str">
        <f>IFERROR(YEAR(D3977),LEFT(D3977,4))</f>
        <v>1864</v>
      </c>
      <c r="F3977" s="1" t="str">
        <f>IF(ISTEXT(D3977),RIGHT(D3977,5),TEXT(D3977,"mm/dd"))</f>
        <v>09/18</v>
      </c>
      <c r="G3977" s="39">
        <f>SUM(MID(E3977,1,1),MID(E3977,2,1),MID(E3977,3,1),MID(E3977,4,1),MID(F3977,1,1),MID(F3977,2,1),MID(F3977,4,1),MID(F3977,5,1))</f>
        <v>37</v>
      </c>
      <c r="H3977" s="41">
        <f>IF(MOD(G3977,9)=0,9,MOD(G3977,9))</f>
        <v>1</v>
      </c>
      <c r="I3977" s="45" t="str">
        <f>IFERROR(MID("日月火水木金土",WEEKDAY(D3977),1),"")</f>
        <v/>
      </c>
      <c r="J3977" s="304" t="s">
        <v>3961</v>
      </c>
      <c r="K3977" s="202" t="str">
        <f>VLOOKUP(F3977,石と花メイン,3,FALSE)</f>
        <v>○真珠</v>
      </c>
      <c r="L3977" s="297" t="str">
        <f>VLOOKUP(F3977,石と花メイン,4,FALSE)</f>
        <v>鳳仙花【爪紅】</v>
      </c>
      <c r="M3977" s="393">
        <f>IF(OR(MONTH(F3977)&lt;7,AND(MONTH(F3977)=7,DAY(F3977)&lt;=25)),
MOD(SUM((E3977-1901)*365,259),260),
MOD(SUM((E3977-1900)*365,259),260))</f>
        <v>119</v>
      </c>
      <c r="N3977" s="390">
        <f>IF(AND(MONTH(F3977)=7,DAY(F3977)&gt;25),1,
ROUNDDOWN((SUM(VLOOKUP(MONTH(F3977),D暦変換用数値,2,FALSE),DAY(F3977))/28)+1,0))</f>
        <v>2</v>
      </c>
      <c r="O3977" s="205">
        <f>IF(AND(MONTH(F3977)=7,DAY(F3977)&gt;25),DAY(F3977)-25,
MOD((SUM(VLOOKUP(MONTH(F3977),D暦変換用数値,2,FALSE),DAY(F3977))),28)+1)</f>
        <v>27</v>
      </c>
      <c r="P3977" s="406">
        <f>IF(OR(MONTH(F3977)&lt;7,AND(MONTH(F3977)=7,DAY(F3977)&lt;=25)),
MOD(SUM((E3977-1901)*365,(N3977-1)*28,O3977,258),260),
MOD(SUM((E3977-1900)*365,(N3977-1)*28,O3977,258),260))</f>
        <v>173</v>
      </c>
      <c r="Q3977" s="372" t="str">
        <f>VLOOKUP(MOD(P3977,4),色,2,FALSE)</f>
        <v>赤い</v>
      </c>
      <c r="R3977" s="290" t="str">
        <f>VLOOKUP(MOD(P3977,13),銀河の音,2,FALSE)</f>
        <v>自己存在の</v>
      </c>
      <c r="S3977" s="383" t="str">
        <f>VLOOKUP(MOD(P3977,20),太陽の紋章,2,FALSE)</f>
        <v>空歩く者</v>
      </c>
      <c r="T3977" s="103" t="s">
        <v>4905</v>
      </c>
    </row>
    <row r="3978" spans="1:20" ht="13.5" customHeight="1">
      <c r="A3978" s="50" t="str">
        <f>VLOOKUP(MOD(E3978,10),十干,2,FALSE)</f>
        <v>庚</v>
      </c>
      <c r="B3978" s="199" t="str">
        <f>VLOOKUP(MOD(E3978,12),十二支,3,FALSE)</f>
        <v xml:space="preserve">11 木 </v>
      </c>
      <c r="C3978" s="201" t="str">
        <f>VLOOKUP(F3978,星座,3,TRUE)</f>
        <v xml:space="preserve">03 水 </v>
      </c>
      <c r="D3978" s="531">
        <v>169</v>
      </c>
      <c r="E3978" s="1">
        <f>IFERROR(YEAR(D3978),LEFT(D3978,4))</f>
        <v>1900</v>
      </c>
      <c r="F3978" s="1" t="str">
        <f>IF(ISTEXT(D3978),RIGHT(D3978,5),TEXT(D3978,"mm/dd"))</f>
        <v>06/17</v>
      </c>
      <c r="G3978" s="39">
        <f>SUM(MID(E3978,1,1),MID(E3978,2,1),MID(E3978,3,1),MID(E3978,4,1),MID(F3978,1,1),MID(F3978,2,1),MID(F3978,4,1),MID(F3978,5,1))</f>
        <v>24</v>
      </c>
      <c r="H3978" s="41">
        <f>IF(MOD(G3978,9)=0,9,MOD(G3978,9))</f>
        <v>6</v>
      </c>
      <c r="I3978" s="45" t="str">
        <f>IFERROR(MID("日月火水木金土",WEEKDAY(D3978),1),"")</f>
        <v>日</v>
      </c>
      <c r="J3978" s="304" t="s">
        <v>3979</v>
      </c>
      <c r="K3978" s="202" t="str">
        <f>VLOOKUP(F3978,石と花メイン,3,FALSE)</f>
        <v>◆青玉</v>
      </c>
      <c r="L3978" s="297" t="str">
        <f>VLOOKUP(F3978,石と花メイン,4,FALSE)</f>
        <v>白詰草【クローバー】</v>
      </c>
      <c r="M3978" s="393">
        <f>IF(OR(MONTH(F3978)&lt;7,AND(MONTH(F3978)=7,DAY(F3978)&lt;=25)),
MOD(SUM((E3978-1901)*365,259),260),
MOD(SUM((E3978-1900)*365,259),260))</f>
        <v>154</v>
      </c>
      <c r="N3978" s="390">
        <f>IF(AND(MONTH(F3978)=7,DAY(F3978)&gt;25),1,
ROUNDDOWN((SUM(VLOOKUP(MONTH(F3978),D暦変換用数値,2,FALSE),DAY(F3978))/28)+1,0))</f>
        <v>12</v>
      </c>
      <c r="O3978" s="205">
        <f>IF(AND(MONTH(F3978)=7,DAY(F3978)&gt;25),DAY(F3978)-25,
MOD((SUM(VLOOKUP(MONTH(F3978),D暦変換用数値,2,FALSE),DAY(F3978))),28)+1)</f>
        <v>19</v>
      </c>
      <c r="P3978" s="406">
        <f>IF(OR(MONTH(F3978)&lt;7,AND(MONTH(F3978)=7,DAY(F3978)&lt;=25)),
MOD(SUM((E3978-1901)*365,(N3978-1)*28,O3978,258),260),
MOD(SUM((E3978-1900)*365,(N3978-1)*28,O3978,258),260))</f>
        <v>220</v>
      </c>
      <c r="Q3978" s="373" t="str">
        <f>VLOOKUP(MOD(P3978,4),色,2,FALSE)</f>
        <v>黄色い</v>
      </c>
      <c r="R3978" s="291" t="str">
        <f>VLOOKUP(MOD(P3978,13),銀河の音,2,FALSE)</f>
        <v>水晶の</v>
      </c>
      <c r="S3978" s="384" t="str">
        <f>VLOOKUP(MOD(P3978,20),太陽の紋章,2,FALSE)</f>
        <v>太陽</v>
      </c>
      <c r="T3978" s="99" t="s">
        <v>4612</v>
      </c>
    </row>
    <row r="3979" spans="1:20" ht="13.5" customHeight="1">
      <c r="A3979" s="285" t="str">
        <f>VLOOKUP(MOD(E3979,10),十干,2,FALSE)</f>
        <v>壬</v>
      </c>
      <c r="B3979" s="283" t="str">
        <f>VLOOKUP(MOD(E3979,12),十二支,3,FALSE)</f>
        <v xml:space="preserve">11 木 </v>
      </c>
      <c r="C3979" s="287" t="str">
        <f>VLOOKUP(F3979,星座,3,TRUE)</f>
        <v xml:space="preserve">03 水 </v>
      </c>
      <c r="D3979" s="530">
        <v>4534</v>
      </c>
      <c r="E3979" s="83">
        <f>IFERROR(YEAR(D3979),LEFT(D3979,4))</f>
        <v>1912</v>
      </c>
      <c r="F3979" s="83" t="str">
        <f>IF(ISTEXT(D3979),RIGHT(D3979,5),TEXT(D3979,"mm/dd"))</f>
        <v>05/30</v>
      </c>
      <c r="G3979" s="88">
        <f>SUM(MID(E3979,1,1),MID(E3979,2,1),MID(E3979,3,1),MID(E3979,4,1),MID(F3979,1,1),MID(F3979,2,1),MID(F3979,4,1),MID(F3979,5,1))</f>
        <v>21</v>
      </c>
      <c r="H3979" s="88">
        <f>IF(MOD(G3979,9)=0,9,MOD(G3979,9))</f>
        <v>3</v>
      </c>
      <c r="I3979" s="83" t="str">
        <f>IFERROR(MID("日月火水木金土",WEEKDAY(D3979),1),"")</f>
        <v>木</v>
      </c>
      <c r="J3979" s="308" t="s">
        <v>8569</v>
      </c>
      <c r="K3979" s="330" t="str">
        <f>VLOOKUP(F3979,石と花メイン,3,FALSE)</f>
        <v>■紫水晶</v>
      </c>
      <c r="L3979" s="296" t="str">
        <f>VLOOKUP(F3979,石と花メイン,4,FALSE)</f>
        <v>ライラック【紫丁香花】</v>
      </c>
      <c r="M3979" s="392">
        <f>IF(OR(MONTH(F3979)&lt;7,AND(MONTH(F3979)=7,DAY(F3979)&lt;=25)),
MOD(SUM((E3979-1901)*365,259),260),
MOD(SUM((E3979-1900)*365,259),260))</f>
        <v>114</v>
      </c>
      <c r="N3979" s="330">
        <f>IF(AND(MONTH(F3979)=7,DAY(F3979)&gt;25),1,
ROUNDDOWN((SUM(VLOOKUP(MONTH(F3979),D暦変換用数値,2,FALSE),DAY(F3979))/28)+1,0))</f>
        <v>12</v>
      </c>
      <c r="O3979" s="84">
        <f>IF(AND(MONTH(F3979)=7,DAY(F3979)&gt;25),DAY(F3979)-25,
MOD((SUM(VLOOKUP(MONTH(F3979),D暦変換用数値,2,FALSE),DAY(F3979))),28)+1)</f>
        <v>1</v>
      </c>
      <c r="P3979" s="405">
        <f>IF(OR(MONTH(F3979)&lt;7,AND(MONTH(F3979)=7,DAY(F3979)&lt;=25)),
MOD(SUM((E3979-1901)*365,(N3979-1)*28,O3979,258),260),
MOD(SUM((E3979-1900)*365,(N3979-1)*28,O3979,258),260))</f>
        <v>162</v>
      </c>
      <c r="Q3979" s="371" t="str">
        <f>VLOOKUP(MOD(P3979,4),色,2,FALSE)</f>
        <v>白い</v>
      </c>
      <c r="R3979" s="289" t="str">
        <f>VLOOKUP(MOD(P3979,13),銀河の音,2,FALSE)</f>
        <v>律動の</v>
      </c>
      <c r="S3979" s="382" t="str">
        <f>VLOOKUP(MOD(P3979,20),太陽の紋章,2,FALSE)</f>
        <v>風</v>
      </c>
      <c r="T3979" s="95" t="s">
        <v>8572</v>
      </c>
    </row>
    <row r="3980" spans="1:20" ht="13.5" customHeight="1">
      <c r="A3980" s="282" t="str">
        <f>VLOOKUP(MOD(E3980,10),十干,2,FALSE)</f>
        <v>甲</v>
      </c>
      <c r="B3980" s="283" t="str">
        <f>VLOOKUP(MOD(E3980,12),十二支,3,FALSE)</f>
        <v xml:space="preserve">11 木 </v>
      </c>
      <c r="C3980" s="287" t="str">
        <f>VLOOKUP(F3980,星座,3,TRUE)</f>
        <v xml:space="preserve">03 水 </v>
      </c>
      <c r="D3980" s="533">
        <v>8921</v>
      </c>
      <c r="E3980" s="83">
        <f>IFERROR(YEAR(D3980),LEFT(D3980,4))</f>
        <v>1924</v>
      </c>
      <c r="F3980" s="83" t="str">
        <f>IF(ISTEXT(D3980),RIGHT(D3980,5),TEXT(D3980,"mm/dd"))</f>
        <v>06/03</v>
      </c>
      <c r="G3980" s="88">
        <f>SUM(MID(E3980,1,1),MID(E3980,2,1),MID(E3980,3,1),MID(E3980,4,1),MID(F3980,1,1),MID(F3980,2,1),MID(F3980,4,1),MID(F3980,5,1))</f>
        <v>25</v>
      </c>
      <c r="H3980" s="88">
        <f>IF(MOD(G3980,9)=0,9,MOD(G3980,9))</f>
        <v>7</v>
      </c>
      <c r="I3980" s="83" t="str">
        <f>IFERROR(MID("日月火水木金土",WEEKDAY(D3980),1),"")</f>
        <v>火</v>
      </c>
      <c r="J3980" s="303" t="s">
        <v>2907</v>
      </c>
      <c r="K3980" s="87" t="str">
        <f>VLOOKUP(F3980,石と花メイン,3,FALSE)</f>
        <v>●蛋白石</v>
      </c>
      <c r="L3980" s="296" t="str">
        <f>VLOOKUP(F3980,石と花メイン,4,FALSE)</f>
        <v>亜麻【滑胡麻】</v>
      </c>
      <c r="M3980" s="392">
        <f>IF(OR(MONTH(F3980)&lt;7,AND(MONTH(F3980)=7,DAY(F3980)&lt;=25)),
MOD(SUM((E3980-1901)*365,259),260),
MOD(SUM((E3980-1900)*365,259),260))</f>
        <v>74</v>
      </c>
      <c r="N3980" s="330">
        <f>IF(AND(MONTH(F3980)=7,DAY(F3980)&gt;25),1,
ROUNDDOWN((SUM(VLOOKUP(MONTH(F3980),D暦変換用数値,2,FALSE),DAY(F3980))/28)+1,0))</f>
        <v>12</v>
      </c>
      <c r="O3980" s="84">
        <f>IF(AND(MONTH(F3980)=7,DAY(F3980)&gt;25),DAY(F3980)-25,
MOD((SUM(VLOOKUP(MONTH(F3980),D暦変換用数値,2,FALSE),DAY(F3980))),28)+1)</f>
        <v>5</v>
      </c>
      <c r="P3980" s="405">
        <f>IF(OR(MONTH(F3980)&lt;7,AND(MONTH(F3980)=7,DAY(F3980)&lt;=25)),
MOD(SUM((E3980-1901)*365,(N3980-1)*28,O3980,258),260),
MOD(SUM((E3980-1900)*365,(N3980-1)*28,O3980,258),260))</f>
        <v>126</v>
      </c>
      <c r="Q3980" s="371" t="str">
        <f>VLOOKUP(MOD(P3980,4),色,2,FALSE)</f>
        <v>白い</v>
      </c>
      <c r="R3980" s="289" t="str">
        <f>VLOOKUP(MOD(P3980,13),銀河の音,2,FALSE)</f>
        <v>太陽の</v>
      </c>
      <c r="S3980" s="382" t="str">
        <f>VLOOKUP(MOD(P3980,20),太陽の紋章,2,FALSE)</f>
        <v>世界の橋渡し</v>
      </c>
      <c r="T3980" s="102" t="s">
        <v>4036</v>
      </c>
    </row>
    <row r="3981" spans="1:20" ht="13.5" customHeight="1">
      <c r="A3981" s="50" t="str">
        <f>VLOOKUP(MOD(E3981,10),十干,2,FALSE)</f>
        <v>甲</v>
      </c>
      <c r="B3981" s="199" t="str">
        <f>VLOOKUP(MOD(E3981,12),十二支,3,FALSE)</f>
        <v xml:space="preserve">11 木 </v>
      </c>
      <c r="C3981" s="201" t="str">
        <f>VLOOKUP(F3981,星座,3,TRUE)</f>
        <v xml:space="preserve">03 水 </v>
      </c>
      <c r="D3981" s="531">
        <v>8930</v>
      </c>
      <c r="E3981" s="1">
        <f>IFERROR(YEAR(D3981),LEFT(D3981,4))</f>
        <v>1924</v>
      </c>
      <c r="F3981" s="1" t="str">
        <f>IF(ISTEXT(D3981),RIGHT(D3981,5),TEXT(D3981,"mm/dd"))</f>
        <v>06/12</v>
      </c>
      <c r="G3981" s="39">
        <f>SUM(MID(E3981,1,1),MID(E3981,2,1),MID(E3981,3,1),MID(E3981,4,1),MID(F3981,1,1),MID(F3981,2,1),MID(F3981,4,1),MID(F3981,5,1))</f>
        <v>25</v>
      </c>
      <c r="H3981" s="41">
        <f>IF(MOD(G3981,9)=0,9,MOD(G3981,9))</f>
        <v>7</v>
      </c>
      <c r="I3981" s="45" t="str">
        <f>IFERROR(MID("日月火水木金土",WEEKDAY(D3981),1),"")</f>
        <v>木</v>
      </c>
      <c r="J3981" s="304" t="s">
        <v>3980</v>
      </c>
      <c r="K3981" s="202" t="str">
        <f>VLOOKUP(F3981,石と花メイン,3,FALSE)</f>
        <v>●珊瑚</v>
      </c>
      <c r="L3981" s="297" t="str">
        <f>VLOOKUP(F3981,石と花メイン,4,FALSE)</f>
        <v>ユッカ【君が代蘭】</v>
      </c>
      <c r="M3981" s="393">
        <f>IF(OR(MONTH(F3981)&lt;7,AND(MONTH(F3981)=7,DAY(F3981)&lt;=25)),
MOD(SUM((E3981-1901)*365,259),260),
MOD(SUM((E3981-1900)*365,259),260))</f>
        <v>74</v>
      </c>
      <c r="N3981" s="390">
        <f>IF(AND(MONTH(F3981)=7,DAY(F3981)&gt;25),1,
ROUNDDOWN((SUM(VLOOKUP(MONTH(F3981),D暦変換用数値,2,FALSE),DAY(F3981))/28)+1,0))</f>
        <v>12</v>
      </c>
      <c r="O3981" s="205">
        <f>IF(AND(MONTH(F3981)=7,DAY(F3981)&gt;25),DAY(F3981)-25,
MOD((SUM(VLOOKUP(MONTH(F3981),D暦変換用数値,2,FALSE),DAY(F3981))),28)+1)</f>
        <v>14</v>
      </c>
      <c r="P3981" s="406">
        <f>IF(OR(MONTH(F3981)&lt;7,AND(MONTH(F3981)=7,DAY(F3981)&lt;=25)),
MOD(SUM((E3981-1901)*365,(N3981-1)*28,O3981,258),260),
MOD(SUM((E3981-1900)*365,(N3981-1)*28,O3981,258),260))</f>
        <v>135</v>
      </c>
      <c r="Q3981" s="374" t="str">
        <f>VLOOKUP(MOD(P3981,4),色,2,FALSE)</f>
        <v>青い</v>
      </c>
      <c r="R3981" s="292" t="str">
        <f>VLOOKUP(MOD(P3981,13),銀河の音,2,FALSE)</f>
        <v>倍音の</v>
      </c>
      <c r="S3981" s="385" t="str">
        <f>VLOOKUP(MOD(P3981,20),太陽の紋章,2,FALSE)</f>
        <v>鷲</v>
      </c>
      <c r="T3981" s="99" t="s">
        <v>1937</v>
      </c>
    </row>
    <row r="3982" spans="1:20" ht="13.5" customHeight="1">
      <c r="A3982" s="50" t="str">
        <f>VLOOKUP(MOD(E3982,10),十干,2,FALSE)</f>
        <v>丙</v>
      </c>
      <c r="B3982" s="199" t="str">
        <f>VLOOKUP(MOD(E3982,12),十二支,3,FALSE)</f>
        <v xml:space="preserve">11 木 </v>
      </c>
      <c r="C3982" s="201" t="str">
        <f>VLOOKUP(F3982,星座,3,TRUE)</f>
        <v xml:space="preserve">03 水 </v>
      </c>
      <c r="D3982" s="531">
        <v>13319</v>
      </c>
      <c r="E3982" s="1">
        <f>IFERROR(YEAR(D3982),LEFT(D3982,4))</f>
        <v>1936</v>
      </c>
      <c r="F3982" s="1" t="str">
        <f>IF(ISTEXT(D3982),RIGHT(D3982,5),TEXT(D3982,"mm/dd"))</f>
        <v>06/18</v>
      </c>
      <c r="G3982" s="39">
        <f>SUM(MID(E3982,1,1),MID(E3982,2,1),MID(E3982,3,1),MID(E3982,4,1),MID(F3982,1,1),MID(F3982,2,1),MID(F3982,4,1),MID(F3982,5,1))</f>
        <v>34</v>
      </c>
      <c r="H3982" s="41">
        <f>IF(MOD(G3982,9)=0,9,MOD(G3982,9))</f>
        <v>7</v>
      </c>
      <c r="I3982" s="45" t="str">
        <f>IFERROR(MID("日月火水木金土",WEEKDAY(D3982),1),"")</f>
        <v>木</v>
      </c>
      <c r="J3982" s="304" t="s">
        <v>3982</v>
      </c>
      <c r="K3982" s="202" t="str">
        <f>VLOOKUP(F3982,石と花メイン,3,FALSE)</f>
        <v>◇金剛石</v>
      </c>
      <c r="L3982" s="297" t="str">
        <f>VLOOKUP(F3982,石と花メイン,4,FALSE)</f>
        <v>タイム【立麝香草】</v>
      </c>
      <c r="M3982" s="393">
        <f>IF(OR(MONTH(F3982)&lt;7,AND(MONTH(F3982)=7,DAY(F3982)&lt;=25)),
MOD(SUM((E3982-1901)*365,259),260),
MOD(SUM((E3982-1900)*365,259),260))</f>
        <v>34</v>
      </c>
      <c r="N3982" s="390">
        <f>IF(AND(MONTH(F3982)=7,DAY(F3982)&gt;25),1,
ROUNDDOWN((SUM(VLOOKUP(MONTH(F3982),D暦変換用数値,2,FALSE),DAY(F3982))/28)+1,0))</f>
        <v>12</v>
      </c>
      <c r="O3982" s="205">
        <f>IF(AND(MONTH(F3982)=7,DAY(F3982)&gt;25),DAY(F3982)-25,
MOD((SUM(VLOOKUP(MONTH(F3982),D暦変換用数値,2,FALSE),DAY(F3982))),28)+1)</f>
        <v>20</v>
      </c>
      <c r="P3982" s="406">
        <f>IF(OR(MONTH(F3982)&lt;7,AND(MONTH(F3982)=7,DAY(F3982)&lt;=25)),
MOD(SUM((E3982-1901)*365,(N3982-1)*28,O3982,258),260),
MOD(SUM((E3982-1900)*365,(N3982-1)*28,O3982,258),260))</f>
        <v>101</v>
      </c>
      <c r="Q3982" s="372" t="str">
        <f>VLOOKUP(MOD(P3982,4),色,2,FALSE)</f>
        <v>赤い</v>
      </c>
      <c r="R3982" s="290" t="str">
        <f>VLOOKUP(MOD(P3982,13),銀河の音,2,FALSE)</f>
        <v>惑星の</v>
      </c>
      <c r="S3982" s="383" t="str">
        <f>VLOOKUP(MOD(P3982,20),太陽の紋章,2,FALSE)</f>
        <v>竜</v>
      </c>
      <c r="T3982" s="97" t="s">
        <v>1939</v>
      </c>
    </row>
    <row r="3983" spans="1:20" ht="13.5" customHeight="1">
      <c r="A3983" s="50" t="str">
        <f>VLOOKUP(MOD(E3983,10),十干,2,FALSE)</f>
        <v>戊</v>
      </c>
      <c r="B3983" s="199" t="str">
        <f>VLOOKUP(MOD(E3983,12),十二支,3,FALSE)</f>
        <v xml:space="preserve">11 木 </v>
      </c>
      <c r="C3983" s="201" t="str">
        <f>VLOOKUP(F3983,星座,3,TRUE)</f>
        <v xml:space="preserve">03 水 </v>
      </c>
      <c r="D3983" s="531">
        <v>17683</v>
      </c>
      <c r="E3983" s="1">
        <f>IFERROR(YEAR(D3983),LEFT(D3983,4))</f>
        <v>1948</v>
      </c>
      <c r="F3983" s="1" t="str">
        <f>IF(ISTEXT(D3983),RIGHT(D3983,5),TEXT(D3983,"mm/dd"))</f>
        <v>05/30</v>
      </c>
      <c r="G3983" s="39">
        <f>SUM(MID(E3983,1,1),MID(E3983,2,1),MID(E3983,3,1),MID(E3983,4,1),MID(F3983,1,1),MID(F3983,2,1),MID(F3983,4,1),MID(F3983,5,1))</f>
        <v>30</v>
      </c>
      <c r="H3983" s="41">
        <f>IF(MOD(G3983,9)=0,9,MOD(G3983,9))</f>
        <v>3</v>
      </c>
      <c r="I3983" s="45" t="str">
        <f>IFERROR(MID("日月火水木金土",WEEKDAY(D3983),1),"")</f>
        <v>日</v>
      </c>
      <c r="J3983" s="304" t="s">
        <v>3983</v>
      </c>
      <c r="K3983" s="202" t="str">
        <f>VLOOKUP(F3983,石と花メイン,3,FALSE)</f>
        <v>■紫水晶</v>
      </c>
      <c r="L3983" s="297" t="str">
        <f>VLOOKUP(F3983,石と花メイン,4,FALSE)</f>
        <v>ライラック【紫丁香花】</v>
      </c>
      <c r="M3983" s="393">
        <f>IF(OR(MONTH(F3983)&lt;7,AND(MONTH(F3983)=7,DAY(F3983)&lt;=25)),
MOD(SUM((E3983-1901)*365,259),260),
MOD(SUM((E3983-1900)*365,259),260))</f>
        <v>254</v>
      </c>
      <c r="N3983" s="390">
        <f>IF(AND(MONTH(F3983)=7,DAY(F3983)&gt;25),1,
ROUNDDOWN((SUM(VLOOKUP(MONTH(F3983),D暦変換用数値,2,FALSE),DAY(F3983))/28)+1,0))</f>
        <v>12</v>
      </c>
      <c r="O3983" s="205">
        <f>IF(AND(MONTH(F3983)=7,DAY(F3983)&gt;25),DAY(F3983)-25,
MOD((SUM(VLOOKUP(MONTH(F3983),D暦変換用数値,2,FALSE),DAY(F3983))),28)+1)</f>
        <v>1</v>
      </c>
      <c r="P3983" s="406">
        <f>IF(OR(MONTH(F3983)&lt;7,AND(MONTH(F3983)=7,DAY(F3983)&lt;=25)),
MOD(SUM((E3983-1901)*365,(N3983-1)*28,O3983,258),260),
MOD(SUM((E3983-1900)*365,(N3983-1)*28,O3983,258),260))</f>
        <v>42</v>
      </c>
      <c r="Q3983" s="375" t="str">
        <f>VLOOKUP(MOD(P3983,4),色,2,FALSE)</f>
        <v>白い</v>
      </c>
      <c r="R3983" s="293" t="str">
        <f>VLOOKUP(MOD(P3983,13),銀河の音,2,FALSE)</f>
        <v>電気の</v>
      </c>
      <c r="S3983" s="386" t="str">
        <f>VLOOKUP(MOD(P3983,20),太陽の紋章,2,FALSE)</f>
        <v>風</v>
      </c>
      <c r="T3983" s="98" t="s">
        <v>3736</v>
      </c>
    </row>
    <row r="3984" spans="1:20" ht="13.5" customHeight="1">
      <c r="A3984" s="76" t="str">
        <f>VLOOKUP(MOD(E3984,10),十干,2,FALSE)</f>
        <v>戊</v>
      </c>
      <c r="B3984" s="280" t="str">
        <f>VLOOKUP(MOD(E3984,12),十二支,3,FALSE)</f>
        <v xml:space="preserve">11 木 </v>
      </c>
      <c r="C3984" s="281" t="str">
        <f>VLOOKUP(F3984,星座,3,TRUE)</f>
        <v xml:space="preserve">03 水 </v>
      </c>
      <c r="D3984" s="550">
        <v>17684</v>
      </c>
      <c r="E3984" s="77">
        <f>IFERROR(YEAR(D3984),LEFT(D3984,4))</f>
        <v>1948</v>
      </c>
      <c r="F3984" s="77" t="str">
        <f>IF(ISTEXT(D3984),RIGHT(D3984,5),TEXT(D3984,"mm/dd"))</f>
        <v>05/31</v>
      </c>
      <c r="G3984" s="554">
        <f>SUM(MID(E3984,1,1),MID(E3984,2,1),MID(E3984,3,1),MID(E3984,4,1),MID(F3984,1,1),MID(F3984,2,1),MID(F3984,4,1),MID(F3984,5,1))</f>
        <v>31</v>
      </c>
      <c r="H3984" s="81">
        <f>IF(MOD(G3984,9)=0,9,MOD(G3984,9))</f>
        <v>4</v>
      </c>
      <c r="I3984" s="77" t="str">
        <f>IFERROR(MID("日月火水木金土",WEEKDAY(D3984),1),"")</f>
        <v>月</v>
      </c>
      <c r="J3984" s="307" t="s">
        <v>9067</v>
      </c>
      <c r="K3984" s="203" t="str">
        <f>VLOOKUP(F3984,石と花メイン,3,FALSE)</f>
        <v>◆翠玉</v>
      </c>
      <c r="L3984" s="301" t="str">
        <f>VLOOKUP(F3984,石と花メイン,4,FALSE)</f>
        <v>シラー【大蔓穂】</v>
      </c>
      <c r="M3984" s="398">
        <f>IF(OR(MONTH(F3984)&lt;7,AND(MONTH(F3984)=7,DAY(F3984)&lt;=25)),
MOD(SUM((E3984-1901)*365,259),260),
MOD(SUM((E3984-1900)*365,259),260))</f>
        <v>254</v>
      </c>
      <c r="N3984" s="121">
        <f>IF(AND(MONTH(F3984)=7,DAY(F3984)&gt;25),1,
ROUNDDOWN((SUM(VLOOKUP(MONTH(F3984),D暦変換用数値,2,FALSE),DAY(F3984))/28)+1,0))</f>
        <v>12</v>
      </c>
      <c r="O3984" s="117">
        <f>IF(AND(MONTH(F3984)=7,DAY(F3984)&gt;25),DAY(F3984)-25,
MOD((SUM(VLOOKUP(MONTH(F3984),D暦変換用数値,2,FALSE),DAY(F3984))),28)+1)</f>
        <v>2</v>
      </c>
      <c r="P3984" s="408">
        <f>IF(OR(MONTH(F3984)&lt;7,AND(MONTH(F3984)=7,DAY(F3984)&lt;=25)),
MOD(SUM((E3984-1901)*365,(N3984-1)*28,O3984,258),260),
MOD(SUM((E3984-1900)*365,(N3984-1)*28,O3984,258),260))</f>
        <v>43</v>
      </c>
      <c r="Q3984" s="380" t="str">
        <f>VLOOKUP(MOD(P3984,4),色,2,FALSE)</f>
        <v>青い</v>
      </c>
      <c r="R3984" s="295" t="str">
        <f>VLOOKUP(MOD(P3984,13),銀河の音,2,FALSE)</f>
        <v>自己存在の</v>
      </c>
      <c r="S3984" s="389" t="str">
        <f>VLOOKUP(MOD(P3984,20),太陽の紋章,2,FALSE)</f>
        <v>夜</v>
      </c>
      <c r="T3984" s="110" t="s">
        <v>9063</v>
      </c>
    </row>
    <row r="3985" spans="1:20" ht="13.5" customHeight="1">
      <c r="A3985" s="334" t="str">
        <f>VLOOKUP(MOD(E3985,10),十干,2,FALSE)</f>
        <v>戊</v>
      </c>
      <c r="B3985" s="331" t="str">
        <f>VLOOKUP(MOD(E3985,12),十二支,3,FALSE)</f>
        <v xml:space="preserve">11 木 </v>
      </c>
      <c r="C3985" s="336" t="str">
        <f>VLOOKUP(F3985,星座,3,TRUE)</f>
        <v xml:space="preserve">03 水 </v>
      </c>
      <c r="D3985" s="534">
        <v>17684</v>
      </c>
      <c r="E3985" s="131">
        <f>IFERROR(YEAR(D3985),LEFT(D3985,4))</f>
        <v>1948</v>
      </c>
      <c r="F3985" s="131" t="str">
        <f>IF(ISTEXT(D3985),RIGHT(D3985,5),TEXT(D3985,"mm/dd"))</f>
        <v>05/31</v>
      </c>
      <c r="G3985" s="133">
        <f>SUM(MID(E3985,1,1),MID(E3985,2,1),MID(E3985,3,1),MID(E3985,4,1),MID(F3985,1,1),MID(F3985,2,1),MID(F3985,4,1),MID(F3985,5,1))</f>
        <v>31</v>
      </c>
      <c r="H3985" s="133">
        <f>IF(MOD(G3985,9)=0,9,MOD(G3985,9))</f>
        <v>4</v>
      </c>
      <c r="I3985" s="131" t="str">
        <f>IFERROR(MID("日月火水木金土",WEEKDAY(D3985),1),"")</f>
        <v>月</v>
      </c>
      <c r="J3985" s="306" t="s">
        <v>8590</v>
      </c>
      <c r="K3985" s="335" t="str">
        <f>VLOOKUP(F3985,石と花メイン,3,FALSE)</f>
        <v>◆翠玉</v>
      </c>
      <c r="L3985" s="302" t="str">
        <f>VLOOKUP(F3985,石と花メイン,4,FALSE)</f>
        <v>シラー【大蔓穂】</v>
      </c>
      <c r="M3985" s="396">
        <f>IF(OR(MONTH(F3985)&lt;7,AND(MONTH(F3985)=7,DAY(F3985)&lt;=25)),
MOD(SUM((E3985-1901)*365,259),260),
MOD(SUM((E3985-1900)*365,259),260))</f>
        <v>254</v>
      </c>
      <c r="N3985" s="335">
        <f>IF(AND(MONTH(F3985)=7,DAY(F3985)&gt;25),1,
ROUNDDOWN((SUM(VLOOKUP(MONTH(F3985),D暦変換用数値,2,FALSE),DAY(F3985))/28)+1,0))</f>
        <v>12</v>
      </c>
      <c r="O3985" s="132">
        <f>IF(AND(MONTH(F3985)=7,DAY(F3985)&gt;25),DAY(F3985)-25,
MOD((SUM(VLOOKUP(MONTH(F3985),D暦変換用数値,2,FALSE),DAY(F3985))),28)+1)</f>
        <v>2</v>
      </c>
      <c r="P3985" s="404">
        <f>IF(OR(MONTH(F3985)&lt;7,AND(MONTH(F3985)=7,DAY(F3985)&lt;=25)),
MOD(SUM((E3985-1901)*365,(N3985-1)*28,O3985,258),260),
MOD(SUM((E3985-1900)*365,(N3985-1)*28,O3985,258),260))</f>
        <v>43</v>
      </c>
      <c r="Q3985" s="376" t="str">
        <f>VLOOKUP(MOD(P3985,4),色,2,FALSE)</f>
        <v>青い</v>
      </c>
      <c r="R3985" s="333" t="str">
        <f>VLOOKUP(MOD(P3985,13),銀河の音,2,FALSE)</f>
        <v>自己存在の</v>
      </c>
      <c r="S3985" s="387" t="str">
        <f>VLOOKUP(MOD(P3985,20),太陽の紋章,2,FALSE)</f>
        <v>夜</v>
      </c>
      <c r="T3985" s="119" t="s">
        <v>8592</v>
      </c>
    </row>
    <row r="3986" spans="1:20" ht="13.5" customHeight="1">
      <c r="A3986" s="282" t="str">
        <f>VLOOKUP(MOD(E3986,10),十干,2,FALSE)</f>
        <v>戊</v>
      </c>
      <c r="B3986" s="283" t="str">
        <f>VLOOKUP(MOD(E3986,12),十二支,3,FALSE)</f>
        <v xml:space="preserve">11 木 </v>
      </c>
      <c r="C3986" s="287" t="str">
        <f>VLOOKUP(F3986,星座,3,TRUE)</f>
        <v xml:space="preserve">03 水 </v>
      </c>
      <c r="D3986" s="533">
        <v>17697</v>
      </c>
      <c r="E3986" s="83">
        <f>IFERROR(YEAR(D3986),LEFT(D3986,4))</f>
        <v>1948</v>
      </c>
      <c r="F3986" s="83" t="str">
        <f>IF(ISTEXT(D3986),RIGHT(D3986,5),TEXT(D3986,"mm/dd"))</f>
        <v>06/13</v>
      </c>
      <c r="G3986" s="88">
        <f>SUM(MID(E3986,1,1),MID(E3986,2,1),MID(E3986,3,1),MID(E3986,4,1),MID(F3986,1,1),MID(F3986,2,1),MID(F3986,4,1),MID(F3986,5,1))</f>
        <v>32</v>
      </c>
      <c r="H3986" s="88">
        <f>IF(MOD(G3986,9)=0,9,MOD(G3986,9))</f>
        <v>5</v>
      </c>
      <c r="I3986" s="83" t="str">
        <f>IFERROR(MID("日月火水木金土",WEEKDAY(D3986),1),"")</f>
        <v>日</v>
      </c>
      <c r="J3986" s="303" t="s">
        <v>5766</v>
      </c>
      <c r="K3986" s="87" t="str">
        <f>VLOOKUP(F3986,石と花メイン,3,FALSE)</f>
        <v>◆星条青玉</v>
      </c>
      <c r="L3986" s="296" t="str">
        <f>VLOOKUP(F3986,石と花メイン,4,FALSE)</f>
        <v>桔梗</v>
      </c>
      <c r="M3986" s="392">
        <f>IF(OR(MONTH(F3986)&lt;7,AND(MONTH(F3986)=7,DAY(F3986)&lt;=25)),
MOD(SUM((E3986-1901)*365,259),260),
MOD(SUM((E3986-1900)*365,259),260))</f>
        <v>254</v>
      </c>
      <c r="N3986" s="330">
        <f>IF(AND(MONTH(F3986)=7,DAY(F3986)&gt;25),1,
ROUNDDOWN((SUM(VLOOKUP(MONTH(F3986),D暦変換用数値,2,FALSE),DAY(F3986))/28)+1,0))</f>
        <v>12</v>
      </c>
      <c r="O3986" s="84">
        <f>IF(AND(MONTH(F3986)=7,DAY(F3986)&gt;25),DAY(F3986)-25,
MOD((SUM(VLOOKUP(MONTH(F3986),D暦変換用数値,2,FALSE),DAY(F3986))),28)+1)</f>
        <v>15</v>
      </c>
      <c r="P3986" s="405">
        <f>IF(OR(MONTH(F3986)&lt;7,AND(MONTH(F3986)=7,DAY(F3986)&lt;=25)),
MOD(SUM((E3986-1901)*365,(N3986-1)*28,O3986,258),260),
MOD(SUM((E3986-1900)*365,(N3986-1)*28,O3986,258),260))</f>
        <v>56</v>
      </c>
      <c r="Q3986" s="371" t="str">
        <f>VLOOKUP(MOD(P3986,4),色,2,FALSE)</f>
        <v>黄色い</v>
      </c>
      <c r="R3986" s="289" t="str">
        <f>VLOOKUP(MOD(P3986,13),銀河の音,2,FALSE)</f>
        <v>自己存在の</v>
      </c>
      <c r="S3986" s="382" t="str">
        <f>VLOOKUP(MOD(P3986,20),太陽の紋章,2,FALSE)</f>
        <v>戦士</v>
      </c>
      <c r="T3986" s="102" t="s">
        <v>6534</v>
      </c>
    </row>
    <row r="3987" spans="1:20" ht="13.5" customHeight="1">
      <c r="A3987" s="50" t="str">
        <f>VLOOKUP(MOD(E3987,10),十干,2,FALSE)</f>
        <v>戊</v>
      </c>
      <c r="B3987" s="199" t="str">
        <f>VLOOKUP(MOD(E3987,12),十二支,3,FALSE)</f>
        <v xml:space="preserve">11 木 </v>
      </c>
      <c r="C3987" s="201" t="str">
        <f>VLOOKUP(F3987,星座,3,TRUE)</f>
        <v xml:space="preserve">03 水 </v>
      </c>
      <c r="D3987" s="531">
        <v>17701</v>
      </c>
      <c r="E3987" s="1">
        <f>IFERROR(YEAR(D3987),LEFT(D3987,4))</f>
        <v>1948</v>
      </c>
      <c r="F3987" s="1" t="str">
        <f>IF(ISTEXT(D3987),RIGHT(D3987,5),TEXT(D3987,"mm/dd"))</f>
        <v>06/17</v>
      </c>
      <c r="G3987" s="39">
        <f>SUM(MID(E3987,1,1),MID(E3987,2,1),MID(E3987,3,1),MID(E3987,4,1),MID(F3987,1,1),MID(F3987,2,1),MID(F3987,4,1),MID(F3987,5,1))</f>
        <v>36</v>
      </c>
      <c r="H3987" s="41">
        <f>IF(MOD(G3987,9)=0,9,MOD(G3987,9))</f>
        <v>9</v>
      </c>
      <c r="I3987" s="45" t="str">
        <f>IFERROR(MID("日月火水木金土",WEEKDAY(D3987),1),"")</f>
        <v>木</v>
      </c>
      <c r="J3987" s="304" t="s">
        <v>3984</v>
      </c>
      <c r="K3987" s="202" t="str">
        <f>VLOOKUP(F3987,石と花メイン,3,FALSE)</f>
        <v>◆青玉</v>
      </c>
      <c r="L3987" s="297" t="str">
        <f>VLOOKUP(F3987,石と花メイン,4,FALSE)</f>
        <v>白詰草【クローバー】</v>
      </c>
      <c r="M3987" s="393">
        <f>IF(OR(MONTH(F3987)&lt;7,AND(MONTH(F3987)=7,DAY(F3987)&lt;=25)),
MOD(SUM((E3987-1901)*365,259),260),
MOD(SUM((E3987-1900)*365,259),260))</f>
        <v>254</v>
      </c>
      <c r="N3987" s="390">
        <f>IF(AND(MONTH(F3987)=7,DAY(F3987)&gt;25),1,
ROUNDDOWN((SUM(VLOOKUP(MONTH(F3987),D暦変換用数値,2,FALSE),DAY(F3987))/28)+1,0))</f>
        <v>12</v>
      </c>
      <c r="O3987" s="205">
        <f>IF(AND(MONTH(F3987)=7,DAY(F3987)&gt;25),DAY(F3987)-25,
MOD((SUM(VLOOKUP(MONTH(F3987),D暦変換用数値,2,FALSE),DAY(F3987))),28)+1)</f>
        <v>19</v>
      </c>
      <c r="P3987" s="406">
        <f>IF(OR(MONTH(F3987)&lt;7,AND(MONTH(F3987)=7,DAY(F3987)&lt;=25)),
MOD(SUM((E3987-1901)*365,(N3987-1)*28,O3987,258),260),
MOD(SUM((E3987-1900)*365,(N3987-1)*28,O3987,258),260))</f>
        <v>60</v>
      </c>
      <c r="Q3987" s="373" t="str">
        <f>VLOOKUP(MOD(P3987,4),色,2,FALSE)</f>
        <v>黄色い</v>
      </c>
      <c r="R3987" s="291" t="str">
        <f>VLOOKUP(MOD(P3987,13),銀河の音,2,FALSE)</f>
        <v>銀河の</v>
      </c>
      <c r="S3987" s="384" t="str">
        <f>VLOOKUP(MOD(P3987,20),太陽の紋章,2,FALSE)</f>
        <v>太陽</v>
      </c>
      <c r="T3987" s="98" t="s">
        <v>3736</v>
      </c>
    </row>
    <row r="3988" spans="1:20" ht="13.5" customHeight="1">
      <c r="A3988" s="50" t="str">
        <f>VLOOKUP(MOD(E3988,10),十干,2,FALSE)</f>
        <v>庚</v>
      </c>
      <c r="B3988" s="199" t="str">
        <f>VLOOKUP(MOD(E3988,12),十二支,3,FALSE)</f>
        <v xml:space="preserve">11 木 </v>
      </c>
      <c r="C3988" s="201" t="str">
        <f>VLOOKUP(F3988,星座,3,TRUE)</f>
        <v xml:space="preserve">03 水 </v>
      </c>
      <c r="D3988" s="531">
        <v>22057</v>
      </c>
      <c r="E3988" s="1">
        <f>IFERROR(YEAR(D3988),LEFT(D3988,4))</f>
        <v>1960</v>
      </c>
      <c r="F3988" s="1" t="str">
        <f>IF(ISTEXT(D3988),RIGHT(D3988,5),TEXT(D3988,"mm/dd"))</f>
        <v>05/21</v>
      </c>
      <c r="G3988" s="39">
        <f>SUM(MID(E3988,1,1),MID(E3988,2,1),MID(E3988,3,1),MID(E3988,4,1),MID(F3988,1,1),MID(F3988,2,1),MID(F3988,4,1),MID(F3988,5,1))</f>
        <v>24</v>
      </c>
      <c r="H3988" s="41">
        <f>IF(MOD(G3988,9)=0,9,MOD(G3988,9))</f>
        <v>6</v>
      </c>
      <c r="I3988" s="45" t="str">
        <f>IFERROR(MID("日月火水木金土",WEEKDAY(D3988),1),"")</f>
        <v>土</v>
      </c>
      <c r="J3988" s="304" t="s">
        <v>3985</v>
      </c>
      <c r="K3988" s="202" t="str">
        <f>VLOOKUP(F3988,石と花メイン,3,FALSE)</f>
        <v>■紅水晶</v>
      </c>
      <c r="L3988" s="297" t="str">
        <f>VLOOKUP(F3988,石と花メイン,4,FALSE)</f>
        <v>藤【二季草】</v>
      </c>
      <c r="M3988" s="393">
        <f>IF(OR(MONTH(F3988)&lt;7,AND(MONTH(F3988)=7,DAY(F3988)&lt;=25)),
MOD(SUM((E3988-1901)*365,259),260),
MOD(SUM((E3988-1900)*365,259),260))</f>
        <v>214</v>
      </c>
      <c r="N3988" s="390">
        <f>IF(AND(MONTH(F3988)=7,DAY(F3988)&gt;25),1,
ROUNDDOWN((SUM(VLOOKUP(MONTH(F3988),D暦変換用数値,2,FALSE),DAY(F3988))/28)+1,0))</f>
        <v>11</v>
      </c>
      <c r="O3988" s="205">
        <f>IF(AND(MONTH(F3988)=7,DAY(F3988)&gt;25),DAY(F3988)-25,
MOD((SUM(VLOOKUP(MONTH(F3988),D暦変換用数値,2,FALSE),DAY(F3988))),28)+1)</f>
        <v>20</v>
      </c>
      <c r="P3988" s="406">
        <f>IF(OR(MONTH(F3988)&lt;7,AND(MONTH(F3988)=7,DAY(F3988)&lt;=25)),
MOD(SUM((E3988-1901)*365,(N3988-1)*28,O3988,258),260),
MOD(SUM((E3988-1900)*365,(N3988-1)*28,O3988,258),260))</f>
        <v>253</v>
      </c>
      <c r="Q3988" s="372" t="str">
        <f>VLOOKUP(MOD(P3988,4),色,2,FALSE)</f>
        <v>赤い</v>
      </c>
      <c r="R3988" s="290" t="str">
        <f>VLOOKUP(MOD(P3988,13),銀河の音,2,FALSE)</f>
        <v>律動の</v>
      </c>
      <c r="S3988" s="383" t="str">
        <f>VLOOKUP(MOD(P3988,20),太陽の紋章,2,FALSE)</f>
        <v>空歩く者</v>
      </c>
      <c r="T3988" s="93" t="s">
        <v>6299</v>
      </c>
    </row>
    <row r="3989" spans="1:20" ht="13.5" customHeight="1">
      <c r="A3989" s="50" t="str">
        <f>VLOOKUP(MOD(E3989,10),十干,2,FALSE)</f>
        <v>庚</v>
      </c>
      <c r="B3989" s="199" t="str">
        <f>VLOOKUP(MOD(E3989,12),十二支,3,FALSE)</f>
        <v xml:space="preserve">11 木 </v>
      </c>
      <c r="C3989" s="201" t="str">
        <f>VLOOKUP(F3989,星座,3,TRUE)</f>
        <v xml:space="preserve">03 水 </v>
      </c>
      <c r="D3989" s="531">
        <v>22072</v>
      </c>
      <c r="E3989" s="1">
        <f>IFERROR(YEAR(D3989),LEFT(D3989,4))</f>
        <v>1960</v>
      </c>
      <c r="F3989" s="1" t="str">
        <f>IF(ISTEXT(D3989),RIGHT(D3989,5),TEXT(D3989,"mm/dd"))</f>
        <v>06/05</v>
      </c>
      <c r="G3989" s="39">
        <f>SUM(MID(E3989,1,1),MID(E3989,2,1),MID(E3989,3,1),MID(E3989,4,1),MID(F3989,1,1),MID(F3989,2,1),MID(F3989,4,1),MID(F3989,5,1))</f>
        <v>27</v>
      </c>
      <c r="H3989" s="41">
        <f>IF(MOD(G3989,9)=0,9,MOD(G3989,9))</f>
        <v>9</v>
      </c>
      <c r="I3989" s="45" t="str">
        <f>IFERROR(MID("日月火水木金土",WEEKDAY(D3989),1),"")</f>
        <v>日</v>
      </c>
      <c r="J3989" s="304" t="s">
        <v>3986</v>
      </c>
      <c r="K3989" s="202" t="str">
        <f>VLOOKUP(F3989,石と花メイン,3,FALSE)</f>
        <v>◆紅玉</v>
      </c>
      <c r="L3989" s="297" t="str">
        <f>VLOOKUP(F3989,石と花メイン,4,FALSE)</f>
        <v>面高【花慈茹】</v>
      </c>
      <c r="M3989" s="393">
        <f>IF(OR(MONTH(F3989)&lt;7,AND(MONTH(F3989)=7,DAY(F3989)&lt;=25)),
MOD(SUM((E3989-1901)*365,259),260),
MOD(SUM((E3989-1900)*365,259),260))</f>
        <v>214</v>
      </c>
      <c r="N3989" s="390">
        <f>IF(AND(MONTH(F3989)=7,DAY(F3989)&gt;25),1,
ROUNDDOWN((SUM(VLOOKUP(MONTH(F3989),D暦変換用数値,2,FALSE),DAY(F3989))/28)+1,0))</f>
        <v>12</v>
      </c>
      <c r="O3989" s="205">
        <f>IF(AND(MONTH(F3989)=7,DAY(F3989)&gt;25),DAY(F3989)-25,
MOD((SUM(VLOOKUP(MONTH(F3989),D暦変換用数値,2,FALSE),DAY(F3989))),28)+1)</f>
        <v>7</v>
      </c>
      <c r="P3989" s="406">
        <f>IF(OR(MONTH(F3989)&lt;7,AND(MONTH(F3989)=7,DAY(F3989)&lt;=25)),
MOD(SUM((E3989-1901)*365,(N3989-1)*28,O3989,258),260),
MOD(SUM((E3989-1900)*365,(N3989-1)*28,O3989,258),260))</f>
        <v>8</v>
      </c>
      <c r="Q3989" s="373" t="str">
        <f>VLOOKUP(MOD(P3989,4),色,2,FALSE)</f>
        <v>黄色い</v>
      </c>
      <c r="R3989" s="291" t="str">
        <f>VLOOKUP(MOD(P3989,13),銀河の音,2,FALSE)</f>
        <v>銀河の</v>
      </c>
      <c r="S3989" s="384" t="str">
        <f>VLOOKUP(MOD(P3989,20),太陽の紋章,2,FALSE)</f>
        <v>星</v>
      </c>
      <c r="T3989" s="98" t="s">
        <v>3736</v>
      </c>
    </row>
    <row r="3990" spans="1:20" ht="13.5" customHeight="1">
      <c r="A3990" s="334" t="str">
        <f>VLOOKUP(MOD(E3990,10),十干,2,FALSE)</f>
        <v>庚</v>
      </c>
      <c r="B3990" s="331" t="str">
        <f>VLOOKUP(MOD(E3990,12),十二支,3,FALSE)</f>
        <v xml:space="preserve">11 木 </v>
      </c>
      <c r="C3990" s="336" t="str">
        <f>VLOOKUP(F3990,星座,3,TRUE)</f>
        <v xml:space="preserve">03 水 </v>
      </c>
      <c r="D3990" s="534">
        <v>22072</v>
      </c>
      <c r="E3990" s="131">
        <f>IFERROR(YEAR(D3990),LEFT(D3990,4))</f>
        <v>1960</v>
      </c>
      <c r="F3990" s="131" t="str">
        <f>IF(ISTEXT(D3990),RIGHT(D3990,5),TEXT(D3990,"mm/dd"))</f>
        <v>06/05</v>
      </c>
      <c r="G3990" s="133">
        <f>SUM(MID(E3990,1,1),MID(E3990,2,1),MID(E3990,3,1),MID(E3990,4,1),MID(F3990,1,1),MID(F3990,2,1),MID(F3990,4,1),MID(F3990,5,1))</f>
        <v>27</v>
      </c>
      <c r="H3990" s="133">
        <f>IF(MOD(G3990,9)=0,9,MOD(G3990,9))</f>
        <v>9</v>
      </c>
      <c r="I3990" s="131" t="str">
        <f>IFERROR(MID("日月火水木金土",WEEKDAY(D3990),1),"")</f>
        <v>日</v>
      </c>
      <c r="J3990" s="306" t="s">
        <v>8457</v>
      </c>
      <c r="K3990" s="335" t="str">
        <f>VLOOKUP(F3990,石と花メイン,3,FALSE)</f>
        <v>◆紅玉</v>
      </c>
      <c r="L3990" s="302" t="str">
        <f>VLOOKUP(F3990,石と花メイン,4,FALSE)</f>
        <v>面高【花慈茹】</v>
      </c>
      <c r="M3990" s="396">
        <f>IF(OR(MONTH(F3990)&lt;7,AND(MONTH(F3990)=7,DAY(F3990)&lt;=25)),
MOD(SUM((E3990-1901)*365,259),260),
MOD(SUM((E3990-1900)*365,259),260))</f>
        <v>214</v>
      </c>
      <c r="N3990" s="335">
        <f>IF(AND(MONTH(F3990)=7,DAY(F3990)&gt;25),1,
ROUNDDOWN((SUM(VLOOKUP(MONTH(F3990),D暦変換用数値,2,FALSE),DAY(F3990))/28)+1,0))</f>
        <v>12</v>
      </c>
      <c r="O3990" s="132">
        <f>IF(AND(MONTH(F3990)=7,DAY(F3990)&gt;25),DAY(F3990)-25,
MOD((SUM(VLOOKUP(MONTH(F3990),D暦変換用数値,2,FALSE),DAY(F3990))),28)+1)</f>
        <v>7</v>
      </c>
      <c r="P3990" s="404">
        <f>IF(OR(MONTH(F3990)&lt;7,AND(MONTH(F3990)=7,DAY(F3990)&lt;=25)),
MOD(SUM((E3990-1901)*365,(N3990-1)*28,O3990,258),260),
MOD(SUM((E3990-1900)*365,(N3990-1)*28,O3990,258),260))</f>
        <v>8</v>
      </c>
      <c r="Q3990" s="376" t="str">
        <f>VLOOKUP(MOD(P3990,4),色,2,FALSE)</f>
        <v>黄色い</v>
      </c>
      <c r="R3990" s="333" t="str">
        <f>VLOOKUP(MOD(P3990,13),銀河の音,2,FALSE)</f>
        <v>銀河の</v>
      </c>
      <c r="S3990" s="387" t="str">
        <f>VLOOKUP(MOD(P3990,20),太陽の紋章,2,FALSE)</f>
        <v>星</v>
      </c>
      <c r="T3990" s="144" t="s">
        <v>8458</v>
      </c>
    </row>
    <row r="3991" spans="1:20" ht="13.5" customHeight="1">
      <c r="A3991" s="50" t="str">
        <f>VLOOKUP(MOD(E3991,10),十干,2,FALSE)</f>
        <v>庚</v>
      </c>
      <c r="B3991" s="199" t="str">
        <f>VLOOKUP(MOD(E3991,12),十二支,3,FALSE)</f>
        <v xml:space="preserve">11 木 </v>
      </c>
      <c r="C3991" s="201" t="str">
        <f>VLOOKUP(F3991,星座,3,TRUE)</f>
        <v xml:space="preserve">03 水 </v>
      </c>
      <c r="D3991" s="531">
        <v>22074</v>
      </c>
      <c r="E3991" s="1">
        <f>IFERROR(YEAR(D3991),LEFT(D3991,4))</f>
        <v>1960</v>
      </c>
      <c r="F3991" s="1" t="str">
        <f>IF(ISTEXT(D3991),RIGHT(D3991,5),TEXT(D3991,"mm/dd"))</f>
        <v>06/07</v>
      </c>
      <c r="G3991" s="42">
        <f>SUM(MID(E3991,1,1),MID(E3991,2,1),MID(E3991,3,1),MID(E3991,4,1),MID(F3991,1,1),MID(F3991,2,1),MID(F3991,4,1),MID(F3991,5,1))</f>
        <v>29</v>
      </c>
      <c r="H3991" s="41">
        <f>IF(MOD(G3991,9)=0,9,MOD(G3991,9))</f>
        <v>2</v>
      </c>
      <c r="I3991" s="45" t="str">
        <f>IFERROR(MID("日月火水木金土",WEEKDAY(D3991),1),"")</f>
        <v>火</v>
      </c>
      <c r="J3991" s="304" t="s">
        <v>5767</v>
      </c>
      <c r="K3991" s="202" t="str">
        <f>VLOOKUP(F3991,石と花メイン,3,FALSE)</f>
        <v>◆翠玉</v>
      </c>
      <c r="L3991" s="297" t="str">
        <f>VLOOKUP(F3991,石と花メイン,4,FALSE)</f>
        <v>梔子【ガーデニア】</v>
      </c>
      <c r="M3991" s="393">
        <f>IF(OR(MONTH(F3991)&lt;7,AND(MONTH(F3991)=7,DAY(F3991)&lt;=25)),
MOD(SUM((E3991-1901)*365,259),260),
MOD(SUM((E3991-1900)*365,259),260))</f>
        <v>214</v>
      </c>
      <c r="N3991" s="390">
        <f>IF(AND(MONTH(F3991)=7,DAY(F3991)&gt;25),1,
ROUNDDOWN((SUM(VLOOKUP(MONTH(F3991),D暦変換用数値,2,FALSE),DAY(F3991))/28)+1,0))</f>
        <v>12</v>
      </c>
      <c r="O3991" s="205">
        <f>IF(AND(MONTH(F3991)=7,DAY(F3991)&gt;25),DAY(F3991)-25,
MOD((SUM(VLOOKUP(MONTH(F3991),D暦変換用数値,2,FALSE),DAY(F3991))),28)+1)</f>
        <v>9</v>
      </c>
      <c r="P3991" s="406">
        <f>IF(OR(MONTH(F3991)&lt;7,AND(MONTH(F3991)=7,DAY(F3991)&lt;=25)),
MOD(SUM((E3991-1901)*365,(N3991-1)*28,O3991,258),260),
MOD(SUM((E3991-1900)*365,(N3991-1)*28,O3991,258),260))</f>
        <v>10</v>
      </c>
      <c r="Q3991" s="375" t="str">
        <f>VLOOKUP(MOD(P3991,4),色,2,FALSE)</f>
        <v>白い</v>
      </c>
      <c r="R3991" s="293" t="str">
        <f>VLOOKUP(MOD(P3991,13),銀河の音,2,FALSE)</f>
        <v>惑星の</v>
      </c>
      <c r="S3991" s="386" t="str">
        <f>VLOOKUP(MOD(P3991,20),太陽の紋章,2,FALSE)</f>
        <v>犬</v>
      </c>
      <c r="T3991" s="97" t="s">
        <v>2645</v>
      </c>
    </row>
    <row r="3992" spans="1:20" ht="13.5" customHeight="1">
      <c r="A3992" s="50" t="str">
        <f>VLOOKUP(MOD(E3992,10),十干,2,FALSE)</f>
        <v>庚</v>
      </c>
      <c r="B3992" s="199" t="str">
        <f>VLOOKUP(MOD(E3992,12),十二支,3,FALSE)</f>
        <v xml:space="preserve">11 木 </v>
      </c>
      <c r="C3992" s="201" t="str">
        <f>VLOOKUP(F3992,星座,3,TRUE)</f>
        <v xml:space="preserve">03 水 </v>
      </c>
      <c r="D3992" s="531">
        <v>22080</v>
      </c>
      <c r="E3992" s="1">
        <f>IFERROR(YEAR(D3992),LEFT(D3992,4))</f>
        <v>1960</v>
      </c>
      <c r="F3992" s="1" t="str">
        <f>IF(ISTEXT(D3992),RIGHT(D3992,5),TEXT(D3992,"mm/dd"))</f>
        <v>06/13</v>
      </c>
      <c r="G3992" s="39">
        <f>SUM(MID(E3992,1,1),MID(E3992,2,1),MID(E3992,3,1),MID(E3992,4,1),MID(F3992,1,1),MID(F3992,2,1),MID(F3992,4,1),MID(F3992,5,1))</f>
        <v>26</v>
      </c>
      <c r="H3992" s="41">
        <f>IF(MOD(G3992,9)=0,9,MOD(G3992,9))</f>
        <v>8</v>
      </c>
      <c r="I3992" s="45" t="str">
        <f>IFERROR(MID("日月火水木金土",WEEKDAY(D3992),1),"")</f>
        <v>月</v>
      </c>
      <c r="J3992" s="304" t="s">
        <v>3987</v>
      </c>
      <c r="K3992" s="202" t="str">
        <f>VLOOKUP(F3992,石と花メイン,3,FALSE)</f>
        <v>◆星条青玉</v>
      </c>
      <c r="L3992" s="297" t="str">
        <f>VLOOKUP(F3992,石と花メイン,4,FALSE)</f>
        <v>桔梗</v>
      </c>
      <c r="M3992" s="393">
        <f>IF(OR(MONTH(F3992)&lt;7,AND(MONTH(F3992)=7,DAY(F3992)&lt;=25)),
MOD(SUM((E3992-1901)*365,259),260),
MOD(SUM((E3992-1900)*365,259),260))</f>
        <v>214</v>
      </c>
      <c r="N3992" s="390">
        <f>IF(AND(MONTH(F3992)=7,DAY(F3992)&gt;25),1,
ROUNDDOWN((SUM(VLOOKUP(MONTH(F3992),D暦変換用数値,2,FALSE),DAY(F3992))/28)+1,0))</f>
        <v>12</v>
      </c>
      <c r="O3992" s="205">
        <f>IF(AND(MONTH(F3992)=7,DAY(F3992)&gt;25),DAY(F3992)-25,
MOD((SUM(VLOOKUP(MONTH(F3992),D暦変換用数値,2,FALSE),DAY(F3992))),28)+1)</f>
        <v>15</v>
      </c>
      <c r="P3992" s="406">
        <f>IF(OR(MONTH(F3992)&lt;7,AND(MONTH(F3992)=7,DAY(F3992)&lt;=25)),
MOD(SUM((E3992-1901)*365,(N3992-1)*28,O3992,258),260),
MOD(SUM((E3992-1900)*365,(N3992-1)*28,O3992,258),260))</f>
        <v>16</v>
      </c>
      <c r="Q3992" s="373" t="str">
        <f>VLOOKUP(MOD(P3992,4),色,2,FALSE)</f>
        <v>黄色い</v>
      </c>
      <c r="R3992" s="291" t="str">
        <f>VLOOKUP(MOD(P3992,13),銀河の音,2,FALSE)</f>
        <v>電気の</v>
      </c>
      <c r="S3992" s="384" t="str">
        <f>VLOOKUP(MOD(P3992,20),太陽の紋章,2,FALSE)</f>
        <v>戦士</v>
      </c>
      <c r="T3992" s="98" t="s">
        <v>3736</v>
      </c>
    </row>
    <row r="3993" spans="1:20" ht="13.5" customHeight="1">
      <c r="A3993" s="50" t="str">
        <f>VLOOKUP(MOD(E3993,10),十干,2,FALSE)</f>
        <v>庚</v>
      </c>
      <c r="B3993" s="199" t="str">
        <f>VLOOKUP(MOD(E3993,12),十二支,3,FALSE)</f>
        <v xml:space="preserve">11 木 </v>
      </c>
      <c r="C3993" s="201" t="str">
        <f>VLOOKUP(F3993,星座,3,TRUE)</f>
        <v xml:space="preserve">03 水 </v>
      </c>
      <c r="D3993" s="531">
        <v>22081</v>
      </c>
      <c r="E3993" s="1">
        <f>IFERROR(YEAR(D3993),LEFT(D3993,4))</f>
        <v>1960</v>
      </c>
      <c r="F3993" s="1" t="str">
        <f>IF(ISTEXT(D3993),RIGHT(D3993,5),TEXT(D3993,"mm/dd"))</f>
        <v>06/14</v>
      </c>
      <c r="G3993" s="39">
        <f>SUM(MID(E3993,1,1),MID(E3993,2,1),MID(E3993,3,1),MID(E3993,4,1),MID(F3993,1,1),MID(F3993,2,1),MID(F3993,4,1),MID(F3993,5,1))</f>
        <v>27</v>
      </c>
      <c r="H3993" s="41">
        <f>IF(MOD(G3993,9)=0,9,MOD(G3993,9))</f>
        <v>9</v>
      </c>
      <c r="I3993" s="45" t="str">
        <f>IFERROR(MID("日月火水木金土",WEEKDAY(D3993),1),"")</f>
        <v>火</v>
      </c>
      <c r="J3993" s="304" t="s">
        <v>3988</v>
      </c>
      <c r="K3993" s="202" t="str">
        <f>VLOOKUP(F3993,石と花メイン,3,FALSE)</f>
        <v>○真珠</v>
      </c>
      <c r="L3993" s="297" t="str">
        <f>VLOOKUP(F3993,石と花メイン,4,FALSE)</f>
        <v>瑠璃繁縷【アナガリス】</v>
      </c>
      <c r="M3993" s="393">
        <f>IF(OR(MONTH(F3993)&lt;7,AND(MONTH(F3993)=7,DAY(F3993)&lt;=25)),
MOD(SUM((E3993-1901)*365,259),260),
MOD(SUM((E3993-1900)*365,259),260))</f>
        <v>214</v>
      </c>
      <c r="N3993" s="390">
        <f>IF(AND(MONTH(F3993)=7,DAY(F3993)&gt;25),1,
ROUNDDOWN((SUM(VLOOKUP(MONTH(F3993),D暦変換用数値,2,FALSE),DAY(F3993))/28)+1,0))</f>
        <v>12</v>
      </c>
      <c r="O3993" s="205">
        <f>IF(AND(MONTH(F3993)=7,DAY(F3993)&gt;25),DAY(F3993)-25,
MOD((SUM(VLOOKUP(MONTH(F3993),D暦変換用数値,2,FALSE),DAY(F3993))),28)+1)</f>
        <v>16</v>
      </c>
      <c r="P3993" s="406">
        <f>IF(OR(MONTH(F3993)&lt;7,AND(MONTH(F3993)=7,DAY(F3993)&lt;=25)),
MOD(SUM((E3993-1901)*365,(N3993-1)*28,O3993,258),260),
MOD(SUM((E3993-1900)*365,(N3993-1)*28,O3993,258),260))</f>
        <v>17</v>
      </c>
      <c r="Q3993" s="372" t="str">
        <f>VLOOKUP(MOD(P3993,4),色,2,FALSE)</f>
        <v>赤い</v>
      </c>
      <c r="R3993" s="290" t="str">
        <f>VLOOKUP(MOD(P3993,13),銀河の音,2,FALSE)</f>
        <v>自己存在の</v>
      </c>
      <c r="S3993" s="383" t="str">
        <f>VLOOKUP(MOD(P3993,20),太陽の紋章,2,FALSE)</f>
        <v>地球</v>
      </c>
      <c r="T3993" s="99" t="s">
        <v>7637</v>
      </c>
    </row>
    <row r="3994" spans="1:20" ht="13.5" customHeight="1">
      <c r="A3994" s="50" t="str">
        <f>VLOOKUP(MOD(E3994,10),十干,2,FALSE)</f>
        <v>壬</v>
      </c>
      <c r="B3994" s="199" t="str">
        <f>VLOOKUP(MOD(E3994,12),十二支,3,FALSE)</f>
        <v xml:space="preserve">11 木 </v>
      </c>
      <c r="C3994" s="201" t="str">
        <f>VLOOKUP(F3994,星座,3,TRUE)</f>
        <v xml:space="preserve">03 水 </v>
      </c>
      <c r="D3994" s="531">
        <v>26441</v>
      </c>
      <c r="E3994" s="1">
        <f>IFERROR(YEAR(D3994),LEFT(D3994,4))</f>
        <v>1972</v>
      </c>
      <c r="F3994" s="1" t="str">
        <f>IF(ISTEXT(D3994),RIGHT(D3994,5),TEXT(D3994,"mm/dd"))</f>
        <v>05/22</v>
      </c>
      <c r="G3994" s="39">
        <f>SUM(MID(E3994,1,1),MID(E3994,2,1),MID(E3994,3,1),MID(E3994,4,1),MID(F3994,1,1),MID(F3994,2,1),MID(F3994,4,1),MID(F3994,5,1))</f>
        <v>28</v>
      </c>
      <c r="H3994" s="41">
        <f>IF(MOD(G3994,9)=0,9,MOD(G3994,9))</f>
        <v>1</v>
      </c>
      <c r="I3994" s="45" t="str">
        <f>IFERROR(MID("日月火水木金土",WEEKDAY(D3994),1),"")</f>
        <v>月</v>
      </c>
      <c r="J3994" s="304" t="s">
        <v>3989</v>
      </c>
      <c r="K3994" s="202" t="str">
        <f>VLOOKUP(F3994,石と花メイン,3,FALSE)</f>
        <v>◆翠玉</v>
      </c>
      <c r="L3994" s="297" t="str">
        <f>VLOOKUP(F3994,石と花メイン,4,FALSE)</f>
        <v>フクシア【釣浮草】</v>
      </c>
      <c r="M3994" s="393">
        <f>IF(OR(MONTH(F3994)&lt;7,AND(MONTH(F3994)=7,DAY(F3994)&lt;=25)),
MOD(SUM((E3994-1901)*365,259),260),
MOD(SUM((E3994-1900)*365,259),260))</f>
        <v>174</v>
      </c>
      <c r="N3994" s="390">
        <f>IF(AND(MONTH(F3994)=7,DAY(F3994)&gt;25),1,
ROUNDDOWN((SUM(VLOOKUP(MONTH(F3994),D暦変換用数値,2,FALSE),DAY(F3994))/28)+1,0))</f>
        <v>11</v>
      </c>
      <c r="O3994" s="205">
        <f>IF(AND(MONTH(F3994)=7,DAY(F3994)&gt;25),DAY(F3994)-25,
MOD((SUM(VLOOKUP(MONTH(F3994),D暦変換用数値,2,FALSE),DAY(F3994))),28)+1)</f>
        <v>21</v>
      </c>
      <c r="P3994" s="406">
        <f>IF(OR(MONTH(F3994)&lt;7,AND(MONTH(F3994)=7,DAY(F3994)&lt;=25)),
MOD(SUM((E3994-1901)*365,(N3994-1)*28,O3994,258),260),
MOD(SUM((E3994-1900)*365,(N3994-1)*28,O3994,258),260))</f>
        <v>214</v>
      </c>
      <c r="Q3994" s="375" t="str">
        <f>VLOOKUP(MOD(P3994,4),色,2,FALSE)</f>
        <v>白い</v>
      </c>
      <c r="R3994" s="293" t="str">
        <f>VLOOKUP(MOD(P3994,13),銀河の音,2,FALSE)</f>
        <v>律動の</v>
      </c>
      <c r="S3994" s="386" t="str">
        <f>VLOOKUP(MOD(P3994,20),太陽の紋章,2,FALSE)</f>
        <v>魔法使い</v>
      </c>
      <c r="T3994" s="111" t="s">
        <v>6121</v>
      </c>
    </row>
    <row r="3995" spans="1:20" ht="13.5" customHeight="1">
      <c r="A3995" s="334" t="str">
        <f>VLOOKUP(MOD(E3995,10),十干,2,FALSE)</f>
        <v>壬</v>
      </c>
      <c r="B3995" s="331" t="str">
        <f>VLOOKUP(MOD(E3995,12),十二支,3,FALSE)</f>
        <v xml:space="preserve">11 木 </v>
      </c>
      <c r="C3995" s="336" t="str">
        <f>VLOOKUP(F3995,星座,3,TRUE)</f>
        <v xml:space="preserve">03 水 </v>
      </c>
      <c r="D3995" s="540">
        <v>26443</v>
      </c>
      <c r="E3995" s="131">
        <f>IFERROR(YEAR(D3995),LEFT(D3995,4))</f>
        <v>1972</v>
      </c>
      <c r="F3995" s="538" t="str">
        <f>IF(ISTEXT(D3995),RIGHT(D3995,5),TEXT(D3995,"mm/dd"))</f>
        <v>05/24</v>
      </c>
      <c r="G3995" s="133">
        <f>SUM(MID(E3995,1,1),MID(E3995,2,1),MID(E3995,3,1),MID(E3995,4,1),MID(F3995,1,1),MID(F3995,2,1),MID(F3995,4,1),MID(F3995,5,1))</f>
        <v>30</v>
      </c>
      <c r="H3995" s="133">
        <f>IF(MOD(G3995,9)=0,9,MOD(G3995,9))</f>
        <v>3</v>
      </c>
      <c r="I3995" s="131" t="str">
        <f>IFERROR(MID("日月火水木金土",WEEKDAY(D3995),1),"")</f>
        <v>水</v>
      </c>
      <c r="J3995" s="306" t="s">
        <v>9334</v>
      </c>
      <c r="K3995" s="335" t="str">
        <f>VLOOKUP(F3995,石と花メイン,3,FALSE)</f>
        <v>◆青玉</v>
      </c>
      <c r="L3995" s="302" t="str">
        <f>VLOOKUP(F3995,石と花メイン,4,FALSE)</f>
        <v>ヘリオトロープ【木立瑠璃草】</v>
      </c>
      <c r="M3995" s="396">
        <f>IF(OR(MONTH(F3995)&lt;7,AND(MONTH(F3995)=7,DAY(F3995)&lt;=25)),
MOD(SUM((E3995-1901)*365,259),260),
MOD(SUM((E3995-1900)*365,259),260))</f>
        <v>174</v>
      </c>
      <c r="N3995" s="335">
        <f>IF(AND(MONTH(F3995)=7,DAY(F3995)&gt;25),1,
ROUNDDOWN((SUM(VLOOKUP(MONTH(F3995),D暦変換用数値,2,FALSE),DAY(F3995))/28)+1,0))</f>
        <v>11</v>
      </c>
      <c r="O3995" s="132">
        <f>IF(AND(MONTH(F3995)=7,DAY(F3995)&gt;25),DAY(F3995)-25,
MOD((SUM(VLOOKUP(MONTH(F3995),D暦変換用数値,2,FALSE),DAY(F3995))),28)+1)</f>
        <v>23</v>
      </c>
      <c r="P3995" s="404">
        <f>IF(OR(MONTH(F3995)&lt;7,AND(MONTH(F3995)=7,DAY(F3995)&lt;=25)),
MOD(SUM((E3995-1901)*365,(N3995-1)*28,O3995,258),260),
MOD(SUM((E3995-1900)*365,(N3995-1)*28,O3995,258),260))</f>
        <v>216</v>
      </c>
      <c r="Q3995" s="376" t="str">
        <f>VLOOKUP(MOD(P3995,4),色,2,FALSE)</f>
        <v>黄色い</v>
      </c>
      <c r="R3995" s="333" t="str">
        <f>VLOOKUP(MOD(P3995,13),銀河の音,2,FALSE)</f>
        <v>銀河の</v>
      </c>
      <c r="S3995" s="387" t="str">
        <f>VLOOKUP(MOD(P3995,20),太陽の紋章,2,FALSE)</f>
        <v>戦士</v>
      </c>
      <c r="T3995" s="119" t="s">
        <v>9335</v>
      </c>
    </row>
    <row r="3996" spans="1:20" ht="13.5" customHeight="1">
      <c r="A3996" s="50" t="str">
        <f>VLOOKUP(MOD(E3996,10),十干,2,FALSE)</f>
        <v>壬</v>
      </c>
      <c r="B3996" s="199" t="str">
        <f>VLOOKUP(MOD(E3996,12),十二支,3,FALSE)</f>
        <v xml:space="preserve">11 木 </v>
      </c>
      <c r="C3996" s="201" t="str">
        <f>VLOOKUP(F3996,星座,3,TRUE)</f>
        <v xml:space="preserve">03 水 </v>
      </c>
      <c r="D3996" s="531">
        <v>26444</v>
      </c>
      <c r="E3996" s="1">
        <f>IFERROR(YEAR(D3996),LEFT(D3996,4))</f>
        <v>1972</v>
      </c>
      <c r="F3996" s="1" t="str">
        <f>IF(ISTEXT(D3996),RIGHT(D3996,5),TEXT(D3996,"mm/dd"))</f>
        <v>05/25</v>
      </c>
      <c r="G3996" s="39">
        <f>SUM(MID(E3996,1,1),MID(E3996,2,1),MID(E3996,3,1),MID(E3996,4,1),MID(F3996,1,1),MID(F3996,2,1),MID(F3996,4,1),MID(F3996,5,1))</f>
        <v>31</v>
      </c>
      <c r="H3996" s="41">
        <f>IF(MOD(G3996,9)=0,9,MOD(G3996,9))</f>
        <v>4</v>
      </c>
      <c r="I3996" s="45" t="str">
        <f>IFERROR(MID("日月火水木金土",WEEKDAY(D3996),1),"")</f>
        <v>木</v>
      </c>
      <c r="J3996" s="304" t="s">
        <v>3990</v>
      </c>
      <c r="K3996" s="202" t="str">
        <f>VLOOKUP(F3996,石と花メイン,3,FALSE)</f>
        <v>●瑠璃</v>
      </c>
      <c r="L3996" s="297" t="str">
        <f>VLOOKUP(F3996,石と花メイン,4,FALSE)</f>
        <v>ヒソップ【柳薄荷】</v>
      </c>
      <c r="M3996" s="393">
        <f>IF(OR(MONTH(F3996)&lt;7,AND(MONTH(F3996)=7,DAY(F3996)&lt;=25)),
MOD(SUM((E3996-1901)*365,259),260),
MOD(SUM((E3996-1900)*365,259),260))</f>
        <v>174</v>
      </c>
      <c r="N3996" s="390">
        <f>IF(AND(MONTH(F3996)=7,DAY(F3996)&gt;25),1,
ROUNDDOWN((SUM(VLOOKUP(MONTH(F3996),D暦変換用数値,2,FALSE),DAY(F3996))/28)+1,0))</f>
        <v>11</v>
      </c>
      <c r="O3996" s="205">
        <f>IF(AND(MONTH(F3996)=7,DAY(F3996)&gt;25),DAY(F3996)-25,
MOD((SUM(VLOOKUP(MONTH(F3996),D暦変換用数値,2,FALSE),DAY(F3996))),28)+1)</f>
        <v>24</v>
      </c>
      <c r="P3996" s="406">
        <f>IF(OR(MONTH(F3996)&lt;7,AND(MONTH(F3996)=7,DAY(F3996)&lt;=25)),
MOD(SUM((E3996-1901)*365,(N3996-1)*28,O3996,258),260),
MOD(SUM((E3996-1900)*365,(N3996-1)*28,O3996,258),260))</f>
        <v>217</v>
      </c>
      <c r="Q3996" s="372" t="str">
        <f>VLOOKUP(MOD(P3996,4),色,2,FALSE)</f>
        <v>赤い</v>
      </c>
      <c r="R3996" s="290" t="str">
        <f>VLOOKUP(MOD(P3996,13),銀河の音,2,FALSE)</f>
        <v>太陽の</v>
      </c>
      <c r="S3996" s="383" t="str">
        <f>VLOOKUP(MOD(P3996,20),太陽の紋章,2,FALSE)</f>
        <v>地球</v>
      </c>
      <c r="T3996" s="98" t="s">
        <v>3736</v>
      </c>
    </row>
    <row r="3997" spans="1:20" ht="13.5" customHeight="1">
      <c r="A3997" s="334" t="str">
        <f>VLOOKUP(MOD(E3997,10),十干,2,FALSE)</f>
        <v>甲</v>
      </c>
      <c r="B3997" s="331" t="str">
        <f>VLOOKUP(MOD(E3997,12),十二支,3,FALSE)</f>
        <v xml:space="preserve">11 木 </v>
      </c>
      <c r="C3997" s="336" t="str">
        <f>VLOOKUP(F3997,星座,3,TRUE)</f>
        <v xml:space="preserve">03 水 </v>
      </c>
      <c r="D3997" s="534">
        <v>30824</v>
      </c>
      <c r="E3997" s="131">
        <f>IFERROR(YEAR(D3997),LEFT(D3997,4))</f>
        <v>1984</v>
      </c>
      <c r="F3997" s="131" t="str">
        <f>IF(ISTEXT(D3997),RIGHT(D3997,5),TEXT(D3997,"mm/dd"))</f>
        <v>05/22</v>
      </c>
      <c r="G3997" s="133">
        <f>SUM(MID(E3997,1,1),MID(E3997,2,1),MID(E3997,3,1),MID(E3997,4,1),MID(F3997,1,1),MID(F3997,2,1),MID(F3997,4,1),MID(F3997,5,1))</f>
        <v>31</v>
      </c>
      <c r="H3997" s="133">
        <f>IF(MOD(G3997,9)=0,9,MOD(G3997,9))</f>
        <v>4</v>
      </c>
      <c r="I3997" s="131" t="str">
        <f>IFERROR(MID("日月火水木金土",WEEKDAY(D3997),1),"")</f>
        <v>火</v>
      </c>
      <c r="J3997" s="306" t="s">
        <v>8420</v>
      </c>
      <c r="K3997" s="335" t="str">
        <f>VLOOKUP(F3997,石と花メイン,3,FALSE)</f>
        <v>◆翠玉</v>
      </c>
      <c r="L3997" s="302" t="str">
        <f>VLOOKUP(F3997,石と花メイン,4,FALSE)</f>
        <v>フクシア【釣浮草】</v>
      </c>
      <c r="M3997" s="396">
        <f>IF(OR(MONTH(F3997)&lt;7,AND(MONTH(F3997)=7,DAY(F3997)&lt;=25)),
MOD(SUM((E3997-1901)*365,259),260),
MOD(SUM((E3997-1900)*365,259),260))</f>
        <v>134</v>
      </c>
      <c r="N3997" s="335">
        <f>IF(AND(MONTH(F3997)=7,DAY(F3997)&gt;25),1,
ROUNDDOWN((SUM(VLOOKUP(MONTH(F3997),D暦変換用数値,2,FALSE),DAY(F3997))/28)+1,0))</f>
        <v>11</v>
      </c>
      <c r="O3997" s="132">
        <f>IF(AND(MONTH(F3997)=7,DAY(F3997)&gt;25),DAY(F3997)-25,
MOD((SUM(VLOOKUP(MONTH(F3997),D暦変換用数値,2,FALSE),DAY(F3997))),28)+1)</f>
        <v>21</v>
      </c>
      <c r="P3997" s="404">
        <f>IF(OR(MONTH(F3997)&lt;7,AND(MONTH(F3997)=7,DAY(F3997)&lt;=25)),
MOD(SUM((E3997-1901)*365,(N3997-1)*28,O3997,258),260),
MOD(SUM((E3997-1900)*365,(N3997-1)*28,O3997,258),260))</f>
        <v>174</v>
      </c>
      <c r="Q3997" s="376" t="str">
        <f>VLOOKUP(MOD(P3997,4),色,2,FALSE)</f>
        <v>白い</v>
      </c>
      <c r="R3997" s="333" t="str">
        <f>VLOOKUP(MOD(P3997,13),銀河の音,2,FALSE)</f>
        <v>倍音の</v>
      </c>
      <c r="S3997" s="387" t="str">
        <f>VLOOKUP(MOD(P3997,20),太陽の紋章,2,FALSE)</f>
        <v>魔法使い</v>
      </c>
      <c r="T3997" s="126" t="s">
        <v>8418</v>
      </c>
    </row>
    <row r="3998" spans="1:20" ht="13.5" customHeight="1">
      <c r="A3998" s="50" t="str">
        <f>VLOOKUP(MOD(E3998,10),十干,2,FALSE)</f>
        <v>甲</v>
      </c>
      <c r="B3998" s="199" t="str">
        <f>VLOOKUP(MOD(E3998,12),十二支,3,FALSE)</f>
        <v xml:space="preserve">11 木 </v>
      </c>
      <c r="C3998" s="201" t="str">
        <f>VLOOKUP(F3998,星座,3,TRUE)</f>
        <v xml:space="preserve">03 水 </v>
      </c>
      <c r="D3998" s="531">
        <v>30830</v>
      </c>
      <c r="E3998" s="1">
        <f>IFERROR(YEAR(D3998),LEFT(D3998,4))</f>
        <v>1984</v>
      </c>
      <c r="F3998" s="1" t="str">
        <f>IF(ISTEXT(D3998),RIGHT(D3998,5),TEXT(D3998,"mm/dd"))</f>
        <v>05/28</v>
      </c>
      <c r="G3998" s="39">
        <f>SUM(MID(E3998,1,1),MID(E3998,2,1),MID(E3998,3,1),MID(E3998,4,1),MID(F3998,1,1),MID(F3998,2,1),MID(F3998,4,1),MID(F3998,5,1))</f>
        <v>37</v>
      </c>
      <c r="H3998" s="41">
        <f>IF(MOD(G3998,9)=0,9,MOD(G3998,9))</f>
        <v>1</v>
      </c>
      <c r="I3998" s="45" t="str">
        <f>IFERROR(MID("日月火水木金土",WEEKDAY(D3998),1),"")</f>
        <v>月</v>
      </c>
      <c r="J3998" s="304" t="s">
        <v>3991</v>
      </c>
      <c r="K3998" s="202" t="str">
        <f>VLOOKUP(F3998,石と花メイン,3,FALSE)</f>
        <v>◆紅玉</v>
      </c>
      <c r="L3998" s="297" t="str">
        <f>VLOOKUP(F3998,石と花メイン,4,FALSE)</f>
        <v>延齢草</v>
      </c>
      <c r="M3998" s="393">
        <f>IF(OR(MONTH(F3998)&lt;7,AND(MONTH(F3998)=7,DAY(F3998)&lt;=25)),
MOD(SUM((E3998-1901)*365,259),260),
MOD(SUM((E3998-1900)*365,259),260))</f>
        <v>134</v>
      </c>
      <c r="N3998" s="390">
        <f>IF(AND(MONTH(F3998)=7,DAY(F3998)&gt;25),1,
ROUNDDOWN((SUM(VLOOKUP(MONTH(F3998),D暦変換用数値,2,FALSE),DAY(F3998))/28)+1,0))</f>
        <v>11</v>
      </c>
      <c r="O3998" s="205">
        <f>IF(AND(MONTH(F3998)=7,DAY(F3998)&gt;25),DAY(F3998)-25,
MOD((SUM(VLOOKUP(MONTH(F3998),D暦変換用数値,2,FALSE),DAY(F3998))),28)+1)</f>
        <v>27</v>
      </c>
      <c r="P3998" s="406">
        <f>IF(OR(MONTH(F3998)&lt;7,AND(MONTH(F3998)=7,DAY(F3998)&lt;=25)),
MOD(SUM((E3998-1901)*365,(N3998-1)*28,O3998,258),260),
MOD(SUM((E3998-1900)*365,(N3998-1)*28,O3998,258),260))</f>
        <v>180</v>
      </c>
      <c r="Q3998" s="373" t="str">
        <f>VLOOKUP(MOD(P3998,4),色,2,FALSE)</f>
        <v>黄色い</v>
      </c>
      <c r="R3998" s="291" t="str">
        <f>VLOOKUP(MOD(P3998,13),銀河の音,2,FALSE)</f>
        <v>スペクトルの</v>
      </c>
      <c r="S3998" s="384" t="str">
        <f>VLOOKUP(MOD(P3998,20),太陽の紋章,2,FALSE)</f>
        <v>太陽</v>
      </c>
      <c r="T3998" s="98" t="s">
        <v>3736</v>
      </c>
    </row>
    <row r="3999" spans="1:20" ht="13.5" customHeight="1">
      <c r="A3999" s="334" t="str">
        <f>VLOOKUP(MOD(E3999,10),十干,2,FALSE)</f>
        <v>甲</v>
      </c>
      <c r="B3999" s="331" t="str">
        <f>VLOOKUP(MOD(E3999,12),十二支,3,FALSE)</f>
        <v xml:space="preserve">11 木 </v>
      </c>
      <c r="C3999" s="336" t="str">
        <f>VLOOKUP(F3999,星座,3,TRUE)</f>
        <v xml:space="preserve">03 水 </v>
      </c>
      <c r="D3999" s="540">
        <v>30853</v>
      </c>
      <c r="E3999" s="131">
        <f>IFERROR(YEAR(D3999),LEFT(D3999,4))</f>
        <v>1984</v>
      </c>
      <c r="F3999" s="538" t="str">
        <f>IF(ISTEXT(D3999),RIGHT(D3999,5),TEXT(D3999,"mm/dd"))</f>
        <v>06/20</v>
      </c>
      <c r="G3999" s="133">
        <f>SUM(MID(E3999,1,1),MID(E3999,2,1),MID(E3999,3,1),MID(E3999,4,1),MID(F3999,1,1),MID(F3999,2,1),MID(F3999,4,1),MID(F3999,5,1))</f>
        <v>30</v>
      </c>
      <c r="H3999" s="133">
        <f>IF(MOD(G3999,9)=0,9,MOD(G3999,9))</f>
        <v>3</v>
      </c>
      <c r="I3999" s="131" t="str">
        <f>IFERROR(MID("日月火水木金土",WEEKDAY(D3999),1),"")</f>
        <v>水</v>
      </c>
      <c r="J3999" s="306" t="s">
        <v>9194</v>
      </c>
      <c r="K3999" s="335" t="str">
        <f>VLOOKUP(F3999,石と花メイン,3,FALSE)</f>
        <v>■血碧玉</v>
      </c>
      <c r="L3999" s="302" t="str">
        <f>VLOOKUP(F3999,石と花メイン,4,FALSE)</f>
        <v>ベロニカ【瑠璃虎の尾】</v>
      </c>
      <c r="M3999" s="396">
        <f>IF(OR(MONTH(F3999)&lt;7,AND(MONTH(F3999)=7,DAY(F3999)&lt;=25)),
MOD(SUM((E3999-1901)*365,259),260),
MOD(SUM((E3999-1900)*365,259),260))</f>
        <v>134</v>
      </c>
      <c r="N3999" s="335">
        <f>IF(AND(MONTH(F3999)=7,DAY(F3999)&gt;25),1,
ROUNDDOWN((SUM(VLOOKUP(MONTH(F3999),D暦変換用数値,2,FALSE),DAY(F3999))/28)+1,0))</f>
        <v>12</v>
      </c>
      <c r="O3999" s="132">
        <f>IF(AND(MONTH(F3999)=7,DAY(F3999)&gt;25),DAY(F3999)-25,
MOD((SUM(VLOOKUP(MONTH(F3999),D暦変換用数値,2,FALSE),DAY(F3999))),28)+1)</f>
        <v>22</v>
      </c>
      <c r="P3999" s="404">
        <f>IF(OR(MONTH(F3999)&lt;7,AND(MONTH(F3999)=7,DAY(F3999)&lt;=25)),
MOD(SUM((E3999-1901)*365,(N3999-1)*28,O3999,258),260),
MOD(SUM((E3999-1900)*365,(N3999-1)*28,O3999,258),260))</f>
        <v>203</v>
      </c>
      <c r="Q3999" s="376" t="str">
        <f>VLOOKUP(MOD(P3999,4),色,2,FALSE)</f>
        <v>青い</v>
      </c>
      <c r="R3999" s="333" t="str">
        <f>VLOOKUP(MOD(P3999,13),銀河の音,2,FALSE)</f>
        <v>銀河の</v>
      </c>
      <c r="S3999" s="387" t="str">
        <f>VLOOKUP(MOD(P3999,20),太陽の紋章,2,FALSE)</f>
        <v>夜</v>
      </c>
      <c r="T3999" s="119" t="s">
        <v>9198</v>
      </c>
    </row>
    <row r="4000" spans="1:20" ht="13.5" customHeight="1">
      <c r="A4000" s="282" t="str">
        <f>VLOOKUP(MOD(E4000,10),十干,2,FALSE)</f>
        <v>丙</v>
      </c>
      <c r="B4000" s="283" t="str">
        <f>VLOOKUP(MOD(E4000,12),十二支,3,FALSE)</f>
        <v xml:space="preserve">11 木 </v>
      </c>
      <c r="C4000" s="287" t="str">
        <f>VLOOKUP(F4000,星座,3,TRUE)</f>
        <v xml:space="preserve">03 水 </v>
      </c>
      <c r="D4000" s="533">
        <v>35226</v>
      </c>
      <c r="E4000" s="83">
        <f>IFERROR(YEAR(D4000),LEFT(D4000,4))</f>
        <v>1996</v>
      </c>
      <c r="F4000" s="83" t="str">
        <f>IF(ISTEXT(D4000),RIGHT(D4000,5),TEXT(D4000,"mm/dd"))</f>
        <v>06/10</v>
      </c>
      <c r="G4000" s="88">
        <f>SUM(MID(E4000,1,1),MID(E4000,2,1),MID(E4000,3,1),MID(E4000,4,1),MID(F4000,1,1),MID(F4000,2,1),MID(F4000,4,1),MID(F4000,5,1))</f>
        <v>32</v>
      </c>
      <c r="H4000" s="88">
        <f>IF(MOD(G4000,9)=0,9,MOD(G4000,9))</f>
        <v>5</v>
      </c>
      <c r="I4000" s="83" t="str">
        <f>IFERROR(MID("日月火水木金土",WEEKDAY(D4000),1),"")</f>
        <v>月</v>
      </c>
      <c r="J4000" s="303" t="s">
        <v>5768</v>
      </c>
      <c r="K4000" s="87" t="str">
        <f>VLOOKUP(F4000,石と花メイン,3,FALSE)</f>
        <v>◆黄玉</v>
      </c>
      <c r="L4000" s="296" t="str">
        <f>VLOOKUP(F4000,石と花メイン,4,FALSE)</f>
        <v>美女撫子【アメリカ撫子】</v>
      </c>
      <c r="M4000" s="392">
        <f>IF(OR(MONTH(F4000)&lt;7,AND(MONTH(F4000)=7,DAY(F4000)&lt;=25)),
MOD(SUM((E4000-1901)*365,259),260),
MOD(SUM((E4000-1900)*365,259),260))</f>
        <v>94</v>
      </c>
      <c r="N4000" s="330">
        <f>IF(AND(MONTH(F4000)=7,DAY(F4000)&gt;25),1,
ROUNDDOWN((SUM(VLOOKUP(MONTH(F4000),D暦変換用数値,2,FALSE),DAY(F4000))/28)+1,0))</f>
        <v>12</v>
      </c>
      <c r="O4000" s="84">
        <f>IF(AND(MONTH(F4000)=7,DAY(F4000)&gt;25),DAY(F4000)-25,
MOD((SUM(VLOOKUP(MONTH(F4000),D暦変換用数値,2,FALSE),DAY(F4000))),28)+1)</f>
        <v>12</v>
      </c>
      <c r="P4000" s="405">
        <f>IF(OR(MONTH(F4000)&lt;7,AND(MONTH(F4000)=7,DAY(F4000)&lt;=25)),
MOD(SUM((E4000-1901)*365,(N4000-1)*28,O4000,258),260),
MOD(SUM((E4000-1900)*365,(N4000-1)*28,O4000,258),260))</f>
        <v>153</v>
      </c>
      <c r="Q4000" s="371" t="str">
        <f>VLOOKUP(MOD(P4000,4),色,2,FALSE)</f>
        <v>赤い</v>
      </c>
      <c r="R4000" s="289" t="str">
        <f>VLOOKUP(MOD(P4000,13),銀河の音,2,FALSE)</f>
        <v>惑星の</v>
      </c>
      <c r="S4000" s="382" t="str">
        <f>VLOOKUP(MOD(P4000,20),太陽の紋章,2,FALSE)</f>
        <v>空歩く者</v>
      </c>
      <c r="T4000" s="91" t="s">
        <v>3736</v>
      </c>
    </row>
    <row r="4001" spans="1:20" ht="13.5" customHeight="1">
      <c r="A4001" s="282" t="str">
        <f>VLOOKUP(MOD(E4001,10),十干,2,FALSE)</f>
        <v>丙</v>
      </c>
      <c r="B4001" s="283" t="str">
        <f>VLOOKUP(MOD(E4001,12),十二支,3,FALSE)</f>
        <v xml:space="preserve">11 木 </v>
      </c>
      <c r="C4001" s="287" t="str">
        <f>VLOOKUP(F4001,星座,3,TRUE)</f>
        <v xml:space="preserve">03 水 </v>
      </c>
      <c r="D4001" s="530">
        <v>35226</v>
      </c>
      <c r="E4001" s="83">
        <f>IFERROR(YEAR(D4001),LEFT(D4001,4))</f>
        <v>1996</v>
      </c>
      <c r="F4001" s="83" t="str">
        <f>IF(ISTEXT(D4001),RIGHT(D4001,5),TEXT(D4001,"mm/dd"))</f>
        <v>06/10</v>
      </c>
      <c r="G4001" s="88">
        <f>SUM(MID(E4001,1,1),MID(E4001,2,1),MID(E4001,3,1),MID(E4001,4,1),MID(F4001,1,1),MID(F4001,2,1),MID(F4001,4,1),MID(F4001,5,1))</f>
        <v>32</v>
      </c>
      <c r="H4001" s="88">
        <f>IF(MOD(G4001,9)=0,9,MOD(G4001,9))</f>
        <v>5</v>
      </c>
      <c r="I4001" s="83" t="str">
        <f>IFERROR(MID("日月火水木金土",WEEKDAY(D4001),1),"")</f>
        <v>月</v>
      </c>
      <c r="J4001" s="308" t="s">
        <v>7339</v>
      </c>
      <c r="K4001" s="87" t="str">
        <f>VLOOKUP(F4001,石と花メイン,3,FALSE)</f>
        <v>◆黄玉</v>
      </c>
      <c r="L4001" s="296" t="str">
        <f>VLOOKUP(F4001,石と花メイン,4,FALSE)</f>
        <v>美女撫子【アメリカ撫子】</v>
      </c>
      <c r="M4001" s="392">
        <f>IF(OR(MONTH(F4001)&lt;7,AND(MONTH(F4001)=7,DAY(F4001)&lt;=25)),
MOD(SUM((E4001-1901)*365,259),260),
MOD(SUM((E4001-1900)*365,259),260))</f>
        <v>94</v>
      </c>
      <c r="N4001" s="330">
        <f>IF(AND(MONTH(F4001)=7,DAY(F4001)&gt;25),1,
ROUNDDOWN((SUM(VLOOKUP(MONTH(F4001),D暦変換用数値,2,FALSE),DAY(F4001))/28)+1,0))</f>
        <v>12</v>
      </c>
      <c r="O4001" s="84">
        <f>IF(AND(MONTH(F4001)=7,DAY(F4001)&gt;25),DAY(F4001)-25,
MOD((SUM(VLOOKUP(MONTH(F4001),D暦変換用数値,2,FALSE),DAY(F4001))),28)+1)</f>
        <v>12</v>
      </c>
      <c r="P4001" s="405">
        <f>IF(OR(MONTH(F4001)&lt;7,AND(MONTH(F4001)=7,DAY(F4001)&lt;=25)),
MOD(SUM((E4001-1901)*365,(N4001-1)*28,O4001,258),260),
MOD(SUM((E4001-1900)*365,(N4001-1)*28,O4001,258),260))</f>
        <v>153</v>
      </c>
      <c r="Q4001" s="371" t="str">
        <f>VLOOKUP(MOD(P4001,4),色,2,FALSE)</f>
        <v>赤い</v>
      </c>
      <c r="R4001" s="289" t="str">
        <f>VLOOKUP(MOD(P4001,13),銀河の音,2,FALSE)</f>
        <v>惑星の</v>
      </c>
      <c r="S4001" s="382" t="str">
        <f>VLOOKUP(MOD(P4001,20),太陽の紋章,2,FALSE)</f>
        <v>空歩く者</v>
      </c>
      <c r="T4001" s="91"/>
    </row>
    <row r="4002" spans="1:20" ht="13.5" customHeight="1">
      <c r="A4002" s="282" t="str">
        <f>VLOOKUP(MOD(E4002,10),十干,2,FALSE)</f>
        <v>戊</v>
      </c>
      <c r="B4002" s="283" t="str">
        <f>VLOOKUP(MOD(E4002,12),十二支,3,FALSE)</f>
        <v xml:space="preserve">11 木 </v>
      </c>
      <c r="C4002" s="287" t="str">
        <f>VLOOKUP(F4002,星座,3,TRUE)</f>
        <v xml:space="preserve">03 水 </v>
      </c>
      <c r="D4002" s="533">
        <v>39593</v>
      </c>
      <c r="E4002" s="83">
        <f>IFERROR(YEAR(D4002),LEFT(D4002,4))</f>
        <v>2008</v>
      </c>
      <c r="F4002" s="83" t="str">
        <f>IF(ISTEXT(D4002),RIGHT(D4002,5),TEXT(D4002,"mm/dd"))</f>
        <v>05/25</v>
      </c>
      <c r="G4002" s="88">
        <f>SUM(MID(E4002,1,1),MID(E4002,2,1),MID(E4002,3,1),MID(E4002,4,1),MID(F4002,1,1),MID(F4002,2,1),MID(F4002,4,1),MID(F4002,5,1))</f>
        <v>22</v>
      </c>
      <c r="H4002" s="88">
        <f>IF(MOD(G4002,9)=0,9,MOD(G4002,9))</f>
        <v>4</v>
      </c>
      <c r="I4002" s="83" t="str">
        <f>IFERROR(MID("日月火水木金土",WEEKDAY(D4002),1),"")</f>
        <v>日</v>
      </c>
      <c r="J4002" s="303" t="s">
        <v>5562</v>
      </c>
      <c r="K4002" s="87" t="str">
        <f>VLOOKUP(F4002,石と花メイン,3,FALSE)</f>
        <v>●瑠璃</v>
      </c>
      <c r="L4002" s="296" t="str">
        <f>VLOOKUP(F4002,石と花メイン,4,FALSE)</f>
        <v>ヒソップ【柳薄荷】</v>
      </c>
      <c r="M4002" s="392">
        <f>IF(OR(MONTH(F4002)&lt;7,AND(MONTH(F4002)=7,DAY(F4002)&lt;=25)),
MOD(SUM((E4002-1901)*365,259),260),
MOD(SUM((E4002-1900)*365,259),260))</f>
        <v>54</v>
      </c>
      <c r="N4002" s="330">
        <f>IF(AND(MONTH(F4002)=7,DAY(F4002)&gt;25),1,
ROUNDDOWN((SUM(VLOOKUP(MONTH(F4002),D暦変換用数値,2,FALSE),DAY(F4002))/28)+1,0))</f>
        <v>11</v>
      </c>
      <c r="O4002" s="84">
        <f>IF(AND(MONTH(F4002)=7,DAY(F4002)&gt;25),DAY(F4002)-25,
MOD((SUM(VLOOKUP(MONTH(F4002),D暦変換用数値,2,FALSE),DAY(F4002))),28)+1)</f>
        <v>24</v>
      </c>
      <c r="P4002" s="405">
        <f>IF(OR(MONTH(F4002)&lt;7,AND(MONTH(F4002)=7,DAY(F4002)&lt;=25)),
MOD(SUM((E4002-1901)*365,(N4002-1)*28,O4002,258),260),
MOD(SUM((E4002-1900)*365,(N4002-1)*28,O4002,258),260))</f>
        <v>97</v>
      </c>
      <c r="Q4002" s="371" t="str">
        <f>VLOOKUP(MOD(P4002,4),色,2,FALSE)</f>
        <v>赤い</v>
      </c>
      <c r="R4002" s="289" t="str">
        <f>VLOOKUP(MOD(P4002,13),銀河の音,2,FALSE)</f>
        <v>律動の</v>
      </c>
      <c r="S4002" s="382" t="str">
        <f>VLOOKUP(MOD(P4002,20),太陽の紋章,2,FALSE)</f>
        <v>地球</v>
      </c>
      <c r="T4002" s="95" t="s">
        <v>5563</v>
      </c>
    </row>
    <row r="4003" spans="1:20" ht="13.5" customHeight="1">
      <c r="A4003" s="286" t="str">
        <f>VLOOKUP(MOD(E4003,10),十干,2,FALSE)</f>
        <v>戊</v>
      </c>
      <c r="B4003" s="283" t="str">
        <f>VLOOKUP(MOD(E4003,12),十二支,3,FALSE)</f>
        <v xml:space="preserve">11 木 </v>
      </c>
      <c r="C4003" s="287" t="str">
        <f>VLOOKUP(F4003,星座,3,TRUE)</f>
        <v xml:space="preserve">03 水 </v>
      </c>
      <c r="D4003" s="530">
        <v>39600</v>
      </c>
      <c r="E4003" s="85">
        <f>IFERROR(YEAR(D4003),LEFT(D4003,4))</f>
        <v>2008</v>
      </c>
      <c r="F4003" s="85" t="str">
        <f>IF(ISTEXT(D4003),RIGHT(D4003,5),TEXT(D4003,"mm/dd"))</f>
        <v>06/01</v>
      </c>
      <c r="G4003" s="89">
        <f>SUM(MID(E4003,1,1),MID(E4003,2,1),MID(E4003,3,1),MID(E4003,4,1),MID(F4003,1,1),MID(F4003,2,1),MID(F4003,4,1),MID(F4003,5,1))</f>
        <v>17</v>
      </c>
      <c r="H4003" s="89">
        <f>IF(MOD(G4003,9)=0,9,MOD(G4003,9))</f>
        <v>8</v>
      </c>
      <c r="I4003" s="85" t="str">
        <f>IFERROR(MID("日月火水木金土",WEEKDAY(D4003),1),"")</f>
        <v>日</v>
      </c>
      <c r="J4003" s="308" t="s">
        <v>7157</v>
      </c>
      <c r="K4003" s="87" t="str">
        <f>VLOOKUP(F4003,石と花メイン,3,FALSE)</f>
        <v>○真珠</v>
      </c>
      <c r="L4003" s="300" t="str">
        <f>VLOOKUP(F4003,石と花メイン,4,FALSE)</f>
        <v>紫陽花【七変化】</v>
      </c>
      <c r="M4003" s="397">
        <f>IF(OR(MONTH(F4003)&lt;7,AND(MONTH(F4003)=7,DAY(F4003)&lt;=25)),
MOD(SUM((E4003-1901)*365,259),260),
MOD(SUM((E4003-1900)*365,259),260))</f>
        <v>54</v>
      </c>
      <c r="N4003" s="87">
        <f>IF(AND(MONTH(F4003)=7,DAY(F4003)&gt;25),1,
ROUNDDOWN((SUM(VLOOKUP(MONTH(F4003),D暦変換用数値,2,FALSE),DAY(F4003))/28)+1,0))</f>
        <v>12</v>
      </c>
      <c r="O4003" s="82">
        <f>IF(AND(MONTH(F4003)=7,DAY(F4003)&gt;25),DAY(F4003)-25,
MOD((SUM(VLOOKUP(MONTH(F4003),D暦変換用数値,2,FALSE),DAY(F4003))),28)+1)</f>
        <v>3</v>
      </c>
      <c r="P4003" s="409">
        <f>IF(OR(MONTH(F4003)&lt;7,AND(MONTH(F4003)=7,DAY(F4003)&lt;=25)),
MOD(SUM((E4003-1901)*365,(N4003-1)*28,O4003,258),260),
MOD(SUM((E4003-1900)*365,(N4003-1)*28,O4003,258),260))</f>
        <v>104</v>
      </c>
      <c r="Q4003" s="371" t="str">
        <f>VLOOKUP(MOD(P4003,4),色,2,FALSE)</f>
        <v>黄色い</v>
      </c>
      <c r="R4003" s="289" t="str">
        <f>VLOOKUP(MOD(P4003,13),銀河の音,2,FALSE)</f>
        <v>宇宙の</v>
      </c>
      <c r="S4003" s="382" t="str">
        <f>VLOOKUP(MOD(P4003,20),太陽の紋章,2,FALSE)</f>
        <v>種</v>
      </c>
      <c r="T4003" s="102" t="s">
        <v>7158</v>
      </c>
    </row>
    <row r="4004" spans="1:20" ht="13.5" customHeight="1">
      <c r="A4004" s="285" t="str">
        <f>VLOOKUP(MOD(E4004,10),十干,2,FALSE)</f>
        <v>戊</v>
      </c>
      <c r="B4004" s="283" t="str">
        <f>VLOOKUP(MOD(E4004,12),十二支,3,FALSE)</f>
        <v xml:space="preserve">11 木 </v>
      </c>
      <c r="C4004" s="287" t="str">
        <f>VLOOKUP(F4004,星座,3,TRUE)</f>
        <v xml:space="preserve">03 水 </v>
      </c>
      <c r="D4004" s="533">
        <v>39609</v>
      </c>
      <c r="E4004" s="83">
        <f>IFERROR(YEAR(D4004),LEFT(D4004,4))</f>
        <v>2008</v>
      </c>
      <c r="F4004" s="83" t="str">
        <f>IF(ISTEXT(D4004),RIGHT(D4004,5),TEXT(D4004,"mm/dd"))</f>
        <v>06/10</v>
      </c>
      <c r="G4004" s="88">
        <f>SUM(MID(E4004,1,1),MID(E4004,2,1),MID(E4004,3,1),MID(E4004,4,1),MID(F4004,1,1),MID(F4004,2,1),MID(F4004,4,1),MID(F4004,5,1))</f>
        <v>17</v>
      </c>
      <c r="H4004" s="88">
        <f>IF(MOD(G4004,9)=0,9,MOD(G4004,9))</f>
        <v>8</v>
      </c>
      <c r="I4004" s="83" t="str">
        <f>IFERROR(MID("日月火水木金土",WEEKDAY(D4004),1),"")</f>
        <v>火</v>
      </c>
      <c r="J4004" s="303" t="s">
        <v>1770</v>
      </c>
      <c r="K4004" s="87" t="str">
        <f>VLOOKUP(F4004,石と花メイン,3,FALSE)</f>
        <v>◆黄玉</v>
      </c>
      <c r="L4004" s="296" t="str">
        <f>VLOOKUP(F4004,石と花メイン,4,FALSE)</f>
        <v>美女撫子【アメリカ撫子】</v>
      </c>
      <c r="M4004" s="392">
        <f>IF(OR(MONTH(F4004)&lt;7,AND(MONTH(F4004)=7,DAY(F4004)&lt;=25)),
MOD(SUM((E4004-1901)*365,259),260),
MOD(SUM((E4004-1900)*365,259),260))</f>
        <v>54</v>
      </c>
      <c r="N4004" s="330">
        <f>IF(AND(MONTH(F4004)=7,DAY(F4004)&gt;25),1,
ROUNDDOWN((SUM(VLOOKUP(MONTH(F4004),D暦変換用数値,2,FALSE),DAY(F4004))/28)+1,0))</f>
        <v>12</v>
      </c>
      <c r="O4004" s="84">
        <f>IF(AND(MONTH(F4004)=7,DAY(F4004)&gt;25),DAY(F4004)-25,
MOD((SUM(VLOOKUP(MONTH(F4004),D暦変換用数値,2,FALSE),DAY(F4004))),28)+1)</f>
        <v>12</v>
      </c>
      <c r="P4004" s="405">
        <f>IF(OR(MONTH(F4004)&lt;7,AND(MONTH(F4004)=7,DAY(F4004)&lt;=25)),
MOD(SUM((E4004-1901)*365,(N4004-1)*28,O4004,258),260),
MOD(SUM((E4004-1900)*365,(N4004-1)*28,O4004,258),260))</f>
        <v>113</v>
      </c>
      <c r="Q4004" s="371" t="str">
        <f>VLOOKUP(MOD(P4004,4),色,2,FALSE)</f>
        <v>赤い</v>
      </c>
      <c r="R4004" s="289" t="str">
        <f>VLOOKUP(MOD(P4004,13),銀河の音,2,FALSE)</f>
        <v>太陽の</v>
      </c>
      <c r="S4004" s="382" t="str">
        <f>VLOOKUP(MOD(P4004,20),太陽の紋章,2,FALSE)</f>
        <v>空歩く者</v>
      </c>
      <c r="T4004" s="91"/>
    </row>
    <row r="4005" spans="1:20" ht="13.5" customHeight="1">
      <c r="A4005" s="285" t="str">
        <f>VLOOKUP(MOD(E4005,10),十干,2,FALSE)</f>
        <v>戊</v>
      </c>
      <c r="B4005" s="283" t="str">
        <f>VLOOKUP(MOD(E4005,12),十二支,3,FALSE)</f>
        <v xml:space="preserve">11 木 </v>
      </c>
      <c r="C4005" s="287" t="str">
        <f>VLOOKUP(F4005,星座,3,TRUE)</f>
        <v xml:space="preserve">03 水 </v>
      </c>
      <c r="D4005" s="533">
        <v>39616</v>
      </c>
      <c r="E4005" s="83">
        <f>IFERROR(YEAR(D4005),LEFT(D4005,4))</f>
        <v>2008</v>
      </c>
      <c r="F4005" s="83" t="str">
        <f>IF(ISTEXT(D4005),RIGHT(D4005,5),TEXT(D4005,"mm/dd"))</f>
        <v>06/17</v>
      </c>
      <c r="G4005" s="88">
        <f>SUM(MID(E4005,1,1),MID(E4005,2,1),MID(E4005,3,1),MID(E4005,4,1),MID(F4005,1,1),MID(F4005,2,1),MID(F4005,4,1),MID(F4005,5,1))</f>
        <v>24</v>
      </c>
      <c r="H4005" s="88">
        <f>IF(MOD(G4005,9)=0,9,MOD(G4005,9))</f>
        <v>6</v>
      </c>
      <c r="I4005" s="83" t="str">
        <f>IFERROR(MID("日月火水木金土",WEEKDAY(D4005),1),"")</f>
        <v>火</v>
      </c>
      <c r="J4005" s="303" t="s">
        <v>4160</v>
      </c>
      <c r="K4005" s="87" t="str">
        <f>VLOOKUP(F4005,石と花メイン,3,FALSE)</f>
        <v>◆青玉</v>
      </c>
      <c r="L4005" s="296" t="str">
        <f>VLOOKUP(F4005,石と花メイン,4,FALSE)</f>
        <v>白詰草【クローバー】</v>
      </c>
      <c r="M4005" s="392">
        <f>IF(OR(MONTH(F4005)&lt;7,AND(MONTH(F4005)=7,DAY(F4005)&lt;=25)),
MOD(SUM((E4005-1901)*365,259),260),
MOD(SUM((E4005-1900)*365,259),260))</f>
        <v>54</v>
      </c>
      <c r="N4005" s="330">
        <f>IF(AND(MONTH(F4005)=7,DAY(F4005)&gt;25),1,
ROUNDDOWN((SUM(VLOOKUP(MONTH(F4005),D暦変換用数値,2,FALSE),DAY(F4005))/28)+1,0))</f>
        <v>12</v>
      </c>
      <c r="O4005" s="84">
        <f>IF(AND(MONTH(F4005)=7,DAY(F4005)&gt;25),DAY(F4005)-25,
MOD((SUM(VLOOKUP(MONTH(F4005),D暦変換用数値,2,FALSE),DAY(F4005))),28)+1)</f>
        <v>19</v>
      </c>
      <c r="P4005" s="405">
        <f>IF(OR(MONTH(F4005)&lt;7,AND(MONTH(F4005)=7,DAY(F4005)&lt;=25)),
MOD(SUM((E4005-1901)*365,(N4005-1)*28,O4005,258),260),
MOD(SUM((E4005-1900)*365,(N4005-1)*28,O4005,258),260))</f>
        <v>120</v>
      </c>
      <c r="Q4005" s="371" t="str">
        <f>VLOOKUP(MOD(P4005,4),色,2,FALSE)</f>
        <v>黄色い</v>
      </c>
      <c r="R4005" s="289" t="str">
        <f>VLOOKUP(MOD(P4005,13),銀河の音,2,FALSE)</f>
        <v>電気の</v>
      </c>
      <c r="S4005" s="382" t="str">
        <f>VLOOKUP(MOD(P4005,20),太陽の紋章,2,FALSE)</f>
        <v>太陽</v>
      </c>
      <c r="T4005" s="92" t="s">
        <v>4995</v>
      </c>
    </row>
    <row r="4006" spans="1:20" ht="13.5" customHeight="1">
      <c r="A4006" s="286" t="str">
        <f>VLOOKUP(MOD(E4006,10),十干,2,FALSE)</f>
        <v>戊</v>
      </c>
      <c r="B4006" s="283" t="str">
        <f>VLOOKUP(MOD(E4006,12),十二支,3,FALSE)</f>
        <v xml:space="preserve">11 木 </v>
      </c>
      <c r="C4006" s="287" t="str">
        <f>VLOOKUP(F4006,星座,3,TRUE)</f>
        <v xml:space="preserve">03 水 </v>
      </c>
      <c r="D4006" s="530">
        <v>39617</v>
      </c>
      <c r="E4006" s="85">
        <f>IFERROR(YEAR(D4006),LEFT(D4006,4))</f>
        <v>2008</v>
      </c>
      <c r="F4006" s="85" t="str">
        <f>IF(ISTEXT(D4006),RIGHT(D4006,5),TEXT(D4006,"mm/dd"))</f>
        <v>06/18</v>
      </c>
      <c r="G4006" s="89">
        <f>SUM(MID(E4006,1,1),MID(E4006,2,1),MID(E4006,3,1),MID(E4006,4,1),MID(F4006,1,1),MID(F4006,2,1),MID(F4006,4,1),MID(F4006,5,1))</f>
        <v>25</v>
      </c>
      <c r="H4006" s="89">
        <f>IF(MOD(G4006,9)=0,9,MOD(G4006,9))</f>
        <v>7</v>
      </c>
      <c r="I4006" s="85" t="str">
        <f>IFERROR(MID("日月火水木金土",WEEKDAY(D4006),1),"")</f>
        <v>水</v>
      </c>
      <c r="J4006" s="308" t="s">
        <v>7558</v>
      </c>
      <c r="K4006" s="87" t="str">
        <f>VLOOKUP(F4006,石と花メイン,3,FALSE)</f>
        <v>◇金剛石</v>
      </c>
      <c r="L4006" s="300" t="str">
        <f>VLOOKUP(F4006,石と花メイン,4,FALSE)</f>
        <v>タイム【立麝香草】</v>
      </c>
      <c r="M4006" s="397">
        <f>IF(OR(MONTH(F4006)&lt;7,AND(MONTH(F4006)=7,DAY(F4006)&lt;=25)),
MOD(SUM((E4006-1901)*365,259),260),
MOD(SUM((E4006-1900)*365,259),260))</f>
        <v>54</v>
      </c>
      <c r="N4006" s="87">
        <f>IF(AND(MONTH(F4006)=7,DAY(F4006)&gt;25),1,
ROUNDDOWN((SUM(VLOOKUP(MONTH(F4006),D暦変換用数値,2,FALSE),DAY(F4006))/28)+1,0))</f>
        <v>12</v>
      </c>
      <c r="O4006" s="82">
        <f>IF(AND(MONTH(F4006)=7,DAY(F4006)&gt;25),DAY(F4006)-25,
MOD((SUM(VLOOKUP(MONTH(F4006),D暦変換用数値,2,FALSE),DAY(F4006))),28)+1)</f>
        <v>20</v>
      </c>
      <c r="P4006" s="409">
        <f>IF(OR(MONTH(F4006)&lt;7,AND(MONTH(F4006)=7,DAY(F4006)&lt;=25)),
MOD(SUM((E4006-1901)*365,(N4006-1)*28,O4006,258),260),
MOD(SUM((E4006-1900)*365,(N4006-1)*28,O4006,258),260))</f>
        <v>121</v>
      </c>
      <c r="Q4006" s="371" t="str">
        <f>VLOOKUP(MOD(P4006,4),色,2,FALSE)</f>
        <v>赤い</v>
      </c>
      <c r="R4006" s="289" t="str">
        <f>VLOOKUP(MOD(P4006,13),銀河の音,2,FALSE)</f>
        <v>自己存在の</v>
      </c>
      <c r="S4006" s="382" t="str">
        <f>VLOOKUP(MOD(P4006,20),太陽の紋章,2,FALSE)</f>
        <v>竜</v>
      </c>
      <c r="T4006" s="91"/>
    </row>
    <row r="4007" spans="1:20" ht="13.5" customHeight="1">
      <c r="A4007" s="50" t="str">
        <f>VLOOKUP(MOD(E4007,10),十干,2,FALSE)</f>
        <v>丙</v>
      </c>
      <c r="B4007" s="199" t="str">
        <f>VLOOKUP(MOD(E4007,12),十二支,3,FALSE)</f>
        <v xml:space="preserve">11 木 </v>
      </c>
      <c r="C4007" s="201" t="str">
        <f>VLOOKUP(F4007,星座,3,TRUE)</f>
        <v xml:space="preserve">03 水 </v>
      </c>
      <c r="D4007" s="531" t="s">
        <v>1938</v>
      </c>
      <c r="E4007" s="1" t="str">
        <f>IFERROR(YEAR(D4007),LEFT(D4007,4))</f>
        <v>1936</v>
      </c>
      <c r="F4007" s="1" t="str">
        <f>IF(ISTEXT(D4007),RIGHT(D4007,5),TEXT(D4007,"mm/dd"))</f>
        <v>06/**</v>
      </c>
      <c r="G4007" s="39"/>
      <c r="H4007" s="41"/>
      <c r="I4007" s="45" t="str">
        <f>IFERROR(MID("日月火水木金土",WEEKDAY(D4007),1),"")</f>
        <v/>
      </c>
      <c r="J4007" s="304" t="s">
        <v>3981</v>
      </c>
      <c r="K4007" s="202"/>
      <c r="L4007" s="297"/>
      <c r="M4007" s="393"/>
      <c r="N4007" s="390"/>
      <c r="O4007" s="205"/>
      <c r="P4007" s="406"/>
      <c r="Q4007" s="377"/>
      <c r="R4007" s="294"/>
      <c r="S4007" s="388"/>
      <c r="T4007" s="93" t="s">
        <v>6306</v>
      </c>
    </row>
    <row r="4008" spans="1:20" ht="13.5" customHeight="1">
      <c r="A4008" s="76" t="str">
        <f>VLOOKUP(MOD(E4008,10),十干,2,FALSE)</f>
        <v>庚</v>
      </c>
      <c r="B4008" s="199" t="str">
        <f>VLOOKUP(MOD(E4008,12),十二支,3,FALSE)</f>
        <v xml:space="preserve">11 木 </v>
      </c>
      <c r="C4008" s="201" t="str">
        <f>VLOOKUP(F4008,星座,3,TRUE)</f>
        <v xml:space="preserve">05 土 </v>
      </c>
      <c r="D4008" s="534">
        <v>1</v>
      </c>
      <c r="E4008" s="116">
        <f>IFERROR(YEAR(D4008),LEFT(D4008,4))</f>
        <v>1900</v>
      </c>
      <c r="F4008" s="116" t="str">
        <f>IF(ISTEXT(D4008),RIGHT(D4008,5),TEXT(D4008,"mm/dd"))</f>
        <v>01/01</v>
      </c>
      <c r="G4008" s="120">
        <f>SUM(MID(E4008,1,1),MID(E4008,2,1),MID(E4008,3,1),MID(E4008,4,1),MID(F4008,1,1),MID(F4008,2,1),MID(F4008,4,1),MID(F4008,5,1))</f>
        <v>12</v>
      </c>
      <c r="H4008" s="120">
        <f>IF(MOD(G4008,9)=0,9,MOD(G4008,9))</f>
        <v>3</v>
      </c>
      <c r="I4008" s="116" t="str">
        <f>IFERROR(MID("日月火水木金土",WEEKDAY(D4008),1),"")</f>
        <v>日</v>
      </c>
      <c r="J4008" s="306" t="s">
        <v>7585</v>
      </c>
      <c r="K4008" s="203" t="str">
        <f>VLOOKUP(F4008,石と花メイン,3,FALSE)</f>
        <v>◆柘榴石</v>
      </c>
      <c r="L4008" s="299" t="str">
        <f>VLOOKUP(F4008,石と花メイン,4,FALSE)</f>
        <v>松【常磐草】</v>
      </c>
      <c r="M4008" s="395">
        <f>IF(OR(MONTH(F4008)&lt;7,AND(MONTH(F4008)=7,DAY(F4008)&lt;=25)),
MOD(SUM((E4008-1901)*365,259),260),
MOD(SUM((E4008-1900)*365,259),260))</f>
        <v>154</v>
      </c>
      <c r="N4008" s="121">
        <f>IF(AND(MONTH(F4008)=7,DAY(F4008)&gt;25),1,
ROUNDDOWN((SUM(VLOOKUP(MONTH(F4008),D暦変換用数値,2,FALSE),DAY(F4008))/28)+1,0))</f>
        <v>6</v>
      </c>
      <c r="O4008" s="117">
        <f>IF(AND(MONTH(F4008)=7,DAY(F4008)&gt;25),DAY(F4008)-25,
MOD((SUM(VLOOKUP(MONTH(F4008),D暦変換用数値,2,FALSE),DAY(F4008))),28)+1)</f>
        <v>20</v>
      </c>
      <c r="P4008" s="408">
        <f>IF(OR(MONTH(F4008)&lt;7,AND(MONTH(F4008)=7,DAY(F4008)&lt;=25)),
MOD(SUM((E4008-1901)*365,(N4008-1)*28,O4008,258),260),
MOD(SUM((E4008-1900)*365,(N4008-1)*28,O4008,258),260))</f>
        <v>53</v>
      </c>
      <c r="Q4008" s="372" t="str">
        <f>VLOOKUP(MOD(P4008,4),色,2,FALSE)</f>
        <v>赤い</v>
      </c>
      <c r="R4008" s="290" t="str">
        <f>VLOOKUP(MOD(P4008,13),銀河の音,2,FALSE)</f>
        <v>磁気の</v>
      </c>
      <c r="S4008" s="383" t="str">
        <f>VLOOKUP(MOD(P4008,20),太陽の紋章,2,FALSE)</f>
        <v>空歩く者</v>
      </c>
      <c r="T4008" s="129" t="s">
        <v>7587</v>
      </c>
    </row>
    <row r="4009" spans="1:20" ht="13.5" customHeight="1">
      <c r="A4009" s="334" t="str">
        <f>VLOOKUP(MOD(E4009,10),十干,2,FALSE)</f>
        <v>丙</v>
      </c>
      <c r="B4009" s="331" t="str">
        <f>VLOOKUP(MOD(E4009,12),十二支,3,FALSE)</f>
        <v xml:space="preserve">11 木 </v>
      </c>
      <c r="C4009" s="336" t="str">
        <f>VLOOKUP(F4009,星座,3,TRUE)</f>
        <v xml:space="preserve">05 土 </v>
      </c>
      <c r="D4009" s="534">
        <v>13150</v>
      </c>
      <c r="E4009" s="131">
        <f>IFERROR(YEAR(D4009),LEFT(D4009,4))</f>
        <v>1936</v>
      </c>
      <c r="F4009" s="131" t="str">
        <f>IF(ISTEXT(D4009),RIGHT(D4009,5),TEXT(D4009,"mm/dd"))</f>
        <v>01/01</v>
      </c>
      <c r="G4009" s="133">
        <f>SUM(MID(E4009,1,1),MID(E4009,2,1),MID(E4009,3,1),MID(E4009,4,1),MID(F4009,1,1),MID(F4009,2,1),MID(F4009,4,1),MID(F4009,5,1))</f>
        <v>21</v>
      </c>
      <c r="H4009" s="133">
        <f>IF(MOD(G4009,9)=0,9,MOD(G4009,9))</f>
        <v>3</v>
      </c>
      <c r="I4009" s="131" t="str">
        <f>IFERROR(MID("日月火水木金土",WEEKDAY(D4009),1),"")</f>
        <v>水</v>
      </c>
      <c r="J4009" s="306" t="s">
        <v>8274</v>
      </c>
      <c r="K4009" s="335" t="str">
        <f>VLOOKUP(F4009,石と花メイン,3,FALSE)</f>
        <v>◆柘榴石</v>
      </c>
      <c r="L4009" s="302" t="str">
        <f>VLOOKUP(F4009,石と花メイン,4,FALSE)</f>
        <v>松【常磐草】</v>
      </c>
      <c r="M4009" s="396">
        <f>IF(OR(MONTH(F4009)&lt;7,AND(MONTH(F4009)=7,DAY(F4009)&lt;=25)),
MOD(SUM((E4009-1901)*365,259),260),
MOD(SUM((E4009-1900)*365,259),260))</f>
        <v>34</v>
      </c>
      <c r="N4009" s="335">
        <f>IF(AND(MONTH(F4009)=7,DAY(F4009)&gt;25),1,
ROUNDDOWN((SUM(VLOOKUP(MONTH(F4009),D暦変換用数値,2,FALSE),DAY(F4009))/28)+1,0))</f>
        <v>6</v>
      </c>
      <c r="O4009" s="132">
        <f>IF(AND(MONTH(F4009)=7,DAY(F4009)&gt;25),DAY(F4009)-25,
MOD((SUM(VLOOKUP(MONTH(F4009),D暦変換用数値,2,FALSE),DAY(F4009))),28)+1)</f>
        <v>20</v>
      </c>
      <c r="P4009" s="404">
        <f>IF(OR(MONTH(F4009)&lt;7,AND(MONTH(F4009)=7,DAY(F4009)&lt;=25)),
MOD(SUM((E4009-1901)*365,(N4009-1)*28,O4009,258),260),
MOD(SUM((E4009-1900)*365,(N4009-1)*28,O4009,258),260))</f>
        <v>193</v>
      </c>
      <c r="Q4009" s="376" t="str">
        <f>VLOOKUP(MOD(P4009,4),色,2,FALSE)</f>
        <v>赤い</v>
      </c>
      <c r="R4009" s="333" t="str">
        <f>VLOOKUP(MOD(P4009,13),銀河の音,2,FALSE)</f>
        <v>スペクトルの</v>
      </c>
      <c r="S4009" s="387" t="str">
        <f>VLOOKUP(MOD(P4009,20),太陽の紋章,2,FALSE)</f>
        <v>空歩く者</v>
      </c>
      <c r="T4009" s="126" t="s">
        <v>8276</v>
      </c>
    </row>
    <row r="4010" spans="1:20" ht="13.5" customHeight="1">
      <c r="A4010" s="50" t="str">
        <f>VLOOKUP(MOD(E4010,10),十干,2,FALSE)</f>
        <v>丙</v>
      </c>
      <c r="B4010" s="199" t="str">
        <f>VLOOKUP(MOD(E4010,12),十二支,3,FALSE)</f>
        <v xml:space="preserve">11 木 </v>
      </c>
      <c r="C4010" s="201" t="str">
        <f>VLOOKUP(F4010,星座,3,TRUE)</f>
        <v xml:space="preserve">05 土 </v>
      </c>
      <c r="D4010" s="531">
        <v>13151</v>
      </c>
      <c r="E4010" s="1">
        <f>IFERROR(YEAR(D4010),LEFT(D4010,4))</f>
        <v>1936</v>
      </c>
      <c r="F4010" s="1" t="str">
        <f>IF(ISTEXT(D4010),RIGHT(D4010,5),TEXT(D4010,"mm/dd"))</f>
        <v>01/02</v>
      </c>
      <c r="G4010" s="39">
        <f>SUM(MID(E4010,1,1),MID(E4010,2,1),MID(E4010,3,1),MID(E4010,4,1),MID(F4010,1,1),MID(F4010,2,1),MID(F4010,4,1),MID(F4010,5,1))</f>
        <v>22</v>
      </c>
      <c r="H4010" s="41">
        <f>IF(MOD(G4010,9)=0,9,MOD(G4010,9))</f>
        <v>4</v>
      </c>
      <c r="I4010" s="45" t="str">
        <f>IFERROR(MID("日月火水木金土",WEEKDAY(D4010),1),"")</f>
        <v>木</v>
      </c>
      <c r="J4010" s="304" t="s">
        <v>3992</v>
      </c>
      <c r="K4010" s="202" t="str">
        <f>VLOOKUP(F4010,石と花メイン,3,FALSE)</f>
        <v>●蛋白石</v>
      </c>
      <c r="L4010" s="297" t="str">
        <f>VLOOKUP(F4010,石と花メイン,4,FALSE)</f>
        <v>竹</v>
      </c>
      <c r="M4010" s="393">
        <f>IF(OR(MONTH(F4010)&lt;7,AND(MONTH(F4010)=7,DAY(F4010)&lt;=25)),
MOD(SUM((E4010-1901)*365,259),260),
MOD(SUM((E4010-1900)*365,259),260))</f>
        <v>34</v>
      </c>
      <c r="N4010" s="390">
        <f>IF(AND(MONTH(F4010)=7,DAY(F4010)&gt;25),1,
ROUNDDOWN((SUM(VLOOKUP(MONTH(F4010),D暦変換用数値,2,FALSE),DAY(F4010))/28)+1,0))</f>
        <v>6</v>
      </c>
      <c r="O4010" s="205">
        <f>IF(AND(MONTH(F4010)=7,DAY(F4010)&gt;25),DAY(F4010)-25,
MOD((SUM(VLOOKUP(MONTH(F4010),D暦変換用数値,2,FALSE),DAY(F4010))),28)+1)</f>
        <v>21</v>
      </c>
      <c r="P4010" s="406">
        <f>IF(OR(MONTH(F4010)&lt;7,AND(MONTH(F4010)=7,DAY(F4010)&lt;=25)),
MOD(SUM((E4010-1901)*365,(N4010-1)*28,O4010,258),260),
MOD(SUM((E4010-1900)*365,(N4010-1)*28,O4010,258),260))</f>
        <v>194</v>
      </c>
      <c r="Q4010" s="375" t="str">
        <f>VLOOKUP(MOD(P4010,4),色,2,FALSE)</f>
        <v>白い</v>
      </c>
      <c r="R4010" s="293" t="str">
        <f>VLOOKUP(MOD(P4010,13),銀河の音,2,FALSE)</f>
        <v>水晶の</v>
      </c>
      <c r="S4010" s="386" t="str">
        <f>VLOOKUP(MOD(P4010,20),太陽の紋章,2,FALSE)</f>
        <v>魔法使い</v>
      </c>
      <c r="T4010" s="98" t="s">
        <v>3736</v>
      </c>
    </row>
    <row r="4011" spans="1:20" ht="13.5" customHeight="1">
      <c r="A4011" s="282" t="str">
        <f>VLOOKUP(MOD(E4011,10),十干,2,FALSE)</f>
        <v>丙</v>
      </c>
      <c r="B4011" s="283" t="str">
        <f>VLOOKUP(MOD(E4011,12),十二支,3,FALSE)</f>
        <v xml:space="preserve">11 木 </v>
      </c>
      <c r="C4011" s="287" t="str">
        <f>VLOOKUP(F4011,星座,3,TRUE)</f>
        <v xml:space="preserve">05 土 </v>
      </c>
      <c r="D4011" s="533">
        <v>13165</v>
      </c>
      <c r="E4011" s="83">
        <f>IFERROR(YEAR(D4011),LEFT(D4011,4))</f>
        <v>1936</v>
      </c>
      <c r="F4011" s="83" t="str">
        <f>IF(ISTEXT(D4011),RIGHT(D4011,5),TEXT(D4011,"mm/dd"))</f>
        <v>01/16</v>
      </c>
      <c r="G4011" s="88">
        <f>SUM(MID(E4011,1,1),MID(E4011,2,1),MID(E4011,3,1),MID(E4011,4,1),MID(F4011,1,1),MID(F4011,2,1),MID(F4011,4,1),MID(F4011,5,1))</f>
        <v>27</v>
      </c>
      <c r="H4011" s="88">
        <f>IF(MOD(G4011,9)=0,9,MOD(G4011,9))</f>
        <v>9</v>
      </c>
      <c r="I4011" s="83" t="str">
        <f>IFERROR(MID("日月火水木金土",WEEKDAY(D4011),1),"")</f>
        <v>木</v>
      </c>
      <c r="J4011" s="303" t="s">
        <v>5770</v>
      </c>
      <c r="K4011" s="87" t="str">
        <f>VLOOKUP(F4011,石と花メイン,3,FALSE)</f>
        <v>◆青玉</v>
      </c>
      <c r="L4011" s="296" t="str">
        <f>VLOOKUP(F4011,石と花メイン,4,FALSE)</f>
        <v>金魚草【スナップドラゴン】</v>
      </c>
      <c r="M4011" s="392">
        <f>IF(OR(MONTH(F4011)&lt;7,AND(MONTH(F4011)=7,DAY(F4011)&lt;=25)),
MOD(SUM((E4011-1901)*365,259),260),
MOD(SUM((E4011-1900)*365,259),260))</f>
        <v>34</v>
      </c>
      <c r="N4011" s="330">
        <f>IF(AND(MONTH(F4011)=7,DAY(F4011)&gt;25),1,
ROUNDDOWN((SUM(VLOOKUP(MONTH(F4011),D暦変換用数値,2,FALSE),DAY(F4011))/28)+1,0))</f>
        <v>7</v>
      </c>
      <c r="O4011" s="84">
        <f>IF(AND(MONTH(F4011)=7,DAY(F4011)&gt;25),DAY(F4011)-25,
MOD((SUM(VLOOKUP(MONTH(F4011),D暦変換用数値,2,FALSE),DAY(F4011))),28)+1)</f>
        <v>7</v>
      </c>
      <c r="P4011" s="405">
        <f>IF(OR(MONTH(F4011)&lt;7,AND(MONTH(F4011)=7,DAY(F4011)&lt;=25)),
MOD(SUM((E4011-1901)*365,(N4011-1)*28,O4011,258),260),
MOD(SUM((E4011-1900)*365,(N4011-1)*28,O4011,258),260))</f>
        <v>208</v>
      </c>
      <c r="Q4011" s="371" t="str">
        <f>VLOOKUP(MOD(P4011,4),色,2,FALSE)</f>
        <v>黄色い</v>
      </c>
      <c r="R4011" s="289" t="str">
        <f>VLOOKUP(MOD(P4011,13),銀河の音,2,FALSE)</f>
        <v>宇宙の</v>
      </c>
      <c r="S4011" s="382" t="str">
        <f>VLOOKUP(MOD(P4011,20),太陽の紋章,2,FALSE)</f>
        <v>星</v>
      </c>
      <c r="T4011" s="92" t="s">
        <v>5735</v>
      </c>
    </row>
    <row r="4012" spans="1:20" ht="13.5" customHeight="1">
      <c r="A4012" s="50" t="str">
        <f>VLOOKUP(MOD(E4012,10),十干,2,FALSE)</f>
        <v>戊</v>
      </c>
      <c r="B4012" s="199" t="str">
        <f>VLOOKUP(MOD(E4012,12),十二支,3,FALSE)</f>
        <v xml:space="preserve">11 木 </v>
      </c>
      <c r="C4012" s="201" t="str">
        <f>VLOOKUP(F4012,星座,3,TRUE)</f>
        <v xml:space="preserve">05 土 </v>
      </c>
      <c r="D4012" s="531">
        <v>17534</v>
      </c>
      <c r="E4012" s="1">
        <f>IFERROR(YEAR(D4012),LEFT(D4012,4))</f>
        <v>1948</v>
      </c>
      <c r="F4012" s="1" t="str">
        <f>IF(ISTEXT(D4012),RIGHT(D4012,5),TEXT(D4012,"mm/dd"))</f>
        <v>01/02</v>
      </c>
      <c r="G4012" s="39">
        <f>SUM(MID(E4012,1,1),MID(E4012,2,1),MID(E4012,3,1),MID(E4012,4,1),MID(F4012,1,1),MID(F4012,2,1),MID(F4012,4,1),MID(F4012,5,1))</f>
        <v>25</v>
      </c>
      <c r="H4012" s="41">
        <f>IF(MOD(G4012,9)=0,9,MOD(G4012,9))</f>
        <v>7</v>
      </c>
      <c r="I4012" s="45" t="str">
        <f>IFERROR(MID("日月火水木金土",WEEKDAY(D4012),1),"")</f>
        <v>金</v>
      </c>
      <c r="J4012" s="304" t="s">
        <v>3993</v>
      </c>
      <c r="K4012" s="202" t="str">
        <f>VLOOKUP(F4012,石と花メイン,3,FALSE)</f>
        <v>●蛋白石</v>
      </c>
      <c r="L4012" s="297" t="str">
        <f>VLOOKUP(F4012,石と花メイン,4,FALSE)</f>
        <v>竹</v>
      </c>
      <c r="M4012" s="393">
        <f>IF(OR(MONTH(F4012)&lt;7,AND(MONTH(F4012)=7,DAY(F4012)&lt;=25)),
MOD(SUM((E4012-1901)*365,259),260),
MOD(SUM((E4012-1900)*365,259),260))</f>
        <v>254</v>
      </c>
      <c r="N4012" s="390">
        <f>IF(AND(MONTH(F4012)=7,DAY(F4012)&gt;25),1,
ROUNDDOWN((SUM(VLOOKUP(MONTH(F4012),D暦変換用数値,2,FALSE),DAY(F4012))/28)+1,0))</f>
        <v>6</v>
      </c>
      <c r="O4012" s="205">
        <f>IF(AND(MONTH(F4012)=7,DAY(F4012)&gt;25),DAY(F4012)-25,
MOD((SUM(VLOOKUP(MONTH(F4012),D暦変換用数値,2,FALSE),DAY(F4012))),28)+1)</f>
        <v>21</v>
      </c>
      <c r="P4012" s="406">
        <f>IF(OR(MONTH(F4012)&lt;7,AND(MONTH(F4012)=7,DAY(F4012)&lt;=25)),
MOD(SUM((E4012-1901)*365,(N4012-1)*28,O4012,258),260),
MOD(SUM((E4012-1900)*365,(N4012-1)*28,O4012,258),260))</f>
        <v>154</v>
      </c>
      <c r="Q4012" s="375" t="str">
        <f>VLOOKUP(MOD(P4012,4),色,2,FALSE)</f>
        <v>白い</v>
      </c>
      <c r="R4012" s="293" t="str">
        <f>VLOOKUP(MOD(P4012,13),銀河の音,2,FALSE)</f>
        <v>スペクトルの</v>
      </c>
      <c r="S4012" s="386" t="str">
        <f>VLOOKUP(MOD(P4012,20),太陽の紋章,2,FALSE)</f>
        <v>魔法使い</v>
      </c>
      <c r="T4012" s="93" t="s">
        <v>6292</v>
      </c>
    </row>
    <row r="4013" spans="1:20" ht="13.5" customHeight="1">
      <c r="A4013" s="334" t="str">
        <f>VLOOKUP(MOD(E4013,10),十干,2,FALSE)</f>
        <v>戊</v>
      </c>
      <c r="B4013" s="331" t="str">
        <f>VLOOKUP(MOD(E4013,12),十二支,3,FALSE)</f>
        <v xml:space="preserve">11 木 </v>
      </c>
      <c r="C4013" s="336" t="str">
        <f>VLOOKUP(F4013,星座,3,TRUE)</f>
        <v xml:space="preserve">05 土 </v>
      </c>
      <c r="D4013" s="534">
        <v>17535</v>
      </c>
      <c r="E4013" s="131">
        <f>IFERROR(YEAR(D4013),LEFT(D4013,4))</f>
        <v>1948</v>
      </c>
      <c r="F4013" s="131" t="str">
        <f>IF(ISTEXT(D4013),RIGHT(D4013,5),TEXT(D4013,"mm/dd"))</f>
        <v>01/03</v>
      </c>
      <c r="G4013" s="133">
        <f>SUM(MID(E4013,1,1),MID(E4013,2,1),MID(E4013,3,1),MID(E4013,4,1),MID(F4013,1,1),MID(F4013,2,1),MID(F4013,4,1),MID(F4013,5,1))</f>
        <v>26</v>
      </c>
      <c r="H4013" s="133">
        <f>IF(MOD(G4013,9)=0,9,MOD(G4013,9))</f>
        <v>8</v>
      </c>
      <c r="I4013" s="131" t="str">
        <f>IFERROR(MID("日月火水木金土",WEEKDAY(D4013),1),"")</f>
        <v>土</v>
      </c>
      <c r="J4013" s="306" t="s">
        <v>8534</v>
      </c>
      <c r="K4013" s="335" t="str">
        <f>VLOOKUP(F4013,石と花メイン,3,FALSE)</f>
        <v>▲黄金</v>
      </c>
      <c r="L4013" s="302" t="str">
        <f>VLOOKUP(F4013,石と花メイン,4,FALSE)</f>
        <v>福寿草【元日草】</v>
      </c>
      <c r="M4013" s="396">
        <f>IF(OR(MONTH(F4013)&lt;7,AND(MONTH(F4013)=7,DAY(F4013)&lt;=25)),
MOD(SUM((E4013-1901)*365,259),260),
MOD(SUM((E4013-1900)*365,259),260))</f>
        <v>254</v>
      </c>
      <c r="N4013" s="335">
        <f>IF(AND(MONTH(F4013)=7,DAY(F4013)&gt;25),1,
ROUNDDOWN((SUM(VLOOKUP(MONTH(F4013),D暦変換用数値,2,FALSE),DAY(F4013))/28)+1,0))</f>
        <v>6</v>
      </c>
      <c r="O4013" s="132">
        <f>IF(AND(MONTH(F4013)=7,DAY(F4013)&gt;25),DAY(F4013)-25,
MOD((SUM(VLOOKUP(MONTH(F4013),D暦変換用数値,2,FALSE),DAY(F4013))),28)+1)</f>
        <v>22</v>
      </c>
      <c r="P4013" s="404">
        <f>IF(OR(MONTH(F4013)&lt;7,AND(MONTH(F4013)=7,DAY(F4013)&lt;=25)),
MOD(SUM((E4013-1901)*365,(N4013-1)*28,O4013,258),260),
MOD(SUM((E4013-1900)*365,(N4013-1)*28,O4013,258),260))</f>
        <v>155</v>
      </c>
      <c r="Q4013" s="376" t="str">
        <f>VLOOKUP(MOD(P4013,4),色,2,FALSE)</f>
        <v>青い</v>
      </c>
      <c r="R4013" s="333" t="str">
        <f>VLOOKUP(MOD(P4013,13),銀河の音,2,FALSE)</f>
        <v>水晶の</v>
      </c>
      <c r="S4013" s="387" t="str">
        <f>VLOOKUP(MOD(P4013,20),太陽の紋章,2,FALSE)</f>
        <v>鷲</v>
      </c>
      <c r="T4013" s="145"/>
    </row>
    <row r="4014" spans="1:20" ht="13.5" customHeight="1">
      <c r="A4014" s="50" t="str">
        <f>VLOOKUP(MOD(E4014,10),十干,2,FALSE)</f>
        <v>戊</v>
      </c>
      <c r="B4014" s="199" t="str">
        <f>VLOOKUP(MOD(E4014,12),十二支,3,FALSE)</f>
        <v xml:space="preserve">11 木 </v>
      </c>
      <c r="C4014" s="201" t="str">
        <f>VLOOKUP(F4014,星座,3,TRUE)</f>
        <v xml:space="preserve">05 土 </v>
      </c>
      <c r="D4014" s="531">
        <v>17542</v>
      </c>
      <c r="E4014" s="1">
        <f>IFERROR(YEAR(D4014),LEFT(D4014,4))</f>
        <v>1948</v>
      </c>
      <c r="F4014" s="1" t="str">
        <f>IF(ISTEXT(D4014),RIGHT(D4014,5),TEXT(D4014,"mm/dd"))</f>
        <v>01/10</v>
      </c>
      <c r="G4014" s="39">
        <f>SUM(MID(E4014,1,1),MID(E4014,2,1),MID(E4014,3,1),MID(E4014,4,1),MID(F4014,1,1),MID(F4014,2,1),MID(F4014,4,1),MID(F4014,5,1))</f>
        <v>24</v>
      </c>
      <c r="H4014" s="41">
        <f>IF(MOD(G4014,9)=0,9,MOD(G4014,9))</f>
        <v>6</v>
      </c>
      <c r="I4014" s="45" t="str">
        <f>IFERROR(MID("日月火水木金土",WEEKDAY(D4014),1),"")</f>
        <v>土</v>
      </c>
      <c r="J4014" s="304" t="s">
        <v>3994</v>
      </c>
      <c r="K4014" s="202" t="str">
        <f>VLOOKUP(F4014,石と花メイン,3,FALSE)</f>
        <v>◇金剛石</v>
      </c>
      <c r="L4014" s="297" t="str">
        <f>VLOOKUP(F4014,石と花メイン,4,FALSE)</f>
        <v>フリージア【浅黄水仙】</v>
      </c>
      <c r="M4014" s="393">
        <f>IF(OR(MONTH(F4014)&lt;7,AND(MONTH(F4014)=7,DAY(F4014)&lt;=25)),
MOD(SUM((E4014-1901)*365,259),260),
MOD(SUM((E4014-1900)*365,259),260))</f>
        <v>254</v>
      </c>
      <c r="N4014" s="390">
        <f>IF(AND(MONTH(F4014)=7,DAY(F4014)&gt;25),1,
ROUNDDOWN((SUM(VLOOKUP(MONTH(F4014),D暦変換用数値,2,FALSE),DAY(F4014))/28)+1,0))</f>
        <v>7</v>
      </c>
      <c r="O4014" s="205">
        <f>IF(AND(MONTH(F4014)=7,DAY(F4014)&gt;25),DAY(F4014)-25,
MOD((SUM(VLOOKUP(MONTH(F4014),D暦変換用数値,2,FALSE),DAY(F4014))),28)+1)</f>
        <v>1</v>
      </c>
      <c r="P4014" s="406">
        <f>IF(OR(MONTH(F4014)&lt;7,AND(MONTH(F4014)=7,DAY(F4014)&lt;=25)),
MOD(SUM((E4014-1901)*365,(N4014-1)*28,O4014,258),260),
MOD(SUM((E4014-1900)*365,(N4014-1)*28,O4014,258),260))</f>
        <v>162</v>
      </c>
      <c r="Q4014" s="375" t="str">
        <f>VLOOKUP(MOD(P4014,4),色,2,FALSE)</f>
        <v>白い</v>
      </c>
      <c r="R4014" s="293" t="str">
        <f>VLOOKUP(MOD(P4014,13),銀河の音,2,FALSE)</f>
        <v>律動の</v>
      </c>
      <c r="S4014" s="386" t="str">
        <f>VLOOKUP(MOD(P4014,20),太陽の紋章,2,FALSE)</f>
        <v>風</v>
      </c>
      <c r="T4014" s="98" t="s">
        <v>3736</v>
      </c>
    </row>
    <row r="4015" spans="1:20" ht="13.5" customHeight="1">
      <c r="A4015" s="50" t="str">
        <f>VLOOKUP(MOD(E4015,10),十干,2,FALSE)</f>
        <v>戊</v>
      </c>
      <c r="B4015" s="199" t="str">
        <f>VLOOKUP(MOD(E4015,12),十二支,3,FALSE)</f>
        <v xml:space="preserve">11 木 </v>
      </c>
      <c r="C4015" s="201" t="str">
        <f>VLOOKUP(F4015,星座,3,TRUE)</f>
        <v xml:space="preserve">05 土 </v>
      </c>
      <c r="D4015" s="535">
        <v>17544</v>
      </c>
      <c r="E4015" s="45">
        <f>IFERROR(YEAR(D4015),LEFT(D4015,4))</f>
        <v>1948</v>
      </c>
      <c r="F4015" s="45" t="str">
        <f>IF(ISTEXT(D4015),RIGHT(D4015,5),TEXT(D4015,"mm/dd"))</f>
        <v>01/12</v>
      </c>
      <c r="G4015" s="41">
        <f>SUM(MID(E4015,1,1),MID(E4015,2,1),MID(E4015,3,1),MID(E4015,4,1),MID(F4015,1,1),MID(F4015,2,1),MID(F4015,4,1),MID(F4015,5,1))</f>
        <v>26</v>
      </c>
      <c r="H4015" s="41">
        <f>IF(MOD(G4015,9)=0,9,MOD(G4015,9))</f>
        <v>8</v>
      </c>
      <c r="I4015" s="45" t="str">
        <f>IFERROR(MID("日月火水木金土",WEEKDAY(D4015),1),"")</f>
        <v>月</v>
      </c>
      <c r="J4015" s="305" t="s">
        <v>5360</v>
      </c>
      <c r="K4015" s="203" t="str">
        <f>VLOOKUP(F4015,石と花メイン,3,FALSE)</f>
        <v>●翡翠</v>
      </c>
      <c r="L4015" s="298" t="str">
        <f>VLOOKUP(F4015,石と花メイン,4,FALSE)</f>
        <v>スイートアリッサム【庭薺】</v>
      </c>
      <c r="M4015" s="394">
        <f>IF(OR(MONTH(F4015)&lt;7,AND(MONTH(F4015)=7,DAY(F4015)&lt;=25)),
MOD(SUM((E4015-1901)*365,259),260),
MOD(SUM((E4015-1900)*365,259),260))</f>
        <v>254</v>
      </c>
      <c r="N4015" s="391">
        <f>IF(AND(MONTH(F4015)=7,DAY(F4015)&gt;25),1,
ROUNDDOWN((SUM(VLOOKUP(MONTH(F4015),D暦変換用数値,2,FALSE),DAY(F4015))/28)+1,0))</f>
        <v>7</v>
      </c>
      <c r="O4015" s="46">
        <f>IF(AND(MONTH(F4015)=7,DAY(F4015)&gt;25),DAY(F4015)-25,
MOD((SUM(VLOOKUP(MONTH(F4015),D暦変換用数値,2,FALSE),DAY(F4015))),28)+1)</f>
        <v>3</v>
      </c>
      <c r="P4015" s="407">
        <f>IF(OR(MONTH(F4015)&lt;7,AND(MONTH(F4015)=7,DAY(F4015)&lt;=25)),
MOD(SUM((E4015-1901)*365,(N4015-1)*28,O4015,258),260),
MOD(SUM((E4015-1900)*365,(N4015-1)*28,O4015,258),260))</f>
        <v>164</v>
      </c>
      <c r="Q4015" s="373" t="str">
        <f>VLOOKUP(MOD(P4015,4),色,2,FALSE)</f>
        <v>黄色い</v>
      </c>
      <c r="R4015" s="291" t="str">
        <f>VLOOKUP(MOD(P4015,13),銀河の音,2,FALSE)</f>
        <v>銀河の</v>
      </c>
      <c r="S4015" s="384" t="str">
        <f>VLOOKUP(MOD(P4015,20),太陽の紋章,2,FALSE)</f>
        <v>種</v>
      </c>
      <c r="T4015" s="101" t="s">
        <v>5363</v>
      </c>
    </row>
    <row r="4016" spans="1:20" ht="13.5" customHeight="1">
      <c r="A4016" s="76" t="str">
        <f>VLOOKUP(MOD(E4016,10),十干,2,FALSE)</f>
        <v>戊</v>
      </c>
      <c r="B4016" s="199" t="str">
        <f>VLOOKUP(MOD(E4016,12),十二支,3,FALSE)</f>
        <v xml:space="preserve">11 木 </v>
      </c>
      <c r="C4016" s="201" t="str">
        <f>VLOOKUP(F4016,星座,3,TRUE)</f>
        <v xml:space="preserve">05 土 </v>
      </c>
      <c r="D4016" s="534">
        <v>17549</v>
      </c>
      <c r="E4016" s="116">
        <f>IFERROR(YEAR(D4016),LEFT(D4016,4))</f>
        <v>1948</v>
      </c>
      <c r="F4016" s="116" t="str">
        <f>IF(ISTEXT(D4016),RIGHT(D4016,5),TEXT(D4016,"mm/dd"))</f>
        <v>01/17</v>
      </c>
      <c r="G4016" s="120">
        <f>SUM(MID(E4016,1,1),MID(E4016,2,1),MID(E4016,3,1),MID(E4016,4,1),MID(F4016,1,1),MID(F4016,2,1),MID(F4016,4,1),MID(F4016,5,1))</f>
        <v>31</v>
      </c>
      <c r="H4016" s="120">
        <f>IF(MOD(G4016,9)=0,9,MOD(G4016,9))</f>
        <v>4</v>
      </c>
      <c r="I4016" s="116" t="str">
        <f>IFERROR(MID("日月火水木金土",WEEKDAY(D4016),1),"")</f>
        <v>土</v>
      </c>
      <c r="J4016" s="306" t="s">
        <v>6797</v>
      </c>
      <c r="K4016" s="203" t="str">
        <f>VLOOKUP(F4016,石と花メイン,3,FALSE)</f>
        <v>◆翠玉</v>
      </c>
      <c r="L4016" s="299" t="str">
        <f>VLOOKUP(F4016,石と花メイン,4,FALSE)</f>
        <v>胡蝶蘭【ファレノプシス】</v>
      </c>
      <c r="M4016" s="395">
        <f>IF(OR(MONTH(F4016)&lt;7,AND(MONTH(F4016)=7,DAY(F4016)&lt;=25)),
MOD(SUM((E4016-1901)*365,259),260),
MOD(SUM((E4016-1900)*365,259),260))</f>
        <v>254</v>
      </c>
      <c r="N4016" s="121">
        <f>IF(AND(MONTH(F4016)=7,DAY(F4016)&gt;25),1,
ROUNDDOWN((SUM(VLOOKUP(MONTH(F4016),D暦変換用数値,2,FALSE),DAY(F4016))/28)+1,0))</f>
        <v>7</v>
      </c>
      <c r="O4016" s="117">
        <f>IF(AND(MONTH(F4016)=7,DAY(F4016)&gt;25),DAY(F4016)-25,
MOD((SUM(VLOOKUP(MONTH(F4016),D暦変換用数値,2,FALSE),DAY(F4016))),28)+1)</f>
        <v>8</v>
      </c>
      <c r="P4016" s="408">
        <f>IF(OR(MONTH(F4016)&lt;7,AND(MONTH(F4016)=7,DAY(F4016)&lt;=25)),
MOD(SUM((E4016-1901)*365,(N4016-1)*28,O4016,258),260),
MOD(SUM((E4016-1900)*365,(N4016-1)*28,O4016,258),260))</f>
        <v>169</v>
      </c>
      <c r="Q4016" s="372" t="str">
        <f>VLOOKUP(MOD(P4016,4),色,2,FALSE)</f>
        <v>赤い</v>
      </c>
      <c r="R4016" s="290" t="str">
        <f>VLOOKUP(MOD(P4016,13),銀河の音,2,FALSE)</f>
        <v>宇宙の</v>
      </c>
      <c r="S4016" s="383" t="str">
        <f>VLOOKUP(MOD(P4016,20),太陽の紋章,2,FALSE)</f>
        <v>月</v>
      </c>
      <c r="T4016" s="119" t="s">
        <v>6789</v>
      </c>
    </row>
    <row r="4017" spans="1:20" ht="13.5" customHeight="1">
      <c r="A4017" s="50" t="str">
        <f>VLOOKUP(MOD(E4017,10),十干,2,FALSE)</f>
        <v>戊</v>
      </c>
      <c r="B4017" s="199" t="str">
        <f>VLOOKUP(MOD(E4017,12),十二支,3,FALSE)</f>
        <v xml:space="preserve">11 木 </v>
      </c>
      <c r="C4017" s="201" t="str">
        <f>VLOOKUP(F4017,星座,3,TRUE)</f>
        <v xml:space="preserve">05 土 </v>
      </c>
      <c r="D4017" s="531">
        <v>17550</v>
      </c>
      <c r="E4017" s="1">
        <f>IFERROR(YEAR(D4017),LEFT(D4017,4))</f>
        <v>1948</v>
      </c>
      <c r="F4017" s="1" t="str">
        <f>IF(ISTEXT(D4017),RIGHT(D4017,5),TEXT(D4017,"mm/dd"))</f>
        <v>01/18</v>
      </c>
      <c r="G4017" s="39">
        <f>SUM(MID(E4017,1,1),MID(E4017,2,1),MID(E4017,3,1),MID(E4017,4,1),MID(F4017,1,1),MID(F4017,2,1),MID(F4017,4,1),MID(F4017,5,1))</f>
        <v>32</v>
      </c>
      <c r="H4017" s="41">
        <f>IF(MOD(G4017,9)=0,9,MOD(G4017,9))</f>
        <v>5</v>
      </c>
      <c r="I4017" s="45" t="str">
        <f>IFERROR(MID("日月火水木金土",WEEKDAY(D4017),1),"")</f>
        <v>日</v>
      </c>
      <c r="J4017" s="304" t="s">
        <v>3995</v>
      </c>
      <c r="K4017" s="202" t="str">
        <f>VLOOKUP(F4017,石と花メイン,3,FALSE)</f>
        <v>◇金剛石</v>
      </c>
      <c r="L4017" s="297" t="str">
        <f>VLOOKUP(F4017,石と花メイン,4,FALSE)</f>
        <v>プリムラ【西洋桜草】</v>
      </c>
      <c r="M4017" s="393">
        <f>IF(OR(MONTH(F4017)&lt;7,AND(MONTH(F4017)=7,DAY(F4017)&lt;=25)),
MOD(SUM((E4017-1901)*365,259),260),
MOD(SUM((E4017-1900)*365,259),260))</f>
        <v>254</v>
      </c>
      <c r="N4017" s="390">
        <f>IF(AND(MONTH(F4017)=7,DAY(F4017)&gt;25),1,
ROUNDDOWN((SUM(VLOOKUP(MONTH(F4017),D暦変換用数値,2,FALSE),DAY(F4017))/28)+1,0))</f>
        <v>7</v>
      </c>
      <c r="O4017" s="205">
        <f>IF(AND(MONTH(F4017)=7,DAY(F4017)&gt;25),DAY(F4017)-25,
MOD((SUM(VLOOKUP(MONTH(F4017),D暦変換用数値,2,FALSE),DAY(F4017))),28)+1)</f>
        <v>9</v>
      </c>
      <c r="P4017" s="406">
        <f>IF(OR(MONTH(F4017)&lt;7,AND(MONTH(F4017)=7,DAY(F4017)&lt;=25)),
MOD(SUM((E4017-1901)*365,(N4017-1)*28,O4017,258),260),
MOD(SUM((E4017-1900)*365,(N4017-1)*28,O4017,258),260))</f>
        <v>170</v>
      </c>
      <c r="Q4017" s="375" t="str">
        <f>VLOOKUP(MOD(P4017,4),色,2,FALSE)</f>
        <v>白い</v>
      </c>
      <c r="R4017" s="293" t="str">
        <f>VLOOKUP(MOD(P4017,13),銀河の音,2,FALSE)</f>
        <v>磁気の</v>
      </c>
      <c r="S4017" s="386" t="str">
        <f>VLOOKUP(MOD(P4017,20),太陽の紋章,2,FALSE)</f>
        <v>犬</v>
      </c>
      <c r="T4017" s="98" t="s">
        <v>3736</v>
      </c>
    </row>
    <row r="4018" spans="1:20" ht="13.5" customHeight="1">
      <c r="A4018" s="282" t="str">
        <f>VLOOKUP(MOD(E4018,10),十干,2,FALSE)</f>
        <v>戊</v>
      </c>
      <c r="B4018" s="283" t="str">
        <f>VLOOKUP(MOD(E4018,12),十二支,3,FALSE)</f>
        <v xml:space="preserve">11 木 </v>
      </c>
      <c r="C4018" s="287" t="str">
        <f>VLOOKUP(F4018,星座,3,TRUE)</f>
        <v xml:space="preserve">05 土 </v>
      </c>
      <c r="D4018" s="533">
        <v>17551</v>
      </c>
      <c r="E4018" s="83">
        <f>IFERROR(YEAR(D4018),LEFT(D4018,4))</f>
        <v>1948</v>
      </c>
      <c r="F4018" s="83" t="str">
        <f>IF(ISTEXT(D4018),RIGHT(D4018,5),TEXT(D4018,"mm/dd"))</f>
        <v>01/19</v>
      </c>
      <c r="G4018" s="88">
        <f>SUM(MID(E4018,1,1),MID(E4018,2,1),MID(E4018,3,1),MID(E4018,4,1),MID(F4018,1,1),MID(F4018,2,1),MID(F4018,4,1),MID(F4018,5,1))</f>
        <v>33</v>
      </c>
      <c r="H4018" s="88">
        <f>IF(MOD(G4018,9)=0,9,MOD(G4018,9))</f>
        <v>6</v>
      </c>
      <c r="I4018" s="83" t="str">
        <f>IFERROR(MID("日月火水木金土",WEEKDAY(D4018),1),"")</f>
        <v>月</v>
      </c>
      <c r="J4018" s="303" t="s">
        <v>5771</v>
      </c>
      <c r="K4018" s="87" t="str">
        <f>VLOOKUP(F4018,石と花メイン,3,FALSE)</f>
        <v>●土耳古石</v>
      </c>
      <c r="L4018" s="296" t="str">
        <f>VLOOKUP(F4018,石と花メイン,4,FALSE)</f>
        <v>崑崙花【ハンカチの花】</v>
      </c>
      <c r="M4018" s="392">
        <f>IF(OR(MONTH(F4018)&lt;7,AND(MONTH(F4018)=7,DAY(F4018)&lt;=25)),
MOD(SUM((E4018-1901)*365,259),260),
MOD(SUM((E4018-1900)*365,259),260))</f>
        <v>254</v>
      </c>
      <c r="N4018" s="330">
        <f>IF(AND(MONTH(F4018)=7,DAY(F4018)&gt;25),1,
ROUNDDOWN((SUM(VLOOKUP(MONTH(F4018),D暦変換用数値,2,FALSE),DAY(F4018))/28)+1,0))</f>
        <v>7</v>
      </c>
      <c r="O4018" s="84">
        <f>IF(AND(MONTH(F4018)=7,DAY(F4018)&gt;25),DAY(F4018)-25,
MOD((SUM(VLOOKUP(MONTH(F4018),D暦変換用数値,2,FALSE),DAY(F4018))),28)+1)</f>
        <v>10</v>
      </c>
      <c r="P4018" s="405">
        <f>IF(OR(MONTH(F4018)&lt;7,AND(MONTH(F4018)=7,DAY(F4018)&lt;=25)),
MOD(SUM((E4018-1901)*365,(N4018-1)*28,O4018,258),260),
MOD(SUM((E4018-1900)*365,(N4018-1)*28,O4018,258),260))</f>
        <v>171</v>
      </c>
      <c r="Q4018" s="371" t="str">
        <f>VLOOKUP(MOD(P4018,4),色,2,FALSE)</f>
        <v>青い</v>
      </c>
      <c r="R4018" s="289" t="str">
        <f>VLOOKUP(MOD(P4018,13),銀河の音,2,FALSE)</f>
        <v>月の</v>
      </c>
      <c r="S4018" s="382" t="str">
        <f>VLOOKUP(MOD(P4018,20),太陽の紋章,2,FALSE)</f>
        <v>猿</v>
      </c>
      <c r="T4018" s="109" t="s">
        <v>3367</v>
      </c>
    </row>
    <row r="4019" spans="1:20" ht="13.5" customHeight="1">
      <c r="A4019" s="282" t="str">
        <f>VLOOKUP(MOD(E4019,10),十干,2,FALSE)</f>
        <v>戊</v>
      </c>
      <c r="B4019" s="283" t="str">
        <f>VLOOKUP(MOD(E4019,12),十二支,3,FALSE)</f>
        <v xml:space="preserve">11 木 </v>
      </c>
      <c r="C4019" s="287" t="str">
        <f>VLOOKUP(F4019,星座,3,TRUE)</f>
        <v xml:space="preserve">05 土 </v>
      </c>
      <c r="D4019" s="533">
        <v>17890</v>
      </c>
      <c r="E4019" s="83">
        <f>IFERROR(YEAR(D4019),LEFT(D4019,4))</f>
        <v>1948</v>
      </c>
      <c r="F4019" s="83" t="str">
        <f>IF(ISTEXT(D4019),RIGHT(D4019,5),TEXT(D4019,"mm/dd"))</f>
        <v>12/23</v>
      </c>
      <c r="G4019" s="88">
        <f>SUM(MID(E4019,1,1),MID(E4019,2,1),MID(E4019,3,1),MID(E4019,4,1),MID(F4019,1,1),MID(F4019,2,1),MID(F4019,4,1),MID(F4019,5,1))</f>
        <v>30</v>
      </c>
      <c r="H4019" s="88">
        <f>IF(MOD(G4019,9)=0,9,MOD(G4019,9))</f>
        <v>3</v>
      </c>
      <c r="I4019" s="83" t="str">
        <f>IFERROR(MID("日月火水木金土",WEEKDAY(D4019),1),"")</f>
        <v>木</v>
      </c>
      <c r="J4019" s="303" t="s">
        <v>5772</v>
      </c>
      <c r="K4019" s="87" t="str">
        <f>VLOOKUP(F4019,石と花メイン,3,FALSE)</f>
        <v>◆柘榴石</v>
      </c>
      <c r="L4019" s="296" t="str">
        <f>VLOOKUP(F4019,石と花メイン,4,FALSE)</f>
        <v>カトレア</v>
      </c>
      <c r="M4019" s="392">
        <f>IF(OR(MONTH(F4019)&lt;7,AND(MONTH(F4019)=7,DAY(F4019)&lt;=25)),
MOD(SUM((E4019-1901)*365,259),260),
MOD(SUM((E4019-1900)*365,259),260))</f>
        <v>99</v>
      </c>
      <c r="N4019" s="330">
        <f>IF(AND(MONTH(F4019)=7,DAY(F4019)&gt;25),1,
ROUNDDOWN((SUM(VLOOKUP(MONTH(F4019),D暦変換用数値,2,FALSE),DAY(F4019))/28)+1,0))</f>
        <v>6</v>
      </c>
      <c r="O4019" s="84">
        <f>IF(AND(MONTH(F4019)=7,DAY(F4019)&gt;25),DAY(F4019)-25,
MOD((SUM(VLOOKUP(MONTH(F4019),D暦変換用数値,2,FALSE),DAY(F4019))),28)+1)</f>
        <v>11</v>
      </c>
      <c r="P4019" s="405">
        <f>IF(OR(MONTH(F4019)&lt;7,AND(MONTH(F4019)=7,DAY(F4019)&lt;=25)),
MOD(SUM((E4019-1901)*365,(N4019-1)*28,O4019,258),260),
MOD(SUM((E4019-1900)*365,(N4019-1)*28,O4019,258),260))</f>
        <v>249</v>
      </c>
      <c r="Q4019" s="371" t="str">
        <f>VLOOKUP(MOD(P4019,4),色,2,FALSE)</f>
        <v>赤い</v>
      </c>
      <c r="R4019" s="289" t="str">
        <f>VLOOKUP(MOD(P4019,13),銀河の音,2,FALSE)</f>
        <v>月の</v>
      </c>
      <c r="S4019" s="382" t="str">
        <f>VLOOKUP(MOD(P4019,20),太陽の紋章,2,FALSE)</f>
        <v>月</v>
      </c>
      <c r="T4019" s="100" t="s">
        <v>175</v>
      </c>
    </row>
    <row r="4020" spans="1:20" ht="13.5" customHeight="1">
      <c r="A4020" s="282" t="str">
        <f>VLOOKUP(MOD(E4020,10),十干,2,FALSE)</f>
        <v>戊</v>
      </c>
      <c r="B4020" s="283" t="str">
        <f>VLOOKUP(MOD(E4020,12),十二支,3,FALSE)</f>
        <v xml:space="preserve">11 木 </v>
      </c>
      <c r="C4020" s="287" t="str">
        <f>VLOOKUP(F4020,星座,3,TRUE)</f>
        <v xml:space="preserve">05 土 </v>
      </c>
      <c r="D4020" s="533">
        <v>17890</v>
      </c>
      <c r="E4020" s="83">
        <f>IFERROR(YEAR(D4020),LEFT(D4020,4))</f>
        <v>1948</v>
      </c>
      <c r="F4020" s="83" t="str">
        <f>IF(ISTEXT(D4020),RIGHT(D4020,5),TEXT(D4020,"mm/dd"))</f>
        <v>12/23</v>
      </c>
      <c r="G4020" s="88">
        <f>SUM(MID(E4020,1,1),MID(E4020,2,1),MID(E4020,3,1),MID(E4020,4,1),MID(F4020,1,1),MID(F4020,2,1),MID(F4020,4,1),MID(F4020,5,1))</f>
        <v>30</v>
      </c>
      <c r="H4020" s="88">
        <f>IF(MOD(G4020,9)=0,9,MOD(G4020,9))</f>
        <v>3</v>
      </c>
      <c r="I4020" s="83" t="str">
        <f>IFERROR(MID("日月火水木金土",WEEKDAY(D4020),1),"")</f>
        <v>木</v>
      </c>
      <c r="J4020" s="303" t="s">
        <v>606</v>
      </c>
      <c r="K4020" s="87" t="str">
        <f>VLOOKUP(F4020,石と花メイン,3,FALSE)</f>
        <v>◆柘榴石</v>
      </c>
      <c r="L4020" s="296" t="str">
        <f>VLOOKUP(F4020,石と花メイン,4,FALSE)</f>
        <v>カトレア</v>
      </c>
      <c r="M4020" s="392">
        <f>IF(OR(MONTH(F4020)&lt;7,AND(MONTH(F4020)=7,DAY(F4020)&lt;=25)),
MOD(SUM((E4020-1901)*365,259),260),
MOD(SUM((E4020-1900)*365,259),260))</f>
        <v>99</v>
      </c>
      <c r="N4020" s="330">
        <f>IF(AND(MONTH(F4020)=7,DAY(F4020)&gt;25),1,
ROUNDDOWN((SUM(VLOOKUP(MONTH(F4020),D暦変換用数値,2,FALSE),DAY(F4020))/28)+1,0))</f>
        <v>6</v>
      </c>
      <c r="O4020" s="84">
        <f>IF(AND(MONTH(F4020)=7,DAY(F4020)&gt;25),DAY(F4020)-25,
MOD((SUM(VLOOKUP(MONTH(F4020),D暦変換用数値,2,FALSE),DAY(F4020))),28)+1)</f>
        <v>11</v>
      </c>
      <c r="P4020" s="405">
        <f>IF(OR(MONTH(F4020)&lt;7,AND(MONTH(F4020)=7,DAY(F4020)&lt;=25)),
MOD(SUM((E4020-1901)*365,(N4020-1)*28,O4020,258),260),
MOD(SUM((E4020-1900)*365,(N4020-1)*28,O4020,258),260))</f>
        <v>249</v>
      </c>
      <c r="Q4020" s="371" t="str">
        <f>VLOOKUP(MOD(P4020,4),色,2,FALSE)</f>
        <v>赤い</v>
      </c>
      <c r="R4020" s="289" t="str">
        <f>VLOOKUP(MOD(P4020,13),銀河の音,2,FALSE)</f>
        <v>月の</v>
      </c>
      <c r="S4020" s="382" t="str">
        <f>VLOOKUP(MOD(P4020,20),太陽の紋章,2,FALSE)</f>
        <v>月</v>
      </c>
      <c r="T4020" s="100" t="s">
        <v>924</v>
      </c>
    </row>
    <row r="4021" spans="1:20" ht="13.5" customHeight="1">
      <c r="A4021" s="282" t="str">
        <f>VLOOKUP(MOD(E4021,10),十干,2,FALSE)</f>
        <v>戊</v>
      </c>
      <c r="B4021" s="283" t="str">
        <f>VLOOKUP(MOD(E4021,12),十二支,3,FALSE)</f>
        <v xml:space="preserve">11 木 </v>
      </c>
      <c r="C4021" s="287" t="str">
        <f>VLOOKUP(F4021,星座,3,TRUE)</f>
        <v xml:space="preserve">05 土 </v>
      </c>
      <c r="D4021" s="533">
        <v>17890</v>
      </c>
      <c r="E4021" s="83">
        <f>IFERROR(YEAR(D4021),LEFT(D4021,4))</f>
        <v>1948</v>
      </c>
      <c r="F4021" s="83" t="str">
        <f>IF(ISTEXT(D4021),RIGHT(D4021,5),TEXT(D4021,"mm/dd"))</f>
        <v>12/23</v>
      </c>
      <c r="G4021" s="88">
        <f>SUM(MID(E4021,1,1),MID(E4021,2,1),MID(E4021,3,1),MID(E4021,4,1),MID(F4021,1,1),MID(F4021,2,1),MID(F4021,4,1),MID(F4021,5,1))</f>
        <v>30</v>
      </c>
      <c r="H4021" s="88">
        <f>IF(MOD(G4021,9)=0,9,MOD(G4021,9))</f>
        <v>3</v>
      </c>
      <c r="I4021" s="83" t="str">
        <f>IFERROR(MID("日月火水木金土",WEEKDAY(D4021),1),"")</f>
        <v>木</v>
      </c>
      <c r="J4021" s="303" t="s">
        <v>4723</v>
      </c>
      <c r="K4021" s="87" t="str">
        <f>VLOOKUP(F4021,石と花メイン,3,FALSE)</f>
        <v>◆柘榴石</v>
      </c>
      <c r="L4021" s="296" t="str">
        <f>VLOOKUP(F4021,石と花メイン,4,FALSE)</f>
        <v>カトレア</v>
      </c>
      <c r="M4021" s="392">
        <f>IF(OR(MONTH(F4021)&lt;7,AND(MONTH(F4021)=7,DAY(F4021)&lt;=25)),
MOD(SUM((E4021-1901)*365,259),260),
MOD(SUM((E4021-1900)*365,259),260))</f>
        <v>99</v>
      </c>
      <c r="N4021" s="330">
        <f>IF(AND(MONTH(F4021)=7,DAY(F4021)&gt;25),1,
ROUNDDOWN((SUM(VLOOKUP(MONTH(F4021),D暦変換用数値,2,FALSE),DAY(F4021))/28)+1,0))</f>
        <v>6</v>
      </c>
      <c r="O4021" s="84">
        <f>IF(AND(MONTH(F4021)=7,DAY(F4021)&gt;25),DAY(F4021)-25,
MOD((SUM(VLOOKUP(MONTH(F4021),D暦変換用数値,2,FALSE),DAY(F4021))),28)+1)</f>
        <v>11</v>
      </c>
      <c r="P4021" s="405">
        <f>IF(OR(MONTH(F4021)&lt;7,AND(MONTH(F4021)=7,DAY(F4021)&lt;=25)),
MOD(SUM((E4021-1901)*365,(N4021-1)*28,O4021,258),260),
MOD(SUM((E4021-1900)*365,(N4021-1)*28,O4021,258),260))</f>
        <v>249</v>
      </c>
      <c r="Q4021" s="371" t="str">
        <f>VLOOKUP(MOD(P4021,4),色,2,FALSE)</f>
        <v>赤い</v>
      </c>
      <c r="R4021" s="289" t="str">
        <f>VLOOKUP(MOD(P4021,13),銀河の音,2,FALSE)</f>
        <v>月の</v>
      </c>
      <c r="S4021" s="382" t="str">
        <f>VLOOKUP(MOD(P4021,20),太陽の紋章,2,FALSE)</f>
        <v>月</v>
      </c>
      <c r="T4021" s="100" t="s">
        <v>825</v>
      </c>
    </row>
    <row r="4022" spans="1:20" ht="13.5" customHeight="1">
      <c r="A4022" s="282" t="str">
        <f>VLOOKUP(MOD(E4022,10),十干,2,FALSE)</f>
        <v>戊</v>
      </c>
      <c r="B4022" s="283" t="str">
        <f>VLOOKUP(MOD(E4022,12),十二支,3,FALSE)</f>
        <v xml:space="preserve">11 木 </v>
      </c>
      <c r="C4022" s="287" t="str">
        <f>VLOOKUP(F4022,星座,3,TRUE)</f>
        <v xml:space="preserve">05 土 </v>
      </c>
      <c r="D4022" s="533">
        <v>17890</v>
      </c>
      <c r="E4022" s="83">
        <f>IFERROR(YEAR(D4022),LEFT(D4022,4))</f>
        <v>1948</v>
      </c>
      <c r="F4022" s="83" t="str">
        <f>IF(ISTEXT(D4022),RIGHT(D4022,5),TEXT(D4022,"mm/dd"))</f>
        <v>12/23</v>
      </c>
      <c r="G4022" s="88">
        <f>SUM(MID(E4022,1,1),MID(E4022,2,1),MID(E4022,3,1),MID(E4022,4,1),MID(F4022,1,1),MID(F4022,2,1),MID(F4022,4,1),MID(F4022,5,1))</f>
        <v>30</v>
      </c>
      <c r="H4022" s="88">
        <f>IF(MOD(G4022,9)=0,9,MOD(G4022,9))</f>
        <v>3</v>
      </c>
      <c r="I4022" s="83" t="str">
        <f>IFERROR(MID("日月火水木金土",WEEKDAY(D4022),1),"")</f>
        <v>木</v>
      </c>
      <c r="J4022" s="303" t="s">
        <v>4724</v>
      </c>
      <c r="K4022" s="87" t="str">
        <f>VLOOKUP(F4022,石と花メイン,3,FALSE)</f>
        <v>◆柘榴石</v>
      </c>
      <c r="L4022" s="296" t="str">
        <f>VLOOKUP(F4022,石と花メイン,4,FALSE)</f>
        <v>カトレア</v>
      </c>
      <c r="M4022" s="392">
        <f>IF(OR(MONTH(F4022)&lt;7,AND(MONTH(F4022)=7,DAY(F4022)&lt;=25)),
MOD(SUM((E4022-1901)*365,259),260),
MOD(SUM((E4022-1900)*365,259),260))</f>
        <v>99</v>
      </c>
      <c r="N4022" s="330">
        <f>IF(AND(MONTH(F4022)=7,DAY(F4022)&gt;25),1,
ROUNDDOWN((SUM(VLOOKUP(MONTH(F4022),D暦変換用数値,2,FALSE),DAY(F4022))/28)+1,0))</f>
        <v>6</v>
      </c>
      <c r="O4022" s="84">
        <f>IF(AND(MONTH(F4022)=7,DAY(F4022)&gt;25),DAY(F4022)-25,
MOD((SUM(VLOOKUP(MONTH(F4022),D暦変換用数値,2,FALSE),DAY(F4022))),28)+1)</f>
        <v>11</v>
      </c>
      <c r="P4022" s="405">
        <f>IF(OR(MONTH(F4022)&lt;7,AND(MONTH(F4022)=7,DAY(F4022)&lt;=25)),
MOD(SUM((E4022-1901)*365,(N4022-1)*28,O4022,258),260),
MOD(SUM((E4022-1900)*365,(N4022-1)*28,O4022,258),260))</f>
        <v>249</v>
      </c>
      <c r="Q4022" s="371" t="str">
        <f>VLOOKUP(MOD(P4022,4),色,2,FALSE)</f>
        <v>赤い</v>
      </c>
      <c r="R4022" s="289" t="str">
        <f>VLOOKUP(MOD(P4022,13),銀河の音,2,FALSE)</f>
        <v>月の</v>
      </c>
      <c r="S4022" s="382" t="str">
        <f>VLOOKUP(MOD(P4022,20),太陽の紋章,2,FALSE)</f>
        <v>月</v>
      </c>
      <c r="T4022" s="100" t="s">
        <v>2070</v>
      </c>
    </row>
    <row r="4023" spans="1:20" ht="13.5" customHeight="1">
      <c r="A4023" s="282" t="str">
        <f>VLOOKUP(MOD(E4023,10),十干,2,FALSE)</f>
        <v>戊</v>
      </c>
      <c r="B4023" s="283" t="str">
        <f>VLOOKUP(MOD(E4023,12),十二支,3,FALSE)</f>
        <v xml:space="preserve">11 木 </v>
      </c>
      <c r="C4023" s="287" t="str">
        <f>VLOOKUP(F4023,星座,3,TRUE)</f>
        <v xml:space="preserve">05 土 </v>
      </c>
      <c r="D4023" s="533">
        <v>17890</v>
      </c>
      <c r="E4023" s="83">
        <f>IFERROR(YEAR(D4023),LEFT(D4023,4))</f>
        <v>1948</v>
      </c>
      <c r="F4023" s="83" t="str">
        <f>IF(ISTEXT(D4023),RIGHT(D4023,5),TEXT(D4023,"mm/dd"))</f>
        <v>12/23</v>
      </c>
      <c r="G4023" s="88">
        <f>SUM(MID(E4023,1,1),MID(E4023,2,1),MID(E4023,3,1),MID(E4023,4,1),MID(F4023,1,1),MID(F4023,2,1),MID(F4023,4,1),MID(F4023,5,1))</f>
        <v>30</v>
      </c>
      <c r="H4023" s="88">
        <f>IF(MOD(G4023,9)=0,9,MOD(G4023,9))</f>
        <v>3</v>
      </c>
      <c r="I4023" s="83" t="str">
        <f>IFERROR(MID("日月火水木金土",WEEKDAY(D4023),1),"")</f>
        <v>木</v>
      </c>
      <c r="J4023" s="303" t="s">
        <v>6089</v>
      </c>
      <c r="K4023" s="87" t="str">
        <f>VLOOKUP(F4023,石と花メイン,3,FALSE)</f>
        <v>◆柘榴石</v>
      </c>
      <c r="L4023" s="296" t="str">
        <f>VLOOKUP(F4023,石と花メイン,4,FALSE)</f>
        <v>カトレア</v>
      </c>
      <c r="M4023" s="392">
        <f>IF(OR(MONTH(F4023)&lt;7,AND(MONTH(F4023)=7,DAY(F4023)&lt;=25)),
MOD(SUM((E4023-1901)*365,259),260),
MOD(SUM((E4023-1900)*365,259),260))</f>
        <v>99</v>
      </c>
      <c r="N4023" s="330">
        <f>IF(AND(MONTH(F4023)=7,DAY(F4023)&gt;25),1,
ROUNDDOWN((SUM(VLOOKUP(MONTH(F4023),D暦変換用数値,2,FALSE),DAY(F4023))/28)+1,0))</f>
        <v>6</v>
      </c>
      <c r="O4023" s="84">
        <f>IF(AND(MONTH(F4023)=7,DAY(F4023)&gt;25),DAY(F4023)-25,
MOD((SUM(VLOOKUP(MONTH(F4023),D暦変換用数値,2,FALSE),DAY(F4023))),28)+1)</f>
        <v>11</v>
      </c>
      <c r="P4023" s="405">
        <f>IF(OR(MONTH(F4023)&lt;7,AND(MONTH(F4023)=7,DAY(F4023)&lt;=25)),
MOD(SUM((E4023-1901)*365,(N4023-1)*28,O4023,258),260),
MOD(SUM((E4023-1900)*365,(N4023-1)*28,O4023,258),260))</f>
        <v>249</v>
      </c>
      <c r="Q4023" s="371" t="str">
        <f>VLOOKUP(MOD(P4023,4),色,2,FALSE)</f>
        <v>赤い</v>
      </c>
      <c r="R4023" s="289" t="str">
        <f>VLOOKUP(MOD(P4023,13),銀河の音,2,FALSE)</f>
        <v>月の</v>
      </c>
      <c r="S4023" s="382" t="str">
        <f>VLOOKUP(MOD(P4023,20),太陽の紋章,2,FALSE)</f>
        <v>月</v>
      </c>
      <c r="T4023" s="100" t="s">
        <v>6037</v>
      </c>
    </row>
    <row r="4024" spans="1:20" ht="13.5" customHeight="1">
      <c r="A4024" s="282" t="str">
        <f>VLOOKUP(MOD(E4024,10),十干,2,FALSE)</f>
        <v>戊</v>
      </c>
      <c r="B4024" s="283" t="str">
        <f>VLOOKUP(MOD(E4024,12),十二支,3,FALSE)</f>
        <v xml:space="preserve">11 木 </v>
      </c>
      <c r="C4024" s="287" t="str">
        <f>VLOOKUP(F4024,星座,3,TRUE)</f>
        <v xml:space="preserve">05 土 </v>
      </c>
      <c r="D4024" s="533">
        <v>17890</v>
      </c>
      <c r="E4024" s="83">
        <f>IFERROR(YEAR(D4024),LEFT(D4024,4))</f>
        <v>1948</v>
      </c>
      <c r="F4024" s="83" t="str">
        <f>IF(ISTEXT(D4024),RIGHT(D4024,5),TEXT(D4024,"mm/dd"))</f>
        <v>12/23</v>
      </c>
      <c r="G4024" s="88">
        <f>SUM(MID(E4024,1,1),MID(E4024,2,1),MID(E4024,3,1),MID(E4024,4,1),MID(F4024,1,1),MID(F4024,2,1),MID(F4024,4,1),MID(F4024,5,1))</f>
        <v>30</v>
      </c>
      <c r="H4024" s="88">
        <f>IF(MOD(G4024,9)=0,9,MOD(G4024,9))</f>
        <v>3</v>
      </c>
      <c r="I4024" s="83" t="str">
        <f>IFERROR(MID("日月火水木金土",WEEKDAY(D4024),1),"")</f>
        <v>木</v>
      </c>
      <c r="J4024" s="303" t="s">
        <v>6090</v>
      </c>
      <c r="K4024" s="87" t="str">
        <f>VLOOKUP(F4024,石と花メイン,3,FALSE)</f>
        <v>◆柘榴石</v>
      </c>
      <c r="L4024" s="296" t="str">
        <f>VLOOKUP(F4024,石と花メイン,4,FALSE)</f>
        <v>カトレア</v>
      </c>
      <c r="M4024" s="392">
        <f>IF(OR(MONTH(F4024)&lt;7,AND(MONTH(F4024)=7,DAY(F4024)&lt;=25)),
MOD(SUM((E4024-1901)*365,259),260),
MOD(SUM((E4024-1900)*365,259),260))</f>
        <v>99</v>
      </c>
      <c r="N4024" s="330">
        <f>IF(AND(MONTH(F4024)=7,DAY(F4024)&gt;25),1,
ROUNDDOWN((SUM(VLOOKUP(MONTH(F4024),D暦変換用数値,2,FALSE),DAY(F4024))/28)+1,0))</f>
        <v>6</v>
      </c>
      <c r="O4024" s="84">
        <f>IF(AND(MONTH(F4024)=7,DAY(F4024)&gt;25),DAY(F4024)-25,
MOD((SUM(VLOOKUP(MONTH(F4024),D暦変換用数値,2,FALSE),DAY(F4024))),28)+1)</f>
        <v>11</v>
      </c>
      <c r="P4024" s="405">
        <f>IF(OR(MONTH(F4024)&lt;7,AND(MONTH(F4024)=7,DAY(F4024)&lt;=25)),
MOD(SUM((E4024-1901)*365,(N4024-1)*28,O4024,258),260),
MOD(SUM((E4024-1900)*365,(N4024-1)*28,O4024,258),260))</f>
        <v>249</v>
      </c>
      <c r="Q4024" s="371" t="str">
        <f>VLOOKUP(MOD(P4024,4),色,2,FALSE)</f>
        <v>赤い</v>
      </c>
      <c r="R4024" s="289" t="str">
        <f>VLOOKUP(MOD(P4024,13),銀河の音,2,FALSE)</f>
        <v>月の</v>
      </c>
      <c r="S4024" s="382" t="str">
        <f>VLOOKUP(MOD(P4024,20),太陽の紋章,2,FALSE)</f>
        <v>月</v>
      </c>
      <c r="T4024" s="100" t="s">
        <v>924</v>
      </c>
    </row>
    <row r="4025" spans="1:20" ht="13.5" customHeight="1">
      <c r="A4025" s="282" t="str">
        <f>VLOOKUP(MOD(E4025,10),十干,2,FALSE)</f>
        <v>戊</v>
      </c>
      <c r="B4025" s="283" t="str">
        <f>VLOOKUP(MOD(E4025,12),十二支,3,FALSE)</f>
        <v xml:space="preserve">11 木 </v>
      </c>
      <c r="C4025" s="287" t="str">
        <f>VLOOKUP(F4025,星座,3,TRUE)</f>
        <v xml:space="preserve">05 土 </v>
      </c>
      <c r="D4025" s="533">
        <v>17890</v>
      </c>
      <c r="E4025" s="83">
        <f>IFERROR(YEAR(D4025),LEFT(D4025,4))</f>
        <v>1948</v>
      </c>
      <c r="F4025" s="83" t="str">
        <f>IF(ISTEXT(D4025),RIGHT(D4025,5),TEXT(D4025,"mm/dd"))</f>
        <v>12/23</v>
      </c>
      <c r="G4025" s="88">
        <f>SUM(MID(E4025,1,1),MID(E4025,2,1),MID(E4025,3,1),MID(E4025,4,1),MID(F4025,1,1),MID(F4025,2,1),MID(F4025,4,1),MID(F4025,5,1))</f>
        <v>30</v>
      </c>
      <c r="H4025" s="88">
        <f>IF(MOD(G4025,9)=0,9,MOD(G4025,9))</f>
        <v>3</v>
      </c>
      <c r="I4025" s="83" t="str">
        <f>IFERROR(MID("日月火水木金土",WEEKDAY(D4025),1),"")</f>
        <v>木</v>
      </c>
      <c r="J4025" s="303" t="s">
        <v>6091</v>
      </c>
      <c r="K4025" s="87" t="str">
        <f>VLOOKUP(F4025,石と花メイン,3,FALSE)</f>
        <v>◆柘榴石</v>
      </c>
      <c r="L4025" s="296" t="str">
        <f>VLOOKUP(F4025,石と花メイン,4,FALSE)</f>
        <v>カトレア</v>
      </c>
      <c r="M4025" s="392">
        <f>IF(OR(MONTH(F4025)&lt;7,AND(MONTH(F4025)=7,DAY(F4025)&lt;=25)),
MOD(SUM((E4025-1901)*365,259),260),
MOD(SUM((E4025-1900)*365,259),260))</f>
        <v>99</v>
      </c>
      <c r="N4025" s="330">
        <f>IF(AND(MONTH(F4025)=7,DAY(F4025)&gt;25),1,
ROUNDDOWN((SUM(VLOOKUP(MONTH(F4025),D暦変換用数値,2,FALSE),DAY(F4025))/28)+1,0))</f>
        <v>6</v>
      </c>
      <c r="O4025" s="84">
        <f>IF(AND(MONTH(F4025)=7,DAY(F4025)&gt;25),DAY(F4025)-25,
MOD((SUM(VLOOKUP(MONTH(F4025),D暦変換用数値,2,FALSE),DAY(F4025))),28)+1)</f>
        <v>11</v>
      </c>
      <c r="P4025" s="405">
        <f>IF(OR(MONTH(F4025)&lt;7,AND(MONTH(F4025)=7,DAY(F4025)&lt;=25)),
MOD(SUM((E4025-1901)*365,(N4025-1)*28,O4025,258),260),
MOD(SUM((E4025-1900)*365,(N4025-1)*28,O4025,258),260))</f>
        <v>249</v>
      </c>
      <c r="Q4025" s="371" t="str">
        <f>VLOOKUP(MOD(P4025,4),色,2,FALSE)</f>
        <v>赤い</v>
      </c>
      <c r="R4025" s="289" t="str">
        <f>VLOOKUP(MOD(P4025,13),銀河の音,2,FALSE)</f>
        <v>月の</v>
      </c>
      <c r="S4025" s="382" t="str">
        <f>VLOOKUP(MOD(P4025,20),太陽の紋章,2,FALSE)</f>
        <v>月</v>
      </c>
      <c r="T4025" s="100" t="s">
        <v>924</v>
      </c>
    </row>
    <row r="4026" spans="1:20" ht="13.5" customHeight="1">
      <c r="A4026" s="49" t="str">
        <f>VLOOKUP(MOD(E4026,10),十干,2,FALSE)</f>
        <v>戊</v>
      </c>
      <c r="B4026" s="199" t="str">
        <f>VLOOKUP(MOD(E4026,12),十二支,3,FALSE)</f>
        <v xml:space="preserve">11 木 </v>
      </c>
      <c r="C4026" s="201" t="str">
        <f>VLOOKUP(F4026,星座,3,TRUE)</f>
        <v xml:space="preserve">05 土 </v>
      </c>
      <c r="D4026" s="535">
        <v>17892</v>
      </c>
      <c r="E4026" s="45">
        <f>IFERROR(YEAR(D4026),LEFT(D4026,4))</f>
        <v>1948</v>
      </c>
      <c r="F4026" s="45" t="str">
        <f>IF(ISTEXT(D4026),RIGHT(D4026,5),TEXT(D4026,"mm/dd"))</f>
        <v>12/25</v>
      </c>
      <c r="G4026" s="41">
        <f>SUM(MID(E4026,1,1),MID(E4026,2,1),MID(E4026,3,1),MID(E4026,4,1),MID(F4026,1,1),MID(F4026,2,1),MID(F4026,4,1),MID(F4026,5,1))</f>
        <v>32</v>
      </c>
      <c r="H4026" s="41">
        <f>IF(MOD(G4026,9)=0,9,MOD(G4026,9))</f>
        <v>5</v>
      </c>
      <c r="I4026" s="45" t="str">
        <f>IFERROR(MID("日月火水木金土",WEEKDAY(D4026),1),"")</f>
        <v>土</v>
      </c>
      <c r="J4026" s="305" t="s">
        <v>6495</v>
      </c>
      <c r="K4026" s="203" t="str">
        <f>VLOOKUP(F4026,石と花メイン,3,FALSE)</f>
        <v>■血碧玉</v>
      </c>
      <c r="L4026" s="298" t="str">
        <f>VLOOKUP(F4026,石と花メイン,4,FALSE)</f>
        <v>西洋柊【ホーリー】</v>
      </c>
      <c r="M4026" s="394">
        <f>IF(OR(MONTH(F4026)&lt;7,AND(MONTH(F4026)=7,DAY(F4026)&lt;=25)),
MOD(SUM((E4026-1901)*365,259),260),
MOD(SUM((E4026-1900)*365,259),260))</f>
        <v>99</v>
      </c>
      <c r="N4026" s="391">
        <f>IF(AND(MONTH(F4026)=7,DAY(F4026)&gt;25),1,
ROUNDDOWN((SUM(VLOOKUP(MONTH(F4026),D暦変換用数値,2,FALSE),DAY(F4026))/28)+1,0))</f>
        <v>6</v>
      </c>
      <c r="O4026" s="46">
        <f>IF(AND(MONTH(F4026)=7,DAY(F4026)&gt;25),DAY(F4026)-25,
MOD((SUM(VLOOKUP(MONTH(F4026),D暦変換用数値,2,FALSE),DAY(F4026))),28)+1)</f>
        <v>13</v>
      </c>
      <c r="P4026" s="407">
        <f>IF(OR(MONTH(F4026)&lt;7,AND(MONTH(F4026)=7,DAY(F4026)&lt;=25)),
MOD(SUM((E4026-1901)*365,(N4026-1)*28,O4026,258),260),
MOD(SUM((E4026-1900)*365,(N4026-1)*28,O4026,258),260))</f>
        <v>251</v>
      </c>
      <c r="Q4026" s="374" t="str">
        <f>VLOOKUP(MOD(P4026,4),色,2,FALSE)</f>
        <v>青い</v>
      </c>
      <c r="R4026" s="292" t="str">
        <f>VLOOKUP(MOD(P4026,13),銀河の音,2,FALSE)</f>
        <v>自己存在の</v>
      </c>
      <c r="S4026" s="385" t="str">
        <f>VLOOKUP(MOD(P4026,20),太陽の紋章,2,FALSE)</f>
        <v>猿</v>
      </c>
      <c r="T4026" s="110" t="s">
        <v>6778</v>
      </c>
    </row>
    <row r="4027" spans="1:20" ht="13.5" customHeight="1">
      <c r="A4027" s="50" t="str">
        <f>VLOOKUP(MOD(E4027,10),十干,2,FALSE)</f>
        <v>戊</v>
      </c>
      <c r="B4027" s="199" t="str">
        <f>VLOOKUP(MOD(E4027,12),十二支,3,FALSE)</f>
        <v xml:space="preserve">11 木 </v>
      </c>
      <c r="C4027" s="201" t="str">
        <f>VLOOKUP(F4027,星座,3,TRUE)</f>
        <v xml:space="preserve">05 土 </v>
      </c>
      <c r="D4027" s="531">
        <v>17896</v>
      </c>
      <c r="E4027" s="1">
        <f>IFERROR(YEAR(D4027),LEFT(D4027,4))</f>
        <v>1948</v>
      </c>
      <c r="F4027" s="1" t="str">
        <f>IF(ISTEXT(D4027),RIGHT(D4027,5),TEXT(D4027,"mm/dd"))</f>
        <v>12/29</v>
      </c>
      <c r="G4027" s="39">
        <f>SUM(MID(E4027,1,1),MID(E4027,2,1),MID(E4027,3,1),MID(E4027,4,1),MID(F4027,1,1),MID(F4027,2,1),MID(F4027,4,1),MID(F4027,5,1))</f>
        <v>36</v>
      </c>
      <c r="H4027" s="41">
        <f>IF(MOD(G4027,9)=0,9,MOD(G4027,9))</f>
        <v>9</v>
      </c>
      <c r="I4027" s="45" t="str">
        <f>IFERROR(MID("日月火水木金土",WEEKDAY(D4027),1),"")</f>
        <v>水</v>
      </c>
      <c r="J4027" s="304" t="s">
        <v>3996</v>
      </c>
      <c r="K4027" s="202" t="str">
        <f>VLOOKUP(F4027,石と花メイン,3,FALSE)</f>
        <v>□水晶</v>
      </c>
      <c r="L4027" s="297" t="str">
        <f>VLOOKUP(F4027,石と花メイン,4,FALSE)</f>
        <v>南天</v>
      </c>
      <c r="M4027" s="393">
        <f>IF(OR(MONTH(F4027)&lt;7,AND(MONTH(F4027)=7,DAY(F4027)&lt;=25)),
MOD(SUM((E4027-1901)*365,259),260),
MOD(SUM((E4027-1900)*365,259),260))</f>
        <v>99</v>
      </c>
      <c r="N4027" s="390">
        <f>IF(AND(MONTH(F4027)=7,DAY(F4027)&gt;25),1,
ROUNDDOWN((SUM(VLOOKUP(MONTH(F4027),D暦変換用数値,2,FALSE),DAY(F4027))/28)+1,0))</f>
        <v>6</v>
      </c>
      <c r="O4027" s="205">
        <f>IF(AND(MONTH(F4027)=7,DAY(F4027)&gt;25),DAY(F4027)-25,
MOD((SUM(VLOOKUP(MONTH(F4027),D暦変換用数値,2,FALSE),DAY(F4027))),28)+1)</f>
        <v>17</v>
      </c>
      <c r="P4027" s="406">
        <f>IF(OR(MONTH(F4027)&lt;7,AND(MONTH(F4027)=7,DAY(F4027)&lt;=25)),
MOD(SUM((E4027-1901)*365,(N4027-1)*28,O4027,258),260),
MOD(SUM((E4027-1900)*365,(N4027-1)*28,O4027,258),260))</f>
        <v>255</v>
      </c>
      <c r="Q4027" s="374" t="str">
        <f>VLOOKUP(MOD(P4027,4),色,2,FALSE)</f>
        <v>青い</v>
      </c>
      <c r="R4027" s="292" t="str">
        <f>VLOOKUP(MOD(P4027,13),銀河の音,2,FALSE)</f>
        <v>銀河の</v>
      </c>
      <c r="S4027" s="385" t="str">
        <f>VLOOKUP(MOD(P4027,20),太陽の紋章,2,FALSE)</f>
        <v>鷲</v>
      </c>
      <c r="T4027" s="98" t="s">
        <v>3736</v>
      </c>
    </row>
    <row r="4028" spans="1:20" ht="13.5" customHeight="1">
      <c r="A4028" s="50" t="str">
        <f>VLOOKUP(MOD(E4028,10),十干,2,FALSE)</f>
        <v>庚</v>
      </c>
      <c r="B4028" s="199" t="str">
        <f>VLOOKUP(MOD(E4028,12),十二支,3,FALSE)</f>
        <v xml:space="preserve">11 木 </v>
      </c>
      <c r="C4028" s="201" t="str">
        <f>VLOOKUP(F4028,星座,3,TRUE)</f>
        <v xml:space="preserve">05 土 </v>
      </c>
      <c r="D4028" s="531">
        <v>21916</v>
      </c>
      <c r="E4028" s="1">
        <f>IFERROR(YEAR(D4028),LEFT(D4028,4))</f>
        <v>1960</v>
      </c>
      <c r="F4028" s="1" t="str">
        <f>IF(ISTEXT(D4028),RIGHT(D4028,5),TEXT(D4028,"mm/dd"))</f>
        <v>01/01</v>
      </c>
      <c r="G4028" s="39">
        <f>SUM(MID(E4028,1,1),MID(E4028,2,1),MID(E4028,3,1),MID(E4028,4,1),MID(F4028,1,1),MID(F4028,2,1),MID(F4028,4,1),MID(F4028,5,1))</f>
        <v>18</v>
      </c>
      <c r="H4028" s="41">
        <f>IF(MOD(G4028,9)=0,9,MOD(G4028,9))</f>
        <v>9</v>
      </c>
      <c r="I4028" s="45" t="str">
        <f>IFERROR(MID("日月火水木金土",WEEKDAY(D4028),1),"")</f>
        <v>金</v>
      </c>
      <c r="J4028" s="304" t="s">
        <v>3997</v>
      </c>
      <c r="K4028" s="202" t="str">
        <f>VLOOKUP(F4028,石と花メイン,3,FALSE)</f>
        <v>◆柘榴石</v>
      </c>
      <c r="L4028" s="297" t="str">
        <f>VLOOKUP(F4028,石と花メイン,4,FALSE)</f>
        <v>松【常磐草】</v>
      </c>
      <c r="M4028" s="393">
        <f>IF(OR(MONTH(F4028)&lt;7,AND(MONTH(F4028)=7,DAY(F4028)&lt;=25)),
MOD(SUM((E4028-1901)*365,259),260),
MOD(SUM((E4028-1900)*365,259),260))</f>
        <v>214</v>
      </c>
      <c r="N4028" s="390">
        <f>IF(AND(MONTH(F4028)=7,DAY(F4028)&gt;25),1,
ROUNDDOWN((SUM(VLOOKUP(MONTH(F4028),D暦変換用数値,2,FALSE),DAY(F4028))/28)+1,0))</f>
        <v>6</v>
      </c>
      <c r="O4028" s="205">
        <f>IF(AND(MONTH(F4028)=7,DAY(F4028)&gt;25),DAY(F4028)-25,
MOD((SUM(VLOOKUP(MONTH(F4028),D暦変換用数値,2,FALSE),DAY(F4028))),28)+1)</f>
        <v>20</v>
      </c>
      <c r="P4028" s="406">
        <f>IF(OR(MONTH(F4028)&lt;7,AND(MONTH(F4028)=7,DAY(F4028)&lt;=25)),
MOD(SUM((E4028-1901)*365,(N4028-1)*28,O4028,258),260),
MOD(SUM((E4028-1900)*365,(N4028-1)*28,O4028,258),260))</f>
        <v>113</v>
      </c>
      <c r="Q4028" s="372" t="str">
        <f>VLOOKUP(MOD(P4028,4),色,2,FALSE)</f>
        <v>赤い</v>
      </c>
      <c r="R4028" s="290" t="str">
        <f>VLOOKUP(MOD(P4028,13),銀河の音,2,FALSE)</f>
        <v>太陽の</v>
      </c>
      <c r="S4028" s="383" t="str">
        <f>VLOOKUP(MOD(P4028,20),太陽の紋章,2,FALSE)</f>
        <v>空歩く者</v>
      </c>
      <c r="T4028" s="97" t="s">
        <v>6122</v>
      </c>
    </row>
    <row r="4029" spans="1:20" ht="13.5" customHeight="1">
      <c r="A4029" s="50" t="str">
        <f>VLOOKUP(MOD(E4029,10),十干,2,FALSE)</f>
        <v>庚</v>
      </c>
      <c r="B4029" s="199" t="str">
        <f>VLOOKUP(MOD(E4029,12),十二支,3,FALSE)</f>
        <v xml:space="preserve">11 木 </v>
      </c>
      <c r="C4029" s="201" t="str">
        <f>VLOOKUP(F4029,星座,3,TRUE)</f>
        <v xml:space="preserve">05 土 </v>
      </c>
      <c r="D4029" s="531">
        <v>21917</v>
      </c>
      <c r="E4029" s="1">
        <f>IFERROR(YEAR(D4029),LEFT(D4029,4))</f>
        <v>1960</v>
      </c>
      <c r="F4029" s="1" t="str">
        <f>IF(ISTEXT(D4029),RIGHT(D4029,5),TEXT(D4029,"mm/dd"))</f>
        <v>01/02</v>
      </c>
      <c r="G4029" s="39">
        <f>SUM(MID(E4029,1,1),MID(E4029,2,1),MID(E4029,3,1),MID(E4029,4,1),MID(F4029,1,1),MID(F4029,2,1),MID(F4029,4,1),MID(F4029,5,1))</f>
        <v>19</v>
      </c>
      <c r="H4029" s="41">
        <f>IF(MOD(G4029,9)=0,9,MOD(G4029,9))</f>
        <v>1</v>
      </c>
      <c r="I4029" s="45" t="str">
        <f>IFERROR(MID("日月火水木金土",WEEKDAY(D4029),1),"")</f>
        <v>土</v>
      </c>
      <c r="J4029" s="304" t="s">
        <v>3998</v>
      </c>
      <c r="K4029" s="202" t="str">
        <f>VLOOKUP(F4029,石と花メイン,3,FALSE)</f>
        <v>●蛋白石</v>
      </c>
      <c r="L4029" s="297" t="str">
        <f>VLOOKUP(F4029,石と花メイン,4,FALSE)</f>
        <v>竹</v>
      </c>
      <c r="M4029" s="393">
        <f>IF(OR(MONTH(F4029)&lt;7,AND(MONTH(F4029)=7,DAY(F4029)&lt;=25)),
MOD(SUM((E4029-1901)*365,259),260),
MOD(SUM((E4029-1900)*365,259),260))</f>
        <v>214</v>
      </c>
      <c r="N4029" s="390">
        <f>IF(AND(MONTH(F4029)=7,DAY(F4029)&gt;25),1,
ROUNDDOWN((SUM(VLOOKUP(MONTH(F4029),D暦変換用数値,2,FALSE),DAY(F4029))/28)+1,0))</f>
        <v>6</v>
      </c>
      <c r="O4029" s="205">
        <f>IF(AND(MONTH(F4029)=7,DAY(F4029)&gt;25),DAY(F4029)-25,
MOD((SUM(VLOOKUP(MONTH(F4029),D暦変換用数値,2,FALSE),DAY(F4029))),28)+1)</f>
        <v>21</v>
      </c>
      <c r="P4029" s="406">
        <f>IF(OR(MONTH(F4029)&lt;7,AND(MONTH(F4029)=7,DAY(F4029)&lt;=25)),
MOD(SUM((E4029-1901)*365,(N4029-1)*28,O4029,258),260),
MOD(SUM((E4029-1900)*365,(N4029-1)*28,O4029,258),260))</f>
        <v>114</v>
      </c>
      <c r="Q4029" s="375" t="str">
        <f>VLOOKUP(MOD(P4029,4),色,2,FALSE)</f>
        <v>白い</v>
      </c>
      <c r="R4029" s="293" t="str">
        <f>VLOOKUP(MOD(P4029,13),銀河の音,2,FALSE)</f>
        <v>惑星の</v>
      </c>
      <c r="S4029" s="386" t="str">
        <f>VLOOKUP(MOD(P4029,20),太陽の紋章,2,FALSE)</f>
        <v>魔法使い</v>
      </c>
      <c r="T4029" s="103" t="s">
        <v>2467</v>
      </c>
    </row>
    <row r="4030" spans="1:20" ht="13.5" customHeight="1">
      <c r="A4030" s="282" t="str">
        <f>VLOOKUP(MOD(E4030,10),十干,2,FALSE)</f>
        <v>庚</v>
      </c>
      <c r="B4030" s="283" t="str">
        <f>VLOOKUP(MOD(E4030,12),十二支,3,FALSE)</f>
        <v xml:space="preserve">11 木 </v>
      </c>
      <c r="C4030" s="287" t="str">
        <f>VLOOKUP(F4030,星座,3,TRUE)</f>
        <v xml:space="preserve">05 土 </v>
      </c>
      <c r="D4030" s="533">
        <v>21919</v>
      </c>
      <c r="E4030" s="83">
        <f>IFERROR(YEAR(D4030),LEFT(D4030,4))</f>
        <v>1960</v>
      </c>
      <c r="F4030" s="83" t="str">
        <f>IF(ISTEXT(D4030),RIGHT(D4030,5),TEXT(D4030,"mm/dd"))</f>
        <v>01/04</v>
      </c>
      <c r="G4030" s="88">
        <f>SUM(MID(E4030,1,1),MID(E4030,2,1),MID(E4030,3,1),MID(E4030,4,1),MID(F4030,1,1),MID(F4030,2,1),MID(F4030,4,1),MID(F4030,5,1))</f>
        <v>21</v>
      </c>
      <c r="H4030" s="88">
        <f>IF(MOD(G4030,9)=0,9,MOD(G4030,9))</f>
        <v>3</v>
      </c>
      <c r="I4030" s="83" t="str">
        <f>IFERROR(MID("日月火水木金土",WEEKDAY(D4030),1),"")</f>
        <v>月</v>
      </c>
      <c r="J4030" s="303" t="s">
        <v>6092</v>
      </c>
      <c r="K4030" s="87" t="str">
        <f>VLOOKUP(F4030,石と花メイン,3,FALSE)</f>
        <v>□水晶</v>
      </c>
      <c r="L4030" s="296" t="str">
        <f>VLOOKUP(F4030,石と花メイン,4,FALSE)</f>
        <v>クロッカス【花サフラン】</v>
      </c>
      <c r="M4030" s="392">
        <f>IF(OR(MONTH(F4030)&lt;7,AND(MONTH(F4030)=7,DAY(F4030)&lt;=25)),
MOD(SUM((E4030-1901)*365,259),260),
MOD(SUM((E4030-1900)*365,259),260))</f>
        <v>214</v>
      </c>
      <c r="N4030" s="330">
        <f>IF(AND(MONTH(F4030)=7,DAY(F4030)&gt;25),1,
ROUNDDOWN((SUM(VLOOKUP(MONTH(F4030),D暦変換用数値,2,FALSE),DAY(F4030))/28)+1,0))</f>
        <v>6</v>
      </c>
      <c r="O4030" s="84">
        <f>IF(AND(MONTH(F4030)=7,DAY(F4030)&gt;25),DAY(F4030)-25,
MOD((SUM(VLOOKUP(MONTH(F4030),D暦変換用数値,2,FALSE),DAY(F4030))),28)+1)</f>
        <v>23</v>
      </c>
      <c r="P4030" s="405">
        <f>IF(OR(MONTH(F4030)&lt;7,AND(MONTH(F4030)=7,DAY(F4030)&lt;=25)),
MOD(SUM((E4030-1901)*365,(N4030-1)*28,O4030,258),260),
MOD(SUM((E4030-1900)*365,(N4030-1)*28,O4030,258),260))</f>
        <v>116</v>
      </c>
      <c r="Q4030" s="371" t="str">
        <f>VLOOKUP(MOD(P4030,4),色,2,FALSE)</f>
        <v>黄色い</v>
      </c>
      <c r="R4030" s="289" t="str">
        <f>VLOOKUP(MOD(P4030,13),銀河の音,2,FALSE)</f>
        <v>水晶の</v>
      </c>
      <c r="S4030" s="382" t="str">
        <f>VLOOKUP(MOD(P4030,20),太陽の紋章,2,FALSE)</f>
        <v>戦士</v>
      </c>
      <c r="T4030" s="102" t="s">
        <v>468</v>
      </c>
    </row>
    <row r="4031" spans="1:20" ht="13.5" customHeight="1">
      <c r="A4031" s="50" t="str">
        <f>VLOOKUP(MOD(E4031,10),十干,2,FALSE)</f>
        <v>庚</v>
      </c>
      <c r="B4031" s="199" t="str">
        <f>VLOOKUP(MOD(E4031,12),十二支,3,FALSE)</f>
        <v xml:space="preserve">11 木 </v>
      </c>
      <c r="C4031" s="201" t="str">
        <f>VLOOKUP(F4031,星座,3,TRUE)</f>
        <v xml:space="preserve">05 土 </v>
      </c>
      <c r="D4031" s="535">
        <v>21921</v>
      </c>
      <c r="E4031" s="45">
        <f>IFERROR(YEAR(D4031),LEFT(D4031,4))</f>
        <v>1960</v>
      </c>
      <c r="F4031" s="45" t="str">
        <f>IF(ISTEXT(D4031),RIGHT(D4031,5),TEXT(D4031,"mm/dd"))</f>
        <v>01/06</v>
      </c>
      <c r="G4031" s="41">
        <f>SUM(MID(E4031,1,1),MID(E4031,2,1),MID(E4031,3,1),MID(E4031,4,1),MID(F4031,1,1),MID(F4031,2,1),MID(F4031,4,1),MID(F4031,5,1))</f>
        <v>23</v>
      </c>
      <c r="H4031" s="41">
        <f>IF(MOD(G4031,9)=0,9,MOD(G4031,9))</f>
        <v>5</v>
      </c>
      <c r="I4031" s="45" t="str">
        <f>IFERROR(MID("日月火水木金土",WEEKDAY(D4031),1),"")</f>
        <v>水</v>
      </c>
      <c r="J4031" s="305" t="s">
        <v>1250</v>
      </c>
      <c r="K4031" s="203" t="str">
        <f>VLOOKUP(F4031,石と花メイン,3,FALSE)</f>
        <v>○真珠</v>
      </c>
      <c r="L4031" s="298" t="str">
        <f>VLOOKUP(F4031,石と花メイン,4,FALSE)</f>
        <v>パンジー【三色菫】</v>
      </c>
      <c r="M4031" s="394">
        <f>IF(OR(MONTH(F4031)&lt;7,AND(MONTH(F4031)=7,DAY(F4031)&lt;=25)),
MOD(SUM((E4031-1901)*365,259),260),
MOD(SUM((E4031-1900)*365,259),260))</f>
        <v>214</v>
      </c>
      <c r="N4031" s="391">
        <f>IF(AND(MONTH(F4031)=7,DAY(F4031)&gt;25),1,
ROUNDDOWN((SUM(VLOOKUP(MONTH(F4031),D暦変換用数値,2,FALSE),DAY(F4031))/28)+1,0))</f>
        <v>6</v>
      </c>
      <c r="O4031" s="46">
        <f>IF(AND(MONTH(F4031)=7,DAY(F4031)&gt;25),DAY(F4031)-25,
MOD((SUM(VLOOKUP(MONTH(F4031),D暦変換用数値,2,FALSE),DAY(F4031))),28)+1)</f>
        <v>25</v>
      </c>
      <c r="P4031" s="407">
        <f>IF(OR(MONTH(F4031)&lt;7,AND(MONTH(F4031)=7,DAY(F4031)&lt;=25)),
MOD(SUM((E4031-1901)*365,(N4031-1)*28,O4031,258),260),
MOD(SUM((E4031-1900)*365,(N4031-1)*28,O4031,258),260))</f>
        <v>118</v>
      </c>
      <c r="Q4031" s="375" t="str">
        <f>VLOOKUP(MOD(P4031,4),色,2,FALSE)</f>
        <v>白い</v>
      </c>
      <c r="R4031" s="293" t="str">
        <f>VLOOKUP(MOD(P4031,13),銀河の音,2,FALSE)</f>
        <v>磁気の</v>
      </c>
      <c r="S4031" s="386" t="str">
        <f>VLOOKUP(MOD(P4031,20),太陽の紋章,2,FALSE)</f>
        <v>鏡</v>
      </c>
      <c r="T4031" s="79"/>
    </row>
    <row r="4032" spans="1:20" ht="13.5" customHeight="1">
      <c r="A4032" s="334" t="str">
        <f>VLOOKUP(MOD(E4032,10),十干,2,FALSE)</f>
        <v>庚</v>
      </c>
      <c r="B4032" s="331" t="str">
        <f>VLOOKUP(MOD(E4032,12),十二支,3,FALSE)</f>
        <v xml:space="preserve">11 木 </v>
      </c>
      <c r="C4032" s="336" t="str">
        <f>VLOOKUP(F4032,星座,3,TRUE)</f>
        <v xml:space="preserve">05 土 </v>
      </c>
      <c r="D4032" s="534">
        <v>21932</v>
      </c>
      <c r="E4032" s="131">
        <f>IFERROR(YEAR(D4032),LEFT(D4032,4))</f>
        <v>1960</v>
      </c>
      <c r="F4032" s="131" t="str">
        <f>IF(ISTEXT(D4032),RIGHT(D4032,5),TEXT(D4032,"mm/dd"))</f>
        <v>01/17</v>
      </c>
      <c r="G4032" s="133">
        <f>SUM(MID(E4032,1,1),MID(E4032,2,1),MID(E4032,3,1),MID(E4032,4,1),MID(F4032,1,1),MID(F4032,2,1),MID(F4032,4,1),MID(F4032,5,1))</f>
        <v>25</v>
      </c>
      <c r="H4032" s="133">
        <f>IF(MOD(G4032,9)=0,9,MOD(G4032,9))</f>
        <v>7</v>
      </c>
      <c r="I4032" s="131" t="str">
        <f>IFERROR(MID("日月火水木金土",WEEKDAY(D4032),1),"")</f>
        <v>日</v>
      </c>
      <c r="J4032" s="306" t="s">
        <v>8601</v>
      </c>
      <c r="K4032" s="335" t="str">
        <f>VLOOKUP(F4032,石と花メイン,3,FALSE)</f>
        <v>◆翠玉</v>
      </c>
      <c r="L4032" s="302" t="str">
        <f>VLOOKUP(F4032,石と花メイン,4,FALSE)</f>
        <v>胡蝶蘭【ファレノプシス】</v>
      </c>
      <c r="M4032" s="396">
        <f>IF(OR(MONTH(F4032)&lt;7,AND(MONTH(F4032)=7,DAY(F4032)&lt;=25)),
MOD(SUM((E4032-1901)*365,259),260),
MOD(SUM((E4032-1900)*365,259),260))</f>
        <v>214</v>
      </c>
      <c r="N4032" s="335">
        <f>IF(AND(MONTH(F4032)=7,DAY(F4032)&gt;25),1,
ROUNDDOWN((SUM(VLOOKUP(MONTH(F4032),D暦変換用数値,2,FALSE),DAY(F4032))/28)+1,0))</f>
        <v>7</v>
      </c>
      <c r="O4032" s="132">
        <f>IF(AND(MONTH(F4032)=7,DAY(F4032)&gt;25),DAY(F4032)-25,
MOD((SUM(VLOOKUP(MONTH(F4032),D暦変換用数値,2,FALSE),DAY(F4032))),28)+1)</f>
        <v>8</v>
      </c>
      <c r="P4032" s="404">
        <f>IF(OR(MONTH(F4032)&lt;7,AND(MONTH(F4032)=7,DAY(F4032)&lt;=25)),
MOD(SUM((E4032-1901)*365,(N4032-1)*28,O4032,258),260),
MOD(SUM((E4032-1900)*365,(N4032-1)*28,O4032,258),260))</f>
        <v>129</v>
      </c>
      <c r="Q4032" s="376" t="str">
        <f>VLOOKUP(MOD(P4032,4),色,2,FALSE)</f>
        <v>赤い</v>
      </c>
      <c r="R4032" s="333" t="str">
        <f>VLOOKUP(MOD(P4032,13),銀河の音,2,FALSE)</f>
        <v>水晶の</v>
      </c>
      <c r="S4032" s="387" t="str">
        <f>VLOOKUP(MOD(P4032,20),太陽の紋章,2,FALSE)</f>
        <v>月</v>
      </c>
      <c r="T4032" s="119" t="s">
        <v>8599</v>
      </c>
    </row>
    <row r="4033" spans="1:20" ht="13.5" customHeight="1">
      <c r="A4033" s="49" t="str">
        <f>VLOOKUP(MOD(E4033,10),十干,2,FALSE)</f>
        <v>庚</v>
      </c>
      <c r="B4033" s="199" t="str">
        <f>VLOOKUP(MOD(E4033,12),十二支,3,FALSE)</f>
        <v xml:space="preserve">11 木 </v>
      </c>
      <c r="C4033" s="201" t="str">
        <f>VLOOKUP(F4033,星座,3,TRUE)</f>
        <v xml:space="preserve">05 土 </v>
      </c>
      <c r="D4033" s="535">
        <v>22273</v>
      </c>
      <c r="E4033" s="45">
        <f>IFERROR(YEAR(D4033),LEFT(D4033,4))</f>
        <v>1960</v>
      </c>
      <c r="F4033" s="45" t="str">
        <f>IF(ISTEXT(D4033),RIGHT(D4033,5),TEXT(D4033,"mm/dd"))</f>
        <v>12/23</v>
      </c>
      <c r="G4033" s="41">
        <f>SUM(MID(E4033,1,1),MID(E4033,2,1),MID(E4033,3,1),MID(E4033,4,1),MID(F4033,1,1),MID(F4033,2,1),MID(F4033,4,1),MID(F4033,5,1))</f>
        <v>24</v>
      </c>
      <c r="H4033" s="41">
        <f>IF(MOD(G4033,9)=0,9,MOD(G4033,9))</f>
        <v>6</v>
      </c>
      <c r="I4033" s="45" t="str">
        <f>IFERROR(MID("日月火水木金土",WEEKDAY(D4033),1),"")</f>
        <v>金</v>
      </c>
      <c r="J4033" s="305" t="s">
        <v>6214</v>
      </c>
      <c r="K4033" s="203" t="str">
        <f>VLOOKUP(F4033,石と花メイン,3,FALSE)</f>
        <v>◆柘榴石</v>
      </c>
      <c r="L4033" s="298" t="str">
        <f>VLOOKUP(F4033,石と花メイン,4,FALSE)</f>
        <v>カトレア</v>
      </c>
      <c r="M4033" s="394">
        <f>IF(OR(MONTH(F4033)&lt;7,AND(MONTH(F4033)=7,DAY(F4033)&lt;=25)),
MOD(SUM((E4033-1901)*365,259),260),
MOD(SUM((E4033-1900)*365,259),260))</f>
        <v>59</v>
      </c>
      <c r="N4033" s="391">
        <f>IF(AND(MONTH(F4033)=7,DAY(F4033)&gt;25),1,
ROUNDDOWN((SUM(VLOOKUP(MONTH(F4033),D暦変換用数値,2,FALSE),DAY(F4033))/28)+1,0))</f>
        <v>6</v>
      </c>
      <c r="O4033" s="46">
        <f>IF(AND(MONTH(F4033)=7,DAY(F4033)&gt;25),DAY(F4033)-25,
MOD((SUM(VLOOKUP(MONTH(F4033),D暦変換用数値,2,FALSE),DAY(F4033))),28)+1)</f>
        <v>11</v>
      </c>
      <c r="P4033" s="407">
        <f>IF(OR(MONTH(F4033)&lt;7,AND(MONTH(F4033)=7,DAY(F4033)&lt;=25)),
MOD(SUM((E4033-1901)*365,(N4033-1)*28,O4033,258),260),
MOD(SUM((E4033-1900)*365,(N4033-1)*28,O4033,258),260))</f>
        <v>209</v>
      </c>
      <c r="Q4033" s="372" t="str">
        <f>VLOOKUP(MOD(P4033,4),色,2,FALSE)</f>
        <v>赤い</v>
      </c>
      <c r="R4033" s="290" t="str">
        <f>VLOOKUP(MOD(P4033,13),銀河の音,2,FALSE)</f>
        <v>磁気の</v>
      </c>
      <c r="S4033" s="383" t="str">
        <f>VLOOKUP(MOD(P4033,20),太陽の紋章,2,FALSE)</f>
        <v>月</v>
      </c>
      <c r="T4033" s="79"/>
    </row>
    <row r="4034" spans="1:20" ht="13.5" customHeight="1">
      <c r="A4034" s="50" t="str">
        <f>VLOOKUP(MOD(E4034,10),十干,2,FALSE)</f>
        <v>庚</v>
      </c>
      <c r="B4034" s="199" t="str">
        <f>VLOOKUP(MOD(E4034,12),十二支,3,FALSE)</f>
        <v xml:space="preserve">11 木 </v>
      </c>
      <c r="C4034" s="201" t="str">
        <f>VLOOKUP(F4034,星座,3,TRUE)</f>
        <v xml:space="preserve">05 土 </v>
      </c>
      <c r="D4034" s="531">
        <v>22273</v>
      </c>
      <c r="E4034" s="1">
        <f>IFERROR(YEAR(D4034),LEFT(D4034,4))</f>
        <v>1960</v>
      </c>
      <c r="F4034" s="1" t="str">
        <f>IF(ISTEXT(D4034),RIGHT(D4034,5),TEXT(D4034,"mm/dd"))</f>
        <v>12/23</v>
      </c>
      <c r="G4034" s="39">
        <f>SUM(MID(E4034,1,1),MID(E4034,2,1),MID(E4034,3,1),MID(E4034,4,1),MID(F4034,1,1),MID(F4034,2,1),MID(F4034,4,1),MID(F4034,5,1))</f>
        <v>24</v>
      </c>
      <c r="H4034" s="41">
        <f>IF(MOD(G4034,9)=0,9,MOD(G4034,9))</f>
        <v>6</v>
      </c>
      <c r="I4034" s="45" t="str">
        <f>IFERROR(MID("日月火水木金土",WEEKDAY(D4034),1),"")</f>
        <v>金</v>
      </c>
      <c r="J4034" s="304" t="s">
        <v>3999</v>
      </c>
      <c r="K4034" s="202" t="str">
        <f>VLOOKUP(F4034,石と花メイン,3,FALSE)</f>
        <v>◆柘榴石</v>
      </c>
      <c r="L4034" s="297" t="str">
        <f>VLOOKUP(F4034,石と花メイン,4,FALSE)</f>
        <v>カトレア</v>
      </c>
      <c r="M4034" s="393">
        <f>IF(OR(MONTH(F4034)&lt;7,AND(MONTH(F4034)=7,DAY(F4034)&lt;=25)),
MOD(SUM((E4034-1901)*365,259),260),
MOD(SUM((E4034-1900)*365,259),260))</f>
        <v>59</v>
      </c>
      <c r="N4034" s="390">
        <f>IF(AND(MONTH(F4034)=7,DAY(F4034)&gt;25),1,
ROUNDDOWN((SUM(VLOOKUP(MONTH(F4034),D暦変換用数値,2,FALSE),DAY(F4034))/28)+1,0))</f>
        <v>6</v>
      </c>
      <c r="O4034" s="205">
        <f>IF(AND(MONTH(F4034)=7,DAY(F4034)&gt;25),DAY(F4034)-25,
MOD((SUM(VLOOKUP(MONTH(F4034),D暦変換用数値,2,FALSE),DAY(F4034))),28)+1)</f>
        <v>11</v>
      </c>
      <c r="P4034" s="406">
        <f>IF(OR(MONTH(F4034)&lt;7,AND(MONTH(F4034)=7,DAY(F4034)&lt;=25)),
MOD(SUM((E4034-1901)*365,(N4034-1)*28,O4034,258),260),
MOD(SUM((E4034-1900)*365,(N4034-1)*28,O4034,258),260))</f>
        <v>209</v>
      </c>
      <c r="Q4034" s="372" t="str">
        <f>VLOOKUP(MOD(P4034,4),色,2,FALSE)</f>
        <v>赤い</v>
      </c>
      <c r="R4034" s="290" t="str">
        <f>VLOOKUP(MOD(P4034,13),銀河の音,2,FALSE)</f>
        <v>磁気の</v>
      </c>
      <c r="S4034" s="383" t="str">
        <f>VLOOKUP(MOD(P4034,20),太陽の紋章,2,FALSE)</f>
        <v>月</v>
      </c>
      <c r="T4034" s="98" t="s">
        <v>3736</v>
      </c>
    </row>
    <row r="4035" spans="1:20" ht="13.5" customHeight="1">
      <c r="A4035" s="334" t="str">
        <f>VLOOKUP(MOD(E4035,10),十干,2,FALSE)</f>
        <v>庚</v>
      </c>
      <c r="B4035" s="331" t="str">
        <f>VLOOKUP(MOD(E4035,12),十二支,3,FALSE)</f>
        <v xml:space="preserve">11 木 </v>
      </c>
      <c r="C4035" s="336" t="str">
        <f>VLOOKUP(F4035,星座,3,TRUE)</f>
        <v xml:space="preserve">05 土 </v>
      </c>
      <c r="D4035" s="534">
        <v>22274</v>
      </c>
      <c r="E4035" s="131">
        <f>IFERROR(YEAR(D4035),LEFT(D4035,4))</f>
        <v>1960</v>
      </c>
      <c r="F4035" s="131" t="str">
        <f>IF(ISTEXT(D4035),RIGHT(D4035,5),TEXT(D4035,"mm/dd"))</f>
        <v>12/24</v>
      </c>
      <c r="G4035" s="133">
        <f>SUM(MID(E4035,1,1),MID(E4035,2,1),MID(E4035,3,1),MID(E4035,4,1),MID(F4035,1,1),MID(F4035,2,1),MID(F4035,4,1),MID(F4035,5,1))</f>
        <v>25</v>
      </c>
      <c r="H4035" s="133">
        <f>IF(MOD(G4035,9)=0,9,MOD(G4035,9))</f>
        <v>7</v>
      </c>
      <c r="I4035" s="131" t="str">
        <f>IFERROR(MID("日月火水木金土",WEEKDAY(D4035),1),"")</f>
        <v>土</v>
      </c>
      <c r="J4035" s="306" t="s">
        <v>8594</v>
      </c>
      <c r="K4035" s="335" t="str">
        <f>VLOOKUP(F4035,石と花メイン,3,FALSE)</f>
        <v>◆紅玉</v>
      </c>
      <c r="L4035" s="302" t="str">
        <f>VLOOKUP(F4035,石と花メイン,4,FALSE)</f>
        <v>宿木/寄生木【寓生】</v>
      </c>
      <c r="M4035" s="396">
        <f>IF(OR(MONTH(F4035)&lt;7,AND(MONTH(F4035)=7,DAY(F4035)&lt;=25)),
MOD(SUM((E4035-1901)*365,259),260),
MOD(SUM((E4035-1900)*365,259),260))</f>
        <v>59</v>
      </c>
      <c r="N4035" s="335">
        <f>IF(AND(MONTH(F4035)=7,DAY(F4035)&gt;25),1,
ROUNDDOWN((SUM(VLOOKUP(MONTH(F4035),D暦変換用数値,2,FALSE),DAY(F4035))/28)+1,0))</f>
        <v>6</v>
      </c>
      <c r="O4035" s="132">
        <f>IF(AND(MONTH(F4035)=7,DAY(F4035)&gt;25),DAY(F4035)-25,
MOD((SUM(VLOOKUP(MONTH(F4035),D暦変換用数値,2,FALSE),DAY(F4035))),28)+1)</f>
        <v>12</v>
      </c>
      <c r="P4035" s="404">
        <f>IF(OR(MONTH(F4035)&lt;7,AND(MONTH(F4035)=7,DAY(F4035)&lt;=25)),
MOD(SUM((E4035-1901)*365,(N4035-1)*28,O4035,258),260),
MOD(SUM((E4035-1900)*365,(N4035-1)*28,O4035,258),260))</f>
        <v>210</v>
      </c>
      <c r="Q4035" s="376" t="str">
        <f>VLOOKUP(MOD(P4035,4),色,2,FALSE)</f>
        <v>白い</v>
      </c>
      <c r="R4035" s="333" t="str">
        <f>VLOOKUP(MOD(P4035,13),銀河の音,2,FALSE)</f>
        <v>月の</v>
      </c>
      <c r="S4035" s="387" t="str">
        <f>VLOOKUP(MOD(P4035,20),太陽の紋章,2,FALSE)</f>
        <v>犬</v>
      </c>
      <c r="T4035" s="127" t="s">
        <v>8597</v>
      </c>
    </row>
    <row r="4036" spans="1:20" ht="13.5" customHeight="1">
      <c r="A4036" s="50" t="str">
        <f>VLOOKUP(MOD(E4036,10),十干,2,FALSE)</f>
        <v>庚</v>
      </c>
      <c r="B4036" s="199" t="str">
        <f>VLOOKUP(MOD(E4036,12),十二支,3,FALSE)</f>
        <v xml:space="preserve">11 木 </v>
      </c>
      <c r="C4036" s="201" t="str">
        <f>VLOOKUP(F4036,星座,3,TRUE)</f>
        <v xml:space="preserve">05 土 </v>
      </c>
      <c r="D4036" s="531">
        <v>22279</v>
      </c>
      <c r="E4036" s="1">
        <f>IFERROR(YEAR(D4036),LEFT(D4036,4))</f>
        <v>1960</v>
      </c>
      <c r="F4036" s="1" t="str">
        <f>IF(ISTEXT(D4036),RIGHT(D4036,5),TEXT(D4036,"mm/dd"))</f>
        <v>12/29</v>
      </c>
      <c r="G4036" s="39">
        <f>SUM(MID(E4036,1,1),MID(E4036,2,1),MID(E4036,3,1),MID(E4036,4,1),MID(F4036,1,1),MID(F4036,2,1),MID(F4036,4,1),MID(F4036,5,1))</f>
        <v>30</v>
      </c>
      <c r="H4036" s="41">
        <f>IF(MOD(G4036,9)=0,9,MOD(G4036,9))</f>
        <v>3</v>
      </c>
      <c r="I4036" s="45" t="str">
        <f>IFERROR(MID("日月火水木金土",WEEKDAY(D4036),1),"")</f>
        <v>木</v>
      </c>
      <c r="J4036" s="304" t="s">
        <v>4000</v>
      </c>
      <c r="K4036" s="202" t="str">
        <f>VLOOKUP(F4036,石と花メイン,3,FALSE)</f>
        <v>□水晶</v>
      </c>
      <c r="L4036" s="297" t="str">
        <f>VLOOKUP(F4036,石と花メイン,4,FALSE)</f>
        <v>南天</v>
      </c>
      <c r="M4036" s="393">
        <f>IF(OR(MONTH(F4036)&lt;7,AND(MONTH(F4036)=7,DAY(F4036)&lt;=25)),
MOD(SUM((E4036-1901)*365,259),260),
MOD(SUM((E4036-1900)*365,259),260))</f>
        <v>59</v>
      </c>
      <c r="N4036" s="390">
        <f>IF(AND(MONTH(F4036)=7,DAY(F4036)&gt;25),1,
ROUNDDOWN((SUM(VLOOKUP(MONTH(F4036),D暦変換用数値,2,FALSE),DAY(F4036))/28)+1,0))</f>
        <v>6</v>
      </c>
      <c r="O4036" s="205">
        <f>IF(AND(MONTH(F4036)=7,DAY(F4036)&gt;25),DAY(F4036)-25,
MOD((SUM(VLOOKUP(MONTH(F4036),D暦変換用数値,2,FALSE),DAY(F4036))),28)+1)</f>
        <v>17</v>
      </c>
      <c r="P4036" s="406">
        <f>IF(OR(MONTH(F4036)&lt;7,AND(MONTH(F4036)=7,DAY(F4036)&lt;=25)),
MOD(SUM((E4036-1901)*365,(N4036-1)*28,O4036,258),260),
MOD(SUM((E4036-1900)*365,(N4036-1)*28,O4036,258),260))</f>
        <v>215</v>
      </c>
      <c r="Q4036" s="374" t="str">
        <f>VLOOKUP(MOD(P4036,4),色,2,FALSE)</f>
        <v>青い</v>
      </c>
      <c r="R4036" s="292" t="str">
        <f>VLOOKUP(MOD(P4036,13),銀河の音,2,FALSE)</f>
        <v>共振の</v>
      </c>
      <c r="S4036" s="385" t="str">
        <f>VLOOKUP(MOD(P4036,20),太陽の紋章,2,FALSE)</f>
        <v>鷲</v>
      </c>
      <c r="T4036" s="98" t="s">
        <v>3736</v>
      </c>
    </row>
    <row r="4037" spans="1:20" ht="13.5" customHeight="1">
      <c r="A4037" s="50" t="str">
        <f>VLOOKUP(MOD(E4037,10),十干,2,FALSE)</f>
        <v>壬</v>
      </c>
      <c r="B4037" s="199" t="str">
        <f>VLOOKUP(MOD(E4037,12),十二支,3,FALSE)</f>
        <v xml:space="preserve">11 木 </v>
      </c>
      <c r="C4037" s="201" t="str">
        <f>VLOOKUP(F4037,星座,3,TRUE)</f>
        <v xml:space="preserve">05 土 </v>
      </c>
      <c r="D4037" s="531">
        <v>26306</v>
      </c>
      <c r="E4037" s="1">
        <f>IFERROR(YEAR(D4037),LEFT(D4037,4))</f>
        <v>1972</v>
      </c>
      <c r="F4037" s="1" t="str">
        <f>IF(ISTEXT(D4037),RIGHT(D4037,5),TEXT(D4037,"mm/dd"))</f>
        <v>01/08</v>
      </c>
      <c r="G4037" s="39">
        <f>SUM(MID(E4037,1,1),MID(E4037,2,1),MID(E4037,3,1),MID(E4037,4,1),MID(F4037,1,1),MID(F4037,2,1),MID(F4037,4,1),MID(F4037,5,1))</f>
        <v>28</v>
      </c>
      <c r="H4037" s="41">
        <f>IF(MOD(G4037,9)=0,9,MOD(G4037,9))</f>
        <v>1</v>
      </c>
      <c r="I4037" s="45" t="str">
        <f>IFERROR(MID("日月火水木金土",WEEKDAY(D4037),1),"")</f>
        <v>土</v>
      </c>
      <c r="J4037" s="304" t="s">
        <v>4001</v>
      </c>
      <c r="K4037" s="202" t="str">
        <f>VLOOKUP(F4037,石と花メイン,3,FALSE)</f>
        <v>●珊瑚</v>
      </c>
      <c r="L4037" s="297" t="str">
        <f>VLOOKUP(F4037,石と花メイン,4,FALSE)</f>
        <v>母子草【御形】</v>
      </c>
      <c r="M4037" s="393">
        <f>IF(OR(MONTH(F4037)&lt;7,AND(MONTH(F4037)=7,DAY(F4037)&lt;=25)),
MOD(SUM((E4037-1901)*365,259),260),
MOD(SUM((E4037-1900)*365,259),260))</f>
        <v>174</v>
      </c>
      <c r="N4037" s="390">
        <f>IF(AND(MONTH(F4037)=7,DAY(F4037)&gt;25),1,
ROUNDDOWN((SUM(VLOOKUP(MONTH(F4037),D暦変換用数値,2,FALSE),DAY(F4037))/28)+1,0))</f>
        <v>6</v>
      </c>
      <c r="O4037" s="205">
        <f>IF(AND(MONTH(F4037)=7,DAY(F4037)&gt;25),DAY(F4037)-25,
MOD((SUM(VLOOKUP(MONTH(F4037),D暦変換用数値,2,FALSE),DAY(F4037))),28)+1)</f>
        <v>27</v>
      </c>
      <c r="P4037" s="406">
        <f>IF(OR(MONTH(F4037)&lt;7,AND(MONTH(F4037)=7,DAY(F4037)&lt;=25)),
MOD(SUM((E4037-1901)*365,(N4037-1)*28,O4037,258),260),
MOD(SUM((E4037-1900)*365,(N4037-1)*28,O4037,258),260))</f>
        <v>80</v>
      </c>
      <c r="Q4037" s="373" t="str">
        <f>VLOOKUP(MOD(P4037,4),色,2,FALSE)</f>
        <v>黄色い</v>
      </c>
      <c r="R4037" s="291" t="str">
        <f>VLOOKUP(MOD(P4037,13),銀河の音,2,FALSE)</f>
        <v>月の</v>
      </c>
      <c r="S4037" s="384" t="str">
        <f>VLOOKUP(MOD(P4037,20),太陽の紋章,2,FALSE)</f>
        <v>太陽</v>
      </c>
      <c r="T4037" s="111" t="s">
        <v>2468</v>
      </c>
    </row>
    <row r="4038" spans="1:20" ht="13.5" customHeight="1">
      <c r="A4038" s="50" t="str">
        <f>VLOOKUP(MOD(E4038,10),十干,2,FALSE)</f>
        <v>壬</v>
      </c>
      <c r="B4038" s="199" t="str">
        <f>VLOOKUP(MOD(E4038,12),十二支,3,FALSE)</f>
        <v xml:space="preserve">11 木 </v>
      </c>
      <c r="C4038" s="201" t="str">
        <f>VLOOKUP(F4038,星座,3,TRUE)</f>
        <v xml:space="preserve">05 土 </v>
      </c>
      <c r="D4038" s="531">
        <v>26308</v>
      </c>
      <c r="E4038" s="1">
        <f>IFERROR(YEAR(D4038),LEFT(D4038,4))</f>
        <v>1972</v>
      </c>
      <c r="F4038" s="1" t="str">
        <f>IF(ISTEXT(D4038),RIGHT(D4038,5),TEXT(D4038,"mm/dd"))</f>
        <v>01/10</v>
      </c>
      <c r="G4038" s="39">
        <f>SUM(MID(E4038,1,1),MID(E4038,2,1),MID(E4038,3,1),MID(E4038,4,1),MID(F4038,1,1),MID(F4038,2,1),MID(F4038,4,1),MID(F4038,5,1))</f>
        <v>21</v>
      </c>
      <c r="H4038" s="41">
        <f>IF(MOD(G4038,9)=0,9,MOD(G4038,9))</f>
        <v>3</v>
      </c>
      <c r="I4038" s="45" t="str">
        <f>IFERROR(MID("日月火水木金土",WEEKDAY(D4038),1),"")</f>
        <v>月</v>
      </c>
      <c r="J4038" s="304" t="s">
        <v>4002</v>
      </c>
      <c r="K4038" s="202" t="str">
        <f>VLOOKUP(F4038,石と花メイン,3,FALSE)</f>
        <v>◇金剛石</v>
      </c>
      <c r="L4038" s="297" t="str">
        <f>VLOOKUP(F4038,石と花メイン,4,FALSE)</f>
        <v>フリージア【浅黄水仙】</v>
      </c>
      <c r="M4038" s="393">
        <f>IF(OR(MONTH(F4038)&lt;7,AND(MONTH(F4038)=7,DAY(F4038)&lt;=25)),
MOD(SUM((E4038-1901)*365,259),260),
MOD(SUM((E4038-1900)*365,259),260))</f>
        <v>174</v>
      </c>
      <c r="N4038" s="390">
        <f>IF(AND(MONTH(F4038)=7,DAY(F4038)&gt;25),1,
ROUNDDOWN((SUM(VLOOKUP(MONTH(F4038),D暦変換用数値,2,FALSE),DAY(F4038))/28)+1,0))</f>
        <v>7</v>
      </c>
      <c r="O4038" s="205">
        <f>IF(AND(MONTH(F4038)=7,DAY(F4038)&gt;25),DAY(F4038)-25,
MOD((SUM(VLOOKUP(MONTH(F4038),D暦変換用数値,2,FALSE),DAY(F4038))),28)+1)</f>
        <v>1</v>
      </c>
      <c r="P4038" s="406">
        <f>IF(OR(MONTH(F4038)&lt;7,AND(MONTH(F4038)=7,DAY(F4038)&lt;=25)),
MOD(SUM((E4038-1901)*365,(N4038-1)*28,O4038,258),260),
MOD(SUM((E4038-1900)*365,(N4038-1)*28,O4038,258),260))</f>
        <v>82</v>
      </c>
      <c r="Q4038" s="375" t="str">
        <f>VLOOKUP(MOD(P4038,4),色,2,FALSE)</f>
        <v>白い</v>
      </c>
      <c r="R4038" s="293" t="str">
        <f>VLOOKUP(MOD(P4038,13),銀河の音,2,FALSE)</f>
        <v>自己存在の</v>
      </c>
      <c r="S4038" s="386" t="str">
        <f>VLOOKUP(MOD(P4038,20),太陽の紋章,2,FALSE)</f>
        <v>風</v>
      </c>
      <c r="T4038" s="111" t="s">
        <v>899</v>
      </c>
    </row>
    <row r="4039" spans="1:20" ht="13.5" customHeight="1">
      <c r="A4039" s="50" t="str">
        <f>VLOOKUP(MOD(E4039,10),十干,2,FALSE)</f>
        <v>壬</v>
      </c>
      <c r="B4039" s="199" t="str">
        <f>VLOOKUP(MOD(E4039,12),十二支,3,FALSE)</f>
        <v xml:space="preserve">11 木 </v>
      </c>
      <c r="C4039" s="201" t="str">
        <f>VLOOKUP(F4039,星座,3,TRUE)</f>
        <v xml:space="preserve">05 土 </v>
      </c>
      <c r="D4039" s="531">
        <v>26655</v>
      </c>
      <c r="E4039" s="1">
        <f>IFERROR(YEAR(D4039),LEFT(D4039,4))</f>
        <v>1972</v>
      </c>
      <c r="F4039" s="1" t="str">
        <f>IF(ISTEXT(D4039),RIGHT(D4039,5),TEXT(D4039,"mm/dd"))</f>
        <v>12/22</v>
      </c>
      <c r="G4039" s="39">
        <f>SUM(MID(E4039,1,1),MID(E4039,2,1),MID(E4039,3,1),MID(E4039,4,1),MID(F4039,1,1),MID(F4039,2,1),MID(F4039,4,1),MID(F4039,5,1))</f>
        <v>26</v>
      </c>
      <c r="H4039" s="41">
        <f>IF(MOD(G4039,9)=0,9,MOD(G4039,9))</f>
        <v>8</v>
      </c>
      <c r="I4039" s="45" t="str">
        <f>IFERROR(MID("日月火水木金土",WEEKDAY(D4039),1),"")</f>
        <v>金</v>
      </c>
      <c r="J4039" s="304" t="s">
        <v>4003</v>
      </c>
      <c r="K4039" s="202" t="str">
        <f>VLOOKUP(F4039,石と花メイン,3,FALSE)</f>
        <v>■赤縞瑪瑙</v>
      </c>
      <c r="L4039" s="297" t="str">
        <f>VLOOKUP(F4039,石と花メイン,4,FALSE)</f>
        <v>ポインセチア【猩々木】</v>
      </c>
      <c r="M4039" s="393">
        <f>IF(OR(MONTH(F4039)&lt;7,AND(MONTH(F4039)=7,DAY(F4039)&lt;=25)),
MOD(SUM((E4039-1901)*365,259),260),
MOD(SUM((E4039-1900)*365,259),260))</f>
        <v>19</v>
      </c>
      <c r="N4039" s="390">
        <f>IF(AND(MONTH(F4039)=7,DAY(F4039)&gt;25),1,
ROUNDDOWN((SUM(VLOOKUP(MONTH(F4039),D暦変換用数値,2,FALSE),DAY(F4039))/28)+1,0))</f>
        <v>6</v>
      </c>
      <c r="O4039" s="205">
        <f>IF(AND(MONTH(F4039)=7,DAY(F4039)&gt;25),DAY(F4039)-25,
MOD((SUM(VLOOKUP(MONTH(F4039),D暦変換用数値,2,FALSE),DAY(F4039))),28)+1)</f>
        <v>10</v>
      </c>
      <c r="P4039" s="406">
        <f>IF(OR(MONTH(F4039)&lt;7,AND(MONTH(F4039)=7,DAY(F4039)&lt;=25)),
MOD(SUM((E4039-1901)*365,(N4039-1)*28,O4039,258),260),
MOD(SUM((E4039-1900)*365,(N4039-1)*28,O4039,258),260))</f>
        <v>168</v>
      </c>
      <c r="Q4039" s="373" t="str">
        <f>VLOOKUP(MOD(P4039,4),色,2,FALSE)</f>
        <v>黄色い</v>
      </c>
      <c r="R4039" s="291" t="str">
        <f>VLOOKUP(MOD(P4039,13),銀河の音,2,FALSE)</f>
        <v>水晶の</v>
      </c>
      <c r="S4039" s="384" t="str">
        <f>VLOOKUP(MOD(P4039,20),太陽の紋章,2,FALSE)</f>
        <v>星</v>
      </c>
      <c r="T4039" s="97" t="s">
        <v>2469</v>
      </c>
    </row>
    <row r="4040" spans="1:20" ht="13.5" customHeight="1">
      <c r="A4040" s="282" t="str">
        <f>VLOOKUP(MOD(E4040,10),十干,2,FALSE)</f>
        <v>壬</v>
      </c>
      <c r="B4040" s="283" t="str">
        <f>VLOOKUP(MOD(E4040,12),十二支,3,FALSE)</f>
        <v xml:space="preserve">11 木 </v>
      </c>
      <c r="C4040" s="287" t="str">
        <f>VLOOKUP(F4040,星座,3,TRUE)</f>
        <v xml:space="preserve">05 土 </v>
      </c>
      <c r="D4040" s="533">
        <v>26659</v>
      </c>
      <c r="E4040" s="83">
        <f>IFERROR(YEAR(D4040),LEFT(D4040,4))</f>
        <v>1972</v>
      </c>
      <c r="F4040" s="83" t="str">
        <f>IF(ISTEXT(D4040),RIGHT(D4040,5),TEXT(D4040,"mm/dd"))</f>
        <v>12/26</v>
      </c>
      <c r="G4040" s="88">
        <f>SUM(MID(E4040,1,1),MID(E4040,2,1),MID(E4040,3,1),MID(E4040,4,1),MID(F4040,1,1),MID(F4040,2,1),MID(F4040,4,1),MID(F4040,5,1))</f>
        <v>30</v>
      </c>
      <c r="H4040" s="88">
        <f>IF(MOD(G4040,9)=0,9,MOD(G4040,9))</f>
        <v>3</v>
      </c>
      <c r="I4040" s="83" t="str">
        <f>IFERROR(MID("日月火水木金土",WEEKDAY(D4040),1),"")</f>
        <v>火</v>
      </c>
      <c r="J4040" s="303" t="s">
        <v>6093</v>
      </c>
      <c r="K4040" s="87" t="str">
        <f>VLOOKUP(F4040,石と花メイン,3,FALSE)</f>
        <v>◆翠玉</v>
      </c>
      <c r="L4040" s="296" t="str">
        <f>VLOOKUP(F4040,石と花メイン,4,FALSE)</f>
        <v>クリスマスローズ【雪起こし】</v>
      </c>
      <c r="M4040" s="392">
        <f>IF(OR(MONTH(F4040)&lt;7,AND(MONTH(F4040)=7,DAY(F4040)&lt;=25)),
MOD(SUM((E4040-1901)*365,259),260),
MOD(SUM((E4040-1900)*365,259),260))</f>
        <v>19</v>
      </c>
      <c r="N4040" s="330">
        <f>IF(AND(MONTH(F4040)=7,DAY(F4040)&gt;25),1,
ROUNDDOWN((SUM(VLOOKUP(MONTH(F4040),D暦変換用数値,2,FALSE),DAY(F4040))/28)+1,0))</f>
        <v>6</v>
      </c>
      <c r="O4040" s="84">
        <f>IF(AND(MONTH(F4040)=7,DAY(F4040)&gt;25),DAY(F4040)-25,
MOD((SUM(VLOOKUP(MONTH(F4040),D暦変換用数値,2,FALSE),DAY(F4040))),28)+1)</f>
        <v>14</v>
      </c>
      <c r="P4040" s="405">
        <f>IF(OR(MONTH(F4040)&lt;7,AND(MONTH(F4040)=7,DAY(F4040)&lt;=25)),
MOD(SUM((E4040-1901)*365,(N4040-1)*28,O4040,258),260),
MOD(SUM((E4040-1900)*365,(N4040-1)*28,O4040,258),260))</f>
        <v>172</v>
      </c>
      <c r="Q4040" s="371" t="str">
        <f>VLOOKUP(MOD(P4040,4),色,2,FALSE)</f>
        <v>黄色い</v>
      </c>
      <c r="R4040" s="289" t="str">
        <f>VLOOKUP(MOD(P4040,13),銀河の音,2,FALSE)</f>
        <v>電気の</v>
      </c>
      <c r="S4040" s="382" t="str">
        <f>VLOOKUP(MOD(P4040,20),太陽の紋章,2,FALSE)</f>
        <v>人</v>
      </c>
      <c r="T4040" s="100" t="s">
        <v>4405</v>
      </c>
    </row>
    <row r="4041" spans="1:20" ht="13.5" customHeight="1">
      <c r="A4041" s="50" t="str">
        <f>VLOOKUP(MOD(E4041,10),十干,2,FALSE)</f>
        <v>壬</v>
      </c>
      <c r="B4041" s="199" t="str">
        <f>VLOOKUP(MOD(E4041,12),十二支,3,FALSE)</f>
        <v xml:space="preserve">11 木 </v>
      </c>
      <c r="C4041" s="201" t="str">
        <f>VLOOKUP(F4041,星座,3,TRUE)</f>
        <v xml:space="preserve">05 土 </v>
      </c>
      <c r="D4041" s="531">
        <v>26661</v>
      </c>
      <c r="E4041" s="1">
        <f>IFERROR(YEAR(D4041),LEFT(D4041,4))</f>
        <v>1972</v>
      </c>
      <c r="F4041" s="1" t="str">
        <f>IF(ISTEXT(D4041),RIGHT(D4041,5),TEXT(D4041,"mm/dd"))</f>
        <v>12/28</v>
      </c>
      <c r="G4041" s="39">
        <f>SUM(MID(E4041,1,1),MID(E4041,2,1),MID(E4041,3,1),MID(E4041,4,1),MID(F4041,1,1),MID(F4041,2,1),MID(F4041,4,1),MID(F4041,5,1))</f>
        <v>32</v>
      </c>
      <c r="H4041" s="41">
        <f>IF(MOD(G4041,9)=0,9,MOD(G4041,9))</f>
        <v>5</v>
      </c>
      <c r="I4041" s="45" t="str">
        <f>IFERROR(MID("日月火水木金土",WEEKDAY(D4041),1),"")</f>
        <v>木</v>
      </c>
      <c r="J4041" s="304" t="s">
        <v>4004</v>
      </c>
      <c r="K4041" s="202" t="str">
        <f>VLOOKUP(F4041,石と花メイン,3,FALSE)</f>
        <v>○真珠</v>
      </c>
      <c r="L4041" s="297" t="str">
        <f>VLOOKUP(F4041,石と花メイン,4,FALSE)</f>
        <v>パフィオペディラム</v>
      </c>
      <c r="M4041" s="393">
        <f>IF(OR(MONTH(F4041)&lt;7,AND(MONTH(F4041)=7,DAY(F4041)&lt;=25)),
MOD(SUM((E4041-1901)*365,259),260),
MOD(SUM((E4041-1900)*365,259),260))</f>
        <v>19</v>
      </c>
      <c r="N4041" s="390">
        <f>IF(AND(MONTH(F4041)=7,DAY(F4041)&gt;25),1,
ROUNDDOWN((SUM(VLOOKUP(MONTH(F4041),D暦変換用数値,2,FALSE),DAY(F4041))/28)+1,0))</f>
        <v>6</v>
      </c>
      <c r="O4041" s="205">
        <f>IF(AND(MONTH(F4041)=7,DAY(F4041)&gt;25),DAY(F4041)-25,
MOD((SUM(VLOOKUP(MONTH(F4041),D暦変換用数値,2,FALSE),DAY(F4041))),28)+1)</f>
        <v>16</v>
      </c>
      <c r="P4041" s="406">
        <f>IF(OR(MONTH(F4041)&lt;7,AND(MONTH(F4041)=7,DAY(F4041)&lt;=25)),
MOD(SUM((E4041-1901)*365,(N4041-1)*28,O4041,258),260),
MOD(SUM((E4041-1900)*365,(N4041-1)*28,O4041,258),260))</f>
        <v>174</v>
      </c>
      <c r="Q4041" s="375" t="str">
        <f>VLOOKUP(MOD(P4041,4),色,2,FALSE)</f>
        <v>白い</v>
      </c>
      <c r="R4041" s="293" t="str">
        <f>VLOOKUP(MOD(P4041,13),銀河の音,2,FALSE)</f>
        <v>倍音の</v>
      </c>
      <c r="S4041" s="386" t="str">
        <f>VLOOKUP(MOD(P4041,20),太陽の紋章,2,FALSE)</f>
        <v>魔法使い</v>
      </c>
      <c r="T4041" s="98" t="s">
        <v>3736</v>
      </c>
    </row>
    <row r="4042" spans="1:20" ht="13.5" customHeight="1">
      <c r="A4042" s="50" t="str">
        <f>VLOOKUP(MOD(E4042,10),十干,2,FALSE)</f>
        <v>甲</v>
      </c>
      <c r="B4042" s="199" t="str">
        <f>VLOOKUP(MOD(E4042,12),十二支,3,FALSE)</f>
        <v xml:space="preserve">11 木 </v>
      </c>
      <c r="C4042" s="201" t="str">
        <f>VLOOKUP(F4042,星座,3,TRUE)</f>
        <v xml:space="preserve">05 土 </v>
      </c>
      <c r="D4042" s="535">
        <v>30694</v>
      </c>
      <c r="E4042" s="45">
        <f>IFERROR(YEAR(D4042),LEFT(D4042,4))</f>
        <v>1984</v>
      </c>
      <c r="F4042" s="45" t="str">
        <f>IF(ISTEXT(D4042),RIGHT(D4042,5),TEXT(D4042,"mm/dd"))</f>
        <v>01/13</v>
      </c>
      <c r="G4042" s="41">
        <f>SUM(MID(E4042,1,1),MID(E4042,2,1),MID(E4042,3,1),MID(E4042,4,1),MID(F4042,1,1),MID(F4042,2,1),MID(F4042,4,1),MID(F4042,5,1))</f>
        <v>27</v>
      </c>
      <c r="H4042" s="41">
        <f>IF(MOD(G4042,9)=0,9,MOD(G4042,9))</f>
        <v>9</v>
      </c>
      <c r="I4042" s="45" t="str">
        <f>IFERROR(MID("日月火水木金土",WEEKDAY(D4042),1),"")</f>
        <v>金</v>
      </c>
      <c r="J4042" s="305" t="s">
        <v>6357</v>
      </c>
      <c r="K4042" s="203" t="str">
        <f>VLOOKUP(F4042,石と花メイン,3,FALSE)</f>
        <v>◆猫目石</v>
      </c>
      <c r="L4042" s="298" t="str">
        <f>VLOOKUP(F4042,石と花メイン,4,FALSE)</f>
        <v>水仙【雪中花】</v>
      </c>
      <c r="M4042" s="394">
        <f>IF(OR(MONTH(F4042)&lt;7,AND(MONTH(F4042)=7,DAY(F4042)&lt;=25)),
MOD(SUM((E4042-1901)*365,259),260),
MOD(SUM((E4042-1900)*365,259),260))</f>
        <v>134</v>
      </c>
      <c r="N4042" s="391">
        <f>IF(AND(MONTH(F4042)=7,DAY(F4042)&gt;25),1,
ROUNDDOWN((SUM(VLOOKUP(MONTH(F4042),D暦変換用数値,2,FALSE),DAY(F4042))/28)+1,0))</f>
        <v>7</v>
      </c>
      <c r="O4042" s="46">
        <f>IF(AND(MONTH(F4042)=7,DAY(F4042)&gt;25),DAY(F4042)-25,
MOD((SUM(VLOOKUP(MONTH(F4042),D暦変換用数値,2,FALSE),DAY(F4042))),28)+1)</f>
        <v>4</v>
      </c>
      <c r="P4042" s="407">
        <f>IF(OR(MONTH(F4042)&lt;7,AND(MONTH(F4042)=7,DAY(F4042)&lt;=25)),
MOD(SUM((E4042-1901)*365,(N4042-1)*28,O4042,258),260),
MOD(SUM((E4042-1900)*365,(N4042-1)*28,O4042,258),260))</f>
        <v>45</v>
      </c>
      <c r="Q4042" s="372" t="str">
        <f>VLOOKUP(MOD(P4042,4),色,2,FALSE)</f>
        <v>赤い</v>
      </c>
      <c r="R4042" s="290" t="str">
        <f>VLOOKUP(MOD(P4042,13),銀河の音,2,FALSE)</f>
        <v>律動の</v>
      </c>
      <c r="S4042" s="383" t="str">
        <f>VLOOKUP(MOD(P4042,20),太陽の紋章,2,FALSE)</f>
        <v>蛇</v>
      </c>
      <c r="T4042" s="79"/>
    </row>
    <row r="4043" spans="1:20" ht="13.5" customHeight="1">
      <c r="A4043" s="50" t="str">
        <f>VLOOKUP(MOD(E4043,10),十干,2,FALSE)</f>
        <v>甲</v>
      </c>
      <c r="B4043" s="199" t="str">
        <f>VLOOKUP(MOD(E4043,12),十二支,3,FALSE)</f>
        <v xml:space="preserve">11 木 </v>
      </c>
      <c r="C4043" s="201" t="str">
        <f>VLOOKUP(F4043,星座,3,TRUE)</f>
        <v xml:space="preserve">05 土 </v>
      </c>
      <c r="D4043" s="531">
        <v>30695</v>
      </c>
      <c r="E4043" s="1">
        <f>IFERROR(YEAR(D4043),LEFT(D4043,4))</f>
        <v>1984</v>
      </c>
      <c r="F4043" s="1" t="str">
        <f>IF(ISTEXT(D4043),RIGHT(D4043,5),TEXT(D4043,"mm/dd"))</f>
        <v>01/14</v>
      </c>
      <c r="G4043" s="39">
        <f>SUM(MID(E4043,1,1),MID(E4043,2,1),MID(E4043,3,1),MID(E4043,4,1),MID(F4043,1,1),MID(F4043,2,1),MID(F4043,4,1),MID(F4043,5,1))</f>
        <v>28</v>
      </c>
      <c r="H4043" s="41">
        <f>IF(MOD(G4043,9)=0,9,MOD(G4043,9))</f>
        <v>1</v>
      </c>
      <c r="I4043" s="45" t="str">
        <f>IFERROR(MID("日月火水木金土",WEEKDAY(D4043),1),"")</f>
        <v>土</v>
      </c>
      <c r="J4043" s="304" t="s">
        <v>4005</v>
      </c>
      <c r="K4043" s="202" t="str">
        <f>VLOOKUP(F4043,石と花メイン,3,FALSE)</f>
        <v>◆黄玉</v>
      </c>
      <c r="L4043" s="297" t="str">
        <f>VLOOKUP(F4043,石と花メイン,4,FALSE)</f>
        <v>シンビジウム【春蘭】</v>
      </c>
      <c r="M4043" s="393">
        <f>IF(OR(MONTH(F4043)&lt;7,AND(MONTH(F4043)=7,DAY(F4043)&lt;=25)),
MOD(SUM((E4043-1901)*365,259),260),
MOD(SUM((E4043-1900)*365,259),260))</f>
        <v>134</v>
      </c>
      <c r="N4043" s="390">
        <f>IF(AND(MONTH(F4043)=7,DAY(F4043)&gt;25),1,
ROUNDDOWN((SUM(VLOOKUP(MONTH(F4043),D暦変換用数値,2,FALSE),DAY(F4043))/28)+1,0))</f>
        <v>7</v>
      </c>
      <c r="O4043" s="205">
        <f>IF(AND(MONTH(F4043)=7,DAY(F4043)&gt;25),DAY(F4043)-25,
MOD((SUM(VLOOKUP(MONTH(F4043),D暦変換用数値,2,FALSE),DAY(F4043))),28)+1)</f>
        <v>5</v>
      </c>
      <c r="P4043" s="406">
        <f>IF(OR(MONTH(F4043)&lt;7,AND(MONTH(F4043)=7,DAY(F4043)&lt;=25)),
MOD(SUM((E4043-1901)*365,(N4043-1)*28,O4043,258),260),
MOD(SUM((E4043-1900)*365,(N4043-1)*28,O4043,258),260))</f>
        <v>46</v>
      </c>
      <c r="Q4043" s="375" t="str">
        <f>VLOOKUP(MOD(P4043,4),色,2,FALSE)</f>
        <v>白い</v>
      </c>
      <c r="R4043" s="293" t="str">
        <f>VLOOKUP(MOD(P4043,13),銀河の音,2,FALSE)</f>
        <v>共振の</v>
      </c>
      <c r="S4043" s="386" t="str">
        <f>VLOOKUP(MOD(P4043,20),太陽の紋章,2,FALSE)</f>
        <v>世界の橋渡し</v>
      </c>
      <c r="T4043" s="111" t="s">
        <v>5818</v>
      </c>
    </row>
    <row r="4044" spans="1:20" ht="13.5" customHeight="1">
      <c r="A4044" s="282" t="str">
        <f>VLOOKUP(MOD(E4044,10),十干,2,FALSE)</f>
        <v>甲</v>
      </c>
      <c r="B4044" s="283" t="str">
        <f>VLOOKUP(MOD(E4044,12),十二支,3,FALSE)</f>
        <v xml:space="preserve">11 木 </v>
      </c>
      <c r="C4044" s="287" t="str">
        <f>VLOOKUP(F4044,星座,3,TRUE)</f>
        <v xml:space="preserve">05 土 </v>
      </c>
      <c r="D4044" s="533">
        <v>30698</v>
      </c>
      <c r="E4044" s="83">
        <f>IFERROR(YEAR(D4044),LEFT(D4044,4))</f>
        <v>1984</v>
      </c>
      <c r="F4044" s="83" t="str">
        <f>IF(ISTEXT(D4044),RIGHT(D4044,5),TEXT(D4044,"mm/dd"))</f>
        <v>01/17</v>
      </c>
      <c r="G4044" s="88">
        <f>SUM(MID(E4044,1,1),MID(E4044,2,1),MID(E4044,3,1),MID(E4044,4,1),MID(F4044,1,1),MID(F4044,2,1),MID(F4044,4,1),MID(F4044,5,1))</f>
        <v>31</v>
      </c>
      <c r="H4044" s="88">
        <f>IF(MOD(G4044,9)=0,9,MOD(G4044,9))</f>
        <v>4</v>
      </c>
      <c r="I4044" s="83" t="str">
        <f>IFERROR(MID("日月火水木金土",WEEKDAY(D4044),1),"")</f>
        <v>火</v>
      </c>
      <c r="J4044" s="303" t="s">
        <v>2908</v>
      </c>
      <c r="K4044" s="87" t="str">
        <f>VLOOKUP(F4044,石と花メイン,3,FALSE)</f>
        <v>◆翠玉</v>
      </c>
      <c r="L4044" s="296" t="str">
        <f>VLOOKUP(F4044,石と花メイン,4,FALSE)</f>
        <v>胡蝶蘭【ファレノプシス】</v>
      </c>
      <c r="M4044" s="392">
        <f>IF(OR(MONTH(F4044)&lt;7,AND(MONTH(F4044)=7,DAY(F4044)&lt;=25)),
MOD(SUM((E4044-1901)*365,259),260),
MOD(SUM((E4044-1900)*365,259),260))</f>
        <v>134</v>
      </c>
      <c r="N4044" s="330">
        <f>IF(AND(MONTH(F4044)=7,DAY(F4044)&gt;25),1,
ROUNDDOWN((SUM(VLOOKUP(MONTH(F4044),D暦変換用数値,2,FALSE),DAY(F4044))/28)+1,0))</f>
        <v>7</v>
      </c>
      <c r="O4044" s="84">
        <f>IF(AND(MONTH(F4044)=7,DAY(F4044)&gt;25),DAY(F4044)-25,
MOD((SUM(VLOOKUP(MONTH(F4044),D暦変換用数値,2,FALSE),DAY(F4044))),28)+1)</f>
        <v>8</v>
      </c>
      <c r="P4044" s="405">
        <f>IF(OR(MONTH(F4044)&lt;7,AND(MONTH(F4044)=7,DAY(F4044)&lt;=25)),
MOD(SUM((E4044-1901)*365,(N4044-1)*28,O4044,258),260),
MOD(SUM((E4044-1900)*365,(N4044-1)*28,O4044,258),260))</f>
        <v>49</v>
      </c>
      <c r="Q4044" s="371" t="str">
        <f>VLOOKUP(MOD(P4044,4),色,2,FALSE)</f>
        <v>赤い</v>
      </c>
      <c r="R4044" s="289" t="str">
        <f>VLOOKUP(MOD(P4044,13),銀河の音,2,FALSE)</f>
        <v>惑星の</v>
      </c>
      <c r="S4044" s="382" t="str">
        <f>VLOOKUP(MOD(P4044,20),太陽の紋章,2,FALSE)</f>
        <v>月</v>
      </c>
      <c r="T4044" s="100" t="s">
        <v>6022</v>
      </c>
    </row>
    <row r="4045" spans="1:20" ht="13.5" customHeight="1">
      <c r="A4045" s="50" t="str">
        <f>VLOOKUP(MOD(E4045,10),十干,2,FALSE)</f>
        <v>甲</v>
      </c>
      <c r="B4045" s="199" t="str">
        <f>VLOOKUP(MOD(E4045,12),十二支,3,FALSE)</f>
        <v xml:space="preserve">11 木 </v>
      </c>
      <c r="C4045" s="201" t="str">
        <f>VLOOKUP(F4045,星座,3,TRUE)</f>
        <v xml:space="preserve">05 土 </v>
      </c>
      <c r="D4045" s="531">
        <v>30699</v>
      </c>
      <c r="E4045" s="1">
        <f>IFERROR(YEAR(D4045),LEFT(D4045,4))</f>
        <v>1984</v>
      </c>
      <c r="F4045" s="1" t="str">
        <f>IF(ISTEXT(D4045),RIGHT(D4045,5),TEXT(D4045,"mm/dd"))</f>
        <v>01/18</v>
      </c>
      <c r="G4045" s="39">
        <f>SUM(MID(E4045,1,1),MID(E4045,2,1),MID(E4045,3,1),MID(E4045,4,1),MID(F4045,1,1),MID(F4045,2,1),MID(F4045,4,1),MID(F4045,5,1))</f>
        <v>32</v>
      </c>
      <c r="H4045" s="41">
        <f>IF(MOD(G4045,9)=0,9,MOD(G4045,9))</f>
        <v>5</v>
      </c>
      <c r="I4045" s="45" t="str">
        <f>IFERROR(MID("日月火水木金土",WEEKDAY(D4045),1),"")</f>
        <v>水</v>
      </c>
      <c r="J4045" s="304" t="s">
        <v>4006</v>
      </c>
      <c r="K4045" s="202" t="str">
        <f>VLOOKUP(F4045,石と花メイン,3,FALSE)</f>
        <v>◇金剛石</v>
      </c>
      <c r="L4045" s="297" t="str">
        <f>VLOOKUP(F4045,石と花メイン,4,FALSE)</f>
        <v>プリムラ【西洋桜草】</v>
      </c>
      <c r="M4045" s="393">
        <f>IF(OR(MONTH(F4045)&lt;7,AND(MONTH(F4045)=7,DAY(F4045)&lt;=25)),
MOD(SUM((E4045-1901)*365,259),260),
MOD(SUM((E4045-1900)*365,259),260))</f>
        <v>134</v>
      </c>
      <c r="N4045" s="390">
        <f>IF(AND(MONTH(F4045)=7,DAY(F4045)&gt;25),1,
ROUNDDOWN((SUM(VLOOKUP(MONTH(F4045),D暦変換用数値,2,FALSE),DAY(F4045))/28)+1,0))</f>
        <v>7</v>
      </c>
      <c r="O4045" s="205">
        <f>IF(AND(MONTH(F4045)=7,DAY(F4045)&gt;25),DAY(F4045)-25,
MOD((SUM(VLOOKUP(MONTH(F4045),D暦変換用数値,2,FALSE),DAY(F4045))),28)+1)</f>
        <v>9</v>
      </c>
      <c r="P4045" s="406">
        <f>IF(OR(MONTH(F4045)&lt;7,AND(MONTH(F4045)=7,DAY(F4045)&lt;=25)),
MOD(SUM((E4045-1901)*365,(N4045-1)*28,O4045,258),260),
MOD(SUM((E4045-1900)*365,(N4045-1)*28,O4045,258),260))</f>
        <v>50</v>
      </c>
      <c r="Q4045" s="375" t="str">
        <f>VLOOKUP(MOD(P4045,4),色,2,FALSE)</f>
        <v>白い</v>
      </c>
      <c r="R4045" s="293" t="str">
        <f>VLOOKUP(MOD(P4045,13),銀河の音,2,FALSE)</f>
        <v>スペクトルの</v>
      </c>
      <c r="S4045" s="386" t="str">
        <f>VLOOKUP(MOD(P4045,20),太陽の紋章,2,FALSE)</f>
        <v>犬</v>
      </c>
      <c r="T4045" s="93" t="s">
        <v>6307</v>
      </c>
    </row>
    <row r="4046" spans="1:20" ht="13.5" customHeight="1">
      <c r="A4046" s="282" t="str">
        <f>VLOOKUP(MOD(E4046,10),十干,2,FALSE)</f>
        <v>丙</v>
      </c>
      <c r="B4046" s="283" t="str">
        <f>VLOOKUP(MOD(E4046,12),十二支,3,FALSE)</f>
        <v xml:space="preserve">11 木 </v>
      </c>
      <c r="C4046" s="287" t="str">
        <f>VLOOKUP(F4046,星座,3,TRUE)</f>
        <v xml:space="preserve">05 土 </v>
      </c>
      <c r="D4046" s="533">
        <v>35071</v>
      </c>
      <c r="E4046" s="83">
        <f>IFERROR(YEAR(D4046),LEFT(D4046,4))</f>
        <v>1996</v>
      </c>
      <c r="F4046" s="83" t="str">
        <f>IF(ISTEXT(D4046),RIGHT(D4046,5),TEXT(D4046,"mm/dd"))</f>
        <v>01/07</v>
      </c>
      <c r="G4046" s="88">
        <f>SUM(MID(E4046,1,1),MID(E4046,2,1),MID(E4046,3,1),MID(E4046,4,1),MID(F4046,1,1),MID(F4046,2,1),MID(F4046,4,1),MID(F4046,5,1))</f>
        <v>33</v>
      </c>
      <c r="H4046" s="88">
        <f>IF(MOD(G4046,9)=0,9,MOD(G4046,9))</f>
        <v>6</v>
      </c>
      <c r="I4046" s="83" t="str">
        <f>IFERROR(MID("日月火水木金土",WEEKDAY(D4046),1),"")</f>
        <v>日</v>
      </c>
      <c r="J4046" s="303" t="s">
        <v>2909</v>
      </c>
      <c r="K4046" s="87" t="str">
        <f>VLOOKUP(F4046,石と花メイン,3,FALSE)</f>
        <v>■紫水晶</v>
      </c>
      <c r="L4046" s="296" t="str">
        <f>VLOOKUP(F4046,石と花メイン,4,FALSE)</f>
        <v>スノードロップ【待雪草】</v>
      </c>
      <c r="M4046" s="392">
        <f>IF(OR(MONTH(F4046)&lt;7,AND(MONTH(F4046)=7,DAY(F4046)&lt;=25)),
MOD(SUM((E4046-1901)*365,259),260),
MOD(SUM((E4046-1900)*365,259),260))</f>
        <v>94</v>
      </c>
      <c r="N4046" s="330">
        <f>IF(AND(MONTH(F4046)=7,DAY(F4046)&gt;25),1,
ROUNDDOWN((SUM(VLOOKUP(MONTH(F4046),D暦変換用数値,2,FALSE),DAY(F4046))/28)+1,0))</f>
        <v>6</v>
      </c>
      <c r="O4046" s="84">
        <f>IF(AND(MONTH(F4046)=7,DAY(F4046)&gt;25),DAY(F4046)-25,
MOD((SUM(VLOOKUP(MONTH(F4046),D暦変換用数値,2,FALSE),DAY(F4046))),28)+1)</f>
        <v>26</v>
      </c>
      <c r="P4046" s="405">
        <f>IF(OR(MONTH(F4046)&lt;7,AND(MONTH(F4046)=7,DAY(F4046)&lt;=25)),
MOD(SUM((E4046-1901)*365,(N4046-1)*28,O4046,258),260),
MOD(SUM((E4046-1900)*365,(N4046-1)*28,O4046,258),260))</f>
        <v>259</v>
      </c>
      <c r="Q4046" s="371" t="str">
        <f>VLOOKUP(MOD(P4046,4),色,2,FALSE)</f>
        <v>青い</v>
      </c>
      <c r="R4046" s="289" t="str">
        <f>VLOOKUP(MOD(P4046,13),銀河の音,2,FALSE)</f>
        <v>水晶の</v>
      </c>
      <c r="S4046" s="382" t="str">
        <f>VLOOKUP(MOD(P4046,20),太陽の紋章,2,FALSE)</f>
        <v>嵐</v>
      </c>
      <c r="T4046" s="102" t="s">
        <v>1266</v>
      </c>
    </row>
    <row r="4047" spans="1:20" ht="13.5" customHeight="1">
      <c r="A4047" s="282" t="str">
        <f>VLOOKUP(MOD(E4047,10),十干,2,FALSE)</f>
        <v>丙</v>
      </c>
      <c r="B4047" s="283" t="str">
        <f>VLOOKUP(MOD(E4047,12),十二支,3,FALSE)</f>
        <v xml:space="preserve">11 木 </v>
      </c>
      <c r="C4047" s="287" t="str">
        <f>VLOOKUP(F4047,星座,3,TRUE)</f>
        <v xml:space="preserve">05 土 </v>
      </c>
      <c r="D4047" s="533">
        <v>35072</v>
      </c>
      <c r="E4047" s="83">
        <f>IFERROR(YEAR(D4047),LEFT(D4047,4))</f>
        <v>1996</v>
      </c>
      <c r="F4047" s="83" t="str">
        <f>IF(ISTEXT(D4047),RIGHT(D4047,5),TEXT(D4047,"mm/dd"))</f>
        <v>01/08</v>
      </c>
      <c r="G4047" s="88">
        <f>SUM(MID(E4047,1,1),MID(E4047,2,1),MID(E4047,3,1),MID(E4047,4,1),MID(F4047,1,1),MID(F4047,2,1),MID(F4047,4,1),MID(F4047,5,1))</f>
        <v>34</v>
      </c>
      <c r="H4047" s="88">
        <f>IF(MOD(G4047,9)=0,9,MOD(G4047,9))</f>
        <v>7</v>
      </c>
      <c r="I4047" s="83" t="str">
        <f>IFERROR(MID("日月火水木金土",WEEKDAY(D4047),1),"")</f>
        <v>月</v>
      </c>
      <c r="J4047" s="303" t="s">
        <v>2910</v>
      </c>
      <c r="K4047" s="87" t="str">
        <f>VLOOKUP(F4047,石と花メイン,3,FALSE)</f>
        <v>●珊瑚</v>
      </c>
      <c r="L4047" s="296" t="str">
        <f>VLOOKUP(F4047,石と花メイン,4,FALSE)</f>
        <v>母子草【御形】</v>
      </c>
      <c r="M4047" s="392">
        <f>IF(OR(MONTH(F4047)&lt;7,AND(MONTH(F4047)=7,DAY(F4047)&lt;=25)),
MOD(SUM((E4047-1901)*365,259),260),
MOD(SUM((E4047-1900)*365,259),260))</f>
        <v>94</v>
      </c>
      <c r="N4047" s="330">
        <f>IF(AND(MONTH(F4047)=7,DAY(F4047)&gt;25),1,
ROUNDDOWN((SUM(VLOOKUP(MONTH(F4047),D暦変換用数値,2,FALSE),DAY(F4047))/28)+1,0))</f>
        <v>6</v>
      </c>
      <c r="O4047" s="84">
        <f>IF(AND(MONTH(F4047)=7,DAY(F4047)&gt;25),DAY(F4047)-25,
MOD((SUM(VLOOKUP(MONTH(F4047),D暦変換用数値,2,FALSE),DAY(F4047))),28)+1)</f>
        <v>27</v>
      </c>
      <c r="P4047" s="405">
        <f>IF(OR(MONTH(F4047)&lt;7,AND(MONTH(F4047)=7,DAY(F4047)&lt;=25)),
MOD(SUM((E4047-1901)*365,(N4047-1)*28,O4047,258),260),
MOD(SUM((E4047-1900)*365,(N4047-1)*28,O4047,258),260))</f>
        <v>0</v>
      </c>
      <c r="Q4047" s="371" t="str">
        <f>VLOOKUP(MOD(P4047,4),色,2,FALSE)</f>
        <v>黄色い</v>
      </c>
      <c r="R4047" s="289" t="str">
        <f>VLOOKUP(MOD(P4047,13),銀河の音,2,FALSE)</f>
        <v>宇宙の</v>
      </c>
      <c r="S4047" s="382" t="str">
        <f>VLOOKUP(MOD(P4047,20),太陽の紋章,2,FALSE)</f>
        <v>太陽</v>
      </c>
      <c r="T4047" s="100" t="s">
        <v>4449</v>
      </c>
    </row>
    <row r="4048" spans="1:20" ht="13.5" customHeight="1">
      <c r="A4048" s="334" t="str">
        <f>VLOOKUP(MOD(E4048,10),十干,2,FALSE)</f>
        <v>丙</v>
      </c>
      <c r="B4048" s="331" t="str">
        <f>VLOOKUP(MOD(E4048,12),十二支,3,FALSE)</f>
        <v xml:space="preserve">11 木 </v>
      </c>
      <c r="C4048" s="336" t="str">
        <f>VLOOKUP(F4048,星座,3,TRUE)</f>
        <v xml:space="preserve">05 土 </v>
      </c>
      <c r="D4048" s="540">
        <v>35074</v>
      </c>
      <c r="E4048" s="131">
        <f>IFERROR(YEAR(D4048),LEFT(D4048,4))</f>
        <v>1996</v>
      </c>
      <c r="F4048" s="538" t="str">
        <f>IF(ISTEXT(D4048),RIGHT(D4048,5),TEXT(D4048,"mm/dd"))</f>
        <v>01/10</v>
      </c>
      <c r="G4048" s="133">
        <f>SUM(MID(E4048,1,1),MID(E4048,2,1),MID(E4048,3,1),MID(E4048,4,1),MID(F4048,1,1),MID(F4048,2,1),MID(F4048,4,1),MID(F4048,5,1))</f>
        <v>27</v>
      </c>
      <c r="H4048" s="133">
        <f>IF(MOD(G4048,9)=0,9,MOD(G4048,9))</f>
        <v>9</v>
      </c>
      <c r="I4048" s="131" t="str">
        <f>IFERROR(MID("日月火水木金土",WEEKDAY(D4048),1),"")</f>
        <v>水</v>
      </c>
      <c r="J4048" s="306" t="s">
        <v>9380</v>
      </c>
      <c r="K4048" s="335" t="str">
        <f>VLOOKUP(F4048,石と花メイン,3,FALSE)</f>
        <v>◇金剛石</v>
      </c>
      <c r="L4048" s="302" t="str">
        <f>VLOOKUP(F4048,石と花メイン,4,FALSE)</f>
        <v>フリージア【浅黄水仙】</v>
      </c>
      <c r="M4048" s="396">
        <f>IF(OR(MONTH(F4048)&lt;7,AND(MONTH(F4048)=7,DAY(F4048)&lt;=25)),
MOD(SUM((E4048-1901)*365,259),260),
MOD(SUM((E4048-1900)*365,259),260))</f>
        <v>94</v>
      </c>
      <c r="N4048" s="335">
        <f>IF(AND(MONTH(F4048)=7,DAY(F4048)&gt;25),1,
ROUNDDOWN((SUM(VLOOKUP(MONTH(F4048),D暦変換用数値,2,FALSE),DAY(F4048))/28)+1,0))</f>
        <v>7</v>
      </c>
      <c r="O4048" s="132">
        <f>IF(AND(MONTH(F4048)=7,DAY(F4048)&gt;25),DAY(F4048)-25,
MOD((SUM(VLOOKUP(MONTH(F4048),D暦変換用数値,2,FALSE),DAY(F4048))),28)+1)</f>
        <v>1</v>
      </c>
      <c r="P4048" s="404">
        <f>IF(OR(MONTH(F4048)&lt;7,AND(MONTH(F4048)=7,DAY(F4048)&lt;=25)),
MOD(SUM((E4048-1901)*365,(N4048-1)*28,O4048,258),260),
MOD(SUM((E4048-1900)*365,(N4048-1)*28,O4048,258),260))</f>
        <v>2</v>
      </c>
      <c r="Q4048" s="376" t="str">
        <f>VLOOKUP(MOD(P4048,4),色,2,FALSE)</f>
        <v>白い</v>
      </c>
      <c r="R4048" s="333" t="str">
        <f>VLOOKUP(MOD(P4048,13),銀河の音,2,FALSE)</f>
        <v>月の</v>
      </c>
      <c r="S4048" s="387" t="str">
        <f>VLOOKUP(MOD(P4048,20),太陽の紋章,2,FALSE)</f>
        <v>風</v>
      </c>
      <c r="T4048" s="145"/>
    </row>
    <row r="4049" spans="1:20" ht="13.5" customHeight="1">
      <c r="A4049" s="282" t="str">
        <f>VLOOKUP(MOD(E4049,10),十干,2,FALSE)</f>
        <v>丙</v>
      </c>
      <c r="B4049" s="283" t="str">
        <f>VLOOKUP(MOD(E4049,12),十二支,3,FALSE)</f>
        <v xml:space="preserve">11 木 </v>
      </c>
      <c r="C4049" s="287" t="str">
        <f>VLOOKUP(F4049,星座,3,TRUE)</f>
        <v xml:space="preserve">05 土 </v>
      </c>
      <c r="D4049" s="533">
        <v>35075</v>
      </c>
      <c r="E4049" s="83">
        <f>IFERROR(YEAR(D4049),LEFT(D4049,4))</f>
        <v>1996</v>
      </c>
      <c r="F4049" s="83" t="str">
        <f>IF(ISTEXT(D4049),RIGHT(D4049,5),TEXT(D4049,"mm/dd"))</f>
        <v>01/11</v>
      </c>
      <c r="G4049" s="88">
        <f>SUM(MID(E4049,1,1),MID(E4049,2,1),MID(E4049,3,1),MID(E4049,4,1),MID(F4049,1,1),MID(F4049,2,1),MID(F4049,4,1),MID(F4049,5,1))</f>
        <v>28</v>
      </c>
      <c r="H4049" s="88">
        <f>IF(MOD(G4049,9)=0,9,MOD(G4049,9))</f>
        <v>1</v>
      </c>
      <c r="I4049" s="83" t="str">
        <f>IFERROR(MID("日月火水木金土",WEEKDAY(D4049),1),"")</f>
        <v>木</v>
      </c>
      <c r="J4049" s="303" t="s">
        <v>2911</v>
      </c>
      <c r="K4049" s="87" t="str">
        <f>VLOOKUP(F4049,石と花メイン,3,FALSE)</f>
        <v>●孔雀石</v>
      </c>
      <c r="L4049" s="296" t="str">
        <f>VLOOKUP(F4049,石と花メイン,4,FALSE)</f>
        <v>芹【白根草】</v>
      </c>
      <c r="M4049" s="392">
        <f>IF(OR(MONTH(F4049)&lt;7,AND(MONTH(F4049)=7,DAY(F4049)&lt;=25)),
MOD(SUM((E4049-1901)*365,259),260),
MOD(SUM((E4049-1900)*365,259),260))</f>
        <v>94</v>
      </c>
      <c r="N4049" s="330">
        <f>IF(AND(MONTH(F4049)=7,DAY(F4049)&gt;25),1,
ROUNDDOWN((SUM(VLOOKUP(MONTH(F4049),D暦変換用数値,2,FALSE),DAY(F4049))/28)+1,0))</f>
        <v>7</v>
      </c>
      <c r="O4049" s="84">
        <f>IF(AND(MONTH(F4049)=7,DAY(F4049)&gt;25),DAY(F4049)-25,
MOD((SUM(VLOOKUP(MONTH(F4049),D暦変換用数値,2,FALSE),DAY(F4049))),28)+1)</f>
        <v>2</v>
      </c>
      <c r="P4049" s="405">
        <f>IF(OR(MONTH(F4049)&lt;7,AND(MONTH(F4049)=7,DAY(F4049)&lt;=25)),
MOD(SUM((E4049-1901)*365,(N4049-1)*28,O4049,258),260),
MOD(SUM((E4049-1900)*365,(N4049-1)*28,O4049,258),260))</f>
        <v>3</v>
      </c>
      <c r="Q4049" s="371" t="str">
        <f>VLOOKUP(MOD(P4049,4),色,2,FALSE)</f>
        <v>青い</v>
      </c>
      <c r="R4049" s="289" t="str">
        <f>VLOOKUP(MOD(P4049,13),銀河の音,2,FALSE)</f>
        <v>電気の</v>
      </c>
      <c r="S4049" s="382" t="str">
        <f>VLOOKUP(MOD(P4049,20),太陽の紋章,2,FALSE)</f>
        <v>夜</v>
      </c>
      <c r="T4049" s="114" t="s">
        <v>6504</v>
      </c>
    </row>
    <row r="4050" spans="1:20" ht="13.5" customHeight="1">
      <c r="A4050" s="334" t="str">
        <f>VLOOKUP(MOD(E4050,10),十干,2,FALSE)</f>
        <v>丙</v>
      </c>
      <c r="B4050" s="331" t="str">
        <f>VLOOKUP(MOD(E4050,12),十二支,3,FALSE)</f>
        <v xml:space="preserve">11 木 </v>
      </c>
      <c r="C4050" s="336" t="str">
        <f>VLOOKUP(F4050,星座,3,TRUE)</f>
        <v xml:space="preserve">05 土 </v>
      </c>
      <c r="D4050" s="540">
        <v>35076</v>
      </c>
      <c r="E4050" s="131">
        <f>IFERROR(YEAR(D4050),LEFT(D4050,4))</f>
        <v>1996</v>
      </c>
      <c r="F4050" s="538" t="str">
        <f>IF(ISTEXT(D4050),RIGHT(D4050,5),TEXT(D4050,"mm/dd"))</f>
        <v>01/12</v>
      </c>
      <c r="G4050" s="133">
        <f>SUM(MID(E4050,1,1),MID(E4050,2,1),MID(E4050,3,1),MID(E4050,4,1),MID(F4050,1,1),MID(F4050,2,1),MID(F4050,4,1),MID(F4050,5,1))</f>
        <v>29</v>
      </c>
      <c r="H4050" s="133">
        <f>IF(MOD(G4050,9)=0,9,MOD(G4050,9))</f>
        <v>2</v>
      </c>
      <c r="I4050" s="131" t="str">
        <f>IFERROR(MID("日月火水木金土",WEEKDAY(D4050),1),"")</f>
        <v>金</v>
      </c>
      <c r="J4050" s="306" t="s">
        <v>9011</v>
      </c>
      <c r="K4050" s="335" t="str">
        <f>VLOOKUP(F4050,石と花メイン,3,FALSE)</f>
        <v>●翡翠</v>
      </c>
      <c r="L4050" s="302" t="str">
        <f>VLOOKUP(F4050,石と花メイン,4,FALSE)</f>
        <v>スイートアリッサム【庭薺】</v>
      </c>
      <c r="M4050" s="396">
        <f>IF(OR(MONTH(F4050)&lt;7,AND(MONTH(F4050)=7,DAY(F4050)&lt;=25)),
MOD(SUM((E4050-1901)*365,259),260),
MOD(SUM((E4050-1900)*365,259),260))</f>
        <v>94</v>
      </c>
      <c r="N4050" s="335">
        <f>IF(AND(MONTH(F4050)=7,DAY(F4050)&gt;25),1,
ROUNDDOWN((SUM(VLOOKUP(MONTH(F4050),D暦変換用数値,2,FALSE),DAY(F4050))/28)+1,0))</f>
        <v>7</v>
      </c>
      <c r="O4050" s="132">
        <f>IF(AND(MONTH(F4050)=7,DAY(F4050)&gt;25),DAY(F4050)-25,
MOD((SUM(VLOOKUP(MONTH(F4050),D暦変換用数値,2,FALSE),DAY(F4050))),28)+1)</f>
        <v>3</v>
      </c>
      <c r="P4050" s="404">
        <f>IF(OR(MONTH(F4050)&lt;7,AND(MONTH(F4050)=7,DAY(F4050)&lt;=25)),
MOD(SUM((E4050-1901)*365,(N4050-1)*28,O4050,258),260),
MOD(SUM((E4050-1900)*365,(N4050-1)*28,O4050,258),260))</f>
        <v>4</v>
      </c>
      <c r="Q4050" s="376" t="str">
        <f>VLOOKUP(MOD(P4050,4),色,2,FALSE)</f>
        <v>黄色い</v>
      </c>
      <c r="R4050" s="333" t="str">
        <f>VLOOKUP(MOD(P4050,13),銀河の音,2,FALSE)</f>
        <v>自己存在の</v>
      </c>
      <c r="S4050" s="387" t="str">
        <f>VLOOKUP(MOD(P4050,20),太陽の紋章,2,FALSE)</f>
        <v>種</v>
      </c>
      <c r="T4050" s="145"/>
    </row>
    <row r="4051" spans="1:20" ht="13.5" customHeight="1">
      <c r="A4051" s="282" t="str">
        <f>VLOOKUP(MOD(E4051,10),十干,2,FALSE)</f>
        <v>丙</v>
      </c>
      <c r="B4051" s="283" t="str">
        <f>VLOOKUP(MOD(E4051,12),十二支,3,FALSE)</f>
        <v xml:space="preserve">11 木 </v>
      </c>
      <c r="C4051" s="287" t="str">
        <f>VLOOKUP(F4051,星座,3,TRUE)</f>
        <v xml:space="preserve">05 土 </v>
      </c>
      <c r="D4051" s="533">
        <v>35425</v>
      </c>
      <c r="E4051" s="83">
        <f>IFERROR(YEAR(D4051),LEFT(D4051,4))</f>
        <v>1996</v>
      </c>
      <c r="F4051" s="83" t="str">
        <f>IF(ISTEXT(D4051),RIGHT(D4051,5),TEXT(D4051,"mm/dd"))</f>
        <v>12/26</v>
      </c>
      <c r="G4051" s="88">
        <f>SUM(MID(E4051,1,1),MID(E4051,2,1),MID(E4051,3,1),MID(E4051,4,1),MID(F4051,1,1),MID(F4051,2,1),MID(F4051,4,1),MID(F4051,5,1))</f>
        <v>36</v>
      </c>
      <c r="H4051" s="88">
        <f>IF(MOD(G4051,9)=0,9,MOD(G4051,9))</f>
        <v>9</v>
      </c>
      <c r="I4051" s="83" t="str">
        <f>IFERROR(MID("日月火水木金土",WEEKDAY(D4051),1),"")</f>
        <v>木</v>
      </c>
      <c r="J4051" s="303" t="s">
        <v>2912</v>
      </c>
      <c r="K4051" s="87" t="str">
        <f>VLOOKUP(F4051,石と花メイン,3,FALSE)</f>
        <v>◆翠玉</v>
      </c>
      <c r="L4051" s="296" t="str">
        <f>VLOOKUP(F4051,石と花メイン,4,FALSE)</f>
        <v>クリスマスローズ【雪起こし】</v>
      </c>
      <c r="M4051" s="392">
        <f>IF(OR(MONTH(F4051)&lt;7,AND(MONTH(F4051)=7,DAY(F4051)&lt;=25)),
MOD(SUM((E4051-1901)*365,259),260),
MOD(SUM((E4051-1900)*365,259),260))</f>
        <v>199</v>
      </c>
      <c r="N4051" s="330">
        <f>IF(AND(MONTH(F4051)=7,DAY(F4051)&gt;25),1,
ROUNDDOWN((SUM(VLOOKUP(MONTH(F4051),D暦変換用数値,2,FALSE),DAY(F4051))/28)+1,0))</f>
        <v>6</v>
      </c>
      <c r="O4051" s="84">
        <f>IF(AND(MONTH(F4051)=7,DAY(F4051)&gt;25),DAY(F4051)-25,
MOD((SUM(VLOOKUP(MONTH(F4051),D暦変換用数値,2,FALSE),DAY(F4051))),28)+1)</f>
        <v>14</v>
      </c>
      <c r="P4051" s="405">
        <f>IF(OR(MONTH(F4051)&lt;7,AND(MONTH(F4051)=7,DAY(F4051)&lt;=25)),
MOD(SUM((E4051-1901)*365,(N4051-1)*28,O4051,258),260),
MOD(SUM((E4051-1900)*365,(N4051-1)*28,O4051,258),260))</f>
        <v>92</v>
      </c>
      <c r="Q4051" s="371" t="str">
        <f>VLOOKUP(MOD(P4051,4),色,2,FALSE)</f>
        <v>黄色い</v>
      </c>
      <c r="R4051" s="289" t="str">
        <f>VLOOKUP(MOD(P4051,13),銀河の音,2,FALSE)</f>
        <v>磁気の</v>
      </c>
      <c r="S4051" s="382" t="str">
        <f>VLOOKUP(MOD(P4051,20),太陽の紋章,2,FALSE)</f>
        <v>人</v>
      </c>
      <c r="T4051" s="92" t="s">
        <v>5969</v>
      </c>
    </row>
    <row r="4052" spans="1:20" ht="13.5" customHeight="1">
      <c r="A4052" s="282" t="str">
        <f>VLOOKUP(MOD(E4052,10),十干,2,FALSE)</f>
        <v>戊</v>
      </c>
      <c r="B4052" s="283" t="str">
        <f>VLOOKUP(MOD(E4052,12),十二支,3,FALSE)</f>
        <v xml:space="preserve">11 木 </v>
      </c>
      <c r="C4052" s="287" t="str">
        <f>VLOOKUP(F4052,星座,3,TRUE)</f>
        <v xml:space="preserve">05 土 </v>
      </c>
      <c r="D4052" s="533" t="s">
        <v>8876</v>
      </c>
      <c r="E4052" s="83" t="str">
        <f>IFERROR(YEAR(D4052),LEFT(D4052,4))</f>
        <v>1828</v>
      </c>
      <c r="F4052" s="83" t="str">
        <f>IF(ISTEXT(D4052),RIGHT(D4052,5),TEXT(D4052,"mm/dd"))</f>
        <v>01/05</v>
      </c>
      <c r="G4052" s="88">
        <f>SUM(MID(E4052,1,1),MID(E4052,2,1),MID(E4052,3,1),MID(E4052,4,1),MID(F4052,1,1),MID(F4052,2,1),MID(F4052,4,1),MID(F4052,5,1))</f>
        <v>25</v>
      </c>
      <c r="H4052" s="88">
        <f>IF(MOD(G4052,9)=0,9,MOD(G4052,9))</f>
        <v>7</v>
      </c>
      <c r="I4052" s="83" t="str">
        <f>IFERROR(MID("日月火水木金土",WEEKDAY(D4052),1),"")</f>
        <v/>
      </c>
      <c r="J4052" s="303" t="s">
        <v>5769</v>
      </c>
      <c r="K4052" s="87" t="str">
        <f>VLOOKUP(F4052,石と花メイン,3,FALSE)</f>
        <v>■赤縞瑪瑙</v>
      </c>
      <c r="L4052" s="296" t="str">
        <f>VLOOKUP(F4052,石と花メイン,4,FALSE)</f>
        <v>雪割草【三角草】</v>
      </c>
      <c r="M4052" s="392">
        <f>IF(OR(MONTH(F4052)&lt;7,AND(MONTH(F4052)=7,DAY(F4052)&lt;=25)),
MOD(SUM((E4052-1901)*365,259),260),
MOD(SUM((E4052-1900)*365,259),260))</f>
        <v>134</v>
      </c>
      <c r="N4052" s="330">
        <f>IF(AND(MONTH(F4052)=7,DAY(F4052)&gt;25),1,
ROUNDDOWN((SUM(VLOOKUP(MONTH(F4052),D暦変換用数値,2,FALSE),DAY(F4052))/28)+1,0))</f>
        <v>6</v>
      </c>
      <c r="O4052" s="84">
        <f>IF(AND(MONTH(F4052)=7,DAY(F4052)&gt;25),DAY(F4052)-25,
MOD((SUM(VLOOKUP(MONTH(F4052),D暦変換用数値,2,FALSE),DAY(F4052))),28)+1)</f>
        <v>24</v>
      </c>
      <c r="P4052" s="405">
        <f>IF(OR(MONTH(F4052)&lt;7,AND(MONTH(F4052)=7,DAY(F4052)&lt;=25)),
MOD(SUM((E4052-1901)*365,(N4052-1)*28,O4052,258),260),
MOD(SUM((E4052-1900)*365,(N4052-1)*28,O4052,258),260))</f>
        <v>37</v>
      </c>
      <c r="Q4052" s="371" t="str">
        <f>VLOOKUP(MOD(P4052,4),色,2,FALSE)</f>
        <v>赤い</v>
      </c>
      <c r="R4052" s="289" t="str">
        <f>VLOOKUP(MOD(P4052,13),銀河の音,2,FALSE)</f>
        <v>スペクトルの</v>
      </c>
      <c r="S4052" s="382" t="str">
        <f>VLOOKUP(MOD(P4052,20),太陽の紋章,2,FALSE)</f>
        <v>地球</v>
      </c>
      <c r="T4052" s="91" t="s">
        <v>3736</v>
      </c>
    </row>
    <row r="4053" spans="1:20" ht="13.5" customHeight="1">
      <c r="A4053" s="282" t="str">
        <f>VLOOKUP(MOD(E4053,10),十干,2,FALSE)</f>
        <v>壬</v>
      </c>
      <c r="B4053" s="283" t="str">
        <f>VLOOKUP(MOD(E4053,12),十二支,3,FALSE)</f>
        <v xml:space="preserve">11 木 </v>
      </c>
      <c r="C4053" s="287" t="str">
        <f>VLOOKUP(F4053,星座,3,TRUE)</f>
        <v xml:space="preserve">06 聖 </v>
      </c>
      <c r="D4053" s="533">
        <v>4595</v>
      </c>
      <c r="E4053" s="83">
        <f>IFERROR(YEAR(D4053),LEFT(D4053,4))</f>
        <v>1912</v>
      </c>
      <c r="F4053" s="83" t="str">
        <f>IF(ISTEXT(D4053),RIGHT(D4053,5),TEXT(D4053,"mm/dd"))</f>
        <v>07/30</v>
      </c>
      <c r="G4053" s="88">
        <f>SUM(MID(E4053,1,1),MID(E4053,2,1),MID(E4053,3,1),MID(E4053,4,1),MID(F4053,1,1),MID(F4053,2,1),MID(F4053,4,1),MID(F4053,5,1))</f>
        <v>23</v>
      </c>
      <c r="H4053" s="88">
        <f>IF(MOD(G4053,9)=0,9,MOD(G4053,9))</f>
        <v>5</v>
      </c>
      <c r="I4053" s="83" t="str">
        <f>IFERROR(MID("日月火水木金土",WEEKDAY(D4053),1),"")</f>
        <v>火</v>
      </c>
      <c r="J4053" s="303" t="s">
        <v>2913</v>
      </c>
      <c r="K4053" s="87" t="str">
        <f>VLOOKUP(F4053,石と花メイン,3,FALSE)</f>
        <v>●琥珀</v>
      </c>
      <c r="L4053" s="296" t="str">
        <f>VLOOKUP(F4053,石と花メイン,4,FALSE)</f>
        <v>菩提樹</v>
      </c>
      <c r="M4053" s="392">
        <f>IF(OR(MONTH(F4053)&lt;7,AND(MONTH(F4053)=7,DAY(F4053)&lt;=25)),
MOD(SUM((E4053-1901)*365,259),260),
MOD(SUM((E4053-1900)*365,259),260))</f>
        <v>219</v>
      </c>
      <c r="N4053" s="330">
        <f>IF(AND(MONTH(F4053)=7,DAY(F4053)&gt;25),1,
ROUNDDOWN((SUM(VLOOKUP(MONTH(F4053),D暦変換用数値,2,FALSE),DAY(F4053))/28)+1,0))</f>
        <v>1</v>
      </c>
      <c r="O4053" s="84">
        <f>IF(AND(MONTH(F4053)=7,DAY(F4053)&gt;25),DAY(F4053)-25,
MOD((SUM(VLOOKUP(MONTH(F4053),D暦変換用数値,2,FALSE),DAY(F4053))),28)+1)</f>
        <v>5</v>
      </c>
      <c r="P4053" s="405">
        <f>IF(OR(MONTH(F4053)&lt;7,AND(MONTH(F4053)=7,DAY(F4053)&lt;=25)),
MOD(SUM((E4053-1901)*365,(N4053-1)*28,O4053,258),260),
MOD(SUM((E4053-1900)*365,(N4053-1)*28,O4053,258),260))</f>
        <v>223</v>
      </c>
      <c r="Q4053" s="371" t="str">
        <f>VLOOKUP(MOD(P4053,4),色,2,FALSE)</f>
        <v>青い</v>
      </c>
      <c r="R4053" s="289" t="str">
        <f>VLOOKUP(MOD(P4053,13),銀河の音,2,FALSE)</f>
        <v>月の</v>
      </c>
      <c r="S4053" s="382" t="str">
        <f>VLOOKUP(MOD(P4053,20),太陽の紋章,2,FALSE)</f>
        <v>夜</v>
      </c>
      <c r="T4053" s="108" t="s">
        <v>6404</v>
      </c>
    </row>
    <row r="4054" spans="1:20" ht="13.5" customHeight="1">
      <c r="A4054" s="76" t="str">
        <f>VLOOKUP(MOD(E4054,10),十干,2,FALSE)</f>
        <v>甲</v>
      </c>
      <c r="B4054" s="199" t="str">
        <f>VLOOKUP(MOD(E4054,12),十二支,3,FALSE)</f>
        <v xml:space="preserve">11 木 </v>
      </c>
      <c r="C4054" s="201" t="str">
        <f>VLOOKUP(F4054,星座,3,TRUE)</f>
        <v xml:space="preserve">06 聖 </v>
      </c>
      <c r="D4054" s="534">
        <v>8977</v>
      </c>
      <c r="E4054" s="116">
        <f>IFERROR(YEAR(D4054),LEFT(D4054,4))</f>
        <v>1924</v>
      </c>
      <c r="F4054" s="116" t="str">
        <f>IF(ISTEXT(D4054),RIGHT(D4054,5),TEXT(D4054,"mm/dd"))</f>
        <v>07/29</v>
      </c>
      <c r="G4054" s="120">
        <f>SUM(MID(E4054,1,1),MID(E4054,2,1),MID(E4054,3,1),MID(E4054,4,1),MID(F4054,1,1),MID(F4054,2,1),MID(F4054,4,1),MID(F4054,5,1))</f>
        <v>34</v>
      </c>
      <c r="H4054" s="120">
        <f>IF(MOD(G4054,9)=0,9,MOD(G4054,9))</f>
        <v>7</v>
      </c>
      <c r="I4054" s="116" t="str">
        <f>IFERROR(MID("日月火水木金土",WEEKDAY(D4054),1),"")</f>
        <v>火</v>
      </c>
      <c r="J4054" s="306" t="s">
        <v>7449</v>
      </c>
      <c r="K4054" s="203" t="str">
        <f>VLOOKUP(F4054,石と花メイン,3,FALSE)</f>
        <v>◆柘榴石</v>
      </c>
      <c r="L4054" s="299" t="str">
        <f>VLOOKUP(F4054,石と花メイン,4,FALSE)</f>
        <v>アンスリウム【大紅団扇】</v>
      </c>
      <c r="M4054" s="395">
        <f>IF(OR(MONTH(F4054)&lt;7,AND(MONTH(F4054)=7,DAY(F4054)&lt;=25)),
MOD(SUM((E4054-1901)*365,259),260),
MOD(SUM((E4054-1900)*365,259),260))</f>
        <v>179</v>
      </c>
      <c r="N4054" s="121">
        <f>IF(AND(MONTH(F4054)=7,DAY(F4054)&gt;25),1,
ROUNDDOWN((SUM(VLOOKUP(MONTH(F4054),D暦変換用数値,2,FALSE),DAY(F4054))/28)+1,0))</f>
        <v>1</v>
      </c>
      <c r="O4054" s="117">
        <f>IF(AND(MONTH(F4054)=7,DAY(F4054)&gt;25),DAY(F4054)-25,
MOD((SUM(VLOOKUP(MONTH(F4054),D暦変換用数値,2,FALSE),DAY(F4054))),28)+1)</f>
        <v>4</v>
      </c>
      <c r="P4054" s="408">
        <f>IF(OR(MONTH(F4054)&lt;7,AND(MONTH(F4054)=7,DAY(F4054)&lt;=25)),
MOD(SUM((E4054-1901)*365,(N4054-1)*28,O4054,258),260),
MOD(SUM((E4054-1900)*365,(N4054-1)*28,O4054,258),260))</f>
        <v>182</v>
      </c>
      <c r="Q4054" s="375" t="str">
        <f>VLOOKUP(MOD(P4054,4),色,2,FALSE)</f>
        <v>白い</v>
      </c>
      <c r="R4054" s="293" t="str">
        <f>VLOOKUP(MOD(P4054,13),銀河の音,2,FALSE)</f>
        <v>宇宙の</v>
      </c>
      <c r="S4054" s="386" t="str">
        <f>VLOOKUP(MOD(P4054,20),太陽の紋章,2,FALSE)</f>
        <v>風</v>
      </c>
      <c r="T4054" s="127" t="s">
        <v>7451</v>
      </c>
    </row>
    <row r="4055" spans="1:20" ht="13.5" customHeight="1">
      <c r="A4055" s="50" t="str">
        <f>VLOOKUP(MOD(E4055,10),十干,2,FALSE)</f>
        <v>丙</v>
      </c>
      <c r="B4055" s="199" t="str">
        <f>VLOOKUP(MOD(E4055,12),十二支,3,FALSE)</f>
        <v xml:space="preserve">11 木 </v>
      </c>
      <c r="C4055" s="201" t="str">
        <f>VLOOKUP(F4055,星座,3,TRUE)</f>
        <v xml:space="preserve">06 聖 </v>
      </c>
      <c r="D4055" s="531">
        <v>13363</v>
      </c>
      <c r="E4055" s="1">
        <f>IFERROR(YEAR(D4055),LEFT(D4055,4))</f>
        <v>1936</v>
      </c>
      <c r="F4055" s="1" t="str">
        <f>IF(ISTEXT(D4055),RIGHT(D4055,5),TEXT(D4055,"mm/dd"))</f>
        <v>08/01</v>
      </c>
      <c r="G4055" s="39">
        <f>SUM(MID(E4055,1,1),MID(E4055,2,1),MID(E4055,3,1),MID(E4055,4,1),MID(F4055,1,1),MID(F4055,2,1),MID(F4055,4,1),MID(F4055,5,1))</f>
        <v>28</v>
      </c>
      <c r="H4055" s="41">
        <f>IF(MOD(G4055,9)=0,9,MOD(G4055,9))</f>
        <v>1</v>
      </c>
      <c r="I4055" s="45" t="str">
        <f>IFERROR(MID("日月火水木金土",WEEKDAY(D4055),1),"")</f>
        <v>土</v>
      </c>
      <c r="J4055" s="304" t="s">
        <v>4007</v>
      </c>
      <c r="K4055" s="202" t="str">
        <f>VLOOKUP(F4055,石と花メイン,3,FALSE)</f>
        <v>■赤縞瑪瑙</v>
      </c>
      <c r="L4055" s="297" t="str">
        <f>VLOOKUP(F4055,石と花メイン,4,FALSE)</f>
        <v>鹿ノ子百合</v>
      </c>
      <c r="M4055" s="393">
        <f>IF(OR(MONTH(F4055)&lt;7,AND(MONTH(F4055)=7,DAY(F4055)&lt;=25)),
MOD(SUM((E4055-1901)*365,259),260),
MOD(SUM((E4055-1900)*365,259),260))</f>
        <v>139</v>
      </c>
      <c r="N4055" s="390">
        <f>IF(AND(MONTH(F4055)=7,DAY(F4055)&gt;25),1,
ROUNDDOWN((SUM(VLOOKUP(MONTH(F4055),D暦変換用数値,2,FALSE),DAY(F4055))/28)+1,0))</f>
        <v>1</v>
      </c>
      <c r="O4055" s="205">
        <f>IF(AND(MONTH(F4055)=7,DAY(F4055)&gt;25),DAY(F4055)-25,
MOD((SUM(VLOOKUP(MONTH(F4055),D暦変換用数値,2,FALSE),DAY(F4055))),28)+1)</f>
        <v>7</v>
      </c>
      <c r="P4055" s="406">
        <f>IF(OR(MONTH(F4055)&lt;7,AND(MONTH(F4055)=7,DAY(F4055)&lt;=25)),
MOD(SUM((E4055-1901)*365,(N4055-1)*28,O4055,258),260),
MOD(SUM((E4055-1900)*365,(N4055-1)*28,O4055,258),260))</f>
        <v>145</v>
      </c>
      <c r="Q4055" s="372" t="str">
        <f>VLOOKUP(MOD(P4055,4),色,2,FALSE)</f>
        <v>赤い</v>
      </c>
      <c r="R4055" s="290" t="str">
        <f>VLOOKUP(MOD(P4055,13),銀河の音,2,FALSE)</f>
        <v>月の</v>
      </c>
      <c r="S4055" s="383" t="str">
        <f>VLOOKUP(MOD(P4055,20),太陽の紋章,2,FALSE)</f>
        <v>蛇</v>
      </c>
      <c r="T4055" s="103" t="s">
        <v>7159</v>
      </c>
    </row>
    <row r="4056" spans="1:20" ht="13.5" customHeight="1">
      <c r="A4056" s="76" t="str">
        <f>VLOOKUP(MOD(E4056,10),十干,2,FALSE)</f>
        <v>丙</v>
      </c>
      <c r="B4056" s="199" t="str">
        <f>VLOOKUP(MOD(E4056,12),十二支,3,FALSE)</f>
        <v xml:space="preserve">11 木 </v>
      </c>
      <c r="C4056" s="201" t="str">
        <f>VLOOKUP(F4056,星座,3,TRUE)</f>
        <v xml:space="preserve">06 聖 </v>
      </c>
      <c r="D4056" s="534">
        <v>13376</v>
      </c>
      <c r="E4056" s="116">
        <f>IFERROR(YEAR(D4056),LEFT(D4056,4))</f>
        <v>1936</v>
      </c>
      <c r="F4056" s="116" t="str">
        <f>IF(ISTEXT(D4056),RIGHT(D4056,5),TEXT(D4056,"mm/dd"))</f>
        <v>08/14</v>
      </c>
      <c r="G4056" s="120">
        <f>SUM(MID(E4056,1,1),MID(E4056,2,1),MID(E4056,3,1),MID(E4056,4,1),MID(F4056,1,1),MID(F4056,2,1),MID(F4056,4,1),MID(F4056,5,1))</f>
        <v>32</v>
      </c>
      <c r="H4056" s="120">
        <f>IF(MOD(G4056,9)=0,9,MOD(G4056,9))</f>
        <v>5</v>
      </c>
      <c r="I4056" s="116" t="str">
        <f>IFERROR(MID("日月火水木金土",WEEKDAY(D4056),1),"")</f>
        <v>金</v>
      </c>
      <c r="J4056" s="306" t="s">
        <v>7139</v>
      </c>
      <c r="K4056" s="203" t="str">
        <f>VLOOKUP(F4056,石と花メイン,3,FALSE)</f>
        <v>●土耳古石</v>
      </c>
      <c r="L4056" s="299" t="str">
        <f>VLOOKUP(F4056,石と花メイン,4,FALSE)</f>
        <v>鹿子草【春女郎花】</v>
      </c>
      <c r="M4056" s="395">
        <f>IF(OR(MONTH(F4056)&lt;7,AND(MONTH(F4056)=7,DAY(F4056)&lt;=25)),
MOD(SUM((E4056-1901)*365,259),260),
MOD(SUM((E4056-1900)*365,259),260))</f>
        <v>139</v>
      </c>
      <c r="N4056" s="121">
        <f>IF(AND(MONTH(F4056)=7,DAY(F4056)&gt;25),1,
ROUNDDOWN((SUM(VLOOKUP(MONTH(F4056),D暦変換用数値,2,FALSE),DAY(F4056))/28)+1,0))</f>
        <v>1</v>
      </c>
      <c r="O4056" s="117">
        <f>IF(AND(MONTH(F4056)=7,DAY(F4056)&gt;25),DAY(F4056)-25,
MOD((SUM(VLOOKUP(MONTH(F4056),D暦変換用数値,2,FALSE),DAY(F4056))),28)+1)</f>
        <v>20</v>
      </c>
      <c r="P4056" s="408">
        <f>IF(OR(MONTH(F4056)&lt;7,AND(MONTH(F4056)=7,DAY(F4056)&lt;=25)),
MOD(SUM((E4056-1901)*365,(N4056-1)*28,O4056,258),260),
MOD(SUM((E4056-1900)*365,(N4056-1)*28,O4056,258),260))</f>
        <v>158</v>
      </c>
      <c r="Q4056" s="375" t="str">
        <f>VLOOKUP(MOD(P4056,4),色,2,FALSE)</f>
        <v>白い</v>
      </c>
      <c r="R4056" s="293" t="str">
        <f>VLOOKUP(MOD(P4056,13),銀河の音,2,FALSE)</f>
        <v>月の</v>
      </c>
      <c r="S4056" s="386" t="str">
        <f>VLOOKUP(MOD(P4056,20),太陽の紋章,2,FALSE)</f>
        <v>鏡</v>
      </c>
      <c r="T4056" s="118"/>
    </row>
    <row r="4057" spans="1:20" ht="13.5" customHeight="1">
      <c r="A4057" s="50" t="str">
        <f>VLOOKUP(MOD(E4057,10),十干,2,FALSE)</f>
        <v>丙</v>
      </c>
      <c r="B4057" s="199" t="str">
        <f>VLOOKUP(MOD(E4057,12),十二支,3,FALSE)</f>
        <v xml:space="preserve">11 木 </v>
      </c>
      <c r="C4057" s="201" t="str">
        <f>VLOOKUP(F4057,星座,3,TRUE)</f>
        <v xml:space="preserve">06 聖 </v>
      </c>
      <c r="D4057" s="531">
        <v>13384</v>
      </c>
      <c r="E4057" s="1">
        <f>IFERROR(YEAR(D4057),LEFT(D4057,4))</f>
        <v>1936</v>
      </c>
      <c r="F4057" s="1" t="str">
        <f>IF(ISTEXT(D4057),RIGHT(D4057,5),TEXT(D4057,"mm/dd"))</f>
        <v>08/22</v>
      </c>
      <c r="G4057" s="39">
        <f>SUM(MID(E4057,1,1),MID(E4057,2,1),MID(E4057,3,1),MID(E4057,4,1),MID(F4057,1,1),MID(F4057,2,1),MID(F4057,4,1),MID(F4057,5,1))</f>
        <v>31</v>
      </c>
      <c r="H4057" s="41">
        <f>IF(MOD(G4057,9)=0,9,MOD(G4057,9))</f>
        <v>4</v>
      </c>
      <c r="I4057" s="45" t="str">
        <f>IFERROR(MID("日月火水木金土",WEEKDAY(D4057),1),"")</f>
        <v>土</v>
      </c>
      <c r="J4057" s="304" t="s">
        <v>1596</v>
      </c>
      <c r="K4057" s="202" t="str">
        <f>VLOOKUP(F4057,石と花メイン,3,FALSE)</f>
        <v>●琥珀</v>
      </c>
      <c r="L4057" s="297" t="str">
        <f>VLOOKUP(F4057,石と花メイン,4,FALSE)</f>
        <v>下野草【繍線花】</v>
      </c>
      <c r="M4057" s="393">
        <f>IF(OR(MONTH(F4057)&lt;7,AND(MONTH(F4057)=7,DAY(F4057)&lt;=25)),
MOD(SUM((E4057-1901)*365,259),260),
MOD(SUM((E4057-1900)*365,259),260))</f>
        <v>139</v>
      </c>
      <c r="N4057" s="390">
        <f>IF(AND(MONTH(F4057)=7,DAY(F4057)&gt;25),1,
ROUNDDOWN((SUM(VLOOKUP(MONTH(F4057),D暦変換用数値,2,FALSE),DAY(F4057))/28)+1,0))</f>
        <v>1</v>
      </c>
      <c r="O4057" s="205">
        <f>IF(AND(MONTH(F4057)=7,DAY(F4057)&gt;25),DAY(F4057)-25,
MOD((SUM(VLOOKUP(MONTH(F4057),D暦変換用数値,2,FALSE),DAY(F4057))),28)+1)</f>
        <v>28</v>
      </c>
      <c r="P4057" s="406">
        <f>IF(OR(MONTH(F4057)&lt;7,AND(MONTH(F4057)=7,DAY(F4057)&lt;=25)),
MOD(SUM((E4057-1901)*365,(N4057-1)*28,O4057,258),260),
MOD(SUM((E4057-1900)*365,(N4057-1)*28,O4057,258),260))</f>
        <v>166</v>
      </c>
      <c r="Q4057" s="375" t="str">
        <f>VLOOKUP(MOD(P4057,4),色,2,FALSE)</f>
        <v>白い</v>
      </c>
      <c r="R4057" s="293" t="str">
        <f>VLOOKUP(MOD(P4057,13),銀河の音,2,FALSE)</f>
        <v>惑星の</v>
      </c>
      <c r="S4057" s="386" t="str">
        <f>VLOOKUP(MOD(P4057,20),太陽の紋章,2,FALSE)</f>
        <v>世界の橋渡し</v>
      </c>
      <c r="T4057" s="98" t="s">
        <v>3736</v>
      </c>
    </row>
    <row r="4058" spans="1:20" ht="13.5" customHeight="1">
      <c r="A4058" s="50" t="str">
        <f>VLOOKUP(MOD(E4058,10),十干,2,FALSE)</f>
        <v>戊</v>
      </c>
      <c r="B4058" s="199" t="str">
        <f>VLOOKUP(MOD(E4058,12),十二支,3,FALSE)</f>
        <v xml:space="preserve">11 木 </v>
      </c>
      <c r="C4058" s="201" t="str">
        <f>VLOOKUP(F4058,星座,3,TRUE)</f>
        <v xml:space="preserve">06 聖 </v>
      </c>
      <c r="D4058" s="531">
        <v>17742</v>
      </c>
      <c r="E4058" s="1">
        <f>IFERROR(YEAR(D4058),LEFT(D4058,4))</f>
        <v>1948</v>
      </c>
      <c r="F4058" s="1" t="str">
        <f>IF(ISTEXT(D4058),RIGHT(D4058,5),TEXT(D4058,"mm/dd"))</f>
        <v>07/28</v>
      </c>
      <c r="G4058" s="39">
        <f>SUM(MID(E4058,1,1),MID(E4058,2,1),MID(E4058,3,1),MID(E4058,4,1),MID(F4058,1,1),MID(F4058,2,1),MID(F4058,4,1),MID(F4058,5,1))</f>
        <v>39</v>
      </c>
      <c r="H4058" s="41">
        <f>IF(MOD(G4058,9)=0,9,MOD(G4058,9))</f>
        <v>3</v>
      </c>
      <c r="I4058" s="45" t="str">
        <f>IFERROR(MID("日月火水木金土",WEEKDAY(D4058),1),"")</f>
        <v>水</v>
      </c>
      <c r="J4058" s="304" t="s">
        <v>1597</v>
      </c>
      <c r="K4058" s="202" t="str">
        <f>VLOOKUP(F4058,石と花メイン,3,FALSE)</f>
        <v>●翡翠</v>
      </c>
      <c r="L4058" s="297" t="str">
        <f>VLOOKUP(F4058,石と花メイン,4,FALSE)</f>
        <v>小町草【虫取撫子】</v>
      </c>
      <c r="M4058" s="393">
        <f>IF(OR(MONTH(F4058)&lt;7,AND(MONTH(F4058)=7,DAY(F4058)&lt;=25)),
MOD(SUM((E4058-1901)*365,259),260),
MOD(SUM((E4058-1900)*365,259),260))</f>
        <v>99</v>
      </c>
      <c r="N4058" s="390">
        <f>IF(AND(MONTH(F4058)=7,DAY(F4058)&gt;25),1,
ROUNDDOWN((SUM(VLOOKUP(MONTH(F4058),D暦変換用数値,2,FALSE),DAY(F4058))/28)+1,0))</f>
        <v>1</v>
      </c>
      <c r="O4058" s="205">
        <f>IF(AND(MONTH(F4058)=7,DAY(F4058)&gt;25),DAY(F4058)-25,
MOD((SUM(VLOOKUP(MONTH(F4058),D暦変換用数値,2,FALSE),DAY(F4058))),28)+1)</f>
        <v>3</v>
      </c>
      <c r="P4058" s="406">
        <f>IF(OR(MONTH(F4058)&lt;7,AND(MONTH(F4058)=7,DAY(F4058)&lt;=25)),
MOD(SUM((E4058-1901)*365,(N4058-1)*28,O4058,258),260),
MOD(SUM((E4058-1900)*365,(N4058-1)*28,O4058,258),260))</f>
        <v>101</v>
      </c>
      <c r="Q4058" s="372" t="str">
        <f>VLOOKUP(MOD(P4058,4),色,2,FALSE)</f>
        <v>赤い</v>
      </c>
      <c r="R4058" s="290" t="str">
        <f>VLOOKUP(MOD(P4058,13),銀河の音,2,FALSE)</f>
        <v>惑星の</v>
      </c>
      <c r="S4058" s="383" t="str">
        <f>VLOOKUP(MOD(P4058,20),太陽の紋章,2,FALSE)</f>
        <v>竜</v>
      </c>
      <c r="T4058" s="98" t="s">
        <v>3736</v>
      </c>
    </row>
    <row r="4059" spans="1:20" ht="13.5" customHeight="1">
      <c r="A4059" s="50" t="str">
        <f>VLOOKUP(MOD(E4059,10),十干,2,FALSE)</f>
        <v>戊</v>
      </c>
      <c r="B4059" s="199" t="str">
        <f>VLOOKUP(MOD(E4059,12),十二支,3,FALSE)</f>
        <v xml:space="preserve">11 木 </v>
      </c>
      <c r="C4059" s="201" t="str">
        <f>VLOOKUP(F4059,星座,3,TRUE)</f>
        <v xml:space="preserve">06 聖 </v>
      </c>
      <c r="D4059" s="531">
        <v>17742</v>
      </c>
      <c r="E4059" s="1">
        <f>IFERROR(YEAR(D4059),LEFT(D4059,4))</f>
        <v>1948</v>
      </c>
      <c r="F4059" s="1" t="str">
        <f>IF(ISTEXT(D4059),RIGHT(D4059,5),TEXT(D4059,"mm/dd"))</f>
        <v>07/28</v>
      </c>
      <c r="G4059" s="39">
        <f>SUM(MID(E4059,1,1),MID(E4059,2,1),MID(E4059,3,1),MID(E4059,4,1),MID(F4059,1,1),MID(F4059,2,1),MID(F4059,4,1),MID(F4059,5,1))</f>
        <v>39</v>
      </c>
      <c r="H4059" s="41">
        <f>IF(MOD(G4059,9)=0,9,MOD(G4059,9))</f>
        <v>3</v>
      </c>
      <c r="I4059" s="45" t="str">
        <f>IFERROR(MID("日月火水木金土",WEEKDAY(D4059),1),"")</f>
        <v>水</v>
      </c>
      <c r="J4059" s="304" t="s">
        <v>1598</v>
      </c>
      <c r="K4059" s="202" t="str">
        <f>VLOOKUP(F4059,石と花メイン,3,FALSE)</f>
        <v>●翡翠</v>
      </c>
      <c r="L4059" s="297" t="str">
        <f>VLOOKUP(F4059,石と花メイン,4,FALSE)</f>
        <v>小町草【虫取撫子】</v>
      </c>
      <c r="M4059" s="393">
        <f>IF(OR(MONTH(F4059)&lt;7,AND(MONTH(F4059)=7,DAY(F4059)&lt;=25)),
MOD(SUM((E4059-1901)*365,259),260),
MOD(SUM((E4059-1900)*365,259),260))</f>
        <v>99</v>
      </c>
      <c r="N4059" s="390">
        <f>IF(AND(MONTH(F4059)=7,DAY(F4059)&gt;25),1,
ROUNDDOWN((SUM(VLOOKUP(MONTH(F4059),D暦変換用数値,2,FALSE),DAY(F4059))/28)+1,0))</f>
        <v>1</v>
      </c>
      <c r="O4059" s="205">
        <f>IF(AND(MONTH(F4059)=7,DAY(F4059)&gt;25),DAY(F4059)-25,
MOD((SUM(VLOOKUP(MONTH(F4059),D暦変換用数値,2,FALSE),DAY(F4059))),28)+1)</f>
        <v>3</v>
      </c>
      <c r="P4059" s="406">
        <f>IF(OR(MONTH(F4059)&lt;7,AND(MONTH(F4059)=7,DAY(F4059)&lt;=25)),
MOD(SUM((E4059-1901)*365,(N4059-1)*28,O4059,258),260),
MOD(SUM((E4059-1900)*365,(N4059-1)*28,O4059,258),260))</f>
        <v>101</v>
      </c>
      <c r="Q4059" s="372" t="str">
        <f>VLOOKUP(MOD(P4059,4),色,2,FALSE)</f>
        <v>赤い</v>
      </c>
      <c r="R4059" s="290" t="str">
        <f>VLOOKUP(MOD(P4059,13),銀河の音,2,FALSE)</f>
        <v>惑星の</v>
      </c>
      <c r="S4059" s="383" t="str">
        <f>VLOOKUP(MOD(P4059,20),太陽の紋章,2,FALSE)</f>
        <v>竜</v>
      </c>
      <c r="T4059" s="105" t="s">
        <v>4125</v>
      </c>
    </row>
    <row r="4060" spans="1:20" ht="13.5" customHeight="1">
      <c r="A4060" s="50" t="str">
        <f>VLOOKUP(MOD(E4060,10),十干,2,FALSE)</f>
        <v>戊</v>
      </c>
      <c r="B4060" s="199" t="str">
        <f>VLOOKUP(MOD(E4060,12),十二支,3,FALSE)</f>
        <v xml:space="preserve">11 木 </v>
      </c>
      <c r="C4060" s="201" t="str">
        <f>VLOOKUP(F4060,星座,3,TRUE)</f>
        <v xml:space="preserve">06 聖 </v>
      </c>
      <c r="D4060" s="531">
        <v>17744</v>
      </c>
      <c r="E4060" s="1">
        <f>IFERROR(YEAR(D4060),LEFT(D4060,4))</f>
        <v>1948</v>
      </c>
      <c r="F4060" s="1" t="str">
        <f>IF(ISTEXT(D4060),RIGHT(D4060,5),TEXT(D4060,"mm/dd"))</f>
        <v>07/30</v>
      </c>
      <c r="G4060" s="39">
        <f>SUM(MID(E4060,1,1),MID(E4060,2,1),MID(E4060,3,1),MID(E4060,4,1),MID(F4060,1,1),MID(F4060,2,1),MID(F4060,4,1),MID(F4060,5,1))</f>
        <v>32</v>
      </c>
      <c r="H4060" s="41">
        <f>IF(MOD(G4060,9)=0,9,MOD(G4060,9))</f>
        <v>5</v>
      </c>
      <c r="I4060" s="45" t="str">
        <f>IFERROR(MID("日月火水木金土",WEEKDAY(D4060),1),"")</f>
        <v>金</v>
      </c>
      <c r="J4060" s="304" t="s">
        <v>1599</v>
      </c>
      <c r="K4060" s="202" t="str">
        <f>VLOOKUP(F4060,石と花メイン,3,FALSE)</f>
        <v>●琥珀</v>
      </c>
      <c r="L4060" s="297" t="str">
        <f>VLOOKUP(F4060,石と花メイン,4,FALSE)</f>
        <v>菩提樹</v>
      </c>
      <c r="M4060" s="393">
        <f>IF(OR(MONTH(F4060)&lt;7,AND(MONTH(F4060)=7,DAY(F4060)&lt;=25)),
MOD(SUM((E4060-1901)*365,259),260),
MOD(SUM((E4060-1900)*365,259),260))</f>
        <v>99</v>
      </c>
      <c r="N4060" s="390">
        <f>IF(AND(MONTH(F4060)=7,DAY(F4060)&gt;25),1,
ROUNDDOWN((SUM(VLOOKUP(MONTH(F4060),D暦変換用数値,2,FALSE),DAY(F4060))/28)+1,0))</f>
        <v>1</v>
      </c>
      <c r="O4060" s="205">
        <f>IF(AND(MONTH(F4060)=7,DAY(F4060)&gt;25),DAY(F4060)-25,
MOD((SUM(VLOOKUP(MONTH(F4060),D暦変換用数値,2,FALSE),DAY(F4060))),28)+1)</f>
        <v>5</v>
      </c>
      <c r="P4060" s="406">
        <f>IF(OR(MONTH(F4060)&lt;7,AND(MONTH(F4060)=7,DAY(F4060)&lt;=25)),
MOD(SUM((E4060-1901)*365,(N4060-1)*28,O4060,258),260),
MOD(SUM((E4060-1900)*365,(N4060-1)*28,O4060,258),260))</f>
        <v>103</v>
      </c>
      <c r="Q4060" s="374" t="str">
        <f>VLOOKUP(MOD(P4060,4),色,2,FALSE)</f>
        <v>青い</v>
      </c>
      <c r="R4060" s="292" t="str">
        <f>VLOOKUP(MOD(P4060,13),銀河の音,2,FALSE)</f>
        <v>水晶の</v>
      </c>
      <c r="S4060" s="385" t="str">
        <f>VLOOKUP(MOD(P4060,20),太陽の紋章,2,FALSE)</f>
        <v>夜</v>
      </c>
      <c r="T4060" s="103" t="s">
        <v>2470</v>
      </c>
    </row>
    <row r="4061" spans="1:20" ht="13.5" customHeight="1">
      <c r="A4061" s="50" t="str">
        <f>VLOOKUP(MOD(E4061,10),十干,2,FALSE)</f>
        <v>戊</v>
      </c>
      <c r="B4061" s="199" t="str">
        <f>VLOOKUP(MOD(E4061,12),十二支,3,FALSE)</f>
        <v xml:space="preserve">11 木 </v>
      </c>
      <c r="C4061" s="201" t="str">
        <f>VLOOKUP(F4061,星座,3,TRUE)</f>
        <v xml:space="preserve">06 聖 </v>
      </c>
      <c r="D4061" s="531">
        <v>17753</v>
      </c>
      <c r="E4061" s="1">
        <f>IFERROR(YEAR(D4061),LEFT(D4061,4))</f>
        <v>1948</v>
      </c>
      <c r="F4061" s="1" t="str">
        <f>IF(ISTEXT(D4061),RIGHT(D4061,5),TEXT(D4061,"mm/dd"))</f>
        <v>08/08</v>
      </c>
      <c r="G4061" s="39">
        <f>SUM(MID(E4061,1,1),MID(E4061,2,1),MID(E4061,3,1),MID(E4061,4,1),MID(F4061,1,1),MID(F4061,2,1),MID(F4061,4,1),MID(F4061,5,1))</f>
        <v>38</v>
      </c>
      <c r="H4061" s="41">
        <f>IF(MOD(G4061,9)=0,9,MOD(G4061,9))</f>
        <v>2</v>
      </c>
      <c r="I4061" s="45" t="str">
        <f>IFERROR(MID("日月火水木金土",WEEKDAY(D4061),1),"")</f>
        <v>日</v>
      </c>
      <c r="J4061" s="304" t="s">
        <v>1600</v>
      </c>
      <c r="K4061" s="202" t="str">
        <f>VLOOKUP(F4061,石と花メイン,3,FALSE)</f>
        <v>○真珠</v>
      </c>
      <c r="L4061" s="297" t="str">
        <f>VLOOKUP(F4061,石と花メイン,4,FALSE)</f>
        <v>クレオメ【西洋風蝶草】</v>
      </c>
      <c r="M4061" s="393">
        <f>IF(OR(MONTH(F4061)&lt;7,AND(MONTH(F4061)=7,DAY(F4061)&lt;=25)),
MOD(SUM((E4061-1901)*365,259),260),
MOD(SUM((E4061-1900)*365,259),260))</f>
        <v>99</v>
      </c>
      <c r="N4061" s="390">
        <f>IF(AND(MONTH(F4061)=7,DAY(F4061)&gt;25),1,
ROUNDDOWN((SUM(VLOOKUP(MONTH(F4061),D暦変換用数値,2,FALSE),DAY(F4061))/28)+1,0))</f>
        <v>1</v>
      </c>
      <c r="O4061" s="205">
        <f>IF(AND(MONTH(F4061)=7,DAY(F4061)&gt;25),DAY(F4061)-25,
MOD((SUM(VLOOKUP(MONTH(F4061),D暦変換用数値,2,FALSE),DAY(F4061))),28)+1)</f>
        <v>14</v>
      </c>
      <c r="P4061" s="406">
        <f>IF(OR(MONTH(F4061)&lt;7,AND(MONTH(F4061)=7,DAY(F4061)&lt;=25)),
MOD(SUM((E4061-1901)*365,(N4061-1)*28,O4061,258),260),
MOD(SUM((E4061-1900)*365,(N4061-1)*28,O4061,258),260))</f>
        <v>112</v>
      </c>
      <c r="Q4061" s="373" t="str">
        <f>VLOOKUP(MOD(P4061,4),色,2,FALSE)</f>
        <v>黄色い</v>
      </c>
      <c r="R4061" s="291" t="str">
        <f>VLOOKUP(MOD(P4061,13),銀河の音,2,FALSE)</f>
        <v>銀河の</v>
      </c>
      <c r="S4061" s="384" t="str">
        <f>VLOOKUP(MOD(P4061,20),太陽の紋章,2,FALSE)</f>
        <v>人</v>
      </c>
      <c r="T4061" s="98" t="s">
        <v>3736</v>
      </c>
    </row>
    <row r="4062" spans="1:20" ht="13.5" customHeight="1">
      <c r="A4062" s="50" t="str">
        <f>VLOOKUP(MOD(E4062,10),十干,2,FALSE)</f>
        <v>戊</v>
      </c>
      <c r="B4062" s="199" t="str">
        <f>VLOOKUP(MOD(E4062,12),十二支,3,FALSE)</f>
        <v xml:space="preserve">11 木 </v>
      </c>
      <c r="C4062" s="201" t="str">
        <f>VLOOKUP(F4062,星座,3,TRUE)</f>
        <v xml:space="preserve">06 聖 </v>
      </c>
      <c r="D4062" s="531">
        <v>17758</v>
      </c>
      <c r="E4062" s="1">
        <f>IFERROR(YEAR(D4062),LEFT(D4062,4))</f>
        <v>1948</v>
      </c>
      <c r="F4062" s="1" t="str">
        <f>IF(ISTEXT(D4062),RIGHT(D4062,5),TEXT(D4062,"mm/dd"))</f>
        <v>08/13</v>
      </c>
      <c r="G4062" s="39">
        <f>SUM(MID(E4062,1,1),MID(E4062,2,1),MID(E4062,3,1),MID(E4062,4,1),MID(F4062,1,1),MID(F4062,2,1),MID(F4062,4,1),MID(F4062,5,1))</f>
        <v>34</v>
      </c>
      <c r="H4062" s="41">
        <f>IF(MOD(G4062,9)=0,9,MOD(G4062,9))</f>
        <v>7</v>
      </c>
      <c r="I4062" s="45" t="str">
        <f>IFERROR(MID("日月火水木金土",WEEKDAY(D4062),1),"")</f>
        <v>金</v>
      </c>
      <c r="J4062" s="304" t="s">
        <v>1601</v>
      </c>
      <c r="K4062" s="202" t="str">
        <f>VLOOKUP(F4062,石と花メイン,3,FALSE)</f>
        <v>◇金剛石</v>
      </c>
      <c r="L4062" s="297" t="str">
        <f>VLOOKUP(F4062,石と花メイン,4,FALSE)</f>
        <v>鷺草</v>
      </c>
      <c r="M4062" s="393">
        <f>IF(OR(MONTH(F4062)&lt;7,AND(MONTH(F4062)=7,DAY(F4062)&lt;=25)),
MOD(SUM((E4062-1901)*365,259),260),
MOD(SUM((E4062-1900)*365,259),260))</f>
        <v>99</v>
      </c>
      <c r="N4062" s="390">
        <f>IF(AND(MONTH(F4062)=7,DAY(F4062)&gt;25),1,
ROUNDDOWN((SUM(VLOOKUP(MONTH(F4062),D暦変換用数値,2,FALSE),DAY(F4062))/28)+1,0))</f>
        <v>1</v>
      </c>
      <c r="O4062" s="205">
        <f>IF(AND(MONTH(F4062)=7,DAY(F4062)&gt;25),DAY(F4062)-25,
MOD((SUM(VLOOKUP(MONTH(F4062),D暦変換用数値,2,FALSE),DAY(F4062))),28)+1)</f>
        <v>19</v>
      </c>
      <c r="P4062" s="406">
        <f>IF(OR(MONTH(F4062)&lt;7,AND(MONTH(F4062)=7,DAY(F4062)&lt;=25)),
MOD(SUM((E4062-1901)*365,(N4062-1)*28,O4062,258),260),
MOD(SUM((E4062-1900)*365,(N4062-1)*28,O4062,258),260))</f>
        <v>117</v>
      </c>
      <c r="Q4062" s="372" t="str">
        <f>VLOOKUP(MOD(P4062,4),色,2,FALSE)</f>
        <v>赤い</v>
      </c>
      <c r="R4062" s="290" t="str">
        <f>VLOOKUP(MOD(P4062,13),銀河の音,2,FALSE)</f>
        <v>宇宙の</v>
      </c>
      <c r="S4062" s="383" t="str">
        <f>VLOOKUP(MOD(P4062,20),太陽の紋章,2,FALSE)</f>
        <v>地球</v>
      </c>
      <c r="T4062" s="98" t="s">
        <v>3736</v>
      </c>
    </row>
    <row r="4063" spans="1:20" ht="13.5" customHeight="1">
      <c r="A4063" s="76" t="str">
        <f>VLOOKUP(MOD(E4063,10),十干,2,FALSE)</f>
        <v>戊</v>
      </c>
      <c r="B4063" s="199" t="str">
        <f>VLOOKUP(MOD(E4063,12),十二支,3,FALSE)</f>
        <v xml:space="preserve">11 木 </v>
      </c>
      <c r="C4063" s="201" t="str">
        <f>VLOOKUP(F4063,星座,3,TRUE)</f>
        <v xml:space="preserve">06 聖 </v>
      </c>
      <c r="D4063" s="534">
        <v>17761</v>
      </c>
      <c r="E4063" s="116">
        <f>IFERROR(YEAR(D4063),LEFT(D4063,4))</f>
        <v>1948</v>
      </c>
      <c r="F4063" s="116" t="str">
        <f>IF(ISTEXT(D4063),RIGHT(D4063,5),TEXT(D4063,"mm/dd"))</f>
        <v>08/16</v>
      </c>
      <c r="G4063" s="120">
        <f>SUM(MID(E4063,1,1),MID(E4063,2,1),MID(E4063,3,1),MID(E4063,4,1),MID(F4063,1,1),MID(F4063,2,1),MID(F4063,4,1),MID(F4063,5,1))</f>
        <v>37</v>
      </c>
      <c r="H4063" s="120">
        <f>IF(MOD(G4063,9)=0,9,MOD(G4063,9))</f>
        <v>1</v>
      </c>
      <c r="I4063" s="116" t="str">
        <f>IFERROR(MID("日月火水木金土",WEEKDAY(D4063),1),"")</f>
        <v>月</v>
      </c>
      <c r="J4063" s="306" t="s">
        <v>7176</v>
      </c>
      <c r="K4063" s="203" t="str">
        <f>VLOOKUP(F4063,石と花メイン,3,FALSE)</f>
        <v>◆黄玉</v>
      </c>
      <c r="L4063" s="299" t="str">
        <f>VLOOKUP(F4063,石と花メイン,4,FALSE)</f>
        <v>ブーゲンビリア【筏蔓】</v>
      </c>
      <c r="M4063" s="395">
        <f>IF(OR(MONTH(F4063)&lt;7,AND(MONTH(F4063)=7,DAY(F4063)&lt;=25)),
MOD(SUM((E4063-1901)*365,259),260),
MOD(SUM((E4063-1900)*365,259),260))</f>
        <v>99</v>
      </c>
      <c r="N4063" s="121">
        <f>IF(AND(MONTH(F4063)=7,DAY(F4063)&gt;25),1,
ROUNDDOWN((SUM(VLOOKUP(MONTH(F4063),D暦変換用数値,2,FALSE),DAY(F4063))/28)+1,0))</f>
        <v>1</v>
      </c>
      <c r="O4063" s="117">
        <f>IF(AND(MONTH(F4063)=7,DAY(F4063)&gt;25),DAY(F4063)-25,
MOD((SUM(VLOOKUP(MONTH(F4063),D暦変換用数値,2,FALSE),DAY(F4063))),28)+1)</f>
        <v>22</v>
      </c>
      <c r="P4063" s="408">
        <f>IF(OR(MONTH(F4063)&lt;7,AND(MONTH(F4063)=7,DAY(F4063)&lt;=25)),
MOD(SUM((E4063-1901)*365,(N4063-1)*28,O4063,258),260),
MOD(SUM((E4063-1900)*365,(N4063-1)*28,O4063,258),260))</f>
        <v>120</v>
      </c>
      <c r="Q4063" s="373" t="str">
        <f>VLOOKUP(MOD(P4063,4),色,2,FALSE)</f>
        <v>黄色い</v>
      </c>
      <c r="R4063" s="291" t="str">
        <f>VLOOKUP(MOD(P4063,13),銀河の音,2,FALSE)</f>
        <v>電気の</v>
      </c>
      <c r="S4063" s="384" t="str">
        <f>VLOOKUP(MOD(P4063,20),太陽の紋章,2,FALSE)</f>
        <v>太陽</v>
      </c>
      <c r="T4063" s="128" t="s">
        <v>7177</v>
      </c>
    </row>
    <row r="4064" spans="1:20" ht="13.5" customHeight="1">
      <c r="A4064" s="50" t="str">
        <f>VLOOKUP(MOD(E4064,10),十干,2,FALSE)</f>
        <v>戊</v>
      </c>
      <c r="B4064" s="199" t="str">
        <f>VLOOKUP(MOD(E4064,12),十二支,3,FALSE)</f>
        <v xml:space="preserve">11 木 </v>
      </c>
      <c r="C4064" s="201" t="str">
        <f>VLOOKUP(F4064,星座,3,TRUE)</f>
        <v xml:space="preserve">06 聖 </v>
      </c>
      <c r="D4064" s="531">
        <v>17764</v>
      </c>
      <c r="E4064" s="1">
        <f>IFERROR(YEAR(D4064),LEFT(D4064,4))</f>
        <v>1948</v>
      </c>
      <c r="F4064" s="1" t="str">
        <f>IF(ISTEXT(D4064),RIGHT(D4064,5),TEXT(D4064,"mm/dd"))</f>
        <v>08/19</v>
      </c>
      <c r="G4064" s="39">
        <f>SUM(MID(E4064,1,1),MID(E4064,2,1),MID(E4064,3,1),MID(E4064,4,1),MID(F4064,1,1),MID(F4064,2,1),MID(F4064,4,1),MID(F4064,5,1))</f>
        <v>40</v>
      </c>
      <c r="H4064" s="41">
        <f>IF(MOD(G4064,9)=0,9,MOD(G4064,9))</f>
        <v>4</v>
      </c>
      <c r="I4064" s="45" t="str">
        <f>IFERROR(MID("日月火水木金土",WEEKDAY(D4064),1),"")</f>
        <v>木</v>
      </c>
      <c r="J4064" s="304" t="s">
        <v>1602</v>
      </c>
      <c r="K4064" s="202" t="str">
        <f>VLOOKUP(F4064,石と花メイン,3,FALSE)</f>
        <v>◆翠玉</v>
      </c>
      <c r="L4064" s="297" t="str">
        <f>VLOOKUP(F4064,石と花メイン,4,FALSE)</f>
        <v>凌霄花</v>
      </c>
      <c r="M4064" s="393">
        <f>IF(OR(MONTH(F4064)&lt;7,AND(MONTH(F4064)=7,DAY(F4064)&lt;=25)),
MOD(SUM((E4064-1901)*365,259),260),
MOD(SUM((E4064-1900)*365,259),260))</f>
        <v>99</v>
      </c>
      <c r="N4064" s="390">
        <f>IF(AND(MONTH(F4064)=7,DAY(F4064)&gt;25),1,
ROUNDDOWN((SUM(VLOOKUP(MONTH(F4064),D暦変換用数値,2,FALSE),DAY(F4064))/28)+1,0))</f>
        <v>1</v>
      </c>
      <c r="O4064" s="205">
        <f>IF(AND(MONTH(F4064)=7,DAY(F4064)&gt;25),DAY(F4064)-25,
MOD((SUM(VLOOKUP(MONTH(F4064),D暦変換用数値,2,FALSE),DAY(F4064))),28)+1)</f>
        <v>25</v>
      </c>
      <c r="P4064" s="406">
        <f>IF(OR(MONTH(F4064)&lt;7,AND(MONTH(F4064)=7,DAY(F4064)&lt;=25)),
MOD(SUM((E4064-1901)*365,(N4064-1)*28,O4064,258),260),
MOD(SUM((E4064-1900)*365,(N4064-1)*28,O4064,258),260))</f>
        <v>123</v>
      </c>
      <c r="Q4064" s="374" t="str">
        <f>VLOOKUP(MOD(P4064,4),色,2,FALSE)</f>
        <v>青い</v>
      </c>
      <c r="R4064" s="292" t="str">
        <f>VLOOKUP(MOD(P4064,13),銀河の音,2,FALSE)</f>
        <v>律動の</v>
      </c>
      <c r="S4064" s="385" t="str">
        <f>VLOOKUP(MOD(P4064,20),太陽の紋章,2,FALSE)</f>
        <v>夜</v>
      </c>
      <c r="T4064" s="98" t="s">
        <v>3736</v>
      </c>
    </row>
    <row r="4065" spans="1:20" ht="13.5" customHeight="1">
      <c r="A4065" s="76" t="str">
        <f>VLOOKUP(MOD(E4065,10),十干,2,FALSE)</f>
        <v>戊</v>
      </c>
      <c r="B4065" s="280" t="str">
        <f>VLOOKUP(MOD(E4065,12),十二支,3,FALSE)</f>
        <v xml:space="preserve">11 木 </v>
      </c>
      <c r="C4065" s="281" t="str">
        <f>VLOOKUP(F4065,星座,3,TRUE)</f>
        <v xml:space="preserve">06 聖 </v>
      </c>
      <c r="D4065" s="550">
        <v>17765</v>
      </c>
      <c r="E4065" s="77">
        <f>IFERROR(YEAR(D4065),LEFT(D4065,4))</f>
        <v>1948</v>
      </c>
      <c r="F4065" s="77" t="str">
        <f>IF(ISTEXT(D4065),RIGHT(D4065,5),TEXT(D4065,"mm/dd"))</f>
        <v>08/20</v>
      </c>
      <c r="G4065" s="554">
        <f>SUM(MID(E4065,1,1),MID(E4065,2,1),MID(E4065,3,1),MID(E4065,4,1),MID(F4065,1,1),MID(F4065,2,1),MID(F4065,4,1),MID(F4065,5,1))</f>
        <v>32</v>
      </c>
      <c r="H4065" s="81">
        <f>IF(MOD(G4065,9)=0,9,MOD(G4065,9))</f>
        <v>5</v>
      </c>
      <c r="I4065" s="77" t="str">
        <f>IFERROR(MID("日月火水木金土",WEEKDAY(D4065),1),"")</f>
        <v>金</v>
      </c>
      <c r="J4065" s="307" t="s">
        <v>9065</v>
      </c>
      <c r="K4065" s="203" t="str">
        <f>VLOOKUP(F4065,石と花メイン,3,FALSE)</f>
        <v>◆黄玉</v>
      </c>
      <c r="L4065" s="301" t="str">
        <f>VLOOKUP(F4065,石と花メイン,4,FALSE)</f>
        <v>アーティチョーク【朝鮮薊】</v>
      </c>
      <c r="M4065" s="398">
        <f>IF(OR(MONTH(F4065)&lt;7,AND(MONTH(F4065)=7,DAY(F4065)&lt;=25)),
MOD(SUM((E4065-1901)*365,259),260),
MOD(SUM((E4065-1900)*365,259),260))</f>
        <v>99</v>
      </c>
      <c r="N4065" s="121">
        <f>IF(AND(MONTH(F4065)=7,DAY(F4065)&gt;25),1,
ROUNDDOWN((SUM(VLOOKUP(MONTH(F4065),D暦変換用数値,2,FALSE),DAY(F4065))/28)+1,0))</f>
        <v>1</v>
      </c>
      <c r="O4065" s="117">
        <f>IF(AND(MONTH(F4065)=7,DAY(F4065)&gt;25),DAY(F4065)-25,
MOD((SUM(VLOOKUP(MONTH(F4065),D暦変換用数値,2,FALSE),DAY(F4065))),28)+1)</f>
        <v>26</v>
      </c>
      <c r="P4065" s="408">
        <f>IF(OR(MONTH(F4065)&lt;7,AND(MONTH(F4065)=7,DAY(F4065)&lt;=25)),
MOD(SUM((E4065-1901)*365,(N4065-1)*28,O4065,258),260),
MOD(SUM((E4065-1900)*365,(N4065-1)*28,O4065,258),260))</f>
        <v>124</v>
      </c>
      <c r="Q4065" s="380" t="str">
        <f>VLOOKUP(MOD(P4065,4),色,2,FALSE)</f>
        <v>黄色い</v>
      </c>
      <c r="R4065" s="295" t="str">
        <f>VLOOKUP(MOD(P4065,13),銀河の音,2,FALSE)</f>
        <v>共振の</v>
      </c>
      <c r="S4065" s="389" t="str">
        <f>VLOOKUP(MOD(P4065,20),太陽の紋章,2,FALSE)</f>
        <v>種</v>
      </c>
      <c r="T4065" s="110" t="s">
        <v>9063</v>
      </c>
    </row>
    <row r="4066" spans="1:20" ht="13.5" customHeight="1">
      <c r="A4066" s="334" t="str">
        <f>VLOOKUP(MOD(E4066,10),十干,2,FALSE)</f>
        <v>戊</v>
      </c>
      <c r="B4066" s="331" t="str">
        <f>VLOOKUP(MOD(E4066,12),十二支,3,FALSE)</f>
        <v xml:space="preserve">11 木 </v>
      </c>
      <c r="C4066" s="336" t="str">
        <f>VLOOKUP(F4066,星座,3,TRUE)</f>
        <v xml:space="preserve">06 聖 </v>
      </c>
      <c r="D4066" s="534">
        <v>17765</v>
      </c>
      <c r="E4066" s="131">
        <f>IFERROR(YEAR(D4066),LEFT(D4066,4))</f>
        <v>1948</v>
      </c>
      <c r="F4066" s="131" t="str">
        <f>IF(ISTEXT(D4066),RIGHT(D4066,5),TEXT(D4066,"mm/dd"))</f>
        <v>08/20</v>
      </c>
      <c r="G4066" s="133">
        <f>SUM(MID(E4066,1,1),MID(E4066,2,1),MID(E4066,3,1),MID(E4066,4,1),MID(F4066,1,1),MID(F4066,2,1),MID(F4066,4,1),MID(F4066,5,1))</f>
        <v>32</v>
      </c>
      <c r="H4066" s="133">
        <f>IF(MOD(G4066,9)=0,9,MOD(G4066,9))</f>
        <v>5</v>
      </c>
      <c r="I4066" s="131" t="str">
        <f>IFERROR(MID("日月火水木金土",WEEKDAY(D4066),1),"")</f>
        <v>金</v>
      </c>
      <c r="J4066" s="306" t="s">
        <v>8588</v>
      </c>
      <c r="K4066" s="335" t="str">
        <f>VLOOKUP(F4066,石と花メイン,3,FALSE)</f>
        <v>◆黄玉</v>
      </c>
      <c r="L4066" s="302" t="str">
        <f>VLOOKUP(F4066,石と花メイン,4,FALSE)</f>
        <v>アーティチョーク【朝鮮薊】</v>
      </c>
      <c r="M4066" s="396">
        <f>IF(OR(MONTH(F4066)&lt;7,AND(MONTH(F4066)=7,DAY(F4066)&lt;=25)),
MOD(SUM((E4066-1901)*365,259),260),
MOD(SUM((E4066-1900)*365,259),260))</f>
        <v>99</v>
      </c>
      <c r="N4066" s="335">
        <f>IF(AND(MONTH(F4066)=7,DAY(F4066)&gt;25),1,
ROUNDDOWN((SUM(VLOOKUP(MONTH(F4066),D暦変換用数値,2,FALSE),DAY(F4066))/28)+1,0))</f>
        <v>1</v>
      </c>
      <c r="O4066" s="132">
        <f>IF(AND(MONTH(F4066)=7,DAY(F4066)&gt;25),DAY(F4066)-25,
MOD((SUM(VLOOKUP(MONTH(F4066),D暦変換用数値,2,FALSE),DAY(F4066))),28)+1)</f>
        <v>26</v>
      </c>
      <c r="P4066" s="404">
        <f>IF(OR(MONTH(F4066)&lt;7,AND(MONTH(F4066)=7,DAY(F4066)&lt;=25)),
MOD(SUM((E4066-1901)*365,(N4066-1)*28,O4066,258),260),
MOD(SUM((E4066-1900)*365,(N4066-1)*28,O4066,258),260))</f>
        <v>124</v>
      </c>
      <c r="Q4066" s="376" t="str">
        <f>VLOOKUP(MOD(P4066,4),色,2,FALSE)</f>
        <v>黄色い</v>
      </c>
      <c r="R4066" s="333" t="str">
        <f>VLOOKUP(MOD(P4066,13),銀河の音,2,FALSE)</f>
        <v>共振の</v>
      </c>
      <c r="S4066" s="387" t="str">
        <f>VLOOKUP(MOD(P4066,20),太陽の紋章,2,FALSE)</f>
        <v>種</v>
      </c>
      <c r="T4066" s="119" t="s">
        <v>8592</v>
      </c>
    </row>
    <row r="4067" spans="1:20" ht="13.5" customHeight="1">
      <c r="A4067" s="50" t="str">
        <f>VLOOKUP(MOD(E4067,10),十干,2,FALSE)</f>
        <v>庚</v>
      </c>
      <c r="B4067" s="199" t="str">
        <f>VLOOKUP(MOD(E4067,12),十二支,3,FALSE)</f>
        <v xml:space="preserve">11 木 </v>
      </c>
      <c r="C4067" s="201" t="str">
        <f>VLOOKUP(F4067,星座,3,TRUE)</f>
        <v xml:space="preserve">06 聖 </v>
      </c>
      <c r="D4067" s="531">
        <v>22124</v>
      </c>
      <c r="E4067" s="1">
        <f>IFERROR(YEAR(D4067),LEFT(D4067,4))</f>
        <v>1960</v>
      </c>
      <c r="F4067" s="1" t="str">
        <f>IF(ISTEXT(D4067),RIGHT(D4067,5),TEXT(D4067,"mm/dd"))</f>
        <v>07/27</v>
      </c>
      <c r="G4067" s="39">
        <f>SUM(MID(E4067,1,1),MID(E4067,2,1),MID(E4067,3,1),MID(E4067,4,1),MID(F4067,1,1),MID(F4067,2,1),MID(F4067,4,1),MID(F4067,5,1))</f>
        <v>32</v>
      </c>
      <c r="H4067" s="41">
        <f>IF(MOD(G4067,9)=0,9,MOD(G4067,9))</f>
        <v>5</v>
      </c>
      <c r="I4067" s="45" t="str">
        <f>IFERROR(MID("日月火水木金土",WEEKDAY(D4067),1),"")</f>
        <v>水</v>
      </c>
      <c r="J4067" s="304" t="s">
        <v>1603</v>
      </c>
      <c r="K4067" s="202" t="str">
        <f>VLOOKUP(F4067,石と花メイン,3,FALSE)</f>
        <v>■紫水晶</v>
      </c>
      <c r="L4067" s="297" t="str">
        <f>VLOOKUP(F4067,石と花メイン,4,FALSE)</f>
        <v>松葉牡丹【日照草】</v>
      </c>
      <c r="M4067" s="393">
        <f>IF(OR(MONTH(F4067)&lt;7,AND(MONTH(F4067)=7,DAY(F4067)&lt;=25)),
MOD(SUM((E4067-1901)*365,259),260),
MOD(SUM((E4067-1900)*365,259),260))</f>
        <v>59</v>
      </c>
      <c r="N4067" s="390">
        <f>IF(AND(MONTH(F4067)=7,DAY(F4067)&gt;25),1,
ROUNDDOWN((SUM(VLOOKUP(MONTH(F4067),D暦変換用数値,2,FALSE),DAY(F4067))/28)+1,0))</f>
        <v>1</v>
      </c>
      <c r="O4067" s="205">
        <f>IF(AND(MONTH(F4067)=7,DAY(F4067)&gt;25),DAY(F4067)-25,
MOD((SUM(VLOOKUP(MONTH(F4067),D暦変換用数値,2,FALSE),DAY(F4067))),28)+1)</f>
        <v>2</v>
      </c>
      <c r="P4067" s="406">
        <f>IF(OR(MONTH(F4067)&lt;7,AND(MONTH(F4067)=7,DAY(F4067)&lt;=25)),
MOD(SUM((E4067-1901)*365,(N4067-1)*28,O4067,258),260),
MOD(SUM((E4067-1900)*365,(N4067-1)*28,O4067,258),260))</f>
        <v>60</v>
      </c>
      <c r="Q4067" s="373" t="str">
        <f>VLOOKUP(MOD(P4067,4),色,2,FALSE)</f>
        <v>黄色い</v>
      </c>
      <c r="R4067" s="291" t="str">
        <f>VLOOKUP(MOD(P4067,13),銀河の音,2,FALSE)</f>
        <v>銀河の</v>
      </c>
      <c r="S4067" s="384" t="str">
        <f>VLOOKUP(MOD(P4067,20),太陽の紋章,2,FALSE)</f>
        <v>太陽</v>
      </c>
      <c r="T4067" s="98" t="s">
        <v>3736</v>
      </c>
    </row>
    <row r="4068" spans="1:20" ht="13.5" customHeight="1">
      <c r="A4068" s="334" t="str">
        <f>VLOOKUP(MOD(E4068,10),十干,2,FALSE)</f>
        <v>庚</v>
      </c>
      <c r="B4068" s="331" t="str">
        <f>VLOOKUP(MOD(E4068,12),十二支,3,FALSE)</f>
        <v xml:space="preserve">11 木 </v>
      </c>
      <c r="C4068" s="336" t="str">
        <f>VLOOKUP(F4068,星座,3,TRUE)</f>
        <v xml:space="preserve">06 聖 </v>
      </c>
      <c r="D4068" s="534">
        <v>22125</v>
      </c>
      <c r="E4068" s="131">
        <f>IFERROR(YEAR(D4068),LEFT(D4068,4))</f>
        <v>1960</v>
      </c>
      <c r="F4068" s="131" t="str">
        <f>IF(ISTEXT(D4068),RIGHT(D4068,5),TEXT(D4068,"mm/dd"))</f>
        <v>07/28</v>
      </c>
      <c r="G4068" s="133">
        <f>SUM(MID(E4068,1,1),MID(E4068,2,1),MID(E4068,3,1),MID(E4068,4,1),MID(F4068,1,1),MID(F4068,2,1),MID(F4068,4,1),MID(F4068,5,1))</f>
        <v>33</v>
      </c>
      <c r="H4068" s="133">
        <f>IF(MOD(G4068,9)=0,9,MOD(G4068,9))</f>
        <v>6</v>
      </c>
      <c r="I4068" s="131" t="str">
        <f>IFERROR(MID("日月火水木金土",WEEKDAY(D4068),1),"")</f>
        <v>木</v>
      </c>
      <c r="J4068" s="306" t="s">
        <v>8474</v>
      </c>
      <c r="K4068" s="335" t="str">
        <f>VLOOKUP(F4068,石と花メイン,3,FALSE)</f>
        <v>●翡翠</v>
      </c>
      <c r="L4068" s="302" t="str">
        <f>VLOOKUP(F4068,石と花メイン,4,FALSE)</f>
        <v>小町草【虫取撫子】</v>
      </c>
      <c r="M4068" s="396">
        <f>IF(OR(MONTH(F4068)&lt;7,AND(MONTH(F4068)=7,DAY(F4068)&lt;=25)),
MOD(SUM((E4068-1901)*365,259),260),
MOD(SUM((E4068-1900)*365,259),260))</f>
        <v>59</v>
      </c>
      <c r="N4068" s="335">
        <f>IF(AND(MONTH(F4068)=7,DAY(F4068)&gt;25),1,
ROUNDDOWN((SUM(VLOOKUP(MONTH(F4068),D暦変換用数値,2,FALSE),DAY(F4068))/28)+1,0))</f>
        <v>1</v>
      </c>
      <c r="O4068" s="132">
        <f>IF(AND(MONTH(F4068)=7,DAY(F4068)&gt;25),DAY(F4068)-25,
MOD((SUM(VLOOKUP(MONTH(F4068),D暦変換用数値,2,FALSE),DAY(F4068))),28)+1)</f>
        <v>3</v>
      </c>
      <c r="P4068" s="404">
        <f>IF(OR(MONTH(F4068)&lt;7,AND(MONTH(F4068)=7,DAY(F4068)&lt;=25)),
MOD(SUM((E4068-1901)*365,(N4068-1)*28,O4068,258),260),
MOD(SUM((E4068-1900)*365,(N4068-1)*28,O4068,258),260))</f>
        <v>61</v>
      </c>
      <c r="Q4068" s="376" t="str">
        <f>VLOOKUP(MOD(P4068,4),色,2,FALSE)</f>
        <v>赤い</v>
      </c>
      <c r="R4068" s="333" t="str">
        <f>VLOOKUP(MOD(P4068,13),銀河の音,2,FALSE)</f>
        <v>太陽の</v>
      </c>
      <c r="S4068" s="387" t="str">
        <f>VLOOKUP(MOD(P4068,20),太陽の紋章,2,FALSE)</f>
        <v>竜</v>
      </c>
      <c r="T4068" s="128" t="s">
        <v>8475</v>
      </c>
    </row>
    <row r="4069" spans="1:20" ht="13.5" customHeight="1">
      <c r="A4069" s="50" t="str">
        <f>VLOOKUP(MOD(E4069,10),十干,2,FALSE)</f>
        <v>庚</v>
      </c>
      <c r="B4069" s="199" t="str">
        <f>VLOOKUP(MOD(E4069,12),十二支,3,FALSE)</f>
        <v xml:space="preserve">11 木 </v>
      </c>
      <c r="C4069" s="201" t="str">
        <f>VLOOKUP(F4069,星座,3,TRUE)</f>
        <v xml:space="preserve">06 聖 </v>
      </c>
      <c r="D4069" s="531">
        <v>22132</v>
      </c>
      <c r="E4069" s="1">
        <f>IFERROR(YEAR(D4069),LEFT(D4069,4))</f>
        <v>1960</v>
      </c>
      <c r="F4069" s="1" t="str">
        <f>IF(ISTEXT(D4069),RIGHT(D4069,5),TEXT(D4069,"mm/dd"))</f>
        <v>08/04</v>
      </c>
      <c r="G4069" s="39">
        <f>SUM(MID(E4069,1,1),MID(E4069,2,1),MID(E4069,3,1),MID(E4069,4,1),MID(F4069,1,1),MID(F4069,2,1),MID(F4069,4,1),MID(F4069,5,1))</f>
        <v>28</v>
      </c>
      <c r="H4069" s="41">
        <f>IF(MOD(G4069,9)=0,9,MOD(G4069,9))</f>
        <v>1</v>
      </c>
      <c r="I4069" s="45" t="str">
        <f>IFERROR(MID("日月火水木金土",WEEKDAY(D4069),1),"")</f>
        <v>木</v>
      </c>
      <c r="J4069" s="304" t="s">
        <v>1604</v>
      </c>
      <c r="K4069" s="202" t="str">
        <f>VLOOKUP(F4069,石と花メイン,3,FALSE)</f>
        <v>◇金剛石</v>
      </c>
      <c r="L4069" s="297" t="str">
        <f>VLOOKUP(F4069,石と花メイン,4,FALSE)</f>
        <v>唐綿【パンヤ草】</v>
      </c>
      <c r="M4069" s="393">
        <f>IF(OR(MONTH(F4069)&lt;7,AND(MONTH(F4069)=7,DAY(F4069)&lt;=25)),
MOD(SUM((E4069-1901)*365,259),260),
MOD(SUM((E4069-1900)*365,259),260))</f>
        <v>59</v>
      </c>
      <c r="N4069" s="390">
        <f>IF(AND(MONTH(F4069)=7,DAY(F4069)&gt;25),1,
ROUNDDOWN((SUM(VLOOKUP(MONTH(F4069),D暦変換用数値,2,FALSE),DAY(F4069))/28)+1,0))</f>
        <v>1</v>
      </c>
      <c r="O4069" s="205">
        <f>IF(AND(MONTH(F4069)=7,DAY(F4069)&gt;25),DAY(F4069)-25,
MOD((SUM(VLOOKUP(MONTH(F4069),D暦変換用数値,2,FALSE),DAY(F4069))),28)+1)</f>
        <v>10</v>
      </c>
      <c r="P4069" s="406">
        <f>IF(OR(MONTH(F4069)&lt;7,AND(MONTH(F4069)=7,DAY(F4069)&lt;=25)),
MOD(SUM((E4069-1901)*365,(N4069-1)*28,O4069,258),260),
MOD(SUM((E4069-1900)*365,(N4069-1)*28,O4069,258),260))</f>
        <v>68</v>
      </c>
      <c r="Q4069" s="373" t="str">
        <f>VLOOKUP(MOD(P4069,4),色,2,FALSE)</f>
        <v>黄色い</v>
      </c>
      <c r="R4069" s="291" t="str">
        <f>VLOOKUP(MOD(P4069,13),銀河の音,2,FALSE)</f>
        <v>電気の</v>
      </c>
      <c r="S4069" s="384" t="str">
        <f>VLOOKUP(MOD(P4069,20),太陽の紋章,2,FALSE)</f>
        <v>星</v>
      </c>
      <c r="T4069" s="98" t="s">
        <v>3736</v>
      </c>
    </row>
    <row r="4070" spans="1:20" ht="13.5" customHeight="1">
      <c r="A4070" s="286" t="str">
        <f>VLOOKUP(MOD(E4070,10),十干,2,FALSE)</f>
        <v>庚</v>
      </c>
      <c r="B4070" s="283" t="str">
        <f>VLOOKUP(MOD(E4070,12),十二支,3,FALSE)</f>
        <v xml:space="preserve">11 木 </v>
      </c>
      <c r="C4070" s="287" t="str">
        <f>VLOOKUP(F4070,星座,3,TRUE)</f>
        <v xml:space="preserve">06 聖 </v>
      </c>
      <c r="D4070" s="530">
        <v>22135</v>
      </c>
      <c r="E4070" s="85">
        <f>IFERROR(YEAR(D4070),LEFT(D4070,4))</f>
        <v>1960</v>
      </c>
      <c r="F4070" s="85" t="str">
        <f>IF(ISTEXT(D4070),RIGHT(D4070,5),TEXT(D4070,"mm/dd"))</f>
        <v>08/07</v>
      </c>
      <c r="G4070" s="89">
        <f>SUM(MID(E4070,1,1),MID(E4070,2,1),MID(E4070,3,1),MID(E4070,4,1),MID(F4070,1,1),MID(F4070,2,1),MID(F4070,4,1),MID(F4070,5,1))</f>
        <v>31</v>
      </c>
      <c r="H4070" s="89">
        <f>IF(MOD(G4070,9)=0,9,MOD(G4070,9))</f>
        <v>4</v>
      </c>
      <c r="I4070" s="85" t="str">
        <f>IFERROR(MID("日月火水木金土",WEEKDAY(D4070),1),"")</f>
        <v>日</v>
      </c>
      <c r="J4070" s="308" t="s">
        <v>7179</v>
      </c>
      <c r="K4070" s="87" t="str">
        <f>VLOOKUP(F4070,石と花メイン,3,FALSE)</f>
        <v>◆翠玉</v>
      </c>
      <c r="L4070" s="300" t="str">
        <f>VLOOKUP(F4070,石と花メイン,4,FALSE)</f>
        <v>石榴</v>
      </c>
      <c r="M4070" s="397">
        <f>IF(OR(MONTH(F4070)&lt;7,AND(MONTH(F4070)=7,DAY(F4070)&lt;=25)),
MOD(SUM((E4070-1901)*365,259),260),
MOD(SUM((E4070-1900)*365,259),260))</f>
        <v>59</v>
      </c>
      <c r="N4070" s="87">
        <f>IF(AND(MONTH(F4070)=7,DAY(F4070)&gt;25),1,
ROUNDDOWN((SUM(VLOOKUP(MONTH(F4070),D暦変換用数値,2,FALSE),DAY(F4070))/28)+1,0))</f>
        <v>1</v>
      </c>
      <c r="O4070" s="82">
        <f>IF(AND(MONTH(F4070)=7,DAY(F4070)&gt;25),DAY(F4070)-25,
MOD((SUM(VLOOKUP(MONTH(F4070),D暦変換用数値,2,FALSE),DAY(F4070))),28)+1)</f>
        <v>13</v>
      </c>
      <c r="P4070" s="409">
        <f>IF(OR(MONTH(F4070)&lt;7,AND(MONTH(F4070)=7,DAY(F4070)&lt;=25)),
MOD(SUM((E4070-1901)*365,(N4070-1)*28,O4070,258),260),
MOD(SUM((E4070-1900)*365,(N4070-1)*28,O4070,258),260))</f>
        <v>71</v>
      </c>
      <c r="Q4070" s="371" t="str">
        <f>VLOOKUP(MOD(P4070,4),色,2,FALSE)</f>
        <v>青い</v>
      </c>
      <c r="R4070" s="289" t="str">
        <f>VLOOKUP(MOD(P4070,13),銀河の音,2,FALSE)</f>
        <v>律動の</v>
      </c>
      <c r="S4070" s="382" t="str">
        <f>VLOOKUP(MOD(P4070,20),太陽の紋章,2,FALSE)</f>
        <v>猿</v>
      </c>
      <c r="T4070" s="102" t="s">
        <v>7180</v>
      </c>
    </row>
    <row r="4071" spans="1:20" ht="13.5" customHeight="1">
      <c r="A4071" s="76" t="str">
        <f>VLOOKUP(MOD(E4071,10),十干,2,FALSE)</f>
        <v>庚</v>
      </c>
      <c r="B4071" s="199" t="str">
        <f>VLOOKUP(MOD(E4071,12),十二支,3,FALSE)</f>
        <v xml:space="preserve">11 木 </v>
      </c>
      <c r="C4071" s="201" t="str">
        <f>VLOOKUP(F4071,星座,3,TRUE)</f>
        <v xml:space="preserve">06 聖 </v>
      </c>
      <c r="D4071" s="534">
        <v>22135</v>
      </c>
      <c r="E4071" s="116">
        <f>IFERROR(YEAR(D4071),LEFT(D4071,4))</f>
        <v>1960</v>
      </c>
      <c r="F4071" s="116" t="str">
        <f>IF(ISTEXT(D4071),RIGHT(D4071,5),TEXT(D4071,"mm/dd"))</f>
        <v>08/07</v>
      </c>
      <c r="G4071" s="120">
        <f>SUM(MID(E4071,1,1),MID(E4071,2,1),MID(E4071,3,1),MID(E4071,4,1),MID(F4071,1,1),MID(F4071,2,1),MID(F4071,4,1),MID(F4071,5,1))</f>
        <v>31</v>
      </c>
      <c r="H4071" s="120">
        <f>IF(MOD(G4071,9)=0,9,MOD(G4071,9))</f>
        <v>4</v>
      </c>
      <c r="I4071" s="116" t="str">
        <f>IFERROR(MID("日月火水木金土",WEEKDAY(D4071),1),"")</f>
        <v>日</v>
      </c>
      <c r="J4071" s="306" t="s">
        <v>7647</v>
      </c>
      <c r="K4071" s="203" t="str">
        <f>VLOOKUP(F4071,石と花メイン,3,FALSE)</f>
        <v>◆翠玉</v>
      </c>
      <c r="L4071" s="299" t="str">
        <f>VLOOKUP(F4071,石と花メイン,4,FALSE)</f>
        <v>石榴</v>
      </c>
      <c r="M4071" s="395">
        <f>IF(OR(MONTH(F4071)&lt;7,AND(MONTH(F4071)=7,DAY(F4071)&lt;=25)),
MOD(SUM((E4071-1901)*365,259),260),
MOD(SUM((E4071-1900)*365,259),260))</f>
        <v>59</v>
      </c>
      <c r="N4071" s="121">
        <f>IF(AND(MONTH(F4071)=7,DAY(F4071)&gt;25),1,
ROUNDDOWN((SUM(VLOOKUP(MONTH(F4071),D暦変換用数値,2,FALSE),DAY(F4071))/28)+1,0))</f>
        <v>1</v>
      </c>
      <c r="O4071" s="117">
        <f>IF(AND(MONTH(F4071)=7,DAY(F4071)&gt;25),DAY(F4071)-25,
MOD((SUM(VLOOKUP(MONTH(F4071),D暦変換用数値,2,FALSE),DAY(F4071))),28)+1)</f>
        <v>13</v>
      </c>
      <c r="P4071" s="408">
        <f>IF(OR(MONTH(F4071)&lt;7,AND(MONTH(F4071)=7,DAY(F4071)&lt;=25)),
MOD(SUM((E4071-1901)*365,(N4071-1)*28,O4071,258),260),
MOD(SUM((E4071-1900)*365,(N4071-1)*28,O4071,258),260))</f>
        <v>71</v>
      </c>
      <c r="Q4071" s="374" t="str">
        <f>VLOOKUP(MOD(P4071,4),色,2,FALSE)</f>
        <v>青い</v>
      </c>
      <c r="R4071" s="292" t="str">
        <f>VLOOKUP(MOD(P4071,13),銀河の音,2,FALSE)</f>
        <v>律動の</v>
      </c>
      <c r="S4071" s="385" t="str">
        <f>VLOOKUP(MOD(P4071,20),太陽の紋章,2,FALSE)</f>
        <v>猿</v>
      </c>
      <c r="T4071" s="128" t="s">
        <v>7648</v>
      </c>
    </row>
    <row r="4072" spans="1:20" ht="13.5" customHeight="1">
      <c r="A4072" s="50" t="str">
        <f>VLOOKUP(MOD(E4072,10),十干,2,FALSE)</f>
        <v>庚</v>
      </c>
      <c r="B4072" s="199" t="str">
        <f>VLOOKUP(MOD(E4072,12),十二支,3,FALSE)</f>
        <v xml:space="preserve">11 木 </v>
      </c>
      <c r="C4072" s="201" t="str">
        <f>VLOOKUP(F4072,星座,3,TRUE)</f>
        <v xml:space="preserve">06 聖 </v>
      </c>
      <c r="D4072" s="531">
        <v>22136</v>
      </c>
      <c r="E4072" s="1">
        <f>IFERROR(YEAR(D4072),LEFT(D4072,4))</f>
        <v>1960</v>
      </c>
      <c r="F4072" s="1" t="str">
        <f>IF(ISTEXT(D4072),RIGHT(D4072,5),TEXT(D4072,"mm/dd"))</f>
        <v>08/08</v>
      </c>
      <c r="G4072" s="39">
        <f>SUM(MID(E4072,1,1),MID(E4072,2,1),MID(E4072,3,1),MID(E4072,4,1),MID(F4072,1,1),MID(F4072,2,1),MID(F4072,4,1),MID(F4072,5,1))</f>
        <v>32</v>
      </c>
      <c r="H4072" s="41">
        <f>IF(MOD(G4072,9)=0,9,MOD(G4072,9))</f>
        <v>5</v>
      </c>
      <c r="I4072" s="45" t="str">
        <f>IFERROR(MID("日月火水木金土",WEEKDAY(D4072),1),"")</f>
        <v>月</v>
      </c>
      <c r="J4072" s="304" t="s">
        <v>1605</v>
      </c>
      <c r="K4072" s="202" t="str">
        <f>VLOOKUP(F4072,石と花メイン,3,FALSE)</f>
        <v>○真珠</v>
      </c>
      <c r="L4072" s="297" t="str">
        <f>VLOOKUP(F4072,石と花メイン,4,FALSE)</f>
        <v>クレオメ【西洋風蝶草】</v>
      </c>
      <c r="M4072" s="393">
        <f>IF(OR(MONTH(F4072)&lt;7,AND(MONTH(F4072)=7,DAY(F4072)&lt;=25)),
MOD(SUM((E4072-1901)*365,259),260),
MOD(SUM((E4072-1900)*365,259),260))</f>
        <v>59</v>
      </c>
      <c r="N4072" s="390">
        <f>IF(AND(MONTH(F4072)=7,DAY(F4072)&gt;25),1,
ROUNDDOWN((SUM(VLOOKUP(MONTH(F4072),D暦変換用数値,2,FALSE),DAY(F4072))/28)+1,0))</f>
        <v>1</v>
      </c>
      <c r="O4072" s="205">
        <f>IF(AND(MONTH(F4072)=7,DAY(F4072)&gt;25),DAY(F4072)-25,
MOD((SUM(VLOOKUP(MONTH(F4072),D暦変換用数値,2,FALSE),DAY(F4072))),28)+1)</f>
        <v>14</v>
      </c>
      <c r="P4072" s="406">
        <f>IF(OR(MONTH(F4072)&lt;7,AND(MONTH(F4072)=7,DAY(F4072)&lt;=25)),
MOD(SUM((E4072-1901)*365,(N4072-1)*28,O4072,258),260),
MOD(SUM((E4072-1900)*365,(N4072-1)*28,O4072,258),260))</f>
        <v>72</v>
      </c>
      <c r="Q4072" s="373" t="str">
        <f>VLOOKUP(MOD(P4072,4),色,2,FALSE)</f>
        <v>黄色い</v>
      </c>
      <c r="R4072" s="291" t="str">
        <f>VLOOKUP(MOD(P4072,13),銀河の音,2,FALSE)</f>
        <v>共振の</v>
      </c>
      <c r="S4072" s="384" t="str">
        <f>VLOOKUP(MOD(P4072,20),太陽の紋章,2,FALSE)</f>
        <v>人</v>
      </c>
      <c r="T4072" s="98" t="s">
        <v>3736</v>
      </c>
    </row>
    <row r="4073" spans="1:20" ht="13.5" customHeight="1">
      <c r="A4073" s="50" t="str">
        <f>VLOOKUP(MOD(E4073,10),十干,2,FALSE)</f>
        <v>庚</v>
      </c>
      <c r="B4073" s="199" t="str">
        <f>VLOOKUP(MOD(E4073,12),十二支,3,FALSE)</f>
        <v xml:space="preserve">11 木 </v>
      </c>
      <c r="C4073" s="201" t="str">
        <f>VLOOKUP(F4073,星座,3,TRUE)</f>
        <v xml:space="preserve">06 聖 </v>
      </c>
      <c r="D4073" s="531">
        <v>22143</v>
      </c>
      <c r="E4073" s="1">
        <f>IFERROR(YEAR(D4073),LEFT(D4073,4))</f>
        <v>1960</v>
      </c>
      <c r="F4073" s="1" t="str">
        <f>IF(ISTEXT(D4073),RIGHT(D4073,5),TEXT(D4073,"mm/dd"))</f>
        <v>08/15</v>
      </c>
      <c r="G4073" s="39">
        <f>SUM(MID(E4073,1,1),MID(E4073,2,1),MID(E4073,3,1),MID(E4073,4,1),MID(F4073,1,1),MID(F4073,2,1),MID(F4073,4,1),MID(F4073,5,1))</f>
        <v>30</v>
      </c>
      <c r="H4073" s="41">
        <f>IF(MOD(G4073,9)=0,9,MOD(G4073,9))</f>
        <v>3</v>
      </c>
      <c r="I4073" s="45" t="str">
        <f>IFERROR(MID("日月火水木金土",WEEKDAY(D4073),1),"")</f>
        <v>月</v>
      </c>
      <c r="J4073" s="304" t="s">
        <v>1606</v>
      </c>
      <c r="K4073" s="202" t="str">
        <f>VLOOKUP(F4073,石と花メイン,3,FALSE)</f>
        <v>■黄水晶</v>
      </c>
      <c r="L4073" s="297" t="str">
        <f>VLOOKUP(F4073,石と花メイン,4,FALSE)</f>
        <v>向日葵【日輪草】</v>
      </c>
      <c r="M4073" s="393">
        <f>IF(OR(MONTH(F4073)&lt;7,AND(MONTH(F4073)=7,DAY(F4073)&lt;=25)),
MOD(SUM((E4073-1901)*365,259),260),
MOD(SUM((E4073-1900)*365,259),260))</f>
        <v>59</v>
      </c>
      <c r="N4073" s="390">
        <f>IF(AND(MONTH(F4073)=7,DAY(F4073)&gt;25),1,
ROUNDDOWN((SUM(VLOOKUP(MONTH(F4073),D暦変換用数値,2,FALSE),DAY(F4073))/28)+1,0))</f>
        <v>1</v>
      </c>
      <c r="O4073" s="205">
        <f>IF(AND(MONTH(F4073)=7,DAY(F4073)&gt;25),DAY(F4073)-25,
MOD((SUM(VLOOKUP(MONTH(F4073),D暦変換用数値,2,FALSE),DAY(F4073))),28)+1)</f>
        <v>21</v>
      </c>
      <c r="P4073" s="406">
        <f>IF(OR(MONTH(F4073)&lt;7,AND(MONTH(F4073)=7,DAY(F4073)&lt;=25)),
MOD(SUM((E4073-1901)*365,(N4073-1)*28,O4073,258),260),
MOD(SUM((E4073-1900)*365,(N4073-1)*28,O4073,258),260))</f>
        <v>79</v>
      </c>
      <c r="Q4073" s="374" t="str">
        <f>VLOOKUP(MOD(P4073,4),色,2,FALSE)</f>
        <v>青い</v>
      </c>
      <c r="R4073" s="292" t="str">
        <f>VLOOKUP(MOD(P4073,13),銀河の音,2,FALSE)</f>
        <v>磁気の</v>
      </c>
      <c r="S4073" s="385" t="str">
        <f>VLOOKUP(MOD(P4073,20),太陽の紋章,2,FALSE)</f>
        <v>嵐</v>
      </c>
      <c r="T4073" s="111" t="s">
        <v>9172</v>
      </c>
    </row>
    <row r="4074" spans="1:20" ht="13.5" customHeight="1">
      <c r="A4074" s="76" t="str">
        <f>VLOOKUP(MOD(E4074,10),十干,2,FALSE)</f>
        <v>壬</v>
      </c>
      <c r="B4074" s="199" t="str">
        <f>VLOOKUP(MOD(E4074,12),十二支,3,FALSE)</f>
        <v xml:space="preserve">11 木 </v>
      </c>
      <c r="C4074" s="201" t="str">
        <f>VLOOKUP(F4074,星座,3,TRUE)</f>
        <v xml:space="preserve">06 聖 </v>
      </c>
      <c r="D4074" s="534">
        <v>26516</v>
      </c>
      <c r="E4074" s="116">
        <f>IFERROR(YEAR(D4074),LEFT(D4074,4))</f>
        <v>1972</v>
      </c>
      <c r="F4074" s="116" t="str">
        <f>IF(ISTEXT(D4074),RIGHT(D4074,5),TEXT(D4074,"mm/dd"))</f>
        <v>08/05</v>
      </c>
      <c r="G4074" s="120">
        <f>SUM(MID(E4074,1,1),MID(E4074,2,1),MID(E4074,3,1),MID(E4074,4,1),MID(F4074,1,1),MID(F4074,2,1),MID(F4074,4,1),MID(F4074,5,1))</f>
        <v>32</v>
      </c>
      <c r="H4074" s="120">
        <f>IF(MOD(G4074,9)=0,9,MOD(G4074,9))</f>
        <v>5</v>
      </c>
      <c r="I4074" s="116" t="str">
        <f>IFERROR(MID("日月火水木金土",WEEKDAY(D4074),1),"")</f>
        <v>土</v>
      </c>
      <c r="J4074" s="306" t="s">
        <v>7440</v>
      </c>
      <c r="K4074" s="203" t="str">
        <f>VLOOKUP(F4074,石と花メイン,3,FALSE)</f>
        <v>◆黄玉</v>
      </c>
      <c r="L4074" s="299" t="str">
        <f>VLOOKUP(F4074,石と花メイン,4,FALSE)</f>
        <v>百日紅/猿滑</v>
      </c>
      <c r="M4074" s="395">
        <f>IF(OR(MONTH(F4074)&lt;7,AND(MONTH(F4074)=7,DAY(F4074)&lt;=25)),
MOD(SUM((E4074-1901)*365,259),260),
MOD(SUM((E4074-1900)*365,259),260))</f>
        <v>19</v>
      </c>
      <c r="N4074" s="121">
        <f>IF(AND(MONTH(F4074)=7,DAY(F4074)&gt;25),1,
ROUNDDOWN((SUM(VLOOKUP(MONTH(F4074),D暦変換用数値,2,FALSE),DAY(F4074))/28)+1,0))</f>
        <v>1</v>
      </c>
      <c r="O4074" s="117">
        <f>IF(AND(MONTH(F4074)=7,DAY(F4074)&gt;25),DAY(F4074)-25,
MOD((SUM(VLOOKUP(MONTH(F4074),D暦変換用数値,2,FALSE),DAY(F4074))),28)+1)</f>
        <v>11</v>
      </c>
      <c r="P4074" s="408">
        <f>IF(OR(MONTH(F4074)&lt;7,AND(MONTH(F4074)=7,DAY(F4074)&lt;=25)),
MOD(SUM((E4074-1901)*365,(N4074-1)*28,O4074,258),260),
MOD(SUM((E4074-1900)*365,(N4074-1)*28,O4074,258),260))</f>
        <v>29</v>
      </c>
      <c r="Q4074" s="372" t="str">
        <f>VLOOKUP(MOD(P4074,4),色,2,FALSE)</f>
        <v>赤い</v>
      </c>
      <c r="R4074" s="290" t="str">
        <f>VLOOKUP(MOD(P4074,13),銀河の音,2,FALSE)</f>
        <v>電気の</v>
      </c>
      <c r="S4074" s="383" t="str">
        <f>VLOOKUP(MOD(P4074,20),太陽の紋章,2,FALSE)</f>
        <v>月</v>
      </c>
      <c r="T4074" s="118"/>
    </row>
    <row r="4075" spans="1:20" ht="13.5" customHeight="1">
      <c r="A4075" s="50" t="str">
        <f>VLOOKUP(MOD(E4075,10),十干,2,FALSE)</f>
        <v>壬</v>
      </c>
      <c r="B4075" s="199" t="str">
        <f>VLOOKUP(MOD(E4075,12),十二支,3,FALSE)</f>
        <v xml:space="preserve">11 木 </v>
      </c>
      <c r="C4075" s="201" t="str">
        <f>VLOOKUP(F4075,星座,3,TRUE)</f>
        <v xml:space="preserve">06 聖 </v>
      </c>
      <c r="D4075" s="531">
        <v>26523</v>
      </c>
      <c r="E4075" s="1">
        <f>IFERROR(YEAR(D4075),LEFT(D4075,4))</f>
        <v>1972</v>
      </c>
      <c r="F4075" s="1" t="str">
        <f>IF(ISTEXT(D4075),RIGHT(D4075,5),TEXT(D4075,"mm/dd"))</f>
        <v>08/12</v>
      </c>
      <c r="G4075" s="39">
        <f>SUM(MID(E4075,1,1),MID(E4075,2,1),MID(E4075,3,1),MID(E4075,4,1),MID(F4075,1,1),MID(F4075,2,1),MID(F4075,4,1),MID(F4075,5,1))</f>
        <v>30</v>
      </c>
      <c r="H4075" s="41">
        <f>IF(MOD(G4075,9)=0,9,MOD(G4075,9))</f>
        <v>3</v>
      </c>
      <c r="I4075" s="45" t="str">
        <f>IFERROR(MID("日月火水木金土",WEEKDAY(D4075),1),"")</f>
        <v>土</v>
      </c>
      <c r="J4075" s="304" t="s">
        <v>1607</v>
      </c>
      <c r="K4075" s="202" t="str">
        <f>VLOOKUP(F4075,石と花メイン,3,FALSE)</f>
        <v>■紫水晶</v>
      </c>
      <c r="L4075" s="297" t="str">
        <f>VLOOKUP(F4075,石と花メイン,4,FALSE)</f>
        <v>夾竹桃【半年紅】</v>
      </c>
      <c r="M4075" s="393">
        <f>IF(OR(MONTH(F4075)&lt;7,AND(MONTH(F4075)=7,DAY(F4075)&lt;=25)),
MOD(SUM((E4075-1901)*365,259),260),
MOD(SUM((E4075-1900)*365,259),260))</f>
        <v>19</v>
      </c>
      <c r="N4075" s="390">
        <f>IF(AND(MONTH(F4075)=7,DAY(F4075)&gt;25),1,
ROUNDDOWN((SUM(VLOOKUP(MONTH(F4075),D暦変換用数値,2,FALSE),DAY(F4075))/28)+1,0))</f>
        <v>1</v>
      </c>
      <c r="O4075" s="205">
        <f>IF(AND(MONTH(F4075)=7,DAY(F4075)&gt;25),DAY(F4075)-25,
MOD((SUM(VLOOKUP(MONTH(F4075),D暦変換用数値,2,FALSE),DAY(F4075))),28)+1)</f>
        <v>18</v>
      </c>
      <c r="P4075" s="406">
        <f>IF(OR(MONTH(F4075)&lt;7,AND(MONTH(F4075)=7,DAY(F4075)&lt;=25)),
MOD(SUM((E4075-1901)*365,(N4075-1)*28,O4075,258),260),
MOD(SUM((E4075-1900)*365,(N4075-1)*28,O4075,258),260))</f>
        <v>36</v>
      </c>
      <c r="Q4075" s="373" t="str">
        <f>VLOOKUP(MOD(P4075,4),色,2,FALSE)</f>
        <v>黄色い</v>
      </c>
      <c r="R4075" s="291" t="str">
        <f>VLOOKUP(MOD(P4075,13),銀河の音,2,FALSE)</f>
        <v>惑星の</v>
      </c>
      <c r="S4075" s="384" t="str">
        <f>VLOOKUP(MOD(P4075,20),太陽の紋章,2,FALSE)</f>
        <v>戦士</v>
      </c>
      <c r="T4075" s="97" t="s">
        <v>4168</v>
      </c>
    </row>
    <row r="4076" spans="1:20" ht="13.5" customHeight="1">
      <c r="A4076" s="50" t="str">
        <f>VLOOKUP(MOD(E4076,10),十干,2,FALSE)</f>
        <v>壬</v>
      </c>
      <c r="B4076" s="199" t="str">
        <f>VLOOKUP(MOD(E4076,12),十二支,3,FALSE)</f>
        <v xml:space="preserve">11 木 </v>
      </c>
      <c r="C4076" s="201" t="str">
        <f>VLOOKUP(F4076,星座,3,TRUE)</f>
        <v xml:space="preserve">06 聖 </v>
      </c>
      <c r="D4076" s="531">
        <v>26527</v>
      </c>
      <c r="E4076" s="1">
        <f>IFERROR(YEAR(D4076),LEFT(D4076,4))</f>
        <v>1972</v>
      </c>
      <c r="F4076" s="1" t="str">
        <f>IF(ISTEXT(D4076),RIGHT(D4076,5),TEXT(D4076,"mm/dd"))</f>
        <v>08/16</v>
      </c>
      <c r="G4076" s="39">
        <f>SUM(MID(E4076,1,1),MID(E4076,2,1),MID(E4076,3,1),MID(E4076,4,1),MID(F4076,1,1),MID(F4076,2,1),MID(F4076,4,1),MID(F4076,5,1))</f>
        <v>34</v>
      </c>
      <c r="H4076" s="41">
        <f>IF(MOD(G4076,9)=0,9,MOD(G4076,9))</f>
        <v>7</v>
      </c>
      <c r="I4076" s="45" t="str">
        <f>IFERROR(MID("日月火水木金土",WEEKDAY(D4076),1),"")</f>
        <v>水</v>
      </c>
      <c r="J4076" s="304" t="s">
        <v>1608</v>
      </c>
      <c r="K4076" s="202" t="str">
        <f>VLOOKUP(F4076,石と花メイン,3,FALSE)</f>
        <v>◆黄玉</v>
      </c>
      <c r="L4076" s="297" t="str">
        <f>VLOOKUP(F4076,石と花メイン,4,FALSE)</f>
        <v>ブーゲンビリア【筏蔓】</v>
      </c>
      <c r="M4076" s="393">
        <f>IF(OR(MONTH(F4076)&lt;7,AND(MONTH(F4076)=7,DAY(F4076)&lt;=25)),
MOD(SUM((E4076-1901)*365,259),260),
MOD(SUM((E4076-1900)*365,259),260))</f>
        <v>19</v>
      </c>
      <c r="N4076" s="390">
        <f>IF(AND(MONTH(F4076)=7,DAY(F4076)&gt;25),1,
ROUNDDOWN((SUM(VLOOKUP(MONTH(F4076),D暦変換用数値,2,FALSE),DAY(F4076))/28)+1,0))</f>
        <v>1</v>
      </c>
      <c r="O4076" s="205">
        <f>IF(AND(MONTH(F4076)=7,DAY(F4076)&gt;25),DAY(F4076)-25,
MOD((SUM(VLOOKUP(MONTH(F4076),D暦変換用数値,2,FALSE),DAY(F4076))),28)+1)</f>
        <v>22</v>
      </c>
      <c r="P4076" s="406">
        <f>IF(OR(MONTH(F4076)&lt;7,AND(MONTH(F4076)=7,DAY(F4076)&lt;=25)),
MOD(SUM((E4076-1901)*365,(N4076-1)*28,O4076,258),260),
MOD(SUM((E4076-1900)*365,(N4076-1)*28,O4076,258),260))</f>
        <v>40</v>
      </c>
      <c r="Q4076" s="373" t="str">
        <f>VLOOKUP(MOD(P4076,4),色,2,FALSE)</f>
        <v>黄色い</v>
      </c>
      <c r="R4076" s="291" t="str">
        <f>VLOOKUP(MOD(P4076,13),銀河の音,2,FALSE)</f>
        <v>磁気の</v>
      </c>
      <c r="S4076" s="384" t="str">
        <f>VLOOKUP(MOD(P4076,20),太陽の紋章,2,FALSE)</f>
        <v>太陽</v>
      </c>
      <c r="T4076" s="98" t="s">
        <v>3736</v>
      </c>
    </row>
    <row r="4077" spans="1:20" ht="13.5" customHeight="1">
      <c r="A4077" s="50" t="str">
        <f>VLOOKUP(MOD(E4077,10),十干,2,FALSE)</f>
        <v>壬</v>
      </c>
      <c r="B4077" s="199" t="str">
        <f>VLOOKUP(MOD(E4077,12),十二支,3,FALSE)</f>
        <v xml:space="preserve">11 木 </v>
      </c>
      <c r="C4077" s="201" t="str">
        <f>VLOOKUP(F4077,星座,3,TRUE)</f>
        <v xml:space="preserve">06 聖 </v>
      </c>
      <c r="D4077" s="531">
        <v>26529</v>
      </c>
      <c r="E4077" s="1">
        <f>IFERROR(YEAR(D4077),LEFT(D4077,4))</f>
        <v>1972</v>
      </c>
      <c r="F4077" s="1" t="str">
        <f>IF(ISTEXT(D4077),RIGHT(D4077,5),TEXT(D4077,"mm/dd"))</f>
        <v>08/18</v>
      </c>
      <c r="G4077" s="39">
        <f>SUM(MID(E4077,1,1),MID(E4077,2,1),MID(E4077,3,1),MID(E4077,4,1),MID(F4077,1,1),MID(F4077,2,1),MID(F4077,4,1),MID(F4077,5,1))</f>
        <v>36</v>
      </c>
      <c r="H4077" s="41">
        <f>IF(MOD(G4077,9)=0,9,MOD(G4077,9))</f>
        <v>9</v>
      </c>
      <c r="I4077" s="45" t="str">
        <f>IFERROR(MID("日月火水木金土",WEEKDAY(D4077),1),"")</f>
        <v>金</v>
      </c>
      <c r="J4077" s="304" t="s">
        <v>1609</v>
      </c>
      <c r="K4077" s="202" t="str">
        <f>VLOOKUP(F4077,石と花メイン,3,FALSE)</f>
        <v>◆藍玉</v>
      </c>
      <c r="L4077" s="297" t="str">
        <f>VLOOKUP(F4077,石と花メイン,4,FALSE)</f>
        <v>立葵【ホリーホック】</v>
      </c>
      <c r="M4077" s="393">
        <f>IF(OR(MONTH(F4077)&lt;7,AND(MONTH(F4077)=7,DAY(F4077)&lt;=25)),
MOD(SUM((E4077-1901)*365,259),260),
MOD(SUM((E4077-1900)*365,259),260))</f>
        <v>19</v>
      </c>
      <c r="N4077" s="390">
        <f>IF(AND(MONTH(F4077)=7,DAY(F4077)&gt;25),1,
ROUNDDOWN((SUM(VLOOKUP(MONTH(F4077),D暦変換用数値,2,FALSE),DAY(F4077))/28)+1,0))</f>
        <v>1</v>
      </c>
      <c r="O4077" s="205">
        <f>IF(AND(MONTH(F4077)=7,DAY(F4077)&gt;25),DAY(F4077)-25,
MOD((SUM(VLOOKUP(MONTH(F4077),D暦変換用数値,2,FALSE),DAY(F4077))),28)+1)</f>
        <v>24</v>
      </c>
      <c r="P4077" s="406">
        <f>IF(OR(MONTH(F4077)&lt;7,AND(MONTH(F4077)=7,DAY(F4077)&lt;=25)),
MOD(SUM((E4077-1901)*365,(N4077-1)*28,O4077,258),260),
MOD(SUM((E4077-1900)*365,(N4077-1)*28,O4077,258),260))</f>
        <v>42</v>
      </c>
      <c r="Q4077" s="375" t="str">
        <f>VLOOKUP(MOD(P4077,4),色,2,FALSE)</f>
        <v>白い</v>
      </c>
      <c r="R4077" s="293" t="str">
        <f>VLOOKUP(MOD(P4077,13),銀河の音,2,FALSE)</f>
        <v>電気の</v>
      </c>
      <c r="S4077" s="386" t="str">
        <f>VLOOKUP(MOD(P4077,20),太陽の紋章,2,FALSE)</f>
        <v>風</v>
      </c>
      <c r="T4077" s="111" t="s">
        <v>4169</v>
      </c>
    </row>
    <row r="4078" spans="1:20" ht="13.5" customHeight="1">
      <c r="A4078" s="50" t="str">
        <f>VLOOKUP(MOD(E4078,10),十干,2,FALSE)</f>
        <v>壬</v>
      </c>
      <c r="B4078" s="199" t="str">
        <f>VLOOKUP(MOD(E4078,12),十二支,3,FALSE)</f>
        <v xml:space="preserve">11 木 </v>
      </c>
      <c r="C4078" s="201" t="str">
        <f>VLOOKUP(F4078,星座,3,TRUE)</f>
        <v xml:space="preserve">06 聖 </v>
      </c>
      <c r="D4078" s="531">
        <v>26529</v>
      </c>
      <c r="E4078" s="1">
        <f>IFERROR(YEAR(D4078),LEFT(D4078,4))</f>
        <v>1972</v>
      </c>
      <c r="F4078" s="1" t="str">
        <f>IF(ISTEXT(D4078),RIGHT(D4078,5),TEXT(D4078,"mm/dd"))</f>
        <v>08/18</v>
      </c>
      <c r="G4078" s="39">
        <f>SUM(MID(E4078,1,1),MID(E4078,2,1),MID(E4078,3,1),MID(E4078,4,1),MID(F4078,1,1),MID(F4078,2,1),MID(F4078,4,1),MID(F4078,5,1))</f>
        <v>36</v>
      </c>
      <c r="H4078" s="41">
        <f>IF(MOD(G4078,9)=0,9,MOD(G4078,9))</f>
        <v>9</v>
      </c>
      <c r="I4078" s="45" t="str">
        <f>IFERROR(MID("日月火水木金土",WEEKDAY(D4078),1),"")</f>
        <v>金</v>
      </c>
      <c r="J4078" s="304" t="s">
        <v>1610</v>
      </c>
      <c r="K4078" s="202" t="str">
        <f>VLOOKUP(F4078,石と花メイン,3,FALSE)</f>
        <v>◆藍玉</v>
      </c>
      <c r="L4078" s="297" t="str">
        <f>VLOOKUP(F4078,石と花メイン,4,FALSE)</f>
        <v>立葵【ホリーホック】</v>
      </c>
      <c r="M4078" s="393">
        <f>IF(OR(MONTH(F4078)&lt;7,AND(MONTH(F4078)=7,DAY(F4078)&lt;=25)),
MOD(SUM((E4078-1901)*365,259),260),
MOD(SUM((E4078-1900)*365,259),260))</f>
        <v>19</v>
      </c>
      <c r="N4078" s="390">
        <f>IF(AND(MONTH(F4078)=7,DAY(F4078)&gt;25),1,
ROUNDDOWN((SUM(VLOOKUP(MONTH(F4078),D暦変換用数値,2,FALSE),DAY(F4078))/28)+1,0))</f>
        <v>1</v>
      </c>
      <c r="O4078" s="205">
        <f>IF(AND(MONTH(F4078)=7,DAY(F4078)&gt;25),DAY(F4078)-25,
MOD((SUM(VLOOKUP(MONTH(F4078),D暦変換用数値,2,FALSE),DAY(F4078))),28)+1)</f>
        <v>24</v>
      </c>
      <c r="P4078" s="406">
        <f>IF(OR(MONTH(F4078)&lt;7,AND(MONTH(F4078)=7,DAY(F4078)&lt;=25)),
MOD(SUM((E4078-1901)*365,(N4078-1)*28,O4078,258),260),
MOD(SUM((E4078-1900)*365,(N4078-1)*28,O4078,258),260))</f>
        <v>42</v>
      </c>
      <c r="Q4078" s="375" t="str">
        <f>VLOOKUP(MOD(P4078,4),色,2,FALSE)</f>
        <v>白い</v>
      </c>
      <c r="R4078" s="293" t="str">
        <f>VLOOKUP(MOD(P4078,13),銀河の音,2,FALSE)</f>
        <v>電気の</v>
      </c>
      <c r="S4078" s="386" t="str">
        <f>VLOOKUP(MOD(P4078,20),太陽の紋章,2,FALSE)</f>
        <v>風</v>
      </c>
      <c r="T4078" s="111" t="s">
        <v>643</v>
      </c>
    </row>
    <row r="4079" spans="1:20" ht="13.5" customHeight="1">
      <c r="A4079" s="50" t="str">
        <f>VLOOKUP(MOD(E4079,10),十干,2,FALSE)</f>
        <v>壬</v>
      </c>
      <c r="B4079" s="199" t="str">
        <f>VLOOKUP(MOD(E4079,12),十二支,3,FALSE)</f>
        <v xml:space="preserve">11 木 </v>
      </c>
      <c r="C4079" s="201" t="str">
        <f>VLOOKUP(F4079,星座,3,TRUE)</f>
        <v xml:space="preserve">06 聖 </v>
      </c>
      <c r="D4079" s="531">
        <v>26531</v>
      </c>
      <c r="E4079" s="1">
        <f>IFERROR(YEAR(D4079),LEFT(D4079,4))</f>
        <v>1972</v>
      </c>
      <c r="F4079" s="1" t="str">
        <f>IF(ISTEXT(D4079),RIGHT(D4079,5),TEXT(D4079,"mm/dd"))</f>
        <v>08/20</v>
      </c>
      <c r="G4079" s="39">
        <f>SUM(MID(E4079,1,1),MID(E4079,2,1),MID(E4079,3,1),MID(E4079,4,1),MID(F4079,1,1),MID(F4079,2,1),MID(F4079,4,1),MID(F4079,5,1))</f>
        <v>29</v>
      </c>
      <c r="H4079" s="41">
        <f>IF(MOD(G4079,9)=0,9,MOD(G4079,9))</f>
        <v>2</v>
      </c>
      <c r="I4079" s="45" t="str">
        <f>IFERROR(MID("日月火水木金土",WEEKDAY(D4079),1),"")</f>
        <v>日</v>
      </c>
      <c r="J4079" s="304" t="s">
        <v>1611</v>
      </c>
      <c r="K4079" s="202" t="str">
        <f>VLOOKUP(F4079,石と花メイン,3,FALSE)</f>
        <v>◆黄玉</v>
      </c>
      <c r="L4079" s="297" t="str">
        <f>VLOOKUP(F4079,石と花メイン,4,FALSE)</f>
        <v>アーティチョーク【朝鮮薊】</v>
      </c>
      <c r="M4079" s="393">
        <f>IF(OR(MONTH(F4079)&lt;7,AND(MONTH(F4079)=7,DAY(F4079)&lt;=25)),
MOD(SUM((E4079-1901)*365,259),260),
MOD(SUM((E4079-1900)*365,259),260))</f>
        <v>19</v>
      </c>
      <c r="N4079" s="390">
        <f>IF(AND(MONTH(F4079)=7,DAY(F4079)&gt;25),1,
ROUNDDOWN((SUM(VLOOKUP(MONTH(F4079),D暦変換用数値,2,FALSE),DAY(F4079))/28)+1,0))</f>
        <v>1</v>
      </c>
      <c r="O4079" s="205">
        <f>IF(AND(MONTH(F4079)=7,DAY(F4079)&gt;25),DAY(F4079)-25,
MOD((SUM(VLOOKUP(MONTH(F4079),D暦変換用数値,2,FALSE),DAY(F4079))),28)+1)</f>
        <v>26</v>
      </c>
      <c r="P4079" s="406">
        <f>IF(OR(MONTH(F4079)&lt;7,AND(MONTH(F4079)=7,DAY(F4079)&lt;=25)),
MOD(SUM((E4079-1901)*365,(N4079-1)*28,O4079,258),260),
MOD(SUM((E4079-1900)*365,(N4079-1)*28,O4079,258),260))</f>
        <v>44</v>
      </c>
      <c r="Q4079" s="373" t="str">
        <f>VLOOKUP(MOD(P4079,4),色,2,FALSE)</f>
        <v>黄色い</v>
      </c>
      <c r="R4079" s="291" t="str">
        <f>VLOOKUP(MOD(P4079,13),銀河の音,2,FALSE)</f>
        <v>倍音の</v>
      </c>
      <c r="S4079" s="384" t="str">
        <f>VLOOKUP(MOD(P4079,20),太陽の紋章,2,FALSE)</f>
        <v>種</v>
      </c>
      <c r="T4079" s="98" t="s">
        <v>3736</v>
      </c>
    </row>
    <row r="4080" spans="1:20" ht="13.5" customHeight="1">
      <c r="A4080" s="282" t="str">
        <f>VLOOKUP(MOD(E4080,10),十干,2,FALSE)</f>
        <v>甲</v>
      </c>
      <c r="B4080" s="283" t="str">
        <f>VLOOKUP(MOD(E4080,12),十二支,3,FALSE)</f>
        <v xml:space="preserve">11 木 </v>
      </c>
      <c r="C4080" s="287" t="str">
        <f>VLOOKUP(F4080,星座,3,TRUE)</f>
        <v xml:space="preserve">06 聖 </v>
      </c>
      <c r="D4080" s="533">
        <v>30889</v>
      </c>
      <c r="E4080" s="83">
        <f>IFERROR(YEAR(D4080),LEFT(D4080,4))</f>
        <v>1984</v>
      </c>
      <c r="F4080" s="83" t="str">
        <f>IF(ISTEXT(D4080),RIGHT(D4080,5),TEXT(D4080,"mm/dd"))</f>
        <v>07/26</v>
      </c>
      <c r="G4080" s="88">
        <f>SUM(MID(E4080,1,1),MID(E4080,2,1),MID(E4080,3,1),MID(E4080,4,1),MID(F4080,1,1),MID(F4080,2,1),MID(F4080,4,1),MID(F4080,5,1))</f>
        <v>37</v>
      </c>
      <c r="H4080" s="88">
        <f>IF(MOD(G4080,9)=0,9,MOD(G4080,9))</f>
        <v>1</v>
      </c>
      <c r="I4080" s="83" t="str">
        <f>IFERROR(MID("日月火水木金土",WEEKDAY(D4080),1),"")</f>
        <v>木</v>
      </c>
      <c r="J4080" s="303" t="s">
        <v>2914</v>
      </c>
      <c r="K4080" s="87" t="str">
        <f>VLOOKUP(F4080,石と花メイン,3,FALSE)</f>
        <v>◆藍玉</v>
      </c>
      <c r="L4080" s="296" t="str">
        <f>VLOOKUP(F4080,石と花メイン,4,FALSE)</f>
        <v>苦蓬/苦艾</v>
      </c>
      <c r="M4080" s="392">
        <f>IF(OR(MONTH(F4080)&lt;7,AND(MONTH(F4080)=7,DAY(F4080)&lt;=25)),
MOD(SUM((E4080-1901)*365,259),260),
MOD(SUM((E4080-1900)*365,259),260))</f>
        <v>239</v>
      </c>
      <c r="N4080" s="330">
        <f>IF(AND(MONTH(F4080)=7,DAY(F4080)&gt;25),1,
ROUNDDOWN((SUM(VLOOKUP(MONTH(F4080),D暦変換用数値,2,FALSE),DAY(F4080))/28)+1,0))</f>
        <v>1</v>
      </c>
      <c r="O4080" s="84">
        <f>IF(AND(MONTH(F4080)=7,DAY(F4080)&gt;25),DAY(F4080)-25,
MOD((SUM(VLOOKUP(MONTH(F4080),D暦変換用数値,2,FALSE),DAY(F4080))),28)+1)</f>
        <v>1</v>
      </c>
      <c r="P4080" s="405">
        <f>IF(OR(MONTH(F4080)&lt;7,AND(MONTH(F4080)=7,DAY(F4080)&lt;=25)),
MOD(SUM((E4080-1901)*365,(N4080-1)*28,O4080,258),260),
MOD(SUM((E4080-1900)*365,(N4080-1)*28,O4080,258),260))</f>
        <v>239</v>
      </c>
      <c r="Q4080" s="371" t="str">
        <f>VLOOKUP(MOD(P4080,4),色,2,FALSE)</f>
        <v>青い</v>
      </c>
      <c r="R4080" s="289" t="str">
        <f>VLOOKUP(MOD(P4080,13),銀河の音,2,FALSE)</f>
        <v>倍音の</v>
      </c>
      <c r="S4080" s="382" t="str">
        <f>VLOOKUP(MOD(P4080,20),太陽の紋章,2,FALSE)</f>
        <v>嵐</v>
      </c>
      <c r="T4080" s="92" t="s">
        <v>4459</v>
      </c>
    </row>
    <row r="4081" spans="1:20" ht="13.5" customHeight="1">
      <c r="A4081" s="50" t="str">
        <f>VLOOKUP(MOD(E4081,10),十干,2,FALSE)</f>
        <v>甲</v>
      </c>
      <c r="B4081" s="199" t="str">
        <f>VLOOKUP(MOD(E4081,12),十二支,3,FALSE)</f>
        <v xml:space="preserve">11 木 </v>
      </c>
      <c r="C4081" s="201" t="str">
        <f>VLOOKUP(F4081,星座,3,TRUE)</f>
        <v xml:space="preserve">06 聖 </v>
      </c>
      <c r="D4081" s="531">
        <v>30904</v>
      </c>
      <c r="E4081" s="1">
        <f>IFERROR(YEAR(D4081),LEFT(D4081,4))</f>
        <v>1984</v>
      </c>
      <c r="F4081" s="1" t="str">
        <f>IF(ISTEXT(D4081),RIGHT(D4081,5),TEXT(D4081,"mm/dd"))</f>
        <v>08/10</v>
      </c>
      <c r="G4081" s="39">
        <f>SUM(MID(E4081,1,1),MID(E4081,2,1),MID(E4081,3,1),MID(E4081,4,1),MID(F4081,1,1),MID(F4081,2,1),MID(F4081,4,1),MID(F4081,5,1))</f>
        <v>31</v>
      </c>
      <c r="H4081" s="41">
        <f>IF(MOD(G4081,9)=0,9,MOD(G4081,9))</f>
        <v>4</v>
      </c>
      <c r="I4081" s="45" t="str">
        <f>IFERROR(MID("日月火水木金土",WEEKDAY(D4081),1),"")</f>
        <v>金</v>
      </c>
      <c r="J4081" s="304" t="s">
        <v>1612</v>
      </c>
      <c r="K4081" s="202" t="str">
        <f>VLOOKUP(F4081,石と花メイン,3,FALSE)</f>
        <v>◆金緑石</v>
      </c>
      <c r="L4081" s="297" t="str">
        <f>VLOOKUP(F4081,石と花メイン,4,FALSE)</f>
        <v>縷紅草【南瓜朝顔】</v>
      </c>
      <c r="M4081" s="393">
        <f>IF(OR(MONTH(F4081)&lt;7,AND(MONTH(F4081)=7,DAY(F4081)&lt;=25)),
MOD(SUM((E4081-1901)*365,259),260),
MOD(SUM((E4081-1900)*365,259),260))</f>
        <v>239</v>
      </c>
      <c r="N4081" s="390">
        <f>IF(AND(MONTH(F4081)=7,DAY(F4081)&gt;25),1,
ROUNDDOWN((SUM(VLOOKUP(MONTH(F4081),D暦変換用数値,2,FALSE),DAY(F4081))/28)+1,0))</f>
        <v>1</v>
      </c>
      <c r="O4081" s="205">
        <f>IF(AND(MONTH(F4081)=7,DAY(F4081)&gt;25),DAY(F4081)-25,
MOD((SUM(VLOOKUP(MONTH(F4081),D暦変換用数値,2,FALSE),DAY(F4081))),28)+1)</f>
        <v>16</v>
      </c>
      <c r="P4081" s="406">
        <f>IF(OR(MONTH(F4081)&lt;7,AND(MONTH(F4081)=7,DAY(F4081)&lt;=25)),
MOD(SUM((E4081-1901)*365,(N4081-1)*28,O4081,258),260),
MOD(SUM((E4081-1900)*365,(N4081-1)*28,O4081,258),260))</f>
        <v>254</v>
      </c>
      <c r="Q4081" s="375" t="str">
        <f>VLOOKUP(MOD(P4081,4),色,2,FALSE)</f>
        <v>白い</v>
      </c>
      <c r="R4081" s="293" t="str">
        <f>VLOOKUP(MOD(P4081,13),銀河の音,2,FALSE)</f>
        <v>共振の</v>
      </c>
      <c r="S4081" s="386" t="str">
        <f>VLOOKUP(MOD(P4081,20),太陽の紋章,2,FALSE)</f>
        <v>魔法使い</v>
      </c>
      <c r="T4081" s="98" t="s">
        <v>3736</v>
      </c>
    </row>
    <row r="4082" spans="1:20" ht="13.5" customHeight="1">
      <c r="A4082" s="282" t="str">
        <f>VLOOKUP(MOD(E4082,10),十干,2,FALSE)</f>
        <v>丙</v>
      </c>
      <c r="B4082" s="283" t="str">
        <f>VLOOKUP(MOD(E4082,12),十二支,3,FALSE)</f>
        <v xml:space="preserve">11 木 </v>
      </c>
      <c r="C4082" s="287" t="str">
        <f>VLOOKUP(F4082,星座,3,TRUE)</f>
        <v xml:space="preserve">06 聖 </v>
      </c>
      <c r="D4082" s="533">
        <v>35281</v>
      </c>
      <c r="E4082" s="83">
        <f>IFERROR(YEAR(D4082),LEFT(D4082,4))</f>
        <v>1996</v>
      </c>
      <c r="F4082" s="83" t="str">
        <f>IF(ISTEXT(D4082),RIGHT(D4082,5),TEXT(D4082,"mm/dd"))</f>
        <v>08/04</v>
      </c>
      <c r="G4082" s="88">
        <f>SUM(MID(E4082,1,1),MID(E4082,2,1),MID(E4082,3,1),MID(E4082,4,1),MID(F4082,1,1),MID(F4082,2,1),MID(F4082,4,1),MID(F4082,5,1))</f>
        <v>37</v>
      </c>
      <c r="H4082" s="88">
        <f>IF(MOD(G4082,9)=0,9,MOD(G4082,9))</f>
        <v>1</v>
      </c>
      <c r="I4082" s="83" t="str">
        <f>IFERROR(MID("日月火水木金土",WEEKDAY(D4082),1),"")</f>
        <v>日</v>
      </c>
      <c r="J4082" s="303" t="s">
        <v>4857</v>
      </c>
      <c r="K4082" s="87" t="str">
        <f>VLOOKUP(F4082,石と花メイン,3,FALSE)</f>
        <v>◇金剛石</v>
      </c>
      <c r="L4082" s="296" t="str">
        <f>VLOOKUP(F4082,石と花メイン,4,FALSE)</f>
        <v>唐綿【パンヤ草】</v>
      </c>
      <c r="M4082" s="392">
        <f>IF(OR(MONTH(F4082)&lt;7,AND(MONTH(F4082)=7,DAY(F4082)&lt;=25)),
MOD(SUM((E4082-1901)*365,259),260),
MOD(SUM((E4082-1900)*365,259),260))</f>
        <v>199</v>
      </c>
      <c r="N4082" s="330">
        <f>IF(AND(MONTH(F4082)=7,DAY(F4082)&gt;25),1,
ROUNDDOWN((SUM(VLOOKUP(MONTH(F4082),D暦変換用数値,2,FALSE),DAY(F4082))/28)+1,0))</f>
        <v>1</v>
      </c>
      <c r="O4082" s="84">
        <f>IF(AND(MONTH(F4082)=7,DAY(F4082)&gt;25),DAY(F4082)-25,
MOD((SUM(VLOOKUP(MONTH(F4082),D暦変換用数値,2,FALSE),DAY(F4082))),28)+1)</f>
        <v>10</v>
      </c>
      <c r="P4082" s="405">
        <f>IF(OR(MONTH(F4082)&lt;7,AND(MONTH(F4082)=7,DAY(F4082)&lt;=25)),
MOD(SUM((E4082-1901)*365,(N4082-1)*28,O4082,258),260),
MOD(SUM((E4082-1900)*365,(N4082-1)*28,O4082,258),260))</f>
        <v>208</v>
      </c>
      <c r="Q4082" s="371" t="str">
        <f>VLOOKUP(MOD(P4082,4),色,2,FALSE)</f>
        <v>黄色い</v>
      </c>
      <c r="R4082" s="289" t="str">
        <f>VLOOKUP(MOD(P4082,13),銀河の音,2,FALSE)</f>
        <v>宇宙の</v>
      </c>
      <c r="S4082" s="382" t="str">
        <f>VLOOKUP(MOD(P4082,20),太陽の紋章,2,FALSE)</f>
        <v>星</v>
      </c>
      <c r="T4082" s="102" t="s">
        <v>6464</v>
      </c>
    </row>
    <row r="4083" spans="1:20" ht="13.5" customHeight="1">
      <c r="A4083" s="285" t="str">
        <f>VLOOKUP(MOD(E4083,10),十干,2,FALSE)</f>
        <v>戊</v>
      </c>
      <c r="B4083" s="283" t="str">
        <f>VLOOKUP(MOD(E4083,12),十二支,3,FALSE)</f>
        <v xml:space="preserve">11 木 </v>
      </c>
      <c r="C4083" s="287" t="str">
        <f>VLOOKUP(F4083,星座,3,TRUE)</f>
        <v xml:space="preserve">06 聖 </v>
      </c>
      <c r="D4083" s="533">
        <v>39662</v>
      </c>
      <c r="E4083" s="83">
        <f>IFERROR(YEAR(D4083),LEFT(D4083,4))</f>
        <v>2008</v>
      </c>
      <c r="F4083" s="83" t="str">
        <f>IF(ISTEXT(D4083),RIGHT(D4083,5),TEXT(D4083,"mm/dd"))</f>
        <v>08/02</v>
      </c>
      <c r="G4083" s="88">
        <f>SUM(MID(E4083,1,1),MID(E4083,2,1),MID(E4083,3,1),MID(E4083,4,1),MID(F4083,1,1),MID(F4083,2,1),MID(F4083,4,1),MID(F4083,5,1))</f>
        <v>20</v>
      </c>
      <c r="H4083" s="88">
        <f>IF(MOD(G4083,9)=0,9,MOD(G4083,9))</f>
        <v>2</v>
      </c>
      <c r="I4083" s="83" t="str">
        <f>IFERROR(MID("日月火水木金土",WEEKDAY(D4083),1),"")</f>
        <v>土</v>
      </c>
      <c r="J4083" s="303" t="s">
        <v>1878</v>
      </c>
      <c r="K4083" s="87" t="str">
        <f>VLOOKUP(F4083,石と花メイン,3,FALSE)</f>
        <v>◆柘榴石</v>
      </c>
      <c r="L4083" s="296" t="str">
        <f>VLOOKUP(F4083,石と花メイン,4,FALSE)</f>
        <v>浜木綿【浜万年青】</v>
      </c>
      <c r="M4083" s="392">
        <f>IF(OR(MONTH(F4083)&lt;7,AND(MONTH(F4083)=7,DAY(F4083)&lt;=25)),
MOD(SUM((E4083-1901)*365,259),260),
MOD(SUM((E4083-1900)*365,259),260))</f>
        <v>159</v>
      </c>
      <c r="N4083" s="330">
        <f>IF(AND(MONTH(F4083)=7,DAY(F4083)&gt;25),1,
ROUNDDOWN((SUM(VLOOKUP(MONTH(F4083),D暦変換用数値,2,FALSE),DAY(F4083))/28)+1,0))</f>
        <v>1</v>
      </c>
      <c r="O4083" s="84">
        <f>IF(AND(MONTH(F4083)=7,DAY(F4083)&gt;25),DAY(F4083)-25,
MOD((SUM(VLOOKUP(MONTH(F4083),D暦変換用数値,2,FALSE),DAY(F4083))),28)+1)</f>
        <v>8</v>
      </c>
      <c r="P4083" s="405">
        <f>IF(OR(MONTH(F4083)&lt;7,AND(MONTH(F4083)=7,DAY(F4083)&lt;=25)),
MOD(SUM((E4083-1901)*365,(N4083-1)*28,O4083,258),260),
MOD(SUM((E4083-1900)*365,(N4083-1)*28,O4083,258),260))</f>
        <v>166</v>
      </c>
      <c r="Q4083" s="371" t="str">
        <f>VLOOKUP(MOD(P4083,4),色,2,FALSE)</f>
        <v>白い</v>
      </c>
      <c r="R4083" s="289" t="str">
        <f>VLOOKUP(MOD(P4083,13),銀河の音,2,FALSE)</f>
        <v>惑星の</v>
      </c>
      <c r="S4083" s="382" t="str">
        <f>VLOOKUP(MOD(P4083,20),太陽の紋章,2,FALSE)</f>
        <v>世界の橋渡し</v>
      </c>
      <c r="T4083" s="102" t="s">
        <v>6186</v>
      </c>
    </row>
    <row r="4084" spans="1:20" ht="13.5" customHeight="1">
      <c r="A4084" s="50" t="str">
        <f>VLOOKUP(MOD(E4084,10),十干,2,FALSE)</f>
        <v>丙</v>
      </c>
      <c r="B4084" s="199" t="str">
        <f>VLOOKUP(MOD(E4084,12),十二支,3,FALSE)</f>
        <v xml:space="preserve">11 木 </v>
      </c>
      <c r="C4084" s="201" t="str">
        <f>VLOOKUP(F4084,星座,3,TRUE)</f>
        <v xml:space="preserve">06 聖 </v>
      </c>
      <c r="D4084" s="531" t="s">
        <v>8877</v>
      </c>
      <c r="E4084" s="1" t="str">
        <f>IFERROR(YEAR(D4084),LEFT(D4084,4))</f>
        <v>1876</v>
      </c>
      <c r="F4084" s="1" t="str">
        <f>IF(ISTEXT(D4084),RIGHT(D4084,5),TEXT(D4084,"mm/dd"))</f>
        <v>07/30</v>
      </c>
      <c r="G4084" s="39">
        <f>SUM(MID(E4084,1,1),MID(E4084,2,1),MID(E4084,3,1),MID(E4084,4,1),MID(F4084,1,1),MID(F4084,2,1),MID(F4084,4,1),MID(F4084,5,1))</f>
        <v>32</v>
      </c>
      <c r="H4084" s="41">
        <f>IF(MOD(G4084,9)=0,9,MOD(G4084,9))</f>
        <v>5</v>
      </c>
      <c r="I4084" s="45" t="str">
        <f>IFERROR(MID("日月火水木金土",WEEKDAY(D4084),1),"")</f>
        <v/>
      </c>
      <c r="J4084" s="304" t="s">
        <v>2244</v>
      </c>
      <c r="K4084" s="202" t="str">
        <f>VLOOKUP(F4084,石と花メイン,3,FALSE)</f>
        <v>●琥珀</v>
      </c>
      <c r="L4084" s="297" t="str">
        <f>VLOOKUP(F4084,石と花メイン,4,FALSE)</f>
        <v>菩提樹</v>
      </c>
      <c r="M4084" s="393">
        <f>IF(OR(MONTH(F4084)&lt;7,AND(MONTH(F4084)=7,DAY(F4084)&lt;=25)),
MOD(SUM((E4084-1901)*365,259),260),
MOD(SUM((E4084-1900)*365,259),260))</f>
        <v>79</v>
      </c>
      <c r="N4084" s="390">
        <f>IF(AND(MONTH(F4084)=7,DAY(F4084)&gt;25),1,
ROUNDDOWN((SUM(VLOOKUP(MONTH(F4084),D暦変換用数値,2,FALSE),DAY(F4084))/28)+1,0))</f>
        <v>1</v>
      </c>
      <c r="O4084" s="205">
        <f>IF(AND(MONTH(F4084)=7,DAY(F4084)&gt;25),DAY(F4084)-25,
MOD((SUM(VLOOKUP(MONTH(F4084),D暦変換用数値,2,FALSE),DAY(F4084))),28)+1)</f>
        <v>5</v>
      </c>
      <c r="P4084" s="406">
        <f>IF(OR(MONTH(F4084)&lt;7,AND(MONTH(F4084)=7,DAY(F4084)&lt;=25)),
MOD(SUM((E4084-1901)*365,(N4084-1)*28,O4084,258),260),
MOD(SUM((E4084-1900)*365,(N4084-1)*28,O4084,258),260))</f>
        <v>83</v>
      </c>
      <c r="Q4084" s="374" t="str">
        <f>VLOOKUP(MOD(P4084,4),色,2,FALSE)</f>
        <v>青い</v>
      </c>
      <c r="R4084" s="292" t="str">
        <f>VLOOKUP(MOD(P4084,13),銀河の音,2,FALSE)</f>
        <v>倍音の</v>
      </c>
      <c r="S4084" s="385" t="str">
        <f>VLOOKUP(MOD(P4084,20),太陽の紋章,2,FALSE)</f>
        <v>夜</v>
      </c>
      <c r="T4084" s="98" t="s">
        <v>3736</v>
      </c>
    </row>
    <row r="4085" spans="1:20" ht="13.5" customHeight="1">
      <c r="A4085" s="49" t="str">
        <f>VLOOKUP(MOD(E4085,10),十干,2,FALSE)</f>
        <v>丙</v>
      </c>
      <c r="B4085" s="199" t="str">
        <f>VLOOKUP(MOD(E4085,12),十二支,3,FALSE)</f>
        <v xml:space="preserve">11 木 </v>
      </c>
      <c r="C4085" s="201" t="str">
        <f>VLOOKUP(F4085,星座,3,TRUE)</f>
        <v xml:space="preserve">06 聖 </v>
      </c>
      <c r="D4085" s="535" t="s">
        <v>8878</v>
      </c>
      <c r="E4085" s="45" t="str">
        <f>IFERROR(YEAR(D4085),LEFT(D4085,4))</f>
        <v>1876</v>
      </c>
      <c r="F4085" s="45" t="str">
        <f>IF(ISTEXT(D4085),RIGHT(D4085,5),TEXT(D4085,"mm/dd"))</f>
        <v>08/07</v>
      </c>
      <c r="G4085" s="41">
        <f>SUM(MID(E4085,1,1),MID(E4085,2,1),MID(E4085,3,1),MID(E4085,4,1),MID(F4085,1,1),MID(F4085,2,1),MID(F4085,4,1),MID(F4085,5,1))</f>
        <v>37</v>
      </c>
      <c r="H4085" s="41">
        <f>IF(MOD(G4085,9)=0,9,MOD(G4085,9))</f>
        <v>1</v>
      </c>
      <c r="I4085" s="45" t="str">
        <f>IFERROR(MID("日月火水木金土",WEEKDAY(D4085),1),"")</f>
        <v/>
      </c>
      <c r="J4085" s="305" t="s">
        <v>5507</v>
      </c>
      <c r="K4085" s="203" t="str">
        <f>VLOOKUP(F4085,石と花メイン,3,FALSE)</f>
        <v>◆翠玉</v>
      </c>
      <c r="L4085" s="298" t="str">
        <f>VLOOKUP(F4085,石と花メイン,4,FALSE)</f>
        <v>石榴</v>
      </c>
      <c r="M4085" s="394">
        <f>IF(OR(MONTH(F4085)&lt;7,AND(MONTH(F4085)=7,DAY(F4085)&lt;=25)),
MOD(SUM((E4085-1901)*365,259),260),
MOD(SUM((E4085-1900)*365,259),260))</f>
        <v>79</v>
      </c>
      <c r="N4085" s="391">
        <f>IF(AND(MONTH(F4085)=7,DAY(F4085)&gt;25),1,
ROUNDDOWN((SUM(VLOOKUP(MONTH(F4085),D暦変換用数値,2,FALSE),DAY(F4085))/28)+1,0))</f>
        <v>1</v>
      </c>
      <c r="O4085" s="46">
        <f>IF(AND(MONTH(F4085)=7,DAY(F4085)&gt;25),DAY(F4085)-25,
MOD((SUM(VLOOKUP(MONTH(F4085),D暦変換用数値,2,FALSE),DAY(F4085))),28)+1)</f>
        <v>13</v>
      </c>
      <c r="P4085" s="407">
        <f>IF(OR(MONTH(F4085)&lt;7,AND(MONTH(F4085)=7,DAY(F4085)&lt;=25)),
MOD(SUM((E4085-1901)*365,(N4085-1)*28,O4085,258),260),
MOD(SUM((E4085-1900)*365,(N4085-1)*28,O4085,258),260))</f>
        <v>91</v>
      </c>
      <c r="Q4085" s="374" t="str">
        <f>VLOOKUP(MOD(P4085,4),色,2,FALSE)</f>
        <v>青い</v>
      </c>
      <c r="R4085" s="292" t="str">
        <f>VLOOKUP(MOD(P4085,13),銀河の音,2,FALSE)</f>
        <v>宇宙の</v>
      </c>
      <c r="S4085" s="385" t="str">
        <f>VLOOKUP(MOD(P4085,20),太陽の紋章,2,FALSE)</f>
        <v>猿</v>
      </c>
      <c r="T4085" s="79"/>
    </row>
    <row r="4086" spans="1:20" ht="13.5" customHeight="1">
      <c r="A4086" s="50" t="str">
        <f>VLOOKUP(MOD(E4086,10),十干,2,FALSE)</f>
        <v>庚</v>
      </c>
      <c r="B4086" s="199" t="str">
        <f>VLOOKUP(MOD(E4086,12),十二支,3,FALSE)</f>
        <v xml:space="preserve">11 木 </v>
      </c>
      <c r="C4086" s="201" t="str">
        <f>VLOOKUP(F4086,星座,3,TRUE)</f>
        <v xml:space="preserve">07 天 </v>
      </c>
      <c r="D4086" s="531">
        <v>42</v>
      </c>
      <c r="E4086" s="1">
        <f>IFERROR(YEAR(D4086),LEFT(D4086,4))</f>
        <v>1900</v>
      </c>
      <c r="F4086" s="1" t="str">
        <f>IF(ISTEXT(D4086),RIGHT(D4086,5),TEXT(D4086,"mm/dd"))</f>
        <v>02/11</v>
      </c>
      <c r="G4086" s="39">
        <f>SUM(MID(E4086,1,1),MID(E4086,2,1),MID(E4086,3,1),MID(E4086,4,1),MID(F4086,1,1),MID(F4086,2,1),MID(F4086,4,1),MID(F4086,5,1))</f>
        <v>14</v>
      </c>
      <c r="H4086" s="41">
        <f>IF(MOD(G4086,9)=0,9,MOD(G4086,9))</f>
        <v>5</v>
      </c>
      <c r="I4086" s="45" t="str">
        <f>IFERROR(MID("日月火水木金土",WEEKDAY(D4086),1),"")</f>
        <v>土</v>
      </c>
      <c r="J4086" s="304" t="s">
        <v>4010</v>
      </c>
      <c r="K4086" s="202" t="str">
        <f>VLOOKUP(F4086,石と花メイン,3,FALSE)</f>
        <v>■赤縞瑪瑙</v>
      </c>
      <c r="L4086" s="297" t="str">
        <f>VLOOKUP(F4086,石と花メイン,4,FALSE)</f>
        <v>メリッサ【レモンバーム】</v>
      </c>
      <c r="M4086" s="393">
        <f>IF(OR(MONTH(F4086)&lt;7,AND(MONTH(F4086)=7,DAY(F4086)&lt;=25)),
MOD(SUM((E4086-1901)*365,259),260),
MOD(SUM((E4086-1900)*365,259),260))</f>
        <v>154</v>
      </c>
      <c r="N4086" s="390">
        <f>IF(AND(MONTH(F4086)=7,DAY(F4086)&gt;25),1,
ROUNDDOWN((SUM(VLOOKUP(MONTH(F4086),D暦変換用数値,2,FALSE),DAY(F4086))/28)+1,0))</f>
        <v>8</v>
      </c>
      <c r="O4086" s="205">
        <f>IF(AND(MONTH(F4086)=7,DAY(F4086)&gt;25),DAY(F4086)-25,
MOD((SUM(VLOOKUP(MONTH(F4086),D暦変換用数値,2,FALSE),DAY(F4086))),28)+1)</f>
        <v>5</v>
      </c>
      <c r="P4086" s="406">
        <f>IF(OR(MONTH(F4086)&lt;7,AND(MONTH(F4086)=7,DAY(F4086)&lt;=25)),
MOD(SUM((E4086-1901)*365,(N4086-1)*28,O4086,258),260),
MOD(SUM((E4086-1900)*365,(N4086-1)*28,O4086,258),260))</f>
        <v>94</v>
      </c>
      <c r="Q4086" s="375" t="str">
        <f>VLOOKUP(MOD(P4086,4),色,2,FALSE)</f>
        <v>白い</v>
      </c>
      <c r="R4086" s="293" t="str">
        <f>VLOOKUP(MOD(P4086,13),銀河の音,2,FALSE)</f>
        <v>電気の</v>
      </c>
      <c r="S4086" s="386" t="str">
        <f>VLOOKUP(MOD(P4086,20),太陽の紋章,2,FALSE)</f>
        <v>魔法使い</v>
      </c>
      <c r="T4086" s="105" t="s">
        <v>3216</v>
      </c>
    </row>
    <row r="4087" spans="1:20" ht="13.5" customHeight="1">
      <c r="A4087" s="50" t="str">
        <f>VLOOKUP(MOD(E4087,10),十干,2,FALSE)</f>
        <v>壬</v>
      </c>
      <c r="B4087" s="199" t="str">
        <f>VLOOKUP(MOD(E4087,12),十二支,3,FALSE)</f>
        <v xml:space="preserve">11 木 </v>
      </c>
      <c r="C4087" s="201" t="str">
        <f>VLOOKUP(F4087,星座,3,TRUE)</f>
        <v xml:space="preserve">07 天 </v>
      </c>
      <c r="D4087" s="531">
        <v>4420</v>
      </c>
      <c r="E4087" s="1">
        <f>IFERROR(YEAR(D4087),LEFT(D4087,4))</f>
        <v>1912</v>
      </c>
      <c r="F4087" s="1" t="str">
        <f>IF(ISTEXT(D4087),RIGHT(D4087,5),TEXT(D4087,"mm/dd"))</f>
        <v>02/06</v>
      </c>
      <c r="G4087" s="39">
        <f>SUM(MID(E4087,1,1),MID(E4087,2,1),MID(E4087,3,1),MID(E4087,4,1),MID(F4087,1,1),MID(F4087,2,1),MID(F4087,4,1),MID(F4087,5,1))</f>
        <v>21</v>
      </c>
      <c r="H4087" s="41">
        <f>IF(MOD(G4087,9)=0,9,MOD(G4087,9))</f>
        <v>3</v>
      </c>
      <c r="I4087" s="45" t="str">
        <f>IFERROR(MID("日月火水木金土",WEEKDAY(D4087),1),"")</f>
        <v>火</v>
      </c>
      <c r="J4087" s="304" t="s">
        <v>4011</v>
      </c>
      <c r="K4087" s="202" t="str">
        <f>VLOOKUP(F4087,石と花メイン,3,FALSE)</f>
        <v>◆黄玉</v>
      </c>
      <c r="L4087" s="297" t="str">
        <f>VLOOKUP(F4087,石と花メイン,4,FALSE)</f>
        <v>油菜【菜の花】</v>
      </c>
      <c r="M4087" s="393">
        <f>IF(OR(MONTH(F4087)&lt;7,AND(MONTH(F4087)=7,DAY(F4087)&lt;=25)),
MOD(SUM((E4087-1901)*365,259),260),
MOD(SUM((E4087-1900)*365,259),260))</f>
        <v>114</v>
      </c>
      <c r="N4087" s="390">
        <f>IF(AND(MONTH(F4087)=7,DAY(F4087)&gt;25),1,
ROUNDDOWN((SUM(VLOOKUP(MONTH(F4087),D暦変換用数値,2,FALSE),DAY(F4087))/28)+1,0))</f>
        <v>7</v>
      </c>
      <c r="O4087" s="205">
        <f>IF(AND(MONTH(F4087)=7,DAY(F4087)&gt;25),DAY(F4087)-25,
MOD((SUM(VLOOKUP(MONTH(F4087),D暦変換用数値,2,FALSE),DAY(F4087))),28)+1)</f>
        <v>28</v>
      </c>
      <c r="P4087" s="406">
        <f>IF(OR(MONTH(F4087)&lt;7,AND(MONTH(F4087)=7,DAY(F4087)&lt;=25)),
MOD(SUM((E4087-1901)*365,(N4087-1)*28,O4087,258),260),
MOD(SUM((E4087-1900)*365,(N4087-1)*28,O4087,258),260))</f>
        <v>49</v>
      </c>
      <c r="Q4087" s="372" t="str">
        <f>VLOOKUP(MOD(P4087,4),色,2,FALSE)</f>
        <v>赤い</v>
      </c>
      <c r="R4087" s="290" t="str">
        <f>VLOOKUP(MOD(P4087,13),銀河の音,2,FALSE)</f>
        <v>惑星の</v>
      </c>
      <c r="S4087" s="383" t="str">
        <f>VLOOKUP(MOD(P4087,20),太陽の紋章,2,FALSE)</f>
        <v>月</v>
      </c>
      <c r="T4087" s="97" t="s">
        <v>4614</v>
      </c>
    </row>
    <row r="4088" spans="1:20" ht="13.5" customHeight="1">
      <c r="A4088" s="282" t="str">
        <f>VLOOKUP(MOD(E4088,10),十干,2,FALSE)</f>
        <v>甲</v>
      </c>
      <c r="B4088" s="283" t="str">
        <f>VLOOKUP(MOD(E4088,12),十二支,3,FALSE)</f>
        <v xml:space="preserve">11 木 </v>
      </c>
      <c r="C4088" s="287" t="str">
        <f>VLOOKUP(F4088,星座,3,TRUE)</f>
        <v xml:space="preserve">07 天 </v>
      </c>
      <c r="D4088" s="533">
        <v>8787</v>
      </c>
      <c r="E4088" s="83">
        <f>IFERROR(YEAR(D4088),LEFT(D4088,4))</f>
        <v>1924</v>
      </c>
      <c r="F4088" s="83" t="str">
        <f>IF(ISTEXT(D4088),RIGHT(D4088,5),TEXT(D4088,"mm/dd"))</f>
        <v>01/21</v>
      </c>
      <c r="G4088" s="88">
        <f>SUM(MID(E4088,1,1),MID(E4088,2,1),MID(E4088,3,1),MID(E4088,4,1),MID(F4088,1,1),MID(F4088,2,1),MID(F4088,4,1),MID(F4088,5,1))</f>
        <v>20</v>
      </c>
      <c r="H4088" s="88">
        <f>IF(MOD(G4088,9)=0,9,MOD(G4088,9))</f>
        <v>2</v>
      </c>
      <c r="I4088" s="83" t="str">
        <f>IFERROR(MID("日月火水木金土",WEEKDAY(D4088),1),"")</f>
        <v>月</v>
      </c>
      <c r="J4088" s="303" t="s">
        <v>615</v>
      </c>
      <c r="K4088" s="87" t="str">
        <f>VLOOKUP(F4088,石と花メイン,3,FALSE)</f>
        <v>◆藍玉</v>
      </c>
      <c r="L4088" s="296" t="str">
        <f>VLOOKUP(F4088,石と花メイン,4,FALSE)</f>
        <v>ローズマリー【迷迭香/万年郎】</v>
      </c>
      <c r="M4088" s="392">
        <f>IF(OR(MONTH(F4088)&lt;7,AND(MONTH(F4088)=7,DAY(F4088)&lt;=25)),
MOD(SUM((E4088-1901)*365,259),260),
MOD(SUM((E4088-1900)*365,259),260))</f>
        <v>74</v>
      </c>
      <c r="N4088" s="330">
        <f>IF(AND(MONTH(F4088)=7,DAY(F4088)&gt;25),1,
ROUNDDOWN((SUM(VLOOKUP(MONTH(F4088),D暦変換用数値,2,FALSE),DAY(F4088))/28)+1,0))</f>
        <v>7</v>
      </c>
      <c r="O4088" s="84">
        <f>IF(AND(MONTH(F4088)=7,DAY(F4088)&gt;25),DAY(F4088)-25,
MOD((SUM(VLOOKUP(MONTH(F4088),D暦変換用数値,2,FALSE),DAY(F4088))),28)+1)</f>
        <v>12</v>
      </c>
      <c r="P4088" s="405">
        <f>IF(OR(MONTH(F4088)&lt;7,AND(MONTH(F4088)=7,DAY(F4088)&lt;=25)),
MOD(SUM((E4088-1901)*365,(N4088-1)*28,O4088,258),260),
MOD(SUM((E4088-1900)*365,(N4088-1)*28,O4088,258),260))</f>
        <v>253</v>
      </c>
      <c r="Q4088" s="371" t="str">
        <f>VLOOKUP(MOD(P4088,4),色,2,FALSE)</f>
        <v>赤い</v>
      </c>
      <c r="R4088" s="289" t="str">
        <f>VLOOKUP(MOD(P4088,13),銀河の音,2,FALSE)</f>
        <v>律動の</v>
      </c>
      <c r="S4088" s="382" t="str">
        <f>VLOOKUP(MOD(P4088,20),太陽の紋章,2,FALSE)</f>
        <v>空歩く者</v>
      </c>
      <c r="T4088" s="100" t="s">
        <v>4588</v>
      </c>
    </row>
    <row r="4089" spans="1:20" ht="13.5" customHeight="1">
      <c r="A4089" s="50" t="str">
        <f>VLOOKUP(MOD(E4089,10),十干,2,FALSE)</f>
        <v>丙</v>
      </c>
      <c r="B4089" s="199" t="str">
        <f>VLOOKUP(MOD(E4089,12),十二支,3,FALSE)</f>
        <v xml:space="preserve">11 木 </v>
      </c>
      <c r="C4089" s="201" t="str">
        <f>VLOOKUP(F4089,星座,3,TRUE)</f>
        <v xml:space="preserve">07 天 </v>
      </c>
      <c r="D4089" s="531">
        <v>13173</v>
      </c>
      <c r="E4089" s="1">
        <f>IFERROR(YEAR(D4089),LEFT(D4089,4))</f>
        <v>1936</v>
      </c>
      <c r="F4089" s="1" t="str">
        <f>IF(ISTEXT(D4089),RIGHT(D4089,5),TEXT(D4089,"mm/dd"))</f>
        <v>01/24</v>
      </c>
      <c r="G4089" s="39">
        <f>SUM(MID(E4089,1,1),MID(E4089,2,1),MID(E4089,3,1),MID(E4089,4,1),MID(F4089,1,1),MID(F4089,2,1),MID(F4089,4,1),MID(F4089,5,1))</f>
        <v>26</v>
      </c>
      <c r="H4089" s="41">
        <f>IF(MOD(G4089,9)=0,9,MOD(G4089,9))</f>
        <v>8</v>
      </c>
      <c r="I4089" s="45" t="str">
        <f>IFERROR(MID("日月火水木金土",WEEKDAY(D4089),1),"")</f>
        <v>金</v>
      </c>
      <c r="J4089" s="304" t="s">
        <v>4012</v>
      </c>
      <c r="K4089" s="202" t="str">
        <f>VLOOKUP(F4089,石と花メイン,3,FALSE)</f>
        <v>■砂金水晶</v>
      </c>
      <c r="L4089" s="297" t="str">
        <f>VLOOKUP(F4089,石と花メイン,4,FALSE)</f>
        <v>万年青【老母草】</v>
      </c>
      <c r="M4089" s="393">
        <f>IF(OR(MONTH(F4089)&lt;7,AND(MONTH(F4089)=7,DAY(F4089)&lt;=25)),
MOD(SUM((E4089-1901)*365,259),260),
MOD(SUM((E4089-1900)*365,259),260))</f>
        <v>34</v>
      </c>
      <c r="N4089" s="390">
        <f>IF(AND(MONTH(F4089)=7,DAY(F4089)&gt;25),1,
ROUNDDOWN((SUM(VLOOKUP(MONTH(F4089),D暦変換用数値,2,FALSE),DAY(F4089))/28)+1,0))</f>
        <v>7</v>
      </c>
      <c r="O4089" s="205">
        <f>IF(AND(MONTH(F4089)=7,DAY(F4089)&gt;25),DAY(F4089)-25,
MOD((SUM(VLOOKUP(MONTH(F4089),D暦変換用数値,2,FALSE),DAY(F4089))),28)+1)</f>
        <v>15</v>
      </c>
      <c r="P4089" s="406">
        <f>IF(OR(MONTH(F4089)&lt;7,AND(MONTH(F4089)=7,DAY(F4089)&lt;=25)),
MOD(SUM((E4089-1901)*365,(N4089-1)*28,O4089,258),260),
MOD(SUM((E4089-1900)*365,(N4089-1)*28,O4089,258),260))</f>
        <v>216</v>
      </c>
      <c r="Q4089" s="373" t="str">
        <f>VLOOKUP(MOD(P4089,4),色,2,FALSE)</f>
        <v>黄色い</v>
      </c>
      <c r="R4089" s="291" t="str">
        <f>VLOOKUP(MOD(P4089,13),銀河の音,2,FALSE)</f>
        <v>銀河の</v>
      </c>
      <c r="S4089" s="384" t="str">
        <f>VLOOKUP(MOD(P4089,20),太陽の紋章,2,FALSE)</f>
        <v>戦士</v>
      </c>
      <c r="T4089" s="98" t="s">
        <v>3736</v>
      </c>
    </row>
    <row r="4090" spans="1:20" ht="13.5" customHeight="1">
      <c r="A4090" s="50" t="str">
        <f>VLOOKUP(MOD(E4090,10),十干,2,FALSE)</f>
        <v>丙</v>
      </c>
      <c r="B4090" s="199" t="str">
        <f>VLOOKUP(MOD(E4090,12),十二支,3,FALSE)</f>
        <v xml:space="preserve">11 木 </v>
      </c>
      <c r="C4090" s="201" t="str">
        <f>VLOOKUP(F4090,星座,3,TRUE)</f>
        <v xml:space="preserve">07 天 </v>
      </c>
      <c r="D4090" s="531">
        <v>13173</v>
      </c>
      <c r="E4090" s="1">
        <f>IFERROR(YEAR(D4090),LEFT(D4090,4))</f>
        <v>1936</v>
      </c>
      <c r="F4090" s="1" t="str">
        <f>IF(ISTEXT(D4090),RIGHT(D4090,5),TEXT(D4090,"mm/dd"))</f>
        <v>01/24</v>
      </c>
      <c r="G4090" s="39">
        <f>SUM(MID(E4090,1,1),MID(E4090,2,1),MID(E4090,3,1),MID(E4090,4,1),MID(F4090,1,1),MID(F4090,2,1),MID(F4090,4,1),MID(F4090,5,1))</f>
        <v>26</v>
      </c>
      <c r="H4090" s="41">
        <f>IF(MOD(G4090,9)=0,9,MOD(G4090,9))</f>
        <v>8</v>
      </c>
      <c r="I4090" s="45" t="str">
        <f>IFERROR(MID("日月火水木金土",WEEKDAY(D4090),1),"")</f>
        <v>金</v>
      </c>
      <c r="J4090" s="304" t="s">
        <v>4013</v>
      </c>
      <c r="K4090" s="202" t="str">
        <f>VLOOKUP(F4090,石と花メイン,3,FALSE)</f>
        <v>■砂金水晶</v>
      </c>
      <c r="L4090" s="297" t="str">
        <f>VLOOKUP(F4090,石と花メイン,4,FALSE)</f>
        <v>万年青【老母草】</v>
      </c>
      <c r="M4090" s="393">
        <f>IF(OR(MONTH(F4090)&lt;7,AND(MONTH(F4090)=7,DAY(F4090)&lt;=25)),
MOD(SUM((E4090-1901)*365,259),260),
MOD(SUM((E4090-1900)*365,259),260))</f>
        <v>34</v>
      </c>
      <c r="N4090" s="390">
        <f>IF(AND(MONTH(F4090)=7,DAY(F4090)&gt;25),1,
ROUNDDOWN((SUM(VLOOKUP(MONTH(F4090),D暦変換用数値,2,FALSE),DAY(F4090))/28)+1,0))</f>
        <v>7</v>
      </c>
      <c r="O4090" s="205">
        <f>IF(AND(MONTH(F4090)=7,DAY(F4090)&gt;25),DAY(F4090)-25,
MOD((SUM(VLOOKUP(MONTH(F4090),D暦変換用数値,2,FALSE),DAY(F4090))),28)+1)</f>
        <v>15</v>
      </c>
      <c r="P4090" s="406">
        <f>IF(OR(MONTH(F4090)&lt;7,AND(MONTH(F4090)=7,DAY(F4090)&lt;=25)),
MOD(SUM((E4090-1901)*365,(N4090-1)*28,O4090,258),260),
MOD(SUM((E4090-1900)*365,(N4090-1)*28,O4090,258),260))</f>
        <v>216</v>
      </c>
      <c r="Q4090" s="373" t="str">
        <f>VLOOKUP(MOD(P4090,4),色,2,FALSE)</f>
        <v>黄色い</v>
      </c>
      <c r="R4090" s="291" t="str">
        <f>VLOOKUP(MOD(P4090,13),銀河の音,2,FALSE)</f>
        <v>銀河の</v>
      </c>
      <c r="S4090" s="384" t="str">
        <f>VLOOKUP(MOD(P4090,20),太陽の紋章,2,FALSE)</f>
        <v>戦士</v>
      </c>
      <c r="T4090" s="98" t="s">
        <v>3736</v>
      </c>
    </row>
    <row r="4091" spans="1:20" ht="13.5" customHeight="1">
      <c r="A4091" s="76" t="str">
        <f>VLOOKUP(MOD(E4091,10),十干,2,FALSE)</f>
        <v>丙</v>
      </c>
      <c r="B4091" s="199" t="str">
        <f>VLOOKUP(MOD(E4091,12),十二支,3,FALSE)</f>
        <v xml:space="preserve">11 木 </v>
      </c>
      <c r="C4091" s="201" t="str">
        <f>VLOOKUP(F4091,星座,3,TRUE)</f>
        <v xml:space="preserve">07 天 </v>
      </c>
      <c r="D4091" s="534">
        <v>13192</v>
      </c>
      <c r="E4091" s="116">
        <f>IFERROR(YEAR(D4091),LEFT(D4091,4))</f>
        <v>1936</v>
      </c>
      <c r="F4091" s="116" t="str">
        <f>IF(ISTEXT(D4091),RIGHT(D4091,5),TEXT(D4091,"mm/dd"))</f>
        <v>02/12</v>
      </c>
      <c r="G4091" s="120">
        <f>SUM(MID(E4091,1,1),MID(E4091,2,1),MID(E4091,3,1),MID(E4091,4,1),MID(F4091,1,1),MID(F4091,2,1),MID(F4091,4,1),MID(F4091,5,1))</f>
        <v>24</v>
      </c>
      <c r="H4091" s="120">
        <f>IF(MOD(G4091,9)=0,9,MOD(G4091,9))</f>
        <v>6</v>
      </c>
      <c r="I4091" s="116" t="str">
        <f>IFERROR(MID("日月火水木金土",WEEKDAY(D4091),1),"")</f>
        <v>水</v>
      </c>
      <c r="J4091" s="306" t="s">
        <v>7640</v>
      </c>
      <c r="K4091" s="203" t="str">
        <f>VLOOKUP(F4091,石と花メイン,3,FALSE)</f>
        <v>■紅玉髄</v>
      </c>
      <c r="L4091" s="299" t="str">
        <f>VLOOKUP(F4091,石と花メイン,4,FALSE)</f>
        <v>連翹【鼬草】</v>
      </c>
      <c r="M4091" s="395">
        <f>IF(OR(MONTH(F4091)&lt;7,AND(MONTH(F4091)=7,DAY(F4091)&lt;=25)),
MOD(SUM((E4091-1901)*365,259),260),
MOD(SUM((E4091-1900)*365,259),260))</f>
        <v>34</v>
      </c>
      <c r="N4091" s="121">
        <f>IF(AND(MONTH(F4091)=7,DAY(F4091)&gt;25),1,
ROUNDDOWN((SUM(VLOOKUP(MONTH(F4091),D暦変換用数値,2,FALSE),DAY(F4091))/28)+1,0))</f>
        <v>8</v>
      </c>
      <c r="O4091" s="117">
        <f>IF(AND(MONTH(F4091)=7,DAY(F4091)&gt;25),DAY(F4091)-25,
MOD((SUM(VLOOKUP(MONTH(F4091),D暦変換用数値,2,FALSE),DAY(F4091))),28)+1)</f>
        <v>6</v>
      </c>
      <c r="P4091" s="408">
        <f>IF(OR(MONTH(F4091)&lt;7,AND(MONTH(F4091)=7,DAY(F4091)&lt;=25)),
MOD(SUM((E4091-1901)*365,(N4091-1)*28,O4091,258),260),
MOD(SUM((E4091-1900)*365,(N4091-1)*28,O4091,258),260))</f>
        <v>235</v>
      </c>
      <c r="Q4091" s="374" t="str">
        <f>VLOOKUP(MOD(P4091,4),色,2,FALSE)</f>
        <v>青い</v>
      </c>
      <c r="R4091" s="292" t="str">
        <f>VLOOKUP(MOD(P4091,13),銀河の音,2,FALSE)</f>
        <v>磁気の</v>
      </c>
      <c r="S4091" s="385" t="str">
        <f>VLOOKUP(MOD(P4091,20),太陽の紋章,2,FALSE)</f>
        <v>鷲</v>
      </c>
      <c r="T4091" s="129" t="s">
        <v>7294</v>
      </c>
    </row>
    <row r="4092" spans="1:20" ht="13.5" customHeight="1">
      <c r="A4092" s="50" t="str">
        <f>VLOOKUP(MOD(E4092,10),十干,2,FALSE)</f>
        <v>戊</v>
      </c>
      <c r="B4092" s="199" t="str">
        <f>VLOOKUP(MOD(E4092,12),十二支,3,FALSE)</f>
        <v xml:space="preserve">11 木 </v>
      </c>
      <c r="C4092" s="201" t="str">
        <f>VLOOKUP(F4092,星座,3,TRUE)</f>
        <v xml:space="preserve">07 天 </v>
      </c>
      <c r="D4092" s="531">
        <v>17554</v>
      </c>
      <c r="E4092" s="1">
        <f>IFERROR(YEAR(D4092),LEFT(D4092,4))</f>
        <v>1948</v>
      </c>
      <c r="F4092" s="1" t="str">
        <f>IF(ISTEXT(D4092),RIGHT(D4092,5),TEXT(D4092,"mm/dd"))</f>
        <v>01/22</v>
      </c>
      <c r="G4092" s="39">
        <f>SUM(MID(E4092,1,1),MID(E4092,2,1),MID(E4092,3,1),MID(E4092,4,1),MID(F4092,1,1),MID(F4092,2,1),MID(F4092,4,1),MID(F4092,5,1))</f>
        <v>27</v>
      </c>
      <c r="H4092" s="41">
        <f>IF(MOD(G4092,9)=0,9,MOD(G4092,9))</f>
        <v>9</v>
      </c>
      <c r="I4092" s="45" t="str">
        <f>IFERROR(MID("日月火水木金土",WEEKDAY(D4092),1),"")</f>
        <v>木</v>
      </c>
      <c r="J4092" s="304" t="s">
        <v>4014</v>
      </c>
      <c r="K4092" s="202" t="str">
        <f>VLOOKUP(F4092,石と花メイン,3,FALSE)</f>
        <v>●瑠璃</v>
      </c>
      <c r="L4092" s="297" t="str">
        <f>VLOOKUP(F4092,石と花メイン,4,FALSE)</f>
        <v>苔</v>
      </c>
      <c r="M4092" s="393">
        <f>IF(OR(MONTH(F4092)&lt;7,AND(MONTH(F4092)=7,DAY(F4092)&lt;=25)),
MOD(SUM((E4092-1901)*365,259),260),
MOD(SUM((E4092-1900)*365,259),260))</f>
        <v>254</v>
      </c>
      <c r="N4092" s="390">
        <f>IF(AND(MONTH(F4092)=7,DAY(F4092)&gt;25),1,
ROUNDDOWN((SUM(VLOOKUP(MONTH(F4092),D暦変換用数値,2,FALSE),DAY(F4092))/28)+1,0))</f>
        <v>7</v>
      </c>
      <c r="O4092" s="205">
        <f>IF(AND(MONTH(F4092)=7,DAY(F4092)&gt;25),DAY(F4092)-25,
MOD((SUM(VLOOKUP(MONTH(F4092),D暦変換用数値,2,FALSE),DAY(F4092))),28)+1)</f>
        <v>13</v>
      </c>
      <c r="P4092" s="406">
        <f>IF(OR(MONTH(F4092)&lt;7,AND(MONTH(F4092)=7,DAY(F4092)&lt;=25)),
MOD(SUM((E4092-1901)*365,(N4092-1)*28,O4092,258),260),
MOD(SUM((E4092-1900)*365,(N4092-1)*28,O4092,258),260))</f>
        <v>174</v>
      </c>
      <c r="Q4092" s="375" t="str">
        <f>VLOOKUP(MOD(P4092,4),色,2,FALSE)</f>
        <v>白い</v>
      </c>
      <c r="R4092" s="293" t="str">
        <f>VLOOKUP(MOD(P4092,13),銀河の音,2,FALSE)</f>
        <v>倍音の</v>
      </c>
      <c r="S4092" s="386" t="str">
        <f>VLOOKUP(MOD(P4092,20),太陽の紋章,2,FALSE)</f>
        <v>魔法使い</v>
      </c>
      <c r="T4092" s="97" t="s">
        <v>4173</v>
      </c>
    </row>
    <row r="4093" spans="1:20" ht="13.5" customHeight="1">
      <c r="A4093" s="76" t="str">
        <f>VLOOKUP(MOD(E4093,10),十干,2,FALSE)</f>
        <v>戊</v>
      </c>
      <c r="B4093" s="199" t="str">
        <f>VLOOKUP(MOD(E4093,12),十二支,3,FALSE)</f>
        <v xml:space="preserve">11 木 </v>
      </c>
      <c r="C4093" s="201" t="str">
        <f>VLOOKUP(F4093,星座,3,TRUE)</f>
        <v xml:space="preserve">07 天 </v>
      </c>
      <c r="D4093" s="534">
        <v>17557</v>
      </c>
      <c r="E4093" s="116">
        <f>IFERROR(YEAR(D4093),LEFT(D4093,4))</f>
        <v>1948</v>
      </c>
      <c r="F4093" s="116" t="str">
        <f>IF(ISTEXT(D4093),RIGHT(D4093,5),TEXT(D4093,"mm/dd"))</f>
        <v>01/25</v>
      </c>
      <c r="G4093" s="120">
        <f>SUM(MID(E4093,1,1),MID(E4093,2,1),MID(E4093,3,1),MID(E4093,4,1),MID(F4093,1,1),MID(F4093,2,1),MID(F4093,4,1),MID(F4093,5,1))</f>
        <v>30</v>
      </c>
      <c r="H4093" s="120">
        <f>IF(MOD(G4093,9)=0,9,MOD(G4093,9))</f>
        <v>3</v>
      </c>
      <c r="I4093" s="116" t="str">
        <f>IFERROR(MID("日月火水木金土",WEEKDAY(D4093),1),"")</f>
        <v>日</v>
      </c>
      <c r="J4093" s="306" t="s">
        <v>7627</v>
      </c>
      <c r="K4093" s="203" t="str">
        <f>VLOOKUP(F4093,石と花メイン,3,FALSE)</f>
        <v>◆金緑石</v>
      </c>
      <c r="L4093" s="299" t="str">
        <f>VLOOKUP(F4093,石と花メイン,4,FALSE)</f>
        <v>セラスチウム【白耳菜草】</v>
      </c>
      <c r="M4093" s="395">
        <f>IF(OR(MONTH(F4093)&lt;7,AND(MONTH(F4093)=7,DAY(F4093)&lt;=25)),
MOD(SUM((E4093-1901)*365,259),260),
MOD(SUM((E4093-1900)*365,259),260))</f>
        <v>254</v>
      </c>
      <c r="N4093" s="121">
        <f>IF(AND(MONTH(F4093)=7,DAY(F4093)&gt;25),1,
ROUNDDOWN((SUM(VLOOKUP(MONTH(F4093),D暦変換用数値,2,FALSE),DAY(F4093))/28)+1,0))</f>
        <v>7</v>
      </c>
      <c r="O4093" s="117">
        <f>IF(AND(MONTH(F4093)=7,DAY(F4093)&gt;25),DAY(F4093)-25,
MOD((SUM(VLOOKUP(MONTH(F4093),D暦変換用数値,2,FALSE),DAY(F4093))),28)+1)</f>
        <v>16</v>
      </c>
      <c r="P4093" s="408">
        <f>IF(OR(MONTH(F4093)&lt;7,AND(MONTH(F4093)=7,DAY(F4093)&lt;=25)),
MOD(SUM((E4093-1901)*365,(N4093-1)*28,O4093,258),260),
MOD(SUM((E4093-1900)*365,(N4093-1)*28,O4093,258),260))</f>
        <v>177</v>
      </c>
      <c r="Q4093" s="372" t="str">
        <f>VLOOKUP(MOD(P4093,4),色,2,FALSE)</f>
        <v>赤い</v>
      </c>
      <c r="R4093" s="290" t="str">
        <f>VLOOKUP(MOD(P4093,13),銀河の音,2,FALSE)</f>
        <v>銀河の</v>
      </c>
      <c r="S4093" s="383" t="str">
        <f>VLOOKUP(MOD(P4093,20),太陽の紋章,2,FALSE)</f>
        <v>地球</v>
      </c>
      <c r="T4093" s="129" t="s">
        <v>7294</v>
      </c>
    </row>
    <row r="4094" spans="1:20" ht="13.5" customHeight="1">
      <c r="A4094" s="50" t="str">
        <f>VLOOKUP(MOD(E4094,10),十干,2,FALSE)</f>
        <v>戊</v>
      </c>
      <c r="B4094" s="199" t="str">
        <f>VLOOKUP(MOD(E4094,12),十二支,3,FALSE)</f>
        <v xml:space="preserve">11 木 </v>
      </c>
      <c r="C4094" s="201" t="str">
        <f>VLOOKUP(F4094,星座,3,TRUE)</f>
        <v xml:space="preserve">07 天 </v>
      </c>
      <c r="D4094" s="531">
        <v>17561</v>
      </c>
      <c r="E4094" s="1">
        <f>IFERROR(YEAR(D4094),LEFT(D4094,4))</f>
        <v>1948</v>
      </c>
      <c r="F4094" s="1" t="str">
        <f>IF(ISTEXT(D4094),RIGHT(D4094,5),TEXT(D4094,"mm/dd"))</f>
        <v>01/29</v>
      </c>
      <c r="G4094" s="39">
        <f>SUM(MID(E4094,1,1),MID(E4094,2,1),MID(E4094,3,1),MID(E4094,4,1),MID(F4094,1,1),MID(F4094,2,1),MID(F4094,4,1),MID(F4094,5,1))</f>
        <v>34</v>
      </c>
      <c r="H4094" s="41">
        <f>IF(MOD(G4094,9)=0,9,MOD(G4094,9))</f>
        <v>7</v>
      </c>
      <c r="I4094" s="45" t="str">
        <f>IFERROR(MID("日月火水木金土",WEEKDAY(D4094),1),"")</f>
        <v>木</v>
      </c>
      <c r="J4094" s="304" t="s">
        <v>4015</v>
      </c>
      <c r="K4094" s="202" t="str">
        <f>VLOOKUP(F4094,石と花メイン,3,FALSE)</f>
        <v>◆電気石</v>
      </c>
      <c r="L4094" s="297" t="str">
        <f>VLOOKUP(F4094,石と花メイン,4,FALSE)</f>
        <v>ラナンキュラス【花金鳳花】</v>
      </c>
      <c r="M4094" s="393">
        <f>IF(OR(MONTH(F4094)&lt;7,AND(MONTH(F4094)=7,DAY(F4094)&lt;=25)),
MOD(SUM((E4094-1901)*365,259),260),
MOD(SUM((E4094-1900)*365,259),260))</f>
        <v>254</v>
      </c>
      <c r="N4094" s="390">
        <f>IF(AND(MONTH(F4094)=7,DAY(F4094)&gt;25),1,
ROUNDDOWN((SUM(VLOOKUP(MONTH(F4094),D暦変換用数値,2,FALSE),DAY(F4094))/28)+1,0))</f>
        <v>7</v>
      </c>
      <c r="O4094" s="205">
        <f>IF(AND(MONTH(F4094)=7,DAY(F4094)&gt;25),DAY(F4094)-25,
MOD((SUM(VLOOKUP(MONTH(F4094),D暦変換用数値,2,FALSE),DAY(F4094))),28)+1)</f>
        <v>20</v>
      </c>
      <c r="P4094" s="406">
        <f>IF(OR(MONTH(F4094)&lt;7,AND(MONTH(F4094)=7,DAY(F4094)&lt;=25)),
MOD(SUM((E4094-1901)*365,(N4094-1)*28,O4094,258),260),
MOD(SUM((E4094-1900)*365,(N4094-1)*28,O4094,258),260))</f>
        <v>181</v>
      </c>
      <c r="Q4094" s="372" t="str">
        <f>VLOOKUP(MOD(P4094,4),色,2,FALSE)</f>
        <v>赤い</v>
      </c>
      <c r="R4094" s="290" t="str">
        <f>VLOOKUP(MOD(P4094,13),銀河の音,2,FALSE)</f>
        <v>水晶の</v>
      </c>
      <c r="S4094" s="383" t="str">
        <f>VLOOKUP(MOD(P4094,20),太陽の紋章,2,FALSE)</f>
        <v>竜</v>
      </c>
      <c r="T4094" s="97" t="s">
        <v>2011</v>
      </c>
    </row>
    <row r="4095" spans="1:20" ht="13.5" customHeight="1">
      <c r="A4095" s="50" t="str">
        <f>VLOOKUP(MOD(E4095,10),十干,2,FALSE)</f>
        <v>戊</v>
      </c>
      <c r="B4095" s="199" t="str">
        <f>VLOOKUP(MOD(E4095,12),十二支,3,FALSE)</f>
        <v xml:space="preserve">11 木 </v>
      </c>
      <c r="C4095" s="201" t="str">
        <f>VLOOKUP(F4095,星座,3,TRUE)</f>
        <v xml:space="preserve">07 天 </v>
      </c>
      <c r="D4095" s="531">
        <v>17562</v>
      </c>
      <c r="E4095" s="1">
        <f>IFERROR(YEAR(D4095),LEFT(D4095,4))</f>
        <v>1948</v>
      </c>
      <c r="F4095" s="1" t="str">
        <f>IF(ISTEXT(D4095),RIGHT(D4095,5),TEXT(D4095,"mm/dd"))</f>
        <v>01/30</v>
      </c>
      <c r="G4095" s="39">
        <f>SUM(MID(E4095,1,1),MID(E4095,2,1),MID(E4095,3,1),MID(E4095,4,1),MID(F4095,1,1),MID(F4095,2,1),MID(F4095,4,1),MID(F4095,5,1))</f>
        <v>26</v>
      </c>
      <c r="H4095" s="41">
        <f>IF(MOD(G4095,9)=0,9,MOD(G4095,9))</f>
        <v>8</v>
      </c>
      <c r="I4095" s="45" t="str">
        <f>IFERROR(MID("日月火水木金土",WEEKDAY(D4095),1),"")</f>
        <v>金</v>
      </c>
      <c r="J4095" s="304" t="s">
        <v>4016</v>
      </c>
      <c r="K4095" s="202" t="str">
        <f>VLOOKUP(F4095,石と花メイン,3,FALSE)</f>
        <v>■碧玉</v>
      </c>
      <c r="L4095" s="297" t="str">
        <f>VLOOKUP(F4095,石と花メイン,4,FALSE)</f>
        <v>繁縷【ひよこ草】</v>
      </c>
      <c r="M4095" s="393">
        <f>IF(OR(MONTH(F4095)&lt;7,AND(MONTH(F4095)=7,DAY(F4095)&lt;=25)),
MOD(SUM((E4095-1901)*365,259),260),
MOD(SUM((E4095-1900)*365,259),260))</f>
        <v>254</v>
      </c>
      <c r="N4095" s="390">
        <f>IF(AND(MONTH(F4095)=7,DAY(F4095)&gt;25),1,
ROUNDDOWN((SUM(VLOOKUP(MONTH(F4095),D暦変換用数値,2,FALSE),DAY(F4095))/28)+1,0))</f>
        <v>7</v>
      </c>
      <c r="O4095" s="205">
        <f>IF(AND(MONTH(F4095)=7,DAY(F4095)&gt;25),DAY(F4095)-25,
MOD((SUM(VLOOKUP(MONTH(F4095),D暦変換用数値,2,FALSE),DAY(F4095))),28)+1)</f>
        <v>21</v>
      </c>
      <c r="P4095" s="406">
        <f>IF(OR(MONTH(F4095)&lt;7,AND(MONTH(F4095)=7,DAY(F4095)&lt;=25)),
MOD(SUM((E4095-1901)*365,(N4095-1)*28,O4095,258),260),
MOD(SUM((E4095-1900)*365,(N4095-1)*28,O4095,258),260))</f>
        <v>182</v>
      </c>
      <c r="Q4095" s="375" t="str">
        <f>VLOOKUP(MOD(P4095,4),色,2,FALSE)</f>
        <v>白い</v>
      </c>
      <c r="R4095" s="293" t="str">
        <f>VLOOKUP(MOD(P4095,13),銀河の音,2,FALSE)</f>
        <v>宇宙の</v>
      </c>
      <c r="S4095" s="386" t="str">
        <f>VLOOKUP(MOD(P4095,20),太陽の紋章,2,FALSE)</f>
        <v>風</v>
      </c>
      <c r="T4095" s="99" t="s">
        <v>2012</v>
      </c>
    </row>
    <row r="4096" spans="1:20" ht="13.5" customHeight="1">
      <c r="A4096" s="285" t="str">
        <f>VLOOKUP(MOD(E4096,10),十干,2,FALSE)</f>
        <v>戊</v>
      </c>
      <c r="B4096" s="283" t="str">
        <f>VLOOKUP(MOD(E4096,12),十二支,3,FALSE)</f>
        <v xml:space="preserve">11 木 </v>
      </c>
      <c r="C4096" s="287" t="str">
        <f>VLOOKUP(F4096,星座,3,TRUE)</f>
        <v xml:space="preserve">07 天 </v>
      </c>
      <c r="D4096" s="530">
        <v>17562</v>
      </c>
      <c r="E4096" s="83">
        <f>IFERROR(YEAR(D4096),LEFT(D4096,4))</f>
        <v>1948</v>
      </c>
      <c r="F4096" s="83" t="str">
        <f>IF(ISTEXT(D4096),RIGHT(D4096,5),TEXT(D4096,"mm/dd"))</f>
        <v>01/30</v>
      </c>
      <c r="G4096" s="88">
        <f>SUM(MID(E4096,1,1),MID(E4096,2,1),MID(E4096,3,1),MID(E4096,4,1),MID(F4096,1,1),MID(F4096,2,1),MID(F4096,4,1),MID(F4096,5,1))</f>
        <v>26</v>
      </c>
      <c r="H4096" s="88">
        <f>IF(MOD(G4096,9)=0,9,MOD(G4096,9))</f>
        <v>8</v>
      </c>
      <c r="I4096" s="83" t="str">
        <f>IFERROR(MID("日月火水木金土",WEEKDAY(D4096),1),"")</f>
        <v>金</v>
      </c>
      <c r="J4096" s="308" t="s">
        <v>8571</v>
      </c>
      <c r="K4096" s="330" t="str">
        <f>VLOOKUP(F4096,石と花メイン,3,FALSE)</f>
        <v>■碧玉</v>
      </c>
      <c r="L4096" s="296" t="str">
        <f>VLOOKUP(F4096,石と花メイン,4,FALSE)</f>
        <v>繁縷【ひよこ草】</v>
      </c>
      <c r="M4096" s="392">
        <f>IF(OR(MONTH(F4096)&lt;7,AND(MONTH(F4096)=7,DAY(F4096)&lt;=25)),
MOD(SUM((E4096-1901)*365,259),260),
MOD(SUM((E4096-1900)*365,259),260))</f>
        <v>254</v>
      </c>
      <c r="N4096" s="330">
        <f>IF(AND(MONTH(F4096)=7,DAY(F4096)&gt;25),1,
ROUNDDOWN((SUM(VLOOKUP(MONTH(F4096),D暦変換用数値,2,FALSE),DAY(F4096))/28)+1,0))</f>
        <v>7</v>
      </c>
      <c r="O4096" s="84">
        <f>IF(AND(MONTH(F4096)=7,DAY(F4096)&gt;25),DAY(F4096)-25,
MOD((SUM(VLOOKUP(MONTH(F4096),D暦変換用数値,2,FALSE),DAY(F4096))),28)+1)</f>
        <v>21</v>
      </c>
      <c r="P4096" s="405">
        <f>IF(OR(MONTH(F4096)&lt;7,AND(MONTH(F4096)=7,DAY(F4096)&lt;=25)),
MOD(SUM((E4096-1901)*365,(N4096-1)*28,O4096,258),260),
MOD(SUM((E4096-1900)*365,(N4096-1)*28,O4096,258),260))</f>
        <v>182</v>
      </c>
      <c r="Q4096" s="371" t="str">
        <f>VLOOKUP(MOD(P4096,4),色,2,FALSE)</f>
        <v>白い</v>
      </c>
      <c r="R4096" s="289" t="str">
        <f>VLOOKUP(MOD(P4096,13),銀河の音,2,FALSE)</f>
        <v>宇宙の</v>
      </c>
      <c r="S4096" s="382" t="str">
        <f>VLOOKUP(MOD(P4096,20),太陽の紋章,2,FALSE)</f>
        <v>風</v>
      </c>
      <c r="T4096" s="95" t="s">
        <v>8572</v>
      </c>
    </row>
    <row r="4097" spans="1:20" ht="13.5" customHeight="1">
      <c r="A4097" s="282" t="str">
        <f>VLOOKUP(MOD(E4097,10),十干,2,FALSE)</f>
        <v>戊</v>
      </c>
      <c r="B4097" s="283" t="str">
        <f>VLOOKUP(MOD(E4097,12),十二支,3,FALSE)</f>
        <v xml:space="preserve">11 木 </v>
      </c>
      <c r="C4097" s="287" t="str">
        <f>VLOOKUP(F4097,星座,3,TRUE)</f>
        <v xml:space="preserve">07 天 </v>
      </c>
      <c r="D4097" s="533">
        <v>17562</v>
      </c>
      <c r="E4097" s="83">
        <f>IFERROR(YEAR(D4097),LEFT(D4097,4))</f>
        <v>1948</v>
      </c>
      <c r="F4097" s="83" t="str">
        <f>IF(ISTEXT(D4097),RIGHT(D4097,5),TEXT(D4097,"mm/dd"))</f>
        <v>01/30</v>
      </c>
      <c r="G4097" s="88">
        <f>SUM(MID(E4097,1,1),MID(E4097,2,1),MID(E4097,3,1),MID(E4097,4,1),MID(F4097,1,1),MID(F4097,2,1),MID(F4097,4,1),MID(F4097,5,1))</f>
        <v>26</v>
      </c>
      <c r="H4097" s="88">
        <f>IF(MOD(G4097,9)=0,9,MOD(G4097,9))</f>
        <v>8</v>
      </c>
      <c r="I4097" s="83" t="str">
        <f>IFERROR(MID("日月火水木金土",WEEKDAY(D4097),1),"")</f>
        <v>金</v>
      </c>
      <c r="J4097" s="303" t="s">
        <v>616</v>
      </c>
      <c r="K4097" s="87" t="str">
        <f>VLOOKUP(F4097,石と花メイン,3,FALSE)</f>
        <v>■碧玉</v>
      </c>
      <c r="L4097" s="296" t="str">
        <f>VLOOKUP(F4097,石と花メイン,4,FALSE)</f>
        <v>繁縷【ひよこ草】</v>
      </c>
      <c r="M4097" s="392">
        <f>IF(OR(MONTH(F4097)&lt;7,AND(MONTH(F4097)=7,DAY(F4097)&lt;=25)),
MOD(SUM((E4097-1901)*365,259),260),
MOD(SUM((E4097-1900)*365,259),260))</f>
        <v>254</v>
      </c>
      <c r="N4097" s="330">
        <f>IF(AND(MONTH(F4097)=7,DAY(F4097)&gt;25),1,
ROUNDDOWN((SUM(VLOOKUP(MONTH(F4097),D暦変換用数値,2,FALSE),DAY(F4097))/28)+1,0))</f>
        <v>7</v>
      </c>
      <c r="O4097" s="84">
        <f>IF(AND(MONTH(F4097)=7,DAY(F4097)&gt;25),DAY(F4097)-25,
MOD((SUM(VLOOKUP(MONTH(F4097),D暦変換用数値,2,FALSE),DAY(F4097))),28)+1)</f>
        <v>21</v>
      </c>
      <c r="P4097" s="405">
        <f>IF(OR(MONTH(F4097)&lt;7,AND(MONTH(F4097)=7,DAY(F4097)&lt;=25)),
MOD(SUM((E4097-1901)*365,(N4097-1)*28,O4097,258),260),
MOD(SUM((E4097-1900)*365,(N4097-1)*28,O4097,258),260))</f>
        <v>182</v>
      </c>
      <c r="Q4097" s="371" t="str">
        <f>VLOOKUP(MOD(P4097,4),色,2,FALSE)</f>
        <v>白い</v>
      </c>
      <c r="R4097" s="289" t="str">
        <f>VLOOKUP(MOD(P4097,13),銀河の音,2,FALSE)</f>
        <v>宇宙の</v>
      </c>
      <c r="S4097" s="382" t="str">
        <f>VLOOKUP(MOD(P4097,20),太陽の紋章,2,FALSE)</f>
        <v>風</v>
      </c>
      <c r="T4097" s="100" t="s">
        <v>379</v>
      </c>
    </row>
    <row r="4098" spans="1:20" ht="13.5" customHeight="1">
      <c r="A4098" s="76" t="str">
        <f>VLOOKUP(MOD(E4098,10),十干,2,FALSE)</f>
        <v>戊</v>
      </c>
      <c r="B4098" s="199" t="str">
        <f>VLOOKUP(MOD(E4098,12),十二支,3,FALSE)</f>
        <v xml:space="preserve">11 木 </v>
      </c>
      <c r="C4098" s="201" t="str">
        <f>VLOOKUP(F4098,星座,3,TRUE)</f>
        <v xml:space="preserve">07 天 </v>
      </c>
      <c r="D4098" s="534">
        <v>17562</v>
      </c>
      <c r="E4098" s="116">
        <f>IFERROR(YEAR(D4098),LEFT(D4098,4))</f>
        <v>1948</v>
      </c>
      <c r="F4098" s="116" t="str">
        <f>IF(ISTEXT(D4098),RIGHT(D4098,5),TEXT(D4098,"mm/dd"))</f>
        <v>01/30</v>
      </c>
      <c r="G4098" s="120">
        <f>SUM(MID(E4098,1,1),MID(E4098,2,1),MID(E4098,3,1),MID(E4098,4,1),MID(F4098,1,1),MID(F4098,2,1),MID(F4098,4,1),MID(F4098,5,1))</f>
        <v>26</v>
      </c>
      <c r="H4098" s="120">
        <f>IF(MOD(G4098,9)=0,9,MOD(G4098,9))</f>
        <v>8</v>
      </c>
      <c r="I4098" s="116" t="str">
        <f>IFERROR(MID("日月火水木金土",WEEKDAY(D4098),1),"")</f>
        <v>金</v>
      </c>
      <c r="J4098" s="306" t="s">
        <v>7772</v>
      </c>
      <c r="K4098" s="203" t="str">
        <f>VLOOKUP(F4098,石と花メイン,3,FALSE)</f>
        <v>■碧玉</v>
      </c>
      <c r="L4098" s="299" t="str">
        <f>VLOOKUP(F4098,石と花メイン,4,FALSE)</f>
        <v>繁縷【ひよこ草】</v>
      </c>
      <c r="M4098" s="395">
        <f>IF(OR(MONTH(F4098)&lt;7,AND(MONTH(F4098)=7,DAY(F4098)&lt;=25)),
MOD(SUM((E4098-1901)*365,259),260),
MOD(SUM((E4098-1900)*365,259),260))</f>
        <v>254</v>
      </c>
      <c r="N4098" s="121">
        <f>IF(AND(MONTH(F4098)=7,DAY(F4098)&gt;25),1,
ROUNDDOWN((SUM(VLOOKUP(MONTH(F4098),D暦変換用数値,2,FALSE),DAY(F4098))/28)+1,0))</f>
        <v>7</v>
      </c>
      <c r="O4098" s="117">
        <f>IF(AND(MONTH(F4098)=7,DAY(F4098)&gt;25),DAY(F4098)-25,
MOD((SUM(VLOOKUP(MONTH(F4098),D暦変換用数値,2,FALSE),DAY(F4098))),28)+1)</f>
        <v>21</v>
      </c>
      <c r="P4098" s="408">
        <f>IF(OR(MONTH(F4098)&lt;7,AND(MONTH(F4098)=7,DAY(F4098)&lt;=25)),
MOD(SUM((E4098-1901)*365,(N4098-1)*28,O4098,258),260),
MOD(SUM((E4098-1900)*365,(N4098-1)*28,O4098,258),260))</f>
        <v>182</v>
      </c>
      <c r="Q4098" s="375" t="str">
        <f>VLOOKUP(MOD(P4098,4),色,2,FALSE)</f>
        <v>白い</v>
      </c>
      <c r="R4098" s="293" t="str">
        <f>VLOOKUP(MOD(P4098,13),銀河の音,2,FALSE)</f>
        <v>宇宙の</v>
      </c>
      <c r="S4098" s="386" t="str">
        <f>VLOOKUP(MOD(P4098,20),太陽の紋章,2,FALSE)</f>
        <v>風</v>
      </c>
      <c r="T4098" s="118"/>
    </row>
    <row r="4099" spans="1:20" ht="13.5" customHeight="1">
      <c r="A4099" s="50" t="str">
        <f>VLOOKUP(MOD(E4099,10),十干,2,FALSE)</f>
        <v>戊</v>
      </c>
      <c r="B4099" s="199" t="str">
        <f>VLOOKUP(MOD(E4099,12),十二支,3,FALSE)</f>
        <v xml:space="preserve">11 木 </v>
      </c>
      <c r="C4099" s="201" t="str">
        <f>VLOOKUP(F4099,星座,3,TRUE)</f>
        <v xml:space="preserve">07 天 </v>
      </c>
      <c r="D4099" s="531">
        <v>17563</v>
      </c>
      <c r="E4099" s="1">
        <f>IFERROR(YEAR(D4099),LEFT(D4099,4))</f>
        <v>1948</v>
      </c>
      <c r="F4099" s="1" t="str">
        <f>IF(ISTEXT(D4099),RIGHT(D4099,5),TEXT(D4099,"mm/dd"))</f>
        <v>01/31</v>
      </c>
      <c r="G4099" s="39">
        <f>SUM(MID(E4099,1,1),MID(E4099,2,1),MID(E4099,3,1),MID(E4099,4,1),MID(F4099,1,1),MID(F4099,2,1),MID(F4099,4,1),MID(F4099,5,1))</f>
        <v>27</v>
      </c>
      <c r="H4099" s="41">
        <f>IF(MOD(G4099,9)=0,9,MOD(G4099,9))</f>
        <v>9</v>
      </c>
      <c r="I4099" s="45" t="str">
        <f>IFERROR(MID("日月火水木金土",WEEKDAY(D4099),1),"")</f>
        <v>土</v>
      </c>
      <c r="J4099" s="304" t="s">
        <v>4017</v>
      </c>
      <c r="K4099" s="202" t="str">
        <f>VLOOKUP(F4099,石と花メイン,3,FALSE)</f>
        <v>●月長石</v>
      </c>
      <c r="L4099" s="297" t="str">
        <f>VLOOKUP(F4099,石と花メイン,4,FALSE)</f>
        <v>満作/万作</v>
      </c>
      <c r="M4099" s="393">
        <f>IF(OR(MONTH(F4099)&lt;7,AND(MONTH(F4099)=7,DAY(F4099)&lt;=25)),
MOD(SUM((E4099-1901)*365,259),260),
MOD(SUM((E4099-1900)*365,259),260))</f>
        <v>254</v>
      </c>
      <c r="N4099" s="390">
        <f>IF(AND(MONTH(F4099)=7,DAY(F4099)&gt;25),1,
ROUNDDOWN((SUM(VLOOKUP(MONTH(F4099),D暦変換用数値,2,FALSE),DAY(F4099))/28)+1,0))</f>
        <v>7</v>
      </c>
      <c r="O4099" s="205">
        <f>IF(AND(MONTH(F4099)=7,DAY(F4099)&gt;25),DAY(F4099)-25,
MOD((SUM(VLOOKUP(MONTH(F4099),D暦変換用数値,2,FALSE),DAY(F4099))),28)+1)</f>
        <v>22</v>
      </c>
      <c r="P4099" s="406">
        <f>IF(OR(MONTH(F4099)&lt;7,AND(MONTH(F4099)=7,DAY(F4099)&lt;=25)),
MOD(SUM((E4099-1901)*365,(N4099-1)*28,O4099,258),260),
MOD(SUM((E4099-1900)*365,(N4099-1)*28,O4099,258),260))</f>
        <v>183</v>
      </c>
      <c r="Q4099" s="374" t="str">
        <f>VLOOKUP(MOD(P4099,4),色,2,FALSE)</f>
        <v>青い</v>
      </c>
      <c r="R4099" s="292" t="str">
        <f>VLOOKUP(MOD(P4099,13),銀河の音,2,FALSE)</f>
        <v>磁気の</v>
      </c>
      <c r="S4099" s="385" t="str">
        <f>VLOOKUP(MOD(P4099,20),太陽の紋章,2,FALSE)</f>
        <v>夜</v>
      </c>
      <c r="T4099" s="99" t="s">
        <v>4174</v>
      </c>
    </row>
    <row r="4100" spans="1:20" ht="13.5" customHeight="1">
      <c r="A4100" s="50" t="str">
        <f>VLOOKUP(MOD(E4100,10),十干,2,FALSE)</f>
        <v>戊</v>
      </c>
      <c r="B4100" s="199" t="str">
        <f>VLOOKUP(MOD(E4100,12),十二支,3,FALSE)</f>
        <v xml:space="preserve">11 木 </v>
      </c>
      <c r="C4100" s="201" t="str">
        <f>VLOOKUP(F4100,星座,3,TRUE)</f>
        <v xml:space="preserve">07 天 </v>
      </c>
      <c r="D4100" s="531">
        <v>17571</v>
      </c>
      <c r="E4100" s="1">
        <f>IFERROR(YEAR(D4100),LEFT(D4100,4))</f>
        <v>1948</v>
      </c>
      <c r="F4100" s="1" t="str">
        <f>IF(ISTEXT(D4100),RIGHT(D4100,5),TEXT(D4100,"mm/dd"))</f>
        <v>02/08</v>
      </c>
      <c r="G4100" s="39">
        <f>SUM(MID(E4100,1,1),MID(E4100,2,1),MID(E4100,3,1),MID(E4100,4,1),MID(F4100,1,1),MID(F4100,2,1),MID(F4100,4,1),MID(F4100,5,1))</f>
        <v>32</v>
      </c>
      <c r="H4100" s="41">
        <f>IF(MOD(G4100,9)=0,9,MOD(G4100,9))</f>
        <v>5</v>
      </c>
      <c r="I4100" s="45" t="str">
        <f>IFERROR(MID("日月火水木金土",WEEKDAY(D4100),1),"")</f>
        <v>日</v>
      </c>
      <c r="J4100" s="304" t="s">
        <v>4018</v>
      </c>
      <c r="K4100" s="202" t="str">
        <f>VLOOKUP(F4100,石と花メイン,3,FALSE)</f>
        <v>□水晶</v>
      </c>
      <c r="L4100" s="297" t="str">
        <f>VLOOKUP(F4100,石と花メイン,4,FALSE)</f>
        <v>雪の下【虎耳草】</v>
      </c>
      <c r="M4100" s="393">
        <f>IF(OR(MONTH(F4100)&lt;7,AND(MONTH(F4100)=7,DAY(F4100)&lt;=25)),
MOD(SUM((E4100-1901)*365,259),260),
MOD(SUM((E4100-1900)*365,259),260))</f>
        <v>254</v>
      </c>
      <c r="N4100" s="390">
        <f>IF(AND(MONTH(F4100)=7,DAY(F4100)&gt;25),1,
ROUNDDOWN((SUM(VLOOKUP(MONTH(F4100),D暦変換用数値,2,FALSE),DAY(F4100))/28)+1,0))</f>
        <v>8</v>
      </c>
      <c r="O4100" s="205">
        <f>IF(AND(MONTH(F4100)=7,DAY(F4100)&gt;25),DAY(F4100)-25,
MOD((SUM(VLOOKUP(MONTH(F4100),D暦変換用数値,2,FALSE),DAY(F4100))),28)+1)</f>
        <v>2</v>
      </c>
      <c r="P4100" s="406">
        <f>IF(OR(MONTH(F4100)&lt;7,AND(MONTH(F4100)=7,DAY(F4100)&lt;=25)),
MOD(SUM((E4100-1901)*365,(N4100-1)*28,O4100,258),260),
MOD(SUM((E4100-1900)*365,(N4100-1)*28,O4100,258),260))</f>
        <v>191</v>
      </c>
      <c r="Q4100" s="374" t="str">
        <f>VLOOKUP(MOD(P4100,4),色,2,FALSE)</f>
        <v>青い</v>
      </c>
      <c r="R4100" s="292" t="str">
        <f>VLOOKUP(MOD(P4100,13),銀河の音,2,FALSE)</f>
        <v>太陽の</v>
      </c>
      <c r="S4100" s="385" t="str">
        <f>VLOOKUP(MOD(P4100,20),太陽の紋章,2,FALSE)</f>
        <v>猿</v>
      </c>
      <c r="T4100" s="99" t="s">
        <v>4175</v>
      </c>
    </row>
    <row r="4101" spans="1:20" ht="13.5" customHeight="1">
      <c r="A4101" s="50" t="str">
        <f>VLOOKUP(MOD(E4101,10),十干,2,FALSE)</f>
        <v>戊</v>
      </c>
      <c r="B4101" s="199" t="str">
        <f>VLOOKUP(MOD(E4101,12),十二支,3,FALSE)</f>
        <v xml:space="preserve">11 木 </v>
      </c>
      <c r="C4101" s="201" t="str">
        <f>VLOOKUP(F4101,星座,3,TRUE)</f>
        <v xml:space="preserve">07 天 </v>
      </c>
      <c r="D4101" s="531">
        <v>17574</v>
      </c>
      <c r="E4101" s="1">
        <f>IFERROR(YEAR(D4101),LEFT(D4101,4))</f>
        <v>1948</v>
      </c>
      <c r="F4101" s="1" t="str">
        <f>IF(ISTEXT(D4101),RIGHT(D4101,5),TEXT(D4101,"mm/dd"))</f>
        <v>02/11</v>
      </c>
      <c r="G4101" s="39">
        <f>SUM(MID(E4101,1,1),MID(E4101,2,1),MID(E4101,3,1),MID(E4101,4,1),MID(F4101,1,1),MID(F4101,2,1),MID(F4101,4,1),MID(F4101,5,1))</f>
        <v>26</v>
      </c>
      <c r="H4101" s="41">
        <f>IF(MOD(G4101,9)=0,9,MOD(G4101,9))</f>
        <v>8</v>
      </c>
      <c r="I4101" s="45" t="str">
        <f>IFERROR(MID("日月火水木金土",WEEKDAY(D4101),1),"")</f>
        <v>水</v>
      </c>
      <c r="J4101" s="304" t="s">
        <v>9350</v>
      </c>
      <c r="K4101" s="202" t="str">
        <f>VLOOKUP(F4101,石と花メイン,3,FALSE)</f>
        <v>■赤縞瑪瑙</v>
      </c>
      <c r="L4101" s="297" t="str">
        <f>VLOOKUP(F4101,石と花メイン,4,FALSE)</f>
        <v>メリッサ【レモンバーム】</v>
      </c>
      <c r="M4101" s="393">
        <f>IF(OR(MONTH(F4101)&lt;7,AND(MONTH(F4101)=7,DAY(F4101)&lt;=25)),
MOD(SUM((E4101-1901)*365,259),260),
MOD(SUM((E4101-1900)*365,259),260))</f>
        <v>254</v>
      </c>
      <c r="N4101" s="390">
        <f>IF(AND(MONTH(F4101)=7,DAY(F4101)&gt;25),1,
ROUNDDOWN((SUM(VLOOKUP(MONTH(F4101),D暦変換用数値,2,FALSE),DAY(F4101))/28)+1,0))</f>
        <v>8</v>
      </c>
      <c r="O4101" s="205">
        <f>IF(AND(MONTH(F4101)=7,DAY(F4101)&gt;25),DAY(F4101)-25,
MOD((SUM(VLOOKUP(MONTH(F4101),D暦変換用数値,2,FALSE),DAY(F4101))),28)+1)</f>
        <v>5</v>
      </c>
      <c r="P4101" s="406">
        <f>IF(OR(MONTH(F4101)&lt;7,AND(MONTH(F4101)=7,DAY(F4101)&lt;=25)),
MOD(SUM((E4101-1901)*365,(N4101-1)*28,O4101,258),260),
MOD(SUM((E4101-1900)*365,(N4101-1)*28,O4101,258),260))</f>
        <v>194</v>
      </c>
      <c r="Q4101" s="375" t="str">
        <f>VLOOKUP(MOD(P4101,4),色,2,FALSE)</f>
        <v>白い</v>
      </c>
      <c r="R4101" s="293" t="str">
        <f>VLOOKUP(MOD(P4101,13),銀河の音,2,FALSE)</f>
        <v>水晶の</v>
      </c>
      <c r="S4101" s="386" t="str">
        <f>VLOOKUP(MOD(P4101,20),太陽の紋章,2,FALSE)</f>
        <v>魔法使い</v>
      </c>
      <c r="T4101" s="106" t="s">
        <v>6387</v>
      </c>
    </row>
    <row r="4102" spans="1:20" ht="13.5" customHeight="1">
      <c r="A4102" s="50" t="str">
        <f>VLOOKUP(MOD(E4102,10),十干,2,FALSE)</f>
        <v>戊</v>
      </c>
      <c r="B4102" s="199" t="str">
        <f>VLOOKUP(MOD(E4102,12),十二支,3,FALSE)</f>
        <v xml:space="preserve">11 木 </v>
      </c>
      <c r="C4102" s="201" t="str">
        <f>VLOOKUP(F4102,星座,3,TRUE)</f>
        <v xml:space="preserve">07 天 </v>
      </c>
      <c r="D4102" s="531">
        <v>17574</v>
      </c>
      <c r="E4102" s="1">
        <f>IFERROR(YEAR(D4102),LEFT(D4102,4))</f>
        <v>1948</v>
      </c>
      <c r="F4102" s="1" t="str">
        <f>IF(ISTEXT(D4102),RIGHT(D4102,5),TEXT(D4102,"mm/dd"))</f>
        <v>02/11</v>
      </c>
      <c r="G4102" s="39">
        <f>SUM(MID(E4102,1,1),MID(E4102,2,1),MID(E4102,3,1),MID(E4102,4,1),MID(F4102,1,1),MID(F4102,2,1),MID(F4102,4,1),MID(F4102,5,1))</f>
        <v>26</v>
      </c>
      <c r="H4102" s="41">
        <f>IF(MOD(G4102,9)=0,9,MOD(G4102,9))</f>
        <v>8</v>
      </c>
      <c r="I4102" s="45" t="str">
        <f>IFERROR(MID("日月火水木金土",WEEKDAY(D4102),1),"")</f>
        <v>水</v>
      </c>
      <c r="J4102" s="304" t="s">
        <v>4019</v>
      </c>
      <c r="K4102" s="202" t="str">
        <f>VLOOKUP(F4102,石と花メイン,3,FALSE)</f>
        <v>■赤縞瑪瑙</v>
      </c>
      <c r="L4102" s="297" t="str">
        <f>VLOOKUP(F4102,石と花メイン,4,FALSE)</f>
        <v>メリッサ【レモンバーム】</v>
      </c>
      <c r="M4102" s="393">
        <f>IF(OR(MONTH(F4102)&lt;7,AND(MONTH(F4102)=7,DAY(F4102)&lt;=25)),
MOD(SUM((E4102-1901)*365,259),260),
MOD(SUM((E4102-1900)*365,259),260))</f>
        <v>254</v>
      </c>
      <c r="N4102" s="390">
        <f>IF(AND(MONTH(F4102)=7,DAY(F4102)&gt;25),1,
ROUNDDOWN((SUM(VLOOKUP(MONTH(F4102),D暦変換用数値,2,FALSE),DAY(F4102))/28)+1,0))</f>
        <v>8</v>
      </c>
      <c r="O4102" s="205">
        <f>IF(AND(MONTH(F4102)=7,DAY(F4102)&gt;25),DAY(F4102)-25,
MOD((SUM(VLOOKUP(MONTH(F4102),D暦変換用数値,2,FALSE),DAY(F4102))),28)+1)</f>
        <v>5</v>
      </c>
      <c r="P4102" s="406">
        <f>IF(OR(MONTH(F4102)&lt;7,AND(MONTH(F4102)=7,DAY(F4102)&lt;=25)),
MOD(SUM((E4102-1901)*365,(N4102-1)*28,O4102,258),260),
MOD(SUM((E4102-1900)*365,(N4102-1)*28,O4102,258),260))</f>
        <v>194</v>
      </c>
      <c r="Q4102" s="375" t="str">
        <f>VLOOKUP(MOD(P4102,4),色,2,FALSE)</f>
        <v>白い</v>
      </c>
      <c r="R4102" s="293" t="str">
        <f>VLOOKUP(MOD(P4102,13),銀河の音,2,FALSE)</f>
        <v>水晶の</v>
      </c>
      <c r="S4102" s="386" t="str">
        <f>VLOOKUP(MOD(P4102,20),太陽の紋章,2,FALSE)</f>
        <v>魔法使い</v>
      </c>
      <c r="T4102" s="99" t="s">
        <v>6718</v>
      </c>
    </row>
    <row r="4103" spans="1:20">
      <c r="A4103" s="50" t="str">
        <f>VLOOKUP(MOD(E4103,10),十干,2,FALSE)</f>
        <v>庚</v>
      </c>
      <c r="B4103" s="199" t="str">
        <f>VLOOKUP(MOD(E4103,12),十二支,3,FALSE)</f>
        <v xml:space="preserve">11 木 </v>
      </c>
      <c r="C4103" s="201" t="str">
        <f>VLOOKUP(F4103,星座,3,TRUE)</f>
        <v xml:space="preserve">07 天 </v>
      </c>
      <c r="D4103" s="531">
        <v>21942</v>
      </c>
      <c r="E4103" s="1">
        <f>IFERROR(YEAR(D4103),LEFT(D4103,4))</f>
        <v>1960</v>
      </c>
      <c r="F4103" s="1" t="str">
        <f>IF(ISTEXT(D4103),RIGHT(D4103,5),TEXT(D4103,"mm/dd"))</f>
        <v>01/27</v>
      </c>
      <c r="G4103" s="39">
        <f>SUM(MID(E4103,1,1),MID(E4103,2,1),MID(E4103,3,1),MID(E4103,4,1),MID(F4103,1,1),MID(F4103,2,1),MID(F4103,4,1),MID(F4103,5,1))</f>
        <v>26</v>
      </c>
      <c r="H4103" s="41">
        <f>IF(MOD(G4103,9)=0,9,MOD(G4103,9))</f>
        <v>8</v>
      </c>
      <c r="I4103" s="45" t="str">
        <f>IFERROR(MID("日月火水木金土",WEEKDAY(D4103),1),"")</f>
        <v>水</v>
      </c>
      <c r="J4103" s="304" t="s">
        <v>4020</v>
      </c>
      <c r="K4103" s="202" t="str">
        <f>VLOOKUP(F4103,石と花メイン,3,FALSE)</f>
        <v>●琥珀</v>
      </c>
      <c r="L4103" s="297" t="str">
        <f>VLOOKUP(F4103,石と花メイン,4,FALSE)</f>
        <v>七竈【山南天】</v>
      </c>
      <c r="M4103" s="393">
        <f>IF(OR(MONTH(F4103)&lt;7,AND(MONTH(F4103)=7,DAY(F4103)&lt;=25)),
MOD(SUM((E4103-1901)*365,259),260),
MOD(SUM((E4103-1900)*365,259),260))</f>
        <v>214</v>
      </c>
      <c r="N4103" s="390">
        <f>IF(AND(MONTH(F4103)=7,DAY(F4103)&gt;25),1,
ROUNDDOWN((SUM(VLOOKUP(MONTH(F4103),D暦変換用数値,2,FALSE),DAY(F4103))/28)+1,0))</f>
        <v>7</v>
      </c>
      <c r="O4103" s="205">
        <f>IF(AND(MONTH(F4103)=7,DAY(F4103)&gt;25),DAY(F4103)-25,
MOD((SUM(VLOOKUP(MONTH(F4103),D暦変換用数値,2,FALSE),DAY(F4103))),28)+1)</f>
        <v>18</v>
      </c>
      <c r="P4103" s="406">
        <f>IF(OR(MONTH(F4103)&lt;7,AND(MONTH(F4103)=7,DAY(F4103)&lt;=25)),
MOD(SUM((E4103-1901)*365,(N4103-1)*28,O4103,258),260),
MOD(SUM((E4103-1900)*365,(N4103-1)*28,O4103,258),260))</f>
        <v>139</v>
      </c>
      <c r="Q4103" s="374" t="str">
        <f>VLOOKUP(MOD(P4103,4),色,2,FALSE)</f>
        <v>青い</v>
      </c>
      <c r="R4103" s="292" t="str">
        <f>VLOOKUP(MOD(P4103,13),銀河の音,2,FALSE)</f>
        <v>太陽の</v>
      </c>
      <c r="S4103" s="385" t="str">
        <f>VLOOKUP(MOD(P4103,20),太陽の紋章,2,FALSE)</f>
        <v>嵐</v>
      </c>
      <c r="T4103" s="98" t="s">
        <v>3736</v>
      </c>
    </row>
    <row r="4104" spans="1:20">
      <c r="A4104" s="50" t="str">
        <f>VLOOKUP(MOD(E4104,10),十干,2,FALSE)</f>
        <v>庚</v>
      </c>
      <c r="B4104" s="199" t="str">
        <f>VLOOKUP(MOD(E4104,12),十二支,3,FALSE)</f>
        <v xml:space="preserve">11 木 </v>
      </c>
      <c r="C4104" s="201" t="str">
        <f>VLOOKUP(F4104,星座,3,TRUE)</f>
        <v xml:space="preserve">07 天 </v>
      </c>
      <c r="D4104" s="531">
        <v>21944</v>
      </c>
      <c r="E4104" s="1">
        <f>IFERROR(YEAR(D4104),LEFT(D4104,4))</f>
        <v>1960</v>
      </c>
      <c r="F4104" s="1" t="str">
        <f>IF(ISTEXT(D4104),RIGHT(D4104,5),TEXT(D4104,"mm/dd"))</f>
        <v>01/29</v>
      </c>
      <c r="G4104" s="39">
        <f>SUM(MID(E4104,1,1),MID(E4104,2,1),MID(E4104,3,1),MID(E4104,4,1),MID(F4104,1,1),MID(F4104,2,1),MID(F4104,4,1),MID(F4104,5,1))</f>
        <v>28</v>
      </c>
      <c r="H4104" s="41">
        <f>IF(MOD(G4104,9)=0,9,MOD(G4104,9))</f>
        <v>1</v>
      </c>
      <c r="I4104" s="45" t="str">
        <f>IFERROR(MID("日月火水木金土",WEEKDAY(D4104),1),"")</f>
        <v>金</v>
      </c>
      <c r="J4104" s="304" t="s">
        <v>4021</v>
      </c>
      <c r="K4104" s="202" t="str">
        <f>VLOOKUP(F4104,石と花メイン,3,FALSE)</f>
        <v>◆電気石</v>
      </c>
      <c r="L4104" s="297" t="str">
        <f>VLOOKUP(F4104,石と花メイン,4,FALSE)</f>
        <v>ラナンキュラス【花金鳳花】</v>
      </c>
      <c r="M4104" s="393">
        <f>IF(OR(MONTH(F4104)&lt;7,AND(MONTH(F4104)=7,DAY(F4104)&lt;=25)),
MOD(SUM((E4104-1901)*365,259),260),
MOD(SUM((E4104-1900)*365,259),260))</f>
        <v>214</v>
      </c>
      <c r="N4104" s="390">
        <f>IF(AND(MONTH(F4104)=7,DAY(F4104)&gt;25),1,
ROUNDDOWN((SUM(VLOOKUP(MONTH(F4104),D暦変換用数値,2,FALSE),DAY(F4104))/28)+1,0))</f>
        <v>7</v>
      </c>
      <c r="O4104" s="205">
        <f>IF(AND(MONTH(F4104)=7,DAY(F4104)&gt;25),DAY(F4104)-25,
MOD((SUM(VLOOKUP(MONTH(F4104),D暦変換用数値,2,FALSE),DAY(F4104))),28)+1)</f>
        <v>20</v>
      </c>
      <c r="P4104" s="406">
        <f>IF(OR(MONTH(F4104)&lt;7,AND(MONTH(F4104)=7,DAY(F4104)&lt;=25)),
MOD(SUM((E4104-1901)*365,(N4104-1)*28,O4104,258),260),
MOD(SUM((E4104-1900)*365,(N4104-1)*28,O4104,258),260))</f>
        <v>141</v>
      </c>
      <c r="Q4104" s="372" t="str">
        <f>VLOOKUP(MOD(P4104,4),色,2,FALSE)</f>
        <v>赤い</v>
      </c>
      <c r="R4104" s="290" t="str">
        <f>VLOOKUP(MOD(P4104,13),銀河の音,2,FALSE)</f>
        <v>スペクトルの</v>
      </c>
      <c r="S4104" s="383" t="str">
        <f>VLOOKUP(MOD(P4104,20),太陽の紋章,2,FALSE)</f>
        <v>竜</v>
      </c>
      <c r="T4104" s="99" t="s">
        <v>2013</v>
      </c>
    </row>
    <row r="4105" spans="1:20">
      <c r="A4105" s="50" t="str">
        <f>VLOOKUP(MOD(E4105,10),十干,2,FALSE)</f>
        <v>壬</v>
      </c>
      <c r="B4105" s="199" t="str">
        <f>VLOOKUP(MOD(E4105,12),十二支,3,FALSE)</f>
        <v xml:space="preserve">11 木 </v>
      </c>
      <c r="C4105" s="201" t="str">
        <f>VLOOKUP(F4105,星座,3,TRUE)</f>
        <v xml:space="preserve">07 天 </v>
      </c>
      <c r="D4105" s="531">
        <v>26319</v>
      </c>
      <c r="E4105" s="1">
        <f>IFERROR(YEAR(D4105),LEFT(D4105,4))</f>
        <v>1972</v>
      </c>
      <c r="F4105" s="1" t="str">
        <f>IF(ISTEXT(D4105),RIGHT(D4105,5),TEXT(D4105,"mm/dd"))</f>
        <v>01/21</v>
      </c>
      <c r="G4105" s="39">
        <f>SUM(MID(E4105,1,1),MID(E4105,2,1),MID(E4105,3,1),MID(E4105,4,1),MID(F4105,1,1),MID(F4105,2,1),MID(F4105,4,1),MID(F4105,5,1))</f>
        <v>23</v>
      </c>
      <c r="H4105" s="41">
        <f>IF(MOD(G4105,9)=0,9,MOD(G4105,9))</f>
        <v>5</v>
      </c>
      <c r="I4105" s="45" t="str">
        <f>IFERROR(MID("日月火水木金土",WEEKDAY(D4105),1),"")</f>
        <v>金</v>
      </c>
      <c r="J4105" s="304" t="s">
        <v>4022</v>
      </c>
      <c r="K4105" s="202" t="str">
        <f>VLOOKUP(F4105,石と花メイン,3,FALSE)</f>
        <v>◆藍玉</v>
      </c>
      <c r="L4105" s="297" t="str">
        <f>VLOOKUP(F4105,石と花メイン,4,FALSE)</f>
        <v>ローズマリー【迷迭香/万年郎】</v>
      </c>
      <c r="M4105" s="393">
        <f>IF(OR(MONTH(F4105)&lt;7,AND(MONTH(F4105)=7,DAY(F4105)&lt;=25)),
MOD(SUM((E4105-1901)*365,259),260),
MOD(SUM((E4105-1900)*365,259),260))</f>
        <v>174</v>
      </c>
      <c r="N4105" s="390">
        <f>IF(AND(MONTH(F4105)=7,DAY(F4105)&gt;25),1,
ROUNDDOWN((SUM(VLOOKUP(MONTH(F4105),D暦変換用数値,2,FALSE),DAY(F4105))/28)+1,0))</f>
        <v>7</v>
      </c>
      <c r="O4105" s="205">
        <f>IF(AND(MONTH(F4105)=7,DAY(F4105)&gt;25),DAY(F4105)-25,
MOD((SUM(VLOOKUP(MONTH(F4105),D暦変換用数値,2,FALSE),DAY(F4105))),28)+1)</f>
        <v>12</v>
      </c>
      <c r="P4105" s="406">
        <f>IF(OR(MONTH(F4105)&lt;7,AND(MONTH(F4105)=7,DAY(F4105)&lt;=25)),
MOD(SUM((E4105-1901)*365,(N4105-1)*28,O4105,258),260),
MOD(SUM((E4105-1900)*365,(N4105-1)*28,O4105,258),260))</f>
        <v>93</v>
      </c>
      <c r="Q4105" s="372" t="str">
        <f>VLOOKUP(MOD(P4105,4),色,2,FALSE)</f>
        <v>赤い</v>
      </c>
      <c r="R4105" s="290" t="str">
        <f>VLOOKUP(MOD(P4105,13),銀河の音,2,FALSE)</f>
        <v>月の</v>
      </c>
      <c r="S4105" s="383" t="str">
        <f>VLOOKUP(MOD(P4105,20),太陽の紋章,2,FALSE)</f>
        <v>空歩く者</v>
      </c>
      <c r="T4105" s="98" t="s">
        <v>3736</v>
      </c>
    </row>
    <row r="4106" spans="1:20">
      <c r="A4106" s="49" t="str">
        <f>VLOOKUP(MOD(E4106,10),十干,2,FALSE)</f>
        <v>壬</v>
      </c>
      <c r="B4106" s="199" t="str">
        <f>VLOOKUP(MOD(E4106,12),十二支,3,FALSE)</f>
        <v xml:space="preserve">11 木 </v>
      </c>
      <c r="C4106" s="201" t="str">
        <f>VLOOKUP(F4106,星座,3,TRUE)</f>
        <v xml:space="preserve">07 天 </v>
      </c>
      <c r="D4106" s="535">
        <v>26322</v>
      </c>
      <c r="E4106" s="45">
        <f>IFERROR(YEAR(D4106),LEFT(D4106,4))</f>
        <v>1972</v>
      </c>
      <c r="F4106" s="45" t="str">
        <f>IF(ISTEXT(D4106),RIGHT(D4106,5),TEXT(D4106,"mm/dd"))</f>
        <v>01/24</v>
      </c>
      <c r="G4106" s="41">
        <f>SUM(MID(E4106,1,1),MID(E4106,2,1),MID(E4106,3,1),MID(E4106,4,1),MID(F4106,1,1),MID(F4106,2,1),MID(F4106,4,1),MID(F4106,5,1))</f>
        <v>26</v>
      </c>
      <c r="H4106" s="41">
        <f>IF(MOD(G4106,9)=0,9,MOD(G4106,9))</f>
        <v>8</v>
      </c>
      <c r="I4106" s="45" t="str">
        <f>IFERROR(MID("日月火水木金土",WEEKDAY(D4106),1),"")</f>
        <v>月</v>
      </c>
      <c r="J4106" s="305" t="s">
        <v>515</v>
      </c>
      <c r="K4106" s="203" t="str">
        <f>VLOOKUP(F4106,石と花メイン,3,FALSE)</f>
        <v>■砂金水晶</v>
      </c>
      <c r="L4106" s="298" t="str">
        <f>VLOOKUP(F4106,石と花メイン,4,FALSE)</f>
        <v>万年青【老母草】</v>
      </c>
      <c r="M4106" s="394">
        <f>IF(OR(MONTH(F4106)&lt;7,AND(MONTH(F4106)=7,DAY(F4106)&lt;=25)),
MOD(SUM((E4106-1901)*365,259),260),
MOD(SUM((E4106-1900)*365,259),260))</f>
        <v>174</v>
      </c>
      <c r="N4106" s="391">
        <f>IF(AND(MONTH(F4106)=7,DAY(F4106)&gt;25),1,
ROUNDDOWN((SUM(VLOOKUP(MONTH(F4106),D暦変換用数値,2,FALSE),DAY(F4106))/28)+1,0))</f>
        <v>7</v>
      </c>
      <c r="O4106" s="46">
        <f>IF(AND(MONTH(F4106)=7,DAY(F4106)&gt;25),DAY(F4106)-25,
MOD((SUM(VLOOKUP(MONTH(F4106),D暦変換用数値,2,FALSE),DAY(F4106))),28)+1)</f>
        <v>15</v>
      </c>
      <c r="P4106" s="407">
        <f>IF(OR(MONTH(F4106)&lt;7,AND(MONTH(F4106)=7,DAY(F4106)&lt;=25)),
MOD(SUM((E4106-1901)*365,(N4106-1)*28,O4106,258),260),
MOD(SUM((E4106-1900)*365,(N4106-1)*28,O4106,258),260))</f>
        <v>96</v>
      </c>
      <c r="Q4106" s="373" t="str">
        <f>VLOOKUP(MOD(P4106,4),色,2,FALSE)</f>
        <v>黄色い</v>
      </c>
      <c r="R4106" s="291" t="str">
        <f>VLOOKUP(MOD(P4106,13),銀河の音,2,FALSE)</f>
        <v>倍音の</v>
      </c>
      <c r="S4106" s="384" t="str">
        <f>VLOOKUP(MOD(P4106,20),太陽の紋章,2,FALSE)</f>
        <v>戦士</v>
      </c>
      <c r="T4106" s="96" t="s">
        <v>516</v>
      </c>
    </row>
    <row r="4107" spans="1:20">
      <c r="A4107" s="50" t="str">
        <f>VLOOKUP(MOD(E4107,10),十干,2,FALSE)</f>
        <v>壬</v>
      </c>
      <c r="B4107" s="199" t="str">
        <f>VLOOKUP(MOD(E4107,12),十二支,3,FALSE)</f>
        <v xml:space="preserve">11 木 </v>
      </c>
      <c r="C4107" s="201" t="str">
        <f>VLOOKUP(F4107,星座,3,TRUE)</f>
        <v xml:space="preserve">07 天 </v>
      </c>
      <c r="D4107" s="531">
        <v>26326</v>
      </c>
      <c r="E4107" s="1">
        <f>IFERROR(YEAR(D4107),LEFT(D4107,4))</f>
        <v>1972</v>
      </c>
      <c r="F4107" s="1" t="str">
        <f>IF(ISTEXT(D4107),RIGHT(D4107,5),TEXT(D4107,"mm/dd"))</f>
        <v>01/28</v>
      </c>
      <c r="G4107" s="39">
        <f>SUM(MID(E4107,1,1),MID(E4107,2,1),MID(E4107,3,1),MID(E4107,4,1),MID(F4107,1,1),MID(F4107,2,1),MID(F4107,4,1),MID(F4107,5,1))</f>
        <v>30</v>
      </c>
      <c r="H4107" s="41">
        <f>IF(MOD(G4107,9)=0,9,MOD(G4107,9))</f>
        <v>3</v>
      </c>
      <c r="I4107" s="45" t="str">
        <f>IFERROR(MID("日月火水木金土",WEEKDAY(D4107),1),"")</f>
        <v>金</v>
      </c>
      <c r="J4107" s="304" t="s">
        <v>4023</v>
      </c>
      <c r="K4107" s="202" t="str">
        <f>VLOOKUP(F4107,石と花メイン,3,FALSE)</f>
        <v>▲白金</v>
      </c>
      <c r="L4107" s="297" t="str">
        <f>VLOOKUP(F4107,石と花メイン,4,FALSE)</f>
        <v>片栗【堅香子】</v>
      </c>
      <c r="M4107" s="393">
        <f>IF(OR(MONTH(F4107)&lt;7,AND(MONTH(F4107)=7,DAY(F4107)&lt;=25)),
MOD(SUM((E4107-1901)*365,259),260),
MOD(SUM((E4107-1900)*365,259),260))</f>
        <v>174</v>
      </c>
      <c r="N4107" s="390">
        <f>IF(AND(MONTH(F4107)=7,DAY(F4107)&gt;25),1,
ROUNDDOWN((SUM(VLOOKUP(MONTH(F4107),D暦変換用数値,2,FALSE),DAY(F4107))/28)+1,0))</f>
        <v>7</v>
      </c>
      <c r="O4107" s="205">
        <f>IF(AND(MONTH(F4107)=7,DAY(F4107)&gt;25),DAY(F4107)-25,
MOD((SUM(VLOOKUP(MONTH(F4107),D暦変換用数値,2,FALSE),DAY(F4107))),28)+1)</f>
        <v>19</v>
      </c>
      <c r="P4107" s="406">
        <f>IF(OR(MONTH(F4107)&lt;7,AND(MONTH(F4107)=7,DAY(F4107)&lt;=25)),
MOD(SUM((E4107-1901)*365,(N4107-1)*28,O4107,258),260),
MOD(SUM((E4107-1900)*365,(N4107-1)*28,O4107,258),260))</f>
        <v>100</v>
      </c>
      <c r="Q4107" s="373" t="str">
        <f>VLOOKUP(MOD(P4107,4),色,2,FALSE)</f>
        <v>黄色い</v>
      </c>
      <c r="R4107" s="291" t="str">
        <f>VLOOKUP(MOD(P4107,13),銀河の音,2,FALSE)</f>
        <v>太陽の</v>
      </c>
      <c r="S4107" s="384" t="str">
        <f>VLOOKUP(MOD(P4107,20),太陽の紋章,2,FALSE)</f>
        <v>太陽</v>
      </c>
      <c r="T4107" s="97" t="s">
        <v>2477</v>
      </c>
    </row>
    <row r="4108" spans="1:20">
      <c r="A4108" s="50" t="str">
        <f>VLOOKUP(MOD(E4108,10),十干,2,FALSE)</f>
        <v>壬</v>
      </c>
      <c r="B4108" s="199" t="str">
        <f>VLOOKUP(MOD(E4108,12),十二支,3,FALSE)</f>
        <v xml:space="preserve">11 木 </v>
      </c>
      <c r="C4108" s="201" t="str">
        <f>VLOOKUP(F4108,星座,3,TRUE)</f>
        <v xml:space="preserve">07 天 </v>
      </c>
      <c r="D4108" s="531">
        <v>26327</v>
      </c>
      <c r="E4108" s="1">
        <f>IFERROR(YEAR(D4108),LEFT(D4108,4))</f>
        <v>1972</v>
      </c>
      <c r="F4108" s="1" t="str">
        <f>IF(ISTEXT(D4108),RIGHT(D4108,5),TEXT(D4108,"mm/dd"))</f>
        <v>01/29</v>
      </c>
      <c r="G4108" s="39">
        <f>SUM(MID(E4108,1,1),MID(E4108,2,1),MID(E4108,3,1),MID(E4108,4,1),MID(F4108,1,1),MID(F4108,2,1),MID(F4108,4,1),MID(F4108,5,1))</f>
        <v>31</v>
      </c>
      <c r="H4108" s="41">
        <f>IF(MOD(G4108,9)=0,9,MOD(G4108,9))</f>
        <v>4</v>
      </c>
      <c r="I4108" s="45" t="str">
        <f>IFERROR(MID("日月火水木金土",WEEKDAY(D4108),1),"")</f>
        <v>土</v>
      </c>
      <c r="J4108" s="304" t="s">
        <v>1680</v>
      </c>
      <c r="K4108" s="202" t="str">
        <f>VLOOKUP(F4108,石と花メイン,3,FALSE)</f>
        <v>◆電気石</v>
      </c>
      <c r="L4108" s="297" t="str">
        <f>VLOOKUP(F4108,石と花メイン,4,FALSE)</f>
        <v>ラナンキュラス【花金鳳花】</v>
      </c>
      <c r="M4108" s="393">
        <f>IF(OR(MONTH(F4108)&lt;7,AND(MONTH(F4108)=7,DAY(F4108)&lt;=25)),
MOD(SUM((E4108-1901)*365,259),260),
MOD(SUM((E4108-1900)*365,259),260))</f>
        <v>174</v>
      </c>
      <c r="N4108" s="390">
        <f>IF(AND(MONTH(F4108)=7,DAY(F4108)&gt;25),1,
ROUNDDOWN((SUM(VLOOKUP(MONTH(F4108),D暦変換用数値,2,FALSE),DAY(F4108))/28)+1,0))</f>
        <v>7</v>
      </c>
      <c r="O4108" s="205">
        <f>IF(AND(MONTH(F4108)=7,DAY(F4108)&gt;25),DAY(F4108)-25,
MOD((SUM(VLOOKUP(MONTH(F4108),D暦変換用数値,2,FALSE),DAY(F4108))),28)+1)</f>
        <v>20</v>
      </c>
      <c r="P4108" s="406">
        <f>IF(OR(MONTH(F4108)&lt;7,AND(MONTH(F4108)=7,DAY(F4108)&lt;=25)),
MOD(SUM((E4108-1901)*365,(N4108-1)*28,O4108,258),260),
MOD(SUM((E4108-1900)*365,(N4108-1)*28,O4108,258),260))</f>
        <v>101</v>
      </c>
      <c r="Q4108" s="372" t="str">
        <f>VLOOKUP(MOD(P4108,4),色,2,FALSE)</f>
        <v>赤い</v>
      </c>
      <c r="R4108" s="290" t="str">
        <f>VLOOKUP(MOD(P4108,13),銀河の音,2,FALSE)</f>
        <v>惑星の</v>
      </c>
      <c r="S4108" s="383" t="str">
        <f>VLOOKUP(MOD(P4108,20),太陽の紋章,2,FALSE)</f>
        <v>竜</v>
      </c>
      <c r="T4108" s="111" t="s">
        <v>2701</v>
      </c>
    </row>
    <row r="4109" spans="1:20">
      <c r="A4109" s="50" t="str">
        <f>VLOOKUP(MOD(E4109,10),十干,2,FALSE)</f>
        <v>壬</v>
      </c>
      <c r="B4109" s="199" t="str">
        <f>VLOOKUP(MOD(E4109,12),十二支,3,FALSE)</f>
        <v xml:space="preserve">11 木 </v>
      </c>
      <c r="C4109" s="201" t="str">
        <f>VLOOKUP(F4109,星座,3,TRUE)</f>
        <v xml:space="preserve">07 天 </v>
      </c>
      <c r="D4109" s="531">
        <v>26329</v>
      </c>
      <c r="E4109" s="1">
        <f>IFERROR(YEAR(D4109),LEFT(D4109,4))</f>
        <v>1972</v>
      </c>
      <c r="F4109" s="1" t="str">
        <f>IF(ISTEXT(D4109),RIGHT(D4109,5),TEXT(D4109,"mm/dd"))</f>
        <v>01/31</v>
      </c>
      <c r="G4109" s="39">
        <f>SUM(MID(E4109,1,1),MID(E4109,2,1),MID(E4109,3,1),MID(E4109,4,1),MID(F4109,1,1),MID(F4109,2,1),MID(F4109,4,1),MID(F4109,5,1))</f>
        <v>24</v>
      </c>
      <c r="H4109" s="41">
        <f>IF(MOD(G4109,9)=0,9,MOD(G4109,9))</f>
        <v>6</v>
      </c>
      <c r="I4109" s="45" t="str">
        <f>IFERROR(MID("日月火水木金土",WEEKDAY(D4109),1),"")</f>
        <v>月</v>
      </c>
      <c r="J4109" s="304" t="s">
        <v>1681</v>
      </c>
      <c r="K4109" s="202" t="str">
        <f>VLOOKUP(F4109,石と花メイン,3,FALSE)</f>
        <v>●月長石</v>
      </c>
      <c r="L4109" s="297" t="str">
        <f>VLOOKUP(F4109,石と花メイン,4,FALSE)</f>
        <v>満作/万作</v>
      </c>
      <c r="M4109" s="393">
        <f>IF(OR(MONTH(F4109)&lt;7,AND(MONTH(F4109)=7,DAY(F4109)&lt;=25)),
MOD(SUM((E4109-1901)*365,259),260),
MOD(SUM((E4109-1900)*365,259),260))</f>
        <v>174</v>
      </c>
      <c r="N4109" s="390">
        <f>IF(AND(MONTH(F4109)=7,DAY(F4109)&gt;25),1,
ROUNDDOWN((SUM(VLOOKUP(MONTH(F4109),D暦変換用数値,2,FALSE),DAY(F4109))/28)+1,0))</f>
        <v>7</v>
      </c>
      <c r="O4109" s="205">
        <f>IF(AND(MONTH(F4109)=7,DAY(F4109)&gt;25),DAY(F4109)-25,
MOD((SUM(VLOOKUP(MONTH(F4109),D暦変換用数値,2,FALSE),DAY(F4109))),28)+1)</f>
        <v>22</v>
      </c>
      <c r="P4109" s="406">
        <f>IF(OR(MONTH(F4109)&lt;7,AND(MONTH(F4109)=7,DAY(F4109)&lt;=25)),
MOD(SUM((E4109-1901)*365,(N4109-1)*28,O4109,258),260),
MOD(SUM((E4109-1900)*365,(N4109-1)*28,O4109,258),260))</f>
        <v>103</v>
      </c>
      <c r="Q4109" s="374" t="str">
        <f>VLOOKUP(MOD(P4109,4),色,2,FALSE)</f>
        <v>青い</v>
      </c>
      <c r="R4109" s="292" t="str">
        <f>VLOOKUP(MOD(P4109,13),銀河の音,2,FALSE)</f>
        <v>水晶の</v>
      </c>
      <c r="S4109" s="385" t="str">
        <f>VLOOKUP(MOD(P4109,20),太陽の紋章,2,FALSE)</f>
        <v>夜</v>
      </c>
      <c r="T4109" s="111" t="s">
        <v>1613</v>
      </c>
    </row>
    <row r="4110" spans="1:20">
      <c r="A4110" s="76" t="str">
        <f>VLOOKUP(MOD(E4110,10),十干,2,FALSE)</f>
        <v>壬</v>
      </c>
      <c r="B4110" s="199" t="str">
        <f>VLOOKUP(MOD(E4110,12),十二支,3,FALSE)</f>
        <v xml:space="preserve">11 木 </v>
      </c>
      <c r="C4110" s="201" t="str">
        <f>VLOOKUP(F4110,星座,3,TRUE)</f>
        <v xml:space="preserve">07 天 </v>
      </c>
      <c r="D4110" s="534">
        <v>26331</v>
      </c>
      <c r="E4110" s="116">
        <f>IFERROR(YEAR(D4110),LEFT(D4110,4))</f>
        <v>1972</v>
      </c>
      <c r="F4110" s="116" t="str">
        <f>IF(ISTEXT(D4110),RIGHT(D4110,5),TEXT(D4110,"mm/dd"))</f>
        <v>02/02</v>
      </c>
      <c r="G4110" s="120">
        <f>SUM(MID(E4110,1,1),MID(E4110,2,1),MID(E4110,3,1),MID(E4110,4,1),MID(F4110,1,1),MID(F4110,2,1),MID(F4110,4,1),MID(F4110,5,1))</f>
        <v>23</v>
      </c>
      <c r="H4110" s="120">
        <f>IF(MOD(G4110,9)=0,9,MOD(G4110,9))</f>
        <v>5</v>
      </c>
      <c r="I4110" s="116" t="str">
        <f>IFERROR(MID("日月火水木金土",WEEKDAY(D4110),1),"")</f>
        <v>水</v>
      </c>
      <c r="J4110" s="306" t="s">
        <v>7490</v>
      </c>
      <c r="K4110" s="203" t="str">
        <f>VLOOKUP(F4110,石と花メイン,3,FALSE)</f>
        <v>◇金剛石</v>
      </c>
      <c r="L4110" s="299" t="str">
        <f>VLOOKUP(F4110,石と花メイン,4,FALSE)</f>
        <v>木瓜</v>
      </c>
      <c r="M4110" s="395">
        <f>IF(OR(MONTH(F4110)&lt;7,AND(MONTH(F4110)=7,DAY(F4110)&lt;=25)),
MOD(SUM((E4110-1901)*365,259),260),
MOD(SUM((E4110-1900)*365,259),260))</f>
        <v>174</v>
      </c>
      <c r="N4110" s="121">
        <f>IF(AND(MONTH(F4110)=7,DAY(F4110)&gt;25),1,
ROUNDDOWN((SUM(VLOOKUP(MONTH(F4110),D暦変換用数値,2,FALSE),DAY(F4110))/28)+1,0))</f>
        <v>7</v>
      </c>
      <c r="O4110" s="117">
        <f>IF(AND(MONTH(F4110)=7,DAY(F4110)&gt;25),DAY(F4110)-25,
MOD((SUM(VLOOKUP(MONTH(F4110),D暦変換用数値,2,FALSE),DAY(F4110))),28)+1)</f>
        <v>24</v>
      </c>
      <c r="P4110" s="408">
        <f>IF(OR(MONTH(F4110)&lt;7,AND(MONTH(F4110)=7,DAY(F4110)&lt;=25)),
MOD(SUM((E4110-1901)*365,(N4110-1)*28,O4110,258),260),
MOD(SUM((E4110-1900)*365,(N4110-1)*28,O4110,258),260))</f>
        <v>105</v>
      </c>
      <c r="Q4110" s="372" t="str">
        <f>VLOOKUP(MOD(P4110,4),色,2,FALSE)</f>
        <v>赤い</v>
      </c>
      <c r="R4110" s="290" t="str">
        <f>VLOOKUP(MOD(P4110,13),銀河の音,2,FALSE)</f>
        <v>磁気の</v>
      </c>
      <c r="S4110" s="383" t="str">
        <f>VLOOKUP(MOD(P4110,20),太陽の紋章,2,FALSE)</f>
        <v>蛇</v>
      </c>
      <c r="T4110" s="119" t="s">
        <v>7487</v>
      </c>
    </row>
    <row r="4111" spans="1:20">
      <c r="A4111" s="50" t="str">
        <f>VLOOKUP(MOD(E4111,10),十干,2,FALSE)</f>
        <v>壬</v>
      </c>
      <c r="B4111" s="199" t="str">
        <f>VLOOKUP(MOD(E4111,12),十二支,3,FALSE)</f>
        <v xml:space="preserve">11 木 </v>
      </c>
      <c r="C4111" s="201" t="str">
        <f>VLOOKUP(F4111,星座,3,TRUE)</f>
        <v xml:space="preserve">07 天 </v>
      </c>
      <c r="D4111" s="531">
        <v>26332</v>
      </c>
      <c r="E4111" s="1">
        <f>IFERROR(YEAR(D4111),LEFT(D4111,4))</f>
        <v>1972</v>
      </c>
      <c r="F4111" s="1" t="str">
        <f>IF(ISTEXT(D4111),RIGHT(D4111,5),TEXT(D4111,"mm/dd"))</f>
        <v>02/03</v>
      </c>
      <c r="G4111" s="39">
        <f>SUM(MID(E4111,1,1),MID(E4111,2,1),MID(E4111,3,1),MID(E4111,4,1),MID(F4111,1,1),MID(F4111,2,1),MID(F4111,4,1),MID(F4111,5,1))</f>
        <v>24</v>
      </c>
      <c r="H4111" s="41">
        <f>IF(MOD(G4111,9)=0,9,MOD(G4111,9))</f>
        <v>6</v>
      </c>
      <c r="I4111" s="45" t="str">
        <f>IFERROR(MID("日月火水木金土",WEEKDAY(D4111),1),"")</f>
        <v>木</v>
      </c>
      <c r="J4111" s="304" t="s">
        <v>1315</v>
      </c>
      <c r="K4111" s="202" t="str">
        <f>VLOOKUP(F4111,石と花メイン,3,FALSE)</f>
        <v>●天河石</v>
      </c>
      <c r="L4111" s="297" t="str">
        <f>VLOOKUP(F4111,石と花メイン,4,FALSE)</f>
        <v>柊【鬼の目突き】</v>
      </c>
      <c r="M4111" s="393">
        <f>IF(OR(MONTH(F4111)&lt;7,AND(MONTH(F4111)=7,DAY(F4111)&lt;=25)),
MOD(SUM((E4111-1901)*365,259),260),
MOD(SUM((E4111-1900)*365,259),260))</f>
        <v>174</v>
      </c>
      <c r="N4111" s="390">
        <f>IF(AND(MONTH(F4111)=7,DAY(F4111)&gt;25),1,
ROUNDDOWN((SUM(VLOOKUP(MONTH(F4111),D暦変換用数値,2,FALSE),DAY(F4111))/28)+1,0))</f>
        <v>7</v>
      </c>
      <c r="O4111" s="205">
        <f>IF(AND(MONTH(F4111)=7,DAY(F4111)&gt;25),DAY(F4111)-25,
MOD((SUM(VLOOKUP(MONTH(F4111),D暦変換用数値,2,FALSE),DAY(F4111))),28)+1)</f>
        <v>25</v>
      </c>
      <c r="P4111" s="406">
        <f>IF(OR(MONTH(F4111)&lt;7,AND(MONTH(F4111)=7,DAY(F4111)&lt;=25)),
MOD(SUM((E4111-1901)*365,(N4111-1)*28,O4111,258),260),
MOD(SUM((E4111-1900)*365,(N4111-1)*28,O4111,258),260))</f>
        <v>106</v>
      </c>
      <c r="Q4111" s="375" t="str">
        <f>VLOOKUP(MOD(P4111,4),色,2,FALSE)</f>
        <v>白い</v>
      </c>
      <c r="R4111" s="293" t="str">
        <f>VLOOKUP(MOD(P4111,13),銀河の音,2,FALSE)</f>
        <v>月の</v>
      </c>
      <c r="S4111" s="386" t="str">
        <f>VLOOKUP(MOD(P4111,20),太陽の紋章,2,FALSE)</f>
        <v>世界の橋渡し</v>
      </c>
      <c r="T4111" s="93" t="s">
        <v>6309</v>
      </c>
    </row>
    <row r="4112" spans="1:20">
      <c r="A4112" s="50" t="str">
        <f>VLOOKUP(MOD(E4112,10),十干,2,FALSE)</f>
        <v>壬</v>
      </c>
      <c r="B4112" s="199" t="str">
        <f>VLOOKUP(MOD(E4112,12),十二支,3,FALSE)</f>
        <v xml:space="preserve">11 木 </v>
      </c>
      <c r="C4112" s="201" t="str">
        <f>VLOOKUP(F4112,星座,3,TRUE)</f>
        <v xml:space="preserve">07 天 </v>
      </c>
      <c r="D4112" s="531">
        <v>26336</v>
      </c>
      <c r="E4112" s="1">
        <f>IFERROR(YEAR(D4112),LEFT(D4112,4))</f>
        <v>1972</v>
      </c>
      <c r="F4112" s="1" t="str">
        <f>IF(ISTEXT(D4112),RIGHT(D4112,5),TEXT(D4112,"mm/dd"))</f>
        <v>02/07</v>
      </c>
      <c r="G4112" s="39">
        <f>SUM(MID(E4112,1,1),MID(E4112,2,1),MID(E4112,3,1),MID(E4112,4,1),MID(F4112,1,1),MID(F4112,2,1),MID(F4112,4,1),MID(F4112,5,1))</f>
        <v>28</v>
      </c>
      <c r="H4112" s="41">
        <f>IF(MOD(G4112,9)=0,9,MOD(G4112,9))</f>
        <v>1</v>
      </c>
      <c r="I4112" s="45" t="str">
        <f>IFERROR(MID("日月火水木金土",WEEKDAY(D4112),1),"")</f>
        <v>月</v>
      </c>
      <c r="J4112" s="304" t="s">
        <v>1316</v>
      </c>
      <c r="K4112" s="202" t="str">
        <f>VLOOKUP(F4112,石と花メイン,3,FALSE)</f>
        <v>■瑪瑙</v>
      </c>
      <c r="L4112" s="297" t="str">
        <f>VLOOKUP(F4112,石と花メイン,4,FALSE)</f>
        <v>ヒヤシンス【錦百合】</v>
      </c>
      <c r="M4112" s="393">
        <f>IF(OR(MONTH(F4112)&lt;7,AND(MONTH(F4112)=7,DAY(F4112)&lt;=25)),
MOD(SUM((E4112-1901)*365,259),260),
MOD(SUM((E4112-1900)*365,259),260))</f>
        <v>174</v>
      </c>
      <c r="N4112" s="390">
        <f>IF(AND(MONTH(F4112)=7,DAY(F4112)&gt;25),1,
ROUNDDOWN((SUM(VLOOKUP(MONTH(F4112),D暦変換用数値,2,FALSE),DAY(F4112))/28)+1,0))</f>
        <v>8</v>
      </c>
      <c r="O4112" s="205">
        <f>IF(AND(MONTH(F4112)=7,DAY(F4112)&gt;25),DAY(F4112)-25,
MOD((SUM(VLOOKUP(MONTH(F4112),D暦変換用数値,2,FALSE),DAY(F4112))),28)+1)</f>
        <v>1</v>
      </c>
      <c r="P4112" s="406">
        <f>IF(OR(MONTH(F4112)&lt;7,AND(MONTH(F4112)=7,DAY(F4112)&lt;=25)),
MOD(SUM((E4112-1901)*365,(N4112-1)*28,O4112,258),260),
MOD(SUM((E4112-1900)*365,(N4112-1)*28,O4112,258),260))</f>
        <v>110</v>
      </c>
      <c r="Q4112" s="375" t="str">
        <f>VLOOKUP(MOD(P4112,4),色,2,FALSE)</f>
        <v>白い</v>
      </c>
      <c r="R4112" s="293" t="str">
        <f>VLOOKUP(MOD(P4112,13),銀河の音,2,FALSE)</f>
        <v>律動の</v>
      </c>
      <c r="S4112" s="386" t="str">
        <f>VLOOKUP(MOD(P4112,20),太陽の紋章,2,FALSE)</f>
        <v>犬</v>
      </c>
      <c r="T4112" s="97" t="s">
        <v>861</v>
      </c>
    </row>
    <row r="4113" spans="1:20">
      <c r="A4113" s="50" t="str">
        <f>VLOOKUP(MOD(E4113,10),十干,2,FALSE)</f>
        <v>壬</v>
      </c>
      <c r="B4113" s="199" t="str">
        <f>VLOOKUP(MOD(E4113,12),十二支,3,FALSE)</f>
        <v xml:space="preserve">11 木 </v>
      </c>
      <c r="C4113" s="201" t="str">
        <f>VLOOKUP(F4113,星座,3,TRUE)</f>
        <v xml:space="preserve">07 天 </v>
      </c>
      <c r="D4113" s="531">
        <v>26340</v>
      </c>
      <c r="E4113" s="1">
        <f>IFERROR(YEAR(D4113),LEFT(D4113,4))</f>
        <v>1972</v>
      </c>
      <c r="F4113" s="1" t="str">
        <f>IF(ISTEXT(D4113),RIGHT(D4113,5),TEXT(D4113,"mm/dd"))</f>
        <v>02/11</v>
      </c>
      <c r="G4113" s="39">
        <f>SUM(MID(E4113,1,1),MID(E4113,2,1),MID(E4113,3,1),MID(E4113,4,1),MID(F4113,1,1),MID(F4113,2,1),MID(F4113,4,1),MID(F4113,5,1))</f>
        <v>23</v>
      </c>
      <c r="H4113" s="41">
        <f>IF(MOD(G4113,9)=0,9,MOD(G4113,9))</f>
        <v>5</v>
      </c>
      <c r="I4113" s="45" t="str">
        <f>IFERROR(MID("日月火水木金土",WEEKDAY(D4113),1),"")</f>
        <v>金</v>
      </c>
      <c r="J4113" s="304" t="s">
        <v>1317</v>
      </c>
      <c r="K4113" s="202" t="str">
        <f>VLOOKUP(F4113,石と花メイン,3,FALSE)</f>
        <v>■赤縞瑪瑙</v>
      </c>
      <c r="L4113" s="297" t="str">
        <f>VLOOKUP(F4113,石と花メイン,4,FALSE)</f>
        <v>メリッサ【レモンバーム】</v>
      </c>
      <c r="M4113" s="393">
        <f>IF(OR(MONTH(F4113)&lt;7,AND(MONTH(F4113)=7,DAY(F4113)&lt;=25)),
MOD(SUM((E4113-1901)*365,259),260),
MOD(SUM((E4113-1900)*365,259),260))</f>
        <v>174</v>
      </c>
      <c r="N4113" s="390">
        <f>IF(AND(MONTH(F4113)=7,DAY(F4113)&gt;25),1,
ROUNDDOWN((SUM(VLOOKUP(MONTH(F4113),D暦変換用数値,2,FALSE),DAY(F4113))/28)+1,0))</f>
        <v>8</v>
      </c>
      <c r="O4113" s="205">
        <f>IF(AND(MONTH(F4113)=7,DAY(F4113)&gt;25),DAY(F4113)-25,
MOD((SUM(VLOOKUP(MONTH(F4113),D暦変換用数値,2,FALSE),DAY(F4113))),28)+1)</f>
        <v>5</v>
      </c>
      <c r="P4113" s="406">
        <f>IF(OR(MONTH(F4113)&lt;7,AND(MONTH(F4113)=7,DAY(F4113)&lt;=25)),
MOD(SUM((E4113-1901)*365,(N4113-1)*28,O4113,258),260),
MOD(SUM((E4113-1900)*365,(N4113-1)*28,O4113,258),260))</f>
        <v>114</v>
      </c>
      <c r="Q4113" s="375" t="str">
        <f>VLOOKUP(MOD(P4113,4),色,2,FALSE)</f>
        <v>白い</v>
      </c>
      <c r="R4113" s="293" t="str">
        <f>VLOOKUP(MOD(P4113,13),銀河の音,2,FALSE)</f>
        <v>惑星の</v>
      </c>
      <c r="S4113" s="386" t="str">
        <f>VLOOKUP(MOD(P4113,20),太陽の紋章,2,FALSE)</f>
        <v>魔法使い</v>
      </c>
      <c r="T4113" s="111" t="s">
        <v>1761</v>
      </c>
    </row>
    <row r="4114" spans="1:20">
      <c r="A4114" s="50" t="str">
        <f>VLOOKUP(MOD(E4114,10),十干,2,FALSE)</f>
        <v>壬</v>
      </c>
      <c r="B4114" s="199" t="str">
        <f>VLOOKUP(MOD(E4114,12),十二支,3,FALSE)</f>
        <v xml:space="preserve">11 木 </v>
      </c>
      <c r="C4114" s="201" t="str">
        <f>VLOOKUP(F4114,星座,3,TRUE)</f>
        <v xml:space="preserve">07 天 </v>
      </c>
      <c r="D4114" s="531">
        <v>26343</v>
      </c>
      <c r="E4114" s="1">
        <f>IFERROR(YEAR(D4114),LEFT(D4114,4))</f>
        <v>1972</v>
      </c>
      <c r="F4114" s="1" t="str">
        <f>IF(ISTEXT(D4114),RIGHT(D4114,5),TEXT(D4114,"mm/dd"))</f>
        <v>02/14</v>
      </c>
      <c r="G4114" s="39">
        <f>SUM(MID(E4114,1,1),MID(E4114,2,1),MID(E4114,3,1),MID(E4114,4,1),MID(F4114,1,1),MID(F4114,2,1),MID(F4114,4,1),MID(F4114,5,1))</f>
        <v>26</v>
      </c>
      <c r="H4114" s="41">
        <f>IF(MOD(G4114,9)=0,9,MOD(G4114,9))</f>
        <v>8</v>
      </c>
      <c r="I4114" s="45" t="str">
        <f>IFERROR(MID("日月火水木金土",WEEKDAY(D4114),1),"")</f>
        <v>月</v>
      </c>
      <c r="J4114" s="304" t="s">
        <v>1318</v>
      </c>
      <c r="K4114" s="202" t="str">
        <f>VLOOKUP(F4114,石と花メイン,3,FALSE)</f>
        <v>◆紅玉</v>
      </c>
      <c r="L4114" s="297" t="str">
        <f>VLOOKUP(F4114,石と花メイン,4,FALSE)</f>
        <v>カモミール【かみつれ】</v>
      </c>
      <c r="M4114" s="393">
        <f>IF(OR(MONTH(F4114)&lt;7,AND(MONTH(F4114)=7,DAY(F4114)&lt;=25)),
MOD(SUM((E4114-1901)*365,259),260),
MOD(SUM((E4114-1900)*365,259),260))</f>
        <v>174</v>
      </c>
      <c r="N4114" s="390">
        <f>IF(AND(MONTH(F4114)=7,DAY(F4114)&gt;25),1,
ROUNDDOWN((SUM(VLOOKUP(MONTH(F4114),D暦変換用数値,2,FALSE),DAY(F4114))/28)+1,0))</f>
        <v>8</v>
      </c>
      <c r="O4114" s="205">
        <f>IF(AND(MONTH(F4114)=7,DAY(F4114)&gt;25),DAY(F4114)-25,
MOD((SUM(VLOOKUP(MONTH(F4114),D暦変換用数値,2,FALSE),DAY(F4114))),28)+1)</f>
        <v>8</v>
      </c>
      <c r="P4114" s="406">
        <f>IF(OR(MONTH(F4114)&lt;7,AND(MONTH(F4114)=7,DAY(F4114)&lt;=25)),
MOD(SUM((E4114-1901)*365,(N4114-1)*28,O4114,258),260),
MOD(SUM((E4114-1900)*365,(N4114-1)*28,O4114,258),260))</f>
        <v>117</v>
      </c>
      <c r="Q4114" s="372" t="str">
        <f>VLOOKUP(MOD(P4114,4),色,2,FALSE)</f>
        <v>赤い</v>
      </c>
      <c r="R4114" s="290" t="str">
        <f>VLOOKUP(MOD(P4114,13),銀河の音,2,FALSE)</f>
        <v>宇宙の</v>
      </c>
      <c r="S4114" s="383" t="str">
        <f>VLOOKUP(MOD(P4114,20),太陽の紋章,2,FALSE)</f>
        <v>地球</v>
      </c>
      <c r="T4114" s="98" t="s">
        <v>3736</v>
      </c>
    </row>
    <row r="4115" spans="1:20">
      <c r="A4115" s="49" t="str">
        <f>VLOOKUP(MOD(E4115,10),十干,2,FALSE)</f>
        <v>壬</v>
      </c>
      <c r="B4115" s="199" t="str">
        <f>VLOOKUP(MOD(E4115,12),十二支,3,FALSE)</f>
        <v xml:space="preserve">11 木 </v>
      </c>
      <c r="C4115" s="201" t="str">
        <f>VLOOKUP(F4115,星座,3,TRUE)</f>
        <v xml:space="preserve">07 天 </v>
      </c>
      <c r="D4115" s="535">
        <v>26346</v>
      </c>
      <c r="E4115" s="45">
        <f>IFERROR(YEAR(D4115),LEFT(D4115,4))</f>
        <v>1972</v>
      </c>
      <c r="F4115" s="45" t="str">
        <f>IF(ISTEXT(D4115),RIGHT(D4115,5),TEXT(D4115,"mm/dd"))</f>
        <v>02/17</v>
      </c>
      <c r="G4115" s="41">
        <f>SUM(MID(E4115,1,1),MID(E4115,2,1),MID(E4115,3,1),MID(E4115,4,1),MID(F4115,1,1),MID(F4115,2,1),MID(F4115,4,1),MID(F4115,5,1))</f>
        <v>29</v>
      </c>
      <c r="H4115" s="41">
        <f>IF(MOD(G4115,9)=0,9,MOD(G4115,9))</f>
        <v>2</v>
      </c>
      <c r="I4115" s="45" t="str">
        <f>IFERROR(MID("日月火水木金土",WEEKDAY(D4115),1),"")</f>
        <v>木</v>
      </c>
      <c r="J4115" s="305" t="s">
        <v>3107</v>
      </c>
      <c r="K4115" s="203" t="str">
        <f>VLOOKUP(F4115,石と花メイン,3,FALSE)</f>
        <v>■紫水晶</v>
      </c>
      <c r="L4115" s="298" t="str">
        <f>VLOOKUP(F4115,石と花メイン,4,FALSE)</f>
        <v>スノーフレーク【鈴蘭水仙】</v>
      </c>
      <c r="M4115" s="394">
        <f>IF(OR(MONTH(F4115)&lt;7,AND(MONTH(F4115)=7,DAY(F4115)&lt;=25)),
MOD(SUM((E4115-1901)*365,259),260),
MOD(SUM((E4115-1900)*365,259),260))</f>
        <v>174</v>
      </c>
      <c r="N4115" s="391">
        <f>IF(AND(MONTH(F4115)=7,DAY(F4115)&gt;25),1,
ROUNDDOWN((SUM(VLOOKUP(MONTH(F4115),D暦変換用数値,2,FALSE),DAY(F4115))/28)+1,0))</f>
        <v>8</v>
      </c>
      <c r="O4115" s="46">
        <f>IF(AND(MONTH(F4115)=7,DAY(F4115)&gt;25),DAY(F4115)-25,
MOD((SUM(VLOOKUP(MONTH(F4115),D暦変換用数値,2,FALSE),DAY(F4115))),28)+1)</f>
        <v>11</v>
      </c>
      <c r="P4115" s="407">
        <f>IF(OR(MONTH(F4115)&lt;7,AND(MONTH(F4115)=7,DAY(F4115)&lt;=25)),
MOD(SUM((E4115-1901)*365,(N4115-1)*28,O4115,258),260),
MOD(SUM((E4115-1900)*365,(N4115-1)*28,O4115,258),260))</f>
        <v>120</v>
      </c>
      <c r="Q4115" s="373" t="str">
        <f>VLOOKUP(MOD(P4115,4),色,2,FALSE)</f>
        <v>黄色い</v>
      </c>
      <c r="R4115" s="291" t="str">
        <f>VLOOKUP(MOD(P4115,13),銀河の音,2,FALSE)</f>
        <v>電気の</v>
      </c>
      <c r="S4115" s="384" t="str">
        <f>VLOOKUP(MOD(P4115,20),太陽の紋章,2,FALSE)</f>
        <v>太陽</v>
      </c>
      <c r="T4115" s="96" t="s">
        <v>6709</v>
      </c>
    </row>
    <row r="4116" spans="1:20">
      <c r="A4116" s="50" t="str">
        <f>VLOOKUP(MOD(E4116,10),十干,2,FALSE)</f>
        <v>壬</v>
      </c>
      <c r="B4116" s="199" t="str">
        <f>VLOOKUP(MOD(E4116,12),十二支,3,FALSE)</f>
        <v xml:space="preserve">11 木 </v>
      </c>
      <c r="C4116" s="201" t="str">
        <f>VLOOKUP(F4116,星座,3,TRUE)</f>
        <v xml:space="preserve">07 天 </v>
      </c>
      <c r="D4116" s="531">
        <v>26346</v>
      </c>
      <c r="E4116" s="1">
        <f>IFERROR(YEAR(D4116),LEFT(D4116,4))</f>
        <v>1972</v>
      </c>
      <c r="F4116" s="1" t="str">
        <f>IF(ISTEXT(D4116),RIGHT(D4116,5),TEXT(D4116,"mm/dd"))</f>
        <v>02/17</v>
      </c>
      <c r="G4116" s="39">
        <f>SUM(MID(E4116,1,1),MID(E4116,2,1),MID(E4116,3,1),MID(E4116,4,1),MID(F4116,1,1),MID(F4116,2,1),MID(F4116,4,1),MID(F4116,5,1))</f>
        <v>29</v>
      </c>
      <c r="H4116" s="41">
        <f>IF(MOD(G4116,9)=0,9,MOD(G4116,9))</f>
        <v>2</v>
      </c>
      <c r="I4116" s="45" t="str">
        <f>IFERROR(MID("日月火水木金土",WEEKDAY(D4116),1),"")</f>
        <v>木</v>
      </c>
      <c r="J4116" s="304" t="s">
        <v>8554</v>
      </c>
      <c r="K4116" s="202" t="str">
        <f>VLOOKUP(F4116,石と花メイン,3,FALSE)</f>
        <v>■紫水晶</v>
      </c>
      <c r="L4116" s="297" t="str">
        <f>VLOOKUP(F4116,石と花メイン,4,FALSE)</f>
        <v>スノーフレーク【鈴蘭水仙】</v>
      </c>
      <c r="M4116" s="393">
        <f>IF(OR(MONTH(F4116)&lt;7,AND(MONTH(F4116)=7,DAY(F4116)&lt;=25)),
MOD(SUM((E4116-1901)*365,259),260),
MOD(SUM((E4116-1900)*365,259),260))</f>
        <v>174</v>
      </c>
      <c r="N4116" s="390">
        <f>IF(AND(MONTH(F4116)=7,DAY(F4116)&gt;25),1,
ROUNDDOWN((SUM(VLOOKUP(MONTH(F4116),D暦変換用数値,2,FALSE),DAY(F4116))/28)+1,0))</f>
        <v>8</v>
      </c>
      <c r="O4116" s="205">
        <f>IF(AND(MONTH(F4116)=7,DAY(F4116)&gt;25),DAY(F4116)-25,
MOD((SUM(VLOOKUP(MONTH(F4116),D暦変換用数値,2,FALSE),DAY(F4116))),28)+1)</f>
        <v>11</v>
      </c>
      <c r="P4116" s="406">
        <f>IF(OR(MONTH(F4116)&lt;7,AND(MONTH(F4116)=7,DAY(F4116)&lt;=25)),
MOD(SUM((E4116-1901)*365,(N4116-1)*28,O4116,258),260),
MOD(SUM((E4116-1900)*365,(N4116-1)*28,O4116,258),260))</f>
        <v>120</v>
      </c>
      <c r="Q4116" s="373" t="str">
        <f>VLOOKUP(MOD(P4116,4),色,2,FALSE)</f>
        <v>黄色い</v>
      </c>
      <c r="R4116" s="291" t="str">
        <f>VLOOKUP(MOD(P4116,13),銀河の音,2,FALSE)</f>
        <v>電気の</v>
      </c>
      <c r="S4116" s="384" t="str">
        <f>VLOOKUP(MOD(P4116,20),太陽の紋章,2,FALSE)</f>
        <v>太陽</v>
      </c>
      <c r="T4116" s="111" t="s">
        <v>8543</v>
      </c>
    </row>
    <row r="4117" spans="1:20">
      <c r="A4117" s="50" t="str">
        <f>VLOOKUP(MOD(E4117,10),十干,2,FALSE)</f>
        <v>甲</v>
      </c>
      <c r="B4117" s="199" t="str">
        <f>VLOOKUP(MOD(E4117,12),十二支,3,FALSE)</f>
        <v xml:space="preserve">11 木 </v>
      </c>
      <c r="C4117" s="201" t="str">
        <f>VLOOKUP(F4117,星座,3,TRUE)</f>
        <v xml:space="preserve">07 天 </v>
      </c>
      <c r="D4117" s="531">
        <v>30706</v>
      </c>
      <c r="E4117" s="1">
        <f>IFERROR(YEAR(D4117),LEFT(D4117,4))</f>
        <v>1984</v>
      </c>
      <c r="F4117" s="1" t="str">
        <f>IF(ISTEXT(D4117),RIGHT(D4117,5),TEXT(D4117,"mm/dd"))</f>
        <v>01/25</v>
      </c>
      <c r="G4117" s="39">
        <f>SUM(MID(E4117,1,1),MID(E4117,2,1),MID(E4117,3,1),MID(E4117,4,1),MID(F4117,1,1),MID(F4117,2,1),MID(F4117,4,1),MID(F4117,5,1))</f>
        <v>30</v>
      </c>
      <c r="H4117" s="41">
        <f>IF(MOD(G4117,9)=0,9,MOD(G4117,9))</f>
        <v>3</v>
      </c>
      <c r="I4117" s="45" t="str">
        <f>IFERROR(MID("日月火水木金土",WEEKDAY(D4117),1),"")</f>
        <v>水</v>
      </c>
      <c r="J4117" s="304" t="s">
        <v>684</v>
      </c>
      <c r="K4117" s="202" t="str">
        <f>VLOOKUP(F4117,石と花メイン,3,FALSE)</f>
        <v>◆金緑石</v>
      </c>
      <c r="L4117" s="297" t="str">
        <f>VLOOKUP(F4117,石と花メイン,4,FALSE)</f>
        <v>セラスチウム【白耳菜草】</v>
      </c>
      <c r="M4117" s="393">
        <f>IF(OR(MONTH(F4117)&lt;7,AND(MONTH(F4117)=7,DAY(F4117)&lt;=25)),
MOD(SUM((E4117-1901)*365,259),260),
MOD(SUM((E4117-1900)*365,259),260))</f>
        <v>134</v>
      </c>
      <c r="N4117" s="390">
        <f>IF(AND(MONTH(F4117)=7,DAY(F4117)&gt;25),1,
ROUNDDOWN((SUM(VLOOKUP(MONTH(F4117),D暦変換用数値,2,FALSE),DAY(F4117))/28)+1,0))</f>
        <v>7</v>
      </c>
      <c r="O4117" s="205">
        <f>IF(AND(MONTH(F4117)=7,DAY(F4117)&gt;25),DAY(F4117)-25,
MOD((SUM(VLOOKUP(MONTH(F4117),D暦変換用数値,2,FALSE),DAY(F4117))),28)+1)</f>
        <v>16</v>
      </c>
      <c r="P4117" s="406">
        <f>IF(OR(MONTH(F4117)&lt;7,AND(MONTH(F4117)=7,DAY(F4117)&lt;=25)),
MOD(SUM((E4117-1901)*365,(N4117-1)*28,O4117,258),260),
MOD(SUM((E4117-1900)*365,(N4117-1)*28,O4117,258),260))</f>
        <v>57</v>
      </c>
      <c r="Q4117" s="372" t="str">
        <f>VLOOKUP(MOD(P4117,4),色,2,FALSE)</f>
        <v>赤い</v>
      </c>
      <c r="R4117" s="290" t="str">
        <f>VLOOKUP(MOD(P4117,13),銀河の音,2,FALSE)</f>
        <v>倍音の</v>
      </c>
      <c r="S4117" s="383" t="str">
        <f>VLOOKUP(MOD(P4117,20),太陽の紋章,2,FALSE)</f>
        <v>地球</v>
      </c>
      <c r="T4117" s="97" t="s">
        <v>6710</v>
      </c>
    </row>
    <row r="4118" spans="1:20">
      <c r="A4118" s="50" t="str">
        <f>VLOOKUP(MOD(E4118,10),十干,2,FALSE)</f>
        <v>甲</v>
      </c>
      <c r="B4118" s="199" t="str">
        <f>VLOOKUP(MOD(E4118,12),十二支,3,FALSE)</f>
        <v xml:space="preserve">11 木 </v>
      </c>
      <c r="C4118" s="201" t="str">
        <f>VLOOKUP(F4118,星座,3,TRUE)</f>
        <v xml:space="preserve">07 天 </v>
      </c>
      <c r="D4118" s="531">
        <v>30713</v>
      </c>
      <c r="E4118" s="1">
        <f>IFERROR(YEAR(D4118),LEFT(D4118,4))</f>
        <v>1984</v>
      </c>
      <c r="F4118" s="1" t="str">
        <f>IF(ISTEXT(D4118),RIGHT(D4118,5),TEXT(D4118,"mm/dd"))</f>
        <v>02/01</v>
      </c>
      <c r="G4118" s="39">
        <f>SUM(MID(E4118,1,1),MID(E4118,2,1),MID(E4118,3,1),MID(E4118,4,1),MID(F4118,1,1),MID(F4118,2,1),MID(F4118,4,1),MID(F4118,5,1))</f>
        <v>25</v>
      </c>
      <c r="H4118" s="41">
        <f>IF(MOD(G4118,9)=0,9,MOD(G4118,9))</f>
        <v>7</v>
      </c>
      <c r="I4118" s="45" t="str">
        <f>IFERROR(MID("日月火水木金土",WEEKDAY(D4118),1),"")</f>
        <v>水</v>
      </c>
      <c r="J4118" s="304" t="s">
        <v>685</v>
      </c>
      <c r="K4118" s="202" t="str">
        <f>VLOOKUP(F4118,石と花メイン,3,FALSE)</f>
        <v>■紫水晶</v>
      </c>
      <c r="L4118" s="297" t="str">
        <f>VLOOKUP(F4118,石と花メイン,4,FALSE)</f>
        <v>マーガレット【木春菊】</v>
      </c>
      <c r="M4118" s="393">
        <f>IF(OR(MONTH(F4118)&lt;7,AND(MONTH(F4118)=7,DAY(F4118)&lt;=25)),
MOD(SUM((E4118-1901)*365,259),260),
MOD(SUM((E4118-1900)*365,259),260))</f>
        <v>134</v>
      </c>
      <c r="N4118" s="390">
        <f>IF(AND(MONTH(F4118)=7,DAY(F4118)&gt;25),1,
ROUNDDOWN((SUM(VLOOKUP(MONTH(F4118),D暦変換用数値,2,FALSE),DAY(F4118))/28)+1,0))</f>
        <v>7</v>
      </c>
      <c r="O4118" s="205">
        <f>IF(AND(MONTH(F4118)=7,DAY(F4118)&gt;25),DAY(F4118)-25,
MOD((SUM(VLOOKUP(MONTH(F4118),D暦変換用数値,2,FALSE),DAY(F4118))),28)+1)</f>
        <v>23</v>
      </c>
      <c r="P4118" s="406">
        <f>IF(OR(MONTH(F4118)&lt;7,AND(MONTH(F4118)=7,DAY(F4118)&lt;=25)),
MOD(SUM((E4118-1901)*365,(N4118-1)*28,O4118,258),260),
MOD(SUM((E4118-1900)*365,(N4118-1)*28,O4118,258),260))</f>
        <v>64</v>
      </c>
      <c r="Q4118" s="373" t="str">
        <f>VLOOKUP(MOD(P4118,4),色,2,FALSE)</f>
        <v>黄色い</v>
      </c>
      <c r="R4118" s="291" t="str">
        <f>VLOOKUP(MOD(P4118,13),銀河の音,2,FALSE)</f>
        <v>水晶の</v>
      </c>
      <c r="S4118" s="384" t="str">
        <f>VLOOKUP(MOD(P4118,20),太陽の紋章,2,FALSE)</f>
        <v>種</v>
      </c>
      <c r="T4118" s="103" t="s">
        <v>2703</v>
      </c>
    </row>
    <row r="4119" spans="1:20">
      <c r="A4119" s="286" t="str">
        <f>VLOOKUP(MOD(E4119,10),十干,2,FALSE)</f>
        <v>丙</v>
      </c>
      <c r="B4119" s="283" t="str">
        <f>VLOOKUP(MOD(E4119,12),十二支,3,FALSE)</f>
        <v xml:space="preserve">11 木 </v>
      </c>
      <c r="C4119" s="287" t="str">
        <f>VLOOKUP(F4119,星座,3,TRUE)</f>
        <v xml:space="preserve">07 天 </v>
      </c>
      <c r="D4119" s="530">
        <v>35085</v>
      </c>
      <c r="E4119" s="85">
        <f>IFERROR(YEAR(D4119),LEFT(D4119,4))</f>
        <v>1996</v>
      </c>
      <c r="F4119" s="85" t="str">
        <f>IF(ISTEXT(D4119),RIGHT(D4119,5),TEXT(D4119,"mm/dd"))</f>
        <v>01/21</v>
      </c>
      <c r="G4119" s="89">
        <f>SUM(MID(E4119,1,1),MID(E4119,2,1),MID(E4119,3,1),MID(E4119,4,1),MID(F4119,1,1),MID(F4119,2,1),MID(F4119,4,1),MID(F4119,5,1))</f>
        <v>29</v>
      </c>
      <c r="H4119" s="89">
        <f>IF(MOD(G4119,9)=0,9,MOD(G4119,9))</f>
        <v>2</v>
      </c>
      <c r="I4119" s="85" t="str">
        <f>IFERROR(MID("日月火水木金土",WEEKDAY(D4119),1),"")</f>
        <v>日</v>
      </c>
      <c r="J4119" s="308" t="s">
        <v>7125</v>
      </c>
      <c r="K4119" s="87" t="str">
        <f>VLOOKUP(F4119,石と花メイン,3,FALSE)</f>
        <v>◆藍玉</v>
      </c>
      <c r="L4119" s="300" t="str">
        <f>VLOOKUP(F4119,石と花メイン,4,FALSE)</f>
        <v>ローズマリー【迷迭香/万年郎】</v>
      </c>
      <c r="M4119" s="397">
        <f>IF(OR(MONTH(F4119)&lt;7,AND(MONTH(F4119)=7,DAY(F4119)&lt;=25)),
MOD(SUM((E4119-1901)*365,259),260),
MOD(SUM((E4119-1900)*365,259),260))</f>
        <v>94</v>
      </c>
      <c r="N4119" s="87">
        <f>IF(AND(MONTH(F4119)=7,DAY(F4119)&gt;25),1,
ROUNDDOWN((SUM(VLOOKUP(MONTH(F4119),D暦変換用数値,2,FALSE),DAY(F4119))/28)+1,0))</f>
        <v>7</v>
      </c>
      <c r="O4119" s="82">
        <f>IF(AND(MONTH(F4119)=7,DAY(F4119)&gt;25),DAY(F4119)-25,
MOD((SUM(VLOOKUP(MONTH(F4119),D暦変換用数値,2,FALSE),DAY(F4119))),28)+1)</f>
        <v>12</v>
      </c>
      <c r="P4119" s="409">
        <f>IF(OR(MONTH(F4119)&lt;7,AND(MONTH(F4119)=7,DAY(F4119)&lt;=25)),
MOD(SUM((E4119-1901)*365,(N4119-1)*28,O4119,258),260),
MOD(SUM((E4119-1900)*365,(N4119-1)*28,O4119,258),260))</f>
        <v>13</v>
      </c>
      <c r="Q4119" s="371" t="str">
        <f>VLOOKUP(MOD(P4119,4),色,2,FALSE)</f>
        <v>赤い</v>
      </c>
      <c r="R4119" s="289" t="str">
        <f>VLOOKUP(MOD(P4119,13),銀河の音,2,FALSE)</f>
        <v>宇宙の</v>
      </c>
      <c r="S4119" s="382" t="str">
        <f>VLOOKUP(MOD(P4119,20),太陽の紋章,2,FALSE)</f>
        <v>空歩く者</v>
      </c>
      <c r="T4119" s="91"/>
    </row>
    <row r="4120" spans="1:20">
      <c r="A4120" s="282" t="str">
        <f>VLOOKUP(MOD(E4120,10),十干,2,FALSE)</f>
        <v>丙</v>
      </c>
      <c r="B4120" s="283" t="str">
        <f>VLOOKUP(MOD(E4120,12),十二支,3,FALSE)</f>
        <v xml:space="preserve">11 木 </v>
      </c>
      <c r="C4120" s="287" t="str">
        <f>VLOOKUP(F4120,星座,3,TRUE)</f>
        <v xml:space="preserve">07 天 </v>
      </c>
      <c r="D4120" s="533">
        <v>35107</v>
      </c>
      <c r="E4120" s="83">
        <f>IFERROR(YEAR(D4120),LEFT(D4120,4))</f>
        <v>1996</v>
      </c>
      <c r="F4120" s="83" t="str">
        <f>IF(ISTEXT(D4120),RIGHT(D4120,5),TEXT(D4120,"mm/dd"))</f>
        <v>02/12</v>
      </c>
      <c r="G4120" s="88">
        <f>SUM(MID(E4120,1,1),MID(E4120,2,1),MID(E4120,3,1),MID(E4120,4,1),MID(F4120,1,1),MID(F4120,2,1),MID(F4120,4,1),MID(F4120,5,1))</f>
        <v>30</v>
      </c>
      <c r="H4120" s="88">
        <f>IF(MOD(G4120,9)=0,9,MOD(G4120,9))</f>
        <v>3</v>
      </c>
      <c r="I4120" s="83" t="str">
        <f>IFERROR(MID("日月火水木金土",WEEKDAY(D4120),1),"")</f>
        <v>月</v>
      </c>
      <c r="J4120" s="303" t="s">
        <v>617</v>
      </c>
      <c r="K4120" s="87" t="str">
        <f>VLOOKUP(F4120,石と花メイン,3,FALSE)</f>
        <v>■紅玉髄</v>
      </c>
      <c r="L4120" s="296" t="str">
        <f>VLOOKUP(F4120,石と花メイン,4,FALSE)</f>
        <v>連翹【鼬草】</v>
      </c>
      <c r="M4120" s="392">
        <f>IF(OR(MONTH(F4120)&lt;7,AND(MONTH(F4120)=7,DAY(F4120)&lt;=25)),
MOD(SUM((E4120-1901)*365,259),260),
MOD(SUM((E4120-1900)*365,259),260))</f>
        <v>94</v>
      </c>
      <c r="N4120" s="330">
        <f>IF(AND(MONTH(F4120)=7,DAY(F4120)&gt;25),1,
ROUNDDOWN((SUM(VLOOKUP(MONTH(F4120),D暦変換用数値,2,FALSE),DAY(F4120))/28)+1,0))</f>
        <v>8</v>
      </c>
      <c r="O4120" s="84">
        <f>IF(AND(MONTH(F4120)=7,DAY(F4120)&gt;25),DAY(F4120)-25,
MOD((SUM(VLOOKUP(MONTH(F4120),D暦変換用数値,2,FALSE),DAY(F4120))),28)+1)</f>
        <v>6</v>
      </c>
      <c r="P4120" s="405">
        <f>IF(OR(MONTH(F4120)&lt;7,AND(MONTH(F4120)=7,DAY(F4120)&lt;=25)),
MOD(SUM((E4120-1901)*365,(N4120-1)*28,O4120,258),260),
MOD(SUM((E4120-1900)*365,(N4120-1)*28,O4120,258),260))</f>
        <v>35</v>
      </c>
      <c r="Q4120" s="371" t="str">
        <f>VLOOKUP(MOD(P4120,4),色,2,FALSE)</f>
        <v>青い</v>
      </c>
      <c r="R4120" s="289" t="str">
        <f>VLOOKUP(MOD(P4120,13),銀河の音,2,FALSE)</f>
        <v>太陽の</v>
      </c>
      <c r="S4120" s="382" t="str">
        <f>VLOOKUP(MOD(P4120,20),太陽の紋章,2,FALSE)</f>
        <v>鷲</v>
      </c>
      <c r="T4120" s="102" t="s">
        <v>3631</v>
      </c>
    </row>
    <row r="4121" spans="1:20">
      <c r="A4121" s="282" t="str">
        <f>VLOOKUP(MOD(E4121,10),十干,2,FALSE)</f>
        <v>戊</v>
      </c>
      <c r="B4121" s="283" t="str">
        <f>VLOOKUP(MOD(E4121,12),十二支,3,FALSE)</f>
        <v xml:space="preserve">11 木 </v>
      </c>
      <c r="C4121" s="287" t="str">
        <f>VLOOKUP(F4121,星座,3,TRUE)</f>
        <v xml:space="preserve">07 天 </v>
      </c>
      <c r="D4121" s="533">
        <v>39491</v>
      </c>
      <c r="E4121" s="83">
        <f>IFERROR(YEAR(D4121),LEFT(D4121,4))</f>
        <v>2008</v>
      </c>
      <c r="F4121" s="83" t="str">
        <f>IF(ISTEXT(D4121),RIGHT(D4121,5),TEXT(D4121,"mm/dd"))</f>
        <v>02/13</v>
      </c>
      <c r="G4121" s="88">
        <f>SUM(MID(E4121,1,1),MID(E4121,2,1),MID(E4121,3,1),MID(E4121,4,1),MID(F4121,1,1),MID(F4121,2,1),MID(F4121,4,1),MID(F4121,5,1))</f>
        <v>16</v>
      </c>
      <c r="H4121" s="88">
        <f>IF(MOD(G4121,9)=0,9,MOD(G4121,9))</f>
        <v>7</v>
      </c>
      <c r="I4121" s="83" t="str">
        <f>IFERROR(MID("日月火水木金土",WEEKDAY(D4121),1),"")</f>
        <v>水</v>
      </c>
      <c r="J4121" s="303" t="s">
        <v>1113</v>
      </c>
      <c r="K4121" s="87" t="str">
        <f>VLOOKUP(F4121,石と花メイン,3,FALSE)</f>
        <v>◆橄欖石</v>
      </c>
      <c r="L4121" s="296" t="str">
        <f>VLOOKUP(F4121,石と花メイン,4,FALSE)</f>
        <v>柳【風見草】</v>
      </c>
      <c r="M4121" s="392">
        <f>IF(OR(MONTH(F4121)&lt;7,AND(MONTH(F4121)=7,DAY(F4121)&lt;=25)),
MOD(SUM((E4121-1901)*365,259),260),
MOD(SUM((E4121-1900)*365,259),260))</f>
        <v>54</v>
      </c>
      <c r="N4121" s="330">
        <f>IF(AND(MONTH(F4121)=7,DAY(F4121)&gt;25),1,
ROUNDDOWN((SUM(VLOOKUP(MONTH(F4121),D暦変換用数値,2,FALSE),DAY(F4121))/28)+1,0))</f>
        <v>8</v>
      </c>
      <c r="O4121" s="84">
        <f>IF(AND(MONTH(F4121)=7,DAY(F4121)&gt;25),DAY(F4121)-25,
MOD((SUM(VLOOKUP(MONTH(F4121),D暦変換用数値,2,FALSE),DAY(F4121))),28)+1)</f>
        <v>7</v>
      </c>
      <c r="P4121" s="405">
        <f>IF(OR(MONTH(F4121)&lt;7,AND(MONTH(F4121)=7,DAY(F4121)&lt;=25)),
MOD(SUM((E4121-1901)*365,(N4121-1)*28,O4121,258),260),
MOD(SUM((E4121-1900)*365,(N4121-1)*28,O4121,258),260))</f>
        <v>256</v>
      </c>
      <c r="Q4121" s="371" t="str">
        <f>VLOOKUP(MOD(P4121,4),色,2,FALSE)</f>
        <v>黄色い</v>
      </c>
      <c r="R4121" s="289" t="str">
        <f>VLOOKUP(MOD(P4121,13),銀河の音,2,FALSE)</f>
        <v>太陽の</v>
      </c>
      <c r="S4121" s="382" t="str">
        <f>VLOOKUP(MOD(P4121,20),太陽の紋章,2,FALSE)</f>
        <v>戦士</v>
      </c>
      <c r="T4121" s="91"/>
    </row>
    <row r="4122" spans="1:20">
      <c r="A4122" s="50" t="str">
        <f>VLOOKUP(MOD(E4122,10),十干,2,FALSE)</f>
        <v>丙</v>
      </c>
      <c r="B4122" s="199" t="str">
        <f>VLOOKUP(MOD(E4122,12),十二支,3,FALSE)</f>
        <v xml:space="preserve">11 木 </v>
      </c>
      <c r="C4122" s="201" t="str">
        <f>VLOOKUP(F4122,星座,3,TRUE)</f>
        <v xml:space="preserve">07 天 </v>
      </c>
      <c r="D4122" s="531" t="s">
        <v>4170</v>
      </c>
      <c r="E4122" s="1" t="str">
        <f>IFERROR(YEAR(D4122),LEFT(D4122,4))</f>
        <v>1516</v>
      </c>
      <c r="F4122" s="1" t="str">
        <f>IF(ISTEXT(D4122),RIGHT(D4122,5),TEXT(D4122,"mm/dd"))</f>
        <v>02/18</v>
      </c>
      <c r="G4122" s="39">
        <f>SUM(MID(E4122,1,1),MID(E4122,2,1),MID(E4122,3,1),MID(E4122,4,1),MID(F4122,1,1),MID(F4122,2,1),MID(F4122,4,1),MID(F4122,5,1))</f>
        <v>24</v>
      </c>
      <c r="H4122" s="41">
        <f>IF(MOD(G4122,9)=0,9,MOD(G4122,9))</f>
        <v>6</v>
      </c>
      <c r="I4122" s="45" t="str">
        <f>IFERROR(MID("日月火水木金土",WEEKDAY(D4122),1),"")</f>
        <v/>
      </c>
      <c r="J4122" s="304" t="s">
        <v>4008</v>
      </c>
      <c r="K4122" s="202" t="str">
        <f>VLOOKUP(F4122,石と花メイン,3,FALSE)</f>
        <v>●翡翠</v>
      </c>
      <c r="L4122" s="297" t="str">
        <f>VLOOKUP(F4122,石と花メイン,4,FALSE)</f>
        <v>立金花/流金花</v>
      </c>
      <c r="M4122" s="393">
        <f>IF(OR(MONTH(F4122)&lt;7,AND(MONTH(F4122)=7,DAY(F4122)&lt;=25)),
MOD(SUM((E4122-1901)*365,259),260),
MOD(SUM((E4122-1900)*365,259),260))</f>
        <v>134</v>
      </c>
      <c r="N4122" s="390">
        <f>IF(AND(MONTH(F4122)=7,DAY(F4122)&gt;25),1,
ROUNDDOWN((SUM(VLOOKUP(MONTH(F4122),D暦変換用数値,2,FALSE),DAY(F4122))/28)+1,0))</f>
        <v>8</v>
      </c>
      <c r="O4122" s="205">
        <f>IF(AND(MONTH(F4122)=7,DAY(F4122)&gt;25),DAY(F4122)-25,
MOD((SUM(VLOOKUP(MONTH(F4122),D暦変換用数値,2,FALSE),DAY(F4122))),28)+1)</f>
        <v>12</v>
      </c>
      <c r="P4122" s="406">
        <f>IF(OR(MONTH(F4122)&lt;7,AND(MONTH(F4122)=7,DAY(F4122)&lt;=25)),
MOD(SUM((E4122-1901)*365,(N4122-1)*28,O4122,258),260),
MOD(SUM((E4122-1900)*365,(N4122-1)*28,O4122,258),260))</f>
        <v>81</v>
      </c>
      <c r="Q4122" s="372" t="str">
        <f>VLOOKUP(MOD(P4122,4),色,2,FALSE)</f>
        <v>赤い</v>
      </c>
      <c r="R4122" s="290" t="str">
        <f>VLOOKUP(MOD(P4122,13),銀河の音,2,FALSE)</f>
        <v>電気の</v>
      </c>
      <c r="S4122" s="383" t="str">
        <f>VLOOKUP(MOD(P4122,20),太陽の紋章,2,FALSE)</f>
        <v>竜</v>
      </c>
      <c r="T4122" s="106" t="s">
        <v>3265</v>
      </c>
    </row>
    <row r="4123" spans="1:20">
      <c r="A4123" s="50" t="str">
        <f>VLOOKUP(MOD(E4123,10),十干,2,FALSE)</f>
        <v>甲</v>
      </c>
      <c r="B4123" s="199" t="str">
        <f>VLOOKUP(MOD(E4123,12),十二支,3,FALSE)</f>
        <v xml:space="preserve">11 木 </v>
      </c>
      <c r="C4123" s="201" t="str">
        <f>VLOOKUP(F4123,星座,3,TRUE)</f>
        <v xml:space="preserve">07 天 </v>
      </c>
      <c r="D4123" s="531" t="s">
        <v>8879</v>
      </c>
      <c r="E4123" s="1" t="str">
        <f>IFERROR(YEAR(D4123),LEFT(D4123,4))</f>
        <v>1564</v>
      </c>
      <c r="F4123" s="1" t="str">
        <f>IF(ISTEXT(D4123),RIGHT(D4123,5),TEXT(D4123,"mm/dd"))</f>
        <v>02/15</v>
      </c>
      <c r="G4123" s="39">
        <f>SUM(MID(E4123,1,1),MID(E4123,2,1),MID(E4123,3,1),MID(E4123,4,1),MID(F4123,1,1),MID(F4123,2,1),MID(F4123,4,1),MID(F4123,5,1))</f>
        <v>24</v>
      </c>
      <c r="H4123" s="41">
        <f>IF(MOD(G4123,9)=0,9,MOD(G4123,9))</f>
        <v>6</v>
      </c>
      <c r="I4123" s="45" t="str">
        <f>IFERROR(MID("日月火水木金土",WEEKDAY(D4123),1),"")</f>
        <v/>
      </c>
      <c r="J4123" s="304" t="s">
        <v>1187</v>
      </c>
      <c r="K4123" s="202" t="str">
        <f>VLOOKUP(F4123,石と花メイン,3,FALSE)</f>
        <v>◇金剛石</v>
      </c>
      <c r="L4123" s="297" t="str">
        <f>VLOOKUP(F4123,石と花メイン,4,FALSE)</f>
        <v>三椏/三又</v>
      </c>
      <c r="M4123" s="393">
        <f>IF(OR(MONTH(F4123)&lt;7,AND(MONTH(F4123)=7,DAY(F4123)&lt;=25)),
MOD(SUM((E4123-1901)*365,259),260),
MOD(SUM((E4123-1900)*365,259),260))</f>
        <v>234</v>
      </c>
      <c r="N4123" s="390">
        <f>IF(AND(MONTH(F4123)=7,DAY(F4123)&gt;25),1,
ROUNDDOWN((SUM(VLOOKUP(MONTH(F4123),D暦変換用数値,2,FALSE),DAY(F4123))/28)+1,0))</f>
        <v>8</v>
      </c>
      <c r="O4123" s="205">
        <f>IF(AND(MONTH(F4123)=7,DAY(F4123)&gt;25),DAY(F4123)-25,
MOD((SUM(VLOOKUP(MONTH(F4123),D暦変換用数値,2,FALSE),DAY(F4123))),28)+1)</f>
        <v>9</v>
      </c>
      <c r="P4123" s="406">
        <f>IF(OR(MONTH(F4123)&lt;7,AND(MONTH(F4123)=7,DAY(F4123)&lt;=25)),
MOD(SUM((E4123-1901)*365,(N4123-1)*28,O4123,258),260),
MOD(SUM((E4123-1900)*365,(N4123-1)*28,O4123,258),260))</f>
        <v>178</v>
      </c>
      <c r="Q4123" s="375" t="str">
        <f>VLOOKUP(MOD(P4123,4),色,2,FALSE)</f>
        <v>白い</v>
      </c>
      <c r="R4123" s="293" t="str">
        <f>VLOOKUP(MOD(P4123,13),銀河の音,2,FALSE)</f>
        <v>太陽の</v>
      </c>
      <c r="S4123" s="386" t="str">
        <f>VLOOKUP(MOD(P4123,20),太陽の紋章,2,FALSE)</f>
        <v>鏡</v>
      </c>
      <c r="T4123" s="97" t="s">
        <v>1039</v>
      </c>
    </row>
    <row r="4124" spans="1:20">
      <c r="A4124" s="282" t="str">
        <f>VLOOKUP(MOD(E4124,10),十干,2,FALSE)</f>
        <v>甲</v>
      </c>
      <c r="B4124" s="283" t="str">
        <f>VLOOKUP(MOD(E4124,12),十二支,3,FALSE)</f>
        <v xml:space="preserve">11 木 </v>
      </c>
      <c r="C4124" s="287" t="str">
        <f>VLOOKUP(F4124,星座,3,TRUE)</f>
        <v xml:space="preserve">07 天 </v>
      </c>
      <c r="D4124" s="533" t="s">
        <v>8880</v>
      </c>
      <c r="E4124" s="83" t="str">
        <f>IFERROR(YEAR(D4124),LEFT(D4124,4))</f>
        <v>1564</v>
      </c>
      <c r="F4124" s="83" t="str">
        <f>IF(ISTEXT(D4124),RIGHT(D4124,5),TEXT(D4124,"mm/dd"))</f>
        <v>02/18</v>
      </c>
      <c r="G4124" s="88">
        <f>SUM(MID(E4124,1,1),MID(E4124,2,1),MID(E4124,3,1),MID(E4124,4,1),MID(F4124,1,1),MID(F4124,2,1),MID(F4124,4,1),MID(F4124,5,1))</f>
        <v>27</v>
      </c>
      <c r="H4124" s="88">
        <f>IF(MOD(G4124,9)=0,9,MOD(G4124,9))</f>
        <v>9</v>
      </c>
      <c r="I4124" s="83" t="str">
        <f>IFERROR(MID("日月火水木金土",WEEKDAY(D4124),1),"")</f>
        <v/>
      </c>
      <c r="J4124" s="303" t="s">
        <v>4858</v>
      </c>
      <c r="K4124" s="87" t="str">
        <f>VLOOKUP(F4124,石と花メイン,3,FALSE)</f>
        <v>●翡翠</v>
      </c>
      <c r="L4124" s="296" t="str">
        <f>VLOOKUP(F4124,石と花メイン,4,FALSE)</f>
        <v>立金花/流金花</v>
      </c>
      <c r="M4124" s="392">
        <f>IF(OR(MONTH(F4124)&lt;7,AND(MONTH(F4124)=7,DAY(F4124)&lt;=25)),
MOD(SUM((E4124-1901)*365,259),260),
MOD(SUM((E4124-1900)*365,259),260))</f>
        <v>234</v>
      </c>
      <c r="N4124" s="330">
        <f>IF(AND(MONTH(F4124)=7,DAY(F4124)&gt;25),1,
ROUNDDOWN((SUM(VLOOKUP(MONTH(F4124),D暦変換用数値,2,FALSE),DAY(F4124))/28)+1,0))</f>
        <v>8</v>
      </c>
      <c r="O4124" s="84">
        <f>IF(AND(MONTH(F4124)=7,DAY(F4124)&gt;25),DAY(F4124)-25,
MOD((SUM(VLOOKUP(MONTH(F4124),D暦変換用数値,2,FALSE),DAY(F4124))),28)+1)</f>
        <v>12</v>
      </c>
      <c r="P4124" s="405">
        <f>IF(OR(MONTH(F4124)&lt;7,AND(MONTH(F4124)=7,DAY(F4124)&lt;=25)),
MOD(SUM((E4124-1901)*365,(N4124-1)*28,O4124,258),260),
MOD(SUM((E4124-1900)*365,(N4124-1)*28,O4124,258),260))</f>
        <v>181</v>
      </c>
      <c r="Q4124" s="371" t="str">
        <f>VLOOKUP(MOD(P4124,4),色,2,FALSE)</f>
        <v>赤い</v>
      </c>
      <c r="R4124" s="289" t="str">
        <f>VLOOKUP(MOD(P4124,13),銀河の音,2,FALSE)</f>
        <v>水晶の</v>
      </c>
      <c r="S4124" s="382" t="str">
        <f>VLOOKUP(MOD(P4124,20),太陽の紋章,2,FALSE)</f>
        <v>竜</v>
      </c>
      <c r="T4124" s="91" t="s">
        <v>3736</v>
      </c>
    </row>
    <row r="4125" spans="1:20">
      <c r="A4125" s="50" t="str">
        <f>VLOOKUP(MOD(E4125,10),十干,2,FALSE)</f>
        <v>丙</v>
      </c>
      <c r="B4125" s="199" t="str">
        <f>VLOOKUP(MOD(E4125,12),十二支,3,FALSE)</f>
        <v xml:space="preserve">11 木 </v>
      </c>
      <c r="C4125" s="201" t="str">
        <f>VLOOKUP(F4125,星座,3,TRUE)</f>
        <v xml:space="preserve">07 天 </v>
      </c>
      <c r="D4125" s="531" t="s">
        <v>4171</v>
      </c>
      <c r="E4125" s="1" t="str">
        <f>IFERROR(YEAR(D4125),LEFT(D4125,4))</f>
        <v>1756</v>
      </c>
      <c r="F4125" s="1" t="str">
        <f>IF(ISTEXT(D4125),RIGHT(D4125,5),TEXT(D4125,"mm/dd"))</f>
        <v>01/27</v>
      </c>
      <c r="G4125" s="39">
        <f>SUM(MID(E4125,1,1),MID(E4125,2,1),MID(E4125,3,1),MID(E4125,4,1),MID(F4125,1,1),MID(F4125,2,1),MID(F4125,4,1),MID(F4125,5,1))</f>
        <v>29</v>
      </c>
      <c r="H4125" s="41">
        <f>IF(MOD(G4125,9)=0,9,MOD(G4125,9))</f>
        <v>2</v>
      </c>
      <c r="I4125" s="45" t="str">
        <f>IFERROR(MID("日月火水木金土",WEEKDAY(D4125),1),"")</f>
        <v/>
      </c>
      <c r="J4125" s="304" t="s">
        <v>4859</v>
      </c>
      <c r="K4125" s="202" t="str">
        <f>VLOOKUP(F4125,石と花メイン,3,FALSE)</f>
        <v>●琥珀</v>
      </c>
      <c r="L4125" s="297" t="str">
        <f>VLOOKUP(F4125,石と花メイン,4,FALSE)</f>
        <v>七竈【山南天】</v>
      </c>
      <c r="M4125" s="393">
        <f>IF(OR(MONTH(F4125)&lt;7,AND(MONTH(F4125)=7,DAY(F4125)&lt;=25)),
MOD(SUM((E4125-1901)*365,259),260),
MOD(SUM((E4125-1900)*365,259),260))</f>
        <v>114</v>
      </c>
      <c r="N4125" s="390">
        <f>IF(AND(MONTH(F4125)=7,DAY(F4125)&gt;25),1,
ROUNDDOWN((SUM(VLOOKUP(MONTH(F4125),D暦変換用数値,2,FALSE),DAY(F4125))/28)+1,0))</f>
        <v>7</v>
      </c>
      <c r="O4125" s="205">
        <f>IF(AND(MONTH(F4125)=7,DAY(F4125)&gt;25),DAY(F4125)-25,
MOD((SUM(VLOOKUP(MONTH(F4125),D暦変換用数値,2,FALSE),DAY(F4125))),28)+1)</f>
        <v>18</v>
      </c>
      <c r="P4125" s="406">
        <f>IF(OR(MONTH(F4125)&lt;7,AND(MONTH(F4125)=7,DAY(F4125)&lt;=25)),
MOD(SUM((E4125-1901)*365,(N4125-1)*28,O4125,258),260),
MOD(SUM((E4125-1900)*365,(N4125-1)*28,O4125,258),260))</f>
        <v>39</v>
      </c>
      <c r="Q4125" s="374" t="str">
        <f>VLOOKUP(MOD(P4125,4),色,2,FALSE)</f>
        <v>青い</v>
      </c>
      <c r="R4125" s="292" t="str">
        <f>VLOOKUP(MOD(P4125,13),銀河の音,2,FALSE)</f>
        <v>宇宙の</v>
      </c>
      <c r="S4125" s="385" t="str">
        <f>VLOOKUP(MOD(P4125,20),太陽の紋章,2,FALSE)</f>
        <v>嵐</v>
      </c>
      <c r="T4125" s="98" t="s">
        <v>3736</v>
      </c>
    </row>
    <row r="4126" spans="1:20">
      <c r="A4126" s="282" t="str">
        <f>VLOOKUP(MOD(E4126,10),十干,2,FALSE)</f>
        <v>庚</v>
      </c>
      <c r="B4126" s="283" t="str">
        <f>VLOOKUP(MOD(E4126,12),十二支,3,FALSE)</f>
        <v xml:space="preserve">11 木 </v>
      </c>
      <c r="C4126" s="287" t="str">
        <f>VLOOKUP(F4126,星座,3,TRUE)</f>
        <v xml:space="preserve">07 天 </v>
      </c>
      <c r="D4126" s="533" t="s">
        <v>8881</v>
      </c>
      <c r="E4126" s="83" t="str">
        <f>IFERROR(YEAR(D4126),LEFT(D4126,4))</f>
        <v>1780</v>
      </c>
      <c r="F4126" s="83" t="str">
        <f>IF(ISTEXT(D4126),RIGHT(D4126,5),TEXT(D4126,"mm/dd"))</f>
        <v>01/24</v>
      </c>
      <c r="G4126" s="88">
        <f>SUM(MID(E4126,1,1),MID(E4126,2,1),MID(E4126,3,1),MID(E4126,4,1),MID(F4126,1,1),MID(F4126,2,1),MID(F4126,4,1),MID(F4126,5,1))</f>
        <v>23</v>
      </c>
      <c r="H4126" s="88">
        <f>IF(MOD(G4126,9)=0,9,MOD(G4126,9))</f>
        <v>5</v>
      </c>
      <c r="I4126" s="83" t="str">
        <f>IFERROR(MID("日月火水木金土",WEEKDAY(D4126),1),"")</f>
        <v/>
      </c>
      <c r="J4126" s="303" t="s">
        <v>613</v>
      </c>
      <c r="K4126" s="87" t="str">
        <f>VLOOKUP(F4126,石と花メイン,3,FALSE)</f>
        <v>■砂金水晶</v>
      </c>
      <c r="L4126" s="296" t="str">
        <f>VLOOKUP(F4126,石と花メイン,4,FALSE)</f>
        <v>万年青【老母草】</v>
      </c>
      <c r="M4126" s="392">
        <f>IF(OR(MONTH(F4126)&lt;7,AND(MONTH(F4126)=7,DAY(F4126)&lt;=25)),
MOD(SUM((E4126-1901)*365,259),260),
MOD(SUM((E4126-1900)*365,259),260))</f>
        <v>34</v>
      </c>
      <c r="N4126" s="330">
        <f>IF(AND(MONTH(F4126)=7,DAY(F4126)&gt;25),1,
ROUNDDOWN((SUM(VLOOKUP(MONTH(F4126),D暦変換用数値,2,FALSE),DAY(F4126))/28)+1,0))</f>
        <v>7</v>
      </c>
      <c r="O4126" s="84">
        <f>IF(AND(MONTH(F4126)=7,DAY(F4126)&gt;25),DAY(F4126)-25,
MOD((SUM(VLOOKUP(MONTH(F4126),D暦変換用数値,2,FALSE),DAY(F4126))),28)+1)</f>
        <v>15</v>
      </c>
      <c r="P4126" s="405">
        <f>IF(OR(MONTH(F4126)&lt;7,AND(MONTH(F4126)=7,DAY(F4126)&lt;=25)),
MOD(SUM((E4126-1901)*365,(N4126-1)*28,O4126,258),260),
MOD(SUM((E4126-1900)*365,(N4126-1)*28,O4126,258),260))</f>
        <v>216</v>
      </c>
      <c r="Q4126" s="371" t="str">
        <f>VLOOKUP(MOD(P4126,4),色,2,FALSE)</f>
        <v>黄色い</v>
      </c>
      <c r="R4126" s="289" t="str">
        <f>VLOOKUP(MOD(P4126,13),銀河の音,2,FALSE)</f>
        <v>銀河の</v>
      </c>
      <c r="S4126" s="382" t="str">
        <f>VLOOKUP(MOD(P4126,20),太陽の紋章,2,FALSE)</f>
        <v>戦士</v>
      </c>
      <c r="T4126" s="95" t="s">
        <v>2858</v>
      </c>
    </row>
    <row r="4127" spans="1:20">
      <c r="A4127" s="282" t="str">
        <f>VLOOKUP(MOD(E4127,10),十干,2,FALSE)</f>
        <v>甲</v>
      </c>
      <c r="B4127" s="283" t="str">
        <f>VLOOKUP(MOD(E4127,12),十二支,3,FALSE)</f>
        <v xml:space="preserve">11 木 </v>
      </c>
      <c r="C4127" s="287" t="str">
        <f>VLOOKUP(F4127,星座,3,TRUE)</f>
        <v xml:space="preserve">07 天 </v>
      </c>
      <c r="D4127" s="533" t="s">
        <v>8882</v>
      </c>
      <c r="E4127" s="83" t="str">
        <f>IFERROR(YEAR(D4127),LEFT(D4127,4))</f>
        <v>1804</v>
      </c>
      <c r="F4127" s="83" t="str">
        <f>IF(ISTEXT(D4127),RIGHT(D4127,5),TEXT(D4127,"mm/dd"))</f>
        <v>02/12</v>
      </c>
      <c r="G4127" s="88">
        <f>SUM(MID(E4127,1,1),MID(E4127,2,1),MID(E4127,3,1),MID(E4127,4,1),MID(F4127,1,1),MID(F4127,2,1),MID(F4127,4,1),MID(F4127,5,1))</f>
        <v>18</v>
      </c>
      <c r="H4127" s="88">
        <f>IF(MOD(G4127,9)=0,9,MOD(G4127,9))</f>
        <v>9</v>
      </c>
      <c r="I4127" s="83" t="str">
        <f>IFERROR(MID("日月火水木金土",WEEKDAY(D4127),1),"")</f>
        <v/>
      </c>
      <c r="J4127" s="303" t="s">
        <v>614</v>
      </c>
      <c r="K4127" s="87" t="str">
        <f>VLOOKUP(F4127,石と花メイン,3,FALSE)</f>
        <v>■紅玉髄</v>
      </c>
      <c r="L4127" s="296" t="str">
        <f>VLOOKUP(F4127,石と花メイン,4,FALSE)</f>
        <v>連翹【鼬草】</v>
      </c>
      <c r="M4127" s="392">
        <f>IF(OR(MONTH(F4127)&lt;7,AND(MONTH(F4127)=7,DAY(F4127)&lt;=25)),
MOD(SUM((E4127-1901)*365,259),260),
MOD(SUM((E4127-1900)*365,259),260))</f>
        <v>214</v>
      </c>
      <c r="N4127" s="330">
        <f>IF(AND(MONTH(F4127)=7,DAY(F4127)&gt;25),1,
ROUNDDOWN((SUM(VLOOKUP(MONTH(F4127),D暦変換用数値,2,FALSE),DAY(F4127))/28)+1,0))</f>
        <v>8</v>
      </c>
      <c r="O4127" s="84">
        <f>IF(AND(MONTH(F4127)=7,DAY(F4127)&gt;25),DAY(F4127)-25,
MOD((SUM(VLOOKUP(MONTH(F4127),D暦変換用数値,2,FALSE),DAY(F4127))),28)+1)</f>
        <v>6</v>
      </c>
      <c r="P4127" s="405">
        <f>IF(OR(MONTH(F4127)&lt;7,AND(MONTH(F4127)=7,DAY(F4127)&lt;=25)),
MOD(SUM((E4127-1901)*365,(N4127-1)*28,O4127,258),260),
MOD(SUM((E4127-1900)*365,(N4127-1)*28,O4127,258),260))</f>
        <v>155</v>
      </c>
      <c r="Q4127" s="371" t="str">
        <f>VLOOKUP(MOD(P4127,4),色,2,FALSE)</f>
        <v>青い</v>
      </c>
      <c r="R4127" s="289" t="str">
        <f>VLOOKUP(MOD(P4127,13),銀河の音,2,FALSE)</f>
        <v>水晶の</v>
      </c>
      <c r="S4127" s="382" t="str">
        <f>VLOOKUP(MOD(P4127,20),太陽の紋章,2,FALSE)</f>
        <v>鷲</v>
      </c>
      <c r="T4127" s="95" t="s">
        <v>3370</v>
      </c>
    </row>
    <row r="4128" spans="1:20">
      <c r="A4128" s="50" t="str">
        <f>VLOOKUP(MOD(E4128,10),十干,2,FALSE)</f>
        <v>戊</v>
      </c>
      <c r="B4128" s="199" t="str">
        <f>VLOOKUP(MOD(E4128,12),十二支,3,FALSE)</f>
        <v xml:space="preserve">11 木 </v>
      </c>
      <c r="C4128" s="201" t="str">
        <f>VLOOKUP(F4128,星座,3,TRUE)</f>
        <v xml:space="preserve">07 天 </v>
      </c>
      <c r="D4128" s="531" t="s">
        <v>4172</v>
      </c>
      <c r="E4128" s="1" t="str">
        <f>IFERROR(YEAR(D4128),LEFT(D4128,4))</f>
        <v>1828</v>
      </c>
      <c r="F4128" s="1" t="str">
        <f>IF(ISTEXT(D4128),RIGHT(D4128,5),TEXT(D4128,"mm/dd"))</f>
        <v>01/23</v>
      </c>
      <c r="G4128" s="39">
        <f>SUM(MID(E4128,1,1),MID(E4128,2,1),MID(E4128,3,1),MID(E4128,4,1),MID(F4128,1,1),MID(F4128,2,1),MID(F4128,4,1),MID(F4128,5,1))</f>
        <v>25</v>
      </c>
      <c r="H4128" s="41">
        <f>IF(MOD(G4128,9)=0,9,MOD(G4128,9))</f>
        <v>7</v>
      </c>
      <c r="I4128" s="45" t="str">
        <f>IFERROR(MID("日月火水木金土",WEEKDAY(D4128),1),"")</f>
        <v/>
      </c>
      <c r="J4128" s="304" t="s">
        <v>4009</v>
      </c>
      <c r="K4128" s="202" t="str">
        <f>VLOOKUP(F4128,石と花メイン,3,FALSE)</f>
        <v>■紅玉髄</v>
      </c>
      <c r="L4128" s="297" t="str">
        <f>VLOOKUP(F4128,石と花メイン,4,FALSE)</f>
        <v>万両</v>
      </c>
      <c r="M4128" s="393">
        <f>IF(OR(MONTH(F4128)&lt;7,AND(MONTH(F4128)=7,DAY(F4128)&lt;=25)),
MOD(SUM((E4128-1901)*365,259),260),
MOD(SUM((E4128-1900)*365,259),260))</f>
        <v>134</v>
      </c>
      <c r="N4128" s="390">
        <f>IF(AND(MONTH(F4128)=7,DAY(F4128)&gt;25),1,
ROUNDDOWN((SUM(VLOOKUP(MONTH(F4128),D暦変換用数値,2,FALSE),DAY(F4128))/28)+1,0))</f>
        <v>7</v>
      </c>
      <c r="O4128" s="205">
        <f>IF(AND(MONTH(F4128)=7,DAY(F4128)&gt;25),DAY(F4128)-25,
MOD((SUM(VLOOKUP(MONTH(F4128),D暦変換用数値,2,FALSE),DAY(F4128))),28)+1)</f>
        <v>14</v>
      </c>
      <c r="P4128" s="406">
        <f>IF(OR(MONTH(F4128)&lt;7,AND(MONTH(F4128)=7,DAY(F4128)&lt;=25)),
MOD(SUM((E4128-1901)*365,(N4128-1)*28,O4128,258),260),
MOD(SUM((E4128-1900)*365,(N4128-1)*28,O4128,258),260))</f>
        <v>55</v>
      </c>
      <c r="Q4128" s="374" t="str">
        <f>VLOOKUP(MOD(P4128,4),色,2,FALSE)</f>
        <v>青い</v>
      </c>
      <c r="R4128" s="292" t="str">
        <f>VLOOKUP(MOD(P4128,13),銀河の音,2,FALSE)</f>
        <v>電気の</v>
      </c>
      <c r="S4128" s="385" t="str">
        <f>VLOOKUP(MOD(P4128,20),太陽の紋章,2,FALSE)</f>
        <v>鷲</v>
      </c>
      <c r="T4128" s="99" t="s">
        <v>1071</v>
      </c>
    </row>
    <row r="4129" spans="1:20">
      <c r="A4129" s="50" t="str">
        <f>VLOOKUP(MOD(E4129,10),十干,2,FALSE)</f>
        <v>壬</v>
      </c>
      <c r="B4129" s="199" t="str">
        <f>VLOOKUP(MOD(E4129,12),十二支,3,FALSE)</f>
        <v xml:space="preserve">11 木 </v>
      </c>
      <c r="C4129" s="201" t="str">
        <f>VLOOKUP(F4129,星座,3,TRUE)</f>
        <v xml:space="preserve">07 天 </v>
      </c>
      <c r="D4129" s="531" t="s">
        <v>2702</v>
      </c>
      <c r="E4129" s="1" t="str">
        <f>IFERROR(YEAR(D4129),LEFT(D4129,4))</f>
        <v>1972</v>
      </c>
      <c r="F4129" s="1" t="str">
        <f>IF(ISTEXT(D4129),RIGHT(D4129,5),TEXT(D4129,"mm/dd"))</f>
        <v>02/**</v>
      </c>
      <c r="G4129" s="39"/>
      <c r="H4129" s="41"/>
      <c r="I4129" s="45" t="str">
        <f>IFERROR(MID("日月火水木金土",WEEKDAY(D4129),1),"")</f>
        <v/>
      </c>
      <c r="J4129" s="304" t="s">
        <v>1682</v>
      </c>
      <c r="K4129" s="202"/>
      <c r="L4129" s="297"/>
      <c r="M4129" s="393"/>
      <c r="N4129" s="390"/>
      <c r="O4129" s="205"/>
      <c r="P4129" s="406"/>
      <c r="Q4129" s="377"/>
      <c r="R4129" s="294"/>
      <c r="S4129" s="388"/>
      <c r="T4129" s="93" t="s">
        <v>6308</v>
      </c>
    </row>
    <row r="4130" spans="1:20">
      <c r="A4130" s="50" t="str">
        <f>VLOOKUP(MOD(E4130,10),十干,2,FALSE)</f>
        <v>庚</v>
      </c>
      <c r="B4130" s="199" t="str">
        <f>VLOOKUP(MOD(E4130,12),十二支,3,FALSE)</f>
        <v xml:space="preserve">11 木 </v>
      </c>
      <c r="C4130" s="201" t="str">
        <f>VLOOKUP(F4130,星座,3,TRUE)</f>
        <v xml:space="preserve">08 軍 </v>
      </c>
      <c r="D4130" s="531">
        <v>281</v>
      </c>
      <c r="E4130" s="1">
        <f>IFERROR(YEAR(D4130),LEFT(D4130,4))</f>
        <v>1900</v>
      </c>
      <c r="F4130" s="1" t="str">
        <f>IF(ISTEXT(D4130),RIGHT(D4130,5),TEXT(D4130,"mm/dd"))</f>
        <v>10/07</v>
      </c>
      <c r="G4130" s="39">
        <f>SUM(MID(E4130,1,1),MID(E4130,2,1),MID(E4130,3,1),MID(E4130,4,1),MID(F4130,1,1),MID(F4130,2,1),MID(F4130,4,1),MID(F4130,5,1))</f>
        <v>18</v>
      </c>
      <c r="H4130" s="41">
        <f>IF(MOD(G4130,9)=0,9,MOD(G4130,9))</f>
        <v>9</v>
      </c>
      <c r="I4130" s="45" t="str">
        <f>IFERROR(MID("日月火水木金土",WEEKDAY(D4130),1),"")</f>
        <v>日</v>
      </c>
      <c r="J4130" s="304" t="s">
        <v>688</v>
      </c>
      <c r="K4130" s="202" t="str">
        <f>VLOOKUP(F4130,石と花メイン,3,FALSE)</f>
        <v>□水晶</v>
      </c>
      <c r="L4130" s="297" t="str">
        <f>VLOOKUP(F4130,石と花メイン,4,FALSE)</f>
        <v>金木犀【九里香】</v>
      </c>
      <c r="M4130" s="393">
        <f>IF(OR(MONTH(F4130)&lt;7,AND(MONTH(F4130)=7,DAY(F4130)&lt;=25)),
MOD(SUM((E4130-1901)*365,259),260),
MOD(SUM((E4130-1900)*365,259),260))</f>
        <v>259</v>
      </c>
      <c r="N4130" s="390">
        <f>IF(AND(MONTH(F4130)=7,DAY(F4130)&gt;25),1,
ROUNDDOWN((SUM(VLOOKUP(MONTH(F4130),D暦変換用数値,2,FALSE),DAY(F4130))/28)+1,0))</f>
        <v>3</v>
      </c>
      <c r="O4130" s="205">
        <f>IF(AND(MONTH(F4130)=7,DAY(F4130)&gt;25),DAY(F4130)-25,
MOD((SUM(VLOOKUP(MONTH(F4130),D暦変換用数値,2,FALSE),DAY(F4130))),28)+1)</f>
        <v>18</v>
      </c>
      <c r="P4130" s="406">
        <f>IF(OR(MONTH(F4130)&lt;7,AND(MONTH(F4130)=7,DAY(F4130)&lt;=25)),
MOD(SUM((E4130-1901)*365,(N4130-1)*28,O4130,258),260),
MOD(SUM((E4130-1900)*365,(N4130-1)*28,O4130,258),260))</f>
        <v>72</v>
      </c>
      <c r="Q4130" s="373" t="str">
        <f>VLOOKUP(MOD(P4130,4),色,2,FALSE)</f>
        <v>黄色い</v>
      </c>
      <c r="R4130" s="291" t="str">
        <f>VLOOKUP(MOD(P4130,13),銀河の音,2,FALSE)</f>
        <v>共振の</v>
      </c>
      <c r="S4130" s="384" t="str">
        <f>VLOOKUP(MOD(P4130,20),太陽の紋章,2,FALSE)</f>
        <v>人</v>
      </c>
      <c r="T4130" s="99" t="s">
        <v>4612</v>
      </c>
    </row>
    <row r="4131" spans="1:20">
      <c r="A4131" s="50" t="str">
        <f>VLOOKUP(MOD(E4131,10),十干,2,FALSE)</f>
        <v>壬</v>
      </c>
      <c r="B4131" s="199" t="str">
        <f>VLOOKUP(MOD(E4131,12),十二支,3,FALSE)</f>
        <v xml:space="preserve">11 木 </v>
      </c>
      <c r="C4131" s="201" t="str">
        <f>VLOOKUP(F4131,星座,3,TRUE)</f>
        <v xml:space="preserve">08 軍 </v>
      </c>
      <c r="D4131" s="531">
        <v>4674</v>
      </c>
      <c r="E4131" s="1">
        <f>IFERROR(YEAR(D4131),LEFT(D4131,4))</f>
        <v>1912</v>
      </c>
      <c r="F4131" s="1" t="str">
        <f>IF(ISTEXT(D4131),RIGHT(D4131,5),TEXT(D4131,"mm/dd"))</f>
        <v>10/17</v>
      </c>
      <c r="G4131" s="39">
        <f>SUM(MID(E4131,1,1),MID(E4131,2,1),MID(E4131,3,1),MID(E4131,4,1),MID(F4131,1,1),MID(F4131,2,1),MID(F4131,4,1),MID(F4131,5,1))</f>
        <v>22</v>
      </c>
      <c r="H4131" s="41">
        <f>IF(MOD(G4131,9)=0,9,MOD(G4131,9))</f>
        <v>4</v>
      </c>
      <c r="I4131" s="45" t="str">
        <f>IFERROR(MID("日月火水木金土",WEEKDAY(D4131),1),"")</f>
        <v>木</v>
      </c>
      <c r="J4131" s="304" t="s">
        <v>689</v>
      </c>
      <c r="K4131" s="202" t="str">
        <f>VLOOKUP(F4131,石と花メイン,3,FALSE)</f>
        <v>■紅玉髄</v>
      </c>
      <c r="L4131" s="297" t="str">
        <f>VLOOKUP(F4131,石と花メイン,4,FALSE)</f>
        <v>葡萄</v>
      </c>
      <c r="M4131" s="393">
        <f>IF(OR(MONTH(F4131)&lt;7,AND(MONTH(F4131)=7,DAY(F4131)&lt;=25)),
MOD(SUM((E4131-1901)*365,259),260),
MOD(SUM((E4131-1900)*365,259),260))</f>
        <v>219</v>
      </c>
      <c r="N4131" s="390">
        <f>IF(AND(MONTH(F4131)=7,DAY(F4131)&gt;25),1,
ROUNDDOWN((SUM(VLOOKUP(MONTH(F4131),D暦変換用数値,2,FALSE),DAY(F4131))/28)+1,0))</f>
        <v>3</v>
      </c>
      <c r="O4131" s="205">
        <f>IF(AND(MONTH(F4131)=7,DAY(F4131)&gt;25),DAY(F4131)-25,
MOD((SUM(VLOOKUP(MONTH(F4131),D暦変換用数値,2,FALSE),DAY(F4131))),28)+1)</f>
        <v>28</v>
      </c>
      <c r="P4131" s="406">
        <f>IF(OR(MONTH(F4131)&lt;7,AND(MONTH(F4131)=7,DAY(F4131)&lt;=25)),
MOD(SUM((E4131-1901)*365,(N4131-1)*28,O4131,258),260),
MOD(SUM((E4131-1900)*365,(N4131-1)*28,O4131,258),260))</f>
        <v>42</v>
      </c>
      <c r="Q4131" s="375" t="str">
        <f>VLOOKUP(MOD(P4131,4),色,2,FALSE)</f>
        <v>白い</v>
      </c>
      <c r="R4131" s="293" t="str">
        <f>VLOOKUP(MOD(P4131,13),銀河の音,2,FALSE)</f>
        <v>電気の</v>
      </c>
      <c r="S4131" s="386" t="str">
        <f>VLOOKUP(MOD(P4131,20),太陽の紋章,2,FALSE)</f>
        <v>風</v>
      </c>
      <c r="T4131" s="105" t="s">
        <v>6405</v>
      </c>
    </row>
    <row r="4132" spans="1:20">
      <c r="A4132" s="50" t="str">
        <f>VLOOKUP(MOD(E4132,10),十干,2,FALSE)</f>
        <v>甲</v>
      </c>
      <c r="B4132" s="199" t="str">
        <f>VLOOKUP(MOD(E4132,12),十二支,3,FALSE)</f>
        <v xml:space="preserve">11 木 </v>
      </c>
      <c r="C4132" s="201" t="str">
        <f>VLOOKUP(F4132,星座,3,TRUE)</f>
        <v xml:space="preserve">08 軍 </v>
      </c>
      <c r="D4132" s="531">
        <v>9040</v>
      </c>
      <c r="E4132" s="1">
        <f>IFERROR(YEAR(D4132),LEFT(D4132,4))</f>
        <v>1924</v>
      </c>
      <c r="F4132" s="1" t="str">
        <f>IF(ISTEXT(D4132),RIGHT(D4132,5),TEXT(D4132,"mm/dd"))</f>
        <v>09/30</v>
      </c>
      <c r="G4132" s="39">
        <f>SUM(MID(E4132,1,1),MID(E4132,2,1),MID(E4132,3,1),MID(E4132,4,1),MID(F4132,1,1),MID(F4132,2,1),MID(F4132,4,1),MID(F4132,5,1))</f>
        <v>28</v>
      </c>
      <c r="H4132" s="41">
        <f>IF(MOD(G4132,9)=0,9,MOD(G4132,9))</f>
        <v>1</v>
      </c>
      <c r="I4132" s="45" t="str">
        <f>IFERROR(MID("日月火水木金土",WEEKDAY(D4132),1),"")</f>
        <v>火</v>
      </c>
      <c r="J4132" s="304" t="s">
        <v>690</v>
      </c>
      <c r="K4132" s="202" t="str">
        <f>VLOOKUP(F4132,石と花メイン,3,FALSE)</f>
        <v>○真珠</v>
      </c>
      <c r="L4132" s="297" t="str">
        <f>VLOOKUP(F4132,石と花メイン,4,FALSE)</f>
        <v>白粉花【夕化粧】</v>
      </c>
      <c r="M4132" s="393">
        <f>IF(OR(MONTH(F4132)&lt;7,AND(MONTH(F4132)=7,DAY(F4132)&lt;=25)),
MOD(SUM((E4132-1901)*365,259),260),
MOD(SUM((E4132-1900)*365,259),260))</f>
        <v>179</v>
      </c>
      <c r="N4132" s="390">
        <f>IF(AND(MONTH(F4132)=7,DAY(F4132)&gt;25),1,
ROUNDDOWN((SUM(VLOOKUP(MONTH(F4132),D暦変換用数値,2,FALSE),DAY(F4132))/28)+1,0))</f>
        <v>3</v>
      </c>
      <c r="O4132" s="205">
        <f>IF(AND(MONTH(F4132)=7,DAY(F4132)&gt;25),DAY(F4132)-25,
MOD((SUM(VLOOKUP(MONTH(F4132),D暦変換用数値,2,FALSE),DAY(F4132))),28)+1)</f>
        <v>11</v>
      </c>
      <c r="P4132" s="406">
        <f>IF(OR(MONTH(F4132)&lt;7,AND(MONTH(F4132)=7,DAY(F4132)&lt;=25)),
MOD(SUM((E4132-1901)*365,(N4132-1)*28,O4132,258),260),
MOD(SUM((E4132-1900)*365,(N4132-1)*28,O4132,258),260))</f>
        <v>245</v>
      </c>
      <c r="Q4132" s="372" t="str">
        <f>VLOOKUP(MOD(P4132,4),色,2,FALSE)</f>
        <v>赤い</v>
      </c>
      <c r="R4132" s="290" t="str">
        <f>VLOOKUP(MOD(P4132,13),銀河の音,2,FALSE)</f>
        <v>スペクトルの</v>
      </c>
      <c r="S4132" s="383" t="str">
        <f>VLOOKUP(MOD(P4132,20),太陽の紋章,2,FALSE)</f>
        <v>蛇</v>
      </c>
      <c r="T4132" s="103" t="s">
        <v>2707</v>
      </c>
    </row>
    <row r="4133" spans="1:20">
      <c r="A4133" s="50" t="str">
        <f>VLOOKUP(MOD(E4133,10),十干,2,FALSE)</f>
        <v>甲</v>
      </c>
      <c r="B4133" s="199" t="str">
        <f>VLOOKUP(MOD(E4133,12),十二支,3,FALSE)</f>
        <v xml:space="preserve">11 木 </v>
      </c>
      <c r="C4133" s="201" t="str">
        <f>VLOOKUP(F4133,星座,3,TRUE)</f>
        <v xml:space="preserve">08 軍 </v>
      </c>
      <c r="D4133" s="531">
        <v>9041</v>
      </c>
      <c r="E4133" s="1">
        <f>IFERROR(YEAR(D4133),LEFT(D4133,4))</f>
        <v>1924</v>
      </c>
      <c r="F4133" s="1" t="str">
        <f>IF(ISTEXT(D4133),RIGHT(D4133,5),TEXT(D4133,"mm/dd"))</f>
        <v>10/01</v>
      </c>
      <c r="G4133" s="39">
        <f>SUM(MID(E4133,1,1),MID(E4133,2,1),MID(E4133,3,1),MID(E4133,4,1),MID(F4133,1,1),MID(F4133,2,1),MID(F4133,4,1),MID(F4133,5,1))</f>
        <v>18</v>
      </c>
      <c r="H4133" s="41">
        <f>IF(MOD(G4133,9)=0,9,MOD(G4133,9))</f>
        <v>9</v>
      </c>
      <c r="I4133" s="45" t="str">
        <f>IFERROR(MID("日月火水木金土",WEEKDAY(D4133),1),"")</f>
        <v>水</v>
      </c>
      <c r="J4133" s="304" t="s">
        <v>691</v>
      </c>
      <c r="K4133" s="202" t="str">
        <f>VLOOKUP(F4133,石と花メイン,3,FALSE)</f>
        <v>●蛋白石</v>
      </c>
      <c r="L4133" s="297" t="str">
        <f>VLOOKUP(F4133,石と花メイン,4,FALSE)</f>
        <v>萩【鹿鳴草】</v>
      </c>
      <c r="M4133" s="393">
        <f>IF(OR(MONTH(F4133)&lt;7,AND(MONTH(F4133)=7,DAY(F4133)&lt;=25)),
MOD(SUM((E4133-1901)*365,259),260),
MOD(SUM((E4133-1900)*365,259),260))</f>
        <v>179</v>
      </c>
      <c r="N4133" s="390">
        <f>IF(AND(MONTH(F4133)=7,DAY(F4133)&gt;25),1,
ROUNDDOWN((SUM(VLOOKUP(MONTH(F4133),D暦変換用数値,2,FALSE),DAY(F4133))/28)+1,0))</f>
        <v>3</v>
      </c>
      <c r="O4133" s="205">
        <f>IF(AND(MONTH(F4133)=7,DAY(F4133)&gt;25),DAY(F4133)-25,
MOD((SUM(VLOOKUP(MONTH(F4133),D暦変換用数値,2,FALSE),DAY(F4133))),28)+1)</f>
        <v>12</v>
      </c>
      <c r="P4133" s="406">
        <f>IF(OR(MONTH(F4133)&lt;7,AND(MONTH(F4133)=7,DAY(F4133)&lt;=25)),
MOD(SUM((E4133-1901)*365,(N4133-1)*28,O4133,258),260),
MOD(SUM((E4133-1900)*365,(N4133-1)*28,O4133,258),260))</f>
        <v>246</v>
      </c>
      <c r="Q4133" s="375" t="str">
        <f>VLOOKUP(MOD(P4133,4),色,2,FALSE)</f>
        <v>白い</v>
      </c>
      <c r="R4133" s="293" t="str">
        <f>VLOOKUP(MOD(P4133,13),銀河の音,2,FALSE)</f>
        <v>水晶の</v>
      </c>
      <c r="S4133" s="386" t="str">
        <f>VLOOKUP(MOD(P4133,20),太陽の紋章,2,FALSE)</f>
        <v>世界の橋渡し</v>
      </c>
      <c r="T4133" s="99" t="s">
        <v>2708</v>
      </c>
    </row>
    <row r="4134" spans="1:20">
      <c r="A4134" s="49" t="str">
        <f>VLOOKUP(MOD(E4134,10),十干,2,FALSE)</f>
        <v>甲</v>
      </c>
      <c r="B4134" s="199" t="str">
        <f>VLOOKUP(MOD(E4134,12),十二支,3,FALSE)</f>
        <v xml:space="preserve">11 木 </v>
      </c>
      <c r="C4134" s="201" t="str">
        <f>VLOOKUP(F4134,星座,3,TRUE)</f>
        <v xml:space="preserve">08 軍 </v>
      </c>
      <c r="D4134" s="535">
        <v>9050</v>
      </c>
      <c r="E4134" s="45">
        <f>IFERROR(YEAR(D4134),LEFT(D4134,4))</f>
        <v>1924</v>
      </c>
      <c r="F4134" s="45" t="str">
        <f>IF(ISTEXT(D4134),RIGHT(D4134,5),TEXT(D4134,"mm/dd"))</f>
        <v>10/10</v>
      </c>
      <c r="G4134" s="41">
        <f>SUM(MID(E4134,1,1),MID(E4134,2,1),MID(E4134,3,1),MID(E4134,4,1),MID(F4134,1,1),MID(F4134,2,1),MID(F4134,4,1),MID(F4134,5,1))</f>
        <v>18</v>
      </c>
      <c r="H4134" s="41">
        <f>IF(MOD(G4134,9)=0,9,MOD(G4134,9))</f>
        <v>9</v>
      </c>
      <c r="I4134" s="45" t="str">
        <f>IFERROR(MID("日月火水木金土",WEEKDAY(D4134),1),"")</f>
        <v>金</v>
      </c>
      <c r="J4134" s="305" t="s">
        <v>1098</v>
      </c>
      <c r="K4134" s="203" t="str">
        <f>VLOOKUP(F4134,石と花メイン,3,FALSE)</f>
        <v>■黒縞瑪瑙</v>
      </c>
      <c r="L4134" s="298" t="str">
        <f>VLOOKUP(F4134,石と花メイン,4,FALSE)</f>
        <v>数珠玉【唐麦】</v>
      </c>
      <c r="M4134" s="394">
        <f>IF(OR(MONTH(F4134)&lt;7,AND(MONTH(F4134)=7,DAY(F4134)&lt;=25)),
MOD(SUM((E4134-1901)*365,259),260),
MOD(SUM((E4134-1900)*365,259),260))</f>
        <v>179</v>
      </c>
      <c r="N4134" s="391">
        <f>IF(AND(MONTH(F4134)=7,DAY(F4134)&gt;25),1,
ROUNDDOWN((SUM(VLOOKUP(MONTH(F4134),D暦変換用数値,2,FALSE),DAY(F4134))/28)+1,0))</f>
        <v>3</v>
      </c>
      <c r="O4134" s="46">
        <f>IF(AND(MONTH(F4134)=7,DAY(F4134)&gt;25),DAY(F4134)-25,
MOD((SUM(VLOOKUP(MONTH(F4134),D暦変換用数値,2,FALSE),DAY(F4134))),28)+1)</f>
        <v>21</v>
      </c>
      <c r="P4134" s="407">
        <f>IF(OR(MONTH(F4134)&lt;7,AND(MONTH(F4134)=7,DAY(F4134)&lt;=25)),
MOD(SUM((E4134-1901)*365,(N4134-1)*28,O4134,258),260),
MOD(SUM((E4134-1900)*365,(N4134-1)*28,O4134,258),260))</f>
        <v>255</v>
      </c>
      <c r="Q4134" s="374" t="str">
        <f>VLOOKUP(MOD(P4134,4),色,2,FALSE)</f>
        <v>青い</v>
      </c>
      <c r="R4134" s="292" t="str">
        <f>VLOOKUP(MOD(P4134,13),銀河の音,2,FALSE)</f>
        <v>銀河の</v>
      </c>
      <c r="S4134" s="385" t="str">
        <f>VLOOKUP(MOD(P4134,20),太陽の紋章,2,FALSE)</f>
        <v>鷲</v>
      </c>
      <c r="T4134" s="104" t="s">
        <v>1100</v>
      </c>
    </row>
    <row r="4135" spans="1:20">
      <c r="A4135" s="76" t="str">
        <f>VLOOKUP(MOD(E4135,10),十干,2,FALSE)</f>
        <v>丙</v>
      </c>
      <c r="B4135" s="199" t="str">
        <f>VLOOKUP(MOD(E4135,12),十二支,3,FALSE)</f>
        <v xml:space="preserve">11 木 </v>
      </c>
      <c r="C4135" s="201" t="str">
        <f>VLOOKUP(F4135,星座,3,TRUE)</f>
        <v xml:space="preserve">08 軍 </v>
      </c>
      <c r="D4135" s="532">
        <v>13422</v>
      </c>
      <c r="E4135" s="77">
        <f>IFERROR(YEAR(D4135),LEFT(D4135,4))</f>
        <v>1936</v>
      </c>
      <c r="F4135" s="77" t="str">
        <f>IF(ISTEXT(D4135),RIGHT(D4135,5),TEXT(D4135,"mm/dd"))</f>
        <v>09/29</v>
      </c>
      <c r="G4135" s="81">
        <f>SUM(MID(E4135,1,1),MID(E4135,2,1),MID(E4135,3,1),MID(E4135,4,1),MID(F4135,1,1),MID(F4135,2,1),MID(F4135,4,1),MID(F4135,5,1))</f>
        <v>39</v>
      </c>
      <c r="H4135" s="81">
        <f>IF(MOD(G4135,9)=0,9,MOD(G4135,9))</f>
        <v>3</v>
      </c>
      <c r="I4135" s="77" t="str">
        <f>IFERROR(MID("日月火水木金土",WEEKDAY(D4135),1),"")</f>
        <v>火</v>
      </c>
      <c r="J4135" s="307" t="s">
        <v>6663</v>
      </c>
      <c r="K4135" s="203" t="str">
        <f>VLOOKUP(F4135,石と花メイン,3,FALSE)</f>
        <v>◆青玉</v>
      </c>
      <c r="L4135" s="301" t="str">
        <f>VLOOKUP(F4135,石と花メイン,4,FALSE)</f>
        <v>アスター【蝦夷菊】</v>
      </c>
      <c r="M4135" s="398">
        <f>IF(OR(MONTH(F4135)&lt;7,AND(MONTH(F4135)=7,DAY(F4135)&lt;=25)),
MOD(SUM((E4135-1901)*365,259),260),
MOD(SUM((E4135-1900)*365,259),260))</f>
        <v>139</v>
      </c>
      <c r="N4135" s="203">
        <f>IF(AND(MONTH(F4135)=7,DAY(F4135)&gt;25),1,
ROUNDDOWN((SUM(VLOOKUP(MONTH(F4135),D暦変換用数値,2,FALSE),DAY(F4135))/28)+1,0))</f>
        <v>3</v>
      </c>
      <c r="O4135" s="78">
        <f>IF(AND(MONTH(F4135)=7,DAY(F4135)&gt;25),DAY(F4135)-25,
MOD((SUM(VLOOKUP(MONTH(F4135),D暦変換用数値,2,FALSE),DAY(F4135))),28)+1)</f>
        <v>10</v>
      </c>
      <c r="P4135" s="410">
        <f>IF(OR(MONTH(F4135)&lt;7,AND(MONTH(F4135)=7,DAY(F4135)&lt;=25)),
MOD(SUM((E4135-1901)*365,(N4135-1)*28,O4135,258),260),
MOD(SUM((E4135-1900)*365,(N4135-1)*28,O4135,258),260))</f>
        <v>204</v>
      </c>
      <c r="Q4135" s="373" t="str">
        <f>VLOOKUP(MOD(P4135,4),色,2,FALSE)</f>
        <v>黄色い</v>
      </c>
      <c r="R4135" s="291" t="str">
        <f>VLOOKUP(MOD(P4135,13),銀河の音,2,FALSE)</f>
        <v>太陽の</v>
      </c>
      <c r="S4135" s="384" t="str">
        <f>VLOOKUP(MOD(P4135,20),太陽の紋章,2,FALSE)</f>
        <v>種</v>
      </c>
      <c r="T4135" s="101" t="s">
        <v>6664</v>
      </c>
    </row>
    <row r="4136" spans="1:20">
      <c r="A4136" s="50" t="str">
        <f>VLOOKUP(MOD(E4136,10),十干,2,FALSE)</f>
        <v>丙</v>
      </c>
      <c r="B4136" s="199" t="str">
        <f>VLOOKUP(MOD(E4136,12),十二支,3,FALSE)</f>
        <v xml:space="preserve">11 木 </v>
      </c>
      <c r="C4136" s="201" t="str">
        <f>VLOOKUP(F4136,星座,3,TRUE)</f>
        <v xml:space="preserve">08 軍 </v>
      </c>
      <c r="D4136" s="531">
        <v>13427</v>
      </c>
      <c r="E4136" s="1">
        <f>IFERROR(YEAR(D4136),LEFT(D4136,4))</f>
        <v>1936</v>
      </c>
      <c r="F4136" s="1" t="str">
        <f>IF(ISTEXT(D4136),RIGHT(D4136,5),TEXT(D4136,"mm/dd"))</f>
        <v>10/04</v>
      </c>
      <c r="G4136" s="39">
        <f>SUM(MID(E4136,1,1),MID(E4136,2,1),MID(E4136,3,1),MID(E4136,4,1),MID(F4136,1,1),MID(F4136,2,1),MID(F4136,4,1),MID(F4136,5,1))</f>
        <v>24</v>
      </c>
      <c r="H4136" s="41">
        <f>IF(MOD(G4136,9)=0,9,MOD(G4136,9))</f>
        <v>6</v>
      </c>
      <c r="I4136" s="45" t="str">
        <f>IFERROR(MID("日月火水木金土",WEEKDAY(D4136),1),"")</f>
        <v>日</v>
      </c>
      <c r="J4136" s="304" t="s">
        <v>692</v>
      </c>
      <c r="K4136" s="202" t="str">
        <f>VLOOKUP(F4136,石と花メイン,3,FALSE)</f>
        <v>●孔雀石</v>
      </c>
      <c r="L4136" s="297" t="str">
        <f>VLOOKUP(F4136,石と花メイン,4,FALSE)</f>
        <v>レースフラワー【毒芹擬】</v>
      </c>
      <c r="M4136" s="393">
        <f>IF(OR(MONTH(F4136)&lt;7,AND(MONTH(F4136)=7,DAY(F4136)&lt;=25)),
MOD(SUM((E4136-1901)*365,259),260),
MOD(SUM((E4136-1900)*365,259),260))</f>
        <v>139</v>
      </c>
      <c r="N4136" s="390">
        <f>IF(AND(MONTH(F4136)=7,DAY(F4136)&gt;25),1,
ROUNDDOWN((SUM(VLOOKUP(MONTH(F4136),D暦変換用数値,2,FALSE),DAY(F4136))/28)+1,0))</f>
        <v>3</v>
      </c>
      <c r="O4136" s="205">
        <f>IF(AND(MONTH(F4136)=7,DAY(F4136)&gt;25),DAY(F4136)-25,
MOD((SUM(VLOOKUP(MONTH(F4136),D暦変換用数値,2,FALSE),DAY(F4136))),28)+1)</f>
        <v>15</v>
      </c>
      <c r="P4136" s="406">
        <f>IF(OR(MONTH(F4136)&lt;7,AND(MONTH(F4136)=7,DAY(F4136)&lt;=25)),
MOD(SUM((E4136-1901)*365,(N4136-1)*28,O4136,258),260),
MOD(SUM((E4136-1900)*365,(N4136-1)*28,O4136,258),260))</f>
        <v>209</v>
      </c>
      <c r="Q4136" s="372" t="str">
        <f>VLOOKUP(MOD(P4136,4),色,2,FALSE)</f>
        <v>赤い</v>
      </c>
      <c r="R4136" s="290" t="str">
        <f>VLOOKUP(MOD(P4136,13),銀河の音,2,FALSE)</f>
        <v>磁気の</v>
      </c>
      <c r="S4136" s="383" t="str">
        <f>VLOOKUP(MOD(P4136,20),太陽の紋章,2,FALSE)</f>
        <v>月</v>
      </c>
      <c r="T4136" s="98" t="s">
        <v>3736</v>
      </c>
    </row>
    <row r="4137" spans="1:20">
      <c r="A4137" s="50" t="str">
        <f>VLOOKUP(MOD(E4137,10),十干,2,FALSE)</f>
        <v>丙</v>
      </c>
      <c r="B4137" s="199" t="str">
        <f>VLOOKUP(MOD(E4137,12),十二支,3,FALSE)</f>
        <v xml:space="preserve">11 木 </v>
      </c>
      <c r="C4137" s="201" t="str">
        <f>VLOOKUP(F4137,星座,3,TRUE)</f>
        <v xml:space="preserve">08 軍 </v>
      </c>
      <c r="D4137" s="531">
        <v>13431</v>
      </c>
      <c r="E4137" s="1">
        <f>IFERROR(YEAR(D4137),LEFT(D4137,4))</f>
        <v>1936</v>
      </c>
      <c r="F4137" s="1" t="str">
        <f>IF(ISTEXT(D4137),RIGHT(D4137,5),TEXT(D4137,"mm/dd"))</f>
        <v>10/08</v>
      </c>
      <c r="G4137" s="39">
        <f>SUM(MID(E4137,1,1),MID(E4137,2,1),MID(E4137,3,1),MID(E4137,4,1),MID(F4137,1,1),MID(F4137,2,1),MID(F4137,4,1),MID(F4137,5,1))</f>
        <v>28</v>
      </c>
      <c r="H4137" s="41">
        <f>IF(MOD(G4137,9)=0,9,MOD(G4137,9))</f>
        <v>1</v>
      </c>
      <c r="I4137" s="45" t="str">
        <f>IFERROR(MID("日月火水木金土",WEEKDAY(D4137),1),"")</f>
        <v>木</v>
      </c>
      <c r="J4137" s="304" t="s">
        <v>693</v>
      </c>
      <c r="K4137" s="202" t="str">
        <f>VLOOKUP(F4137,石と花メイン,3,FALSE)</f>
        <v>○真珠</v>
      </c>
      <c r="L4137" s="297" t="str">
        <f>VLOOKUP(F4137,石と花メイン,4,FALSE)</f>
        <v>野牡丹【スパイダーフラワー】</v>
      </c>
      <c r="M4137" s="393">
        <f>IF(OR(MONTH(F4137)&lt;7,AND(MONTH(F4137)=7,DAY(F4137)&lt;=25)),
MOD(SUM((E4137-1901)*365,259),260),
MOD(SUM((E4137-1900)*365,259),260))</f>
        <v>139</v>
      </c>
      <c r="N4137" s="390">
        <f>IF(AND(MONTH(F4137)=7,DAY(F4137)&gt;25),1,
ROUNDDOWN((SUM(VLOOKUP(MONTH(F4137),D暦変換用数値,2,FALSE),DAY(F4137))/28)+1,0))</f>
        <v>3</v>
      </c>
      <c r="O4137" s="205">
        <f>IF(AND(MONTH(F4137)=7,DAY(F4137)&gt;25),DAY(F4137)-25,
MOD((SUM(VLOOKUP(MONTH(F4137),D暦変換用数値,2,FALSE),DAY(F4137))),28)+1)</f>
        <v>19</v>
      </c>
      <c r="P4137" s="406">
        <f>IF(OR(MONTH(F4137)&lt;7,AND(MONTH(F4137)=7,DAY(F4137)&lt;=25)),
MOD(SUM((E4137-1901)*365,(N4137-1)*28,O4137,258),260),
MOD(SUM((E4137-1900)*365,(N4137-1)*28,O4137,258),260))</f>
        <v>213</v>
      </c>
      <c r="Q4137" s="372" t="str">
        <f>VLOOKUP(MOD(P4137,4),色,2,FALSE)</f>
        <v>赤い</v>
      </c>
      <c r="R4137" s="290" t="str">
        <f>VLOOKUP(MOD(P4137,13),銀河の音,2,FALSE)</f>
        <v>倍音の</v>
      </c>
      <c r="S4137" s="383" t="str">
        <f>VLOOKUP(MOD(P4137,20),太陽の紋章,2,FALSE)</f>
        <v>空歩く者</v>
      </c>
      <c r="T4137" s="99" t="s">
        <v>168</v>
      </c>
    </row>
    <row r="4138" spans="1:20">
      <c r="A4138" s="50" t="str">
        <f>VLOOKUP(MOD(E4138,10),十干,2,FALSE)</f>
        <v>丙</v>
      </c>
      <c r="B4138" s="199" t="str">
        <f>VLOOKUP(MOD(E4138,12),十二支,3,FALSE)</f>
        <v xml:space="preserve">11 木 </v>
      </c>
      <c r="C4138" s="201" t="str">
        <f>VLOOKUP(F4138,星座,3,TRUE)</f>
        <v xml:space="preserve">08 軍 </v>
      </c>
      <c r="D4138" s="531">
        <v>13439</v>
      </c>
      <c r="E4138" s="1">
        <f>IFERROR(YEAR(D4138),LEFT(D4138,4))</f>
        <v>1936</v>
      </c>
      <c r="F4138" s="1" t="str">
        <f>IF(ISTEXT(D4138),RIGHT(D4138,5),TEXT(D4138,"mm/dd"))</f>
        <v>10/16</v>
      </c>
      <c r="G4138" s="39">
        <f>SUM(MID(E4138,1,1),MID(E4138,2,1),MID(E4138,3,1),MID(E4138,4,1),MID(F4138,1,1),MID(F4138,2,1),MID(F4138,4,1),MID(F4138,5,1))</f>
        <v>27</v>
      </c>
      <c r="H4138" s="41">
        <f>IF(MOD(G4138,9)=0,9,MOD(G4138,9))</f>
        <v>9</v>
      </c>
      <c r="I4138" s="45" t="str">
        <f>IFERROR(MID("日月火水木金土",WEEKDAY(D4138),1),"")</f>
        <v>金</v>
      </c>
      <c r="J4138" s="304" t="s">
        <v>8604</v>
      </c>
      <c r="K4138" s="202" t="str">
        <f>VLOOKUP(F4138,石と花メイン,3,FALSE)</f>
        <v>◇金剛石</v>
      </c>
      <c r="L4138" s="297" t="str">
        <f>VLOOKUP(F4138,石と花メイン,4,FALSE)</f>
        <v>錦木【剃刀の木】</v>
      </c>
      <c r="M4138" s="393">
        <f>IF(OR(MONTH(F4138)&lt;7,AND(MONTH(F4138)=7,DAY(F4138)&lt;=25)),
MOD(SUM((E4138-1901)*365,259),260),
MOD(SUM((E4138-1900)*365,259),260))</f>
        <v>139</v>
      </c>
      <c r="N4138" s="390">
        <f>IF(AND(MONTH(F4138)=7,DAY(F4138)&gt;25),1,
ROUNDDOWN((SUM(VLOOKUP(MONTH(F4138),D暦変換用数値,2,FALSE),DAY(F4138))/28)+1,0))</f>
        <v>3</v>
      </c>
      <c r="O4138" s="205">
        <f>IF(AND(MONTH(F4138)=7,DAY(F4138)&gt;25),DAY(F4138)-25,
MOD((SUM(VLOOKUP(MONTH(F4138),D暦変換用数値,2,FALSE),DAY(F4138))),28)+1)</f>
        <v>27</v>
      </c>
      <c r="P4138" s="406">
        <f>IF(OR(MONTH(F4138)&lt;7,AND(MONTH(F4138)=7,DAY(F4138)&lt;=25)),
MOD(SUM((E4138-1901)*365,(N4138-1)*28,O4138,258),260),
MOD(SUM((E4138-1900)*365,(N4138-1)*28,O4138,258),260))</f>
        <v>221</v>
      </c>
      <c r="Q4138" s="372" t="str">
        <f>VLOOKUP(MOD(P4138,4),色,2,FALSE)</f>
        <v>赤い</v>
      </c>
      <c r="R4138" s="290" t="str">
        <f>VLOOKUP(MOD(P4138,13),銀河の音,2,FALSE)</f>
        <v>宇宙の</v>
      </c>
      <c r="S4138" s="383" t="str">
        <f>VLOOKUP(MOD(P4138,20),太陽の紋章,2,FALSE)</f>
        <v>竜</v>
      </c>
      <c r="T4138" s="93" t="s">
        <v>6297</v>
      </c>
    </row>
    <row r="4139" spans="1:20">
      <c r="A4139" s="50" t="str">
        <f>VLOOKUP(MOD(E4139,10),十干,2,FALSE)</f>
        <v>丙</v>
      </c>
      <c r="B4139" s="199" t="str">
        <f>VLOOKUP(MOD(E4139,12),十二支,3,FALSE)</f>
        <v xml:space="preserve">11 木 </v>
      </c>
      <c r="C4139" s="201" t="str">
        <f>VLOOKUP(F4139,星座,3,TRUE)</f>
        <v xml:space="preserve">08 軍 </v>
      </c>
      <c r="D4139" s="531">
        <v>13439</v>
      </c>
      <c r="E4139" s="1">
        <f>IFERROR(YEAR(D4139),LEFT(D4139,4))</f>
        <v>1936</v>
      </c>
      <c r="F4139" s="1" t="str">
        <f>IF(ISTEXT(D4139),RIGHT(D4139,5),TEXT(D4139,"mm/dd"))</f>
        <v>10/16</v>
      </c>
      <c r="G4139" s="39">
        <f>SUM(MID(E4139,1,1),MID(E4139,2,1),MID(E4139,3,1),MID(E4139,4,1),MID(F4139,1,1),MID(F4139,2,1),MID(F4139,4,1),MID(F4139,5,1))</f>
        <v>27</v>
      </c>
      <c r="H4139" s="41">
        <f>IF(MOD(G4139,9)=0,9,MOD(G4139,9))</f>
        <v>9</v>
      </c>
      <c r="I4139" s="45" t="str">
        <f>IFERROR(MID("日月火水木金土",WEEKDAY(D4139),1),"")</f>
        <v>金</v>
      </c>
      <c r="J4139" s="304" t="s">
        <v>694</v>
      </c>
      <c r="K4139" s="202" t="str">
        <f>VLOOKUP(F4139,石と花メイン,3,FALSE)</f>
        <v>◇金剛石</v>
      </c>
      <c r="L4139" s="297" t="str">
        <f>VLOOKUP(F4139,石と花メイン,4,FALSE)</f>
        <v>錦木【剃刀の木】</v>
      </c>
      <c r="M4139" s="393">
        <f>IF(OR(MONTH(F4139)&lt;7,AND(MONTH(F4139)=7,DAY(F4139)&lt;=25)),
MOD(SUM((E4139-1901)*365,259),260),
MOD(SUM((E4139-1900)*365,259),260))</f>
        <v>139</v>
      </c>
      <c r="N4139" s="390">
        <f>IF(AND(MONTH(F4139)=7,DAY(F4139)&gt;25),1,
ROUNDDOWN((SUM(VLOOKUP(MONTH(F4139),D暦変換用数値,2,FALSE),DAY(F4139))/28)+1,0))</f>
        <v>3</v>
      </c>
      <c r="O4139" s="205">
        <f>IF(AND(MONTH(F4139)=7,DAY(F4139)&gt;25),DAY(F4139)-25,
MOD((SUM(VLOOKUP(MONTH(F4139),D暦変換用数値,2,FALSE),DAY(F4139))),28)+1)</f>
        <v>27</v>
      </c>
      <c r="P4139" s="406">
        <f>IF(OR(MONTH(F4139)&lt;7,AND(MONTH(F4139)=7,DAY(F4139)&lt;=25)),
MOD(SUM((E4139-1901)*365,(N4139-1)*28,O4139,258),260),
MOD(SUM((E4139-1900)*365,(N4139-1)*28,O4139,258),260))</f>
        <v>221</v>
      </c>
      <c r="Q4139" s="372" t="str">
        <f>VLOOKUP(MOD(P4139,4),色,2,FALSE)</f>
        <v>赤い</v>
      </c>
      <c r="R4139" s="290" t="str">
        <f>VLOOKUP(MOD(P4139,13),銀河の音,2,FALSE)</f>
        <v>宇宙の</v>
      </c>
      <c r="S4139" s="383" t="str">
        <f>VLOOKUP(MOD(P4139,20),太陽の紋章,2,FALSE)</f>
        <v>竜</v>
      </c>
      <c r="T4139" s="98" t="s">
        <v>3736</v>
      </c>
    </row>
    <row r="4140" spans="1:20">
      <c r="A4140" s="334" t="str">
        <f>VLOOKUP(MOD(E4140,10),十干,2,FALSE)</f>
        <v>丙</v>
      </c>
      <c r="B4140" s="331" t="str">
        <f>VLOOKUP(MOD(E4140,12),十二支,3,FALSE)</f>
        <v xml:space="preserve">11 木 </v>
      </c>
      <c r="C4140" s="336" t="str">
        <f>VLOOKUP(F4140,星座,3,TRUE)</f>
        <v xml:space="preserve">08 軍 </v>
      </c>
      <c r="D4140" s="534">
        <v>13444</v>
      </c>
      <c r="E4140" s="131">
        <f>IFERROR(YEAR(D4140),LEFT(D4140,4))</f>
        <v>1936</v>
      </c>
      <c r="F4140" s="131" t="str">
        <f>IF(ISTEXT(D4140),RIGHT(D4140,5),TEXT(D4140,"mm/dd"))</f>
        <v>10/21</v>
      </c>
      <c r="G4140" s="133">
        <f>SUM(MID(E4140,1,1),MID(E4140,2,1),MID(E4140,3,1),MID(E4140,4,1),MID(F4140,1,1),MID(F4140,2,1),MID(F4140,4,1),MID(F4140,5,1))</f>
        <v>23</v>
      </c>
      <c r="H4140" s="133">
        <f>IF(MOD(G4140,9)=0,9,MOD(G4140,9))</f>
        <v>5</v>
      </c>
      <c r="I4140" s="131" t="str">
        <f>IFERROR(MID("日月火水木金土",WEEKDAY(D4140),1),"")</f>
        <v>水</v>
      </c>
      <c r="J4140" s="306" t="s">
        <v>8315</v>
      </c>
      <c r="K4140" s="335" t="str">
        <f>VLOOKUP(F4140,石と花メイン,3,FALSE)</f>
        <v>●月長石</v>
      </c>
      <c r="L4140" s="302" t="str">
        <f>VLOOKUP(F4140,石と花メイン,4,FALSE)</f>
        <v>綿【綿花】</v>
      </c>
      <c r="M4140" s="396">
        <f>IF(OR(MONTH(F4140)&lt;7,AND(MONTH(F4140)=7,DAY(F4140)&lt;=25)),
MOD(SUM((E4140-1901)*365,259),260),
MOD(SUM((E4140-1900)*365,259),260))</f>
        <v>139</v>
      </c>
      <c r="N4140" s="335">
        <f>IF(AND(MONTH(F4140)=7,DAY(F4140)&gt;25),1,
ROUNDDOWN((SUM(VLOOKUP(MONTH(F4140),D暦変換用数値,2,FALSE),DAY(F4140))/28)+1,0))</f>
        <v>4</v>
      </c>
      <c r="O4140" s="132">
        <f>IF(AND(MONTH(F4140)=7,DAY(F4140)&gt;25),DAY(F4140)-25,
MOD((SUM(VLOOKUP(MONTH(F4140),D暦変換用数値,2,FALSE),DAY(F4140))),28)+1)</f>
        <v>4</v>
      </c>
      <c r="P4140" s="404">
        <f>IF(OR(MONTH(F4140)&lt;7,AND(MONTH(F4140)=7,DAY(F4140)&lt;=25)),
MOD(SUM((E4140-1901)*365,(N4140-1)*28,O4140,258),260),
MOD(SUM((E4140-1900)*365,(N4140-1)*28,O4140,258),260))</f>
        <v>226</v>
      </c>
      <c r="Q4140" s="376" t="str">
        <f>VLOOKUP(MOD(P4140,4),色,2,FALSE)</f>
        <v>白い</v>
      </c>
      <c r="R4140" s="333" t="str">
        <f>VLOOKUP(MOD(P4140,13),銀河の音,2,FALSE)</f>
        <v>倍音の</v>
      </c>
      <c r="S4140" s="387" t="str">
        <f>VLOOKUP(MOD(P4140,20),太陽の紋章,2,FALSE)</f>
        <v>世界の橋渡し</v>
      </c>
      <c r="T4140" s="145"/>
    </row>
    <row r="4141" spans="1:20">
      <c r="A4141" s="334" t="str">
        <f>VLOOKUP(MOD(E4141,10),十干,2,FALSE)</f>
        <v>戊</v>
      </c>
      <c r="B4141" s="331" t="str">
        <f>VLOOKUP(MOD(E4141,12),十二支,3,FALSE)</f>
        <v xml:space="preserve">11 木 </v>
      </c>
      <c r="C4141" s="336" t="str">
        <f>VLOOKUP(F4141,星座,3,TRUE)</f>
        <v xml:space="preserve">08 軍 </v>
      </c>
      <c r="D4141" s="540">
        <v>17802</v>
      </c>
      <c r="E4141" s="131">
        <f>IFERROR(YEAR(D4141),LEFT(D4141,4))</f>
        <v>1948</v>
      </c>
      <c r="F4141" s="538" t="str">
        <f>IF(ISTEXT(D4141),RIGHT(D4141,5),TEXT(D4141,"mm/dd"))</f>
        <v>09/26</v>
      </c>
      <c r="G4141" s="133">
        <f>SUM(MID(E4141,1,1),MID(E4141,2,1),MID(E4141,3,1),MID(E4141,4,1),MID(F4141,1,1),MID(F4141,2,1),MID(F4141,4,1),MID(F4141,5,1))</f>
        <v>39</v>
      </c>
      <c r="H4141" s="133">
        <f>IF(MOD(G4141,9)=0,9,MOD(G4141,9))</f>
        <v>3</v>
      </c>
      <c r="I4141" s="131" t="str">
        <f>IFERROR(MID("日月火水木金土",WEEKDAY(D4141),1),"")</f>
        <v>日</v>
      </c>
      <c r="J4141" s="306" t="s">
        <v>9101</v>
      </c>
      <c r="K4141" s="335" t="str">
        <f>VLOOKUP(F4141,石と花メイン,3,FALSE)</f>
        <v>○真珠</v>
      </c>
      <c r="L4141" s="302" t="str">
        <f>VLOOKUP(F4141,石と花メイン,4,FALSE)</f>
        <v>柿</v>
      </c>
      <c r="M4141" s="396">
        <f>IF(OR(MONTH(F4141)&lt;7,AND(MONTH(F4141)=7,DAY(F4141)&lt;=25)),
MOD(SUM((E4141-1901)*365,259),260),
MOD(SUM((E4141-1900)*365,259),260))</f>
        <v>99</v>
      </c>
      <c r="N4141" s="335">
        <f>IF(AND(MONTH(F4141)=7,DAY(F4141)&gt;25),1,
ROUNDDOWN((SUM(VLOOKUP(MONTH(F4141),D暦変換用数値,2,FALSE),DAY(F4141))/28)+1,0))</f>
        <v>3</v>
      </c>
      <c r="O4141" s="132">
        <f>IF(AND(MONTH(F4141)=7,DAY(F4141)&gt;25),DAY(F4141)-25,
MOD((SUM(VLOOKUP(MONTH(F4141),D暦変換用数値,2,FALSE),DAY(F4141))),28)+1)</f>
        <v>7</v>
      </c>
      <c r="P4141" s="404">
        <f>IF(OR(MONTH(F4141)&lt;7,AND(MONTH(F4141)=7,DAY(F4141)&lt;=25)),
MOD(SUM((E4141-1901)*365,(N4141-1)*28,O4141,258),260),
MOD(SUM((E4141-1900)*365,(N4141-1)*28,O4141,258),260))</f>
        <v>161</v>
      </c>
      <c r="Q4141" s="376" t="str">
        <f>VLOOKUP(MOD(P4141,4),色,2,FALSE)</f>
        <v>赤い</v>
      </c>
      <c r="R4141" s="333" t="str">
        <f>VLOOKUP(MOD(P4141,13),銀河の音,2,FALSE)</f>
        <v>倍音の</v>
      </c>
      <c r="S4141" s="387" t="str">
        <f>VLOOKUP(MOD(P4141,20),太陽の紋章,2,FALSE)</f>
        <v>竜</v>
      </c>
      <c r="T4141" s="145"/>
    </row>
    <row r="4142" spans="1:20">
      <c r="A4142" s="49" t="str">
        <f>VLOOKUP(MOD(E4142,10),十干,2,FALSE)</f>
        <v>戊</v>
      </c>
      <c r="B4142" s="199" t="str">
        <f>VLOOKUP(MOD(E4142,12),十二支,3,FALSE)</f>
        <v xml:space="preserve">11 木 </v>
      </c>
      <c r="C4142" s="201" t="str">
        <f>VLOOKUP(F4142,星座,3,TRUE)</f>
        <v xml:space="preserve">08 軍 </v>
      </c>
      <c r="D4142" s="535">
        <v>17804</v>
      </c>
      <c r="E4142" s="45">
        <f>IFERROR(YEAR(D4142),LEFT(D4142,4))</f>
        <v>1948</v>
      </c>
      <c r="F4142" s="45" t="str">
        <f>IF(ISTEXT(D4142),RIGHT(D4142,5),TEXT(D4142,"mm/dd"))</f>
        <v>09/28</v>
      </c>
      <c r="G4142" s="41">
        <f>SUM(MID(E4142,1,1),MID(E4142,2,1),MID(E4142,3,1),MID(E4142,4,1),MID(F4142,1,1),MID(F4142,2,1),MID(F4142,4,1),MID(F4142,5,1))</f>
        <v>41</v>
      </c>
      <c r="H4142" s="41">
        <f>IF(MOD(G4142,9)=0,9,MOD(G4142,9))</f>
        <v>5</v>
      </c>
      <c r="I4142" s="45" t="str">
        <f>IFERROR(MID("日月火水木金土",WEEKDAY(D4142),1),"")</f>
        <v>火</v>
      </c>
      <c r="J4142" s="305" t="s">
        <v>658</v>
      </c>
      <c r="K4142" s="203" t="str">
        <f>VLOOKUP(F4142,石と花メイン,3,FALSE)</f>
        <v>◆翠玉</v>
      </c>
      <c r="L4142" s="298" t="str">
        <f>VLOOKUP(F4142,石と花メイン,4,FALSE)</f>
        <v>葉鶏頭【雁来紅】</v>
      </c>
      <c r="M4142" s="394">
        <f>IF(OR(MONTH(F4142)&lt;7,AND(MONTH(F4142)=7,DAY(F4142)&lt;=25)),
MOD(SUM((E4142-1901)*365,259),260),
MOD(SUM((E4142-1900)*365,259),260))</f>
        <v>99</v>
      </c>
      <c r="N4142" s="391">
        <f>IF(AND(MONTH(F4142)=7,DAY(F4142)&gt;25),1,
ROUNDDOWN((SUM(VLOOKUP(MONTH(F4142),D暦変換用数値,2,FALSE),DAY(F4142))/28)+1,0))</f>
        <v>3</v>
      </c>
      <c r="O4142" s="46">
        <f>IF(AND(MONTH(F4142)=7,DAY(F4142)&gt;25),DAY(F4142)-25,
MOD((SUM(VLOOKUP(MONTH(F4142),D暦変換用数値,2,FALSE),DAY(F4142))),28)+1)</f>
        <v>9</v>
      </c>
      <c r="P4142" s="407">
        <f>IF(OR(MONTH(F4142)&lt;7,AND(MONTH(F4142)=7,DAY(F4142)&lt;=25)),
MOD(SUM((E4142-1901)*365,(N4142-1)*28,O4142,258),260),
MOD(SUM((E4142-1900)*365,(N4142-1)*28,O4142,258),260))</f>
        <v>163</v>
      </c>
      <c r="Q4142" s="374" t="str">
        <f>VLOOKUP(MOD(P4142,4),色,2,FALSE)</f>
        <v>青い</v>
      </c>
      <c r="R4142" s="292" t="str">
        <f>VLOOKUP(MOD(P4142,13),銀河の音,2,FALSE)</f>
        <v>共振の</v>
      </c>
      <c r="S4142" s="385" t="str">
        <f>VLOOKUP(MOD(P4142,20),太陽の紋章,2,FALSE)</f>
        <v>夜</v>
      </c>
      <c r="T4142" s="79"/>
    </row>
    <row r="4143" spans="1:20">
      <c r="A4143" s="50" t="str">
        <f>VLOOKUP(MOD(E4143,10),十干,2,FALSE)</f>
        <v>戊</v>
      </c>
      <c r="B4143" s="199" t="str">
        <f>VLOOKUP(MOD(E4143,12),十二支,3,FALSE)</f>
        <v xml:space="preserve">11 木 </v>
      </c>
      <c r="C4143" s="201" t="str">
        <f>VLOOKUP(F4143,星座,3,TRUE)</f>
        <v xml:space="preserve">08 軍 </v>
      </c>
      <c r="D4143" s="531">
        <v>17808</v>
      </c>
      <c r="E4143" s="1">
        <f>IFERROR(YEAR(D4143),LEFT(D4143,4))</f>
        <v>1948</v>
      </c>
      <c r="F4143" s="1" t="str">
        <f>IF(ISTEXT(D4143),RIGHT(D4143,5),TEXT(D4143,"mm/dd"))</f>
        <v>10/02</v>
      </c>
      <c r="G4143" s="39">
        <f>SUM(MID(E4143,1,1),MID(E4143,2,1),MID(E4143,3,1),MID(E4143,4,1),MID(F4143,1,1),MID(F4143,2,1),MID(F4143,4,1),MID(F4143,5,1))</f>
        <v>25</v>
      </c>
      <c r="H4143" s="41">
        <f>IF(MOD(G4143,9)=0,9,MOD(G4143,9))</f>
        <v>7</v>
      </c>
      <c r="I4143" s="45" t="str">
        <f>IFERROR(MID("日月火水木金土",WEEKDAY(D4143),1),"")</f>
        <v>土</v>
      </c>
      <c r="J4143" s="304" t="s">
        <v>695</v>
      </c>
      <c r="K4143" s="202" t="str">
        <f>VLOOKUP(F4143,石と花メイン,3,FALSE)</f>
        <v>●土耳古石</v>
      </c>
      <c r="L4143" s="297" t="str">
        <f>VLOOKUP(F4143,石と花メイン,4,FALSE)</f>
        <v>コリウス【金襴紫蘇】</v>
      </c>
      <c r="M4143" s="393">
        <f>IF(OR(MONTH(F4143)&lt;7,AND(MONTH(F4143)=7,DAY(F4143)&lt;=25)),
MOD(SUM((E4143-1901)*365,259),260),
MOD(SUM((E4143-1900)*365,259),260))</f>
        <v>99</v>
      </c>
      <c r="N4143" s="390">
        <f>IF(AND(MONTH(F4143)=7,DAY(F4143)&gt;25),1,
ROUNDDOWN((SUM(VLOOKUP(MONTH(F4143),D暦変換用数値,2,FALSE),DAY(F4143))/28)+1,0))</f>
        <v>3</v>
      </c>
      <c r="O4143" s="205">
        <f>IF(AND(MONTH(F4143)=7,DAY(F4143)&gt;25),DAY(F4143)-25,
MOD((SUM(VLOOKUP(MONTH(F4143),D暦変換用数値,2,FALSE),DAY(F4143))),28)+1)</f>
        <v>13</v>
      </c>
      <c r="P4143" s="406">
        <f>IF(OR(MONTH(F4143)&lt;7,AND(MONTH(F4143)=7,DAY(F4143)&lt;=25)),
MOD(SUM((E4143-1901)*365,(N4143-1)*28,O4143,258),260),
MOD(SUM((E4143-1900)*365,(N4143-1)*28,O4143,258),260))</f>
        <v>167</v>
      </c>
      <c r="Q4143" s="374" t="str">
        <f>VLOOKUP(MOD(P4143,4),色,2,FALSE)</f>
        <v>青い</v>
      </c>
      <c r="R4143" s="292" t="str">
        <f>VLOOKUP(MOD(P4143,13),銀河の音,2,FALSE)</f>
        <v>スペクトルの</v>
      </c>
      <c r="S4143" s="385" t="str">
        <f>VLOOKUP(MOD(P4143,20),太陽の紋章,2,FALSE)</f>
        <v>手</v>
      </c>
      <c r="T4143" s="97" t="s">
        <v>7148</v>
      </c>
    </row>
    <row r="4144" spans="1:20">
      <c r="A4144" s="76" t="str">
        <f>VLOOKUP(MOD(E4144,10),十干,2,FALSE)</f>
        <v>庚</v>
      </c>
      <c r="B4144" s="199" t="str">
        <f>VLOOKUP(MOD(E4144,12),十二支,3,FALSE)</f>
        <v xml:space="preserve">11 木 </v>
      </c>
      <c r="C4144" s="201" t="str">
        <f>VLOOKUP(F4144,星座,3,TRUE)</f>
        <v xml:space="preserve">08 軍 </v>
      </c>
      <c r="D4144" s="534">
        <v>22184</v>
      </c>
      <c r="E4144" s="116">
        <f>IFERROR(YEAR(D4144),LEFT(D4144,4))</f>
        <v>1960</v>
      </c>
      <c r="F4144" s="116" t="str">
        <f>IF(ISTEXT(D4144),RIGHT(D4144,5),TEXT(D4144,"mm/dd"))</f>
        <v>09/25</v>
      </c>
      <c r="G4144" s="120">
        <f>SUM(MID(E4144,1,1),MID(E4144,2,1),MID(E4144,3,1),MID(E4144,4,1),MID(F4144,1,1),MID(F4144,2,1),MID(F4144,4,1),MID(F4144,5,1))</f>
        <v>32</v>
      </c>
      <c r="H4144" s="120">
        <f>IF(MOD(G4144,9)=0,9,MOD(G4144,9))</f>
        <v>5</v>
      </c>
      <c r="I4144" s="116" t="str">
        <f>IFERROR(MID("日月火水木金土",WEEKDAY(D4144),1),"")</f>
        <v>日</v>
      </c>
      <c r="J4144" s="306" t="s">
        <v>7575</v>
      </c>
      <c r="K4144" s="203" t="str">
        <f>VLOOKUP(F4144,石と花メイン,3,FALSE)</f>
        <v>◆青玉</v>
      </c>
      <c r="L4144" s="299" t="str">
        <f>VLOOKUP(F4144,石と花メイン,4,FALSE)</f>
        <v>瑠璃苦菜【カタナンケ】</v>
      </c>
      <c r="M4144" s="395">
        <f>IF(OR(MONTH(F4144)&lt;7,AND(MONTH(F4144)=7,DAY(F4144)&lt;=25)),
MOD(SUM((E4144-1901)*365,259),260),
MOD(SUM((E4144-1900)*365,259),260))</f>
        <v>59</v>
      </c>
      <c r="N4144" s="121">
        <f>IF(AND(MONTH(F4144)=7,DAY(F4144)&gt;25),1,
ROUNDDOWN((SUM(VLOOKUP(MONTH(F4144),D暦変換用数値,2,FALSE),DAY(F4144))/28)+1,0))</f>
        <v>3</v>
      </c>
      <c r="O4144" s="117">
        <f>IF(AND(MONTH(F4144)=7,DAY(F4144)&gt;25),DAY(F4144)-25,
MOD((SUM(VLOOKUP(MONTH(F4144),D暦変換用数値,2,FALSE),DAY(F4144))),28)+1)</f>
        <v>6</v>
      </c>
      <c r="P4144" s="408">
        <f>IF(OR(MONTH(F4144)&lt;7,AND(MONTH(F4144)=7,DAY(F4144)&lt;=25)),
MOD(SUM((E4144-1901)*365,(N4144-1)*28,O4144,258),260),
MOD(SUM((E4144-1900)*365,(N4144-1)*28,O4144,258),260))</f>
        <v>120</v>
      </c>
      <c r="Q4144" s="373" t="str">
        <f>VLOOKUP(MOD(P4144,4),色,2,FALSE)</f>
        <v>黄色い</v>
      </c>
      <c r="R4144" s="291" t="str">
        <f>VLOOKUP(MOD(P4144,13),銀河の音,2,FALSE)</f>
        <v>電気の</v>
      </c>
      <c r="S4144" s="384" t="str">
        <f>VLOOKUP(MOD(P4144,20),太陽の紋章,2,FALSE)</f>
        <v>太陽</v>
      </c>
      <c r="T4144" s="126" t="s">
        <v>7571</v>
      </c>
    </row>
    <row r="4145" spans="1:20">
      <c r="A4145" s="50" t="str">
        <f>VLOOKUP(MOD(E4145,10),十干,2,FALSE)</f>
        <v>庚</v>
      </c>
      <c r="B4145" s="199" t="str">
        <f>VLOOKUP(MOD(E4145,12),十二支,3,FALSE)</f>
        <v xml:space="preserve">11 木 </v>
      </c>
      <c r="C4145" s="201" t="str">
        <f>VLOOKUP(F4145,星座,3,TRUE)</f>
        <v xml:space="preserve">08 軍 </v>
      </c>
      <c r="D4145" s="531">
        <v>22194</v>
      </c>
      <c r="E4145" s="1">
        <f>IFERROR(YEAR(D4145),LEFT(D4145,4))</f>
        <v>1960</v>
      </c>
      <c r="F4145" s="1" t="str">
        <f>IF(ISTEXT(D4145),RIGHT(D4145,5),TEXT(D4145,"mm/dd"))</f>
        <v>10/05</v>
      </c>
      <c r="G4145" s="39">
        <f>SUM(MID(E4145,1,1),MID(E4145,2,1),MID(E4145,3,1),MID(E4145,4,1),MID(F4145,1,1),MID(F4145,2,1),MID(F4145,4,1),MID(F4145,5,1))</f>
        <v>22</v>
      </c>
      <c r="H4145" s="41">
        <f>IF(MOD(G4145,9)=0,9,MOD(G4145,9))</f>
        <v>4</v>
      </c>
      <c r="I4145" s="45" t="str">
        <f>IFERROR(MID("日月火水木金土",WEEKDAY(D4145),1),"")</f>
        <v>水</v>
      </c>
      <c r="J4145" s="304" t="s">
        <v>3936</v>
      </c>
      <c r="K4145" s="202" t="str">
        <f>VLOOKUP(F4145,石と花メイン,3,FALSE)</f>
        <v>◆藍玉</v>
      </c>
      <c r="L4145" s="297" t="str">
        <f>VLOOKUP(F4145,石と花メイン,4,FALSE)</f>
        <v>枸杞</v>
      </c>
      <c r="M4145" s="393">
        <f>IF(OR(MONTH(F4145)&lt;7,AND(MONTH(F4145)=7,DAY(F4145)&lt;=25)),
MOD(SUM((E4145-1901)*365,259),260),
MOD(SUM((E4145-1900)*365,259),260))</f>
        <v>59</v>
      </c>
      <c r="N4145" s="390">
        <f>IF(AND(MONTH(F4145)=7,DAY(F4145)&gt;25),1,
ROUNDDOWN((SUM(VLOOKUP(MONTH(F4145),D暦変換用数値,2,FALSE),DAY(F4145))/28)+1,0))</f>
        <v>3</v>
      </c>
      <c r="O4145" s="205">
        <f>IF(AND(MONTH(F4145)=7,DAY(F4145)&gt;25),DAY(F4145)-25,
MOD((SUM(VLOOKUP(MONTH(F4145),D暦変換用数値,2,FALSE),DAY(F4145))),28)+1)</f>
        <v>16</v>
      </c>
      <c r="P4145" s="406">
        <f>IF(OR(MONTH(F4145)&lt;7,AND(MONTH(F4145)=7,DAY(F4145)&lt;=25)),
MOD(SUM((E4145-1901)*365,(N4145-1)*28,O4145,258),260),
MOD(SUM((E4145-1900)*365,(N4145-1)*28,O4145,258),260))</f>
        <v>130</v>
      </c>
      <c r="Q4145" s="375" t="str">
        <f>VLOOKUP(MOD(P4145,4),色,2,FALSE)</f>
        <v>白い</v>
      </c>
      <c r="R4145" s="293" t="str">
        <f>VLOOKUP(MOD(P4145,13),銀河の音,2,FALSE)</f>
        <v>宇宙の</v>
      </c>
      <c r="S4145" s="386" t="str">
        <f>VLOOKUP(MOD(P4145,20),太陽の紋章,2,FALSE)</f>
        <v>犬</v>
      </c>
      <c r="T4145" s="111" t="s">
        <v>5453</v>
      </c>
    </row>
    <row r="4146" spans="1:20">
      <c r="A4146" s="50" t="str">
        <f>VLOOKUP(MOD(E4146,10),十干,2,FALSE)</f>
        <v>庚</v>
      </c>
      <c r="B4146" s="199" t="str">
        <f>VLOOKUP(MOD(E4146,12),十二支,3,FALSE)</f>
        <v xml:space="preserve">11 木 </v>
      </c>
      <c r="C4146" s="201" t="str">
        <f>VLOOKUP(F4146,星座,3,TRUE)</f>
        <v xml:space="preserve">08 軍 </v>
      </c>
      <c r="D4146" s="531">
        <v>22196</v>
      </c>
      <c r="E4146" s="1">
        <f>IFERROR(YEAR(D4146),LEFT(D4146,4))</f>
        <v>1960</v>
      </c>
      <c r="F4146" s="1" t="str">
        <f>IF(ISTEXT(D4146),RIGHT(D4146,5),TEXT(D4146,"mm/dd"))</f>
        <v>10/07</v>
      </c>
      <c r="G4146" s="39">
        <f>SUM(MID(E4146,1,1),MID(E4146,2,1),MID(E4146,3,1),MID(E4146,4,1),MID(F4146,1,1),MID(F4146,2,1),MID(F4146,4,1),MID(F4146,5,1))</f>
        <v>24</v>
      </c>
      <c r="H4146" s="41">
        <f>IF(MOD(G4146,9)=0,9,MOD(G4146,9))</f>
        <v>6</v>
      </c>
      <c r="I4146" s="45" t="str">
        <f>IFERROR(MID("日月火水木金土",WEEKDAY(D4146),1),"")</f>
        <v>金</v>
      </c>
      <c r="J4146" s="304" t="s">
        <v>3937</v>
      </c>
      <c r="K4146" s="202" t="str">
        <f>VLOOKUP(F4146,石と花メイン,3,FALSE)</f>
        <v>□水晶</v>
      </c>
      <c r="L4146" s="297" t="str">
        <f>VLOOKUP(F4146,石と花メイン,4,FALSE)</f>
        <v>金木犀【九里香】</v>
      </c>
      <c r="M4146" s="393">
        <f>IF(OR(MONTH(F4146)&lt;7,AND(MONTH(F4146)=7,DAY(F4146)&lt;=25)),
MOD(SUM((E4146-1901)*365,259),260),
MOD(SUM((E4146-1900)*365,259),260))</f>
        <v>59</v>
      </c>
      <c r="N4146" s="390">
        <f>IF(AND(MONTH(F4146)=7,DAY(F4146)&gt;25),1,
ROUNDDOWN((SUM(VLOOKUP(MONTH(F4146),D暦変換用数値,2,FALSE),DAY(F4146))/28)+1,0))</f>
        <v>3</v>
      </c>
      <c r="O4146" s="205">
        <f>IF(AND(MONTH(F4146)=7,DAY(F4146)&gt;25),DAY(F4146)-25,
MOD((SUM(VLOOKUP(MONTH(F4146),D暦変換用数値,2,FALSE),DAY(F4146))),28)+1)</f>
        <v>18</v>
      </c>
      <c r="P4146" s="406">
        <f>IF(OR(MONTH(F4146)&lt;7,AND(MONTH(F4146)=7,DAY(F4146)&lt;=25)),
MOD(SUM((E4146-1901)*365,(N4146-1)*28,O4146,258),260),
MOD(SUM((E4146-1900)*365,(N4146-1)*28,O4146,258),260))</f>
        <v>132</v>
      </c>
      <c r="Q4146" s="373" t="str">
        <f>VLOOKUP(MOD(P4146,4),色,2,FALSE)</f>
        <v>黄色い</v>
      </c>
      <c r="R4146" s="291" t="str">
        <f>VLOOKUP(MOD(P4146,13),銀河の音,2,FALSE)</f>
        <v>月の</v>
      </c>
      <c r="S4146" s="384" t="str">
        <f>VLOOKUP(MOD(P4146,20),太陽の紋章,2,FALSE)</f>
        <v>人</v>
      </c>
      <c r="T4146" s="111" t="s">
        <v>9086</v>
      </c>
    </row>
    <row r="4147" spans="1:20">
      <c r="A4147" s="334" t="str">
        <f>VLOOKUP(MOD(E4147,10),十干,2,FALSE)</f>
        <v>庚</v>
      </c>
      <c r="B4147" s="331" t="str">
        <f>VLOOKUP(MOD(E4147,12),十二支,3,FALSE)</f>
        <v xml:space="preserve">11 木 </v>
      </c>
      <c r="C4147" s="336" t="str">
        <f>VLOOKUP(F4147,星座,3,TRUE)</f>
        <v xml:space="preserve">08 軍 </v>
      </c>
      <c r="D4147" s="534">
        <v>22197</v>
      </c>
      <c r="E4147" s="131">
        <f>IFERROR(YEAR(D4147),LEFT(D4147,4))</f>
        <v>1960</v>
      </c>
      <c r="F4147" s="131" t="str">
        <f>IF(ISTEXT(D4147),RIGHT(D4147,5),TEXT(D4147,"mm/dd"))</f>
        <v>10/08</v>
      </c>
      <c r="G4147" s="133">
        <f>SUM(MID(E4147,1,1),MID(E4147,2,1),MID(E4147,3,1),MID(E4147,4,1),MID(F4147,1,1),MID(F4147,2,1),MID(F4147,4,1),MID(F4147,5,1))</f>
        <v>25</v>
      </c>
      <c r="H4147" s="133">
        <f>IF(MOD(G4147,9)=0,9,MOD(G4147,9))</f>
        <v>7</v>
      </c>
      <c r="I4147" s="131" t="str">
        <f>IFERROR(MID("日月火水木金土",WEEKDAY(D4147),1),"")</f>
        <v>土</v>
      </c>
      <c r="J4147" s="306" t="s">
        <v>8463</v>
      </c>
      <c r="K4147" s="335" t="str">
        <f>VLOOKUP(F4147,石と花メイン,3,FALSE)</f>
        <v>○真珠</v>
      </c>
      <c r="L4147" s="302" t="str">
        <f>VLOOKUP(F4147,石と花メイン,4,FALSE)</f>
        <v>野牡丹【スパイダーフラワー】</v>
      </c>
      <c r="M4147" s="396">
        <f>IF(OR(MONTH(F4147)&lt;7,AND(MONTH(F4147)=7,DAY(F4147)&lt;=25)),
MOD(SUM((E4147-1901)*365,259),260),
MOD(SUM((E4147-1900)*365,259),260))</f>
        <v>59</v>
      </c>
      <c r="N4147" s="335">
        <f>IF(AND(MONTH(F4147)=7,DAY(F4147)&gt;25),1,
ROUNDDOWN((SUM(VLOOKUP(MONTH(F4147),D暦変換用数値,2,FALSE),DAY(F4147))/28)+1,0))</f>
        <v>3</v>
      </c>
      <c r="O4147" s="132">
        <f>IF(AND(MONTH(F4147)=7,DAY(F4147)&gt;25),DAY(F4147)-25,
MOD((SUM(VLOOKUP(MONTH(F4147),D暦変換用数値,2,FALSE),DAY(F4147))),28)+1)</f>
        <v>19</v>
      </c>
      <c r="P4147" s="404">
        <f>IF(OR(MONTH(F4147)&lt;7,AND(MONTH(F4147)=7,DAY(F4147)&lt;=25)),
MOD(SUM((E4147-1901)*365,(N4147-1)*28,O4147,258),260),
MOD(SUM((E4147-1900)*365,(N4147-1)*28,O4147,258),260))</f>
        <v>133</v>
      </c>
      <c r="Q4147" s="376" t="str">
        <f>VLOOKUP(MOD(P4147,4),色,2,FALSE)</f>
        <v>赤い</v>
      </c>
      <c r="R4147" s="333" t="str">
        <f>VLOOKUP(MOD(P4147,13),銀河の音,2,FALSE)</f>
        <v>電気の</v>
      </c>
      <c r="S4147" s="387" t="str">
        <f>VLOOKUP(MOD(P4147,20),太陽の紋章,2,FALSE)</f>
        <v>空歩く者</v>
      </c>
      <c r="T4147" s="144" t="s">
        <v>8464</v>
      </c>
    </row>
    <row r="4148" spans="1:20">
      <c r="A4148" s="50" t="str">
        <f>VLOOKUP(MOD(E4148,10),十干,2,FALSE)</f>
        <v>庚</v>
      </c>
      <c r="B4148" s="199" t="str">
        <f>VLOOKUP(MOD(E4148,12),十二支,3,FALSE)</f>
        <v xml:space="preserve">11 木 </v>
      </c>
      <c r="C4148" s="201" t="str">
        <f>VLOOKUP(F4148,星座,3,TRUE)</f>
        <v xml:space="preserve">08 軍 </v>
      </c>
      <c r="D4148" s="531">
        <v>22198</v>
      </c>
      <c r="E4148" s="1">
        <f>IFERROR(YEAR(D4148),LEFT(D4148,4))</f>
        <v>1960</v>
      </c>
      <c r="F4148" s="1" t="str">
        <f>IF(ISTEXT(D4148),RIGHT(D4148,5),TEXT(D4148,"mm/dd"))</f>
        <v>10/09</v>
      </c>
      <c r="G4148" s="39">
        <f>SUM(MID(E4148,1,1),MID(E4148,2,1),MID(E4148,3,1),MID(E4148,4,1),MID(F4148,1,1),MID(F4148,2,1),MID(F4148,4,1),MID(F4148,5,1))</f>
        <v>26</v>
      </c>
      <c r="H4148" s="41">
        <f>IF(MOD(G4148,9)=0,9,MOD(G4148,9))</f>
        <v>8</v>
      </c>
      <c r="I4148" s="45" t="str">
        <f>IFERROR(MID("日月火水木金土",WEEKDAY(D4148),1),"")</f>
        <v>日</v>
      </c>
      <c r="J4148" s="304" t="s">
        <v>3938</v>
      </c>
      <c r="K4148" s="202" t="str">
        <f>VLOOKUP(F4148,石と花メイン,3,FALSE)</f>
        <v>●珪孔雀石</v>
      </c>
      <c r="L4148" s="297" t="str">
        <f>VLOOKUP(F4148,石と花メイン,4,FALSE)</f>
        <v>フェンネル【茴香】</v>
      </c>
      <c r="M4148" s="393">
        <f>IF(OR(MONTH(F4148)&lt;7,AND(MONTH(F4148)=7,DAY(F4148)&lt;=25)),
MOD(SUM((E4148-1901)*365,259),260),
MOD(SUM((E4148-1900)*365,259),260))</f>
        <v>59</v>
      </c>
      <c r="N4148" s="390">
        <f>IF(AND(MONTH(F4148)=7,DAY(F4148)&gt;25),1,
ROUNDDOWN((SUM(VLOOKUP(MONTH(F4148),D暦変換用数値,2,FALSE),DAY(F4148))/28)+1,0))</f>
        <v>3</v>
      </c>
      <c r="O4148" s="205">
        <f>IF(AND(MONTH(F4148)=7,DAY(F4148)&gt;25),DAY(F4148)-25,
MOD((SUM(VLOOKUP(MONTH(F4148),D暦変換用数値,2,FALSE),DAY(F4148))),28)+1)</f>
        <v>20</v>
      </c>
      <c r="P4148" s="406">
        <f>IF(OR(MONTH(F4148)&lt;7,AND(MONTH(F4148)=7,DAY(F4148)&lt;=25)),
MOD(SUM((E4148-1901)*365,(N4148-1)*28,O4148,258),260),
MOD(SUM((E4148-1900)*365,(N4148-1)*28,O4148,258),260))</f>
        <v>134</v>
      </c>
      <c r="Q4148" s="375" t="str">
        <f>VLOOKUP(MOD(P4148,4),色,2,FALSE)</f>
        <v>白い</v>
      </c>
      <c r="R4148" s="293" t="str">
        <f>VLOOKUP(MOD(P4148,13),銀河の音,2,FALSE)</f>
        <v>自己存在の</v>
      </c>
      <c r="S4148" s="386" t="str">
        <f>VLOOKUP(MOD(P4148,20),太陽の紋章,2,FALSE)</f>
        <v>魔法使い</v>
      </c>
      <c r="T4148" s="97" t="s">
        <v>2709</v>
      </c>
    </row>
    <row r="4149" spans="1:20">
      <c r="A4149" s="282" t="str">
        <f>VLOOKUP(MOD(E4149,10),十干,2,FALSE)</f>
        <v>庚</v>
      </c>
      <c r="B4149" s="283" t="str">
        <f>VLOOKUP(MOD(E4149,12),十二支,3,FALSE)</f>
        <v xml:space="preserve">11 木 </v>
      </c>
      <c r="C4149" s="287" t="str">
        <f>VLOOKUP(F4149,星座,3,TRUE)</f>
        <v xml:space="preserve">08 軍 </v>
      </c>
      <c r="D4149" s="533">
        <v>22201</v>
      </c>
      <c r="E4149" s="83">
        <f>IFERROR(YEAR(D4149),LEFT(D4149,4))</f>
        <v>1960</v>
      </c>
      <c r="F4149" s="83" t="str">
        <f>IF(ISTEXT(D4149),RIGHT(D4149,5),TEXT(D4149,"mm/dd"))</f>
        <v>10/12</v>
      </c>
      <c r="G4149" s="88">
        <f>SUM(MID(E4149,1,1),MID(E4149,2,1),MID(E4149,3,1),MID(E4149,4,1),MID(F4149,1,1),MID(F4149,2,1),MID(F4149,4,1),MID(F4149,5,1))</f>
        <v>20</v>
      </c>
      <c r="H4149" s="88">
        <f>IF(MOD(G4149,9)=0,9,MOD(G4149,9))</f>
        <v>2</v>
      </c>
      <c r="I4149" s="83" t="str">
        <f>IFERROR(MID("日月火水木金土",WEEKDAY(D4149),1),"")</f>
        <v>水</v>
      </c>
      <c r="J4149" s="303" t="s">
        <v>618</v>
      </c>
      <c r="K4149" s="87" t="str">
        <f>VLOOKUP(F4149,石と花メイン,3,FALSE)</f>
        <v>◆黄玉</v>
      </c>
      <c r="L4149" s="296" t="str">
        <f>VLOOKUP(F4149,石と花メイン,4,FALSE)</f>
        <v>苔桃</v>
      </c>
      <c r="M4149" s="392">
        <f>IF(OR(MONTH(F4149)&lt;7,AND(MONTH(F4149)=7,DAY(F4149)&lt;=25)),
MOD(SUM((E4149-1901)*365,259),260),
MOD(SUM((E4149-1900)*365,259),260))</f>
        <v>59</v>
      </c>
      <c r="N4149" s="330">
        <f>IF(AND(MONTH(F4149)=7,DAY(F4149)&gt;25),1,
ROUNDDOWN((SUM(VLOOKUP(MONTH(F4149),D暦変換用数値,2,FALSE),DAY(F4149))/28)+1,0))</f>
        <v>3</v>
      </c>
      <c r="O4149" s="84">
        <f>IF(AND(MONTH(F4149)=7,DAY(F4149)&gt;25),DAY(F4149)-25,
MOD((SUM(VLOOKUP(MONTH(F4149),D暦変換用数値,2,FALSE),DAY(F4149))),28)+1)</f>
        <v>23</v>
      </c>
      <c r="P4149" s="405">
        <f>IF(OR(MONTH(F4149)&lt;7,AND(MONTH(F4149)=7,DAY(F4149)&lt;=25)),
MOD(SUM((E4149-1901)*365,(N4149-1)*28,O4149,258),260),
MOD(SUM((E4149-1900)*365,(N4149-1)*28,O4149,258),260))</f>
        <v>137</v>
      </c>
      <c r="Q4149" s="371" t="str">
        <f>VLOOKUP(MOD(P4149,4),色,2,FALSE)</f>
        <v>赤い</v>
      </c>
      <c r="R4149" s="289" t="str">
        <f>VLOOKUP(MOD(P4149,13),銀河の音,2,FALSE)</f>
        <v>共振の</v>
      </c>
      <c r="S4149" s="382" t="str">
        <f>VLOOKUP(MOD(P4149,20),太陽の紋章,2,FALSE)</f>
        <v>地球</v>
      </c>
      <c r="T4149" s="100" t="s">
        <v>538</v>
      </c>
    </row>
    <row r="4150" spans="1:20">
      <c r="A4150" s="50" t="str">
        <f>VLOOKUP(MOD(E4150,10),十干,2,FALSE)</f>
        <v>庚</v>
      </c>
      <c r="B4150" s="199" t="str">
        <f>VLOOKUP(MOD(E4150,12),十二支,3,FALSE)</f>
        <v xml:space="preserve">11 木 </v>
      </c>
      <c r="C4150" s="201" t="str">
        <f>VLOOKUP(F4150,星座,3,TRUE)</f>
        <v xml:space="preserve">08 軍 </v>
      </c>
      <c r="D4150" s="531">
        <v>22201</v>
      </c>
      <c r="E4150" s="1">
        <f>IFERROR(YEAR(D4150),LEFT(D4150,4))</f>
        <v>1960</v>
      </c>
      <c r="F4150" s="1" t="str">
        <f>IF(ISTEXT(D4150),RIGHT(D4150,5),TEXT(D4150,"mm/dd"))</f>
        <v>10/12</v>
      </c>
      <c r="G4150" s="39">
        <f>SUM(MID(E4150,1,1),MID(E4150,2,1),MID(E4150,3,1),MID(E4150,4,1),MID(F4150,1,1),MID(F4150,2,1),MID(F4150,4,1),MID(F4150,5,1))</f>
        <v>20</v>
      </c>
      <c r="H4150" s="41">
        <f>IF(MOD(G4150,9)=0,9,MOD(G4150,9))</f>
        <v>2</v>
      </c>
      <c r="I4150" s="45" t="str">
        <f>IFERROR(MID("日月火水木金土",WEEKDAY(D4150),1),"")</f>
        <v>水</v>
      </c>
      <c r="J4150" s="304" t="s">
        <v>3939</v>
      </c>
      <c r="K4150" s="202" t="str">
        <f>VLOOKUP(F4150,石と花メイン,3,FALSE)</f>
        <v>◆黄玉</v>
      </c>
      <c r="L4150" s="297" t="str">
        <f>VLOOKUP(F4150,石と花メイン,4,FALSE)</f>
        <v>苔桃</v>
      </c>
      <c r="M4150" s="393">
        <f>IF(OR(MONTH(F4150)&lt;7,AND(MONTH(F4150)=7,DAY(F4150)&lt;=25)),
MOD(SUM((E4150-1901)*365,259),260),
MOD(SUM((E4150-1900)*365,259),260))</f>
        <v>59</v>
      </c>
      <c r="N4150" s="390">
        <f>IF(AND(MONTH(F4150)=7,DAY(F4150)&gt;25),1,
ROUNDDOWN((SUM(VLOOKUP(MONTH(F4150),D暦変換用数値,2,FALSE),DAY(F4150))/28)+1,0))</f>
        <v>3</v>
      </c>
      <c r="O4150" s="205">
        <f>IF(AND(MONTH(F4150)=7,DAY(F4150)&gt;25),DAY(F4150)-25,
MOD((SUM(VLOOKUP(MONTH(F4150),D暦変換用数値,2,FALSE),DAY(F4150))),28)+1)</f>
        <v>23</v>
      </c>
      <c r="P4150" s="406">
        <f>IF(OR(MONTH(F4150)&lt;7,AND(MONTH(F4150)=7,DAY(F4150)&lt;=25)),
MOD(SUM((E4150-1901)*365,(N4150-1)*28,O4150,258),260),
MOD(SUM((E4150-1900)*365,(N4150-1)*28,O4150,258),260))</f>
        <v>137</v>
      </c>
      <c r="Q4150" s="372" t="str">
        <f>VLOOKUP(MOD(P4150,4),色,2,FALSE)</f>
        <v>赤い</v>
      </c>
      <c r="R4150" s="290" t="str">
        <f>VLOOKUP(MOD(P4150,13),銀河の音,2,FALSE)</f>
        <v>共振の</v>
      </c>
      <c r="S4150" s="383" t="str">
        <f>VLOOKUP(MOD(P4150,20),太陽の紋章,2,FALSE)</f>
        <v>地球</v>
      </c>
      <c r="T4150" s="98" t="s">
        <v>3736</v>
      </c>
    </row>
    <row r="4151" spans="1:20">
      <c r="A4151" s="76" t="str">
        <f>VLOOKUP(MOD(E4151,10),十干,2,FALSE)</f>
        <v>庚</v>
      </c>
      <c r="B4151" s="199" t="str">
        <f>VLOOKUP(MOD(E4151,12),十二支,3,FALSE)</f>
        <v xml:space="preserve">11 木 </v>
      </c>
      <c r="C4151" s="201" t="str">
        <f>VLOOKUP(F4151,星座,3,TRUE)</f>
        <v xml:space="preserve">08 軍 </v>
      </c>
      <c r="D4151" s="534">
        <v>22202</v>
      </c>
      <c r="E4151" s="116">
        <f>IFERROR(YEAR(D4151),LEFT(D4151,4))</f>
        <v>1960</v>
      </c>
      <c r="F4151" s="116" t="str">
        <f>IF(ISTEXT(D4151),RIGHT(D4151,5),TEXT(D4151,"mm/dd"))</f>
        <v>10/13</v>
      </c>
      <c r="G4151" s="120">
        <f>SUM(MID(E4151,1,1),MID(E4151,2,1),MID(E4151,3,1),MID(E4151,4,1),MID(F4151,1,1),MID(F4151,2,1),MID(F4151,4,1),MID(F4151,5,1))</f>
        <v>21</v>
      </c>
      <c r="H4151" s="120">
        <f>IF(MOD(G4151,9)=0,9,MOD(G4151,9))</f>
        <v>3</v>
      </c>
      <c r="I4151" s="116" t="str">
        <f>IFERROR(MID("日月火水木金土",WEEKDAY(D4151),1),"")</f>
        <v>木</v>
      </c>
      <c r="J4151" s="306" t="s">
        <v>7438</v>
      </c>
      <c r="K4151" s="203" t="str">
        <f>VLOOKUP(F4151,石と花メイン,3,FALSE)</f>
        <v>◆柘榴石</v>
      </c>
      <c r="L4151" s="299" t="str">
        <f>VLOOKUP(F4151,石と花メイン,4,FALSE)</f>
        <v>エキナセア【紫馬簾菊】</v>
      </c>
      <c r="M4151" s="395">
        <f>IF(OR(MONTH(F4151)&lt;7,AND(MONTH(F4151)=7,DAY(F4151)&lt;=25)),
MOD(SUM((E4151-1901)*365,259),260),
MOD(SUM((E4151-1900)*365,259),260))</f>
        <v>59</v>
      </c>
      <c r="N4151" s="121">
        <f>IF(AND(MONTH(F4151)=7,DAY(F4151)&gt;25),1,
ROUNDDOWN((SUM(VLOOKUP(MONTH(F4151),D暦変換用数値,2,FALSE),DAY(F4151))/28)+1,0))</f>
        <v>3</v>
      </c>
      <c r="O4151" s="117">
        <f>IF(AND(MONTH(F4151)=7,DAY(F4151)&gt;25),DAY(F4151)-25,
MOD((SUM(VLOOKUP(MONTH(F4151),D暦変換用数値,2,FALSE),DAY(F4151))),28)+1)</f>
        <v>24</v>
      </c>
      <c r="P4151" s="408">
        <f>IF(OR(MONTH(F4151)&lt;7,AND(MONTH(F4151)=7,DAY(F4151)&lt;=25)),
MOD(SUM((E4151-1901)*365,(N4151-1)*28,O4151,258),260),
MOD(SUM((E4151-1900)*365,(N4151-1)*28,O4151,258),260))</f>
        <v>138</v>
      </c>
      <c r="Q4151" s="378" t="str">
        <f>VLOOKUP(MOD(P4151,4),色,2,FALSE)</f>
        <v>白い</v>
      </c>
      <c r="R4151" s="293" t="str">
        <f>VLOOKUP(MOD(P4151,13),銀河の音,2,FALSE)</f>
        <v>銀河の</v>
      </c>
      <c r="S4151" s="386" t="str">
        <f>VLOOKUP(MOD(P4151,20),太陽の紋章,2,FALSE)</f>
        <v>鏡</v>
      </c>
      <c r="T4151" s="118"/>
    </row>
    <row r="4152" spans="1:20">
      <c r="A4152" s="334" t="str">
        <f>VLOOKUP(MOD(E4152,10),十干,2,FALSE)</f>
        <v>庚</v>
      </c>
      <c r="B4152" s="331" t="str">
        <f>VLOOKUP(MOD(E4152,12),十二支,3,FALSE)</f>
        <v xml:space="preserve">11 木 </v>
      </c>
      <c r="C4152" s="336" t="str">
        <f>VLOOKUP(F4152,星座,3,TRUE)</f>
        <v xml:space="preserve">08 軍 </v>
      </c>
      <c r="D4152" s="540">
        <v>22206</v>
      </c>
      <c r="E4152" s="131">
        <f>IFERROR(YEAR(D4152),LEFT(D4152,4))</f>
        <v>1960</v>
      </c>
      <c r="F4152" s="538" t="str">
        <f>IF(ISTEXT(D4152),RIGHT(D4152,5),TEXT(D4152,"mm/dd"))</f>
        <v>10/17</v>
      </c>
      <c r="G4152" s="133">
        <f>SUM(MID(E4152,1,1),MID(E4152,2,1),MID(E4152,3,1),MID(E4152,4,1),MID(F4152,1,1),MID(F4152,2,1),MID(F4152,4,1),MID(F4152,5,1))</f>
        <v>25</v>
      </c>
      <c r="H4152" s="133">
        <f>IF(MOD(G4152,9)=0,9,MOD(G4152,9))</f>
        <v>7</v>
      </c>
      <c r="I4152" s="131" t="str">
        <f>IFERROR(MID("日月火水木金土",WEEKDAY(D4152),1),"")</f>
        <v>月</v>
      </c>
      <c r="J4152" s="306" t="s">
        <v>9039</v>
      </c>
      <c r="K4152" s="335" t="str">
        <f>VLOOKUP(F4152,石と花メイン,3,FALSE)</f>
        <v>■紅玉髄</v>
      </c>
      <c r="L4152" s="302" t="str">
        <f>VLOOKUP(F4152,石と花メイン,4,FALSE)</f>
        <v>葡萄</v>
      </c>
      <c r="M4152" s="396">
        <f>IF(OR(MONTH(F4152)&lt;7,AND(MONTH(F4152)=7,DAY(F4152)&lt;=25)),
MOD(SUM((E4152-1901)*365,259),260),
MOD(SUM((E4152-1900)*365,259),260))</f>
        <v>59</v>
      </c>
      <c r="N4152" s="335">
        <f>IF(AND(MONTH(F4152)=7,DAY(F4152)&gt;25),1,
ROUNDDOWN((SUM(VLOOKUP(MONTH(F4152),D暦変換用数値,2,FALSE),DAY(F4152))/28)+1,0))</f>
        <v>3</v>
      </c>
      <c r="O4152" s="132">
        <f>IF(AND(MONTH(F4152)=7,DAY(F4152)&gt;25),DAY(F4152)-25,
MOD((SUM(VLOOKUP(MONTH(F4152),D暦変換用数値,2,FALSE),DAY(F4152))),28)+1)</f>
        <v>28</v>
      </c>
      <c r="P4152" s="404">
        <f>IF(OR(MONTH(F4152)&lt;7,AND(MONTH(F4152)=7,DAY(F4152)&lt;=25)),
MOD(SUM((E4152-1901)*365,(N4152-1)*28,O4152,258),260),
MOD(SUM((E4152-1900)*365,(N4152-1)*28,O4152,258),260))</f>
        <v>142</v>
      </c>
      <c r="Q4152" s="376" t="str">
        <f>VLOOKUP(MOD(P4152,4),色,2,FALSE)</f>
        <v>白い</v>
      </c>
      <c r="R4152" s="333" t="str">
        <f>VLOOKUP(MOD(P4152,13),銀河の音,2,FALSE)</f>
        <v>水晶の</v>
      </c>
      <c r="S4152" s="387" t="str">
        <f>VLOOKUP(MOD(P4152,20),太陽の紋章,2,FALSE)</f>
        <v>風</v>
      </c>
      <c r="T4152" s="119" t="s">
        <v>9042</v>
      </c>
    </row>
    <row r="4153" spans="1:20">
      <c r="A4153" s="50" t="str">
        <f>VLOOKUP(MOD(E4153,10),十干,2,FALSE)</f>
        <v>庚</v>
      </c>
      <c r="B4153" s="199" t="str">
        <f>VLOOKUP(MOD(E4153,12),十二支,3,FALSE)</f>
        <v xml:space="preserve">11 木 </v>
      </c>
      <c r="C4153" s="201" t="str">
        <f>VLOOKUP(F4153,星座,3,TRUE)</f>
        <v xml:space="preserve">08 軍 </v>
      </c>
      <c r="D4153" s="531">
        <v>22211</v>
      </c>
      <c r="E4153" s="1">
        <f>IFERROR(YEAR(D4153),LEFT(D4153,4))</f>
        <v>1960</v>
      </c>
      <c r="F4153" s="1" t="str">
        <f>IF(ISTEXT(D4153),RIGHT(D4153,5),TEXT(D4153,"mm/dd"))</f>
        <v>10/22</v>
      </c>
      <c r="G4153" s="39">
        <f>SUM(MID(E4153,1,1),MID(E4153,2,1),MID(E4153,3,1),MID(E4153,4,1),MID(F4153,1,1),MID(F4153,2,1),MID(F4153,4,1),MID(F4153,5,1))</f>
        <v>21</v>
      </c>
      <c r="H4153" s="41">
        <f>IF(MOD(G4153,9)=0,9,MOD(G4153,9))</f>
        <v>3</v>
      </c>
      <c r="I4153" s="45" t="str">
        <f>IFERROR(MID("日月火水木金土",WEEKDAY(D4153),1),"")</f>
        <v>土</v>
      </c>
      <c r="J4153" s="304" t="s">
        <v>1405</v>
      </c>
      <c r="K4153" s="202" t="str">
        <f>VLOOKUP(F4153,石と花メイン,3,FALSE)</f>
        <v>◇金剛石</v>
      </c>
      <c r="L4153" s="297" t="str">
        <f>VLOOKUP(F4153,石と花メイン,4,FALSE)</f>
        <v>薄/芒【尾花】</v>
      </c>
      <c r="M4153" s="393">
        <f>IF(OR(MONTH(F4153)&lt;7,AND(MONTH(F4153)=7,DAY(F4153)&lt;=25)),
MOD(SUM((E4153-1901)*365,259),260),
MOD(SUM((E4153-1900)*365,259),260))</f>
        <v>59</v>
      </c>
      <c r="N4153" s="390">
        <f>IF(AND(MONTH(F4153)=7,DAY(F4153)&gt;25),1,
ROUNDDOWN((SUM(VLOOKUP(MONTH(F4153),D暦変換用数値,2,FALSE),DAY(F4153))/28)+1,0))</f>
        <v>4</v>
      </c>
      <c r="O4153" s="205">
        <f>IF(AND(MONTH(F4153)=7,DAY(F4153)&gt;25),DAY(F4153)-25,
MOD((SUM(VLOOKUP(MONTH(F4153),D暦変換用数値,2,FALSE),DAY(F4153))),28)+1)</f>
        <v>5</v>
      </c>
      <c r="P4153" s="406">
        <f>IF(OR(MONTH(F4153)&lt;7,AND(MONTH(F4153)=7,DAY(F4153)&lt;=25)),
MOD(SUM((E4153-1901)*365,(N4153-1)*28,O4153,258),260),
MOD(SUM((E4153-1900)*365,(N4153-1)*28,O4153,258),260))</f>
        <v>147</v>
      </c>
      <c r="Q4153" s="374" t="str">
        <f>VLOOKUP(MOD(P4153,4),色,2,FALSE)</f>
        <v>青い</v>
      </c>
      <c r="R4153" s="292" t="str">
        <f>VLOOKUP(MOD(P4153,13),銀河の音,2,FALSE)</f>
        <v>自己存在の</v>
      </c>
      <c r="S4153" s="385" t="str">
        <f>VLOOKUP(MOD(P4153,20),太陽の紋章,2,FALSE)</f>
        <v>手</v>
      </c>
      <c r="T4153" s="98" t="s">
        <v>3736</v>
      </c>
    </row>
    <row r="4154" spans="1:20">
      <c r="A4154" s="334" t="str">
        <f>VLOOKUP(MOD(E4154,10),十干,2,FALSE)</f>
        <v>壬</v>
      </c>
      <c r="B4154" s="331" t="str">
        <f>VLOOKUP(MOD(E4154,12),十二支,3,FALSE)</f>
        <v xml:space="preserve">11 木 </v>
      </c>
      <c r="C4154" s="336" t="str">
        <f>VLOOKUP(F4154,星座,3,TRUE)</f>
        <v xml:space="preserve">08 軍 </v>
      </c>
      <c r="D4154" s="540">
        <v>26568</v>
      </c>
      <c r="E4154" s="131">
        <f>IFERROR(YEAR(D4154),LEFT(D4154,4))</f>
        <v>1972</v>
      </c>
      <c r="F4154" s="538" t="str">
        <f>IF(ISTEXT(D4154),RIGHT(D4154,5),TEXT(D4154,"mm/dd"))</f>
        <v>09/26</v>
      </c>
      <c r="G4154" s="133">
        <f>SUM(MID(E4154,1,1),MID(E4154,2,1),MID(E4154,3,1),MID(E4154,4,1),MID(F4154,1,1),MID(F4154,2,1),MID(F4154,4,1),MID(F4154,5,1))</f>
        <v>36</v>
      </c>
      <c r="H4154" s="133">
        <f>IF(MOD(G4154,9)=0,9,MOD(G4154,9))</f>
        <v>9</v>
      </c>
      <c r="I4154" s="131" t="str">
        <f>IFERROR(MID("日月火水木金土",WEEKDAY(D4154),1),"")</f>
        <v>火</v>
      </c>
      <c r="J4154" s="306" t="s">
        <v>9332</v>
      </c>
      <c r="K4154" s="335" t="str">
        <f>VLOOKUP(F4154,石と花メイン,3,FALSE)</f>
        <v>○真珠</v>
      </c>
      <c r="L4154" s="302" t="str">
        <f>VLOOKUP(F4154,石と花メイン,4,FALSE)</f>
        <v>柿</v>
      </c>
      <c r="M4154" s="396">
        <f>IF(OR(MONTH(F4154)&lt;7,AND(MONTH(F4154)=7,DAY(F4154)&lt;=25)),
MOD(SUM((E4154-1901)*365,259),260),
MOD(SUM((E4154-1900)*365,259),260))</f>
        <v>19</v>
      </c>
      <c r="N4154" s="335">
        <f>IF(AND(MONTH(F4154)=7,DAY(F4154)&gt;25),1,
ROUNDDOWN((SUM(VLOOKUP(MONTH(F4154),D暦変換用数値,2,FALSE),DAY(F4154))/28)+1,0))</f>
        <v>3</v>
      </c>
      <c r="O4154" s="132">
        <f>IF(AND(MONTH(F4154)=7,DAY(F4154)&gt;25),DAY(F4154)-25,
MOD((SUM(VLOOKUP(MONTH(F4154),D暦変換用数値,2,FALSE),DAY(F4154))),28)+1)</f>
        <v>7</v>
      </c>
      <c r="P4154" s="404">
        <f>IF(OR(MONTH(F4154)&lt;7,AND(MONTH(F4154)=7,DAY(F4154)&lt;=25)),
MOD(SUM((E4154-1901)*365,(N4154-1)*28,O4154,258),260),
MOD(SUM((E4154-1900)*365,(N4154-1)*28,O4154,258),260))</f>
        <v>81</v>
      </c>
      <c r="Q4154" s="376" t="str">
        <f>VLOOKUP(MOD(P4154,4),色,2,FALSE)</f>
        <v>赤い</v>
      </c>
      <c r="R4154" s="333" t="str">
        <f>VLOOKUP(MOD(P4154,13),銀河の音,2,FALSE)</f>
        <v>電気の</v>
      </c>
      <c r="S4154" s="387" t="str">
        <f>VLOOKUP(MOD(P4154,20),太陽の紋章,2,FALSE)</f>
        <v>竜</v>
      </c>
      <c r="T4154" s="119" t="s">
        <v>9327</v>
      </c>
    </row>
    <row r="4155" spans="1:20">
      <c r="A4155" s="50" t="str">
        <f>VLOOKUP(MOD(E4155,10),十干,2,FALSE)</f>
        <v>壬</v>
      </c>
      <c r="B4155" s="199" t="str">
        <f>VLOOKUP(MOD(E4155,12),十二支,3,FALSE)</f>
        <v xml:space="preserve">11 木 </v>
      </c>
      <c r="C4155" s="201" t="str">
        <f>VLOOKUP(F4155,星座,3,TRUE)</f>
        <v xml:space="preserve">08 軍 </v>
      </c>
      <c r="D4155" s="531">
        <v>26575</v>
      </c>
      <c r="E4155" s="1">
        <f>IFERROR(YEAR(D4155),LEFT(D4155,4))</f>
        <v>1972</v>
      </c>
      <c r="F4155" s="1" t="str">
        <f>IF(ISTEXT(D4155),RIGHT(D4155,5),TEXT(D4155,"mm/dd"))</f>
        <v>10/03</v>
      </c>
      <c r="G4155" s="39">
        <f>SUM(MID(E4155,1,1),MID(E4155,2,1),MID(E4155,3,1),MID(E4155,4,1),MID(F4155,1,1),MID(F4155,2,1),MID(F4155,4,1),MID(F4155,5,1))</f>
        <v>23</v>
      </c>
      <c r="H4155" s="41">
        <f>IF(MOD(G4155,9)=0,9,MOD(G4155,9))</f>
        <v>5</v>
      </c>
      <c r="I4155" s="45" t="str">
        <f>IFERROR(MID("日月火水木金土",WEEKDAY(D4155),1),"")</f>
        <v>火</v>
      </c>
      <c r="J4155" s="304" t="s">
        <v>1406</v>
      </c>
      <c r="K4155" s="202" t="str">
        <f>VLOOKUP(F4155,石と花メイン,3,FALSE)</f>
        <v>◇金剛石</v>
      </c>
      <c r="L4155" s="297" t="str">
        <f>VLOOKUP(F4155,石と花メイン,4,FALSE)</f>
        <v>紫苑【鬼の醜草】</v>
      </c>
      <c r="M4155" s="393">
        <f>IF(OR(MONTH(F4155)&lt;7,AND(MONTH(F4155)=7,DAY(F4155)&lt;=25)),
MOD(SUM((E4155-1901)*365,259),260),
MOD(SUM((E4155-1900)*365,259),260))</f>
        <v>19</v>
      </c>
      <c r="N4155" s="390">
        <f>IF(AND(MONTH(F4155)=7,DAY(F4155)&gt;25),1,
ROUNDDOWN((SUM(VLOOKUP(MONTH(F4155),D暦変換用数値,2,FALSE),DAY(F4155))/28)+1,0))</f>
        <v>3</v>
      </c>
      <c r="O4155" s="205">
        <f>IF(AND(MONTH(F4155)=7,DAY(F4155)&gt;25),DAY(F4155)-25,
MOD((SUM(VLOOKUP(MONTH(F4155),D暦変換用数値,2,FALSE),DAY(F4155))),28)+1)</f>
        <v>14</v>
      </c>
      <c r="P4155" s="406">
        <f>IF(OR(MONTH(F4155)&lt;7,AND(MONTH(F4155)=7,DAY(F4155)&lt;=25)),
MOD(SUM((E4155-1901)*365,(N4155-1)*28,O4155,258),260),
MOD(SUM((E4155-1900)*365,(N4155-1)*28,O4155,258),260))</f>
        <v>88</v>
      </c>
      <c r="Q4155" s="373" t="str">
        <f>VLOOKUP(MOD(P4155,4),色,2,FALSE)</f>
        <v>黄色い</v>
      </c>
      <c r="R4155" s="291" t="str">
        <f>VLOOKUP(MOD(P4155,13),銀河の音,2,FALSE)</f>
        <v>惑星の</v>
      </c>
      <c r="S4155" s="384" t="str">
        <f>VLOOKUP(MOD(P4155,20),太陽の紋章,2,FALSE)</f>
        <v>星</v>
      </c>
      <c r="T4155" s="98" t="s">
        <v>3736</v>
      </c>
    </row>
    <row r="4156" spans="1:20">
      <c r="A4156" s="50" t="str">
        <f>VLOOKUP(MOD(E4156,10),十干,2,FALSE)</f>
        <v>壬</v>
      </c>
      <c r="B4156" s="199" t="str">
        <f>VLOOKUP(MOD(E4156,12),十二支,3,FALSE)</f>
        <v xml:space="preserve">11 木 </v>
      </c>
      <c r="C4156" s="201" t="str">
        <f>VLOOKUP(F4156,星座,3,TRUE)</f>
        <v xml:space="preserve">08 軍 </v>
      </c>
      <c r="D4156" s="531">
        <v>26577</v>
      </c>
      <c r="E4156" s="1">
        <f>IFERROR(YEAR(D4156),LEFT(D4156,4))</f>
        <v>1972</v>
      </c>
      <c r="F4156" s="1" t="str">
        <f>IF(ISTEXT(D4156),RIGHT(D4156,5),TEXT(D4156,"mm/dd"))</f>
        <v>10/05</v>
      </c>
      <c r="G4156" s="39">
        <f>SUM(MID(E4156,1,1),MID(E4156,2,1),MID(E4156,3,1),MID(E4156,4,1),MID(F4156,1,1),MID(F4156,2,1),MID(F4156,4,1),MID(F4156,5,1))</f>
        <v>25</v>
      </c>
      <c r="H4156" s="41">
        <f>IF(MOD(G4156,9)=0,9,MOD(G4156,9))</f>
        <v>7</v>
      </c>
      <c r="I4156" s="45" t="str">
        <f>IFERROR(MID("日月火水木金土",WEEKDAY(D4156),1),"")</f>
        <v>木</v>
      </c>
      <c r="J4156" s="304" t="s">
        <v>1407</v>
      </c>
      <c r="K4156" s="202" t="str">
        <f>VLOOKUP(F4156,石と花メイン,3,FALSE)</f>
        <v>◆藍玉</v>
      </c>
      <c r="L4156" s="297" t="str">
        <f>VLOOKUP(F4156,石と花メイン,4,FALSE)</f>
        <v>枸杞</v>
      </c>
      <c r="M4156" s="393">
        <f>IF(OR(MONTH(F4156)&lt;7,AND(MONTH(F4156)=7,DAY(F4156)&lt;=25)),
MOD(SUM((E4156-1901)*365,259),260),
MOD(SUM((E4156-1900)*365,259),260))</f>
        <v>19</v>
      </c>
      <c r="N4156" s="390">
        <f>IF(AND(MONTH(F4156)=7,DAY(F4156)&gt;25),1,
ROUNDDOWN((SUM(VLOOKUP(MONTH(F4156),D暦変換用数値,2,FALSE),DAY(F4156))/28)+1,0))</f>
        <v>3</v>
      </c>
      <c r="O4156" s="205">
        <f>IF(AND(MONTH(F4156)=7,DAY(F4156)&gt;25),DAY(F4156)-25,
MOD((SUM(VLOOKUP(MONTH(F4156),D暦変換用数値,2,FALSE),DAY(F4156))),28)+1)</f>
        <v>16</v>
      </c>
      <c r="P4156" s="406">
        <f>IF(OR(MONTH(F4156)&lt;7,AND(MONTH(F4156)=7,DAY(F4156)&lt;=25)),
MOD(SUM((E4156-1901)*365,(N4156-1)*28,O4156,258),260),
MOD(SUM((E4156-1900)*365,(N4156-1)*28,O4156,258),260))</f>
        <v>90</v>
      </c>
      <c r="Q4156" s="375" t="str">
        <f>VLOOKUP(MOD(P4156,4),色,2,FALSE)</f>
        <v>白い</v>
      </c>
      <c r="R4156" s="293" t="str">
        <f>VLOOKUP(MOD(P4156,13),銀河の音,2,FALSE)</f>
        <v>水晶の</v>
      </c>
      <c r="S4156" s="386" t="str">
        <f>VLOOKUP(MOD(P4156,20),太陽の紋章,2,FALSE)</f>
        <v>犬</v>
      </c>
      <c r="T4156" s="111" t="s">
        <v>965</v>
      </c>
    </row>
    <row r="4157" spans="1:20">
      <c r="A4157" s="50" t="str">
        <f>VLOOKUP(MOD(E4157,10),十干,2,FALSE)</f>
        <v>壬</v>
      </c>
      <c r="B4157" s="199" t="str">
        <f>VLOOKUP(MOD(E4157,12),十二支,3,FALSE)</f>
        <v xml:space="preserve">11 木 </v>
      </c>
      <c r="C4157" s="201" t="str">
        <f>VLOOKUP(F4157,星座,3,TRUE)</f>
        <v xml:space="preserve">08 軍 </v>
      </c>
      <c r="D4157" s="531">
        <v>26581</v>
      </c>
      <c r="E4157" s="1">
        <f>IFERROR(YEAR(D4157),LEFT(D4157,4))</f>
        <v>1972</v>
      </c>
      <c r="F4157" s="1" t="str">
        <f>IF(ISTEXT(D4157),RIGHT(D4157,5),TEXT(D4157,"mm/dd"))</f>
        <v>10/09</v>
      </c>
      <c r="G4157" s="39">
        <f>SUM(MID(E4157,1,1),MID(E4157,2,1),MID(E4157,3,1),MID(E4157,4,1),MID(F4157,1,1),MID(F4157,2,1),MID(F4157,4,1),MID(F4157,5,1))</f>
        <v>29</v>
      </c>
      <c r="H4157" s="41">
        <f>IF(MOD(G4157,9)=0,9,MOD(G4157,9))</f>
        <v>2</v>
      </c>
      <c r="I4157" s="45" t="str">
        <f>IFERROR(MID("日月火水木金土",WEEKDAY(D4157),1),"")</f>
        <v>月</v>
      </c>
      <c r="J4157" s="304" t="s">
        <v>1408</v>
      </c>
      <c r="K4157" s="202" t="str">
        <f>VLOOKUP(F4157,石と花メイン,3,FALSE)</f>
        <v>●珪孔雀石</v>
      </c>
      <c r="L4157" s="297" t="str">
        <f>VLOOKUP(F4157,石と花メイン,4,FALSE)</f>
        <v>フェンネル【茴香】</v>
      </c>
      <c r="M4157" s="393">
        <f>IF(OR(MONTH(F4157)&lt;7,AND(MONTH(F4157)=7,DAY(F4157)&lt;=25)),
MOD(SUM((E4157-1901)*365,259),260),
MOD(SUM((E4157-1900)*365,259),260))</f>
        <v>19</v>
      </c>
      <c r="N4157" s="390">
        <f>IF(AND(MONTH(F4157)=7,DAY(F4157)&gt;25),1,
ROUNDDOWN((SUM(VLOOKUP(MONTH(F4157),D暦変換用数値,2,FALSE),DAY(F4157))/28)+1,0))</f>
        <v>3</v>
      </c>
      <c r="O4157" s="205">
        <f>IF(AND(MONTH(F4157)=7,DAY(F4157)&gt;25),DAY(F4157)-25,
MOD((SUM(VLOOKUP(MONTH(F4157),D暦変換用数値,2,FALSE),DAY(F4157))),28)+1)</f>
        <v>20</v>
      </c>
      <c r="P4157" s="406">
        <f>IF(OR(MONTH(F4157)&lt;7,AND(MONTH(F4157)=7,DAY(F4157)&lt;=25)),
MOD(SUM((E4157-1901)*365,(N4157-1)*28,O4157,258),260),
MOD(SUM((E4157-1900)*365,(N4157-1)*28,O4157,258),260))</f>
        <v>94</v>
      </c>
      <c r="Q4157" s="375" t="str">
        <f>VLOOKUP(MOD(P4157,4),色,2,FALSE)</f>
        <v>白い</v>
      </c>
      <c r="R4157" s="293" t="str">
        <f>VLOOKUP(MOD(P4157,13),銀河の音,2,FALSE)</f>
        <v>電気の</v>
      </c>
      <c r="S4157" s="386" t="str">
        <f>VLOOKUP(MOD(P4157,20),太陽の紋章,2,FALSE)</f>
        <v>魔法使い</v>
      </c>
      <c r="T4157" s="111" t="s">
        <v>1614</v>
      </c>
    </row>
    <row r="4158" spans="1:20">
      <c r="A4158" s="76" t="str">
        <f>VLOOKUP(MOD(E4158,10),十干,2,FALSE)</f>
        <v>壬</v>
      </c>
      <c r="B4158" s="199" t="str">
        <f>VLOOKUP(MOD(E4158,12),十二支,3,FALSE)</f>
        <v xml:space="preserve">11 木 </v>
      </c>
      <c r="C4158" s="201" t="str">
        <f>VLOOKUP(F4158,星座,3,TRUE)</f>
        <v xml:space="preserve">08 軍 </v>
      </c>
      <c r="D4158" s="534">
        <v>26589</v>
      </c>
      <c r="E4158" s="116">
        <f>IFERROR(YEAR(D4158),LEFT(D4158,4))</f>
        <v>1972</v>
      </c>
      <c r="F4158" s="116" t="str">
        <f>IF(ISTEXT(D4158),RIGHT(D4158,5),TEXT(D4158,"mm/dd"))</f>
        <v>10/17</v>
      </c>
      <c r="G4158" s="120">
        <f>SUM(MID(E4158,1,1),MID(E4158,2,1),MID(E4158,3,1),MID(E4158,4,1),MID(F4158,1,1),MID(F4158,2,1),MID(F4158,4,1),MID(F4158,5,1))</f>
        <v>28</v>
      </c>
      <c r="H4158" s="120">
        <f>IF(MOD(G4158,9)=0,9,MOD(G4158,9))</f>
        <v>1</v>
      </c>
      <c r="I4158" s="116" t="str">
        <f>IFERROR(MID("日月火水木金土",WEEKDAY(D4158),1),"")</f>
        <v>火</v>
      </c>
      <c r="J4158" s="306" t="s">
        <v>7491</v>
      </c>
      <c r="K4158" s="203" t="str">
        <f>VLOOKUP(F4158,石と花メイン,3,FALSE)</f>
        <v>■紅玉髄</v>
      </c>
      <c r="L4158" s="299" t="str">
        <f>VLOOKUP(F4158,石と花メイン,4,FALSE)</f>
        <v>葡萄</v>
      </c>
      <c r="M4158" s="395">
        <f>IF(OR(MONTH(F4158)&lt;7,AND(MONTH(F4158)=7,DAY(F4158)&lt;=25)),
MOD(SUM((E4158-1901)*365,259),260),
MOD(SUM((E4158-1900)*365,259),260))</f>
        <v>19</v>
      </c>
      <c r="N4158" s="121">
        <f>IF(AND(MONTH(F4158)=7,DAY(F4158)&gt;25),1,
ROUNDDOWN((SUM(VLOOKUP(MONTH(F4158),D暦変換用数値,2,FALSE),DAY(F4158))/28)+1,0))</f>
        <v>3</v>
      </c>
      <c r="O4158" s="117">
        <f>IF(AND(MONTH(F4158)=7,DAY(F4158)&gt;25),DAY(F4158)-25,
MOD((SUM(VLOOKUP(MONTH(F4158),D暦変換用数値,2,FALSE),DAY(F4158))),28)+1)</f>
        <v>28</v>
      </c>
      <c r="P4158" s="408">
        <f>IF(OR(MONTH(F4158)&lt;7,AND(MONTH(F4158)=7,DAY(F4158)&lt;=25)),
MOD(SUM((E4158-1901)*365,(N4158-1)*28,O4158,258),260),
MOD(SUM((E4158-1900)*365,(N4158-1)*28,O4158,258),260))</f>
        <v>102</v>
      </c>
      <c r="Q4158" s="375" t="str">
        <f>VLOOKUP(MOD(P4158,4),色,2,FALSE)</f>
        <v>白い</v>
      </c>
      <c r="R4158" s="293" t="str">
        <f>VLOOKUP(MOD(P4158,13),銀河の音,2,FALSE)</f>
        <v>スペクトルの</v>
      </c>
      <c r="S4158" s="386" t="str">
        <f>VLOOKUP(MOD(P4158,20),太陽の紋章,2,FALSE)</f>
        <v>風</v>
      </c>
      <c r="T4158" s="119" t="s">
        <v>7487</v>
      </c>
    </row>
    <row r="4159" spans="1:20">
      <c r="A4159" s="334" t="str">
        <f>VLOOKUP(MOD(E4159,10),十干,2,FALSE)</f>
        <v>壬</v>
      </c>
      <c r="B4159" s="331" t="str">
        <f>VLOOKUP(MOD(E4159,12),十二支,3,FALSE)</f>
        <v xml:space="preserve">11 木 </v>
      </c>
      <c r="C4159" s="336" t="str">
        <f>VLOOKUP(F4159,星座,3,TRUE)</f>
        <v xml:space="preserve">08 軍 </v>
      </c>
      <c r="D4159" s="534">
        <v>26590</v>
      </c>
      <c r="E4159" s="131">
        <f>IFERROR(YEAR(D4159),LEFT(D4159,4))</f>
        <v>1972</v>
      </c>
      <c r="F4159" s="131" t="str">
        <f>IF(ISTEXT(D4159),RIGHT(D4159,5),TEXT(D4159,"mm/dd"))</f>
        <v>10/18</v>
      </c>
      <c r="G4159" s="133">
        <f>SUM(MID(E4159,1,1),MID(E4159,2,1),MID(E4159,3,1),MID(E4159,4,1),MID(F4159,1,1),MID(F4159,2,1),MID(F4159,4,1),MID(F4159,5,1))</f>
        <v>29</v>
      </c>
      <c r="H4159" s="133">
        <f>IF(MOD(G4159,9)=0,9,MOD(G4159,9))</f>
        <v>2</v>
      </c>
      <c r="I4159" s="131" t="str">
        <f>IFERROR(MID("日月火水木金土",WEEKDAY(D4159),1),"")</f>
        <v>水</v>
      </c>
      <c r="J4159" s="306" t="s">
        <v>8178</v>
      </c>
      <c r="K4159" s="335" t="str">
        <f>VLOOKUP(F4159,石と花メイン,3,FALSE)</f>
        <v>◆翠玉</v>
      </c>
      <c r="L4159" s="302" t="str">
        <f>VLOOKUP(F4159,石と花メイン,4,FALSE)</f>
        <v>紫式部【実紫】</v>
      </c>
      <c r="M4159" s="396">
        <f>IF(OR(MONTH(F4159)&lt;7,AND(MONTH(F4159)=7,DAY(F4159)&lt;=25)),
MOD(SUM((E4159-1901)*365,259),260),
MOD(SUM((E4159-1900)*365,259),260))</f>
        <v>19</v>
      </c>
      <c r="N4159" s="335">
        <f>IF(AND(MONTH(F4159)=7,DAY(F4159)&gt;25),1,
ROUNDDOWN((SUM(VLOOKUP(MONTH(F4159),D暦変換用数値,2,FALSE),DAY(F4159))/28)+1,0))</f>
        <v>4</v>
      </c>
      <c r="O4159" s="132">
        <f>IF(AND(MONTH(F4159)=7,DAY(F4159)&gt;25),DAY(F4159)-25,
MOD((SUM(VLOOKUP(MONTH(F4159),D暦変換用数値,2,FALSE),DAY(F4159))),28)+1)</f>
        <v>1</v>
      </c>
      <c r="P4159" s="404">
        <f>IF(OR(MONTH(F4159)&lt;7,AND(MONTH(F4159)=7,DAY(F4159)&lt;=25)),
MOD(SUM((E4159-1901)*365,(N4159-1)*28,O4159,258),260),
MOD(SUM((E4159-1900)*365,(N4159-1)*28,O4159,258),260))</f>
        <v>103</v>
      </c>
      <c r="Q4159" s="376" t="str">
        <f>VLOOKUP(MOD(P4159,4),色,2,FALSE)</f>
        <v>青い</v>
      </c>
      <c r="R4159" s="333" t="str">
        <f>VLOOKUP(MOD(P4159,13),銀河の音,2,FALSE)</f>
        <v>水晶の</v>
      </c>
      <c r="S4159" s="387" t="str">
        <f>VLOOKUP(MOD(P4159,20),太陽の紋章,2,FALSE)</f>
        <v>夜</v>
      </c>
      <c r="T4159" s="145"/>
    </row>
    <row r="4160" spans="1:20">
      <c r="A4160" s="76" t="str">
        <f>VLOOKUP(MOD(E4160,10),十干,2,FALSE)</f>
        <v>甲</v>
      </c>
      <c r="B4160" s="199" t="str">
        <f>VLOOKUP(MOD(E4160,12),十二支,3,FALSE)</f>
        <v xml:space="preserve">11 木 </v>
      </c>
      <c r="C4160" s="201" t="str">
        <f>VLOOKUP(F4160,星座,3,TRUE)</f>
        <v xml:space="preserve">08 軍 </v>
      </c>
      <c r="D4160" s="534">
        <v>30952</v>
      </c>
      <c r="E4160" s="116">
        <f>IFERROR(YEAR(D4160),LEFT(D4160,4))</f>
        <v>1984</v>
      </c>
      <c r="F4160" s="116" t="str">
        <f>IF(ISTEXT(D4160),RIGHT(D4160,5),TEXT(D4160,"mm/dd"))</f>
        <v>09/27</v>
      </c>
      <c r="G4160" s="120">
        <f>SUM(MID(E4160,1,1),MID(E4160,2,1),MID(E4160,3,1),MID(E4160,4,1),MID(F4160,1,1),MID(F4160,2,1),MID(F4160,4,1),MID(F4160,5,1))</f>
        <v>40</v>
      </c>
      <c r="H4160" s="120">
        <f>IF(MOD(G4160,9)=0,9,MOD(G4160,9))</f>
        <v>4</v>
      </c>
      <c r="I4160" s="116" t="str">
        <f>IFERROR(MID("日月火水木金土",WEEKDAY(D4160),1),"")</f>
        <v>木</v>
      </c>
      <c r="J4160" s="306" t="s">
        <v>7520</v>
      </c>
      <c r="K4160" s="203" t="str">
        <f>VLOOKUP(F4160,石と花メイン,3,FALSE)</f>
        <v>◇金剛石</v>
      </c>
      <c r="L4160" s="299" t="str">
        <f>VLOOKUP(F4160,石と花メイン,4,FALSE)</f>
        <v>コスモス【秋桜】</v>
      </c>
      <c r="M4160" s="395">
        <f>IF(OR(MONTH(F4160)&lt;7,AND(MONTH(F4160)=7,DAY(F4160)&lt;=25)),
MOD(SUM((E4160-1901)*365,259),260),
MOD(SUM((E4160-1900)*365,259),260))</f>
        <v>239</v>
      </c>
      <c r="N4160" s="121">
        <f>IF(AND(MONTH(F4160)=7,DAY(F4160)&gt;25),1,
ROUNDDOWN((SUM(VLOOKUP(MONTH(F4160),D暦変換用数値,2,FALSE),DAY(F4160))/28)+1,0))</f>
        <v>3</v>
      </c>
      <c r="O4160" s="117">
        <f>IF(AND(MONTH(F4160)=7,DAY(F4160)&gt;25),DAY(F4160)-25,
MOD((SUM(VLOOKUP(MONTH(F4160),D暦変換用数値,2,FALSE),DAY(F4160))),28)+1)</f>
        <v>8</v>
      </c>
      <c r="P4160" s="408">
        <f>IF(OR(MONTH(F4160)&lt;7,AND(MONTH(F4160)=7,DAY(F4160)&lt;=25)),
MOD(SUM((E4160-1901)*365,(N4160-1)*28,O4160,258),260),
MOD(SUM((E4160-1900)*365,(N4160-1)*28,O4160,258),260))</f>
        <v>42</v>
      </c>
      <c r="Q4160" s="375" t="str">
        <f>VLOOKUP(MOD(P4160,4),色,2,FALSE)</f>
        <v>白い</v>
      </c>
      <c r="R4160" s="293" t="str">
        <f>VLOOKUP(MOD(P4160,13),銀河の音,2,FALSE)</f>
        <v>電気の</v>
      </c>
      <c r="S4160" s="386" t="str">
        <f>VLOOKUP(MOD(P4160,20),太陽の紋章,2,FALSE)</f>
        <v>風</v>
      </c>
      <c r="T4160" s="118"/>
    </row>
    <row r="4161" spans="1:20">
      <c r="A4161" s="334" t="str">
        <f>VLOOKUP(MOD(E4161,10),十干,2,FALSE)</f>
        <v>甲</v>
      </c>
      <c r="B4161" s="331" t="str">
        <f>VLOOKUP(MOD(E4161,12),十二支,3,FALSE)</f>
        <v xml:space="preserve">11 木 </v>
      </c>
      <c r="C4161" s="336" t="str">
        <f>VLOOKUP(F4161,星座,3,TRUE)</f>
        <v xml:space="preserve">08 軍 </v>
      </c>
      <c r="D4161" s="540">
        <v>30952</v>
      </c>
      <c r="E4161" s="131">
        <f>IFERROR(YEAR(D4161),LEFT(D4161,4))</f>
        <v>1984</v>
      </c>
      <c r="F4161" s="538" t="str">
        <f>IF(ISTEXT(D4161),RIGHT(D4161,5),TEXT(D4161,"mm/dd"))</f>
        <v>09/27</v>
      </c>
      <c r="G4161" s="133">
        <f>SUM(MID(E4161,1,1),MID(E4161,2,1),MID(E4161,3,1),MID(E4161,4,1),MID(F4161,1,1),MID(F4161,2,1),MID(F4161,4,1),MID(F4161,5,1))</f>
        <v>40</v>
      </c>
      <c r="H4161" s="133">
        <f>IF(MOD(G4161,9)=0,9,MOD(G4161,9))</f>
        <v>4</v>
      </c>
      <c r="I4161" s="131" t="str">
        <f>IFERROR(MID("日月火水木金土",WEEKDAY(D4161),1),"")</f>
        <v>木</v>
      </c>
      <c r="J4161" s="306" t="s">
        <v>9151</v>
      </c>
      <c r="K4161" s="335" t="str">
        <f>VLOOKUP(F4161,石と花メイン,3,FALSE)</f>
        <v>◇金剛石</v>
      </c>
      <c r="L4161" s="302" t="str">
        <f>VLOOKUP(F4161,石と花メイン,4,FALSE)</f>
        <v>コスモス【秋桜】</v>
      </c>
      <c r="M4161" s="396">
        <f>IF(OR(MONTH(F4161)&lt;7,AND(MONTH(F4161)=7,DAY(F4161)&lt;=25)),
MOD(SUM((E4161-1901)*365,259),260),
MOD(SUM((E4161-1900)*365,259),260))</f>
        <v>239</v>
      </c>
      <c r="N4161" s="335">
        <f>IF(AND(MONTH(F4161)=7,DAY(F4161)&gt;25),1,
ROUNDDOWN((SUM(VLOOKUP(MONTH(F4161),D暦変換用数値,2,FALSE),DAY(F4161))/28)+1,0))</f>
        <v>3</v>
      </c>
      <c r="O4161" s="132">
        <f>IF(AND(MONTH(F4161)=7,DAY(F4161)&gt;25),DAY(F4161)-25,
MOD((SUM(VLOOKUP(MONTH(F4161),D暦変換用数値,2,FALSE),DAY(F4161))),28)+1)</f>
        <v>8</v>
      </c>
      <c r="P4161" s="404">
        <f>IF(OR(MONTH(F4161)&lt;7,AND(MONTH(F4161)=7,DAY(F4161)&lt;=25)),
MOD(SUM((E4161-1901)*365,(N4161-1)*28,O4161,258),260),
MOD(SUM((E4161-1900)*365,(N4161-1)*28,O4161,258),260))</f>
        <v>42</v>
      </c>
      <c r="Q4161" s="376" t="str">
        <f>VLOOKUP(MOD(P4161,4),色,2,FALSE)</f>
        <v>白い</v>
      </c>
      <c r="R4161" s="333" t="str">
        <f>VLOOKUP(MOD(P4161,13),銀河の音,2,FALSE)</f>
        <v>電気の</v>
      </c>
      <c r="S4161" s="387" t="str">
        <f>VLOOKUP(MOD(P4161,20),太陽の紋章,2,FALSE)</f>
        <v>風</v>
      </c>
      <c r="T4161" s="127" t="s">
        <v>9153</v>
      </c>
    </row>
    <row r="4162" spans="1:20">
      <c r="A4162" s="49" t="str">
        <f>VLOOKUP(MOD(E4162,10),十干,2,FALSE)</f>
        <v>甲</v>
      </c>
      <c r="B4162" s="199" t="str">
        <f>VLOOKUP(MOD(E4162,12),十二支,3,FALSE)</f>
        <v xml:space="preserve">11 木 </v>
      </c>
      <c r="C4162" s="201" t="str">
        <f>VLOOKUP(F4162,星座,3,TRUE)</f>
        <v xml:space="preserve">08 軍 </v>
      </c>
      <c r="D4162" s="535">
        <v>30959</v>
      </c>
      <c r="E4162" s="45">
        <f>IFERROR(YEAR(D4162),LEFT(D4162,4))</f>
        <v>1984</v>
      </c>
      <c r="F4162" s="45" t="str">
        <f>IF(ISTEXT(D4162),RIGHT(D4162,5),TEXT(D4162,"mm/dd"))</f>
        <v>10/04</v>
      </c>
      <c r="G4162" s="41">
        <f>SUM(MID(E4162,1,1),MID(E4162,2,1),MID(E4162,3,1),MID(E4162,4,1),MID(F4162,1,1),MID(F4162,2,1),MID(F4162,4,1),MID(F4162,5,1))</f>
        <v>27</v>
      </c>
      <c r="H4162" s="41">
        <f>IF(MOD(G4162,9)=0,9,MOD(G4162,9))</f>
        <v>9</v>
      </c>
      <c r="I4162" s="45" t="str">
        <f>IFERROR(MID("日月火水木金土",WEEKDAY(D4162),1),"")</f>
        <v>木</v>
      </c>
      <c r="J4162" s="305" t="s">
        <v>6318</v>
      </c>
      <c r="K4162" s="203" t="str">
        <f>VLOOKUP(F4162,石と花メイン,3,FALSE)</f>
        <v>●孔雀石</v>
      </c>
      <c r="L4162" s="298" t="str">
        <f>VLOOKUP(F4162,石と花メイン,4,FALSE)</f>
        <v>レースフラワー【毒芹擬】</v>
      </c>
      <c r="M4162" s="394">
        <f>IF(OR(MONTH(F4162)&lt;7,AND(MONTH(F4162)=7,DAY(F4162)&lt;=25)),
MOD(SUM((E4162-1901)*365,259),260),
MOD(SUM((E4162-1900)*365,259),260))</f>
        <v>239</v>
      </c>
      <c r="N4162" s="391">
        <f>IF(AND(MONTH(F4162)=7,DAY(F4162)&gt;25),1,
ROUNDDOWN((SUM(VLOOKUP(MONTH(F4162),D暦変換用数値,2,FALSE),DAY(F4162))/28)+1,0))</f>
        <v>3</v>
      </c>
      <c r="O4162" s="46">
        <f>IF(AND(MONTH(F4162)=7,DAY(F4162)&gt;25),DAY(F4162)-25,
MOD((SUM(VLOOKUP(MONTH(F4162),D暦変換用数値,2,FALSE),DAY(F4162))),28)+1)</f>
        <v>15</v>
      </c>
      <c r="P4162" s="407">
        <f>IF(OR(MONTH(F4162)&lt;7,AND(MONTH(F4162)=7,DAY(F4162)&lt;=25)),
MOD(SUM((E4162-1901)*365,(N4162-1)*28,O4162,258),260),
MOD(SUM((E4162-1900)*365,(N4162-1)*28,O4162,258),260))</f>
        <v>49</v>
      </c>
      <c r="Q4162" s="372" t="str">
        <f>VLOOKUP(MOD(P4162,4),色,2,FALSE)</f>
        <v>赤い</v>
      </c>
      <c r="R4162" s="290" t="str">
        <f>VLOOKUP(MOD(P4162,13),銀河の音,2,FALSE)</f>
        <v>惑星の</v>
      </c>
      <c r="S4162" s="383" t="str">
        <f>VLOOKUP(MOD(P4162,20),太陽の紋章,2,FALSE)</f>
        <v>月</v>
      </c>
      <c r="T4162" s="79"/>
    </row>
    <row r="4163" spans="1:20">
      <c r="A4163" s="50" t="str">
        <f>VLOOKUP(MOD(E4163,10),十干,2,FALSE)</f>
        <v>甲</v>
      </c>
      <c r="B4163" s="199" t="str">
        <f>VLOOKUP(MOD(E4163,12),十二支,3,FALSE)</f>
        <v xml:space="preserve">11 木 </v>
      </c>
      <c r="C4163" s="201" t="str">
        <f>VLOOKUP(F4163,星座,3,TRUE)</f>
        <v xml:space="preserve">08 軍 </v>
      </c>
      <c r="D4163" s="531">
        <v>30965</v>
      </c>
      <c r="E4163" s="1">
        <f>IFERROR(YEAR(D4163),LEFT(D4163,4))</f>
        <v>1984</v>
      </c>
      <c r="F4163" s="1" t="str">
        <f>IF(ISTEXT(D4163),RIGHT(D4163,5),TEXT(D4163,"mm/dd"))</f>
        <v>10/10</v>
      </c>
      <c r="G4163" s="39">
        <f>SUM(MID(E4163,1,1),MID(E4163,2,1),MID(E4163,3,1),MID(E4163,4,1),MID(F4163,1,1),MID(F4163,2,1),MID(F4163,4,1),MID(F4163,5,1))</f>
        <v>24</v>
      </c>
      <c r="H4163" s="41">
        <f>IF(MOD(G4163,9)=0,9,MOD(G4163,9))</f>
        <v>6</v>
      </c>
      <c r="I4163" s="45" t="str">
        <f>IFERROR(MID("日月火水木金土",WEEKDAY(D4163),1),"")</f>
        <v>水</v>
      </c>
      <c r="J4163" s="304" t="s">
        <v>1409</v>
      </c>
      <c r="K4163" s="202" t="str">
        <f>VLOOKUP(F4163,石と花メイン,3,FALSE)</f>
        <v>■黒縞瑪瑙</v>
      </c>
      <c r="L4163" s="297" t="str">
        <f>VLOOKUP(F4163,石と花メイン,4,FALSE)</f>
        <v>数珠玉【唐麦】</v>
      </c>
      <c r="M4163" s="393">
        <f>IF(OR(MONTH(F4163)&lt;7,AND(MONTH(F4163)=7,DAY(F4163)&lt;=25)),
MOD(SUM((E4163-1901)*365,259),260),
MOD(SUM((E4163-1900)*365,259),260))</f>
        <v>239</v>
      </c>
      <c r="N4163" s="390">
        <f>IF(AND(MONTH(F4163)=7,DAY(F4163)&gt;25),1,
ROUNDDOWN((SUM(VLOOKUP(MONTH(F4163),D暦変換用数値,2,FALSE),DAY(F4163))/28)+1,0))</f>
        <v>3</v>
      </c>
      <c r="O4163" s="205">
        <f>IF(AND(MONTH(F4163)=7,DAY(F4163)&gt;25),DAY(F4163)-25,
MOD((SUM(VLOOKUP(MONTH(F4163),D暦変換用数値,2,FALSE),DAY(F4163))),28)+1)</f>
        <v>21</v>
      </c>
      <c r="P4163" s="406">
        <f>IF(OR(MONTH(F4163)&lt;7,AND(MONTH(F4163)=7,DAY(F4163)&lt;=25)),
MOD(SUM((E4163-1901)*365,(N4163-1)*28,O4163,258),260),
MOD(SUM((E4163-1900)*365,(N4163-1)*28,O4163,258),260))</f>
        <v>55</v>
      </c>
      <c r="Q4163" s="374" t="str">
        <f>VLOOKUP(MOD(P4163,4),色,2,FALSE)</f>
        <v>青い</v>
      </c>
      <c r="R4163" s="292" t="str">
        <f>VLOOKUP(MOD(P4163,13),銀河の音,2,FALSE)</f>
        <v>電気の</v>
      </c>
      <c r="S4163" s="385" t="str">
        <f>VLOOKUP(MOD(P4163,20),太陽の紋章,2,FALSE)</f>
        <v>鷲</v>
      </c>
      <c r="T4163" s="98" t="s">
        <v>3736</v>
      </c>
    </row>
    <row r="4164" spans="1:20">
      <c r="A4164" s="334" t="str">
        <f>VLOOKUP(MOD(E4164,10),十干,2,FALSE)</f>
        <v>甲</v>
      </c>
      <c r="B4164" s="331" t="str">
        <f>VLOOKUP(MOD(E4164,12),十二支,3,FALSE)</f>
        <v xml:space="preserve">11 木 </v>
      </c>
      <c r="C4164" s="336" t="str">
        <f>VLOOKUP(F4164,星座,3,TRUE)</f>
        <v xml:space="preserve">08 軍 </v>
      </c>
      <c r="D4164" s="534">
        <v>30968</v>
      </c>
      <c r="E4164" s="131">
        <f>IFERROR(YEAR(D4164),LEFT(D4164,4))</f>
        <v>1984</v>
      </c>
      <c r="F4164" s="131" t="str">
        <f>IF(ISTEXT(D4164),RIGHT(D4164,5),TEXT(D4164,"mm/dd"))</f>
        <v>10/13</v>
      </c>
      <c r="G4164" s="133">
        <f>SUM(MID(E4164,1,1),MID(E4164,2,1),MID(E4164,3,1),MID(E4164,4,1),MID(F4164,1,1),MID(F4164,2,1),MID(F4164,4,1),MID(F4164,5,1))</f>
        <v>27</v>
      </c>
      <c r="H4164" s="133">
        <f>IF(MOD(G4164,9)=0,9,MOD(G4164,9))</f>
        <v>9</v>
      </c>
      <c r="I4164" s="131" t="str">
        <f>IFERROR(MID("日月火水木金土",WEEKDAY(D4164),1),"")</f>
        <v>土</v>
      </c>
      <c r="J4164" s="306" t="s">
        <v>8145</v>
      </c>
      <c r="K4164" s="335" t="str">
        <f>VLOOKUP(F4164,石と花メイン,3,FALSE)</f>
        <v>◆柘榴石</v>
      </c>
      <c r="L4164" s="302" t="str">
        <f>VLOOKUP(F4164,石と花メイン,4,FALSE)</f>
        <v>エキナセア【紫馬簾菊】</v>
      </c>
      <c r="M4164" s="396">
        <f>IF(OR(MONTH(F4164)&lt;7,AND(MONTH(F4164)=7,DAY(F4164)&lt;=25)),
MOD(SUM((E4164-1901)*365,259),260),
MOD(SUM((E4164-1900)*365,259),260))</f>
        <v>239</v>
      </c>
      <c r="N4164" s="335">
        <f>IF(AND(MONTH(F4164)=7,DAY(F4164)&gt;25),1,
ROUNDDOWN((SUM(VLOOKUP(MONTH(F4164),D暦変換用数値,2,FALSE),DAY(F4164))/28)+1,0))</f>
        <v>3</v>
      </c>
      <c r="O4164" s="132">
        <f>IF(AND(MONTH(F4164)=7,DAY(F4164)&gt;25),DAY(F4164)-25,
MOD((SUM(VLOOKUP(MONTH(F4164),D暦変換用数値,2,FALSE),DAY(F4164))),28)+1)</f>
        <v>24</v>
      </c>
      <c r="P4164" s="404">
        <f>IF(OR(MONTH(F4164)&lt;7,AND(MONTH(F4164)=7,DAY(F4164)&lt;=25)),
MOD(SUM((E4164-1901)*365,(N4164-1)*28,O4164,258),260),
MOD(SUM((E4164-1900)*365,(N4164-1)*28,O4164,258),260))</f>
        <v>58</v>
      </c>
      <c r="Q4164" s="376" t="str">
        <f>VLOOKUP(MOD(P4164,4),色,2,FALSE)</f>
        <v>白い</v>
      </c>
      <c r="R4164" s="333" t="str">
        <f>VLOOKUP(MOD(P4164,13),銀河の音,2,FALSE)</f>
        <v>律動の</v>
      </c>
      <c r="S4164" s="387" t="str">
        <f>VLOOKUP(MOD(P4164,20),太陽の紋章,2,FALSE)</f>
        <v>鏡</v>
      </c>
      <c r="T4164" s="145"/>
    </row>
    <row r="4165" spans="1:20">
      <c r="A4165" s="334" t="str">
        <f>VLOOKUP(MOD(E4165,10),十干,2,FALSE)</f>
        <v>甲</v>
      </c>
      <c r="B4165" s="331" t="str">
        <f>VLOOKUP(MOD(E4165,12),十二支,3,FALSE)</f>
        <v xml:space="preserve">11 木 </v>
      </c>
      <c r="C4165" s="336" t="str">
        <f>VLOOKUP(F4165,星座,3,TRUE)</f>
        <v xml:space="preserve">08 軍 </v>
      </c>
      <c r="D4165" s="534">
        <v>30976</v>
      </c>
      <c r="E4165" s="131">
        <f>IFERROR(YEAR(D4165),LEFT(D4165,4))</f>
        <v>1984</v>
      </c>
      <c r="F4165" s="131" t="str">
        <f>IF(ISTEXT(D4165),RIGHT(D4165,5),TEXT(D4165,"mm/dd"))</f>
        <v>10/21</v>
      </c>
      <c r="G4165" s="133">
        <f>SUM(MID(E4165,1,1),MID(E4165,2,1),MID(E4165,3,1),MID(E4165,4,1),MID(F4165,1,1),MID(F4165,2,1),MID(F4165,4,1),MID(F4165,5,1))</f>
        <v>26</v>
      </c>
      <c r="H4165" s="133">
        <f>IF(MOD(G4165,9)=0,9,MOD(G4165,9))</f>
        <v>8</v>
      </c>
      <c r="I4165" s="131" t="str">
        <f>IFERROR(MID("日月火水木金土",WEEKDAY(D4165),1),"")</f>
        <v>日</v>
      </c>
      <c r="J4165" s="306" t="s">
        <v>8380</v>
      </c>
      <c r="K4165" s="335" t="str">
        <f>VLOOKUP(F4165,石と花メイン,3,FALSE)</f>
        <v>●月長石</v>
      </c>
      <c r="L4165" s="302" t="str">
        <f>VLOOKUP(F4165,石と花メイン,4,FALSE)</f>
        <v>綿【綿花】</v>
      </c>
      <c r="M4165" s="396">
        <f>IF(OR(MONTH(F4165)&lt;7,AND(MONTH(F4165)=7,DAY(F4165)&lt;=25)),
MOD(SUM((E4165-1901)*365,259),260),
MOD(SUM((E4165-1900)*365,259),260))</f>
        <v>239</v>
      </c>
      <c r="N4165" s="335">
        <f>IF(AND(MONTH(F4165)=7,DAY(F4165)&gt;25),1,
ROUNDDOWN((SUM(VLOOKUP(MONTH(F4165),D暦変換用数値,2,FALSE),DAY(F4165))/28)+1,0))</f>
        <v>4</v>
      </c>
      <c r="O4165" s="132">
        <f>IF(AND(MONTH(F4165)=7,DAY(F4165)&gt;25),DAY(F4165)-25,
MOD((SUM(VLOOKUP(MONTH(F4165),D暦変換用数値,2,FALSE),DAY(F4165))),28)+1)</f>
        <v>4</v>
      </c>
      <c r="P4165" s="404">
        <f>IF(OR(MONTH(F4165)&lt;7,AND(MONTH(F4165)=7,DAY(F4165)&lt;=25)),
MOD(SUM((E4165-1901)*365,(N4165-1)*28,O4165,258),260),
MOD(SUM((E4165-1900)*365,(N4165-1)*28,O4165,258),260))</f>
        <v>66</v>
      </c>
      <c r="Q4165" s="376" t="str">
        <f>VLOOKUP(MOD(P4165,4),色,2,FALSE)</f>
        <v>白い</v>
      </c>
      <c r="R4165" s="333" t="str">
        <f>VLOOKUP(MOD(P4165,13),銀河の音,2,FALSE)</f>
        <v>磁気の</v>
      </c>
      <c r="S4165" s="387" t="str">
        <f>VLOOKUP(MOD(P4165,20),太陽の紋章,2,FALSE)</f>
        <v>世界の橋渡し</v>
      </c>
      <c r="T4165" s="145"/>
    </row>
    <row r="4166" spans="1:20">
      <c r="A4166" s="282" t="str">
        <f>VLOOKUP(MOD(E4166,10),十干,2,FALSE)</f>
        <v>丙</v>
      </c>
      <c r="B4166" s="283" t="str">
        <f>VLOOKUP(MOD(E4166,12),十二支,3,FALSE)</f>
        <v xml:space="preserve">11 木 </v>
      </c>
      <c r="C4166" s="287" t="str">
        <f>VLOOKUP(F4166,星座,3,TRUE)</f>
        <v xml:space="preserve">08 軍 </v>
      </c>
      <c r="D4166" s="533">
        <v>35331</v>
      </c>
      <c r="E4166" s="83">
        <f>IFERROR(YEAR(D4166),LEFT(D4166,4))</f>
        <v>1996</v>
      </c>
      <c r="F4166" s="83" t="str">
        <f>IF(ISTEXT(D4166),RIGHT(D4166,5),TEXT(D4166,"mm/dd"))</f>
        <v>09/23</v>
      </c>
      <c r="G4166" s="88">
        <f>SUM(MID(E4166,1,1),MID(E4166,2,1),MID(E4166,3,1),MID(E4166,4,1),MID(F4166,1,1),MID(F4166,2,1),MID(F4166,4,1),MID(F4166,5,1))</f>
        <v>39</v>
      </c>
      <c r="H4166" s="88">
        <f>IF(MOD(G4166,9)=0,9,MOD(G4166,9))</f>
        <v>3</v>
      </c>
      <c r="I4166" s="83" t="str">
        <f>IFERROR(MID("日月火水木金土",WEEKDAY(D4166),1),"")</f>
        <v>月</v>
      </c>
      <c r="J4166" s="303" t="s">
        <v>619</v>
      </c>
      <c r="K4166" s="87" t="str">
        <f>VLOOKUP(F4166,石と花メイン,3,FALSE)</f>
        <v>■赤縞瑪瑙</v>
      </c>
      <c r="L4166" s="296" t="str">
        <f>VLOOKUP(F4166,石と花メイン,4,FALSE)</f>
        <v>彼岸花【曼珠沙華】</v>
      </c>
      <c r="M4166" s="392">
        <f>IF(OR(MONTH(F4166)&lt;7,AND(MONTH(F4166)=7,DAY(F4166)&lt;=25)),
MOD(SUM((E4166-1901)*365,259),260),
MOD(SUM((E4166-1900)*365,259),260))</f>
        <v>199</v>
      </c>
      <c r="N4166" s="330">
        <f>IF(AND(MONTH(F4166)=7,DAY(F4166)&gt;25),1,
ROUNDDOWN((SUM(VLOOKUP(MONTH(F4166),D暦変換用数値,2,FALSE),DAY(F4166))/28)+1,0))</f>
        <v>3</v>
      </c>
      <c r="O4166" s="84">
        <f>IF(AND(MONTH(F4166)=7,DAY(F4166)&gt;25),DAY(F4166)-25,
MOD((SUM(VLOOKUP(MONTH(F4166),D暦変換用数値,2,FALSE),DAY(F4166))),28)+1)</f>
        <v>4</v>
      </c>
      <c r="P4166" s="405">
        <f>IF(OR(MONTH(F4166)&lt;7,AND(MONTH(F4166)=7,DAY(F4166)&lt;=25)),
MOD(SUM((E4166-1901)*365,(N4166-1)*28,O4166,258),260),
MOD(SUM((E4166-1900)*365,(N4166-1)*28,O4166,258),260))</f>
        <v>258</v>
      </c>
      <c r="Q4166" s="371" t="str">
        <f>VLOOKUP(MOD(P4166,4),色,2,FALSE)</f>
        <v>白い</v>
      </c>
      <c r="R4166" s="289" t="str">
        <f>VLOOKUP(MOD(P4166,13),銀河の音,2,FALSE)</f>
        <v>スペクトルの</v>
      </c>
      <c r="S4166" s="382" t="str">
        <f>VLOOKUP(MOD(P4166,20),太陽の紋章,2,FALSE)</f>
        <v>鏡</v>
      </c>
      <c r="T4166" s="102" t="s">
        <v>207</v>
      </c>
    </row>
    <row r="4167" spans="1:20">
      <c r="A4167" s="282" t="str">
        <f>VLOOKUP(MOD(E4167,10),十干,2,FALSE)</f>
        <v>丙</v>
      </c>
      <c r="B4167" s="283" t="str">
        <f>VLOOKUP(MOD(E4167,12),十二支,3,FALSE)</f>
        <v xml:space="preserve">11 木 </v>
      </c>
      <c r="C4167" s="287" t="str">
        <f>VLOOKUP(F4167,星座,3,TRUE)</f>
        <v xml:space="preserve">08 軍 </v>
      </c>
      <c r="D4167" s="533">
        <v>35337</v>
      </c>
      <c r="E4167" s="83">
        <f>IFERROR(YEAR(D4167),LEFT(D4167,4))</f>
        <v>1996</v>
      </c>
      <c r="F4167" s="83" t="str">
        <f>IF(ISTEXT(D4167),RIGHT(D4167,5),TEXT(D4167,"mm/dd"))</f>
        <v>09/29</v>
      </c>
      <c r="G4167" s="88">
        <f>SUM(MID(E4167,1,1),MID(E4167,2,1),MID(E4167,3,1),MID(E4167,4,1),MID(F4167,1,1),MID(F4167,2,1),MID(F4167,4,1),MID(F4167,5,1))</f>
        <v>45</v>
      </c>
      <c r="H4167" s="88">
        <f>IF(MOD(G4167,9)=0,9,MOD(G4167,9))</f>
        <v>9</v>
      </c>
      <c r="I4167" s="83" t="str">
        <f>IFERROR(MID("日月火水木金土",WEEKDAY(D4167),1),"")</f>
        <v>日</v>
      </c>
      <c r="J4167" s="303" t="s">
        <v>620</v>
      </c>
      <c r="K4167" s="87" t="str">
        <f>VLOOKUP(F4167,石と花メイン,3,FALSE)</f>
        <v>◆青玉</v>
      </c>
      <c r="L4167" s="296" t="str">
        <f>VLOOKUP(F4167,石と花メイン,4,FALSE)</f>
        <v>アスター【蝦夷菊】</v>
      </c>
      <c r="M4167" s="392">
        <f>IF(OR(MONTH(F4167)&lt;7,AND(MONTH(F4167)=7,DAY(F4167)&lt;=25)),
MOD(SUM((E4167-1901)*365,259),260),
MOD(SUM((E4167-1900)*365,259),260))</f>
        <v>199</v>
      </c>
      <c r="N4167" s="330">
        <f>IF(AND(MONTH(F4167)=7,DAY(F4167)&gt;25),1,
ROUNDDOWN((SUM(VLOOKUP(MONTH(F4167),D暦変換用数値,2,FALSE),DAY(F4167))/28)+1,0))</f>
        <v>3</v>
      </c>
      <c r="O4167" s="84">
        <f>IF(AND(MONTH(F4167)=7,DAY(F4167)&gt;25),DAY(F4167)-25,
MOD((SUM(VLOOKUP(MONTH(F4167),D暦変換用数値,2,FALSE),DAY(F4167))),28)+1)</f>
        <v>10</v>
      </c>
      <c r="P4167" s="405">
        <f>IF(OR(MONTH(F4167)&lt;7,AND(MONTH(F4167)=7,DAY(F4167)&lt;=25)),
MOD(SUM((E4167-1901)*365,(N4167-1)*28,O4167,258),260),
MOD(SUM((E4167-1900)*365,(N4167-1)*28,O4167,258),260))</f>
        <v>4</v>
      </c>
      <c r="Q4167" s="371" t="str">
        <f>VLOOKUP(MOD(P4167,4),色,2,FALSE)</f>
        <v>黄色い</v>
      </c>
      <c r="R4167" s="289" t="str">
        <f>VLOOKUP(MOD(P4167,13),銀河の音,2,FALSE)</f>
        <v>自己存在の</v>
      </c>
      <c r="S4167" s="382" t="str">
        <f>VLOOKUP(MOD(P4167,20),太陽の紋章,2,FALSE)</f>
        <v>種</v>
      </c>
      <c r="T4167" s="102" t="s">
        <v>3583</v>
      </c>
    </row>
    <row r="4168" spans="1:20">
      <c r="A4168" s="285" t="str">
        <f>VLOOKUP(MOD(E4168,10),十干,2,FALSE)</f>
        <v>戊</v>
      </c>
      <c r="B4168" s="283" t="str">
        <f>VLOOKUP(MOD(E4168,12),十二支,3,FALSE)</f>
        <v xml:space="preserve">11 木 </v>
      </c>
      <c r="C4168" s="287" t="str">
        <f>VLOOKUP(F4168,星座,3,TRUE)</f>
        <v xml:space="preserve">08 軍 </v>
      </c>
      <c r="D4168" s="533">
        <v>39717</v>
      </c>
      <c r="E4168" s="83">
        <f>IFERROR(YEAR(D4168),LEFT(D4168,4))</f>
        <v>2008</v>
      </c>
      <c r="F4168" s="83" t="str">
        <f>IF(ISTEXT(D4168),RIGHT(D4168,5),TEXT(D4168,"mm/dd"))</f>
        <v>09/26</v>
      </c>
      <c r="G4168" s="88">
        <f>SUM(MID(E4168,1,1),MID(E4168,2,1),MID(E4168,3,1),MID(E4168,4,1),MID(F4168,1,1),MID(F4168,2,1),MID(F4168,4,1),MID(F4168,5,1))</f>
        <v>27</v>
      </c>
      <c r="H4168" s="88">
        <f>IF(MOD(G4168,9)=0,9,MOD(G4168,9))</f>
        <v>9</v>
      </c>
      <c r="I4168" s="83" t="str">
        <f>IFERROR(MID("日月火水木金土",WEEKDAY(D4168),1),"")</f>
        <v>金</v>
      </c>
      <c r="J4168" s="303" t="s">
        <v>1877</v>
      </c>
      <c r="K4168" s="87" t="str">
        <f>VLOOKUP(F4168,石と花メイン,3,FALSE)</f>
        <v>○真珠</v>
      </c>
      <c r="L4168" s="296" t="str">
        <f>VLOOKUP(F4168,石と花メイン,4,FALSE)</f>
        <v>柿</v>
      </c>
      <c r="M4168" s="392">
        <f>IF(OR(MONTH(F4168)&lt;7,AND(MONTH(F4168)=7,DAY(F4168)&lt;=25)),
MOD(SUM((E4168-1901)*365,259),260),
MOD(SUM((E4168-1900)*365,259),260))</f>
        <v>159</v>
      </c>
      <c r="N4168" s="330">
        <f>IF(AND(MONTH(F4168)=7,DAY(F4168)&gt;25),1,
ROUNDDOWN((SUM(VLOOKUP(MONTH(F4168),D暦変換用数値,2,FALSE),DAY(F4168))/28)+1,0))</f>
        <v>3</v>
      </c>
      <c r="O4168" s="84">
        <f>IF(AND(MONTH(F4168)=7,DAY(F4168)&gt;25),DAY(F4168)-25,
MOD((SUM(VLOOKUP(MONTH(F4168),D暦変換用数値,2,FALSE),DAY(F4168))),28)+1)</f>
        <v>7</v>
      </c>
      <c r="P4168" s="405">
        <f>IF(OR(MONTH(F4168)&lt;7,AND(MONTH(F4168)=7,DAY(F4168)&lt;=25)),
MOD(SUM((E4168-1901)*365,(N4168-1)*28,O4168,258),260),
MOD(SUM((E4168-1900)*365,(N4168-1)*28,O4168,258),260))</f>
        <v>221</v>
      </c>
      <c r="Q4168" s="371" t="str">
        <f>VLOOKUP(MOD(P4168,4),色,2,FALSE)</f>
        <v>赤い</v>
      </c>
      <c r="R4168" s="289" t="str">
        <f>VLOOKUP(MOD(P4168,13),銀河の音,2,FALSE)</f>
        <v>宇宙の</v>
      </c>
      <c r="S4168" s="382" t="str">
        <f>VLOOKUP(MOD(P4168,20),太陽の紋章,2,FALSE)</f>
        <v>竜</v>
      </c>
      <c r="T4168" s="91"/>
    </row>
    <row r="4169" spans="1:20">
      <c r="A4169" s="285" t="str">
        <f>VLOOKUP(MOD(E4169,10),十干,2,FALSE)</f>
        <v>戊</v>
      </c>
      <c r="B4169" s="283" t="str">
        <f>VLOOKUP(MOD(E4169,12),十二支,3,FALSE)</f>
        <v xml:space="preserve">11 木 </v>
      </c>
      <c r="C4169" s="287" t="str">
        <f>VLOOKUP(F4169,星座,3,TRUE)</f>
        <v xml:space="preserve">08 軍 </v>
      </c>
      <c r="D4169" s="533">
        <v>39726</v>
      </c>
      <c r="E4169" s="83">
        <f>IFERROR(YEAR(D4169),LEFT(D4169,4))</f>
        <v>2008</v>
      </c>
      <c r="F4169" s="83" t="str">
        <f>IF(ISTEXT(D4169),RIGHT(D4169,5),TEXT(D4169,"mm/dd"))</f>
        <v>10/05</v>
      </c>
      <c r="G4169" s="88">
        <f>SUM(MID(E4169,1,1),MID(E4169,2,1),MID(E4169,3,1),MID(E4169,4,1),MID(F4169,1,1),MID(F4169,2,1),MID(F4169,4,1),MID(F4169,5,1))</f>
        <v>16</v>
      </c>
      <c r="H4169" s="88">
        <f>IF(MOD(G4169,9)=0,9,MOD(G4169,9))</f>
        <v>7</v>
      </c>
      <c r="I4169" s="83" t="str">
        <f>IFERROR(MID("日月火水木金土",WEEKDAY(D4169),1),"")</f>
        <v>日</v>
      </c>
      <c r="J4169" s="303" t="s">
        <v>1455</v>
      </c>
      <c r="K4169" s="87" t="str">
        <f>VLOOKUP(F4169,石と花メイン,3,FALSE)</f>
        <v>◆藍玉</v>
      </c>
      <c r="L4169" s="296" t="str">
        <f>VLOOKUP(F4169,石と花メイン,4,FALSE)</f>
        <v>枸杞</v>
      </c>
      <c r="M4169" s="392">
        <f>IF(OR(MONTH(F4169)&lt;7,AND(MONTH(F4169)=7,DAY(F4169)&lt;=25)),
MOD(SUM((E4169-1901)*365,259),260),
MOD(SUM((E4169-1900)*365,259),260))</f>
        <v>159</v>
      </c>
      <c r="N4169" s="330">
        <f>IF(AND(MONTH(F4169)=7,DAY(F4169)&gt;25),1,
ROUNDDOWN((SUM(VLOOKUP(MONTH(F4169),D暦変換用数値,2,FALSE),DAY(F4169))/28)+1,0))</f>
        <v>3</v>
      </c>
      <c r="O4169" s="84">
        <f>IF(AND(MONTH(F4169)=7,DAY(F4169)&gt;25),DAY(F4169)-25,
MOD((SUM(VLOOKUP(MONTH(F4169),D暦変換用数値,2,FALSE),DAY(F4169))),28)+1)</f>
        <v>16</v>
      </c>
      <c r="P4169" s="405">
        <f>IF(OR(MONTH(F4169)&lt;7,AND(MONTH(F4169)=7,DAY(F4169)&lt;=25)),
MOD(SUM((E4169-1901)*365,(N4169-1)*28,O4169,258),260),
MOD(SUM((E4169-1900)*365,(N4169-1)*28,O4169,258),260))</f>
        <v>230</v>
      </c>
      <c r="Q4169" s="371" t="str">
        <f>VLOOKUP(MOD(P4169,4),色,2,FALSE)</f>
        <v>白い</v>
      </c>
      <c r="R4169" s="289" t="str">
        <f>VLOOKUP(MOD(P4169,13),銀河の音,2,FALSE)</f>
        <v>太陽の</v>
      </c>
      <c r="S4169" s="382" t="str">
        <f>VLOOKUP(MOD(P4169,20),太陽の紋章,2,FALSE)</f>
        <v>犬</v>
      </c>
      <c r="T4169" s="91"/>
    </row>
    <row r="4170" spans="1:20">
      <c r="A4170" s="285" t="str">
        <f>VLOOKUP(MOD(E4170,10),十干,2,FALSE)</f>
        <v>戊</v>
      </c>
      <c r="B4170" s="283" t="str">
        <f>VLOOKUP(MOD(E4170,12),十二支,3,FALSE)</f>
        <v xml:space="preserve">11 木 </v>
      </c>
      <c r="C4170" s="287" t="str">
        <f>VLOOKUP(F4170,星座,3,TRUE)</f>
        <v xml:space="preserve">08 軍 </v>
      </c>
      <c r="D4170" s="533">
        <v>39732</v>
      </c>
      <c r="E4170" s="83">
        <f>IFERROR(YEAR(D4170),LEFT(D4170,4))</f>
        <v>2008</v>
      </c>
      <c r="F4170" s="83" t="str">
        <f>IF(ISTEXT(D4170),RIGHT(D4170,5),TEXT(D4170,"mm/dd"))</f>
        <v>10/11</v>
      </c>
      <c r="G4170" s="88">
        <f>SUM(MID(E4170,1,1),MID(E4170,2,1),MID(E4170,3,1),MID(E4170,4,1),MID(F4170,1,1),MID(F4170,2,1),MID(F4170,4,1),MID(F4170,5,1))</f>
        <v>13</v>
      </c>
      <c r="H4170" s="88">
        <f>IF(MOD(G4170,9)=0,9,MOD(G4170,9))</f>
        <v>4</v>
      </c>
      <c r="I4170" s="83" t="str">
        <f>IFERROR(MID("日月火水木金土",WEEKDAY(D4170),1),"")</f>
        <v>土</v>
      </c>
      <c r="J4170" s="303" t="s">
        <v>5407</v>
      </c>
      <c r="K4170" s="87" t="str">
        <f>VLOOKUP(F4170,石と花メイン,3,FALSE)</f>
        <v>◇金剛石</v>
      </c>
      <c r="L4170" s="296" t="str">
        <f>VLOOKUP(F4170,石と花メイン,4,FALSE)</f>
        <v>禊萩【盆花】</v>
      </c>
      <c r="M4170" s="392">
        <f>IF(OR(MONTH(F4170)&lt;7,AND(MONTH(F4170)=7,DAY(F4170)&lt;=25)),
MOD(SUM((E4170-1901)*365,259),260),
MOD(SUM((E4170-1900)*365,259),260))</f>
        <v>159</v>
      </c>
      <c r="N4170" s="330">
        <f>IF(AND(MONTH(F4170)=7,DAY(F4170)&gt;25),1,
ROUNDDOWN((SUM(VLOOKUP(MONTH(F4170),D暦変換用数値,2,FALSE),DAY(F4170))/28)+1,0))</f>
        <v>3</v>
      </c>
      <c r="O4170" s="84">
        <f>IF(AND(MONTH(F4170)=7,DAY(F4170)&gt;25),DAY(F4170)-25,
MOD((SUM(VLOOKUP(MONTH(F4170),D暦変換用数値,2,FALSE),DAY(F4170))),28)+1)</f>
        <v>22</v>
      </c>
      <c r="P4170" s="405">
        <f>IF(OR(MONTH(F4170)&lt;7,AND(MONTH(F4170)=7,DAY(F4170)&lt;=25)),
MOD(SUM((E4170-1901)*365,(N4170-1)*28,O4170,258),260),
MOD(SUM((E4170-1900)*365,(N4170-1)*28,O4170,258),260))</f>
        <v>236</v>
      </c>
      <c r="Q4170" s="371" t="str">
        <f>VLOOKUP(MOD(P4170,4),色,2,FALSE)</f>
        <v>黄色い</v>
      </c>
      <c r="R4170" s="289" t="str">
        <f>VLOOKUP(MOD(P4170,13),銀河の音,2,FALSE)</f>
        <v>月の</v>
      </c>
      <c r="S4170" s="382" t="str">
        <f>VLOOKUP(MOD(P4170,20),太陽の紋章,2,FALSE)</f>
        <v>戦士</v>
      </c>
      <c r="T4170" s="92" t="s">
        <v>5408</v>
      </c>
    </row>
    <row r="4171" spans="1:20">
      <c r="A4171" s="285" t="str">
        <f>VLOOKUP(MOD(E4171,10),十干,2,FALSE)</f>
        <v>戊</v>
      </c>
      <c r="B4171" s="283" t="str">
        <f>VLOOKUP(MOD(E4171,12),十二支,3,FALSE)</f>
        <v xml:space="preserve">11 木 </v>
      </c>
      <c r="C4171" s="287" t="str">
        <f>VLOOKUP(F4171,星座,3,TRUE)</f>
        <v xml:space="preserve">08 軍 </v>
      </c>
      <c r="D4171" s="533">
        <v>39732</v>
      </c>
      <c r="E4171" s="83">
        <f>IFERROR(YEAR(D4171),LEFT(D4171,4))</f>
        <v>2008</v>
      </c>
      <c r="F4171" s="83" t="str">
        <f>IF(ISTEXT(D4171),RIGHT(D4171,5),TEXT(D4171,"mm/dd"))</f>
        <v>10/11</v>
      </c>
      <c r="G4171" s="88">
        <f>SUM(MID(E4171,1,1),MID(E4171,2,1),MID(E4171,3,1),MID(E4171,4,1),MID(F4171,1,1),MID(F4171,2,1),MID(F4171,4,1),MID(F4171,5,1))</f>
        <v>13</v>
      </c>
      <c r="H4171" s="88">
        <f>IF(MOD(G4171,9)=0,9,MOD(G4171,9))</f>
        <v>4</v>
      </c>
      <c r="I4171" s="83" t="str">
        <f>IFERROR(MID("日月火水木金土",WEEKDAY(D4171),1),"")</f>
        <v>土</v>
      </c>
      <c r="J4171" s="303" t="s">
        <v>1876</v>
      </c>
      <c r="K4171" s="87" t="str">
        <f>VLOOKUP(F4171,石と花メイン,3,FALSE)</f>
        <v>◇金剛石</v>
      </c>
      <c r="L4171" s="296" t="str">
        <f>VLOOKUP(F4171,石と花メイン,4,FALSE)</f>
        <v>禊萩【盆花】</v>
      </c>
      <c r="M4171" s="392">
        <f>IF(OR(MONTH(F4171)&lt;7,AND(MONTH(F4171)=7,DAY(F4171)&lt;=25)),
MOD(SUM((E4171-1901)*365,259),260),
MOD(SUM((E4171-1900)*365,259),260))</f>
        <v>159</v>
      </c>
      <c r="N4171" s="330">
        <f>IF(AND(MONTH(F4171)=7,DAY(F4171)&gt;25),1,
ROUNDDOWN((SUM(VLOOKUP(MONTH(F4171),D暦変換用数値,2,FALSE),DAY(F4171))/28)+1,0))</f>
        <v>3</v>
      </c>
      <c r="O4171" s="84">
        <f>IF(AND(MONTH(F4171)=7,DAY(F4171)&gt;25),DAY(F4171)-25,
MOD((SUM(VLOOKUP(MONTH(F4171),D暦変換用数値,2,FALSE),DAY(F4171))),28)+1)</f>
        <v>22</v>
      </c>
      <c r="P4171" s="405">
        <f>IF(OR(MONTH(F4171)&lt;7,AND(MONTH(F4171)=7,DAY(F4171)&lt;=25)),
MOD(SUM((E4171-1901)*365,(N4171-1)*28,O4171,258),260),
MOD(SUM((E4171-1900)*365,(N4171-1)*28,O4171,258),260))</f>
        <v>236</v>
      </c>
      <c r="Q4171" s="371" t="str">
        <f>VLOOKUP(MOD(P4171,4),色,2,FALSE)</f>
        <v>黄色い</v>
      </c>
      <c r="R4171" s="289" t="str">
        <f>VLOOKUP(MOD(P4171,13),銀河の音,2,FALSE)</f>
        <v>月の</v>
      </c>
      <c r="S4171" s="382" t="str">
        <f>VLOOKUP(MOD(P4171,20),太陽の紋章,2,FALSE)</f>
        <v>戦士</v>
      </c>
      <c r="T4171" s="91"/>
    </row>
    <row r="4172" spans="1:20">
      <c r="A4172" s="50" t="str">
        <f>VLOOKUP(MOD(E4172,10),十干,2,FALSE)</f>
        <v>戊</v>
      </c>
      <c r="B4172" s="199" t="str">
        <f>VLOOKUP(MOD(E4172,12),十二支,3,FALSE)</f>
        <v xml:space="preserve">11 木 </v>
      </c>
      <c r="C4172" s="201" t="str">
        <f>VLOOKUP(F4172,星座,3,TRUE)</f>
        <v xml:space="preserve">08 軍 </v>
      </c>
      <c r="D4172" s="531" t="s">
        <v>2704</v>
      </c>
      <c r="E4172" s="1" t="str">
        <f>IFERROR(YEAR(D4172),LEFT(D4172,4))</f>
        <v>1888</v>
      </c>
      <c r="F4172" s="1" t="str">
        <f>IF(ISTEXT(D4172),RIGHT(D4172,5),TEXT(D4172,"mm/dd"))</f>
        <v>09/26</v>
      </c>
      <c r="G4172" s="39">
        <f>SUM(MID(E4172,1,1),MID(E4172,2,1),MID(E4172,3,1),MID(E4172,4,1),MID(F4172,1,1),MID(F4172,2,1),MID(F4172,4,1),MID(F4172,5,1))</f>
        <v>42</v>
      </c>
      <c r="H4172" s="41">
        <f>IF(MOD(G4172,9)=0,9,MOD(G4172,9))</f>
        <v>6</v>
      </c>
      <c r="I4172" s="45" t="str">
        <f>IFERROR(MID("日月火水木金土",WEEKDAY(D4172),1),"")</f>
        <v/>
      </c>
      <c r="J4172" s="304" t="s">
        <v>686</v>
      </c>
      <c r="K4172" s="202" t="str">
        <f>VLOOKUP(F4172,石と花メイン,3,FALSE)</f>
        <v>○真珠</v>
      </c>
      <c r="L4172" s="297" t="str">
        <f>VLOOKUP(F4172,石と花メイン,4,FALSE)</f>
        <v>柿</v>
      </c>
      <c r="M4172" s="393">
        <f>IF(OR(MONTH(F4172)&lt;7,AND(MONTH(F4172)=7,DAY(F4172)&lt;=25)),
MOD(SUM((E4172-1901)*365,259),260),
MOD(SUM((E4172-1900)*365,259),260))</f>
        <v>39</v>
      </c>
      <c r="N4172" s="390">
        <f>IF(AND(MONTH(F4172)=7,DAY(F4172)&gt;25),1,
ROUNDDOWN((SUM(VLOOKUP(MONTH(F4172),D暦変換用数値,2,FALSE),DAY(F4172))/28)+1,0))</f>
        <v>3</v>
      </c>
      <c r="O4172" s="205">
        <f>IF(AND(MONTH(F4172)=7,DAY(F4172)&gt;25),DAY(F4172)-25,
MOD((SUM(VLOOKUP(MONTH(F4172),D暦変換用数値,2,FALSE),DAY(F4172))),28)+1)</f>
        <v>7</v>
      </c>
      <c r="P4172" s="406">
        <f>IF(OR(MONTH(F4172)&lt;7,AND(MONTH(F4172)=7,DAY(F4172)&lt;=25)),
MOD(SUM((E4172-1901)*365,(N4172-1)*28,O4172,258),260),
MOD(SUM((E4172-1900)*365,(N4172-1)*28,O4172,258),260))</f>
        <v>101</v>
      </c>
      <c r="Q4172" s="372" t="str">
        <f>VLOOKUP(MOD(P4172,4),色,2,FALSE)</f>
        <v>赤い</v>
      </c>
      <c r="R4172" s="290" t="str">
        <f>VLOOKUP(MOD(P4172,13),銀河の音,2,FALSE)</f>
        <v>惑星の</v>
      </c>
      <c r="S4172" s="383" t="str">
        <f>VLOOKUP(MOD(P4172,20),太陽の紋章,2,FALSE)</f>
        <v>竜</v>
      </c>
      <c r="T4172" s="97" t="s">
        <v>2705</v>
      </c>
    </row>
    <row r="4173" spans="1:20">
      <c r="A4173" s="50" t="str">
        <f>VLOOKUP(MOD(E4173,10),十干,2,FALSE)</f>
        <v>戊</v>
      </c>
      <c r="B4173" s="199" t="str">
        <f>VLOOKUP(MOD(E4173,12),十二支,3,FALSE)</f>
        <v xml:space="preserve">11 木 </v>
      </c>
      <c r="C4173" s="201" t="str">
        <f>VLOOKUP(F4173,星座,3,TRUE)</f>
        <v xml:space="preserve">08 軍 </v>
      </c>
      <c r="D4173" s="531" t="s">
        <v>2706</v>
      </c>
      <c r="E4173" s="1" t="str">
        <f>IFERROR(YEAR(D4173),LEFT(D4173,4))</f>
        <v>1888</v>
      </c>
      <c r="F4173" s="1" t="str">
        <f>IF(ISTEXT(D4173),RIGHT(D4173,5),TEXT(D4173,"mm/dd"))</f>
        <v>09/28</v>
      </c>
      <c r="G4173" s="39">
        <f>SUM(MID(E4173,1,1),MID(E4173,2,1),MID(E4173,3,1),MID(E4173,4,1),MID(F4173,1,1),MID(F4173,2,1),MID(F4173,4,1),MID(F4173,5,1))</f>
        <v>44</v>
      </c>
      <c r="H4173" s="41">
        <f>IF(MOD(G4173,9)=0,9,MOD(G4173,9))</f>
        <v>8</v>
      </c>
      <c r="I4173" s="45" t="str">
        <f>IFERROR(MID("日月火水木金土",WEEKDAY(D4173),1),"")</f>
        <v/>
      </c>
      <c r="J4173" s="304" t="s">
        <v>687</v>
      </c>
      <c r="K4173" s="202" t="str">
        <f>VLOOKUP(F4173,石と花メイン,3,FALSE)</f>
        <v>◆翠玉</v>
      </c>
      <c r="L4173" s="297" t="str">
        <f>VLOOKUP(F4173,石と花メイン,4,FALSE)</f>
        <v>葉鶏頭【雁来紅】</v>
      </c>
      <c r="M4173" s="393">
        <f>IF(OR(MONTH(F4173)&lt;7,AND(MONTH(F4173)=7,DAY(F4173)&lt;=25)),
MOD(SUM((E4173-1901)*365,259),260),
MOD(SUM((E4173-1900)*365,259),260))</f>
        <v>39</v>
      </c>
      <c r="N4173" s="390">
        <f>IF(AND(MONTH(F4173)=7,DAY(F4173)&gt;25),1,
ROUNDDOWN((SUM(VLOOKUP(MONTH(F4173),D暦変換用数値,2,FALSE),DAY(F4173))/28)+1,0))</f>
        <v>3</v>
      </c>
      <c r="O4173" s="205">
        <f>IF(AND(MONTH(F4173)=7,DAY(F4173)&gt;25),DAY(F4173)-25,
MOD((SUM(VLOOKUP(MONTH(F4173),D暦変換用数値,2,FALSE),DAY(F4173))),28)+1)</f>
        <v>9</v>
      </c>
      <c r="P4173" s="406">
        <f>IF(OR(MONTH(F4173)&lt;7,AND(MONTH(F4173)=7,DAY(F4173)&lt;=25)),
MOD(SUM((E4173-1901)*365,(N4173-1)*28,O4173,258),260),
MOD(SUM((E4173-1900)*365,(N4173-1)*28,O4173,258),260))</f>
        <v>103</v>
      </c>
      <c r="Q4173" s="374" t="str">
        <f>VLOOKUP(MOD(P4173,4),色,2,FALSE)</f>
        <v>青い</v>
      </c>
      <c r="R4173" s="292" t="str">
        <f>VLOOKUP(MOD(P4173,13),銀河の音,2,FALSE)</f>
        <v>水晶の</v>
      </c>
      <c r="S4173" s="385" t="str">
        <f>VLOOKUP(MOD(P4173,20),太陽の紋章,2,FALSE)</f>
        <v>夜</v>
      </c>
      <c r="T4173" s="99" t="s">
        <v>924</v>
      </c>
    </row>
    <row r="4174" spans="1:20">
      <c r="A4174" s="50" t="str">
        <f>VLOOKUP(MOD(E4174,10),十干,2,FALSE)</f>
        <v>壬</v>
      </c>
      <c r="B4174" s="199" t="str">
        <f>VLOOKUP(MOD(E4174,12),十二支,3,FALSE)</f>
        <v xml:space="preserve">11 木 </v>
      </c>
      <c r="C4174" s="201" t="str">
        <f>VLOOKUP(F4174,星座,3,TRUE)</f>
        <v xml:space="preserve">09 火 </v>
      </c>
      <c r="D4174" s="531">
        <v>4489</v>
      </c>
      <c r="E4174" s="1">
        <f>IFERROR(YEAR(D4174),LEFT(D4174,4))</f>
        <v>1912</v>
      </c>
      <c r="F4174" s="1" t="str">
        <f>IF(ISTEXT(D4174),RIGHT(D4174,5),TEXT(D4174,"mm/dd"))</f>
        <v>04/15</v>
      </c>
      <c r="G4174" s="39">
        <f>SUM(MID(E4174,1,1),MID(E4174,2,1),MID(E4174,3,1),MID(E4174,4,1),MID(F4174,1,1),MID(F4174,2,1),MID(F4174,4,1),MID(F4174,5,1))</f>
        <v>23</v>
      </c>
      <c r="H4174" s="41">
        <f>IF(MOD(G4174,9)=0,9,MOD(G4174,9))</f>
        <v>5</v>
      </c>
      <c r="I4174" s="45" t="str">
        <f>IFERROR(MID("日月火水木金土",WEEKDAY(D4174),1),"")</f>
        <v>月</v>
      </c>
      <c r="J4174" s="304" t="s">
        <v>1410</v>
      </c>
      <c r="K4174" s="202" t="str">
        <f>VLOOKUP(F4174,石と花メイン,3,FALSE)</f>
        <v>○真珠</v>
      </c>
      <c r="L4174" s="297" t="str">
        <f>VLOOKUP(F4174,石と花メイン,4,FALSE)</f>
        <v>含羞草/御辞儀草【眠り草】</v>
      </c>
      <c r="M4174" s="393">
        <f>IF(OR(MONTH(F4174)&lt;7,AND(MONTH(F4174)=7,DAY(F4174)&lt;=25)),
MOD(SUM((E4174-1901)*365,259),260),
MOD(SUM((E4174-1900)*365,259),260))</f>
        <v>114</v>
      </c>
      <c r="N4174" s="390">
        <f>IF(AND(MONTH(F4174)=7,DAY(F4174)&gt;25),1,
ROUNDDOWN((SUM(VLOOKUP(MONTH(F4174),D暦変換用数値,2,FALSE),DAY(F4174))/28)+1,0))</f>
        <v>10</v>
      </c>
      <c r="O4174" s="205">
        <f>IF(AND(MONTH(F4174)=7,DAY(F4174)&gt;25),DAY(F4174)-25,
MOD((SUM(VLOOKUP(MONTH(F4174),D暦変換用数値,2,FALSE),DAY(F4174))),28)+1)</f>
        <v>12</v>
      </c>
      <c r="P4174" s="406">
        <f>IF(OR(MONTH(F4174)&lt;7,AND(MONTH(F4174)=7,DAY(F4174)&lt;=25)),
MOD(SUM((E4174-1901)*365,(N4174-1)*28,O4174,258),260),
MOD(SUM((E4174-1900)*365,(N4174-1)*28,O4174,258),260))</f>
        <v>117</v>
      </c>
      <c r="Q4174" s="372" t="str">
        <f>VLOOKUP(MOD(P4174,4),色,2,FALSE)</f>
        <v>赤い</v>
      </c>
      <c r="R4174" s="290" t="str">
        <f>VLOOKUP(MOD(P4174,13),銀河の音,2,FALSE)</f>
        <v>宇宙の</v>
      </c>
      <c r="S4174" s="383" t="str">
        <f>VLOOKUP(MOD(P4174,20),太陽の紋章,2,FALSE)</f>
        <v>地球</v>
      </c>
      <c r="T4174" s="99" t="s">
        <v>1554</v>
      </c>
    </row>
    <row r="4175" spans="1:20">
      <c r="A4175" s="50" t="str">
        <f>VLOOKUP(MOD(E4175,10),十干,2,FALSE)</f>
        <v>甲</v>
      </c>
      <c r="B4175" s="199" t="str">
        <f>VLOOKUP(MOD(E4175,12),十二支,3,FALSE)</f>
        <v xml:space="preserve">11 木 </v>
      </c>
      <c r="C4175" s="201" t="str">
        <f>VLOOKUP(F4175,星座,3,TRUE)</f>
        <v xml:space="preserve">09 火 </v>
      </c>
      <c r="D4175" s="531">
        <v>8870</v>
      </c>
      <c r="E4175" s="1">
        <f>IFERROR(YEAR(D4175),LEFT(D4175,4))</f>
        <v>1924</v>
      </c>
      <c r="F4175" s="1" t="str">
        <f>IF(ISTEXT(D4175),RIGHT(D4175,5),TEXT(D4175,"mm/dd"))</f>
        <v>04/13</v>
      </c>
      <c r="G4175" s="39">
        <f>SUM(MID(E4175,1,1),MID(E4175,2,1),MID(E4175,3,1),MID(E4175,4,1),MID(F4175,1,1),MID(F4175,2,1),MID(F4175,4,1),MID(F4175,5,1))</f>
        <v>24</v>
      </c>
      <c r="H4175" s="41">
        <f>IF(MOD(G4175,9)=0,9,MOD(G4175,9))</f>
        <v>6</v>
      </c>
      <c r="I4175" s="45" t="str">
        <f>IFERROR(MID("日月火水木金土",WEEKDAY(D4175),1),"")</f>
        <v>日</v>
      </c>
      <c r="J4175" s="304" t="s">
        <v>4406</v>
      </c>
      <c r="K4175" s="202" t="str">
        <f>VLOOKUP(F4175,石と花メイン,3,FALSE)</f>
        <v>◇金剛石</v>
      </c>
      <c r="L4175" s="297" t="str">
        <f>VLOOKUP(F4175,石と花メイン,4,FALSE)</f>
        <v>波斯菊【蛇の目草】</v>
      </c>
      <c r="M4175" s="393">
        <f>IF(OR(MONTH(F4175)&lt;7,AND(MONTH(F4175)=7,DAY(F4175)&lt;=25)),
MOD(SUM((E4175-1901)*365,259),260),
MOD(SUM((E4175-1900)*365,259),260))</f>
        <v>74</v>
      </c>
      <c r="N4175" s="390">
        <f>IF(AND(MONTH(F4175)=7,DAY(F4175)&gt;25),1,
ROUNDDOWN((SUM(VLOOKUP(MONTH(F4175),D暦変換用数値,2,FALSE),DAY(F4175))/28)+1,0))</f>
        <v>10</v>
      </c>
      <c r="O4175" s="205">
        <f>IF(AND(MONTH(F4175)=7,DAY(F4175)&gt;25),DAY(F4175)-25,
MOD((SUM(VLOOKUP(MONTH(F4175),D暦変換用数値,2,FALSE),DAY(F4175))),28)+1)</f>
        <v>10</v>
      </c>
      <c r="P4175" s="406">
        <f>IF(OR(MONTH(F4175)&lt;7,AND(MONTH(F4175)=7,DAY(F4175)&lt;=25)),
MOD(SUM((E4175-1901)*365,(N4175-1)*28,O4175,258),260),
MOD(SUM((E4175-1900)*365,(N4175-1)*28,O4175,258),260))</f>
        <v>75</v>
      </c>
      <c r="Q4175" s="374" t="str">
        <f>VLOOKUP(MOD(P4175,4),色,2,FALSE)</f>
        <v>青い</v>
      </c>
      <c r="R4175" s="292" t="str">
        <f>VLOOKUP(MOD(P4175,13),銀河の音,2,FALSE)</f>
        <v>惑星の</v>
      </c>
      <c r="S4175" s="385" t="str">
        <f>VLOOKUP(MOD(P4175,20),太陽の紋章,2,FALSE)</f>
        <v>鷲</v>
      </c>
      <c r="T4175" s="98" t="s">
        <v>3736</v>
      </c>
    </row>
    <row r="4176" spans="1:20">
      <c r="A4176" s="50" t="str">
        <f>VLOOKUP(MOD(E4176,10),十干,2,FALSE)</f>
        <v>甲</v>
      </c>
      <c r="B4176" s="199" t="str">
        <f>VLOOKUP(MOD(E4176,12),十二支,3,FALSE)</f>
        <v xml:space="preserve">11 木 </v>
      </c>
      <c r="C4176" s="201" t="str">
        <f>VLOOKUP(F4176,星座,3,TRUE)</f>
        <v xml:space="preserve">09 火 </v>
      </c>
      <c r="D4176" s="531">
        <v>8874</v>
      </c>
      <c r="E4176" s="1">
        <f>IFERROR(YEAR(D4176),LEFT(D4176,4))</f>
        <v>1924</v>
      </c>
      <c r="F4176" s="1" t="str">
        <f>IF(ISTEXT(D4176),RIGHT(D4176,5),TEXT(D4176,"mm/dd"))</f>
        <v>04/17</v>
      </c>
      <c r="G4176" s="39">
        <f>SUM(MID(E4176,1,1),MID(E4176,2,1),MID(E4176,3,1),MID(E4176,4,1),MID(F4176,1,1),MID(F4176,2,1),MID(F4176,4,1),MID(F4176,5,1))</f>
        <v>28</v>
      </c>
      <c r="H4176" s="41">
        <f>IF(MOD(G4176,9)=0,9,MOD(G4176,9))</f>
        <v>1</v>
      </c>
      <c r="I4176" s="45" t="str">
        <f>IFERROR(MID("日月火水木金土",WEEKDAY(D4176),1),"")</f>
        <v>木</v>
      </c>
      <c r="J4176" s="304" t="s">
        <v>1411</v>
      </c>
      <c r="K4176" s="202" t="str">
        <f>VLOOKUP(F4176,石と花メイン,3,FALSE)</f>
        <v>□水晶</v>
      </c>
      <c r="L4176" s="297" t="str">
        <f>VLOOKUP(F4176,石と花メイン,4,FALSE)</f>
        <v>ジャーマンアイリス【独逸菖蒲】</v>
      </c>
      <c r="M4176" s="393">
        <f>IF(OR(MONTH(F4176)&lt;7,AND(MONTH(F4176)=7,DAY(F4176)&lt;=25)),
MOD(SUM((E4176-1901)*365,259),260),
MOD(SUM((E4176-1900)*365,259),260))</f>
        <v>74</v>
      </c>
      <c r="N4176" s="390">
        <f>IF(AND(MONTH(F4176)=7,DAY(F4176)&gt;25),1,
ROUNDDOWN((SUM(VLOOKUP(MONTH(F4176),D暦変換用数値,2,FALSE),DAY(F4176))/28)+1,0))</f>
        <v>10</v>
      </c>
      <c r="O4176" s="205">
        <f>IF(AND(MONTH(F4176)=7,DAY(F4176)&gt;25),DAY(F4176)-25,
MOD((SUM(VLOOKUP(MONTH(F4176),D暦変換用数値,2,FALSE),DAY(F4176))),28)+1)</f>
        <v>14</v>
      </c>
      <c r="P4176" s="406">
        <f>IF(OR(MONTH(F4176)&lt;7,AND(MONTH(F4176)=7,DAY(F4176)&lt;=25)),
MOD(SUM((E4176-1901)*365,(N4176-1)*28,O4176,258),260),
MOD(SUM((E4176-1900)*365,(N4176-1)*28,O4176,258),260))</f>
        <v>79</v>
      </c>
      <c r="Q4176" s="374" t="str">
        <f>VLOOKUP(MOD(P4176,4),色,2,FALSE)</f>
        <v>青い</v>
      </c>
      <c r="R4176" s="292" t="str">
        <f>VLOOKUP(MOD(P4176,13),銀河の音,2,FALSE)</f>
        <v>磁気の</v>
      </c>
      <c r="S4176" s="385" t="str">
        <f>VLOOKUP(MOD(P4176,20),太陽の紋章,2,FALSE)</f>
        <v>嵐</v>
      </c>
      <c r="T4176" s="97" t="s">
        <v>1555</v>
      </c>
    </row>
    <row r="4177" spans="1:20">
      <c r="A4177" s="282" t="str">
        <f>VLOOKUP(MOD(E4177,10),十干,2,FALSE)</f>
        <v>戊</v>
      </c>
      <c r="B4177" s="283" t="str">
        <f>VLOOKUP(MOD(E4177,12),十二支,3,FALSE)</f>
        <v xml:space="preserve">11 木 </v>
      </c>
      <c r="C4177" s="287" t="str">
        <f>VLOOKUP(F4177,星座,3,TRUE)</f>
        <v xml:space="preserve">09 火 </v>
      </c>
      <c r="D4177" s="533">
        <v>17617</v>
      </c>
      <c r="E4177" s="83">
        <f>IFERROR(YEAR(D4177),LEFT(D4177,4))</f>
        <v>1948</v>
      </c>
      <c r="F4177" s="83" t="str">
        <f>IF(ISTEXT(D4177),RIGHT(D4177,5),TEXT(D4177,"mm/dd"))</f>
        <v>03/25</v>
      </c>
      <c r="G4177" s="88">
        <f>SUM(MID(E4177,1,1),MID(E4177,2,1),MID(E4177,3,1),MID(E4177,4,1),MID(F4177,1,1),MID(F4177,2,1),MID(F4177,4,1),MID(F4177,5,1))</f>
        <v>32</v>
      </c>
      <c r="H4177" s="88">
        <f>IF(MOD(G4177,9)=0,9,MOD(G4177,9))</f>
        <v>5</v>
      </c>
      <c r="I4177" s="83" t="str">
        <f>IFERROR(MID("日月火水木金土",WEEKDAY(D4177),1),"")</f>
        <v>木</v>
      </c>
      <c r="J4177" s="303" t="s">
        <v>623</v>
      </c>
      <c r="K4177" s="87" t="str">
        <f>VLOOKUP(F4177,石と花メイン,3,FALSE)</f>
        <v>◆紅玉</v>
      </c>
      <c r="L4177" s="296" t="str">
        <f>VLOOKUP(F4177,石と花メイン,4,FALSE)</f>
        <v>蛇結茨【河原藤】</v>
      </c>
      <c r="M4177" s="392">
        <f>IF(OR(MONTH(F4177)&lt;7,AND(MONTH(F4177)=7,DAY(F4177)&lt;=25)),
MOD(SUM((E4177-1901)*365,259),260),
MOD(SUM((E4177-1900)*365,259),260))</f>
        <v>254</v>
      </c>
      <c r="N4177" s="330">
        <f>IF(AND(MONTH(F4177)=7,DAY(F4177)&gt;25),1,
ROUNDDOWN((SUM(VLOOKUP(MONTH(F4177),D暦変換用数値,2,FALSE),DAY(F4177))/28)+1,0))</f>
        <v>9</v>
      </c>
      <c r="O4177" s="84">
        <f>IF(AND(MONTH(F4177)=7,DAY(F4177)&gt;25),DAY(F4177)-25,
MOD((SUM(VLOOKUP(MONTH(F4177),D暦変換用数値,2,FALSE),DAY(F4177))),28)+1)</f>
        <v>19</v>
      </c>
      <c r="P4177" s="405">
        <f>IF(OR(MONTH(F4177)&lt;7,AND(MONTH(F4177)=7,DAY(F4177)&lt;=25)),
MOD(SUM((E4177-1901)*365,(N4177-1)*28,O4177,258),260),
MOD(SUM((E4177-1900)*365,(N4177-1)*28,O4177,258),260))</f>
        <v>236</v>
      </c>
      <c r="Q4177" s="371" t="str">
        <f>VLOOKUP(MOD(P4177,4),色,2,FALSE)</f>
        <v>黄色い</v>
      </c>
      <c r="R4177" s="289" t="str">
        <f>VLOOKUP(MOD(P4177,13),銀河の音,2,FALSE)</f>
        <v>月の</v>
      </c>
      <c r="S4177" s="382" t="str">
        <f>VLOOKUP(MOD(P4177,20),太陽の紋章,2,FALSE)</f>
        <v>戦士</v>
      </c>
      <c r="T4177" s="100" t="s">
        <v>5468</v>
      </c>
    </row>
    <row r="4178" spans="1:20">
      <c r="A4178" s="50" t="str">
        <f>VLOOKUP(MOD(E4178,10),十干,2,FALSE)</f>
        <v>戊</v>
      </c>
      <c r="B4178" s="199" t="str">
        <f>VLOOKUP(MOD(E4178,12),十二支,3,FALSE)</f>
        <v xml:space="preserve">11 木 </v>
      </c>
      <c r="C4178" s="201" t="str">
        <f>VLOOKUP(F4178,星座,3,TRUE)</f>
        <v xml:space="preserve">09 火 </v>
      </c>
      <c r="D4178" s="531">
        <v>17618</v>
      </c>
      <c r="E4178" s="1">
        <f>IFERROR(YEAR(D4178),LEFT(D4178,4))</f>
        <v>1948</v>
      </c>
      <c r="F4178" s="1" t="str">
        <f>IF(ISTEXT(D4178),RIGHT(D4178,5),TEXT(D4178,"mm/dd"))</f>
        <v>03/26</v>
      </c>
      <c r="G4178" s="39">
        <f>SUM(MID(E4178,1,1),MID(E4178,2,1),MID(E4178,3,1),MID(E4178,4,1),MID(F4178,1,1),MID(F4178,2,1),MID(F4178,4,1),MID(F4178,5,1))</f>
        <v>33</v>
      </c>
      <c r="H4178" s="41">
        <f>IF(MOD(G4178,9)=0,9,MOD(G4178,9))</f>
        <v>6</v>
      </c>
      <c r="I4178" s="45" t="str">
        <f>IFERROR(MID("日月火水木金土",WEEKDAY(D4178),1),"")</f>
        <v>金</v>
      </c>
      <c r="J4178" s="304" t="s">
        <v>1412</v>
      </c>
      <c r="K4178" s="202" t="str">
        <f>VLOOKUP(F4178,石と花メイン,3,FALSE)</f>
        <v>◆黄玉</v>
      </c>
      <c r="L4178" s="297" t="str">
        <f>VLOOKUP(F4178,石と花メイン,4,FALSE)</f>
        <v>花韮【西洋甘菜】</v>
      </c>
      <c r="M4178" s="393">
        <f>IF(OR(MONTH(F4178)&lt;7,AND(MONTH(F4178)=7,DAY(F4178)&lt;=25)),
MOD(SUM((E4178-1901)*365,259),260),
MOD(SUM((E4178-1900)*365,259),260))</f>
        <v>254</v>
      </c>
      <c r="N4178" s="390">
        <f>IF(AND(MONTH(F4178)=7,DAY(F4178)&gt;25),1,
ROUNDDOWN((SUM(VLOOKUP(MONTH(F4178),D暦変換用数値,2,FALSE),DAY(F4178))/28)+1,0))</f>
        <v>9</v>
      </c>
      <c r="O4178" s="205">
        <f>IF(AND(MONTH(F4178)=7,DAY(F4178)&gt;25),DAY(F4178)-25,
MOD((SUM(VLOOKUP(MONTH(F4178),D暦変換用数値,2,FALSE),DAY(F4178))),28)+1)</f>
        <v>20</v>
      </c>
      <c r="P4178" s="406">
        <f>IF(OR(MONTH(F4178)&lt;7,AND(MONTH(F4178)=7,DAY(F4178)&lt;=25)),
MOD(SUM((E4178-1901)*365,(N4178-1)*28,O4178,258),260),
MOD(SUM((E4178-1900)*365,(N4178-1)*28,O4178,258),260))</f>
        <v>237</v>
      </c>
      <c r="Q4178" s="372" t="str">
        <f>VLOOKUP(MOD(P4178,4),色,2,FALSE)</f>
        <v>赤い</v>
      </c>
      <c r="R4178" s="290" t="str">
        <f>VLOOKUP(MOD(P4178,13),銀河の音,2,FALSE)</f>
        <v>電気の</v>
      </c>
      <c r="S4178" s="383" t="str">
        <f>VLOOKUP(MOD(P4178,20),太陽の紋章,2,FALSE)</f>
        <v>地球</v>
      </c>
      <c r="T4178" s="98" t="s">
        <v>3736</v>
      </c>
    </row>
    <row r="4179" spans="1:20">
      <c r="A4179" s="50" t="str">
        <f>VLOOKUP(MOD(E4179,10),十干,2,FALSE)</f>
        <v>戊</v>
      </c>
      <c r="B4179" s="199" t="str">
        <f>VLOOKUP(MOD(E4179,12),十二支,3,FALSE)</f>
        <v xml:space="preserve">11 木 </v>
      </c>
      <c r="C4179" s="201" t="str">
        <f>VLOOKUP(F4179,星座,3,TRUE)</f>
        <v xml:space="preserve">09 火 </v>
      </c>
      <c r="D4179" s="531">
        <v>17623</v>
      </c>
      <c r="E4179" s="1">
        <f>IFERROR(YEAR(D4179),LEFT(D4179,4))</f>
        <v>1948</v>
      </c>
      <c r="F4179" s="1" t="str">
        <f>IF(ISTEXT(D4179),RIGHT(D4179,5),TEXT(D4179,"mm/dd"))</f>
        <v>03/31</v>
      </c>
      <c r="G4179" s="39">
        <f>SUM(MID(E4179,1,1),MID(E4179,2,1),MID(E4179,3,1),MID(E4179,4,1),MID(F4179,1,1),MID(F4179,2,1),MID(F4179,4,1),MID(F4179,5,1))</f>
        <v>29</v>
      </c>
      <c r="H4179" s="41">
        <f>IF(MOD(G4179,9)=0,9,MOD(G4179,9))</f>
        <v>2</v>
      </c>
      <c r="I4179" s="45" t="str">
        <f>IFERROR(MID("日月火水木金土",WEEKDAY(D4179),1),"")</f>
        <v>水</v>
      </c>
      <c r="J4179" s="304" t="s">
        <v>1413</v>
      </c>
      <c r="K4179" s="202" t="str">
        <f>VLOOKUP(F4179,石と花メイン,3,FALSE)</f>
        <v>□水晶</v>
      </c>
      <c r="L4179" s="297" t="str">
        <f>VLOOKUP(F4179,石と花メイン,4,FALSE)</f>
        <v>苺【和蘭苺】</v>
      </c>
      <c r="M4179" s="393">
        <f>IF(OR(MONTH(F4179)&lt;7,AND(MONTH(F4179)=7,DAY(F4179)&lt;=25)),
MOD(SUM((E4179-1901)*365,259),260),
MOD(SUM((E4179-1900)*365,259),260))</f>
        <v>254</v>
      </c>
      <c r="N4179" s="390">
        <f>IF(AND(MONTH(F4179)=7,DAY(F4179)&gt;25),1,
ROUNDDOWN((SUM(VLOOKUP(MONTH(F4179),D暦変換用数値,2,FALSE),DAY(F4179))/28)+1,0))</f>
        <v>9</v>
      </c>
      <c r="O4179" s="205">
        <f>IF(AND(MONTH(F4179)=7,DAY(F4179)&gt;25),DAY(F4179)-25,
MOD((SUM(VLOOKUP(MONTH(F4179),D暦変換用数値,2,FALSE),DAY(F4179))),28)+1)</f>
        <v>25</v>
      </c>
      <c r="P4179" s="406">
        <f>IF(OR(MONTH(F4179)&lt;7,AND(MONTH(F4179)=7,DAY(F4179)&lt;=25)),
MOD(SUM((E4179-1901)*365,(N4179-1)*28,O4179,258),260),
MOD(SUM((E4179-1900)*365,(N4179-1)*28,O4179,258),260))</f>
        <v>242</v>
      </c>
      <c r="Q4179" s="375" t="str">
        <f>VLOOKUP(MOD(P4179,4),色,2,FALSE)</f>
        <v>白い</v>
      </c>
      <c r="R4179" s="293" t="str">
        <f>VLOOKUP(MOD(P4179,13),銀河の音,2,FALSE)</f>
        <v>銀河の</v>
      </c>
      <c r="S4179" s="386" t="str">
        <f>VLOOKUP(MOD(P4179,20),太陽の紋章,2,FALSE)</f>
        <v>風</v>
      </c>
      <c r="T4179" s="99" t="s">
        <v>1556</v>
      </c>
    </row>
    <row r="4180" spans="1:20">
      <c r="A4180" s="50" t="str">
        <f>VLOOKUP(MOD(E4180,10),十干,2,FALSE)</f>
        <v>戊</v>
      </c>
      <c r="B4180" s="199" t="str">
        <f>VLOOKUP(MOD(E4180,12),十二支,3,FALSE)</f>
        <v xml:space="preserve">11 木 </v>
      </c>
      <c r="C4180" s="201" t="str">
        <f>VLOOKUP(F4180,星座,3,TRUE)</f>
        <v xml:space="preserve">09 火 </v>
      </c>
      <c r="D4180" s="531">
        <v>17638</v>
      </c>
      <c r="E4180" s="1">
        <f>IFERROR(YEAR(D4180),LEFT(D4180,4))</f>
        <v>1948</v>
      </c>
      <c r="F4180" s="1" t="str">
        <f>IF(ISTEXT(D4180),RIGHT(D4180,5),TEXT(D4180,"mm/dd"))</f>
        <v>04/15</v>
      </c>
      <c r="G4180" s="39">
        <f>SUM(MID(E4180,1,1),MID(E4180,2,1),MID(E4180,3,1),MID(E4180,4,1),MID(F4180,1,1),MID(F4180,2,1),MID(F4180,4,1),MID(F4180,5,1))</f>
        <v>32</v>
      </c>
      <c r="H4180" s="41">
        <f>IF(MOD(G4180,9)=0,9,MOD(G4180,9))</f>
        <v>5</v>
      </c>
      <c r="I4180" s="45" t="str">
        <f>IFERROR(MID("日月火水木金土",WEEKDAY(D4180),1),"")</f>
        <v>木</v>
      </c>
      <c r="J4180" s="304" t="s">
        <v>1414</v>
      </c>
      <c r="K4180" s="202" t="str">
        <f>VLOOKUP(F4180,石と花メイン,3,FALSE)</f>
        <v>○真珠</v>
      </c>
      <c r="L4180" s="297" t="str">
        <f>VLOOKUP(F4180,石と花メイン,4,FALSE)</f>
        <v>含羞草/御辞儀草【眠り草】</v>
      </c>
      <c r="M4180" s="393">
        <f>IF(OR(MONTH(F4180)&lt;7,AND(MONTH(F4180)=7,DAY(F4180)&lt;=25)),
MOD(SUM((E4180-1901)*365,259),260),
MOD(SUM((E4180-1900)*365,259),260))</f>
        <v>254</v>
      </c>
      <c r="N4180" s="390">
        <f>IF(AND(MONTH(F4180)=7,DAY(F4180)&gt;25),1,
ROUNDDOWN((SUM(VLOOKUP(MONTH(F4180),D暦変換用数値,2,FALSE),DAY(F4180))/28)+1,0))</f>
        <v>10</v>
      </c>
      <c r="O4180" s="205">
        <f>IF(AND(MONTH(F4180)=7,DAY(F4180)&gt;25),DAY(F4180)-25,
MOD((SUM(VLOOKUP(MONTH(F4180),D暦変換用数値,2,FALSE),DAY(F4180))),28)+1)</f>
        <v>12</v>
      </c>
      <c r="P4180" s="406">
        <f>IF(OR(MONTH(F4180)&lt;7,AND(MONTH(F4180)=7,DAY(F4180)&lt;=25)),
MOD(SUM((E4180-1901)*365,(N4180-1)*28,O4180,258),260),
MOD(SUM((E4180-1900)*365,(N4180-1)*28,O4180,258),260))</f>
        <v>257</v>
      </c>
      <c r="Q4180" s="372" t="str">
        <f>VLOOKUP(MOD(P4180,4),色,2,FALSE)</f>
        <v>赤い</v>
      </c>
      <c r="R4180" s="290" t="str">
        <f>VLOOKUP(MOD(P4180,13),銀河の音,2,FALSE)</f>
        <v>惑星の</v>
      </c>
      <c r="S4180" s="383" t="str">
        <f>VLOOKUP(MOD(P4180,20),太陽の紋章,2,FALSE)</f>
        <v>地球</v>
      </c>
      <c r="T4180" s="97" t="s">
        <v>1557</v>
      </c>
    </row>
    <row r="4181" spans="1:20">
      <c r="A4181" s="50" t="str">
        <f>VLOOKUP(MOD(E4181,10),十干,2,FALSE)</f>
        <v>庚</v>
      </c>
      <c r="B4181" s="199" t="str">
        <f>VLOOKUP(MOD(E4181,12),十二支,3,FALSE)</f>
        <v xml:space="preserve">11 木 </v>
      </c>
      <c r="C4181" s="201" t="str">
        <f>VLOOKUP(F4181,星座,3,TRUE)</f>
        <v xml:space="preserve">09 火 </v>
      </c>
      <c r="D4181" s="531">
        <v>21996</v>
      </c>
      <c r="E4181" s="1">
        <f>IFERROR(YEAR(D4181),LEFT(D4181,4))</f>
        <v>1960</v>
      </c>
      <c r="F4181" s="1" t="str">
        <f>IF(ISTEXT(D4181),RIGHT(D4181,5),TEXT(D4181,"mm/dd"))</f>
        <v>03/21</v>
      </c>
      <c r="G4181" s="39">
        <f>SUM(MID(E4181,1,1),MID(E4181,2,1),MID(E4181,3,1),MID(E4181,4,1),MID(F4181,1,1),MID(F4181,2,1),MID(F4181,4,1),MID(F4181,5,1))</f>
        <v>22</v>
      </c>
      <c r="H4181" s="41">
        <f>IF(MOD(G4181,9)=0,9,MOD(G4181,9))</f>
        <v>4</v>
      </c>
      <c r="I4181" s="45" t="str">
        <f>IFERROR(MID("日月火水木金土",WEEKDAY(D4181),1),"")</f>
        <v>月</v>
      </c>
      <c r="J4181" s="304" t="s">
        <v>1415</v>
      </c>
      <c r="K4181" s="202" t="str">
        <f>VLOOKUP(F4181,石と花メイン,3,FALSE)</f>
        <v>◇金剛石</v>
      </c>
      <c r="L4181" s="297" t="str">
        <f>VLOOKUP(F4181,石と花メイン,4,FALSE)</f>
        <v>マダガスカルジャスミン</v>
      </c>
      <c r="M4181" s="393">
        <f>IF(OR(MONTH(F4181)&lt;7,AND(MONTH(F4181)=7,DAY(F4181)&lt;=25)),
MOD(SUM((E4181-1901)*365,259),260),
MOD(SUM((E4181-1900)*365,259),260))</f>
        <v>214</v>
      </c>
      <c r="N4181" s="390">
        <f>IF(AND(MONTH(F4181)=7,DAY(F4181)&gt;25),1,
ROUNDDOWN((SUM(VLOOKUP(MONTH(F4181),D暦変換用数値,2,FALSE),DAY(F4181))/28)+1,0))</f>
        <v>9</v>
      </c>
      <c r="O4181" s="205">
        <f>IF(AND(MONTH(F4181)=7,DAY(F4181)&gt;25),DAY(F4181)-25,
MOD((SUM(VLOOKUP(MONTH(F4181),D暦変換用数値,2,FALSE),DAY(F4181))),28)+1)</f>
        <v>15</v>
      </c>
      <c r="P4181" s="406">
        <f>IF(OR(MONTH(F4181)&lt;7,AND(MONTH(F4181)=7,DAY(F4181)&lt;=25)),
MOD(SUM((E4181-1901)*365,(N4181-1)*28,O4181,258),260),
MOD(SUM((E4181-1900)*365,(N4181-1)*28,O4181,258),260))</f>
        <v>192</v>
      </c>
      <c r="Q4181" s="373" t="str">
        <f>VLOOKUP(MOD(P4181,4),色,2,FALSE)</f>
        <v>黄色い</v>
      </c>
      <c r="R4181" s="291" t="str">
        <f>VLOOKUP(MOD(P4181,13),銀河の音,2,FALSE)</f>
        <v>惑星の</v>
      </c>
      <c r="S4181" s="384" t="str">
        <f>VLOOKUP(MOD(P4181,20),太陽の紋章,2,FALSE)</f>
        <v>人</v>
      </c>
      <c r="T4181" s="97" t="s">
        <v>1883</v>
      </c>
    </row>
    <row r="4182" spans="1:20">
      <c r="A4182" s="50" t="str">
        <f>VLOOKUP(MOD(E4182,10),十干,2,FALSE)</f>
        <v>庚</v>
      </c>
      <c r="B4182" s="199" t="str">
        <f>VLOOKUP(MOD(E4182,12),十二支,3,FALSE)</f>
        <v xml:space="preserve">11 木 </v>
      </c>
      <c r="C4182" s="201" t="str">
        <f>VLOOKUP(F4182,星座,3,TRUE)</f>
        <v xml:space="preserve">09 火 </v>
      </c>
      <c r="D4182" s="531">
        <v>22006</v>
      </c>
      <c r="E4182" s="1">
        <f>IFERROR(YEAR(D4182),LEFT(D4182,4))</f>
        <v>1960</v>
      </c>
      <c r="F4182" s="1" t="str">
        <f>IF(ISTEXT(D4182),RIGHT(D4182,5),TEXT(D4182,"mm/dd"))</f>
        <v>03/31</v>
      </c>
      <c r="G4182" s="39">
        <f>SUM(MID(E4182,1,1),MID(E4182,2,1),MID(E4182,3,1),MID(E4182,4,1),MID(F4182,1,1),MID(F4182,2,1),MID(F4182,4,1),MID(F4182,5,1))</f>
        <v>23</v>
      </c>
      <c r="H4182" s="41">
        <f>IF(MOD(G4182,9)=0,9,MOD(G4182,9))</f>
        <v>5</v>
      </c>
      <c r="I4182" s="45" t="str">
        <f>IFERROR(MID("日月火水木金土",WEEKDAY(D4182),1),"")</f>
        <v>木</v>
      </c>
      <c r="J4182" s="304" t="s">
        <v>1416</v>
      </c>
      <c r="K4182" s="202" t="str">
        <f>VLOOKUP(F4182,石と花メイン,3,FALSE)</f>
        <v>□水晶</v>
      </c>
      <c r="L4182" s="297" t="str">
        <f>VLOOKUP(F4182,石と花メイン,4,FALSE)</f>
        <v>苺【和蘭苺】</v>
      </c>
      <c r="M4182" s="393">
        <f>IF(OR(MONTH(F4182)&lt;7,AND(MONTH(F4182)=7,DAY(F4182)&lt;=25)),
MOD(SUM((E4182-1901)*365,259),260),
MOD(SUM((E4182-1900)*365,259),260))</f>
        <v>214</v>
      </c>
      <c r="N4182" s="390">
        <f>IF(AND(MONTH(F4182)=7,DAY(F4182)&gt;25),1,
ROUNDDOWN((SUM(VLOOKUP(MONTH(F4182),D暦変換用数値,2,FALSE),DAY(F4182))/28)+1,0))</f>
        <v>9</v>
      </c>
      <c r="O4182" s="205">
        <f>IF(AND(MONTH(F4182)=7,DAY(F4182)&gt;25),DAY(F4182)-25,
MOD((SUM(VLOOKUP(MONTH(F4182),D暦変換用数値,2,FALSE),DAY(F4182))),28)+1)</f>
        <v>25</v>
      </c>
      <c r="P4182" s="406">
        <f>IF(OR(MONTH(F4182)&lt;7,AND(MONTH(F4182)=7,DAY(F4182)&lt;=25)),
MOD(SUM((E4182-1901)*365,(N4182-1)*28,O4182,258),260),
MOD(SUM((E4182-1900)*365,(N4182-1)*28,O4182,258),260))</f>
        <v>202</v>
      </c>
      <c r="Q4182" s="375" t="str">
        <f>VLOOKUP(MOD(P4182,4),色,2,FALSE)</f>
        <v>白い</v>
      </c>
      <c r="R4182" s="293" t="str">
        <f>VLOOKUP(MOD(P4182,13),銀河の音,2,FALSE)</f>
        <v>共振の</v>
      </c>
      <c r="S4182" s="386" t="str">
        <f>VLOOKUP(MOD(P4182,20),太陽の紋章,2,FALSE)</f>
        <v>風</v>
      </c>
      <c r="T4182" s="99" t="s">
        <v>2014</v>
      </c>
    </row>
    <row r="4183" spans="1:20">
      <c r="A4183" s="50" t="str">
        <f>VLOOKUP(MOD(E4183,10),十干,2,FALSE)</f>
        <v>庚</v>
      </c>
      <c r="B4183" s="199" t="str">
        <f>VLOOKUP(MOD(E4183,12),十二支,3,FALSE)</f>
        <v xml:space="preserve">11 木 </v>
      </c>
      <c r="C4183" s="201" t="str">
        <f>VLOOKUP(F4183,星座,3,TRUE)</f>
        <v xml:space="preserve">09 火 </v>
      </c>
      <c r="D4183" s="531">
        <v>22010</v>
      </c>
      <c r="E4183" s="1">
        <f>IFERROR(YEAR(D4183),LEFT(D4183,4))</f>
        <v>1960</v>
      </c>
      <c r="F4183" s="1" t="str">
        <f>IF(ISTEXT(D4183),RIGHT(D4183,5),TEXT(D4183,"mm/dd"))</f>
        <v>04/04</v>
      </c>
      <c r="G4183" s="39">
        <f>SUM(MID(E4183,1,1),MID(E4183,2,1),MID(E4183,3,1),MID(E4183,4,1),MID(F4183,1,1),MID(F4183,2,1),MID(F4183,4,1),MID(F4183,5,1))</f>
        <v>24</v>
      </c>
      <c r="H4183" s="41">
        <f>IF(MOD(G4183,9)=0,9,MOD(G4183,9))</f>
        <v>6</v>
      </c>
      <c r="I4183" s="45" t="str">
        <f>IFERROR(MID("日月火水木金土",WEEKDAY(D4183),1),"")</f>
        <v>月</v>
      </c>
      <c r="J4183" s="304" t="s">
        <v>1417</v>
      </c>
      <c r="K4183" s="202" t="str">
        <f>VLOOKUP(F4183,石と花メイン,3,FALSE)</f>
        <v>□水晶</v>
      </c>
      <c r="L4183" s="297" t="str">
        <f>VLOOKUP(F4183,石と花メイン,4,FALSE)</f>
        <v>麦仙翁【麦撫子】</v>
      </c>
      <c r="M4183" s="393">
        <f>IF(OR(MONTH(F4183)&lt;7,AND(MONTH(F4183)=7,DAY(F4183)&lt;=25)),
MOD(SUM((E4183-1901)*365,259),260),
MOD(SUM((E4183-1900)*365,259),260))</f>
        <v>214</v>
      </c>
      <c r="N4183" s="390">
        <f>IF(AND(MONTH(F4183)=7,DAY(F4183)&gt;25),1,
ROUNDDOWN((SUM(VLOOKUP(MONTH(F4183),D暦変換用数値,2,FALSE),DAY(F4183))/28)+1,0))</f>
        <v>10</v>
      </c>
      <c r="O4183" s="205">
        <f>IF(AND(MONTH(F4183)=7,DAY(F4183)&gt;25),DAY(F4183)-25,
MOD((SUM(VLOOKUP(MONTH(F4183),D暦変換用数値,2,FALSE),DAY(F4183))),28)+1)</f>
        <v>1</v>
      </c>
      <c r="P4183" s="406">
        <f>IF(OR(MONTH(F4183)&lt;7,AND(MONTH(F4183)=7,DAY(F4183)&lt;=25)),
MOD(SUM((E4183-1901)*365,(N4183-1)*28,O4183,258),260),
MOD(SUM((E4183-1900)*365,(N4183-1)*28,O4183,258),260))</f>
        <v>206</v>
      </c>
      <c r="Q4183" s="375" t="str">
        <f>VLOOKUP(MOD(P4183,4),色,2,FALSE)</f>
        <v>白い</v>
      </c>
      <c r="R4183" s="293" t="str">
        <f>VLOOKUP(MOD(P4183,13),銀河の音,2,FALSE)</f>
        <v>スペクトルの</v>
      </c>
      <c r="S4183" s="386" t="str">
        <f>VLOOKUP(MOD(P4183,20),太陽の紋章,2,FALSE)</f>
        <v>世界の橋渡し</v>
      </c>
      <c r="T4183" s="103" t="s">
        <v>4887</v>
      </c>
    </row>
    <row r="4184" spans="1:20">
      <c r="A4184" s="286" t="str">
        <f>VLOOKUP(MOD(E4184,10),十干,2,FALSE)</f>
        <v>壬</v>
      </c>
      <c r="B4184" s="283" t="str">
        <f>VLOOKUP(MOD(E4184,12),十二支,3,FALSE)</f>
        <v xml:space="preserve">11 木 </v>
      </c>
      <c r="C4184" s="287" t="str">
        <f>VLOOKUP(F4184,星座,3,TRUE)</f>
        <v xml:space="preserve">09 火 </v>
      </c>
      <c r="D4184" s="530">
        <v>26381</v>
      </c>
      <c r="E4184" s="85">
        <f>IFERROR(YEAR(D4184),LEFT(D4184,4))</f>
        <v>1972</v>
      </c>
      <c r="F4184" s="85" t="str">
        <f>IF(ISTEXT(D4184),RIGHT(D4184,5),TEXT(D4184,"mm/dd"))</f>
        <v>03/23</v>
      </c>
      <c r="G4184" s="89">
        <f>SUM(MID(E4184,1,1),MID(E4184,2,1),MID(E4184,3,1),MID(E4184,4,1),MID(F4184,1,1),MID(F4184,2,1),MID(F4184,4,1),MID(F4184,5,1))</f>
        <v>27</v>
      </c>
      <c r="H4184" s="89">
        <f>IF(MOD(G4184,9)=0,9,MOD(G4184,9))</f>
        <v>9</v>
      </c>
      <c r="I4184" s="85" t="str">
        <f>IFERROR(MID("日月火水木金土",WEEKDAY(D4184),1),"")</f>
        <v>木</v>
      </c>
      <c r="J4184" s="308" t="s">
        <v>7165</v>
      </c>
      <c r="K4184" s="87" t="str">
        <f>VLOOKUP(F4184,石と花メイン,3,FALSE)</f>
        <v>●薔薇色石</v>
      </c>
      <c r="L4184" s="300" t="str">
        <f>VLOOKUP(F4184,石と花メイン,4,FALSE)</f>
        <v>グラジオラス【唐菖蒲】</v>
      </c>
      <c r="M4184" s="397">
        <f>IF(OR(MONTH(F4184)&lt;7,AND(MONTH(F4184)=7,DAY(F4184)&lt;=25)),
MOD(SUM((E4184-1901)*365,259),260),
MOD(SUM((E4184-1900)*365,259),260))</f>
        <v>174</v>
      </c>
      <c r="N4184" s="87">
        <f>IF(AND(MONTH(F4184)=7,DAY(F4184)&gt;25),1,
ROUNDDOWN((SUM(VLOOKUP(MONTH(F4184),D暦変換用数値,2,FALSE),DAY(F4184))/28)+1,0))</f>
        <v>9</v>
      </c>
      <c r="O4184" s="82">
        <f>IF(AND(MONTH(F4184)=7,DAY(F4184)&gt;25),DAY(F4184)-25,
MOD((SUM(VLOOKUP(MONTH(F4184),D暦変換用数値,2,FALSE),DAY(F4184))),28)+1)</f>
        <v>17</v>
      </c>
      <c r="P4184" s="409">
        <f>IF(OR(MONTH(F4184)&lt;7,AND(MONTH(F4184)=7,DAY(F4184)&lt;=25)),
MOD(SUM((E4184-1901)*365,(N4184-1)*28,O4184,258),260),
MOD(SUM((E4184-1900)*365,(N4184-1)*28,O4184,258),260))</f>
        <v>154</v>
      </c>
      <c r="Q4184" s="381" t="str">
        <f>VLOOKUP(MOD(P4184,4),色,2,FALSE)</f>
        <v>白い</v>
      </c>
      <c r="R4184" s="289" t="str">
        <f>VLOOKUP(MOD(P4184,13),銀河の音,2,FALSE)</f>
        <v>スペクトルの</v>
      </c>
      <c r="S4184" s="382" t="str">
        <f>VLOOKUP(MOD(P4184,20),太陽の紋章,2,FALSE)</f>
        <v>魔法使い</v>
      </c>
      <c r="T4184" s="102" t="s">
        <v>7164</v>
      </c>
    </row>
    <row r="4185" spans="1:20">
      <c r="A4185" s="282" t="str">
        <f>VLOOKUP(MOD(E4185,10),十干,2,FALSE)</f>
        <v>壬</v>
      </c>
      <c r="B4185" s="283" t="str">
        <f>VLOOKUP(MOD(E4185,12),十二支,3,FALSE)</f>
        <v xml:space="preserve">11 木 </v>
      </c>
      <c r="C4185" s="287" t="str">
        <f>VLOOKUP(F4185,星座,3,TRUE)</f>
        <v xml:space="preserve">09 火 </v>
      </c>
      <c r="D4185" s="533">
        <v>26405</v>
      </c>
      <c r="E4185" s="83">
        <f>IFERROR(YEAR(D4185),LEFT(D4185,4))</f>
        <v>1972</v>
      </c>
      <c r="F4185" s="83" t="str">
        <f>IF(ISTEXT(D4185),RIGHT(D4185,5),TEXT(D4185,"mm/dd"))</f>
        <v>04/16</v>
      </c>
      <c r="G4185" s="88">
        <f>SUM(MID(E4185,1,1),MID(E4185,2,1),MID(E4185,3,1),MID(E4185,4,1),MID(F4185,1,1),MID(F4185,2,1),MID(F4185,4,1),MID(F4185,5,1))</f>
        <v>30</v>
      </c>
      <c r="H4185" s="88">
        <f>IF(MOD(G4185,9)=0,9,MOD(G4185,9))</f>
        <v>3</v>
      </c>
      <c r="I4185" s="83" t="str">
        <f>IFERROR(MID("日月火水木金土",WEEKDAY(D4185),1),"")</f>
        <v>日</v>
      </c>
      <c r="J4185" s="303" t="s">
        <v>624</v>
      </c>
      <c r="K4185" s="87" t="str">
        <f>VLOOKUP(F4185,石と花メイン,3,FALSE)</f>
        <v>◆紅玉</v>
      </c>
      <c r="L4185" s="296" t="str">
        <f>VLOOKUP(F4185,石と花メイン,4,FALSE)</f>
        <v>蓮華躑躅【鬼躑躅】</v>
      </c>
      <c r="M4185" s="392">
        <f>IF(OR(MONTH(F4185)&lt;7,AND(MONTH(F4185)=7,DAY(F4185)&lt;=25)),
MOD(SUM((E4185-1901)*365,259),260),
MOD(SUM((E4185-1900)*365,259),260))</f>
        <v>174</v>
      </c>
      <c r="N4185" s="330">
        <f>IF(AND(MONTH(F4185)=7,DAY(F4185)&gt;25),1,
ROUNDDOWN((SUM(VLOOKUP(MONTH(F4185),D暦変換用数値,2,FALSE),DAY(F4185))/28)+1,0))</f>
        <v>10</v>
      </c>
      <c r="O4185" s="84">
        <f>IF(AND(MONTH(F4185)=7,DAY(F4185)&gt;25),DAY(F4185)-25,
MOD((SUM(VLOOKUP(MONTH(F4185),D暦変換用数値,2,FALSE),DAY(F4185))),28)+1)</f>
        <v>13</v>
      </c>
      <c r="P4185" s="405">
        <f>IF(OR(MONTH(F4185)&lt;7,AND(MONTH(F4185)=7,DAY(F4185)&lt;=25)),
MOD(SUM((E4185-1901)*365,(N4185-1)*28,O4185,258),260),
MOD(SUM((E4185-1900)*365,(N4185-1)*28,O4185,258),260))</f>
        <v>178</v>
      </c>
      <c r="Q4185" s="371" t="str">
        <f>VLOOKUP(MOD(P4185,4),色,2,FALSE)</f>
        <v>白い</v>
      </c>
      <c r="R4185" s="289" t="str">
        <f>VLOOKUP(MOD(P4185,13),銀河の音,2,FALSE)</f>
        <v>太陽の</v>
      </c>
      <c r="S4185" s="382" t="str">
        <f>VLOOKUP(MOD(P4185,20),太陽の紋章,2,FALSE)</f>
        <v>鏡</v>
      </c>
      <c r="T4185" s="102" t="s">
        <v>5896</v>
      </c>
    </row>
    <row r="4186" spans="1:20">
      <c r="A4186" s="49" t="str">
        <f>VLOOKUP(MOD(E4186,10),十干,2,FALSE)</f>
        <v>甲</v>
      </c>
      <c r="B4186" s="199" t="str">
        <f>VLOOKUP(MOD(E4186,12),十二支,3,FALSE)</f>
        <v xml:space="preserve">11 木 </v>
      </c>
      <c r="C4186" s="201" t="str">
        <f>VLOOKUP(F4186,星座,3,TRUE)</f>
        <v xml:space="preserve">09 火 </v>
      </c>
      <c r="D4186" s="535">
        <v>30770</v>
      </c>
      <c r="E4186" s="45">
        <f>IFERROR(YEAR(D4186),LEFT(D4186,4))</f>
        <v>1984</v>
      </c>
      <c r="F4186" s="45" t="str">
        <f>IF(ISTEXT(D4186),RIGHT(D4186,5),TEXT(D4186,"mm/dd"))</f>
        <v>03/29</v>
      </c>
      <c r="G4186" s="41">
        <f>SUM(MID(E4186,1,1),MID(E4186,2,1),MID(E4186,3,1),MID(E4186,4,1),MID(F4186,1,1),MID(F4186,2,1),MID(F4186,4,1),MID(F4186,5,1))</f>
        <v>36</v>
      </c>
      <c r="H4186" s="41">
        <f>IF(MOD(G4186,9)=0,9,MOD(G4186,9))</f>
        <v>9</v>
      </c>
      <c r="I4186" s="45" t="str">
        <f>IFERROR(MID("日月火水木金土",WEEKDAY(D4186),1),"")</f>
        <v>木</v>
      </c>
      <c r="J4186" s="305" t="s">
        <v>3049</v>
      </c>
      <c r="K4186" s="203" t="str">
        <f>VLOOKUP(F4186,石と花メイン,3,FALSE)</f>
        <v>◆翠玉</v>
      </c>
      <c r="L4186" s="298" t="str">
        <f>VLOOKUP(F4186,石と花メイン,4,FALSE)</f>
        <v>貝母【編笠百合】</v>
      </c>
      <c r="M4186" s="394">
        <f>IF(OR(MONTH(F4186)&lt;7,AND(MONTH(F4186)=7,DAY(F4186)&lt;=25)),
MOD(SUM((E4186-1901)*365,259),260),
MOD(SUM((E4186-1900)*365,259),260))</f>
        <v>134</v>
      </c>
      <c r="N4186" s="391">
        <f>IF(AND(MONTH(F4186)=7,DAY(F4186)&gt;25),1,
ROUNDDOWN((SUM(VLOOKUP(MONTH(F4186),D暦変換用数値,2,FALSE),DAY(F4186))/28)+1,0))</f>
        <v>9</v>
      </c>
      <c r="O4186" s="46">
        <f>IF(AND(MONTH(F4186)=7,DAY(F4186)&gt;25),DAY(F4186)-25,
MOD((SUM(VLOOKUP(MONTH(F4186),D暦変換用数値,2,FALSE),DAY(F4186))),28)+1)</f>
        <v>23</v>
      </c>
      <c r="P4186" s="407">
        <f>IF(OR(MONTH(F4186)&lt;7,AND(MONTH(F4186)=7,DAY(F4186)&lt;=25)),
MOD(SUM((E4186-1901)*365,(N4186-1)*28,O4186,258),260),
MOD(SUM((E4186-1900)*365,(N4186-1)*28,O4186,258),260))</f>
        <v>120</v>
      </c>
      <c r="Q4186" s="373" t="str">
        <f>VLOOKUP(MOD(P4186,4),色,2,FALSE)</f>
        <v>黄色い</v>
      </c>
      <c r="R4186" s="291" t="str">
        <f>VLOOKUP(MOD(P4186,13),銀河の音,2,FALSE)</f>
        <v>電気の</v>
      </c>
      <c r="S4186" s="384" t="str">
        <f>VLOOKUP(MOD(P4186,20),太陽の紋章,2,FALSE)</f>
        <v>太陽</v>
      </c>
      <c r="T4186" s="110" t="s">
        <v>6779</v>
      </c>
    </row>
    <row r="4187" spans="1:20">
      <c r="A4187" s="334" t="str">
        <f>VLOOKUP(MOD(E4187,10),十干,2,FALSE)</f>
        <v>甲</v>
      </c>
      <c r="B4187" s="331" t="str">
        <f>VLOOKUP(MOD(E4187,12),十二支,3,FALSE)</f>
        <v xml:space="preserve">11 木 </v>
      </c>
      <c r="C4187" s="336" t="str">
        <f>VLOOKUP(F4187,星座,3,TRUE)</f>
        <v xml:space="preserve">09 火 </v>
      </c>
      <c r="D4187" s="540">
        <v>30777</v>
      </c>
      <c r="E4187" s="131">
        <f>IFERROR(YEAR(D4187),LEFT(D4187,4))</f>
        <v>1984</v>
      </c>
      <c r="F4187" s="538" t="str">
        <f>IF(ISTEXT(D4187),RIGHT(D4187,5),TEXT(D4187,"mm/dd"))</f>
        <v>04/05</v>
      </c>
      <c r="G4187" s="133">
        <f>SUM(MID(E4187,1,1),MID(E4187,2,1),MID(E4187,3,1),MID(E4187,4,1),MID(F4187,1,1),MID(F4187,2,1),MID(F4187,4,1),MID(F4187,5,1))</f>
        <v>31</v>
      </c>
      <c r="H4187" s="133">
        <f>IF(MOD(G4187,9)=0,9,MOD(G4187,9))</f>
        <v>4</v>
      </c>
      <c r="I4187" s="131" t="str">
        <f>IFERROR(MID("日月火水木金土",WEEKDAY(D4187),1),"")</f>
        <v>木</v>
      </c>
      <c r="J4187" s="306" t="s">
        <v>9033</v>
      </c>
      <c r="K4187" s="335" t="str">
        <f>VLOOKUP(F4187,石と花メイン,3,FALSE)</f>
        <v>◆翠玉</v>
      </c>
      <c r="L4187" s="302" t="str">
        <f>VLOOKUP(F4187,石と花メイン,4,FALSE)</f>
        <v>無花果【蓬莱柿】</v>
      </c>
      <c r="M4187" s="396">
        <f>IF(OR(MONTH(F4187)&lt;7,AND(MONTH(F4187)=7,DAY(F4187)&lt;=25)),
MOD(SUM((E4187-1901)*365,259),260),
MOD(SUM((E4187-1900)*365,259),260))</f>
        <v>134</v>
      </c>
      <c r="N4187" s="335">
        <f>IF(AND(MONTH(F4187)=7,DAY(F4187)&gt;25),1,
ROUNDDOWN((SUM(VLOOKUP(MONTH(F4187),D暦変換用数値,2,FALSE),DAY(F4187))/28)+1,0))</f>
        <v>10</v>
      </c>
      <c r="O4187" s="132">
        <f>IF(AND(MONTH(F4187)=7,DAY(F4187)&gt;25),DAY(F4187)-25,
MOD((SUM(VLOOKUP(MONTH(F4187),D暦変換用数値,2,FALSE),DAY(F4187))),28)+1)</f>
        <v>2</v>
      </c>
      <c r="P4187" s="404">
        <f>IF(OR(MONTH(F4187)&lt;7,AND(MONTH(F4187)=7,DAY(F4187)&lt;=25)),
MOD(SUM((E4187-1901)*365,(N4187-1)*28,O4187,258),260),
MOD(SUM((E4187-1900)*365,(N4187-1)*28,O4187,258),260))</f>
        <v>127</v>
      </c>
      <c r="Q4187" s="376" t="str">
        <f>VLOOKUP(MOD(P4187,4),色,2,FALSE)</f>
        <v>青い</v>
      </c>
      <c r="R4187" s="333" t="str">
        <f>VLOOKUP(MOD(P4187,13),銀河の音,2,FALSE)</f>
        <v>惑星の</v>
      </c>
      <c r="S4187" s="387" t="str">
        <f>VLOOKUP(MOD(P4187,20),太陽の紋章,2,FALSE)</f>
        <v>手</v>
      </c>
      <c r="T4187" s="145"/>
    </row>
    <row r="4188" spans="1:20">
      <c r="A4188" s="50" t="str">
        <f>VLOOKUP(MOD(E4188,10),十干,2,FALSE)</f>
        <v>甲</v>
      </c>
      <c r="B4188" s="199" t="str">
        <f>VLOOKUP(MOD(E4188,12),十二支,3,FALSE)</f>
        <v xml:space="preserve">11 木 </v>
      </c>
      <c r="C4188" s="201" t="str">
        <f>VLOOKUP(F4188,星座,3,TRUE)</f>
        <v xml:space="preserve">09 火 </v>
      </c>
      <c r="D4188" s="531">
        <v>30779</v>
      </c>
      <c r="E4188" s="1">
        <f>IFERROR(YEAR(D4188),LEFT(D4188,4))</f>
        <v>1984</v>
      </c>
      <c r="F4188" s="1" t="str">
        <f>IF(ISTEXT(D4188),RIGHT(D4188,5),TEXT(D4188,"mm/dd"))</f>
        <v>04/07</v>
      </c>
      <c r="G4188" s="39">
        <f>SUM(MID(E4188,1,1),MID(E4188,2,1),MID(E4188,3,1),MID(E4188,4,1),MID(F4188,1,1),MID(F4188,2,1),MID(F4188,4,1),MID(F4188,5,1))</f>
        <v>33</v>
      </c>
      <c r="H4188" s="41">
        <f>IF(MOD(G4188,9)=0,9,MOD(G4188,9))</f>
        <v>6</v>
      </c>
      <c r="I4188" s="45" t="str">
        <f>IFERROR(MID("日月火水木金土",WEEKDAY(D4188),1),"")</f>
        <v>土</v>
      </c>
      <c r="J4188" s="304" t="s">
        <v>1418</v>
      </c>
      <c r="K4188" s="202" t="str">
        <f>VLOOKUP(F4188,石と花メイン,3,FALSE)</f>
        <v>◇金剛石</v>
      </c>
      <c r="L4188" s="297" t="str">
        <f>VLOOKUP(F4188,石と花メイン,4,FALSE)</f>
        <v>ディモルフォセカ【アフリカ金盞花】</v>
      </c>
      <c r="M4188" s="393">
        <f>IF(OR(MONTH(F4188)&lt;7,AND(MONTH(F4188)=7,DAY(F4188)&lt;=25)),
MOD(SUM((E4188-1901)*365,259),260),
MOD(SUM((E4188-1900)*365,259),260))</f>
        <v>134</v>
      </c>
      <c r="N4188" s="390">
        <f>IF(AND(MONTH(F4188)=7,DAY(F4188)&gt;25),1,
ROUNDDOWN((SUM(VLOOKUP(MONTH(F4188),D暦変換用数値,2,FALSE),DAY(F4188))/28)+1,0))</f>
        <v>10</v>
      </c>
      <c r="O4188" s="205">
        <f>IF(AND(MONTH(F4188)=7,DAY(F4188)&gt;25),DAY(F4188)-25,
MOD((SUM(VLOOKUP(MONTH(F4188),D暦変換用数値,2,FALSE),DAY(F4188))),28)+1)</f>
        <v>4</v>
      </c>
      <c r="P4188" s="406">
        <f>IF(OR(MONTH(F4188)&lt;7,AND(MONTH(F4188)=7,DAY(F4188)&lt;=25)),
MOD(SUM((E4188-1901)*365,(N4188-1)*28,O4188,258),260),
MOD(SUM((E4188-1900)*365,(N4188-1)*28,O4188,258),260))</f>
        <v>129</v>
      </c>
      <c r="Q4188" s="372" t="str">
        <f>VLOOKUP(MOD(P4188,4),色,2,FALSE)</f>
        <v>赤い</v>
      </c>
      <c r="R4188" s="290" t="str">
        <f>VLOOKUP(MOD(P4188,13),銀河の音,2,FALSE)</f>
        <v>水晶の</v>
      </c>
      <c r="S4188" s="383" t="str">
        <f>VLOOKUP(MOD(P4188,20),太陽の紋章,2,FALSE)</f>
        <v>月</v>
      </c>
      <c r="T4188" s="111" t="s">
        <v>3620</v>
      </c>
    </row>
    <row r="4189" spans="1:20">
      <c r="A4189" s="50" t="str">
        <f>VLOOKUP(MOD(E4189,10),十干,2,FALSE)</f>
        <v>甲</v>
      </c>
      <c r="B4189" s="199" t="str">
        <f>VLOOKUP(MOD(E4189,12),十二支,3,FALSE)</f>
        <v xml:space="preserve">11 木 </v>
      </c>
      <c r="C4189" s="201" t="str">
        <f>VLOOKUP(F4189,星座,3,TRUE)</f>
        <v xml:space="preserve">09 火 </v>
      </c>
      <c r="D4189" s="532">
        <v>30785</v>
      </c>
      <c r="E4189" s="45">
        <f>IFERROR(YEAR(D4189),LEFT(D4189,4))</f>
        <v>1984</v>
      </c>
      <c r="F4189" s="45" t="str">
        <f>IF(ISTEXT(D4189),RIGHT(D4189,5),TEXT(D4189,"mm/dd"))</f>
        <v>04/13</v>
      </c>
      <c r="G4189" s="41">
        <f>SUM(MID(E4189,1,1),MID(E4189,2,1),MID(E4189,3,1),MID(E4189,4,1),MID(F4189,1,1),MID(F4189,2,1),MID(F4189,4,1),MID(F4189,5,1))</f>
        <v>30</v>
      </c>
      <c r="H4189" s="41">
        <f>IF(MOD(G4189,9)=0,9,MOD(G4189,9))</f>
        <v>3</v>
      </c>
      <c r="I4189" s="45" t="str">
        <f>IFERROR(MID("日月火水木金土",WEEKDAY(D4189),1),"")</f>
        <v>金</v>
      </c>
      <c r="J4189" s="307" t="s">
        <v>7333</v>
      </c>
      <c r="K4189" s="203" t="str">
        <f>VLOOKUP(F4189,石と花メイン,3,FALSE)</f>
        <v>◇金剛石</v>
      </c>
      <c r="L4189" s="298" t="str">
        <f>VLOOKUP(F4189,石と花メイン,4,FALSE)</f>
        <v>波斯菊【蛇の目草】</v>
      </c>
      <c r="M4189" s="394">
        <f>IF(OR(MONTH(F4189)&lt;7,AND(MONTH(F4189)=7,DAY(F4189)&lt;=25)),
MOD(SUM((E4189-1901)*365,259),260),
MOD(SUM((E4189-1900)*365,259),260))</f>
        <v>134</v>
      </c>
      <c r="N4189" s="391">
        <f>IF(AND(MONTH(F4189)=7,DAY(F4189)&gt;25),1,
ROUNDDOWN((SUM(VLOOKUP(MONTH(F4189),D暦変換用数値,2,FALSE),DAY(F4189))/28)+1,0))</f>
        <v>10</v>
      </c>
      <c r="O4189" s="46">
        <f>IF(AND(MONTH(F4189)=7,DAY(F4189)&gt;25),DAY(F4189)-25,
MOD((SUM(VLOOKUP(MONTH(F4189),D暦変換用数値,2,FALSE),DAY(F4189))),28)+1)</f>
        <v>10</v>
      </c>
      <c r="P4189" s="407">
        <f>IF(OR(MONTH(F4189)&lt;7,AND(MONTH(F4189)=7,DAY(F4189)&lt;=25)),
MOD(SUM((E4189-1901)*365,(N4189-1)*28,O4189,258),260),
MOD(SUM((E4189-1900)*365,(N4189-1)*28,O4189,258),260))</f>
        <v>135</v>
      </c>
      <c r="Q4189" s="374" t="str">
        <f>VLOOKUP(MOD(P4189,4),色,2,FALSE)</f>
        <v>青い</v>
      </c>
      <c r="R4189" s="292" t="str">
        <f>VLOOKUP(MOD(P4189,13),銀河の音,2,FALSE)</f>
        <v>倍音の</v>
      </c>
      <c r="S4189" s="385" t="str">
        <f>VLOOKUP(MOD(P4189,20),太陽の紋章,2,FALSE)</f>
        <v>鷲</v>
      </c>
      <c r="T4189" s="79"/>
    </row>
    <row r="4190" spans="1:20">
      <c r="A4190" s="282" t="str">
        <f>VLOOKUP(MOD(E4190,10),十干,2,FALSE)</f>
        <v>丙</v>
      </c>
      <c r="B4190" s="283" t="str">
        <f>VLOOKUP(MOD(E4190,12),十二支,3,FALSE)</f>
        <v xml:space="preserve">11 木 </v>
      </c>
      <c r="C4190" s="287" t="str">
        <f>VLOOKUP(F4190,星座,3,TRUE)</f>
        <v xml:space="preserve">09 火 </v>
      </c>
      <c r="D4190" s="533">
        <v>35152</v>
      </c>
      <c r="E4190" s="83">
        <f>IFERROR(YEAR(D4190),LEFT(D4190,4))</f>
        <v>1996</v>
      </c>
      <c r="F4190" s="83" t="str">
        <f>IF(ISTEXT(D4190),RIGHT(D4190,5),TEXT(D4190,"mm/dd"))</f>
        <v>03/28</v>
      </c>
      <c r="G4190" s="88">
        <f>SUM(MID(E4190,1,1),MID(E4190,2,1),MID(E4190,3,1),MID(E4190,4,1),MID(F4190,1,1),MID(F4190,2,1),MID(F4190,4,1),MID(F4190,5,1))</f>
        <v>38</v>
      </c>
      <c r="H4190" s="88">
        <f>IF(MOD(G4190,9)=0,9,MOD(G4190,9))</f>
        <v>2</v>
      </c>
      <c r="I4190" s="83" t="str">
        <f>IFERROR(MID("日月火水木金土",WEEKDAY(D4190),1),"")</f>
        <v>木</v>
      </c>
      <c r="J4190" s="303" t="s">
        <v>625</v>
      </c>
      <c r="K4190" s="87" t="str">
        <f>VLOOKUP(F4190,石と花メイン,3,FALSE)</f>
        <v>▲黄金</v>
      </c>
      <c r="L4190" s="296" t="str">
        <f>VLOOKUP(F4190,石と花メイン,4,FALSE)</f>
        <v>山吹【面影草】</v>
      </c>
      <c r="M4190" s="392">
        <f>IF(OR(MONTH(F4190)&lt;7,AND(MONTH(F4190)=7,DAY(F4190)&lt;=25)),
MOD(SUM((E4190-1901)*365,259),260),
MOD(SUM((E4190-1900)*365,259),260))</f>
        <v>94</v>
      </c>
      <c r="N4190" s="330">
        <f>IF(AND(MONTH(F4190)=7,DAY(F4190)&gt;25),1,
ROUNDDOWN((SUM(VLOOKUP(MONTH(F4190),D暦変換用数値,2,FALSE),DAY(F4190))/28)+1,0))</f>
        <v>9</v>
      </c>
      <c r="O4190" s="84">
        <f>IF(AND(MONTH(F4190)=7,DAY(F4190)&gt;25),DAY(F4190)-25,
MOD((SUM(VLOOKUP(MONTH(F4190),D暦変換用数値,2,FALSE),DAY(F4190))),28)+1)</f>
        <v>22</v>
      </c>
      <c r="P4190" s="405">
        <f>IF(OR(MONTH(F4190)&lt;7,AND(MONTH(F4190)=7,DAY(F4190)&lt;=25)),
MOD(SUM((E4190-1901)*365,(N4190-1)*28,O4190,258),260),
MOD(SUM((E4190-1900)*365,(N4190-1)*28,O4190,258),260))</f>
        <v>79</v>
      </c>
      <c r="Q4190" s="371" t="str">
        <f>VLOOKUP(MOD(P4190,4),色,2,FALSE)</f>
        <v>青い</v>
      </c>
      <c r="R4190" s="289" t="str">
        <f>VLOOKUP(MOD(P4190,13),銀河の音,2,FALSE)</f>
        <v>磁気の</v>
      </c>
      <c r="S4190" s="382" t="str">
        <f>VLOOKUP(MOD(P4190,20),太陽の紋章,2,FALSE)</f>
        <v>嵐</v>
      </c>
      <c r="T4190" s="100" t="s">
        <v>897</v>
      </c>
    </row>
    <row r="4191" spans="1:20">
      <c r="A4191" s="282" t="str">
        <f>VLOOKUP(MOD(E4191,10),十干,2,FALSE)</f>
        <v>戊</v>
      </c>
      <c r="B4191" s="283" t="str">
        <f>VLOOKUP(MOD(E4191,12),十二支,3,FALSE)</f>
        <v xml:space="preserve">11 木 </v>
      </c>
      <c r="C4191" s="287" t="str">
        <f>VLOOKUP(F4191,星座,3,TRUE)</f>
        <v xml:space="preserve">09 火 </v>
      </c>
      <c r="D4191" s="533">
        <v>39556</v>
      </c>
      <c r="E4191" s="83">
        <f>IFERROR(YEAR(D4191),LEFT(D4191,4))</f>
        <v>2008</v>
      </c>
      <c r="F4191" s="83" t="str">
        <f>IF(ISTEXT(D4191),RIGHT(D4191,5),TEXT(D4191,"mm/dd"))</f>
        <v>04/18</v>
      </c>
      <c r="G4191" s="88">
        <f>SUM(MID(E4191,1,1),MID(E4191,2,1),MID(E4191,3,1),MID(E4191,4,1),MID(F4191,1,1),MID(F4191,2,1),MID(F4191,4,1),MID(F4191,5,1))</f>
        <v>23</v>
      </c>
      <c r="H4191" s="88">
        <f>IF(MOD(G4191,9)=0,9,MOD(G4191,9))</f>
        <v>5</v>
      </c>
      <c r="I4191" s="83" t="str">
        <f>IFERROR(MID("日月火水木金土",WEEKDAY(D4191),1),"")</f>
        <v>金</v>
      </c>
      <c r="J4191" s="303" t="s">
        <v>5187</v>
      </c>
      <c r="K4191" s="87" t="str">
        <f>VLOOKUP(F4191,石と花メイン,3,FALSE)</f>
        <v>◆黄玉</v>
      </c>
      <c r="L4191" s="296" t="str">
        <f>VLOOKUP(F4191,石と花メイン,4,FALSE)</f>
        <v>蓮華草【紫雲英】</v>
      </c>
      <c r="M4191" s="392">
        <f>IF(OR(MONTH(F4191)&lt;7,AND(MONTH(F4191)=7,DAY(F4191)&lt;=25)),
MOD(SUM((E4191-1901)*365,259),260),
MOD(SUM((E4191-1900)*365,259),260))</f>
        <v>54</v>
      </c>
      <c r="N4191" s="330">
        <f>IF(AND(MONTH(F4191)=7,DAY(F4191)&gt;25),1,
ROUNDDOWN((SUM(VLOOKUP(MONTH(F4191),D暦変換用数値,2,FALSE),DAY(F4191))/28)+1,0))</f>
        <v>10</v>
      </c>
      <c r="O4191" s="84">
        <f>IF(AND(MONTH(F4191)=7,DAY(F4191)&gt;25),DAY(F4191)-25,
MOD((SUM(VLOOKUP(MONTH(F4191),D暦変換用数値,2,FALSE),DAY(F4191))),28)+1)</f>
        <v>15</v>
      </c>
      <c r="P4191" s="405">
        <f>IF(OR(MONTH(F4191)&lt;7,AND(MONTH(F4191)=7,DAY(F4191)&lt;=25)),
MOD(SUM((E4191-1901)*365,(N4191-1)*28,O4191,258),260),
MOD(SUM((E4191-1900)*365,(N4191-1)*28,O4191,258),260))</f>
        <v>60</v>
      </c>
      <c r="Q4191" s="371" t="str">
        <f>VLOOKUP(MOD(P4191,4),色,2,FALSE)</f>
        <v>黄色い</v>
      </c>
      <c r="R4191" s="289" t="str">
        <f>VLOOKUP(MOD(P4191,13),銀河の音,2,FALSE)</f>
        <v>銀河の</v>
      </c>
      <c r="S4191" s="382" t="str">
        <f>VLOOKUP(MOD(P4191,20),太陽の紋章,2,FALSE)</f>
        <v>太陽</v>
      </c>
      <c r="T4191" s="95" t="s">
        <v>5188</v>
      </c>
    </row>
    <row r="4192" spans="1:20">
      <c r="A4192" s="285" t="str">
        <f>VLOOKUP(MOD(E4192,10),十干,2,FALSE)</f>
        <v>戊</v>
      </c>
      <c r="B4192" s="283" t="str">
        <f>VLOOKUP(MOD(E4192,12),十二支,3,FALSE)</f>
        <v xml:space="preserve">11 木 </v>
      </c>
      <c r="C4192" s="287" t="str">
        <f>VLOOKUP(F4192,星座,3,TRUE)</f>
        <v xml:space="preserve">09 火 </v>
      </c>
      <c r="D4192" s="533">
        <v>39556</v>
      </c>
      <c r="E4192" s="83">
        <f>IFERROR(YEAR(D4192),LEFT(D4192,4))</f>
        <v>2008</v>
      </c>
      <c r="F4192" s="539" t="str">
        <f>IF(ISTEXT(D4192),RIGHT(D4192,5),TEXT(D4192,"mm/dd"))</f>
        <v>04/18</v>
      </c>
      <c r="G4192" s="88">
        <f>SUM(MID(E4192,1,1),MID(E4192,2,1),MID(E4192,3,1),MID(E4192,4,1),MID(F4192,1,1),MID(F4192,2,1),MID(F4192,4,1),MID(F4192,5,1))</f>
        <v>23</v>
      </c>
      <c r="H4192" s="88">
        <f>IF(MOD(G4192,9)=0,9,MOD(G4192,9))</f>
        <v>5</v>
      </c>
      <c r="I4192" s="83" t="str">
        <f>IFERROR(MID("日月火水木金土",WEEKDAY(D4192),1),"")</f>
        <v>金</v>
      </c>
      <c r="J4192" s="308" t="s">
        <v>9152</v>
      </c>
      <c r="K4192" s="330" t="str">
        <f>VLOOKUP(F4192,石と花メイン,3,FALSE)</f>
        <v>◆黄玉</v>
      </c>
      <c r="L4192" s="296" t="str">
        <f>VLOOKUP(F4192,石と花メイン,4,FALSE)</f>
        <v>蓮華草【紫雲英】</v>
      </c>
      <c r="M4192" s="392">
        <f>IF(OR(MONTH(F4192)&lt;7,AND(MONTH(F4192)=7,DAY(F4192)&lt;=25)),
MOD(SUM((E4192-1901)*365,259),260),
MOD(SUM((E4192-1900)*365,259),260))</f>
        <v>54</v>
      </c>
      <c r="N4192" s="330">
        <f>IF(AND(MONTH(F4192)=7,DAY(F4192)&gt;25),1,
ROUNDDOWN((SUM(VLOOKUP(MONTH(F4192),D暦変換用数値,2,FALSE),DAY(F4192))/28)+1,0))</f>
        <v>10</v>
      </c>
      <c r="O4192" s="84">
        <f>IF(AND(MONTH(F4192)=7,DAY(F4192)&gt;25),DAY(F4192)-25,
MOD((SUM(VLOOKUP(MONTH(F4192),D暦変換用数値,2,FALSE),DAY(F4192))),28)+1)</f>
        <v>15</v>
      </c>
      <c r="P4192" s="405">
        <f>IF(OR(MONTH(F4192)&lt;7,AND(MONTH(F4192)=7,DAY(F4192)&lt;=25)),
MOD(SUM((E4192-1901)*365,(N4192-1)*28,O4192,258),260),
MOD(SUM((E4192-1900)*365,(N4192-1)*28,O4192,258),260))</f>
        <v>60</v>
      </c>
      <c r="Q4192" s="371" t="str">
        <f>VLOOKUP(MOD(P4192,4),色,2,FALSE)</f>
        <v>黄色い</v>
      </c>
      <c r="R4192" s="289" t="str">
        <f>VLOOKUP(MOD(P4192,13),銀河の音,2,FALSE)</f>
        <v>銀河の</v>
      </c>
      <c r="S4192" s="382" t="str">
        <f>VLOOKUP(MOD(P4192,20),太陽の紋章,2,FALSE)</f>
        <v>太陽</v>
      </c>
      <c r="T4192" s="92" t="s">
        <v>9153</v>
      </c>
    </row>
    <row r="4193" spans="1:20">
      <c r="A4193" s="282" t="str">
        <f>VLOOKUP(MOD(E4193,10),十干,2,FALSE)</f>
        <v>庚</v>
      </c>
      <c r="B4193" s="283" t="str">
        <f>VLOOKUP(MOD(E4193,12),十二支,3,FALSE)</f>
        <v xml:space="preserve">11 木 </v>
      </c>
      <c r="C4193" s="287" t="str">
        <f>VLOOKUP(F4193,星座,3,TRUE)</f>
        <v xml:space="preserve">09 火 </v>
      </c>
      <c r="D4193" s="533" t="s">
        <v>8883</v>
      </c>
      <c r="E4193" s="83" t="str">
        <f>IFERROR(YEAR(D4193),LEFT(D4193,4))</f>
        <v>0940</v>
      </c>
      <c r="F4193" s="83" t="str">
        <f>IF(ISTEXT(D4193),RIGHT(D4193,5),TEXT(D4193,"mm/dd"))</f>
        <v>03/25</v>
      </c>
      <c r="G4193" s="88">
        <f>SUM(MID(E4193,1,1),MID(E4193,2,1),MID(E4193,3,1),MID(E4193,4,1),MID(F4193,1,1),MID(F4193,2,1),MID(F4193,4,1),MID(F4193,5,1))</f>
        <v>23</v>
      </c>
      <c r="H4193" s="88">
        <f>IF(MOD(G4193,9)=0,9,MOD(G4193,9))</f>
        <v>5</v>
      </c>
      <c r="I4193" s="83" t="str">
        <f>IFERROR(MID("日月火水木金土",WEEKDAY(D4193),1),"")</f>
        <v/>
      </c>
      <c r="J4193" s="303" t="s">
        <v>621</v>
      </c>
      <c r="K4193" s="87" t="str">
        <f>VLOOKUP(F4193,石と花メイン,3,FALSE)</f>
        <v>◆紅玉</v>
      </c>
      <c r="L4193" s="296" t="str">
        <f>VLOOKUP(F4193,石と花メイン,4,FALSE)</f>
        <v>蛇結茨【河原藤】</v>
      </c>
      <c r="M4193" s="392">
        <f>IF(OR(MONTH(F4193)&lt;7,AND(MONTH(F4193)=7,DAY(F4193)&lt;=25)),
MOD(SUM((E4193-1901)*365,259),260),
MOD(SUM((E4193-1900)*365,259),260))</f>
        <v>234</v>
      </c>
      <c r="N4193" s="330">
        <f>IF(AND(MONTH(F4193)=7,DAY(F4193)&gt;25),1,
ROUNDDOWN((SUM(VLOOKUP(MONTH(F4193),D暦変換用数値,2,FALSE),DAY(F4193))/28)+1,0))</f>
        <v>9</v>
      </c>
      <c r="O4193" s="84">
        <f>IF(AND(MONTH(F4193)=7,DAY(F4193)&gt;25),DAY(F4193)-25,
MOD((SUM(VLOOKUP(MONTH(F4193),D暦変換用数値,2,FALSE),DAY(F4193))),28)+1)</f>
        <v>19</v>
      </c>
      <c r="P4193" s="405">
        <f>IF(OR(MONTH(F4193)&lt;7,AND(MONTH(F4193)=7,DAY(F4193)&lt;=25)),
MOD(SUM((E4193-1901)*365,(N4193-1)*28,O4193,258),260),
MOD(SUM((E4193-1900)*365,(N4193-1)*28,O4193,258),260))</f>
        <v>216</v>
      </c>
      <c r="Q4193" s="371" t="str">
        <f>VLOOKUP(MOD(P4193,4),色,2,FALSE)</f>
        <v>黄色い</v>
      </c>
      <c r="R4193" s="289" t="str">
        <f>VLOOKUP(MOD(P4193,13),銀河の音,2,FALSE)</f>
        <v>銀河の</v>
      </c>
      <c r="S4193" s="382" t="str">
        <f>VLOOKUP(MOD(P4193,20),太陽の紋章,2,FALSE)</f>
        <v>戦士</v>
      </c>
      <c r="T4193" s="91"/>
    </row>
    <row r="4194" spans="1:20">
      <c r="A4194" s="282" t="str">
        <f>VLOOKUP(MOD(E4194,10),十干,2,FALSE)</f>
        <v>戊</v>
      </c>
      <c r="B4194" s="283" t="str">
        <f>VLOOKUP(MOD(E4194,12),十二支,3,FALSE)</f>
        <v xml:space="preserve">11 木 </v>
      </c>
      <c r="C4194" s="287" t="str">
        <f>VLOOKUP(F4194,星座,3,TRUE)</f>
        <v xml:space="preserve">09 火 </v>
      </c>
      <c r="D4194" s="533" t="s">
        <v>8884</v>
      </c>
      <c r="E4194" s="83" t="str">
        <f>IFERROR(YEAR(D4194),LEFT(D4194,4))</f>
        <v>1828</v>
      </c>
      <c r="F4194" s="83" t="str">
        <f>IF(ISTEXT(D4194),RIGHT(D4194,5),TEXT(D4194,"mm/dd"))</f>
        <v>04/16</v>
      </c>
      <c r="G4194" s="88">
        <f>SUM(MID(E4194,1,1),MID(E4194,2,1),MID(E4194,3,1),MID(E4194,4,1),MID(F4194,1,1),MID(F4194,2,1),MID(F4194,4,1),MID(F4194,5,1))</f>
        <v>30</v>
      </c>
      <c r="H4194" s="88">
        <f>IF(MOD(G4194,9)=0,9,MOD(G4194,9))</f>
        <v>3</v>
      </c>
      <c r="I4194" s="83" t="str">
        <f>IFERROR(MID("日月火水木金土",WEEKDAY(D4194),1),"")</f>
        <v/>
      </c>
      <c r="J4194" s="303" t="s">
        <v>622</v>
      </c>
      <c r="K4194" s="87" t="str">
        <f>VLOOKUP(F4194,石と花メイン,3,FALSE)</f>
        <v>◆紅玉</v>
      </c>
      <c r="L4194" s="296" t="str">
        <f>VLOOKUP(F4194,石と花メイン,4,FALSE)</f>
        <v>蓮華躑躅【鬼躑躅】</v>
      </c>
      <c r="M4194" s="392">
        <f>IF(OR(MONTH(F4194)&lt;7,AND(MONTH(F4194)=7,DAY(F4194)&lt;=25)),
MOD(SUM((E4194-1901)*365,259),260),
MOD(SUM((E4194-1900)*365,259),260))</f>
        <v>134</v>
      </c>
      <c r="N4194" s="330">
        <f>IF(AND(MONTH(F4194)=7,DAY(F4194)&gt;25),1,
ROUNDDOWN((SUM(VLOOKUP(MONTH(F4194),D暦変換用数値,2,FALSE),DAY(F4194))/28)+1,0))</f>
        <v>10</v>
      </c>
      <c r="O4194" s="84">
        <f>IF(AND(MONTH(F4194)=7,DAY(F4194)&gt;25),DAY(F4194)-25,
MOD((SUM(VLOOKUP(MONTH(F4194),D暦変換用数値,2,FALSE),DAY(F4194))),28)+1)</f>
        <v>13</v>
      </c>
      <c r="P4194" s="405">
        <f>IF(OR(MONTH(F4194)&lt;7,AND(MONTH(F4194)=7,DAY(F4194)&lt;=25)),
MOD(SUM((E4194-1901)*365,(N4194-1)*28,O4194,258),260),
MOD(SUM((E4194-1900)*365,(N4194-1)*28,O4194,258),260))</f>
        <v>138</v>
      </c>
      <c r="Q4194" s="371" t="str">
        <f>VLOOKUP(MOD(P4194,4),色,2,FALSE)</f>
        <v>白い</v>
      </c>
      <c r="R4194" s="289" t="str">
        <f>VLOOKUP(MOD(P4194,13),銀河の音,2,FALSE)</f>
        <v>銀河の</v>
      </c>
      <c r="S4194" s="382" t="str">
        <f>VLOOKUP(MOD(P4194,20),太陽の紋章,2,FALSE)</f>
        <v>鏡</v>
      </c>
      <c r="T4194" s="102" t="s">
        <v>833</v>
      </c>
    </row>
    <row r="4195" spans="1:20">
      <c r="A4195" s="50" t="str">
        <f>VLOOKUP(MOD(E4195,10),十干,2,FALSE)</f>
        <v>庚</v>
      </c>
      <c r="B4195" s="199" t="str">
        <f>VLOOKUP(MOD(E4195,12),十二支,3,FALSE)</f>
        <v xml:space="preserve">11 木 </v>
      </c>
      <c r="C4195" s="201" t="str">
        <f>VLOOKUP(F4195,星座,3,TRUE)</f>
        <v xml:space="preserve">09 火 </v>
      </c>
      <c r="D4195" s="531" t="s">
        <v>1550</v>
      </c>
      <c r="E4195" s="1" t="str">
        <f>IFERROR(YEAR(D4195),LEFT(D4195,4))</f>
        <v>1840</v>
      </c>
      <c r="F4195" s="1" t="str">
        <f>IF(ISTEXT(D4195),RIGHT(D4195,5),TEXT(D4195,"mm/dd"))</f>
        <v>03/26</v>
      </c>
      <c r="G4195" s="39">
        <f>SUM(MID(E4195,1,1),MID(E4195,2,1),MID(E4195,3,1),MID(E4195,4,1),MID(F4195,1,1),MID(F4195,2,1),MID(F4195,4,1),MID(F4195,5,1))</f>
        <v>24</v>
      </c>
      <c r="H4195" s="41">
        <f>IF(MOD(G4195,9)=0,9,MOD(G4195,9))</f>
        <v>6</v>
      </c>
      <c r="I4195" s="45" t="str">
        <f>IFERROR(MID("日月火水木金土",WEEKDAY(D4195),1),"")</f>
        <v/>
      </c>
      <c r="J4195" s="304" t="s">
        <v>3022</v>
      </c>
      <c r="K4195" s="202" t="str">
        <f>VLOOKUP(F4195,石と花メイン,3,FALSE)</f>
        <v>◆黄玉</v>
      </c>
      <c r="L4195" s="297" t="str">
        <f>VLOOKUP(F4195,石と花メイン,4,FALSE)</f>
        <v>花韮【西洋甘菜】</v>
      </c>
      <c r="M4195" s="393">
        <f>IF(OR(MONTH(F4195)&lt;7,AND(MONTH(F4195)=7,DAY(F4195)&lt;=25)),
MOD(SUM((E4195-1901)*365,259),260),
MOD(SUM((E4195-1900)*365,259),260))</f>
        <v>94</v>
      </c>
      <c r="N4195" s="390">
        <f>IF(AND(MONTH(F4195)=7,DAY(F4195)&gt;25),1,
ROUNDDOWN((SUM(VLOOKUP(MONTH(F4195),D暦変換用数値,2,FALSE),DAY(F4195))/28)+1,0))</f>
        <v>9</v>
      </c>
      <c r="O4195" s="205">
        <f>IF(AND(MONTH(F4195)=7,DAY(F4195)&gt;25),DAY(F4195)-25,
MOD((SUM(VLOOKUP(MONTH(F4195),D暦変換用数値,2,FALSE),DAY(F4195))),28)+1)</f>
        <v>20</v>
      </c>
      <c r="P4195" s="406">
        <f>IF(OR(MONTH(F4195)&lt;7,AND(MONTH(F4195)=7,DAY(F4195)&lt;=25)),
MOD(SUM((E4195-1901)*365,(N4195-1)*28,O4195,258),260),
MOD(SUM((E4195-1900)*365,(N4195-1)*28,O4195,258),260))</f>
        <v>77</v>
      </c>
      <c r="Q4195" s="372" t="str">
        <f>VLOOKUP(MOD(P4195,4),色,2,FALSE)</f>
        <v>赤い</v>
      </c>
      <c r="R4195" s="290" t="str">
        <f>VLOOKUP(MOD(P4195,13),銀河の音,2,FALSE)</f>
        <v>水晶の</v>
      </c>
      <c r="S4195" s="383" t="str">
        <f>VLOOKUP(MOD(P4195,20),太陽の紋章,2,FALSE)</f>
        <v>地球</v>
      </c>
      <c r="T4195" s="105" t="s">
        <v>4126</v>
      </c>
    </row>
    <row r="4196" spans="1:20">
      <c r="A4196" s="50" t="str">
        <f>VLOOKUP(MOD(E4196,10),十干,2,FALSE)</f>
        <v>甲</v>
      </c>
      <c r="B4196" s="199" t="str">
        <f>VLOOKUP(MOD(E4196,12),十二支,3,FALSE)</f>
        <v xml:space="preserve">11 木 </v>
      </c>
      <c r="C4196" s="201" t="str">
        <f>VLOOKUP(F4196,星座,3,TRUE)</f>
        <v xml:space="preserve">09 火 </v>
      </c>
      <c r="D4196" s="531" t="s">
        <v>1551</v>
      </c>
      <c r="E4196" s="1" t="str">
        <f>IFERROR(YEAR(D4196),LEFT(D4196,4))</f>
        <v>1864</v>
      </c>
      <c r="F4196" s="1" t="str">
        <f>IF(ISTEXT(D4196),RIGHT(D4196,5),TEXT(D4196,"mm/dd"))</f>
        <v>04/04</v>
      </c>
      <c r="G4196" s="39">
        <f>SUM(MID(E4196,1,1),MID(E4196,2,1),MID(E4196,3,1),MID(E4196,4,1),MID(F4196,1,1),MID(F4196,2,1),MID(F4196,4,1),MID(F4196,5,1))</f>
        <v>27</v>
      </c>
      <c r="H4196" s="41">
        <f>IF(MOD(G4196,9)=0,9,MOD(G4196,9))</f>
        <v>9</v>
      </c>
      <c r="I4196" s="45" t="str">
        <f>IFERROR(MID("日月火水木金土",WEEKDAY(D4196),1),"")</f>
        <v/>
      </c>
      <c r="J4196" s="304" t="s">
        <v>3023</v>
      </c>
      <c r="K4196" s="202" t="str">
        <f>VLOOKUP(F4196,石と花メイン,3,FALSE)</f>
        <v>□水晶</v>
      </c>
      <c r="L4196" s="297" t="str">
        <f>VLOOKUP(F4196,石と花メイン,4,FALSE)</f>
        <v>麦仙翁【麦撫子】</v>
      </c>
      <c r="M4196" s="393">
        <f>IF(OR(MONTH(F4196)&lt;7,AND(MONTH(F4196)=7,DAY(F4196)&lt;=25)),
MOD(SUM((E4196-1901)*365,259),260),
MOD(SUM((E4196-1900)*365,259),260))</f>
        <v>14</v>
      </c>
      <c r="N4196" s="390">
        <f>IF(AND(MONTH(F4196)=7,DAY(F4196)&gt;25),1,
ROUNDDOWN((SUM(VLOOKUP(MONTH(F4196),D暦変換用数値,2,FALSE),DAY(F4196))/28)+1,0))</f>
        <v>10</v>
      </c>
      <c r="O4196" s="205">
        <f>IF(AND(MONTH(F4196)=7,DAY(F4196)&gt;25),DAY(F4196)-25,
MOD((SUM(VLOOKUP(MONTH(F4196),D暦変換用数値,2,FALSE),DAY(F4196))),28)+1)</f>
        <v>1</v>
      </c>
      <c r="P4196" s="406">
        <f>IF(OR(MONTH(F4196)&lt;7,AND(MONTH(F4196)=7,DAY(F4196)&lt;=25)),
MOD(SUM((E4196-1901)*365,(N4196-1)*28,O4196,258),260),
MOD(SUM((E4196-1900)*365,(N4196-1)*28,O4196,258),260))</f>
        <v>6</v>
      </c>
      <c r="Q4196" s="375" t="str">
        <f>VLOOKUP(MOD(P4196,4),色,2,FALSE)</f>
        <v>白い</v>
      </c>
      <c r="R4196" s="293" t="str">
        <f>VLOOKUP(MOD(P4196,13),銀河の音,2,FALSE)</f>
        <v>律動の</v>
      </c>
      <c r="S4196" s="386" t="str">
        <f>VLOOKUP(MOD(P4196,20),太陽の紋章,2,FALSE)</f>
        <v>世界の橋渡し</v>
      </c>
      <c r="T4196" s="98" t="s">
        <v>3736</v>
      </c>
    </row>
    <row r="4197" spans="1:20">
      <c r="A4197" s="50" t="str">
        <f>VLOOKUP(MOD(E4197,10),十干,2,FALSE)</f>
        <v>丙</v>
      </c>
      <c r="B4197" s="199" t="str">
        <f>VLOOKUP(MOD(E4197,12),十二支,3,FALSE)</f>
        <v xml:space="preserve">11 木 </v>
      </c>
      <c r="C4197" s="201" t="str">
        <f>VLOOKUP(F4197,星座,3,TRUE)</f>
        <v xml:space="preserve">09 火 </v>
      </c>
      <c r="D4197" s="531" t="s">
        <v>1552</v>
      </c>
      <c r="E4197" s="1" t="str">
        <f>IFERROR(YEAR(D4197),LEFT(D4197,4))</f>
        <v>1876</v>
      </c>
      <c r="F4197" s="1" t="str">
        <f>IF(ISTEXT(D4197),RIGHT(D4197,5),TEXT(D4197,"mm/dd"))</f>
        <v>04/13</v>
      </c>
      <c r="G4197" s="39">
        <f>SUM(MID(E4197,1,1),MID(E4197,2,1),MID(E4197,3,1),MID(E4197,4,1),MID(F4197,1,1),MID(F4197,2,1),MID(F4197,4,1),MID(F4197,5,1))</f>
        <v>30</v>
      </c>
      <c r="H4197" s="41">
        <f>IF(MOD(G4197,9)=0,9,MOD(G4197,9))</f>
        <v>3</v>
      </c>
      <c r="I4197" s="45" t="str">
        <f>IFERROR(MID("日月火水木金土",WEEKDAY(D4197),1),"")</f>
        <v/>
      </c>
      <c r="J4197" s="304" t="s">
        <v>3024</v>
      </c>
      <c r="K4197" s="202" t="str">
        <f>VLOOKUP(F4197,石と花メイン,3,FALSE)</f>
        <v>◇金剛石</v>
      </c>
      <c r="L4197" s="297" t="str">
        <f>VLOOKUP(F4197,石と花メイン,4,FALSE)</f>
        <v>波斯菊【蛇の目草】</v>
      </c>
      <c r="M4197" s="393">
        <f>IF(OR(MONTH(F4197)&lt;7,AND(MONTH(F4197)=7,DAY(F4197)&lt;=25)),
MOD(SUM((E4197-1901)*365,259),260),
MOD(SUM((E4197-1900)*365,259),260))</f>
        <v>234</v>
      </c>
      <c r="N4197" s="390">
        <f>IF(AND(MONTH(F4197)=7,DAY(F4197)&gt;25),1,
ROUNDDOWN((SUM(VLOOKUP(MONTH(F4197),D暦変換用数値,2,FALSE),DAY(F4197))/28)+1,0))</f>
        <v>10</v>
      </c>
      <c r="O4197" s="205">
        <f>IF(AND(MONTH(F4197)=7,DAY(F4197)&gt;25),DAY(F4197)-25,
MOD((SUM(VLOOKUP(MONTH(F4197),D暦変換用数値,2,FALSE),DAY(F4197))),28)+1)</f>
        <v>10</v>
      </c>
      <c r="P4197" s="406">
        <f>IF(OR(MONTH(F4197)&lt;7,AND(MONTH(F4197)=7,DAY(F4197)&lt;=25)),
MOD(SUM((E4197-1901)*365,(N4197-1)*28,O4197,258),260),
MOD(SUM((E4197-1900)*365,(N4197-1)*28,O4197,258),260))</f>
        <v>235</v>
      </c>
      <c r="Q4197" s="374" t="str">
        <f>VLOOKUP(MOD(P4197,4),色,2,FALSE)</f>
        <v>青い</v>
      </c>
      <c r="R4197" s="292" t="str">
        <f>VLOOKUP(MOD(P4197,13),銀河の音,2,FALSE)</f>
        <v>磁気の</v>
      </c>
      <c r="S4197" s="385" t="str">
        <f>VLOOKUP(MOD(P4197,20),太陽の紋章,2,FALSE)</f>
        <v>鷲</v>
      </c>
      <c r="T4197" s="97" t="s">
        <v>1553</v>
      </c>
    </row>
    <row r="4198" spans="1:20">
      <c r="A4198" s="50" t="str">
        <f>VLOOKUP(MOD(E4198,10),十干,2,FALSE)</f>
        <v>庚</v>
      </c>
      <c r="B4198" s="199" t="str">
        <f>VLOOKUP(MOD(E4198,12),十二支,3,FALSE)</f>
        <v xml:space="preserve">11 木 </v>
      </c>
      <c r="C4198" s="201" t="str">
        <f>VLOOKUP(F4198,星座,3,TRUE)</f>
        <v xml:space="preserve">10 龍 </v>
      </c>
      <c r="D4198" s="531">
        <v>181</v>
      </c>
      <c r="E4198" s="1">
        <f>IFERROR(YEAR(D4198),LEFT(D4198,4))</f>
        <v>1900</v>
      </c>
      <c r="F4198" s="1" t="str">
        <f>IF(ISTEXT(D4198),RIGHT(D4198,5),TEXT(D4198,"mm/dd"))</f>
        <v>06/29</v>
      </c>
      <c r="G4198" s="39">
        <f>SUM(MID(E4198,1,1),MID(E4198,2,1),MID(E4198,3,1),MID(E4198,4,1),MID(F4198,1,1),MID(F4198,2,1),MID(F4198,4,1),MID(F4198,5,1))</f>
        <v>27</v>
      </c>
      <c r="H4198" s="41">
        <f>IF(MOD(G4198,9)=0,9,MOD(G4198,9))</f>
        <v>9</v>
      </c>
      <c r="I4198" s="45" t="str">
        <f>IFERROR(MID("日月火水木金土",WEEKDAY(D4198),1),"")</f>
        <v>金</v>
      </c>
      <c r="J4198" s="304" t="s">
        <v>2245</v>
      </c>
      <c r="K4198" s="202" t="str">
        <f>VLOOKUP(F4198,石と花メイン,3,FALSE)</f>
        <v>◆黄玉</v>
      </c>
      <c r="L4198" s="297" t="str">
        <f>VLOOKUP(F4198,石と花メイン,4,FALSE)</f>
        <v>薊</v>
      </c>
      <c r="M4198" s="393">
        <f>IF(OR(MONTH(F4198)&lt;7,AND(MONTH(F4198)=7,DAY(F4198)&lt;=25)),
MOD(SUM((E4198-1901)*365,259),260),
MOD(SUM((E4198-1900)*365,259),260))</f>
        <v>154</v>
      </c>
      <c r="N4198" s="390">
        <f>IF(AND(MONTH(F4198)=7,DAY(F4198)&gt;25),1,
ROUNDDOWN((SUM(VLOOKUP(MONTH(F4198),D暦変換用数値,2,FALSE),DAY(F4198))/28)+1,0))</f>
        <v>13</v>
      </c>
      <c r="O4198" s="205">
        <f>IF(AND(MONTH(F4198)=7,DAY(F4198)&gt;25),DAY(F4198)-25,
MOD((SUM(VLOOKUP(MONTH(F4198),D暦変換用数値,2,FALSE),DAY(F4198))),28)+1)</f>
        <v>3</v>
      </c>
      <c r="P4198" s="406">
        <f>IF(OR(MONTH(F4198)&lt;7,AND(MONTH(F4198)=7,DAY(F4198)&lt;=25)),
MOD(SUM((E4198-1901)*365,(N4198-1)*28,O4198,258),260),
MOD(SUM((E4198-1900)*365,(N4198-1)*28,O4198,258),260))</f>
        <v>232</v>
      </c>
      <c r="Q4198" s="373" t="str">
        <f>VLOOKUP(MOD(P4198,4),色,2,FALSE)</f>
        <v>黄色い</v>
      </c>
      <c r="R4198" s="291" t="str">
        <f>VLOOKUP(MOD(P4198,13),銀河の音,2,FALSE)</f>
        <v>スペクトルの</v>
      </c>
      <c r="S4198" s="384" t="str">
        <f>VLOOKUP(MOD(P4198,20),太陽の紋章,2,FALSE)</f>
        <v>人</v>
      </c>
      <c r="T4198" s="103" t="s">
        <v>5043</v>
      </c>
    </row>
    <row r="4199" spans="1:20">
      <c r="A4199" s="50" t="str">
        <f>VLOOKUP(MOD(E4199,10),十干,2,FALSE)</f>
        <v>庚</v>
      </c>
      <c r="B4199" s="199" t="str">
        <f>VLOOKUP(MOD(E4199,12),十二支,3,FALSE)</f>
        <v xml:space="preserve">11 木 </v>
      </c>
      <c r="C4199" s="201" t="str">
        <f>VLOOKUP(F4199,星座,3,TRUE)</f>
        <v xml:space="preserve">10 龍 </v>
      </c>
      <c r="D4199" s="531">
        <v>187</v>
      </c>
      <c r="E4199" s="1">
        <f>IFERROR(YEAR(D4199),LEFT(D4199,4))</f>
        <v>1900</v>
      </c>
      <c r="F4199" s="1" t="str">
        <f>IF(ISTEXT(D4199),RIGHT(D4199,5),TEXT(D4199,"mm/dd"))</f>
        <v>07/05</v>
      </c>
      <c r="G4199" s="39">
        <f>SUM(MID(E4199,1,1),MID(E4199,2,1),MID(E4199,3,1),MID(E4199,4,1),MID(F4199,1,1),MID(F4199,2,1),MID(F4199,4,1),MID(F4199,5,1))</f>
        <v>22</v>
      </c>
      <c r="H4199" s="41">
        <f>IF(MOD(G4199,9)=0,9,MOD(G4199,9))</f>
        <v>4</v>
      </c>
      <c r="I4199" s="45" t="str">
        <f>IFERROR(MID("日月火水木金土",WEEKDAY(D4199),1),"")</f>
        <v>木</v>
      </c>
      <c r="J4199" s="304" t="s">
        <v>2246</v>
      </c>
      <c r="K4199" s="202" t="str">
        <f>VLOOKUP(F4199,石と花メイン,3,FALSE)</f>
        <v>◆翠玉</v>
      </c>
      <c r="L4199" s="297" t="str">
        <f>VLOOKUP(F4199,石と花メイン,4,FALSE)</f>
        <v>ラベンダー</v>
      </c>
      <c r="M4199" s="393">
        <f>IF(OR(MONTH(F4199)&lt;7,AND(MONTH(F4199)=7,DAY(F4199)&lt;=25)),
MOD(SUM((E4199-1901)*365,259),260),
MOD(SUM((E4199-1900)*365,259),260))</f>
        <v>154</v>
      </c>
      <c r="N4199" s="390">
        <f>IF(AND(MONTH(F4199)=7,DAY(F4199)&gt;25),1,
ROUNDDOWN((SUM(VLOOKUP(MONTH(F4199),D暦変換用数値,2,FALSE),DAY(F4199))/28)+1,0))</f>
        <v>13</v>
      </c>
      <c r="O4199" s="205">
        <f>IF(AND(MONTH(F4199)=7,DAY(F4199)&gt;25),DAY(F4199)-25,
MOD((SUM(VLOOKUP(MONTH(F4199),D暦変換用数値,2,FALSE),DAY(F4199))),28)+1)</f>
        <v>9</v>
      </c>
      <c r="P4199" s="406">
        <f>IF(OR(MONTH(F4199)&lt;7,AND(MONTH(F4199)=7,DAY(F4199)&lt;=25)),
MOD(SUM((E4199-1901)*365,(N4199-1)*28,O4199,258),260),
MOD(SUM((E4199-1900)*365,(N4199-1)*28,O4199,258),260))</f>
        <v>238</v>
      </c>
      <c r="Q4199" s="375" t="str">
        <f>VLOOKUP(MOD(P4199,4),色,2,FALSE)</f>
        <v>白い</v>
      </c>
      <c r="R4199" s="293" t="str">
        <f>VLOOKUP(MOD(P4199,13),銀河の音,2,FALSE)</f>
        <v>自己存在の</v>
      </c>
      <c r="S4199" s="386" t="str">
        <f>VLOOKUP(MOD(P4199,20),太陽の紋章,2,FALSE)</f>
        <v>鏡</v>
      </c>
      <c r="T4199" s="97" t="s">
        <v>1396</v>
      </c>
    </row>
    <row r="4200" spans="1:20">
      <c r="A4200" s="50" t="str">
        <f>VLOOKUP(MOD(E4200,10),十干,2,FALSE)</f>
        <v>丙</v>
      </c>
      <c r="B4200" s="199" t="str">
        <f>VLOOKUP(MOD(E4200,12),十二支,3,FALSE)</f>
        <v xml:space="preserve">11 木 </v>
      </c>
      <c r="C4200" s="201" t="str">
        <f>VLOOKUP(F4200,星座,3,TRUE)</f>
        <v xml:space="preserve">10 龍 </v>
      </c>
      <c r="D4200" s="535">
        <v>13328</v>
      </c>
      <c r="E4200" s="45">
        <f>IFERROR(YEAR(D4200),LEFT(D4200,4))</f>
        <v>1936</v>
      </c>
      <c r="F4200" s="45" t="str">
        <f>IF(ISTEXT(D4200),RIGHT(D4200,5),TEXT(D4200,"mm/dd"))</f>
        <v>06/27</v>
      </c>
      <c r="G4200" s="41">
        <f>SUM(MID(E4200,1,1),MID(E4200,2,1),MID(E4200,3,1),MID(E4200,4,1),MID(F4200,1,1),MID(F4200,2,1),MID(F4200,4,1),MID(F4200,5,1))</f>
        <v>34</v>
      </c>
      <c r="H4200" s="41">
        <f>IF(MOD(G4200,9)=0,9,MOD(G4200,9))</f>
        <v>7</v>
      </c>
      <c r="I4200" s="45" t="str">
        <f>IFERROR(MID("日月火水木金土",WEEKDAY(D4200),1),"")</f>
        <v>土</v>
      </c>
      <c r="J4200" s="305" t="s">
        <v>1248</v>
      </c>
      <c r="K4200" s="203" t="str">
        <f>VLOOKUP(F4200,石と花メイン,3,FALSE)</f>
        <v>■紫水晶</v>
      </c>
      <c r="L4200" s="298" t="str">
        <f>VLOOKUP(F4200,石と花メイン,4,FALSE)</f>
        <v>時計草【パッションフラワー】</v>
      </c>
      <c r="M4200" s="394">
        <f>IF(OR(MONTH(F4200)&lt;7,AND(MONTH(F4200)=7,DAY(F4200)&lt;=25)),
MOD(SUM((E4200-1901)*365,259),260),
MOD(SUM((E4200-1900)*365,259),260))</f>
        <v>34</v>
      </c>
      <c r="N4200" s="391">
        <f>IF(AND(MONTH(F4200)=7,DAY(F4200)&gt;25),1,
ROUNDDOWN((SUM(VLOOKUP(MONTH(F4200),D暦変換用数値,2,FALSE),DAY(F4200))/28)+1,0))</f>
        <v>13</v>
      </c>
      <c r="O4200" s="46">
        <f>IF(AND(MONTH(F4200)=7,DAY(F4200)&gt;25),DAY(F4200)-25,
MOD((SUM(VLOOKUP(MONTH(F4200),D暦変換用数値,2,FALSE),DAY(F4200))),28)+1)</f>
        <v>1</v>
      </c>
      <c r="P4200" s="407">
        <f>IF(OR(MONTH(F4200)&lt;7,AND(MONTH(F4200)=7,DAY(F4200)&lt;=25)),
MOD(SUM((E4200-1901)*365,(N4200-1)*28,O4200,258),260),
MOD(SUM((E4200-1900)*365,(N4200-1)*28,O4200,258),260))</f>
        <v>110</v>
      </c>
      <c r="Q4200" s="375" t="str">
        <f>VLOOKUP(MOD(P4200,4),色,2,FALSE)</f>
        <v>白い</v>
      </c>
      <c r="R4200" s="293" t="str">
        <f>VLOOKUP(MOD(P4200,13),銀河の音,2,FALSE)</f>
        <v>律動の</v>
      </c>
      <c r="S4200" s="386" t="str">
        <f>VLOOKUP(MOD(P4200,20),太陽の紋章,2,FALSE)</f>
        <v>犬</v>
      </c>
      <c r="T4200" s="96" t="s">
        <v>1249</v>
      </c>
    </row>
    <row r="4201" spans="1:20">
      <c r="A4201" s="50" t="str">
        <f>VLOOKUP(MOD(E4201,10),十干,2,FALSE)</f>
        <v>丙</v>
      </c>
      <c r="B4201" s="199" t="str">
        <f>VLOOKUP(MOD(E4201,12),十二支,3,FALSE)</f>
        <v xml:space="preserve">11 木 </v>
      </c>
      <c r="C4201" s="201" t="str">
        <f>VLOOKUP(F4201,星座,3,TRUE)</f>
        <v xml:space="preserve">10 龍 </v>
      </c>
      <c r="D4201" s="531">
        <v>13330</v>
      </c>
      <c r="E4201" s="1">
        <f>IFERROR(YEAR(D4201),LEFT(D4201,4))</f>
        <v>1936</v>
      </c>
      <c r="F4201" s="1" t="str">
        <f>IF(ISTEXT(D4201),RIGHT(D4201,5),TEXT(D4201,"mm/dd"))</f>
        <v>06/29</v>
      </c>
      <c r="G4201" s="39">
        <f>SUM(MID(E4201,1,1),MID(E4201,2,1),MID(E4201,3,1),MID(E4201,4,1),MID(F4201,1,1),MID(F4201,2,1),MID(F4201,4,1),MID(F4201,5,1))</f>
        <v>36</v>
      </c>
      <c r="H4201" s="41">
        <f>IF(MOD(G4201,9)=0,9,MOD(G4201,9))</f>
        <v>9</v>
      </c>
      <c r="I4201" s="45" t="str">
        <f>IFERROR(MID("日月火水木金土",WEEKDAY(D4201),1),"")</f>
        <v>月</v>
      </c>
      <c r="J4201" s="304" t="s">
        <v>2247</v>
      </c>
      <c r="K4201" s="202" t="str">
        <f>VLOOKUP(F4201,石と花メイン,3,FALSE)</f>
        <v>◆黄玉</v>
      </c>
      <c r="L4201" s="297" t="str">
        <f>VLOOKUP(F4201,石と花メイン,4,FALSE)</f>
        <v>薊</v>
      </c>
      <c r="M4201" s="393">
        <f>IF(OR(MONTH(F4201)&lt;7,AND(MONTH(F4201)=7,DAY(F4201)&lt;=25)),
MOD(SUM((E4201-1901)*365,259),260),
MOD(SUM((E4201-1900)*365,259),260))</f>
        <v>34</v>
      </c>
      <c r="N4201" s="390">
        <f>IF(AND(MONTH(F4201)=7,DAY(F4201)&gt;25),1,
ROUNDDOWN((SUM(VLOOKUP(MONTH(F4201),D暦変換用数値,2,FALSE),DAY(F4201))/28)+1,0))</f>
        <v>13</v>
      </c>
      <c r="O4201" s="205">
        <f>IF(AND(MONTH(F4201)=7,DAY(F4201)&gt;25),DAY(F4201)-25,
MOD((SUM(VLOOKUP(MONTH(F4201),D暦変換用数値,2,FALSE),DAY(F4201))),28)+1)</f>
        <v>3</v>
      </c>
      <c r="P4201" s="406">
        <f>IF(OR(MONTH(F4201)&lt;7,AND(MONTH(F4201)=7,DAY(F4201)&lt;=25)),
MOD(SUM((E4201-1901)*365,(N4201-1)*28,O4201,258),260),
MOD(SUM((E4201-1900)*365,(N4201-1)*28,O4201,258),260))</f>
        <v>112</v>
      </c>
      <c r="Q4201" s="373" t="str">
        <f>VLOOKUP(MOD(P4201,4),色,2,FALSE)</f>
        <v>黄色い</v>
      </c>
      <c r="R4201" s="291" t="str">
        <f>VLOOKUP(MOD(P4201,13),銀河の音,2,FALSE)</f>
        <v>銀河の</v>
      </c>
      <c r="S4201" s="384" t="str">
        <f>VLOOKUP(MOD(P4201,20),太陽の紋章,2,FALSE)</f>
        <v>人</v>
      </c>
      <c r="T4201" s="99" t="s">
        <v>6729</v>
      </c>
    </row>
    <row r="4202" spans="1:20">
      <c r="A4202" s="50" t="str">
        <f>VLOOKUP(MOD(E4202,10),十干,2,FALSE)</f>
        <v>丙</v>
      </c>
      <c r="B4202" s="199" t="str">
        <f>VLOOKUP(MOD(E4202,12),十二支,3,FALSE)</f>
        <v xml:space="preserve">11 木 </v>
      </c>
      <c r="C4202" s="201" t="str">
        <f>VLOOKUP(F4202,星座,3,TRUE)</f>
        <v xml:space="preserve">10 龍 </v>
      </c>
      <c r="D4202" s="531">
        <v>13334</v>
      </c>
      <c r="E4202" s="1">
        <f>IFERROR(YEAR(D4202),LEFT(D4202,4))</f>
        <v>1936</v>
      </c>
      <c r="F4202" s="1" t="str">
        <f>IF(ISTEXT(D4202),RIGHT(D4202,5),TEXT(D4202,"mm/dd"))</f>
        <v>07/03</v>
      </c>
      <c r="G4202" s="39">
        <f>SUM(MID(E4202,1,1),MID(E4202,2,1),MID(E4202,3,1),MID(E4202,4,1),MID(F4202,1,1),MID(F4202,2,1),MID(F4202,4,1),MID(F4202,5,1))</f>
        <v>29</v>
      </c>
      <c r="H4202" s="41">
        <f>IF(MOD(G4202,9)=0,9,MOD(G4202,9))</f>
        <v>2</v>
      </c>
      <c r="I4202" s="45" t="str">
        <f>IFERROR(MID("日月火水木金土",WEEKDAY(D4202),1),"")</f>
        <v>金</v>
      </c>
      <c r="J4202" s="304" t="s">
        <v>4372</v>
      </c>
      <c r="K4202" s="202" t="str">
        <f>VLOOKUP(F4202,石と花メイン,3,FALSE)</f>
        <v>◆翠玉</v>
      </c>
      <c r="L4202" s="297" t="str">
        <f>VLOOKUP(F4202,石と花メイン,4,FALSE)</f>
        <v>立浪草</v>
      </c>
      <c r="M4202" s="393">
        <f>IF(OR(MONTH(F4202)&lt;7,AND(MONTH(F4202)=7,DAY(F4202)&lt;=25)),
MOD(SUM((E4202-1901)*365,259),260),
MOD(SUM((E4202-1900)*365,259),260))</f>
        <v>34</v>
      </c>
      <c r="N4202" s="390">
        <f>IF(AND(MONTH(F4202)=7,DAY(F4202)&gt;25),1,
ROUNDDOWN((SUM(VLOOKUP(MONTH(F4202),D暦変換用数値,2,FALSE),DAY(F4202))/28)+1,0))</f>
        <v>13</v>
      </c>
      <c r="O4202" s="205">
        <f>IF(AND(MONTH(F4202)=7,DAY(F4202)&gt;25),DAY(F4202)-25,
MOD((SUM(VLOOKUP(MONTH(F4202),D暦変換用数値,2,FALSE),DAY(F4202))),28)+1)</f>
        <v>7</v>
      </c>
      <c r="P4202" s="406">
        <f>IF(OR(MONTH(F4202)&lt;7,AND(MONTH(F4202)=7,DAY(F4202)&lt;=25)),
MOD(SUM((E4202-1901)*365,(N4202-1)*28,O4202,258),260),
MOD(SUM((E4202-1900)*365,(N4202-1)*28,O4202,258),260))</f>
        <v>116</v>
      </c>
      <c r="Q4202" s="373" t="str">
        <f>VLOOKUP(MOD(P4202,4),色,2,FALSE)</f>
        <v>黄色い</v>
      </c>
      <c r="R4202" s="291" t="str">
        <f>VLOOKUP(MOD(P4202,13),銀河の音,2,FALSE)</f>
        <v>水晶の</v>
      </c>
      <c r="S4202" s="384" t="str">
        <f>VLOOKUP(MOD(P4202,20),太陽の紋章,2,FALSE)</f>
        <v>戦士</v>
      </c>
      <c r="T4202" s="103" t="s">
        <v>1397</v>
      </c>
    </row>
    <row r="4203" spans="1:20">
      <c r="A4203" s="50" t="str">
        <f>VLOOKUP(MOD(E4203,10),十干,2,FALSE)</f>
        <v>丙</v>
      </c>
      <c r="B4203" s="199" t="str">
        <f>VLOOKUP(MOD(E4203,12),十二支,3,FALSE)</f>
        <v xml:space="preserve">11 木 </v>
      </c>
      <c r="C4203" s="201" t="str">
        <f>VLOOKUP(F4203,星座,3,TRUE)</f>
        <v xml:space="preserve">10 龍 </v>
      </c>
      <c r="D4203" s="531">
        <v>13334</v>
      </c>
      <c r="E4203" s="1">
        <f>IFERROR(YEAR(D4203),LEFT(D4203,4))</f>
        <v>1936</v>
      </c>
      <c r="F4203" s="1" t="str">
        <f>IF(ISTEXT(D4203),RIGHT(D4203,5),TEXT(D4203,"mm/dd"))</f>
        <v>07/03</v>
      </c>
      <c r="G4203" s="39">
        <f>SUM(MID(E4203,1,1),MID(E4203,2,1),MID(E4203,3,1),MID(E4203,4,1),MID(F4203,1,1),MID(F4203,2,1),MID(F4203,4,1),MID(F4203,5,1))</f>
        <v>29</v>
      </c>
      <c r="H4203" s="41">
        <f>IF(MOD(G4203,9)=0,9,MOD(G4203,9))</f>
        <v>2</v>
      </c>
      <c r="I4203" s="45" t="str">
        <f>IFERROR(MID("日月火水木金土",WEEKDAY(D4203),1),"")</f>
        <v>金</v>
      </c>
      <c r="J4203" s="304" t="s">
        <v>3546</v>
      </c>
      <c r="K4203" s="202" t="str">
        <f>VLOOKUP(F4203,石と花メイン,3,FALSE)</f>
        <v>◆翠玉</v>
      </c>
      <c r="L4203" s="297" t="str">
        <f>VLOOKUP(F4203,石と花メイン,4,FALSE)</f>
        <v>立浪草</v>
      </c>
      <c r="M4203" s="393">
        <f>IF(OR(MONTH(F4203)&lt;7,AND(MONTH(F4203)=7,DAY(F4203)&lt;=25)),
MOD(SUM((E4203-1901)*365,259),260),
MOD(SUM((E4203-1900)*365,259),260))</f>
        <v>34</v>
      </c>
      <c r="N4203" s="390">
        <f>IF(AND(MONTH(F4203)=7,DAY(F4203)&gt;25),1,
ROUNDDOWN((SUM(VLOOKUP(MONTH(F4203),D暦変換用数値,2,FALSE),DAY(F4203))/28)+1,0))</f>
        <v>13</v>
      </c>
      <c r="O4203" s="205">
        <f>IF(AND(MONTH(F4203)=7,DAY(F4203)&gt;25),DAY(F4203)-25,
MOD((SUM(VLOOKUP(MONTH(F4203),D暦変換用数値,2,FALSE),DAY(F4203))),28)+1)</f>
        <v>7</v>
      </c>
      <c r="P4203" s="406">
        <f>IF(OR(MONTH(F4203)&lt;7,AND(MONTH(F4203)=7,DAY(F4203)&lt;=25)),
MOD(SUM((E4203-1901)*365,(N4203-1)*28,O4203,258),260),
MOD(SUM((E4203-1900)*365,(N4203-1)*28,O4203,258),260))</f>
        <v>116</v>
      </c>
      <c r="Q4203" s="373" t="str">
        <f>VLOOKUP(MOD(P4203,4),色,2,FALSE)</f>
        <v>黄色い</v>
      </c>
      <c r="R4203" s="291" t="str">
        <f>VLOOKUP(MOD(P4203,13),銀河の音,2,FALSE)</f>
        <v>水晶の</v>
      </c>
      <c r="S4203" s="384" t="str">
        <f>VLOOKUP(MOD(P4203,20),太陽の紋章,2,FALSE)</f>
        <v>戦士</v>
      </c>
      <c r="T4203" s="97" t="s">
        <v>1398</v>
      </c>
    </row>
    <row r="4204" spans="1:20">
      <c r="A4204" s="50" t="str">
        <f>VLOOKUP(MOD(E4204,10),十干,2,FALSE)</f>
        <v>丙</v>
      </c>
      <c r="B4204" s="199" t="str">
        <f>VLOOKUP(MOD(E4204,12),十二支,3,FALSE)</f>
        <v xml:space="preserve">11 木 </v>
      </c>
      <c r="C4204" s="201" t="str">
        <f>VLOOKUP(F4204,星座,3,TRUE)</f>
        <v xml:space="preserve">10 龍 </v>
      </c>
      <c r="D4204" s="531">
        <v>13347</v>
      </c>
      <c r="E4204" s="1">
        <f>IFERROR(YEAR(D4204),LEFT(D4204,4))</f>
        <v>1936</v>
      </c>
      <c r="F4204" s="1" t="str">
        <f>IF(ISTEXT(D4204),RIGHT(D4204,5),TEXT(D4204,"mm/dd"))</f>
        <v>07/16</v>
      </c>
      <c r="G4204" s="39">
        <f>SUM(MID(E4204,1,1),MID(E4204,2,1),MID(E4204,3,1),MID(E4204,4,1),MID(F4204,1,1),MID(F4204,2,1),MID(F4204,4,1),MID(F4204,5,1))</f>
        <v>33</v>
      </c>
      <c r="H4204" s="41">
        <f>IF(MOD(G4204,9)=0,9,MOD(G4204,9))</f>
        <v>6</v>
      </c>
      <c r="I4204" s="45" t="str">
        <f>IFERROR(MID("日月火水木金土",WEEKDAY(D4204),1),"")</f>
        <v>木</v>
      </c>
      <c r="J4204" s="304" t="s">
        <v>3547</v>
      </c>
      <c r="K4204" s="202" t="str">
        <f>VLOOKUP(F4204,石と花メイン,3,FALSE)</f>
        <v>◆柘榴石</v>
      </c>
      <c r="L4204" s="297" t="str">
        <f>VLOOKUP(F4204,石と花メイン,4,FALSE)</f>
        <v>昼顔【雨降り花】</v>
      </c>
      <c r="M4204" s="393">
        <f>IF(OR(MONTH(F4204)&lt;7,AND(MONTH(F4204)=7,DAY(F4204)&lt;=25)),
MOD(SUM((E4204-1901)*365,259),260),
MOD(SUM((E4204-1900)*365,259),260))</f>
        <v>34</v>
      </c>
      <c r="N4204" s="390">
        <f>IF(AND(MONTH(F4204)=7,DAY(F4204)&gt;25),1,
ROUNDDOWN((SUM(VLOOKUP(MONTH(F4204),D暦変換用数値,2,FALSE),DAY(F4204))/28)+1,0))</f>
        <v>13</v>
      </c>
      <c r="O4204" s="205">
        <f>IF(AND(MONTH(F4204)=7,DAY(F4204)&gt;25),DAY(F4204)-25,
MOD((SUM(VLOOKUP(MONTH(F4204),D暦変換用数値,2,FALSE),DAY(F4204))),28)+1)</f>
        <v>20</v>
      </c>
      <c r="P4204" s="406">
        <f>IF(OR(MONTH(F4204)&lt;7,AND(MONTH(F4204)=7,DAY(F4204)&lt;=25)),
MOD(SUM((E4204-1901)*365,(N4204-1)*28,O4204,258),260),
MOD(SUM((E4204-1900)*365,(N4204-1)*28,O4204,258),260))</f>
        <v>129</v>
      </c>
      <c r="Q4204" s="372" t="str">
        <f>VLOOKUP(MOD(P4204,4),色,2,FALSE)</f>
        <v>赤い</v>
      </c>
      <c r="R4204" s="290" t="str">
        <f>VLOOKUP(MOD(P4204,13),銀河の音,2,FALSE)</f>
        <v>水晶の</v>
      </c>
      <c r="S4204" s="383" t="str">
        <f>VLOOKUP(MOD(P4204,20),太陽の紋章,2,FALSE)</f>
        <v>月</v>
      </c>
      <c r="T4204" s="99" t="s">
        <v>7342</v>
      </c>
    </row>
    <row r="4205" spans="1:20">
      <c r="A4205" s="50" t="str">
        <f>VLOOKUP(MOD(E4205,10),十干,2,FALSE)</f>
        <v>戊</v>
      </c>
      <c r="B4205" s="199" t="str">
        <f>VLOOKUP(MOD(E4205,12),十二支,3,FALSE)</f>
        <v xml:space="preserve">11 木 </v>
      </c>
      <c r="C4205" s="201" t="str">
        <f>VLOOKUP(F4205,星座,3,TRUE)</f>
        <v xml:space="preserve">10 龍 </v>
      </c>
      <c r="D4205" s="531">
        <v>17709</v>
      </c>
      <c r="E4205" s="1">
        <f>IFERROR(YEAR(D4205),LEFT(D4205,4))</f>
        <v>1948</v>
      </c>
      <c r="F4205" s="1" t="str">
        <f>IF(ISTEXT(D4205),RIGHT(D4205,5),TEXT(D4205,"mm/dd"))</f>
        <v>06/25</v>
      </c>
      <c r="G4205" s="39">
        <f>SUM(MID(E4205,1,1),MID(E4205,2,1),MID(E4205,3,1),MID(E4205,4,1),MID(F4205,1,1),MID(F4205,2,1),MID(F4205,4,1),MID(F4205,5,1))</f>
        <v>35</v>
      </c>
      <c r="H4205" s="41">
        <f>IF(MOD(G4205,9)=0,9,MOD(G4205,9))</f>
        <v>8</v>
      </c>
      <c r="I4205" s="45" t="str">
        <f>IFERROR(MID("日月火水木金土",WEEKDAY(D4205),1),"")</f>
        <v>金</v>
      </c>
      <c r="J4205" s="304" t="s">
        <v>3548</v>
      </c>
      <c r="K4205" s="202" t="str">
        <f>VLOOKUP(F4205,石と花メイン,3,FALSE)</f>
        <v>◆翠玉</v>
      </c>
      <c r="L4205" s="297" t="str">
        <f>VLOOKUP(F4205,石と花メイン,4,FALSE)</f>
        <v>透かし百合【岩百合】</v>
      </c>
      <c r="M4205" s="393">
        <f>IF(OR(MONTH(F4205)&lt;7,AND(MONTH(F4205)=7,DAY(F4205)&lt;=25)),
MOD(SUM((E4205-1901)*365,259),260),
MOD(SUM((E4205-1900)*365,259),260))</f>
        <v>254</v>
      </c>
      <c r="N4205" s="390">
        <f>IF(AND(MONTH(F4205)=7,DAY(F4205)&gt;25),1,
ROUNDDOWN((SUM(VLOOKUP(MONTH(F4205),D暦変換用数値,2,FALSE),DAY(F4205))/28)+1,0))</f>
        <v>12</v>
      </c>
      <c r="O4205" s="205">
        <f>IF(AND(MONTH(F4205)=7,DAY(F4205)&gt;25),DAY(F4205)-25,
MOD((SUM(VLOOKUP(MONTH(F4205),D暦変換用数値,2,FALSE),DAY(F4205))),28)+1)</f>
        <v>27</v>
      </c>
      <c r="P4205" s="406">
        <f>IF(OR(MONTH(F4205)&lt;7,AND(MONTH(F4205)=7,DAY(F4205)&lt;=25)),
MOD(SUM((E4205-1901)*365,(N4205-1)*28,O4205,258),260),
MOD(SUM((E4205-1900)*365,(N4205-1)*28,O4205,258),260))</f>
        <v>68</v>
      </c>
      <c r="Q4205" s="373" t="str">
        <f>VLOOKUP(MOD(P4205,4),色,2,FALSE)</f>
        <v>黄色い</v>
      </c>
      <c r="R4205" s="291" t="str">
        <f>VLOOKUP(MOD(P4205,13),銀河の音,2,FALSE)</f>
        <v>電気の</v>
      </c>
      <c r="S4205" s="384" t="str">
        <f>VLOOKUP(MOD(P4205,20),太陽の紋章,2,FALSE)</f>
        <v>星</v>
      </c>
      <c r="T4205" s="98" t="s">
        <v>3736</v>
      </c>
    </row>
    <row r="4206" spans="1:20">
      <c r="A4206" s="50" t="str">
        <f>VLOOKUP(MOD(E4206,10),十干,2,FALSE)</f>
        <v>戊</v>
      </c>
      <c r="B4206" s="199" t="str">
        <f>VLOOKUP(MOD(E4206,12),十二支,3,FALSE)</f>
        <v xml:space="preserve">11 木 </v>
      </c>
      <c r="C4206" s="201" t="str">
        <f>VLOOKUP(F4206,星座,3,TRUE)</f>
        <v xml:space="preserve">10 龍 </v>
      </c>
      <c r="D4206" s="535">
        <v>17712</v>
      </c>
      <c r="E4206" s="45">
        <f>IFERROR(YEAR(D4206),LEFT(D4206,4))</f>
        <v>1948</v>
      </c>
      <c r="F4206" s="45" t="str">
        <f>IF(ISTEXT(D4206),RIGHT(D4206,5),TEXT(D4206,"mm/dd"))</f>
        <v>06/28</v>
      </c>
      <c r="G4206" s="41">
        <f>SUM(MID(E4206,1,1),MID(E4206,2,1),MID(E4206,3,1),MID(E4206,4,1),MID(F4206,1,1),MID(F4206,2,1),MID(F4206,4,1),MID(F4206,5,1))</f>
        <v>38</v>
      </c>
      <c r="H4206" s="41">
        <f>IF(MOD(G4206,9)=0,9,MOD(G4206,9))</f>
        <v>2</v>
      </c>
      <c r="I4206" s="45" t="str">
        <f>IFERROR(MID("日月火水木金土",WEEKDAY(D4206),1),"")</f>
        <v>月</v>
      </c>
      <c r="J4206" s="305" t="s">
        <v>4272</v>
      </c>
      <c r="K4206" s="203" t="str">
        <f>VLOOKUP(F4206,石と花メイン,3,FALSE)</f>
        <v>◇金剛石</v>
      </c>
      <c r="L4206" s="298" t="str">
        <f>VLOOKUP(F4206,石と花メイン,4,FALSE)</f>
        <v>エノテラ【昼咲月見草】</v>
      </c>
      <c r="M4206" s="394">
        <f>IF(OR(MONTH(F4206)&lt;7,AND(MONTH(F4206)=7,DAY(F4206)&lt;=25)),
MOD(SUM((E4206-1901)*365,259),260),
MOD(SUM((E4206-1900)*365,259),260))</f>
        <v>254</v>
      </c>
      <c r="N4206" s="391">
        <f>IF(AND(MONTH(F4206)=7,DAY(F4206)&gt;25),1,
ROUNDDOWN((SUM(VLOOKUP(MONTH(F4206),D暦変換用数値,2,FALSE),DAY(F4206))/28)+1,0))</f>
        <v>13</v>
      </c>
      <c r="O4206" s="46">
        <f>IF(AND(MONTH(F4206)=7,DAY(F4206)&gt;25),DAY(F4206)-25,
MOD((SUM(VLOOKUP(MONTH(F4206),D暦変換用数値,2,FALSE),DAY(F4206))),28)+1)</f>
        <v>2</v>
      </c>
      <c r="P4206" s="407">
        <f>IF(OR(MONTH(F4206)&lt;7,AND(MONTH(F4206)=7,DAY(F4206)&lt;=25)),
MOD(SUM((E4206-1901)*365,(N4206-1)*28,O4206,258),260),
MOD(SUM((E4206-1900)*365,(N4206-1)*28,O4206,258),260))</f>
        <v>71</v>
      </c>
      <c r="Q4206" s="374" t="str">
        <f>VLOOKUP(MOD(P4206,4),色,2,FALSE)</f>
        <v>青い</v>
      </c>
      <c r="R4206" s="292" t="str">
        <f>VLOOKUP(MOD(P4206,13),銀河の音,2,FALSE)</f>
        <v>律動の</v>
      </c>
      <c r="S4206" s="385" t="str">
        <f>VLOOKUP(MOD(P4206,20),太陽の紋章,2,FALSE)</f>
        <v>猿</v>
      </c>
      <c r="T4206" s="96" t="s">
        <v>4273</v>
      </c>
    </row>
    <row r="4207" spans="1:20">
      <c r="A4207" s="50" t="str">
        <f>VLOOKUP(MOD(E4207,10),十干,2,FALSE)</f>
        <v>戊</v>
      </c>
      <c r="B4207" s="199" t="str">
        <f>VLOOKUP(MOD(E4207,12),十二支,3,FALSE)</f>
        <v xml:space="preserve">11 木 </v>
      </c>
      <c r="C4207" s="201" t="str">
        <f>VLOOKUP(F4207,星座,3,TRUE)</f>
        <v xml:space="preserve">10 龍 </v>
      </c>
      <c r="D4207" s="531">
        <v>17721</v>
      </c>
      <c r="E4207" s="1">
        <f>IFERROR(YEAR(D4207),LEFT(D4207,4))</f>
        <v>1948</v>
      </c>
      <c r="F4207" s="1" t="str">
        <f>IF(ISTEXT(D4207),RIGHT(D4207,5),TEXT(D4207,"mm/dd"))</f>
        <v>07/07</v>
      </c>
      <c r="G4207" s="39">
        <f>SUM(MID(E4207,1,1),MID(E4207,2,1),MID(E4207,3,1),MID(E4207,4,1),MID(F4207,1,1),MID(F4207,2,1),MID(F4207,4,1),MID(F4207,5,1))</f>
        <v>36</v>
      </c>
      <c r="H4207" s="41">
        <f>IF(MOD(G4207,9)=0,9,MOD(G4207,9))</f>
        <v>9</v>
      </c>
      <c r="I4207" s="45" t="str">
        <f>IFERROR(MID("日月火水木金土",WEEKDAY(D4207),1),"")</f>
        <v>水</v>
      </c>
      <c r="J4207" s="304" t="s">
        <v>3549</v>
      </c>
      <c r="K4207" s="202" t="str">
        <f>VLOOKUP(F4207,石と花メイン,3,FALSE)</f>
        <v>□水晶</v>
      </c>
      <c r="L4207" s="297" t="str">
        <f>VLOOKUP(F4207,石と花メイン,4,FALSE)</f>
        <v>アベリア【衝羽根空木】</v>
      </c>
      <c r="M4207" s="393">
        <f>IF(OR(MONTH(F4207)&lt;7,AND(MONTH(F4207)=7,DAY(F4207)&lt;=25)),
MOD(SUM((E4207-1901)*365,259),260),
MOD(SUM((E4207-1900)*365,259),260))</f>
        <v>254</v>
      </c>
      <c r="N4207" s="390">
        <f>IF(AND(MONTH(F4207)=7,DAY(F4207)&gt;25),1,
ROUNDDOWN((SUM(VLOOKUP(MONTH(F4207),D暦変換用数値,2,FALSE),DAY(F4207))/28)+1,0))</f>
        <v>13</v>
      </c>
      <c r="O4207" s="205">
        <f>IF(AND(MONTH(F4207)=7,DAY(F4207)&gt;25),DAY(F4207)-25,
MOD((SUM(VLOOKUP(MONTH(F4207),D暦変換用数値,2,FALSE),DAY(F4207))),28)+1)</f>
        <v>11</v>
      </c>
      <c r="P4207" s="406">
        <f>IF(OR(MONTH(F4207)&lt;7,AND(MONTH(F4207)=7,DAY(F4207)&lt;=25)),
MOD(SUM((E4207-1901)*365,(N4207-1)*28,O4207,258),260),
MOD(SUM((E4207-1900)*365,(N4207-1)*28,O4207,258),260))</f>
        <v>80</v>
      </c>
      <c r="Q4207" s="373" t="str">
        <f>VLOOKUP(MOD(P4207,4),色,2,FALSE)</f>
        <v>黄色い</v>
      </c>
      <c r="R4207" s="291" t="str">
        <f>VLOOKUP(MOD(P4207,13),銀河の音,2,FALSE)</f>
        <v>月の</v>
      </c>
      <c r="S4207" s="384" t="str">
        <f>VLOOKUP(MOD(P4207,20),太陽の紋章,2,FALSE)</f>
        <v>太陽</v>
      </c>
      <c r="T4207" s="99" t="s">
        <v>1399</v>
      </c>
    </row>
    <row r="4208" spans="1:20">
      <c r="A4208" s="76" t="str">
        <f>VLOOKUP(MOD(E4208,10),十干,2,FALSE)</f>
        <v>戊</v>
      </c>
      <c r="B4208" s="199" t="str">
        <f>VLOOKUP(MOD(E4208,12),十二支,3,FALSE)</f>
        <v xml:space="preserve">11 木 </v>
      </c>
      <c r="C4208" s="201" t="str">
        <f>VLOOKUP(F4208,星座,3,TRUE)</f>
        <v xml:space="preserve">10 龍 </v>
      </c>
      <c r="D4208" s="534">
        <v>17736</v>
      </c>
      <c r="E4208" s="116">
        <f>IFERROR(YEAR(D4208),LEFT(D4208,4))</f>
        <v>1948</v>
      </c>
      <c r="F4208" s="116" t="str">
        <f>IF(ISTEXT(D4208),RIGHT(D4208,5),TEXT(D4208,"mm/dd"))</f>
        <v>07/22</v>
      </c>
      <c r="G4208" s="120">
        <f>SUM(MID(E4208,1,1),MID(E4208,2,1),MID(E4208,3,1),MID(E4208,4,1),MID(F4208,1,1),MID(F4208,2,1),MID(F4208,4,1),MID(F4208,5,1))</f>
        <v>33</v>
      </c>
      <c r="H4208" s="120">
        <f>IF(MOD(G4208,9)=0,9,MOD(G4208,9))</f>
        <v>6</v>
      </c>
      <c r="I4208" s="116" t="str">
        <f>IFERROR(MID("日月火水木金土",WEEKDAY(D4208),1),"")</f>
        <v>木</v>
      </c>
      <c r="J4208" s="306" t="s">
        <v>7494</v>
      </c>
      <c r="K4208" s="203" t="str">
        <f>VLOOKUP(F4208,石と花メイン,3,FALSE)</f>
        <v>●珊瑚</v>
      </c>
      <c r="L4208" s="299" t="str">
        <f>VLOOKUP(F4208,石と花メイン,4,FALSE)</f>
        <v>河原撫子【大和撫子】</v>
      </c>
      <c r="M4208" s="395">
        <f>IF(OR(MONTH(F4208)&lt;7,AND(MONTH(F4208)=7,DAY(F4208)&lt;=25)),
MOD(SUM((E4208-1901)*365,259),260),
MOD(SUM((E4208-1900)*365,259),260))</f>
        <v>254</v>
      </c>
      <c r="N4208" s="121">
        <f>IF(AND(MONTH(F4208)=7,DAY(F4208)&gt;25),1,
ROUNDDOWN((SUM(VLOOKUP(MONTH(F4208),D暦変換用数値,2,FALSE),DAY(F4208))/28)+1,0))</f>
        <v>13</v>
      </c>
      <c r="O4208" s="117">
        <f>IF(AND(MONTH(F4208)=7,DAY(F4208)&gt;25),DAY(F4208)-25,
MOD((SUM(VLOOKUP(MONTH(F4208),D暦変換用数値,2,FALSE),DAY(F4208))),28)+1)</f>
        <v>26</v>
      </c>
      <c r="P4208" s="408">
        <f>IF(OR(MONTH(F4208)&lt;7,AND(MONTH(F4208)=7,DAY(F4208)&lt;=25)),
MOD(SUM((E4208-1901)*365,(N4208-1)*28,O4208,258),260),
MOD(SUM((E4208-1900)*365,(N4208-1)*28,O4208,258),260))</f>
        <v>95</v>
      </c>
      <c r="Q4208" s="374" t="str">
        <f>VLOOKUP(MOD(P4208,4),色,2,FALSE)</f>
        <v>青い</v>
      </c>
      <c r="R4208" s="292" t="str">
        <f>VLOOKUP(MOD(P4208,13),銀河の音,2,FALSE)</f>
        <v>自己存在の</v>
      </c>
      <c r="S4208" s="385" t="str">
        <f>VLOOKUP(MOD(P4208,20),太陽の紋章,2,FALSE)</f>
        <v>鷲</v>
      </c>
      <c r="T4208" s="126" t="s">
        <v>7495</v>
      </c>
    </row>
    <row r="4209" spans="1:20">
      <c r="A4209" s="50" t="str">
        <f>VLOOKUP(MOD(E4209,10),十干,2,FALSE)</f>
        <v>庚</v>
      </c>
      <c r="B4209" s="199" t="str">
        <f>VLOOKUP(MOD(E4209,12),十二支,3,FALSE)</f>
        <v xml:space="preserve">11 木 </v>
      </c>
      <c r="C4209" s="201" t="str">
        <f>VLOOKUP(F4209,星座,3,TRUE)</f>
        <v xml:space="preserve">10 龍 </v>
      </c>
      <c r="D4209" s="531">
        <v>22096</v>
      </c>
      <c r="E4209" s="1">
        <f>IFERROR(YEAR(D4209),LEFT(D4209,4))</f>
        <v>1960</v>
      </c>
      <c r="F4209" s="1" t="str">
        <f>IF(ISTEXT(D4209),RIGHT(D4209,5),TEXT(D4209,"mm/dd"))</f>
        <v>06/29</v>
      </c>
      <c r="G4209" s="39">
        <f>SUM(MID(E4209,1,1),MID(E4209,2,1),MID(E4209,3,1),MID(E4209,4,1),MID(F4209,1,1),MID(F4209,2,1),MID(F4209,4,1),MID(F4209,5,1))</f>
        <v>33</v>
      </c>
      <c r="H4209" s="41">
        <f>IF(MOD(G4209,9)=0,9,MOD(G4209,9))</f>
        <v>6</v>
      </c>
      <c r="I4209" s="45" t="str">
        <f>IFERROR(MID("日月火水木金土",WEEKDAY(D4209),1),"")</f>
        <v>水</v>
      </c>
      <c r="J4209" s="304" t="s">
        <v>3550</v>
      </c>
      <c r="K4209" s="202" t="str">
        <f>VLOOKUP(F4209,石と花メイン,3,FALSE)</f>
        <v>◆黄玉</v>
      </c>
      <c r="L4209" s="297" t="str">
        <f>VLOOKUP(F4209,石と花メイン,4,FALSE)</f>
        <v>薊</v>
      </c>
      <c r="M4209" s="393">
        <f>IF(OR(MONTH(F4209)&lt;7,AND(MONTH(F4209)=7,DAY(F4209)&lt;=25)),
MOD(SUM((E4209-1901)*365,259),260),
MOD(SUM((E4209-1900)*365,259),260))</f>
        <v>214</v>
      </c>
      <c r="N4209" s="390">
        <f>IF(AND(MONTH(F4209)=7,DAY(F4209)&gt;25),1,
ROUNDDOWN((SUM(VLOOKUP(MONTH(F4209),D暦変換用数値,2,FALSE),DAY(F4209))/28)+1,0))</f>
        <v>13</v>
      </c>
      <c r="O4209" s="205">
        <f>IF(AND(MONTH(F4209)=7,DAY(F4209)&gt;25),DAY(F4209)-25,
MOD((SUM(VLOOKUP(MONTH(F4209),D暦変換用数値,2,FALSE),DAY(F4209))),28)+1)</f>
        <v>3</v>
      </c>
      <c r="P4209" s="406">
        <f>IF(OR(MONTH(F4209)&lt;7,AND(MONTH(F4209)=7,DAY(F4209)&lt;=25)),
MOD(SUM((E4209-1901)*365,(N4209-1)*28,O4209,258),260),
MOD(SUM((E4209-1900)*365,(N4209-1)*28,O4209,258),260))</f>
        <v>32</v>
      </c>
      <c r="Q4209" s="373" t="str">
        <f>VLOOKUP(MOD(P4209,4),色,2,FALSE)</f>
        <v>黄色い</v>
      </c>
      <c r="R4209" s="291" t="str">
        <f>VLOOKUP(MOD(P4209,13),銀河の音,2,FALSE)</f>
        <v>律動の</v>
      </c>
      <c r="S4209" s="384" t="str">
        <f>VLOOKUP(MOD(P4209,20),太陽の紋章,2,FALSE)</f>
        <v>人</v>
      </c>
      <c r="T4209" s="111" t="s">
        <v>2867</v>
      </c>
    </row>
    <row r="4210" spans="1:20">
      <c r="A4210" s="50" t="str">
        <f>VLOOKUP(MOD(E4210,10),十干,2,FALSE)</f>
        <v>庚</v>
      </c>
      <c r="B4210" s="199" t="str">
        <f>VLOOKUP(MOD(E4210,12),十二支,3,FALSE)</f>
        <v xml:space="preserve">11 木 </v>
      </c>
      <c r="C4210" s="201" t="str">
        <f>VLOOKUP(F4210,星座,3,TRUE)</f>
        <v xml:space="preserve">10 龍 </v>
      </c>
      <c r="D4210" s="531">
        <v>22098</v>
      </c>
      <c r="E4210" s="1">
        <f>IFERROR(YEAR(D4210),LEFT(D4210,4))</f>
        <v>1960</v>
      </c>
      <c r="F4210" s="1" t="str">
        <f>IF(ISTEXT(D4210),RIGHT(D4210,5),TEXT(D4210,"mm/dd"))</f>
        <v>07/01</v>
      </c>
      <c r="G4210" s="39">
        <f>SUM(MID(E4210,1,1),MID(E4210,2,1),MID(E4210,3,1),MID(E4210,4,1),MID(F4210,1,1),MID(F4210,2,1),MID(F4210,4,1),MID(F4210,5,1))</f>
        <v>24</v>
      </c>
      <c r="H4210" s="41">
        <f>IF(MOD(G4210,9)=0,9,MOD(G4210,9))</f>
        <v>6</v>
      </c>
      <c r="I4210" s="45" t="str">
        <f>IFERROR(MID("日月火水木金土",WEEKDAY(D4210),1),"")</f>
        <v>金</v>
      </c>
      <c r="J4210" s="304" t="s">
        <v>6344</v>
      </c>
      <c r="K4210" s="202" t="str">
        <f>VLOOKUP(F4210,石と花メイン,3,FALSE)</f>
        <v>◆紅玉</v>
      </c>
      <c r="L4210" s="297" t="str">
        <f>VLOOKUP(F4210,石と花メイン,4,FALSE)</f>
        <v>松葉菊【仙人掌菊】</v>
      </c>
      <c r="M4210" s="393">
        <f>IF(OR(MONTH(F4210)&lt;7,AND(MONTH(F4210)=7,DAY(F4210)&lt;=25)),
MOD(SUM((E4210-1901)*365,259),260),
MOD(SUM((E4210-1900)*365,259),260))</f>
        <v>214</v>
      </c>
      <c r="N4210" s="390">
        <f>IF(AND(MONTH(F4210)=7,DAY(F4210)&gt;25),1,
ROUNDDOWN((SUM(VLOOKUP(MONTH(F4210),D暦変換用数値,2,FALSE),DAY(F4210))/28)+1,0))</f>
        <v>13</v>
      </c>
      <c r="O4210" s="205">
        <f>IF(AND(MONTH(F4210)=7,DAY(F4210)&gt;25),DAY(F4210)-25,
MOD((SUM(VLOOKUP(MONTH(F4210),D暦変換用数値,2,FALSE),DAY(F4210))),28)+1)</f>
        <v>5</v>
      </c>
      <c r="P4210" s="406">
        <f>IF(OR(MONTH(F4210)&lt;7,AND(MONTH(F4210)=7,DAY(F4210)&lt;=25)),
MOD(SUM((E4210-1901)*365,(N4210-1)*28,O4210,258),260),
MOD(SUM((E4210-1900)*365,(N4210-1)*28,O4210,258),260))</f>
        <v>34</v>
      </c>
      <c r="Q4210" s="375" t="str">
        <f>VLOOKUP(MOD(P4210,4),色,2,FALSE)</f>
        <v>白い</v>
      </c>
      <c r="R4210" s="293" t="str">
        <f>VLOOKUP(MOD(P4210,13),銀河の音,2,FALSE)</f>
        <v>銀河の</v>
      </c>
      <c r="S4210" s="386" t="str">
        <f>VLOOKUP(MOD(P4210,20),太陽の紋章,2,FALSE)</f>
        <v>魔法使い</v>
      </c>
      <c r="T4210" s="97" t="s">
        <v>5989</v>
      </c>
    </row>
    <row r="4211" spans="1:20">
      <c r="A4211" s="50" t="str">
        <f>VLOOKUP(MOD(E4211,10),十干,2,FALSE)</f>
        <v>庚</v>
      </c>
      <c r="B4211" s="199" t="str">
        <f>VLOOKUP(MOD(E4211,12),十二支,3,FALSE)</f>
        <v xml:space="preserve">11 木 </v>
      </c>
      <c r="C4211" s="201" t="str">
        <f>VLOOKUP(F4211,星座,3,TRUE)</f>
        <v xml:space="preserve">10 龍 </v>
      </c>
      <c r="D4211" s="531">
        <v>22106</v>
      </c>
      <c r="E4211" s="1">
        <f>IFERROR(YEAR(D4211),LEFT(D4211,4))</f>
        <v>1960</v>
      </c>
      <c r="F4211" s="1" t="str">
        <f>IF(ISTEXT(D4211),RIGHT(D4211,5),TEXT(D4211,"mm/dd"))</f>
        <v>07/09</v>
      </c>
      <c r="G4211" s="39">
        <f>SUM(MID(E4211,1,1),MID(E4211,2,1),MID(E4211,3,1),MID(E4211,4,1),MID(F4211,1,1),MID(F4211,2,1),MID(F4211,4,1),MID(F4211,5,1))</f>
        <v>32</v>
      </c>
      <c r="H4211" s="41">
        <f>IF(MOD(G4211,9)=0,9,MOD(G4211,9))</f>
        <v>5</v>
      </c>
      <c r="I4211" s="45" t="str">
        <f>IFERROR(MID("日月火水木金土",WEEKDAY(D4211),1),"")</f>
        <v>土</v>
      </c>
      <c r="J4211" s="304" t="s">
        <v>3551</v>
      </c>
      <c r="K4211" s="202" t="str">
        <f>VLOOKUP(F4211,石と花メイン,3,FALSE)</f>
        <v>□水晶</v>
      </c>
      <c r="L4211" s="297" t="str">
        <f>VLOOKUP(F4211,石と花メイン,4,FALSE)</f>
        <v>鬼灯/酸漿【輝血】</v>
      </c>
      <c r="M4211" s="393">
        <f>IF(OR(MONTH(F4211)&lt;7,AND(MONTH(F4211)=7,DAY(F4211)&lt;=25)),
MOD(SUM((E4211-1901)*365,259),260),
MOD(SUM((E4211-1900)*365,259),260))</f>
        <v>214</v>
      </c>
      <c r="N4211" s="390">
        <f>IF(AND(MONTH(F4211)=7,DAY(F4211)&gt;25),1,
ROUNDDOWN((SUM(VLOOKUP(MONTH(F4211),D暦変換用数値,2,FALSE),DAY(F4211))/28)+1,0))</f>
        <v>13</v>
      </c>
      <c r="O4211" s="205">
        <f>IF(AND(MONTH(F4211)=7,DAY(F4211)&gt;25),DAY(F4211)-25,
MOD((SUM(VLOOKUP(MONTH(F4211),D暦変換用数値,2,FALSE),DAY(F4211))),28)+1)</f>
        <v>13</v>
      </c>
      <c r="P4211" s="406">
        <f>IF(OR(MONTH(F4211)&lt;7,AND(MONTH(F4211)=7,DAY(F4211)&lt;=25)),
MOD(SUM((E4211-1901)*365,(N4211-1)*28,O4211,258),260),
MOD(SUM((E4211-1900)*365,(N4211-1)*28,O4211,258),260))</f>
        <v>42</v>
      </c>
      <c r="Q4211" s="375" t="str">
        <f>VLOOKUP(MOD(P4211,4),色,2,FALSE)</f>
        <v>白い</v>
      </c>
      <c r="R4211" s="293" t="str">
        <f>VLOOKUP(MOD(P4211,13),銀河の音,2,FALSE)</f>
        <v>電気の</v>
      </c>
      <c r="S4211" s="386" t="str">
        <f>VLOOKUP(MOD(P4211,20),太陽の紋章,2,FALSE)</f>
        <v>風</v>
      </c>
      <c r="T4211" s="98" t="s">
        <v>3736</v>
      </c>
    </row>
    <row r="4212" spans="1:20">
      <c r="A4212" s="50" t="str">
        <f>VLOOKUP(MOD(E4212,10),十干,2,FALSE)</f>
        <v>庚</v>
      </c>
      <c r="B4212" s="199" t="str">
        <f>VLOOKUP(MOD(E4212,12),十二支,3,FALSE)</f>
        <v xml:space="preserve">11 木 </v>
      </c>
      <c r="C4212" s="201" t="str">
        <f>VLOOKUP(F4212,星座,3,TRUE)</f>
        <v xml:space="preserve">10 龍 </v>
      </c>
      <c r="D4212" s="531">
        <v>22106</v>
      </c>
      <c r="E4212" s="1">
        <f>IFERROR(YEAR(D4212),LEFT(D4212,4))</f>
        <v>1960</v>
      </c>
      <c r="F4212" s="1" t="str">
        <f>IF(ISTEXT(D4212),RIGHT(D4212,5),TEXT(D4212,"mm/dd"))</f>
        <v>07/09</v>
      </c>
      <c r="G4212" s="39">
        <f>SUM(MID(E4212,1,1),MID(E4212,2,1),MID(E4212,3,1),MID(E4212,4,1),MID(F4212,1,1),MID(F4212,2,1),MID(F4212,4,1),MID(F4212,5,1))</f>
        <v>32</v>
      </c>
      <c r="H4212" s="41">
        <f>IF(MOD(G4212,9)=0,9,MOD(G4212,9))</f>
        <v>5</v>
      </c>
      <c r="I4212" s="45" t="str">
        <f>IFERROR(MID("日月火水木金土",WEEKDAY(D4212),1),"")</f>
        <v>土</v>
      </c>
      <c r="J4212" s="304" t="s">
        <v>3552</v>
      </c>
      <c r="K4212" s="202" t="str">
        <f>VLOOKUP(F4212,石と花メイン,3,FALSE)</f>
        <v>□水晶</v>
      </c>
      <c r="L4212" s="297" t="str">
        <f>VLOOKUP(F4212,石と花メイン,4,FALSE)</f>
        <v>鬼灯/酸漿【輝血】</v>
      </c>
      <c r="M4212" s="393">
        <f>IF(OR(MONTH(F4212)&lt;7,AND(MONTH(F4212)=7,DAY(F4212)&lt;=25)),
MOD(SUM((E4212-1901)*365,259),260),
MOD(SUM((E4212-1900)*365,259),260))</f>
        <v>214</v>
      </c>
      <c r="N4212" s="390">
        <f>IF(AND(MONTH(F4212)=7,DAY(F4212)&gt;25),1,
ROUNDDOWN((SUM(VLOOKUP(MONTH(F4212),D暦変換用数値,2,FALSE),DAY(F4212))/28)+1,0))</f>
        <v>13</v>
      </c>
      <c r="O4212" s="205">
        <f>IF(AND(MONTH(F4212)=7,DAY(F4212)&gt;25),DAY(F4212)-25,
MOD((SUM(VLOOKUP(MONTH(F4212),D暦変換用数値,2,FALSE),DAY(F4212))),28)+1)</f>
        <v>13</v>
      </c>
      <c r="P4212" s="406">
        <f>IF(OR(MONTH(F4212)&lt;7,AND(MONTH(F4212)=7,DAY(F4212)&lt;=25)),
MOD(SUM((E4212-1901)*365,(N4212-1)*28,O4212,258),260),
MOD(SUM((E4212-1900)*365,(N4212-1)*28,O4212,258),260))</f>
        <v>42</v>
      </c>
      <c r="Q4212" s="375" t="str">
        <f>VLOOKUP(MOD(P4212,4),色,2,FALSE)</f>
        <v>白い</v>
      </c>
      <c r="R4212" s="293" t="str">
        <f>VLOOKUP(MOD(P4212,13),銀河の音,2,FALSE)</f>
        <v>電気の</v>
      </c>
      <c r="S4212" s="386" t="str">
        <f>VLOOKUP(MOD(P4212,20),太陽の紋章,2,FALSE)</f>
        <v>風</v>
      </c>
      <c r="T4212" s="98" t="s">
        <v>3736</v>
      </c>
    </row>
    <row r="4213" spans="1:20">
      <c r="A4213" s="50" t="str">
        <f>VLOOKUP(MOD(E4213,10),十干,2,FALSE)</f>
        <v>庚</v>
      </c>
      <c r="B4213" s="199" t="str">
        <f>VLOOKUP(MOD(E4213,12),十二支,3,FALSE)</f>
        <v xml:space="preserve">11 木 </v>
      </c>
      <c r="C4213" s="201" t="str">
        <f>VLOOKUP(F4213,星座,3,TRUE)</f>
        <v xml:space="preserve">10 龍 </v>
      </c>
      <c r="D4213" s="531">
        <v>22118</v>
      </c>
      <c r="E4213" s="1">
        <f>IFERROR(YEAR(D4213),LEFT(D4213,4))</f>
        <v>1960</v>
      </c>
      <c r="F4213" s="1" t="str">
        <f>IF(ISTEXT(D4213),RIGHT(D4213,5),TEXT(D4213,"mm/dd"))</f>
        <v>07/21</v>
      </c>
      <c r="G4213" s="39">
        <f>SUM(MID(E4213,1,1),MID(E4213,2,1),MID(E4213,3,1),MID(E4213,4,1),MID(F4213,1,1),MID(F4213,2,1),MID(F4213,4,1),MID(F4213,5,1))</f>
        <v>26</v>
      </c>
      <c r="H4213" s="41">
        <f>IF(MOD(G4213,9)=0,9,MOD(G4213,9))</f>
        <v>8</v>
      </c>
      <c r="I4213" s="45" t="str">
        <f>IFERROR(MID("日月火水木金土",WEEKDAY(D4213),1),"")</f>
        <v>木</v>
      </c>
      <c r="J4213" s="304" t="s">
        <v>3553</v>
      </c>
      <c r="K4213" s="202" t="str">
        <f>VLOOKUP(F4213,石と花メイン,3,FALSE)</f>
        <v>◆翠玉</v>
      </c>
      <c r="L4213" s="297" t="str">
        <f>VLOOKUP(F4213,石と花メイン,4,FALSE)</f>
        <v>ルドベキア【大反魂草】</v>
      </c>
      <c r="M4213" s="393">
        <f>IF(OR(MONTH(F4213)&lt;7,AND(MONTH(F4213)=7,DAY(F4213)&lt;=25)),
MOD(SUM((E4213-1901)*365,259),260),
MOD(SUM((E4213-1900)*365,259),260))</f>
        <v>214</v>
      </c>
      <c r="N4213" s="390">
        <f>IF(AND(MONTH(F4213)=7,DAY(F4213)&gt;25),1,
ROUNDDOWN((SUM(VLOOKUP(MONTH(F4213),D暦変換用数値,2,FALSE),DAY(F4213))/28)+1,0))</f>
        <v>13</v>
      </c>
      <c r="O4213" s="205">
        <f>IF(AND(MONTH(F4213)=7,DAY(F4213)&gt;25),DAY(F4213)-25,
MOD((SUM(VLOOKUP(MONTH(F4213),D暦変換用数値,2,FALSE),DAY(F4213))),28)+1)</f>
        <v>25</v>
      </c>
      <c r="P4213" s="406">
        <f>IF(OR(MONTH(F4213)&lt;7,AND(MONTH(F4213)=7,DAY(F4213)&lt;=25)),
MOD(SUM((E4213-1901)*365,(N4213-1)*28,O4213,258),260),
MOD(SUM((E4213-1900)*365,(N4213-1)*28,O4213,258),260))</f>
        <v>54</v>
      </c>
      <c r="Q4213" s="375" t="str">
        <f>VLOOKUP(MOD(P4213,4),色,2,FALSE)</f>
        <v>白い</v>
      </c>
      <c r="R4213" s="293" t="str">
        <f>VLOOKUP(MOD(P4213,13),銀河の音,2,FALSE)</f>
        <v>月の</v>
      </c>
      <c r="S4213" s="386" t="str">
        <f>VLOOKUP(MOD(P4213,20),太陽の紋章,2,FALSE)</f>
        <v>魔法使い</v>
      </c>
      <c r="T4213" s="98" t="s">
        <v>3736</v>
      </c>
    </row>
    <row r="4214" spans="1:20">
      <c r="A4214" s="50" t="str">
        <f>VLOOKUP(MOD(E4214,10),十干,2,FALSE)</f>
        <v>壬</v>
      </c>
      <c r="B4214" s="199" t="str">
        <f>VLOOKUP(MOD(E4214,12),十二支,3,FALSE)</f>
        <v xml:space="preserve">11 木 </v>
      </c>
      <c r="C4214" s="201" t="str">
        <f>VLOOKUP(F4214,星座,3,TRUE)</f>
        <v xml:space="preserve">10 龍 </v>
      </c>
      <c r="D4214" s="531">
        <v>26473</v>
      </c>
      <c r="E4214" s="1">
        <f>IFERROR(YEAR(D4214),LEFT(D4214,4))</f>
        <v>1972</v>
      </c>
      <c r="F4214" s="1" t="str">
        <f>IF(ISTEXT(D4214),RIGHT(D4214,5),TEXT(D4214,"mm/dd"))</f>
        <v>06/23</v>
      </c>
      <c r="G4214" s="39">
        <f>SUM(MID(E4214,1,1),MID(E4214,2,1),MID(E4214,3,1),MID(E4214,4,1),MID(F4214,1,1),MID(F4214,2,1),MID(F4214,4,1),MID(F4214,5,1))</f>
        <v>30</v>
      </c>
      <c r="H4214" s="41">
        <f>IF(MOD(G4214,9)=0,9,MOD(G4214,9))</f>
        <v>3</v>
      </c>
      <c r="I4214" s="45" t="str">
        <f>IFERROR(MID("日月火水木金土",WEEKDAY(D4214),1),"")</f>
        <v>金</v>
      </c>
      <c r="J4214" s="304" t="s">
        <v>3554</v>
      </c>
      <c r="K4214" s="202" t="str">
        <f>VLOOKUP(F4214,石と花メイン,3,FALSE)</f>
        <v>○真珠</v>
      </c>
      <c r="L4214" s="297" t="str">
        <f>VLOOKUP(F4214,石と花メイン,4,FALSE)</f>
        <v>紫露草</v>
      </c>
      <c r="M4214" s="393">
        <f>IF(OR(MONTH(F4214)&lt;7,AND(MONTH(F4214)=7,DAY(F4214)&lt;=25)),
MOD(SUM((E4214-1901)*365,259),260),
MOD(SUM((E4214-1900)*365,259),260))</f>
        <v>174</v>
      </c>
      <c r="N4214" s="390">
        <f>IF(AND(MONTH(F4214)=7,DAY(F4214)&gt;25),1,
ROUNDDOWN((SUM(VLOOKUP(MONTH(F4214),D暦変換用数値,2,FALSE),DAY(F4214))/28)+1,0))</f>
        <v>12</v>
      </c>
      <c r="O4214" s="205">
        <f>IF(AND(MONTH(F4214)=7,DAY(F4214)&gt;25),DAY(F4214)-25,
MOD((SUM(VLOOKUP(MONTH(F4214),D暦変換用数値,2,FALSE),DAY(F4214))),28)+1)</f>
        <v>25</v>
      </c>
      <c r="P4214" s="406">
        <f>IF(OR(MONTH(F4214)&lt;7,AND(MONTH(F4214)=7,DAY(F4214)&lt;=25)),
MOD(SUM((E4214-1901)*365,(N4214-1)*28,O4214,258),260),
MOD(SUM((E4214-1900)*365,(N4214-1)*28,O4214,258),260))</f>
        <v>246</v>
      </c>
      <c r="Q4214" s="375" t="str">
        <f>VLOOKUP(MOD(P4214,4),色,2,FALSE)</f>
        <v>白い</v>
      </c>
      <c r="R4214" s="293" t="str">
        <f>VLOOKUP(MOD(P4214,13),銀河の音,2,FALSE)</f>
        <v>水晶の</v>
      </c>
      <c r="S4214" s="386" t="str">
        <f>VLOOKUP(MOD(P4214,20),太陽の紋章,2,FALSE)</f>
        <v>世界の橋渡し</v>
      </c>
      <c r="T4214" s="97" t="s">
        <v>2256</v>
      </c>
    </row>
    <row r="4215" spans="1:20">
      <c r="A4215" s="334" t="str">
        <f>VLOOKUP(MOD(E4215,10),十干,2,FALSE)</f>
        <v>壬</v>
      </c>
      <c r="B4215" s="331" t="str">
        <f>VLOOKUP(MOD(E4215,12),十二支,3,FALSE)</f>
        <v xml:space="preserve">11 木 </v>
      </c>
      <c r="C4215" s="336" t="str">
        <f>VLOOKUP(F4215,星座,3,TRUE)</f>
        <v xml:space="preserve">10 龍 </v>
      </c>
      <c r="D4215" s="540">
        <v>26499</v>
      </c>
      <c r="E4215" s="131">
        <f>IFERROR(YEAR(D4215),LEFT(D4215,4))</f>
        <v>1972</v>
      </c>
      <c r="F4215" s="538" t="str">
        <f>IF(ISTEXT(D4215),RIGHT(D4215,5),TEXT(D4215,"mm/dd"))</f>
        <v>07/19</v>
      </c>
      <c r="G4215" s="133">
        <f>SUM(MID(E4215,1,1),MID(E4215,2,1),MID(E4215,3,1),MID(E4215,4,1),MID(F4215,1,1),MID(F4215,2,1),MID(F4215,4,1),MID(F4215,5,1))</f>
        <v>36</v>
      </c>
      <c r="H4215" s="133">
        <f>IF(MOD(G4215,9)=0,9,MOD(G4215,9))</f>
        <v>9</v>
      </c>
      <c r="I4215" s="131" t="str">
        <f>IFERROR(MID("日月火水木金土",WEEKDAY(D4215),1),"")</f>
        <v>水</v>
      </c>
      <c r="J4215" s="306" t="s">
        <v>9004</v>
      </c>
      <c r="K4215" s="335" t="str">
        <f>VLOOKUP(F4215,石と花メイン,3,FALSE)</f>
        <v>●蛋白石</v>
      </c>
      <c r="L4215" s="302" t="str">
        <f>VLOOKUP(F4215,石と花メイン,4,FALSE)</f>
        <v>鳥兜【附子】</v>
      </c>
      <c r="M4215" s="396">
        <f>IF(OR(MONTH(F4215)&lt;7,AND(MONTH(F4215)=7,DAY(F4215)&lt;=25)),
MOD(SUM((E4215-1901)*365,259),260),
MOD(SUM((E4215-1900)*365,259),260))</f>
        <v>174</v>
      </c>
      <c r="N4215" s="335">
        <f>IF(AND(MONTH(F4215)=7,DAY(F4215)&gt;25),1,
ROUNDDOWN((SUM(VLOOKUP(MONTH(F4215),D暦変換用数値,2,FALSE),DAY(F4215))/28)+1,0))</f>
        <v>13</v>
      </c>
      <c r="O4215" s="132">
        <f>IF(AND(MONTH(F4215)=7,DAY(F4215)&gt;25),DAY(F4215)-25,
MOD((SUM(VLOOKUP(MONTH(F4215),D暦変換用数値,2,FALSE),DAY(F4215))),28)+1)</f>
        <v>23</v>
      </c>
      <c r="P4215" s="404">
        <f>IF(OR(MONTH(F4215)&lt;7,AND(MONTH(F4215)=7,DAY(F4215)&lt;=25)),
MOD(SUM((E4215-1901)*365,(N4215-1)*28,O4215,258),260),
MOD(SUM((E4215-1900)*365,(N4215-1)*28,O4215,258),260))</f>
        <v>12</v>
      </c>
      <c r="Q4215" s="376" t="str">
        <f>VLOOKUP(MOD(P4215,4),色,2,FALSE)</f>
        <v>黄色い</v>
      </c>
      <c r="R4215" s="333" t="str">
        <f>VLOOKUP(MOD(P4215,13),銀河の音,2,FALSE)</f>
        <v>水晶の</v>
      </c>
      <c r="S4215" s="387" t="str">
        <f>VLOOKUP(MOD(P4215,20),太陽の紋章,2,FALSE)</f>
        <v>人</v>
      </c>
      <c r="T4215" s="119" t="s">
        <v>9002</v>
      </c>
    </row>
    <row r="4216" spans="1:20">
      <c r="A4216" s="76" t="str">
        <f>VLOOKUP(MOD(E4216,10),十干,2,FALSE)</f>
        <v>壬</v>
      </c>
      <c r="B4216" s="199" t="str">
        <f>VLOOKUP(MOD(E4216,12),十二支,3,FALSE)</f>
        <v xml:space="preserve">11 木 </v>
      </c>
      <c r="C4216" s="201" t="str">
        <f>VLOOKUP(F4216,星座,3,TRUE)</f>
        <v xml:space="preserve">10 龍 </v>
      </c>
      <c r="D4216" s="534">
        <v>26501</v>
      </c>
      <c r="E4216" s="116">
        <f>IFERROR(YEAR(D4216),LEFT(D4216,4))</f>
        <v>1972</v>
      </c>
      <c r="F4216" s="116" t="str">
        <f>IF(ISTEXT(D4216),RIGHT(D4216,5),TEXT(D4216,"mm/dd"))</f>
        <v>07/21</v>
      </c>
      <c r="G4216" s="120">
        <f>SUM(MID(E4216,1,1),MID(E4216,2,1),MID(E4216,3,1),MID(E4216,4,1),MID(F4216,1,1),MID(F4216,2,1),MID(F4216,4,1),MID(F4216,5,1))</f>
        <v>29</v>
      </c>
      <c r="H4216" s="120">
        <f>IF(MOD(G4216,9)=0,9,MOD(G4216,9))</f>
        <v>2</v>
      </c>
      <c r="I4216" s="116" t="str">
        <f>IFERROR(MID("日月火水木金土",WEEKDAY(D4216),1),"")</f>
        <v>金</v>
      </c>
      <c r="J4216" s="306" t="s">
        <v>7500</v>
      </c>
      <c r="K4216" s="203" t="str">
        <f>VLOOKUP(F4216,石と花メイン,3,FALSE)</f>
        <v>◆翠玉</v>
      </c>
      <c r="L4216" s="299" t="str">
        <f>VLOOKUP(F4216,石と花メイン,4,FALSE)</f>
        <v>ルドベキア【大反魂草】</v>
      </c>
      <c r="M4216" s="395">
        <f>IF(OR(MONTH(F4216)&lt;7,AND(MONTH(F4216)=7,DAY(F4216)&lt;=25)),
MOD(SUM((E4216-1901)*365,259),260),
MOD(SUM((E4216-1900)*365,259),260))</f>
        <v>174</v>
      </c>
      <c r="N4216" s="121">
        <f>IF(AND(MONTH(F4216)=7,DAY(F4216)&gt;25),1,
ROUNDDOWN((SUM(VLOOKUP(MONTH(F4216),D暦変換用数値,2,FALSE),DAY(F4216))/28)+1,0))</f>
        <v>13</v>
      </c>
      <c r="O4216" s="117">
        <f>IF(AND(MONTH(F4216)=7,DAY(F4216)&gt;25),DAY(F4216)-25,
MOD((SUM(VLOOKUP(MONTH(F4216),D暦変換用数値,2,FALSE),DAY(F4216))),28)+1)</f>
        <v>25</v>
      </c>
      <c r="P4216" s="408">
        <f>IF(OR(MONTH(F4216)&lt;7,AND(MONTH(F4216)=7,DAY(F4216)&lt;=25)),
MOD(SUM((E4216-1901)*365,(N4216-1)*28,O4216,258),260),
MOD(SUM((E4216-1900)*365,(N4216-1)*28,O4216,258),260))</f>
        <v>14</v>
      </c>
      <c r="Q4216" s="375" t="str">
        <f>VLOOKUP(MOD(P4216,4),色,2,FALSE)</f>
        <v>白い</v>
      </c>
      <c r="R4216" s="293" t="str">
        <f>VLOOKUP(MOD(P4216,13),銀河の音,2,FALSE)</f>
        <v>磁気の</v>
      </c>
      <c r="S4216" s="386" t="str">
        <f>VLOOKUP(MOD(P4216,20),太陽の紋章,2,FALSE)</f>
        <v>魔法使い</v>
      </c>
      <c r="T4216" s="118"/>
    </row>
    <row r="4217" spans="1:20">
      <c r="A4217" s="334" t="str">
        <f>VLOOKUP(MOD(E4217,10),十干,2,FALSE)</f>
        <v>甲</v>
      </c>
      <c r="B4217" s="331" t="str">
        <f>VLOOKUP(MOD(E4217,12),十二支,3,FALSE)</f>
        <v xml:space="preserve">11 木 </v>
      </c>
      <c r="C4217" s="336" t="str">
        <f>VLOOKUP(F4217,星座,3,TRUE)</f>
        <v xml:space="preserve">10 龍 </v>
      </c>
      <c r="D4217" s="534">
        <v>30865</v>
      </c>
      <c r="E4217" s="131">
        <f>IFERROR(YEAR(D4217),LEFT(D4217,4))</f>
        <v>1984</v>
      </c>
      <c r="F4217" s="131" t="str">
        <f>IF(ISTEXT(D4217),RIGHT(D4217,5),TEXT(D4217,"mm/dd"))</f>
        <v>07/02</v>
      </c>
      <c r="G4217" s="133">
        <f>SUM(MID(E4217,1,1),MID(E4217,2,1),MID(E4217,3,1),MID(E4217,4,1),MID(F4217,1,1),MID(F4217,2,1),MID(F4217,4,1),MID(F4217,5,1))</f>
        <v>31</v>
      </c>
      <c r="H4217" s="133">
        <f>IF(MOD(G4217,9)=0,9,MOD(G4217,9))</f>
        <v>4</v>
      </c>
      <c r="I4217" s="131" t="str">
        <f>IFERROR(MID("日月火水木金土",WEEKDAY(D4217),1),"")</f>
        <v>月</v>
      </c>
      <c r="J4217" s="306" t="s">
        <v>8382</v>
      </c>
      <c r="K4217" s="335" t="str">
        <f>VLOOKUP(F4217,石と花メイン,3,FALSE)</f>
        <v>◇金剛石</v>
      </c>
      <c r="L4217" s="302" t="str">
        <f>VLOOKUP(F4217,石と花メイン,4,FALSE)</f>
        <v>クレマチス【鉄線】</v>
      </c>
      <c r="M4217" s="396">
        <f>IF(OR(MONTH(F4217)&lt;7,AND(MONTH(F4217)=7,DAY(F4217)&lt;=25)),
MOD(SUM((E4217-1901)*365,259),260),
MOD(SUM((E4217-1900)*365,259),260))</f>
        <v>134</v>
      </c>
      <c r="N4217" s="335">
        <f>IF(AND(MONTH(F4217)=7,DAY(F4217)&gt;25),1,
ROUNDDOWN((SUM(VLOOKUP(MONTH(F4217),D暦変換用数値,2,FALSE),DAY(F4217))/28)+1,0))</f>
        <v>13</v>
      </c>
      <c r="O4217" s="132">
        <f>IF(AND(MONTH(F4217)=7,DAY(F4217)&gt;25),DAY(F4217)-25,
MOD((SUM(VLOOKUP(MONTH(F4217),D暦変換用数値,2,FALSE),DAY(F4217))),28)+1)</f>
        <v>6</v>
      </c>
      <c r="P4217" s="404">
        <f>IF(OR(MONTH(F4217)&lt;7,AND(MONTH(F4217)=7,DAY(F4217)&lt;=25)),
MOD(SUM((E4217-1901)*365,(N4217-1)*28,O4217,258),260),
MOD(SUM((E4217-1900)*365,(N4217-1)*28,O4217,258),260))</f>
        <v>215</v>
      </c>
      <c r="Q4217" s="376" t="str">
        <f>VLOOKUP(MOD(P4217,4),色,2,FALSE)</f>
        <v>青い</v>
      </c>
      <c r="R4217" s="333" t="str">
        <f>VLOOKUP(MOD(P4217,13),銀河の音,2,FALSE)</f>
        <v>共振の</v>
      </c>
      <c r="S4217" s="387" t="str">
        <f>VLOOKUP(MOD(P4217,20),太陽の紋章,2,FALSE)</f>
        <v>鷲</v>
      </c>
      <c r="T4217" s="145"/>
    </row>
    <row r="4218" spans="1:20">
      <c r="A4218" s="50" t="str">
        <f>VLOOKUP(MOD(E4218,10),十干,2,FALSE)</f>
        <v>甲</v>
      </c>
      <c r="B4218" s="199" t="str">
        <f>VLOOKUP(MOD(E4218,12),十二支,3,FALSE)</f>
        <v xml:space="preserve">11 木 </v>
      </c>
      <c r="C4218" s="201" t="str">
        <f>VLOOKUP(F4218,星座,3,TRUE)</f>
        <v xml:space="preserve">10 龍 </v>
      </c>
      <c r="D4218" s="531">
        <v>30868</v>
      </c>
      <c r="E4218" s="1">
        <f>IFERROR(YEAR(D4218),LEFT(D4218,4))</f>
        <v>1984</v>
      </c>
      <c r="F4218" s="1" t="str">
        <f>IF(ISTEXT(D4218),RIGHT(D4218,5),TEXT(D4218,"mm/dd"))</f>
        <v>07/05</v>
      </c>
      <c r="G4218" s="39">
        <f>SUM(MID(E4218,1,1),MID(E4218,2,1),MID(E4218,3,1),MID(E4218,4,1),MID(F4218,1,1),MID(F4218,2,1),MID(F4218,4,1),MID(F4218,5,1))</f>
        <v>34</v>
      </c>
      <c r="H4218" s="41">
        <f>IF(MOD(G4218,9)=0,9,MOD(G4218,9))</f>
        <v>7</v>
      </c>
      <c r="I4218" s="45" t="str">
        <f>IFERROR(MID("日月火水木金土",WEEKDAY(D4218),1),"")</f>
        <v>木</v>
      </c>
      <c r="J4218" s="304" t="s">
        <v>3555</v>
      </c>
      <c r="K4218" s="202" t="str">
        <f>VLOOKUP(F4218,石と花メイン,3,FALSE)</f>
        <v>◆翠玉</v>
      </c>
      <c r="L4218" s="297" t="str">
        <f>VLOOKUP(F4218,石と花メイン,4,FALSE)</f>
        <v>ラベンダー</v>
      </c>
      <c r="M4218" s="393">
        <f>IF(OR(MONTH(F4218)&lt;7,AND(MONTH(F4218)=7,DAY(F4218)&lt;=25)),
MOD(SUM((E4218-1901)*365,259),260),
MOD(SUM((E4218-1900)*365,259),260))</f>
        <v>134</v>
      </c>
      <c r="N4218" s="390">
        <f>IF(AND(MONTH(F4218)=7,DAY(F4218)&gt;25),1,
ROUNDDOWN((SUM(VLOOKUP(MONTH(F4218),D暦変換用数値,2,FALSE),DAY(F4218))/28)+1,0))</f>
        <v>13</v>
      </c>
      <c r="O4218" s="205">
        <f>IF(AND(MONTH(F4218)=7,DAY(F4218)&gt;25),DAY(F4218)-25,
MOD((SUM(VLOOKUP(MONTH(F4218),D暦変換用数値,2,FALSE),DAY(F4218))),28)+1)</f>
        <v>9</v>
      </c>
      <c r="P4218" s="406">
        <f>IF(OR(MONTH(F4218)&lt;7,AND(MONTH(F4218)=7,DAY(F4218)&lt;=25)),
MOD(SUM((E4218-1901)*365,(N4218-1)*28,O4218,258),260),
MOD(SUM((E4218-1900)*365,(N4218-1)*28,O4218,258),260))</f>
        <v>218</v>
      </c>
      <c r="Q4218" s="375" t="str">
        <f>VLOOKUP(MOD(P4218,4),色,2,FALSE)</f>
        <v>白い</v>
      </c>
      <c r="R4218" s="293" t="str">
        <f>VLOOKUP(MOD(P4218,13),銀河の音,2,FALSE)</f>
        <v>惑星の</v>
      </c>
      <c r="S4218" s="386" t="str">
        <f>VLOOKUP(MOD(P4218,20),太陽の紋章,2,FALSE)</f>
        <v>鏡</v>
      </c>
      <c r="T4218" s="98" t="s">
        <v>3736</v>
      </c>
    </row>
    <row r="4219" spans="1:20">
      <c r="A4219" s="76" t="str">
        <f>VLOOKUP(MOD(E4219,10),十干,2,FALSE)</f>
        <v>甲</v>
      </c>
      <c r="B4219" s="199" t="str">
        <f>VLOOKUP(MOD(E4219,12),十二支,3,FALSE)</f>
        <v xml:space="preserve">11 木 </v>
      </c>
      <c r="C4219" s="201" t="str">
        <f>VLOOKUP(F4219,星座,3,TRUE)</f>
        <v xml:space="preserve">10 龍 </v>
      </c>
      <c r="D4219" s="534">
        <v>30878</v>
      </c>
      <c r="E4219" s="116">
        <f>IFERROR(YEAR(D4219),LEFT(D4219,4))</f>
        <v>1984</v>
      </c>
      <c r="F4219" s="116" t="str">
        <f>IF(ISTEXT(D4219),RIGHT(D4219,5),TEXT(D4219,"mm/dd"))</f>
        <v>07/15</v>
      </c>
      <c r="G4219" s="120">
        <f>SUM(MID(E4219,1,1),MID(E4219,2,1),MID(E4219,3,1),MID(E4219,4,1),MID(F4219,1,1),MID(F4219,2,1),MID(F4219,4,1),MID(F4219,5,1))</f>
        <v>35</v>
      </c>
      <c r="H4219" s="120">
        <f>IF(MOD(G4219,9)=0,9,MOD(G4219,9))</f>
        <v>8</v>
      </c>
      <c r="I4219" s="116" t="str">
        <f>IFERROR(MID("日月火水木金土",WEEKDAY(D4219),1),"")</f>
        <v>日</v>
      </c>
      <c r="J4219" s="306" t="s">
        <v>7501</v>
      </c>
      <c r="K4219" s="203" t="str">
        <f>VLOOKUP(F4219,石と花メイン,3,FALSE)</f>
        <v>◇金剛石</v>
      </c>
      <c r="L4219" s="299" t="str">
        <f>VLOOKUP(F4219,石と花メイン,4,FALSE)</f>
        <v>薔薇</v>
      </c>
      <c r="M4219" s="395">
        <f>IF(OR(MONTH(F4219)&lt;7,AND(MONTH(F4219)=7,DAY(F4219)&lt;=25)),
MOD(SUM((E4219-1901)*365,259),260),
MOD(SUM((E4219-1900)*365,259),260))</f>
        <v>134</v>
      </c>
      <c r="N4219" s="121">
        <f>IF(AND(MONTH(F4219)=7,DAY(F4219)&gt;25),1,
ROUNDDOWN((SUM(VLOOKUP(MONTH(F4219),D暦変換用数値,2,FALSE),DAY(F4219))/28)+1,0))</f>
        <v>13</v>
      </c>
      <c r="O4219" s="117">
        <f>IF(AND(MONTH(F4219)=7,DAY(F4219)&gt;25),DAY(F4219)-25,
MOD((SUM(VLOOKUP(MONTH(F4219),D暦変換用数値,2,FALSE),DAY(F4219))),28)+1)</f>
        <v>19</v>
      </c>
      <c r="P4219" s="408">
        <f>IF(OR(MONTH(F4219)&lt;7,AND(MONTH(F4219)=7,DAY(F4219)&lt;=25)),
MOD(SUM((E4219-1901)*365,(N4219-1)*28,O4219,258),260),
MOD(SUM((E4219-1900)*365,(N4219-1)*28,O4219,258),260))</f>
        <v>228</v>
      </c>
      <c r="Q4219" s="373" t="str">
        <f>VLOOKUP(MOD(P4219,4),色,2,FALSE)</f>
        <v>黄色い</v>
      </c>
      <c r="R4219" s="291" t="str">
        <f>VLOOKUP(MOD(P4219,13),銀河の音,2,FALSE)</f>
        <v>共振の</v>
      </c>
      <c r="S4219" s="384" t="str">
        <f>VLOOKUP(MOD(P4219,20),太陽の紋章,2,FALSE)</f>
        <v>星</v>
      </c>
      <c r="T4219" s="118"/>
    </row>
    <row r="4220" spans="1:20">
      <c r="A4220" s="282" t="str">
        <f>VLOOKUP(MOD(E4220,10),十干,2,FALSE)</f>
        <v>丙</v>
      </c>
      <c r="B4220" s="283" t="str">
        <f>VLOOKUP(MOD(E4220,12),十二支,3,FALSE)</f>
        <v xml:space="preserve">11 木 </v>
      </c>
      <c r="C4220" s="287" t="str">
        <f>VLOOKUP(F4220,星座,3,TRUE)</f>
        <v xml:space="preserve">10 龍 </v>
      </c>
      <c r="D4220" s="533" t="s">
        <v>8885</v>
      </c>
      <c r="E4220" s="83" t="str">
        <f>IFERROR(YEAR(D4220),LEFT(D4220,4))</f>
        <v>1636</v>
      </c>
      <c r="F4220" s="83" t="str">
        <f>IF(ISTEXT(D4220),RIGHT(D4220,5),TEXT(D4220,"mm/dd"))</f>
        <v>06/27</v>
      </c>
      <c r="G4220" s="88">
        <f>SUM(MID(E4220,1,1),MID(E4220,2,1),MID(E4220,3,1),MID(E4220,4,1),MID(F4220,1,1),MID(F4220,2,1),MID(F4220,4,1),MID(F4220,5,1))</f>
        <v>31</v>
      </c>
      <c r="H4220" s="88">
        <f>IF(MOD(G4220,9)=0,9,MOD(G4220,9))</f>
        <v>4</v>
      </c>
      <c r="I4220" s="83" t="str">
        <f>IFERROR(MID("日月火水木金土",WEEKDAY(D4220),1),"")</f>
        <v/>
      </c>
      <c r="J4220" s="303" t="s">
        <v>626</v>
      </c>
      <c r="K4220" s="87" t="str">
        <f>VLOOKUP(F4220,石と花メイン,3,FALSE)</f>
        <v>■紫水晶</v>
      </c>
      <c r="L4220" s="296" t="str">
        <f>VLOOKUP(F4220,石と花メイン,4,FALSE)</f>
        <v>時計草【パッションフラワー】</v>
      </c>
      <c r="M4220" s="392">
        <f>IF(OR(MONTH(F4220)&lt;7,AND(MONTH(F4220)=7,DAY(F4220)&lt;=25)),
MOD(SUM((E4220-1901)*365,259),260),
MOD(SUM((E4220-1900)*365,259),260))</f>
        <v>254</v>
      </c>
      <c r="N4220" s="330">
        <f>IF(AND(MONTH(F4220)=7,DAY(F4220)&gt;25),1,
ROUNDDOWN((SUM(VLOOKUP(MONTH(F4220),D暦変換用数値,2,FALSE),DAY(F4220))/28)+1,0))</f>
        <v>13</v>
      </c>
      <c r="O4220" s="84">
        <f>IF(AND(MONTH(F4220)=7,DAY(F4220)&gt;25),DAY(F4220)-25,
MOD((SUM(VLOOKUP(MONTH(F4220),D暦変換用数値,2,FALSE),DAY(F4220))),28)+1)</f>
        <v>1</v>
      </c>
      <c r="P4220" s="405">
        <f>IF(OR(MONTH(F4220)&lt;7,AND(MONTH(F4220)=7,DAY(F4220)&lt;=25)),
MOD(SUM((E4220-1901)*365,(N4220-1)*28,O4220,258),260),
MOD(SUM((E4220-1900)*365,(N4220-1)*28,O4220,258),260))</f>
        <v>70</v>
      </c>
      <c r="Q4220" s="371" t="str">
        <f>VLOOKUP(MOD(P4220,4),色,2,FALSE)</f>
        <v>白い</v>
      </c>
      <c r="R4220" s="289" t="str">
        <f>VLOOKUP(MOD(P4220,13),銀河の音,2,FALSE)</f>
        <v>倍音の</v>
      </c>
      <c r="S4220" s="382" t="str">
        <f>VLOOKUP(MOD(P4220,20),太陽の紋章,2,FALSE)</f>
        <v>犬</v>
      </c>
      <c r="T4220" s="91" t="s">
        <v>3736</v>
      </c>
    </row>
    <row r="4221" spans="1:20">
      <c r="A4221" s="50" t="str">
        <f>VLOOKUP(MOD(E4221,10),十干,2,FALSE)</f>
        <v>壬</v>
      </c>
      <c r="B4221" s="199" t="str">
        <f>VLOOKUP(MOD(E4221,12),十二支,3,FALSE)</f>
        <v xml:space="preserve">11 木 </v>
      </c>
      <c r="C4221" s="201" t="str">
        <f>VLOOKUP(F4221,星座,3,TRUE)</f>
        <v xml:space="preserve">10 龍 </v>
      </c>
      <c r="D4221" s="531" t="s">
        <v>4888</v>
      </c>
      <c r="E4221" s="1" t="str">
        <f>IFERROR(YEAR(D4221),LEFT(D4221,4))</f>
        <v>1852</v>
      </c>
      <c r="F4221" s="1" t="str">
        <f>IF(ISTEXT(D4221),RIGHT(D4221,5),TEXT(D4221,"mm/dd"))</f>
        <v>06/25</v>
      </c>
      <c r="G4221" s="39">
        <f>SUM(MID(E4221,1,1),MID(E4221,2,1),MID(E4221,3,1),MID(E4221,4,1),MID(F4221,1,1),MID(F4221,2,1),MID(F4221,4,1),MID(F4221,5,1))</f>
        <v>29</v>
      </c>
      <c r="H4221" s="41">
        <f>IF(MOD(G4221,9)=0,9,MOD(G4221,9))</f>
        <v>2</v>
      </c>
      <c r="I4221" s="45" t="str">
        <f>IFERROR(MID("日月火水木金土",WEEKDAY(D4221),1),"")</f>
        <v/>
      </c>
      <c r="J4221" s="304" t="s">
        <v>627</v>
      </c>
      <c r="K4221" s="202" t="str">
        <f>VLOOKUP(F4221,石と花メイン,3,FALSE)</f>
        <v>◆翠玉</v>
      </c>
      <c r="L4221" s="297" t="str">
        <f>VLOOKUP(F4221,石と花メイン,4,FALSE)</f>
        <v>透かし百合【岩百合】</v>
      </c>
      <c r="M4221" s="393">
        <f>IF(OR(MONTH(F4221)&lt;7,AND(MONTH(F4221)=7,DAY(F4221)&lt;=25)),
MOD(SUM((E4221-1901)*365,259),260),
MOD(SUM((E4221-1900)*365,259),260))</f>
        <v>54</v>
      </c>
      <c r="N4221" s="390">
        <f>IF(AND(MONTH(F4221)=7,DAY(F4221)&gt;25),1,
ROUNDDOWN((SUM(VLOOKUP(MONTH(F4221),D暦変換用数値,2,FALSE),DAY(F4221))/28)+1,0))</f>
        <v>12</v>
      </c>
      <c r="O4221" s="205">
        <f>IF(AND(MONTH(F4221)=7,DAY(F4221)&gt;25),DAY(F4221)-25,
MOD((SUM(VLOOKUP(MONTH(F4221),D暦変換用数値,2,FALSE),DAY(F4221))),28)+1)</f>
        <v>27</v>
      </c>
      <c r="P4221" s="406">
        <f>IF(OR(MONTH(F4221)&lt;7,AND(MONTH(F4221)=7,DAY(F4221)&lt;=25)),
MOD(SUM((E4221-1901)*365,(N4221-1)*28,O4221,258),260),
MOD(SUM((E4221-1900)*365,(N4221-1)*28,O4221,258),260))</f>
        <v>128</v>
      </c>
      <c r="Q4221" s="373" t="str">
        <f>VLOOKUP(MOD(P4221,4),色,2,FALSE)</f>
        <v>黄色い</v>
      </c>
      <c r="R4221" s="291" t="str">
        <f>VLOOKUP(MOD(P4221,13),銀河の音,2,FALSE)</f>
        <v>スペクトルの</v>
      </c>
      <c r="S4221" s="384" t="str">
        <f>VLOOKUP(MOD(P4221,20),太陽の紋章,2,FALSE)</f>
        <v>星</v>
      </c>
      <c r="T4221" s="103" t="s">
        <v>4889</v>
      </c>
    </row>
    <row r="4222" spans="1:20">
      <c r="A4222" s="282" t="str">
        <f>VLOOKUP(MOD(E4222,10),十干,2,FALSE)</f>
        <v>丙</v>
      </c>
      <c r="B4222" s="283" t="str">
        <f>VLOOKUP(MOD(E4222,12),十二支,3,FALSE)</f>
        <v xml:space="preserve">11 木 </v>
      </c>
      <c r="C4222" s="287" t="str">
        <f>VLOOKUP(F4222,星座,3,TRUE)</f>
        <v xml:space="preserve">10 龍 </v>
      </c>
      <c r="D4222" s="533" t="s">
        <v>8886</v>
      </c>
      <c r="E4222" s="83" t="str">
        <f>IFERROR(YEAR(D4222),LEFT(D4222,4))</f>
        <v>1876</v>
      </c>
      <c r="F4222" s="83" t="str">
        <f>IF(ISTEXT(D4222),RIGHT(D4222,5),TEXT(D4222,"mm/dd"))</f>
        <v>07/01</v>
      </c>
      <c r="G4222" s="88">
        <f>SUM(MID(E4222,1,1),MID(E4222,2,1),MID(E4222,3,1),MID(E4222,4,1),MID(F4222,1,1),MID(F4222,2,1),MID(F4222,4,1),MID(F4222,5,1))</f>
        <v>30</v>
      </c>
      <c r="H4222" s="88">
        <f>IF(MOD(G4222,9)=0,9,MOD(G4222,9))</f>
        <v>3</v>
      </c>
      <c r="I4222" s="83" t="str">
        <f>IFERROR(MID("日月火水木金土",WEEKDAY(D4222),1),"")</f>
        <v/>
      </c>
      <c r="J4222" s="303" t="s">
        <v>1955</v>
      </c>
      <c r="K4222" s="87" t="str">
        <f>VLOOKUP(F4222,石と花メイン,3,FALSE)</f>
        <v>◆紅玉</v>
      </c>
      <c r="L4222" s="296" t="str">
        <f>VLOOKUP(F4222,石と花メイン,4,FALSE)</f>
        <v>松葉菊【仙人掌菊】</v>
      </c>
      <c r="M4222" s="392">
        <f>IF(OR(MONTH(F4222)&lt;7,AND(MONTH(F4222)=7,DAY(F4222)&lt;=25)),
MOD(SUM((E4222-1901)*365,259),260),
MOD(SUM((E4222-1900)*365,259),260))</f>
        <v>234</v>
      </c>
      <c r="N4222" s="330">
        <f>IF(AND(MONTH(F4222)=7,DAY(F4222)&gt;25),1,
ROUNDDOWN((SUM(VLOOKUP(MONTH(F4222),D暦変換用数値,2,FALSE),DAY(F4222))/28)+1,0))</f>
        <v>13</v>
      </c>
      <c r="O4222" s="84">
        <f>IF(AND(MONTH(F4222)=7,DAY(F4222)&gt;25),DAY(F4222)-25,
MOD((SUM(VLOOKUP(MONTH(F4222),D暦変換用数値,2,FALSE),DAY(F4222))),28)+1)</f>
        <v>5</v>
      </c>
      <c r="P4222" s="405">
        <f>IF(OR(MONTH(F4222)&lt;7,AND(MONTH(F4222)=7,DAY(F4222)&lt;=25)),
MOD(SUM((E4222-1901)*365,(N4222-1)*28,O4222,258),260),
MOD(SUM((E4222-1900)*365,(N4222-1)*28,O4222,258),260))</f>
        <v>54</v>
      </c>
      <c r="Q4222" s="371" t="str">
        <f>VLOOKUP(MOD(P4222,4),色,2,FALSE)</f>
        <v>白い</v>
      </c>
      <c r="R4222" s="289" t="str">
        <f>VLOOKUP(MOD(P4222,13),銀河の音,2,FALSE)</f>
        <v>月の</v>
      </c>
      <c r="S4222" s="382" t="str">
        <f>VLOOKUP(MOD(P4222,20),太陽の紋章,2,FALSE)</f>
        <v>魔法使い</v>
      </c>
      <c r="T4222" s="95" t="s">
        <v>6706</v>
      </c>
    </row>
    <row r="4223" spans="1:20">
      <c r="A4223" s="50" t="str">
        <f>VLOOKUP(MOD(E4223,10),十干,2,FALSE)</f>
        <v>庚</v>
      </c>
      <c r="B4223" s="199" t="str">
        <f>VLOOKUP(MOD(E4223,12),十二支,3,FALSE)</f>
        <v xml:space="preserve">11 木 </v>
      </c>
      <c r="C4223" s="201" t="str">
        <f>VLOOKUP(F4223,星座,3,TRUE)</f>
        <v xml:space="preserve">11 木 </v>
      </c>
      <c r="D4223" s="531">
        <v>330</v>
      </c>
      <c r="E4223" s="1">
        <f>IFERROR(YEAR(D4223),LEFT(D4223,4))</f>
        <v>1900</v>
      </c>
      <c r="F4223" s="1" t="str">
        <f>IF(ISTEXT(D4223),RIGHT(D4223,5),TEXT(D4223,"mm/dd"))</f>
        <v>11/25</v>
      </c>
      <c r="G4223" s="39">
        <f>SUM(MID(E4223,1,1),MID(E4223,2,1),MID(E4223,3,1),MID(E4223,4,1),MID(F4223,1,1),MID(F4223,2,1),MID(F4223,4,1),MID(F4223,5,1))</f>
        <v>19</v>
      </c>
      <c r="H4223" s="41">
        <f>IF(MOD(G4223,9)=0,9,MOD(G4223,9))</f>
        <v>1</v>
      </c>
      <c r="I4223" s="45" t="str">
        <f>IFERROR(MID("日月火水木金土",WEEKDAY(D4223),1),"")</f>
        <v>日</v>
      </c>
      <c r="J4223" s="304" t="s">
        <v>2916</v>
      </c>
      <c r="K4223" s="202" t="str">
        <f>VLOOKUP(F4223,石と花メイン,3,FALSE)</f>
        <v>◆青玉</v>
      </c>
      <c r="L4223" s="297" t="str">
        <f>VLOOKUP(F4223,石と花メイン,4,FALSE)</f>
        <v>ネリネ【ダイヤモンドリリー】</v>
      </c>
      <c r="M4223" s="393">
        <f>IF(OR(MONTH(F4223)&lt;7,AND(MONTH(F4223)=7,DAY(F4223)&lt;=25)),
MOD(SUM((E4223-1901)*365,259),260),
MOD(SUM((E4223-1900)*365,259),260))</f>
        <v>259</v>
      </c>
      <c r="N4223" s="390">
        <f>IF(AND(MONTH(F4223)=7,DAY(F4223)&gt;25),1,
ROUNDDOWN((SUM(VLOOKUP(MONTH(F4223),D暦変換用数値,2,FALSE),DAY(F4223))/28)+1,0))</f>
        <v>5</v>
      </c>
      <c r="O4223" s="205">
        <f>IF(AND(MONTH(F4223)=7,DAY(F4223)&gt;25),DAY(F4223)-25,
MOD((SUM(VLOOKUP(MONTH(F4223),D暦変換用数値,2,FALSE),DAY(F4223))),28)+1)</f>
        <v>11</v>
      </c>
      <c r="P4223" s="406">
        <f>IF(OR(MONTH(F4223)&lt;7,AND(MONTH(F4223)=7,DAY(F4223)&lt;=25)),
MOD(SUM((E4223-1901)*365,(N4223-1)*28,O4223,258),260),
MOD(SUM((E4223-1900)*365,(N4223-1)*28,O4223,258),260))</f>
        <v>121</v>
      </c>
      <c r="Q4223" s="372" t="str">
        <f>VLOOKUP(MOD(P4223,4),色,2,FALSE)</f>
        <v>赤い</v>
      </c>
      <c r="R4223" s="290" t="str">
        <f>VLOOKUP(MOD(P4223,13),銀河の音,2,FALSE)</f>
        <v>自己存在の</v>
      </c>
      <c r="S4223" s="383" t="str">
        <f>VLOOKUP(MOD(P4223,20),太陽の紋章,2,FALSE)</f>
        <v>竜</v>
      </c>
      <c r="T4223" s="97" t="s">
        <v>3153</v>
      </c>
    </row>
    <row r="4224" spans="1:20">
      <c r="A4224" s="282" t="str">
        <f>VLOOKUP(MOD(E4224,10),十干,2,FALSE)</f>
        <v>庚</v>
      </c>
      <c r="B4224" s="283" t="str">
        <f>VLOOKUP(MOD(E4224,12),十二支,3,FALSE)</f>
        <v xml:space="preserve">11 木 </v>
      </c>
      <c r="C4224" s="287" t="str">
        <f>VLOOKUP(F4224,星座,3,TRUE)</f>
        <v xml:space="preserve">11 木 </v>
      </c>
      <c r="D4224" s="533">
        <v>335</v>
      </c>
      <c r="E4224" s="83">
        <f>IFERROR(YEAR(D4224),LEFT(D4224,4))</f>
        <v>1900</v>
      </c>
      <c r="F4224" s="83" t="str">
        <f>IF(ISTEXT(D4224),RIGHT(D4224,5),TEXT(D4224,"mm/dd"))</f>
        <v>11/30</v>
      </c>
      <c r="G4224" s="88">
        <f>SUM(MID(E4224,1,1),MID(E4224,2,1),MID(E4224,3,1),MID(E4224,4,1),MID(F4224,1,1),MID(F4224,2,1),MID(F4224,4,1),MID(F4224,5,1))</f>
        <v>15</v>
      </c>
      <c r="H4224" s="88">
        <f>IF(MOD(G4224,9)=0,9,MOD(G4224,9))</f>
        <v>6</v>
      </c>
      <c r="I4224" s="83" t="str">
        <f>IFERROR(MID("日月火水木金土",WEEKDAY(D4224),1),"")</f>
        <v>金</v>
      </c>
      <c r="J4224" s="303" t="s">
        <v>2917</v>
      </c>
      <c r="K4224" s="87" t="str">
        <f>VLOOKUP(F4224,石と花メイン,3,FALSE)</f>
        <v>◇金剛石</v>
      </c>
      <c r="L4224" s="296" t="str">
        <f>VLOOKUP(F4224,石と花メイン,4,FALSE)</f>
        <v>敦盛草</v>
      </c>
      <c r="M4224" s="392">
        <f>IF(OR(MONTH(F4224)&lt;7,AND(MONTH(F4224)=7,DAY(F4224)&lt;=25)),
MOD(SUM((E4224-1901)*365,259),260),
MOD(SUM((E4224-1900)*365,259),260))</f>
        <v>259</v>
      </c>
      <c r="N4224" s="330">
        <f>IF(AND(MONTH(F4224)=7,DAY(F4224)&gt;25),1,
ROUNDDOWN((SUM(VLOOKUP(MONTH(F4224),D暦変換用数値,2,FALSE),DAY(F4224))/28)+1,0))</f>
        <v>5</v>
      </c>
      <c r="O4224" s="84">
        <f>IF(AND(MONTH(F4224)=7,DAY(F4224)&gt;25),DAY(F4224)-25,
MOD((SUM(VLOOKUP(MONTH(F4224),D暦変換用数値,2,FALSE),DAY(F4224))),28)+1)</f>
        <v>16</v>
      </c>
      <c r="P4224" s="405">
        <f>IF(OR(MONTH(F4224)&lt;7,AND(MONTH(F4224)=7,DAY(F4224)&lt;=25)),
MOD(SUM((E4224-1901)*365,(N4224-1)*28,O4224,258),260),
MOD(SUM((E4224-1900)*365,(N4224-1)*28,O4224,258),260))</f>
        <v>126</v>
      </c>
      <c r="Q4224" s="371" t="str">
        <f>VLOOKUP(MOD(P4224,4),色,2,FALSE)</f>
        <v>白い</v>
      </c>
      <c r="R4224" s="289" t="str">
        <f>VLOOKUP(MOD(P4224,13),銀河の音,2,FALSE)</f>
        <v>太陽の</v>
      </c>
      <c r="S4224" s="382" t="str">
        <f>VLOOKUP(MOD(P4224,20),太陽の紋章,2,FALSE)</f>
        <v>世界の橋渡し</v>
      </c>
      <c r="T4224" s="102" t="s">
        <v>3179</v>
      </c>
    </row>
    <row r="4225" spans="1:20">
      <c r="A4225" s="50" t="str">
        <f>VLOOKUP(MOD(E4225,10),十干,2,FALSE)</f>
        <v>壬</v>
      </c>
      <c r="B4225" s="199" t="str">
        <f>VLOOKUP(MOD(E4225,12),十二支,3,FALSE)</f>
        <v xml:space="preserve">11 木 </v>
      </c>
      <c r="C4225" s="201" t="str">
        <f>VLOOKUP(F4225,星座,3,TRUE)</f>
        <v xml:space="preserve">11 木 </v>
      </c>
      <c r="D4225" s="531">
        <v>4712</v>
      </c>
      <c r="E4225" s="1">
        <f>IFERROR(YEAR(D4225),LEFT(D4225,4))</f>
        <v>1912</v>
      </c>
      <c r="F4225" s="1" t="str">
        <f>IF(ISTEXT(D4225),RIGHT(D4225,5),TEXT(D4225,"mm/dd"))</f>
        <v>11/24</v>
      </c>
      <c r="G4225" s="39">
        <f>SUM(MID(E4225,1,1),MID(E4225,2,1),MID(E4225,3,1),MID(E4225,4,1),MID(F4225,1,1),MID(F4225,2,1),MID(F4225,4,1),MID(F4225,5,1))</f>
        <v>21</v>
      </c>
      <c r="H4225" s="41">
        <f>IF(MOD(G4225,9)=0,9,MOD(G4225,9))</f>
        <v>3</v>
      </c>
      <c r="I4225" s="45" t="str">
        <f>IFERROR(MID("日月火水木金土",WEEKDAY(D4225),1),"")</f>
        <v>日</v>
      </c>
      <c r="J4225" s="304" t="s">
        <v>3557</v>
      </c>
      <c r="K4225" s="202" t="str">
        <f>VLOOKUP(F4225,石と花メイン,3,FALSE)</f>
        <v>○真珠</v>
      </c>
      <c r="L4225" s="297" t="str">
        <f>VLOOKUP(F4225,石と花メイン,4,FALSE)</f>
        <v>莢迷</v>
      </c>
      <c r="M4225" s="393">
        <f>IF(OR(MONTH(F4225)&lt;7,AND(MONTH(F4225)=7,DAY(F4225)&lt;=25)),
MOD(SUM((E4225-1901)*365,259),260),
MOD(SUM((E4225-1900)*365,259),260))</f>
        <v>219</v>
      </c>
      <c r="N4225" s="390">
        <f>IF(AND(MONTH(F4225)=7,DAY(F4225)&gt;25),1,
ROUNDDOWN((SUM(VLOOKUP(MONTH(F4225),D暦変換用数値,2,FALSE),DAY(F4225))/28)+1,0))</f>
        <v>5</v>
      </c>
      <c r="O4225" s="205">
        <f>IF(AND(MONTH(F4225)=7,DAY(F4225)&gt;25),DAY(F4225)-25,
MOD((SUM(VLOOKUP(MONTH(F4225),D暦変換用数値,2,FALSE),DAY(F4225))),28)+1)</f>
        <v>10</v>
      </c>
      <c r="P4225" s="406">
        <f>IF(OR(MONTH(F4225)&lt;7,AND(MONTH(F4225)=7,DAY(F4225)&lt;=25)),
MOD(SUM((E4225-1901)*365,(N4225-1)*28,O4225,258),260),
MOD(SUM((E4225-1900)*365,(N4225-1)*28,O4225,258),260))</f>
        <v>80</v>
      </c>
      <c r="Q4225" s="373" t="str">
        <f>VLOOKUP(MOD(P4225,4),色,2,FALSE)</f>
        <v>黄色い</v>
      </c>
      <c r="R4225" s="291" t="str">
        <f>VLOOKUP(MOD(P4225,13),銀河の音,2,FALSE)</f>
        <v>月の</v>
      </c>
      <c r="S4225" s="384" t="str">
        <f>VLOOKUP(MOD(P4225,20),太陽の紋章,2,FALSE)</f>
        <v>太陽</v>
      </c>
      <c r="T4225" s="98" t="s">
        <v>3736</v>
      </c>
    </row>
    <row r="4226" spans="1:20">
      <c r="A4226" s="49" t="str">
        <f>VLOOKUP(MOD(E4226,10),十干,2,FALSE)</f>
        <v>甲</v>
      </c>
      <c r="B4226" s="199" t="str">
        <f>VLOOKUP(MOD(E4226,12),十二支,3,FALSE)</f>
        <v xml:space="preserve">11 木 </v>
      </c>
      <c r="C4226" s="201" t="str">
        <f>VLOOKUP(F4226,星座,3,TRUE)</f>
        <v xml:space="preserve">11 木 </v>
      </c>
      <c r="D4226" s="535">
        <v>9096</v>
      </c>
      <c r="E4226" s="45">
        <f>IFERROR(YEAR(D4226),LEFT(D4226,4))</f>
        <v>1924</v>
      </c>
      <c r="F4226" s="45" t="str">
        <f>IF(ISTEXT(D4226),RIGHT(D4226,5),TEXT(D4226,"mm/dd"))</f>
        <v>11/25</v>
      </c>
      <c r="G4226" s="41">
        <f>SUM(MID(E4226,1,1),MID(E4226,2,1),MID(E4226,3,1),MID(E4226,4,1),MID(F4226,1,1),MID(F4226,2,1),MID(F4226,4,1),MID(F4226,5,1))</f>
        <v>25</v>
      </c>
      <c r="H4226" s="41">
        <f>IF(MOD(G4226,9)=0,9,MOD(G4226,9))</f>
        <v>7</v>
      </c>
      <c r="I4226" s="45" t="str">
        <f>IFERROR(MID("日月火水木金土",WEEKDAY(D4226),1),"")</f>
        <v>火</v>
      </c>
      <c r="J4226" s="305" t="s">
        <v>1094</v>
      </c>
      <c r="K4226" s="203" t="str">
        <f>VLOOKUP(F4226,石と花メイン,3,FALSE)</f>
        <v>◆青玉</v>
      </c>
      <c r="L4226" s="298" t="str">
        <f>VLOOKUP(F4226,石と花メイン,4,FALSE)</f>
        <v>ネリネ【ダイヤモンドリリー】</v>
      </c>
      <c r="M4226" s="394">
        <f>IF(OR(MONTH(F4226)&lt;7,AND(MONTH(F4226)=7,DAY(F4226)&lt;=25)),
MOD(SUM((E4226-1901)*365,259),260),
MOD(SUM((E4226-1900)*365,259),260))</f>
        <v>179</v>
      </c>
      <c r="N4226" s="391">
        <f>IF(AND(MONTH(F4226)=7,DAY(F4226)&gt;25),1,
ROUNDDOWN((SUM(VLOOKUP(MONTH(F4226),D暦変換用数値,2,FALSE),DAY(F4226))/28)+1,0))</f>
        <v>5</v>
      </c>
      <c r="O4226" s="46">
        <f>IF(AND(MONTH(F4226)=7,DAY(F4226)&gt;25),DAY(F4226)-25,
MOD((SUM(VLOOKUP(MONTH(F4226),D暦変換用数値,2,FALSE),DAY(F4226))),28)+1)</f>
        <v>11</v>
      </c>
      <c r="P4226" s="407">
        <f>IF(OR(MONTH(F4226)&lt;7,AND(MONTH(F4226)=7,DAY(F4226)&lt;=25)),
MOD(SUM((E4226-1901)*365,(N4226-1)*28,O4226,258),260),
MOD(SUM((E4226-1900)*365,(N4226-1)*28,O4226,258),260))</f>
        <v>41</v>
      </c>
      <c r="Q4226" s="372" t="str">
        <f>VLOOKUP(MOD(P4226,4),色,2,FALSE)</f>
        <v>赤い</v>
      </c>
      <c r="R4226" s="290" t="str">
        <f>VLOOKUP(MOD(P4226,13),銀河の音,2,FALSE)</f>
        <v>月の</v>
      </c>
      <c r="S4226" s="383" t="str">
        <f>VLOOKUP(MOD(P4226,20),太陽の紋章,2,FALSE)</f>
        <v>竜</v>
      </c>
      <c r="T4226" s="79"/>
    </row>
    <row r="4227" spans="1:20">
      <c r="A4227" s="76" t="str">
        <f>VLOOKUP(MOD(E4227,10),十干,2,FALSE)</f>
        <v>甲</v>
      </c>
      <c r="B4227" s="199" t="str">
        <f>VLOOKUP(MOD(E4227,12),十二支,3,FALSE)</f>
        <v xml:space="preserve">11 木 </v>
      </c>
      <c r="C4227" s="201" t="str">
        <f>VLOOKUP(F4227,星座,3,TRUE)</f>
        <v xml:space="preserve">11 木 </v>
      </c>
      <c r="D4227" s="534">
        <v>9108</v>
      </c>
      <c r="E4227" s="116">
        <f>IFERROR(YEAR(D4227),LEFT(D4227,4))</f>
        <v>1924</v>
      </c>
      <c r="F4227" s="116" t="str">
        <f>IF(ISTEXT(D4227),RIGHT(D4227,5),TEXT(D4227,"mm/dd"))</f>
        <v>12/07</v>
      </c>
      <c r="G4227" s="120">
        <f>SUM(MID(E4227,1,1),MID(E4227,2,1),MID(E4227,3,1),MID(E4227,4,1),MID(F4227,1,1),MID(F4227,2,1),MID(F4227,4,1),MID(F4227,5,1))</f>
        <v>26</v>
      </c>
      <c r="H4227" s="120">
        <f>IF(MOD(G4227,9)=0,9,MOD(G4227,9))</f>
        <v>8</v>
      </c>
      <c r="I4227" s="116" t="str">
        <f>IFERROR(MID("日月火水木金土",WEEKDAY(D4227),1),"")</f>
        <v>日</v>
      </c>
      <c r="J4227" s="306" t="s">
        <v>7618</v>
      </c>
      <c r="K4227" s="203" t="str">
        <f>VLOOKUP(F4227,石と花メイン,3,FALSE)</f>
        <v>□水晶</v>
      </c>
      <c r="L4227" s="299" t="str">
        <f>VLOOKUP(F4227,石と花メイン,4,FALSE)</f>
        <v>シクラメン【篝火花】</v>
      </c>
      <c r="M4227" s="395">
        <f>IF(OR(MONTH(F4227)&lt;7,AND(MONTH(F4227)=7,DAY(F4227)&lt;=25)),
MOD(SUM((E4227-1901)*365,259),260),
MOD(SUM((E4227-1900)*365,259),260))</f>
        <v>179</v>
      </c>
      <c r="N4227" s="121">
        <f>IF(AND(MONTH(F4227)=7,DAY(F4227)&gt;25),1,
ROUNDDOWN((SUM(VLOOKUP(MONTH(F4227),D暦変換用数値,2,FALSE),DAY(F4227))/28)+1,0))</f>
        <v>5</v>
      </c>
      <c r="O4227" s="117">
        <f>IF(AND(MONTH(F4227)=7,DAY(F4227)&gt;25),DAY(F4227)-25,
MOD((SUM(VLOOKUP(MONTH(F4227),D暦変換用数値,2,FALSE),DAY(F4227))),28)+1)</f>
        <v>23</v>
      </c>
      <c r="P4227" s="408">
        <f>IF(OR(MONTH(F4227)&lt;7,AND(MONTH(F4227)=7,DAY(F4227)&lt;=25)),
MOD(SUM((E4227-1901)*365,(N4227-1)*28,O4227,258),260),
MOD(SUM((E4227-1900)*365,(N4227-1)*28,O4227,258),260))</f>
        <v>53</v>
      </c>
      <c r="Q4227" s="372" t="str">
        <f>VLOOKUP(MOD(P4227,4),色,2,FALSE)</f>
        <v>赤い</v>
      </c>
      <c r="R4227" s="290" t="str">
        <f>VLOOKUP(MOD(P4227,13),銀河の音,2,FALSE)</f>
        <v>磁気の</v>
      </c>
      <c r="S4227" s="383" t="str">
        <f>VLOOKUP(MOD(P4227,20),太陽の紋章,2,FALSE)</f>
        <v>空歩く者</v>
      </c>
      <c r="T4227" s="126" t="s">
        <v>7619</v>
      </c>
    </row>
    <row r="4228" spans="1:20">
      <c r="A4228" s="50" t="str">
        <f>VLOOKUP(MOD(E4228,10),十干,2,FALSE)</f>
        <v>丙</v>
      </c>
      <c r="B4228" s="199" t="str">
        <f>VLOOKUP(MOD(E4228,12),十二支,3,FALSE)</f>
        <v xml:space="preserve">11 木 </v>
      </c>
      <c r="C4228" s="201" t="str">
        <f>VLOOKUP(F4228,星座,3,TRUE)</f>
        <v xml:space="preserve">11 木 </v>
      </c>
      <c r="D4228" s="531">
        <v>13482</v>
      </c>
      <c r="E4228" s="1">
        <f>IFERROR(YEAR(D4228),LEFT(D4228,4))</f>
        <v>1936</v>
      </c>
      <c r="F4228" s="1" t="str">
        <f>IF(ISTEXT(D4228),RIGHT(D4228,5),TEXT(D4228,"mm/dd"))</f>
        <v>11/28</v>
      </c>
      <c r="G4228" s="39">
        <f>SUM(MID(E4228,1,1),MID(E4228,2,1),MID(E4228,3,1),MID(E4228,4,1),MID(F4228,1,1),MID(F4228,2,1),MID(F4228,4,1),MID(F4228,5,1))</f>
        <v>31</v>
      </c>
      <c r="H4228" s="41">
        <f>IF(MOD(G4228,9)=0,9,MOD(G4228,9))</f>
        <v>4</v>
      </c>
      <c r="I4228" s="45" t="str">
        <f>IFERROR(MID("日月火水木金土",WEEKDAY(D4228),1),"")</f>
        <v>土</v>
      </c>
      <c r="J4228" s="304" t="s">
        <v>3558</v>
      </c>
      <c r="K4228" s="202" t="str">
        <f>VLOOKUP(F4228,石と花メイン,3,FALSE)</f>
        <v>◆翠玉</v>
      </c>
      <c r="L4228" s="297" t="str">
        <f>VLOOKUP(F4228,石と花メイン,4,FALSE)</f>
        <v>サンダーソニア【提灯百合】</v>
      </c>
      <c r="M4228" s="393">
        <f>IF(OR(MONTH(F4228)&lt;7,AND(MONTH(F4228)=7,DAY(F4228)&lt;=25)),
MOD(SUM((E4228-1901)*365,259),260),
MOD(SUM((E4228-1900)*365,259),260))</f>
        <v>139</v>
      </c>
      <c r="N4228" s="390">
        <f>IF(AND(MONTH(F4228)=7,DAY(F4228)&gt;25),1,
ROUNDDOWN((SUM(VLOOKUP(MONTH(F4228),D暦変換用数値,2,FALSE),DAY(F4228))/28)+1,0))</f>
        <v>5</v>
      </c>
      <c r="O4228" s="205">
        <f>IF(AND(MONTH(F4228)=7,DAY(F4228)&gt;25),DAY(F4228)-25,
MOD((SUM(VLOOKUP(MONTH(F4228),D暦変換用数値,2,FALSE),DAY(F4228))),28)+1)</f>
        <v>14</v>
      </c>
      <c r="P4228" s="406">
        <f>IF(OR(MONTH(F4228)&lt;7,AND(MONTH(F4228)=7,DAY(F4228)&lt;=25)),
MOD(SUM((E4228-1901)*365,(N4228-1)*28,O4228,258),260),
MOD(SUM((E4228-1900)*365,(N4228-1)*28,O4228,258),260))</f>
        <v>4</v>
      </c>
      <c r="Q4228" s="373" t="str">
        <f>VLOOKUP(MOD(P4228,4),色,2,FALSE)</f>
        <v>黄色い</v>
      </c>
      <c r="R4228" s="291" t="str">
        <f>VLOOKUP(MOD(P4228,13),銀河の音,2,FALSE)</f>
        <v>自己存在の</v>
      </c>
      <c r="S4228" s="384" t="str">
        <f>VLOOKUP(MOD(P4228,20),太陽の紋章,2,FALSE)</f>
        <v>種</v>
      </c>
      <c r="T4228" s="98" t="s">
        <v>3736</v>
      </c>
    </row>
    <row r="4229" spans="1:20">
      <c r="A4229" s="50" t="str">
        <f>VLOOKUP(MOD(E4229,10),十干,2,FALSE)</f>
        <v>丙</v>
      </c>
      <c r="B4229" s="199" t="str">
        <f>VLOOKUP(MOD(E4229,12),十二支,3,FALSE)</f>
        <v xml:space="preserve">11 木 </v>
      </c>
      <c r="C4229" s="201" t="str">
        <f>VLOOKUP(F4229,星座,3,TRUE)</f>
        <v xml:space="preserve">11 木 </v>
      </c>
      <c r="D4229" s="531">
        <v>13486</v>
      </c>
      <c r="E4229" s="1">
        <f>IFERROR(YEAR(D4229),LEFT(D4229,4))</f>
        <v>1936</v>
      </c>
      <c r="F4229" s="1" t="str">
        <f>IF(ISTEXT(D4229),RIGHT(D4229,5),TEXT(D4229,"mm/dd"))</f>
        <v>12/02</v>
      </c>
      <c r="G4229" s="39">
        <f>SUM(MID(E4229,1,1),MID(E4229,2,1),MID(E4229,3,1),MID(E4229,4,1),MID(F4229,1,1),MID(F4229,2,1),MID(F4229,4,1),MID(F4229,5,1))</f>
        <v>24</v>
      </c>
      <c r="H4229" s="41">
        <f>IF(MOD(G4229,9)=0,9,MOD(G4229,9))</f>
        <v>6</v>
      </c>
      <c r="I4229" s="45" t="str">
        <f>IFERROR(MID("日月火水木金土",WEEKDAY(D4229),1),"")</f>
        <v>水</v>
      </c>
      <c r="J4229" s="304" t="s">
        <v>3559</v>
      </c>
      <c r="K4229" s="202" t="str">
        <f>VLOOKUP(F4229,石と花メイン,3,FALSE)</f>
        <v>◇金剛石</v>
      </c>
      <c r="L4229" s="297" t="str">
        <f>VLOOKUP(F4229,石と花メイン,4,FALSE)</f>
        <v>サイネリア【富貴菊】</v>
      </c>
      <c r="M4229" s="393">
        <f>IF(OR(MONTH(F4229)&lt;7,AND(MONTH(F4229)=7,DAY(F4229)&lt;=25)),
MOD(SUM((E4229-1901)*365,259),260),
MOD(SUM((E4229-1900)*365,259),260))</f>
        <v>139</v>
      </c>
      <c r="N4229" s="390">
        <f>IF(AND(MONTH(F4229)=7,DAY(F4229)&gt;25),1,
ROUNDDOWN((SUM(VLOOKUP(MONTH(F4229),D暦変換用数値,2,FALSE),DAY(F4229))/28)+1,0))</f>
        <v>5</v>
      </c>
      <c r="O4229" s="205">
        <f>IF(AND(MONTH(F4229)=7,DAY(F4229)&gt;25),DAY(F4229)-25,
MOD((SUM(VLOOKUP(MONTH(F4229),D暦変換用数値,2,FALSE),DAY(F4229))),28)+1)</f>
        <v>18</v>
      </c>
      <c r="P4229" s="406">
        <f>IF(OR(MONTH(F4229)&lt;7,AND(MONTH(F4229)=7,DAY(F4229)&lt;=25)),
MOD(SUM((E4229-1901)*365,(N4229-1)*28,O4229,258),260),
MOD(SUM((E4229-1900)*365,(N4229-1)*28,O4229,258),260))</f>
        <v>8</v>
      </c>
      <c r="Q4229" s="373" t="str">
        <f>VLOOKUP(MOD(P4229,4),色,2,FALSE)</f>
        <v>黄色い</v>
      </c>
      <c r="R4229" s="291" t="str">
        <f>VLOOKUP(MOD(P4229,13),銀河の音,2,FALSE)</f>
        <v>銀河の</v>
      </c>
      <c r="S4229" s="384" t="str">
        <f>VLOOKUP(MOD(P4229,20),太陽の紋章,2,FALSE)</f>
        <v>星</v>
      </c>
      <c r="T4229" s="98" t="s">
        <v>3736</v>
      </c>
    </row>
    <row r="4230" spans="1:20">
      <c r="A4230" s="50" t="str">
        <f>VLOOKUP(MOD(E4230,10),十干,2,FALSE)</f>
        <v>丙</v>
      </c>
      <c r="B4230" s="199" t="str">
        <f>VLOOKUP(MOD(E4230,12),十二支,3,FALSE)</f>
        <v xml:space="preserve">11 木 </v>
      </c>
      <c r="C4230" s="201" t="str">
        <f>VLOOKUP(F4230,星座,3,TRUE)</f>
        <v xml:space="preserve">11 木 </v>
      </c>
      <c r="D4230" s="531">
        <v>13489</v>
      </c>
      <c r="E4230" s="1">
        <f>IFERROR(YEAR(D4230),LEFT(D4230,4))</f>
        <v>1936</v>
      </c>
      <c r="F4230" s="1" t="str">
        <f>IF(ISTEXT(D4230),RIGHT(D4230,5),TEXT(D4230,"mm/dd"))</f>
        <v>12/05</v>
      </c>
      <c r="G4230" s="39">
        <f>SUM(MID(E4230,1,1),MID(E4230,2,1),MID(E4230,3,1),MID(E4230,4,1),MID(F4230,1,1),MID(F4230,2,1),MID(F4230,4,1),MID(F4230,5,1))</f>
        <v>27</v>
      </c>
      <c r="H4230" s="41">
        <f>IF(MOD(G4230,9)=0,9,MOD(G4230,9))</f>
        <v>9</v>
      </c>
      <c r="I4230" s="45" t="str">
        <f>IFERROR(MID("日月火水木金土",WEEKDAY(D4230),1),"")</f>
        <v>土</v>
      </c>
      <c r="J4230" s="304" t="s">
        <v>3560</v>
      </c>
      <c r="K4230" s="202" t="str">
        <f>VLOOKUP(F4230,石と花メイン,3,FALSE)</f>
        <v>■瑪瑙</v>
      </c>
      <c r="L4230" s="297" t="str">
        <f>VLOOKUP(F4230,石と花メイン,4,FALSE)</f>
        <v>ドラセナ【竜血樹】</v>
      </c>
      <c r="M4230" s="393">
        <f>IF(OR(MONTH(F4230)&lt;7,AND(MONTH(F4230)=7,DAY(F4230)&lt;=25)),
MOD(SUM((E4230-1901)*365,259),260),
MOD(SUM((E4230-1900)*365,259),260))</f>
        <v>139</v>
      </c>
      <c r="N4230" s="390">
        <f>IF(AND(MONTH(F4230)=7,DAY(F4230)&gt;25),1,
ROUNDDOWN((SUM(VLOOKUP(MONTH(F4230),D暦変換用数値,2,FALSE),DAY(F4230))/28)+1,0))</f>
        <v>5</v>
      </c>
      <c r="O4230" s="205">
        <f>IF(AND(MONTH(F4230)=7,DAY(F4230)&gt;25),DAY(F4230)-25,
MOD((SUM(VLOOKUP(MONTH(F4230),D暦変換用数値,2,FALSE),DAY(F4230))),28)+1)</f>
        <v>21</v>
      </c>
      <c r="P4230" s="406">
        <f>IF(OR(MONTH(F4230)&lt;7,AND(MONTH(F4230)=7,DAY(F4230)&lt;=25)),
MOD(SUM((E4230-1901)*365,(N4230-1)*28,O4230,258),260),
MOD(SUM((E4230-1900)*365,(N4230-1)*28,O4230,258),260))</f>
        <v>11</v>
      </c>
      <c r="Q4230" s="374" t="str">
        <f>VLOOKUP(MOD(P4230,4),色,2,FALSE)</f>
        <v>青い</v>
      </c>
      <c r="R4230" s="292" t="str">
        <f>VLOOKUP(MOD(P4230,13),銀河の音,2,FALSE)</f>
        <v>スペクトルの</v>
      </c>
      <c r="S4230" s="385" t="str">
        <f>VLOOKUP(MOD(P4230,20),太陽の紋章,2,FALSE)</f>
        <v>猿</v>
      </c>
      <c r="T4230" s="99" t="s">
        <v>460</v>
      </c>
    </row>
    <row r="4231" spans="1:20">
      <c r="A4231" s="334" t="str">
        <f>VLOOKUP(MOD(E4231,10),十干,2,FALSE)</f>
        <v>丙</v>
      </c>
      <c r="B4231" s="331" t="str">
        <f>VLOOKUP(MOD(E4231,12),十二支,3,FALSE)</f>
        <v xml:space="preserve">11 木 </v>
      </c>
      <c r="C4231" s="336" t="str">
        <f>VLOOKUP(F4231,星座,3,TRUE)</f>
        <v xml:space="preserve">11 木 </v>
      </c>
      <c r="D4231" s="534">
        <v>13492</v>
      </c>
      <c r="E4231" s="131">
        <f>IFERROR(YEAR(D4231),LEFT(D4231,4))</f>
        <v>1936</v>
      </c>
      <c r="F4231" s="131" t="str">
        <f>IF(ISTEXT(D4231),RIGHT(D4231,5),TEXT(D4231,"mm/dd"))</f>
        <v>12/08</v>
      </c>
      <c r="G4231" s="133">
        <f>SUM(MID(E4231,1,1),MID(E4231,2,1),MID(E4231,3,1),MID(E4231,4,1),MID(F4231,1,1),MID(F4231,2,1),MID(F4231,4,1),MID(F4231,5,1))</f>
        <v>30</v>
      </c>
      <c r="H4231" s="133">
        <f>IF(MOD(G4231,9)=0,9,MOD(G4231,9))</f>
        <v>3</v>
      </c>
      <c r="I4231" s="131" t="str">
        <f>IFERROR(MID("日月火水木金土",WEEKDAY(D4231),1),"")</f>
        <v>火</v>
      </c>
      <c r="J4231" s="306" t="s">
        <v>8539</v>
      </c>
      <c r="K4231" s="335" t="str">
        <f>VLOOKUP(F4231,石と花メイン,3,FALSE)</f>
        <v>◇金剛石</v>
      </c>
      <c r="L4231" s="302" t="str">
        <f>VLOOKUP(F4231,石と花メイン,4,FALSE)</f>
        <v>葦</v>
      </c>
      <c r="M4231" s="396">
        <f>IF(OR(MONTH(F4231)&lt;7,AND(MONTH(F4231)=7,DAY(F4231)&lt;=25)),
MOD(SUM((E4231-1901)*365,259),260),
MOD(SUM((E4231-1900)*365,259),260))</f>
        <v>139</v>
      </c>
      <c r="N4231" s="335">
        <f>IF(AND(MONTH(F4231)=7,DAY(F4231)&gt;25),1,
ROUNDDOWN((SUM(VLOOKUP(MONTH(F4231),D暦変換用数値,2,FALSE),DAY(F4231))/28)+1,0))</f>
        <v>5</v>
      </c>
      <c r="O4231" s="132">
        <f>IF(AND(MONTH(F4231)=7,DAY(F4231)&gt;25),DAY(F4231)-25,
MOD((SUM(VLOOKUP(MONTH(F4231),D暦変換用数値,2,FALSE),DAY(F4231))),28)+1)</f>
        <v>24</v>
      </c>
      <c r="P4231" s="404">
        <f>IF(OR(MONTH(F4231)&lt;7,AND(MONTH(F4231)=7,DAY(F4231)&lt;=25)),
MOD(SUM((E4231-1901)*365,(N4231-1)*28,O4231,258),260),
MOD(SUM((E4231-1900)*365,(N4231-1)*28,O4231,258),260))</f>
        <v>14</v>
      </c>
      <c r="Q4231" s="376" t="str">
        <f>VLOOKUP(MOD(P4231,4),色,2,FALSE)</f>
        <v>白い</v>
      </c>
      <c r="R4231" s="333" t="str">
        <f>VLOOKUP(MOD(P4231,13),銀河の音,2,FALSE)</f>
        <v>磁気の</v>
      </c>
      <c r="S4231" s="387" t="str">
        <f>VLOOKUP(MOD(P4231,20),太陽の紋章,2,FALSE)</f>
        <v>魔法使い</v>
      </c>
      <c r="T4231" s="145"/>
    </row>
    <row r="4232" spans="1:20">
      <c r="A4232" s="50" t="str">
        <f>VLOOKUP(MOD(E4232,10),十干,2,FALSE)</f>
        <v>丙</v>
      </c>
      <c r="B4232" s="199" t="str">
        <f>VLOOKUP(MOD(E4232,12),十二支,3,FALSE)</f>
        <v xml:space="preserve">11 木 </v>
      </c>
      <c r="C4232" s="201" t="str">
        <f>VLOOKUP(F4232,星座,3,TRUE)</f>
        <v xml:space="preserve">11 木 </v>
      </c>
      <c r="D4232" s="531">
        <v>13495</v>
      </c>
      <c r="E4232" s="1">
        <f>IFERROR(YEAR(D4232),LEFT(D4232,4))</f>
        <v>1936</v>
      </c>
      <c r="F4232" s="1" t="str">
        <f>IF(ISTEXT(D4232),RIGHT(D4232,5),TEXT(D4232,"mm/dd"))</f>
        <v>12/11</v>
      </c>
      <c r="G4232" s="39">
        <f>SUM(MID(E4232,1,1),MID(E4232,2,1),MID(E4232,3,1),MID(E4232,4,1),MID(F4232,1,1),MID(F4232,2,1),MID(F4232,4,1),MID(F4232,5,1))</f>
        <v>24</v>
      </c>
      <c r="H4232" s="41">
        <f>IF(MOD(G4232,9)=0,9,MOD(G4232,9))</f>
        <v>6</v>
      </c>
      <c r="I4232" s="45" t="str">
        <f>IFERROR(MID("日月火水木金土",WEEKDAY(D4232),1),"")</f>
        <v>金</v>
      </c>
      <c r="J4232" s="304" t="s">
        <v>2336</v>
      </c>
      <c r="K4232" s="202" t="str">
        <f>VLOOKUP(F4232,石と花メイン,3,FALSE)</f>
        <v>◆翠玉</v>
      </c>
      <c r="L4232" s="297" t="str">
        <f>VLOOKUP(F4232,石と花メイン,4,FALSE)</f>
        <v>ホーリーバジル【神目箒】</v>
      </c>
      <c r="M4232" s="393">
        <f>IF(OR(MONTH(F4232)&lt;7,AND(MONTH(F4232)=7,DAY(F4232)&lt;=25)),
MOD(SUM((E4232-1901)*365,259),260),
MOD(SUM((E4232-1900)*365,259),260))</f>
        <v>139</v>
      </c>
      <c r="N4232" s="390">
        <f>IF(AND(MONTH(F4232)=7,DAY(F4232)&gt;25),1,
ROUNDDOWN((SUM(VLOOKUP(MONTH(F4232),D暦変換用数値,2,FALSE),DAY(F4232))/28)+1,0))</f>
        <v>5</v>
      </c>
      <c r="O4232" s="205">
        <f>IF(AND(MONTH(F4232)=7,DAY(F4232)&gt;25),DAY(F4232)-25,
MOD((SUM(VLOOKUP(MONTH(F4232),D暦変換用数値,2,FALSE),DAY(F4232))),28)+1)</f>
        <v>27</v>
      </c>
      <c r="P4232" s="406">
        <f>IF(OR(MONTH(F4232)&lt;7,AND(MONTH(F4232)=7,DAY(F4232)&lt;=25)),
MOD(SUM((E4232-1901)*365,(N4232-1)*28,O4232,258),260),
MOD(SUM((E4232-1900)*365,(N4232-1)*28,O4232,258),260))</f>
        <v>17</v>
      </c>
      <c r="Q4232" s="372" t="str">
        <f>VLOOKUP(MOD(P4232,4),色,2,FALSE)</f>
        <v>赤い</v>
      </c>
      <c r="R4232" s="290" t="str">
        <f>VLOOKUP(MOD(P4232,13),銀河の音,2,FALSE)</f>
        <v>自己存在の</v>
      </c>
      <c r="S4232" s="383" t="str">
        <f>VLOOKUP(MOD(P4232,20),太陽の紋章,2,FALSE)</f>
        <v>地球</v>
      </c>
      <c r="T4232" s="99" t="s">
        <v>461</v>
      </c>
    </row>
    <row r="4233" spans="1:20">
      <c r="A4233" s="50" t="str">
        <f>VLOOKUP(MOD(E4233,10),十干,2,FALSE)</f>
        <v>戊</v>
      </c>
      <c r="B4233" s="199" t="str">
        <f>VLOOKUP(MOD(E4233,12),十二支,3,FALSE)</f>
        <v xml:space="preserve">11 木 </v>
      </c>
      <c r="C4233" s="201" t="str">
        <f>VLOOKUP(F4233,星座,3,TRUE)</f>
        <v xml:space="preserve">11 木 </v>
      </c>
      <c r="D4233" s="531">
        <v>17866</v>
      </c>
      <c r="E4233" s="1">
        <f>IFERROR(YEAR(D4233),LEFT(D4233,4))</f>
        <v>1948</v>
      </c>
      <c r="F4233" s="1" t="str">
        <f>IF(ISTEXT(D4233),RIGHT(D4233,5),TEXT(D4233,"mm/dd"))</f>
        <v>11/29</v>
      </c>
      <c r="G4233" s="39">
        <f>SUM(MID(E4233,1,1),MID(E4233,2,1),MID(E4233,3,1),MID(E4233,4,1),MID(F4233,1,1),MID(F4233,2,1),MID(F4233,4,1),MID(F4233,5,1))</f>
        <v>35</v>
      </c>
      <c r="H4233" s="41">
        <f>IF(MOD(G4233,9)=0,9,MOD(G4233,9))</f>
        <v>8</v>
      </c>
      <c r="I4233" s="45" t="str">
        <f>IFERROR(MID("日月火水木金土",WEEKDAY(D4233),1),"")</f>
        <v>月</v>
      </c>
      <c r="J4233" s="304" t="s">
        <v>2337</v>
      </c>
      <c r="K4233" s="202" t="str">
        <f>VLOOKUP(F4233,石と花メイン,3,FALSE)</f>
        <v>◆青玉</v>
      </c>
      <c r="L4233" s="297" t="str">
        <f>VLOOKUP(F4233,石と花メイン,4,FALSE)</f>
        <v>茶【茶の木】</v>
      </c>
      <c r="M4233" s="393">
        <f>IF(OR(MONTH(F4233)&lt;7,AND(MONTH(F4233)=7,DAY(F4233)&lt;=25)),
MOD(SUM((E4233-1901)*365,259),260),
MOD(SUM((E4233-1900)*365,259),260))</f>
        <v>99</v>
      </c>
      <c r="N4233" s="390">
        <f>IF(AND(MONTH(F4233)=7,DAY(F4233)&gt;25),1,
ROUNDDOWN((SUM(VLOOKUP(MONTH(F4233),D暦変換用数値,2,FALSE),DAY(F4233))/28)+1,0))</f>
        <v>5</v>
      </c>
      <c r="O4233" s="205">
        <f>IF(AND(MONTH(F4233)=7,DAY(F4233)&gt;25),DAY(F4233)-25,
MOD((SUM(VLOOKUP(MONTH(F4233),D暦変換用数値,2,FALSE),DAY(F4233))),28)+1)</f>
        <v>15</v>
      </c>
      <c r="P4233" s="406">
        <f>IF(OR(MONTH(F4233)&lt;7,AND(MONTH(F4233)=7,DAY(F4233)&lt;=25)),
MOD(SUM((E4233-1901)*365,(N4233-1)*28,O4233,258),260),
MOD(SUM((E4233-1900)*365,(N4233-1)*28,O4233,258),260))</f>
        <v>225</v>
      </c>
      <c r="Q4233" s="372" t="str">
        <f>VLOOKUP(MOD(P4233,4),色,2,FALSE)</f>
        <v>赤い</v>
      </c>
      <c r="R4233" s="290" t="str">
        <f>VLOOKUP(MOD(P4233,13),銀河の音,2,FALSE)</f>
        <v>自己存在の</v>
      </c>
      <c r="S4233" s="383" t="str">
        <f>VLOOKUP(MOD(P4233,20),太陽の紋章,2,FALSE)</f>
        <v>蛇</v>
      </c>
      <c r="T4233" s="99" t="s">
        <v>7419</v>
      </c>
    </row>
    <row r="4234" spans="1:20">
      <c r="A4234" s="50" t="str">
        <f>VLOOKUP(MOD(E4234,10),十干,2,FALSE)</f>
        <v>戊</v>
      </c>
      <c r="B4234" s="199" t="str">
        <f>VLOOKUP(MOD(E4234,12),十二支,3,FALSE)</f>
        <v xml:space="preserve">11 木 </v>
      </c>
      <c r="C4234" s="201" t="str">
        <f>VLOOKUP(F4234,星座,3,TRUE)</f>
        <v xml:space="preserve">11 木 </v>
      </c>
      <c r="D4234" s="531">
        <v>17873</v>
      </c>
      <c r="E4234" s="1">
        <f>IFERROR(YEAR(D4234),LEFT(D4234,4))</f>
        <v>1948</v>
      </c>
      <c r="F4234" s="1" t="str">
        <f>IF(ISTEXT(D4234),RIGHT(D4234,5),TEXT(D4234,"mm/dd"))</f>
        <v>12/06</v>
      </c>
      <c r="G4234" s="39">
        <f>SUM(MID(E4234,1,1),MID(E4234,2,1),MID(E4234,3,1),MID(E4234,4,1),MID(F4234,1,1),MID(F4234,2,1),MID(F4234,4,1),MID(F4234,5,1))</f>
        <v>31</v>
      </c>
      <c r="H4234" s="41">
        <f>IF(MOD(G4234,9)=0,9,MOD(G4234,9))</f>
        <v>4</v>
      </c>
      <c r="I4234" s="45" t="str">
        <f>IFERROR(MID("日月火水木金土",WEEKDAY(D4234),1),"")</f>
        <v>月</v>
      </c>
      <c r="J4234" s="304" t="s">
        <v>2338</v>
      </c>
      <c r="K4234" s="202" t="str">
        <f>VLOOKUP(F4234,石と花メイン,3,FALSE)</f>
        <v>○真珠</v>
      </c>
      <c r="L4234" s="297" t="str">
        <f>VLOOKUP(F4234,石と花メイン,4,FALSE)</f>
        <v>ユーチャリス【擬宝珠水仙】</v>
      </c>
      <c r="M4234" s="393">
        <f>IF(OR(MONTH(F4234)&lt;7,AND(MONTH(F4234)=7,DAY(F4234)&lt;=25)),
MOD(SUM((E4234-1901)*365,259),260),
MOD(SUM((E4234-1900)*365,259),260))</f>
        <v>99</v>
      </c>
      <c r="N4234" s="390">
        <f>IF(AND(MONTH(F4234)=7,DAY(F4234)&gt;25),1,
ROUNDDOWN((SUM(VLOOKUP(MONTH(F4234),D暦変換用数値,2,FALSE),DAY(F4234))/28)+1,0))</f>
        <v>5</v>
      </c>
      <c r="O4234" s="205">
        <f>IF(AND(MONTH(F4234)=7,DAY(F4234)&gt;25),DAY(F4234)-25,
MOD((SUM(VLOOKUP(MONTH(F4234),D暦変換用数値,2,FALSE),DAY(F4234))),28)+1)</f>
        <v>22</v>
      </c>
      <c r="P4234" s="406">
        <f>IF(OR(MONTH(F4234)&lt;7,AND(MONTH(F4234)=7,DAY(F4234)&lt;=25)),
MOD(SUM((E4234-1901)*365,(N4234-1)*28,O4234,258),260),
MOD(SUM((E4234-1900)*365,(N4234-1)*28,O4234,258),260))</f>
        <v>232</v>
      </c>
      <c r="Q4234" s="373" t="str">
        <f>VLOOKUP(MOD(P4234,4),色,2,FALSE)</f>
        <v>黄色い</v>
      </c>
      <c r="R4234" s="291" t="str">
        <f>VLOOKUP(MOD(P4234,13),銀河の音,2,FALSE)</f>
        <v>スペクトルの</v>
      </c>
      <c r="S4234" s="384" t="str">
        <f>VLOOKUP(MOD(P4234,20),太陽の紋章,2,FALSE)</f>
        <v>人</v>
      </c>
      <c r="T4234" s="99" t="s">
        <v>8952</v>
      </c>
    </row>
    <row r="4235" spans="1:20">
      <c r="A4235" s="50" t="str">
        <f>VLOOKUP(MOD(E4235,10),十干,2,FALSE)</f>
        <v>戊</v>
      </c>
      <c r="B4235" s="199" t="str">
        <f>VLOOKUP(MOD(E4235,12),十二支,3,FALSE)</f>
        <v xml:space="preserve">11 木 </v>
      </c>
      <c r="C4235" s="201" t="str">
        <f>VLOOKUP(F4235,星座,3,TRUE)</f>
        <v xml:space="preserve">11 木 </v>
      </c>
      <c r="D4235" s="531">
        <v>17878</v>
      </c>
      <c r="E4235" s="1">
        <f>IFERROR(YEAR(D4235),LEFT(D4235,4))</f>
        <v>1948</v>
      </c>
      <c r="F4235" s="1" t="str">
        <f>IF(ISTEXT(D4235),RIGHT(D4235,5),TEXT(D4235,"mm/dd"))</f>
        <v>12/11</v>
      </c>
      <c r="G4235" s="39">
        <f>SUM(MID(E4235,1,1),MID(E4235,2,1),MID(E4235,3,1),MID(E4235,4,1),MID(F4235,1,1),MID(F4235,2,1),MID(F4235,4,1),MID(F4235,5,1))</f>
        <v>27</v>
      </c>
      <c r="H4235" s="41">
        <f>IF(MOD(G4235,9)=0,9,MOD(G4235,9))</f>
        <v>9</v>
      </c>
      <c r="I4235" s="45" t="str">
        <f>IFERROR(MID("日月火水木金土",WEEKDAY(D4235),1),"")</f>
        <v>土</v>
      </c>
      <c r="J4235" s="304" t="s">
        <v>2339</v>
      </c>
      <c r="K4235" s="202" t="str">
        <f>VLOOKUP(F4235,石と花メイン,3,FALSE)</f>
        <v>◆翠玉</v>
      </c>
      <c r="L4235" s="297" t="str">
        <f>VLOOKUP(F4235,石と花メイン,4,FALSE)</f>
        <v>ホーリーバジル【神目箒】</v>
      </c>
      <c r="M4235" s="393">
        <f>IF(OR(MONTH(F4235)&lt;7,AND(MONTH(F4235)=7,DAY(F4235)&lt;=25)),
MOD(SUM((E4235-1901)*365,259),260),
MOD(SUM((E4235-1900)*365,259),260))</f>
        <v>99</v>
      </c>
      <c r="N4235" s="390">
        <f>IF(AND(MONTH(F4235)=7,DAY(F4235)&gt;25),1,
ROUNDDOWN((SUM(VLOOKUP(MONTH(F4235),D暦変換用数値,2,FALSE),DAY(F4235))/28)+1,0))</f>
        <v>5</v>
      </c>
      <c r="O4235" s="205">
        <f>IF(AND(MONTH(F4235)=7,DAY(F4235)&gt;25),DAY(F4235)-25,
MOD((SUM(VLOOKUP(MONTH(F4235),D暦変換用数値,2,FALSE),DAY(F4235))),28)+1)</f>
        <v>27</v>
      </c>
      <c r="P4235" s="406">
        <f>IF(OR(MONTH(F4235)&lt;7,AND(MONTH(F4235)=7,DAY(F4235)&lt;=25)),
MOD(SUM((E4235-1901)*365,(N4235-1)*28,O4235,258),260),
MOD(SUM((E4235-1900)*365,(N4235-1)*28,O4235,258),260))</f>
        <v>237</v>
      </c>
      <c r="Q4235" s="372" t="str">
        <f>VLOOKUP(MOD(P4235,4),色,2,FALSE)</f>
        <v>赤い</v>
      </c>
      <c r="R4235" s="290" t="str">
        <f>VLOOKUP(MOD(P4235,13),銀河の音,2,FALSE)</f>
        <v>電気の</v>
      </c>
      <c r="S4235" s="383" t="str">
        <f>VLOOKUP(MOD(P4235,20),太陽の紋章,2,FALSE)</f>
        <v>地球</v>
      </c>
      <c r="T4235" s="98" t="s">
        <v>3736</v>
      </c>
    </row>
    <row r="4236" spans="1:20">
      <c r="A4236" s="50" t="str">
        <f>VLOOKUP(MOD(E4236,10),十干,2,FALSE)</f>
        <v>戊</v>
      </c>
      <c r="B4236" s="199" t="str">
        <f>VLOOKUP(MOD(E4236,12),十二支,3,FALSE)</f>
        <v xml:space="preserve">11 木 </v>
      </c>
      <c r="C4236" s="201" t="str">
        <f>VLOOKUP(F4236,星座,3,TRUE)</f>
        <v xml:space="preserve">11 木 </v>
      </c>
      <c r="D4236" s="531">
        <v>17881</v>
      </c>
      <c r="E4236" s="1">
        <f>IFERROR(YEAR(D4236),LEFT(D4236,4))</f>
        <v>1948</v>
      </c>
      <c r="F4236" s="1" t="str">
        <f>IF(ISTEXT(D4236),RIGHT(D4236,5),TEXT(D4236,"mm/dd"))</f>
        <v>12/14</v>
      </c>
      <c r="G4236" s="39">
        <f>SUM(MID(E4236,1,1),MID(E4236,2,1),MID(E4236,3,1),MID(E4236,4,1),MID(F4236,1,1),MID(F4236,2,1),MID(F4236,4,1),MID(F4236,5,1))</f>
        <v>30</v>
      </c>
      <c r="H4236" s="41">
        <f>IF(MOD(G4236,9)=0,9,MOD(G4236,9))</f>
        <v>3</v>
      </c>
      <c r="I4236" s="45" t="str">
        <f>IFERROR(MID("日月火水木金土",WEEKDAY(D4236),1),"")</f>
        <v>火</v>
      </c>
      <c r="J4236" s="304" t="s">
        <v>2340</v>
      </c>
      <c r="K4236" s="202" t="str">
        <f>VLOOKUP(F4236,石と花メイン,3,FALSE)</f>
        <v>◆黄玉</v>
      </c>
      <c r="L4236" s="297" t="str">
        <f>VLOOKUP(F4236,石と花メイン,4,FALSE)</f>
        <v>蔓梅擬【蔓擬】</v>
      </c>
      <c r="M4236" s="393">
        <f>IF(OR(MONTH(F4236)&lt;7,AND(MONTH(F4236)=7,DAY(F4236)&lt;=25)),
MOD(SUM((E4236-1901)*365,259),260),
MOD(SUM((E4236-1900)*365,259),260))</f>
        <v>99</v>
      </c>
      <c r="N4236" s="390">
        <f>IF(AND(MONTH(F4236)=7,DAY(F4236)&gt;25),1,
ROUNDDOWN((SUM(VLOOKUP(MONTH(F4236),D暦変換用数値,2,FALSE),DAY(F4236))/28)+1,0))</f>
        <v>6</v>
      </c>
      <c r="O4236" s="205">
        <f>IF(AND(MONTH(F4236)=7,DAY(F4236)&gt;25),DAY(F4236)-25,
MOD((SUM(VLOOKUP(MONTH(F4236),D暦変換用数値,2,FALSE),DAY(F4236))),28)+1)</f>
        <v>2</v>
      </c>
      <c r="P4236" s="406">
        <f>IF(OR(MONTH(F4236)&lt;7,AND(MONTH(F4236)=7,DAY(F4236)&lt;=25)),
MOD(SUM((E4236-1901)*365,(N4236-1)*28,O4236,258),260),
MOD(SUM((E4236-1900)*365,(N4236-1)*28,O4236,258),260))</f>
        <v>240</v>
      </c>
      <c r="Q4236" s="373" t="str">
        <f>VLOOKUP(MOD(P4236,4),色,2,FALSE)</f>
        <v>黄色い</v>
      </c>
      <c r="R4236" s="291" t="str">
        <f>VLOOKUP(MOD(P4236,13),銀河の音,2,FALSE)</f>
        <v>律動の</v>
      </c>
      <c r="S4236" s="384" t="str">
        <f>VLOOKUP(MOD(P4236,20),太陽の紋章,2,FALSE)</f>
        <v>太陽</v>
      </c>
      <c r="T4236" s="98"/>
    </row>
    <row r="4237" spans="1:20">
      <c r="A4237" s="50" t="str">
        <f>VLOOKUP(MOD(E4237,10),十干,2,FALSE)</f>
        <v>戊</v>
      </c>
      <c r="B4237" s="199" t="str">
        <f>VLOOKUP(MOD(E4237,12),十二支,3,FALSE)</f>
        <v xml:space="preserve">11 木 </v>
      </c>
      <c r="C4237" s="201" t="str">
        <f>VLOOKUP(F4237,星座,3,TRUE)</f>
        <v xml:space="preserve">11 木 </v>
      </c>
      <c r="D4237" s="531">
        <v>17885</v>
      </c>
      <c r="E4237" s="1">
        <f>IFERROR(YEAR(D4237),LEFT(D4237,4))</f>
        <v>1948</v>
      </c>
      <c r="F4237" s="1" t="str">
        <f>IF(ISTEXT(D4237),RIGHT(D4237,5),TEXT(D4237,"mm/dd"))</f>
        <v>12/18</v>
      </c>
      <c r="G4237" s="39">
        <f>SUM(MID(E4237,1,1),MID(E4237,2,1),MID(E4237,3,1),MID(E4237,4,1),MID(F4237,1,1),MID(F4237,2,1),MID(F4237,4,1),MID(F4237,5,1))</f>
        <v>34</v>
      </c>
      <c r="H4237" s="41">
        <f>IF(MOD(G4237,9)=0,9,MOD(G4237,9))</f>
        <v>7</v>
      </c>
      <c r="I4237" s="45" t="str">
        <f>IFERROR(MID("日月火水木金土",WEEKDAY(D4237),1),"")</f>
        <v>土</v>
      </c>
      <c r="J4237" s="304" t="s">
        <v>2341</v>
      </c>
      <c r="K4237" s="202" t="str">
        <f>VLOOKUP(F4237,石と花メイン,3,FALSE)</f>
        <v>□水晶</v>
      </c>
      <c r="L4237" s="297" t="str">
        <f>VLOOKUP(F4237,石と花メイン,4,FALSE)</f>
        <v>セージ【薬用サルビア】</v>
      </c>
      <c r="M4237" s="393">
        <f>IF(OR(MONTH(F4237)&lt;7,AND(MONTH(F4237)=7,DAY(F4237)&lt;=25)),
MOD(SUM((E4237-1901)*365,259),260),
MOD(SUM((E4237-1900)*365,259),260))</f>
        <v>99</v>
      </c>
      <c r="N4237" s="390">
        <f>IF(AND(MONTH(F4237)=7,DAY(F4237)&gt;25),1,
ROUNDDOWN((SUM(VLOOKUP(MONTH(F4237),D暦変換用数値,2,FALSE),DAY(F4237))/28)+1,0))</f>
        <v>6</v>
      </c>
      <c r="O4237" s="205">
        <f>IF(AND(MONTH(F4237)=7,DAY(F4237)&gt;25),DAY(F4237)-25,
MOD((SUM(VLOOKUP(MONTH(F4237),D暦変換用数値,2,FALSE),DAY(F4237))),28)+1)</f>
        <v>6</v>
      </c>
      <c r="P4237" s="406">
        <f>IF(OR(MONTH(F4237)&lt;7,AND(MONTH(F4237)=7,DAY(F4237)&lt;=25)),
MOD(SUM((E4237-1901)*365,(N4237-1)*28,O4237,258),260),
MOD(SUM((E4237-1900)*365,(N4237-1)*28,O4237,258),260))</f>
        <v>244</v>
      </c>
      <c r="Q4237" s="373" t="str">
        <f>VLOOKUP(MOD(P4237,4),色,2,FALSE)</f>
        <v>黄色い</v>
      </c>
      <c r="R4237" s="291" t="str">
        <f>VLOOKUP(MOD(P4237,13),銀河の音,2,FALSE)</f>
        <v>惑星の</v>
      </c>
      <c r="S4237" s="384" t="str">
        <f>VLOOKUP(MOD(P4237,20),太陽の紋章,2,FALSE)</f>
        <v>種</v>
      </c>
      <c r="T4237" s="93" t="s">
        <v>6310</v>
      </c>
    </row>
    <row r="4238" spans="1:20">
      <c r="A4238" s="50" t="str">
        <f>VLOOKUP(MOD(E4238,10),十干,2,FALSE)</f>
        <v>庚</v>
      </c>
      <c r="B4238" s="199" t="str">
        <f>VLOOKUP(MOD(E4238,12),十二支,3,FALSE)</f>
        <v xml:space="preserve">11 木 </v>
      </c>
      <c r="C4238" s="201" t="str">
        <f>VLOOKUP(F4238,星座,3,TRUE)</f>
        <v xml:space="preserve">11 木 </v>
      </c>
      <c r="D4238" s="531">
        <v>22247</v>
      </c>
      <c r="E4238" s="1">
        <f>IFERROR(YEAR(D4238),LEFT(D4238,4))</f>
        <v>1960</v>
      </c>
      <c r="F4238" s="1" t="str">
        <f>IF(ISTEXT(D4238),RIGHT(D4238,5),TEXT(D4238,"mm/dd"))</f>
        <v>11/27</v>
      </c>
      <c r="G4238" s="39">
        <f>SUM(MID(E4238,1,1),MID(E4238,2,1),MID(E4238,3,1),MID(E4238,4,1),MID(F4238,1,1),MID(F4238,2,1),MID(F4238,4,1),MID(F4238,5,1))</f>
        <v>27</v>
      </c>
      <c r="H4238" s="41">
        <f>IF(MOD(G4238,9)=0,9,MOD(G4238,9))</f>
        <v>9</v>
      </c>
      <c r="I4238" s="45" t="str">
        <f>IFERROR(MID("日月火水木金土",WEEKDAY(D4238),1),"")</f>
        <v>日</v>
      </c>
      <c r="J4238" s="304" t="s">
        <v>5639</v>
      </c>
      <c r="K4238" s="202" t="str">
        <f>VLOOKUP(F4238,石と花メイン,3,FALSE)</f>
        <v>◆紅玉</v>
      </c>
      <c r="L4238" s="297" t="str">
        <f>VLOOKUP(F4238,石と花メイン,4,FALSE)</f>
        <v>蛇の髭【竜の髭】</v>
      </c>
      <c r="M4238" s="393">
        <f>IF(OR(MONTH(F4238)&lt;7,AND(MONTH(F4238)=7,DAY(F4238)&lt;=25)),
MOD(SUM((E4238-1901)*365,259),260),
MOD(SUM((E4238-1900)*365,259),260))</f>
        <v>59</v>
      </c>
      <c r="N4238" s="390">
        <f>IF(AND(MONTH(F4238)=7,DAY(F4238)&gt;25),1,
ROUNDDOWN((SUM(VLOOKUP(MONTH(F4238),D暦変換用数値,2,FALSE),DAY(F4238))/28)+1,0))</f>
        <v>5</v>
      </c>
      <c r="O4238" s="205">
        <f>IF(AND(MONTH(F4238)=7,DAY(F4238)&gt;25),DAY(F4238)-25,
MOD((SUM(VLOOKUP(MONTH(F4238),D暦変換用数値,2,FALSE),DAY(F4238))),28)+1)</f>
        <v>13</v>
      </c>
      <c r="P4238" s="406">
        <f>IF(OR(MONTH(F4238)&lt;7,AND(MONTH(F4238)=7,DAY(F4238)&lt;=25)),
MOD(SUM((E4238-1901)*365,(N4238-1)*28,O4238,258),260),
MOD(SUM((E4238-1900)*365,(N4238-1)*28,O4238,258),260))</f>
        <v>183</v>
      </c>
      <c r="Q4238" s="374" t="str">
        <f>VLOOKUP(MOD(P4238,4),色,2,FALSE)</f>
        <v>青い</v>
      </c>
      <c r="R4238" s="292" t="str">
        <f>VLOOKUP(MOD(P4238,13),銀河の音,2,FALSE)</f>
        <v>磁気の</v>
      </c>
      <c r="S4238" s="385" t="str">
        <f>VLOOKUP(MOD(P4238,20),太陽の紋章,2,FALSE)</f>
        <v>夜</v>
      </c>
      <c r="T4238" s="99" t="s">
        <v>2883</v>
      </c>
    </row>
    <row r="4239" spans="1:20">
      <c r="A4239" s="76" t="str">
        <f>VLOOKUP(MOD(E4239,10),十干,2,FALSE)</f>
        <v>庚</v>
      </c>
      <c r="B4239" s="199" t="str">
        <f>VLOOKUP(MOD(E4239,12),十二支,3,FALSE)</f>
        <v xml:space="preserve">11 木 </v>
      </c>
      <c r="C4239" s="201" t="str">
        <f>VLOOKUP(F4239,星座,3,TRUE)</f>
        <v xml:space="preserve">11 木 </v>
      </c>
      <c r="D4239" s="534">
        <v>22248</v>
      </c>
      <c r="E4239" s="116">
        <f>IFERROR(YEAR(D4239),LEFT(D4239,4))</f>
        <v>1960</v>
      </c>
      <c r="F4239" s="116" t="str">
        <f>IF(ISTEXT(D4239),RIGHT(D4239,5),TEXT(D4239,"mm/dd"))</f>
        <v>11/28</v>
      </c>
      <c r="G4239" s="120">
        <f>SUM(MID(E4239,1,1),MID(E4239,2,1),MID(E4239,3,1),MID(E4239,4,1),MID(F4239,1,1),MID(F4239,2,1),MID(F4239,4,1),MID(F4239,5,1))</f>
        <v>28</v>
      </c>
      <c r="H4239" s="120">
        <f>IF(MOD(G4239,9)=0,9,MOD(G4239,9))</f>
        <v>1</v>
      </c>
      <c r="I4239" s="116" t="str">
        <f>IFERROR(MID("日月火水木金土",WEEKDAY(D4239),1),"")</f>
        <v>月</v>
      </c>
      <c r="J4239" s="306" t="s">
        <v>7528</v>
      </c>
      <c r="K4239" s="203" t="str">
        <f>VLOOKUP(F4239,石と花メイン,3,FALSE)</f>
        <v>◆翠玉</v>
      </c>
      <c r="L4239" s="299" t="str">
        <f>VLOOKUP(F4239,石と花メイン,4,FALSE)</f>
        <v>サンダーソニア【提灯百合】</v>
      </c>
      <c r="M4239" s="395">
        <f>IF(OR(MONTH(F4239)&lt;7,AND(MONTH(F4239)=7,DAY(F4239)&lt;=25)),
MOD(SUM((E4239-1901)*365,259),260),
MOD(SUM((E4239-1900)*365,259),260))</f>
        <v>59</v>
      </c>
      <c r="N4239" s="121">
        <f>IF(AND(MONTH(F4239)=7,DAY(F4239)&gt;25),1,
ROUNDDOWN((SUM(VLOOKUP(MONTH(F4239),D暦変換用数値,2,FALSE),DAY(F4239))/28)+1,0))</f>
        <v>5</v>
      </c>
      <c r="O4239" s="117">
        <f>IF(AND(MONTH(F4239)=7,DAY(F4239)&gt;25),DAY(F4239)-25,
MOD((SUM(VLOOKUP(MONTH(F4239),D暦変換用数値,2,FALSE),DAY(F4239))),28)+1)</f>
        <v>14</v>
      </c>
      <c r="P4239" s="408">
        <f>IF(OR(MONTH(F4239)&lt;7,AND(MONTH(F4239)=7,DAY(F4239)&lt;=25)),
MOD(SUM((E4239-1901)*365,(N4239-1)*28,O4239,258),260),
MOD(SUM((E4239-1900)*365,(N4239-1)*28,O4239,258),260))</f>
        <v>184</v>
      </c>
      <c r="Q4239" s="373" t="str">
        <f>VLOOKUP(MOD(P4239,4),色,2,FALSE)</f>
        <v>黄色い</v>
      </c>
      <c r="R4239" s="291" t="str">
        <f>VLOOKUP(MOD(P4239,13),銀河の音,2,FALSE)</f>
        <v>月の</v>
      </c>
      <c r="S4239" s="384" t="str">
        <f>VLOOKUP(MOD(P4239,20),太陽の紋章,2,FALSE)</f>
        <v>種</v>
      </c>
      <c r="T4239" s="128" t="s">
        <v>7529</v>
      </c>
    </row>
    <row r="4240" spans="1:20">
      <c r="A4240" s="50" t="str">
        <f>VLOOKUP(MOD(E4240,10),十干,2,FALSE)</f>
        <v>庚</v>
      </c>
      <c r="B4240" s="199" t="str">
        <f>VLOOKUP(MOD(E4240,12),十二支,3,FALSE)</f>
        <v xml:space="preserve">11 木 </v>
      </c>
      <c r="C4240" s="201" t="str">
        <f>VLOOKUP(F4240,星座,3,TRUE)</f>
        <v xml:space="preserve">11 木 </v>
      </c>
      <c r="D4240" s="531">
        <v>22256</v>
      </c>
      <c r="E4240" s="1">
        <f>IFERROR(YEAR(D4240),LEFT(D4240,4))</f>
        <v>1960</v>
      </c>
      <c r="F4240" s="1" t="str">
        <f>IF(ISTEXT(D4240),RIGHT(D4240,5),TEXT(D4240,"mm/dd"))</f>
        <v>12/06</v>
      </c>
      <c r="G4240" s="39">
        <f>SUM(MID(E4240,1,1),MID(E4240,2,1),MID(E4240,3,1),MID(E4240,4,1),MID(F4240,1,1),MID(F4240,2,1),MID(F4240,4,1),MID(F4240,5,1))</f>
        <v>25</v>
      </c>
      <c r="H4240" s="41">
        <f>IF(MOD(G4240,9)=0,9,MOD(G4240,9))</f>
        <v>7</v>
      </c>
      <c r="I4240" s="45" t="str">
        <f>IFERROR(MID("日月火水木金土",WEEKDAY(D4240),1),"")</f>
        <v>火</v>
      </c>
      <c r="J4240" s="304" t="s">
        <v>5640</v>
      </c>
      <c r="K4240" s="202" t="str">
        <f>VLOOKUP(F4240,石と花メイン,3,FALSE)</f>
        <v>○真珠</v>
      </c>
      <c r="L4240" s="297" t="str">
        <f>VLOOKUP(F4240,石と花メイン,4,FALSE)</f>
        <v>ユーチャリス【擬宝珠水仙】</v>
      </c>
      <c r="M4240" s="393">
        <f>IF(OR(MONTH(F4240)&lt;7,AND(MONTH(F4240)=7,DAY(F4240)&lt;=25)),
MOD(SUM((E4240-1901)*365,259),260),
MOD(SUM((E4240-1900)*365,259),260))</f>
        <v>59</v>
      </c>
      <c r="N4240" s="390">
        <f>IF(AND(MONTH(F4240)=7,DAY(F4240)&gt;25),1,
ROUNDDOWN((SUM(VLOOKUP(MONTH(F4240),D暦変換用数値,2,FALSE),DAY(F4240))/28)+1,0))</f>
        <v>5</v>
      </c>
      <c r="O4240" s="205">
        <f>IF(AND(MONTH(F4240)=7,DAY(F4240)&gt;25),DAY(F4240)-25,
MOD((SUM(VLOOKUP(MONTH(F4240),D暦変換用数値,2,FALSE),DAY(F4240))),28)+1)</f>
        <v>22</v>
      </c>
      <c r="P4240" s="406">
        <f>IF(OR(MONTH(F4240)&lt;7,AND(MONTH(F4240)=7,DAY(F4240)&lt;=25)),
MOD(SUM((E4240-1901)*365,(N4240-1)*28,O4240,258),260),
MOD(SUM((E4240-1900)*365,(N4240-1)*28,O4240,258),260))</f>
        <v>192</v>
      </c>
      <c r="Q4240" s="373" t="str">
        <f>VLOOKUP(MOD(P4240,4),色,2,FALSE)</f>
        <v>黄色い</v>
      </c>
      <c r="R4240" s="291" t="str">
        <f>VLOOKUP(MOD(P4240,13),銀河の音,2,FALSE)</f>
        <v>惑星の</v>
      </c>
      <c r="S4240" s="384" t="str">
        <f>VLOOKUP(MOD(P4240,20),太陽の紋章,2,FALSE)</f>
        <v>人</v>
      </c>
      <c r="T4240" s="97" t="s">
        <v>6122</v>
      </c>
    </row>
    <row r="4241" spans="1:20">
      <c r="A4241" s="50" t="str">
        <f>VLOOKUP(MOD(E4241,10),十干,2,FALSE)</f>
        <v>庚</v>
      </c>
      <c r="B4241" s="199" t="str">
        <f>VLOOKUP(MOD(E4241,12),十二支,3,FALSE)</f>
        <v xml:space="preserve">11 木 </v>
      </c>
      <c r="C4241" s="201" t="str">
        <f>VLOOKUP(F4241,星座,3,TRUE)</f>
        <v xml:space="preserve">11 木 </v>
      </c>
      <c r="D4241" s="531">
        <v>22260</v>
      </c>
      <c r="E4241" s="1">
        <f>IFERROR(YEAR(D4241),LEFT(D4241,4))</f>
        <v>1960</v>
      </c>
      <c r="F4241" s="1" t="str">
        <f>IF(ISTEXT(D4241),RIGHT(D4241,5),TEXT(D4241,"mm/dd"))</f>
        <v>12/10</v>
      </c>
      <c r="G4241" s="39">
        <f>SUM(MID(E4241,1,1),MID(E4241,2,1),MID(E4241,3,1),MID(E4241,4,1),MID(F4241,1,1),MID(F4241,2,1),MID(F4241,4,1),MID(F4241,5,1))</f>
        <v>20</v>
      </c>
      <c r="H4241" s="41">
        <f>IF(MOD(G4241,9)=0,9,MOD(G4241,9))</f>
        <v>2</v>
      </c>
      <c r="I4241" s="45" t="str">
        <f>IFERROR(MID("日月火水木金土",WEEKDAY(D4241),1),"")</f>
        <v>土</v>
      </c>
      <c r="J4241" s="304" t="s">
        <v>5641</v>
      </c>
      <c r="K4241" s="202" t="str">
        <f>VLOOKUP(F4241,石と花メイン,3,FALSE)</f>
        <v>●珊瑚</v>
      </c>
      <c r="L4241" s="297" t="str">
        <f>VLOOKUP(F4241,石と花メイン,4,FALSE)</f>
        <v>椿</v>
      </c>
      <c r="M4241" s="393">
        <f>IF(OR(MONTH(F4241)&lt;7,AND(MONTH(F4241)=7,DAY(F4241)&lt;=25)),
MOD(SUM((E4241-1901)*365,259),260),
MOD(SUM((E4241-1900)*365,259),260))</f>
        <v>59</v>
      </c>
      <c r="N4241" s="390">
        <f>IF(AND(MONTH(F4241)=7,DAY(F4241)&gt;25),1,
ROUNDDOWN((SUM(VLOOKUP(MONTH(F4241),D暦変換用数値,2,FALSE),DAY(F4241))/28)+1,0))</f>
        <v>5</v>
      </c>
      <c r="O4241" s="205">
        <f>IF(AND(MONTH(F4241)=7,DAY(F4241)&gt;25),DAY(F4241)-25,
MOD((SUM(VLOOKUP(MONTH(F4241),D暦変換用数値,2,FALSE),DAY(F4241))),28)+1)</f>
        <v>26</v>
      </c>
      <c r="P4241" s="406">
        <f>IF(OR(MONTH(F4241)&lt;7,AND(MONTH(F4241)=7,DAY(F4241)&lt;=25)),
MOD(SUM((E4241-1901)*365,(N4241-1)*28,O4241,258),260),
MOD(SUM((E4241-1900)*365,(N4241-1)*28,O4241,258),260))</f>
        <v>196</v>
      </c>
      <c r="Q4241" s="373" t="str">
        <f>VLOOKUP(MOD(P4241,4),色,2,FALSE)</f>
        <v>黄色い</v>
      </c>
      <c r="R4241" s="291" t="str">
        <f>VLOOKUP(MOD(P4241,13),銀河の音,2,FALSE)</f>
        <v>磁気の</v>
      </c>
      <c r="S4241" s="384" t="str">
        <f>VLOOKUP(MOD(P4241,20),太陽の紋章,2,FALSE)</f>
        <v>戦士</v>
      </c>
      <c r="T4241" s="98" t="s">
        <v>3736</v>
      </c>
    </row>
    <row r="4242" spans="1:20">
      <c r="A4242" s="50" t="str">
        <f>VLOOKUP(MOD(E4242,10),十干,2,FALSE)</f>
        <v>庚</v>
      </c>
      <c r="B4242" s="199" t="str">
        <f>VLOOKUP(MOD(E4242,12),十二支,3,FALSE)</f>
        <v xml:space="preserve">11 木 </v>
      </c>
      <c r="C4242" s="201" t="str">
        <f>VLOOKUP(F4242,星座,3,TRUE)</f>
        <v xml:space="preserve">11 木 </v>
      </c>
      <c r="D4242" s="531">
        <v>22262</v>
      </c>
      <c r="E4242" s="1">
        <f>IFERROR(YEAR(D4242),LEFT(D4242,4))</f>
        <v>1960</v>
      </c>
      <c r="F4242" s="1" t="str">
        <f>IF(ISTEXT(D4242),RIGHT(D4242,5),TEXT(D4242,"mm/dd"))</f>
        <v>12/12</v>
      </c>
      <c r="G4242" s="39">
        <f>SUM(MID(E4242,1,1),MID(E4242,2,1),MID(E4242,3,1),MID(E4242,4,1),MID(F4242,1,1),MID(F4242,2,1),MID(F4242,4,1),MID(F4242,5,1))</f>
        <v>22</v>
      </c>
      <c r="H4242" s="41">
        <f>IF(MOD(G4242,9)=0,9,MOD(G4242,9))</f>
        <v>4</v>
      </c>
      <c r="I4242" s="45" t="str">
        <f>IFERROR(MID("日月火水木金土",WEEKDAY(D4242),1),"")</f>
        <v>月</v>
      </c>
      <c r="J4242" s="304" t="s">
        <v>5642</v>
      </c>
      <c r="K4242" s="202" t="str">
        <f>VLOOKUP(F4242,石と花メイン,3,FALSE)</f>
        <v>■紅玉髄</v>
      </c>
      <c r="L4242" s="297" t="str">
        <f>VLOOKUP(F4242,石と花メイン,4,FALSE)</f>
        <v>ストック【紫羅欄花】</v>
      </c>
      <c r="M4242" s="393">
        <f>IF(OR(MONTH(F4242)&lt;7,AND(MONTH(F4242)=7,DAY(F4242)&lt;=25)),
MOD(SUM((E4242-1901)*365,259),260),
MOD(SUM((E4242-1900)*365,259),260))</f>
        <v>59</v>
      </c>
      <c r="N4242" s="390">
        <f>IF(AND(MONTH(F4242)=7,DAY(F4242)&gt;25),1,
ROUNDDOWN((SUM(VLOOKUP(MONTH(F4242),D暦変換用数値,2,FALSE),DAY(F4242))/28)+1,0))</f>
        <v>5</v>
      </c>
      <c r="O4242" s="205">
        <f>IF(AND(MONTH(F4242)=7,DAY(F4242)&gt;25),DAY(F4242)-25,
MOD((SUM(VLOOKUP(MONTH(F4242),D暦変換用数値,2,FALSE),DAY(F4242))),28)+1)</f>
        <v>28</v>
      </c>
      <c r="P4242" s="406">
        <f>IF(OR(MONTH(F4242)&lt;7,AND(MONTH(F4242)=7,DAY(F4242)&lt;=25)),
MOD(SUM((E4242-1901)*365,(N4242-1)*28,O4242,258),260),
MOD(SUM((E4242-1900)*365,(N4242-1)*28,O4242,258),260))</f>
        <v>198</v>
      </c>
      <c r="Q4242" s="375" t="str">
        <f>VLOOKUP(MOD(P4242,4),色,2,FALSE)</f>
        <v>白い</v>
      </c>
      <c r="R4242" s="293" t="str">
        <f>VLOOKUP(MOD(P4242,13),銀河の音,2,FALSE)</f>
        <v>電気の</v>
      </c>
      <c r="S4242" s="386" t="str">
        <f>VLOOKUP(MOD(P4242,20),太陽の紋章,2,FALSE)</f>
        <v>鏡</v>
      </c>
      <c r="T4242" s="98" t="s">
        <v>3736</v>
      </c>
    </row>
    <row r="4243" spans="1:20">
      <c r="A4243" s="50" t="str">
        <f>VLOOKUP(MOD(E4243,10),十干,2,FALSE)</f>
        <v>庚</v>
      </c>
      <c r="B4243" s="199" t="str">
        <f>VLOOKUP(MOD(E4243,12),十二支,3,FALSE)</f>
        <v xml:space="preserve">11 木 </v>
      </c>
      <c r="C4243" s="201" t="str">
        <f>VLOOKUP(F4243,星座,3,TRUE)</f>
        <v xml:space="preserve">11 木 </v>
      </c>
      <c r="D4243" s="531">
        <v>22268</v>
      </c>
      <c r="E4243" s="1">
        <f>IFERROR(YEAR(D4243),LEFT(D4243,4))</f>
        <v>1960</v>
      </c>
      <c r="F4243" s="1" t="str">
        <f>IF(ISTEXT(D4243),RIGHT(D4243,5),TEXT(D4243,"mm/dd"))</f>
        <v>12/18</v>
      </c>
      <c r="G4243" s="39">
        <f>SUM(MID(E4243,1,1),MID(E4243,2,1),MID(E4243,3,1),MID(E4243,4,1),MID(F4243,1,1),MID(F4243,2,1),MID(F4243,4,1),MID(F4243,5,1))</f>
        <v>28</v>
      </c>
      <c r="H4243" s="41">
        <f>IF(MOD(G4243,9)=0,9,MOD(G4243,9))</f>
        <v>1</v>
      </c>
      <c r="I4243" s="45" t="str">
        <f>IFERROR(MID("日月火水木金土",WEEKDAY(D4243),1),"")</f>
        <v>日</v>
      </c>
      <c r="J4243" s="304" t="s">
        <v>5643</v>
      </c>
      <c r="K4243" s="202" t="str">
        <f>VLOOKUP(F4243,石と花メイン,3,FALSE)</f>
        <v>□水晶</v>
      </c>
      <c r="L4243" s="297" t="str">
        <f>VLOOKUP(F4243,石と花メイン,4,FALSE)</f>
        <v>セージ【薬用サルビア】</v>
      </c>
      <c r="M4243" s="393">
        <f>IF(OR(MONTH(F4243)&lt;7,AND(MONTH(F4243)=7,DAY(F4243)&lt;=25)),
MOD(SUM((E4243-1901)*365,259),260),
MOD(SUM((E4243-1900)*365,259),260))</f>
        <v>59</v>
      </c>
      <c r="N4243" s="390">
        <f>IF(AND(MONTH(F4243)=7,DAY(F4243)&gt;25),1,
ROUNDDOWN((SUM(VLOOKUP(MONTH(F4243),D暦変換用数値,2,FALSE),DAY(F4243))/28)+1,0))</f>
        <v>6</v>
      </c>
      <c r="O4243" s="205">
        <f>IF(AND(MONTH(F4243)=7,DAY(F4243)&gt;25),DAY(F4243)-25,
MOD((SUM(VLOOKUP(MONTH(F4243),D暦変換用数値,2,FALSE),DAY(F4243))),28)+1)</f>
        <v>6</v>
      </c>
      <c r="P4243" s="406">
        <f>IF(OR(MONTH(F4243)&lt;7,AND(MONTH(F4243)=7,DAY(F4243)&lt;=25)),
MOD(SUM((E4243-1901)*365,(N4243-1)*28,O4243,258),260),
MOD(SUM((E4243-1900)*365,(N4243-1)*28,O4243,258),260))</f>
        <v>204</v>
      </c>
      <c r="Q4243" s="373" t="str">
        <f>VLOOKUP(MOD(P4243,4),色,2,FALSE)</f>
        <v>黄色い</v>
      </c>
      <c r="R4243" s="291" t="str">
        <f>VLOOKUP(MOD(P4243,13),銀河の音,2,FALSE)</f>
        <v>太陽の</v>
      </c>
      <c r="S4243" s="384" t="str">
        <f>VLOOKUP(MOD(P4243,20),太陽の紋章,2,FALSE)</f>
        <v>種</v>
      </c>
      <c r="T4243" s="93" t="s">
        <v>2884</v>
      </c>
    </row>
    <row r="4244" spans="1:20">
      <c r="A4244" s="50" t="str">
        <f>VLOOKUP(MOD(E4244,10),十干,2,FALSE)</f>
        <v>壬</v>
      </c>
      <c r="B4244" s="199" t="str">
        <f>VLOOKUP(MOD(E4244,12),十二支,3,FALSE)</f>
        <v xml:space="preserve">11 木 </v>
      </c>
      <c r="C4244" s="201" t="str">
        <f>VLOOKUP(F4244,星座,3,TRUE)</f>
        <v xml:space="preserve">11 木 </v>
      </c>
      <c r="D4244" s="531">
        <v>26631</v>
      </c>
      <c r="E4244" s="1">
        <f>IFERROR(YEAR(D4244),LEFT(D4244,4))</f>
        <v>1972</v>
      </c>
      <c r="F4244" s="1" t="str">
        <f>IF(ISTEXT(D4244),RIGHT(D4244,5),TEXT(D4244,"mm/dd"))</f>
        <v>11/28</v>
      </c>
      <c r="G4244" s="39">
        <f>SUM(MID(E4244,1,1),MID(E4244,2,1),MID(E4244,3,1),MID(E4244,4,1),MID(F4244,1,1),MID(F4244,2,1),MID(F4244,4,1),MID(F4244,5,1))</f>
        <v>31</v>
      </c>
      <c r="H4244" s="41">
        <f>IF(MOD(G4244,9)=0,9,MOD(G4244,9))</f>
        <v>4</v>
      </c>
      <c r="I4244" s="45" t="str">
        <f>IFERROR(MID("日月火水木金土",WEEKDAY(D4244),1),"")</f>
        <v>火</v>
      </c>
      <c r="J4244" s="304" t="s">
        <v>5644</v>
      </c>
      <c r="K4244" s="202" t="str">
        <f>VLOOKUP(F4244,石と花メイン,3,FALSE)</f>
        <v>◆翠玉</v>
      </c>
      <c r="L4244" s="297" t="str">
        <f>VLOOKUP(F4244,石と花メイン,4,FALSE)</f>
        <v>サンダーソニア【提灯百合】</v>
      </c>
      <c r="M4244" s="393">
        <f>IF(OR(MONTH(F4244)&lt;7,AND(MONTH(F4244)=7,DAY(F4244)&lt;=25)),
MOD(SUM((E4244-1901)*365,259),260),
MOD(SUM((E4244-1900)*365,259),260))</f>
        <v>19</v>
      </c>
      <c r="N4244" s="390">
        <f>IF(AND(MONTH(F4244)=7,DAY(F4244)&gt;25),1,
ROUNDDOWN((SUM(VLOOKUP(MONTH(F4244),D暦変換用数値,2,FALSE),DAY(F4244))/28)+1,0))</f>
        <v>5</v>
      </c>
      <c r="O4244" s="205">
        <f>IF(AND(MONTH(F4244)=7,DAY(F4244)&gt;25),DAY(F4244)-25,
MOD((SUM(VLOOKUP(MONTH(F4244),D暦変換用数値,2,FALSE),DAY(F4244))),28)+1)</f>
        <v>14</v>
      </c>
      <c r="P4244" s="406">
        <f>IF(OR(MONTH(F4244)&lt;7,AND(MONTH(F4244)=7,DAY(F4244)&lt;=25)),
MOD(SUM((E4244-1901)*365,(N4244-1)*28,O4244,258),260),
MOD(SUM((E4244-1900)*365,(N4244-1)*28,O4244,258),260))</f>
        <v>144</v>
      </c>
      <c r="Q4244" s="373" t="str">
        <f>VLOOKUP(MOD(P4244,4),色,2,FALSE)</f>
        <v>黄色い</v>
      </c>
      <c r="R4244" s="291" t="str">
        <f>VLOOKUP(MOD(P4244,13),銀河の音,2,FALSE)</f>
        <v>磁気の</v>
      </c>
      <c r="S4244" s="384" t="str">
        <f>VLOOKUP(MOD(P4244,20),太陽の紋章,2,FALSE)</f>
        <v>種</v>
      </c>
      <c r="T4244" s="98" t="s">
        <v>3736</v>
      </c>
    </row>
    <row r="4245" spans="1:20">
      <c r="A4245" s="50" t="str">
        <f>VLOOKUP(MOD(E4245,10),十干,2,FALSE)</f>
        <v>壬</v>
      </c>
      <c r="B4245" s="199" t="str">
        <f>VLOOKUP(MOD(E4245,12),十二支,3,FALSE)</f>
        <v xml:space="preserve">11 木 </v>
      </c>
      <c r="C4245" s="201" t="str">
        <f>VLOOKUP(F4245,星座,3,TRUE)</f>
        <v xml:space="preserve">11 木 </v>
      </c>
      <c r="D4245" s="531">
        <v>26636</v>
      </c>
      <c r="E4245" s="1">
        <f>IFERROR(YEAR(D4245),LEFT(D4245,4))</f>
        <v>1972</v>
      </c>
      <c r="F4245" s="1" t="str">
        <f>IF(ISTEXT(D4245),RIGHT(D4245,5),TEXT(D4245,"mm/dd"))</f>
        <v>12/03</v>
      </c>
      <c r="G4245" s="39">
        <f>SUM(MID(E4245,1,1),MID(E4245,2,1),MID(E4245,3,1),MID(E4245,4,1),MID(F4245,1,1),MID(F4245,2,1),MID(F4245,4,1),MID(F4245,5,1))</f>
        <v>25</v>
      </c>
      <c r="H4245" s="41">
        <f>IF(MOD(G4245,9)=0,9,MOD(G4245,9))</f>
        <v>7</v>
      </c>
      <c r="I4245" s="45" t="str">
        <f>IFERROR(MID("日月火水木金土",WEEKDAY(D4245),1),"")</f>
        <v>日</v>
      </c>
      <c r="J4245" s="304" t="s">
        <v>5645</v>
      </c>
      <c r="K4245" s="202" t="str">
        <f>VLOOKUP(F4245,石と花メイン,3,FALSE)</f>
        <v>◆紅玉</v>
      </c>
      <c r="L4245" s="297" t="str">
        <f>VLOOKUP(F4245,石と花メイン,4,FALSE)</f>
        <v>ピラカンサ【常盤山査子】</v>
      </c>
      <c r="M4245" s="393">
        <f>IF(OR(MONTH(F4245)&lt;7,AND(MONTH(F4245)=7,DAY(F4245)&lt;=25)),
MOD(SUM((E4245-1901)*365,259),260),
MOD(SUM((E4245-1900)*365,259),260))</f>
        <v>19</v>
      </c>
      <c r="N4245" s="390">
        <f>IF(AND(MONTH(F4245)=7,DAY(F4245)&gt;25),1,
ROUNDDOWN((SUM(VLOOKUP(MONTH(F4245),D暦変換用数値,2,FALSE),DAY(F4245))/28)+1,0))</f>
        <v>5</v>
      </c>
      <c r="O4245" s="205">
        <f>IF(AND(MONTH(F4245)=7,DAY(F4245)&gt;25),DAY(F4245)-25,
MOD((SUM(VLOOKUP(MONTH(F4245),D暦変換用数値,2,FALSE),DAY(F4245))),28)+1)</f>
        <v>19</v>
      </c>
      <c r="P4245" s="406">
        <f>IF(OR(MONTH(F4245)&lt;7,AND(MONTH(F4245)=7,DAY(F4245)&lt;=25)),
MOD(SUM((E4245-1901)*365,(N4245-1)*28,O4245,258),260),
MOD(SUM((E4245-1900)*365,(N4245-1)*28,O4245,258),260))</f>
        <v>149</v>
      </c>
      <c r="Q4245" s="372" t="str">
        <f>VLOOKUP(MOD(P4245,4),色,2,FALSE)</f>
        <v>赤い</v>
      </c>
      <c r="R4245" s="290" t="str">
        <f>VLOOKUP(MOD(P4245,13),銀河の音,2,FALSE)</f>
        <v>律動の</v>
      </c>
      <c r="S4245" s="383" t="str">
        <f>VLOOKUP(MOD(P4245,20),太陽の紋章,2,FALSE)</f>
        <v>月</v>
      </c>
      <c r="T4245" s="98" t="s">
        <v>3736</v>
      </c>
    </row>
    <row r="4246" spans="1:20">
      <c r="A4246" s="50" t="str">
        <f>VLOOKUP(MOD(E4246,10),十干,2,FALSE)</f>
        <v>壬</v>
      </c>
      <c r="B4246" s="199" t="str">
        <f>VLOOKUP(MOD(E4246,12),十二支,3,FALSE)</f>
        <v xml:space="preserve">11 木 </v>
      </c>
      <c r="C4246" s="201" t="str">
        <f>VLOOKUP(F4246,星座,3,TRUE)</f>
        <v xml:space="preserve">11 木 </v>
      </c>
      <c r="D4246" s="531">
        <v>26646</v>
      </c>
      <c r="E4246" s="1">
        <f>IFERROR(YEAR(D4246),LEFT(D4246,4))</f>
        <v>1972</v>
      </c>
      <c r="F4246" s="1" t="str">
        <f>IF(ISTEXT(D4246),RIGHT(D4246,5),TEXT(D4246,"mm/dd"))</f>
        <v>12/13</v>
      </c>
      <c r="G4246" s="39">
        <f>SUM(MID(E4246,1,1),MID(E4246,2,1),MID(E4246,3,1),MID(E4246,4,1),MID(F4246,1,1),MID(F4246,2,1),MID(F4246,4,1),MID(F4246,5,1))</f>
        <v>26</v>
      </c>
      <c r="H4246" s="41">
        <f>IF(MOD(G4246,9)=0,9,MOD(G4246,9))</f>
        <v>8</v>
      </c>
      <c r="I4246" s="45" t="str">
        <f>IFERROR(MID("日月火水木金土",WEEKDAY(D4246),1),"")</f>
        <v>水</v>
      </c>
      <c r="J4246" s="304" t="s">
        <v>5646</v>
      </c>
      <c r="K4246" s="202" t="str">
        <f>VLOOKUP(F4246,石と花メイン,3,FALSE)</f>
        <v>◆風信子石</v>
      </c>
      <c r="L4246" s="297" t="str">
        <f>VLOOKUP(F4246,石と花メイン,4,FALSE)</f>
        <v>デンドロビウム【石斛】</v>
      </c>
      <c r="M4246" s="393">
        <f>IF(OR(MONTH(F4246)&lt;7,AND(MONTH(F4246)=7,DAY(F4246)&lt;=25)),
MOD(SUM((E4246-1901)*365,259),260),
MOD(SUM((E4246-1900)*365,259),260))</f>
        <v>19</v>
      </c>
      <c r="N4246" s="390">
        <f>IF(AND(MONTH(F4246)=7,DAY(F4246)&gt;25),1,
ROUNDDOWN((SUM(VLOOKUP(MONTH(F4246),D暦変換用数値,2,FALSE),DAY(F4246))/28)+1,0))</f>
        <v>6</v>
      </c>
      <c r="O4246" s="205">
        <f>IF(AND(MONTH(F4246)=7,DAY(F4246)&gt;25),DAY(F4246)-25,
MOD((SUM(VLOOKUP(MONTH(F4246),D暦変換用数値,2,FALSE),DAY(F4246))),28)+1)</f>
        <v>1</v>
      </c>
      <c r="P4246" s="406">
        <f>IF(OR(MONTH(F4246)&lt;7,AND(MONTH(F4246)=7,DAY(F4246)&lt;=25)),
MOD(SUM((E4246-1901)*365,(N4246-1)*28,O4246,258),260),
MOD(SUM((E4246-1900)*365,(N4246-1)*28,O4246,258),260))</f>
        <v>159</v>
      </c>
      <c r="Q4246" s="374" t="str">
        <f>VLOOKUP(MOD(P4246,4),色,2,FALSE)</f>
        <v>青い</v>
      </c>
      <c r="R4246" s="292" t="str">
        <f>VLOOKUP(MOD(P4246,13),銀河の音,2,FALSE)</f>
        <v>電気の</v>
      </c>
      <c r="S4246" s="385" t="str">
        <f>VLOOKUP(MOD(P4246,20),太陽の紋章,2,FALSE)</f>
        <v>嵐</v>
      </c>
      <c r="T4246" s="111" t="s">
        <v>2885</v>
      </c>
    </row>
    <row r="4247" spans="1:20">
      <c r="A4247" s="50" t="str">
        <f>VLOOKUP(MOD(E4247,10),十干,2,FALSE)</f>
        <v>壬</v>
      </c>
      <c r="B4247" s="199" t="str">
        <f>VLOOKUP(MOD(E4247,12),十二支,3,FALSE)</f>
        <v xml:space="preserve">11 木 </v>
      </c>
      <c r="C4247" s="201" t="str">
        <f>VLOOKUP(F4247,星座,3,TRUE)</f>
        <v xml:space="preserve">11 木 </v>
      </c>
      <c r="D4247" s="531">
        <v>26649</v>
      </c>
      <c r="E4247" s="1">
        <f>IFERROR(YEAR(D4247),LEFT(D4247,4))</f>
        <v>1972</v>
      </c>
      <c r="F4247" s="1" t="str">
        <f>IF(ISTEXT(D4247),RIGHT(D4247,5),TEXT(D4247,"mm/dd"))</f>
        <v>12/16</v>
      </c>
      <c r="G4247" s="39">
        <f>SUM(MID(E4247,1,1),MID(E4247,2,1),MID(E4247,3,1),MID(E4247,4,1),MID(F4247,1,1),MID(F4247,2,1),MID(F4247,4,1),MID(F4247,5,1))</f>
        <v>29</v>
      </c>
      <c r="H4247" s="41">
        <f>IF(MOD(G4247,9)=0,9,MOD(G4247,9))</f>
        <v>2</v>
      </c>
      <c r="I4247" s="45" t="str">
        <f>IFERROR(MID("日月火水木金土",WEEKDAY(D4247),1),"")</f>
        <v>土</v>
      </c>
      <c r="J4247" s="304" t="s">
        <v>5647</v>
      </c>
      <c r="K4247" s="202" t="str">
        <f>VLOOKUP(F4247,石と花メイン,3,FALSE)</f>
        <v>●珪孔雀石</v>
      </c>
      <c r="L4247" s="297" t="str">
        <f>VLOOKUP(F4247,石と花メイン,4,FALSE)</f>
        <v>胡桃</v>
      </c>
      <c r="M4247" s="393">
        <f>IF(OR(MONTH(F4247)&lt;7,AND(MONTH(F4247)=7,DAY(F4247)&lt;=25)),
MOD(SUM((E4247-1901)*365,259),260),
MOD(SUM((E4247-1900)*365,259),260))</f>
        <v>19</v>
      </c>
      <c r="N4247" s="390">
        <f>IF(AND(MONTH(F4247)=7,DAY(F4247)&gt;25),1,
ROUNDDOWN((SUM(VLOOKUP(MONTH(F4247),D暦変換用数値,2,FALSE),DAY(F4247))/28)+1,0))</f>
        <v>6</v>
      </c>
      <c r="O4247" s="205">
        <f>IF(AND(MONTH(F4247)=7,DAY(F4247)&gt;25),DAY(F4247)-25,
MOD((SUM(VLOOKUP(MONTH(F4247),D暦変換用数値,2,FALSE),DAY(F4247))),28)+1)</f>
        <v>4</v>
      </c>
      <c r="P4247" s="406">
        <f>IF(OR(MONTH(F4247)&lt;7,AND(MONTH(F4247)=7,DAY(F4247)&lt;=25)),
MOD(SUM((E4247-1901)*365,(N4247-1)*28,O4247,258),260),
MOD(SUM((E4247-1900)*365,(N4247-1)*28,O4247,258),260))</f>
        <v>162</v>
      </c>
      <c r="Q4247" s="375" t="str">
        <f>VLOOKUP(MOD(P4247,4),色,2,FALSE)</f>
        <v>白い</v>
      </c>
      <c r="R4247" s="293" t="str">
        <f>VLOOKUP(MOD(P4247,13),銀河の音,2,FALSE)</f>
        <v>律動の</v>
      </c>
      <c r="S4247" s="386" t="str">
        <f>VLOOKUP(MOD(P4247,20),太陽の紋章,2,FALSE)</f>
        <v>風</v>
      </c>
      <c r="T4247" s="93" t="s">
        <v>6300</v>
      </c>
    </row>
    <row r="4248" spans="1:20">
      <c r="A4248" s="50" t="str">
        <f>VLOOKUP(MOD(E4248,10),十干,2,FALSE)</f>
        <v>壬</v>
      </c>
      <c r="B4248" s="199" t="str">
        <f>VLOOKUP(MOD(E4248,12),十二支,3,FALSE)</f>
        <v xml:space="preserve">11 木 </v>
      </c>
      <c r="C4248" s="201" t="str">
        <f>VLOOKUP(F4248,星座,3,TRUE)</f>
        <v xml:space="preserve">11 木 </v>
      </c>
      <c r="D4248" s="531">
        <v>26651</v>
      </c>
      <c r="E4248" s="1">
        <f>IFERROR(YEAR(D4248),LEFT(D4248,4))</f>
        <v>1972</v>
      </c>
      <c r="F4248" s="1" t="str">
        <f>IF(ISTEXT(D4248),RIGHT(D4248,5),TEXT(D4248,"mm/dd"))</f>
        <v>12/18</v>
      </c>
      <c r="G4248" s="39">
        <f>SUM(MID(E4248,1,1),MID(E4248,2,1),MID(E4248,3,1),MID(E4248,4,1),MID(F4248,1,1),MID(F4248,2,1),MID(F4248,4,1),MID(F4248,5,1))</f>
        <v>31</v>
      </c>
      <c r="H4248" s="41">
        <f>IF(MOD(G4248,9)=0,9,MOD(G4248,9))</f>
        <v>4</v>
      </c>
      <c r="I4248" s="45" t="str">
        <f>IFERROR(MID("日月火水木金土",WEEKDAY(D4248),1),"")</f>
        <v>月</v>
      </c>
      <c r="J4248" s="304" t="s">
        <v>5648</v>
      </c>
      <c r="K4248" s="202" t="str">
        <f>VLOOKUP(F4248,石と花メイン,3,FALSE)</f>
        <v>□水晶</v>
      </c>
      <c r="L4248" s="297" t="str">
        <f>VLOOKUP(F4248,石と花メイン,4,FALSE)</f>
        <v>セージ【薬用サルビア】</v>
      </c>
      <c r="M4248" s="393">
        <f>IF(OR(MONTH(F4248)&lt;7,AND(MONTH(F4248)=7,DAY(F4248)&lt;=25)),
MOD(SUM((E4248-1901)*365,259),260),
MOD(SUM((E4248-1900)*365,259),260))</f>
        <v>19</v>
      </c>
      <c r="N4248" s="390">
        <f>IF(AND(MONTH(F4248)=7,DAY(F4248)&gt;25),1,
ROUNDDOWN((SUM(VLOOKUP(MONTH(F4248),D暦変換用数値,2,FALSE),DAY(F4248))/28)+1,0))</f>
        <v>6</v>
      </c>
      <c r="O4248" s="205">
        <f>IF(AND(MONTH(F4248)=7,DAY(F4248)&gt;25),DAY(F4248)-25,
MOD((SUM(VLOOKUP(MONTH(F4248),D暦変換用数値,2,FALSE),DAY(F4248))),28)+1)</f>
        <v>6</v>
      </c>
      <c r="P4248" s="406">
        <f>IF(OR(MONTH(F4248)&lt;7,AND(MONTH(F4248)=7,DAY(F4248)&lt;=25)),
MOD(SUM((E4248-1901)*365,(N4248-1)*28,O4248,258),260),
MOD(SUM((E4248-1900)*365,(N4248-1)*28,O4248,258),260))</f>
        <v>164</v>
      </c>
      <c r="Q4248" s="373" t="str">
        <f>VLOOKUP(MOD(P4248,4),色,2,FALSE)</f>
        <v>黄色い</v>
      </c>
      <c r="R4248" s="291" t="str">
        <f>VLOOKUP(MOD(P4248,13),銀河の音,2,FALSE)</f>
        <v>銀河の</v>
      </c>
      <c r="S4248" s="384" t="str">
        <f>VLOOKUP(MOD(P4248,20),太陽の紋章,2,FALSE)</f>
        <v>種</v>
      </c>
      <c r="T4248" s="98" t="s">
        <v>3736</v>
      </c>
    </row>
    <row r="4249" spans="1:20">
      <c r="A4249" s="282" t="str">
        <f>VLOOKUP(MOD(E4249,10),十干,2,FALSE)</f>
        <v>甲</v>
      </c>
      <c r="B4249" s="283" t="str">
        <f>VLOOKUP(MOD(E4249,12),十二支,3,FALSE)</f>
        <v xml:space="preserve">11 木 </v>
      </c>
      <c r="C4249" s="287" t="str">
        <f>VLOOKUP(F4249,星座,3,TRUE)</f>
        <v xml:space="preserve">11 木 </v>
      </c>
      <c r="D4249" s="533">
        <v>31032</v>
      </c>
      <c r="E4249" s="83">
        <f>IFERROR(YEAR(D4249),LEFT(D4249,4))</f>
        <v>1984</v>
      </c>
      <c r="F4249" s="83" t="str">
        <f>IF(ISTEXT(D4249),RIGHT(D4249,5),TEXT(D4249,"mm/dd"))</f>
        <v>12/16</v>
      </c>
      <c r="G4249" s="88">
        <f>SUM(MID(E4249,1,1),MID(E4249,2,1),MID(E4249,3,1),MID(E4249,4,1),MID(F4249,1,1),MID(F4249,2,1),MID(F4249,4,1),MID(F4249,5,1))</f>
        <v>32</v>
      </c>
      <c r="H4249" s="88">
        <f>IF(MOD(G4249,9)=0,9,MOD(G4249,9))</f>
        <v>5</v>
      </c>
      <c r="I4249" s="83" t="str">
        <f>IFERROR(MID("日月火水木金土",WEEKDAY(D4249),1),"")</f>
        <v>日</v>
      </c>
      <c r="J4249" s="303" t="s">
        <v>2918</v>
      </c>
      <c r="K4249" s="87" t="str">
        <f>VLOOKUP(F4249,石と花メイン,3,FALSE)</f>
        <v>●珪孔雀石</v>
      </c>
      <c r="L4249" s="296" t="str">
        <f>VLOOKUP(F4249,石と花メイン,4,FALSE)</f>
        <v>胡桃</v>
      </c>
      <c r="M4249" s="392">
        <f>IF(OR(MONTH(F4249)&lt;7,AND(MONTH(F4249)=7,DAY(F4249)&lt;=25)),
MOD(SUM((E4249-1901)*365,259),260),
MOD(SUM((E4249-1900)*365,259),260))</f>
        <v>239</v>
      </c>
      <c r="N4249" s="330">
        <f>IF(AND(MONTH(F4249)=7,DAY(F4249)&gt;25),1,
ROUNDDOWN((SUM(VLOOKUP(MONTH(F4249),D暦変換用数値,2,FALSE),DAY(F4249))/28)+1,0))</f>
        <v>6</v>
      </c>
      <c r="O4249" s="84">
        <f>IF(AND(MONTH(F4249)=7,DAY(F4249)&gt;25),DAY(F4249)-25,
MOD((SUM(VLOOKUP(MONTH(F4249),D暦変換用数値,2,FALSE),DAY(F4249))),28)+1)</f>
        <v>4</v>
      </c>
      <c r="P4249" s="405">
        <f>IF(OR(MONTH(F4249)&lt;7,AND(MONTH(F4249)=7,DAY(F4249)&lt;=25)),
MOD(SUM((E4249-1901)*365,(N4249-1)*28,O4249,258),260),
MOD(SUM((E4249-1900)*365,(N4249-1)*28,O4249,258),260))</f>
        <v>122</v>
      </c>
      <c r="Q4249" s="371" t="str">
        <f>VLOOKUP(MOD(P4249,4),色,2,FALSE)</f>
        <v>白い</v>
      </c>
      <c r="R4249" s="289" t="str">
        <f>VLOOKUP(MOD(P4249,13),銀河の音,2,FALSE)</f>
        <v>倍音の</v>
      </c>
      <c r="S4249" s="382" t="str">
        <f>VLOOKUP(MOD(P4249,20),太陽の紋章,2,FALSE)</f>
        <v>風</v>
      </c>
      <c r="T4249" s="95" t="s">
        <v>1080</v>
      </c>
    </row>
    <row r="4250" spans="1:20">
      <c r="A4250" s="285" t="str">
        <f>VLOOKUP(MOD(E4250,10),十干,2,FALSE)</f>
        <v>丙</v>
      </c>
      <c r="B4250" s="283" t="str">
        <f>VLOOKUP(MOD(E4250,12),十二支,3,FALSE)</f>
        <v xml:space="preserve">11 木 </v>
      </c>
      <c r="C4250" s="287" t="str">
        <f>VLOOKUP(F4250,星座,3,TRUE)</f>
        <v xml:space="preserve">11 木 </v>
      </c>
      <c r="D4250" s="530">
        <v>35419</v>
      </c>
      <c r="E4250" s="83">
        <f>IFERROR(YEAR(D4250),LEFT(D4250,4))</f>
        <v>1996</v>
      </c>
      <c r="F4250" s="83" t="str">
        <f>IF(ISTEXT(D4250),RIGHT(D4250,5),TEXT(D4250,"mm/dd"))</f>
        <v>12/20</v>
      </c>
      <c r="G4250" s="88">
        <f>SUM(MID(E4250,1,1),MID(E4250,2,1),MID(E4250,3,1),MID(E4250,4,1),MID(F4250,1,1),MID(F4250,2,1),MID(F4250,4,1),MID(F4250,5,1))</f>
        <v>30</v>
      </c>
      <c r="H4250" s="88">
        <f>IF(MOD(G4250,9)=0,9,MOD(G4250,9))</f>
        <v>3</v>
      </c>
      <c r="I4250" s="83" t="str">
        <f>IFERROR(MID("日月火水木金土",WEEKDAY(D4250),1),"")</f>
        <v>金</v>
      </c>
      <c r="J4250" s="308" t="s">
        <v>8082</v>
      </c>
      <c r="K4250" s="330" t="str">
        <f>VLOOKUP(F4250,石と花メイン,3,FALSE)</f>
        <v>●蛋白石</v>
      </c>
      <c r="L4250" s="296" t="str">
        <f>VLOOKUP(F4250,石と花メイン,4,FALSE)</f>
        <v>パイナップル【鳳梨】</v>
      </c>
      <c r="M4250" s="392">
        <f>IF(OR(MONTH(F4250)&lt;7,AND(MONTH(F4250)=7,DAY(F4250)&lt;=25)),
MOD(SUM((E4250-1901)*365,259),260),
MOD(SUM((E4250-1900)*365,259),260))</f>
        <v>199</v>
      </c>
      <c r="N4250" s="330">
        <f>IF(AND(MONTH(F4250)=7,DAY(F4250)&gt;25),1,
ROUNDDOWN((SUM(VLOOKUP(MONTH(F4250),D暦変換用数値,2,FALSE),DAY(F4250))/28)+1,0))</f>
        <v>6</v>
      </c>
      <c r="O4250" s="84">
        <f>IF(AND(MONTH(F4250)=7,DAY(F4250)&gt;25),DAY(F4250)-25,
MOD((SUM(VLOOKUP(MONTH(F4250),D暦変換用数値,2,FALSE),DAY(F4250))),28)+1)</f>
        <v>8</v>
      </c>
      <c r="P4250" s="405">
        <f>IF(OR(MONTH(F4250)&lt;7,AND(MONTH(F4250)=7,DAY(F4250)&lt;=25)),
MOD(SUM((E4250-1901)*365,(N4250-1)*28,O4250,258),260),
MOD(SUM((E4250-1900)*365,(N4250-1)*28,O4250,258),260))</f>
        <v>86</v>
      </c>
      <c r="Q4250" s="371" t="str">
        <f>VLOOKUP(MOD(P4250,4),色,2,FALSE)</f>
        <v>白い</v>
      </c>
      <c r="R4250" s="289" t="str">
        <f>VLOOKUP(MOD(P4250,13),銀河の音,2,FALSE)</f>
        <v>銀河の</v>
      </c>
      <c r="S4250" s="382" t="str">
        <f>VLOOKUP(MOD(P4250,20),太陽の紋章,2,FALSE)</f>
        <v>世界の橋渡し</v>
      </c>
      <c r="T4250" s="95" t="s">
        <v>8084</v>
      </c>
    </row>
    <row r="4251" spans="1:20">
      <c r="A4251" s="285" t="str">
        <f>VLOOKUP(MOD(E4251,10),十干,2,FALSE)</f>
        <v>戊</v>
      </c>
      <c r="B4251" s="283" t="str">
        <f>VLOOKUP(MOD(E4251,12),十二支,3,FALSE)</f>
        <v xml:space="preserve">11 木 </v>
      </c>
      <c r="C4251" s="287" t="str">
        <f>VLOOKUP(F4251,星座,3,TRUE)</f>
        <v xml:space="preserve">11 木 </v>
      </c>
      <c r="D4251" s="533">
        <v>39782</v>
      </c>
      <c r="E4251" s="83">
        <f>IFERROR(YEAR(D4251),LEFT(D4251,4))</f>
        <v>2008</v>
      </c>
      <c r="F4251" s="83" t="str">
        <f>IF(ISTEXT(D4251),RIGHT(D4251,5),TEXT(D4251,"mm/dd"))</f>
        <v>11/30</v>
      </c>
      <c r="G4251" s="88">
        <f>SUM(MID(E4251,1,1),MID(E4251,2,1),MID(E4251,3,1),MID(E4251,4,1),MID(F4251,1,1),MID(F4251,2,1),MID(F4251,4,1),MID(F4251,5,1))</f>
        <v>15</v>
      </c>
      <c r="H4251" s="88">
        <f>IF(MOD(G4251,9)=0,9,MOD(G4251,9))</f>
        <v>6</v>
      </c>
      <c r="I4251" s="83" t="str">
        <f>IFERROR(MID("日月火水木金土",WEEKDAY(D4251),1),"")</f>
        <v>日</v>
      </c>
      <c r="J4251" s="303" t="s">
        <v>4967</v>
      </c>
      <c r="K4251" s="87" t="str">
        <f>VLOOKUP(F4251,石と花メイン,3,FALSE)</f>
        <v>◇金剛石</v>
      </c>
      <c r="L4251" s="296" t="str">
        <f>VLOOKUP(F4251,石と花メイン,4,FALSE)</f>
        <v>敦盛草</v>
      </c>
      <c r="M4251" s="392">
        <f>IF(OR(MONTH(F4251)&lt;7,AND(MONTH(F4251)=7,DAY(F4251)&lt;=25)),
MOD(SUM((E4251-1901)*365,259),260),
MOD(SUM((E4251-1900)*365,259),260))</f>
        <v>159</v>
      </c>
      <c r="N4251" s="330">
        <f>IF(AND(MONTH(F4251)=7,DAY(F4251)&gt;25),1,
ROUNDDOWN((SUM(VLOOKUP(MONTH(F4251),D暦変換用数値,2,FALSE),DAY(F4251))/28)+1,0))</f>
        <v>5</v>
      </c>
      <c r="O4251" s="84">
        <f>IF(AND(MONTH(F4251)=7,DAY(F4251)&gt;25),DAY(F4251)-25,
MOD((SUM(VLOOKUP(MONTH(F4251),D暦変換用数値,2,FALSE),DAY(F4251))),28)+1)</f>
        <v>16</v>
      </c>
      <c r="P4251" s="405">
        <f>IF(OR(MONTH(F4251)&lt;7,AND(MONTH(F4251)=7,DAY(F4251)&lt;=25)),
MOD(SUM((E4251-1901)*365,(N4251-1)*28,O4251,258),260),
MOD(SUM((E4251-1900)*365,(N4251-1)*28,O4251,258),260))</f>
        <v>26</v>
      </c>
      <c r="Q4251" s="371" t="str">
        <f>VLOOKUP(MOD(P4251,4),色,2,FALSE)</f>
        <v>白い</v>
      </c>
      <c r="R4251" s="289" t="str">
        <f>VLOOKUP(MOD(P4251,13),銀河の音,2,FALSE)</f>
        <v>宇宙の</v>
      </c>
      <c r="S4251" s="382" t="str">
        <f>VLOOKUP(MOD(P4251,20),太陽の紋章,2,FALSE)</f>
        <v>世界の橋渡し</v>
      </c>
      <c r="T4251" s="102" t="s">
        <v>4968</v>
      </c>
    </row>
    <row r="4252" spans="1:20">
      <c r="A4252" s="285" t="str">
        <f>VLOOKUP(MOD(E4252,10),十干,2,FALSE)</f>
        <v>戊</v>
      </c>
      <c r="B4252" s="283" t="str">
        <f>VLOOKUP(MOD(E4252,12),十二支,3,FALSE)</f>
        <v xml:space="preserve">11 木 </v>
      </c>
      <c r="C4252" s="287" t="str">
        <f>VLOOKUP(F4252,星座,3,TRUE)</f>
        <v xml:space="preserve">11 木 </v>
      </c>
      <c r="D4252" s="533">
        <v>39782</v>
      </c>
      <c r="E4252" s="83">
        <f>IFERROR(YEAR(D4252),LEFT(D4252,4))</f>
        <v>2008</v>
      </c>
      <c r="F4252" s="539" t="str">
        <f>IF(ISTEXT(D4252),RIGHT(D4252,5),TEXT(D4252,"mm/dd"))</f>
        <v>11/30</v>
      </c>
      <c r="G4252" s="88">
        <f>SUM(MID(E4252,1,1),MID(E4252,2,1),MID(E4252,3,1),MID(E4252,4,1),MID(F4252,1,1),MID(F4252,2,1),MID(F4252,4,1),MID(F4252,5,1))</f>
        <v>15</v>
      </c>
      <c r="H4252" s="88">
        <f>IF(MOD(G4252,9)=0,9,MOD(G4252,9))</f>
        <v>6</v>
      </c>
      <c r="I4252" s="83" t="str">
        <f>IFERROR(MID("日月火水木金土",WEEKDAY(D4252),1),"")</f>
        <v>日</v>
      </c>
      <c r="J4252" s="308" t="s">
        <v>9331</v>
      </c>
      <c r="K4252" s="330" t="str">
        <f>VLOOKUP(F4252,石と花メイン,3,FALSE)</f>
        <v>◇金剛石</v>
      </c>
      <c r="L4252" s="296" t="str">
        <f>VLOOKUP(F4252,石と花メイン,4,FALSE)</f>
        <v>敦盛草</v>
      </c>
      <c r="M4252" s="392">
        <f>IF(OR(MONTH(F4252)&lt;7,AND(MONTH(F4252)=7,DAY(F4252)&lt;=25)),
MOD(SUM((E4252-1901)*365,259),260),
MOD(SUM((E4252-1900)*365,259),260))</f>
        <v>159</v>
      </c>
      <c r="N4252" s="330">
        <f>IF(AND(MONTH(F4252)=7,DAY(F4252)&gt;25),1,
ROUNDDOWN((SUM(VLOOKUP(MONTH(F4252),D暦変換用数値,2,FALSE),DAY(F4252))/28)+1,0))</f>
        <v>5</v>
      </c>
      <c r="O4252" s="84">
        <f>IF(AND(MONTH(F4252)=7,DAY(F4252)&gt;25),DAY(F4252)-25,
MOD((SUM(VLOOKUP(MONTH(F4252),D暦変換用数値,2,FALSE),DAY(F4252))),28)+1)</f>
        <v>16</v>
      </c>
      <c r="P4252" s="405">
        <f>IF(OR(MONTH(F4252)&lt;7,AND(MONTH(F4252)=7,DAY(F4252)&lt;=25)),
MOD(SUM((E4252-1901)*365,(N4252-1)*28,O4252,258),260),
MOD(SUM((E4252-1900)*365,(N4252-1)*28,O4252,258),260))</f>
        <v>26</v>
      </c>
      <c r="Q4252" s="371" t="str">
        <f>VLOOKUP(MOD(P4252,4),色,2,FALSE)</f>
        <v>白い</v>
      </c>
      <c r="R4252" s="289" t="str">
        <f>VLOOKUP(MOD(P4252,13),銀河の音,2,FALSE)</f>
        <v>宇宙の</v>
      </c>
      <c r="S4252" s="382" t="str">
        <f>VLOOKUP(MOD(P4252,20),太陽の紋章,2,FALSE)</f>
        <v>世界の橋渡し</v>
      </c>
      <c r="T4252" s="112" t="s">
        <v>9327</v>
      </c>
    </row>
    <row r="4253" spans="1:20">
      <c r="A4253" s="282" t="str">
        <f>VLOOKUP(MOD(E4253,10),十干,2,FALSE)</f>
        <v>壬</v>
      </c>
      <c r="B4253" s="283" t="str">
        <f>VLOOKUP(MOD(E4253,12),十二支,3,FALSE)</f>
        <v xml:space="preserve">11 木 </v>
      </c>
      <c r="C4253" s="287" t="str">
        <f>VLOOKUP(F4253,星座,3,TRUE)</f>
        <v xml:space="preserve">11 木 </v>
      </c>
      <c r="D4253" s="533" t="s">
        <v>8887</v>
      </c>
      <c r="E4253" s="83" t="str">
        <f>IFERROR(YEAR(D4253),LEFT(D4253,4))</f>
        <v>1552</v>
      </c>
      <c r="F4253" s="83" t="str">
        <f>IF(ISTEXT(D4253),RIGHT(D4253,5),TEXT(D4253,"mm/dd"))</f>
        <v>12/02</v>
      </c>
      <c r="G4253" s="88">
        <f>SUM(MID(E4253,1,1),MID(E4253,2,1),MID(E4253,3,1),MID(E4253,4,1),MID(F4253,1,1),MID(F4253,2,1),MID(F4253,4,1),MID(F4253,5,1))</f>
        <v>18</v>
      </c>
      <c r="H4253" s="88">
        <f>IF(MOD(G4253,9)=0,9,MOD(G4253,9))</f>
        <v>9</v>
      </c>
      <c r="I4253" s="83" t="str">
        <f>IFERROR(MID("日月火水木金土",WEEKDAY(D4253),1),"")</f>
        <v/>
      </c>
      <c r="J4253" s="303" t="s">
        <v>4373</v>
      </c>
      <c r="K4253" s="87" t="str">
        <f>VLOOKUP(F4253,石と花メイン,3,FALSE)</f>
        <v>◇金剛石</v>
      </c>
      <c r="L4253" s="296" t="str">
        <f>VLOOKUP(F4253,石と花メイン,4,FALSE)</f>
        <v>サイネリア【富貴菊】</v>
      </c>
      <c r="M4253" s="392">
        <f>IF(OR(MONTH(F4253)&lt;7,AND(MONTH(F4253)=7,DAY(F4253)&lt;=25)),
MOD(SUM((E4253-1901)*365,259),260),
MOD(SUM((E4253-1900)*365,259),260))</f>
        <v>119</v>
      </c>
      <c r="N4253" s="330">
        <f>IF(AND(MONTH(F4253)=7,DAY(F4253)&gt;25),1,
ROUNDDOWN((SUM(VLOOKUP(MONTH(F4253),D暦変換用数値,2,FALSE),DAY(F4253))/28)+1,0))</f>
        <v>5</v>
      </c>
      <c r="O4253" s="84">
        <f>IF(AND(MONTH(F4253)=7,DAY(F4253)&gt;25),DAY(F4253)-25,
MOD((SUM(VLOOKUP(MONTH(F4253),D暦変換用数値,2,FALSE),DAY(F4253))),28)+1)</f>
        <v>18</v>
      </c>
      <c r="P4253" s="405">
        <f>IF(OR(MONTH(F4253)&lt;7,AND(MONTH(F4253)=7,DAY(F4253)&lt;=25)),
MOD(SUM((E4253-1901)*365,(N4253-1)*28,O4253,258),260),
MOD(SUM((E4253-1900)*365,(N4253-1)*28,O4253,258),260))</f>
        <v>248</v>
      </c>
      <c r="Q4253" s="371" t="str">
        <f>VLOOKUP(MOD(P4253,4),色,2,FALSE)</f>
        <v>黄色い</v>
      </c>
      <c r="R4253" s="289" t="str">
        <f>VLOOKUP(MOD(P4253,13),銀河の音,2,FALSE)</f>
        <v>磁気の</v>
      </c>
      <c r="S4253" s="382" t="str">
        <f>VLOOKUP(MOD(P4253,20),太陽の紋章,2,FALSE)</f>
        <v>星</v>
      </c>
      <c r="T4253" s="109" t="s">
        <v>3660</v>
      </c>
    </row>
    <row r="4254" spans="1:20">
      <c r="A4254" s="50" t="str">
        <f>VLOOKUP(MOD(E4254,10),十干,2,FALSE)</f>
        <v>甲</v>
      </c>
      <c r="B4254" s="199" t="str">
        <f>VLOOKUP(MOD(E4254,12),十二支,3,FALSE)</f>
        <v xml:space="preserve">11 木 </v>
      </c>
      <c r="C4254" s="201" t="str">
        <f>VLOOKUP(F4254,星座,3,TRUE)</f>
        <v xml:space="preserve">11 木 </v>
      </c>
      <c r="D4254" s="531" t="s">
        <v>3151</v>
      </c>
      <c r="E4254" s="1" t="str">
        <f>IFERROR(YEAR(D4254),LEFT(D4254,4))</f>
        <v>1684</v>
      </c>
      <c r="F4254" s="1" t="str">
        <f>IF(ISTEXT(D4254),RIGHT(D4254,5),TEXT(D4254,"mm/dd"))</f>
        <v>11/27</v>
      </c>
      <c r="G4254" s="39">
        <f>SUM(MID(E4254,1,1),MID(E4254,2,1),MID(E4254,3,1),MID(E4254,4,1),MID(F4254,1,1),MID(F4254,2,1),MID(F4254,4,1),MID(F4254,5,1))</f>
        <v>30</v>
      </c>
      <c r="H4254" s="41">
        <f>IF(MOD(G4254,9)=0,9,MOD(G4254,9))</f>
        <v>3</v>
      </c>
      <c r="I4254" s="45" t="str">
        <f>IFERROR(MID("日月火水木金土",WEEKDAY(D4254),1),"")</f>
        <v/>
      </c>
      <c r="J4254" s="304" t="s">
        <v>3556</v>
      </c>
      <c r="K4254" s="202" t="str">
        <f>VLOOKUP(F4254,石と花メイン,3,FALSE)</f>
        <v>◆紅玉</v>
      </c>
      <c r="L4254" s="297" t="str">
        <f>VLOOKUP(F4254,石と花メイン,4,FALSE)</f>
        <v>蛇の髭【竜の髭】</v>
      </c>
      <c r="M4254" s="393">
        <f>IF(OR(MONTH(F4254)&lt;7,AND(MONTH(F4254)=7,DAY(F4254)&lt;=25)),
MOD(SUM((E4254-1901)*365,259),260),
MOD(SUM((E4254-1900)*365,259),260))</f>
        <v>199</v>
      </c>
      <c r="N4254" s="390">
        <f>IF(AND(MONTH(F4254)=7,DAY(F4254)&gt;25),1,
ROUNDDOWN((SUM(VLOOKUP(MONTH(F4254),D暦変換用数値,2,FALSE),DAY(F4254))/28)+1,0))</f>
        <v>5</v>
      </c>
      <c r="O4254" s="205">
        <f>IF(AND(MONTH(F4254)=7,DAY(F4254)&gt;25),DAY(F4254)-25,
MOD((SUM(VLOOKUP(MONTH(F4254),D暦変換用数値,2,FALSE),DAY(F4254))),28)+1)</f>
        <v>13</v>
      </c>
      <c r="P4254" s="406">
        <f>IF(OR(MONTH(F4254)&lt;7,AND(MONTH(F4254)=7,DAY(F4254)&lt;=25)),
MOD(SUM((E4254-1901)*365,(N4254-1)*28,O4254,258),260),
MOD(SUM((E4254-1900)*365,(N4254-1)*28,O4254,258),260))</f>
        <v>63</v>
      </c>
      <c r="Q4254" s="374" t="str">
        <f>VLOOKUP(MOD(P4254,4),色,2,FALSE)</f>
        <v>青い</v>
      </c>
      <c r="R4254" s="292" t="str">
        <f>VLOOKUP(MOD(P4254,13),銀河の音,2,FALSE)</f>
        <v>スペクトルの</v>
      </c>
      <c r="S4254" s="385" t="str">
        <f>VLOOKUP(MOD(P4254,20),太陽の紋章,2,FALSE)</f>
        <v>夜</v>
      </c>
      <c r="T4254" s="97" t="s">
        <v>3152</v>
      </c>
    </row>
    <row r="4255" spans="1:20">
      <c r="A4255" s="282" t="str">
        <f>VLOOKUP(MOD(E4255,10),十干,2,FALSE)</f>
        <v>庚</v>
      </c>
      <c r="B4255" s="283" t="str">
        <f>VLOOKUP(MOD(E4255,12),十二支,3,FALSE)</f>
        <v xml:space="preserve">11 木 </v>
      </c>
      <c r="C4255" s="287" t="str">
        <f>VLOOKUP(F4255,星座,3,TRUE)</f>
        <v xml:space="preserve">11 木 </v>
      </c>
      <c r="D4255" s="533" t="s">
        <v>8888</v>
      </c>
      <c r="E4255" s="83" t="str">
        <f>IFERROR(YEAR(D4255),LEFT(D4255,4))</f>
        <v>1780</v>
      </c>
      <c r="F4255" s="83" t="str">
        <f>IF(ISTEXT(D4255),RIGHT(D4255,5),TEXT(D4255,"mm/dd"))</f>
        <v>11/29</v>
      </c>
      <c r="G4255" s="88">
        <f>SUM(MID(E4255,1,1),MID(E4255,2,1),MID(E4255,3,1),MID(E4255,4,1),MID(F4255,1,1),MID(F4255,2,1),MID(F4255,4,1),MID(F4255,5,1))</f>
        <v>29</v>
      </c>
      <c r="H4255" s="88">
        <f>IF(MOD(G4255,9)=0,9,MOD(G4255,9))</f>
        <v>2</v>
      </c>
      <c r="I4255" s="83" t="str">
        <f>IFERROR(MID("日月火水木金土",WEEKDAY(D4255),1),"")</f>
        <v/>
      </c>
      <c r="J4255" s="303" t="s">
        <v>4374</v>
      </c>
      <c r="K4255" s="87" t="str">
        <f>VLOOKUP(F4255,石と花メイン,3,FALSE)</f>
        <v>◆青玉</v>
      </c>
      <c r="L4255" s="296" t="str">
        <f>VLOOKUP(F4255,石と花メイン,4,FALSE)</f>
        <v>茶【茶の木】</v>
      </c>
      <c r="M4255" s="392">
        <f>IF(OR(MONTH(F4255)&lt;7,AND(MONTH(F4255)=7,DAY(F4255)&lt;=25)),
MOD(SUM((E4255-1901)*365,259),260),
MOD(SUM((E4255-1900)*365,259),260))</f>
        <v>139</v>
      </c>
      <c r="N4255" s="330">
        <f>IF(AND(MONTH(F4255)=7,DAY(F4255)&gt;25),1,
ROUNDDOWN((SUM(VLOOKUP(MONTH(F4255),D暦変換用数値,2,FALSE),DAY(F4255))/28)+1,0))</f>
        <v>5</v>
      </c>
      <c r="O4255" s="84">
        <f>IF(AND(MONTH(F4255)=7,DAY(F4255)&gt;25),DAY(F4255)-25,
MOD((SUM(VLOOKUP(MONTH(F4255),D暦変換用数値,2,FALSE),DAY(F4255))),28)+1)</f>
        <v>15</v>
      </c>
      <c r="P4255" s="405">
        <f>IF(OR(MONTH(F4255)&lt;7,AND(MONTH(F4255)=7,DAY(F4255)&lt;=25)),
MOD(SUM((E4255-1901)*365,(N4255-1)*28,O4255,258),260),
MOD(SUM((E4255-1900)*365,(N4255-1)*28,O4255,258),260))</f>
        <v>5</v>
      </c>
      <c r="Q4255" s="371" t="str">
        <f>VLOOKUP(MOD(P4255,4),色,2,FALSE)</f>
        <v>赤い</v>
      </c>
      <c r="R4255" s="289" t="str">
        <f>VLOOKUP(MOD(P4255,13),銀河の音,2,FALSE)</f>
        <v>倍音の</v>
      </c>
      <c r="S4255" s="382" t="str">
        <f>VLOOKUP(MOD(P4255,20),太陽の紋章,2,FALSE)</f>
        <v>蛇</v>
      </c>
      <c r="T4255" s="100" t="s">
        <v>182</v>
      </c>
    </row>
    <row r="4256" spans="1:20">
      <c r="A4256" s="50" t="str">
        <f>VLOOKUP(MOD(E4256,10),十干,2,FALSE)</f>
        <v>甲</v>
      </c>
      <c r="B4256" s="199" t="str">
        <f>VLOOKUP(MOD(E4256,12),十二支,3,FALSE)</f>
        <v xml:space="preserve">11 木 </v>
      </c>
      <c r="C4256" s="201" t="str">
        <f>VLOOKUP(F4256,星座,3,TRUE)</f>
        <v xml:space="preserve">11 木 </v>
      </c>
      <c r="D4256" s="535" t="s">
        <v>8889</v>
      </c>
      <c r="E4256" s="45" t="str">
        <f>IFERROR(YEAR(D4256),LEFT(D4256,4))</f>
        <v>1864</v>
      </c>
      <c r="F4256" s="45" t="str">
        <f>IF(ISTEXT(D4256),RIGHT(D4256,5),TEXT(D4256,"mm/dd"))</f>
        <v>11/24</v>
      </c>
      <c r="G4256" s="41">
        <f>SUM(MID(E4256,1,1),MID(E4256,2,1),MID(E4256,3,1),MID(E4256,4,1),MID(F4256,1,1),MID(F4256,2,1),MID(F4256,4,1),MID(F4256,5,1))</f>
        <v>27</v>
      </c>
      <c r="H4256" s="41">
        <f>IF(MOD(G4256,9)=0,9,MOD(G4256,9))</f>
        <v>9</v>
      </c>
      <c r="I4256" s="45" t="str">
        <f>IFERROR(MID("日月火水木金土",WEEKDAY(D4256),1),"")</f>
        <v/>
      </c>
      <c r="J4256" s="305" t="s">
        <v>2915</v>
      </c>
      <c r="K4256" s="203" t="str">
        <f>VLOOKUP(F4256,石と花メイン,3,FALSE)</f>
        <v>○真珠</v>
      </c>
      <c r="L4256" s="298" t="str">
        <f>VLOOKUP(F4256,石と花メイン,4,FALSE)</f>
        <v>莢迷</v>
      </c>
      <c r="M4256" s="394">
        <f>IF(OR(MONTH(F4256)&lt;7,AND(MONTH(F4256)=7,DAY(F4256)&lt;=25)),
MOD(SUM((E4256-1901)*365,259),260),
MOD(SUM((E4256-1900)*365,259),260))</f>
        <v>119</v>
      </c>
      <c r="N4256" s="391">
        <f>IF(AND(MONTH(F4256)=7,DAY(F4256)&gt;25),1,
ROUNDDOWN((SUM(VLOOKUP(MONTH(F4256),D暦変換用数値,2,FALSE),DAY(F4256))/28)+1,0))</f>
        <v>5</v>
      </c>
      <c r="O4256" s="46">
        <f>IF(AND(MONTH(F4256)=7,DAY(F4256)&gt;25),DAY(F4256)-25,
MOD((SUM(VLOOKUP(MONTH(F4256),D暦変換用数値,2,FALSE),DAY(F4256))),28)+1)</f>
        <v>10</v>
      </c>
      <c r="P4256" s="407">
        <f>IF(OR(MONTH(F4256)&lt;7,AND(MONTH(F4256)=7,DAY(F4256)&lt;=25)),
MOD(SUM((E4256-1901)*365,(N4256-1)*28,O4256,258),260),
MOD(SUM((E4256-1900)*365,(N4256-1)*28,O4256,258),260))</f>
        <v>240</v>
      </c>
      <c r="Q4256" s="373" t="str">
        <f>VLOOKUP(MOD(P4256,4),色,2,FALSE)</f>
        <v>黄色い</v>
      </c>
      <c r="R4256" s="291" t="str">
        <f>VLOOKUP(MOD(P4256,13),銀河の音,2,FALSE)</f>
        <v>律動の</v>
      </c>
      <c r="S4256" s="384" t="str">
        <f>VLOOKUP(MOD(P4256,20),太陽の紋章,2,FALSE)</f>
        <v>太陽</v>
      </c>
      <c r="T4256" s="79"/>
    </row>
    <row r="4257" spans="1:20">
      <c r="A4257" s="76" t="str">
        <f>VLOOKUP(MOD(E4257,10),十干,2,FALSE)</f>
        <v>丙</v>
      </c>
      <c r="B4257" s="199" t="str">
        <f>VLOOKUP(MOD(E4257,12),十二支,3,FALSE)</f>
        <v xml:space="preserve">11 木 </v>
      </c>
      <c r="C4257" s="201" t="str">
        <f>VLOOKUP(F4257,星座,3,TRUE)</f>
        <v xml:space="preserve">11 木 </v>
      </c>
      <c r="D4257" s="534" t="s">
        <v>8890</v>
      </c>
      <c r="E4257" s="116" t="str">
        <f>IFERROR(YEAR(D4257),LEFT(D4257,4))</f>
        <v>1936</v>
      </c>
      <c r="F4257" s="116" t="str">
        <f>IF(ISTEXT(D4257),RIGHT(D4257,5),TEXT(D4257,"mm/dd"))</f>
        <v>12/**</v>
      </c>
      <c r="G4257" s="120"/>
      <c r="H4257" s="120"/>
      <c r="I4257" s="116" t="str">
        <f>IFERROR(MID("日月火水木金土",WEEKDAY(D4257),1),"")</f>
        <v/>
      </c>
      <c r="J4257" s="306" t="s">
        <v>7423</v>
      </c>
      <c r="K4257" s="203"/>
      <c r="L4257" s="299"/>
      <c r="M4257" s="395"/>
      <c r="N4257" s="121"/>
      <c r="O4257" s="117"/>
      <c r="P4257" s="408"/>
      <c r="Q4257" s="372"/>
      <c r="R4257" s="290"/>
      <c r="S4257" s="383"/>
      <c r="T4257" s="126" t="s">
        <v>7424</v>
      </c>
    </row>
    <row r="4258" spans="1:20">
      <c r="A4258" s="285" t="str">
        <f>VLOOKUP(MOD(E4258,10),十干,2,FALSE)</f>
        <v>戊</v>
      </c>
      <c r="B4258" s="283" t="str">
        <f>VLOOKUP(MOD(E4258,12),十二支,3,FALSE)</f>
        <v xml:space="preserve">11 木 </v>
      </c>
      <c r="C4258" s="287" t="str">
        <f>VLOOKUP(F4258,星座,3,TRUE)</f>
        <v xml:space="preserve">11 木 </v>
      </c>
      <c r="D4258" s="533" t="s">
        <v>8891</v>
      </c>
      <c r="E4258" s="83" t="str">
        <f>IFERROR(YEAR(D4258),LEFT(D4258,4))</f>
        <v>2008</v>
      </c>
      <c r="F4258" s="83" t="str">
        <f>IF(ISTEXT(D4258),RIGHT(D4258,5),TEXT(D4258,"mm/dd"))</f>
        <v>12/**</v>
      </c>
      <c r="G4258" s="88"/>
      <c r="H4258" s="88"/>
      <c r="I4258" s="83" t="str">
        <f>IFERROR(MID("日月火水木金土",WEEKDAY(D4258),1),"")</f>
        <v/>
      </c>
      <c r="J4258" s="303" t="s">
        <v>308</v>
      </c>
      <c r="K4258" s="87"/>
      <c r="L4258" s="296"/>
      <c r="M4258" s="392"/>
      <c r="N4258" s="330"/>
      <c r="O4258" s="84"/>
      <c r="P4258" s="405"/>
      <c r="Q4258" s="371"/>
      <c r="R4258" s="289"/>
      <c r="S4258" s="382"/>
      <c r="T4258" s="91"/>
    </row>
    <row r="4259" spans="1:20">
      <c r="A4259" s="334" t="str">
        <f>VLOOKUP(MOD(E4259,10),十干,2,FALSE)</f>
        <v>甲</v>
      </c>
      <c r="B4259" s="331" t="str">
        <f>VLOOKUP(MOD(E4259,12),十二支,3,FALSE)</f>
        <v xml:space="preserve">11 木 </v>
      </c>
      <c r="C4259" s="336" t="str">
        <f>VLOOKUP(F4259,星座,3,TRUE)</f>
        <v xml:space="preserve">12 海 </v>
      </c>
      <c r="D4259" s="534">
        <v>8821</v>
      </c>
      <c r="E4259" s="131">
        <f>IFERROR(YEAR(D4259),LEFT(D4259,4))</f>
        <v>1924</v>
      </c>
      <c r="F4259" s="131" t="str">
        <f>IF(ISTEXT(D4259),RIGHT(D4259,5),TEXT(D4259,"mm/dd"))</f>
        <v>02/24</v>
      </c>
      <c r="G4259" s="133">
        <f>SUM(MID(E4259,1,1),MID(E4259,2,1),MID(E4259,3,1),MID(E4259,4,1),MID(F4259,1,1),MID(F4259,2,1),MID(F4259,4,1),MID(F4259,5,1))</f>
        <v>24</v>
      </c>
      <c r="H4259" s="133">
        <f>IF(MOD(G4259,9)=0,9,MOD(G4259,9))</f>
        <v>6</v>
      </c>
      <c r="I4259" s="131" t="str">
        <f>IFERROR(MID("日月火水木金土",WEEKDAY(D4259),1),"")</f>
        <v>日</v>
      </c>
      <c r="J4259" s="306" t="s">
        <v>8339</v>
      </c>
      <c r="K4259" s="335" t="str">
        <f>VLOOKUP(F4259,石と花メイン,3,FALSE)</f>
        <v>◇金剛石</v>
      </c>
      <c r="L4259" s="302" t="str">
        <f>VLOOKUP(F4259,石と花メイン,4,FALSE)</f>
        <v>蔓日日草【蔓桔梗】</v>
      </c>
      <c r="M4259" s="396">
        <f>IF(OR(MONTH(F4259)&lt;7,AND(MONTH(F4259)=7,DAY(F4259)&lt;=25)),
MOD(SUM((E4259-1901)*365,259),260),
MOD(SUM((E4259-1900)*365,259),260))</f>
        <v>74</v>
      </c>
      <c r="N4259" s="335">
        <f>IF(AND(MONTH(F4259)=7,DAY(F4259)&gt;25),1,
ROUNDDOWN((SUM(VLOOKUP(MONTH(F4259),D暦変換用数値,2,FALSE),DAY(F4259))/28)+1,0))</f>
        <v>8</v>
      </c>
      <c r="O4259" s="132">
        <f>IF(AND(MONTH(F4259)=7,DAY(F4259)&gt;25),DAY(F4259)-25,
MOD((SUM(VLOOKUP(MONTH(F4259),D暦変換用数値,2,FALSE),DAY(F4259))),28)+1)</f>
        <v>18</v>
      </c>
      <c r="P4259" s="404">
        <f>IF(OR(MONTH(F4259)&lt;7,AND(MONTH(F4259)=7,DAY(F4259)&lt;=25)),
MOD(SUM((E4259-1901)*365,(N4259-1)*28,O4259,258),260),
MOD(SUM((E4259-1900)*365,(N4259-1)*28,O4259,258),260))</f>
        <v>27</v>
      </c>
      <c r="Q4259" s="376" t="str">
        <f>VLOOKUP(MOD(P4259,4),色,2,FALSE)</f>
        <v>青い</v>
      </c>
      <c r="R4259" s="333" t="str">
        <f>VLOOKUP(MOD(P4259,13),銀河の音,2,FALSE)</f>
        <v>磁気の</v>
      </c>
      <c r="S4259" s="387" t="str">
        <f>VLOOKUP(MOD(P4259,20),太陽の紋章,2,FALSE)</f>
        <v>手</v>
      </c>
      <c r="T4259" s="145"/>
    </row>
    <row r="4260" spans="1:20">
      <c r="A4260" s="50" t="str">
        <f>VLOOKUP(MOD(E4260,10),十干,2,FALSE)</f>
        <v>甲</v>
      </c>
      <c r="B4260" s="199" t="str">
        <f>VLOOKUP(MOD(E4260,12),十二支,3,FALSE)</f>
        <v xml:space="preserve">11 木 </v>
      </c>
      <c r="C4260" s="201" t="str">
        <f>VLOOKUP(F4260,星座,3,TRUE)</f>
        <v xml:space="preserve">12 海 </v>
      </c>
      <c r="D4260" s="531">
        <v>8823</v>
      </c>
      <c r="E4260" s="1">
        <f>IFERROR(YEAR(D4260),LEFT(D4260,4))</f>
        <v>1924</v>
      </c>
      <c r="F4260" s="1" t="str">
        <f>IF(ISTEXT(D4260),RIGHT(D4260,5),TEXT(D4260,"mm/dd"))</f>
        <v>02/26</v>
      </c>
      <c r="G4260" s="39">
        <f>SUM(MID(E4260,1,1),MID(E4260,2,1),MID(E4260,3,1),MID(E4260,4,1),MID(F4260,1,1),MID(F4260,2,1),MID(F4260,4,1),MID(F4260,5,1))</f>
        <v>26</v>
      </c>
      <c r="H4260" s="41">
        <f>IF(MOD(G4260,9)=0,9,MOD(G4260,9))</f>
        <v>8</v>
      </c>
      <c r="I4260" s="45" t="str">
        <f>IFERROR(MID("日月火水木金土",WEEKDAY(D4260),1),"")</f>
        <v>火</v>
      </c>
      <c r="J4260" s="304" t="s">
        <v>5653</v>
      </c>
      <c r="K4260" s="202" t="str">
        <f>VLOOKUP(F4260,石と花メイン,3,FALSE)</f>
        <v>◆青玉</v>
      </c>
      <c r="L4260" s="297" t="str">
        <f>VLOOKUP(F4260,石と花メイン,4,FALSE)</f>
        <v>アドニス【夏咲福寿草】</v>
      </c>
      <c r="M4260" s="393">
        <f>IF(OR(MONTH(F4260)&lt;7,AND(MONTH(F4260)=7,DAY(F4260)&lt;=25)),
MOD(SUM((E4260-1901)*365,259),260),
MOD(SUM((E4260-1900)*365,259),260))</f>
        <v>74</v>
      </c>
      <c r="N4260" s="390">
        <f>IF(AND(MONTH(F4260)=7,DAY(F4260)&gt;25),1,
ROUNDDOWN((SUM(VLOOKUP(MONTH(F4260),D暦変換用数値,2,FALSE),DAY(F4260))/28)+1,0))</f>
        <v>8</v>
      </c>
      <c r="O4260" s="205">
        <f>IF(AND(MONTH(F4260)=7,DAY(F4260)&gt;25),DAY(F4260)-25,
MOD((SUM(VLOOKUP(MONTH(F4260),D暦変換用数値,2,FALSE),DAY(F4260))),28)+1)</f>
        <v>20</v>
      </c>
      <c r="P4260" s="406">
        <f>IF(OR(MONTH(F4260)&lt;7,AND(MONTH(F4260)=7,DAY(F4260)&lt;=25)),
MOD(SUM((E4260-1901)*365,(N4260-1)*28,O4260,258),260),
MOD(SUM((E4260-1900)*365,(N4260-1)*28,O4260,258),260))</f>
        <v>29</v>
      </c>
      <c r="Q4260" s="372" t="str">
        <f>VLOOKUP(MOD(P4260,4),色,2,FALSE)</f>
        <v>赤い</v>
      </c>
      <c r="R4260" s="290" t="str">
        <f>VLOOKUP(MOD(P4260,13),銀河の音,2,FALSE)</f>
        <v>電気の</v>
      </c>
      <c r="S4260" s="383" t="str">
        <f>VLOOKUP(MOD(P4260,20),太陽の紋章,2,FALSE)</f>
        <v>月</v>
      </c>
      <c r="T4260" s="99" t="s">
        <v>463</v>
      </c>
    </row>
    <row r="4261" spans="1:20">
      <c r="A4261" s="50" t="str">
        <f>VLOOKUP(MOD(E4261,10),十干,2,FALSE)</f>
        <v>甲</v>
      </c>
      <c r="B4261" s="199" t="str">
        <f>VLOOKUP(MOD(E4261,12),十二支,3,FALSE)</f>
        <v xml:space="preserve">11 木 </v>
      </c>
      <c r="C4261" s="201" t="str">
        <f>VLOOKUP(F4261,星座,3,TRUE)</f>
        <v xml:space="preserve">12 海 </v>
      </c>
      <c r="D4261" s="531">
        <v>8829</v>
      </c>
      <c r="E4261" s="1">
        <f>IFERROR(YEAR(D4261),LEFT(D4261,4))</f>
        <v>1924</v>
      </c>
      <c r="F4261" s="1" t="str">
        <f>IF(ISTEXT(D4261),RIGHT(D4261,5),TEXT(D4261,"mm/dd"))</f>
        <v>03/03</v>
      </c>
      <c r="G4261" s="39">
        <f>SUM(MID(E4261,1,1),MID(E4261,2,1),MID(E4261,3,1),MID(E4261,4,1),MID(F4261,1,1),MID(F4261,2,1),MID(F4261,4,1),MID(F4261,5,1))</f>
        <v>22</v>
      </c>
      <c r="H4261" s="41">
        <f>IF(MOD(G4261,9)=0,9,MOD(G4261,9))</f>
        <v>4</v>
      </c>
      <c r="I4261" s="45" t="str">
        <f>IFERROR(MID("日月火水木金土",WEEKDAY(D4261),1),"")</f>
        <v>月</v>
      </c>
      <c r="J4261" s="304" t="s">
        <v>5654</v>
      </c>
      <c r="K4261" s="202" t="str">
        <f>VLOOKUP(F4261,石と花メイン,3,FALSE)</f>
        <v>■紫水晶</v>
      </c>
      <c r="L4261" s="297" t="str">
        <f>VLOOKUP(F4261,石と花メイン,4,FALSE)</f>
        <v>桃</v>
      </c>
      <c r="M4261" s="393">
        <f>IF(OR(MONTH(F4261)&lt;7,AND(MONTH(F4261)=7,DAY(F4261)&lt;=25)),
MOD(SUM((E4261-1901)*365,259),260),
MOD(SUM((E4261-1900)*365,259),260))</f>
        <v>74</v>
      </c>
      <c r="N4261" s="390">
        <f>IF(AND(MONTH(F4261)=7,DAY(F4261)&gt;25),1,
ROUNDDOWN((SUM(VLOOKUP(MONTH(F4261),D暦変換用数値,2,FALSE),DAY(F4261))/28)+1,0))</f>
        <v>8</v>
      </c>
      <c r="O4261" s="205">
        <f>IF(AND(MONTH(F4261)=7,DAY(F4261)&gt;25),DAY(F4261)-25,
MOD((SUM(VLOOKUP(MONTH(F4261),D暦変換用数値,2,FALSE),DAY(F4261))),28)+1)</f>
        <v>25</v>
      </c>
      <c r="P4261" s="406">
        <f>IF(OR(MONTH(F4261)&lt;7,AND(MONTH(F4261)=7,DAY(F4261)&lt;=25)),
MOD(SUM((E4261-1901)*365,(N4261-1)*28,O4261,258),260),
MOD(SUM((E4261-1900)*365,(N4261-1)*28,O4261,258),260))</f>
        <v>34</v>
      </c>
      <c r="Q4261" s="375" t="str">
        <f>VLOOKUP(MOD(P4261,4),色,2,FALSE)</f>
        <v>白い</v>
      </c>
      <c r="R4261" s="293" t="str">
        <f>VLOOKUP(MOD(P4261,13),銀河の音,2,FALSE)</f>
        <v>銀河の</v>
      </c>
      <c r="S4261" s="386" t="str">
        <f>VLOOKUP(MOD(P4261,20),太陽の紋章,2,FALSE)</f>
        <v>魔法使い</v>
      </c>
      <c r="T4261" s="99" t="s">
        <v>464</v>
      </c>
    </row>
    <row r="4262" spans="1:20">
      <c r="A4262" s="50" t="str">
        <f>VLOOKUP(MOD(E4262,10),十干,2,FALSE)</f>
        <v>甲</v>
      </c>
      <c r="B4262" s="199" t="str">
        <f>VLOOKUP(MOD(E4262,12),十二支,3,FALSE)</f>
        <v xml:space="preserve">11 木 </v>
      </c>
      <c r="C4262" s="201" t="str">
        <f>VLOOKUP(F4262,星座,3,TRUE)</f>
        <v xml:space="preserve">12 海 </v>
      </c>
      <c r="D4262" s="531">
        <v>8833</v>
      </c>
      <c r="E4262" s="1">
        <f>IFERROR(YEAR(D4262),LEFT(D4262,4))</f>
        <v>1924</v>
      </c>
      <c r="F4262" s="1" t="str">
        <f>IF(ISTEXT(D4262),RIGHT(D4262,5),TEXT(D4262,"mm/dd"))</f>
        <v>03/07</v>
      </c>
      <c r="G4262" s="39">
        <f>SUM(MID(E4262,1,1),MID(E4262,2,1),MID(E4262,3,1),MID(E4262,4,1),MID(F4262,1,1),MID(F4262,2,1),MID(F4262,4,1),MID(F4262,5,1))</f>
        <v>26</v>
      </c>
      <c r="H4262" s="41">
        <f>IF(MOD(G4262,9)=0,9,MOD(G4262,9))</f>
        <v>8</v>
      </c>
      <c r="I4262" s="45" t="str">
        <f>IFERROR(MID("日月火水木金土",WEEKDAY(D4262),1),"")</f>
        <v>金</v>
      </c>
      <c r="J4262" s="304" t="s">
        <v>5655</v>
      </c>
      <c r="K4262" s="202" t="str">
        <f>VLOOKUP(F4262,石と花メイン,3,FALSE)</f>
        <v>■瑪瑙</v>
      </c>
      <c r="L4262" s="297" t="str">
        <f>VLOOKUP(F4262,石と花メイン,4,FALSE)</f>
        <v>薺【ぺんぺん草】</v>
      </c>
      <c r="M4262" s="393">
        <f>IF(OR(MONTH(F4262)&lt;7,AND(MONTH(F4262)=7,DAY(F4262)&lt;=25)),
MOD(SUM((E4262-1901)*365,259),260),
MOD(SUM((E4262-1900)*365,259),260))</f>
        <v>74</v>
      </c>
      <c r="N4262" s="390">
        <f>IF(AND(MONTH(F4262)=7,DAY(F4262)&gt;25),1,
ROUNDDOWN((SUM(VLOOKUP(MONTH(F4262),D暦変換用数値,2,FALSE),DAY(F4262))/28)+1,0))</f>
        <v>9</v>
      </c>
      <c r="O4262" s="205">
        <f>IF(AND(MONTH(F4262)=7,DAY(F4262)&gt;25),DAY(F4262)-25,
MOD((SUM(VLOOKUP(MONTH(F4262),D暦変換用数値,2,FALSE),DAY(F4262))),28)+1)</f>
        <v>1</v>
      </c>
      <c r="P4262" s="406">
        <f>IF(OR(MONTH(F4262)&lt;7,AND(MONTH(F4262)=7,DAY(F4262)&lt;=25)),
MOD(SUM((E4262-1901)*365,(N4262-1)*28,O4262,258),260),
MOD(SUM((E4262-1900)*365,(N4262-1)*28,O4262,258),260))</f>
        <v>38</v>
      </c>
      <c r="Q4262" s="375" t="str">
        <f>VLOOKUP(MOD(P4262,4),色,2,FALSE)</f>
        <v>白い</v>
      </c>
      <c r="R4262" s="293" t="str">
        <f>VLOOKUP(MOD(P4262,13),銀河の音,2,FALSE)</f>
        <v>水晶の</v>
      </c>
      <c r="S4262" s="386" t="str">
        <f>VLOOKUP(MOD(P4262,20),太陽の紋章,2,FALSE)</f>
        <v>鏡</v>
      </c>
      <c r="T4262" s="103" t="s">
        <v>56</v>
      </c>
    </row>
    <row r="4263" spans="1:20">
      <c r="A4263" s="50" t="str">
        <f>VLOOKUP(MOD(E4263,10),十干,2,FALSE)</f>
        <v>丙</v>
      </c>
      <c r="B4263" s="199" t="str">
        <f>VLOOKUP(MOD(E4263,12),十二支,3,FALSE)</f>
        <v xml:space="preserve">11 木 </v>
      </c>
      <c r="C4263" s="201" t="str">
        <f>VLOOKUP(F4263,星座,3,TRUE)</f>
        <v xml:space="preserve">12 海 </v>
      </c>
      <c r="D4263" s="531">
        <v>13200</v>
      </c>
      <c r="E4263" s="1">
        <f>IFERROR(YEAR(D4263),LEFT(D4263,4))</f>
        <v>1936</v>
      </c>
      <c r="F4263" s="1" t="str">
        <f>IF(ISTEXT(D4263),RIGHT(D4263,5),TEXT(D4263,"mm/dd"))</f>
        <v>02/20</v>
      </c>
      <c r="G4263" s="39">
        <f>SUM(MID(E4263,1,1),MID(E4263,2,1),MID(E4263,3,1),MID(E4263,4,1),MID(F4263,1,1),MID(F4263,2,1),MID(F4263,4,1),MID(F4263,5,1))</f>
        <v>23</v>
      </c>
      <c r="H4263" s="41">
        <f>IF(MOD(G4263,9)=0,9,MOD(G4263,9))</f>
        <v>5</v>
      </c>
      <c r="I4263" s="45" t="str">
        <f>IFERROR(MID("日月火水木金土",WEEKDAY(D4263),1),"")</f>
        <v>木</v>
      </c>
      <c r="J4263" s="304" t="s">
        <v>5656</v>
      </c>
      <c r="K4263" s="202" t="str">
        <f>VLOOKUP(F4263,石と花メイン,3,FALSE)</f>
        <v>◆翠玉</v>
      </c>
      <c r="L4263" s="297" t="str">
        <f>VLOOKUP(F4263,石と花メイン,4,FALSE)</f>
        <v>カルミア【アメリカ石楠花】</v>
      </c>
      <c r="M4263" s="393">
        <f>IF(OR(MONTH(F4263)&lt;7,AND(MONTH(F4263)=7,DAY(F4263)&lt;=25)),
MOD(SUM((E4263-1901)*365,259),260),
MOD(SUM((E4263-1900)*365,259),260))</f>
        <v>34</v>
      </c>
      <c r="N4263" s="390">
        <f>IF(AND(MONTH(F4263)=7,DAY(F4263)&gt;25),1,
ROUNDDOWN((SUM(VLOOKUP(MONTH(F4263),D暦変換用数値,2,FALSE),DAY(F4263))/28)+1,0))</f>
        <v>8</v>
      </c>
      <c r="O4263" s="205">
        <f>IF(AND(MONTH(F4263)=7,DAY(F4263)&gt;25),DAY(F4263)-25,
MOD((SUM(VLOOKUP(MONTH(F4263),D暦変換用数値,2,FALSE),DAY(F4263))),28)+1)</f>
        <v>14</v>
      </c>
      <c r="P4263" s="406">
        <f>IF(OR(MONTH(F4263)&lt;7,AND(MONTH(F4263)=7,DAY(F4263)&lt;=25)),
MOD(SUM((E4263-1901)*365,(N4263-1)*28,O4263,258),260),
MOD(SUM((E4263-1900)*365,(N4263-1)*28,O4263,258),260))</f>
        <v>243</v>
      </c>
      <c r="Q4263" s="374" t="str">
        <f>VLOOKUP(MOD(P4263,4),色,2,FALSE)</f>
        <v>青い</v>
      </c>
      <c r="R4263" s="292" t="str">
        <f>VLOOKUP(MOD(P4263,13),銀河の音,2,FALSE)</f>
        <v>太陽の</v>
      </c>
      <c r="S4263" s="385" t="str">
        <f>VLOOKUP(MOD(P4263,20),太陽の紋章,2,FALSE)</f>
        <v>夜</v>
      </c>
      <c r="T4263" s="97" t="s">
        <v>5606</v>
      </c>
    </row>
    <row r="4264" spans="1:20">
      <c r="A4264" s="282" t="str">
        <f>VLOOKUP(MOD(E4264,10),十干,2,FALSE)</f>
        <v>丙</v>
      </c>
      <c r="B4264" s="283" t="str">
        <f>VLOOKUP(MOD(E4264,12),十二支,3,FALSE)</f>
        <v xml:space="preserve">11 木 </v>
      </c>
      <c r="C4264" s="287" t="str">
        <f>VLOOKUP(F4264,星座,3,TRUE)</f>
        <v xml:space="preserve">12 海 </v>
      </c>
      <c r="D4264" s="533">
        <v>13206</v>
      </c>
      <c r="E4264" s="83">
        <f>IFERROR(YEAR(D4264),LEFT(D4264,4))</f>
        <v>1936</v>
      </c>
      <c r="F4264" s="83" t="str">
        <f>IF(ISTEXT(D4264),RIGHT(D4264,5),TEXT(D4264,"mm/dd"))</f>
        <v>02/26</v>
      </c>
      <c r="G4264" s="88">
        <f>SUM(MID(E4264,1,1),MID(E4264,2,1),MID(E4264,3,1),MID(E4264,4,1),MID(F4264,1,1),MID(F4264,2,1),MID(F4264,4,1),MID(F4264,5,1))</f>
        <v>29</v>
      </c>
      <c r="H4264" s="88">
        <f>IF(MOD(G4264,9)=0,9,MOD(G4264,9))</f>
        <v>2</v>
      </c>
      <c r="I4264" s="83" t="str">
        <f>IFERROR(MID("日月火水木金土",WEEKDAY(D4264),1),"")</f>
        <v>水</v>
      </c>
      <c r="J4264" s="303" t="s">
        <v>2919</v>
      </c>
      <c r="K4264" s="87" t="str">
        <f>VLOOKUP(F4264,石と花メイン,3,FALSE)</f>
        <v>◆青玉</v>
      </c>
      <c r="L4264" s="296" t="str">
        <f>VLOOKUP(F4264,石と花メイン,4,FALSE)</f>
        <v>アドニス【夏咲福寿草】</v>
      </c>
      <c r="M4264" s="392">
        <f>IF(OR(MONTH(F4264)&lt;7,AND(MONTH(F4264)=7,DAY(F4264)&lt;=25)),
MOD(SUM((E4264-1901)*365,259),260),
MOD(SUM((E4264-1900)*365,259),260))</f>
        <v>34</v>
      </c>
      <c r="N4264" s="330">
        <f>IF(AND(MONTH(F4264)=7,DAY(F4264)&gt;25),1,
ROUNDDOWN((SUM(VLOOKUP(MONTH(F4264),D暦変換用数値,2,FALSE),DAY(F4264))/28)+1,0))</f>
        <v>8</v>
      </c>
      <c r="O4264" s="84">
        <f>IF(AND(MONTH(F4264)=7,DAY(F4264)&gt;25),DAY(F4264)-25,
MOD((SUM(VLOOKUP(MONTH(F4264),D暦変換用数値,2,FALSE),DAY(F4264))),28)+1)</f>
        <v>20</v>
      </c>
      <c r="P4264" s="405">
        <f>IF(OR(MONTH(F4264)&lt;7,AND(MONTH(F4264)=7,DAY(F4264)&lt;=25)),
MOD(SUM((E4264-1901)*365,(N4264-1)*28,O4264,258),260),
MOD(SUM((E4264-1900)*365,(N4264-1)*28,O4264,258),260))</f>
        <v>249</v>
      </c>
      <c r="Q4264" s="371" t="str">
        <f>VLOOKUP(MOD(P4264,4),色,2,FALSE)</f>
        <v>赤い</v>
      </c>
      <c r="R4264" s="289" t="str">
        <f>VLOOKUP(MOD(P4264,13),銀河の音,2,FALSE)</f>
        <v>月の</v>
      </c>
      <c r="S4264" s="382" t="str">
        <f>VLOOKUP(MOD(P4264,20),太陽の紋章,2,FALSE)</f>
        <v>月</v>
      </c>
      <c r="T4264" s="100" t="s">
        <v>2060</v>
      </c>
    </row>
    <row r="4265" spans="1:20">
      <c r="A4265" s="282" t="str">
        <f>VLOOKUP(MOD(E4265,10),十干,2,FALSE)</f>
        <v>丙</v>
      </c>
      <c r="B4265" s="283" t="str">
        <f>VLOOKUP(MOD(E4265,12),十二支,3,FALSE)</f>
        <v xml:space="preserve">11 木 </v>
      </c>
      <c r="C4265" s="287" t="str">
        <f>VLOOKUP(F4265,星座,3,TRUE)</f>
        <v xml:space="preserve">12 海 </v>
      </c>
      <c r="D4265" s="533">
        <v>13207</v>
      </c>
      <c r="E4265" s="83">
        <f>IFERROR(YEAR(D4265),LEFT(D4265,4))</f>
        <v>1936</v>
      </c>
      <c r="F4265" s="83" t="str">
        <f>IF(ISTEXT(D4265),RIGHT(D4265,5),TEXT(D4265,"mm/dd"))</f>
        <v>02/27</v>
      </c>
      <c r="G4265" s="88">
        <f>SUM(MID(E4265,1,1),MID(E4265,2,1),MID(E4265,3,1),MID(E4265,4,1),MID(F4265,1,1),MID(F4265,2,1),MID(F4265,4,1),MID(F4265,5,1))</f>
        <v>30</v>
      </c>
      <c r="H4265" s="88">
        <f>IF(MOD(G4265,9)=0,9,MOD(G4265,9))</f>
        <v>3</v>
      </c>
      <c r="I4265" s="83" t="str">
        <f>IFERROR(MID("日月火水木金土",WEEKDAY(D4265),1),"")</f>
        <v>木</v>
      </c>
      <c r="J4265" s="303" t="s">
        <v>2920</v>
      </c>
      <c r="K4265" s="87" t="str">
        <f>VLOOKUP(F4265,石と花メイン,3,FALSE)</f>
        <v>○真珠</v>
      </c>
      <c r="L4265" s="296" t="str">
        <f>VLOOKUP(F4265,石と花メイン,4,FALSE)</f>
        <v>大甘菜【オーニソガラム】</v>
      </c>
      <c r="M4265" s="392">
        <f>IF(OR(MONTH(F4265)&lt;7,AND(MONTH(F4265)=7,DAY(F4265)&lt;=25)),
MOD(SUM((E4265-1901)*365,259),260),
MOD(SUM((E4265-1900)*365,259),260))</f>
        <v>34</v>
      </c>
      <c r="N4265" s="330">
        <f>IF(AND(MONTH(F4265)=7,DAY(F4265)&gt;25),1,
ROUNDDOWN((SUM(VLOOKUP(MONTH(F4265),D暦変換用数値,2,FALSE),DAY(F4265))/28)+1,0))</f>
        <v>8</v>
      </c>
      <c r="O4265" s="84">
        <f>IF(AND(MONTH(F4265)=7,DAY(F4265)&gt;25),DAY(F4265)-25,
MOD((SUM(VLOOKUP(MONTH(F4265),D暦変換用数値,2,FALSE),DAY(F4265))),28)+1)</f>
        <v>21</v>
      </c>
      <c r="P4265" s="405">
        <f>IF(OR(MONTH(F4265)&lt;7,AND(MONTH(F4265)=7,DAY(F4265)&lt;=25)),
MOD(SUM((E4265-1901)*365,(N4265-1)*28,O4265,258),260),
MOD(SUM((E4265-1900)*365,(N4265-1)*28,O4265,258),260))</f>
        <v>250</v>
      </c>
      <c r="Q4265" s="371" t="str">
        <f>VLOOKUP(MOD(P4265,4),色,2,FALSE)</f>
        <v>白い</v>
      </c>
      <c r="R4265" s="289" t="str">
        <f>VLOOKUP(MOD(P4265,13),銀河の音,2,FALSE)</f>
        <v>電気の</v>
      </c>
      <c r="S4265" s="382" t="str">
        <f>VLOOKUP(MOD(P4265,20),太陽の紋章,2,FALSE)</f>
        <v>犬</v>
      </c>
      <c r="T4265" s="95" t="s">
        <v>452</v>
      </c>
    </row>
    <row r="4266" spans="1:20">
      <c r="A4266" s="76" t="str">
        <f>VLOOKUP(MOD(E4266,10),十干,2,FALSE)</f>
        <v>丙</v>
      </c>
      <c r="B4266" s="199" t="str">
        <f>VLOOKUP(MOD(E4266,12),十二支,3,FALSE)</f>
        <v xml:space="preserve">11 木 </v>
      </c>
      <c r="C4266" s="201" t="str">
        <f>VLOOKUP(F4266,星座,3,TRUE)</f>
        <v xml:space="preserve">12 海 </v>
      </c>
      <c r="D4266" s="534">
        <v>13217</v>
      </c>
      <c r="E4266" s="116">
        <f>IFERROR(YEAR(D4266),LEFT(D4266,4))</f>
        <v>1936</v>
      </c>
      <c r="F4266" s="116" t="str">
        <f>IF(ISTEXT(D4266),RIGHT(D4266,5),TEXT(D4266,"mm/dd"))</f>
        <v>03/08</v>
      </c>
      <c r="G4266" s="120">
        <f>SUM(MID(E4266,1,1),MID(E4266,2,1),MID(E4266,3,1),MID(E4266,4,1),MID(F4266,1,1),MID(F4266,2,1),MID(F4266,4,1),MID(F4266,5,1))</f>
        <v>30</v>
      </c>
      <c r="H4266" s="120">
        <f>IF(MOD(G4266,9)=0,9,MOD(G4266,9))</f>
        <v>3</v>
      </c>
      <c r="I4266" s="116" t="str">
        <f>IFERROR(MID("日月火水木金土",WEEKDAY(D4266),1),"")</f>
        <v>日</v>
      </c>
      <c r="J4266" s="306" t="s">
        <v>7532</v>
      </c>
      <c r="K4266" s="203" t="str">
        <f>VLOOKUP(F4266,石と花メイン,3,FALSE)</f>
        <v>○真珠</v>
      </c>
      <c r="L4266" s="299" t="str">
        <f>VLOOKUP(F4266,石と花メイン,4,FALSE)</f>
        <v>栗</v>
      </c>
      <c r="M4266" s="395">
        <f>IF(OR(MONTH(F4266)&lt;7,AND(MONTH(F4266)=7,DAY(F4266)&lt;=25)),
MOD(SUM((E4266-1901)*365,259),260),
MOD(SUM((E4266-1900)*365,259),260))</f>
        <v>34</v>
      </c>
      <c r="N4266" s="121">
        <f>IF(AND(MONTH(F4266)=7,DAY(F4266)&gt;25),1,
ROUNDDOWN((SUM(VLOOKUP(MONTH(F4266),D暦変換用数値,2,FALSE),DAY(F4266))/28)+1,0))</f>
        <v>9</v>
      </c>
      <c r="O4266" s="117">
        <f>IF(AND(MONTH(F4266)=7,DAY(F4266)&gt;25),DAY(F4266)-25,
MOD((SUM(VLOOKUP(MONTH(F4266),D暦変換用数値,2,FALSE),DAY(F4266))),28)+1)</f>
        <v>2</v>
      </c>
      <c r="P4266" s="408">
        <f>IF(OR(MONTH(F4266)&lt;7,AND(MONTH(F4266)=7,DAY(F4266)&lt;=25)),
MOD(SUM((E4266-1901)*365,(N4266-1)*28,O4266,258),260),
MOD(SUM((E4266-1900)*365,(N4266-1)*28,O4266,258),260))</f>
        <v>259</v>
      </c>
      <c r="Q4266" s="374" t="str">
        <f>VLOOKUP(MOD(P4266,4),色,2,FALSE)</f>
        <v>青い</v>
      </c>
      <c r="R4266" s="292" t="str">
        <f>VLOOKUP(MOD(P4266,13),銀河の音,2,FALSE)</f>
        <v>水晶の</v>
      </c>
      <c r="S4266" s="385" t="str">
        <f>VLOOKUP(MOD(P4266,20),太陽の紋章,2,FALSE)</f>
        <v>嵐</v>
      </c>
      <c r="T4266" s="128" t="s">
        <v>7533</v>
      </c>
    </row>
    <row r="4267" spans="1:20">
      <c r="A4267" s="282" t="str">
        <f>VLOOKUP(MOD(E4267,10),十干,2,FALSE)</f>
        <v>丙</v>
      </c>
      <c r="B4267" s="283" t="str">
        <f>VLOOKUP(MOD(E4267,12),十二支,3,FALSE)</f>
        <v xml:space="preserve">11 木 </v>
      </c>
      <c r="C4267" s="287" t="str">
        <f>VLOOKUP(F4267,星座,3,TRUE)</f>
        <v xml:space="preserve">12 海 </v>
      </c>
      <c r="D4267" s="533">
        <v>13220</v>
      </c>
      <c r="E4267" s="83">
        <f>IFERROR(YEAR(D4267),LEFT(D4267,4))</f>
        <v>1936</v>
      </c>
      <c r="F4267" s="83" t="str">
        <f>IF(ISTEXT(D4267),RIGHT(D4267,5),TEXT(D4267,"mm/dd"))</f>
        <v>03/11</v>
      </c>
      <c r="G4267" s="88">
        <f>SUM(MID(E4267,1,1),MID(E4267,2,1),MID(E4267,3,1),MID(E4267,4,1),MID(F4267,1,1),MID(F4267,2,1),MID(F4267,4,1),MID(F4267,5,1))</f>
        <v>24</v>
      </c>
      <c r="H4267" s="88">
        <f>IF(MOD(G4267,9)=0,9,MOD(G4267,9))</f>
        <v>6</v>
      </c>
      <c r="I4267" s="83" t="str">
        <f>IFERROR(MID("日月火水木金土",WEEKDAY(D4267),1),"")</f>
        <v>水</v>
      </c>
      <c r="J4267" s="303" t="s">
        <v>2921</v>
      </c>
      <c r="K4267" s="87" t="str">
        <f>VLOOKUP(F4267,石と花メイン,3,FALSE)</f>
        <v>◆紅玉</v>
      </c>
      <c r="L4267" s="296" t="str">
        <f>VLOOKUP(F4267,石と花メイン,4,FALSE)</f>
        <v>菊苦菜【チコリー】</v>
      </c>
      <c r="M4267" s="392">
        <f>IF(OR(MONTH(F4267)&lt;7,AND(MONTH(F4267)=7,DAY(F4267)&lt;=25)),
MOD(SUM((E4267-1901)*365,259),260),
MOD(SUM((E4267-1900)*365,259),260))</f>
        <v>34</v>
      </c>
      <c r="N4267" s="330">
        <f>IF(AND(MONTH(F4267)=7,DAY(F4267)&gt;25),1,
ROUNDDOWN((SUM(VLOOKUP(MONTH(F4267),D暦変換用数値,2,FALSE),DAY(F4267))/28)+1,0))</f>
        <v>9</v>
      </c>
      <c r="O4267" s="84">
        <f>IF(AND(MONTH(F4267)=7,DAY(F4267)&gt;25),DAY(F4267)-25,
MOD((SUM(VLOOKUP(MONTH(F4267),D暦変換用数値,2,FALSE),DAY(F4267))),28)+1)</f>
        <v>5</v>
      </c>
      <c r="P4267" s="405">
        <f>IF(OR(MONTH(F4267)&lt;7,AND(MONTH(F4267)=7,DAY(F4267)&lt;=25)),
MOD(SUM((E4267-1901)*365,(N4267-1)*28,O4267,258),260),
MOD(SUM((E4267-1900)*365,(N4267-1)*28,O4267,258),260))</f>
        <v>2</v>
      </c>
      <c r="Q4267" s="371" t="str">
        <f>VLOOKUP(MOD(P4267,4),色,2,FALSE)</f>
        <v>白い</v>
      </c>
      <c r="R4267" s="289" t="str">
        <f>VLOOKUP(MOD(P4267,13),銀河の音,2,FALSE)</f>
        <v>月の</v>
      </c>
      <c r="S4267" s="382" t="str">
        <f>VLOOKUP(MOD(P4267,20),太陽の紋章,2,FALSE)</f>
        <v>風</v>
      </c>
      <c r="T4267" s="102" t="s">
        <v>333</v>
      </c>
    </row>
    <row r="4268" spans="1:20">
      <c r="A4268" s="50" t="str">
        <f>VLOOKUP(MOD(E4268,10),十干,2,FALSE)</f>
        <v>戊</v>
      </c>
      <c r="B4268" s="199" t="str">
        <f>VLOOKUP(MOD(E4268,12),十二支,3,FALSE)</f>
        <v xml:space="preserve">11 木 </v>
      </c>
      <c r="C4268" s="201" t="str">
        <f>VLOOKUP(F4268,星座,3,TRUE)</f>
        <v xml:space="preserve">12 海 </v>
      </c>
      <c r="D4268" s="531">
        <v>17582</v>
      </c>
      <c r="E4268" s="1">
        <f>IFERROR(YEAR(D4268),LEFT(D4268,4))</f>
        <v>1948</v>
      </c>
      <c r="F4268" s="1" t="str">
        <f>IF(ISTEXT(D4268),RIGHT(D4268,5),TEXT(D4268,"mm/dd"))</f>
        <v>02/19</v>
      </c>
      <c r="G4268" s="39">
        <f>SUM(MID(E4268,1,1),MID(E4268,2,1),MID(E4268,3,1),MID(E4268,4,1),MID(F4268,1,1),MID(F4268,2,1),MID(F4268,4,1),MID(F4268,5,1))</f>
        <v>34</v>
      </c>
      <c r="H4268" s="41">
        <f>IF(MOD(G4268,9)=0,9,MOD(G4268,9))</f>
        <v>7</v>
      </c>
      <c r="I4268" s="45" t="str">
        <f>IFERROR(MID("日月火水木金土",WEEKDAY(D4268),1),"")</f>
        <v>木</v>
      </c>
      <c r="J4268" s="304" t="s">
        <v>5657</v>
      </c>
      <c r="K4268" s="202" t="str">
        <f>VLOOKUP(F4268,石と花メイン,3,FALSE)</f>
        <v>◆柘榴石</v>
      </c>
      <c r="L4268" s="297" t="str">
        <f>VLOOKUP(F4268,石と花メイン,4,FALSE)</f>
        <v>木蓮【マグノリア】</v>
      </c>
      <c r="M4268" s="393">
        <f>IF(OR(MONTH(F4268)&lt;7,AND(MONTH(F4268)=7,DAY(F4268)&lt;=25)),
MOD(SUM((E4268-1901)*365,259),260),
MOD(SUM((E4268-1900)*365,259),260))</f>
        <v>254</v>
      </c>
      <c r="N4268" s="390">
        <f>IF(AND(MONTH(F4268)=7,DAY(F4268)&gt;25),1,
ROUNDDOWN((SUM(VLOOKUP(MONTH(F4268),D暦変換用数値,2,FALSE),DAY(F4268))/28)+1,0))</f>
        <v>8</v>
      </c>
      <c r="O4268" s="205">
        <f>IF(AND(MONTH(F4268)=7,DAY(F4268)&gt;25),DAY(F4268)-25,
MOD((SUM(VLOOKUP(MONTH(F4268),D暦変換用数値,2,FALSE),DAY(F4268))),28)+1)</f>
        <v>13</v>
      </c>
      <c r="P4268" s="406">
        <f>IF(OR(MONTH(F4268)&lt;7,AND(MONTH(F4268)=7,DAY(F4268)&lt;=25)),
MOD(SUM((E4268-1901)*365,(N4268-1)*28,O4268,258),260),
MOD(SUM((E4268-1900)*365,(N4268-1)*28,O4268,258),260))</f>
        <v>202</v>
      </c>
      <c r="Q4268" s="375" t="str">
        <f>VLOOKUP(MOD(P4268,4),色,2,FALSE)</f>
        <v>白い</v>
      </c>
      <c r="R4268" s="293" t="str">
        <f>VLOOKUP(MOD(P4268,13),銀河の音,2,FALSE)</f>
        <v>共振の</v>
      </c>
      <c r="S4268" s="386" t="str">
        <f>VLOOKUP(MOD(P4268,20),太陽の紋章,2,FALSE)</f>
        <v>風</v>
      </c>
      <c r="T4268" s="103" t="s">
        <v>57</v>
      </c>
    </row>
    <row r="4269" spans="1:20">
      <c r="A4269" s="50" t="str">
        <f>VLOOKUP(MOD(E4269,10),十干,2,FALSE)</f>
        <v>戊</v>
      </c>
      <c r="B4269" s="199" t="str">
        <f>VLOOKUP(MOD(E4269,12),十二支,3,FALSE)</f>
        <v xml:space="preserve">11 木 </v>
      </c>
      <c r="C4269" s="201" t="str">
        <f>VLOOKUP(F4269,星座,3,TRUE)</f>
        <v xml:space="preserve">12 海 </v>
      </c>
      <c r="D4269" s="531">
        <v>17585</v>
      </c>
      <c r="E4269" s="1">
        <f>IFERROR(YEAR(D4269),LEFT(D4269,4))</f>
        <v>1948</v>
      </c>
      <c r="F4269" s="1" t="str">
        <f>IF(ISTEXT(D4269),RIGHT(D4269,5),TEXT(D4269,"mm/dd"))</f>
        <v>02/22</v>
      </c>
      <c r="G4269" s="39">
        <f>SUM(MID(E4269,1,1),MID(E4269,2,1),MID(E4269,3,1),MID(E4269,4,1),MID(F4269,1,1),MID(F4269,2,1),MID(F4269,4,1),MID(F4269,5,1))</f>
        <v>28</v>
      </c>
      <c r="H4269" s="41">
        <f>IF(MOD(G4269,9)=0,9,MOD(G4269,9))</f>
        <v>1</v>
      </c>
      <c r="I4269" s="45" t="str">
        <f>IFERROR(MID("日月火水木金土",WEEKDAY(D4269),1),"")</f>
        <v>日</v>
      </c>
      <c r="J4269" s="304" t="s">
        <v>5658</v>
      </c>
      <c r="K4269" s="202" t="str">
        <f>VLOOKUP(F4269,石と花メイン,3,FALSE)</f>
        <v>◆青玉</v>
      </c>
      <c r="L4269" s="297" t="str">
        <f>VLOOKUP(F4269,石と花メイン,4,FALSE)</f>
        <v>ローダンセ【広葉の花簪】</v>
      </c>
      <c r="M4269" s="393">
        <f>IF(OR(MONTH(F4269)&lt;7,AND(MONTH(F4269)=7,DAY(F4269)&lt;=25)),
MOD(SUM((E4269-1901)*365,259),260),
MOD(SUM((E4269-1900)*365,259),260))</f>
        <v>254</v>
      </c>
      <c r="N4269" s="390">
        <f>IF(AND(MONTH(F4269)=7,DAY(F4269)&gt;25),1,
ROUNDDOWN((SUM(VLOOKUP(MONTH(F4269),D暦変換用数値,2,FALSE),DAY(F4269))/28)+1,0))</f>
        <v>8</v>
      </c>
      <c r="O4269" s="205">
        <f>IF(AND(MONTH(F4269)=7,DAY(F4269)&gt;25),DAY(F4269)-25,
MOD((SUM(VLOOKUP(MONTH(F4269),D暦変換用数値,2,FALSE),DAY(F4269))),28)+1)</f>
        <v>16</v>
      </c>
      <c r="P4269" s="406">
        <f>IF(OR(MONTH(F4269)&lt;7,AND(MONTH(F4269)=7,DAY(F4269)&lt;=25)),
MOD(SUM((E4269-1901)*365,(N4269-1)*28,O4269,258),260),
MOD(SUM((E4269-1900)*365,(N4269-1)*28,O4269,258),260))</f>
        <v>205</v>
      </c>
      <c r="Q4269" s="372" t="str">
        <f>VLOOKUP(MOD(P4269,4),色,2,FALSE)</f>
        <v>赤い</v>
      </c>
      <c r="R4269" s="290" t="str">
        <f>VLOOKUP(MOD(P4269,13),銀河の音,2,FALSE)</f>
        <v>惑星の</v>
      </c>
      <c r="S4269" s="383" t="str">
        <f>VLOOKUP(MOD(P4269,20),太陽の紋章,2,FALSE)</f>
        <v>蛇</v>
      </c>
      <c r="T4269" s="98" t="s">
        <v>3736</v>
      </c>
    </row>
    <row r="4270" spans="1:20">
      <c r="A4270" s="50" t="str">
        <f>VLOOKUP(MOD(E4270,10),十干,2,FALSE)</f>
        <v>戊</v>
      </c>
      <c r="B4270" s="199" t="str">
        <f>VLOOKUP(MOD(E4270,12),十二支,3,FALSE)</f>
        <v xml:space="preserve">11 木 </v>
      </c>
      <c r="C4270" s="201" t="str">
        <f>VLOOKUP(F4270,星座,3,TRUE)</f>
        <v xml:space="preserve">12 海 </v>
      </c>
      <c r="D4270" s="531">
        <v>17592</v>
      </c>
      <c r="E4270" s="1">
        <f>IFERROR(YEAR(D4270),LEFT(D4270,4))</f>
        <v>1948</v>
      </c>
      <c r="F4270" s="1" t="str">
        <f>IF(ISTEXT(D4270),RIGHT(D4270,5),TEXT(D4270,"mm/dd"))</f>
        <v>02/29</v>
      </c>
      <c r="G4270" s="39">
        <f>SUM(MID(E4270,1,1),MID(E4270,2,1),MID(E4270,3,1),MID(E4270,4,1),MID(F4270,1,1),MID(F4270,2,1),MID(F4270,4,1),MID(F4270,5,1))</f>
        <v>35</v>
      </c>
      <c r="H4270" s="41">
        <f>IF(MOD(G4270,9)=0,9,MOD(G4270,9))</f>
        <v>8</v>
      </c>
      <c r="I4270" s="45" t="str">
        <f>IFERROR(MID("日月火水木金土",WEEKDAY(D4270),1),"")</f>
        <v>日</v>
      </c>
      <c r="J4270" s="304" t="s">
        <v>3455</v>
      </c>
      <c r="K4270" s="202" t="str">
        <f>VLOOKUP(F4270,石と花メイン,3,FALSE)</f>
        <v>□水晶</v>
      </c>
      <c r="L4270" s="297" t="str">
        <f>VLOOKUP(F4270,石と花メイン,4,FALSE)</f>
        <v>勿忘草/忘れな草</v>
      </c>
      <c r="M4270" s="393">
        <v>254</v>
      </c>
      <c r="N4270" s="390">
        <v>8</v>
      </c>
      <c r="O4270" s="46">
        <v>23</v>
      </c>
      <c r="P4270" s="406">
        <v>212</v>
      </c>
      <c r="Q4270" s="373" t="str">
        <f>VLOOKUP(MOD(P4270,4),色,2,FALSE)</f>
        <v>黄色い</v>
      </c>
      <c r="R4270" s="291" t="str">
        <f>VLOOKUP(MOD(P4270,13),銀河の音,2,FALSE)</f>
        <v>自己存在の</v>
      </c>
      <c r="S4270" s="384" t="str">
        <f>VLOOKUP(MOD(P4270,20),太陽の紋章,2,FALSE)</f>
        <v>人</v>
      </c>
      <c r="T4270" s="103" t="s">
        <v>58</v>
      </c>
    </row>
    <row r="4271" spans="1:20">
      <c r="A4271" s="50" t="str">
        <f>VLOOKUP(MOD(E4271,10),十干,2,FALSE)</f>
        <v>戊</v>
      </c>
      <c r="B4271" s="199" t="str">
        <f>VLOOKUP(MOD(E4271,12),十二支,3,FALSE)</f>
        <v xml:space="preserve">11 木 </v>
      </c>
      <c r="C4271" s="201" t="str">
        <f>VLOOKUP(F4271,星座,3,TRUE)</f>
        <v xml:space="preserve">12 海 </v>
      </c>
      <c r="D4271" s="531">
        <v>17598</v>
      </c>
      <c r="E4271" s="1">
        <f>IFERROR(YEAR(D4271),LEFT(D4271,4))</f>
        <v>1948</v>
      </c>
      <c r="F4271" s="1" t="str">
        <f>IF(ISTEXT(D4271),RIGHT(D4271,5),TEXT(D4271,"mm/dd"))</f>
        <v>03/06</v>
      </c>
      <c r="G4271" s="39">
        <f>SUM(MID(E4271,1,1),MID(E4271,2,1),MID(E4271,3,1),MID(E4271,4,1),MID(F4271,1,1),MID(F4271,2,1),MID(F4271,4,1),MID(F4271,5,1))</f>
        <v>31</v>
      </c>
      <c r="H4271" s="41">
        <f>IF(MOD(G4271,9)=0,9,MOD(G4271,9))</f>
        <v>4</v>
      </c>
      <c r="I4271" s="45" t="str">
        <f>IFERROR(MID("日月火水木金土",WEEKDAY(D4271),1),"")</f>
        <v>土</v>
      </c>
      <c r="J4271" s="304" t="s">
        <v>3456</v>
      </c>
      <c r="K4271" s="202" t="str">
        <f>VLOOKUP(F4271,石と花メイン,3,FALSE)</f>
        <v>●瑠璃</v>
      </c>
      <c r="L4271" s="297" t="str">
        <f>VLOOKUP(F4271,石と花メイン,4,FALSE)</f>
        <v>雛菊【デイジー】</v>
      </c>
      <c r="M4271" s="393">
        <f>IF(OR(MONTH(F4271)&lt;7,AND(MONTH(F4271)=7,DAY(F4271)&lt;=25)),
MOD(SUM((E4271-1901)*365,259),260),
MOD(SUM((E4271-1900)*365,259),260))</f>
        <v>254</v>
      </c>
      <c r="N4271" s="390">
        <f>IF(AND(MONTH(F4271)=7,DAY(F4271)&gt;25),1,
ROUNDDOWN((SUM(VLOOKUP(MONTH(F4271),D暦変換用数値,2,FALSE),DAY(F4271))/28)+1,0))</f>
        <v>8</v>
      </c>
      <c r="O4271" s="205">
        <f>IF(AND(MONTH(F4271)=7,DAY(F4271)&gt;25),DAY(F4271)-25,
MOD((SUM(VLOOKUP(MONTH(F4271),D暦変換用数値,2,FALSE),DAY(F4271))),28)+1)</f>
        <v>28</v>
      </c>
      <c r="P4271" s="406">
        <f>IF(OR(MONTH(F4271)&lt;7,AND(MONTH(F4271)=7,DAY(F4271)&lt;=25)),
MOD(SUM((E4271-1901)*365,(N4271-1)*28,O4271,258),260),
MOD(SUM((E4271-1900)*365,(N4271-1)*28,O4271,258),260))</f>
        <v>217</v>
      </c>
      <c r="Q4271" s="372" t="str">
        <f>VLOOKUP(MOD(P4271,4),色,2,FALSE)</f>
        <v>赤い</v>
      </c>
      <c r="R4271" s="290" t="str">
        <f>VLOOKUP(MOD(P4271,13),銀河の音,2,FALSE)</f>
        <v>太陽の</v>
      </c>
      <c r="S4271" s="383" t="str">
        <f>VLOOKUP(MOD(P4271,20),太陽の紋章,2,FALSE)</f>
        <v>地球</v>
      </c>
      <c r="T4271" s="98" t="s">
        <v>3736</v>
      </c>
    </row>
    <row r="4272" spans="1:20">
      <c r="A4272" s="50" t="str">
        <f>VLOOKUP(MOD(E4272,10),十干,2,FALSE)</f>
        <v>戊</v>
      </c>
      <c r="B4272" s="199" t="str">
        <f>VLOOKUP(MOD(E4272,12),十二支,3,FALSE)</f>
        <v xml:space="preserve">11 木 </v>
      </c>
      <c r="C4272" s="201" t="str">
        <f>VLOOKUP(F4272,星座,3,TRUE)</f>
        <v xml:space="preserve">12 海 </v>
      </c>
      <c r="D4272" s="531">
        <v>17600</v>
      </c>
      <c r="E4272" s="1">
        <f>IFERROR(YEAR(D4272),LEFT(D4272,4))</f>
        <v>1948</v>
      </c>
      <c r="F4272" s="1" t="str">
        <f>IF(ISTEXT(D4272),RIGHT(D4272,5),TEXT(D4272,"mm/dd"))</f>
        <v>03/08</v>
      </c>
      <c r="G4272" s="39">
        <f>SUM(MID(E4272,1,1),MID(E4272,2,1),MID(E4272,3,1),MID(E4272,4,1),MID(F4272,1,1),MID(F4272,2,1),MID(F4272,4,1),MID(F4272,5,1))</f>
        <v>33</v>
      </c>
      <c r="H4272" s="41">
        <f>IF(MOD(G4272,9)=0,9,MOD(G4272,9))</f>
        <v>6</v>
      </c>
      <c r="I4272" s="45" t="str">
        <f>IFERROR(MID("日月火水木金土",WEEKDAY(D4272),1),"")</f>
        <v>月</v>
      </c>
      <c r="J4272" s="304" t="s">
        <v>3457</v>
      </c>
      <c r="K4272" s="202" t="str">
        <f>VLOOKUP(F4272,石と花メイン,3,FALSE)</f>
        <v>○真珠</v>
      </c>
      <c r="L4272" s="297" t="str">
        <f>VLOOKUP(F4272,石と花メイン,4,FALSE)</f>
        <v>栗</v>
      </c>
      <c r="M4272" s="393">
        <f>IF(OR(MONTH(F4272)&lt;7,AND(MONTH(F4272)=7,DAY(F4272)&lt;=25)),
MOD(SUM((E4272-1901)*365,259),260),
MOD(SUM((E4272-1900)*365,259),260))</f>
        <v>254</v>
      </c>
      <c r="N4272" s="390">
        <f>IF(AND(MONTH(F4272)=7,DAY(F4272)&gt;25),1,
ROUNDDOWN((SUM(VLOOKUP(MONTH(F4272),D暦変換用数値,2,FALSE),DAY(F4272))/28)+1,0))</f>
        <v>9</v>
      </c>
      <c r="O4272" s="205">
        <f>IF(AND(MONTH(F4272)=7,DAY(F4272)&gt;25),DAY(F4272)-25,
MOD((SUM(VLOOKUP(MONTH(F4272),D暦変換用数値,2,FALSE),DAY(F4272))),28)+1)</f>
        <v>2</v>
      </c>
      <c r="P4272" s="406">
        <f>IF(OR(MONTH(F4272)&lt;7,AND(MONTH(F4272)=7,DAY(F4272)&lt;=25)),
MOD(SUM((E4272-1901)*365,(N4272-1)*28,O4272,258),260),
MOD(SUM((E4272-1900)*365,(N4272-1)*28,O4272,258),260))</f>
        <v>219</v>
      </c>
      <c r="Q4272" s="374" t="str">
        <f>VLOOKUP(MOD(P4272,4),色,2,FALSE)</f>
        <v>青い</v>
      </c>
      <c r="R4272" s="292" t="str">
        <f>VLOOKUP(MOD(P4272,13),銀河の音,2,FALSE)</f>
        <v>スペクトルの</v>
      </c>
      <c r="S4272" s="385" t="str">
        <f>VLOOKUP(MOD(P4272,20),太陽の紋章,2,FALSE)</f>
        <v>嵐</v>
      </c>
      <c r="T4272" s="98" t="s">
        <v>3736</v>
      </c>
    </row>
    <row r="4273" spans="1:20">
      <c r="A4273" s="50" t="str">
        <f>VLOOKUP(MOD(E4273,10),十干,2,FALSE)</f>
        <v>戊</v>
      </c>
      <c r="B4273" s="199" t="str">
        <f>VLOOKUP(MOD(E4273,12),十二支,3,FALSE)</f>
        <v xml:space="preserve">11 木 </v>
      </c>
      <c r="C4273" s="201" t="str">
        <f>VLOOKUP(F4273,星座,3,TRUE)</f>
        <v xml:space="preserve">12 海 </v>
      </c>
      <c r="D4273" s="531">
        <v>17601</v>
      </c>
      <c r="E4273" s="1">
        <f>IFERROR(YEAR(D4273),LEFT(D4273,4))</f>
        <v>1948</v>
      </c>
      <c r="F4273" s="1" t="str">
        <f>IF(ISTEXT(D4273),RIGHT(D4273,5),TEXT(D4273,"mm/dd"))</f>
        <v>03/09</v>
      </c>
      <c r="G4273" s="39">
        <f>SUM(MID(E4273,1,1),MID(E4273,2,1),MID(E4273,3,1),MID(E4273,4,1),MID(F4273,1,1),MID(F4273,2,1),MID(F4273,4,1),MID(F4273,5,1))</f>
        <v>34</v>
      </c>
      <c r="H4273" s="41">
        <f>IF(MOD(G4273,9)=0,9,MOD(G4273,9))</f>
        <v>7</v>
      </c>
      <c r="I4273" s="45" t="str">
        <f>IFERROR(MID("日月火水木金土",WEEKDAY(D4273),1),"")</f>
        <v>火</v>
      </c>
      <c r="J4273" s="304" t="s">
        <v>3458</v>
      </c>
      <c r="K4273" s="202" t="str">
        <f>VLOOKUP(F4273,石と花メイン,3,FALSE)</f>
        <v>◆猫目石</v>
      </c>
      <c r="L4273" s="297" t="str">
        <f>VLOOKUP(F4273,石と花メイン,4,FALSE)</f>
        <v>馬酔木</v>
      </c>
      <c r="M4273" s="393">
        <f>IF(OR(MONTH(F4273)&lt;7,AND(MONTH(F4273)=7,DAY(F4273)&lt;=25)),
MOD(SUM((E4273-1901)*365,259),260),
MOD(SUM((E4273-1900)*365,259),260))</f>
        <v>254</v>
      </c>
      <c r="N4273" s="390">
        <f>IF(AND(MONTH(F4273)=7,DAY(F4273)&gt;25),1,
ROUNDDOWN((SUM(VLOOKUP(MONTH(F4273),D暦変換用数値,2,FALSE),DAY(F4273))/28)+1,0))</f>
        <v>9</v>
      </c>
      <c r="O4273" s="205">
        <f>IF(AND(MONTH(F4273)=7,DAY(F4273)&gt;25),DAY(F4273)-25,
MOD((SUM(VLOOKUP(MONTH(F4273),D暦変換用数値,2,FALSE),DAY(F4273))),28)+1)</f>
        <v>3</v>
      </c>
      <c r="P4273" s="406">
        <f>IF(OR(MONTH(F4273)&lt;7,AND(MONTH(F4273)=7,DAY(F4273)&lt;=25)),
MOD(SUM((E4273-1901)*365,(N4273-1)*28,O4273,258),260),
MOD(SUM((E4273-1900)*365,(N4273-1)*28,O4273,258),260))</f>
        <v>220</v>
      </c>
      <c r="Q4273" s="373" t="str">
        <f>VLOOKUP(MOD(P4273,4),色,2,FALSE)</f>
        <v>黄色い</v>
      </c>
      <c r="R4273" s="291" t="str">
        <f>VLOOKUP(MOD(P4273,13),銀河の音,2,FALSE)</f>
        <v>水晶の</v>
      </c>
      <c r="S4273" s="384" t="str">
        <f>VLOOKUP(MOD(P4273,20),太陽の紋章,2,FALSE)</f>
        <v>太陽</v>
      </c>
      <c r="T4273" s="98" t="s">
        <v>3736</v>
      </c>
    </row>
    <row r="4274" spans="1:20">
      <c r="A4274" s="50" t="str">
        <f>VLOOKUP(MOD(E4274,10),十干,2,FALSE)</f>
        <v>戊</v>
      </c>
      <c r="B4274" s="199" t="str">
        <f>VLOOKUP(MOD(E4274,12),十二支,3,FALSE)</f>
        <v xml:space="preserve">11 木 </v>
      </c>
      <c r="C4274" s="201" t="str">
        <f>VLOOKUP(F4274,星座,3,TRUE)</f>
        <v xml:space="preserve">12 海 </v>
      </c>
      <c r="D4274" s="531">
        <v>17605</v>
      </c>
      <c r="E4274" s="1">
        <f>IFERROR(YEAR(D4274),LEFT(D4274,4))</f>
        <v>1948</v>
      </c>
      <c r="F4274" s="1" t="str">
        <f>IF(ISTEXT(D4274),RIGHT(D4274,5),TEXT(D4274,"mm/dd"))</f>
        <v>03/13</v>
      </c>
      <c r="G4274" s="39">
        <f>SUM(MID(E4274,1,1),MID(E4274,2,1),MID(E4274,3,1),MID(E4274,4,1),MID(F4274,1,1),MID(F4274,2,1),MID(F4274,4,1),MID(F4274,5,1))</f>
        <v>29</v>
      </c>
      <c r="H4274" s="41">
        <f>IF(MOD(G4274,9)=0,9,MOD(G4274,9))</f>
        <v>2</v>
      </c>
      <c r="I4274" s="45" t="str">
        <f>IFERROR(MID("日月火水木金土",WEEKDAY(D4274),1),"")</f>
        <v>土</v>
      </c>
      <c r="J4274" s="304" t="s">
        <v>3459</v>
      </c>
      <c r="K4274" s="202" t="str">
        <f>VLOOKUP(F4274,石と花メイン,3,FALSE)</f>
        <v>■赤縞瑪瑙</v>
      </c>
      <c r="L4274" s="297" t="str">
        <f>VLOOKUP(F4274,石と花メイン,4,FALSE)</f>
        <v>ヘメロカリス【忘れ草】</v>
      </c>
      <c r="M4274" s="393">
        <f>IF(OR(MONTH(F4274)&lt;7,AND(MONTH(F4274)=7,DAY(F4274)&lt;=25)),
MOD(SUM((E4274-1901)*365,259),260),
MOD(SUM((E4274-1900)*365,259),260))</f>
        <v>254</v>
      </c>
      <c r="N4274" s="390">
        <f>IF(AND(MONTH(F4274)=7,DAY(F4274)&gt;25),1,
ROUNDDOWN((SUM(VLOOKUP(MONTH(F4274),D暦変換用数値,2,FALSE),DAY(F4274))/28)+1,0))</f>
        <v>9</v>
      </c>
      <c r="O4274" s="205">
        <f>IF(AND(MONTH(F4274)=7,DAY(F4274)&gt;25),DAY(F4274)-25,
MOD((SUM(VLOOKUP(MONTH(F4274),D暦変換用数値,2,FALSE),DAY(F4274))),28)+1)</f>
        <v>7</v>
      </c>
      <c r="P4274" s="406">
        <f>IF(OR(MONTH(F4274)&lt;7,AND(MONTH(F4274)=7,DAY(F4274)&lt;=25)),
MOD(SUM((E4274-1901)*365,(N4274-1)*28,O4274,258),260),
MOD(SUM((E4274-1900)*365,(N4274-1)*28,O4274,258),260))</f>
        <v>224</v>
      </c>
      <c r="Q4274" s="373" t="str">
        <f>VLOOKUP(MOD(P4274,4),色,2,FALSE)</f>
        <v>黄色い</v>
      </c>
      <c r="R4274" s="291" t="str">
        <f>VLOOKUP(MOD(P4274,13),銀河の音,2,FALSE)</f>
        <v>電気の</v>
      </c>
      <c r="S4274" s="384" t="str">
        <f>VLOOKUP(MOD(P4274,20),太陽の紋章,2,FALSE)</f>
        <v>種</v>
      </c>
      <c r="T4274" s="103" t="s">
        <v>59</v>
      </c>
    </row>
    <row r="4275" spans="1:20">
      <c r="A4275" s="50" t="str">
        <f>VLOOKUP(MOD(E4275,10),十干,2,FALSE)</f>
        <v>戊</v>
      </c>
      <c r="B4275" s="199" t="str">
        <f>VLOOKUP(MOD(E4275,12),十二支,3,FALSE)</f>
        <v xml:space="preserve">11 木 </v>
      </c>
      <c r="C4275" s="201" t="str">
        <f>VLOOKUP(F4275,星座,3,TRUE)</f>
        <v xml:space="preserve">12 海 </v>
      </c>
      <c r="D4275" s="531">
        <v>17606</v>
      </c>
      <c r="E4275" s="1">
        <f>IFERROR(YEAR(D4275),LEFT(D4275,4))</f>
        <v>1948</v>
      </c>
      <c r="F4275" s="1" t="str">
        <f>IF(ISTEXT(D4275),RIGHT(D4275,5),TEXT(D4275,"mm/dd"))</f>
        <v>03/14</v>
      </c>
      <c r="G4275" s="39">
        <f>SUM(MID(E4275,1,1),MID(E4275,2,1),MID(E4275,3,1),MID(E4275,4,1),MID(F4275,1,1),MID(F4275,2,1),MID(F4275,4,1),MID(F4275,5,1))</f>
        <v>30</v>
      </c>
      <c r="H4275" s="41">
        <f>IF(MOD(G4275,9)=0,9,MOD(G4275,9))</f>
        <v>3</v>
      </c>
      <c r="I4275" s="45" t="str">
        <f>IFERROR(MID("日月火水木金土",WEEKDAY(D4275),1),"")</f>
        <v>日</v>
      </c>
      <c r="J4275" s="304" t="s">
        <v>3460</v>
      </c>
      <c r="K4275" s="202" t="str">
        <f>VLOOKUP(F4275,石と花メイン,3,FALSE)</f>
        <v>□水晶</v>
      </c>
      <c r="L4275" s="297" t="str">
        <f>VLOOKUP(F4275,石と花メイン,4,FALSE)</f>
        <v>アーモンド【扁桃】</v>
      </c>
      <c r="M4275" s="393">
        <f>IF(OR(MONTH(F4275)&lt;7,AND(MONTH(F4275)=7,DAY(F4275)&lt;=25)),
MOD(SUM((E4275-1901)*365,259),260),
MOD(SUM((E4275-1900)*365,259),260))</f>
        <v>254</v>
      </c>
      <c r="N4275" s="390">
        <f>IF(AND(MONTH(F4275)=7,DAY(F4275)&gt;25),1,
ROUNDDOWN((SUM(VLOOKUP(MONTH(F4275),D暦変換用数値,2,FALSE),DAY(F4275))/28)+1,0))</f>
        <v>9</v>
      </c>
      <c r="O4275" s="205">
        <f>IF(AND(MONTH(F4275)=7,DAY(F4275)&gt;25),DAY(F4275)-25,
MOD((SUM(VLOOKUP(MONTH(F4275),D暦変換用数値,2,FALSE),DAY(F4275))),28)+1)</f>
        <v>8</v>
      </c>
      <c r="P4275" s="406">
        <f>IF(OR(MONTH(F4275)&lt;7,AND(MONTH(F4275)=7,DAY(F4275)&lt;=25)),
MOD(SUM((E4275-1901)*365,(N4275-1)*28,O4275,258),260),
MOD(SUM((E4275-1900)*365,(N4275-1)*28,O4275,258),260))</f>
        <v>225</v>
      </c>
      <c r="Q4275" s="372" t="str">
        <f>VLOOKUP(MOD(P4275,4),色,2,FALSE)</f>
        <v>赤い</v>
      </c>
      <c r="R4275" s="290" t="str">
        <f>VLOOKUP(MOD(P4275,13),銀河の音,2,FALSE)</f>
        <v>自己存在の</v>
      </c>
      <c r="S4275" s="383" t="str">
        <f>VLOOKUP(MOD(P4275,20),太陽の紋章,2,FALSE)</f>
        <v>蛇</v>
      </c>
      <c r="T4275" s="98" t="s">
        <v>3736</v>
      </c>
    </row>
    <row r="4276" spans="1:20">
      <c r="A4276" s="50" t="str">
        <f>VLOOKUP(MOD(E4276,10),十干,2,FALSE)</f>
        <v>庚</v>
      </c>
      <c r="B4276" s="199" t="str">
        <f>VLOOKUP(MOD(E4276,12),十二支,3,FALSE)</f>
        <v xml:space="preserve">11 木 </v>
      </c>
      <c r="C4276" s="201" t="str">
        <f>VLOOKUP(F4276,星座,3,TRUE)</f>
        <v xml:space="preserve">12 海 </v>
      </c>
      <c r="D4276" s="531">
        <v>21969</v>
      </c>
      <c r="E4276" s="1">
        <f>IFERROR(YEAR(D4276),LEFT(D4276,4))</f>
        <v>1960</v>
      </c>
      <c r="F4276" s="1" t="str">
        <f>IF(ISTEXT(D4276),RIGHT(D4276,5),TEXT(D4276,"mm/dd"))</f>
        <v>02/23</v>
      </c>
      <c r="G4276" s="39">
        <f>SUM(MID(E4276,1,1),MID(E4276,2,1),MID(E4276,3,1),MID(E4276,4,1),MID(F4276,1,1),MID(F4276,2,1),MID(F4276,4,1),MID(F4276,5,1))</f>
        <v>23</v>
      </c>
      <c r="H4276" s="41">
        <f>IF(MOD(G4276,9)=0,9,MOD(G4276,9))</f>
        <v>5</v>
      </c>
      <c r="I4276" s="45" t="str">
        <f>IFERROR(MID("日月火水木金土",WEEKDAY(D4276),1),"")</f>
        <v>火</v>
      </c>
      <c r="J4276" s="304" t="s">
        <v>3589</v>
      </c>
      <c r="K4276" s="202" t="str">
        <f>VLOOKUP(F4276,石と花メイン,3,FALSE)</f>
        <v>◆柘榴石</v>
      </c>
      <c r="L4276" s="297" t="str">
        <f>VLOOKUP(F4276,石と花メイン,4,FALSE)</f>
        <v>辛夷【山蘭】</v>
      </c>
      <c r="M4276" s="393">
        <f>IF(OR(MONTH(F4276)&lt;7,AND(MONTH(F4276)=7,DAY(F4276)&lt;=25)),
MOD(SUM((E4276-1901)*365,259),260),
MOD(SUM((E4276-1900)*365,259),260))</f>
        <v>214</v>
      </c>
      <c r="N4276" s="390">
        <f>IF(AND(MONTH(F4276)=7,DAY(F4276)&gt;25),1,
ROUNDDOWN((SUM(VLOOKUP(MONTH(F4276),D暦変換用数値,2,FALSE),DAY(F4276))/28)+1,0))</f>
        <v>8</v>
      </c>
      <c r="O4276" s="205">
        <f>IF(AND(MONTH(F4276)=7,DAY(F4276)&gt;25),DAY(F4276)-25,
MOD((SUM(VLOOKUP(MONTH(F4276),D暦変換用数値,2,FALSE),DAY(F4276))),28)+1)</f>
        <v>17</v>
      </c>
      <c r="P4276" s="406">
        <f>IF(OR(MONTH(F4276)&lt;7,AND(MONTH(F4276)=7,DAY(F4276)&lt;=25)),
MOD(SUM((E4276-1901)*365,(N4276-1)*28,O4276,258),260),
MOD(SUM((E4276-1900)*365,(N4276-1)*28,O4276,258),260))</f>
        <v>166</v>
      </c>
      <c r="Q4276" s="375" t="str">
        <f>VLOOKUP(MOD(P4276,4),色,2,FALSE)</f>
        <v>白い</v>
      </c>
      <c r="R4276" s="293" t="str">
        <f>VLOOKUP(MOD(P4276,13),銀河の音,2,FALSE)</f>
        <v>惑星の</v>
      </c>
      <c r="S4276" s="386" t="str">
        <f>VLOOKUP(MOD(P4276,20),太陽の紋章,2,FALSE)</f>
        <v>世界の橋渡し</v>
      </c>
      <c r="T4276" s="106" t="s">
        <v>6388</v>
      </c>
    </row>
    <row r="4277" spans="1:20">
      <c r="A4277" s="50" t="str">
        <f>VLOOKUP(MOD(E4277,10),十干,2,FALSE)</f>
        <v>庚</v>
      </c>
      <c r="B4277" s="199" t="str">
        <f>VLOOKUP(MOD(E4277,12),十二支,3,FALSE)</f>
        <v xml:space="preserve">11 木 </v>
      </c>
      <c r="C4277" s="201" t="str">
        <f>VLOOKUP(F4277,星座,3,TRUE)</f>
        <v xml:space="preserve">12 海 </v>
      </c>
      <c r="D4277" s="531">
        <v>21974</v>
      </c>
      <c r="E4277" s="1">
        <f>IFERROR(YEAR(D4277),LEFT(D4277,4))</f>
        <v>1960</v>
      </c>
      <c r="F4277" s="1" t="str">
        <f>IF(ISTEXT(D4277),RIGHT(D4277,5),TEXT(D4277,"mm/dd"))</f>
        <v>02/28</v>
      </c>
      <c r="G4277" s="39">
        <f>SUM(MID(E4277,1,1),MID(E4277,2,1),MID(E4277,3,1),MID(E4277,4,1),MID(F4277,1,1),MID(F4277,2,1),MID(F4277,4,1),MID(F4277,5,1))</f>
        <v>28</v>
      </c>
      <c r="H4277" s="41">
        <f>IF(MOD(G4277,9)=0,9,MOD(G4277,9))</f>
        <v>1</v>
      </c>
      <c r="I4277" s="45" t="str">
        <f>IFERROR(MID("日月火水木金土",WEEKDAY(D4277),1),"")</f>
        <v>日</v>
      </c>
      <c r="J4277" s="304" t="s">
        <v>3461</v>
      </c>
      <c r="K4277" s="202" t="str">
        <f>VLOOKUP(F4277,石と花メイン,3,FALSE)</f>
        <v>◆翠玉</v>
      </c>
      <c r="L4277" s="297" t="str">
        <f>VLOOKUP(F4277,石と花メイン,4,FALSE)</f>
        <v>麦藁菊【帝王貝細工】</v>
      </c>
      <c r="M4277" s="393">
        <f>IF(OR(MONTH(F4277)&lt;7,AND(MONTH(F4277)=7,DAY(F4277)&lt;=25)),
MOD(SUM((E4277-1901)*365,259),260),
MOD(SUM((E4277-1900)*365,259),260))</f>
        <v>214</v>
      </c>
      <c r="N4277" s="390">
        <f>IF(AND(MONTH(F4277)=7,DAY(F4277)&gt;25),1,
ROUNDDOWN((SUM(VLOOKUP(MONTH(F4277),D暦変換用数値,2,FALSE),DAY(F4277))/28)+1,0))</f>
        <v>8</v>
      </c>
      <c r="O4277" s="205">
        <f>IF(AND(MONTH(F4277)=7,DAY(F4277)&gt;25),DAY(F4277)-25,
MOD((SUM(VLOOKUP(MONTH(F4277),D暦変換用数値,2,FALSE),DAY(F4277))),28)+1)</f>
        <v>22</v>
      </c>
      <c r="P4277" s="406">
        <f>IF(OR(MONTH(F4277)&lt;7,AND(MONTH(F4277)=7,DAY(F4277)&lt;=25)),
MOD(SUM((E4277-1901)*365,(N4277-1)*28,O4277,258),260),
MOD(SUM((E4277-1900)*365,(N4277-1)*28,O4277,258),260))</f>
        <v>171</v>
      </c>
      <c r="Q4277" s="374" t="str">
        <f>VLOOKUP(MOD(P4277,4),色,2,FALSE)</f>
        <v>青い</v>
      </c>
      <c r="R4277" s="292" t="str">
        <f>VLOOKUP(MOD(P4277,13),銀河の音,2,FALSE)</f>
        <v>月の</v>
      </c>
      <c r="S4277" s="385" t="str">
        <f>VLOOKUP(MOD(P4277,20),太陽の紋章,2,FALSE)</f>
        <v>猿</v>
      </c>
      <c r="T4277" s="93" t="s">
        <v>6311</v>
      </c>
    </row>
    <row r="4278" spans="1:20">
      <c r="A4278" s="334" t="str">
        <f>VLOOKUP(MOD(E4278,10),十干,2,FALSE)</f>
        <v>庚</v>
      </c>
      <c r="B4278" s="331" t="str">
        <f>VLOOKUP(MOD(E4278,12),十二支,3,FALSE)</f>
        <v xml:space="preserve">11 木 </v>
      </c>
      <c r="C4278" s="336" t="str">
        <f>VLOOKUP(F4278,星座,3,TRUE)</f>
        <v xml:space="preserve">12 海 </v>
      </c>
      <c r="D4278" s="534">
        <v>21980</v>
      </c>
      <c r="E4278" s="131">
        <f>IFERROR(YEAR(D4278),LEFT(D4278,4))</f>
        <v>1960</v>
      </c>
      <c r="F4278" s="131" t="str">
        <f>IF(ISTEXT(D4278),RIGHT(D4278,5),TEXT(D4278,"mm/dd"))</f>
        <v>03/05</v>
      </c>
      <c r="G4278" s="133">
        <f>SUM(MID(E4278,1,1),MID(E4278,2,1),MID(E4278,3,1),MID(E4278,4,1),MID(F4278,1,1),MID(F4278,2,1),MID(F4278,4,1),MID(F4278,5,1))</f>
        <v>24</v>
      </c>
      <c r="H4278" s="133">
        <f>IF(MOD(G4278,9)=0,9,MOD(G4278,9))</f>
        <v>6</v>
      </c>
      <c r="I4278" s="131" t="str">
        <f>IFERROR(MID("日月火水木金土",WEEKDAY(D4278),1),"")</f>
        <v>土</v>
      </c>
      <c r="J4278" s="306" t="s">
        <v>8493</v>
      </c>
      <c r="K4278" s="335" t="str">
        <f>VLOOKUP(F4278,石と花メイン,3,FALSE)</f>
        <v>◆青玉</v>
      </c>
      <c r="L4278" s="302" t="str">
        <f>VLOOKUP(F4278,石と花メイン,4,FALSE)</f>
        <v>矢車菊【コーンフラワー】</v>
      </c>
      <c r="M4278" s="396">
        <f>IF(OR(MONTH(F4278)&lt;7,AND(MONTH(F4278)=7,DAY(F4278)&lt;=25)),
MOD(SUM((E4278-1901)*365,259),260),
MOD(SUM((E4278-1900)*365,259),260))</f>
        <v>214</v>
      </c>
      <c r="N4278" s="335">
        <f>IF(AND(MONTH(F4278)=7,DAY(F4278)&gt;25),1,
ROUNDDOWN((SUM(VLOOKUP(MONTH(F4278),D暦変換用数値,2,FALSE),DAY(F4278))/28)+1,0))</f>
        <v>8</v>
      </c>
      <c r="O4278" s="132">
        <f>IF(AND(MONTH(F4278)=7,DAY(F4278)&gt;25),DAY(F4278)-25,
MOD((SUM(VLOOKUP(MONTH(F4278),D暦変換用数値,2,FALSE),DAY(F4278))),28)+1)</f>
        <v>27</v>
      </c>
      <c r="P4278" s="404">
        <f>IF(OR(MONTH(F4278)&lt;7,AND(MONTH(F4278)=7,DAY(F4278)&lt;=25)),
MOD(SUM((E4278-1901)*365,(N4278-1)*28,O4278,258),260),
MOD(SUM((E4278-1900)*365,(N4278-1)*28,O4278,258),260))</f>
        <v>176</v>
      </c>
      <c r="Q4278" s="376" t="str">
        <f>VLOOKUP(MOD(P4278,4),色,2,FALSE)</f>
        <v>黄色い</v>
      </c>
      <c r="R4278" s="333" t="str">
        <f>VLOOKUP(MOD(P4278,13),銀河の音,2,FALSE)</f>
        <v>共振の</v>
      </c>
      <c r="S4278" s="387" t="str">
        <f>VLOOKUP(MOD(P4278,20),太陽の紋章,2,FALSE)</f>
        <v>戦士</v>
      </c>
      <c r="T4278" s="119" t="s">
        <v>8491</v>
      </c>
    </row>
    <row r="4279" spans="1:20">
      <c r="A4279" s="50" t="str">
        <f>VLOOKUP(MOD(E4279,10),十干,2,FALSE)</f>
        <v>庚</v>
      </c>
      <c r="B4279" s="199" t="str">
        <f>VLOOKUP(MOD(E4279,12),十二支,3,FALSE)</f>
        <v xml:space="preserve">11 木 </v>
      </c>
      <c r="C4279" s="201" t="str">
        <f>VLOOKUP(F4279,星座,3,TRUE)</f>
        <v xml:space="preserve">12 海 </v>
      </c>
      <c r="D4279" s="531">
        <v>21984</v>
      </c>
      <c r="E4279" s="1">
        <f>IFERROR(YEAR(D4279),LEFT(D4279,4))</f>
        <v>1960</v>
      </c>
      <c r="F4279" s="1" t="str">
        <f>IF(ISTEXT(D4279),RIGHT(D4279,5),TEXT(D4279,"mm/dd"))</f>
        <v>03/09</v>
      </c>
      <c r="G4279" s="39">
        <f>SUM(MID(E4279,1,1),MID(E4279,2,1),MID(E4279,3,1),MID(E4279,4,1),MID(F4279,1,1),MID(F4279,2,1),MID(F4279,4,1),MID(F4279,5,1))</f>
        <v>28</v>
      </c>
      <c r="H4279" s="41">
        <f>IF(MOD(G4279,9)=0,9,MOD(G4279,9))</f>
        <v>1</v>
      </c>
      <c r="I4279" s="45" t="str">
        <f>IFERROR(MID("日月火水木金土",WEEKDAY(D4279),1),"")</f>
        <v>水</v>
      </c>
      <c r="J4279" s="304" t="s">
        <v>3462</v>
      </c>
      <c r="K4279" s="202" t="str">
        <f>VLOOKUP(F4279,石と花メイン,3,FALSE)</f>
        <v>◆猫目石</v>
      </c>
      <c r="L4279" s="297" t="str">
        <f>VLOOKUP(F4279,石と花メイン,4,FALSE)</f>
        <v>馬酔木</v>
      </c>
      <c r="M4279" s="393">
        <f>IF(OR(MONTH(F4279)&lt;7,AND(MONTH(F4279)=7,DAY(F4279)&lt;=25)),
MOD(SUM((E4279-1901)*365,259),260),
MOD(SUM((E4279-1900)*365,259),260))</f>
        <v>214</v>
      </c>
      <c r="N4279" s="390">
        <f>IF(AND(MONTH(F4279)=7,DAY(F4279)&gt;25),1,
ROUNDDOWN((SUM(VLOOKUP(MONTH(F4279),D暦変換用数値,2,FALSE),DAY(F4279))/28)+1,0))</f>
        <v>9</v>
      </c>
      <c r="O4279" s="205">
        <f>IF(AND(MONTH(F4279)=7,DAY(F4279)&gt;25),DAY(F4279)-25,
MOD((SUM(VLOOKUP(MONTH(F4279),D暦変換用数値,2,FALSE),DAY(F4279))),28)+1)</f>
        <v>3</v>
      </c>
      <c r="P4279" s="406">
        <f>IF(OR(MONTH(F4279)&lt;7,AND(MONTH(F4279)=7,DAY(F4279)&lt;=25)),
MOD(SUM((E4279-1901)*365,(N4279-1)*28,O4279,258),260),
MOD(SUM((E4279-1900)*365,(N4279-1)*28,O4279,258),260))</f>
        <v>180</v>
      </c>
      <c r="Q4279" s="373" t="str">
        <f>VLOOKUP(MOD(P4279,4),色,2,FALSE)</f>
        <v>黄色い</v>
      </c>
      <c r="R4279" s="291" t="str">
        <f>VLOOKUP(MOD(P4279,13),銀河の音,2,FALSE)</f>
        <v>スペクトルの</v>
      </c>
      <c r="S4279" s="384" t="str">
        <f>VLOOKUP(MOD(P4279,20),太陽の紋章,2,FALSE)</f>
        <v>太陽</v>
      </c>
      <c r="T4279" s="105" t="s">
        <v>8453</v>
      </c>
    </row>
    <row r="4280" spans="1:20">
      <c r="A4280" s="50" t="str">
        <f>VLOOKUP(MOD(E4280,10),十干,2,FALSE)</f>
        <v>庚</v>
      </c>
      <c r="B4280" s="199" t="str">
        <f>VLOOKUP(MOD(E4280,12),十二支,3,FALSE)</f>
        <v xml:space="preserve">11 木 </v>
      </c>
      <c r="C4280" s="201" t="str">
        <f>VLOOKUP(F4280,星座,3,TRUE)</f>
        <v xml:space="preserve">12 海 </v>
      </c>
      <c r="D4280" s="531">
        <v>21984</v>
      </c>
      <c r="E4280" s="1">
        <f>IFERROR(YEAR(D4280),LEFT(D4280,4))</f>
        <v>1960</v>
      </c>
      <c r="F4280" s="1" t="str">
        <f>IF(ISTEXT(D4280),RIGHT(D4280,5),TEXT(D4280,"mm/dd"))</f>
        <v>03/09</v>
      </c>
      <c r="G4280" s="39">
        <f>SUM(MID(E4280,1,1),MID(E4280,2,1),MID(E4280,3,1),MID(E4280,4,1),MID(F4280,1,1),MID(F4280,2,1),MID(F4280,4,1),MID(F4280,5,1))</f>
        <v>28</v>
      </c>
      <c r="H4280" s="41">
        <f>IF(MOD(G4280,9)=0,9,MOD(G4280,9))</f>
        <v>1</v>
      </c>
      <c r="I4280" s="45" t="str">
        <f>IFERROR(MID("日月火水木金土",WEEKDAY(D4280),1),"")</f>
        <v>水</v>
      </c>
      <c r="J4280" s="304" t="s">
        <v>3463</v>
      </c>
      <c r="K4280" s="202" t="str">
        <f>VLOOKUP(F4280,石と花メイン,3,FALSE)</f>
        <v>◆猫目石</v>
      </c>
      <c r="L4280" s="297" t="str">
        <f>VLOOKUP(F4280,石と花メイン,4,FALSE)</f>
        <v>馬酔木</v>
      </c>
      <c r="M4280" s="393">
        <f>IF(OR(MONTH(F4280)&lt;7,AND(MONTH(F4280)=7,DAY(F4280)&lt;=25)),
MOD(SUM((E4280-1901)*365,259),260),
MOD(SUM((E4280-1900)*365,259),260))</f>
        <v>214</v>
      </c>
      <c r="N4280" s="390">
        <f>IF(AND(MONTH(F4280)=7,DAY(F4280)&gt;25),1,
ROUNDDOWN((SUM(VLOOKUP(MONTH(F4280),D暦変換用数値,2,FALSE),DAY(F4280))/28)+1,0))</f>
        <v>9</v>
      </c>
      <c r="O4280" s="205">
        <f>IF(AND(MONTH(F4280)=7,DAY(F4280)&gt;25),DAY(F4280)-25,
MOD((SUM(VLOOKUP(MONTH(F4280),D暦変換用数値,2,FALSE),DAY(F4280))),28)+1)</f>
        <v>3</v>
      </c>
      <c r="P4280" s="406">
        <f>IF(OR(MONTH(F4280)&lt;7,AND(MONTH(F4280)=7,DAY(F4280)&lt;=25)),
MOD(SUM((E4280-1901)*365,(N4280-1)*28,O4280,258),260),
MOD(SUM((E4280-1900)*365,(N4280-1)*28,O4280,258),260))</f>
        <v>180</v>
      </c>
      <c r="Q4280" s="373" t="str">
        <f>VLOOKUP(MOD(P4280,4),色,2,FALSE)</f>
        <v>黄色い</v>
      </c>
      <c r="R4280" s="291" t="str">
        <f>VLOOKUP(MOD(P4280,13),銀河の音,2,FALSE)</f>
        <v>スペクトルの</v>
      </c>
      <c r="S4280" s="384" t="str">
        <f>VLOOKUP(MOD(P4280,20),太陽の紋章,2,FALSE)</f>
        <v>太陽</v>
      </c>
      <c r="T4280" s="99" t="s">
        <v>7534</v>
      </c>
    </row>
    <row r="4281" spans="1:20">
      <c r="A4281" s="50" t="str">
        <f>VLOOKUP(MOD(E4281,10),十干,2,FALSE)</f>
        <v>庚</v>
      </c>
      <c r="B4281" s="199" t="str">
        <f>VLOOKUP(MOD(E4281,12),十二支,3,FALSE)</f>
        <v xml:space="preserve">11 木 </v>
      </c>
      <c r="C4281" s="201" t="str">
        <f>VLOOKUP(F4281,星座,3,TRUE)</f>
        <v xml:space="preserve">12 海 </v>
      </c>
      <c r="D4281" s="531">
        <v>21987</v>
      </c>
      <c r="E4281" s="1">
        <f>IFERROR(YEAR(D4281),LEFT(D4281,4))</f>
        <v>1960</v>
      </c>
      <c r="F4281" s="1" t="str">
        <f>IF(ISTEXT(D4281),RIGHT(D4281,5),TEXT(D4281,"mm/dd"))</f>
        <v>03/12</v>
      </c>
      <c r="G4281" s="39">
        <f>SUM(MID(E4281,1,1),MID(E4281,2,1),MID(E4281,3,1),MID(E4281,4,1),MID(F4281,1,1),MID(F4281,2,1),MID(F4281,4,1),MID(F4281,5,1))</f>
        <v>22</v>
      </c>
      <c r="H4281" s="41">
        <f>IF(MOD(G4281,9)=0,9,MOD(G4281,9))</f>
        <v>4</v>
      </c>
      <c r="I4281" s="45" t="str">
        <f>IFERROR(MID("日月火水木金土",WEEKDAY(D4281),1),"")</f>
        <v>土</v>
      </c>
      <c r="J4281" s="304" t="s">
        <v>3464</v>
      </c>
      <c r="K4281" s="202" t="str">
        <f>VLOOKUP(F4281,石と花メイン,3,FALSE)</f>
        <v>◇金剛石</v>
      </c>
      <c r="L4281" s="297" t="str">
        <f>VLOOKUP(F4281,石と花メイン,4,FALSE)</f>
        <v>金雀枝</v>
      </c>
      <c r="M4281" s="393">
        <f>IF(OR(MONTH(F4281)&lt;7,AND(MONTH(F4281)=7,DAY(F4281)&lt;=25)),
MOD(SUM((E4281-1901)*365,259),260),
MOD(SUM((E4281-1900)*365,259),260))</f>
        <v>214</v>
      </c>
      <c r="N4281" s="390">
        <f>IF(AND(MONTH(F4281)=7,DAY(F4281)&gt;25),1,
ROUNDDOWN((SUM(VLOOKUP(MONTH(F4281),D暦変換用数値,2,FALSE),DAY(F4281))/28)+1,0))</f>
        <v>9</v>
      </c>
      <c r="O4281" s="205">
        <f>IF(AND(MONTH(F4281)=7,DAY(F4281)&gt;25),DAY(F4281)-25,
MOD((SUM(VLOOKUP(MONTH(F4281),D暦変換用数値,2,FALSE),DAY(F4281))),28)+1)</f>
        <v>6</v>
      </c>
      <c r="P4281" s="406">
        <f>IF(OR(MONTH(F4281)&lt;7,AND(MONTH(F4281)=7,DAY(F4281)&lt;=25)),
MOD(SUM((E4281-1901)*365,(N4281-1)*28,O4281,258),260),
MOD(SUM((E4281-1900)*365,(N4281-1)*28,O4281,258),260))</f>
        <v>183</v>
      </c>
      <c r="Q4281" s="374" t="str">
        <f>VLOOKUP(MOD(P4281,4),色,2,FALSE)</f>
        <v>青い</v>
      </c>
      <c r="R4281" s="292" t="str">
        <f>VLOOKUP(MOD(P4281,13),銀河の音,2,FALSE)</f>
        <v>磁気の</v>
      </c>
      <c r="S4281" s="385" t="str">
        <f>VLOOKUP(MOD(P4281,20),太陽の紋章,2,FALSE)</f>
        <v>夜</v>
      </c>
      <c r="T4281" s="98" t="s">
        <v>3736</v>
      </c>
    </row>
    <row r="4282" spans="1:20">
      <c r="A4282" s="334" t="str">
        <f>VLOOKUP(MOD(E4282,10),十干,2,FALSE)</f>
        <v>庚</v>
      </c>
      <c r="B4282" s="331" t="str">
        <f>VLOOKUP(MOD(E4282,12),十二支,3,FALSE)</f>
        <v xml:space="preserve">11 木 </v>
      </c>
      <c r="C4282" s="336" t="str">
        <f>VLOOKUP(F4282,星座,3,TRUE)</f>
        <v xml:space="preserve">12 海 </v>
      </c>
      <c r="D4282" s="540">
        <v>21987</v>
      </c>
      <c r="E4282" s="131">
        <f>IFERROR(YEAR(D4282),LEFT(D4282,4))</f>
        <v>1960</v>
      </c>
      <c r="F4282" s="538" t="str">
        <f>IF(ISTEXT(D4282),RIGHT(D4282,5),TEXT(D4282,"mm/dd"))</f>
        <v>03/12</v>
      </c>
      <c r="G4282" s="133">
        <f>SUM(MID(E4282,1,1),MID(E4282,2,1),MID(E4282,3,1),MID(E4282,4,1),MID(F4282,1,1),MID(F4282,2,1),MID(F4282,4,1),MID(F4282,5,1))</f>
        <v>22</v>
      </c>
      <c r="H4282" s="133">
        <f>IF(MOD(G4282,9)=0,9,MOD(G4282,9))</f>
        <v>4</v>
      </c>
      <c r="I4282" s="131" t="str">
        <f>IFERROR(MID("日月火水木金土",WEEKDAY(D4282),1),"")</f>
        <v>土</v>
      </c>
      <c r="J4282" s="306" t="s">
        <v>9326</v>
      </c>
      <c r="K4282" s="335" t="str">
        <f>VLOOKUP(F4282,石と花メイン,3,FALSE)</f>
        <v>◇金剛石</v>
      </c>
      <c r="L4282" s="302" t="str">
        <f>VLOOKUP(F4282,石と花メイン,4,FALSE)</f>
        <v>金雀枝</v>
      </c>
      <c r="M4282" s="396">
        <f>IF(OR(MONTH(F4282)&lt;7,AND(MONTH(F4282)=7,DAY(F4282)&lt;=25)),
MOD(SUM((E4282-1901)*365,259),260),
MOD(SUM((E4282-1900)*365,259),260))</f>
        <v>214</v>
      </c>
      <c r="N4282" s="335">
        <f>IF(AND(MONTH(F4282)=7,DAY(F4282)&gt;25),1,
ROUNDDOWN((SUM(VLOOKUP(MONTH(F4282),D暦変換用数値,2,FALSE),DAY(F4282))/28)+1,0))</f>
        <v>9</v>
      </c>
      <c r="O4282" s="132">
        <f>IF(AND(MONTH(F4282)=7,DAY(F4282)&gt;25),DAY(F4282)-25,
MOD((SUM(VLOOKUP(MONTH(F4282),D暦変換用数値,2,FALSE),DAY(F4282))),28)+1)</f>
        <v>6</v>
      </c>
      <c r="P4282" s="404">
        <f>IF(OR(MONTH(F4282)&lt;7,AND(MONTH(F4282)=7,DAY(F4282)&lt;=25)),
MOD(SUM((E4282-1901)*365,(N4282-1)*28,O4282,258),260),
MOD(SUM((E4282-1900)*365,(N4282-1)*28,O4282,258),260))</f>
        <v>183</v>
      </c>
      <c r="Q4282" s="376" t="str">
        <f>VLOOKUP(MOD(P4282,4),色,2,FALSE)</f>
        <v>青い</v>
      </c>
      <c r="R4282" s="333" t="str">
        <f>VLOOKUP(MOD(P4282,13),銀河の音,2,FALSE)</f>
        <v>磁気の</v>
      </c>
      <c r="S4282" s="387" t="str">
        <f>VLOOKUP(MOD(P4282,20),太陽の紋章,2,FALSE)</f>
        <v>夜</v>
      </c>
      <c r="T4282" s="119" t="s">
        <v>9327</v>
      </c>
    </row>
    <row r="4283" spans="1:20">
      <c r="A4283" s="50" t="str">
        <f>VLOOKUP(MOD(E4283,10),十干,2,FALSE)</f>
        <v>庚</v>
      </c>
      <c r="B4283" s="199" t="str">
        <f>VLOOKUP(MOD(E4283,12),十二支,3,FALSE)</f>
        <v xml:space="preserve">11 木 </v>
      </c>
      <c r="C4283" s="201" t="str">
        <f>VLOOKUP(F4283,星座,3,TRUE)</f>
        <v xml:space="preserve">12 海 </v>
      </c>
      <c r="D4283" s="531">
        <v>21988</v>
      </c>
      <c r="E4283" s="1">
        <f>IFERROR(YEAR(D4283),LEFT(D4283,4))</f>
        <v>1960</v>
      </c>
      <c r="F4283" s="1" t="str">
        <f>IF(ISTEXT(D4283),RIGHT(D4283,5),TEXT(D4283,"mm/dd"))</f>
        <v>03/13</v>
      </c>
      <c r="G4283" s="39">
        <f>SUM(MID(E4283,1,1),MID(E4283,2,1),MID(E4283,3,1),MID(E4283,4,1),MID(F4283,1,1),MID(F4283,2,1),MID(F4283,4,1),MID(F4283,5,1))</f>
        <v>23</v>
      </c>
      <c r="H4283" s="41">
        <f>IF(MOD(G4283,9)=0,9,MOD(G4283,9))</f>
        <v>5</v>
      </c>
      <c r="I4283" s="45" t="str">
        <f>IFERROR(MID("日月火水木金土",WEEKDAY(D4283),1),"")</f>
        <v>日</v>
      </c>
      <c r="J4283" s="304" t="s">
        <v>3465</v>
      </c>
      <c r="K4283" s="202" t="str">
        <f>VLOOKUP(F4283,石と花メイン,3,FALSE)</f>
        <v>■赤縞瑪瑙</v>
      </c>
      <c r="L4283" s="297" t="str">
        <f>VLOOKUP(F4283,石と花メイン,4,FALSE)</f>
        <v>ヘメロカリス【忘れ草】</v>
      </c>
      <c r="M4283" s="393">
        <f>IF(OR(MONTH(F4283)&lt;7,AND(MONTH(F4283)=7,DAY(F4283)&lt;=25)),
MOD(SUM((E4283-1901)*365,259),260),
MOD(SUM((E4283-1900)*365,259),260))</f>
        <v>214</v>
      </c>
      <c r="N4283" s="390">
        <f>IF(AND(MONTH(F4283)=7,DAY(F4283)&gt;25),1,
ROUNDDOWN((SUM(VLOOKUP(MONTH(F4283),D暦変換用数値,2,FALSE),DAY(F4283))/28)+1,0))</f>
        <v>9</v>
      </c>
      <c r="O4283" s="205">
        <f>IF(AND(MONTH(F4283)=7,DAY(F4283)&gt;25),DAY(F4283)-25,
MOD((SUM(VLOOKUP(MONTH(F4283),D暦変換用数値,2,FALSE),DAY(F4283))),28)+1)</f>
        <v>7</v>
      </c>
      <c r="P4283" s="406">
        <f>IF(OR(MONTH(F4283)&lt;7,AND(MONTH(F4283)=7,DAY(F4283)&lt;=25)),
MOD(SUM((E4283-1901)*365,(N4283-1)*28,O4283,258),260),
MOD(SUM((E4283-1900)*365,(N4283-1)*28,O4283,258),260))</f>
        <v>184</v>
      </c>
      <c r="Q4283" s="373" t="str">
        <f>VLOOKUP(MOD(P4283,4),色,2,FALSE)</f>
        <v>黄色い</v>
      </c>
      <c r="R4283" s="291" t="str">
        <f>VLOOKUP(MOD(P4283,13),銀河の音,2,FALSE)</f>
        <v>月の</v>
      </c>
      <c r="S4283" s="384" t="str">
        <f>VLOOKUP(MOD(P4283,20),太陽の紋章,2,FALSE)</f>
        <v>種</v>
      </c>
      <c r="T4283" s="98" t="s">
        <v>3736</v>
      </c>
    </row>
    <row r="4284" spans="1:20">
      <c r="A4284" s="50" t="str">
        <f>VLOOKUP(MOD(E4284,10),十干,2,FALSE)</f>
        <v>庚</v>
      </c>
      <c r="B4284" s="199" t="str">
        <f>VLOOKUP(MOD(E4284,12),十二支,3,FALSE)</f>
        <v xml:space="preserve">11 木 </v>
      </c>
      <c r="C4284" s="201" t="str">
        <f>VLOOKUP(F4284,星座,3,TRUE)</f>
        <v xml:space="preserve">12 海 </v>
      </c>
      <c r="D4284" s="531">
        <v>21990</v>
      </c>
      <c r="E4284" s="1">
        <f>IFERROR(YEAR(D4284),LEFT(D4284,4))</f>
        <v>1960</v>
      </c>
      <c r="F4284" s="1" t="str">
        <f>IF(ISTEXT(D4284),RIGHT(D4284,5),TEXT(D4284,"mm/dd"))</f>
        <v>03/15</v>
      </c>
      <c r="G4284" s="39">
        <f>SUM(MID(E4284,1,1),MID(E4284,2,1),MID(E4284,3,1),MID(E4284,4,1),MID(F4284,1,1),MID(F4284,2,1),MID(F4284,4,1),MID(F4284,5,1))</f>
        <v>25</v>
      </c>
      <c r="H4284" s="41">
        <f>IF(MOD(G4284,9)=0,9,MOD(G4284,9))</f>
        <v>7</v>
      </c>
      <c r="I4284" s="45" t="str">
        <f>IFERROR(MID("日月火水木金土",WEEKDAY(D4284),1),"")</f>
        <v>火</v>
      </c>
      <c r="J4284" s="304" t="s">
        <v>3466</v>
      </c>
      <c r="K4284" s="202" t="str">
        <f>VLOOKUP(F4284,石と花メイン,3,FALSE)</f>
        <v>◇金剛石</v>
      </c>
      <c r="L4284" s="297" t="str">
        <f>VLOOKUP(F4284,石と花メイン,4,FALSE)</f>
        <v>山丹花【イクソラ】</v>
      </c>
      <c r="M4284" s="393">
        <f>IF(OR(MONTH(F4284)&lt;7,AND(MONTH(F4284)=7,DAY(F4284)&lt;=25)),
MOD(SUM((E4284-1901)*365,259),260),
MOD(SUM((E4284-1900)*365,259),260))</f>
        <v>214</v>
      </c>
      <c r="N4284" s="390">
        <f>IF(AND(MONTH(F4284)=7,DAY(F4284)&gt;25),1,
ROUNDDOWN((SUM(VLOOKUP(MONTH(F4284),D暦変換用数値,2,FALSE),DAY(F4284))/28)+1,0))</f>
        <v>9</v>
      </c>
      <c r="O4284" s="205">
        <f>IF(AND(MONTH(F4284)=7,DAY(F4284)&gt;25),DAY(F4284)-25,
MOD((SUM(VLOOKUP(MONTH(F4284),D暦変換用数値,2,FALSE),DAY(F4284))),28)+1)</f>
        <v>9</v>
      </c>
      <c r="P4284" s="406">
        <f>IF(OR(MONTH(F4284)&lt;7,AND(MONTH(F4284)=7,DAY(F4284)&lt;=25)),
MOD(SUM((E4284-1901)*365,(N4284-1)*28,O4284,258),260),
MOD(SUM((E4284-1900)*365,(N4284-1)*28,O4284,258),260))</f>
        <v>186</v>
      </c>
      <c r="Q4284" s="375" t="str">
        <f>VLOOKUP(MOD(P4284,4),色,2,FALSE)</f>
        <v>白い</v>
      </c>
      <c r="R4284" s="293" t="str">
        <f>VLOOKUP(MOD(P4284,13),銀河の音,2,FALSE)</f>
        <v>自己存在の</v>
      </c>
      <c r="S4284" s="386" t="str">
        <f>VLOOKUP(MOD(P4284,20),太陽の紋章,2,FALSE)</f>
        <v>世界の橋渡し</v>
      </c>
      <c r="T4284" s="99" t="s">
        <v>465</v>
      </c>
    </row>
    <row r="4285" spans="1:20">
      <c r="A4285" s="50" t="str">
        <f>VLOOKUP(MOD(E4285,10),十干,2,FALSE)</f>
        <v>壬</v>
      </c>
      <c r="B4285" s="199" t="str">
        <f>VLOOKUP(MOD(E4285,12),十二支,3,FALSE)</f>
        <v xml:space="preserve">11 木 </v>
      </c>
      <c r="C4285" s="201" t="str">
        <f>VLOOKUP(F4285,星座,3,TRUE)</f>
        <v xml:space="preserve">12 海 </v>
      </c>
      <c r="D4285" s="531">
        <v>26354</v>
      </c>
      <c r="E4285" s="1">
        <f>IFERROR(YEAR(D4285),LEFT(D4285,4))</f>
        <v>1972</v>
      </c>
      <c r="F4285" s="1" t="str">
        <f>IF(ISTEXT(D4285),RIGHT(D4285,5),TEXT(D4285,"mm/dd"))</f>
        <v>02/25</v>
      </c>
      <c r="G4285" s="39">
        <f>SUM(MID(E4285,1,1),MID(E4285,2,1),MID(E4285,3,1),MID(E4285,4,1),MID(F4285,1,1),MID(F4285,2,1),MID(F4285,4,1),MID(F4285,5,1))</f>
        <v>28</v>
      </c>
      <c r="H4285" s="41">
        <f>IF(MOD(G4285,9)=0,9,MOD(G4285,9))</f>
        <v>1</v>
      </c>
      <c r="I4285" s="45" t="str">
        <f>IFERROR(MID("日月火水木金土",WEEKDAY(D4285),1),"")</f>
        <v>金</v>
      </c>
      <c r="J4285" s="304" t="s">
        <v>3467</v>
      </c>
      <c r="K4285" s="202" t="str">
        <f>VLOOKUP(F4285,石と花メイン,3,FALSE)</f>
        <v>●翡翠</v>
      </c>
      <c r="L4285" s="297" t="str">
        <f>VLOOKUP(F4285,石と花メイン,4,FALSE)</f>
        <v>カランコエ【紅弁慶】</v>
      </c>
      <c r="M4285" s="393">
        <f>IF(OR(MONTH(F4285)&lt;7,AND(MONTH(F4285)=7,DAY(F4285)&lt;=25)),
MOD(SUM((E4285-1901)*365,259),260),
MOD(SUM((E4285-1900)*365,259),260))</f>
        <v>174</v>
      </c>
      <c r="N4285" s="390">
        <f>IF(AND(MONTH(F4285)=7,DAY(F4285)&gt;25),1,
ROUNDDOWN((SUM(VLOOKUP(MONTH(F4285),D暦変換用数値,2,FALSE),DAY(F4285))/28)+1,0))</f>
        <v>8</v>
      </c>
      <c r="O4285" s="205">
        <f>IF(AND(MONTH(F4285)=7,DAY(F4285)&gt;25),DAY(F4285)-25,
MOD((SUM(VLOOKUP(MONTH(F4285),D暦変換用数値,2,FALSE),DAY(F4285))),28)+1)</f>
        <v>19</v>
      </c>
      <c r="P4285" s="406">
        <f>IF(OR(MONTH(F4285)&lt;7,AND(MONTH(F4285)=7,DAY(F4285)&lt;=25)),
MOD(SUM((E4285-1901)*365,(N4285-1)*28,O4285,258),260),
MOD(SUM((E4285-1900)*365,(N4285-1)*28,O4285,258),260))</f>
        <v>128</v>
      </c>
      <c r="Q4285" s="373" t="str">
        <f>VLOOKUP(MOD(P4285,4),色,2,FALSE)</f>
        <v>黄色い</v>
      </c>
      <c r="R4285" s="291" t="str">
        <f>VLOOKUP(MOD(P4285,13),銀河の音,2,FALSE)</f>
        <v>スペクトルの</v>
      </c>
      <c r="S4285" s="384" t="str">
        <f>VLOOKUP(MOD(P4285,20),太陽の紋章,2,FALSE)</f>
        <v>星</v>
      </c>
      <c r="T4285" s="111" t="s">
        <v>2701</v>
      </c>
    </row>
    <row r="4286" spans="1:20">
      <c r="A4286" s="50" t="str">
        <f>VLOOKUP(MOD(E4286,10),十干,2,FALSE)</f>
        <v>壬</v>
      </c>
      <c r="B4286" s="199" t="str">
        <f>VLOOKUP(MOD(E4286,12),十二支,3,FALSE)</f>
        <v xml:space="preserve">11 木 </v>
      </c>
      <c r="C4286" s="201" t="str">
        <f>VLOOKUP(F4286,星座,3,TRUE)</f>
        <v xml:space="preserve">12 海 </v>
      </c>
      <c r="D4286" s="531">
        <v>26357</v>
      </c>
      <c r="E4286" s="1">
        <f>IFERROR(YEAR(D4286),LEFT(D4286,4))</f>
        <v>1972</v>
      </c>
      <c r="F4286" s="1" t="str">
        <f>IF(ISTEXT(D4286),RIGHT(D4286,5),TEXT(D4286,"mm/dd"))</f>
        <v>02/28</v>
      </c>
      <c r="G4286" s="39">
        <f>SUM(MID(E4286,1,1),MID(E4286,2,1),MID(E4286,3,1),MID(E4286,4,1),MID(F4286,1,1),MID(F4286,2,1),MID(F4286,4,1),MID(F4286,5,1))</f>
        <v>31</v>
      </c>
      <c r="H4286" s="41">
        <f>IF(MOD(G4286,9)=0,9,MOD(G4286,9))</f>
        <v>4</v>
      </c>
      <c r="I4286" s="45" t="str">
        <f>IFERROR(MID("日月火水木金土",WEEKDAY(D4286),1),"")</f>
        <v>月</v>
      </c>
      <c r="J4286" s="304" t="s">
        <v>2922</v>
      </c>
      <c r="K4286" s="202" t="str">
        <f>VLOOKUP(F4286,石と花メイン,3,FALSE)</f>
        <v>◆翠玉</v>
      </c>
      <c r="L4286" s="297" t="str">
        <f>VLOOKUP(F4286,石と花メイン,4,FALSE)</f>
        <v>麦藁菊【帝王貝細工】</v>
      </c>
      <c r="M4286" s="393">
        <f>IF(OR(MONTH(F4286)&lt;7,AND(MONTH(F4286)=7,DAY(F4286)&lt;=25)),
MOD(SUM((E4286-1901)*365,259),260),
MOD(SUM((E4286-1900)*365,259),260))</f>
        <v>174</v>
      </c>
      <c r="N4286" s="390">
        <f>IF(AND(MONTH(F4286)=7,DAY(F4286)&gt;25),1,
ROUNDDOWN((SUM(VLOOKUP(MONTH(F4286),D暦変換用数値,2,FALSE),DAY(F4286))/28)+1,0))</f>
        <v>8</v>
      </c>
      <c r="O4286" s="205">
        <f>IF(AND(MONTH(F4286)=7,DAY(F4286)&gt;25),DAY(F4286)-25,
MOD((SUM(VLOOKUP(MONTH(F4286),D暦変換用数値,2,FALSE),DAY(F4286))),28)+1)</f>
        <v>22</v>
      </c>
      <c r="P4286" s="406">
        <f>IF(OR(MONTH(F4286)&lt;7,AND(MONTH(F4286)=7,DAY(F4286)&lt;=25)),
MOD(SUM((E4286-1901)*365,(N4286-1)*28,O4286,258),260),
MOD(SUM((E4286-1900)*365,(N4286-1)*28,O4286,258),260))</f>
        <v>131</v>
      </c>
      <c r="Q4286" s="374" t="str">
        <f>VLOOKUP(MOD(P4286,4),色,2,FALSE)</f>
        <v>青い</v>
      </c>
      <c r="R4286" s="292" t="str">
        <f>VLOOKUP(MOD(P4286,13),銀河の音,2,FALSE)</f>
        <v>磁気の</v>
      </c>
      <c r="S4286" s="385" t="str">
        <f>VLOOKUP(MOD(P4286,20),太陽の紋章,2,FALSE)</f>
        <v>猿</v>
      </c>
      <c r="T4286" s="111" t="s">
        <v>1049</v>
      </c>
    </row>
    <row r="4287" spans="1:20">
      <c r="A4287" s="50" t="str">
        <f>VLOOKUP(MOD(E4287,10),十干,2,FALSE)</f>
        <v>壬</v>
      </c>
      <c r="B4287" s="199" t="str">
        <f>VLOOKUP(MOD(E4287,12),十二支,3,FALSE)</f>
        <v xml:space="preserve">11 木 </v>
      </c>
      <c r="C4287" s="201" t="str">
        <f>VLOOKUP(F4287,星座,3,TRUE)</f>
        <v xml:space="preserve">12 海 </v>
      </c>
      <c r="D4287" s="531">
        <v>26360</v>
      </c>
      <c r="E4287" s="1">
        <f>IFERROR(YEAR(D4287),LEFT(D4287,4))</f>
        <v>1972</v>
      </c>
      <c r="F4287" s="1" t="str">
        <f>IF(ISTEXT(D4287),RIGHT(D4287,5),TEXT(D4287,"mm/dd"))</f>
        <v>03/02</v>
      </c>
      <c r="G4287" s="39">
        <f>SUM(MID(E4287,1,1),MID(E4287,2,1),MID(E4287,3,1),MID(E4287,4,1),MID(F4287,1,1),MID(F4287,2,1),MID(F4287,4,1),MID(F4287,5,1))</f>
        <v>24</v>
      </c>
      <c r="H4287" s="41">
        <f>IF(MOD(G4287,9)=0,9,MOD(G4287,9))</f>
        <v>6</v>
      </c>
      <c r="I4287" s="45" t="str">
        <f>IFERROR(MID("日月火水木金土",WEEKDAY(D4287),1),"")</f>
        <v>木</v>
      </c>
      <c r="J4287" s="304" t="s">
        <v>3468</v>
      </c>
      <c r="K4287" s="202" t="str">
        <f>VLOOKUP(F4287,石と花メイン,3,FALSE)</f>
        <v>◆翠玉</v>
      </c>
      <c r="L4287" s="297" t="str">
        <f>VLOOKUP(F4287,石と花メイン,4,FALSE)</f>
        <v>紫花菜【大紫羅欄花】</v>
      </c>
      <c r="M4287" s="393">
        <f>IF(OR(MONTH(F4287)&lt;7,AND(MONTH(F4287)=7,DAY(F4287)&lt;=25)),
MOD(SUM((E4287-1901)*365,259),260),
MOD(SUM((E4287-1900)*365,259),260))</f>
        <v>174</v>
      </c>
      <c r="N4287" s="390">
        <f>IF(AND(MONTH(F4287)=7,DAY(F4287)&gt;25),1,
ROUNDDOWN((SUM(VLOOKUP(MONTH(F4287),D暦変換用数値,2,FALSE),DAY(F4287))/28)+1,0))</f>
        <v>8</v>
      </c>
      <c r="O4287" s="205">
        <f>IF(AND(MONTH(F4287)=7,DAY(F4287)&gt;25),DAY(F4287)-25,
MOD((SUM(VLOOKUP(MONTH(F4287),D暦変換用数値,2,FALSE),DAY(F4287))),28)+1)</f>
        <v>24</v>
      </c>
      <c r="P4287" s="406">
        <f>IF(OR(MONTH(F4287)&lt;7,AND(MONTH(F4287)=7,DAY(F4287)&lt;=25)),
MOD(SUM((E4287-1901)*365,(N4287-1)*28,O4287,258),260),
MOD(SUM((E4287-1900)*365,(N4287-1)*28,O4287,258),260))</f>
        <v>133</v>
      </c>
      <c r="Q4287" s="372" t="str">
        <f>VLOOKUP(MOD(P4287,4),色,2,FALSE)</f>
        <v>赤い</v>
      </c>
      <c r="R4287" s="290" t="str">
        <f>VLOOKUP(MOD(P4287,13),銀河の音,2,FALSE)</f>
        <v>電気の</v>
      </c>
      <c r="S4287" s="383" t="str">
        <f>VLOOKUP(MOD(P4287,20),太陽の紋章,2,FALSE)</f>
        <v>空歩く者</v>
      </c>
      <c r="T4287" s="98" t="s">
        <v>3736</v>
      </c>
    </row>
    <row r="4288" spans="1:20">
      <c r="A4288" s="50" t="str">
        <f>VLOOKUP(MOD(E4288,10),十干,2,FALSE)</f>
        <v>壬</v>
      </c>
      <c r="B4288" s="199" t="str">
        <f>VLOOKUP(MOD(E4288,12),十二支,3,FALSE)</f>
        <v xml:space="preserve">11 木 </v>
      </c>
      <c r="C4288" s="201" t="str">
        <f>VLOOKUP(F4288,星座,3,TRUE)</f>
        <v xml:space="preserve">12 海 </v>
      </c>
      <c r="D4288" s="531">
        <v>26363</v>
      </c>
      <c r="E4288" s="1">
        <f>IFERROR(YEAR(D4288),LEFT(D4288,4))</f>
        <v>1972</v>
      </c>
      <c r="F4288" s="1" t="str">
        <f>IF(ISTEXT(D4288),RIGHT(D4288,5),TEXT(D4288,"mm/dd"))</f>
        <v>03/05</v>
      </c>
      <c r="G4288" s="39">
        <f>SUM(MID(E4288,1,1),MID(E4288,2,1),MID(E4288,3,1),MID(E4288,4,1),MID(F4288,1,1),MID(F4288,2,1),MID(F4288,4,1),MID(F4288,5,1))</f>
        <v>27</v>
      </c>
      <c r="H4288" s="41">
        <f>IF(MOD(G4288,9)=0,9,MOD(G4288,9))</f>
        <v>9</v>
      </c>
      <c r="I4288" s="45" t="str">
        <f>IFERROR(MID("日月火水木金土",WEEKDAY(D4288),1),"")</f>
        <v>日</v>
      </c>
      <c r="J4288" s="304" t="s">
        <v>3469</v>
      </c>
      <c r="K4288" s="202" t="str">
        <f>VLOOKUP(F4288,石と花メイン,3,FALSE)</f>
        <v>◆青玉</v>
      </c>
      <c r="L4288" s="297" t="str">
        <f>VLOOKUP(F4288,石と花メイン,4,FALSE)</f>
        <v>矢車菊【コーンフラワー】</v>
      </c>
      <c r="M4288" s="393">
        <f>IF(OR(MONTH(F4288)&lt;7,AND(MONTH(F4288)=7,DAY(F4288)&lt;=25)),
MOD(SUM((E4288-1901)*365,259),260),
MOD(SUM((E4288-1900)*365,259),260))</f>
        <v>174</v>
      </c>
      <c r="N4288" s="390">
        <f>IF(AND(MONTH(F4288)=7,DAY(F4288)&gt;25),1,
ROUNDDOWN((SUM(VLOOKUP(MONTH(F4288),D暦変換用数値,2,FALSE),DAY(F4288))/28)+1,0))</f>
        <v>8</v>
      </c>
      <c r="O4288" s="205">
        <f>IF(AND(MONTH(F4288)=7,DAY(F4288)&gt;25),DAY(F4288)-25,
MOD((SUM(VLOOKUP(MONTH(F4288),D暦変換用数値,2,FALSE),DAY(F4288))),28)+1)</f>
        <v>27</v>
      </c>
      <c r="P4288" s="406">
        <f>IF(OR(MONTH(F4288)&lt;7,AND(MONTH(F4288)=7,DAY(F4288)&lt;=25)),
MOD(SUM((E4288-1901)*365,(N4288-1)*28,O4288,258),260),
MOD(SUM((E4288-1900)*365,(N4288-1)*28,O4288,258),260))</f>
        <v>136</v>
      </c>
      <c r="Q4288" s="373" t="str">
        <f>VLOOKUP(MOD(P4288,4),色,2,FALSE)</f>
        <v>黄色い</v>
      </c>
      <c r="R4288" s="291" t="str">
        <f>VLOOKUP(MOD(P4288,13),銀河の音,2,FALSE)</f>
        <v>律動の</v>
      </c>
      <c r="S4288" s="384" t="str">
        <f>VLOOKUP(MOD(P4288,20),太陽の紋章,2,FALSE)</f>
        <v>戦士</v>
      </c>
      <c r="T4288" s="98" t="s">
        <v>3736</v>
      </c>
    </row>
    <row r="4289" spans="1:20">
      <c r="A4289" s="50" t="str">
        <f>VLOOKUP(MOD(E4289,10),十干,2,FALSE)</f>
        <v>壬</v>
      </c>
      <c r="B4289" s="199" t="str">
        <f>VLOOKUP(MOD(E4289,12),十二支,3,FALSE)</f>
        <v xml:space="preserve">11 木 </v>
      </c>
      <c r="C4289" s="201" t="str">
        <f>VLOOKUP(F4289,星座,3,TRUE)</f>
        <v xml:space="preserve">12 海 </v>
      </c>
      <c r="D4289" s="531">
        <v>26368</v>
      </c>
      <c r="E4289" s="1">
        <f>IFERROR(YEAR(D4289),LEFT(D4289,4))</f>
        <v>1972</v>
      </c>
      <c r="F4289" s="1" t="str">
        <f>IF(ISTEXT(D4289),RIGHT(D4289,5),TEXT(D4289,"mm/dd"))</f>
        <v>03/10</v>
      </c>
      <c r="G4289" s="39">
        <f>SUM(MID(E4289,1,1),MID(E4289,2,1),MID(E4289,3,1),MID(E4289,4,1),MID(F4289,1,1),MID(F4289,2,1),MID(F4289,4,1),MID(F4289,5,1))</f>
        <v>23</v>
      </c>
      <c r="H4289" s="41">
        <f>IF(MOD(G4289,9)=0,9,MOD(G4289,9))</f>
        <v>5</v>
      </c>
      <c r="I4289" s="45" t="str">
        <f>IFERROR(MID("日月火水木金土",WEEKDAY(D4289),1),"")</f>
        <v>金</v>
      </c>
      <c r="J4289" s="304" t="s">
        <v>3470</v>
      </c>
      <c r="K4289" s="202" t="str">
        <f>VLOOKUP(F4289,石と花メイン,3,FALSE)</f>
        <v>●蛋白石</v>
      </c>
      <c r="L4289" s="297" t="str">
        <f>VLOOKUP(F4289,石と花メイン,4,FALSE)</f>
        <v>ルピナス【登藤/昇藤】</v>
      </c>
      <c r="M4289" s="393">
        <f>IF(OR(MONTH(F4289)&lt;7,AND(MONTH(F4289)=7,DAY(F4289)&lt;=25)),
MOD(SUM((E4289-1901)*365,259),260),
MOD(SUM((E4289-1900)*365,259),260))</f>
        <v>174</v>
      </c>
      <c r="N4289" s="390">
        <f>IF(AND(MONTH(F4289)=7,DAY(F4289)&gt;25),1,
ROUNDDOWN((SUM(VLOOKUP(MONTH(F4289),D暦変換用数値,2,FALSE),DAY(F4289))/28)+1,0))</f>
        <v>9</v>
      </c>
      <c r="O4289" s="205">
        <f>IF(AND(MONTH(F4289)=7,DAY(F4289)&gt;25),DAY(F4289)-25,
MOD((SUM(VLOOKUP(MONTH(F4289),D暦変換用数値,2,FALSE),DAY(F4289))),28)+1)</f>
        <v>4</v>
      </c>
      <c r="P4289" s="406">
        <f>IF(OR(MONTH(F4289)&lt;7,AND(MONTH(F4289)=7,DAY(F4289)&lt;=25)),
MOD(SUM((E4289-1901)*365,(N4289-1)*28,O4289,258),260),
MOD(SUM((E4289-1900)*365,(N4289-1)*28,O4289,258),260))</f>
        <v>141</v>
      </c>
      <c r="Q4289" s="372" t="str">
        <f>VLOOKUP(MOD(P4289,4),色,2,FALSE)</f>
        <v>赤い</v>
      </c>
      <c r="R4289" s="290" t="str">
        <f>VLOOKUP(MOD(P4289,13),銀河の音,2,FALSE)</f>
        <v>スペクトルの</v>
      </c>
      <c r="S4289" s="383" t="str">
        <f>VLOOKUP(MOD(P4289,20),太陽の紋章,2,FALSE)</f>
        <v>竜</v>
      </c>
      <c r="T4289" s="98" t="s">
        <v>3736</v>
      </c>
    </row>
    <row r="4290" spans="1:20">
      <c r="A4290" s="50" t="str">
        <f>VLOOKUP(MOD(E4290,10),十干,2,FALSE)</f>
        <v>壬</v>
      </c>
      <c r="B4290" s="199" t="str">
        <f>VLOOKUP(MOD(E4290,12),十二支,3,FALSE)</f>
        <v xml:space="preserve">11 木 </v>
      </c>
      <c r="C4290" s="201" t="str">
        <f>VLOOKUP(F4290,星座,3,TRUE)</f>
        <v xml:space="preserve">12 海 </v>
      </c>
      <c r="D4290" s="531">
        <v>26377</v>
      </c>
      <c r="E4290" s="1">
        <f>IFERROR(YEAR(D4290),LEFT(D4290,4))</f>
        <v>1972</v>
      </c>
      <c r="F4290" s="1" t="str">
        <f>IF(ISTEXT(D4290),RIGHT(D4290,5),TEXT(D4290,"mm/dd"))</f>
        <v>03/19</v>
      </c>
      <c r="G4290" s="39">
        <f>SUM(MID(E4290,1,1),MID(E4290,2,1),MID(E4290,3,1),MID(E4290,4,1),MID(F4290,1,1),MID(F4290,2,1),MID(F4290,4,1),MID(F4290,5,1))</f>
        <v>32</v>
      </c>
      <c r="H4290" s="41">
        <f>IF(MOD(G4290,9)=0,9,MOD(G4290,9))</f>
        <v>5</v>
      </c>
      <c r="I4290" s="45" t="str">
        <f>IFERROR(MID("日月火水木金土",WEEKDAY(D4290),1),"")</f>
        <v>日</v>
      </c>
      <c r="J4290" s="304" t="s">
        <v>3471</v>
      </c>
      <c r="K4290" s="202" t="str">
        <f>VLOOKUP(F4290,石と花メイン,3,FALSE)</f>
        <v>○真珠</v>
      </c>
      <c r="L4290" s="297" t="str">
        <f>VLOOKUP(F4290,石と花メイン,4,FALSE)</f>
        <v>雛芥子/雛罌粟【ポピー】</v>
      </c>
      <c r="M4290" s="393">
        <f>IF(OR(MONTH(F4290)&lt;7,AND(MONTH(F4290)=7,DAY(F4290)&lt;=25)),
MOD(SUM((E4290-1901)*365,259),260),
MOD(SUM((E4290-1900)*365,259),260))</f>
        <v>174</v>
      </c>
      <c r="N4290" s="390">
        <f>IF(AND(MONTH(F4290)=7,DAY(F4290)&gt;25),1,
ROUNDDOWN((SUM(VLOOKUP(MONTH(F4290),D暦変換用数値,2,FALSE),DAY(F4290))/28)+1,0))</f>
        <v>9</v>
      </c>
      <c r="O4290" s="205">
        <f>IF(AND(MONTH(F4290)=7,DAY(F4290)&gt;25),DAY(F4290)-25,
MOD((SUM(VLOOKUP(MONTH(F4290),D暦変換用数値,2,FALSE),DAY(F4290))),28)+1)</f>
        <v>13</v>
      </c>
      <c r="P4290" s="406">
        <f>IF(OR(MONTH(F4290)&lt;7,AND(MONTH(F4290)=7,DAY(F4290)&lt;=25)),
MOD(SUM((E4290-1901)*365,(N4290-1)*28,O4290,258),260),
MOD(SUM((E4290-1900)*365,(N4290-1)*28,O4290,258),260))</f>
        <v>150</v>
      </c>
      <c r="Q4290" s="375" t="str">
        <f>VLOOKUP(MOD(P4290,4),色,2,FALSE)</f>
        <v>白い</v>
      </c>
      <c r="R4290" s="293" t="str">
        <f>VLOOKUP(MOD(P4290,13),銀河の音,2,FALSE)</f>
        <v>共振の</v>
      </c>
      <c r="S4290" s="386" t="str">
        <f>VLOOKUP(MOD(P4290,20),太陽の紋章,2,FALSE)</f>
        <v>犬</v>
      </c>
      <c r="T4290" s="98" t="s">
        <v>3736</v>
      </c>
    </row>
    <row r="4291" spans="1:20">
      <c r="A4291" s="49" t="str">
        <f>VLOOKUP(MOD(E4291,10),十干,2,FALSE)</f>
        <v>甲</v>
      </c>
      <c r="B4291" s="199" t="str">
        <f>VLOOKUP(MOD(E4291,12),十二支,3,FALSE)</f>
        <v xml:space="preserve">11 木 </v>
      </c>
      <c r="C4291" s="201" t="str">
        <f>VLOOKUP(F4291,星座,3,TRUE)</f>
        <v xml:space="preserve">12 海 </v>
      </c>
      <c r="D4291" s="535">
        <v>30733</v>
      </c>
      <c r="E4291" s="45">
        <f>IFERROR(YEAR(D4291),LEFT(D4291,4))</f>
        <v>1984</v>
      </c>
      <c r="F4291" s="45" t="str">
        <f>IF(ISTEXT(D4291),RIGHT(D4291,5),TEXT(D4291,"mm/dd"))</f>
        <v>02/21</v>
      </c>
      <c r="G4291" s="41">
        <f>SUM(MID(E4291,1,1),MID(E4291,2,1),MID(E4291,3,1),MID(E4291,4,1),MID(F4291,1,1),MID(F4291,2,1),MID(F4291,4,1),MID(F4291,5,1))</f>
        <v>27</v>
      </c>
      <c r="H4291" s="41">
        <f>IF(MOD(G4291,9)=0,9,MOD(G4291,9))</f>
        <v>9</v>
      </c>
      <c r="I4291" s="45" t="str">
        <f>IFERROR(MID("日月火水木金土",WEEKDAY(D4291),1),"")</f>
        <v>火</v>
      </c>
      <c r="J4291" s="305" t="s">
        <v>5149</v>
      </c>
      <c r="K4291" s="203" t="str">
        <f>VLOOKUP(F4291,石と花メイン,3,FALSE)</f>
        <v>◇金剛石</v>
      </c>
      <c r="L4291" s="298" t="str">
        <f>VLOOKUP(F4291,石と花メイン,4,FALSE)</f>
        <v>ネモフィラ【瑠璃唐草】</v>
      </c>
      <c r="M4291" s="394">
        <f>IF(OR(MONTH(F4291)&lt;7,AND(MONTH(F4291)=7,DAY(F4291)&lt;=25)),
MOD(SUM((E4291-1901)*365,259),260),
MOD(SUM((E4291-1900)*365,259),260))</f>
        <v>134</v>
      </c>
      <c r="N4291" s="391">
        <f>IF(AND(MONTH(F4291)=7,DAY(F4291)&gt;25),1,
ROUNDDOWN((SUM(VLOOKUP(MONTH(F4291),D暦変換用数値,2,FALSE),DAY(F4291))/28)+1,0))</f>
        <v>8</v>
      </c>
      <c r="O4291" s="46">
        <f>IF(AND(MONTH(F4291)=7,DAY(F4291)&gt;25),DAY(F4291)-25,
MOD((SUM(VLOOKUP(MONTH(F4291),D暦変換用数値,2,FALSE),DAY(F4291))),28)+1)</f>
        <v>15</v>
      </c>
      <c r="P4291" s="407">
        <f>IF(OR(MONTH(F4291)&lt;7,AND(MONTH(F4291)=7,DAY(F4291)&lt;=25)),
MOD(SUM((E4291-1901)*365,(N4291-1)*28,O4291,258),260),
MOD(SUM((E4291-1900)*365,(N4291-1)*28,O4291,258),260))</f>
        <v>84</v>
      </c>
      <c r="Q4291" s="373" t="str">
        <f>VLOOKUP(MOD(P4291,4),色,2,FALSE)</f>
        <v>黄色い</v>
      </c>
      <c r="R4291" s="291" t="str">
        <f>VLOOKUP(MOD(P4291,13),銀河の音,2,FALSE)</f>
        <v>律動の</v>
      </c>
      <c r="S4291" s="384" t="str">
        <f>VLOOKUP(MOD(P4291,20),太陽の紋章,2,FALSE)</f>
        <v>種</v>
      </c>
      <c r="T4291" s="79"/>
    </row>
    <row r="4292" spans="1:20">
      <c r="A4292" s="334" t="str">
        <f>VLOOKUP(MOD(E4292,10),十干,2,FALSE)</f>
        <v>甲</v>
      </c>
      <c r="B4292" s="331" t="str">
        <f>VLOOKUP(MOD(E4292,12),十二支,3,FALSE)</f>
        <v xml:space="preserve">11 木 </v>
      </c>
      <c r="C4292" s="336" t="str">
        <f>VLOOKUP(F4292,星座,3,TRUE)</f>
        <v xml:space="preserve">12 海 </v>
      </c>
      <c r="D4292" s="540">
        <v>30737</v>
      </c>
      <c r="E4292" s="131">
        <f>IFERROR(YEAR(D4292),LEFT(D4292,4))</f>
        <v>1984</v>
      </c>
      <c r="F4292" s="538" t="str">
        <f>IF(ISTEXT(D4292),RIGHT(D4292,5),TEXT(D4292,"mm/dd"))</f>
        <v>02/25</v>
      </c>
      <c r="G4292" s="133">
        <f>SUM(MID(E4292,1,1),MID(E4292,2,1),MID(E4292,3,1),MID(E4292,4,1),MID(F4292,1,1),MID(F4292,2,1),MID(F4292,4,1),MID(F4292,5,1))</f>
        <v>31</v>
      </c>
      <c r="H4292" s="133">
        <f>IF(MOD(G4292,9)=0,9,MOD(G4292,9))</f>
        <v>4</v>
      </c>
      <c r="I4292" s="131" t="str">
        <f>IFERROR(MID("日月火水木金土",WEEKDAY(D4292),1),"")</f>
        <v>土</v>
      </c>
      <c r="J4292" s="306" t="s">
        <v>9403</v>
      </c>
      <c r="K4292" s="335" t="str">
        <f>VLOOKUP(F4292,石と花メイン,3,FALSE)</f>
        <v>●翡翠</v>
      </c>
      <c r="L4292" s="302" t="str">
        <f>VLOOKUP(F4292,石と花メイン,4,FALSE)</f>
        <v>カランコエ【紅弁慶】</v>
      </c>
      <c r="M4292" s="396">
        <f>IF(OR(MONTH(F4292)&lt;7,AND(MONTH(F4292)=7,DAY(F4292)&lt;=25)),
MOD(SUM((E4292-1901)*365,259),260),
MOD(SUM((E4292-1900)*365,259),260))</f>
        <v>134</v>
      </c>
      <c r="N4292" s="335">
        <f>IF(AND(MONTH(F4292)=7,DAY(F4292)&gt;25),1,
ROUNDDOWN((SUM(VLOOKUP(MONTH(F4292),D暦変換用数値,2,FALSE),DAY(F4292))/28)+1,0))</f>
        <v>8</v>
      </c>
      <c r="O4292" s="132">
        <f>IF(AND(MONTH(F4292)=7,DAY(F4292)&gt;25),DAY(F4292)-25,
MOD((SUM(VLOOKUP(MONTH(F4292),D暦変換用数値,2,FALSE),DAY(F4292))),28)+1)</f>
        <v>19</v>
      </c>
      <c r="P4292" s="404">
        <f>IF(OR(MONTH(F4292)&lt;7,AND(MONTH(F4292)=7,DAY(F4292)&lt;=25)),
MOD(SUM((E4292-1901)*365,(N4292-1)*28,O4292,258),260),
MOD(SUM((E4292-1900)*365,(N4292-1)*28,O4292,258),260))</f>
        <v>88</v>
      </c>
      <c r="Q4292" s="376" t="str">
        <f>VLOOKUP(MOD(P4292,4),色,2,FALSE)</f>
        <v>黄色い</v>
      </c>
      <c r="R4292" s="333" t="str">
        <f>VLOOKUP(MOD(P4292,13),銀河の音,2,FALSE)</f>
        <v>惑星の</v>
      </c>
      <c r="S4292" s="387" t="str">
        <f>VLOOKUP(MOD(P4292,20),太陽の紋章,2,FALSE)</f>
        <v>星</v>
      </c>
      <c r="T4292" s="119" t="s">
        <v>9402</v>
      </c>
    </row>
    <row r="4293" spans="1:20">
      <c r="A4293" s="76" t="str">
        <f>VLOOKUP(MOD(E4293,10),十干,2,FALSE)</f>
        <v>甲</v>
      </c>
      <c r="B4293" s="199" t="str">
        <f>VLOOKUP(MOD(E4293,12),十二支,3,FALSE)</f>
        <v xml:space="preserve">11 木 </v>
      </c>
      <c r="C4293" s="201" t="str">
        <f>VLOOKUP(F4293,星座,3,TRUE)</f>
        <v xml:space="preserve">12 海 </v>
      </c>
      <c r="D4293" s="534">
        <v>30741</v>
      </c>
      <c r="E4293" s="116">
        <f>IFERROR(YEAR(D4293),LEFT(D4293,4))</f>
        <v>1984</v>
      </c>
      <c r="F4293" s="116" t="str">
        <f>IF(ISTEXT(D4293),RIGHT(D4293,5),TEXT(D4293,"mm/dd"))</f>
        <v>02/29</v>
      </c>
      <c r="G4293" s="120">
        <f>SUM(MID(E4293,1,1),MID(E4293,2,1),MID(E4293,3,1),MID(E4293,4,1),MID(F4293,1,1),MID(F4293,2,1),MID(F4293,4,1),MID(F4293,5,1))</f>
        <v>35</v>
      </c>
      <c r="H4293" s="120">
        <f>IF(MOD(G4293,9)=0,9,MOD(G4293,9))</f>
        <v>8</v>
      </c>
      <c r="I4293" s="116" t="str">
        <f>IFERROR(MID("日月火水木金土",WEEKDAY(D4293),1),"")</f>
        <v>水</v>
      </c>
      <c r="J4293" s="306" t="s">
        <v>7389</v>
      </c>
      <c r="K4293" s="203" t="str">
        <f>VLOOKUP(F4293,石と花メイン,3,FALSE)</f>
        <v>□水晶</v>
      </c>
      <c r="L4293" s="299" t="str">
        <f>VLOOKUP(F4293,石と花メイン,4,FALSE)</f>
        <v>勿忘草/忘れな草</v>
      </c>
      <c r="M4293" s="395">
        <v>134</v>
      </c>
      <c r="N4293" s="121">
        <v>8</v>
      </c>
      <c r="O4293" s="117">
        <v>23</v>
      </c>
      <c r="P4293" s="408">
        <v>92</v>
      </c>
      <c r="Q4293" s="373" t="str">
        <f>VLOOKUP(MOD(P4293,4),色,2,FALSE)</f>
        <v>黄色い</v>
      </c>
      <c r="R4293" s="291" t="str">
        <f>VLOOKUP(MOD(P4293,13),銀河の音,2,FALSE)</f>
        <v>磁気の</v>
      </c>
      <c r="S4293" s="384" t="str">
        <f>VLOOKUP(MOD(P4293,20),太陽の紋章,2,FALSE)</f>
        <v>人</v>
      </c>
      <c r="T4293" s="119" t="s">
        <v>7391</v>
      </c>
    </row>
    <row r="4294" spans="1:20">
      <c r="A4294" s="50" t="str">
        <f>VLOOKUP(MOD(E4294,10),十干,2,FALSE)</f>
        <v>甲</v>
      </c>
      <c r="B4294" s="199" t="str">
        <f>VLOOKUP(MOD(E4294,12),十二支,3,FALSE)</f>
        <v xml:space="preserve">11 木 </v>
      </c>
      <c r="C4294" s="201" t="str">
        <f>VLOOKUP(F4294,星座,3,TRUE)</f>
        <v xml:space="preserve">12 海 </v>
      </c>
      <c r="D4294" s="531">
        <v>30747</v>
      </c>
      <c r="E4294" s="1">
        <f>IFERROR(YEAR(D4294),LEFT(D4294,4))</f>
        <v>1984</v>
      </c>
      <c r="F4294" s="1" t="str">
        <f>IF(ISTEXT(D4294),RIGHT(D4294,5),TEXT(D4294,"mm/dd"))</f>
        <v>03/06</v>
      </c>
      <c r="G4294" s="39">
        <f>SUM(MID(E4294,1,1),MID(E4294,2,1),MID(E4294,3,1),MID(E4294,4,1),MID(F4294,1,1),MID(F4294,2,1),MID(F4294,4,1),MID(F4294,5,1))</f>
        <v>31</v>
      </c>
      <c r="H4294" s="41">
        <f>IF(MOD(G4294,9)=0,9,MOD(G4294,9))</f>
        <v>4</v>
      </c>
      <c r="I4294" s="45" t="str">
        <f>IFERROR(MID("日月火水木金土",WEEKDAY(D4294),1),"")</f>
        <v>火</v>
      </c>
      <c r="J4294" s="304" t="s">
        <v>3472</v>
      </c>
      <c r="K4294" s="202" t="str">
        <f>VLOOKUP(F4294,石と花メイン,3,FALSE)</f>
        <v>●瑠璃</v>
      </c>
      <c r="L4294" s="297" t="str">
        <f>VLOOKUP(F4294,石と花メイン,4,FALSE)</f>
        <v>雛菊【デイジー】</v>
      </c>
      <c r="M4294" s="393">
        <f>IF(OR(MONTH(F4294)&lt;7,AND(MONTH(F4294)=7,DAY(F4294)&lt;=25)),
MOD(SUM((E4294-1901)*365,259),260),
MOD(SUM((E4294-1900)*365,259),260))</f>
        <v>134</v>
      </c>
      <c r="N4294" s="390">
        <f>IF(AND(MONTH(F4294)=7,DAY(F4294)&gt;25),1,
ROUNDDOWN((SUM(VLOOKUP(MONTH(F4294),D暦変換用数値,2,FALSE),DAY(F4294))/28)+1,0))</f>
        <v>8</v>
      </c>
      <c r="O4294" s="205">
        <f>IF(AND(MONTH(F4294)=7,DAY(F4294)&gt;25),DAY(F4294)-25,
MOD((SUM(VLOOKUP(MONTH(F4294),D暦変換用数値,2,FALSE),DAY(F4294))),28)+1)</f>
        <v>28</v>
      </c>
      <c r="P4294" s="406">
        <f>IF(OR(MONTH(F4294)&lt;7,AND(MONTH(F4294)=7,DAY(F4294)&lt;=25)),
MOD(SUM((E4294-1901)*365,(N4294-1)*28,O4294,258),260),
MOD(SUM((E4294-1900)*365,(N4294-1)*28,O4294,258),260))</f>
        <v>97</v>
      </c>
      <c r="Q4294" s="372" t="str">
        <f>VLOOKUP(MOD(P4294,4),色,2,FALSE)</f>
        <v>赤い</v>
      </c>
      <c r="R4294" s="290" t="str">
        <f>VLOOKUP(MOD(P4294,13),銀河の音,2,FALSE)</f>
        <v>律動の</v>
      </c>
      <c r="S4294" s="383" t="str">
        <f>VLOOKUP(MOD(P4294,20),太陽の紋章,2,FALSE)</f>
        <v>地球</v>
      </c>
      <c r="T4294" s="98" t="s">
        <v>3736</v>
      </c>
    </row>
    <row r="4295" spans="1:20">
      <c r="A4295" s="50" t="str">
        <f>VLOOKUP(MOD(E4295,10),十干,2,FALSE)</f>
        <v>甲</v>
      </c>
      <c r="B4295" s="199" t="str">
        <f>VLOOKUP(MOD(E4295,12),十二支,3,FALSE)</f>
        <v xml:space="preserve">11 木 </v>
      </c>
      <c r="C4295" s="201" t="str">
        <f>VLOOKUP(F4295,星座,3,TRUE)</f>
        <v xml:space="preserve">12 海 </v>
      </c>
      <c r="D4295" s="531">
        <v>30752</v>
      </c>
      <c r="E4295" s="1">
        <f>IFERROR(YEAR(D4295),LEFT(D4295,4))</f>
        <v>1984</v>
      </c>
      <c r="F4295" s="1" t="str">
        <f>IF(ISTEXT(D4295),RIGHT(D4295,5),TEXT(D4295,"mm/dd"))</f>
        <v>03/11</v>
      </c>
      <c r="G4295" s="39">
        <f>SUM(MID(E4295,1,1),MID(E4295,2,1),MID(E4295,3,1),MID(E4295,4,1),MID(F4295,1,1),MID(F4295,2,1),MID(F4295,4,1),MID(F4295,5,1))</f>
        <v>27</v>
      </c>
      <c r="H4295" s="41">
        <f>IF(MOD(G4295,9)=0,9,MOD(G4295,9))</f>
        <v>9</v>
      </c>
      <c r="I4295" s="45" t="str">
        <f>IFERROR(MID("日月火水木金土",WEEKDAY(D4295),1),"")</f>
        <v>日</v>
      </c>
      <c r="J4295" s="304" t="s">
        <v>3473</v>
      </c>
      <c r="K4295" s="202" t="str">
        <f>VLOOKUP(F4295,石と花メイン,3,FALSE)</f>
        <v>◆紅玉</v>
      </c>
      <c r="L4295" s="297" t="str">
        <f>VLOOKUP(F4295,石と花メイン,4,FALSE)</f>
        <v>菊苦菜【チコリー】</v>
      </c>
      <c r="M4295" s="393">
        <f>IF(OR(MONTH(F4295)&lt;7,AND(MONTH(F4295)=7,DAY(F4295)&lt;=25)),
MOD(SUM((E4295-1901)*365,259),260),
MOD(SUM((E4295-1900)*365,259),260))</f>
        <v>134</v>
      </c>
      <c r="N4295" s="390">
        <f>IF(AND(MONTH(F4295)=7,DAY(F4295)&gt;25),1,
ROUNDDOWN((SUM(VLOOKUP(MONTH(F4295),D暦変換用数値,2,FALSE),DAY(F4295))/28)+1,0))</f>
        <v>9</v>
      </c>
      <c r="O4295" s="205">
        <f>IF(AND(MONTH(F4295)=7,DAY(F4295)&gt;25),DAY(F4295)-25,
MOD((SUM(VLOOKUP(MONTH(F4295),D暦変換用数値,2,FALSE),DAY(F4295))),28)+1)</f>
        <v>5</v>
      </c>
      <c r="P4295" s="406">
        <f>IF(OR(MONTH(F4295)&lt;7,AND(MONTH(F4295)=7,DAY(F4295)&lt;=25)),
MOD(SUM((E4295-1901)*365,(N4295-1)*28,O4295,258),260),
MOD(SUM((E4295-1900)*365,(N4295-1)*28,O4295,258),260))</f>
        <v>102</v>
      </c>
      <c r="Q4295" s="375" t="str">
        <f>VLOOKUP(MOD(P4295,4),色,2,FALSE)</f>
        <v>白い</v>
      </c>
      <c r="R4295" s="293" t="str">
        <f>VLOOKUP(MOD(P4295,13),銀河の音,2,FALSE)</f>
        <v>スペクトルの</v>
      </c>
      <c r="S4295" s="386" t="str">
        <f>VLOOKUP(MOD(P4295,20),太陽の紋章,2,FALSE)</f>
        <v>風</v>
      </c>
      <c r="T4295" s="98" t="s">
        <v>3736</v>
      </c>
    </row>
    <row r="4296" spans="1:20">
      <c r="A4296" s="282" t="str">
        <f>VLOOKUP(MOD(E4296,10),十干,2,FALSE)</f>
        <v>甲</v>
      </c>
      <c r="B4296" s="283" t="str">
        <f>VLOOKUP(MOD(E4296,12),十二支,3,FALSE)</f>
        <v xml:space="preserve">11 木 </v>
      </c>
      <c r="C4296" s="287" t="str">
        <f>VLOOKUP(F4296,星座,3,TRUE)</f>
        <v xml:space="preserve">12 海 </v>
      </c>
      <c r="D4296" s="533">
        <v>30760</v>
      </c>
      <c r="E4296" s="83">
        <f>IFERROR(YEAR(D4296),LEFT(D4296,4))</f>
        <v>1984</v>
      </c>
      <c r="F4296" s="83" t="str">
        <f>IF(ISTEXT(D4296),RIGHT(D4296,5),TEXT(D4296,"mm/dd"))</f>
        <v>03/19</v>
      </c>
      <c r="G4296" s="88">
        <f>SUM(MID(E4296,1,1),MID(E4296,2,1),MID(E4296,3,1),MID(E4296,4,1),MID(F4296,1,1),MID(F4296,2,1),MID(F4296,4,1),MID(F4296,5,1))</f>
        <v>35</v>
      </c>
      <c r="H4296" s="88">
        <f>IF(MOD(G4296,9)=0,9,MOD(G4296,9))</f>
        <v>8</v>
      </c>
      <c r="I4296" s="83" t="str">
        <f>IFERROR(MID("日月火水木金土",WEEKDAY(D4296),1),"")</f>
        <v>月</v>
      </c>
      <c r="J4296" s="303" t="s">
        <v>2923</v>
      </c>
      <c r="K4296" s="87" t="str">
        <f>VLOOKUP(F4296,石と花メイン,3,FALSE)</f>
        <v>○真珠</v>
      </c>
      <c r="L4296" s="296" t="str">
        <f>VLOOKUP(F4296,石と花メイン,4,FALSE)</f>
        <v>雛芥子/雛罌粟【ポピー】</v>
      </c>
      <c r="M4296" s="392">
        <f>IF(OR(MONTH(F4296)&lt;7,AND(MONTH(F4296)=7,DAY(F4296)&lt;=25)),
MOD(SUM((E4296-1901)*365,259),260),
MOD(SUM((E4296-1900)*365,259),260))</f>
        <v>134</v>
      </c>
      <c r="N4296" s="330">
        <f>IF(AND(MONTH(F4296)=7,DAY(F4296)&gt;25),1,
ROUNDDOWN((SUM(VLOOKUP(MONTH(F4296),D暦変換用数値,2,FALSE),DAY(F4296))/28)+1,0))</f>
        <v>9</v>
      </c>
      <c r="O4296" s="84">
        <f>IF(AND(MONTH(F4296)=7,DAY(F4296)&gt;25),DAY(F4296)-25,
MOD((SUM(VLOOKUP(MONTH(F4296),D暦変換用数値,2,FALSE),DAY(F4296))),28)+1)</f>
        <v>13</v>
      </c>
      <c r="P4296" s="405">
        <f>IF(OR(MONTH(F4296)&lt;7,AND(MONTH(F4296)=7,DAY(F4296)&lt;=25)),
MOD(SUM((E4296-1901)*365,(N4296-1)*28,O4296,258),260),
MOD(SUM((E4296-1900)*365,(N4296-1)*28,O4296,258),260))</f>
        <v>110</v>
      </c>
      <c r="Q4296" s="371" t="str">
        <f>VLOOKUP(MOD(P4296,4),色,2,FALSE)</f>
        <v>白い</v>
      </c>
      <c r="R4296" s="289" t="str">
        <f>VLOOKUP(MOD(P4296,13),銀河の音,2,FALSE)</f>
        <v>律動の</v>
      </c>
      <c r="S4296" s="382" t="str">
        <f>VLOOKUP(MOD(P4296,20),太陽の紋章,2,FALSE)</f>
        <v>犬</v>
      </c>
      <c r="T4296" s="109" t="s">
        <v>3341</v>
      </c>
    </row>
    <row r="4297" spans="1:20">
      <c r="A4297" s="50" t="str">
        <f>VLOOKUP(MOD(E4297,10),十干,2,FALSE)</f>
        <v>甲</v>
      </c>
      <c r="B4297" s="199" t="str">
        <f>VLOOKUP(MOD(E4297,12),十二支,3,FALSE)</f>
        <v xml:space="preserve">11 木 </v>
      </c>
      <c r="C4297" s="201" t="str">
        <f>VLOOKUP(F4297,星座,3,TRUE)</f>
        <v xml:space="preserve">12 海 </v>
      </c>
      <c r="D4297" s="531">
        <v>30761</v>
      </c>
      <c r="E4297" s="1">
        <f>IFERROR(YEAR(D4297),LEFT(D4297,4))</f>
        <v>1984</v>
      </c>
      <c r="F4297" s="1" t="str">
        <f>IF(ISTEXT(D4297),RIGHT(D4297,5),TEXT(D4297,"mm/dd"))</f>
        <v>03/20</v>
      </c>
      <c r="G4297" s="39">
        <f>SUM(MID(E4297,1,1),MID(E4297,2,1),MID(E4297,3,1),MID(E4297,4,1),MID(F4297,1,1),MID(F4297,2,1),MID(F4297,4,1),MID(F4297,5,1))</f>
        <v>27</v>
      </c>
      <c r="H4297" s="41">
        <f>IF(MOD(G4297,9)=0,9,MOD(G4297,9))</f>
        <v>9</v>
      </c>
      <c r="I4297" s="45" t="str">
        <f>IFERROR(MID("日月火水木金土",WEEKDAY(D4297),1),"")</f>
        <v>火</v>
      </c>
      <c r="J4297" s="304" t="s">
        <v>5403</v>
      </c>
      <c r="K4297" s="202" t="str">
        <f>VLOOKUP(F4297,石と花メイン,3,FALSE)</f>
        <v>◆猫目石</v>
      </c>
      <c r="L4297" s="297" t="str">
        <f>VLOOKUP(F4297,石と花メイン,4,FALSE)</f>
        <v>チューリップ【鬱金香】</v>
      </c>
      <c r="M4297" s="393">
        <f>IF(OR(MONTH(F4297)&lt;7,AND(MONTH(F4297)=7,DAY(F4297)&lt;=25)),
MOD(SUM((E4297-1901)*365,259),260),
MOD(SUM((E4297-1900)*365,259),260))</f>
        <v>134</v>
      </c>
      <c r="N4297" s="390">
        <f>IF(AND(MONTH(F4297)=7,DAY(F4297)&gt;25),1,
ROUNDDOWN((SUM(VLOOKUP(MONTH(F4297),D暦変換用数値,2,FALSE),DAY(F4297))/28)+1,0))</f>
        <v>9</v>
      </c>
      <c r="O4297" s="205">
        <f>IF(AND(MONTH(F4297)=7,DAY(F4297)&gt;25),DAY(F4297)-25,
MOD((SUM(VLOOKUP(MONTH(F4297),D暦変換用数値,2,FALSE),DAY(F4297))),28)+1)</f>
        <v>14</v>
      </c>
      <c r="P4297" s="406">
        <f>IF(OR(MONTH(F4297)&lt;7,AND(MONTH(F4297)=7,DAY(F4297)&lt;=25)),
MOD(SUM((E4297-1901)*365,(N4297-1)*28,O4297,258),260),
MOD(SUM((E4297-1900)*365,(N4297-1)*28,O4297,258),260))</f>
        <v>111</v>
      </c>
      <c r="Q4297" s="374" t="str">
        <f>VLOOKUP(MOD(P4297,4),色,2,FALSE)</f>
        <v>青い</v>
      </c>
      <c r="R4297" s="292" t="str">
        <f>VLOOKUP(MOD(P4297,13),銀河の音,2,FALSE)</f>
        <v>共振の</v>
      </c>
      <c r="S4297" s="385" t="str">
        <f>VLOOKUP(MOD(P4297,20),太陽の紋章,2,FALSE)</f>
        <v>猿</v>
      </c>
      <c r="T4297" s="98" t="s">
        <v>3736</v>
      </c>
    </row>
    <row r="4298" spans="1:20">
      <c r="A4298" s="282" t="str">
        <f>VLOOKUP(MOD(E4298,10),十干,2,FALSE)</f>
        <v>戊</v>
      </c>
      <c r="B4298" s="283" t="str">
        <f>VLOOKUP(MOD(E4298,12),十二支,3,FALSE)</f>
        <v xml:space="preserve">11 木 </v>
      </c>
      <c r="C4298" s="287" t="str">
        <f>VLOOKUP(F4298,星座,3,TRUE)</f>
        <v xml:space="preserve">12 海 </v>
      </c>
      <c r="D4298" s="533">
        <v>39513</v>
      </c>
      <c r="E4298" s="83">
        <f>IFERROR(YEAR(D4298),LEFT(D4298,4))</f>
        <v>2008</v>
      </c>
      <c r="F4298" s="83" t="str">
        <f>IF(ISTEXT(D4298),RIGHT(D4298,5),TEXT(D4298,"mm/dd"))</f>
        <v>03/06</v>
      </c>
      <c r="G4298" s="88">
        <f>SUM(MID(E4298,1,1),MID(E4298,2,1),MID(E4298,3,1),MID(E4298,4,1),MID(F4298,1,1),MID(F4298,2,1),MID(F4298,4,1),MID(F4298,5,1))</f>
        <v>19</v>
      </c>
      <c r="H4298" s="88">
        <f>IF(MOD(G4298,9)=0,9,MOD(G4298,9))</f>
        <v>1</v>
      </c>
      <c r="I4298" s="83" t="str">
        <f>IFERROR(MID("日月火水木金土",WEEKDAY(D4298),1),"")</f>
        <v>木</v>
      </c>
      <c r="J4298" s="308" t="s">
        <v>4281</v>
      </c>
      <c r="K4298" s="87" t="str">
        <f>VLOOKUP(F4298,石と花メイン,3,FALSE)</f>
        <v>●瑠璃</v>
      </c>
      <c r="L4298" s="296" t="str">
        <f>VLOOKUP(F4298,石と花メイン,4,FALSE)</f>
        <v>雛菊【デイジー】</v>
      </c>
      <c r="M4298" s="392">
        <f>IF(OR(MONTH(F4298)&lt;7,AND(MONTH(F4298)=7,DAY(F4298)&lt;=25)),
MOD(SUM((E4298-1901)*365,259),260),
MOD(SUM((E4298-1900)*365,259),260))</f>
        <v>54</v>
      </c>
      <c r="N4298" s="330">
        <f>IF(AND(MONTH(F4298)=7,DAY(F4298)&gt;25),1,
ROUNDDOWN((SUM(VLOOKUP(MONTH(F4298),D暦変換用数値,2,FALSE),DAY(F4298))/28)+1,0))</f>
        <v>8</v>
      </c>
      <c r="O4298" s="84">
        <f>IF(AND(MONTH(F4298)=7,DAY(F4298)&gt;25),DAY(F4298)-25,
MOD((SUM(VLOOKUP(MONTH(F4298),D暦変換用数値,2,FALSE),DAY(F4298))),28)+1)</f>
        <v>28</v>
      </c>
      <c r="P4298" s="405">
        <f>IF(OR(MONTH(F4298)&lt;7,AND(MONTH(F4298)=7,DAY(F4298)&lt;=25)),
MOD(SUM((E4298-1901)*365,(N4298-1)*28,O4298,258),260),
MOD(SUM((E4298-1900)*365,(N4298-1)*28,O4298,258),260))</f>
        <v>17</v>
      </c>
      <c r="Q4298" s="371" t="str">
        <f>VLOOKUP(MOD(P4298,4),色,2,FALSE)</f>
        <v>赤い</v>
      </c>
      <c r="R4298" s="289" t="str">
        <f>VLOOKUP(MOD(P4298,13),銀河の音,2,FALSE)</f>
        <v>自己存在の</v>
      </c>
      <c r="S4298" s="382" t="str">
        <f>VLOOKUP(MOD(P4298,20),太陽の紋章,2,FALSE)</f>
        <v>地球</v>
      </c>
      <c r="T4298" s="102" t="s">
        <v>6748</v>
      </c>
    </row>
    <row r="4299" spans="1:20">
      <c r="A4299" s="50" t="str">
        <f>VLOOKUP(MOD(E4299,10),十干,2,FALSE)</f>
        <v>壬</v>
      </c>
      <c r="B4299" s="199" t="str">
        <f>VLOOKUP(MOD(E4299,12),十二支,3,FALSE)</f>
        <v xml:space="preserve">11 木 </v>
      </c>
      <c r="C4299" s="201" t="str">
        <f>VLOOKUP(F4299,星座,3,TRUE)</f>
        <v xml:space="preserve">12 海 </v>
      </c>
      <c r="D4299" s="531" t="s">
        <v>2886</v>
      </c>
      <c r="E4299" s="1" t="str">
        <f>IFERROR(YEAR(D4299),LEFT(D4299,4))</f>
        <v>1732</v>
      </c>
      <c r="F4299" s="1" t="str">
        <f>IF(ISTEXT(D4299),RIGHT(D4299,5),TEXT(D4299,"mm/dd"))</f>
        <v>02/22</v>
      </c>
      <c r="G4299" s="39">
        <f>SUM(MID(E4299,1,1),MID(E4299,2,1),MID(E4299,3,1),MID(E4299,4,1),MID(F4299,1,1),MID(F4299,2,1),MID(F4299,4,1),MID(F4299,5,1))</f>
        <v>19</v>
      </c>
      <c r="H4299" s="41">
        <f>IF(MOD(G4299,9)=0,9,MOD(G4299,9))</f>
        <v>1</v>
      </c>
      <c r="I4299" s="45" t="str">
        <f>IFERROR(MID("日月火水木金土",WEEKDAY(D4299),1),"")</f>
        <v/>
      </c>
      <c r="J4299" s="304" t="s">
        <v>5649</v>
      </c>
      <c r="K4299" s="202" t="str">
        <f>VLOOKUP(F4299,石と花メイン,3,FALSE)</f>
        <v>◆青玉</v>
      </c>
      <c r="L4299" s="297" t="str">
        <f>VLOOKUP(F4299,石と花メイン,4,FALSE)</f>
        <v>ローダンセ【広葉の花簪】</v>
      </c>
      <c r="M4299" s="393">
        <f>IF(OR(MONTH(F4299)&lt;7,AND(MONTH(F4299)=7,DAY(F4299)&lt;=25)),
MOD(SUM((E4299-1901)*365,259),260),
MOD(SUM((E4299-1900)*365,259),260))</f>
        <v>194</v>
      </c>
      <c r="N4299" s="390">
        <f>IF(AND(MONTH(F4299)=7,DAY(F4299)&gt;25),1,
ROUNDDOWN((SUM(VLOOKUP(MONTH(F4299),D暦変換用数値,2,FALSE),DAY(F4299))/28)+1,0))</f>
        <v>8</v>
      </c>
      <c r="O4299" s="205">
        <f>IF(AND(MONTH(F4299)=7,DAY(F4299)&gt;25),DAY(F4299)-25,
MOD((SUM(VLOOKUP(MONTH(F4299),D暦変換用数値,2,FALSE),DAY(F4299))),28)+1)</f>
        <v>16</v>
      </c>
      <c r="P4299" s="406">
        <f>IF(OR(MONTH(F4299)&lt;7,AND(MONTH(F4299)=7,DAY(F4299)&lt;=25)),
MOD(SUM((E4299-1901)*365,(N4299-1)*28,O4299,258),260),
MOD(SUM((E4299-1900)*365,(N4299-1)*28,O4299,258),260))</f>
        <v>145</v>
      </c>
      <c r="Q4299" s="372" t="str">
        <f>VLOOKUP(MOD(P4299,4),色,2,FALSE)</f>
        <v>赤い</v>
      </c>
      <c r="R4299" s="290" t="str">
        <f>VLOOKUP(MOD(P4299,13),銀河の音,2,FALSE)</f>
        <v>月の</v>
      </c>
      <c r="S4299" s="383" t="str">
        <f>VLOOKUP(MOD(P4299,20),太陽の紋章,2,FALSE)</f>
        <v>蛇</v>
      </c>
      <c r="T4299" s="99" t="s">
        <v>2887</v>
      </c>
    </row>
    <row r="4300" spans="1:20">
      <c r="A4300" s="50" t="str">
        <f>VLOOKUP(MOD(E4300,10),十干,2,FALSE)</f>
        <v>甲</v>
      </c>
      <c r="B4300" s="199" t="str">
        <f>VLOOKUP(MOD(E4300,12),十二支,3,FALSE)</f>
        <v xml:space="preserve">11 木 </v>
      </c>
      <c r="C4300" s="201" t="str">
        <f>VLOOKUP(F4300,星座,3,TRUE)</f>
        <v xml:space="preserve">12 海 </v>
      </c>
      <c r="D4300" s="531" t="s">
        <v>2888</v>
      </c>
      <c r="E4300" s="1" t="str">
        <f>IFERROR(YEAR(D4300),LEFT(D4300,4))</f>
        <v>1744</v>
      </c>
      <c r="F4300" s="1" t="str">
        <f>IF(ISTEXT(D4300),RIGHT(D4300,5),TEXT(D4300,"mm/dd"))</f>
        <v>02/23</v>
      </c>
      <c r="G4300" s="39">
        <f>SUM(MID(E4300,1,1),MID(E4300,2,1),MID(E4300,3,1),MID(E4300,4,1),MID(F4300,1,1),MID(F4300,2,1),MID(F4300,4,1),MID(F4300,5,1))</f>
        <v>23</v>
      </c>
      <c r="H4300" s="41">
        <f>IF(MOD(G4300,9)=0,9,MOD(G4300,9))</f>
        <v>5</v>
      </c>
      <c r="I4300" s="45" t="str">
        <f>IFERROR(MID("日月火水木金土",WEEKDAY(D4300),1),"")</f>
        <v/>
      </c>
      <c r="J4300" s="304" t="s">
        <v>5650</v>
      </c>
      <c r="K4300" s="202" t="str">
        <f>VLOOKUP(F4300,石と花メイン,3,FALSE)</f>
        <v>◆柘榴石</v>
      </c>
      <c r="L4300" s="297" t="str">
        <f>VLOOKUP(F4300,石と花メイン,4,FALSE)</f>
        <v>辛夷【山蘭】</v>
      </c>
      <c r="M4300" s="393">
        <f>IF(OR(MONTH(F4300)&lt;7,AND(MONTH(F4300)=7,DAY(F4300)&lt;=25)),
MOD(SUM((E4300-1901)*365,259),260),
MOD(SUM((E4300-1900)*365,259),260))</f>
        <v>154</v>
      </c>
      <c r="N4300" s="390">
        <f>IF(AND(MONTH(F4300)=7,DAY(F4300)&gt;25),1,
ROUNDDOWN((SUM(VLOOKUP(MONTH(F4300),D暦変換用数値,2,FALSE),DAY(F4300))/28)+1,0))</f>
        <v>8</v>
      </c>
      <c r="O4300" s="205">
        <f>IF(AND(MONTH(F4300)=7,DAY(F4300)&gt;25),DAY(F4300)-25,
MOD((SUM(VLOOKUP(MONTH(F4300),D暦変換用数値,2,FALSE),DAY(F4300))),28)+1)</f>
        <v>17</v>
      </c>
      <c r="P4300" s="406">
        <f>IF(OR(MONTH(F4300)&lt;7,AND(MONTH(F4300)=7,DAY(F4300)&lt;=25)),
MOD(SUM((E4300-1901)*365,(N4300-1)*28,O4300,258),260),
MOD(SUM((E4300-1900)*365,(N4300-1)*28,O4300,258),260))</f>
        <v>106</v>
      </c>
      <c r="Q4300" s="375" t="str">
        <f>VLOOKUP(MOD(P4300,4),色,2,FALSE)</f>
        <v>白い</v>
      </c>
      <c r="R4300" s="293" t="str">
        <f>VLOOKUP(MOD(P4300,13),銀河の音,2,FALSE)</f>
        <v>月の</v>
      </c>
      <c r="S4300" s="386" t="str">
        <f>VLOOKUP(MOD(P4300,20),太陽の紋章,2,FALSE)</f>
        <v>世界の橋渡し</v>
      </c>
      <c r="T4300" s="97" t="s">
        <v>2889</v>
      </c>
    </row>
    <row r="4301" spans="1:20">
      <c r="A4301" s="50" t="str">
        <f>VLOOKUP(MOD(E4301,10),十干,2,FALSE)</f>
        <v>戊</v>
      </c>
      <c r="B4301" s="199" t="str">
        <f>VLOOKUP(MOD(E4301,12),十二支,3,FALSE)</f>
        <v xml:space="preserve">11 木 </v>
      </c>
      <c r="C4301" s="201" t="str">
        <f>VLOOKUP(F4301,星座,3,TRUE)</f>
        <v xml:space="preserve">12 海 </v>
      </c>
      <c r="D4301" s="531" t="s">
        <v>2890</v>
      </c>
      <c r="E4301" s="1" t="str">
        <f>IFERROR(YEAR(D4301),LEFT(D4301,4))</f>
        <v>1828</v>
      </c>
      <c r="F4301" s="1" t="str">
        <f>IF(ISTEXT(D4301),RIGHT(D4301,5),TEXT(D4301,"mm/dd"))</f>
        <v>03/20</v>
      </c>
      <c r="G4301" s="39">
        <f>SUM(MID(E4301,1,1),MID(E4301,2,1),MID(E4301,3,1),MID(E4301,4,1),MID(F4301,1,1),MID(F4301,2,1),MID(F4301,4,1),MID(F4301,5,1))</f>
        <v>24</v>
      </c>
      <c r="H4301" s="41">
        <f>IF(MOD(G4301,9)=0,9,MOD(G4301,9))</f>
        <v>6</v>
      </c>
      <c r="I4301" s="45" t="str">
        <f>IFERROR(MID("日月火水木金土",WEEKDAY(D4301),1),"")</f>
        <v/>
      </c>
      <c r="J4301" s="304" t="s">
        <v>5651</v>
      </c>
      <c r="K4301" s="202" t="str">
        <f>VLOOKUP(F4301,石と花メイン,3,FALSE)</f>
        <v>◆猫目石</v>
      </c>
      <c r="L4301" s="297" t="str">
        <f>VLOOKUP(F4301,石と花メイン,4,FALSE)</f>
        <v>チューリップ【鬱金香】</v>
      </c>
      <c r="M4301" s="393">
        <f>IF(OR(MONTH(F4301)&lt;7,AND(MONTH(F4301)=7,DAY(F4301)&lt;=25)),
MOD(SUM((E4301-1901)*365,259),260),
MOD(SUM((E4301-1900)*365,259),260))</f>
        <v>134</v>
      </c>
      <c r="N4301" s="390">
        <f>IF(AND(MONTH(F4301)=7,DAY(F4301)&gt;25),1,
ROUNDDOWN((SUM(VLOOKUP(MONTH(F4301),D暦変換用数値,2,FALSE),DAY(F4301))/28)+1,0))</f>
        <v>9</v>
      </c>
      <c r="O4301" s="205">
        <f>IF(AND(MONTH(F4301)=7,DAY(F4301)&gt;25),DAY(F4301)-25,
MOD((SUM(VLOOKUP(MONTH(F4301),D暦変換用数値,2,FALSE),DAY(F4301))),28)+1)</f>
        <v>14</v>
      </c>
      <c r="P4301" s="406">
        <f>IF(OR(MONTH(F4301)&lt;7,AND(MONTH(F4301)=7,DAY(F4301)&lt;=25)),
MOD(SUM((E4301-1901)*365,(N4301-1)*28,O4301,258),260),
MOD(SUM((E4301-1900)*365,(N4301-1)*28,O4301,258),260))</f>
        <v>111</v>
      </c>
      <c r="Q4301" s="374" t="str">
        <f>VLOOKUP(MOD(P4301,4),色,2,FALSE)</f>
        <v>青い</v>
      </c>
      <c r="R4301" s="292" t="str">
        <f>VLOOKUP(MOD(P4301,13),銀河の音,2,FALSE)</f>
        <v>共振の</v>
      </c>
      <c r="S4301" s="385" t="str">
        <f>VLOOKUP(MOD(P4301,20),太陽の紋章,2,FALSE)</f>
        <v>猿</v>
      </c>
      <c r="T4301" s="103" t="s">
        <v>2891</v>
      </c>
    </row>
    <row r="4302" spans="1:20">
      <c r="A4302" s="50" t="str">
        <f>VLOOKUP(MOD(E4302,10),十干,2,FALSE)</f>
        <v>庚</v>
      </c>
      <c r="B4302" s="199" t="str">
        <f>VLOOKUP(MOD(E4302,12),十二支,3,FALSE)</f>
        <v xml:space="preserve">11 木 </v>
      </c>
      <c r="C4302" s="201" t="str">
        <f>VLOOKUP(F4302,星座,3,TRUE)</f>
        <v xml:space="preserve">12 海 </v>
      </c>
      <c r="D4302" s="531" t="s">
        <v>2892</v>
      </c>
      <c r="E4302" s="1" t="str">
        <f>IFERROR(YEAR(D4302),LEFT(D4302,4))</f>
        <v>1840</v>
      </c>
      <c r="F4302" s="1" t="str">
        <f>IF(ISTEXT(D4302),RIGHT(D4302,5),TEXT(D4302,"mm/dd"))</f>
        <v>03/16</v>
      </c>
      <c r="G4302" s="39">
        <f>SUM(MID(E4302,1,1),MID(E4302,2,1),MID(E4302,3,1),MID(E4302,4,1),MID(F4302,1,1),MID(F4302,2,1),MID(F4302,4,1),MID(F4302,5,1))</f>
        <v>23</v>
      </c>
      <c r="H4302" s="41">
        <f>IF(MOD(G4302,9)=0,9,MOD(G4302,9))</f>
        <v>5</v>
      </c>
      <c r="I4302" s="45" t="str">
        <f>IFERROR(MID("日月火水木金土",WEEKDAY(D4302),1),"")</f>
        <v/>
      </c>
      <c r="J4302" s="304" t="s">
        <v>5652</v>
      </c>
      <c r="K4302" s="202" t="str">
        <f>VLOOKUP(F4302,石と花メイン,3,FALSE)</f>
        <v>◆藍玉</v>
      </c>
      <c r="L4302" s="297" t="str">
        <f>VLOOKUP(F4302,石と花メイン,4,FALSE)</f>
        <v>薄荷【ミント】</v>
      </c>
      <c r="M4302" s="393">
        <f>IF(OR(MONTH(F4302)&lt;7,AND(MONTH(F4302)=7,DAY(F4302)&lt;=25)),
MOD(SUM((E4302-1901)*365,259),260),
MOD(SUM((E4302-1900)*365,259),260))</f>
        <v>94</v>
      </c>
      <c r="N4302" s="390">
        <f>IF(AND(MONTH(F4302)=7,DAY(F4302)&gt;25),1,
ROUNDDOWN((SUM(VLOOKUP(MONTH(F4302),D暦変換用数値,2,FALSE),DAY(F4302))/28)+1,0))</f>
        <v>9</v>
      </c>
      <c r="O4302" s="205">
        <f>IF(AND(MONTH(F4302)=7,DAY(F4302)&gt;25),DAY(F4302)-25,
MOD((SUM(VLOOKUP(MONTH(F4302),D暦変換用数値,2,FALSE),DAY(F4302))),28)+1)</f>
        <v>10</v>
      </c>
      <c r="P4302" s="406">
        <f>IF(OR(MONTH(F4302)&lt;7,AND(MONTH(F4302)=7,DAY(F4302)&lt;=25)),
MOD(SUM((E4302-1901)*365,(N4302-1)*28,O4302,258),260),
MOD(SUM((E4302-1900)*365,(N4302-1)*28,O4302,258),260))</f>
        <v>67</v>
      </c>
      <c r="Q4302" s="374" t="str">
        <f>VLOOKUP(MOD(P4302,4),色,2,FALSE)</f>
        <v>青い</v>
      </c>
      <c r="R4302" s="292" t="str">
        <f>VLOOKUP(MOD(P4302,13),銀河の音,2,FALSE)</f>
        <v>月の</v>
      </c>
      <c r="S4302" s="385" t="str">
        <f>VLOOKUP(MOD(P4302,20),太陽の紋章,2,FALSE)</f>
        <v>手</v>
      </c>
      <c r="T4302" s="99" t="s">
        <v>462</v>
      </c>
    </row>
    <row r="4303" spans="1:20">
      <c r="A4303" s="50" t="str">
        <f>VLOOKUP(MOD(E4303,10),十干,2,FALSE)</f>
        <v>甲</v>
      </c>
      <c r="B4303" s="199" t="str">
        <f>VLOOKUP(MOD(E4303,12),十二支,3,FALSE)</f>
        <v xml:space="preserve">11 木 </v>
      </c>
      <c r="C4303" s="201" t="str">
        <f>VLOOKUP(F4303,星座,3,TRUE)</f>
        <v xml:space="preserve">13 金 </v>
      </c>
      <c r="D4303" s="531">
        <v>8886</v>
      </c>
      <c r="E4303" s="1">
        <f>IFERROR(YEAR(D4303),LEFT(D4303,4))</f>
        <v>1924</v>
      </c>
      <c r="F4303" s="1" t="str">
        <f>IF(ISTEXT(D4303),RIGHT(D4303,5),TEXT(D4303,"mm/dd"))</f>
        <v>04/29</v>
      </c>
      <c r="G4303" s="39">
        <f>SUM(MID(E4303,1,1),MID(E4303,2,1),MID(E4303,3,1),MID(E4303,4,1),MID(F4303,1,1),MID(F4303,2,1),MID(F4303,4,1),MID(F4303,5,1))</f>
        <v>31</v>
      </c>
      <c r="H4303" s="41">
        <f>IF(MOD(G4303,9)=0,9,MOD(G4303,9))</f>
        <v>4</v>
      </c>
      <c r="I4303" s="45" t="str">
        <f>IFERROR(MID("日月火水木金土",WEEKDAY(D4303),1),"")</f>
        <v>火</v>
      </c>
      <c r="J4303" s="304" t="s">
        <v>5994</v>
      </c>
      <c r="K4303" s="202" t="str">
        <f>VLOOKUP(F4303,石と花メイン,3,FALSE)</f>
        <v>○真珠</v>
      </c>
      <c r="L4303" s="297" t="str">
        <f>VLOOKUP(F4303,石と花メイン,4,FALSE)</f>
        <v>乙女椿</v>
      </c>
      <c r="M4303" s="393">
        <f>IF(OR(MONTH(F4303)&lt;7,AND(MONTH(F4303)=7,DAY(F4303)&lt;=25)),
MOD(SUM((E4303-1901)*365,259),260),
MOD(SUM((E4303-1900)*365,259),260))</f>
        <v>74</v>
      </c>
      <c r="N4303" s="390">
        <f>IF(AND(MONTH(F4303)=7,DAY(F4303)&gt;25),1,
ROUNDDOWN((SUM(VLOOKUP(MONTH(F4303),D暦変換用数値,2,FALSE),DAY(F4303))/28)+1,0))</f>
        <v>10</v>
      </c>
      <c r="O4303" s="205">
        <f>IF(AND(MONTH(F4303)=7,DAY(F4303)&gt;25),DAY(F4303)-25,
MOD((SUM(VLOOKUP(MONTH(F4303),D暦変換用数値,2,FALSE),DAY(F4303))),28)+1)</f>
        <v>26</v>
      </c>
      <c r="P4303" s="406">
        <f>IF(OR(MONTH(F4303)&lt;7,AND(MONTH(F4303)=7,DAY(F4303)&lt;=25)),
MOD(SUM((E4303-1901)*365,(N4303-1)*28,O4303,258),260),
MOD(SUM((E4303-1900)*365,(N4303-1)*28,O4303,258),260))</f>
        <v>91</v>
      </c>
      <c r="Q4303" s="374" t="str">
        <f>VLOOKUP(MOD(P4303,4),色,2,FALSE)</f>
        <v>青い</v>
      </c>
      <c r="R4303" s="292" t="str">
        <f>VLOOKUP(MOD(P4303,13),銀河の音,2,FALSE)</f>
        <v>宇宙の</v>
      </c>
      <c r="S4303" s="385" t="str">
        <f>VLOOKUP(MOD(P4303,20),太陽の紋章,2,FALSE)</f>
        <v>猿</v>
      </c>
      <c r="T4303" s="99" t="s">
        <v>466</v>
      </c>
    </row>
    <row r="4304" spans="1:20">
      <c r="A4304" s="49" t="str">
        <f>VLOOKUP(MOD(E4304,10),十干,2,FALSE)</f>
        <v>丙</v>
      </c>
      <c r="B4304" s="199" t="str">
        <f>VLOOKUP(MOD(E4304,12),十二支,3,FALSE)</f>
        <v xml:space="preserve">11 木 </v>
      </c>
      <c r="C4304" s="201" t="str">
        <f>VLOOKUP(F4304,星座,3,TRUE)</f>
        <v xml:space="preserve">13 金 </v>
      </c>
      <c r="D4304" s="535">
        <v>13269</v>
      </c>
      <c r="E4304" s="45">
        <f>IFERROR(YEAR(D4304),LEFT(D4304,4))</f>
        <v>1936</v>
      </c>
      <c r="F4304" s="45" t="str">
        <f>IF(ISTEXT(D4304),RIGHT(D4304,5),TEXT(D4304,"mm/dd"))</f>
        <v>04/29</v>
      </c>
      <c r="G4304" s="41">
        <f>SUM(MID(E4304,1,1),MID(E4304,2,1),MID(E4304,3,1),MID(E4304,4,1),MID(F4304,1,1),MID(F4304,2,1),MID(F4304,4,1),MID(F4304,5,1))</f>
        <v>34</v>
      </c>
      <c r="H4304" s="41">
        <f>IF(MOD(G4304,9)=0,9,MOD(G4304,9))</f>
        <v>7</v>
      </c>
      <c r="I4304" s="45" t="str">
        <f>IFERROR(MID("日月火水木金土",WEEKDAY(D4304),1),"")</f>
        <v>水</v>
      </c>
      <c r="J4304" s="305" t="s">
        <v>1851</v>
      </c>
      <c r="K4304" s="203" t="str">
        <f>VLOOKUP(F4304,石と花メイン,3,FALSE)</f>
        <v>○真珠</v>
      </c>
      <c r="L4304" s="298" t="str">
        <f>VLOOKUP(F4304,石と花メイン,4,FALSE)</f>
        <v>乙女椿</v>
      </c>
      <c r="M4304" s="394">
        <f>IF(OR(MONTH(F4304)&lt;7,AND(MONTH(F4304)=7,DAY(F4304)&lt;=25)),
MOD(SUM((E4304-1901)*365,259),260),
MOD(SUM((E4304-1900)*365,259),260))</f>
        <v>34</v>
      </c>
      <c r="N4304" s="391">
        <f>IF(AND(MONTH(F4304)=7,DAY(F4304)&gt;25),1,
ROUNDDOWN((SUM(VLOOKUP(MONTH(F4304),D暦変換用数値,2,FALSE),DAY(F4304))/28)+1,0))</f>
        <v>10</v>
      </c>
      <c r="O4304" s="46">
        <f>IF(AND(MONTH(F4304)=7,DAY(F4304)&gt;25),DAY(F4304)-25,
MOD((SUM(VLOOKUP(MONTH(F4304),D暦変換用数値,2,FALSE),DAY(F4304))),28)+1)</f>
        <v>26</v>
      </c>
      <c r="P4304" s="407">
        <f>IF(OR(MONTH(F4304)&lt;7,AND(MONTH(F4304)=7,DAY(F4304)&lt;=25)),
MOD(SUM((E4304-1901)*365,(N4304-1)*28,O4304,258),260),
MOD(SUM((E4304-1900)*365,(N4304-1)*28,O4304,258),260))</f>
        <v>51</v>
      </c>
      <c r="Q4304" s="374" t="str">
        <f>VLOOKUP(MOD(P4304,4),色,2,FALSE)</f>
        <v>青い</v>
      </c>
      <c r="R4304" s="292" t="str">
        <f>VLOOKUP(MOD(P4304,13),銀河の音,2,FALSE)</f>
        <v>水晶の</v>
      </c>
      <c r="S4304" s="385" t="str">
        <f>VLOOKUP(MOD(P4304,20),太陽の紋章,2,FALSE)</f>
        <v>猿</v>
      </c>
      <c r="T4304" s="79"/>
    </row>
    <row r="4305" spans="1:20">
      <c r="A4305" s="50" t="str">
        <f>VLOOKUP(MOD(E4305,10),十干,2,FALSE)</f>
        <v>丙</v>
      </c>
      <c r="B4305" s="199" t="str">
        <f>VLOOKUP(MOD(E4305,12),十二支,3,FALSE)</f>
        <v xml:space="preserve">11 木 </v>
      </c>
      <c r="C4305" s="201" t="str">
        <f>VLOOKUP(F4305,星座,3,TRUE)</f>
        <v xml:space="preserve">13 金 </v>
      </c>
      <c r="D4305" s="535">
        <v>13269</v>
      </c>
      <c r="E4305" s="45">
        <f>IFERROR(YEAR(D4305),LEFT(D4305,4))</f>
        <v>1936</v>
      </c>
      <c r="F4305" s="45" t="str">
        <f>IF(ISTEXT(D4305),RIGHT(D4305,5),TEXT(D4305,"mm/dd"))</f>
        <v>04/29</v>
      </c>
      <c r="G4305" s="41">
        <f>SUM(MID(E4305,1,1),MID(E4305,2,1),MID(E4305,3,1),MID(E4305,4,1),MID(F4305,1,1),MID(F4305,2,1),MID(F4305,4,1),MID(F4305,5,1))</f>
        <v>34</v>
      </c>
      <c r="H4305" s="41">
        <f>IF(MOD(G4305,9)=0,9,MOD(G4305,9))</f>
        <v>7</v>
      </c>
      <c r="I4305" s="45" t="str">
        <f>IFERROR(MID("日月火水木金土",WEEKDAY(D4305),1),"")</f>
        <v>水</v>
      </c>
      <c r="J4305" s="305" t="s">
        <v>3331</v>
      </c>
      <c r="K4305" s="203" t="str">
        <f>VLOOKUP(F4305,石と花メイン,3,FALSE)</f>
        <v>○真珠</v>
      </c>
      <c r="L4305" s="298" t="str">
        <f>VLOOKUP(F4305,石と花メイン,4,FALSE)</f>
        <v>乙女椿</v>
      </c>
      <c r="M4305" s="394">
        <f>IF(OR(MONTH(F4305)&lt;7,AND(MONTH(F4305)=7,DAY(F4305)&lt;=25)),
MOD(SUM((E4305-1901)*365,259),260),
MOD(SUM((E4305-1900)*365,259),260))</f>
        <v>34</v>
      </c>
      <c r="N4305" s="391">
        <f>IF(AND(MONTH(F4305)=7,DAY(F4305)&gt;25),1,
ROUNDDOWN((SUM(VLOOKUP(MONTH(F4305),D暦変換用数値,2,FALSE),DAY(F4305))/28)+1,0))</f>
        <v>10</v>
      </c>
      <c r="O4305" s="46">
        <f>IF(AND(MONTH(F4305)=7,DAY(F4305)&gt;25),DAY(F4305)-25,
MOD((SUM(VLOOKUP(MONTH(F4305),D暦変換用数値,2,FALSE),DAY(F4305))),28)+1)</f>
        <v>26</v>
      </c>
      <c r="P4305" s="407">
        <f>IF(OR(MONTH(F4305)&lt;7,AND(MONTH(F4305)=7,DAY(F4305)&lt;=25)),
MOD(SUM((E4305-1901)*365,(N4305-1)*28,O4305,258),260),
MOD(SUM((E4305-1900)*365,(N4305-1)*28,O4305,258),260))</f>
        <v>51</v>
      </c>
      <c r="Q4305" s="374" t="str">
        <f>VLOOKUP(MOD(P4305,4),色,2,FALSE)</f>
        <v>青い</v>
      </c>
      <c r="R4305" s="292" t="str">
        <f>VLOOKUP(MOD(P4305,13),銀河の音,2,FALSE)</f>
        <v>水晶の</v>
      </c>
      <c r="S4305" s="385" t="str">
        <f>VLOOKUP(MOD(P4305,20),太陽の紋章,2,FALSE)</f>
        <v>猿</v>
      </c>
      <c r="T4305" s="96" t="s">
        <v>3332</v>
      </c>
    </row>
    <row r="4306" spans="1:20">
      <c r="A4306" s="50" t="str">
        <f>VLOOKUP(MOD(E4306,10),十干,2,FALSE)</f>
        <v>戊</v>
      </c>
      <c r="B4306" s="199" t="str">
        <f>VLOOKUP(MOD(E4306,12),十二支,3,FALSE)</f>
        <v xml:space="preserve">11 木 </v>
      </c>
      <c r="C4306" s="201" t="str">
        <f>VLOOKUP(F4306,星座,3,TRUE)</f>
        <v xml:space="preserve">13 金 </v>
      </c>
      <c r="D4306" s="531">
        <v>17647</v>
      </c>
      <c r="E4306" s="1">
        <f>IFERROR(YEAR(D4306),LEFT(D4306,4))</f>
        <v>1948</v>
      </c>
      <c r="F4306" s="1" t="str">
        <f>IF(ISTEXT(D4306),RIGHT(D4306,5),TEXT(D4306,"mm/dd"))</f>
        <v>04/24</v>
      </c>
      <c r="G4306" s="39">
        <f>SUM(MID(E4306,1,1),MID(E4306,2,1),MID(E4306,3,1),MID(E4306,4,1),MID(F4306,1,1),MID(F4306,2,1),MID(F4306,4,1),MID(F4306,5,1))</f>
        <v>32</v>
      </c>
      <c r="H4306" s="41">
        <f>IF(MOD(G4306,9)=0,9,MOD(G4306,9))</f>
        <v>5</v>
      </c>
      <c r="I4306" s="45" t="str">
        <f>IFERROR(MID("日月火水木金土",WEEKDAY(D4306),1),"")</f>
        <v>土</v>
      </c>
      <c r="J4306" s="304" t="s">
        <v>5995</v>
      </c>
      <c r="K4306" s="202" t="str">
        <f>VLOOKUP(F4306,石と花メイン,3,FALSE)</f>
        <v>□水晶</v>
      </c>
      <c r="L4306" s="297" t="str">
        <f>VLOOKUP(F4306,石と花メイン,4,FALSE)</f>
        <v>ゼラニウム【天竺葵】</v>
      </c>
      <c r="M4306" s="393">
        <f>IF(OR(MONTH(F4306)&lt;7,AND(MONTH(F4306)=7,DAY(F4306)&lt;=25)),
MOD(SUM((E4306-1901)*365,259),260),
MOD(SUM((E4306-1900)*365,259),260))</f>
        <v>254</v>
      </c>
      <c r="N4306" s="390">
        <f>IF(AND(MONTH(F4306)=7,DAY(F4306)&gt;25),1,
ROUNDDOWN((SUM(VLOOKUP(MONTH(F4306),D暦変換用数値,2,FALSE),DAY(F4306))/28)+1,0))</f>
        <v>10</v>
      </c>
      <c r="O4306" s="205">
        <f>IF(AND(MONTH(F4306)=7,DAY(F4306)&gt;25),DAY(F4306)-25,
MOD((SUM(VLOOKUP(MONTH(F4306),D暦変換用数値,2,FALSE),DAY(F4306))),28)+1)</f>
        <v>21</v>
      </c>
      <c r="P4306" s="406">
        <f>IF(OR(MONTH(F4306)&lt;7,AND(MONTH(F4306)=7,DAY(F4306)&lt;=25)),
MOD(SUM((E4306-1901)*365,(N4306-1)*28,O4306,258),260),
MOD(SUM((E4306-1900)*365,(N4306-1)*28,O4306,258),260))</f>
        <v>6</v>
      </c>
      <c r="Q4306" s="375" t="str">
        <f>VLOOKUP(MOD(P4306,4),色,2,FALSE)</f>
        <v>白い</v>
      </c>
      <c r="R4306" s="293" t="str">
        <f>VLOOKUP(MOD(P4306,13),銀河の音,2,FALSE)</f>
        <v>律動の</v>
      </c>
      <c r="S4306" s="386" t="str">
        <f>VLOOKUP(MOD(P4306,20),太陽の紋章,2,FALSE)</f>
        <v>世界の橋渡し</v>
      </c>
      <c r="T4306" s="99" t="s">
        <v>1208</v>
      </c>
    </row>
    <row r="4307" spans="1:20">
      <c r="A4307" s="76" t="str">
        <f>VLOOKUP(MOD(E4307,10),十干,2,FALSE)</f>
        <v>戊</v>
      </c>
      <c r="B4307" s="199" t="str">
        <f>VLOOKUP(MOD(E4307,12),十二支,3,FALSE)</f>
        <v xml:space="preserve">11 木 </v>
      </c>
      <c r="C4307" s="201" t="str">
        <f>VLOOKUP(F4307,星座,3,TRUE)</f>
        <v xml:space="preserve">13 金 </v>
      </c>
      <c r="D4307" s="534">
        <v>17647</v>
      </c>
      <c r="E4307" s="116">
        <f>IFERROR(YEAR(D4307),LEFT(D4307,4))</f>
        <v>1948</v>
      </c>
      <c r="F4307" s="116" t="str">
        <f>IF(ISTEXT(D4307),RIGHT(D4307,5),TEXT(D4307,"mm/dd"))</f>
        <v>04/24</v>
      </c>
      <c r="G4307" s="120">
        <f>SUM(MID(E4307,1,1),MID(E4307,2,1),MID(E4307,3,1),MID(E4307,4,1),MID(F4307,1,1),MID(F4307,2,1),MID(F4307,4,1),MID(F4307,5,1))</f>
        <v>32</v>
      </c>
      <c r="H4307" s="120">
        <f>IF(MOD(G4307,9)=0,9,MOD(G4307,9))</f>
        <v>5</v>
      </c>
      <c r="I4307" s="116" t="str">
        <f>IFERROR(MID("日月火水木金土",WEEKDAY(D4307),1),"")</f>
        <v>土</v>
      </c>
      <c r="J4307" s="306" t="s">
        <v>7404</v>
      </c>
      <c r="K4307" s="203" t="str">
        <f>VLOOKUP(F4307,石と花メイン,3,FALSE)</f>
        <v>□水晶</v>
      </c>
      <c r="L4307" s="299" t="str">
        <f>VLOOKUP(F4307,石と花メイン,4,FALSE)</f>
        <v>ゼラニウム【天竺葵】</v>
      </c>
      <c r="M4307" s="395">
        <f>IF(OR(MONTH(F4307)&lt;7,AND(MONTH(F4307)=7,DAY(F4307)&lt;=25)),
MOD(SUM((E4307-1901)*365,259),260),
MOD(SUM((E4307-1900)*365,259),260))</f>
        <v>254</v>
      </c>
      <c r="N4307" s="121">
        <f>IF(AND(MONTH(F4307)=7,DAY(F4307)&gt;25),1,
ROUNDDOWN((SUM(VLOOKUP(MONTH(F4307),D暦変換用数値,2,FALSE),DAY(F4307))/28)+1,0))</f>
        <v>10</v>
      </c>
      <c r="O4307" s="117">
        <f>IF(AND(MONTH(F4307)=7,DAY(F4307)&gt;25),DAY(F4307)-25,
MOD((SUM(VLOOKUP(MONTH(F4307),D暦変換用数値,2,FALSE),DAY(F4307))),28)+1)</f>
        <v>21</v>
      </c>
      <c r="P4307" s="408">
        <f>IF(OR(MONTH(F4307)&lt;7,AND(MONTH(F4307)=7,DAY(F4307)&lt;=25)),
MOD(SUM((E4307-1901)*365,(N4307-1)*28,O4307,258),260),
MOD(SUM((E4307-1900)*365,(N4307-1)*28,O4307,258),260))</f>
        <v>6</v>
      </c>
      <c r="Q4307" s="378" t="str">
        <f>VLOOKUP(MOD(P4307,4),色,2,FALSE)</f>
        <v>白い</v>
      </c>
      <c r="R4307" s="293" t="str">
        <f>VLOOKUP(MOD(P4307,13),銀河の音,2,FALSE)</f>
        <v>律動の</v>
      </c>
      <c r="S4307" s="386" t="str">
        <f>VLOOKUP(MOD(P4307,20),太陽の紋章,2,FALSE)</f>
        <v>世界の橋渡し</v>
      </c>
      <c r="T4307" s="118"/>
    </row>
    <row r="4308" spans="1:20">
      <c r="A4308" s="76" t="str">
        <f>VLOOKUP(MOD(E4308,10),十干,2,FALSE)</f>
        <v>戊</v>
      </c>
      <c r="B4308" s="199" t="str">
        <f>VLOOKUP(MOD(E4308,12),十二支,3,FALSE)</f>
        <v xml:space="preserve">11 木 </v>
      </c>
      <c r="C4308" s="201" t="str">
        <f>VLOOKUP(F4308,星座,3,TRUE)</f>
        <v xml:space="preserve">13 金 </v>
      </c>
      <c r="D4308" s="534">
        <v>17656</v>
      </c>
      <c r="E4308" s="116">
        <f>IFERROR(YEAR(D4308),LEFT(D4308,4))</f>
        <v>1948</v>
      </c>
      <c r="F4308" s="116" t="str">
        <f>IF(ISTEXT(D4308),RIGHT(D4308,5),TEXT(D4308,"mm/dd"))</f>
        <v>05/03</v>
      </c>
      <c r="G4308" s="120">
        <f>SUM(MID(E4308,1,1),MID(E4308,2,1),MID(E4308,3,1),MID(E4308,4,1),MID(F4308,1,1),MID(F4308,2,1),MID(F4308,4,1),MID(F4308,5,1))</f>
        <v>30</v>
      </c>
      <c r="H4308" s="120">
        <f>IF(MOD(G4308,9)=0,9,MOD(G4308,9))</f>
        <v>3</v>
      </c>
      <c r="I4308" s="116" t="str">
        <f>IFERROR(MID("日月火水木金土",WEEKDAY(D4308),1),"")</f>
        <v>月</v>
      </c>
      <c r="J4308" s="306" t="s">
        <v>6886</v>
      </c>
      <c r="K4308" s="203" t="str">
        <f>VLOOKUP(F4308,石と花メイン,3,FALSE)</f>
        <v>■緑玉髄</v>
      </c>
      <c r="L4308" s="299" t="str">
        <f>VLOOKUP(F4308,石と花メイン,4,FALSE)</f>
        <v>蒲公英【鼓草】</v>
      </c>
      <c r="M4308" s="395">
        <f>IF(OR(MONTH(F4308)&lt;7,AND(MONTH(F4308)=7,DAY(F4308)&lt;=25)),
MOD(SUM((E4308-1901)*365,259),260),
MOD(SUM((E4308-1900)*365,259),260))</f>
        <v>254</v>
      </c>
      <c r="N4308" s="121">
        <f>IF(AND(MONTH(F4308)=7,DAY(F4308)&gt;25),1,
ROUNDDOWN((SUM(VLOOKUP(MONTH(F4308),D暦変換用数値,2,FALSE),DAY(F4308))/28)+1,0))</f>
        <v>11</v>
      </c>
      <c r="O4308" s="117">
        <f>IF(AND(MONTH(F4308)=7,DAY(F4308)&gt;25),DAY(F4308)-25,
MOD((SUM(VLOOKUP(MONTH(F4308),D暦変換用数値,2,FALSE),DAY(F4308))),28)+1)</f>
        <v>2</v>
      </c>
      <c r="P4308" s="408">
        <f>IF(OR(MONTH(F4308)&lt;7,AND(MONTH(F4308)=7,DAY(F4308)&lt;=25)),
MOD(SUM((E4308-1901)*365,(N4308-1)*28,O4308,258),260),
MOD(SUM((E4308-1900)*365,(N4308-1)*28,O4308,258),260))</f>
        <v>15</v>
      </c>
      <c r="Q4308" s="374" t="str">
        <f>VLOOKUP(MOD(P4308,4),色,2,FALSE)</f>
        <v>青い</v>
      </c>
      <c r="R4308" s="292" t="str">
        <f>VLOOKUP(MOD(P4308,13),銀河の音,2,FALSE)</f>
        <v>月の</v>
      </c>
      <c r="S4308" s="385" t="str">
        <f>VLOOKUP(MOD(P4308,20),太陽の紋章,2,FALSE)</f>
        <v>鷲</v>
      </c>
      <c r="T4308" s="129" t="s">
        <v>7294</v>
      </c>
    </row>
    <row r="4309" spans="1:20">
      <c r="A4309" s="50" t="str">
        <f>VLOOKUP(MOD(E4309,10),十干,2,FALSE)</f>
        <v>戊</v>
      </c>
      <c r="B4309" s="199" t="str">
        <f>VLOOKUP(MOD(E4309,12),十二支,3,FALSE)</f>
        <v xml:space="preserve">11 木 </v>
      </c>
      <c r="C4309" s="201" t="str">
        <f>VLOOKUP(F4309,星座,3,TRUE)</f>
        <v xml:space="preserve">13 金 </v>
      </c>
      <c r="D4309" s="531">
        <v>17664</v>
      </c>
      <c r="E4309" s="1">
        <f>IFERROR(YEAR(D4309),LEFT(D4309,4))</f>
        <v>1948</v>
      </c>
      <c r="F4309" s="1" t="str">
        <f>IF(ISTEXT(D4309),RIGHT(D4309,5),TEXT(D4309,"mm/dd"))</f>
        <v>05/11</v>
      </c>
      <c r="G4309" s="39">
        <f>SUM(MID(E4309,1,1),MID(E4309,2,1),MID(E4309,3,1),MID(E4309,4,1),MID(F4309,1,1),MID(F4309,2,1),MID(F4309,4,1),MID(F4309,5,1))</f>
        <v>29</v>
      </c>
      <c r="H4309" s="41">
        <f>IF(MOD(G4309,9)=0,9,MOD(G4309,9))</f>
        <v>2</v>
      </c>
      <c r="I4309" s="45" t="str">
        <f>IFERROR(MID("日月火水木金土",WEEKDAY(D4309),1),"")</f>
        <v>火</v>
      </c>
      <c r="J4309" s="304" t="s">
        <v>5996</v>
      </c>
      <c r="K4309" s="202" t="str">
        <f>VLOOKUP(F4309,石と花メイン,3,FALSE)</f>
        <v>□水晶</v>
      </c>
      <c r="L4309" s="297" t="str">
        <f>VLOOKUP(F4309,石と花メイン,4,FALSE)</f>
        <v>林檎</v>
      </c>
      <c r="M4309" s="393">
        <f>IF(OR(MONTH(F4309)&lt;7,AND(MONTH(F4309)=7,DAY(F4309)&lt;=25)),
MOD(SUM((E4309-1901)*365,259),260),
MOD(SUM((E4309-1900)*365,259),260))</f>
        <v>254</v>
      </c>
      <c r="N4309" s="390">
        <f>IF(AND(MONTH(F4309)=7,DAY(F4309)&gt;25),1,
ROUNDDOWN((SUM(VLOOKUP(MONTH(F4309),D暦変換用数値,2,FALSE),DAY(F4309))/28)+1,0))</f>
        <v>11</v>
      </c>
      <c r="O4309" s="205">
        <f>IF(AND(MONTH(F4309)=7,DAY(F4309)&gt;25),DAY(F4309)-25,
MOD((SUM(VLOOKUP(MONTH(F4309),D暦変換用数値,2,FALSE),DAY(F4309))),28)+1)</f>
        <v>10</v>
      </c>
      <c r="P4309" s="406">
        <f>IF(OR(MONTH(F4309)&lt;7,AND(MONTH(F4309)=7,DAY(F4309)&lt;=25)),
MOD(SUM((E4309-1901)*365,(N4309-1)*28,O4309,258),260),
MOD(SUM((E4309-1900)*365,(N4309-1)*28,O4309,258),260))</f>
        <v>23</v>
      </c>
      <c r="Q4309" s="374" t="str">
        <f>VLOOKUP(MOD(P4309,4),色,2,FALSE)</f>
        <v>青い</v>
      </c>
      <c r="R4309" s="292" t="str">
        <f>VLOOKUP(MOD(P4309,13),銀河の音,2,FALSE)</f>
        <v>惑星の</v>
      </c>
      <c r="S4309" s="385" t="str">
        <f>VLOOKUP(MOD(P4309,20),太陽の紋章,2,FALSE)</f>
        <v>夜</v>
      </c>
      <c r="T4309" s="98" t="s">
        <v>3736</v>
      </c>
    </row>
    <row r="4310" spans="1:20">
      <c r="A4310" s="76" t="str">
        <f>VLOOKUP(MOD(E4310,10),十干,2,FALSE)</f>
        <v>戊</v>
      </c>
      <c r="B4310" s="199" t="str">
        <f>VLOOKUP(MOD(E4310,12),十二支,3,FALSE)</f>
        <v xml:space="preserve">11 木 </v>
      </c>
      <c r="C4310" s="201" t="str">
        <f>VLOOKUP(F4310,星座,3,TRUE)</f>
        <v xml:space="preserve">13 金 </v>
      </c>
      <c r="D4310" s="534">
        <v>17664</v>
      </c>
      <c r="E4310" s="116">
        <f>IFERROR(YEAR(D4310),LEFT(D4310,4))</f>
        <v>1948</v>
      </c>
      <c r="F4310" s="116" t="str">
        <f>IF(ISTEXT(D4310),RIGHT(D4310,5),TEXT(D4310,"mm/dd"))</f>
        <v>05/11</v>
      </c>
      <c r="G4310" s="120">
        <f>SUM(MID(E4310,1,1),MID(E4310,2,1),MID(E4310,3,1),MID(E4310,4,1),MID(F4310,1,1),MID(F4310,2,1),MID(F4310,4,1),MID(F4310,5,1))</f>
        <v>29</v>
      </c>
      <c r="H4310" s="120">
        <f>IF(MOD(G4310,9)=0,9,MOD(G4310,9))</f>
        <v>2</v>
      </c>
      <c r="I4310" s="116" t="str">
        <f>IFERROR(MID("日月火水木金土",WEEKDAY(D4310),1),"")</f>
        <v>火</v>
      </c>
      <c r="J4310" s="306" t="s">
        <v>6883</v>
      </c>
      <c r="K4310" s="203" t="str">
        <f>VLOOKUP(F4310,石と花メイン,3,FALSE)</f>
        <v>□水晶</v>
      </c>
      <c r="L4310" s="299" t="str">
        <f>VLOOKUP(F4310,石と花メイン,4,FALSE)</f>
        <v>林檎</v>
      </c>
      <c r="M4310" s="395">
        <f>IF(OR(MONTH(F4310)&lt;7,AND(MONTH(F4310)=7,DAY(F4310)&lt;=25)),
MOD(SUM((E4310-1901)*365,259),260),
MOD(SUM((E4310-1900)*365,259),260))</f>
        <v>254</v>
      </c>
      <c r="N4310" s="121">
        <f>IF(AND(MONTH(F4310)=7,DAY(F4310)&gt;25),1,
ROUNDDOWN((SUM(VLOOKUP(MONTH(F4310),D暦変換用数値,2,FALSE),DAY(F4310))/28)+1,0))</f>
        <v>11</v>
      </c>
      <c r="O4310" s="117">
        <f>IF(AND(MONTH(F4310)=7,DAY(F4310)&gt;25),DAY(F4310)-25,
MOD((SUM(VLOOKUP(MONTH(F4310),D暦変換用数値,2,FALSE),DAY(F4310))),28)+1)</f>
        <v>10</v>
      </c>
      <c r="P4310" s="408">
        <f>IF(OR(MONTH(F4310)&lt;7,AND(MONTH(F4310)=7,DAY(F4310)&lt;=25)),
MOD(SUM((E4310-1901)*365,(N4310-1)*28,O4310,258),260),
MOD(SUM((E4310-1900)*365,(N4310-1)*28,O4310,258),260))</f>
        <v>23</v>
      </c>
      <c r="Q4310" s="374" t="str">
        <f>VLOOKUP(MOD(P4310,4),色,2,FALSE)</f>
        <v>青い</v>
      </c>
      <c r="R4310" s="292" t="str">
        <f>VLOOKUP(MOD(P4310,13),銀河の音,2,FALSE)</f>
        <v>惑星の</v>
      </c>
      <c r="S4310" s="385" t="str">
        <f>VLOOKUP(MOD(P4310,20),太陽の紋章,2,FALSE)</f>
        <v>夜</v>
      </c>
      <c r="T4310" s="129" t="s">
        <v>7638</v>
      </c>
    </row>
    <row r="4311" spans="1:20">
      <c r="A4311" s="334" t="str">
        <f>VLOOKUP(MOD(E4311,10),十干,2,FALSE)</f>
        <v>戊</v>
      </c>
      <c r="B4311" s="331" t="str">
        <f>VLOOKUP(MOD(E4311,12),十二支,3,FALSE)</f>
        <v xml:space="preserve">11 木 </v>
      </c>
      <c r="C4311" s="336" t="str">
        <f>VLOOKUP(F4311,星座,3,TRUE)</f>
        <v xml:space="preserve">13 金 </v>
      </c>
      <c r="D4311" s="540">
        <v>17668</v>
      </c>
      <c r="E4311" s="131">
        <f>IFERROR(YEAR(D4311),LEFT(D4311,4))</f>
        <v>1948</v>
      </c>
      <c r="F4311" s="538" t="str">
        <f>IF(ISTEXT(D4311),RIGHT(D4311,5),TEXT(D4311,"mm/dd"))</f>
        <v>05/15</v>
      </c>
      <c r="G4311" s="133">
        <f>SUM(MID(E4311,1,1),MID(E4311,2,1),MID(E4311,3,1),MID(E4311,4,1),MID(F4311,1,1),MID(F4311,2,1),MID(F4311,4,1),MID(F4311,5,1))</f>
        <v>33</v>
      </c>
      <c r="H4311" s="133">
        <f>IF(MOD(G4311,9)=0,9,MOD(G4311,9))</f>
        <v>6</v>
      </c>
      <c r="I4311" s="131" t="str">
        <f>IFERROR(MID("日月火水木金土",WEEKDAY(D4311),1),"")</f>
        <v>土</v>
      </c>
      <c r="J4311" s="306" t="s">
        <v>9190</v>
      </c>
      <c r="K4311" s="335" t="str">
        <f>VLOOKUP(F4311,石と花メイン,3,FALSE)</f>
        <v>●蛋白石</v>
      </c>
      <c r="L4311" s="302" t="str">
        <f>VLOOKUP(F4311,石と花メイン,4,FALSE)</f>
        <v>皐月/五月</v>
      </c>
      <c r="M4311" s="396">
        <f>IF(OR(MONTH(F4311)&lt;7,AND(MONTH(F4311)=7,DAY(F4311)&lt;=25)),
MOD(SUM((E4311-1901)*365,259),260),
MOD(SUM((E4311-1900)*365,259),260))</f>
        <v>254</v>
      </c>
      <c r="N4311" s="335">
        <f>IF(AND(MONTH(F4311)=7,DAY(F4311)&gt;25),1,
ROUNDDOWN((SUM(VLOOKUP(MONTH(F4311),D暦変換用数値,2,FALSE),DAY(F4311))/28)+1,0))</f>
        <v>11</v>
      </c>
      <c r="O4311" s="132">
        <f>IF(AND(MONTH(F4311)=7,DAY(F4311)&gt;25),DAY(F4311)-25,
MOD((SUM(VLOOKUP(MONTH(F4311),D暦変換用数値,2,FALSE),DAY(F4311))),28)+1)</f>
        <v>14</v>
      </c>
      <c r="P4311" s="404">
        <f>IF(OR(MONTH(F4311)&lt;7,AND(MONTH(F4311)=7,DAY(F4311)&lt;=25)),
MOD(SUM((E4311-1901)*365,(N4311-1)*28,O4311,258),260),
MOD(SUM((E4311-1900)*365,(N4311-1)*28,O4311,258),260))</f>
        <v>27</v>
      </c>
      <c r="Q4311" s="376" t="str">
        <f>VLOOKUP(MOD(P4311,4),色,2,FALSE)</f>
        <v>青い</v>
      </c>
      <c r="R4311" s="333" t="str">
        <f>VLOOKUP(MOD(P4311,13),銀河の音,2,FALSE)</f>
        <v>磁気の</v>
      </c>
      <c r="S4311" s="387" t="str">
        <f>VLOOKUP(MOD(P4311,20),太陽の紋章,2,FALSE)</f>
        <v>手</v>
      </c>
      <c r="T4311" s="145"/>
    </row>
    <row r="4312" spans="1:20">
      <c r="A4312" s="50" t="str">
        <f>VLOOKUP(MOD(E4312,10),十干,2,FALSE)</f>
        <v>庚</v>
      </c>
      <c r="B4312" s="199" t="str">
        <f>VLOOKUP(MOD(E4312,12),十二支,3,FALSE)</f>
        <v xml:space="preserve">11 木 </v>
      </c>
      <c r="C4312" s="201" t="str">
        <f>VLOOKUP(F4312,星座,3,TRUE)</f>
        <v xml:space="preserve">13 金 </v>
      </c>
      <c r="D4312" s="531">
        <v>22029</v>
      </c>
      <c r="E4312" s="1">
        <f>IFERROR(YEAR(D4312),LEFT(D4312,4))</f>
        <v>1960</v>
      </c>
      <c r="F4312" s="1" t="str">
        <f>IF(ISTEXT(D4312),RIGHT(D4312,5),TEXT(D4312,"mm/dd"))</f>
        <v>04/23</v>
      </c>
      <c r="G4312" s="39">
        <f>SUM(MID(E4312,1,1),MID(E4312,2,1),MID(E4312,3,1),MID(E4312,4,1),MID(F4312,1,1),MID(F4312,2,1),MID(F4312,4,1),MID(F4312,5,1))</f>
        <v>25</v>
      </c>
      <c r="H4312" s="41">
        <f>IF(MOD(G4312,9)=0,9,MOD(G4312,9))</f>
        <v>7</v>
      </c>
      <c r="I4312" s="45" t="str">
        <f>IFERROR(MID("日月火水木金土",WEEKDAY(D4312),1),"")</f>
        <v>土</v>
      </c>
      <c r="J4312" s="304" t="s">
        <v>5997</v>
      </c>
      <c r="K4312" s="202" t="str">
        <f>VLOOKUP(F4312,石と花メイン,3,FALSE)</f>
        <v>●翡翠</v>
      </c>
      <c r="L4312" s="297" t="str">
        <f>VLOOKUP(F4312,石と花メイン,4,FALSE)</f>
        <v>カンパニュラ【釣鐘草】</v>
      </c>
      <c r="M4312" s="393">
        <f>IF(OR(MONTH(F4312)&lt;7,AND(MONTH(F4312)=7,DAY(F4312)&lt;=25)),
MOD(SUM((E4312-1901)*365,259),260),
MOD(SUM((E4312-1900)*365,259),260))</f>
        <v>214</v>
      </c>
      <c r="N4312" s="390">
        <f>IF(AND(MONTH(F4312)=7,DAY(F4312)&gt;25),1,
ROUNDDOWN((SUM(VLOOKUP(MONTH(F4312),D暦変換用数値,2,FALSE),DAY(F4312))/28)+1,0))</f>
        <v>10</v>
      </c>
      <c r="O4312" s="205">
        <f>IF(AND(MONTH(F4312)=7,DAY(F4312)&gt;25),DAY(F4312)-25,
MOD((SUM(VLOOKUP(MONTH(F4312),D暦変換用数値,2,FALSE),DAY(F4312))),28)+1)</f>
        <v>20</v>
      </c>
      <c r="P4312" s="406">
        <f>IF(OR(MONTH(F4312)&lt;7,AND(MONTH(F4312)=7,DAY(F4312)&lt;=25)),
MOD(SUM((E4312-1901)*365,(N4312-1)*28,O4312,258),260),
MOD(SUM((E4312-1900)*365,(N4312-1)*28,O4312,258),260))</f>
        <v>225</v>
      </c>
      <c r="Q4312" s="372" t="str">
        <f>VLOOKUP(MOD(P4312,4),色,2,FALSE)</f>
        <v>赤い</v>
      </c>
      <c r="R4312" s="290" t="str">
        <f>VLOOKUP(MOD(P4312,13),銀河の音,2,FALSE)</f>
        <v>自己存在の</v>
      </c>
      <c r="S4312" s="383" t="str">
        <f>VLOOKUP(MOD(P4312,20),太陽の紋章,2,FALSE)</f>
        <v>蛇</v>
      </c>
      <c r="T4312" s="97" t="s">
        <v>65</v>
      </c>
    </row>
    <row r="4313" spans="1:20">
      <c r="A4313" s="50" t="str">
        <f>VLOOKUP(MOD(E4313,10),十干,2,FALSE)</f>
        <v>庚</v>
      </c>
      <c r="B4313" s="199" t="str">
        <f>VLOOKUP(MOD(E4313,12),十二支,3,FALSE)</f>
        <v xml:space="preserve">11 木 </v>
      </c>
      <c r="C4313" s="201" t="str">
        <f>VLOOKUP(F4313,星座,3,TRUE)</f>
        <v xml:space="preserve">13 金 </v>
      </c>
      <c r="D4313" s="531">
        <v>22034</v>
      </c>
      <c r="E4313" s="1">
        <f>IFERROR(YEAR(D4313),LEFT(D4313,4))</f>
        <v>1960</v>
      </c>
      <c r="F4313" s="1" t="str">
        <f>IF(ISTEXT(D4313),RIGHT(D4313,5),TEXT(D4313,"mm/dd"))</f>
        <v>04/28</v>
      </c>
      <c r="G4313" s="39">
        <f>SUM(MID(E4313,1,1),MID(E4313,2,1),MID(E4313,3,1),MID(E4313,4,1),MID(F4313,1,1),MID(F4313,2,1),MID(F4313,4,1),MID(F4313,5,1))</f>
        <v>30</v>
      </c>
      <c r="H4313" s="41">
        <f>IF(MOD(G4313,9)=0,9,MOD(G4313,9))</f>
        <v>3</v>
      </c>
      <c r="I4313" s="45" t="str">
        <f>IFERROR(MID("日月火水木金土",WEEKDAY(D4313),1),"")</f>
        <v>木</v>
      </c>
      <c r="J4313" s="304" t="s">
        <v>5998</v>
      </c>
      <c r="K4313" s="202" t="str">
        <f>VLOOKUP(F4313,石と花メイン,3,FALSE)</f>
        <v>◆翠玉</v>
      </c>
      <c r="L4313" s="297" t="str">
        <f>VLOOKUP(F4313,石と花メイン,4,FALSE)</f>
        <v>姫萩</v>
      </c>
      <c r="M4313" s="393">
        <f>IF(OR(MONTH(F4313)&lt;7,AND(MONTH(F4313)=7,DAY(F4313)&lt;=25)),
MOD(SUM((E4313-1901)*365,259),260),
MOD(SUM((E4313-1900)*365,259),260))</f>
        <v>214</v>
      </c>
      <c r="N4313" s="390">
        <f>IF(AND(MONTH(F4313)=7,DAY(F4313)&gt;25),1,
ROUNDDOWN((SUM(VLOOKUP(MONTH(F4313),D暦変換用数値,2,FALSE),DAY(F4313))/28)+1,0))</f>
        <v>10</v>
      </c>
      <c r="O4313" s="205">
        <f>IF(AND(MONTH(F4313)=7,DAY(F4313)&gt;25),DAY(F4313)-25,
MOD((SUM(VLOOKUP(MONTH(F4313),D暦変換用数値,2,FALSE),DAY(F4313))),28)+1)</f>
        <v>25</v>
      </c>
      <c r="P4313" s="406">
        <f>IF(OR(MONTH(F4313)&lt;7,AND(MONTH(F4313)=7,DAY(F4313)&lt;=25)),
MOD(SUM((E4313-1901)*365,(N4313-1)*28,O4313,258),260),
MOD(SUM((E4313-1900)*365,(N4313-1)*28,O4313,258),260))</f>
        <v>230</v>
      </c>
      <c r="Q4313" s="375" t="str">
        <f>VLOOKUP(MOD(P4313,4),色,2,FALSE)</f>
        <v>白い</v>
      </c>
      <c r="R4313" s="293" t="str">
        <f>VLOOKUP(MOD(P4313,13),銀河の音,2,FALSE)</f>
        <v>太陽の</v>
      </c>
      <c r="S4313" s="386" t="str">
        <f>VLOOKUP(MOD(P4313,20),太陽の紋章,2,FALSE)</f>
        <v>犬</v>
      </c>
      <c r="T4313" s="99" t="s">
        <v>1208</v>
      </c>
    </row>
    <row r="4314" spans="1:20">
      <c r="A4314" s="334" t="str">
        <f>VLOOKUP(MOD(E4314,10),十干,2,FALSE)</f>
        <v>庚</v>
      </c>
      <c r="B4314" s="331" t="str">
        <f>VLOOKUP(MOD(E4314,12),十二支,3,FALSE)</f>
        <v xml:space="preserve">11 木 </v>
      </c>
      <c r="C4314" s="336" t="str">
        <f>VLOOKUP(F4314,星座,3,TRUE)</f>
        <v xml:space="preserve">13 金 </v>
      </c>
      <c r="D4314" s="540">
        <v>22041</v>
      </c>
      <c r="E4314" s="131">
        <f>IFERROR(YEAR(D4314),LEFT(D4314,4))</f>
        <v>1960</v>
      </c>
      <c r="F4314" s="538" t="str">
        <f>IF(ISTEXT(D4314),RIGHT(D4314,5),TEXT(D4314,"mm/dd"))</f>
        <v>05/05</v>
      </c>
      <c r="G4314" s="133">
        <f>SUM(MID(E4314,1,1),MID(E4314,2,1),MID(E4314,3,1),MID(E4314,4,1),MID(F4314,1,1),MID(F4314,2,1),MID(F4314,4,1),MID(F4314,5,1))</f>
        <v>26</v>
      </c>
      <c r="H4314" s="133">
        <f>IF(MOD(G4314,9)=0,9,MOD(G4314,9))</f>
        <v>8</v>
      </c>
      <c r="I4314" s="131" t="str">
        <f>IFERROR(MID("日月火水木金土",WEEKDAY(D4314),1),"")</f>
        <v>木</v>
      </c>
      <c r="J4314" s="306" t="s">
        <v>8950</v>
      </c>
      <c r="K4314" s="335" t="str">
        <f>VLOOKUP(F4314,石と花メイン,3,FALSE)</f>
        <v>●孔雀石</v>
      </c>
      <c r="L4314" s="302" t="str">
        <f>VLOOKUP(F4314,石と花メイン,4,FALSE)</f>
        <v>鈴蘭【君影草】</v>
      </c>
      <c r="M4314" s="396">
        <f>IF(OR(MONTH(F4314)&lt;7,AND(MONTH(F4314)=7,DAY(F4314)&lt;=25)),
MOD(SUM((E4314-1901)*365,259),260),
MOD(SUM((E4314-1900)*365,259),260))</f>
        <v>214</v>
      </c>
      <c r="N4314" s="335">
        <f>IF(AND(MONTH(F4314)=7,DAY(F4314)&gt;25),1,
ROUNDDOWN((SUM(VLOOKUP(MONTH(F4314),D暦変換用数値,2,FALSE),DAY(F4314))/28)+1,0))</f>
        <v>11</v>
      </c>
      <c r="O4314" s="132">
        <f>IF(AND(MONTH(F4314)=7,DAY(F4314)&gt;25),DAY(F4314)-25,
MOD((SUM(VLOOKUP(MONTH(F4314),D暦変換用数値,2,FALSE),DAY(F4314))),28)+1)</f>
        <v>4</v>
      </c>
      <c r="P4314" s="404">
        <f>IF(OR(MONTH(F4314)&lt;7,AND(MONTH(F4314)=7,DAY(F4314)&lt;=25)),
MOD(SUM((E4314-1901)*365,(N4314-1)*28,O4314,258),260),
MOD(SUM((E4314-1900)*365,(N4314-1)*28,O4314,258),260))</f>
        <v>237</v>
      </c>
      <c r="Q4314" s="376" t="str">
        <f>VLOOKUP(MOD(P4314,4),色,2,FALSE)</f>
        <v>赤い</v>
      </c>
      <c r="R4314" s="333" t="str">
        <f>VLOOKUP(MOD(P4314,13),銀河の音,2,FALSE)</f>
        <v>電気の</v>
      </c>
      <c r="S4314" s="387" t="str">
        <f>VLOOKUP(MOD(P4314,20),太陽の紋章,2,FALSE)</f>
        <v>地球</v>
      </c>
      <c r="T4314" s="129" t="s">
        <v>8951</v>
      </c>
    </row>
    <row r="4315" spans="1:20">
      <c r="A4315" s="50" t="str">
        <f>VLOOKUP(MOD(E4315,10),十干,2,FALSE)</f>
        <v>庚</v>
      </c>
      <c r="B4315" s="199" t="str">
        <f>VLOOKUP(MOD(E4315,12),十二支,3,FALSE)</f>
        <v xml:space="preserve">11 木 </v>
      </c>
      <c r="C4315" s="201" t="str">
        <f>VLOOKUP(F4315,星座,3,TRUE)</f>
        <v xml:space="preserve">13 金 </v>
      </c>
      <c r="D4315" s="531">
        <v>22043</v>
      </c>
      <c r="E4315" s="1">
        <f>IFERROR(YEAR(D4315),LEFT(D4315,4))</f>
        <v>1960</v>
      </c>
      <c r="F4315" s="1" t="str">
        <f>IF(ISTEXT(D4315),RIGHT(D4315,5),TEXT(D4315,"mm/dd"))</f>
        <v>05/07</v>
      </c>
      <c r="G4315" s="39">
        <f>SUM(MID(E4315,1,1),MID(E4315,2,1),MID(E4315,3,1),MID(E4315,4,1),MID(F4315,1,1),MID(F4315,2,1),MID(F4315,4,1),MID(F4315,5,1))</f>
        <v>28</v>
      </c>
      <c r="H4315" s="41">
        <f>IF(MOD(G4315,9)=0,9,MOD(G4315,9))</f>
        <v>1</v>
      </c>
      <c r="I4315" s="45" t="str">
        <f>IFERROR(MID("日月火水木金土",WEEKDAY(D4315),1),"")</f>
        <v>土</v>
      </c>
      <c r="J4315" s="304" t="s">
        <v>5999</v>
      </c>
      <c r="K4315" s="202" t="str">
        <f>VLOOKUP(F4315,石と花メイン,3,FALSE)</f>
        <v>■紫水晶</v>
      </c>
      <c r="L4315" s="297" t="str">
        <f>VLOOKUP(F4315,石と花メイン,4,FALSE)</f>
        <v>牡丹【富貴草】</v>
      </c>
      <c r="M4315" s="393">
        <f>IF(OR(MONTH(F4315)&lt;7,AND(MONTH(F4315)=7,DAY(F4315)&lt;=25)),
MOD(SUM((E4315-1901)*365,259),260),
MOD(SUM((E4315-1900)*365,259),260))</f>
        <v>214</v>
      </c>
      <c r="N4315" s="390">
        <f>IF(AND(MONTH(F4315)=7,DAY(F4315)&gt;25),1,
ROUNDDOWN((SUM(VLOOKUP(MONTH(F4315),D暦変換用数値,2,FALSE),DAY(F4315))/28)+1,0))</f>
        <v>11</v>
      </c>
      <c r="O4315" s="205">
        <f>IF(AND(MONTH(F4315)=7,DAY(F4315)&gt;25),DAY(F4315)-25,
MOD((SUM(VLOOKUP(MONTH(F4315),D暦変換用数値,2,FALSE),DAY(F4315))),28)+1)</f>
        <v>6</v>
      </c>
      <c r="P4315" s="406">
        <f>IF(OR(MONTH(F4315)&lt;7,AND(MONTH(F4315)=7,DAY(F4315)&lt;=25)),
MOD(SUM((E4315-1901)*365,(N4315-1)*28,O4315,258),260),
MOD(SUM((E4315-1900)*365,(N4315-1)*28,O4315,258),260))</f>
        <v>239</v>
      </c>
      <c r="Q4315" s="374" t="str">
        <f>VLOOKUP(MOD(P4315,4),色,2,FALSE)</f>
        <v>青い</v>
      </c>
      <c r="R4315" s="292" t="str">
        <f>VLOOKUP(MOD(P4315,13),銀河の音,2,FALSE)</f>
        <v>倍音の</v>
      </c>
      <c r="S4315" s="385" t="str">
        <f>VLOOKUP(MOD(P4315,20),太陽の紋章,2,FALSE)</f>
        <v>嵐</v>
      </c>
      <c r="T4315" s="103" t="s">
        <v>66</v>
      </c>
    </row>
    <row r="4316" spans="1:20">
      <c r="A4316" s="282" t="str">
        <f>VLOOKUP(MOD(E4316,10),十干,2,FALSE)</f>
        <v>庚</v>
      </c>
      <c r="B4316" s="283" t="str">
        <f>VLOOKUP(MOD(E4316,12),十二支,3,FALSE)</f>
        <v xml:space="preserve">11 木 </v>
      </c>
      <c r="C4316" s="287" t="str">
        <f>VLOOKUP(F4316,星座,3,TRUE)</f>
        <v xml:space="preserve">13 金 </v>
      </c>
      <c r="D4316" s="533">
        <v>22047</v>
      </c>
      <c r="E4316" s="83">
        <f>IFERROR(YEAR(D4316),LEFT(D4316,4))</f>
        <v>1960</v>
      </c>
      <c r="F4316" s="83" t="str">
        <f>IF(ISTEXT(D4316),RIGHT(D4316,5),TEXT(D4316,"mm/dd"))</f>
        <v>05/11</v>
      </c>
      <c r="G4316" s="88">
        <f>SUM(MID(E4316,1,1),MID(E4316,2,1),MID(E4316,3,1),MID(E4316,4,1),MID(F4316,1,1),MID(F4316,2,1),MID(F4316,4,1),MID(F4316,5,1))</f>
        <v>23</v>
      </c>
      <c r="H4316" s="88">
        <f>IF(MOD(G4316,9)=0,9,MOD(G4316,9))</f>
        <v>5</v>
      </c>
      <c r="I4316" s="83" t="str">
        <f>IFERROR(MID("日月火水木金土",WEEKDAY(D4316),1),"")</f>
        <v>水</v>
      </c>
      <c r="J4316" s="303" t="s">
        <v>2924</v>
      </c>
      <c r="K4316" s="87" t="str">
        <f>VLOOKUP(F4316,石と花メイン,3,FALSE)</f>
        <v>□水晶</v>
      </c>
      <c r="L4316" s="296" t="str">
        <f>VLOOKUP(F4316,石と花メイン,4,FALSE)</f>
        <v>林檎</v>
      </c>
      <c r="M4316" s="392">
        <f>IF(OR(MONTH(F4316)&lt;7,AND(MONTH(F4316)=7,DAY(F4316)&lt;=25)),
MOD(SUM((E4316-1901)*365,259),260),
MOD(SUM((E4316-1900)*365,259),260))</f>
        <v>214</v>
      </c>
      <c r="N4316" s="330">
        <f>IF(AND(MONTH(F4316)=7,DAY(F4316)&gt;25),1,
ROUNDDOWN((SUM(VLOOKUP(MONTH(F4316),D暦変換用数値,2,FALSE),DAY(F4316))/28)+1,0))</f>
        <v>11</v>
      </c>
      <c r="O4316" s="84">
        <f>IF(AND(MONTH(F4316)=7,DAY(F4316)&gt;25),DAY(F4316)-25,
MOD((SUM(VLOOKUP(MONTH(F4316),D暦変換用数値,2,FALSE),DAY(F4316))),28)+1)</f>
        <v>10</v>
      </c>
      <c r="P4316" s="405">
        <f>IF(OR(MONTH(F4316)&lt;7,AND(MONTH(F4316)=7,DAY(F4316)&lt;=25)),
MOD(SUM((E4316-1901)*365,(N4316-1)*28,O4316,258),260),
MOD(SUM((E4316-1900)*365,(N4316-1)*28,O4316,258),260))</f>
        <v>243</v>
      </c>
      <c r="Q4316" s="371" t="str">
        <f>VLOOKUP(MOD(P4316,4),色,2,FALSE)</f>
        <v>青い</v>
      </c>
      <c r="R4316" s="289" t="str">
        <f>VLOOKUP(MOD(P4316,13),銀河の音,2,FALSE)</f>
        <v>太陽の</v>
      </c>
      <c r="S4316" s="382" t="str">
        <f>VLOOKUP(MOD(P4316,20),太陽の紋章,2,FALSE)</f>
        <v>夜</v>
      </c>
      <c r="T4316" s="91"/>
    </row>
    <row r="4317" spans="1:20">
      <c r="A4317" s="50" t="str">
        <f>VLOOKUP(MOD(E4317,10),十干,2,FALSE)</f>
        <v>庚</v>
      </c>
      <c r="B4317" s="199" t="str">
        <f>VLOOKUP(MOD(E4317,12),十二支,3,FALSE)</f>
        <v xml:space="preserve">11 木 </v>
      </c>
      <c r="C4317" s="201" t="str">
        <f>VLOOKUP(F4317,星座,3,TRUE)</f>
        <v xml:space="preserve">13 金 </v>
      </c>
      <c r="D4317" s="531">
        <v>22047</v>
      </c>
      <c r="E4317" s="1">
        <f>IFERROR(YEAR(D4317),LEFT(D4317,4))</f>
        <v>1960</v>
      </c>
      <c r="F4317" s="1" t="str">
        <f>IF(ISTEXT(D4317),RIGHT(D4317,5),TEXT(D4317,"mm/dd"))</f>
        <v>05/11</v>
      </c>
      <c r="G4317" s="39">
        <f>SUM(MID(E4317,1,1),MID(E4317,2,1),MID(E4317,3,1),MID(E4317,4,1),MID(F4317,1,1),MID(F4317,2,1),MID(F4317,4,1),MID(F4317,5,1))</f>
        <v>23</v>
      </c>
      <c r="H4317" s="41">
        <f>IF(MOD(G4317,9)=0,9,MOD(G4317,9))</f>
        <v>5</v>
      </c>
      <c r="I4317" s="45" t="str">
        <f>IFERROR(MID("日月火水木金土",WEEKDAY(D4317),1),"")</f>
        <v>水</v>
      </c>
      <c r="J4317" s="304" t="s">
        <v>6000</v>
      </c>
      <c r="K4317" s="202" t="str">
        <f>VLOOKUP(F4317,石と花メイン,3,FALSE)</f>
        <v>□水晶</v>
      </c>
      <c r="L4317" s="297" t="str">
        <f>VLOOKUP(F4317,石と花メイン,4,FALSE)</f>
        <v>林檎</v>
      </c>
      <c r="M4317" s="393">
        <f>IF(OR(MONTH(F4317)&lt;7,AND(MONTH(F4317)=7,DAY(F4317)&lt;=25)),
MOD(SUM((E4317-1901)*365,259),260),
MOD(SUM((E4317-1900)*365,259),260))</f>
        <v>214</v>
      </c>
      <c r="N4317" s="390">
        <f>IF(AND(MONTH(F4317)=7,DAY(F4317)&gt;25),1,
ROUNDDOWN((SUM(VLOOKUP(MONTH(F4317),D暦変換用数値,2,FALSE),DAY(F4317))/28)+1,0))</f>
        <v>11</v>
      </c>
      <c r="O4317" s="205">
        <f>IF(AND(MONTH(F4317)=7,DAY(F4317)&gt;25),DAY(F4317)-25,
MOD((SUM(VLOOKUP(MONTH(F4317),D暦変換用数値,2,FALSE),DAY(F4317))),28)+1)</f>
        <v>10</v>
      </c>
      <c r="P4317" s="406">
        <f>IF(OR(MONTH(F4317)&lt;7,AND(MONTH(F4317)=7,DAY(F4317)&lt;=25)),
MOD(SUM((E4317-1901)*365,(N4317-1)*28,O4317,258),260),
MOD(SUM((E4317-1900)*365,(N4317-1)*28,O4317,258),260))</f>
        <v>243</v>
      </c>
      <c r="Q4317" s="374" t="str">
        <f>VLOOKUP(MOD(P4317,4),色,2,FALSE)</f>
        <v>青い</v>
      </c>
      <c r="R4317" s="292" t="str">
        <f>VLOOKUP(MOD(P4317,13),銀河の音,2,FALSE)</f>
        <v>太陽の</v>
      </c>
      <c r="S4317" s="385" t="str">
        <f>VLOOKUP(MOD(P4317,20),太陽の紋章,2,FALSE)</f>
        <v>夜</v>
      </c>
      <c r="T4317" s="98" t="s">
        <v>3736</v>
      </c>
    </row>
    <row r="4318" spans="1:20">
      <c r="A4318" s="50" t="str">
        <f>VLOOKUP(MOD(E4318,10),十干,2,FALSE)</f>
        <v>壬</v>
      </c>
      <c r="B4318" s="199" t="str">
        <f>VLOOKUP(MOD(E4318,12),十二支,3,FALSE)</f>
        <v xml:space="preserve">11 木 </v>
      </c>
      <c r="C4318" s="201" t="str">
        <f>VLOOKUP(F4318,星座,3,TRUE)</f>
        <v xml:space="preserve">13 金 </v>
      </c>
      <c r="D4318" s="531">
        <v>26412</v>
      </c>
      <c r="E4318" s="1">
        <f>IFERROR(YEAR(D4318),LEFT(D4318,4))</f>
        <v>1972</v>
      </c>
      <c r="F4318" s="1" t="str">
        <f>IF(ISTEXT(D4318),RIGHT(D4318,5),TEXT(D4318,"mm/dd"))</f>
        <v>04/23</v>
      </c>
      <c r="G4318" s="39">
        <f>SUM(MID(E4318,1,1),MID(E4318,2,1),MID(E4318,3,1),MID(E4318,4,1),MID(F4318,1,1),MID(F4318,2,1),MID(F4318,4,1),MID(F4318,5,1))</f>
        <v>28</v>
      </c>
      <c r="H4318" s="41">
        <f>IF(MOD(G4318,9)=0,9,MOD(G4318,9))</f>
        <v>1</v>
      </c>
      <c r="I4318" s="45" t="str">
        <f>IFERROR(MID("日月火水木金土",WEEKDAY(D4318),1),"")</f>
        <v>日</v>
      </c>
      <c r="J4318" s="304" t="s">
        <v>6001</v>
      </c>
      <c r="K4318" s="202" t="str">
        <f>VLOOKUP(F4318,石と花メイン,3,FALSE)</f>
        <v>●翡翠</v>
      </c>
      <c r="L4318" s="297" t="str">
        <f>VLOOKUP(F4318,石と花メイン,4,FALSE)</f>
        <v>カンパニュラ【釣鐘草】</v>
      </c>
      <c r="M4318" s="393">
        <f>IF(OR(MONTH(F4318)&lt;7,AND(MONTH(F4318)=7,DAY(F4318)&lt;=25)),
MOD(SUM((E4318-1901)*365,259),260),
MOD(SUM((E4318-1900)*365,259),260))</f>
        <v>174</v>
      </c>
      <c r="N4318" s="390">
        <f>IF(AND(MONTH(F4318)=7,DAY(F4318)&gt;25),1,
ROUNDDOWN((SUM(VLOOKUP(MONTH(F4318),D暦変換用数値,2,FALSE),DAY(F4318))/28)+1,0))</f>
        <v>10</v>
      </c>
      <c r="O4318" s="205">
        <f>IF(AND(MONTH(F4318)=7,DAY(F4318)&gt;25),DAY(F4318)-25,
MOD((SUM(VLOOKUP(MONTH(F4318),D暦変換用数値,2,FALSE),DAY(F4318))),28)+1)</f>
        <v>20</v>
      </c>
      <c r="P4318" s="406">
        <f>IF(OR(MONTH(F4318)&lt;7,AND(MONTH(F4318)=7,DAY(F4318)&lt;=25)),
MOD(SUM((E4318-1901)*365,(N4318-1)*28,O4318,258),260),
MOD(SUM((E4318-1900)*365,(N4318-1)*28,O4318,258),260))</f>
        <v>185</v>
      </c>
      <c r="Q4318" s="372" t="str">
        <f>VLOOKUP(MOD(P4318,4),色,2,FALSE)</f>
        <v>赤い</v>
      </c>
      <c r="R4318" s="290" t="str">
        <f>VLOOKUP(MOD(P4318,13),銀河の音,2,FALSE)</f>
        <v>電気の</v>
      </c>
      <c r="S4318" s="383" t="str">
        <f>VLOOKUP(MOD(P4318,20),太陽の紋章,2,FALSE)</f>
        <v>蛇</v>
      </c>
      <c r="T4318" s="111" t="s">
        <v>4901</v>
      </c>
    </row>
    <row r="4319" spans="1:20">
      <c r="A4319" s="334" t="str">
        <f>VLOOKUP(MOD(E4319,10),十干,2,FALSE)</f>
        <v>壬</v>
      </c>
      <c r="B4319" s="331" t="str">
        <f>VLOOKUP(MOD(E4319,12),十二支,3,FALSE)</f>
        <v xml:space="preserve">11 木 </v>
      </c>
      <c r="C4319" s="336" t="str">
        <f>VLOOKUP(F4319,星座,3,TRUE)</f>
        <v xml:space="preserve">13 金 </v>
      </c>
      <c r="D4319" s="534">
        <v>26414</v>
      </c>
      <c r="E4319" s="131">
        <f>IFERROR(YEAR(D4319),LEFT(D4319,4))</f>
        <v>1972</v>
      </c>
      <c r="F4319" s="131" t="str">
        <f>IF(ISTEXT(D4319),RIGHT(D4319,5),TEXT(D4319,"mm/dd"))</f>
        <v>04/25</v>
      </c>
      <c r="G4319" s="133">
        <f>SUM(MID(E4319,1,1),MID(E4319,2,1),MID(E4319,3,1),MID(E4319,4,1),MID(F4319,1,1),MID(F4319,2,1),MID(F4319,4,1),MID(F4319,5,1))</f>
        <v>30</v>
      </c>
      <c r="H4319" s="133">
        <f>IF(MOD(G4319,9)=0,9,MOD(G4319,9))</f>
        <v>3</v>
      </c>
      <c r="I4319" s="131" t="str">
        <f>IFERROR(MID("日月火水木金土",WEEKDAY(D4319),1),"")</f>
        <v>火</v>
      </c>
      <c r="J4319" s="306" t="s">
        <v>8481</v>
      </c>
      <c r="K4319" s="335" t="str">
        <f>VLOOKUP(F4319,石と花メイン,3,FALSE)</f>
        <v>■赤縞瑪瑙</v>
      </c>
      <c r="L4319" s="302" t="str">
        <f>VLOOKUP(F4319,石と花メイン,4,FALSE)</f>
        <v>芝桜【花詰草】</v>
      </c>
      <c r="M4319" s="396">
        <f>IF(OR(MONTH(F4319)&lt;7,AND(MONTH(F4319)=7,DAY(F4319)&lt;=25)),
MOD(SUM((E4319-1901)*365,259),260),
MOD(SUM((E4319-1900)*365,259),260))</f>
        <v>174</v>
      </c>
      <c r="N4319" s="335">
        <f>IF(AND(MONTH(F4319)=7,DAY(F4319)&gt;25),1,
ROUNDDOWN((SUM(VLOOKUP(MONTH(F4319),D暦変換用数値,2,FALSE),DAY(F4319))/28)+1,0))</f>
        <v>10</v>
      </c>
      <c r="O4319" s="132">
        <f>IF(AND(MONTH(F4319)=7,DAY(F4319)&gt;25),DAY(F4319)-25,
MOD((SUM(VLOOKUP(MONTH(F4319),D暦変換用数値,2,FALSE),DAY(F4319))),28)+1)</f>
        <v>22</v>
      </c>
      <c r="P4319" s="404">
        <f>IF(OR(MONTH(F4319)&lt;7,AND(MONTH(F4319)=7,DAY(F4319)&lt;=25)),
MOD(SUM((E4319-1901)*365,(N4319-1)*28,O4319,258),260),
MOD(SUM((E4319-1900)*365,(N4319-1)*28,O4319,258),260))</f>
        <v>187</v>
      </c>
      <c r="Q4319" s="376" t="str">
        <f>VLOOKUP(MOD(P4319,4),色,2,FALSE)</f>
        <v>青い</v>
      </c>
      <c r="R4319" s="333" t="str">
        <f>VLOOKUP(MOD(P4319,13),銀河の音,2,FALSE)</f>
        <v>倍音の</v>
      </c>
      <c r="S4319" s="387" t="str">
        <f>VLOOKUP(MOD(P4319,20),太陽の紋章,2,FALSE)</f>
        <v>手</v>
      </c>
      <c r="T4319" s="128" t="s">
        <v>8482</v>
      </c>
    </row>
    <row r="4320" spans="1:20">
      <c r="A4320" s="50" t="str">
        <f>VLOOKUP(MOD(E4320,10),十干,2,FALSE)</f>
        <v>壬</v>
      </c>
      <c r="B4320" s="199" t="str">
        <f>VLOOKUP(MOD(E4320,12),十二支,3,FALSE)</f>
        <v xml:space="preserve">11 木 </v>
      </c>
      <c r="C4320" s="201" t="str">
        <f>VLOOKUP(F4320,星座,3,TRUE)</f>
        <v xml:space="preserve">13 金 </v>
      </c>
      <c r="D4320" s="531">
        <v>26419</v>
      </c>
      <c r="E4320" s="1">
        <f>IFERROR(YEAR(D4320),LEFT(D4320,4))</f>
        <v>1972</v>
      </c>
      <c r="F4320" s="1" t="str">
        <f>IF(ISTEXT(D4320),RIGHT(D4320,5),TEXT(D4320,"mm/dd"))</f>
        <v>04/30</v>
      </c>
      <c r="G4320" s="39">
        <f>SUM(MID(E4320,1,1),MID(E4320,2,1),MID(E4320,3,1),MID(E4320,4,1),MID(F4320,1,1),MID(F4320,2,1),MID(F4320,4,1),MID(F4320,5,1))</f>
        <v>26</v>
      </c>
      <c r="H4320" s="41">
        <f>IF(MOD(G4320,9)=0,9,MOD(G4320,9))</f>
        <v>8</v>
      </c>
      <c r="I4320" s="45" t="str">
        <f>IFERROR(MID("日月火水木金土",WEEKDAY(D4320),1),"")</f>
        <v>日</v>
      </c>
      <c r="J4320" s="304" t="s">
        <v>2379</v>
      </c>
      <c r="K4320" s="202" t="str">
        <f>VLOOKUP(F4320,石と花メイン,3,FALSE)</f>
        <v>◇金剛石</v>
      </c>
      <c r="L4320" s="297" t="str">
        <f>VLOOKUP(F4320,石と花メイン,4,FALSE)</f>
        <v>金鎖【黄花藤】</v>
      </c>
      <c r="M4320" s="393">
        <f>IF(OR(MONTH(F4320)&lt;7,AND(MONTH(F4320)=7,DAY(F4320)&lt;=25)),
MOD(SUM((E4320-1901)*365,259),260),
MOD(SUM((E4320-1900)*365,259),260))</f>
        <v>174</v>
      </c>
      <c r="N4320" s="390">
        <f>IF(AND(MONTH(F4320)=7,DAY(F4320)&gt;25),1,
ROUNDDOWN((SUM(VLOOKUP(MONTH(F4320),D暦変換用数値,2,FALSE),DAY(F4320))/28)+1,0))</f>
        <v>10</v>
      </c>
      <c r="O4320" s="205">
        <f>IF(AND(MONTH(F4320)=7,DAY(F4320)&gt;25),DAY(F4320)-25,
MOD((SUM(VLOOKUP(MONTH(F4320),D暦変換用数値,2,FALSE),DAY(F4320))),28)+1)</f>
        <v>27</v>
      </c>
      <c r="P4320" s="406">
        <f>IF(OR(MONTH(F4320)&lt;7,AND(MONTH(F4320)=7,DAY(F4320)&lt;=25)),
MOD(SUM((E4320-1901)*365,(N4320-1)*28,O4320,258),260),
MOD(SUM((E4320-1900)*365,(N4320-1)*28,O4320,258),260))</f>
        <v>192</v>
      </c>
      <c r="Q4320" s="373" t="str">
        <f>VLOOKUP(MOD(P4320,4),色,2,FALSE)</f>
        <v>黄色い</v>
      </c>
      <c r="R4320" s="291" t="str">
        <f>VLOOKUP(MOD(P4320,13),銀河の音,2,FALSE)</f>
        <v>惑星の</v>
      </c>
      <c r="S4320" s="384" t="str">
        <f>VLOOKUP(MOD(P4320,20),太陽の紋章,2,FALSE)</f>
        <v>人</v>
      </c>
      <c r="T4320" s="98" t="s">
        <v>3736</v>
      </c>
    </row>
    <row r="4321" spans="1:20">
      <c r="A4321" s="50" t="str">
        <f>VLOOKUP(MOD(E4321,10),十干,2,FALSE)</f>
        <v>壬</v>
      </c>
      <c r="B4321" s="199" t="str">
        <f>VLOOKUP(MOD(E4321,12),十二支,3,FALSE)</f>
        <v xml:space="preserve">11 木 </v>
      </c>
      <c r="C4321" s="201" t="str">
        <f>VLOOKUP(F4321,星座,3,TRUE)</f>
        <v xml:space="preserve">13 金 </v>
      </c>
      <c r="D4321" s="531">
        <v>26425</v>
      </c>
      <c r="E4321" s="1">
        <f>IFERROR(YEAR(D4321),LEFT(D4321,4))</f>
        <v>1972</v>
      </c>
      <c r="F4321" s="1" t="str">
        <f>IF(ISTEXT(D4321),RIGHT(D4321,5),TEXT(D4321,"mm/dd"))</f>
        <v>05/06</v>
      </c>
      <c r="G4321" s="39">
        <f>SUM(MID(E4321,1,1),MID(E4321,2,1),MID(E4321,3,1),MID(E4321,4,1),MID(F4321,1,1),MID(F4321,2,1),MID(F4321,4,1),MID(F4321,5,1))</f>
        <v>30</v>
      </c>
      <c r="H4321" s="41">
        <f>IF(MOD(G4321,9)=0,9,MOD(G4321,9))</f>
        <v>3</v>
      </c>
      <c r="I4321" s="45" t="str">
        <f>IFERROR(MID("日月火水木金土",WEEKDAY(D4321),1),"")</f>
        <v>土</v>
      </c>
      <c r="J4321" s="304" t="s">
        <v>2380</v>
      </c>
      <c r="K4321" s="202" t="str">
        <f>VLOOKUP(F4321,石と花メイン,3,FALSE)</f>
        <v>■紅水晶</v>
      </c>
      <c r="L4321" s="297" t="str">
        <f>VLOOKUP(F4321,石と花メイン,4,FALSE)</f>
        <v>著莪【胡蝶花】</v>
      </c>
      <c r="M4321" s="393">
        <f>IF(OR(MONTH(F4321)&lt;7,AND(MONTH(F4321)=7,DAY(F4321)&lt;=25)),
MOD(SUM((E4321-1901)*365,259),260),
MOD(SUM((E4321-1900)*365,259),260))</f>
        <v>174</v>
      </c>
      <c r="N4321" s="390">
        <f>IF(AND(MONTH(F4321)=7,DAY(F4321)&gt;25),1,
ROUNDDOWN((SUM(VLOOKUP(MONTH(F4321),D暦変換用数値,2,FALSE),DAY(F4321))/28)+1,0))</f>
        <v>11</v>
      </c>
      <c r="O4321" s="205">
        <f>IF(AND(MONTH(F4321)=7,DAY(F4321)&gt;25),DAY(F4321)-25,
MOD((SUM(VLOOKUP(MONTH(F4321),D暦変換用数値,2,FALSE),DAY(F4321))),28)+1)</f>
        <v>5</v>
      </c>
      <c r="P4321" s="406">
        <f>IF(OR(MONTH(F4321)&lt;7,AND(MONTH(F4321)=7,DAY(F4321)&lt;=25)),
MOD(SUM((E4321-1901)*365,(N4321-1)*28,O4321,258),260),
MOD(SUM((E4321-1900)*365,(N4321-1)*28,O4321,258),260))</f>
        <v>198</v>
      </c>
      <c r="Q4321" s="375" t="str">
        <f>VLOOKUP(MOD(P4321,4),色,2,FALSE)</f>
        <v>白い</v>
      </c>
      <c r="R4321" s="293" t="str">
        <f>VLOOKUP(MOD(P4321,13),銀河の音,2,FALSE)</f>
        <v>電気の</v>
      </c>
      <c r="S4321" s="386" t="str">
        <f>VLOOKUP(MOD(P4321,20),太陽の紋章,2,FALSE)</f>
        <v>鏡</v>
      </c>
      <c r="T4321" s="97" t="s">
        <v>67</v>
      </c>
    </row>
    <row r="4322" spans="1:20">
      <c r="A4322" s="334" t="str">
        <f>VLOOKUP(MOD(E4322,10),十干,2,FALSE)</f>
        <v>壬</v>
      </c>
      <c r="B4322" s="331" t="str">
        <f>VLOOKUP(MOD(E4322,12),十二支,3,FALSE)</f>
        <v xml:space="preserve">11 木 </v>
      </c>
      <c r="C4322" s="336" t="str">
        <f>VLOOKUP(F4322,星座,3,TRUE)</f>
        <v xml:space="preserve">13 金 </v>
      </c>
      <c r="D4322" s="540">
        <v>26425</v>
      </c>
      <c r="E4322" s="131">
        <f>IFERROR(YEAR(D4322),LEFT(D4322,4))</f>
        <v>1972</v>
      </c>
      <c r="F4322" s="538" t="str">
        <f>IF(ISTEXT(D4322),RIGHT(D4322,5),TEXT(D4322,"mm/dd"))</f>
        <v>05/06</v>
      </c>
      <c r="G4322" s="133">
        <f>SUM(MID(E4322,1,1),MID(E4322,2,1),MID(E4322,3,1),MID(E4322,4,1),MID(F4322,1,1),MID(F4322,2,1),MID(F4322,4,1),MID(F4322,5,1))</f>
        <v>30</v>
      </c>
      <c r="H4322" s="133">
        <f>IF(MOD(G4322,9)=0,9,MOD(G4322,9))</f>
        <v>3</v>
      </c>
      <c r="I4322" s="131" t="str">
        <f>IFERROR(MID("日月火水木金土",WEEKDAY(D4322),1),"")</f>
        <v>土</v>
      </c>
      <c r="J4322" s="306" t="s">
        <v>9400</v>
      </c>
      <c r="K4322" s="335" t="str">
        <f>VLOOKUP(F4322,石と花メイン,3,FALSE)</f>
        <v>■紅水晶</v>
      </c>
      <c r="L4322" s="302" t="str">
        <f>VLOOKUP(F4322,石と花メイン,4,FALSE)</f>
        <v>著莪【胡蝶花】</v>
      </c>
      <c r="M4322" s="396">
        <f>IF(OR(MONTH(F4322)&lt;7,AND(MONTH(F4322)=7,DAY(F4322)&lt;=25)),
MOD(SUM((E4322-1901)*365,259),260),
MOD(SUM((E4322-1900)*365,259),260))</f>
        <v>174</v>
      </c>
      <c r="N4322" s="335">
        <f>IF(AND(MONTH(F4322)=7,DAY(F4322)&gt;25),1,
ROUNDDOWN((SUM(VLOOKUP(MONTH(F4322),D暦変換用数値,2,FALSE),DAY(F4322))/28)+1,0))</f>
        <v>11</v>
      </c>
      <c r="O4322" s="132">
        <f>IF(AND(MONTH(F4322)=7,DAY(F4322)&gt;25),DAY(F4322)-25,
MOD((SUM(VLOOKUP(MONTH(F4322),D暦変換用数値,2,FALSE),DAY(F4322))),28)+1)</f>
        <v>5</v>
      </c>
      <c r="P4322" s="404">
        <f>IF(OR(MONTH(F4322)&lt;7,AND(MONTH(F4322)=7,DAY(F4322)&lt;=25)),
MOD(SUM((E4322-1901)*365,(N4322-1)*28,O4322,258),260),
MOD(SUM((E4322-1900)*365,(N4322-1)*28,O4322,258),260))</f>
        <v>198</v>
      </c>
      <c r="Q4322" s="376" t="str">
        <f>VLOOKUP(MOD(P4322,4),色,2,FALSE)</f>
        <v>白い</v>
      </c>
      <c r="R4322" s="333" t="str">
        <f>VLOOKUP(MOD(P4322,13),銀河の音,2,FALSE)</f>
        <v>電気の</v>
      </c>
      <c r="S4322" s="387" t="str">
        <f>VLOOKUP(MOD(P4322,20),太陽の紋章,2,FALSE)</f>
        <v>鏡</v>
      </c>
      <c r="T4322" s="145"/>
    </row>
    <row r="4323" spans="1:20">
      <c r="A4323" s="334" t="str">
        <f>VLOOKUP(MOD(E4323,10),十干,2,FALSE)</f>
        <v>壬</v>
      </c>
      <c r="B4323" s="331" t="str">
        <f>VLOOKUP(MOD(E4323,12),十二支,3,FALSE)</f>
        <v xml:space="preserve">11 木 </v>
      </c>
      <c r="C4323" s="336" t="str">
        <f>VLOOKUP(F4323,星座,3,TRUE)</f>
        <v xml:space="preserve">13 金 </v>
      </c>
      <c r="D4323" s="540">
        <v>26427</v>
      </c>
      <c r="E4323" s="131">
        <f>IFERROR(YEAR(D4323),LEFT(D4323,4))</f>
        <v>1972</v>
      </c>
      <c r="F4323" s="538" t="str">
        <f>IF(ISTEXT(D4323),RIGHT(D4323,5),TEXT(D4323,"mm/dd"))</f>
        <v>05/08</v>
      </c>
      <c r="G4323" s="133">
        <f>SUM(MID(E4323,1,1),MID(E4323,2,1),MID(E4323,3,1),MID(E4323,4,1),MID(F4323,1,1),MID(F4323,2,1),MID(F4323,4,1),MID(F4323,5,1))</f>
        <v>32</v>
      </c>
      <c r="H4323" s="133">
        <f>IF(MOD(G4323,9)=0,9,MOD(G4323,9))</f>
        <v>5</v>
      </c>
      <c r="I4323" s="131" t="str">
        <f>IFERROR(MID("日月火水木金土",WEEKDAY(D4323),1),"")</f>
        <v>月</v>
      </c>
      <c r="J4323" s="306" t="s">
        <v>9339</v>
      </c>
      <c r="K4323" s="335" t="str">
        <f>VLOOKUP(F4323,石と花メイン,3,FALSE)</f>
        <v>◆翠玉</v>
      </c>
      <c r="L4323" s="302" t="str">
        <f>VLOOKUP(F4323,石と花メイン,4,FALSE)</f>
        <v>花菖蒲</v>
      </c>
      <c r="M4323" s="396">
        <f>IF(OR(MONTH(F4323)&lt;7,AND(MONTH(F4323)=7,DAY(F4323)&lt;=25)),
MOD(SUM((E4323-1901)*365,259),260),
MOD(SUM((E4323-1900)*365,259),260))</f>
        <v>174</v>
      </c>
      <c r="N4323" s="335">
        <f>IF(AND(MONTH(F4323)=7,DAY(F4323)&gt;25),1,
ROUNDDOWN((SUM(VLOOKUP(MONTH(F4323),D暦変換用数値,2,FALSE),DAY(F4323))/28)+1,0))</f>
        <v>11</v>
      </c>
      <c r="O4323" s="132">
        <f>IF(AND(MONTH(F4323)=7,DAY(F4323)&gt;25),DAY(F4323)-25,
MOD((SUM(VLOOKUP(MONTH(F4323),D暦変換用数値,2,FALSE),DAY(F4323))),28)+1)</f>
        <v>7</v>
      </c>
      <c r="P4323" s="404">
        <f>IF(OR(MONTH(F4323)&lt;7,AND(MONTH(F4323)=7,DAY(F4323)&lt;=25)),
MOD(SUM((E4323-1901)*365,(N4323-1)*28,O4323,258),260),
MOD(SUM((E4323-1900)*365,(N4323-1)*28,O4323,258),260))</f>
        <v>200</v>
      </c>
      <c r="Q4323" s="376" t="str">
        <f>VLOOKUP(MOD(P4323,4),色,2,FALSE)</f>
        <v>黄色い</v>
      </c>
      <c r="R4323" s="333" t="str">
        <f>VLOOKUP(MOD(P4323,13),銀河の音,2,FALSE)</f>
        <v>倍音の</v>
      </c>
      <c r="S4323" s="387" t="str">
        <f>VLOOKUP(MOD(P4323,20),太陽の紋章,2,FALSE)</f>
        <v>太陽</v>
      </c>
      <c r="T4323" s="119" t="s">
        <v>9340</v>
      </c>
    </row>
    <row r="4324" spans="1:20">
      <c r="A4324" s="334" t="str">
        <f>VLOOKUP(MOD(E4324,10),十干,2,FALSE)</f>
        <v>壬</v>
      </c>
      <c r="B4324" s="331" t="str">
        <f>VLOOKUP(MOD(E4324,12),十二支,3,FALSE)</f>
        <v xml:space="preserve">11 木 </v>
      </c>
      <c r="C4324" s="336" t="str">
        <f>VLOOKUP(F4324,星座,3,TRUE)</f>
        <v xml:space="preserve">13 金 </v>
      </c>
      <c r="D4324" s="534">
        <v>26433</v>
      </c>
      <c r="E4324" s="131">
        <f>IFERROR(YEAR(D4324),LEFT(D4324,4))</f>
        <v>1972</v>
      </c>
      <c r="F4324" s="131" t="str">
        <f>IF(ISTEXT(D4324),RIGHT(D4324,5),TEXT(D4324,"mm/dd"))</f>
        <v>05/14</v>
      </c>
      <c r="G4324" s="133">
        <f>SUM(MID(E4324,1,1),MID(E4324,2,1),MID(E4324,3,1),MID(E4324,4,1),MID(F4324,1,1),MID(F4324,2,1),MID(F4324,4,1),MID(F4324,5,1))</f>
        <v>29</v>
      </c>
      <c r="H4324" s="133">
        <f>IF(MOD(G4324,9)=0,9,MOD(G4324,9))</f>
        <v>2</v>
      </c>
      <c r="I4324" s="131" t="str">
        <f>IFERROR(MID("日月火水木金土",WEEKDAY(D4324),1),"")</f>
        <v>日</v>
      </c>
      <c r="J4324" s="306" t="s">
        <v>7891</v>
      </c>
      <c r="K4324" s="335" t="str">
        <f>VLOOKUP(F4324,石と花メイン,3,FALSE)</f>
        <v>●珊瑚</v>
      </c>
      <c r="L4324" s="302" t="str">
        <f>VLOOKUP(F4324,石と花メイン,4,FALSE)</f>
        <v>ペチュニア【衝羽根朝顔】</v>
      </c>
      <c r="M4324" s="396">
        <f>IF(OR(MONTH(F4324)&lt;7,AND(MONTH(F4324)=7,DAY(F4324)&lt;=25)),
MOD(SUM((E4324-1901)*365,259),260),
MOD(SUM((E4324-1900)*365,259),260))</f>
        <v>174</v>
      </c>
      <c r="N4324" s="335">
        <f>IF(AND(MONTH(F4324)=7,DAY(F4324)&gt;25),1,
ROUNDDOWN((SUM(VLOOKUP(MONTH(F4324),D暦変換用数値,2,FALSE),DAY(F4324))/28)+1,0))</f>
        <v>11</v>
      </c>
      <c r="O4324" s="132">
        <f>IF(AND(MONTH(F4324)=7,DAY(F4324)&gt;25),DAY(F4324)-25,
MOD((SUM(VLOOKUP(MONTH(F4324),D暦変換用数値,2,FALSE),DAY(F4324))),28)+1)</f>
        <v>13</v>
      </c>
      <c r="P4324" s="404">
        <f>IF(OR(MONTH(F4324)&lt;7,AND(MONTH(F4324)=7,DAY(F4324)&lt;=25)),
MOD(SUM((E4324-1901)*365,(N4324-1)*28,O4324,258),260),
MOD(SUM((E4324-1900)*365,(N4324-1)*28,O4324,258),260))</f>
        <v>206</v>
      </c>
      <c r="Q4324" s="376" t="str">
        <f>VLOOKUP(MOD(P4324,4),色,2,FALSE)</f>
        <v>白い</v>
      </c>
      <c r="R4324" s="333" t="str">
        <f>VLOOKUP(MOD(P4324,13),銀河の音,2,FALSE)</f>
        <v>スペクトルの</v>
      </c>
      <c r="S4324" s="387" t="str">
        <f>VLOOKUP(MOD(P4324,20),太陽の紋章,2,FALSE)</f>
        <v>世界の橋渡し</v>
      </c>
      <c r="T4324" s="119" t="s">
        <v>7892</v>
      </c>
    </row>
    <row r="4325" spans="1:20">
      <c r="A4325" s="334" t="str">
        <f>VLOOKUP(MOD(E4325,10),十干,2,FALSE)</f>
        <v>甲</v>
      </c>
      <c r="B4325" s="331" t="str">
        <f>VLOOKUP(MOD(E4325,12),十二支,3,FALSE)</f>
        <v xml:space="preserve">11 木 </v>
      </c>
      <c r="C4325" s="336" t="str">
        <f>VLOOKUP(F4325,星座,3,TRUE)</f>
        <v xml:space="preserve">13 金 </v>
      </c>
      <c r="D4325" s="534">
        <v>30796</v>
      </c>
      <c r="E4325" s="131">
        <f>IFERROR(YEAR(D4325),LEFT(D4325,4))</f>
        <v>1984</v>
      </c>
      <c r="F4325" s="131" t="str">
        <f>IF(ISTEXT(D4325),RIGHT(D4325,5),TEXT(D4325,"mm/dd"))</f>
        <v>04/24</v>
      </c>
      <c r="G4325" s="133">
        <f>SUM(MID(E4325,1,1),MID(E4325,2,1),MID(E4325,3,1),MID(E4325,4,1),MID(F4325,1,1),MID(F4325,2,1),MID(F4325,4,1),MID(F4325,5,1))</f>
        <v>32</v>
      </c>
      <c r="H4325" s="133">
        <f>IF(MOD(G4325,9)=0,9,MOD(G4325,9))</f>
        <v>5</v>
      </c>
      <c r="I4325" s="131" t="str">
        <f>IFERROR(MID("日月火水木金土",WEEKDAY(D4325),1),"")</f>
        <v>火</v>
      </c>
      <c r="J4325" s="306" t="s">
        <v>8279</v>
      </c>
      <c r="K4325" s="335" t="str">
        <f>VLOOKUP(F4325,石と花メイン,3,FALSE)</f>
        <v>□水晶</v>
      </c>
      <c r="L4325" s="302" t="str">
        <f>VLOOKUP(F4325,石と花メイン,4,FALSE)</f>
        <v>ゼラニウム【天竺葵】</v>
      </c>
      <c r="M4325" s="396">
        <f>IF(OR(MONTH(F4325)&lt;7,AND(MONTH(F4325)=7,DAY(F4325)&lt;=25)),
MOD(SUM((E4325-1901)*365,259),260),
MOD(SUM((E4325-1900)*365,259),260))</f>
        <v>134</v>
      </c>
      <c r="N4325" s="335">
        <f>IF(AND(MONTH(F4325)=7,DAY(F4325)&gt;25),1,
ROUNDDOWN((SUM(VLOOKUP(MONTH(F4325),D暦変換用数値,2,FALSE),DAY(F4325))/28)+1,0))</f>
        <v>10</v>
      </c>
      <c r="O4325" s="132">
        <f>IF(AND(MONTH(F4325)=7,DAY(F4325)&gt;25),DAY(F4325)-25,
MOD((SUM(VLOOKUP(MONTH(F4325),D暦変換用数値,2,FALSE),DAY(F4325))),28)+1)</f>
        <v>21</v>
      </c>
      <c r="P4325" s="404">
        <f>IF(OR(MONTH(F4325)&lt;7,AND(MONTH(F4325)=7,DAY(F4325)&lt;=25)),
MOD(SUM((E4325-1901)*365,(N4325-1)*28,O4325,258),260),
MOD(SUM((E4325-1900)*365,(N4325-1)*28,O4325,258),260))</f>
        <v>146</v>
      </c>
      <c r="Q4325" s="376" t="str">
        <f>VLOOKUP(MOD(P4325,4),色,2,FALSE)</f>
        <v>白い</v>
      </c>
      <c r="R4325" s="333" t="str">
        <f>VLOOKUP(MOD(P4325,13),銀河の音,2,FALSE)</f>
        <v>電気の</v>
      </c>
      <c r="S4325" s="387" t="str">
        <f>VLOOKUP(MOD(P4325,20),太陽の紋章,2,FALSE)</f>
        <v>世界の橋渡し</v>
      </c>
      <c r="T4325" s="126" t="s">
        <v>8280</v>
      </c>
    </row>
    <row r="4326" spans="1:20">
      <c r="A4326" s="76" t="str">
        <f>VLOOKUP(MOD(E4326,10),十干,2,FALSE)</f>
        <v>甲</v>
      </c>
      <c r="B4326" s="199" t="str">
        <f>VLOOKUP(MOD(E4326,12),十二支,3,FALSE)</f>
        <v xml:space="preserve">11 木 </v>
      </c>
      <c r="C4326" s="201" t="str">
        <f>VLOOKUP(F4326,星座,3,TRUE)</f>
        <v xml:space="preserve">13 金 </v>
      </c>
      <c r="D4326" s="534">
        <v>30809</v>
      </c>
      <c r="E4326" s="116">
        <f>IFERROR(YEAR(D4326),LEFT(D4326,4))</f>
        <v>1984</v>
      </c>
      <c r="F4326" s="116" t="str">
        <f>IF(ISTEXT(D4326),RIGHT(D4326,5),TEXT(D4326,"mm/dd"))</f>
        <v>05/07</v>
      </c>
      <c r="G4326" s="120">
        <f>SUM(MID(E4326,1,1),MID(E4326,2,1),MID(E4326,3,1),MID(E4326,4,1),MID(F4326,1,1),MID(F4326,2,1),MID(F4326,4,1),MID(F4326,5,1))</f>
        <v>34</v>
      </c>
      <c r="H4326" s="120">
        <f>IF(MOD(G4326,9)=0,9,MOD(G4326,9))</f>
        <v>7</v>
      </c>
      <c r="I4326" s="116" t="str">
        <f>IFERROR(MID("日月火水木金土",WEEKDAY(D4326),1),"")</f>
        <v>月</v>
      </c>
      <c r="J4326" s="306" t="s">
        <v>7557</v>
      </c>
      <c r="K4326" s="203" t="str">
        <f>VLOOKUP(F4326,石と花メイン,3,FALSE)</f>
        <v>■紫水晶</v>
      </c>
      <c r="L4326" s="299" t="str">
        <f>VLOOKUP(F4326,石と花メイン,4,FALSE)</f>
        <v>牡丹【富貴草】</v>
      </c>
      <c r="M4326" s="395">
        <f>IF(OR(MONTH(F4326)&lt;7,AND(MONTH(F4326)=7,DAY(F4326)&lt;=25)),
MOD(SUM((E4326-1901)*365,259),260),
MOD(SUM((E4326-1900)*365,259),260))</f>
        <v>134</v>
      </c>
      <c r="N4326" s="121">
        <f>IF(AND(MONTH(F4326)=7,DAY(F4326)&gt;25),1,
ROUNDDOWN((SUM(VLOOKUP(MONTH(F4326),D暦変換用数値,2,FALSE),DAY(F4326))/28)+1,0))</f>
        <v>11</v>
      </c>
      <c r="O4326" s="117">
        <f>IF(AND(MONTH(F4326)=7,DAY(F4326)&gt;25),DAY(F4326)-25,
MOD((SUM(VLOOKUP(MONTH(F4326),D暦変換用数値,2,FALSE),DAY(F4326))),28)+1)</f>
        <v>6</v>
      </c>
      <c r="P4326" s="408">
        <f>IF(OR(MONTH(F4326)&lt;7,AND(MONTH(F4326)=7,DAY(F4326)&lt;=25)),
MOD(SUM((E4326-1901)*365,(N4326-1)*28,O4326,258),260),
MOD(SUM((E4326-1900)*365,(N4326-1)*28,O4326,258),260))</f>
        <v>159</v>
      </c>
      <c r="Q4326" s="374" t="str">
        <f>VLOOKUP(MOD(P4326,4),色,2,FALSE)</f>
        <v>青い</v>
      </c>
      <c r="R4326" s="292" t="str">
        <f>VLOOKUP(MOD(P4326,13),銀河の音,2,FALSE)</f>
        <v>電気の</v>
      </c>
      <c r="S4326" s="385" t="str">
        <f>VLOOKUP(MOD(P4326,20),太陽の紋章,2,FALSE)</f>
        <v>嵐</v>
      </c>
      <c r="T4326" s="118"/>
    </row>
    <row r="4327" spans="1:20">
      <c r="A4327" s="50" t="str">
        <f>VLOOKUP(MOD(E4327,10),十干,2,FALSE)</f>
        <v>甲</v>
      </c>
      <c r="B4327" s="199" t="str">
        <f>VLOOKUP(MOD(E4327,12),十二支,3,FALSE)</f>
        <v xml:space="preserve">11 木 </v>
      </c>
      <c r="C4327" s="201" t="str">
        <f>VLOOKUP(F4327,星座,3,TRUE)</f>
        <v xml:space="preserve">13 金 </v>
      </c>
      <c r="D4327" s="531">
        <v>30811</v>
      </c>
      <c r="E4327" s="1">
        <f>IFERROR(YEAR(D4327),LEFT(D4327,4))</f>
        <v>1984</v>
      </c>
      <c r="F4327" s="1" t="str">
        <f>IF(ISTEXT(D4327),RIGHT(D4327,5),TEXT(D4327,"mm/dd"))</f>
        <v>05/09</v>
      </c>
      <c r="G4327" s="39">
        <f>SUM(MID(E4327,1,1),MID(E4327,2,1),MID(E4327,3,1),MID(E4327,4,1),MID(F4327,1,1),MID(F4327,2,1),MID(F4327,4,1),MID(F4327,5,1))</f>
        <v>36</v>
      </c>
      <c r="H4327" s="41">
        <f>IF(MOD(G4327,9)=0,9,MOD(G4327,9))</f>
        <v>9</v>
      </c>
      <c r="I4327" s="45" t="str">
        <f>IFERROR(MID("日月火水木金土",WEEKDAY(D4327),1),"")</f>
        <v>水</v>
      </c>
      <c r="J4327" s="304" t="s">
        <v>2381</v>
      </c>
      <c r="K4327" s="202" t="str">
        <f>VLOOKUP(F4327,石と花メイン,3,FALSE)</f>
        <v>◇金剛石</v>
      </c>
      <c r="L4327" s="297" t="str">
        <f>VLOOKUP(F4327,石と花メイン,4,FALSE)</f>
        <v>八重桜</v>
      </c>
      <c r="M4327" s="393">
        <f>IF(OR(MONTH(F4327)&lt;7,AND(MONTH(F4327)=7,DAY(F4327)&lt;=25)),
MOD(SUM((E4327-1901)*365,259),260),
MOD(SUM((E4327-1900)*365,259),260))</f>
        <v>134</v>
      </c>
      <c r="N4327" s="390">
        <f>IF(AND(MONTH(F4327)=7,DAY(F4327)&gt;25),1,
ROUNDDOWN((SUM(VLOOKUP(MONTH(F4327),D暦変換用数値,2,FALSE),DAY(F4327))/28)+1,0))</f>
        <v>11</v>
      </c>
      <c r="O4327" s="205">
        <f>IF(AND(MONTH(F4327)=7,DAY(F4327)&gt;25),DAY(F4327)-25,
MOD((SUM(VLOOKUP(MONTH(F4327),D暦変換用数値,2,FALSE),DAY(F4327))),28)+1)</f>
        <v>8</v>
      </c>
      <c r="P4327" s="406">
        <f>IF(OR(MONTH(F4327)&lt;7,AND(MONTH(F4327)=7,DAY(F4327)&lt;=25)),
MOD(SUM((E4327-1901)*365,(N4327-1)*28,O4327,258),260),
MOD(SUM((E4327-1900)*365,(N4327-1)*28,O4327,258),260))</f>
        <v>161</v>
      </c>
      <c r="Q4327" s="372" t="str">
        <f>VLOOKUP(MOD(P4327,4),色,2,FALSE)</f>
        <v>赤い</v>
      </c>
      <c r="R4327" s="290" t="str">
        <f>VLOOKUP(MOD(P4327,13),銀河の音,2,FALSE)</f>
        <v>倍音の</v>
      </c>
      <c r="S4327" s="383" t="str">
        <f>VLOOKUP(MOD(P4327,20),太陽の紋章,2,FALSE)</f>
        <v>竜</v>
      </c>
      <c r="T4327" s="103" t="s">
        <v>68</v>
      </c>
    </row>
    <row r="4328" spans="1:20">
      <c r="A4328" s="334" t="str">
        <f>VLOOKUP(MOD(E4328,10),十干,2,FALSE)</f>
        <v>甲</v>
      </c>
      <c r="B4328" s="331" t="str">
        <f>VLOOKUP(MOD(E4328,12),十二支,3,FALSE)</f>
        <v xml:space="preserve">11 木 </v>
      </c>
      <c r="C4328" s="336" t="str">
        <f>VLOOKUP(F4328,星座,3,TRUE)</f>
        <v xml:space="preserve">13 金 </v>
      </c>
      <c r="D4328" s="534">
        <v>30816</v>
      </c>
      <c r="E4328" s="131">
        <f>IFERROR(YEAR(D4328),LEFT(D4328,4))</f>
        <v>1984</v>
      </c>
      <c r="F4328" s="131" t="str">
        <f>IF(ISTEXT(D4328),RIGHT(D4328,5),TEXT(D4328,"mm/dd"))</f>
        <v>05/14</v>
      </c>
      <c r="G4328" s="133">
        <f>SUM(MID(E4328,1,1),MID(E4328,2,1),MID(E4328,3,1),MID(E4328,4,1),MID(F4328,1,1),MID(F4328,2,1),MID(F4328,4,1),MID(F4328,5,1))</f>
        <v>32</v>
      </c>
      <c r="H4328" s="133">
        <f>IF(MOD(G4328,9)=0,9,MOD(G4328,9))</f>
        <v>5</v>
      </c>
      <c r="I4328" s="131" t="str">
        <f>IFERROR(MID("日月火水木金土",WEEKDAY(D4328),1),"")</f>
        <v>月</v>
      </c>
      <c r="J4328" s="306" t="s">
        <v>8417</v>
      </c>
      <c r="K4328" s="335" t="str">
        <f>VLOOKUP(F4328,石と花メイン,3,FALSE)</f>
        <v>●珊瑚</v>
      </c>
      <c r="L4328" s="302" t="str">
        <f>VLOOKUP(F4328,石と花メイン,4,FALSE)</f>
        <v>ペチュニア【衝羽根朝顔】</v>
      </c>
      <c r="M4328" s="396">
        <f>IF(OR(MONTH(F4328)&lt;7,AND(MONTH(F4328)=7,DAY(F4328)&lt;=25)),
MOD(SUM((E4328-1901)*365,259),260),
MOD(SUM((E4328-1900)*365,259),260))</f>
        <v>134</v>
      </c>
      <c r="N4328" s="335">
        <f>IF(AND(MONTH(F4328)=7,DAY(F4328)&gt;25),1,
ROUNDDOWN((SUM(VLOOKUP(MONTH(F4328),D暦変換用数値,2,FALSE),DAY(F4328))/28)+1,0))</f>
        <v>11</v>
      </c>
      <c r="O4328" s="132">
        <f>IF(AND(MONTH(F4328)=7,DAY(F4328)&gt;25),DAY(F4328)-25,
MOD((SUM(VLOOKUP(MONTH(F4328),D暦変換用数値,2,FALSE),DAY(F4328))),28)+1)</f>
        <v>13</v>
      </c>
      <c r="P4328" s="404">
        <f>IF(OR(MONTH(F4328)&lt;7,AND(MONTH(F4328)=7,DAY(F4328)&lt;=25)),
MOD(SUM((E4328-1901)*365,(N4328-1)*28,O4328,258),260),
MOD(SUM((E4328-1900)*365,(N4328-1)*28,O4328,258),260))</f>
        <v>166</v>
      </c>
      <c r="Q4328" s="376" t="str">
        <f>VLOOKUP(MOD(P4328,4),色,2,FALSE)</f>
        <v>白い</v>
      </c>
      <c r="R4328" s="333" t="str">
        <f>VLOOKUP(MOD(P4328,13),銀河の音,2,FALSE)</f>
        <v>惑星の</v>
      </c>
      <c r="S4328" s="387" t="str">
        <f>VLOOKUP(MOD(P4328,20),太陽の紋章,2,FALSE)</f>
        <v>世界の橋渡し</v>
      </c>
      <c r="T4328" s="126" t="s">
        <v>8418</v>
      </c>
    </row>
    <row r="4329" spans="1:20">
      <c r="A4329" s="286" t="str">
        <f>VLOOKUP(MOD(E4329,10),十干,2,FALSE)</f>
        <v>丙</v>
      </c>
      <c r="B4329" s="283" t="str">
        <f>VLOOKUP(MOD(E4329,12),十二支,3,FALSE)</f>
        <v xml:space="preserve">11 木 </v>
      </c>
      <c r="C4329" s="287" t="str">
        <f>VLOOKUP(F4329,星座,3,TRUE)</f>
        <v xml:space="preserve">13 金 </v>
      </c>
      <c r="D4329" s="530">
        <v>35204</v>
      </c>
      <c r="E4329" s="85">
        <f>IFERROR(YEAR(D4329),LEFT(D4329,4))</f>
        <v>1996</v>
      </c>
      <c r="F4329" s="85" t="str">
        <f>IF(ISTEXT(D4329),RIGHT(D4329,5),TEXT(D4329,"mm/dd"))</f>
        <v>05/19</v>
      </c>
      <c r="G4329" s="89">
        <f>SUM(MID(E4329,1,1),MID(E4329,2,1),MID(E4329,3,1),MID(E4329,4,1),MID(F4329,1,1),MID(F4329,2,1),MID(F4329,4,1),MID(F4329,5,1))</f>
        <v>40</v>
      </c>
      <c r="H4329" s="89">
        <f>IF(MOD(G4329,9)=0,9,MOD(G4329,9))</f>
        <v>4</v>
      </c>
      <c r="I4329" s="85" t="str">
        <f>IFERROR(MID("日月火水木金土",WEEKDAY(D4329),1),"")</f>
        <v>日</v>
      </c>
      <c r="J4329" s="308" t="s">
        <v>7643</v>
      </c>
      <c r="K4329" s="87" t="str">
        <f>VLOOKUP(F4329,石と花メイン,3,FALSE)</f>
        <v>◆柘榴石</v>
      </c>
      <c r="L4329" s="300" t="str">
        <f>VLOOKUP(F4329,石と花メイン,4,FALSE)</f>
        <v>芍薬【夷草】</v>
      </c>
      <c r="M4329" s="397">
        <f>IF(OR(MONTH(F4329)&lt;7,AND(MONTH(F4329)=7,DAY(F4329)&lt;=25)),
MOD(SUM((E4329-1901)*365,259),260),
MOD(SUM((E4329-1900)*365,259),260))</f>
        <v>94</v>
      </c>
      <c r="N4329" s="87">
        <f>IF(AND(MONTH(F4329)=7,DAY(F4329)&gt;25),1,
ROUNDDOWN((SUM(VLOOKUP(MONTH(F4329),D暦変換用数値,2,FALSE),DAY(F4329))/28)+1,0))</f>
        <v>11</v>
      </c>
      <c r="O4329" s="82">
        <f>IF(AND(MONTH(F4329)=7,DAY(F4329)&gt;25),DAY(F4329)-25,
MOD((SUM(VLOOKUP(MONTH(F4329),D暦変換用数値,2,FALSE),DAY(F4329))),28)+1)</f>
        <v>18</v>
      </c>
      <c r="P4329" s="409">
        <f>IF(OR(MONTH(F4329)&lt;7,AND(MONTH(F4329)=7,DAY(F4329)&lt;=25)),
MOD(SUM((E4329-1901)*365,(N4329-1)*28,O4329,258),260),
MOD(SUM((E4329-1900)*365,(N4329-1)*28,O4329,258),260))</f>
        <v>131</v>
      </c>
      <c r="Q4329" s="371" t="str">
        <f>VLOOKUP(MOD(P4329,4),色,2,FALSE)</f>
        <v>青い</v>
      </c>
      <c r="R4329" s="289" t="str">
        <f>VLOOKUP(MOD(P4329,13),銀河の音,2,FALSE)</f>
        <v>磁気の</v>
      </c>
      <c r="S4329" s="382" t="str">
        <f>VLOOKUP(MOD(P4329,20),太陽の紋章,2,FALSE)</f>
        <v>猿</v>
      </c>
      <c r="T4329" s="91"/>
    </row>
    <row r="4330" spans="1:20">
      <c r="A4330" s="282" t="str">
        <f>VLOOKUP(MOD(E4330,10),十干,2,FALSE)</f>
        <v>戊</v>
      </c>
      <c r="B4330" s="283" t="str">
        <f>VLOOKUP(MOD(E4330,12),十二支,3,FALSE)</f>
        <v xml:space="preserve">11 木 </v>
      </c>
      <c r="C4330" s="287" t="str">
        <f>VLOOKUP(F4330,星座,3,TRUE)</f>
        <v xml:space="preserve">13 金 </v>
      </c>
      <c r="D4330" s="533">
        <v>39567</v>
      </c>
      <c r="E4330" s="83">
        <f>IFERROR(YEAR(D4330),LEFT(D4330,4))</f>
        <v>2008</v>
      </c>
      <c r="F4330" s="83" t="str">
        <f>IF(ISTEXT(D4330),RIGHT(D4330,5),TEXT(D4330,"mm/dd"))</f>
        <v>04/29</v>
      </c>
      <c r="G4330" s="88">
        <f>SUM(MID(E4330,1,1),MID(E4330,2,1),MID(E4330,3,1),MID(E4330,4,1),MID(F4330,1,1),MID(F4330,2,1),MID(F4330,4,1),MID(F4330,5,1))</f>
        <v>25</v>
      </c>
      <c r="H4330" s="88">
        <f>IF(MOD(G4330,9)=0,9,MOD(G4330,9))</f>
        <v>7</v>
      </c>
      <c r="I4330" s="83" t="str">
        <f>IFERROR(MID("日月火水木金土",WEEKDAY(D4330),1),"")</f>
        <v>火</v>
      </c>
      <c r="J4330" s="303" t="s">
        <v>3754</v>
      </c>
      <c r="K4330" s="87" t="str">
        <f>VLOOKUP(F4330,石と花メイン,3,FALSE)</f>
        <v>○真珠</v>
      </c>
      <c r="L4330" s="296" t="str">
        <f>VLOOKUP(F4330,石と花メイン,4,FALSE)</f>
        <v>乙女椿</v>
      </c>
      <c r="M4330" s="392">
        <f>IF(OR(MONTH(F4330)&lt;7,AND(MONTH(F4330)=7,DAY(F4330)&lt;=25)),
MOD(SUM((E4330-1901)*365,259),260),
MOD(SUM((E4330-1900)*365,259),260))</f>
        <v>54</v>
      </c>
      <c r="N4330" s="330">
        <f>IF(AND(MONTH(F4330)=7,DAY(F4330)&gt;25),1,
ROUNDDOWN((SUM(VLOOKUP(MONTH(F4330),D暦変換用数値,2,FALSE),DAY(F4330))/28)+1,0))</f>
        <v>10</v>
      </c>
      <c r="O4330" s="84">
        <f>IF(AND(MONTH(F4330)=7,DAY(F4330)&gt;25),DAY(F4330)-25,
MOD((SUM(VLOOKUP(MONTH(F4330),D暦変換用数値,2,FALSE),DAY(F4330))),28)+1)</f>
        <v>26</v>
      </c>
      <c r="P4330" s="405">
        <f>IF(OR(MONTH(F4330)&lt;7,AND(MONTH(F4330)=7,DAY(F4330)&lt;=25)),
MOD(SUM((E4330-1901)*365,(N4330-1)*28,O4330,258),260),
MOD(SUM((E4330-1900)*365,(N4330-1)*28,O4330,258),260))</f>
        <v>71</v>
      </c>
      <c r="Q4330" s="371" t="str">
        <f>VLOOKUP(MOD(P4330,4),色,2,FALSE)</f>
        <v>青い</v>
      </c>
      <c r="R4330" s="289" t="str">
        <f>VLOOKUP(MOD(P4330,13),銀河の音,2,FALSE)</f>
        <v>律動の</v>
      </c>
      <c r="S4330" s="382" t="str">
        <f>VLOOKUP(MOD(P4330,20),太陽の紋章,2,FALSE)</f>
        <v>猿</v>
      </c>
      <c r="T4330" s="95" t="s">
        <v>3755</v>
      </c>
    </row>
    <row r="4331" spans="1:20">
      <c r="A4331" s="282" t="str">
        <f>VLOOKUP(MOD(E4331,10),十干,2,FALSE)</f>
        <v>戊</v>
      </c>
      <c r="B4331" s="283" t="str">
        <f>VLOOKUP(MOD(E4331,12),十二支,3,FALSE)</f>
        <v xml:space="preserve">11 木 </v>
      </c>
      <c r="C4331" s="287" t="str">
        <f>VLOOKUP(F4331,星座,3,TRUE)</f>
        <v xml:space="preserve">13 金 </v>
      </c>
      <c r="D4331" s="533">
        <v>39568</v>
      </c>
      <c r="E4331" s="83">
        <f>IFERROR(YEAR(D4331),LEFT(D4331,4))</f>
        <v>2008</v>
      </c>
      <c r="F4331" s="83" t="str">
        <f>IF(ISTEXT(D4331),RIGHT(D4331,5),TEXT(D4331,"mm/dd"))</f>
        <v>04/30</v>
      </c>
      <c r="G4331" s="88">
        <f>SUM(MID(E4331,1,1),MID(E4331,2,1),MID(E4331,3,1),MID(E4331,4,1),MID(F4331,1,1),MID(F4331,2,1),MID(F4331,4,1),MID(F4331,5,1))</f>
        <v>17</v>
      </c>
      <c r="H4331" s="88">
        <f>IF(MOD(G4331,9)=0,9,MOD(G4331,9))</f>
        <v>8</v>
      </c>
      <c r="I4331" s="83" t="str">
        <f>IFERROR(MID("日月火水木金土",WEEKDAY(D4331),1),"")</f>
        <v>水</v>
      </c>
      <c r="J4331" s="303" t="s">
        <v>5195</v>
      </c>
      <c r="K4331" s="87" t="str">
        <f>VLOOKUP(F4331,石と花メイン,3,FALSE)</f>
        <v>◇金剛石</v>
      </c>
      <c r="L4331" s="296" t="str">
        <f>VLOOKUP(F4331,石と花メイン,4,FALSE)</f>
        <v>金鎖【黄花藤】</v>
      </c>
      <c r="M4331" s="392">
        <f>IF(OR(MONTH(F4331)&lt;7,AND(MONTH(F4331)=7,DAY(F4331)&lt;=25)),
MOD(SUM((E4331-1901)*365,259),260),
MOD(SUM((E4331-1900)*365,259),260))</f>
        <v>54</v>
      </c>
      <c r="N4331" s="330">
        <f>IF(AND(MONTH(F4331)=7,DAY(F4331)&gt;25),1,
ROUNDDOWN((SUM(VLOOKUP(MONTH(F4331),D暦変換用数値,2,FALSE),DAY(F4331))/28)+1,0))</f>
        <v>10</v>
      </c>
      <c r="O4331" s="84">
        <f>IF(AND(MONTH(F4331)=7,DAY(F4331)&gt;25),DAY(F4331)-25,
MOD((SUM(VLOOKUP(MONTH(F4331),D暦変換用数値,2,FALSE),DAY(F4331))),28)+1)</f>
        <v>27</v>
      </c>
      <c r="P4331" s="405">
        <f>IF(OR(MONTH(F4331)&lt;7,AND(MONTH(F4331)=7,DAY(F4331)&lt;=25)),
MOD(SUM((E4331-1901)*365,(N4331-1)*28,O4331,258),260),
MOD(SUM((E4331-1900)*365,(N4331-1)*28,O4331,258),260))</f>
        <v>72</v>
      </c>
      <c r="Q4331" s="371" t="str">
        <f>VLOOKUP(MOD(P4331,4),色,2,FALSE)</f>
        <v>黄色い</v>
      </c>
      <c r="R4331" s="289" t="str">
        <f>VLOOKUP(MOD(P4331,13),銀河の音,2,FALSE)</f>
        <v>共振の</v>
      </c>
      <c r="S4331" s="382" t="str">
        <f>VLOOKUP(MOD(P4331,20),太陽の紋章,2,FALSE)</f>
        <v>人</v>
      </c>
      <c r="T4331" s="95" t="s">
        <v>5196</v>
      </c>
    </row>
    <row r="4332" spans="1:20">
      <c r="A4332" s="282" t="str">
        <f>VLOOKUP(MOD(E4332,10),十干,2,FALSE)</f>
        <v>戊</v>
      </c>
      <c r="B4332" s="283" t="str">
        <f>VLOOKUP(MOD(E4332,12),十二支,3,FALSE)</f>
        <v xml:space="preserve">11 木 </v>
      </c>
      <c r="C4332" s="287" t="str">
        <f>VLOOKUP(F4332,星座,3,TRUE)</f>
        <v xml:space="preserve">13 金 </v>
      </c>
      <c r="D4332" s="533">
        <v>39576</v>
      </c>
      <c r="E4332" s="83">
        <f>IFERROR(YEAR(D4332),LEFT(D4332,4))</f>
        <v>2008</v>
      </c>
      <c r="F4332" s="83" t="str">
        <f>IF(ISTEXT(D4332),RIGHT(D4332,5),TEXT(D4332,"mm/dd"))</f>
        <v>05/08</v>
      </c>
      <c r="G4332" s="88">
        <f>SUM(MID(E4332,1,1),MID(E4332,2,1),MID(E4332,3,1),MID(E4332,4,1),MID(F4332,1,1),MID(F4332,2,1),MID(F4332,4,1),MID(F4332,5,1))</f>
        <v>23</v>
      </c>
      <c r="H4332" s="88">
        <f>IF(MOD(G4332,9)=0,9,MOD(G4332,9))</f>
        <v>5</v>
      </c>
      <c r="I4332" s="83" t="str">
        <f>IFERROR(MID("日月火水木金土",WEEKDAY(D4332),1),"")</f>
        <v>木</v>
      </c>
      <c r="J4332" s="303" t="s">
        <v>5598</v>
      </c>
      <c r="K4332" s="87" t="str">
        <f>VLOOKUP(F4332,石と花メイン,3,FALSE)</f>
        <v>◆翠玉</v>
      </c>
      <c r="L4332" s="296" t="str">
        <f>VLOOKUP(F4332,石と花メイン,4,FALSE)</f>
        <v>花菖蒲</v>
      </c>
      <c r="M4332" s="392">
        <f>IF(OR(MONTH(F4332)&lt;7,AND(MONTH(F4332)=7,DAY(F4332)&lt;=25)),
MOD(SUM((E4332-1901)*365,259),260),
MOD(SUM((E4332-1900)*365,259),260))</f>
        <v>54</v>
      </c>
      <c r="N4332" s="330">
        <f>IF(AND(MONTH(F4332)=7,DAY(F4332)&gt;25),1,
ROUNDDOWN((SUM(VLOOKUP(MONTH(F4332),D暦変換用数値,2,FALSE),DAY(F4332))/28)+1,0))</f>
        <v>11</v>
      </c>
      <c r="O4332" s="84">
        <f>IF(AND(MONTH(F4332)=7,DAY(F4332)&gt;25),DAY(F4332)-25,
MOD((SUM(VLOOKUP(MONTH(F4332),D暦変換用数値,2,FALSE),DAY(F4332))),28)+1)</f>
        <v>7</v>
      </c>
      <c r="P4332" s="405">
        <f>IF(OR(MONTH(F4332)&lt;7,AND(MONTH(F4332)=7,DAY(F4332)&lt;=25)),
MOD(SUM((E4332-1901)*365,(N4332-1)*28,O4332,258),260),
MOD(SUM((E4332-1900)*365,(N4332-1)*28,O4332,258),260))</f>
        <v>80</v>
      </c>
      <c r="Q4332" s="371" t="str">
        <f>VLOOKUP(MOD(P4332,4),色,2,FALSE)</f>
        <v>黄色い</v>
      </c>
      <c r="R4332" s="289" t="str">
        <f>VLOOKUP(MOD(P4332,13),銀河の音,2,FALSE)</f>
        <v>月の</v>
      </c>
      <c r="S4332" s="382" t="str">
        <f>VLOOKUP(MOD(P4332,20),太陽の紋章,2,FALSE)</f>
        <v>太陽</v>
      </c>
      <c r="T4332" s="95" t="s">
        <v>5579</v>
      </c>
    </row>
    <row r="4333" spans="1:20">
      <c r="A4333" s="50" t="str">
        <f>VLOOKUP(MOD(E4333,10),十干,2,FALSE)</f>
        <v>甲</v>
      </c>
      <c r="B4333" s="199" t="str">
        <f>VLOOKUP(MOD(E4333,12),十二支,3,FALSE)</f>
        <v xml:space="preserve">11 木 </v>
      </c>
      <c r="C4333" s="201" t="str">
        <f>VLOOKUP(F4333,星座,3,TRUE)</f>
        <v xml:space="preserve">13 金 </v>
      </c>
      <c r="D4333" s="531" t="s">
        <v>60</v>
      </c>
      <c r="E4333" s="1" t="str">
        <f>IFERROR(YEAR(D4333),LEFT(D4333,4))</f>
        <v>1564</v>
      </c>
      <c r="F4333" s="1" t="str">
        <f>IF(ISTEXT(D4333),RIGHT(D4333,5),TEXT(D4333,"mm/dd"))</f>
        <v>04/23</v>
      </c>
      <c r="G4333" s="39">
        <f>SUM(MID(E4333,1,1),MID(E4333,2,1),MID(E4333,3,1),MID(E4333,4,1),MID(F4333,1,1),MID(F4333,2,1),MID(F4333,4,1),MID(F4333,5,1))</f>
        <v>25</v>
      </c>
      <c r="H4333" s="41">
        <f>IF(MOD(G4333,9)=0,9,MOD(G4333,9))</f>
        <v>7</v>
      </c>
      <c r="I4333" s="45" t="str">
        <f>IFERROR(MID("日月火水木金土",WEEKDAY(D4333),1),"")</f>
        <v/>
      </c>
      <c r="J4333" s="304" t="s">
        <v>5404</v>
      </c>
      <c r="K4333" s="202" t="str">
        <f>VLOOKUP(F4333,石と花メイン,3,FALSE)</f>
        <v>●翡翠</v>
      </c>
      <c r="L4333" s="297" t="str">
        <f>VLOOKUP(F4333,石と花メイン,4,FALSE)</f>
        <v>カンパニュラ【釣鐘草】</v>
      </c>
      <c r="M4333" s="393">
        <f>IF(OR(MONTH(F4333)&lt;7,AND(MONTH(F4333)=7,DAY(F4333)&lt;=25)),
MOD(SUM((E4333-1901)*365,259),260),
MOD(SUM((E4333-1900)*365,259),260))</f>
        <v>234</v>
      </c>
      <c r="N4333" s="390">
        <f>IF(AND(MONTH(F4333)=7,DAY(F4333)&gt;25),1,
ROUNDDOWN((SUM(VLOOKUP(MONTH(F4333),D暦変換用数値,2,FALSE),DAY(F4333))/28)+1,0))</f>
        <v>10</v>
      </c>
      <c r="O4333" s="205">
        <f>IF(AND(MONTH(F4333)=7,DAY(F4333)&gt;25),DAY(F4333)-25,
MOD((SUM(VLOOKUP(MONTH(F4333),D暦変換用数値,2,FALSE),DAY(F4333))),28)+1)</f>
        <v>20</v>
      </c>
      <c r="P4333" s="406">
        <f>IF(OR(MONTH(F4333)&lt;7,AND(MONTH(F4333)=7,DAY(F4333)&lt;=25)),
MOD(SUM((E4333-1901)*365,(N4333-1)*28,O4333,258),260),
MOD(SUM((E4333-1900)*365,(N4333-1)*28,O4333,258),260))</f>
        <v>245</v>
      </c>
      <c r="Q4333" s="372" t="str">
        <f>VLOOKUP(MOD(P4333,4),色,2,FALSE)</f>
        <v>赤い</v>
      </c>
      <c r="R4333" s="290" t="str">
        <f>VLOOKUP(MOD(P4333,13),銀河の音,2,FALSE)</f>
        <v>スペクトルの</v>
      </c>
      <c r="S4333" s="383" t="str">
        <f>VLOOKUP(MOD(P4333,20),太陽の紋章,2,FALSE)</f>
        <v>蛇</v>
      </c>
      <c r="T4333" s="98" t="s">
        <v>3736</v>
      </c>
    </row>
    <row r="4334" spans="1:20">
      <c r="A4334" s="50" t="str">
        <f>VLOOKUP(MOD(E4334,10),十干,2,FALSE)</f>
        <v>丙</v>
      </c>
      <c r="B4334" s="199" t="str">
        <f>VLOOKUP(MOD(E4334,12),十二支,3,FALSE)</f>
        <v xml:space="preserve">11 木 </v>
      </c>
      <c r="C4334" s="201" t="str">
        <f>VLOOKUP(F4334,星座,3,TRUE)</f>
        <v xml:space="preserve">13 金 </v>
      </c>
      <c r="D4334" s="531" t="s">
        <v>61</v>
      </c>
      <c r="E4334" s="1" t="str">
        <f>IFERROR(YEAR(D4334),LEFT(D4334,4))</f>
        <v>1816</v>
      </c>
      <c r="F4334" s="1" t="str">
        <f>IF(ISTEXT(D4334),RIGHT(D4334,5),TEXT(D4334,"mm/dd"))</f>
        <v>04/21</v>
      </c>
      <c r="G4334" s="39">
        <f>SUM(MID(E4334,1,1),MID(E4334,2,1),MID(E4334,3,1),MID(E4334,4,1),MID(F4334,1,1),MID(F4334,2,1),MID(F4334,4,1),MID(F4334,5,1))</f>
        <v>23</v>
      </c>
      <c r="H4334" s="41">
        <f>IF(MOD(G4334,9)=0,9,MOD(G4334,9))</f>
        <v>5</v>
      </c>
      <c r="I4334" s="45" t="str">
        <f>IFERROR(MID("日月火水木金土",WEEKDAY(D4334),1),"")</f>
        <v/>
      </c>
      <c r="J4334" s="304" t="s">
        <v>5405</v>
      </c>
      <c r="K4334" s="202" t="str">
        <f>VLOOKUP(F4334,石と花メイン,3,FALSE)</f>
        <v>□水晶</v>
      </c>
      <c r="L4334" s="297" t="str">
        <f>VLOOKUP(F4334,石と花メイン,4,FALSE)</f>
        <v>ニゲラ【黒種草】</v>
      </c>
      <c r="M4334" s="393">
        <f>IF(OR(MONTH(F4334)&lt;7,AND(MONTH(F4334)=7,DAY(F4334)&lt;=25)),
MOD(SUM((E4334-1901)*365,259),260),
MOD(SUM((E4334-1900)*365,259),260))</f>
        <v>174</v>
      </c>
      <c r="N4334" s="390">
        <f>IF(AND(MONTH(F4334)=7,DAY(F4334)&gt;25),1,
ROUNDDOWN((SUM(VLOOKUP(MONTH(F4334),D暦変換用数値,2,FALSE),DAY(F4334))/28)+1,0))</f>
        <v>10</v>
      </c>
      <c r="O4334" s="205">
        <f>IF(AND(MONTH(F4334)=7,DAY(F4334)&gt;25),DAY(F4334)-25,
MOD((SUM(VLOOKUP(MONTH(F4334),D暦変換用数値,2,FALSE),DAY(F4334))),28)+1)</f>
        <v>18</v>
      </c>
      <c r="P4334" s="406">
        <f>IF(OR(MONTH(F4334)&lt;7,AND(MONTH(F4334)=7,DAY(F4334)&lt;=25)),
MOD(SUM((E4334-1901)*365,(N4334-1)*28,O4334,258),260),
MOD(SUM((E4334-1900)*365,(N4334-1)*28,O4334,258),260))</f>
        <v>183</v>
      </c>
      <c r="Q4334" s="374" t="str">
        <f>VLOOKUP(MOD(P4334,4),色,2,FALSE)</f>
        <v>青い</v>
      </c>
      <c r="R4334" s="292" t="str">
        <f>VLOOKUP(MOD(P4334,13),銀河の音,2,FALSE)</f>
        <v>磁気の</v>
      </c>
      <c r="S4334" s="385" t="str">
        <f>VLOOKUP(MOD(P4334,20),太陽の紋章,2,FALSE)</f>
        <v>夜</v>
      </c>
      <c r="T4334" s="103" t="s">
        <v>62</v>
      </c>
    </row>
    <row r="4335" spans="1:20">
      <c r="A4335" s="50" t="str">
        <f>VLOOKUP(MOD(E4335,10),十干,2,FALSE)</f>
        <v>庚</v>
      </c>
      <c r="B4335" s="199" t="str">
        <f>VLOOKUP(MOD(E4335,12),十二支,3,FALSE)</f>
        <v xml:space="preserve">11 木 </v>
      </c>
      <c r="C4335" s="201" t="str">
        <f>VLOOKUP(F4335,星座,3,TRUE)</f>
        <v xml:space="preserve">13 金 </v>
      </c>
      <c r="D4335" s="531" t="s">
        <v>63</v>
      </c>
      <c r="E4335" s="1" t="str">
        <f>IFERROR(YEAR(D4335),LEFT(D4335,4))</f>
        <v>1840</v>
      </c>
      <c r="F4335" s="1" t="str">
        <f>IF(ISTEXT(D4335),RIGHT(D4335,5),TEXT(D4335,"mm/dd"))</f>
        <v>05/07</v>
      </c>
      <c r="G4335" s="39">
        <f>SUM(MID(E4335,1,1),MID(E4335,2,1),MID(E4335,3,1),MID(E4335,4,1),MID(F4335,1,1),MID(F4335,2,1),MID(F4335,4,1),MID(F4335,5,1))</f>
        <v>25</v>
      </c>
      <c r="H4335" s="41">
        <f>IF(MOD(G4335,9)=0,9,MOD(G4335,9))</f>
        <v>7</v>
      </c>
      <c r="I4335" s="45" t="str">
        <f>IFERROR(MID("日月火水木金土",WEEKDAY(D4335),1),"")</f>
        <v/>
      </c>
      <c r="J4335" s="304" t="s">
        <v>5406</v>
      </c>
      <c r="K4335" s="202" t="str">
        <f>VLOOKUP(F4335,石と花メイン,3,FALSE)</f>
        <v>■紫水晶</v>
      </c>
      <c r="L4335" s="297" t="str">
        <f>VLOOKUP(F4335,石と花メイン,4,FALSE)</f>
        <v>牡丹【富貴草】</v>
      </c>
      <c r="M4335" s="393">
        <f>IF(OR(MONTH(F4335)&lt;7,AND(MONTH(F4335)=7,DAY(F4335)&lt;=25)),
MOD(SUM((E4335-1901)*365,259),260),
MOD(SUM((E4335-1900)*365,259),260))</f>
        <v>94</v>
      </c>
      <c r="N4335" s="390">
        <f>IF(AND(MONTH(F4335)=7,DAY(F4335)&gt;25),1,
ROUNDDOWN((SUM(VLOOKUP(MONTH(F4335),D暦変換用数値,2,FALSE),DAY(F4335))/28)+1,0))</f>
        <v>11</v>
      </c>
      <c r="O4335" s="205">
        <f>IF(AND(MONTH(F4335)=7,DAY(F4335)&gt;25),DAY(F4335)-25,
MOD((SUM(VLOOKUP(MONTH(F4335),D暦変換用数値,2,FALSE),DAY(F4335))),28)+1)</f>
        <v>6</v>
      </c>
      <c r="P4335" s="406">
        <f>IF(OR(MONTH(F4335)&lt;7,AND(MONTH(F4335)=7,DAY(F4335)&lt;=25)),
MOD(SUM((E4335-1901)*365,(N4335-1)*28,O4335,258),260),
MOD(SUM((E4335-1900)*365,(N4335-1)*28,O4335,258),260))</f>
        <v>119</v>
      </c>
      <c r="Q4335" s="374" t="str">
        <f>VLOOKUP(MOD(P4335,4),色,2,FALSE)</f>
        <v>青い</v>
      </c>
      <c r="R4335" s="292" t="str">
        <f>VLOOKUP(MOD(P4335,13),銀河の音,2,FALSE)</f>
        <v>月の</v>
      </c>
      <c r="S4335" s="385" t="str">
        <f>VLOOKUP(MOD(P4335,20),太陽の紋章,2,FALSE)</f>
        <v>嵐</v>
      </c>
      <c r="T4335" s="103" t="s">
        <v>64</v>
      </c>
    </row>
    <row r="4336" spans="1:20">
      <c r="A4336" s="76" t="str">
        <f>VLOOKUP(MOD(E4336,10),十干,2,FALSE)</f>
        <v>壬</v>
      </c>
      <c r="B4336" s="199" t="str">
        <f>VLOOKUP(MOD(E4336,12),十二支,3,FALSE)</f>
        <v xml:space="preserve">11 木 </v>
      </c>
      <c r="C4336" s="201" t="str">
        <f>VLOOKUP(F4336,星座,3,TRUE)</f>
        <v xml:space="preserve">13 金 </v>
      </c>
      <c r="D4336" s="534" t="s">
        <v>8892</v>
      </c>
      <c r="E4336" s="116" t="str">
        <f>IFERROR(YEAR(D4336),LEFT(D4336,4))</f>
        <v>1852</v>
      </c>
      <c r="F4336" s="116" t="str">
        <f>IF(ISTEXT(D4336),RIGHT(D4336,5),TEXT(D4336,"mm/dd"))</f>
        <v>05/04</v>
      </c>
      <c r="G4336" s="120">
        <f>SUM(MID(E4336,1,1),MID(E4336,2,1),MID(E4336,3,1),MID(E4336,4,1),MID(F4336,1,1),MID(F4336,2,1),MID(F4336,4,1),MID(F4336,5,1))</f>
        <v>25</v>
      </c>
      <c r="H4336" s="120">
        <f>IF(MOD(G4336,9)=0,9,MOD(G4336,9))</f>
        <v>7</v>
      </c>
      <c r="I4336" s="116" t="str">
        <f>IFERROR(MID("日月火水木金土",WEEKDAY(D4336),1),"")</f>
        <v/>
      </c>
      <c r="J4336" s="306" t="s">
        <v>7551</v>
      </c>
      <c r="K4336" s="203" t="str">
        <f>VLOOKUP(F4336,石と花メイン,3,FALSE)</f>
        <v>◇金剛石</v>
      </c>
      <c r="L4336" s="299" t="str">
        <f>VLOOKUP(F4336,石と花メイン,4,FALSE)</f>
        <v>スターチス【花浜匙】</v>
      </c>
      <c r="M4336" s="395">
        <f>IF(OR(MONTH(F4336)&lt;7,AND(MONTH(F4336)=7,DAY(F4336)&lt;=25)),
MOD(SUM((E4336-1901)*365,259),260),
MOD(SUM((E4336-1900)*365,259),260))</f>
        <v>54</v>
      </c>
      <c r="N4336" s="121">
        <f>IF(AND(MONTH(F4336)=7,DAY(F4336)&gt;25),1,
ROUNDDOWN((SUM(VLOOKUP(MONTH(F4336),D暦変換用数値,2,FALSE),DAY(F4336))/28)+1,0))</f>
        <v>11</v>
      </c>
      <c r="O4336" s="117">
        <f>IF(AND(MONTH(F4336)=7,DAY(F4336)&gt;25),DAY(F4336)-25,
MOD((SUM(VLOOKUP(MONTH(F4336),D暦変換用数値,2,FALSE),DAY(F4336))),28)+1)</f>
        <v>3</v>
      </c>
      <c r="P4336" s="408">
        <f>IF(OR(MONTH(F4336)&lt;7,AND(MONTH(F4336)=7,DAY(F4336)&lt;=25)),
MOD(SUM((E4336-1901)*365,(N4336-1)*28,O4336,258),260),
MOD(SUM((E4336-1900)*365,(N4336-1)*28,O4336,258),260))</f>
        <v>76</v>
      </c>
      <c r="Q4336" s="373" t="str">
        <f>VLOOKUP(MOD(P4336,4),色,2,FALSE)</f>
        <v>黄色い</v>
      </c>
      <c r="R4336" s="291" t="str">
        <f>VLOOKUP(MOD(P4336,13),銀河の音,2,FALSE)</f>
        <v>スペクトルの</v>
      </c>
      <c r="S4336" s="384" t="str">
        <f>VLOOKUP(MOD(P4336,20),太陽の紋章,2,FALSE)</f>
        <v>戦士</v>
      </c>
      <c r="T4336" s="128" t="s">
        <v>7553</v>
      </c>
    </row>
    <row r="4337" spans="1:20">
      <c r="A4337" s="50" t="str">
        <f>VLOOKUP(MOD(E4337,10),十干,2,FALSE)</f>
        <v>戊</v>
      </c>
      <c r="B4337" s="199" t="str">
        <f>VLOOKUP(MOD(E4337,12),十二支,3,FALSE)</f>
        <v xml:space="preserve">11 木 </v>
      </c>
      <c r="C4337" s="201"/>
      <c r="D4337" s="531" t="s">
        <v>957</v>
      </c>
      <c r="E4337" s="1" t="str">
        <f>IFERROR(YEAR(D4337),LEFT(D4337,4))</f>
        <v>1528</v>
      </c>
      <c r="F4337" s="1" t="str">
        <f>IF(ISTEXT(D4337),RIGHT(D4337,5),TEXT(D4337,"mm/dd"))</f>
        <v>**/**</v>
      </c>
      <c r="G4337" s="39"/>
      <c r="H4337" s="41"/>
      <c r="I4337" s="45" t="str">
        <f>IFERROR(MID("日月火水木金土",WEEKDAY(D4337),1),"")</f>
        <v/>
      </c>
      <c r="J4337" s="304" t="s">
        <v>2382</v>
      </c>
      <c r="K4337" s="202"/>
      <c r="L4337" s="297"/>
      <c r="M4337" s="393"/>
      <c r="N4337" s="390"/>
      <c r="O4337" s="205"/>
      <c r="P4337" s="406"/>
      <c r="Q4337" s="377"/>
      <c r="R4337" s="294"/>
      <c r="S4337" s="388"/>
      <c r="T4337" s="98" t="s">
        <v>3736</v>
      </c>
    </row>
    <row r="4338" spans="1:20">
      <c r="A4338" s="76" t="str">
        <f>VLOOKUP(MOD(E4338,10),十干,2,FALSE)</f>
        <v>戊</v>
      </c>
      <c r="B4338" s="199" t="str">
        <f>VLOOKUP(MOD(E4338,12),十二支,3,FALSE)</f>
        <v xml:space="preserve">11 木 </v>
      </c>
      <c r="C4338" s="201"/>
      <c r="D4338" s="534" t="s">
        <v>8893</v>
      </c>
      <c r="E4338" s="116" t="str">
        <f>IFERROR(YEAR(D4338),LEFT(D4338,4))</f>
        <v>1648</v>
      </c>
      <c r="F4338" s="116" t="str">
        <f>IF(ISTEXT(D4338),RIGHT(D4338,5),TEXT(D4338,"mm/dd"))</f>
        <v>**/**</v>
      </c>
      <c r="G4338" s="120"/>
      <c r="H4338" s="120"/>
      <c r="I4338" s="116" t="str">
        <f>IFERROR(MID("日月火水木金土",WEEKDAY(D4338),1),"")</f>
        <v/>
      </c>
      <c r="J4338" s="306" t="s">
        <v>7799</v>
      </c>
      <c r="K4338" s="203"/>
      <c r="L4338" s="299"/>
      <c r="M4338" s="395"/>
      <c r="N4338" s="121"/>
      <c r="O4338" s="117"/>
      <c r="P4338" s="408"/>
      <c r="Q4338" s="372"/>
      <c r="R4338" s="290"/>
      <c r="S4338" s="383"/>
      <c r="T4338" s="126" t="s">
        <v>7801</v>
      </c>
    </row>
    <row r="4339" spans="1:20">
      <c r="A4339" s="50" t="str">
        <f>VLOOKUP(MOD(E4339,10),十干,2,FALSE)</f>
        <v>戊</v>
      </c>
      <c r="B4339" s="199" t="str">
        <f>VLOOKUP(MOD(E4339,12),十二支,3,FALSE)</f>
        <v xml:space="preserve">11 木 </v>
      </c>
      <c r="C4339" s="201"/>
      <c r="D4339" s="531" t="s">
        <v>958</v>
      </c>
      <c r="E4339" s="1" t="str">
        <f>IFERROR(YEAR(D4339),LEFT(D4339,4))</f>
        <v>1948</v>
      </c>
      <c r="F4339" s="1" t="str">
        <f>IF(ISTEXT(D4339),RIGHT(D4339,5),TEXT(D4339,"mm/dd"))</f>
        <v>**/**</v>
      </c>
      <c r="G4339" s="39"/>
      <c r="H4339" s="41"/>
      <c r="I4339" s="45" t="str">
        <f>IFERROR(MID("日月火水木金土",WEEKDAY(D4339),1),"")</f>
        <v/>
      </c>
      <c r="J4339" s="304" t="s">
        <v>2383</v>
      </c>
      <c r="K4339" s="202"/>
      <c r="L4339" s="297"/>
      <c r="M4339" s="393"/>
      <c r="N4339" s="390"/>
      <c r="O4339" s="205"/>
      <c r="P4339" s="406"/>
      <c r="Q4339" s="377"/>
      <c r="R4339" s="294"/>
      <c r="S4339" s="388"/>
      <c r="T4339" s="93" t="s">
        <v>959</v>
      </c>
    </row>
    <row r="4340" spans="1:20">
      <c r="A4340" s="334" t="str">
        <f>VLOOKUP(MOD(E4340,10),十干,2,FALSE)</f>
        <v>戊</v>
      </c>
      <c r="B4340" s="331" t="str">
        <f>VLOOKUP(MOD(E4340,12),十二支,3,FALSE)</f>
        <v xml:space="preserve">11 木 </v>
      </c>
      <c r="C4340" s="336"/>
      <c r="D4340" s="534" t="s">
        <v>8914</v>
      </c>
      <c r="E4340" s="131" t="str">
        <f>IFERROR(YEAR(D4340),LEFT(D4340,4))</f>
        <v>1948</v>
      </c>
      <c r="F4340" s="538" t="str">
        <f>IF(ISTEXT(D4340),RIGHT(D4340,5),TEXT(D4340,"mm/dd"))</f>
        <v>**/**</v>
      </c>
      <c r="G4340" s="133"/>
      <c r="H4340" s="133"/>
      <c r="I4340" s="131" t="str">
        <f>IFERROR(MID("日月火水木金土",WEEKDAY(D4340),1),"")</f>
        <v/>
      </c>
      <c r="J4340" s="306" t="s">
        <v>8915</v>
      </c>
      <c r="K4340" s="335"/>
      <c r="L4340" s="302"/>
      <c r="M4340" s="396"/>
      <c r="N4340" s="335"/>
      <c r="O4340" s="132"/>
      <c r="P4340" s="404"/>
      <c r="Q4340" s="376"/>
      <c r="R4340" s="333"/>
      <c r="S4340" s="387"/>
      <c r="T4340" s="127" t="s">
        <v>8916</v>
      </c>
    </row>
    <row r="4341" spans="1:20">
      <c r="A4341" s="50" t="str">
        <f>VLOOKUP(MOD(E4341,10),十干,2,FALSE)</f>
        <v>庚</v>
      </c>
      <c r="B4341" s="199" t="str">
        <f>VLOOKUP(MOD(E4341,12),十二支,3,FALSE)</f>
        <v xml:space="preserve">11 木 </v>
      </c>
      <c r="C4341" s="201"/>
      <c r="D4341" s="531" t="s">
        <v>960</v>
      </c>
      <c r="E4341" s="1" t="str">
        <f>IFERROR(YEAR(D4341),LEFT(D4341,4))</f>
        <v>1960</v>
      </c>
      <c r="F4341" s="1" t="str">
        <f>IF(ISTEXT(D4341),RIGHT(D4341,5),TEXT(D4341,"mm/dd"))</f>
        <v>**/**</v>
      </c>
      <c r="G4341" s="39"/>
      <c r="H4341" s="41"/>
      <c r="I4341" s="45" t="str">
        <f>IFERROR(MID("日月火水木金土",WEEKDAY(D4341),1),"")</f>
        <v/>
      </c>
      <c r="J4341" s="304" t="s">
        <v>2384</v>
      </c>
      <c r="K4341" s="202"/>
      <c r="L4341" s="297"/>
      <c r="M4341" s="393"/>
      <c r="N4341" s="390"/>
      <c r="O4341" s="205"/>
      <c r="P4341" s="406"/>
      <c r="Q4341" s="377"/>
      <c r="R4341" s="294"/>
      <c r="S4341" s="388"/>
      <c r="T4341" s="93" t="s">
        <v>467</v>
      </c>
    </row>
    <row r="4342" spans="1:20">
      <c r="A4342" s="50" t="str">
        <f>VLOOKUP(MOD(E4342,10),十干,2,FALSE)</f>
        <v>庚</v>
      </c>
      <c r="B4342" s="199" t="str">
        <f>VLOOKUP(MOD(E4342,12),十二支,3,FALSE)</f>
        <v xml:space="preserve">11 木 </v>
      </c>
      <c r="C4342" s="201"/>
      <c r="D4342" s="531" t="s">
        <v>960</v>
      </c>
      <c r="E4342" s="1" t="str">
        <f>IFERROR(YEAR(D4342),LEFT(D4342,4))</f>
        <v>1960</v>
      </c>
      <c r="F4342" s="1" t="str">
        <f>IF(ISTEXT(D4342),RIGHT(D4342,5),TEXT(D4342,"mm/dd"))</f>
        <v>**/**</v>
      </c>
      <c r="G4342" s="39"/>
      <c r="H4342" s="41"/>
      <c r="I4342" s="45" t="str">
        <f>IFERROR(MID("日月火水木金土",WEEKDAY(D4342),1),"")</f>
        <v/>
      </c>
      <c r="J4342" s="304" t="s">
        <v>3756</v>
      </c>
      <c r="K4342" s="202"/>
      <c r="L4342" s="297"/>
      <c r="M4342" s="393"/>
      <c r="N4342" s="390"/>
      <c r="O4342" s="205"/>
      <c r="P4342" s="406"/>
      <c r="Q4342" s="377"/>
      <c r="R4342" s="294"/>
      <c r="S4342" s="388"/>
      <c r="T4342" s="93" t="s">
        <v>3757</v>
      </c>
    </row>
    <row r="4343" spans="1:20">
      <c r="A4343" s="50" t="str">
        <f>VLOOKUP(MOD(E4343,10),十干,2,FALSE)</f>
        <v>癸</v>
      </c>
      <c r="B4343" s="199" t="str">
        <f>VLOOKUP(MOD(E4343,12),十二支,3,FALSE)</f>
        <v xml:space="preserve">12 海 </v>
      </c>
      <c r="C4343" s="201" t="str">
        <f>VLOOKUP(F4343,星座,3,TRUE)</f>
        <v xml:space="preserve">01 冥 </v>
      </c>
      <c r="D4343" s="535">
        <v>5058</v>
      </c>
      <c r="E4343" s="45">
        <f>IFERROR(YEAR(D4343),LEFT(D4343,4))</f>
        <v>1913</v>
      </c>
      <c r="F4343" s="45" t="str">
        <f>IF(ISTEXT(D4343),RIGHT(D4343,5),TEXT(D4343,"mm/dd"))</f>
        <v>11/05</v>
      </c>
      <c r="G4343" s="41">
        <f>SUM(MID(E4343,1,1),MID(E4343,2,1),MID(E4343,3,1),MID(E4343,4,1),MID(F4343,1,1),MID(F4343,2,1),MID(F4343,4,1),MID(F4343,5,1))</f>
        <v>21</v>
      </c>
      <c r="H4343" s="41">
        <f>IF(MOD(G4343,9)=0,9,MOD(G4343,9))</f>
        <v>3</v>
      </c>
      <c r="I4343" s="45" t="str">
        <f>IFERROR(MID("日月火水木金土",WEEKDAY(D4343),1),"")</f>
        <v>水</v>
      </c>
      <c r="J4343" s="305" t="s">
        <v>6635</v>
      </c>
      <c r="K4343" s="203" t="str">
        <f>VLOOKUP(F4343,石と花メイン,3,FALSE)</f>
        <v>◆猫目石</v>
      </c>
      <c r="L4343" s="298" t="str">
        <f>VLOOKUP(F4343,石と花メイン,4,FALSE)</f>
        <v>コルチカム【犬サフラン】</v>
      </c>
      <c r="M4343" s="394">
        <f>IF(OR(MONTH(F4343)&lt;7,AND(MONTH(F4343)=7,DAY(F4343)&lt;=25)),
MOD(SUM((E4343-1901)*365,259),260),
MOD(SUM((E4343-1900)*365,259),260))</f>
        <v>64</v>
      </c>
      <c r="N4343" s="391">
        <f>IF(AND(MONTH(F4343)=7,DAY(F4343)&gt;25),1,
ROUNDDOWN((SUM(VLOOKUP(MONTH(F4343),D暦変換用数値,2,FALSE),DAY(F4343))/28)+1,0))</f>
        <v>4</v>
      </c>
      <c r="O4343" s="46">
        <f>IF(AND(MONTH(F4343)=7,DAY(F4343)&gt;25),DAY(F4343)-25,
MOD((SUM(VLOOKUP(MONTH(F4343),D暦変換用数値,2,FALSE),DAY(F4343))),28)+1)</f>
        <v>19</v>
      </c>
      <c r="P4343" s="407">
        <f>IF(OR(MONTH(F4343)&lt;7,AND(MONTH(F4343)=7,DAY(F4343)&lt;=25)),
MOD(SUM((E4343-1901)*365,(N4343-1)*28,O4343,258),260),
MOD(SUM((E4343-1900)*365,(N4343-1)*28,O4343,258),260))</f>
        <v>166</v>
      </c>
      <c r="Q4343" s="375" t="str">
        <f>VLOOKUP(MOD(P4343,4),色,2,FALSE)</f>
        <v>白い</v>
      </c>
      <c r="R4343" s="293" t="str">
        <f>VLOOKUP(MOD(P4343,13),銀河の音,2,FALSE)</f>
        <v>惑星の</v>
      </c>
      <c r="S4343" s="386" t="str">
        <f>VLOOKUP(MOD(P4343,20),太陽の紋章,2,FALSE)</f>
        <v>世界の橋渡し</v>
      </c>
      <c r="T4343" s="104" t="s">
        <v>3127</v>
      </c>
    </row>
    <row r="4344" spans="1:20">
      <c r="A4344" s="50" t="str">
        <f>VLOOKUP(MOD(E4344,10),十干,2,FALSE)</f>
        <v>癸</v>
      </c>
      <c r="B4344" s="199" t="str">
        <f>VLOOKUP(MOD(E4344,12),十二支,3,FALSE)</f>
        <v xml:space="preserve">12 海 </v>
      </c>
      <c r="C4344" s="201" t="str">
        <f>VLOOKUP(F4344,星座,3,TRUE)</f>
        <v xml:space="preserve">01 冥 </v>
      </c>
      <c r="D4344" s="531">
        <v>5060</v>
      </c>
      <c r="E4344" s="1">
        <f>IFERROR(YEAR(D4344),LEFT(D4344,4))</f>
        <v>1913</v>
      </c>
      <c r="F4344" s="1" t="str">
        <f>IF(ISTEXT(D4344),RIGHT(D4344,5),TEXT(D4344,"mm/dd"))</f>
        <v>11/07</v>
      </c>
      <c r="G4344" s="39">
        <f>SUM(MID(E4344,1,1),MID(E4344,2,1),MID(E4344,3,1),MID(E4344,4,1),MID(F4344,1,1),MID(F4344,2,1),MID(F4344,4,1),MID(F4344,5,1))</f>
        <v>23</v>
      </c>
      <c r="H4344" s="41">
        <f>IF(MOD(G4344,9)=0,9,MOD(G4344,9))</f>
        <v>5</v>
      </c>
      <c r="I4344" s="45" t="str">
        <f>IFERROR(MID("日月火水木金土",WEEKDAY(D4344),1),"")</f>
        <v>金</v>
      </c>
      <c r="J4344" s="304" t="s">
        <v>2385</v>
      </c>
      <c r="K4344" s="202" t="str">
        <f>VLOOKUP(F4344,石と花メイン,3,FALSE)</f>
        <v>●珊瑚</v>
      </c>
      <c r="L4344" s="297" t="str">
        <f>VLOOKUP(F4344,石と花メイン,4,FALSE)</f>
        <v>吾亦紅/吾木香</v>
      </c>
      <c r="M4344" s="393">
        <f>IF(OR(MONTH(F4344)&lt;7,AND(MONTH(F4344)=7,DAY(F4344)&lt;=25)),
MOD(SUM((E4344-1901)*365,259),260),
MOD(SUM((E4344-1900)*365,259),260))</f>
        <v>64</v>
      </c>
      <c r="N4344" s="390">
        <f>IF(AND(MONTH(F4344)=7,DAY(F4344)&gt;25),1,
ROUNDDOWN((SUM(VLOOKUP(MONTH(F4344),D暦変換用数値,2,FALSE),DAY(F4344))/28)+1,0))</f>
        <v>4</v>
      </c>
      <c r="O4344" s="205">
        <f>IF(AND(MONTH(F4344)=7,DAY(F4344)&gt;25),DAY(F4344)-25,
MOD((SUM(VLOOKUP(MONTH(F4344),D暦変換用数値,2,FALSE),DAY(F4344))),28)+1)</f>
        <v>21</v>
      </c>
      <c r="P4344" s="406">
        <f>IF(OR(MONTH(F4344)&lt;7,AND(MONTH(F4344)=7,DAY(F4344)&lt;=25)),
MOD(SUM((E4344-1901)*365,(N4344-1)*28,O4344,258),260),
MOD(SUM((E4344-1900)*365,(N4344-1)*28,O4344,258),260))</f>
        <v>168</v>
      </c>
      <c r="Q4344" s="373" t="str">
        <f>VLOOKUP(MOD(P4344,4),色,2,FALSE)</f>
        <v>黄色い</v>
      </c>
      <c r="R4344" s="291" t="str">
        <f>VLOOKUP(MOD(P4344,13),銀河の音,2,FALSE)</f>
        <v>水晶の</v>
      </c>
      <c r="S4344" s="384" t="str">
        <f>VLOOKUP(MOD(P4344,20),太陽の紋章,2,FALSE)</f>
        <v>星</v>
      </c>
      <c r="T4344" s="103" t="s">
        <v>468</v>
      </c>
    </row>
    <row r="4345" spans="1:20">
      <c r="A4345" s="50" t="str">
        <f>VLOOKUP(MOD(E4345,10),十干,2,FALSE)</f>
        <v>乙</v>
      </c>
      <c r="B4345" s="199" t="str">
        <f>VLOOKUP(MOD(E4345,12),十二支,3,FALSE)</f>
        <v xml:space="preserve">12 海 </v>
      </c>
      <c r="C4345" s="201" t="str">
        <f>VLOOKUP(F4345,星座,3,TRUE)</f>
        <v xml:space="preserve">01 冥 </v>
      </c>
      <c r="D4345" s="531">
        <v>9456</v>
      </c>
      <c r="E4345" s="1">
        <f>IFERROR(YEAR(D4345),LEFT(D4345,4))</f>
        <v>1925</v>
      </c>
      <c r="F4345" s="1" t="str">
        <f>IF(ISTEXT(D4345),RIGHT(D4345,5),TEXT(D4345,"mm/dd"))</f>
        <v>11/20</v>
      </c>
      <c r="G4345" s="39">
        <f>SUM(MID(E4345,1,1),MID(E4345,2,1),MID(E4345,3,1),MID(E4345,4,1),MID(F4345,1,1),MID(F4345,2,1),MID(F4345,4,1),MID(F4345,5,1))</f>
        <v>21</v>
      </c>
      <c r="H4345" s="41">
        <f>IF(MOD(G4345,9)=0,9,MOD(G4345,9))</f>
        <v>3</v>
      </c>
      <c r="I4345" s="45" t="str">
        <f>IFERROR(MID("日月火水木金土",WEEKDAY(D4345),1),"")</f>
        <v>金</v>
      </c>
      <c r="J4345" s="304" t="s">
        <v>2387</v>
      </c>
      <c r="K4345" s="202" t="str">
        <f>VLOOKUP(F4345,石と花メイン,3,FALSE)</f>
        <v>◆黄玉</v>
      </c>
      <c r="L4345" s="297" t="str">
        <f>VLOOKUP(F4345,石と花メイン,4,FALSE)</f>
        <v>石蕗/艶葉蕗</v>
      </c>
      <c r="M4345" s="393">
        <f>IF(OR(MONTH(F4345)&lt;7,AND(MONTH(F4345)=7,DAY(F4345)&lt;=25)),
MOD(SUM((E4345-1901)*365,259),260),
MOD(SUM((E4345-1900)*365,259),260))</f>
        <v>24</v>
      </c>
      <c r="N4345" s="390">
        <f>IF(AND(MONTH(F4345)=7,DAY(F4345)&gt;25),1,
ROUNDDOWN((SUM(VLOOKUP(MONTH(F4345),D暦変換用数値,2,FALSE),DAY(F4345))/28)+1,0))</f>
        <v>5</v>
      </c>
      <c r="O4345" s="205">
        <f>IF(AND(MONTH(F4345)=7,DAY(F4345)&gt;25),DAY(F4345)-25,
MOD((SUM(VLOOKUP(MONTH(F4345),D暦変換用数値,2,FALSE),DAY(F4345))),28)+1)</f>
        <v>6</v>
      </c>
      <c r="P4345" s="406">
        <f>IF(OR(MONTH(F4345)&lt;7,AND(MONTH(F4345)=7,DAY(F4345)&lt;=25)),
MOD(SUM((E4345-1901)*365,(N4345-1)*28,O4345,258),260),
MOD(SUM((E4345-1900)*365,(N4345-1)*28,O4345,258),260))</f>
        <v>141</v>
      </c>
      <c r="Q4345" s="372" t="str">
        <f>VLOOKUP(MOD(P4345,4),色,2,FALSE)</f>
        <v>赤い</v>
      </c>
      <c r="R4345" s="290" t="str">
        <f>VLOOKUP(MOD(P4345,13),銀河の音,2,FALSE)</f>
        <v>スペクトルの</v>
      </c>
      <c r="S4345" s="383" t="str">
        <f>VLOOKUP(MOD(P4345,20),太陽の紋章,2,FALSE)</f>
        <v>竜</v>
      </c>
      <c r="T4345" s="99" t="s">
        <v>962</v>
      </c>
    </row>
    <row r="4346" spans="1:20">
      <c r="A4346" s="50" t="str">
        <f>VLOOKUP(MOD(E4346,10),十干,2,FALSE)</f>
        <v>丁</v>
      </c>
      <c r="B4346" s="199" t="str">
        <f>VLOOKUP(MOD(E4346,12),十二支,3,FALSE)</f>
        <v xml:space="preserve">12 海 </v>
      </c>
      <c r="C4346" s="201" t="str">
        <f>VLOOKUP(F4346,星座,3,TRUE)</f>
        <v xml:space="preserve">01 冥 </v>
      </c>
      <c r="D4346" s="531">
        <v>13812</v>
      </c>
      <c r="E4346" s="1">
        <f>IFERROR(YEAR(D4346),LEFT(D4346,4))</f>
        <v>1937</v>
      </c>
      <c r="F4346" s="1" t="str">
        <f>IF(ISTEXT(D4346),RIGHT(D4346,5),TEXT(D4346,"mm/dd"))</f>
        <v>10/24</v>
      </c>
      <c r="G4346" s="39">
        <f>SUM(MID(E4346,1,1),MID(E4346,2,1),MID(E4346,3,1),MID(E4346,4,1),MID(F4346,1,1),MID(F4346,2,1),MID(F4346,4,1),MID(F4346,5,1))</f>
        <v>27</v>
      </c>
      <c r="H4346" s="41">
        <f>IF(MOD(G4346,9)=0,9,MOD(G4346,9))</f>
        <v>9</v>
      </c>
      <c r="I4346" s="45" t="str">
        <f>IFERROR(MID("日月火水木金土",WEEKDAY(D4346),1),"")</f>
        <v>日</v>
      </c>
      <c r="J4346" s="304" t="s">
        <v>2388</v>
      </c>
      <c r="K4346" s="202" t="str">
        <f>VLOOKUP(F4346,石と花メイン,3,FALSE)</f>
        <v>●蛋白石</v>
      </c>
      <c r="L4346" s="297" t="str">
        <f>VLOOKUP(F4346,石と花メイン,4,FALSE)</f>
        <v>ガーベラ【大千本槍】</v>
      </c>
      <c r="M4346" s="393">
        <f>IF(OR(MONTH(F4346)&lt;7,AND(MONTH(F4346)=7,DAY(F4346)&lt;=25)),
MOD(SUM((E4346-1901)*365,259),260),
MOD(SUM((E4346-1900)*365,259),260))</f>
        <v>244</v>
      </c>
      <c r="N4346" s="390">
        <f>IF(AND(MONTH(F4346)=7,DAY(F4346)&gt;25),1,
ROUNDDOWN((SUM(VLOOKUP(MONTH(F4346),D暦変換用数値,2,FALSE),DAY(F4346))/28)+1,0))</f>
        <v>4</v>
      </c>
      <c r="O4346" s="205">
        <f>IF(AND(MONTH(F4346)=7,DAY(F4346)&gt;25),DAY(F4346)-25,
MOD((SUM(VLOOKUP(MONTH(F4346),D暦変換用数値,2,FALSE),DAY(F4346))),28)+1)</f>
        <v>7</v>
      </c>
      <c r="P4346" s="406">
        <f>IF(OR(MONTH(F4346)&lt;7,AND(MONTH(F4346)=7,DAY(F4346)&lt;=25)),
MOD(SUM((E4346-1901)*365,(N4346-1)*28,O4346,258),260),
MOD(SUM((E4346-1900)*365,(N4346-1)*28,O4346,258),260))</f>
        <v>74</v>
      </c>
      <c r="Q4346" s="375" t="str">
        <f>VLOOKUP(MOD(P4346,4),色,2,FALSE)</f>
        <v>白い</v>
      </c>
      <c r="R4346" s="293" t="str">
        <f>VLOOKUP(MOD(P4346,13),銀河の音,2,FALSE)</f>
        <v>太陽の</v>
      </c>
      <c r="S4346" s="386" t="str">
        <f>VLOOKUP(MOD(P4346,20),太陽の紋章,2,FALSE)</f>
        <v>魔法使い</v>
      </c>
      <c r="T4346" s="97" t="s">
        <v>5837</v>
      </c>
    </row>
    <row r="4347" spans="1:20">
      <c r="A4347" s="50" t="str">
        <f>VLOOKUP(MOD(E4347,10),十干,2,FALSE)</f>
        <v>丁</v>
      </c>
      <c r="B4347" s="199" t="str">
        <f>VLOOKUP(MOD(E4347,12),十二支,3,FALSE)</f>
        <v xml:space="preserve">12 海 </v>
      </c>
      <c r="C4347" s="201" t="str">
        <f>VLOOKUP(F4347,星座,3,TRUE)</f>
        <v xml:space="preserve">01 冥 </v>
      </c>
      <c r="D4347" s="531">
        <v>13818</v>
      </c>
      <c r="E4347" s="1">
        <f>IFERROR(YEAR(D4347),LEFT(D4347,4))</f>
        <v>1937</v>
      </c>
      <c r="F4347" s="1" t="str">
        <f>IF(ISTEXT(D4347),RIGHT(D4347,5),TEXT(D4347,"mm/dd"))</f>
        <v>10/30</v>
      </c>
      <c r="G4347" s="39">
        <f>SUM(MID(E4347,1,1),MID(E4347,2,1),MID(E4347,3,1),MID(E4347,4,1),MID(F4347,1,1),MID(F4347,2,1),MID(F4347,4,1),MID(F4347,5,1))</f>
        <v>24</v>
      </c>
      <c r="H4347" s="41">
        <f>IF(MOD(G4347,9)=0,9,MOD(G4347,9))</f>
        <v>6</v>
      </c>
      <c r="I4347" s="45" t="str">
        <f>IFERROR(MID("日月火水木金土",WEEKDAY(D4347),1),"")</f>
        <v>土</v>
      </c>
      <c r="J4347" s="304" t="s">
        <v>2389</v>
      </c>
      <c r="K4347" s="202" t="str">
        <f>VLOOKUP(F4347,石と花メイン,3,FALSE)</f>
        <v>◆翠玉</v>
      </c>
      <c r="L4347" s="297" t="str">
        <f>VLOOKUP(F4347,石と花メイン,4,FALSE)</f>
        <v>ロベリア【瑠璃蝶々】</v>
      </c>
      <c r="M4347" s="393">
        <f>IF(OR(MONTH(F4347)&lt;7,AND(MONTH(F4347)=7,DAY(F4347)&lt;=25)),
MOD(SUM((E4347-1901)*365,259),260),
MOD(SUM((E4347-1900)*365,259),260))</f>
        <v>244</v>
      </c>
      <c r="N4347" s="390">
        <f>IF(AND(MONTH(F4347)=7,DAY(F4347)&gt;25),1,
ROUNDDOWN((SUM(VLOOKUP(MONTH(F4347),D暦変換用数値,2,FALSE),DAY(F4347))/28)+1,0))</f>
        <v>4</v>
      </c>
      <c r="O4347" s="205">
        <f>IF(AND(MONTH(F4347)=7,DAY(F4347)&gt;25),DAY(F4347)-25,
MOD((SUM(VLOOKUP(MONTH(F4347),D暦変換用数値,2,FALSE),DAY(F4347))),28)+1)</f>
        <v>13</v>
      </c>
      <c r="P4347" s="406">
        <f>IF(OR(MONTH(F4347)&lt;7,AND(MONTH(F4347)=7,DAY(F4347)&lt;=25)),
MOD(SUM((E4347-1901)*365,(N4347-1)*28,O4347,258),260),
MOD(SUM((E4347-1900)*365,(N4347-1)*28,O4347,258),260))</f>
        <v>80</v>
      </c>
      <c r="Q4347" s="373" t="str">
        <f>VLOOKUP(MOD(P4347,4),色,2,FALSE)</f>
        <v>黄色い</v>
      </c>
      <c r="R4347" s="291" t="str">
        <f>VLOOKUP(MOD(P4347,13),銀河の音,2,FALSE)</f>
        <v>月の</v>
      </c>
      <c r="S4347" s="384" t="str">
        <f>VLOOKUP(MOD(P4347,20),太陽の紋章,2,FALSE)</f>
        <v>太陽</v>
      </c>
      <c r="T4347" s="103" t="s">
        <v>963</v>
      </c>
    </row>
    <row r="4348" spans="1:20">
      <c r="A4348" s="76" t="str">
        <f>VLOOKUP(MOD(E4348,10),十干,2,FALSE)</f>
        <v>丁</v>
      </c>
      <c r="B4348" s="199" t="str">
        <f>VLOOKUP(MOD(E4348,12),十二支,3,FALSE)</f>
        <v xml:space="preserve">12 海 </v>
      </c>
      <c r="C4348" s="201" t="str">
        <f>VLOOKUP(F4348,星座,3,TRUE)</f>
        <v xml:space="preserve">01 冥 </v>
      </c>
      <c r="D4348" s="534">
        <v>13819</v>
      </c>
      <c r="E4348" s="116">
        <f>IFERROR(YEAR(D4348),LEFT(D4348,4))</f>
        <v>1937</v>
      </c>
      <c r="F4348" s="116" t="str">
        <f>IF(ISTEXT(D4348),RIGHT(D4348,5),TEXT(D4348,"mm/dd"))</f>
        <v>10/31</v>
      </c>
      <c r="G4348" s="120">
        <f>SUM(MID(E4348,1,1),MID(E4348,2,1),MID(E4348,3,1),MID(E4348,4,1),MID(F4348,1,1),MID(F4348,2,1),MID(F4348,4,1),MID(F4348,5,1))</f>
        <v>25</v>
      </c>
      <c r="H4348" s="120">
        <f>IF(MOD(G4348,9)=0,9,MOD(G4348,9))</f>
        <v>7</v>
      </c>
      <c r="I4348" s="116" t="str">
        <f>IFERROR(MID("日月火水木金土",WEEKDAY(D4348),1),"")</f>
        <v>日</v>
      </c>
      <c r="J4348" s="306" t="s">
        <v>6849</v>
      </c>
      <c r="K4348" s="203" t="str">
        <f>VLOOKUP(F4348,石と花メイン,3,FALSE)</f>
        <v>◆星条紅玉</v>
      </c>
      <c r="L4348" s="299" t="str">
        <f>VLOOKUP(F4348,石と花メイン,4,FALSE)</f>
        <v>紅葉</v>
      </c>
      <c r="M4348" s="395">
        <f>IF(OR(MONTH(F4348)&lt;7,AND(MONTH(F4348)=7,DAY(F4348)&lt;=25)),
MOD(SUM((E4348-1901)*365,259),260),
MOD(SUM((E4348-1900)*365,259),260))</f>
        <v>244</v>
      </c>
      <c r="N4348" s="121">
        <f>IF(AND(MONTH(F4348)=7,DAY(F4348)&gt;25),1,
ROUNDDOWN((SUM(VLOOKUP(MONTH(F4348),D暦変換用数値,2,FALSE),DAY(F4348))/28)+1,0))</f>
        <v>4</v>
      </c>
      <c r="O4348" s="117">
        <f>IF(AND(MONTH(F4348)=7,DAY(F4348)&gt;25),DAY(F4348)-25,
MOD((SUM(VLOOKUP(MONTH(F4348),D暦変換用数値,2,FALSE),DAY(F4348))),28)+1)</f>
        <v>14</v>
      </c>
      <c r="P4348" s="408">
        <f>IF(OR(MONTH(F4348)&lt;7,AND(MONTH(F4348)=7,DAY(F4348)&lt;=25)),
MOD(SUM((E4348-1901)*365,(N4348-1)*28,O4348,258),260),
MOD(SUM((E4348-1900)*365,(N4348-1)*28,O4348,258),260))</f>
        <v>81</v>
      </c>
      <c r="Q4348" s="372" t="str">
        <f>VLOOKUP(MOD(P4348,4),色,2,FALSE)</f>
        <v>赤い</v>
      </c>
      <c r="R4348" s="290" t="str">
        <f>VLOOKUP(MOD(P4348,13),銀河の音,2,FALSE)</f>
        <v>電気の</v>
      </c>
      <c r="S4348" s="383" t="str">
        <f>VLOOKUP(MOD(P4348,20),太陽の紋章,2,FALSE)</f>
        <v>竜</v>
      </c>
      <c r="T4348" s="118"/>
    </row>
    <row r="4349" spans="1:20">
      <c r="A4349" s="50" t="str">
        <f>VLOOKUP(MOD(E4349,10),十干,2,FALSE)</f>
        <v>丁</v>
      </c>
      <c r="B4349" s="199" t="str">
        <f>VLOOKUP(MOD(E4349,12),十二支,3,FALSE)</f>
        <v xml:space="preserve">12 海 </v>
      </c>
      <c r="C4349" s="201" t="str">
        <f>VLOOKUP(F4349,星座,3,TRUE)</f>
        <v xml:space="preserve">01 冥 </v>
      </c>
      <c r="D4349" s="535">
        <v>13830</v>
      </c>
      <c r="E4349" s="45">
        <f>IFERROR(YEAR(D4349),LEFT(D4349,4))</f>
        <v>1937</v>
      </c>
      <c r="F4349" s="45" t="str">
        <f>IF(ISTEXT(D4349),RIGHT(D4349,5),TEXT(D4349,"mm/dd"))</f>
        <v>11/11</v>
      </c>
      <c r="G4349" s="41">
        <f>SUM(MID(E4349,1,1),MID(E4349,2,1),MID(E4349,3,1),MID(E4349,4,1),MID(F4349,1,1),MID(F4349,2,1),MID(F4349,4,1),MID(F4349,5,1))</f>
        <v>24</v>
      </c>
      <c r="H4349" s="41">
        <f>IF(MOD(G4349,9)=0,9,MOD(G4349,9))</f>
        <v>6</v>
      </c>
      <c r="I4349" s="45" t="str">
        <f>IFERROR(MID("日月火水木金土",WEEKDAY(D4349),1),"")</f>
        <v>木</v>
      </c>
      <c r="J4349" s="305" t="s">
        <v>6481</v>
      </c>
      <c r="K4349" s="203" t="str">
        <f>VLOOKUP(F4349,石と花メイン,3,FALSE)</f>
        <v>●翡翠</v>
      </c>
      <c r="L4349" s="298" t="str">
        <f>VLOOKUP(F4349,石と花メイン,4,FALSE)</f>
        <v>烏瓜【玉章】</v>
      </c>
      <c r="M4349" s="394">
        <f>IF(OR(MONTH(F4349)&lt;7,AND(MONTH(F4349)=7,DAY(F4349)&lt;=25)),
MOD(SUM((E4349-1901)*365,259),260),
MOD(SUM((E4349-1900)*365,259),260))</f>
        <v>244</v>
      </c>
      <c r="N4349" s="391">
        <f>IF(AND(MONTH(F4349)=7,DAY(F4349)&gt;25),1,
ROUNDDOWN((SUM(VLOOKUP(MONTH(F4349),D暦変換用数値,2,FALSE),DAY(F4349))/28)+1,0))</f>
        <v>4</v>
      </c>
      <c r="O4349" s="46">
        <f>IF(AND(MONTH(F4349)=7,DAY(F4349)&gt;25),DAY(F4349)-25,
MOD((SUM(VLOOKUP(MONTH(F4349),D暦変換用数値,2,FALSE),DAY(F4349))),28)+1)</f>
        <v>25</v>
      </c>
      <c r="P4349" s="407">
        <f>IF(OR(MONTH(F4349)&lt;7,AND(MONTH(F4349)=7,DAY(F4349)&lt;=25)),
MOD(SUM((E4349-1901)*365,(N4349-1)*28,O4349,258),260),
MOD(SUM((E4349-1900)*365,(N4349-1)*28,O4349,258),260))</f>
        <v>92</v>
      </c>
      <c r="Q4349" s="373" t="str">
        <f>VLOOKUP(MOD(P4349,4),色,2,FALSE)</f>
        <v>黄色い</v>
      </c>
      <c r="R4349" s="291" t="str">
        <f>VLOOKUP(MOD(P4349,13),銀河の音,2,FALSE)</f>
        <v>磁気の</v>
      </c>
      <c r="S4349" s="384" t="str">
        <f>VLOOKUP(MOD(P4349,20),太陽の紋章,2,FALSE)</f>
        <v>人</v>
      </c>
      <c r="T4349" s="96" t="s">
        <v>6482</v>
      </c>
    </row>
    <row r="4350" spans="1:20">
      <c r="A4350" s="50" t="str">
        <f>VLOOKUP(MOD(E4350,10),十干,2,FALSE)</f>
        <v>己</v>
      </c>
      <c r="B4350" s="199" t="str">
        <f>VLOOKUP(MOD(E4350,12),十二支,3,FALSE)</f>
        <v xml:space="preserve">12 海 </v>
      </c>
      <c r="C4350" s="201" t="str">
        <f>VLOOKUP(F4350,星座,3,TRUE)</f>
        <v xml:space="preserve">01 冥 </v>
      </c>
      <c r="D4350" s="531">
        <v>18198</v>
      </c>
      <c r="E4350" s="1">
        <f>IFERROR(YEAR(D4350),LEFT(D4350,4))</f>
        <v>1949</v>
      </c>
      <c r="F4350" s="1" t="str">
        <f>IF(ISTEXT(D4350),RIGHT(D4350,5),TEXT(D4350,"mm/dd"))</f>
        <v>10/27</v>
      </c>
      <c r="G4350" s="39">
        <f>SUM(MID(E4350,1,1),MID(E4350,2,1),MID(E4350,3,1),MID(E4350,4,1),MID(F4350,1,1),MID(F4350,2,1),MID(F4350,4,1),MID(F4350,5,1))</f>
        <v>33</v>
      </c>
      <c r="H4350" s="41">
        <f>IF(MOD(G4350,9)=0,9,MOD(G4350,9))</f>
        <v>6</v>
      </c>
      <c r="I4350" s="45" t="str">
        <f>IFERROR(MID("日月火水木金土",WEEKDAY(D4350),1),"")</f>
        <v>木</v>
      </c>
      <c r="J4350" s="304" t="s">
        <v>2390</v>
      </c>
      <c r="K4350" s="202" t="str">
        <f>VLOOKUP(F4350,石と花メイン,3,FALSE)</f>
        <v>◆黄玉</v>
      </c>
      <c r="L4350" s="297" t="str">
        <f>VLOOKUP(F4350,石と花メイン,4,FALSE)</f>
        <v>野茨【野薔薇】</v>
      </c>
      <c r="M4350" s="393">
        <f>IF(OR(MONTH(F4350)&lt;7,AND(MONTH(F4350)=7,DAY(F4350)&lt;=25)),
MOD(SUM((E4350-1901)*365,259),260),
MOD(SUM((E4350-1900)*365,259),260))</f>
        <v>204</v>
      </c>
      <c r="N4350" s="390">
        <f>IF(AND(MONTH(F4350)=7,DAY(F4350)&gt;25),1,
ROUNDDOWN((SUM(VLOOKUP(MONTH(F4350),D暦変換用数値,2,FALSE),DAY(F4350))/28)+1,0))</f>
        <v>4</v>
      </c>
      <c r="O4350" s="205">
        <f>IF(AND(MONTH(F4350)=7,DAY(F4350)&gt;25),DAY(F4350)-25,
MOD((SUM(VLOOKUP(MONTH(F4350),D暦変換用数値,2,FALSE),DAY(F4350))),28)+1)</f>
        <v>10</v>
      </c>
      <c r="P4350" s="406">
        <f>IF(OR(MONTH(F4350)&lt;7,AND(MONTH(F4350)=7,DAY(F4350)&lt;=25)),
MOD(SUM((E4350-1901)*365,(N4350-1)*28,O4350,258),260),
MOD(SUM((E4350-1900)*365,(N4350-1)*28,O4350,258),260))</f>
        <v>37</v>
      </c>
      <c r="Q4350" s="372" t="str">
        <f>VLOOKUP(MOD(P4350,4),色,2,FALSE)</f>
        <v>赤い</v>
      </c>
      <c r="R4350" s="290" t="str">
        <f>VLOOKUP(MOD(P4350,13),銀河の音,2,FALSE)</f>
        <v>スペクトルの</v>
      </c>
      <c r="S4350" s="383" t="str">
        <f>VLOOKUP(MOD(P4350,20),太陽の紋章,2,FALSE)</f>
        <v>地球</v>
      </c>
      <c r="T4350" s="98" t="s">
        <v>3736</v>
      </c>
    </row>
    <row r="4351" spans="1:20">
      <c r="A4351" s="282" t="str">
        <f>VLOOKUP(MOD(E4351,10),十干,2,FALSE)</f>
        <v>己</v>
      </c>
      <c r="B4351" s="283" t="str">
        <f>VLOOKUP(MOD(E4351,12),十二支,3,FALSE)</f>
        <v xml:space="preserve">12 海 </v>
      </c>
      <c r="C4351" s="287" t="str">
        <f>VLOOKUP(F4351,星座,3,TRUE)</f>
        <v xml:space="preserve">01 冥 </v>
      </c>
      <c r="D4351" s="533">
        <v>18200</v>
      </c>
      <c r="E4351" s="83">
        <f>IFERROR(YEAR(D4351),LEFT(D4351,4))</f>
        <v>1949</v>
      </c>
      <c r="F4351" s="83" t="str">
        <f>IF(ISTEXT(D4351),RIGHT(D4351,5),TEXT(D4351,"mm/dd"))</f>
        <v>10/29</v>
      </c>
      <c r="G4351" s="88">
        <f>SUM(MID(E4351,1,1),MID(E4351,2,1),MID(E4351,3,1),MID(E4351,4,1),MID(F4351,1,1),MID(F4351,2,1),MID(F4351,4,1),MID(F4351,5,1))</f>
        <v>35</v>
      </c>
      <c r="H4351" s="88">
        <f>IF(MOD(G4351,9)=0,9,MOD(G4351,9))</f>
        <v>8</v>
      </c>
      <c r="I4351" s="83" t="str">
        <f>IFERROR(MID("日月火水木金土",WEEKDAY(D4351),1),"")</f>
        <v>土</v>
      </c>
      <c r="J4351" s="303" t="s">
        <v>505</v>
      </c>
      <c r="K4351" s="87" t="str">
        <f>VLOOKUP(F4351,石と花メイン,3,FALSE)</f>
        <v>◆猫目石</v>
      </c>
      <c r="L4351" s="296" t="str">
        <f>VLOOKUP(F4351,石と花メイン,4,FALSE)</f>
        <v>グロリオサ【狐百合】</v>
      </c>
      <c r="M4351" s="392">
        <f>IF(OR(MONTH(F4351)&lt;7,AND(MONTH(F4351)=7,DAY(F4351)&lt;=25)),
MOD(SUM((E4351-1901)*365,259),260),
MOD(SUM((E4351-1900)*365,259),260))</f>
        <v>204</v>
      </c>
      <c r="N4351" s="330">
        <f>IF(AND(MONTH(F4351)=7,DAY(F4351)&gt;25),1,
ROUNDDOWN((SUM(VLOOKUP(MONTH(F4351),D暦変換用数値,2,FALSE),DAY(F4351))/28)+1,0))</f>
        <v>4</v>
      </c>
      <c r="O4351" s="84">
        <f>IF(AND(MONTH(F4351)=7,DAY(F4351)&gt;25),DAY(F4351)-25,
MOD((SUM(VLOOKUP(MONTH(F4351),D暦変換用数値,2,FALSE),DAY(F4351))),28)+1)</f>
        <v>12</v>
      </c>
      <c r="P4351" s="405">
        <f>IF(OR(MONTH(F4351)&lt;7,AND(MONTH(F4351)=7,DAY(F4351)&lt;=25)),
MOD(SUM((E4351-1901)*365,(N4351-1)*28,O4351,258),260),
MOD(SUM((E4351-1900)*365,(N4351-1)*28,O4351,258),260))</f>
        <v>39</v>
      </c>
      <c r="Q4351" s="371" t="str">
        <f>VLOOKUP(MOD(P4351,4),色,2,FALSE)</f>
        <v>青い</v>
      </c>
      <c r="R4351" s="289" t="str">
        <f>VLOOKUP(MOD(P4351,13),銀河の音,2,FALSE)</f>
        <v>宇宙の</v>
      </c>
      <c r="S4351" s="382" t="str">
        <f>VLOOKUP(MOD(P4351,20),太陽の紋章,2,FALSE)</f>
        <v>嵐</v>
      </c>
      <c r="T4351" s="95" t="s">
        <v>331</v>
      </c>
    </row>
    <row r="4352" spans="1:20">
      <c r="A4352" s="76" t="str">
        <f>VLOOKUP(MOD(E4352,10),十干,2,FALSE)</f>
        <v>己</v>
      </c>
      <c r="B4352" s="199" t="str">
        <f>VLOOKUP(MOD(E4352,12),十二支,3,FALSE)</f>
        <v xml:space="preserve">12 海 </v>
      </c>
      <c r="C4352" s="201" t="str">
        <f>VLOOKUP(F4352,星座,3,TRUE)</f>
        <v xml:space="preserve">01 冥 </v>
      </c>
      <c r="D4352" s="534">
        <v>18205</v>
      </c>
      <c r="E4352" s="116">
        <f>IFERROR(YEAR(D4352),LEFT(D4352,4))</f>
        <v>1949</v>
      </c>
      <c r="F4352" s="116" t="str">
        <f>IF(ISTEXT(D4352),RIGHT(D4352,5),TEXT(D4352,"mm/dd"))</f>
        <v>11/03</v>
      </c>
      <c r="G4352" s="120">
        <f>SUM(MID(E4352,1,1),MID(E4352,2,1),MID(E4352,3,1),MID(E4352,4,1),MID(F4352,1,1),MID(F4352,2,1),MID(F4352,4,1),MID(F4352,5,1))</f>
        <v>28</v>
      </c>
      <c r="H4352" s="120">
        <f>IF(MOD(G4352,9)=0,9,MOD(G4352,9))</f>
        <v>1</v>
      </c>
      <c r="I4352" s="116" t="str">
        <f>IFERROR(MID("日月火水木金土",WEEKDAY(D4352),1),"")</f>
        <v>木</v>
      </c>
      <c r="J4352" s="306" t="s">
        <v>7630</v>
      </c>
      <c r="K4352" s="203" t="str">
        <f>VLOOKUP(F4352,石と花メイン,3,FALSE)</f>
        <v>◆紅玉</v>
      </c>
      <c r="L4352" s="299" t="str">
        <f>VLOOKUP(F4352,石と花メイン,4,FALSE)</f>
        <v>マリーゴールド【万寿菊】</v>
      </c>
      <c r="M4352" s="395">
        <f>IF(OR(MONTH(F4352)&lt;7,AND(MONTH(F4352)=7,DAY(F4352)&lt;=25)),
MOD(SUM((E4352-1901)*365,259),260),
MOD(SUM((E4352-1900)*365,259),260))</f>
        <v>204</v>
      </c>
      <c r="N4352" s="121">
        <f>IF(AND(MONTH(F4352)=7,DAY(F4352)&gt;25),1,
ROUNDDOWN((SUM(VLOOKUP(MONTH(F4352),D暦変換用数値,2,FALSE),DAY(F4352))/28)+1,0))</f>
        <v>4</v>
      </c>
      <c r="O4352" s="117">
        <f>IF(AND(MONTH(F4352)=7,DAY(F4352)&gt;25),DAY(F4352)-25,
MOD((SUM(VLOOKUP(MONTH(F4352),D暦変換用数値,2,FALSE),DAY(F4352))),28)+1)</f>
        <v>17</v>
      </c>
      <c r="P4352" s="408">
        <f>IF(OR(MONTH(F4352)&lt;7,AND(MONTH(F4352)=7,DAY(F4352)&lt;=25)),
MOD(SUM((E4352-1901)*365,(N4352-1)*28,O4352,258),260),
MOD(SUM((E4352-1900)*365,(N4352-1)*28,O4352,258),260))</f>
        <v>44</v>
      </c>
      <c r="Q4352" s="373" t="str">
        <f>VLOOKUP(MOD(P4352,4),色,2,FALSE)</f>
        <v>黄色い</v>
      </c>
      <c r="R4352" s="291" t="str">
        <f>VLOOKUP(MOD(P4352,13),銀河の音,2,FALSE)</f>
        <v>倍音の</v>
      </c>
      <c r="S4352" s="384" t="str">
        <f>VLOOKUP(MOD(P4352,20),太陽の紋章,2,FALSE)</f>
        <v>種</v>
      </c>
      <c r="T4352" s="129" t="s">
        <v>7294</v>
      </c>
    </row>
    <row r="4353" spans="1:20">
      <c r="A4353" s="50" t="str">
        <f>VLOOKUP(MOD(E4353,10),十干,2,FALSE)</f>
        <v>己</v>
      </c>
      <c r="B4353" s="199" t="str">
        <f>VLOOKUP(MOD(E4353,12),十二支,3,FALSE)</f>
        <v xml:space="preserve">12 海 </v>
      </c>
      <c r="C4353" s="201" t="str">
        <f>VLOOKUP(F4353,星座,3,TRUE)</f>
        <v xml:space="preserve">01 冥 </v>
      </c>
      <c r="D4353" s="531">
        <v>18220</v>
      </c>
      <c r="E4353" s="1">
        <f>IFERROR(YEAR(D4353),LEFT(D4353,4))</f>
        <v>1949</v>
      </c>
      <c r="F4353" s="1" t="str">
        <f>IF(ISTEXT(D4353),RIGHT(D4353,5),TEXT(D4353,"mm/dd"))</f>
        <v>11/18</v>
      </c>
      <c r="G4353" s="39">
        <f>SUM(MID(E4353,1,1),MID(E4353,2,1),MID(E4353,3,1),MID(E4353,4,1),MID(F4353,1,1),MID(F4353,2,1),MID(F4353,4,1),MID(F4353,5,1))</f>
        <v>34</v>
      </c>
      <c r="H4353" s="41">
        <f>IF(MOD(G4353,9)=0,9,MOD(G4353,9))</f>
        <v>7</v>
      </c>
      <c r="I4353" s="45" t="str">
        <f>IFERROR(MID("日月火水木金土",WEEKDAY(D4353),1),"")</f>
        <v>金</v>
      </c>
      <c r="J4353" s="304" t="s">
        <v>2391</v>
      </c>
      <c r="K4353" s="202" t="str">
        <f>VLOOKUP(F4353,石と花メイン,3,FALSE)</f>
        <v>○真珠</v>
      </c>
      <c r="L4353" s="297" t="str">
        <f>VLOOKUP(F4353,石と花メイン,4,FALSE)</f>
        <v>山百合【オリエンタルリリー】</v>
      </c>
      <c r="M4353" s="393">
        <f>IF(OR(MONTH(F4353)&lt;7,AND(MONTH(F4353)=7,DAY(F4353)&lt;=25)),
MOD(SUM((E4353-1901)*365,259),260),
MOD(SUM((E4353-1900)*365,259),260))</f>
        <v>204</v>
      </c>
      <c r="N4353" s="390">
        <f>IF(AND(MONTH(F4353)=7,DAY(F4353)&gt;25),1,
ROUNDDOWN((SUM(VLOOKUP(MONTH(F4353),D暦変換用数値,2,FALSE),DAY(F4353))/28)+1,0))</f>
        <v>5</v>
      </c>
      <c r="O4353" s="205">
        <f>IF(AND(MONTH(F4353)=7,DAY(F4353)&gt;25),DAY(F4353)-25,
MOD((SUM(VLOOKUP(MONTH(F4353),D暦変換用数値,2,FALSE),DAY(F4353))),28)+1)</f>
        <v>4</v>
      </c>
      <c r="P4353" s="406">
        <f>IF(OR(MONTH(F4353)&lt;7,AND(MONTH(F4353)=7,DAY(F4353)&lt;=25)),
MOD(SUM((E4353-1901)*365,(N4353-1)*28,O4353,258),260),
MOD(SUM((E4353-1900)*365,(N4353-1)*28,O4353,258),260))</f>
        <v>59</v>
      </c>
      <c r="Q4353" s="374" t="str">
        <f>VLOOKUP(MOD(P4353,4),色,2,FALSE)</f>
        <v>青い</v>
      </c>
      <c r="R4353" s="292" t="str">
        <f>VLOOKUP(MOD(P4353,13),銀河の音,2,FALSE)</f>
        <v>共振の</v>
      </c>
      <c r="S4353" s="385" t="str">
        <f>VLOOKUP(MOD(P4353,20),太陽の紋章,2,FALSE)</f>
        <v>嵐</v>
      </c>
      <c r="T4353" s="98" t="s">
        <v>3736</v>
      </c>
    </row>
    <row r="4354" spans="1:20">
      <c r="A4354" s="50" t="str">
        <f>VLOOKUP(MOD(E4354,10),十干,2,FALSE)</f>
        <v>己</v>
      </c>
      <c r="B4354" s="199" t="str">
        <f>VLOOKUP(MOD(E4354,12),十二支,3,FALSE)</f>
        <v xml:space="preserve">12 海 </v>
      </c>
      <c r="C4354" s="201" t="str">
        <f>VLOOKUP(F4354,星座,3,TRUE)</f>
        <v xml:space="preserve">01 冥 </v>
      </c>
      <c r="D4354" s="531">
        <v>18221</v>
      </c>
      <c r="E4354" s="1">
        <f>IFERROR(YEAR(D4354),LEFT(D4354,4))</f>
        <v>1949</v>
      </c>
      <c r="F4354" s="1" t="str">
        <f>IF(ISTEXT(D4354),RIGHT(D4354,5),TEXT(D4354,"mm/dd"))</f>
        <v>11/19</v>
      </c>
      <c r="G4354" s="39">
        <f>SUM(MID(E4354,1,1),MID(E4354,2,1),MID(E4354,3,1),MID(E4354,4,1),MID(F4354,1,1),MID(F4354,2,1),MID(F4354,4,1),MID(F4354,5,1))</f>
        <v>35</v>
      </c>
      <c r="H4354" s="41">
        <f>IF(MOD(G4354,9)=0,9,MOD(G4354,9))</f>
        <v>8</v>
      </c>
      <c r="I4354" s="45" t="str">
        <f>IFERROR(MID("日月火水木金土",WEEKDAY(D4354),1),"")</f>
        <v>土</v>
      </c>
      <c r="J4354" s="304" t="s">
        <v>2392</v>
      </c>
      <c r="K4354" s="202" t="str">
        <f>VLOOKUP(F4354,石と花メイン,3,FALSE)</f>
        <v>◆翠玉</v>
      </c>
      <c r="L4354" s="297" t="str">
        <f>VLOOKUP(F4354,石と花メイン,4,FALSE)</f>
        <v>櫨の木【蝋の木】</v>
      </c>
      <c r="M4354" s="393">
        <f>IF(OR(MONTH(F4354)&lt;7,AND(MONTH(F4354)=7,DAY(F4354)&lt;=25)),
MOD(SUM((E4354-1901)*365,259),260),
MOD(SUM((E4354-1900)*365,259),260))</f>
        <v>204</v>
      </c>
      <c r="N4354" s="390">
        <f>IF(AND(MONTH(F4354)=7,DAY(F4354)&gt;25),1,
ROUNDDOWN((SUM(VLOOKUP(MONTH(F4354),D暦変換用数値,2,FALSE),DAY(F4354))/28)+1,0))</f>
        <v>5</v>
      </c>
      <c r="O4354" s="205">
        <f>IF(AND(MONTH(F4354)=7,DAY(F4354)&gt;25),DAY(F4354)-25,
MOD((SUM(VLOOKUP(MONTH(F4354),D暦変換用数値,2,FALSE),DAY(F4354))),28)+1)</f>
        <v>5</v>
      </c>
      <c r="P4354" s="406">
        <f>IF(OR(MONTH(F4354)&lt;7,AND(MONTH(F4354)=7,DAY(F4354)&lt;=25)),
MOD(SUM((E4354-1901)*365,(N4354-1)*28,O4354,258),260),
MOD(SUM((E4354-1900)*365,(N4354-1)*28,O4354,258),260))</f>
        <v>60</v>
      </c>
      <c r="Q4354" s="373" t="str">
        <f>VLOOKUP(MOD(P4354,4),色,2,FALSE)</f>
        <v>黄色い</v>
      </c>
      <c r="R4354" s="291" t="str">
        <f>VLOOKUP(MOD(P4354,13),銀河の音,2,FALSE)</f>
        <v>銀河の</v>
      </c>
      <c r="S4354" s="384" t="str">
        <f>VLOOKUP(MOD(P4354,20),太陽の紋章,2,FALSE)</f>
        <v>太陽</v>
      </c>
      <c r="T4354" s="98" t="s">
        <v>3736</v>
      </c>
    </row>
    <row r="4355" spans="1:20">
      <c r="A4355" s="49" t="str">
        <f>VLOOKUP(MOD(E4355,10),十干,2,FALSE)</f>
        <v>辛</v>
      </c>
      <c r="B4355" s="199" t="str">
        <f>VLOOKUP(MOD(E4355,12),十二支,3,FALSE)</f>
        <v xml:space="preserve">12 海 </v>
      </c>
      <c r="C4355" s="201" t="str">
        <f>VLOOKUP(F4355,星座,3,TRUE)</f>
        <v xml:space="preserve">01 冥 </v>
      </c>
      <c r="D4355" s="535">
        <v>22592</v>
      </c>
      <c r="E4355" s="45">
        <f>IFERROR(YEAR(D4355),LEFT(D4355,4))</f>
        <v>1961</v>
      </c>
      <c r="F4355" s="45" t="str">
        <f>IF(ISTEXT(D4355),RIGHT(D4355,5),TEXT(D4355,"mm/dd"))</f>
        <v>11/07</v>
      </c>
      <c r="G4355" s="41">
        <f>SUM(MID(E4355,1,1),MID(E4355,2,1),MID(E4355,3,1),MID(E4355,4,1),MID(F4355,1,1),MID(F4355,2,1),MID(F4355,4,1),MID(F4355,5,1))</f>
        <v>26</v>
      </c>
      <c r="H4355" s="41">
        <f>IF(MOD(G4355,9)=0,9,MOD(G4355,9))</f>
        <v>8</v>
      </c>
      <c r="I4355" s="45" t="str">
        <f>IFERROR(MID("日月火水木金土",WEEKDAY(D4355),1),"")</f>
        <v>火</v>
      </c>
      <c r="J4355" s="305" t="s">
        <v>4969</v>
      </c>
      <c r="K4355" s="203" t="str">
        <f>VLOOKUP(F4355,石と花メイン,3,FALSE)</f>
        <v>●珊瑚</v>
      </c>
      <c r="L4355" s="298" t="str">
        <f>VLOOKUP(F4355,石と花メイン,4,FALSE)</f>
        <v>吾亦紅/吾木香</v>
      </c>
      <c r="M4355" s="394">
        <f>IF(OR(MONTH(F4355)&lt;7,AND(MONTH(F4355)=7,DAY(F4355)&lt;=25)),
MOD(SUM((E4355-1901)*365,259),260),
MOD(SUM((E4355-1900)*365,259),260))</f>
        <v>164</v>
      </c>
      <c r="N4355" s="391">
        <f>IF(AND(MONTH(F4355)=7,DAY(F4355)&gt;25),1,
ROUNDDOWN((SUM(VLOOKUP(MONTH(F4355),D暦変換用数値,2,FALSE),DAY(F4355))/28)+1,0))</f>
        <v>4</v>
      </c>
      <c r="O4355" s="46">
        <f>IF(AND(MONTH(F4355)=7,DAY(F4355)&gt;25),DAY(F4355)-25,
MOD((SUM(VLOOKUP(MONTH(F4355),D暦変換用数値,2,FALSE),DAY(F4355))),28)+1)</f>
        <v>21</v>
      </c>
      <c r="P4355" s="407">
        <f>IF(OR(MONTH(F4355)&lt;7,AND(MONTH(F4355)=7,DAY(F4355)&lt;=25)),
MOD(SUM((E4355-1901)*365,(N4355-1)*28,O4355,258),260),
MOD(SUM((E4355-1900)*365,(N4355-1)*28,O4355,258),260))</f>
        <v>8</v>
      </c>
      <c r="Q4355" s="373" t="str">
        <f>VLOOKUP(MOD(P4355,4),色,2,FALSE)</f>
        <v>黄色い</v>
      </c>
      <c r="R4355" s="291" t="str">
        <f>VLOOKUP(MOD(P4355,13),銀河の音,2,FALSE)</f>
        <v>銀河の</v>
      </c>
      <c r="S4355" s="384" t="str">
        <f>VLOOKUP(MOD(P4355,20),太陽の紋章,2,FALSE)</f>
        <v>星</v>
      </c>
      <c r="T4355" s="79"/>
    </row>
    <row r="4356" spans="1:20">
      <c r="A4356" s="282" t="str">
        <f>VLOOKUP(MOD(E4356,10),十干,2,FALSE)</f>
        <v>辛</v>
      </c>
      <c r="B4356" s="283" t="str">
        <f>VLOOKUP(MOD(E4356,12),十二支,3,FALSE)</f>
        <v xml:space="preserve">12 海 </v>
      </c>
      <c r="C4356" s="287" t="str">
        <f>VLOOKUP(F4356,星座,3,TRUE)</f>
        <v xml:space="preserve">01 冥 </v>
      </c>
      <c r="D4356" s="533">
        <v>22594</v>
      </c>
      <c r="E4356" s="83">
        <f>IFERROR(YEAR(D4356),LEFT(D4356,4))</f>
        <v>1961</v>
      </c>
      <c r="F4356" s="83" t="str">
        <f>IF(ISTEXT(D4356),RIGHT(D4356,5),TEXT(D4356,"mm/dd"))</f>
        <v>11/09</v>
      </c>
      <c r="G4356" s="88">
        <f>SUM(MID(E4356,1,1),MID(E4356,2,1),MID(E4356,3,1),MID(E4356,4,1),MID(F4356,1,1),MID(F4356,2,1),MID(F4356,4,1),MID(F4356,5,1))</f>
        <v>28</v>
      </c>
      <c r="H4356" s="88">
        <f>IF(MOD(G4356,9)=0,9,MOD(G4356,9))</f>
        <v>1</v>
      </c>
      <c r="I4356" s="83" t="str">
        <f>IFERROR(MID("日月火水木金土",WEEKDAY(D4356),1),"")</f>
        <v>木</v>
      </c>
      <c r="J4356" s="303" t="s">
        <v>506</v>
      </c>
      <c r="K4356" s="87" t="str">
        <f>VLOOKUP(F4356,石と花メイン,3,FALSE)</f>
        <v>●琥珀</v>
      </c>
      <c r="L4356" s="296" t="str">
        <f>VLOOKUP(F4356,石と花メイン,4,FALSE)</f>
        <v>竜脳菊</v>
      </c>
      <c r="M4356" s="392">
        <f>IF(OR(MONTH(F4356)&lt;7,AND(MONTH(F4356)=7,DAY(F4356)&lt;=25)),
MOD(SUM((E4356-1901)*365,259),260),
MOD(SUM((E4356-1900)*365,259),260))</f>
        <v>164</v>
      </c>
      <c r="N4356" s="330">
        <f>IF(AND(MONTH(F4356)=7,DAY(F4356)&gt;25),1,
ROUNDDOWN((SUM(VLOOKUP(MONTH(F4356),D暦変換用数値,2,FALSE),DAY(F4356))/28)+1,0))</f>
        <v>4</v>
      </c>
      <c r="O4356" s="84">
        <f>IF(AND(MONTH(F4356)=7,DAY(F4356)&gt;25),DAY(F4356)-25,
MOD((SUM(VLOOKUP(MONTH(F4356),D暦変換用数値,2,FALSE),DAY(F4356))),28)+1)</f>
        <v>23</v>
      </c>
      <c r="P4356" s="405">
        <f>IF(OR(MONTH(F4356)&lt;7,AND(MONTH(F4356)=7,DAY(F4356)&lt;=25)),
MOD(SUM((E4356-1901)*365,(N4356-1)*28,O4356,258),260),
MOD(SUM((E4356-1900)*365,(N4356-1)*28,O4356,258),260))</f>
        <v>10</v>
      </c>
      <c r="Q4356" s="371" t="str">
        <f>VLOOKUP(MOD(P4356,4),色,2,FALSE)</f>
        <v>白い</v>
      </c>
      <c r="R4356" s="289" t="str">
        <f>VLOOKUP(MOD(P4356,13),銀河の音,2,FALSE)</f>
        <v>惑星の</v>
      </c>
      <c r="S4356" s="382" t="str">
        <f>VLOOKUP(MOD(P4356,20),太陽の紋章,2,FALSE)</f>
        <v>犬</v>
      </c>
      <c r="T4356" s="95" t="s">
        <v>2057</v>
      </c>
    </row>
    <row r="4357" spans="1:20">
      <c r="A4357" s="50" t="str">
        <f>VLOOKUP(MOD(E4357,10),十干,2,FALSE)</f>
        <v>辛</v>
      </c>
      <c r="B4357" s="199" t="str">
        <f>VLOOKUP(MOD(E4357,12),十二支,3,FALSE)</f>
        <v xml:space="preserve">12 海 </v>
      </c>
      <c r="C4357" s="201" t="str">
        <f>VLOOKUP(F4357,星座,3,TRUE)</f>
        <v xml:space="preserve">01 冥 </v>
      </c>
      <c r="D4357" s="531">
        <v>22604</v>
      </c>
      <c r="E4357" s="1">
        <f>IFERROR(YEAR(D4357),LEFT(D4357,4))</f>
        <v>1961</v>
      </c>
      <c r="F4357" s="1" t="str">
        <f>IF(ISTEXT(D4357),RIGHT(D4357,5),TEXT(D4357,"mm/dd"))</f>
        <v>11/19</v>
      </c>
      <c r="G4357" s="39">
        <f>SUM(MID(E4357,1,1),MID(E4357,2,1),MID(E4357,3,1),MID(E4357,4,1),MID(F4357,1,1),MID(F4357,2,1),MID(F4357,4,1),MID(F4357,5,1))</f>
        <v>29</v>
      </c>
      <c r="H4357" s="41">
        <f>IF(MOD(G4357,9)=0,9,MOD(G4357,9))</f>
        <v>2</v>
      </c>
      <c r="I4357" s="45" t="str">
        <f>IFERROR(MID("日月火水木金土",WEEKDAY(D4357),1),"")</f>
        <v>日</v>
      </c>
      <c r="J4357" s="304" t="s">
        <v>2393</v>
      </c>
      <c r="K4357" s="202" t="str">
        <f>VLOOKUP(F4357,石と花メイン,3,FALSE)</f>
        <v>◆翠玉</v>
      </c>
      <c r="L4357" s="297" t="str">
        <f>VLOOKUP(F4357,石と花メイン,4,FALSE)</f>
        <v>櫨の木【蝋の木】</v>
      </c>
      <c r="M4357" s="393">
        <f>IF(OR(MONTH(F4357)&lt;7,AND(MONTH(F4357)=7,DAY(F4357)&lt;=25)),
MOD(SUM((E4357-1901)*365,259),260),
MOD(SUM((E4357-1900)*365,259),260))</f>
        <v>164</v>
      </c>
      <c r="N4357" s="390">
        <f>IF(AND(MONTH(F4357)=7,DAY(F4357)&gt;25),1,
ROUNDDOWN((SUM(VLOOKUP(MONTH(F4357),D暦変換用数値,2,FALSE),DAY(F4357))/28)+1,0))</f>
        <v>5</v>
      </c>
      <c r="O4357" s="205">
        <f>IF(AND(MONTH(F4357)=7,DAY(F4357)&gt;25),DAY(F4357)-25,
MOD((SUM(VLOOKUP(MONTH(F4357),D暦変換用数値,2,FALSE),DAY(F4357))),28)+1)</f>
        <v>5</v>
      </c>
      <c r="P4357" s="406">
        <f>IF(OR(MONTH(F4357)&lt;7,AND(MONTH(F4357)=7,DAY(F4357)&lt;=25)),
MOD(SUM((E4357-1901)*365,(N4357-1)*28,O4357,258),260),
MOD(SUM((E4357-1900)*365,(N4357-1)*28,O4357,258),260))</f>
        <v>20</v>
      </c>
      <c r="Q4357" s="373" t="str">
        <f>VLOOKUP(MOD(P4357,4),色,2,FALSE)</f>
        <v>黄色い</v>
      </c>
      <c r="R4357" s="291" t="str">
        <f>VLOOKUP(MOD(P4357,13),銀河の音,2,FALSE)</f>
        <v>共振の</v>
      </c>
      <c r="S4357" s="384" t="str">
        <f>VLOOKUP(MOD(P4357,20),太陽の紋章,2,FALSE)</f>
        <v>太陽</v>
      </c>
      <c r="T4357" s="98" t="s">
        <v>3736</v>
      </c>
    </row>
    <row r="4358" spans="1:20">
      <c r="A4358" s="50" t="str">
        <f>VLOOKUP(MOD(E4358,10),十干,2,FALSE)</f>
        <v>癸</v>
      </c>
      <c r="B4358" s="199" t="str">
        <f>VLOOKUP(MOD(E4358,12),十二支,3,FALSE)</f>
        <v xml:space="preserve">12 海 </v>
      </c>
      <c r="C4358" s="201" t="str">
        <f>VLOOKUP(F4358,星座,3,TRUE)</f>
        <v xml:space="preserve">01 冥 </v>
      </c>
      <c r="D4358" s="535">
        <v>26987</v>
      </c>
      <c r="E4358" s="45">
        <f>IFERROR(YEAR(D4358),LEFT(D4358,4))</f>
        <v>1973</v>
      </c>
      <c r="F4358" s="45" t="str">
        <f>IF(ISTEXT(D4358),RIGHT(D4358,5),TEXT(D4358,"mm/dd"))</f>
        <v>11/19</v>
      </c>
      <c r="G4358" s="41">
        <f>SUM(MID(E4358,1,1),MID(E4358,2,1),MID(E4358,3,1),MID(E4358,4,1),MID(F4358,1,1),MID(F4358,2,1),MID(F4358,4,1),MID(F4358,5,1))</f>
        <v>32</v>
      </c>
      <c r="H4358" s="41">
        <f>IF(MOD(G4358,9)=0,9,MOD(G4358,9))</f>
        <v>5</v>
      </c>
      <c r="I4358" s="45" t="str">
        <f>IFERROR(MID("日月火水木金土",WEEKDAY(D4358),1),"")</f>
        <v>月</v>
      </c>
      <c r="J4358" s="305" t="s">
        <v>2421</v>
      </c>
      <c r="K4358" s="203" t="str">
        <f>VLOOKUP(F4358,石と花メイン,3,FALSE)</f>
        <v>◆翠玉</v>
      </c>
      <c r="L4358" s="298" t="str">
        <f>VLOOKUP(F4358,石と花メイン,4,FALSE)</f>
        <v>櫨の木【蝋の木】</v>
      </c>
      <c r="M4358" s="394">
        <f>IF(OR(MONTH(F4358)&lt;7,AND(MONTH(F4358)=7,DAY(F4358)&lt;=25)),
MOD(SUM((E4358-1901)*365,259),260),
MOD(SUM((E4358-1900)*365,259),260))</f>
        <v>124</v>
      </c>
      <c r="N4358" s="391">
        <f>IF(AND(MONTH(F4358)=7,DAY(F4358)&gt;25),1,
ROUNDDOWN((SUM(VLOOKUP(MONTH(F4358),D暦変換用数値,2,FALSE),DAY(F4358))/28)+1,0))</f>
        <v>5</v>
      </c>
      <c r="O4358" s="46">
        <f>IF(AND(MONTH(F4358)=7,DAY(F4358)&gt;25),DAY(F4358)-25,
MOD((SUM(VLOOKUP(MONTH(F4358),D暦変換用数値,2,FALSE),DAY(F4358))),28)+1)</f>
        <v>5</v>
      </c>
      <c r="P4358" s="407">
        <f>IF(OR(MONTH(F4358)&lt;7,AND(MONTH(F4358)=7,DAY(F4358)&lt;=25)),
MOD(SUM((E4358-1901)*365,(N4358-1)*28,O4358,258),260),
MOD(SUM((E4358-1900)*365,(N4358-1)*28,O4358,258),260))</f>
        <v>240</v>
      </c>
      <c r="Q4358" s="373" t="str">
        <f>VLOOKUP(MOD(P4358,4),色,2,FALSE)</f>
        <v>黄色い</v>
      </c>
      <c r="R4358" s="291" t="str">
        <f>VLOOKUP(MOD(P4358,13),銀河の音,2,FALSE)</f>
        <v>律動の</v>
      </c>
      <c r="S4358" s="384" t="str">
        <f>VLOOKUP(MOD(P4358,20),太陽の紋章,2,FALSE)</f>
        <v>太陽</v>
      </c>
      <c r="T4358" s="104" t="s">
        <v>2422</v>
      </c>
    </row>
    <row r="4359" spans="1:20">
      <c r="A4359" s="50" t="str">
        <f>VLOOKUP(MOD(E4359,10),十干,2,FALSE)</f>
        <v>癸</v>
      </c>
      <c r="B4359" s="199" t="str">
        <f>VLOOKUP(MOD(E4359,12),十二支,3,FALSE)</f>
        <v xml:space="preserve">12 海 </v>
      </c>
      <c r="C4359" s="201" t="str">
        <f>VLOOKUP(F4359,星座,3,TRUE)</f>
        <v xml:space="preserve">01 冥 </v>
      </c>
      <c r="D4359" s="535">
        <v>26989</v>
      </c>
      <c r="E4359" s="45">
        <f>IFERROR(YEAR(D4359),LEFT(D4359,4))</f>
        <v>1973</v>
      </c>
      <c r="F4359" s="45" t="str">
        <f>IF(ISTEXT(D4359),RIGHT(D4359,5),TEXT(D4359,"mm/dd"))</f>
        <v>11/21</v>
      </c>
      <c r="G4359" s="41">
        <f>SUM(MID(E4359,1,1),MID(E4359,2,1),MID(E4359,3,1),MID(E4359,4,1),MID(F4359,1,1),MID(F4359,2,1),MID(F4359,4,1),MID(F4359,5,1))</f>
        <v>25</v>
      </c>
      <c r="H4359" s="41">
        <f>IF(MOD(G4359,9)=0,9,MOD(G4359,9))</f>
        <v>7</v>
      </c>
      <c r="I4359" s="45" t="str">
        <f>IFERROR(MID("日月火水木金土",WEEKDAY(D4359),1),"")</f>
        <v>水</v>
      </c>
      <c r="J4359" s="305" t="s">
        <v>507</v>
      </c>
      <c r="K4359" s="203" t="str">
        <f>VLOOKUP(F4359,石と花メイン,3,FALSE)</f>
        <v>◆橄欖石</v>
      </c>
      <c r="L4359" s="298" t="str">
        <f>VLOOKUP(F4359,石と花メイン,4,FALSE)</f>
        <v>銀杏/公孫樹</v>
      </c>
      <c r="M4359" s="394">
        <f>IF(OR(MONTH(F4359)&lt;7,AND(MONTH(F4359)=7,DAY(F4359)&lt;=25)),
MOD(SUM((E4359-1901)*365,259),260),
MOD(SUM((E4359-1900)*365,259),260))</f>
        <v>124</v>
      </c>
      <c r="N4359" s="391">
        <f>IF(AND(MONTH(F4359)=7,DAY(F4359)&gt;25),1,
ROUNDDOWN((SUM(VLOOKUP(MONTH(F4359),D暦変換用数値,2,FALSE),DAY(F4359))/28)+1,0))</f>
        <v>5</v>
      </c>
      <c r="O4359" s="46">
        <f>IF(AND(MONTH(F4359)=7,DAY(F4359)&gt;25),DAY(F4359)-25,
MOD((SUM(VLOOKUP(MONTH(F4359),D暦変換用数値,2,FALSE),DAY(F4359))),28)+1)</f>
        <v>7</v>
      </c>
      <c r="P4359" s="407">
        <f>IF(OR(MONTH(F4359)&lt;7,AND(MONTH(F4359)=7,DAY(F4359)&lt;=25)),
MOD(SUM((E4359-1901)*365,(N4359-1)*28,O4359,258),260),
MOD(SUM((E4359-1900)*365,(N4359-1)*28,O4359,258),260))</f>
        <v>242</v>
      </c>
      <c r="Q4359" s="375" t="str">
        <f>VLOOKUP(MOD(P4359,4),色,2,FALSE)</f>
        <v>白い</v>
      </c>
      <c r="R4359" s="293" t="str">
        <f>VLOOKUP(MOD(P4359,13),銀河の音,2,FALSE)</f>
        <v>銀河の</v>
      </c>
      <c r="S4359" s="386" t="str">
        <f>VLOOKUP(MOD(P4359,20),太陽の紋章,2,FALSE)</f>
        <v>風</v>
      </c>
      <c r="T4359" s="96" t="s">
        <v>1717</v>
      </c>
    </row>
    <row r="4360" spans="1:20">
      <c r="A4360" s="282" t="str">
        <f>VLOOKUP(MOD(E4360,10),十干,2,FALSE)</f>
        <v>乙</v>
      </c>
      <c r="B4360" s="283" t="str">
        <f>VLOOKUP(MOD(E4360,12),十二支,3,FALSE)</f>
        <v xml:space="preserve">12 海 </v>
      </c>
      <c r="C4360" s="287" t="str">
        <f>VLOOKUP(F4360,星座,3,TRUE)</f>
        <v xml:space="preserve">01 冥 </v>
      </c>
      <c r="D4360" s="533">
        <v>31344</v>
      </c>
      <c r="E4360" s="83">
        <f>IFERROR(YEAR(D4360),LEFT(D4360,4))</f>
        <v>1985</v>
      </c>
      <c r="F4360" s="83" t="str">
        <f>IF(ISTEXT(D4360),RIGHT(D4360,5),TEXT(D4360,"mm/dd"))</f>
        <v>10/24</v>
      </c>
      <c r="G4360" s="88">
        <f>SUM(MID(E4360,1,1),MID(E4360,2,1),MID(E4360,3,1),MID(E4360,4,1),MID(F4360,1,1),MID(F4360,2,1),MID(F4360,4,1),MID(F4360,5,1))</f>
        <v>30</v>
      </c>
      <c r="H4360" s="88">
        <f>IF(MOD(G4360,9)=0,9,MOD(G4360,9))</f>
        <v>3</v>
      </c>
      <c r="I4360" s="83" t="str">
        <f>IFERROR(MID("日月火水木金土",WEEKDAY(D4360),1),"")</f>
        <v>木</v>
      </c>
      <c r="J4360" s="303" t="s">
        <v>508</v>
      </c>
      <c r="K4360" s="87" t="str">
        <f>VLOOKUP(F4360,石と花メイン,3,FALSE)</f>
        <v>●蛋白石</v>
      </c>
      <c r="L4360" s="296" t="str">
        <f>VLOOKUP(F4360,石と花メイン,4,FALSE)</f>
        <v>ガーベラ【大千本槍】</v>
      </c>
      <c r="M4360" s="392">
        <f>IF(OR(MONTH(F4360)&lt;7,AND(MONTH(F4360)=7,DAY(F4360)&lt;=25)),
MOD(SUM((E4360-1901)*365,259),260),
MOD(SUM((E4360-1900)*365,259),260))</f>
        <v>84</v>
      </c>
      <c r="N4360" s="330">
        <f>IF(AND(MONTH(F4360)=7,DAY(F4360)&gt;25),1,
ROUNDDOWN((SUM(VLOOKUP(MONTH(F4360),D暦変換用数値,2,FALSE),DAY(F4360))/28)+1,0))</f>
        <v>4</v>
      </c>
      <c r="O4360" s="84">
        <f>IF(AND(MONTH(F4360)=7,DAY(F4360)&gt;25),DAY(F4360)-25,
MOD((SUM(VLOOKUP(MONTH(F4360),D暦変換用数値,2,FALSE),DAY(F4360))),28)+1)</f>
        <v>7</v>
      </c>
      <c r="P4360" s="405">
        <f>IF(OR(MONTH(F4360)&lt;7,AND(MONTH(F4360)=7,DAY(F4360)&lt;=25)),
MOD(SUM((E4360-1901)*365,(N4360-1)*28,O4360,258),260),
MOD(SUM((E4360-1900)*365,(N4360-1)*28,O4360,258),260))</f>
        <v>174</v>
      </c>
      <c r="Q4360" s="371" t="str">
        <f>VLOOKUP(MOD(P4360,4),色,2,FALSE)</f>
        <v>白い</v>
      </c>
      <c r="R4360" s="289" t="str">
        <f>VLOOKUP(MOD(P4360,13),銀河の音,2,FALSE)</f>
        <v>倍音の</v>
      </c>
      <c r="S4360" s="382" t="str">
        <f>VLOOKUP(MOD(P4360,20),太陽の紋章,2,FALSE)</f>
        <v>魔法使い</v>
      </c>
      <c r="T4360" s="100" t="s">
        <v>6022</v>
      </c>
    </row>
    <row r="4361" spans="1:20">
      <c r="A4361" s="286" t="str">
        <f>VLOOKUP(MOD(E4361,10),十干,2,FALSE)</f>
        <v>己</v>
      </c>
      <c r="B4361" s="283" t="str">
        <f>VLOOKUP(MOD(E4361,12),十二支,3,FALSE)</f>
        <v xml:space="preserve">12 海 </v>
      </c>
      <c r="C4361" s="287" t="str">
        <f>VLOOKUP(F4361,星座,3,TRUE)</f>
        <v xml:space="preserve">01 冥 </v>
      </c>
      <c r="D4361" s="530">
        <v>40115</v>
      </c>
      <c r="E4361" s="85">
        <f>IFERROR(YEAR(D4361),LEFT(D4361,4))</f>
        <v>2009</v>
      </c>
      <c r="F4361" s="85" t="str">
        <f>IF(ISTEXT(D4361),RIGHT(D4361,5),TEXT(D4361,"mm/dd"))</f>
        <v>10/29</v>
      </c>
      <c r="G4361" s="89">
        <f>SUM(MID(E4361,1,1),MID(E4361,2,1),MID(E4361,3,1),MID(E4361,4,1),MID(F4361,1,1),MID(F4361,2,1),MID(F4361,4,1),MID(F4361,5,1))</f>
        <v>23</v>
      </c>
      <c r="H4361" s="89">
        <f>IF(MOD(G4361,9)=0,9,MOD(G4361,9))</f>
        <v>5</v>
      </c>
      <c r="I4361" s="85" t="str">
        <f>IFERROR(MID("日月火水木金土",WEEKDAY(D4361),1),"")</f>
        <v>木</v>
      </c>
      <c r="J4361" s="308" t="s">
        <v>7138</v>
      </c>
      <c r="K4361" s="87" t="str">
        <f>VLOOKUP(F4361,石と花メイン,3,FALSE)</f>
        <v>◆猫目石</v>
      </c>
      <c r="L4361" s="300" t="str">
        <f>VLOOKUP(F4361,石と花メイン,4,FALSE)</f>
        <v>グロリオサ【狐百合】</v>
      </c>
      <c r="M4361" s="397">
        <f>IF(OR(MONTH(F4361)&lt;7,AND(MONTH(F4361)=7,DAY(F4361)&lt;=25)),
MOD(SUM((E4361-1901)*365,259),260),
MOD(SUM((E4361-1900)*365,259),260))</f>
        <v>4</v>
      </c>
      <c r="N4361" s="87">
        <f>IF(AND(MONTH(F4361)=7,DAY(F4361)&gt;25),1,
ROUNDDOWN((SUM(VLOOKUP(MONTH(F4361),D暦変換用数値,2,FALSE),DAY(F4361))/28)+1,0))</f>
        <v>4</v>
      </c>
      <c r="O4361" s="82">
        <f>IF(AND(MONTH(F4361)=7,DAY(F4361)&gt;25),DAY(F4361)-25,
MOD((SUM(VLOOKUP(MONTH(F4361),D暦変換用数値,2,FALSE),DAY(F4361))),28)+1)</f>
        <v>12</v>
      </c>
      <c r="P4361" s="409">
        <f>IF(OR(MONTH(F4361)&lt;7,AND(MONTH(F4361)=7,DAY(F4361)&lt;=25)),
MOD(SUM((E4361-1901)*365,(N4361-1)*28,O4361,258),260),
MOD(SUM((E4361-1900)*365,(N4361-1)*28,O4361,258),260))</f>
        <v>99</v>
      </c>
      <c r="Q4361" s="371" t="str">
        <f>VLOOKUP(MOD(P4361,4),色,2,FALSE)</f>
        <v>青い</v>
      </c>
      <c r="R4361" s="289" t="str">
        <f>VLOOKUP(MOD(P4361,13),銀河の音,2,FALSE)</f>
        <v>銀河の</v>
      </c>
      <c r="S4361" s="382" t="str">
        <f>VLOOKUP(MOD(P4361,20),太陽の紋章,2,FALSE)</f>
        <v>嵐</v>
      </c>
      <c r="T4361" s="91"/>
    </row>
    <row r="4362" spans="1:20">
      <c r="A4362" s="286" t="str">
        <f>VLOOKUP(MOD(E4362,10),十干,2,FALSE)</f>
        <v>己</v>
      </c>
      <c r="B4362" s="283" t="str">
        <f>VLOOKUP(MOD(E4362,12),十二支,3,FALSE)</f>
        <v xml:space="preserve">12 海 </v>
      </c>
      <c r="C4362" s="287" t="str">
        <f>VLOOKUP(F4362,星座,3,TRUE)</f>
        <v xml:space="preserve">01 冥 </v>
      </c>
      <c r="D4362" s="530">
        <v>40127</v>
      </c>
      <c r="E4362" s="85">
        <f>IFERROR(YEAR(D4362),LEFT(D4362,4))</f>
        <v>2009</v>
      </c>
      <c r="F4362" s="85" t="str">
        <f>IF(ISTEXT(D4362),RIGHT(D4362,5),TEXT(D4362,"mm/dd"))</f>
        <v>11/10</v>
      </c>
      <c r="G4362" s="89">
        <f>SUM(MID(E4362,1,1),MID(E4362,2,1),MID(E4362,3,1),MID(E4362,4,1),MID(F4362,1,1),MID(F4362,2,1),MID(F4362,4,1),MID(F4362,5,1))</f>
        <v>14</v>
      </c>
      <c r="H4362" s="89">
        <f>IF(MOD(G4362,9)=0,9,MOD(G4362,9))</f>
        <v>5</v>
      </c>
      <c r="I4362" s="85" t="str">
        <f>IFERROR(MID("日月火水木金土",WEEKDAY(D4362),1),"")</f>
        <v>火</v>
      </c>
      <c r="J4362" s="308" t="s">
        <v>7142</v>
      </c>
      <c r="K4362" s="87" t="str">
        <f>VLOOKUP(F4362,石と花メイン,3,FALSE)</f>
        <v>○真珠</v>
      </c>
      <c r="L4362" s="300" t="str">
        <f>VLOOKUP(F4362,石と花メイン,4,FALSE)</f>
        <v>セントポーリア【アフリカ菫】</v>
      </c>
      <c r="M4362" s="397">
        <f>IF(OR(MONTH(F4362)&lt;7,AND(MONTH(F4362)=7,DAY(F4362)&lt;=25)),
MOD(SUM((E4362-1901)*365,259),260),
MOD(SUM((E4362-1900)*365,259),260))</f>
        <v>4</v>
      </c>
      <c r="N4362" s="87">
        <f>IF(AND(MONTH(F4362)=7,DAY(F4362)&gt;25),1,
ROUNDDOWN((SUM(VLOOKUP(MONTH(F4362),D暦変換用数値,2,FALSE),DAY(F4362))/28)+1,0))</f>
        <v>4</v>
      </c>
      <c r="O4362" s="82">
        <f>IF(AND(MONTH(F4362)=7,DAY(F4362)&gt;25),DAY(F4362)-25,
MOD((SUM(VLOOKUP(MONTH(F4362),D暦変換用数値,2,FALSE),DAY(F4362))),28)+1)</f>
        <v>24</v>
      </c>
      <c r="P4362" s="409">
        <f>IF(OR(MONTH(F4362)&lt;7,AND(MONTH(F4362)=7,DAY(F4362)&lt;=25)),
MOD(SUM((E4362-1901)*365,(N4362-1)*28,O4362,258),260),
MOD(SUM((E4362-1900)*365,(N4362-1)*28,O4362,258),260))</f>
        <v>111</v>
      </c>
      <c r="Q4362" s="371" t="str">
        <f>VLOOKUP(MOD(P4362,4),色,2,FALSE)</f>
        <v>青い</v>
      </c>
      <c r="R4362" s="289" t="str">
        <f>VLOOKUP(MOD(P4362,13),銀河の音,2,FALSE)</f>
        <v>共振の</v>
      </c>
      <c r="S4362" s="382" t="str">
        <f>VLOOKUP(MOD(P4362,20),太陽の紋章,2,FALSE)</f>
        <v>猿</v>
      </c>
      <c r="T4362" s="91"/>
    </row>
    <row r="4363" spans="1:20">
      <c r="A4363" s="282" t="str">
        <f>VLOOKUP(MOD(E4363,10),十干,2,FALSE)</f>
        <v>己</v>
      </c>
      <c r="B4363" s="283" t="str">
        <f>VLOOKUP(MOD(E4363,12),十二支,3,FALSE)</f>
        <v xml:space="preserve">12 海 </v>
      </c>
      <c r="C4363" s="287" t="str">
        <f>VLOOKUP(F4363,星座,3,TRUE)</f>
        <v xml:space="preserve">01 冥 </v>
      </c>
      <c r="D4363" s="533" t="s">
        <v>8894</v>
      </c>
      <c r="E4363" s="83" t="str">
        <f>IFERROR(YEAR(D4363),LEFT(D4363,4))</f>
        <v>1769</v>
      </c>
      <c r="F4363" s="83" t="str">
        <f>IF(ISTEXT(D4363),RIGHT(D4363,5),TEXT(D4363,"mm/dd"))</f>
        <v>11/09</v>
      </c>
      <c r="G4363" s="88">
        <f>SUM(MID(E4363,1,1),MID(E4363,2,1),MID(E4363,3,1),MID(E4363,4,1),MID(F4363,1,1),MID(F4363,2,1),MID(F4363,4,1),MID(F4363,5,1))</f>
        <v>34</v>
      </c>
      <c r="H4363" s="88">
        <f>IF(MOD(G4363,9)=0,9,MOD(G4363,9))</f>
        <v>7</v>
      </c>
      <c r="I4363" s="83" t="str">
        <f>IFERROR(MID("日月火水木金土",WEEKDAY(D4363),1),"")</f>
        <v/>
      </c>
      <c r="J4363" s="303" t="s">
        <v>2925</v>
      </c>
      <c r="K4363" s="87" t="str">
        <f>VLOOKUP(F4363,石と花メイン,3,FALSE)</f>
        <v>●琥珀</v>
      </c>
      <c r="L4363" s="296" t="str">
        <f>VLOOKUP(F4363,石と花メイン,4,FALSE)</f>
        <v>竜脳菊</v>
      </c>
      <c r="M4363" s="392">
        <f>IF(OR(MONTH(F4363)&lt;7,AND(MONTH(F4363)=7,DAY(F4363)&lt;=25)),
MOD(SUM((E4363-1901)*365,259),260),
MOD(SUM((E4363-1900)*365,259),260))</f>
        <v>24</v>
      </c>
      <c r="N4363" s="330">
        <f>IF(AND(MONTH(F4363)=7,DAY(F4363)&gt;25),1,
ROUNDDOWN((SUM(VLOOKUP(MONTH(F4363),D暦変換用数値,2,FALSE),DAY(F4363))/28)+1,0))</f>
        <v>4</v>
      </c>
      <c r="O4363" s="84">
        <f>IF(AND(MONTH(F4363)=7,DAY(F4363)&gt;25),DAY(F4363)-25,
MOD((SUM(VLOOKUP(MONTH(F4363),D暦変換用数値,2,FALSE),DAY(F4363))),28)+1)</f>
        <v>23</v>
      </c>
      <c r="P4363" s="405">
        <f>IF(OR(MONTH(F4363)&lt;7,AND(MONTH(F4363)=7,DAY(F4363)&lt;=25)),
MOD(SUM((E4363-1901)*365,(N4363-1)*28,O4363,258),260),
MOD(SUM((E4363-1900)*365,(N4363-1)*28,O4363,258),260))</f>
        <v>130</v>
      </c>
      <c r="Q4363" s="371" t="str">
        <f>VLOOKUP(MOD(P4363,4),色,2,FALSE)</f>
        <v>白い</v>
      </c>
      <c r="R4363" s="289" t="str">
        <f>VLOOKUP(MOD(P4363,13),銀河の音,2,FALSE)</f>
        <v>宇宙の</v>
      </c>
      <c r="S4363" s="382" t="str">
        <f>VLOOKUP(MOD(P4363,20),太陽の紋章,2,FALSE)</f>
        <v>犬</v>
      </c>
      <c r="T4363" s="95" t="s">
        <v>902</v>
      </c>
    </row>
    <row r="4364" spans="1:20">
      <c r="A4364" s="282" t="str">
        <f>VLOOKUP(MOD(E4364,10),十干,2,FALSE)</f>
        <v>辛</v>
      </c>
      <c r="B4364" s="283" t="str">
        <f>VLOOKUP(MOD(E4364,12),十二支,3,FALSE)</f>
        <v xml:space="preserve">12 海 </v>
      </c>
      <c r="C4364" s="287" t="str">
        <f>VLOOKUP(F4364,星座,3,TRUE)</f>
        <v xml:space="preserve">02 零 </v>
      </c>
      <c r="D4364" s="533">
        <v>618</v>
      </c>
      <c r="E4364" s="83">
        <f>IFERROR(YEAR(D4364),LEFT(D4364,4))</f>
        <v>1901</v>
      </c>
      <c r="F4364" s="83" t="str">
        <f>IF(ISTEXT(D4364),RIGHT(D4364,5),TEXT(D4364,"mm/dd"))</f>
        <v>09/09</v>
      </c>
      <c r="G4364" s="88">
        <f>SUM(MID(E4364,1,1),MID(E4364,2,1),MID(E4364,3,1),MID(E4364,4,1),MID(F4364,1,1),MID(F4364,2,1),MID(F4364,4,1),MID(F4364,5,1))</f>
        <v>29</v>
      </c>
      <c r="H4364" s="88">
        <f>IF(MOD(G4364,9)=0,9,MOD(G4364,9))</f>
        <v>2</v>
      </c>
      <c r="I4364" s="83" t="str">
        <f>IFERROR(MID("日月火水木金土",WEEKDAY(D4364),1),"")</f>
        <v>月</v>
      </c>
      <c r="J4364" s="303" t="s">
        <v>509</v>
      </c>
      <c r="K4364" s="87" t="str">
        <f>VLOOKUP(F4364,石と花メイン,3,FALSE)</f>
        <v>◇金剛石</v>
      </c>
      <c r="L4364" s="296" t="str">
        <f>VLOOKUP(F4364,石と花メイン,4,FALSE)</f>
        <v>女郎花【粟花】</v>
      </c>
      <c r="M4364" s="392">
        <f>IF(OR(MONTH(F4364)&lt;7,AND(MONTH(F4364)=7,DAY(F4364)&lt;=25)),
MOD(SUM((E4364-1901)*365,259),260),
MOD(SUM((E4364-1900)*365,259),260))</f>
        <v>104</v>
      </c>
      <c r="N4364" s="330">
        <f>IF(AND(MONTH(F4364)=7,DAY(F4364)&gt;25),1,
ROUNDDOWN((SUM(VLOOKUP(MONTH(F4364),D暦変換用数値,2,FALSE),DAY(F4364))/28)+1,0))</f>
        <v>2</v>
      </c>
      <c r="O4364" s="84">
        <f>IF(AND(MONTH(F4364)=7,DAY(F4364)&gt;25),DAY(F4364)-25,
MOD((SUM(VLOOKUP(MONTH(F4364),D暦変換用数値,2,FALSE),DAY(F4364))),28)+1)</f>
        <v>18</v>
      </c>
      <c r="P4364" s="405">
        <f>IF(OR(MONTH(F4364)&lt;7,AND(MONTH(F4364)=7,DAY(F4364)&lt;=25)),
MOD(SUM((E4364-1901)*365,(N4364-1)*28,O4364,258),260),
MOD(SUM((E4364-1900)*365,(N4364-1)*28,O4364,258),260))</f>
        <v>149</v>
      </c>
      <c r="Q4364" s="371" t="str">
        <f>VLOOKUP(MOD(P4364,4),色,2,FALSE)</f>
        <v>赤い</v>
      </c>
      <c r="R4364" s="289" t="str">
        <f>VLOOKUP(MOD(P4364,13),銀河の音,2,FALSE)</f>
        <v>律動の</v>
      </c>
      <c r="S4364" s="382" t="str">
        <f>VLOOKUP(MOD(P4364,20),太陽の紋章,2,FALSE)</f>
        <v>月</v>
      </c>
      <c r="T4364" s="91"/>
    </row>
    <row r="4365" spans="1:20">
      <c r="A4365" s="76" t="str">
        <f>VLOOKUP(MOD(E4365,10),十干,2,FALSE)</f>
        <v>癸</v>
      </c>
      <c r="B4365" s="199" t="str">
        <f>VLOOKUP(MOD(E4365,12),十二支,3,FALSE)</f>
        <v xml:space="preserve">12 海 </v>
      </c>
      <c r="C4365" s="201" t="str">
        <f>VLOOKUP(F4365,星座,3,TRUE)</f>
        <v xml:space="preserve">02 零 </v>
      </c>
      <c r="D4365" s="534">
        <v>5004</v>
      </c>
      <c r="E4365" s="116">
        <f>IFERROR(YEAR(D4365),LEFT(D4365,4))</f>
        <v>1913</v>
      </c>
      <c r="F4365" s="116" t="str">
        <f>IF(ISTEXT(D4365),RIGHT(D4365,5),TEXT(D4365,"mm/dd"))</f>
        <v>09/12</v>
      </c>
      <c r="G4365" s="120">
        <f>SUM(MID(E4365,1,1),MID(E4365,2,1),MID(E4365,3,1),MID(E4365,4,1),MID(F4365,1,1),MID(F4365,2,1),MID(F4365,4,1),MID(F4365,5,1))</f>
        <v>26</v>
      </c>
      <c r="H4365" s="120">
        <f>IF(MOD(G4365,9)=0,9,MOD(G4365,9))</f>
        <v>8</v>
      </c>
      <c r="I4365" s="116" t="str">
        <f>IFERROR(MID("日月火水木金土",WEEKDAY(D4365),1),"")</f>
        <v>金</v>
      </c>
      <c r="J4365" s="306" t="s">
        <v>7828</v>
      </c>
      <c r="K4365" s="203" t="str">
        <f>VLOOKUP(F4365,石と花メイン,3,FALSE)</f>
        <v>●土耳古石</v>
      </c>
      <c r="L4365" s="299" t="str">
        <f>VLOOKUP(F4365,石と花メイン,4,FALSE)</f>
        <v>藍【蓼藍】</v>
      </c>
      <c r="M4365" s="395">
        <f>IF(OR(MONTH(F4365)&lt;7,AND(MONTH(F4365)=7,DAY(F4365)&lt;=25)),
MOD(SUM((E4365-1901)*365,259),260),
MOD(SUM((E4365-1900)*365,259),260))</f>
        <v>64</v>
      </c>
      <c r="N4365" s="121">
        <f>IF(AND(MONTH(F4365)=7,DAY(F4365)&gt;25),1,
ROUNDDOWN((SUM(VLOOKUP(MONTH(F4365),D暦変換用数値,2,FALSE),DAY(F4365))/28)+1,0))</f>
        <v>2</v>
      </c>
      <c r="O4365" s="117">
        <f>IF(AND(MONTH(F4365)=7,DAY(F4365)&gt;25),DAY(F4365)-25,
MOD((SUM(VLOOKUP(MONTH(F4365),D暦変換用数値,2,FALSE),DAY(F4365))),28)+1)</f>
        <v>21</v>
      </c>
      <c r="P4365" s="408">
        <f>IF(OR(MONTH(F4365)&lt;7,AND(MONTH(F4365)=7,DAY(F4365)&lt;=25)),
MOD(SUM((E4365-1901)*365,(N4365-1)*28,O4365,258),260),
MOD(SUM((E4365-1900)*365,(N4365-1)*28,O4365,258),260))</f>
        <v>112</v>
      </c>
      <c r="Q4365" s="373" t="str">
        <f>VLOOKUP(MOD(P4365,4),色,2,FALSE)</f>
        <v>黄色い</v>
      </c>
      <c r="R4365" s="291" t="str">
        <f>VLOOKUP(MOD(P4365,13),銀河の音,2,FALSE)</f>
        <v>銀河の</v>
      </c>
      <c r="S4365" s="384" t="str">
        <f>VLOOKUP(MOD(P4365,20),太陽の紋章,2,FALSE)</f>
        <v>人</v>
      </c>
      <c r="T4365" s="126" t="s">
        <v>7829</v>
      </c>
    </row>
    <row r="4366" spans="1:20">
      <c r="A4366" s="334" t="str">
        <f>VLOOKUP(MOD(E4366,10),十干,2,FALSE)</f>
        <v>乙</v>
      </c>
      <c r="B4366" s="331" t="str">
        <f>VLOOKUP(MOD(E4366,12),十二支,3,FALSE)</f>
        <v xml:space="preserve">12 海 </v>
      </c>
      <c r="C4366" s="336" t="str">
        <f>VLOOKUP(F4366,星座,3,TRUE)</f>
        <v xml:space="preserve">02 零 </v>
      </c>
      <c r="D4366" s="540">
        <v>9391</v>
      </c>
      <c r="E4366" s="131">
        <f>IFERROR(YEAR(D4366),LEFT(D4366,4))</f>
        <v>1925</v>
      </c>
      <c r="F4366" s="538" t="str">
        <f>IF(ISTEXT(D4366),RIGHT(D4366,5),TEXT(D4366,"mm/dd"))</f>
        <v>09/16</v>
      </c>
      <c r="G4366" s="133">
        <f>SUM(MID(E4366,1,1),MID(E4366,2,1),MID(E4366,3,1),MID(E4366,4,1),MID(F4366,1,1),MID(F4366,2,1),MID(F4366,4,1),MID(F4366,5,1))</f>
        <v>33</v>
      </c>
      <c r="H4366" s="133">
        <f>IF(MOD(G4366,9)=0,9,MOD(G4366,9))</f>
        <v>6</v>
      </c>
      <c r="I4366" s="131" t="str">
        <f>IFERROR(MID("日月火水木金土",WEEKDAY(D4366),1),"")</f>
        <v>水</v>
      </c>
      <c r="J4366" s="306" t="s">
        <v>9387</v>
      </c>
      <c r="K4366" s="335" t="str">
        <f>VLOOKUP(F4366,石と花メイン,3,FALSE)</f>
        <v>■紫水晶</v>
      </c>
      <c r="L4366" s="302" t="str">
        <f>VLOOKUP(F4366,石と花メイン,4,FALSE)</f>
        <v>竜胆【胃病草】</v>
      </c>
      <c r="M4366" s="396">
        <f>IF(OR(MONTH(F4366)&lt;7,AND(MONTH(F4366)=7,DAY(F4366)&lt;=25)),
MOD(SUM((E4366-1901)*365,259),260),
MOD(SUM((E4366-1900)*365,259),260))</f>
        <v>24</v>
      </c>
      <c r="N4366" s="335">
        <f>IF(AND(MONTH(F4366)=7,DAY(F4366)&gt;25),1,
ROUNDDOWN((SUM(VLOOKUP(MONTH(F4366),D暦変換用数値,2,FALSE),DAY(F4366))/28)+1,0))</f>
        <v>2</v>
      </c>
      <c r="O4366" s="132">
        <f>IF(AND(MONTH(F4366)=7,DAY(F4366)&gt;25),DAY(F4366)-25,
MOD((SUM(VLOOKUP(MONTH(F4366),D暦変換用数値,2,FALSE),DAY(F4366))),28)+1)</f>
        <v>25</v>
      </c>
      <c r="P4366" s="404">
        <f>IF(OR(MONTH(F4366)&lt;7,AND(MONTH(F4366)=7,DAY(F4366)&lt;=25)),
MOD(SUM((E4366-1901)*365,(N4366-1)*28,O4366,258),260),
MOD(SUM((E4366-1900)*365,(N4366-1)*28,O4366,258),260))</f>
        <v>76</v>
      </c>
      <c r="Q4366" s="376" t="str">
        <f>VLOOKUP(MOD(P4366,4),色,2,FALSE)</f>
        <v>黄色い</v>
      </c>
      <c r="R4366" s="333" t="str">
        <f>VLOOKUP(MOD(P4366,13),銀河の音,2,FALSE)</f>
        <v>スペクトルの</v>
      </c>
      <c r="S4366" s="387" t="str">
        <f>VLOOKUP(MOD(P4366,20),太陽の紋章,2,FALSE)</f>
        <v>戦士</v>
      </c>
      <c r="T4366" s="145"/>
    </row>
    <row r="4367" spans="1:20">
      <c r="A4367" s="76" t="str">
        <f>VLOOKUP(MOD(E4367,10),十干,2,FALSE)</f>
        <v>己</v>
      </c>
      <c r="B4367" s="280" t="str">
        <f>VLOOKUP(MOD(E4367,12),十二支,3,FALSE)</f>
        <v xml:space="preserve">12 海 </v>
      </c>
      <c r="C4367" s="281" t="str">
        <f>VLOOKUP(F4367,星座,3,TRUE)</f>
        <v xml:space="preserve">02 零 </v>
      </c>
      <c r="D4367" s="550">
        <v>18135</v>
      </c>
      <c r="E4367" s="77">
        <f>IFERROR(YEAR(D4367),LEFT(D4367,4))</f>
        <v>1949</v>
      </c>
      <c r="F4367" s="77" t="str">
        <f>IF(ISTEXT(D4367),RIGHT(D4367,5),TEXT(D4367,"mm/dd"))</f>
        <v>08/25</v>
      </c>
      <c r="G4367" s="554">
        <f>SUM(MID(E4367,1,1),MID(E4367,2,1),MID(E4367,3,1),MID(E4367,4,1),MID(F4367,1,1),MID(F4367,2,1),MID(F4367,4,1),MID(F4367,5,1))</f>
        <v>38</v>
      </c>
      <c r="H4367" s="81">
        <f>IF(MOD(G4367,9)=0,9,MOD(G4367,9))</f>
        <v>2</v>
      </c>
      <c r="I4367" s="77" t="str">
        <f>IFERROR(MID("日月火水木金土",WEEKDAY(D4367),1),"")</f>
        <v>木</v>
      </c>
      <c r="J4367" s="307" t="s">
        <v>9077</v>
      </c>
      <c r="K4367" s="203" t="str">
        <f>VLOOKUP(F4367,石と花メイン,3,FALSE)</f>
        <v>◆猫目石</v>
      </c>
      <c r="L4367" s="301" t="str">
        <f>VLOOKUP(F4367,石と花メイン,4,FALSE)</f>
        <v>檜扇【烏羽玉】</v>
      </c>
      <c r="M4367" s="398">
        <f>IF(OR(MONTH(F4367)&lt;7,AND(MONTH(F4367)=7,DAY(F4367)&lt;=25)),
MOD(SUM((E4367-1901)*365,259),260),
MOD(SUM((E4367-1900)*365,259),260))</f>
        <v>204</v>
      </c>
      <c r="N4367" s="121">
        <f>IF(AND(MONTH(F4367)=7,DAY(F4367)&gt;25),1,
ROUNDDOWN((SUM(VLOOKUP(MONTH(F4367),D暦変換用数値,2,FALSE),DAY(F4367))/28)+1,0))</f>
        <v>2</v>
      </c>
      <c r="O4367" s="117">
        <f>IF(AND(MONTH(F4367)=7,DAY(F4367)&gt;25),DAY(F4367)-25,
MOD((SUM(VLOOKUP(MONTH(F4367),D暦変換用数値,2,FALSE),DAY(F4367))),28)+1)</f>
        <v>3</v>
      </c>
      <c r="P4367" s="408">
        <f>IF(OR(MONTH(F4367)&lt;7,AND(MONTH(F4367)=7,DAY(F4367)&lt;=25)),
MOD(SUM((E4367-1901)*365,(N4367-1)*28,O4367,258),260),
MOD(SUM((E4367-1900)*365,(N4367-1)*28,O4367,258),260))</f>
        <v>234</v>
      </c>
      <c r="Q4367" s="380" t="str">
        <f>VLOOKUP(MOD(P4367,4),色,2,FALSE)</f>
        <v>白い</v>
      </c>
      <c r="R4367" s="295" t="str">
        <f>VLOOKUP(MOD(P4367,13),銀河の音,2,FALSE)</f>
        <v>宇宙の</v>
      </c>
      <c r="S4367" s="389" t="str">
        <f>VLOOKUP(MOD(P4367,20),太陽の紋章,2,FALSE)</f>
        <v>魔法使い</v>
      </c>
      <c r="T4367" s="110" t="s">
        <v>9082</v>
      </c>
    </row>
    <row r="4368" spans="1:20">
      <c r="A4368" s="50" t="str">
        <f>VLOOKUP(MOD(E4368,10),十干,2,FALSE)</f>
        <v>己</v>
      </c>
      <c r="B4368" s="199" t="str">
        <f>VLOOKUP(MOD(E4368,12),十二支,3,FALSE)</f>
        <v xml:space="preserve">12 海 </v>
      </c>
      <c r="C4368" s="201" t="str">
        <f>VLOOKUP(F4368,星座,3,TRUE)</f>
        <v xml:space="preserve">02 零 </v>
      </c>
      <c r="D4368" s="531">
        <v>18137</v>
      </c>
      <c r="E4368" s="1">
        <f>IFERROR(YEAR(D4368),LEFT(D4368,4))</f>
        <v>1949</v>
      </c>
      <c r="F4368" s="1" t="str">
        <f>IF(ISTEXT(D4368),RIGHT(D4368,5),TEXT(D4368,"mm/dd"))</f>
        <v>08/27</v>
      </c>
      <c r="G4368" s="39">
        <f>SUM(MID(E4368,1,1),MID(E4368,2,1),MID(E4368,3,1),MID(E4368,4,1),MID(F4368,1,1),MID(F4368,2,1),MID(F4368,4,1),MID(F4368,5,1))</f>
        <v>40</v>
      </c>
      <c r="H4368" s="41">
        <f>IF(MOD(G4368,9)=0,9,MOD(G4368,9))</f>
        <v>4</v>
      </c>
      <c r="I4368" s="45" t="str">
        <f>IFERROR(MID("日月火水木金土",WEEKDAY(D4368),1),"")</f>
        <v>土</v>
      </c>
      <c r="J4368" s="304" t="s">
        <v>2394</v>
      </c>
      <c r="K4368" s="202" t="str">
        <f>VLOOKUP(F4368,石と花メイン,3,FALSE)</f>
        <v>■紫水晶</v>
      </c>
      <c r="L4368" s="297" t="str">
        <f>VLOOKUP(F4368,石と花メイン,4,FALSE)</f>
        <v>芙蓉</v>
      </c>
      <c r="M4368" s="393">
        <f>IF(OR(MONTH(F4368)&lt;7,AND(MONTH(F4368)=7,DAY(F4368)&lt;=25)),
MOD(SUM((E4368-1901)*365,259),260),
MOD(SUM((E4368-1900)*365,259),260))</f>
        <v>204</v>
      </c>
      <c r="N4368" s="390">
        <f>IF(AND(MONTH(F4368)=7,DAY(F4368)&gt;25),1,
ROUNDDOWN((SUM(VLOOKUP(MONTH(F4368),D暦変換用数値,2,FALSE),DAY(F4368))/28)+1,0))</f>
        <v>2</v>
      </c>
      <c r="O4368" s="205">
        <f>IF(AND(MONTH(F4368)=7,DAY(F4368)&gt;25),DAY(F4368)-25,
MOD((SUM(VLOOKUP(MONTH(F4368),D暦変換用数値,2,FALSE),DAY(F4368))),28)+1)</f>
        <v>5</v>
      </c>
      <c r="P4368" s="406">
        <f>IF(OR(MONTH(F4368)&lt;7,AND(MONTH(F4368)=7,DAY(F4368)&lt;=25)),
MOD(SUM((E4368-1901)*365,(N4368-1)*28,O4368,258),260),
MOD(SUM((E4368-1900)*365,(N4368-1)*28,O4368,258),260))</f>
        <v>236</v>
      </c>
      <c r="Q4368" s="373" t="str">
        <f>VLOOKUP(MOD(P4368,4),色,2,FALSE)</f>
        <v>黄色い</v>
      </c>
      <c r="R4368" s="291" t="str">
        <f>VLOOKUP(MOD(P4368,13),銀河の音,2,FALSE)</f>
        <v>月の</v>
      </c>
      <c r="S4368" s="384" t="str">
        <f>VLOOKUP(MOD(P4368,20),太陽の紋章,2,FALSE)</f>
        <v>戦士</v>
      </c>
      <c r="T4368" s="99" t="s">
        <v>8959</v>
      </c>
    </row>
    <row r="4369" spans="1:20">
      <c r="A4369" s="50" t="str">
        <f>VLOOKUP(MOD(E4369,10),十干,2,FALSE)</f>
        <v>己</v>
      </c>
      <c r="B4369" s="199" t="str">
        <f>VLOOKUP(MOD(E4369,12),十二支,3,FALSE)</f>
        <v xml:space="preserve">12 海 </v>
      </c>
      <c r="C4369" s="201" t="str">
        <f>VLOOKUP(F4369,星座,3,TRUE)</f>
        <v xml:space="preserve">02 零 </v>
      </c>
      <c r="D4369" s="531">
        <v>18141</v>
      </c>
      <c r="E4369" s="1">
        <f>IFERROR(YEAR(D4369),LEFT(D4369,4))</f>
        <v>1949</v>
      </c>
      <c r="F4369" s="1" t="str">
        <f>IF(ISTEXT(D4369),RIGHT(D4369,5),TEXT(D4369,"mm/dd"))</f>
        <v>08/31</v>
      </c>
      <c r="G4369" s="39">
        <f>SUM(MID(E4369,1,1),MID(E4369,2,1),MID(E4369,3,1),MID(E4369,4,1),MID(F4369,1,1),MID(F4369,2,1),MID(F4369,4,1),MID(F4369,5,1))</f>
        <v>35</v>
      </c>
      <c r="H4369" s="41">
        <f>IF(MOD(G4369,9)=0,9,MOD(G4369,9))</f>
        <v>8</v>
      </c>
      <c r="I4369" s="45" t="str">
        <f>IFERROR(MID("日月火水木金土",WEEKDAY(D4369),1),"")</f>
        <v>水</v>
      </c>
      <c r="J4369" s="304" t="s">
        <v>2395</v>
      </c>
      <c r="K4369" s="202" t="str">
        <f>VLOOKUP(F4369,石と花メイン,3,FALSE)</f>
        <v>□水晶</v>
      </c>
      <c r="L4369" s="297" t="str">
        <f>VLOOKUP(F4369,石と花メイン,4,FALSE)</f>
        <v>ハイビスカス【仏桑華】</v>
      </c>
      <c r="M4369" s="393">
        <f>IF(OR(MONTH(F4369)&lt;7,AND(MONTH(F4369)=7,DAY(F4369)&lt;=25)),
MOD(SUM((E4369-1901)*365,259),260),
MOD(SUM((E4369-1900)*365,259),260))</f>
        <v>204</v>
      </c>
      <c r="N4369" s="390">
        <f>IF(AND(MONTH(F4369)=7,DAY(F4369)&gt;25),1,
ROUNDDOWN((SUM(VLOOKUP(MONTH(F4369),D暦変換用数値,2,FALSE),DAY(F4369))/28)+1,0))</f>
        <v>2</v>
      </c>
      <c r="O4369" s="205">
        <f>IF(AND(MONTH(F4369)=7,DAY(F4369)&gt;25),DAY(F4369)-25,
MOD((SUM(VLOOKUP(MONTH(F4369),D暦変換用数値,2,FALSE),DAY(F4369))),28)+1)</f>
        <v>9</v>
      </c>
      <c r="P4369" s="406">
        <f>IF(OR(MONTH(F4369)&lt;7,AND(MONTH(F4369)=7,DAY(F4369)&lt;=25)),
MOD(SUM((E4369-1901)*365,(N4369-1)*28,O4369,258),260),
MOD(SUM((E4369-1900)*365,(N4369-1)*28,O4369,258),260))</f>
        <v>240</v>
      </c>
      <c r="Q4369" s="373" t="str">
        <f>VLOOKUP(MOD(P4369,4),色,2,FALSE)</f>
        <v>黄色い</v>
      </c>
      <c r="R4369" s="291" t="str">
        <f>VLOOKUP(MOD(P4369,13),銀河の音,2,FALSE)</f>
        <v>律動の</v>
      </c>
      <c r="S4369" s="384" t="str">
        <f>VLOOKUP(MOD(P4369,20),太陽の紋章,2,FALSE)</f>
        <v>太陽</v>
      </c>
      <c r="T4369" s="103" t="s">
        <v>17</v>
      </c>
    </row>
    <row r="4370" spans="1:20">
      <c r="A4370" s="49" t="str">
        <f>VLOOKUP(MOD(E4370,10),十干,2,FALSE)</f>
        <v>己</v>
      </c>
      <c r="B4370" s="199" t="str">
        <f>VLOOKUP(MOD(E4370,12),十二支,3,FALSE)</f>
        <v xml:space="preserve">12 海 </v>
      </c>
      <c r="C4370" s="201" t="str">
        <f>VLOOKUP(F4370,星座,3,TRUE)</f>
        <v xml:space="preserve">02 零 </v>
      </c>
      <c r="D4370" s="535">
        <v>18151</v>
      </c>
      <c r="E4370" s="45">
        <f>IFERROR(YEAR(D4370),LEFT(D4370,4))</f>
        <v>1949</v>
      </c>
      <c r="F4370" s="45" t="str">
        <f>IF(ISTEXT(D4370),RIGHT(D4370,5),TEXT(D4370,"mm/dd"))</f>
        <v>09/10</v>
      </c>
      <c r="G4370" s="41">
        <f>SUM(MID(E4370,1,1),MID(E4370,2,1),MID(E4370,3,1),MID(E4370,4,1),MID(F4370,1,1),MID(F4370,2,1),MID(F4370,4,1),MID(F4370,5,1))</f>
        <v>33</v>
      </c>
      <c r="H4370" s="41">
        <f>IF(MOD(G4370,9)=0,9,MOD(G4370,9))</f>
        <v>6</v>
      </c>
      <c r="I4370" s="45" t="str">
        <f>IFERROR(MID("日月火水木金土",WEEKDAY(D4370),1),"")</f>
        <v>土</v>
      </c>
      <c r="J4370" s="305" t="s">
        <v>1289</v>
      </c>
      <c r="K4370" s="203" t="str">
        <f>VLOOKUP(F4370,石と花メイン,3,FALSE)</f>
        <v>□水晶</v>
      </c>
      <c r="L4370" s="298" t="str">
        <f>VLOOKUP(F4370,石と花メイン,4,FALSE)</f>
        <v>孔雀草【孔雀アスター】</v>
      </c>
      <c r="M4370" s="394">
        <f>IF(OR(MONTH(F4370)&lt;7,AND(MONTH(F4370)=7,DAY(F4370)&lt;=25)),
MOD(SUM((E4370-1901)*365,259),260),
MOD(SUM((E4370-1900)*365,259),260))</f>
        <v>204</v>
      </c>
      <c r="N4370" s="391">
        <f>IF(AND(MONTH(F4370)=7,DAY(F4370)&gt;25),1,
ROUNDDOWN((SUM(VLOOKUP(MONTH(F4370),D暦変換用数値,2,FALSE),DAY(F4370))/28)+1,0))</f>
        <v>2</v>
      </c>
      <c r="O4370" s="46">
        <f>IF(AND(MONTH(F4370)=7,DAY(F4370)&gt;25),DAY(F4370)-25,
MOD((SUM(VLOOKUP(MONTH(F4370),D暦変換用数値,2,FALSE),DAY(F4370))),28)+1)</f>
        <v>19</v>
      </c>
      <c r="P4370" s="407">
        <f>IF(OR(MONTH(F4370)&lt;7,AND(MONTH(F4370)=7,DAY(F4370)&lt;=25)),
MOD(SUM((E4370-1901)*365,(N4370-1)*28,O4370,258),260),
MOD(SUM((E4370-1900)*365,(N4370-1)*28,O4370,258),260))</f>
        <v>250</v>
      </c>
      <c r="Q4370" s="375" t="str">
        <f>VLOOKUP(MOD(P4370,4),色,2,FALSE)</f>
        <v>白い</v>
      </c>
      <c r="R4370" s="293" t="str">
        <f>VLOOKUP(MOD(P4370,13),銀河の音,2,FALSE)</f>
        <v>電気の</v>
      </c>
      <c r="S4370" s="386" t="str">
        <f>VLOOKUP(MOD(P4370,20),太陽の紋章,2,FALSE)</f>
        <v>犬</v>
      </c>
      <c r="T4370" s="79"/>
    </row>
    <row r="4371" spans="1:20">
      <c r="A4371" s="50" t="str">
        <f>VLOOKUP(MOD(E4371,10),十干,2,FALSE)</f>
        <v>己</v>
      </c>
      <c r="B4371" s="199" t="str">
        <f>VLOOKUP(MOD(E4371,12),十二支,3,FALSE)</f>
        <v xml:space="preserve">12 海 </v>
      </c>
      <c r="C4371" s="201" t="str">
        <f>VLOOKUP(F4371,星座,3,TRUE)</f>
        <v xml:space="preserve">02 零 </v>
      </c>
      <c r="D4371" s="531">
        <v>18155</v>
      </c>
      <c r="E4371" s="1">
        <f>IFERROR(YEAR(D4371),LEFT(D4371,4))</f>
        <v>1949</v>
      </c>
      <c r="F4371" s="1" t="str">
        <f>IF(ISTEXT(D4371),RIGHT(D4371,5),TEXT(D4371,"mm/dd"))</f>
        <v>09/14</v>
      </c>
      <c r="G4371" s="39">
        <f>SUM(MID(E4371,1,1),MID(E4371,2,1),MID(E4371,3,1),MID(E4371,4,1),MID(F4371,1,1),MID(F4371,2,1),MID(F4371,4,1),MID(F4371,5,1))</f>
        <v>37</v>
      </c>
      <c r="H4371" s="41">
        <f>IF(MOD(G4371,9)=0,9,MOD(G4371,9))</f>
        <v>1</v>
      </c>
      <c r="I4371" s="45" t="str">
        <f>IFERROR(MID("日月火水木金土",WEEKDAY(D4371),1),"")</f>
        <v>水</v>
      </c>
      <c r="J4371" s="304" t="s">
        <v>2396</v>
      </c>
      <c r="K4371" s="202" t="str">
        <f>VLOOKUP(F4371,石と花メイン,3,FALSE)</f>
        <v>○真珠</v>
      </c>
      <c r="L4371" s="297" t="str">
        <f>VLOOKUP(F4371,石と花メイン,4,FALSE)</f>
        <v>マルメロ【西洋花梨】</v>
      </c>
      <c r="M4371" s="393">
        <f>IF(OR(MONTH(F4371)&lt;7,AND(MONTH(F4371)=7,DAY(F4371)&lt;=25)),
MOD(SUM((E4371-1901)*365,259),260),
MOD(SUM((E4371-1900)*365,259),260))</f>
        <v>204</v>
      </c>
      <c r="N4371" s="390">
        <f>IF(AND(MONTH(F4371)=7,DAY(F4371)&gt;25),1,
ROUNDDOWN((SUM(VLOOKUP(MONTH(F4371),D暦変換用数値,2,FALSE),DAY(F4371))/28)+1,0))</f>
        <v>2</v>
      </c>
      <c r="O4371" s="205">
        <f>IF(AND(MONTH(F4371)=7,DAY(F4371)&gt;25),DAY(F4371)-25,
MOD((SUM(VLOOKUP(MONTH(F4371),D暦変換用数値,2,FALSE),DAY(F4371))),28)+1)</f>
        <v>23</v>
      </c>
      <c r="P4371" s="406">
        <f>IF(OR(MONTH(F4371)&lt;7,AND(MONTH(F4371)=7,DAY(F4371)&lt;=25)),
MOD(SUM((E4371-1901)*365,(N4371-1)*28,O4371,258),260),
MOD(SUM((E4371-1900)*365,(N4371-1)*28,O4371,258),260))</f>
        <v>254</v>
      </c>
      <c r="Q4371" s="375" t="str">
        <f>VLOOKUP(MOD(P4371,4),色,2,FALSE)</f>
        <v>白い</v>
      </c>
      <c r="R4371" s="293" t="str">
        <f>VLOOKUP(MOD(P4371,13),銀河の音,2,FALSE)</f>
        <v>共振の</v>
      </c>
      <c r="S4371" s="386" t="str">
        <f>VLOOKUP(MOD(P4371,20),太陽の紋章,2,FALSE)</f>
        <v>魔法使い</v>
      </c>
      <c r="T4371" s="98" t="s">
        <v>3736</v>
      </c>
    </row>
    <row r="4372" spans="1:20">
      <c r="A4372" s="50" t="str">
        <f>VLOOKUP(MOD(E4372,10),十干,2,FALSE)</f>
        <v>己</v>
      </c>
      <c r="B4372" s="199" t="str">
        <f>VLOOKUP(MOD(E4372,12),十二支,3,FALSE)</f>
        <v xml:space="preserve">12 海 </v>
      </c>
      <c r="C4372" s="201" t="str">
        <f>VLOOKUP(F4372,星座,3,TRUE)</f>
        <v xml:space="preserve">02 零 </v>
      </c>
      <c r="D4372" s="531">
        <v>18156</v>
      </c>
      <c r="E4372" s="1">
        <f>IFERROR(YEAR(D4372),LEFT(D4372,4))</f>
        <v>1949</v>
      </c>
      <c r="F4372" s="1" t="str">
        <f>IF(ISTEXT(D4372),RIGHT(D4372,5),TEXT(D4372,"mm/dd"))</f>
        <v>09/15</v>
      </c>
      <c r="G4372" s="39">
        <f>SUM(MID(E4372,1,1),MID(E4372,2,1),MID(E4372,3,1),MID(E4372,4,1),MID(F4372,1,1),MID(F4372,2,1),MID(F4372,4,1),MID(F4372,5,1))</f>
        <v>38</v>
      </c>
      <c r="H4372" s="41">
        <f>IF(MOD(G4372,9)=0,9,MOD(G4372,9))</f>
        <v>2</v>
      </c>
      <c r="I4372" s="45" t="str">
        <f>IFERROR(MID("日月火水木金土",WEEKDAY(D4372),1),"")</f>
        <v>木</v>
      </c>
      <c r="J4372" s="304" t="s">
        <v>2397</v>
      </c>
      <c r="K4372" s="202" t="str">
        <f>VLOOKUP(F4372,石と花メイン,3,FALSE)</f>
        <v>■紫水晶</v>
      </c>
      <c r="L4372" s="297" t="str">
        <f>VLOOKUP(F4372,石と花メイン,4,FALSE)</f>
        <v>ダリア【天竺牡丹】</v>
      </c>
      <c r="M4372" s="393">
        <f>IF(OR(MONTH(F4372)&lt;7,AND(MONTH(F4372)=7,DAY(F4372)&lt;=25)),
MOD(SUM((E4372-1901)*365,259),260),
MOD(SUM((E4372-1900)*365,259),260))</f>
        <v>204</v>
      </c>
      <c r="N4372" s="390">
        <f>IF(AND(MONTH(F4372)=7,DAY(F4372)&gt;25),1,
ROUNDDOWN((SUM(VLOOKUP(MONTH(F4372),D暦変換用数値,2,FALSE),DAY(F4372))/28)+1,0))</f>
        <v>2</v>
      </c>
      <c r="O4372" s="205">
        <f>IF(AND(MONTH(F4372)=7,DAY(F4372)&gt;25),DAY(F4372)-25,
MOD((SUM(VLOOKUP(MONTH(F4372),D暦変換用数値,2,FALSE),DAY(F4372))),28)+1)</f>
        <v>24</v>
      </c>
      <c r="P4372" s="406">
        <f>IF(OR(MONTH(F4372)&lt;7,AND(MONTH(F4372)=7,DAY(F4372)&lt;=25)),
MOD(SUM((E4372-1901)*365,(N4372-1)*28,O4372,258),260),
MOD(SUM((E4372-1900)*365,(N4372-1)*28,O4372,258),260))</f>
        <v>255</v>
      </c>
      <c r="Q4372" s="374" t="str">
        <f>VLOOKUP(MOD(P4372,4),色,2,FALSE)</f>
        <v>青い</v>
      </c>
      <c r="R4372" s="292" t="str">
        <f>VLOOKUP(MOD(P4372,13),銀河の音,2,FALSE)</f>
        <v>銀河の</v>
      </c>
      <c r="S4372" s="385" t="str">
        <f>VLOOKUP(MOD(P4372,20),太陽の紋章,2,FALSE)</f>
        <v>鷲</v>
      </c>
      <c r="T4372" s="99" t="s">
        <v>469</v>
      </c>
    </row>
    <row r="4373" spans="1:20">
      <c r="A4373" s="50" t="str">
        <f>VLOOKUP(MOD(E4373,10),十干,2,FALSE)</f>
        <v>己</v>
      </c>
      <c r="B4373" s="199" t="str">
        <f>VLOOKUP(MOD(E4373,12),十二支,3,FALSE)</f>
        <v xml:space="preserve">12 海 </v>
      </c>
      <c r="C4373" s="201" t="str">
        <f>VLOOKUP(F4373,星座,3,TRUE)</f>
        <v xml:space="preserve">02 零 </v>
      </c>
      <c r="D4373" s="531">
        <v>18160</v>
      </c>
      <c r="E4373" s="1">
        <f>IFERROR(YEAR(D4373),LEFT(D4373,4))</f>
        <v>1949</v>
      </c>
      <c r="F4373" s="1" t="str">
        <f>IF(ISTEXT(D4373),RIGHT(D4373,5),TEXT(D4373,"mm/dd"))</f>
        <v>09/19</v>
      </c>
      <c r="G4373" s="39">
        <f>SUM(MID(E4373,1,1),MID(E4373,2,1),MID(E4373,3,1),MID(E4373,4,1),MID(F4373,1,1),MID(F4373,2,1),MID(F4373,4,1),MID(F4373,5,1))</f>
        <v>42</v>
      </c>
      <c r="H4373" s="41">
        <f>IF(MOD(G4373,9)=0,9,MOD(G4373,9))</f>
        <v>6</v>
      </c>
      <c r="I4373" s="45" t="str">
        <f>IFERROR(MID("日月火水木金土",WEEKDAY(D4373),1),"")</f>
        <v>月</v>
      </c>
      <c r="J4373" s="304" t="s">
        <v>2398</v>
      </c>
      <c r="K4373" s="202" t="str">
        <f>VLOOKUP(F4373,石と花メイン,3,FALSE)</f>
        <v>■緑玉髄</v>
      </c>
      <c r="L4373" s="297" t="str">
        <f>VLOOKUP(F4373,石と花メイン,4,FALSE)</f>
        <v>釣船草</v>
      </c>
      <c r="M4373" s="393">
        <f>IF(OR(MONTH(F4373)&lt;7,AND(MONTH(F4373)=7,DAY(F4373)&lt;=25)),
MOD(SUM((E4373-1901)*365,259),260),
MOD(SUM((E4373-1900)*365,259),260))</f>
        <v>204</v>
      </c>
      <c r="N4373" s="390">
        <f>IF(AND(MONTH(F4373)=7,DAY(F4373)&gt;25),1,
ROUNDDOWN((SUM(VLOOKUP(MONTH(F4373),D暦変換用数値,2,FALSE),DAY(F4373))/28)+1,0))</f>
        <v>2</v>
      </c>
      <c r="O4373" s="205">
        <f>IF(AND(MONTH(F4373)=7,DAY(F4373)&gt;25),DAY(F4373)-25,
MOD((SUM(VLOOKUP(MONTH(F4373),D暦変換用数値,2,FALSE),DAY(F4373))),28)+1)</f>
        <v>28</v>
      </c>
      <c r="P4373" s="406">
        <f>IF(OR(MONTH(F4373)&lt;7,AND(MONTH(F4373)=7,DAY(F4373)&lt;=25)),
MOD(SUM((E4373-1901)*365,(N4373-1)*28,O4373,258),260),
MOD(SUM((E4373-1900)*365,(N4373-1)*28,O4373,258),260))</f>
        <v>259</v>
      </c>
      <c r="Q4373" s="374" t="str">
        <f>VLOOKUP(MOD(P4373,4),色,2,FALSE)</f>
        <v>青い</v>
      </c>
      <c r="R4373" s="292" t="str">
        <f>VLOOKUP(MOD(P4373,13),銀河の音,2,FALSE)</f>
        <v>水晶の</v>
      </c>
      <c r="S4373" s="385" t="str">
        <f>VLOOKUP(MOD(P4373,20),太陽の紋章,2,FALSE)</f>
        <v>嵐</v>
      </c>
      <c r="T4373" s="103" t="s">
        <v>18</v>
      </c>
    </row>
    <row r="4374" spans="1:20">
      <c r="A4374" s="50" t="str">
        <f>VLOOKUP(MOD(E4374,10),十干,2,FALSE)</f>
        <v>己</v>
      </c>
      <c r="B4374" s="199" t="str">
        <f>VLOOKUP(MOD(E4374,12),十二支,3,FALSE)</f>
        <v xml:space="preserve">12 海 </v>
      </c>
      <c r="C4374" s="201" t="str">
        <f>VLOOKUP(F4374,星座,3,TRUE)</f>
        <v xml:space="preserve">02 零 </v>
      </c>
      <c r="D4374" s="531">
        <v>18160</v>
      </c>
      <c r="E4374" s="1">
        <f>IFERROR(YEAR(D4374),LEFT(D4374,4))</f>
        <v>1949</v>
      </c>
      <c r="F4374" s="1" t="str">
        <f>IF(ISTEXT(D4374),RIGHT(D4374,5),TEXT(D4374,"mm/dd"))</f>
        <v>09/19</v>
      </c>
      <c r="G4374" s="39">
        <f>SUM(MID(E4374,1,1),MID(E4374,2,1),MID(E4374,3,1),MID(E4374,4,1),MID(F4374,1,1),MID(F4374,2,1),MID(F4374,4,1),MID(F4374,5,1))</f>
        <v>42</v>
      </c>
      <c r="H4374" s="41">
        <f>IF(MOD(G4374,9)=0,9,MOD(G4374,9))</f>
        <v>6</v>
      </c>
      <c r="I4374" s="45" t="str">
        <f>IFERROR(MID("日月火水木金土",WEEKDAY(D4374),1),"")</f>
        <v>月</v>
      </c>
      <c r="J4374" s="304" t="s">
        <v>2399</v>
      </c>
      <c r="K4374" s="202" t="str">
        <f>VLOOKUP(F4374,石と花メイン,3,FALSE)</f>
        <v>■緑玉髄</v>
      </c>
      <c r="L4374" s="297" t="str">
        <f>VLOOKUP(F4374,石と花メイン,4,FALSE)</f>
        <v>釣船草</v>
      </c>
      <c r="M4374" s="393">
        <f>IF(OR(MONTH(F4374)&lt;7,AND(MONTH(F4374)=7,DAY(F4374)&lt;=25)),
MOD(SUM((E4374-1901)*365,259),260),
MOD(SUM((E4374-1900)*365,259),260))</f>
        <v>204</v>
      </c>
      <c r="N4374" s="390">
        <f>IF(AND(MONTH(F4374)=7,DAY(F4374)&gt;25),1,
ROUNDDOWN((SUM(VLOOKUP(MONTH(F4374),D暦変換用数値,2,FALSE),DAY(F4374))/28)+1,0))</f>
        <v>2</v>
      </c>
      <c r="O4374" s="205">
        <f>IF(AND(MONTH(F4374)=7,DAY(F4374)&gt;25),DAY(F4374)-25,
MOD((SUM(VLOOKUP(MONTH(F4374),D暦変換用数値,2,FALSE),DAY(F4374))),28)+1)</f>
        <v>28</v>
      </c>
      <c r="P4374" s="406">
        <f>IF(OR(MONTH(F4374)&lt;7,AND(MONTH(F4374)=7,DAY(F4374)&lt;=25)),
MOD(SUM((E4374-1901)*365,(N4374-1)*28,O4374,258),260),
MOD(SUM((E4374-1900)*365,(N4374-1)*28,O4374,258),260))</f>
        <v>259</v>
      </c>
      <c r="Q4374" s="374" t="str">
        <f>VLOOKUP(MOD(P4374,4),色,2,FALSE)</f>
        <v>青い</v>
      </c>
      <c r="R4374" s="292" t="str">
        <f>VLOOKUP(MOD(P4374,13),銀河の音,2,FALSE)</f>
        <v>水晶の</v>
      </c>
      <c r="S4374" s="385" t="str">
        <f>VLOOKUP(MOD(P4374,20),太陽の紋章,2,FALSE)</f>
        <v>嵐</v>
      </c>
      <c r="T4374" s="98"/>
    </row>
    <row r="4375" spans="1:20">
      <c r="A4375" s="50" t="str">
        <f>VLOOKUP(MOD(E4375,10),十干,2,FALSE)</f>
        <v>己</v>
      </c>
      <c r="B4375" s="199" t="str">
        <f>VLOOKUP(MOD(E4375,12),十二支,3,FALSE)</f>
        <v xml:space="preserve">12 海 </v>
      </c>
      <c r="C4375" s="201" t="str">
        <f>VLOOKUP(F4375,星座,3,TRUE)</f>
        <v xml:space="preserve">02 零 </v>
      </c>
      <c r="D4375" s="531">
        <v>18162</v>
      </c>
      <c r="E4375" s="1">
        <f>IFERROR(YEAR(D4375),LEFT(D4375,4))</f>
        <v>1949</v>
      </c>
      <c r="F4375" s="1" t="str">
        <f>IF(ISTEXT(D4375),RIGHT(D4375,5),TEXT(D4375,"mm/dd"))</f>
        <v>09/21</v>
      </c>
      <c r="G4375" s="39">
        <f>SUM(MID(E4375,1,1),MID(E4375,2,1),MID(E4375,3,1),MID(E4375,4,1),MID(F4375,1,1),MID(F4375,2,1),MID(F4375,4,1),MID(F4375,5,1))</f>
        <v>35</v>
      </c>
      <c r="H4375" s="41">
        <f>IF(MOD(G4375,9)=0,9,MOD(G4375,9))</f>
        <v>8</v>
      </c>
      <c r="I4375" s="45" t="str">
        <f>IFERROR(MID("日月火水木金土",WEEKDAY(D4375),1),"")</f>
        <v>水</v>
      </c>
      <c r="J4375" s="304" t="s">
        <v>2400</v>
      </c>
      <c r="K4375" s="202" t="str">
        <f>VLOOKUP(F4375,石と花メイン,3,FALSE)</f>
        <v>◆翠玉</v>
      </c>
      <c r="L4375" s="297" t="str">
        <f>VLOOKUP(F4375,石と花メイン,4,FALSE)</f>
        <v>カンナ【美人蕉】</v>
      </c>
      <c r="M4375" s="393">
        <f>IF(OR(MONTH(F4375)&lt;7,AND(MONTH(F4375)=7,DAY(F4375)&lt;=25)),
MOD(SUM((E4375-1901)*365,259),260),
MOD(SUM((E4375-1900)*365,259),260))</f>
        <v>204</v>
      </c>
      <c r="N4375" s="390">
        <f>IF(AND(MONTH(F4375)=7,DAY(F4375)&gt;25),1,
ROUNDDOWN((SUM(VLOOKUP(MONTH(F4375),D暦変換用数値,2,FALSE),DAY(F4375))/28)+1,0))</f>
        <v>3</v>
      </c>
      <c r="O4375" s="205">
        <f>IF(AND(MONTH(F4375)=7,DAY(F4375)&gt;25),DAY(F4375)-25,
MOD((SUM(VLOOKUP(MONTH(F4375),D暦変換用数値,2,FALSE),DAY(F4375))),28)+1)</f>
        <v>2</v>
      </c>
      <c r="P4375" s="406">
        <f>IF(OR(MONTH(F4375)&lt;7,AND(MONTH(F4375)=7,DAY(F4375)&lt;=25)),
MOD(SUM((E4375-1901)*365,(N4375-1)*28,O4375,258),260),
MOD(SUM((E4375-1900)*365,(N4375-1)*28,O4375,258),260))</f>
        <v>1</v>
      </c>
      <c r="Q4375" s="372" t="str">
        <f>VLOOKUP(MOD(P4375,4),色,2,FALSE)</f>
        <v>赤い</v>
      </c>
      <c r="R4375" s="290" t="str">
        <f>VLOOKUP(MOD(P4375,13),銀河の音,2,FALSE)</f>
        <v>磁気の</v>
      </c>
      <c r="S4375" s="383" t="str">
        <f>VLOOKUP(MOD(P4375,20),太陽の紋章,2,FALSE)</f>
        <v>竜</v>
      </c>
      <c r="T4375" s="98" t="s">
        <v>3736</v>
      </c>
    </row>
    <row r="4376" spans="1:20">
      <c r="A4376" s="50" t="str">
        <f>VLOOKUP(MOD(E4376,10),十干,2,FALSE)</f>
        <v>辛</v>
      </c>
      <c r="B4376" s="199" t="str">
        <f>VLOOKUP(MOD(E4376,12),十二支,3,FALSE)</f>
        <v xml:space="preserve">12 海 </v>
      </c>
      <c r="C4376" s="201" t="str">
        <f>VLOOKUP(F4376,星座,3,TRUE)</f>
        <v xml:space="preserve">02 零 </v>
      </c>
      <c r="D4376" s="531">
        <v>22521</v>
      </c>
      <c r="E4376" s="1">
        <f>IFERROR(YEAR(D4376),LEFT(D4376,4))</f>
        <v>1961</v>
      </c>
      <c r="F4376" s="1" t="str">
        <f>IF(ISTEXT(D4376),RIGHT(D4376,5),TEXT(D4376,"mm/dd"))</f>
        <v>08/28</v>
      </c>
      <c r="G4376" s="39">
        <f>SUM(MID(E4376,1,1),MID(E4376,2,1),MID(E4376,3,1),MID(E4376,4,1),MID(F4376,1,1),MID(F4376,2,1),MID(F4376,4,1),MID(F4376,5,1))</f>
        <v>35</v>
      </c>
      <c r="H4376" s="41">
        <f>IF(MOD(G4376,9)=0,9,MOD(G4376,9))</f>
        <v>8</v>
      </c>
      <c r="I4376" s="45" t="str">
        <f>IFERROR(MID("日月火水木金土",WEEKDAY(D4376),1),"")</f>
        <v>月</v>
      </c>
      <c r="J4376" s="304" t="s">
        <v>2401</v>
      </c>
      <c r="K4376" s="202" t="str">
        <f>VLOOKUP(F4376,石と花メイン,3,FALSE)</f>
        <v>○真珠</v>
      </c>
      <c r="L4376" s="297" t="str">
        <f>VLOOKUP(F4376,石と花メイン,4,FALSE)</f>
        <v>エリンギウム【松毬薊】</v>
      </c>
      <c r="M4376" s="393">
        <f>IF(OR(MONTH(F4376)&lt;7,AND(MONTH(F4376)=7,DAY(F4376)&lt;=25)),
MOD(SUM((E4376-1901)*365,259),260),
MOD(SUM((E4376-1900)*365,259),260))</f>
        <v>164</v>
      </c>
      <c r="N4376" s="390">
        <f>IF(AND(MONTH(F4376)=7,DAY(F4376)&gt;25),1,
ROUNDDOWN((SUM(VLOOKUP(MONTH(F4376),D暦変換用数値,2,FALSE),DAY(F4376))/28)+1,0))</f>
        <v>2</v>
      </c>
      <c r="O4376" s="205">
        <f>IF(AND(MONTH(F4376)=7,DAY(F4376)&gt;25),DAY(F4376)-25,
MOD((SUM(VLOOKUP(MONTH(F4376),D暦変換用数値,2,FALSE),DAY(F4376))),28)+1)</f>
        <v>6</v>
      </c>
      <c r="P4376" s="406">
        <f>IF(OR(MONTH(F4376)&lt;7,AND(MONTH(F4376)=7,DAY(F4376)&lt;=25)),
MOD(SUM((E4376-1901)*365,(N4376-1)*28,O4376,258),260),
MOD(SUM((E4376-1900)*365,(N4376-1)*28,O4376,258),260))</f>
        <v>197</v>
      </c>
      <c r="Q4376" s="372" t="str">
        <f>VLOOKUP(MOD(P4376,4),色,2,FALSE)</f>
        <v>赤い</v>
      </c>
      <c r="R4376" s="290" t="str">
        <f>VLOOKUP(MOD(P4376,13),銀河の音,2,FALSE)</f>
        <v>月の</v>
      </c>
      <c r="S4376" s="383" t="str">
        <f>VLOOKUP(MOD(P4376,20),太陽の紋章,2,FALSE)</f>
        <v>地球</v>
      </c>
      <c r="T4376" s="98" t="s">
        <v>3736</v>
      </c>
    </row>
    <row r="4377" spans="1:20">
      <c r="A4377" s="50" t="str">
        <f>VLOOKUP(MOD(E4377,10),十干,2,FALSE)</f>
        <v>辛</v>
      </c>
      <c r="B4377" s="199" t="str">
        <f>VLOOKUP(MOD(E4377,12),十二支,3,FALSE)</f>
        <v xml:space="preserve">12 海 </v>
      </c>
      <c r="C4377" s="201" t="str">
        <f>VLOOKUP(F4377,星座,3,TRUE)</f>
        <v xml:space="preserve">02 零 </v>
      </c>
      <c r="D4377" s="531">
        <v>22524</v>
      </c>
      <c r="E4377" s="1">
        <f>IFERROR(YEAR(D4377),LEFT(D4377,4))</f>
        <v>1961</v>
      </c>
      <c r="F4377" s="1" t="str">
        <f>IF(ISTEXT(D4377),RIGHT(D4377,5),TEXT(D4377,"mm/dd"))</f>
        <v>08/31</v>
      </c>
      <c r="G4377" s="39">
        <f>SUM(MID(E4377,1,1),MID(E4377,2,1),MID(E4377,3,1),MID(E4377,4,1),MID(F4377,1,1),MID(F4377,2,1),MID(F4377,4,1),MID(F4377,5,1))</f>
        <v>29</v>
      </c>
      <c r="H4377" s="41">
        <f>IF(MOD(G4377,9)=0,9,MOD(G4377,9))</f>
        <v>2</v>
      </c>
      <c r="I4377" s="45" t="str">
        <f>IFERROR(MID("日月火水木金土",WEEKDAY(D4377),1),"")</f>
        <v>木</v>
      </c>
      <c r="J4377" s="304" t="s">
        <v>4512</v>
      </c>
      <c r="K4377" s="202" t="str">
        <f>VLOOKUP(F4377,石と花メイン,3,FALSE)</f>
        <v>□水晶</v>
      </c>
      <c r="L4377" s="297" t="str">
        <f>VLOOKUP(F4377,石と花メイン,4,FALSE)</f>
        <v>ハイビスカス【仏桑華】</v>
      </c>
      <c r="M4377" s="393">
        <f>IF(OR(MONTH(F4377)&lt;7,AND(MONTH(F4377)=7,DAY(F4377)&lt;=25)),
MOD(SUM((E4377-1901)*365,259),260),
MOD(SUM((E4377-1900)*365,259),260))</f>
        <v>164</v>
      </c>
      <c r="N4377" s="390">
        <f>IF(AND(MONTH(F4377)=7,DAY(F4377)&gt;25),1,
ROUNDDOWN((SUM(VLOOKUP(MONTH(F4377),D暦変換用数値,2,FALSE),DAY(F4377))/28)+1,0))</f>
        <v>2</v>
      </c>
      <c r="O4377" s="205">
        <f>IF(AND(MONTH(F4377)=7,DAY(F4377)&gt;25),DAY(F4377)-25,
MOD((SUM(VLOOKUP(MONTH(F4377),D暦変換用数値,2,FALSE),DAY(F4377))),28)+1)</f>
        <v>9</v>
      </c>
      <c r="P4377" s="406">
        <f>IF(OR(MONTH(F4377)&lt;7,AND(MONTH(F4377)=7,DAY(F4377)&lt;=25)),
MOD(SUM((E4377-1901)*365,(N4377-1)*28,O4377,258),260),
MOD(SUM((E4377-1900)*365,(N4377-1)*28,O4377,258),260))</f>
        <v>200</v>
      </c>
      <c r="Q4377" s="373" t="str">
        <f>VLOOKUP(MOD(P4377,4),色,2,FALSE)</f>
        <v>黄色い</v>
      </c>
      <c r="R4377" s="291" t="str">
        <f>VLOOKUP(MOD(P4377,13),銀河の音,2,FALSE)</f>
        <v>倍音の</v>
      </c>
      <c r="S4377" s="384" t="str">
        <f>VLOOKUP(MOD(P4377,20),太陽の紋章,2,FALSE)</f>
        <v>太陽</v>
      </c>
      <c r="T4377" s="98" t="s">
        <v>3736</v>
      </c>
    </row>
    <row r="4378" spans="1:20">
      <c r="A4378" s="50" t="str">
        <f>VLOOKUP(MOD(E4378,10),十干,2,FALSE)</f>
        <v>辛</v>
      </c>
      <c r="B4378" s="199" t="str">
        <f>VLOOKUP(MOD(E4378,12),十二支,3,FALSE)</f>
        <v xml:space="preserve">12 海 </v>
      </c>
      <c r="C4378" s="201" t="str">
        <f>VLOOKUP(F4378,星座,3,TRUE)</f>
        <v xml:space="preserve">02 零 </v>
      </c>
      <c r="D4378" s="531">
        <v>22542</v>
      </c>
      <c r="E4378" s="1">
        <f>IFERROR(YEAR(D4378),LEFT(D4378,4))</f>
        <v>1961</v>
      </c>
      <c r="F4378" s="1" t="str">
        <f>IF(ISTEXT(D4378),RIGHT(D4378,5),TEXT(D4378,"mm/dd"))</f>
        <v>09/18</v>
      </c>
      <c r="G4378" s="39">
        <f>SUM(MID(E4378,1,1),MID(E4378,2,1),MID(E4378,3,1),MID(E4378,4,1),MID(F4378,1,1),MID(F4378,2,1),MID(F4378,4,1),MID(F4378,5,1))</f>
        <v>35</v>
      </c>
      <c r="H4378" s="41">
        <f>IF(MOD(G4378,9)=0,9,MOD(G4378,9))</f>
        <v>8</v>
      </c>
      <c r="I4378" s="45" t="str">
        <f>IFERROR(MID("日月火水木金土",WEEKDAY(D4378),1),"")</f>
        <v>月</v>
      </c>
      <c r="J4378" s="304" t="s">
        <v>4513</v>
      </c>
      <c r="K4378" s="202" t="str">
        <f>VLOOKUP(F4378,石と花メイン,3,FALSE)</f>
        <v>○真珠</v>
      </c>
      <c r="L4378" s="297" t="str">
        <f>VLOOKUP(F4378,石と花メイン,4,FALSE)</f>
        <v>鳳仙花【爪紅】</v>
      </c>
      <c r="M4378" s="393">
        <f>IF(OR(MONTH(F4378)&lt;7,AND(MONTH(F4378)=7,DAY(F4378)&lt;=25)),
MOD(SUM((E4378-1901)*365,259),260),
MOD(SUM((E4378-1900)*365,259),260))</f>
        <v>164</v>
      </c>
      <c r="N4378" s="390">
        <f>IF(AND(MONTH(F4378)=7,DAY(F4378)&gt;25),1,
ROUNDDOWN((SUM(VLOOKUP(MONTH(F4378),D暦変換用数値,2,FALSE),DAY(F4378))/28)+1,0))</f>
        <v>2</v>
      </c>
      <c r="O4378" s="205">
        <f>IF(AND(MONTH(F4378)=7,DAY(F4378)&gt;25),DAY(F4378)-25,
MOD((SUM(VLOOKUP(MONTH(F4378),D暦変換用数値,2,FALSE),DAY(F4378))),28)+1)</f>
        <v>27</v>
      </c>
      <c r="P4378" s="406">
        <f>IF(OR(MONTH(F4378)&lt;7,AND(MONTH(F4378)=7,DAY(F4378)&lt;=25)),
MOD(SUM((E4378-1901)*365,(N4378-1)*28,O4378,258),260),
MOD(SUM((E4378-1900)*365,(N4378-1)*28,O4378,258),260))</f>
        <v>218</v>
      </c>
      <c r="Q4378" s="375" t="str">
        <f>VLOOKUP(MOD(P4378,4),色,2,FALSE)</f>
        <v>白い</v>
      </c>
      <c r="R4378" s="293" t="str">
        <f>VLOOKUP(MOD(P4378,13),銀河の音,2,FALSE)</f>
        <v>惑星の</v>
      </c>
      <c r="S4378" s="386" t="str">
        <f>VLOOKUP(MOD(P4378,20),太陽の紋章,2,FALSE)</f>
        <v>鏡</v>
      </c>
      <c r="T4378" s="98" t="s">
        <v>3736</v>
      </c>
    </row>
    <row r="4379" spans="1:20">
      <c r="A4379" s="50" t="str">
        <f>VLOOKUP(MOD(E4379,10),十干,2,FALSE)</f>
        <v>癸</v>
      </c>
      <c r="B4379" s="199" t="str">
        <f>VLOOKUP(MOD(E4379,12),十二支,3,FALSE)</f>
        <v xml:space="preserve">12 海 </v>
      </c>
      <c r="C4379" s="201" t="str">
        <f>VLOOKUP(F4379,星座,3,TRUE)</f>
        <v xml:space="preserve">02 零 </v>
      </c>
      <c r="D4379" s="531">
        <v>26906</v>
      </c>
      <c r="E4379" s="1">
        <f>IFERROR(YEAR(D4379),LEFT(D4379,4))</f>
        <v>1973</v>
      </c>
      <c r="F4379" s="1" t="str">
        <f>IF(ISTEXT(D4379),RIGHT(D4379,5),TEXT(D4379,"mm/dd"))</f>
        <v>08/30</v>
      </c>
      <c r="G4379" s="39">
        <f>SUM(MID(E4379,1,1),MID(E4379,2,1),MID(E4379,3,1),MID(E4379,4,1),MID(F4379,1,1),MID(F4379,2,1),MID(F4379,4,1),MID(F4379,5,1))</f>
        <v>31</v>
      </c>
      <c r="H4379" s="41">
        <f>IF(MOD(G4379,9)=0,9,MOD(G4379,9))</f>
        <v>4</v>
      </c>
      <c r="I4379" s="45" t="str">
        <f>IFERROR(MID("日月火水木金土",WEEKDAY(D4379),1),"")</f>
        <v>木</v>
      </c>
      <c r="J4379" s="304" t="s">
        <v>510</v>
      </c>
      <c r="K4379" s="203" t="str">
        <f>VLOOKUP(F4379,石と花メイン,3,FALSE)</f>
        <v>●土耳古石</v>
      </c>
      <c r="L4379" s="297" t="str">
        <f>VLOOKUP(F4379,石と花メイン,4,FALSE)</f>
        <v>洞庭藍【秋咲きベロニカ】</v>
      </c>
      <c r="M4379" s="393">
        <f>IF(OR(MONTH(F4379)&lt;7,AND(MONTH(F4379)=7,DAY(F4379)&lt;=25)),
MOD(SUM((E4379-1901)*365,259),260),
MOD(SUM((E4379-1900)*365,259),260))</f>
        <v>124</v>
      </c>
      <c r="N4379" s="390">
        <f>IF(AND(MONTH(F4379)=7,DAY(F4379)&gt;25),1,
ROUNDDOWN((SUM(VLOOKUP(MONTH(F4379),D暦変換用数値,2,FALSE),DAY(F4379))/28)+1,0))</f>
        <v>2</v>
      </c>
      <c r="O4379" s="205">
        <f>IF(AND(MONTH(F4379)=7,DAY(F4379)&gt;25),DAY(F4379)-25,
MOD((SUM(VLOOKUP(MONTH(F4379),D暦変換用数値,2,FALSE),DAY(F4379))),28)+1)</f>
        <v>8</v>
      </c>
      <c r="P4379" s="406">
        <f>IF(OR(MONTH(F4379)&lt;7,AND(MONTH(F4379)=7,DAY(F4379)&lt;=25)),
MOD(SUM((E4379-1901)*365,(N4379-1)*28,O4379,258),260),
MOD(SUM((E4379-1900)*365,(N4379-1)*28,O4379,258),260))</f>
        <v>159</v>
      </c>
      <c r="Q4379" s="374" t="str">
        <f>VLOOKUP(MOD(P4379,4),色,2,FALSE)</f>
        <v>青い</v>
      </c>
      <c r="R4379" s="292" t="str">
        <f>VLOOKUP(MOD(P4379,13),銀河の音,2,FALSE)</f>
        <v>電気の</v>
      </c>
      <c r="S4379" s="385" t="str">
        <f>VLOOKUP(MOD(P4379,20),太陽の紋章,2,FALSE)</f>
        <v>嵐</v>
      </c>
      <c r="T4379" s="111" t="s">
        <v>1049</v>
      </c>
    </row>
    <row r="4380" spans="1:20">
      <c r="A4380" s="76" t="str">
        <f>VLOOKUP(MOD(E4380,10),十干,2,FALSE)</f>
        <v>癸</v>
      </c>
      <c r="B4380" s="199" t="str">
        <f>VLOOKUP(MOD(E4380,12),十二支,3,FALSE)</f>
        <v xml:space="preserve">12 海 </v>
      </c>
      <c r="C4380" s="201" t="str">
        <f>VLOOKUP(F4380,星座,3,TRUE)</f>
        <v xml:space="preserve">02 零 </v>
      </c>
      <c r="D4380" s="534">
        <v>26908</v>
      </c>
      <c r="E4380" s="116">
        <f>IFERROR(YEAR(D4380),LEFT(D4380,4))</f>
        <v>1973</v>
      </c>
      <c r="F4380" s="116" t="str">
        <f>IF(ISTEXT(D4380),RIGHT(D4380,5),TEXT(D4380,"mm/dd"))</f>
        <v>09/01</v>
      </c>
      <c r="G4380" s="120">
        <f>SUM(MID(E4380,1,1),MID(E4380,2,1),MID(E4380,3,1),MID(E4380,4,1),MID(F4380,1,1),MID(F4380,2,1),MID(F4380,4,1),MID(F4380,5,1))</f>
        <v>30</v>
      </c>
      <c r="H4380" s="120">
        <f>IF(MOD(G4380,9)=0,9,MOD(G4380,9))</f>
        <v>3</v>
      </c>
      <c r="I4380" s="116" t="str">
        <f>IFERROR(MID("日月火水木金土",WEEKDAY(D4380),1),"")</f>
        <v>土</v>
      </c>
      <c r="J4380" s="306" t="s">
        <v>7748</v>
      </c>
      <c r="K4380" s="203" t="str">
        <f>VLOOKUP(F4380,石と花メイン,3,FALSE)</f>
        <v>◆青玉</v>
      </c>
      <c r="L4380" s="299" t="str">
        <f>VLOOKUP(F4380,石と花メイン,4,FALSE)</f>
        <v>浜梨/浜茄子</v>
      </c>
      <c r="M4380" s="395">
        <f>IF(OR(MONTH(F4380)&lt;7,AND(MONTH(F4380)=7,DAY(F4380)&lt;=25)),
MOD(SUM((E4380-1901)*365,259),260),
MOD(SUM((E4380-1900)*365,259),260))</f>
        <v>124</v>
      </c>
      <c r="N4380" s="121">
        <f>IF(AND(MONTH(F4380)=7,DAY(F4380)&gt;25),1,
ROUNDDOWN((SUM(VLOOKUP(MONTH(F4380),D暦変換用数値,2,FALSE),DAY(F4380))/28)+1,0))</f>
        <v>2</v>
      </c>
      <c r="O4380" s="117">
        <f>IF(AND(MONTH(F4380)=7,DAY(F4380)&gt;25),DAY(F4380)-25,
MOD((SUM(VLOOKUP(MONTH(F4380),D暦変換用数値,2,FALSE),DAY(F4380))),28)+1)</f>
        <v>10</v>
      </c>
      <c r="P4380" s="408">
        <f>IF(OR(MONTH(F4380)&lt;7,AND(MONTH(F4380)=7,DAY(F4380)&lt;=25)),
MOD(SUM((E4380-1901)*365,(N4380-1)*28,O4380,258),260),
MOD(SUM((E4380-1900)*365,(N4380-1)*28,O4380,258),260))</f>
        <v>161</v>
      </c>
      <c r="Q4380" s="372" t="str">
        <f>VLOOKUP(MOD(P4380,4),色,2,FALSE)</f>
        <v>赤い</v>
      </c>
      <c r="R4380" s="290" t="str">
        <f>VLOOKUP(MOD(P4380,13),銀河の音,2,FALSE)</f>
        <v>倍音の</v>
      </c>
      <c r="S4380" s="383" t="str">
        <f>VLOOKUP(MOD(P4380,20),太陽の紋章,2,FALSE)</f>
        <v>竜</v>
      </c>
      <c r="T4380" s="118"/>
    </row>
    <row r="4381" spans="1:20">
      <c r="A4381" s="50" t="str">
        <f>VLOOKUP(MOD(E4381,10),十干,2,FALSE)</f>
        <v>癸</v>
      </c>
      <c r="B4381" s="199" t="str">
        <f>VLOOKUP(MOD(E4381,12),十二支,3,FALSE)</f>
        <v xml:space="preserve">12 海 </v>
      </c>
      <c r="C4381" s="201" t="str">
        <f>VLOOKUP(F4381,星座,3,TRUE)</f>
        <v xml:space="preserve">02 零 </v>
      </c>
      <c r="D4381" s="531">
        <v>26925</v>
      </c>
      <c r="E4381" s="1">
        <f>IFERROR(YEAR(D4381),LEFT(D4381,4))</f>
        <v>1973</v>
      </c>
      <c r="F4381" s="1" t="str">
        <f>IF(ISTEXT(D4381),RIGHT(D4381,5),TEXT(D4381,"mm/dd"))</f>
        <v>09/18</v>
      </c>
      <c r="G4381" s="39">
        <f>SUM(MID(E4381,1,1),MID(E4381,2,1),MID(E4381,3,1),MID(E4381,4,1),MID(F4381,1,1),MID(F4381,2,1),MID(F4381,4,1),MID(F4381,5,1))</f>
        <v>38</v>
      </c>
      <c r="H4381" s="41">
        <f>IF(MOD(G4381,9)=0,9,MOD(G4381,9))</f>
        <v>2</v>
      </c>
      <c r="I4381" s="45" t="str">
        <f>IFERROR(MID("日月火水木金土",WEEKDAY(D4381),1),"")</f>
        <v>火</v>
      </c>
      <c r="J4381" s="304" t="s">
        <v>4515</v>
      </c>
      <c r="K4381" s="202" t="str">
        <f>VLOOKUP(F4381,石と花メイン,3,FALSE)</f>
        <v>○真珠</v>
      </c>
      <c r="L4381" s="297" t="str">
        <f>VLOOKUP(F4381,石と花メイン,4,FALSE)</f>
        <v>鳳仙花【爪紅】</v>
      </c>
      <c r="M4381" s="393">
        <f>IF(OR(MONTH(F4381)&lt;7,AND(MONTH(F4381)=7,DAY(F4381)&lt;=25)),
MOD(SUM((E4381-1901)*365,259),260),
MOD(SUM((E4381-1900)*365,259),260))</f>
        <v>124</v>
      </c>
      <c r="N4381" s="390">
        <f>IF(AND(MONTH(F4381)=7,DAY(F4381)&gt;25),1,
ROUNDDOWN((SUM(VLOOKUP(MONTH(F4381),D暦変換用数値,2,FALSE),DAY(F4381))/28)+1,0))</f>
        <v>2</v>
      </c>
      <c r="O4381" s="205">
        <f>IF(AND(MONTH(F4381)=7,DAY(F4381)&gt;25),DAY(F4381)-25,
MOD((SUM(VLOOKUP(MONTH(F4381),D暦変換用数値,2,FALSE),DAY(F4381))),28)+1)</f>
        <v>27</v>
      </c>
      <c r="P4381" s="406">
        <f>IF(OR(MONTH(F4381)&lt;7,AND(MONTH(F4381)=7,DAY(F4381)&lt;=25)),
MOD(SUM((E4381-1901)*365,(N4381-1)*28,O4381,258),260),
MOD(SUM((E4381-1900)*365,(N4381-1)*28,O4381,258),260))</f>
        <v>178</v>
      </c>
      <c r="Q4381" s="375" t="str">
        <f>VLOOKUP(MOD(P4381,4),色,2,FALSE)</f>
        <v>白い</v>
      </c>
      <c r="R4381" s="293" t="str">
        <f>VLOOKUP(MOD(P4381,13),銀河の音,2,FALSE)</f>
        <v>太陽の</v>
      </c>
      <c r="S4381" s="386" t="str">
        <f>VLOOKUP(MOD(P4381,20),太陽の紋章,2,FALSE)</f>
        <v>鏡</v>
      </c>
      <c r="T4381" s="111" t="s">
        <v>1760</v>
      </c>
    </row>
    <row r="4382" spans="1:20">
      <c r="A4382" s="334" t="str">
        <f>VLOOKUP(MOD(E4382,10),十干,2,FALSE)</f>
        <v>乙</v>
      </c>
      <c r="B4382" s="331" t="str">
        <f>VLOOKUP(MOD(E4382,12),十二支,3,FALSE)</f>
        <v xml:space="preserve">12 海 </v>
      </c>
      <c r="C4382" s="336" t="str">
        <f>VLOOKUP(F4382,星座,3,TRUE)</f>
        <v xml:space="preserve">02 零 </v>
      </c>
      <c r="D4382" s="540">
        <v>31282</v>
      </c>
      <c r="E4382" s="131">
        <f>IFERROR(YEAR(D4382),LEFT(D4382,4))</f>
        <v>1985</v>
      </c>
      <c r="F4382" s="538" t="str">
        <f>IF(ISTEXT(D4382),RIGHT(D4382,5),TEXT(D4382,"mm/dd"))</f>
        <v>08/23</v>
      </c>
      <c r="G4382" s="133">
        <f>SUM(MID(E4382,1,1),MID(E4382,2,1),MID(E4382,3,1),MID(E4382,4,1),MID(F4382,1,1),MID(F4382,2,1),MID(F4382,4,1),MID(F4382,5,1))</f>
        <v>36</v>
      </c>
      <c r="H4382" s="133">
        <f>IF(MOD(G4382,9)=0,9,MOD(G4382,9))</f>
        <v>9</v>
      </c>
      <c r="I4382" s="131" t="str">
        <f>IFERROR(MID("日月火水木金土",WEEKDAY(D4382),1),"")</f>
        <v>金</v>
      </c>
      <c r="J4382" s="306" t="s">
        <v>9222</v>
      </c>
      <c r="K4382" s="335" t="str">
        <f>VLOOKUP(F4382,石と花メイン,3,FALSE)</f>
        <v>●月長石</v>
      </c>
      <c r="L4382" s="302" t="str">
        <f>VLOOKUP(F4382,石と花メイン,4,FALSE)</f>
        <v>月下美人【月来香】</v>
      </c>
      <c r="M4382" s="396">
        <f>IF(OR(MONTH(F4382)&lt;7,AND(MONTH(F4382)=7,DAY(F4382)&lt;=25)),
MOD(SUM((E4382-1901)*365,259),260),
MOD(SUM((E4382-1900)*365,259),260))</f>
        <v>84</v>
      </c>
      <c r="N4382" s="335">
        <f>IF(AND(MONTH(F4382)=7,DAY(F4382)&gt;25),1,
ROUNDDOWN((SUM(VLOOKUP(MONTH(F4382),D暦変換用数値,2,FALSE),DAY(F4382))/28)+1,0))</f>
        <v>2</v>
      </c>
      <c r="O4382" s="132">
        <f>IF(AND(MONTH(F4382)=7,DAY(F4382)&gt;25),DAY(F4382)-25,
MOD((SUM(VLOOKUP(MONTH(F4382),D暦変換用数値,2,FALSE),DAY(F4382))),28)+1)</f>
        <v>1</v>
      </c>
      <c r="P4382" s="404">
        <f>IF(OR(MONTH(F4382)&lt;7,AND(MONTH(F4382)=7,DAY(F4382)&lt;=25)),
MOD(SUM((E4382-1901)*365,(N4382-1)*28,O4382,258),260),
MOD(SUM((E4382-1900)*365,(N4382-1)*28,O4382,258),260))</f>
        <v>112</v>
      </c>
      <c r="Q4382" s="376" t="str">
        <f>VLOOKUP(MOD(P4382,4),色,2,FALSE)</f>
        <v>黄色い</v>
      </c>
      <c r="R4382" s="333" t="str">
        <f>VLOOKUP(MOD(P4382,13),銀河の音,2,FALSE)</f>
        <v>銀河の</v>
      </c>
      <c r="S4382" s="387" t="str">
        <f>VLOOKUP(MOD(P4382,20),太陽の紋章,2,FALSE)</f>
        <v>人</v>
      </c>
      <c r="T4382" s="119" t="s">
        <v>9212</v>
      </c>
    </row>
    <row r="4383" spans="1:20">
      <c r="A4383" s="334" t="str">
        <f>VLOOKUP(MOD(E4383,10),十干,2,FALSE)</f>
        <v>乙</v>
      </c>
      <c r="B4383" s="331" t="str">
        <f>VLOOKUP(MOD(E4383,12),十二支,3,FALSE)</f>
        <v xml:space="preserve">12 海 </v>
      </c>
      <c r="C4383" s="336" t="str">
        <f>VLOOKUP(F4383,星座,3,TRUE)</f>
        <v xml:space="preserve">02 零 </v>
      </c>
      <c r="D4383" s="540">
        <v>31289</v>
      </c>
      <c r="E4383" s="131">
        <f>IFERROR(YEAR(D4383),LEFT(D4383,4))</f>
        <v>1985</v>
      </c>
      <c r="F4383" s="538" t="str">
        <f>IF(ISTEXT(D4383),RIGHT(D4383,5),TEXT(D4383,"mm/dd"))</f>
        <v>08/30</v>
      </c>
      <c r="G4383" s="133">
        <f>SUM(MID(E4383,1,1),MID(E4383,2,1),MID(E4383,3,1),MID(E4383,4,1),MID(F4383,1,1),MID(F4383,2,1),MID(F4383,4,1),MID(F4383,5,1))</f>
        <v>34</v>
      </c>
      <c r="H4383" s="133">
        <f>IF(MOD(G4383,9)=0,9,MOD(G4383,9))</f>
        <v>7</v>
      </c>
      <c r="I4383" s="131" t="str">
        <f>IFERROR(MID("日月火水木金土",WEEKDAY(D4383),1),"")</f>
        <v>金</v>
      </c>
      <c r="J4383" s="306" t="s">
        <v>9196</v>
      </c>
      <c r="K4383" s="335" t="str">
        <f>VLOOKUP(F4383,石と花メイン,3,FALSE)</f>
        <v>●土耳古石</v>
      </c>
      <c r="L4383" s="302" t="str">
        <f>VLOOKUP(F4383,石と花メイン,4,FALSE)</f>
        <v>洞庭藍【秋咲きベロニカ】</v>
      </c>
      <c r="M4383" s="396">
        <f>IF(OR(MONTH(F4383)&lt;7,AND(MONTH(F4383)=7,DAY(F4383)&lt;=25)),
MOD(SUM((E4383-1901)*365,259),260),
MOD(SUM((E4383-1900)*365,259),260))</f>
        <v>84</v>
      </c>
      <c r="N4383" s="335">
        <f>IF(AND(MONTH(F4383)=7,DAY(F4383)&gt;25),1,
ROUNDDOWN((SUM(VLOOKUP(MONTH(F4383),D暦変換用数値,2,FALSE),DAY(F4383))/28)+1,0))</f>
        <v>2</v>
      </c>
      <c r="O4383" s="132">
        <f>IF(AND(MONTH(F4383)=7,DAY(F4383)&gt;25),DAY(F4383)-25,
MOD((SUM(VLOOKUP(MONTH(F4383),D暦変換用数値,2,FALSE),DAY(F4383))),28)+1)</f>
        <v>8</v>
      </c>
      <c r="P4383" s="404">
        <f>IF(OR(MONTH(F4383)&lt;7,AND(MONTH(F4383)=7,DAY(F4383)&lt;=25)),
MOD(SUM((E4383-1901)*365,(N4383-1)*28,O4383,258),260),
MOD(SUM((E4383-1900)*365,(N4383-1)*28,O4383,258),260))</f>
        <v>119</v>
      </c>
      <c r="Q4383" s="376" t="str">
        <f>VLOOKUP(MOD(P4383,4),色,2,FALSE)</f>
        <v>青い</v>
      </c>
      <c r="R4383" s="333" t="str">
        <f>VLOOKUP(MOD(P4383,13),銀河の音,2,FALSE)</f>
        <v>月の</v>
      </c>
      <c r="S4383" s="387" t="str">
        <f>VLOOKUP(MOD(P4383,20),太陽の紋章,2,FALSE)</f>
        <v>嵐</v>
      </c>
      <c r="T4383" s="119" t="s">
        <v>9198</v>
      </c>
    </row>
    <row r="4384" spans="1:20">
      <c r="A4384" s="50" t="str">
        <f>VLOOKUP(MOD(E4384,10),十干,2,FALSE)</f>
        <v>乙</v>
      </c>
      <c r="B4384" s="199" t="str">
        <f>VLOOKUP(MOD(E4384,12),十二支,3,FALSE)</f>
        <v xml:space="preserve">12 海 </v>
      </c>
      <c r="C4384" s="201" t="str">
        <f>VLOOKUP(F4384,星座,3,TRUE)</f>
        <v xml:space="preserve">02 零 </v>
      </c>
      <c r="D4384" s="535">
        <v>31295</v>
      </c>
      <c r="E4384" s="45">
        <f>IFERROR(YEAR(D4384),LEFT(D4384,4))</f>
        <v>1985</v>
      </c>
      <c r="F4384" s="45" t="str">
        <f>IF(ISTEXT(D4384),RIGHT(D4384,5),TEXT(D4384,"mm/dd"))</f>
        <v>09/05</v>
      </c>
      <c r="G4384" s="41">
        <f>SUM(MID(E4384,1,1),MID(E4384,2,1),MID(E4384,3,1),MID(E4384,4,1),MID(F4384,1,1),MID(F4384,2,1),MID(F4384,4,1),MID(F4384,5,1))</f>
        <v>37</v>
      </c>
      <c r="H4384" s="41">
        <f>IF(MOD(G4384,9)=0,9,MOD(G4384,9))</f>
        <v>1</v>
      </c>
      <c r="I4384" s="45" t="str">
        <f>IFERROR(MID("日月火水木金土",WEEKDAY(D4384),1),"")</f>
        <v>木</v>
      </c>
      <c r="J4384" s="305" t="s">
        <v>5194</v>
      </c>
      <c r="K4384" s="203" t="str">
        <f>VLOOKUP(F4384,石と花メイン,3,FALSE)</f>
        <v>◇金剛石</v>
      </c>
      <c r="L4384" s="298" t="str">
        <f>VLOOKUP(F4384,石と花メイン,4,FALSE)</f>
        <v>鶏頭【韓藍】</v>
      </c>
      <c r="M4384" s="394">
        <f>IF(OR(MONTH(F4384)&lt;7,AND(MONTH(F4384)=7,DAY(F4384)&lt;=25)),
MOD(SUM((E4384-1901)*365,259),260),
MOD(SUM((E4384-1900)*365,259),260))</f>
        <v>84</v>
      </c>
      <c r="N4384" s="391">
        <f>IF(AND(MONTH(F4384)=7,DAY(F4384)&gt;25),1,
ROUNDDOWN((SUM(VLOOKUP(MONTH(F4384),D暦変換用数値,2,FALSE),DAY(F4384))/28)+1,0))</f>
        <v>2</v>
      </c>
      <c r="O4384" s="46">
        <f>IF(AND(MONTH(F4384)=7,DAY(F4384)&gt;25),DAY(F4384)-25,
MOD((SUM(VLOOKUP(MONTH(F4384),D暦変換用数値,2,FALSE),DAY(F4384))),28)+1)</f>
        <v>14</v>
      </c>
      <c r="P4384" s="407">
        <f>IF(OR(MONTH(F4384)&lt;7,AND(MONTH(F4384)=7,DAY(F4384)&lt;=25)),
MOD(SUM((E4384-1901)*365,(N4384-1)*28,O4384,258),260),
MOD(SUM((E4384-1900)*365,(N4384-1)*28,O4384,258),260))</f>
        <v>125</v>
      </c>
      <c r="Q4384" s="372" t="str">
        <f>VLOOKUP(MOD(P4384,4),色,2,FALSE)</f>
        <v>赤い</v>
      </c>
      <c r="R4384" s="290" t="str">
        <f>VLOOKUP(MOD(P4384,13),銀河の音,2,FALSE)</f>
        <v>銀河の</v>
      </c>
      <c r="S4384" s="383" t="str">
        <f>VLOOKUP(MOD(P4384,20),太陽の紋章,2,FALSE)</f>
        <v>蛇</v>
      </c>
      <c r="T4384" s="96" t="s">
        <v>5196</v>
      </c>
    </row>
    <row r="4385" spans="1:20">
      <c r="A4385" s="50" t="str">
        <f>VLOOKUP(MOD(E4385,10),十干,2,FALSE)</f>
        <v>乙</v>
      </c>
      <c r="B4385" s="199" t="str">
        <f>VLOOKUP(MOD(E4385,12),十二支,3,FALSE)</f>
        <v xml:space="preserve">12 海 </v>
      </c>
      <c r="C4385" s="201" t="str">
        <f>VLOOKUP(F4385,星座,3,TRUE)</f>
        <v xml:space="preserve">02 零 </v>
      </c>
      <c r="D4385" s="531">
        <v>31300</v>
      </c>
      <c r="E4385" s="1">
        <f>IFERROR(YEAR(D4385),LEFT(D4385,4))</f>
        <v>1985</v>
      </c>
      <c r="F4385" s="1" t="str">
        <f>IF(ISTEXT(D4385),RIGHT(D4385,5),TEXT(D4385,"mm/dd"))</f>
        <v>09/10</v>
      </c>
      <c r="G4385" s="39">
        <f>SUM(MID(E4385,1,1),MID(E4385,2,1),MID(E4385,3,1),MID(E4385,4,1),MID(F4385,1,1),MID(F4385,2,1),MID(F4385,4,1),MID(F4385,5,1))</f>
        <v>33</v>
      </c>
      <c r="H4385" s="41">
        <f>IF(MOD(G4385,9)=0,9,MOD(G4385,9))</f>
        <v>6</v>
      </c>
      <c r="I4385" s="45" t="str">
        <f>IFERROR(MID("日月火水木金土",WEEKDAY(D4385),1),"")</f>
        <v>火</v>
      </c>
      <c r="J4385" s="304" t="s">
        <v>4516</v>
      </c>
      <c r="K4385" s="202" t="str">
        <f>VLOOKUP(F4385,石と花メイン,3,FALSE)</f>
        <v>□水晶</v>
      </c>
      <c r="L4385" s="297" t="str">
        <f>VLOOKUP(F4385,石と花メイン,4,FALSE)</f>
        <v>孔雀草【孔雀アスター】</v>
      </c>
      <c r="M4385" s="393">
        <f>IF(OR(MONTH(F4385)&lt;7,AND(MONTH(F4385)=7,DAY(F4385)&lt;=25)),
MOD(SUM((E4385-1901)*365,259),260),
MOD(SUM((E4385-1900)*365,259),260))</f>
        <v>84</v>
      </c>
      <c r="N4385" s="390">
        <f>IF(AND(MONTH(F4385)=7,DAY(F4385)&gt;25),1,
ROUNDDOWN((SUM(VLOOKUP(MONTH(F4385),D暦変換用数値,2,FALSE),DAY(F4385))/28)+1,0))</f>
        <v>2</v>
      </c>
      <c r="O4385" s="205">
        <f>IF(AND(MONTH(F4385)=7,DAY(F4385)&gt;25),DAY(F4385)-25,
MOD((SUM(VLOOKUP(MONTH(F4385),D暦変換用数値,2,FALSE),DAY(F4385))),28)+1)</f>
        <v>19</v>
      </c>
      <c r="P4385" s="406">
        <f>IF(OR(MONTH(F4385)&lt;7,AND(MONTH(F4385)=7,DAY(F4385)&lt;=25)),
MOD(SUM((E4385-1901)*365,(N4385-1)*28,O4385,258),260),
MOD(SUM((E4385-1900)*365,(N4385-1)*28,O4385,258),260))</f>
        <v>130</v>
      </c>
      <c r="Q4385" s="375" t="str">
        <f>VLOOKUP(MOD(P4385,4),色,2,FALSE)</f>
        <v>白い</v>
      </c>
      <c r="R4385" s="293" t="str">
        <f>VLOOKUP(MOD(P4385,13),銀河の音,2,FALSE)</f>
        <v>宇宙の</v>
      </c>
      <c r="S4385" s="386" t="str">
        <f>VLOOKUP(MOD(P4385,20),太陽の紋章,2,FALSE)</f>
        <v>犬</v>
      </c>
      <c r="T4385" s="98"/>
    </row>
    <row r="4386" spans="1:20">
      <c r="A4386" s="282" t="str">
        <f>VLOOKUP(MOD(E4386,10),十干,2,FALSE)</f>
        <v>乙</v>
      </c>
      <c r="B4386" s="283" t="str">
        <f>VLOOKUP(MOD(E4386,12),十二支,3,FALSE)</f>
        <v xml:space="preserve">12 海 </v>
      </c>
      <c r="C4386" s="287" t="str">
        <f>VLOOKUP(F4386,星座,3,TRUE)</f>
        <v xml:space="preserve">02 零 </v>
      </c>
      <c r="D4386" s="533">
        <v>31301</v>
      </c>
      <c r="E4386" s="83">
        <f>IFERROR(YEAR(D4386),LEFT(D4386,4))</f>
        <v>1985</v>
      </c>
      <c r="F4386" s="83" t="str">
        <f>IF(ISTEXT(D4386),RIGHT(D4386,5),TEXT(D4386,"mm/dd"))</f>
        <v>09/11</v>
      </c>
      <c r="G4386" s="88">
        <f>SUM(MID(E4386,1,1),MID(E4386,2,1),MID(E4386,3,1),MID(E4386,4,1),MID(F4386,1,1),MID(F4386,2,1),MID(F4386,4,1),MID(F4386,5,1))</f>
        <v>34</v>
      </c>
      <c r="H4386" s="88">
        <f>IF(MOD(G4386,9)=0,9,MOD(G4386,9))</f>
        <v>7</v>
      </c>
      <c r="I4386" s="83" t="str">
        <f>IFERROR(MID("日月火水木金土",WEEKDAY(D4386),1),"")</f>
        <v>水</v>
      </c>
      <c r="J4386" s="303" t="s">
        <v>511</v>
      </c>
      <c r="K4386" s="87" t="str">
        <f>VLOOKUP(F4386,石と花メイン,3,FALSE)</f>
        <v>◆青玉</v>
      </c>
      <c r="L4386" s="296" t="str">
        <f>VLOOKUP(F4386,石と花メイン,4,FALSE)</f>
        <v>木槿/槿</v>
      </c>
      <c r="M4386" s="392">
        <f>IF(OR(MONTH(F4386)&lt;7,AND(MONTH(F4386)=7,DAY(F4386)&lt;=25)),
MOD(SUM((E4386-1901)*365,259),260),
MOD(SUM((E4386-1900)*365,259),260))</f>
        <v>84</v>
      </c>
      <c r="N4386" s="330">
        <f>IF(AND(MONTH(F4386)=7,DAY(F4386)&gt;25),1,
ROUNDDOWN((SUM(VLOOKUP(MONTH(F4386),D暦変換用数値,2,FALSE),DAY(F4386))/28)+1,0))</f>
        <v>2</v>
      </c>
      <c r="O4386" s="84">
        <f>IF(AND(MONTH(F4386)=7,DAY(F4386)&gt;25),DAY(F4386)-25,
MOD((SUM(VLOOKUP(MONTH(F4386),D暦変換用数値,2,FALSE),DAY(F4386))),28)+1)</f>
        <v>20</v>
      </c>
      <c r="P4386" s="405">
        <f>IF(OR(MONTH(F4386)&lt;7,AND(MONTH(F4386)=7,DAY(F4386)&lt;=25)),
MOD(SUM((E4386-1901)*365,(N4386-1)*28,O4386,258),260),
MOD(SUM((E4386-1900)*365,(N4386-1)*28,O4386,258),260))</f>
        <v>131</v>
      </c>
      <c r="Q4386" s="371" t="str">
        <f>VLOOKUP(MOD(P4386,4),色,2,FALSE)</f>
        <v>青い</v>
      </c>
      <c r="R4386" s="289" t="str">
        <f>VLOOKUP(MOD(P4386,13),銀河の音,2,FALSE)</f>
        <v>磁気の</v>
      </c>
      <c r="S4386" s="382" t="str">
        <f>VLOOKUP(MOD(P4386,20),太陽の紋章,2,FALSE)</f>
        <v>猿</v>
      </c>
      <c r="T4386" s="91" t="s">
        <v>3736</v>
      </c>
    </row>
    <row r="4387" spans="1:20">
      <c r="A4387" s="50" t="str">
        <f>VLOOKUP(MOD(E4387,10),十干,2,FALSE)</f>
        <v>乙</v>
      </c>
      <c r="B4387" s="199" t="str">
        <f>VLOOKUP(MOD(E4387,12),十二支,3,FALSE)</f>
        <v xml:space="preserve">12 海 </v>
      </c>
      <c r="C4387" s="201" t="str">
        <f>VLOOKUP(F4387,星座,3,TRUE)</f>
        <v xml:space="preserve">02 零 </v>
      </c>
      <c r="D4387" s="531">
        <v>31303</v>
      </c>
      <c r="E4387" s="1">
        <f>IFERROR(YEAR(D4387),LEFT(D4387,4))</f>
        <v>1985</v>
      </c>
      <c r="F4387" s="1" t="str">
        <f>IF(ISTEXT(D4387),RIGHT(D4387,5),TEXT(D4387,"mm/dd"))</f>
        <v>09/13</v>
      </c>
      <c r="G4387" s="39">
        <f>SUM(MID(E4387,1,1),MID(E4387,2,1),MID(E4387,3,1),MID(E4387,4,1),MID(F4387,1,1),MID(F4387,2,1),MID(F4387,4,1),MID(F4387,5,1))</f>
        <v>36</v>
      </c>
      <c r="H4387" s="41">
        <f>IF(MOD(G4387,9)=0,9,MOD(G4387,9))</f>
        <v>9</v>
      </c>
      <c r="I4387" s="45" t="str">
        <f>IFERROR(MID("日月火水木金土",WEEKDAY(D4387),1),"")</f>
        <v>金</v>
      </c>
      <c r="J4387" s="304" t="s">
        <v>4517</v>
      </c>
      <c r="K4387" s="202" t="str">
        <f>VLOOKUP(F4387,石と花メイン,3,FALSE)</f>
        <v>●翡翠</v>
      </c>
      <c r="L4387" s="297" t="str">
        <f>VLOOKUP(F4387,石と花メイン,4,FALSE)</f>
        <v>葛【裏見草】</v>
      </c>
      <c r="M4387" s="393">
        <f>IF(OR(MONTH(F4387)&lt;7,AND(MONTH(F4387)=7,DAY(F4387)&lt;=25)),
MOD(SUM((E4387-1901)*365,259),260),
MOD(SUM((E4387-1900)*365,259),260))</f>
        <v>84</v>
      </c>
      <c r="N4387" s="390">
        <f>IF(AND(MONTH(F4387)=7,DAY(F4387)&gt;25),1,
ROUNDDOWN((SUM(VLOOKUP(MONTH(F4387),D暦変換用数値,2,FALSE),DAY(F4387))/28)+1,0))</f>
        <v>2</v>
      </c>
      <c r="O4387" s="205">
        <f>IF(AND(MONTH(F4387)=7,DAY(F4387)&gt;25),DAY(F4387)-25,
MOD((SUM(VLOOKUP(MONTH(F4387),D暦変換用数値,2,FALSE),DAY(F4387))),28)+1)</f>
        <v>22</v>
      </c>
      <c r="P4387" s="406">
        <f>IF(OR(MONTH(F4387)&lt;7,AND(MONTH(F4387)=7,DAY(F4387)&lt;=25)),
MOD(SUM((E4387-1901)*365,(N4387-1)*28,O4387,258),260),
MOD(SUM((E4387-1900)*365,(N4387-1)*28,O4387,258),260))</f>
        <v>133</v>
      </c>
      <c r="Q4387" s="372" t="str">
        <f>VLOOKUP(MOD(P4387,4),色,2,FALSE)</f>
        <v>赤い</v>
      </c>
      <c r="R4387" s="290" t="str">
        <f>VLOOKUP(MOD(P4387,13),銀河の音,2,FALSE)</f>
        <v>電気の</v>
      </c>
      <c r="S4387" s="383" t="str">
        <f>VLOOKUP(MOD(P4387,20),太陽の紋章,2,FALSE)</f>
        <v>空歩く者</v>
      </c>
      <c r="T4387" s="98" t="s">
        <v>3736</v>
      </c>
    </row>
    <row r="4388" spans="1:20">
      <c r="A4388" s="50" t="str">
        <f>VLOOKUP(MOD(E4388,10),十干,2,FALSE)</f>
        <v>乙</v>
      </c>
      <c r="B4388" s="199" t="str">
        <f>VLOOKUP(MOD(E4388,12),十二支,3,FALSE)</f>
        <v xml:space="preserve">12 海 </v>
      </c>
      <c r="C4388" s="201" t="str">
        <f>VLOOKUP(F4388,星座,3,TRUE)</f>
        <v xml:space="preserve">02 零 </v>
      </c>
      <c r="D4388" s="531">
        <v>31304</v>
      </c>
      <c r="E4388" s="1">
        <f>IFERROR(YEAR(D4388),LEFT(D4388,4))</f>
        <v>1985</v>
      </c>
      <c r="F4388" s="1" t="str">
        <f>IF(ISTEXT(D4388),RIGHT(D4388,5),TEXT(D4388,"mm/dd"))</f>
        <v>09/14</v>
      </c>
      <c r="G4388" s="39">
        <f>SUM(MID(E4388,1,1),MID(E4388,2,1),MID(E4388,3,1),MID(E4388,4,1),MID(F4388,1,1),MID(F4388,2,1),MID(F4388,4,1),MID(F4388,5,1))</f>
        <v>37</v>
      </c>
      <c r="H4388" s="41">
        <f>IF(MOD(G4388,9)=0,9,MOD(G4388,9))</f>
        <v>1</v>
      </c>
      <c r="I4388" s="45" t="str">
        <f>IFERROR(MID("日月火水木金土",WEEKDAY(D4388),1),"")</f>
        <v>土</v>
      </c>
      <c r="J4388" s="304" t="s">
        <v>6937</v>
      </c>
      <c r="K4388" s="202" t="str">
        <f>VLOOKUP(F4388,石と花メイン,3,FALSE)</f>
        <v>○真珠</v>
      </c>
      <c r="L4388" s="297" t="str">
        <f>VLOOKUP(F4388,石と花メイン,4,FALSE)</f>
        <v>マルメロ【西洋花梨】</v>
      </c>
      <c r="M4388" s="393">
        <f>IF(OR(MONTH(F4388)&lt;7,AND(MONTH(F4388)=7,DAY(F4388)&lt;=25)),
MOD(SUM((E4388-1901)*365,259),260),
MOD(SUM((E4388-1900)*365,259),260))</f>
        <v>84</v>
      </c>
      <c r="N4388" s="390">
        <f>IF(AND(MONTH(F4388)=7,DAY(F4388)&gt;25),1,
ROUNDDOWN((SUM(VLOOKUP(MONTH(F4388),D暦変換用数値,2,FALSE),DAY(F4388))/28)+1,0))</f>
        <v>2</v>
      </c>
      <c r="O4388" s="205">
        <f>IF(AND(MONTH(F4388)=7,DAY(F4388)&gt;25),DAY(F4388)-25,
MOD((SUM(VLOOKUP(MONTH(F4388),D暦変換用数値,2,FALSE),DAY(F4388))),28)+1)</f>
        <v>23</v>
      </c>
      <c r="P4388" s="406">
        <f>IF(OR(MONTH(F4388)&lt;7,AND(MONTH(F4388)=7,DAY(F4388)&lt;=25)),
MOD(SUM((E4388-1901)*365,(N4388-1)*28,O4388,258),260),
MOD(SUM((E4388-1900)*365,(N4388-1)*28,O4388,258),260))</f>
        <v>134</v>
      </c>
      <c r="Q4388" s="375" t="str">
        <f>VLOOKUP(MOD(P4388,4),色,2,FALSE)</f>
        <v>白い</v>
      </c>
      <c r="R4388" s="293" t="str">
        <f>VLOOKUP(MOD(P4388,13),銀河の音,2,FALSE)</f>
        <v>自己存在の</v>
      </c>
      <c r="S4388" s="386" t="str">
        <f>VLOOKUP(MOD(P4388,20),太陽の紋章,2,FALSE)</f>
        <v>魔法使い</v>
      </c>
      <c r="T4388" s="98" t="s">
        <v>3736</v>
      </c>
    </row>
    <row r="4389" spans="1:20">
      <c r="A4389" s="285" t="str">
        <f>VLOOKUP(MOD(E4389,10),十干,2,FALSE)</f>
        <v>丁</v>
      </c>
      <c r="B4389" s="283" t="str">
        <f>VLOOKUP(MOD(E4389,12),十二支,3,FALSE)</f>
        <v xml:space="preserve">12 海 </v>
      </c>
      <c r="C4389" s="287" t="str">
        <f>VLOOKUP(F4389,星座,3,TRUE)</f>
        <v xml:space="preserve">02 零 </v>
      </c>
      <c r="D4389" s="533">
        <v>35673</v>
      </c>
      <c r="E4389" s="83">
        <f>IFERROR(YEAR(D4389),LEFT(D4389,4))</f>
        <v>1997</v>
      </c>
      <c r="F4389" s="83" t="str">
        <f>IF(ISTEXT(D4389),RIGHT(D4389,5),TEXT(D4389,"mm/dd"))</f>
        <v>08/31</v>
      </c>
      <c r="G4389" s="88">
        <f>SUM(MID(E4389,1,1),MID(E4389,2,1),MID(E4389,3,1),MID(E4389,4,1),MID(F4389,1,1),MID(F4389,2,1),MID(F4389,4,1),MID(F4389,5,1))</f>
        <v>38</v>
      </c>
      <c r="H4389" s="88">
        <f>IF(MOD(G4389,9)=0,9,MOD(G4389,9))</f>
        <v>2</v>
      </c>
      <c r="I4389" s="83" t="str">
        <f>IFERROR(MID("日月火水木金土",WEEKDAY(D4389),1),"")</f>
        <v>日</v>
      </c>
      <c r="J4389" s="303" t="s">
        <v>307</v>
      </c>
      <c r="K4389" s="87" t="str">
        <f>VLOOKUP(F4389,石と花メイン,3,FALSE)</f>
        <v>□水晶</v>
      </c>
      <c r="L4389" s="296" t="str">
        <f>VLOOKUP(F4389,石と花メイン,4,FALSE)</f>
        <v>ハイビスカス【仏桑華】</v>
      </c>
      <c r="M4389" s="392">
        <f>IF(OR(MONTH(F4389)&lt;7,AND(MONTH(F4389)=7,DAY(F4389)&lt;=25)),
MOD(SUM((E4389-1901)*365,259),260),
MOD(SUM((E4389-1900)*365,259),260))</f>
        <v>44</v>
      </c>
      <c r="N4389" s="330">
        <f>IF(AND(MONTH(F4389)=7,DAY(F4389)&gt;25),1,
ROUNDDOWN((SUM(VLOOKUP(MONTH(F4389),D暦変換用数値,2,FALSE),DAY(F4389))/28)+1,0))</f>
        <v>2</v>
      </c>
      <c r="O4389" s="84">
        <f>IF(AND(MONTH(F4389)=7,DAY(F4389)&gt;25),DAY(F4389)-25,
MOD((SUM(VLOOKUP(MONTH(F4389),D暦変換用数値,2,FALSE),DAY(F4389))),28)+1)</f>
        <v>9</v>
      </c>
      <c r="P4389" s="405">
        <f>IF(OR(MONTH(F4389)&lt;7,AND(MONTH(F4389)=7,DAY(F4389)&lt;=25)),
MOD(SUM((E4389-1901)*365,(N4389-1)*28,O4389,258),260),
MOD(SUM((E4389-1900)*365,(N4389-1)*28,O4389,258),260))</f>
        <v>80</v>
      </c>
      <c r="Q4389" s="371" t="str">
        <f>VLOOKUP(MOD(P4389,4),色,2,FALSE)</f>
        <v>黄色い</v>
      </c>
      <c r="R4389" s="289" t="str">
        <f>VLOOKUP(MOD(P4389,13),銀河の音,2,FALSE)</f>
        <v>月の</v>
      </c>
      <c r="S4389" s="382" t="str">
        <f>VLOOKUP(MOD(P4389,20),太陽の紋章,2,FALSE)</f>
        <v>太陽</v>
      </c>
      <c r="T4389" s="108" t="s">
        <v>6373</v>
      </c>
    </row>
    <row r="4390" spans="1:20">
      <c r="A4390" s="282" t="str">
        <f>VLOOKUP(MOD(E4390,10),十干,2,FALSE)</f>
        <v>丁</v>
      </c>
      <c r="B4390" s="283" t="str">
        <f>VLOOKUP(MOD(E4390,12),十二支,3,FALSE)</f>
        <v xml:space="preserve">12 海 </v>
      </c>
      <c r="C4390" s="287" t="str">
        <f>VLOOKUP(F4390,星座,3,TRUE)</f>
        <v xml:space="preserve">02 零 </v>
      </c>
      <c r="D4390" s="533">
        <v>35678</v>
      </c>
      <c r="E4390" s="83">
        <f>IFERROR(YEAR(D4390),LEFT(D4390,4))</f>
        <v>1997</v>
      </c>
      <c r="F4390" s="83" t="str">
        <f>IF(ISTEXT(D4390),RIGHT(D4390,5),TEXT(D4390,"mm/dd"))</f>
        <v>09/05</v>
      </c>
      <c r="G4390" s="88">
        <f>SUM(MID(E4390,1,1),MID(E4390,2,1),MID(E4390,3,1),MID(E4390,4,1),MID(F4390,1,1),MID(F4390,2,1),MID(F4390,4,1),MID(F4390,5,1))</f>
        <v>40</v>
      </c>
      <c r="H4390" s="88">
        <f>IF(MOD(G4390,9)=0,9,MOD(G4390,9))</f>
        <v>4</v>
      </c>
      <c r="I4390" s="83" t="str">
        <f>IFERROR(MID("日月火水木金土",WEEKDAY(D4390),1),"")</f>
        <v>金</v>
      </c>
      <c r="J4390" s="303" t="s">
        <v>512</v>
      </c>
      <c r="K4390" s="87" t="str">
        <f>VLOOKUP(F4390,石と花メイン,3,FALSE)</f>
        <v>◇金剛石</v>
      </c>
      <c r="L4390" s="296" t="str">
        <f>VLOOKUP(F4390,石と花メイン,4,FALSE)</f>
        <v>鶏頭【韓藍】</v>
      </c>
      <c r="M4390" s="392">
        <f>IF(OR(MONTH(F4390)&lt;7,AND(MONTH(F4390)=7,DAY(F4390)&lt;=25)),
MOD(SUM((E4390-1901)*365,259),260),
MOD(SUM((E4390-1900)*365,259),260))</f>
        <v>44</v>
      </c>
      <c r="N4390" s="330">
        <f>IF(AND(MONTH(F4390)=7,DAY(F4390)&gt;25),1,
ROUNDDOWN((SUM(VLOOKUP(MONTH(F4390),D暦変換用数値,2,FALSE),DAY(F4390))/28)+1,0))</f>
        <v>2</v>
      </c>
      <c r="O4390" s="84">
        <f>IF(AND(MONTH(F4390)=7,DAY(F4390)&gt;25),DAY(F4390)-25,
MOD((SUM(VLOOKUP(MONTH(F4390),D暦変換用数値,2,FALSE),DAY(F4390))),28)+1)</f>
        <v>14</v>
      </c>
      <c r="P4390" s="405">
        <f>IF(OR(MONTH(F4390)&lt;7,AND(MONTH(F4390)=7,DAY(F4390)&lt;=25)),
MOD(SUM((E4390-1901)*365,(N4390-1)*28,O4390,258),260),
MOD(SUM((E4390-1900)*365,(N4390-1)*28,O4390,258),260))</f>
        <v>85</v>
      </c>
      <c r="Q4390" s="371" t="str">
        <f>VLOOKUP(MOD(P4390,4),色,2,FALSE)</f>
        <v>赤い</v>
      </c>
      <c r="R4390" s="289" t="str">
        <f>VLOOKUP(MOD(P4390,13),銀河の音,2,FALSE)</f>
        <v>共振の</v>
      </c>
      <c r="S4390" s="382" t="str">
        <f>VLOOKUP(MOD(P4390,20),太陽の紋章,2,FALSE)</f>
        <v>蛇</v>
      </c>
      <c r="T4390" s="95" t="s">
        <v>1531</v>
      </c>
    </row>
    <row r="4391" spans="1:20">
      <c r="A4391" s="49" t="str">
        <f>VLOOKUP(MOD(E4391,10),十干,2,FALSE)</f>
        <v>丁</v>
      </c>
      <c r="B4391" s="199" t="str">
        <f>VLOOKUP(MOD(E4391,12),十二支,3,FALSE)</f>
        <v xml:space="preserve">12 海 </v>
      </c>
      <c r="C4391" s="201" t="str">
        <f>VLOOKUP(F4391,星座,3,TRUE)</f>
        <v xml:space="preserve">02 零 </v>
      </c>
      <c r="D4391" s="535">
        <v>35684</v>
      </c>
      <c r="E4391" s="45">
        <f>IFERROR(YEAR(D4391),LEFT(D4391,4))</f>
        <v>1997</v>
      </c>
      <c r="F4391" s="45" t="str">
        <f>IF(ISTEXT(D4391),RIGHT(D4391,5),TEXT(D4391,"mm/dd"))</f>
        <v>09/11</v>
      </c>
      <c r="G4391" s="41">
        <f>SUM(MID(E4391,1,1),MID(E4391,2,1),MID(E4391,3,1),MID(E4391,4,1),MID(F4391,1,1),MID(F4391,2,1),MID(F4391,4,1),MID(F4391,5,1))</f>
        <v>37</v>
      </c>
      <c r="H4391" s="41">
        <f>IF(MOD(G4391,9)=0,9,MOD(G4391,9))</f>
        <v>1</v>
      </c>
      <c r="I4391" s="45" t="str">
        <f>IFERROR(MID("日月火水木金土",WEEKDAY(D4391),1),"")</f>
        <v>木</v>
      </c>
      <c r="J4391" s="305" t="s">
        <v>1044</v>
      </c>
      <c r="K4391" s="203" t="str">
        <f>VLOOKUP(F4391,石と花メイン,3,FALSE)</f>
        <v>◆青玉</v>
      </c>
      <c r="L4391" s="298" t="str">
        <f>VLOOKUP(F4391,石と花メイン,4,FALSE)</f>
        <v>木槿/槿</v>
      </c>
      <c r="M4391" s="394">
        <f>IF(OR(MONTH(F4391)&lt;7,AND(MONTH(F4391)=7,DAY(F4391)&lt;=25)),
MOD(SUM((E4391-1901)*365,259),260),
MOD(SUM((E4391-1900)*365,259),260))</f>
        <v>44</v>
      </c>
      <c r="N4391" s="391">
        <f>IF(AND(MONTH(F4391)=7,DAY(F4391)&gt;25),1,
ROUNDDOWN((SUM(VLOOKUP(MONTH(F4391),D暦変換用数値,2,FALSE),DAY(F4391))/28)+1,0))</f>
        <v>2</v>
      </c>
      <c r="O4391" s="46">
        <f>IF(AND(MONTH(F4391)=7,DAY(F4391)&gt;25),DAY(F4391)-25,
MOD((SUM(VLOOKUP(MONTH(F4391),D暦変換用数値,2,FALSE),DAY(F4391))),28)+1)</f>
        <v>20</v>
      </c>
      <c r="P4391" s="407">
        <f>IF(OR(MONTH(F4391)&lt;7,AND(MONTH(F4391)=7,DAY(F4391)&lt;=25)),
MOD(SUM((E4391-1901)*365,(N4391-1)*28,O4391,258),260),
MOD(SUM((E4391-1900)*365,(N4391-1)*28,O4391,258),260))</f>
        <v>91</v>
      </c>
      <c r="Q4391" s="374" t="str">
        <f>VLOOKUP(MOD(P4391,4),色,2,FALSE)</f>
        <v>青い</v>
      </c>
      <c r="R4391" s="292" t="str">
        <f>VLOOKUP(MOD(P4391,13),銀河の音,2,FALSE)</f>
        <v>宇宙の</v>
      </c>
      <c r="S4391" s="385" t="str">
        <f>VLOOKUP(MOD(P4391,20),太陽の紋章,2,FALSE)</f>
        <v>猿</v>
      </c>
      <c r="T4391" s="104" t="s">
        <v>6749</v>
      </c>
    </row>
    <row r="4392" spans="1:20">
      <c r="A4392" s="285" t="str">
        <f>VLOOKUP(MOD(E4392,10),十干,2,FALSE)</f>
        <v>丁</v>
      </c>
      <c r="B4392" s="283" t="str">
        <f>VLOOKUP(MOD(E4392,12),十二支,3,FALSE)</f>
        <v xml:space="preserve">12 海 </v>
      </c>
      <c r="C4392" s="287" t="str">
        <f>VLOOKUP(F4392,星座,3,TRUE)</f>
        <v xml:space="preserve">02 零 </v>
      </c>
      <c r="D4392" s="533">
        <v>35695</v>
      </c>
      <c r="E4392" s="83">
        <f>IFERROR(YEAR(D4392),LEFT(D4392,4))</f>
        <v>1997</v>
      </c>
      <c r="F4392" s="83" t="str">
        <f>IF(ISTEXT(D4392),RIGHT(D4392,5),TEXT(D4392,"mm/dd"))</f>
        <v>09/22</v>
      </c>
      <c r="G4392" s="88">
        <f>SUM(MID(E4392,1,1),MID(E4392,2,1),MID(E4392,3,1),MID(E4392,4,1),MID(F4392,1,1),MID(F4392,2,1),MID(F4392,4,1),MID(F4392,5,1))</f>
        <v>39</v>
      </c>
      <c r="H4392" s="88">
        <f>IF(MOD(G4392,9)=0,9,MOD(G4392,9))</f>
        <v>3</v>
      </c>
      <c r="I4392" s="83" t="str">
        <f>IFERROR(MID("日月火水木金土",WEEKDAY(D4392),1),"")</f>
        <v>月</v>
      </c>
      <c r="J4392" s="303" t="s">
        <v>193</v>
      </c>
      <c r="K4392" s="87" t="str">
        <f>VLOOKUP(F4392,石と花メイン,3,FALSE)</f>
        <v>◇金剛石</v>
      </c>
      <c r="L4392" s="296" t="str">
        <f>VLOOKUP(F4392,石と花メイン,4,FALSE)</f>
        <v>千日紅【千日草】</v>
      </c>
      <c r="M4392" s="392">
        <f>IF(OR(MONTH(F4392)&lt;7,AND(MONTH(F4392)=7,DAY(F4392)&lt;=25)),
MOD(SUM((E4392-1901)*365,259),260),
MOD(SUM((E4392-1900)*365,259),260))</f>
        <v>44</v>
      </c>
      <c r="N4392" s="330">
        <f>IF(AND(MONTH(F4392)=7,DAY(F4392)&gt;25),1,
ROUNDDOWN((SUM(VLOOKUP(MONTH(F4392),D暦変換用数値,2,FALSE),DAY(F4392))/28)+1,0))</f>
        <v>3</v>
      </c>
      <c r="O4392" s="84">
        <f>IF(AND(MONTH(F4392)=7,DAY(F4392)&gt;25),DAY(F4392)-25,
MOD((SUM(VLOOKUP(MONTH(F4392),D暦変換用数値,2,FALSE),DAY(F4392))),28)+1)</f>
        <v>3</v>
      </c>
      <c r="P4392" s="405">
        <f>IF(OR(MONTH(F4392)&lt;7,AND(MONTH(F4392)=7,DAY(F4392)&lt;=25)),
MOD(SUM((E4392-1901)*365,(N4392-1)*28,O4392,258),260),
MOD(SUM((E4392-1900)*365,(N4392-1)*28,O4392,258),260))</f>
        <v>102</v>
      </c>
      <c r="Q4392" s="371" t="str">
        <f>VLOOKUP(MOD(P4392,4),色,2,FALSE)</f>
        <v>白い</v>
      </c>
      <c r="R4392" s="289" t="str">
        <f>VLOOKUP(MOD(P4392,13),銀河の音,2,FALSE)</f>
        <v>スペクトルの</v>
      </c>
      <c r="S4392" s="382" t="str">
        <f>VLOOKUP(MOD(P4392,20),太陽の紋章,2,FALSE)</f>
        <v>風</v>
      </c>
      <c r="T4392" s="95" t="s">
        <v>191</v>
      </c>
    </row>
    <row r="4393" spans="1:20">
      <c r="A4393" s="286" t="str">
        <f>VLOOKUP(MOD(E4393,10),十干,2,FALSE)</f>
        <v>己</v>
      </c>
      <c r="B4393" s="283" t="str">
        <f>VLOOKUP(MOD(E4393,12),十二支,3,FALSE)</f>
        <v xml:space="preserve">12 海 </v>
      </c>
      <c r="C4393" s="287" t="str">
        <f>VLOOKUP(F4393,星座,3,TRUE)</f>
        <v xml:space="preserve">02 零 </v>
      </c>
      <c r="D4393" s="530">
        <v>40067</v>
      </c>
      <c r="E4393" s="85">
        <f>IFERROR(YEAR(D4393),LEFT(D4393,4))</f>
        <v>2009</v>
      </c>
      <c r="F4393" s="85" t="str">
        <f>IF(ISTEXT(D4393),RIGHT(D4393,5),TEXT(D4393,"mm/dd"))</f>
        <v>09/11</v>
      </c>
      <c r="G4393" s="89">
        <f>SUM(MID(E4393,1,1),MID(E4393,2,1),MID(E4393,3,1),MID(E4393,4,1),MID(F4393,1,1),MID(F4393,2,1),MID(F4393,4,1),MID(F4393,5,1))</f>
        <v>22</v>
      </c>
      <c r="H4393" s="89">
        <f>IF(MOD(G4393,9)=0,9,MOD(G4393,9))</f>
        <v>4</v>
      </c>
      <c r="I4393" s="85" t="str">
        <f>IFERROR(MID("日月火水木金土",WEEKDAY(D4393),1),"")</f>
        <v>金</v>
      </c>
      <c r="J4393" s="308" t="s">
        <v>6902</v>
      </c>
      <c r="K4393" s="87" t="str">
        <f>VLOOKUP(F4393,石と花メイン,3,FALSE)</f>
        <v>◆青玉</v>
      </c>
      <c r="L4393" s="300" t="str">
        <f>VLOOKUP(F4393,石と花メイン,4,FALSE)</f>
        <v>木槿/槿</v>
      </c>
      <c r="M4393" s="397">
        <f>IF(OR(MONTH(F4393)&lt;7,AND(MONTH(F4393)=7,DAY(F4393)&lt;=25)),
MOD(SUM((E4393-1901)*365,259),260),
MOD(SUM((E4393-1900)*365,259),260))</f>
        <v>4</v>
      </c>
      <c r="N4393" s="87">
        <f>IF(AND(MONTH(F4393)=7,DAY(F4393)&gt;25),1,
ROUNDDOWN((SUM(VLOOKUP(MONTH(F4393),D暦変換用数値,2,FALSE),DAY(F4393))/28)+1,0))</f>
        <v>2</v>
      </c>
      <c r="O4393" s="82">
        <f>IF(AND(MONTH(F4393)=7,DAY(F4393)&gt;25),DAY(F4393)-25,
MOD((SUM(VLOOKUP(MONTH(F4393),D暦変換用数値,2,FALSE),DAY(F4393))),28)+1)</f>
        <v>20</v>
      </c>
      <c r="P4393" s="409">
        <f>IF(OR(MONTH(F4393)&lt;7,AND(MONTH(F4393)=7,DAY(F4393)&lt;=25)),
MOD(SUM((E4393-1901)*365,(N4393-1)*28,O4393,258),260),
MOD(SUM((E4393-1900)*365,(N4393-1)*28,O4393,258),260))</f>
        <v>51</v>
      </c>
      <c r="Q4393" s="371" t="str">
        <f>VLOOKUP(MOD(P4393,4),色,2,FALSE)</f>
        <v>青い</v>
      </c>
      <c r="R4393" s="289" t="str">
        <f>VLOOKUP(MOD(P4393,13),銀河の音,2,FALSE)</f>
        <v>水晶の</v>
      </c>
      <c r="S4393" s="382" t="str">
        <f>VLOOKUP(MOD(P4393,20),太陽の紋章,2,FALSE)</f>
        <v>猿</v>
      </c>
      <c r="T4393" s="102" t="s">
        <v>6903</v>
      </c>
    </row>
    <row r="4394" spans="1:20">
      <c r="A4394" s="49" t="str">
        <f>VLOOKUP(MOD(E4394,10),十干,2,FALSE)</f>
        <v>丁</v>
      </c>
      <c r="B4394" s="199" t="str">
        <f>VLOOKUP(MOD(E4394,12),十二支,3,FALSE)</f>
        <v xml:space="preserve">12 海 </v>
      </c>
      <c r="C4394" s="201" t="str">
        <f>VLOOKUP(F4394,星座,3,TRUE)</f>
        <v xml:space="preserve">02 零 </v>
      </c>
      <c r="D4394" s="535" t="s">
        <v>8895</v>
      </c>
      <c r="E4394" s="45" t="str">
        <f>IFERROR(YEAR(D4394),LEFT(D4394,4))</f>
        <v>1157</v>
      </c>
      <c r="F4394" s="45" t="str">
        <f>IF(ISTEXT(D4394),RIGHT(D4394,5),TEXT(D4394,"mm/dd"))</f>
        <v>09/08</v>
      </c>
      <c r="G4394" s="41">
        <f>SUM(MID(E4394,1,1),MID(E4394,2,1),MID(E4394,3,1),MID(E4394,4,1),MID(F4394,1,1),MID(F4394,2,1),MID(F4394,4,1),MID(F4394,5,1))</f>
        <v>31</v>
      </c>
      <c r="H4394" s="41">
        <f>IF(MOD(G4394,9)=0,9,MOD(G4394,9))</f>
        <v>4</v>
      </c>
      <c r="I4394" s="45" t="str">
        <f>IFERROR(MID("日月火水木金土",WEEKDAY(D4394),1),"")</f>
        <v/>
      </c>
      <c r="J4394" s="305" t="s">
        <v>4607</v>
      </c>
      <c r="K4394" s="203" t="str">
        <f>VLOOKUP(F4394,石と花メイン,3,FALSE)</f>
        <v>◆黄玉</v>
      </c>
      <c r="L4394" s="298" t="str">
        <f>VLOOKUP(F4394,石と花メイン,4,FALSE)</f>
        <v>芥子菜/辛子菜</v>
      </c>
      <c r="M4394" s="394">
        <f>IF(OR(MONTH(F4394)&lt;7,AND(MONTH(F4394)=7,DAY(F4394)&lt;=25)),
MOD(SUM((E4394-1901)*365,259),260),
MOD(SUM((E4394-1900)*365,259),260))</f>
        <v>244</v>
      </c>
      <c r="N4394" s="391">
        <f>IF(AND(MONTH(F4394)=7,DAY(F4394)&gt;25),1,
ROUNDDOWN((SUM(VLOOKUP(MONTH(F4394),D暦変換用数値,2,FALSE),DAY(F4394))/28)+1,0))</f>
        <v>2</v>
      </c>
      <c r="O4394" s="46">
        <f>IF(AND(MONTH(F4394)=7,DAY(F4394)&gt;25),DAY(F4394)-25,
MOD((SUM(VLOOKUP(MONTH(F4394),D暦変換用数値,2,FALSE),DAY(F4394))),28)+1)</f>
        <v>17</v>
      </c>
      <c r="P4394" s="407">
        <f>IF(OR(MONTH(F4394)&lt;7,AND(MONTH(F4394)=7,DAY(F4394)&lt;=25)),
MOD(SUM((E4394-1901)*365,(N4394-1)*28,O4394,258),260),
MOD(SUM((E4394-1900)*365,(N4394-1)*28,O4394,258),260))</f>
        <v>28</v>
      </c>
      <c r="Q4394" s="373" t="str">
        <f>VLOOKUP(MOD(P4394,4),色,2,FALSE)</f>
        <v>黄色い</v>
      </c>
      <c r="R4394" s="291" t="str">
        <f>VLOOKUP(MOD(P4394,13),銀河の音,2,FALSE)</f>
        <v>月の</v>
      </c>
      <c r="S4394" s="384" t="str">
        <f>VLOOKUP(MOD(P4394,20),太陽の紋章,2,FALSE)</f>
        <v>星</v>
      </c>
      <c r="T4394" s="101" t="s">
        <v>4608</v>
      </c>
    </row>
    <row r="4395" spans="1:20">
      <c r="A4395" s="76" t="str">
        <f>VLOOKUP(MOD(E4395,10),十干,2,FALSE)</f>
        <v>辛</v>
      </c>
      <c r="B4395" s="199" t="str">
        <f>VLOOKUP(MOD(E4395,12),十二支,3,FALSE)</f>
        <v xml:space="preserve">12 海 </v>
      </c>
      <c r="C4395" s="201" t="str">
        <f>VLOOKUP(F4395,星座,3,TRUE)</f>
        <v xml:space="preserve">02 零 </v>
      </c>
      <c r="D4395" s="534" t="s">
        <v>8896</v>
      </c>
      <c r="E4395" s="116" t="str">
        <f>IFERROR(YEAR(D4395),LEFT(D4395,4))</f>
        <v>1841</v>
      </c>
      <c r="F4395" s="116" t="str">
        <f>IF(ISTEXT(D4395),RIGHT(D4395,5),TEXT(D4395,"mm/dd"))</f>
        <v>09/08</v>
      </c>
      <c r="G4395" s="120">
        <f>SUM(MID(E4395,1,1),MID(E4395,2,1),MID(E4395,3,1),MID(E4395,4,1),MID(F4395,1,1),MID(F4395,2,1),MID(F4395,4,1),MID(F4395,5,1))</f>
        <v>31</v>
      </c>
      <c r="H4395" s="120">
        <f>IF(MOD(G4395,9)=0,9,MOD(G4395,9))</f>
        <v>4</v>
      </c>
      <c r="I4395" s="116" t="str">
        <f>IFERROR(MID("日月火水木金土",WEEKDAY(D4395),1),"")</f>
        <v/>
      </c>
      <c r="J4395" s="306" t="s">
        <v>7212</v>
      </c>
      <c r="K4395" s="203" t="str">
        <f>VLOOKUP(F4395,石と花メイン,3,FALSE)</f>
        <v>◆黄玉</v>
      </c>
      <c r="L4395" s="299" t="str">
        <f>VLOOKUP(F4395,石と花メイン,4,FALSE)</f>
        <v>芥子菜/辛子菜</v>
      </c>
      <c r="M4395" s="395">
        <f>IF(OR(MONTH(F4395)&lt;7,AND(MONTH(F4395)=7,DAY(F4395)&lt;=25)),
MOD(SUM((E4395-1901)*365,259),260),
MOD(SUM((E4395-1900)*365,259),260))</f>
        <v>44</v>
      </c>
      <c r="N4395" s="121">
        <f>IF(AND(MONTH(F4395)=7,DAY(F4395)&gt;25),1,
ROUNDDOWN((SUM(VLOOKUP(MONTH(F4395),D暦変換用数値,2,FALSE),DAY(F4395))/28)+1,0))</f>
        <v>2</v>
      </c>
      <c r="O4395" s="117">
        <f>IF(AND(MONTH(F4395)=7,DAY(F4395)&gt;25),DAY(F4395)-25,
MOD((SUM(VLOOKUP(MONTH(F4395),D暦変換用数値,2,FALSE),DAY(F4395))),28)+1)</f>
        <v>17</v>
      </c>
      <c r="P4395" s="408">
        <f>IF(OR(MONTH(F4395)&lt;7,AND(MONTH(F4395)=7,DAY(F4395)&lt;=25)),
MOD(SUM((E4395-1901)*365,(N4395-1)*28,O4395,258),260),
MOD(SUM((E4395-1900)*365,(N4395-1)*28,O4395,258),260))</f>
        <v>88</v>
      </c>
      <c r="Q4395" s="373" t="str">
        <f>VLOOKUP(MOD(P4395,4),色,2,FALSE)</f>
        <v>黄色い</v>
      </c>
      <c r="R4395" s="291" t="str">
        <f>VLOOKUP(MOD(P4395,13),銀河の音,2,FALSE)</f>
        <v>惑星の</v>
      </c>
      <c r="S4395" s="384" t="str">
        <f>VLOOKUP(MOD(P4395,20),太陽の紋章,2,FALSE)</f>
        <v>星</v>
      </c>
      <c r="T4395" s="118"/>
    </row>
    <row r="4396" spans="1:20">
      <c r="A4396" s="50" t="str">
        <f>VLOOKUP(MOD(E4396,10),十干,2,FALSE)</f>
        <v>辛</v>
      </c>
      <c r="B4396" s="199" t="str">
        <f>VLOOKUP(MOD(E4396,12),十二支,3,FALSE)</f>
        <v xml:space="preserve">12 海 </v>
      </c>
      <c r="C4396" s="201" t="str">
        <f>VLOOKUP(F4396,星座,3,TRUE)</f>
        <v xml:space="preserve">03 水 </v>
      </c>
      <c r="D4396" s="535">
        <v>512</v>
      </c>
      <c r="E4396" s="45">
        <f>IFERROR(YEAR(D4396),LEFT(D4396,4))</f>
        <v>1901</v>
      </c>
      <c r="F4396" s="45" t="str">
        <f>IF(ISTEXT(D4396),RIGHT(D4396,5),TEXT(D4396,"mm/dd"))</f>
        <v>05/26</v>
      </c>
      <c r="G4396" s="41">
        <f>SUM(MID(E4396,1,1),MID(E4396,2,1),MID(E4396,3,1),MID(E4396,4,1),MID(F4396,1,1),MID(F4396,2,1),MID(F4396,4,1),MID(F4396,5,1))</f>
        <v>24</v>
      </c>
      <c r="H4396" s="41">
        <f>IF(MOD(G4396,9)=0,9,MOD(G4396,9))</f>
        <v>6</v>
      </c>
      <c r="I4396" s="45" t="str">
        <f>IFERROR(MID("日月火水木金土",WEEKDAY(D4396),1),"")</f>
        <v>日</v>
      </c>
      <c r="J4396" s="305" t="s">
        <v>5580</v>
      </c>
      <c r="K4396" s="203" t="str">
        <f>VLOOKUP(F4396,石と花メイン,3,FALSE)</f>
        <v>●翡翠</v>
      </c>
      <c r="L4396" s="298" t="str">
        <f>VLOOKUP(F4396,石と花メイン,4,FALSE)</f>
        <v>オリーブ【橄欖】</v>
      </c>
      <c r="M4396" s="394">
        <f>IF(OR(MONTH(F4396)&lt;7,AND(MONTH(F4396)=7,DAY(F4396)&lt;=25)),
MOD(SUM((E4396-1901)*365,259),260),
MOD(SUM((E4396-1900)*365,259),260))</f>
        <v>259</v>
      </c>
      <c r="N4396" s="391">
        <f>IF(AND(MONTH(F4396)=7,DAY(F4396)&gt;25),1,
ROUNDDOWN((SUM(VLOOKUP(MONTH(F4396),D暦変換用数値,2,FALSE),DAY(F4396))/28)+1,0))</f>
        <v>11</v>
      </c>
      <c r="O4396" s="46">
        <f>IF(AND(MONTH(F4396)=7,DAY(F4396)&gt;25),DAY(F4396)-25,
MOD((SUM(VLOOKUP(MONTH(F4396),D暦変換用数値,2,FALSE),DAY(F4396))),28)+1)</f>
        <v>25</v>
      </c>
      <c r="P4396" s="407">
        <f>IF(OR(MONTH(F4396)&lt;7,AND(MONTH(F4396)=7,DAY(F4396)&lt;=25)),
MOD(SUM((E4396-1901)*365,(N4396-1)*28,O4396,258),260),
MOD(SUM((E4396-1900)*365,(N4396-1)*28,O4396,258),260))</f>
        <v>43</v>
      </c>
      <c r="Q4396" s="374" t="str">
        <f>VLOOKUP(MOD(P4396,4),色,2,FALSE)</f>
        <v>青い</v>
      </c>
      <c r="R4396" s="292" t="str">
        <f>VLOOKUP(MOD(P4396,13),銀河の音,2,FALSE)</f>
        <v>自己存在の</v>
      </c>
      <c r="S4396" s="385" t="str">
        <f>VLOOKUP(MOD(P4396,20),太陽の紋章,2,FALSE)</f>
        <v>夜</v>
      </c>
      <c r="T4396" s="96" t="s">
        <v>5582</v>
      </c>
    </row>
    <row r="4397" spans="1:20">
      <c r="A4397" s="49" t="str">
        <f>VLOOKUP(MOD(E4397,10),十干,2,FALSE)</f>
        <v>辛</v>
      </c>
      <c r="B4397" s="199" t="str">
        <f>VLOOKUP(MOD(E4397,12),十二支,3,FALSE)</f>
        <v xml:space="preserve">12 海 </v>
      </c>
      <c r="C4397" s="201" t="str">
        <f>VLOOKUP(F4397,星座,3,TRUE)</f>
        <v xml:space="preserve">03 水 </v>
      </c>
      <c r="D4397" s="535">
        <v>523</v>
      </c>
      <c r="E4397" s="45">
        <f>IFERROR(YEAR(D4397),LEFT(D4397,4))</f>
        <v>1901</v>
      </c>
      <c r="F4397" s="45" t="str">
        <f>IF(ISTEXT(D4397),RIGHT(D4397,5),TEXT(D4397,"mm/dd"))</f>
        <v>06/06</v>
      </c>
      <c r="G4397" s="41">
        <f>SUM(MID(E4397,1,1),MID(E4397,2,1),MID(E4397,3,1),MID(E4397,4,1),MID(F4397,1,1),MID(F4397,2,1),MID(F4397,4,1),MID(F4397,5,1))</f>
        <v>23</v>
      </c>
      <c r="H4397" s="41">
        <f>IF(MOD(G4397,9)=0,9,MOD(G4397,9))</f>
        <v>5</v>
      </c>
      <c r="I4397" s="45" t="str">
        <f>IFERROR(MID("日月火水木金土",WEEKDAY(D4397),1),"")</f>
        <v>木</v>
      </c>
      <c r="J4397" s="305" t="s">
        <v>6448</v>
      </c>
      <c r="K4397" s="203" t="str">
        <f>VLOOKUP(F4397,石と花メイン,3,FALSE)</f>
        <v>■瑪瑙</v>
      </c>
      <c r="L4397" s="298" t="str">
        <f>VLOOKUP(F4397,石と花メイン,4,FALSE)</f>
        <v>文目/菖蒲【アイリス】</v>
      </c>
      <c r="M4397" s="394">
        <f>IF(OR(MONTH(F4397)&lt;7,AND(MONTH(F4397)=7,DAY(F4397)&lt;=25)),
MOD(SUM((E4397-1901)*365,259),260),
MOD(SUM((E4397-1900)*365,259),260))</f>
        <v>259</v>
      </c>
      <c r="N4397" s="391">
        <f>IF(AND(MONTH(F4397)=7,DAY(F4397)&gt;25),1,
ROUNDDOWN((SUM(VLOOKUP(MONTH(F4397),D暦変換用数値,2,FALSE),DAY(F4397))/28)+1,0))</f>
        <v>12</v>
      </c>
      <c r="O4397" s="46">
        <f>IF(AND(MONTH(F4397)=7,DAY(F4397)&gt;25),DAY(F4397)-25,
MOD((SUM(VLOOKUP(MONTH(F4397),D暦変換用数値,2,FALSE),DAY(F4397))),28)+1)</f>
        <v>8</v>
      </c>
      <c r="P4397" s="407">
        <f>IF(OR(MONTH(F4397)&lt;7,AND(MONTH(F4397)=7,DAY(F4397)&lt;=25)),
MOD(SUM((E4397-1901)*365,(N4397-1)*28,O4397,258),260),
MOD(SUM((E4397-1900)*365,(N4397-1)*28,O4397,258),260))</f>
        <v>54</v>
      </c>
      <c r="Q4397" s="375" t="str">
        <f>VLOOKUP(MOD(P4397,4),色,2,FALSE)</f>
        <v>白い</v>
      </c>
      <c r="R4397" s="293" t="str">
        <f>VLOOKUP(MOD(P4397,13),銀河の音,2,FALSE)</f>
        <v>月の</v>
      </c>
      <c r="S4397" s="386" t="str">
        <f>VLOOKUP(MOD(P4397,20),太陽の紋章,2,FALSE)</f>
        <v>魔法使い</v>
      </c>
      <c r="T4397" s="101" t="s">
        <v>6450</v>
      </c>
    </row>
    <row r="4398" spans="1:20">
      <c r="A4398" s="282" t="str">
        <f>VLOOKUP(MOD(E4398,10),十干,2,FALSE)</f>
        <v>丁</v>
      </c>
      <c r="B4398" s="283" t="str">
        <f>VLOOKUP(MOD(E4398,12),十二支,3,FALSE)</f>
        <v xml:space="preserve">12 海 </v>
      </c>
      <c r="C4398" s="287" t="str">
        <f>VLOOKUP(F4398,星座,3,TRUE)</f>
        <v xml:space="preserve">03 水 </v>
      </c>
      <c r="D4398" s="533">
        <v>13658</v>
      </c>
      <c r="E4398" s="83">
        <f>IFERROR(YEAR(D4398),LEFT(D4398,4))</f>
        <v>1937</v>
      </c>
      <c r="F4398" s="83" t="str">
        <f>IF(ISTEXT(D4398),RIGHT(D4398,5),TEXT(D4398,"mm/dd"))</f>
        <v>05/23</v>
      </c>
      <c r="G4398" s="88">
        <f>SUM(MID(E4398,1,1),MID(E4398,2,1),MID(E4398,3,1),MID(E4398,4,1),MID(F4398,1,1),MID(F4398,2,1),MID(F4398,4,1),MID(F4398,5,1))</f>
        <v>30</v>
      </c>
      <c r="H4398" s="88">
        <f>IF(MOD(G4398,9)=0,9,MOD(G4398,9))</f>
        <v>3</v>
      </c>
      <c r="I4398" s="83" t="str">
        <f>IFERROR(MID("日月火水木金土",WEEKDAY(D4398),1),"")</f>
        <v>日</v>
      </c>
      <c r="J4398" s="303" t="s">
        <v>490</v>
      </c>
      <c r="K4398" s="87" t="str">
        <f>VLOOKUP(F4398,石と花メイン,3,FALSE)</f>
        <v>◆猫目石</v>
      </c>
      <c r="L4398" s="296" t="str">
        <f>VLOOKUP(F4398,石と花メイン,4,FALSE)</f>
        <v>カラー【和蘭海芋】</v>
      </c>
      <c r="M4398" s="392">
        <f>IF(OR(MONTH(F4398)&lt;7,AND(MONTH(F4398)=7,DAY(F4398)&lt;=25)),
MOD(SUM((E4398-1901)*365,259),260),
MOD(SUM((E4398-1900)*365,259),260))</f>
        <v>139</v>
      </c>
      <c r="N4398" s="330">
        <f>IF(AND(MONTH(F4398)=7,DAY(F4398)&gt;25),1,
ROUNDDOWN((SUM(VLOOKUP(MONTH(F4398),D暦変換用数値,2,FALSE),DAY(F4398))/28)+1,0))</f>
        <v>11</v>
      </c>
      <c r="O4398" s="84">
        <f>IF(AND(MONTH(F4398)=7,DAY(F4398)&gt;25),DAY(F4398)-25,
MOD((SUM(VLOOKUP(MONTH(F4398),D暦変換用数値,2,FALSE),DAY(F4398))),28)+1)</f>
        <v>22</v>
      </c>
      <c r="P4398" s="405">
        <f>IF(OR(MONTH(F4398)&lt;7,AND(MONTH(F4398)=7,DAY(F4398)&lt;=25)),
MOD(SUM((E4398-1901)*365,(N4398-1)*28,O4398,258),260),
MOD(SUM((E4398-1900)*365,(N4398-1)*28,O4398,258),260))</f>
        <v>180</v>
      </c>
      <c r="Q4398" s="371" t="str">
        <f>VLOOKUP(MOD(P4398,4),色,2,FALSE)</f>
        <v>黄色い</v>
      </c>
      <c r="R4398" s="289" t="str">
        <f>VLOOKUP(MOD(P4398,13),銀河の音,2,FALSE)</f>
        <v>スペクトルの</v>
      </c>
      <c r="S4398" s="382" t="str">
        <f>VLOOKUP(MOD(P4398,20),太陽の紋章,2,FALSE)</f>
        <v>太陽</v>
      </c>
      <c r="T4398" s="95" t="s">
        <v>87</v>
      </c>
    </row>
    <row r="4399" spans="1:20">
      <c r="A4399" s="49" t="str">
        <f>VLOOKUP(MOD(E4399,10),十干,2,FALSE)</f>
        <v>丁</v>
      </c>
      <c r="B4399" s="199" t="str">
        <f>VLOOKUP(MOD(E4399,12),十二支,3,FALSE)</f>
        <v xml:space="preserve">12 海 </v>
      </c>
      <c r="C4399" s="201" t="str">
        <f>VLOOKUP(F4399,星座,3,TRUE)</f>
        <v xml:space="preserve">03 水 </v>
      </c>
      <c r="D4399" s="535">
        <v>13658</v>
      </c>
      <c r="E4399" s="45">
        <f>IFERROR(YEAR(D4399),LEFT(D4399,4))</f>
        <v>1937</v>
      </c>
      <c r="F4399" s="45" t="str">
        <f>IF(ISTEXT(D4399),RIGHT(D4399,5),TEXT(D4399,"mm/dd"))</f>
        <v>05/23</v>
      </c>
      <c r="G4399" s="41">
        <f>SUM(MID(E4399,1,1),MID(E4399,2,1),MID(E4399,3,1),MID(E4399,4,1),MID(F4399,1,1),MID(F4399,2,1),MID(F4399,4,1),MID(F4399,5,1))</f>
        <v>30</v>
      </c>
      <c r="H4399" s="41">
        <f>IF(MOD(G4399,9)=0,9,MOD(G4399,9))</f>
        <v>3</v>
      </c>
      <c r="I4399" s="45" t="str">
        <f>IFERROR(MID("日月火水木金土",WEEKDAY(D4399),1),"")</f>
        <v>日</v>
      </c>
      <c r="J4399" s="305" t="s">
        <v>1855</v>
      </c>
      <c r="K4399" s="203" t="str">
        <f>VLOOKUP(F4399,石と花メイン,3,FALSE)</f>
        <v>◆猫目石</v>
      </c>
      <c r="L4399" s="298" t="str">
        <f>VLOOKUP(F4399,石と花メイン,4,FALSE)</f>
        <v>カラー【和蘭海芋】</v>
      </c>
      <c r="M4399" s="394">
        <f>IF(OR(MONTH(F4399)&lt;7,AND(MONTH(F4399)=7,DAY(F4399)&lt;=25)),
MOD(SUM((E4399-1901)*365,259),260),
MOD(SUM((E4399-1900)*365,259),260))</f>
        <v>139</v>
      </c>
      <c r="N4399" s="391">
        <f>IF(AND(MONTH(F4399)=7,DAY(F4399)&gt;25),1,
ROUNDDOWN((SUM(VLOOKUP(MONTH(F4399),D暦変換用数値,2,FALSE),DAY(F4399))/28)+1,0))</f>
        <v>11</v>
      </c>
      <c r="O4399" s="46">
        <f>IF(AND(MONTH(F4399)=7,DAY(F4399)&gt;25),DAY(F4399)-25,
MOD((SUM(VLOOKUP(MONTH(F4399),D暦変換用数値,2,FALSE),DAY(F4399))),28)+1)</f>
        <v>22</v>
      </c>
      <c r="P4399" s="407">
        <f>IF(OR(MONTH(F4399)&lt;7,AND(MONTH(F4399)=7,DAY(F4399)&lt;=25)),
MOD(SUM((E4399-1901)*365,(N4399-1)*28,O4399,258),260),
MOD(SUM((E4399-1900)*365,(N4399-1)*28,O4399,258),260))</f>
        <v>180</v>
      </c>
      <c r="Q4399" s="373" t="str">
        <f>VLOOKUP(MOD(P4399,4),色,2,FALSE)</f>
        <v>黄色い</v>
      </c>
      <c r="R4399" s="291" t="str">
        <f>VLOOKUP(MOD(P4399,13),銀河の音,2,FALSE)</f>
        <v>スペクトルの</v>
      </c>
      <c r="S4399" s="384" t="str">
        <f>VLOOKUP(MOD(P4399,20),太陽の紋章,2,FALSE)</f>
        <v>太陽</v>
      </c>
      <c r="T4399" s="96" t="s">
        <v>1856</v>
      </c>
    </row>
    <row r="4400" spans="1:20">
      <c r="A4400" s="50" t="str">
        <f>VLOOKUP(MOD(E4400,10),十干,2,FALSE)</f>
        <v>丁</v>
      </c>
      <c r="B4400" s="199" t="str">
        <f>VLOOKUP(MOD(E4400,12),十二支,3,FALSE)</f>
        <v xml:space="preserve">12 海 </v>
      </c>
      <c r="C4400" s="201" t="str">
        <f>VLOOKUP(F4400,星座,3,TRUE)</f>
        <v xml:space="preserve">03 水 </v>
      </c>
      <c r="D4400" s="531">
        <v>13664</v>
      </c>
      <c r="E4400" s="1">
        <f>IFERROR(YEAR(D4400),LEFT(D4400,4))</f>
        <v>1937</v>
      </c>
      <c r="F4400" s="1" t="str">
        <f>IF(ISTEXT(D4400),RIGHT(D4400,5),TEXT(D4400,"mm/dd"))</f>
        <v>05/29</v>
      </c>
      <c r="G4400" s="39">
        <f>SUM(MID(E4400,1,1),MID(E4400,2,1),MID(E4400,3,1),MID(E4400,4,1),MID(F4400,1,1),MID(F4400,2,1),MID(F4400,4,1),MID(F4400,5,1))</f>
        <v>36</v>
      </c>
      <c r="H4400" s="41">
        <f>IF(MOD(G4400,9)=0,9,MOD(G4400,9))</f>
        <v>9</v>
      </c>
      <c r="I4400" s="45" t="str">
        <f>IFERROR(MID("日月火水木金土",WEEKDAY(D4400),1),"")</f>
        <v>土</v>
      </c>
      <c r="J4400" s="304" t="s">
        <v>2088</v>
      </c>
      <c r="K4400" s="202" t="str">
        <f>VLOOKUP(F4400,石と花メイン,3,FALSE)</f>
        <v>◇金剛石</v>
      </c>
      <c r="L4400" s="297" t="str">
        <f>VLOOKUP(F4400,石と花メイン,4,FALSE)</f>
        <v>赤詰草【紫詰草】</v>
      </c>
      <c r="M4400" s="393">
        <f>IF(OR(MONTH(F4400)&lt;7,AND(MONTH(F4400)=7,DAY(F4400)&lt;=25)),
MOD(SUM((E4400-1901)*365,259),260),
MOD(SUM((E4400-1900)*365,259),260))</f>
        <v>139</v>
      </c>
      <c r="N4400" s="390">
        <f>IF(AND(MONTH(F4400)=7,DAY(F4400)&gt;25),1,
ROUNDDOWN((SUM(VLOOKUP(MONTH(F4400),D暦変換用数値,2,FALSE),DAY(F4400))/28)+1,0))</f>
        <v>11</v>
      </c>
      <c r="O4400" s="205">
        <f>IF(AND(MONTH(F4400)=7,DAY(F4400)&gt;25),DAY(F4400)-25,
MOD((SUM(VLOOKUP(MONTH(F4400),D暦変換用数値,2,FALSE),DAY(F4400))),28)+1)</f>
        <v>28</v>
      </c>
      <c r="P4400" s="406">
        <f>IF(OR(MONTH(F4400)&lt;7,AND(MONTH(F4400)=7,DAY(F4400)&lt;=25)),
MOD(SUM((E4400-1901)*365,(N4400-1)*28,O4400,258),260),
MOD(SUM((E4400-1900)*365,(N4400-1)*28,O4400,258),260))</f>
        <v>186</v>
      </c>
      <c r="Q4400" s="375" t="str">
        <f>VLOOKUP(MOD(P4400,4),色,2,FALSE)</f>
        <v>白い</v>
      </c>
      <c r="R4400" s="293" t="str">
        <f>VLOOKUP(MOD(P4400,13),銀河の音,2,FALSE)</f>
        <v>自己存在の</v>
      </c>
      <c r="S4400" s="386" t="str">
        <f>VLOOKUP(MOD(P4400,20),太陽の紋章,2,FALSE)</f>
        <v>世界の橋渡し</v>
      </c>
      <c r="T4400" s="97" t="s">
        <v>76</v>
      </c>
    </row>
    <row r="4401" spans="1:20">
      <c r="A4401" s="50" t="str">
        <f>VLOOKUP(MOD(E4401,10),十干,2,FALSE)</f>
        <v>丁</v>
      </c>
      <c r="B4401" s="199" t="str">
        <f>VLOOKUP(MOD(E4401,12),十二支,3,FALSE)</f>
        <v xml:space="preserve">12 海 </v>
      </c>
      <c r="C4401" s="201" t="str">
        <f>VLOOKUP(F4401,星座,3,TRUE)</f>
        <v xml:space="preserve">03 水 </v>
      </c>
      <c r="D4401" s="531">
        <v>13681</v>
      </c>
      <c r="E4401" s="1">
        <f>IFERROR(YEAR(D4401),LEFT(D4401,4))</f>
        <v>1937</v>
      </c>
      <c r="F4401" s="1" t="str">
        <f>IF(ISTEXT(D4401),RIGHT(D4401,5),TEXT(D4401,"mm/dd"))</f>
        <v>06/15</v>
      </c>
      <c r="G4401" s="39">
        <f>SUM(MID(E4401,1,1),MID(E4401,2,1),MID(E4401,3,1),MID(E4401,4,1),MID(F4401,1,1),MID(F4401,2,1),MID(F4401,4,1),MID(F4401,5,1))</f>
        <v>32</v>
      </c>
      <c r="H4401" s="41">
        <f>IF(MOD(G4401,9)=0,9,MOD(G4401,9))</f>
        <v>5</v>
      </c>
      <c r="I4401" s="45" t="str">
        <f>IFERROR(MID("日月火水木金土",WEEKDAY(D4401),1),"")</f>
        <v>火</v>
      </c>
      <c r="J4401" s="304" t="s">
        <v>2089</v>
      </c>
      <c r="K4401" s="202" t="str">
        <f>VLOOKUP(F4401,石と花メイン,3,FALSE)</f>
        <v>◆紅玉</v>
      </c>
      <c r="L4401" s="297" t="str">
        <f>VLOOKUP(F4401,石と花メイン,4,FALSE)</f>
        <v>カーネーション【麝香撫子】</v>
      </c>
      <c r="M4401" s="393">
        <f>IF(OR(MONTH(F4401)&lt;7,AND(MONTH(F4401)=7,DAY(F4401)&lt;=25)),
MOD(SUM((E4401-1901)*365,259),260),
MOD(SUM((E4401-1900)*365,259),260))</f>
        <v>139</v>
      </c>
      <c r="N4401" s="390">
        <f>IF(AND(MONTH(F4401)=7,DAY(F4401)&gt;25),1,
ROUNDDOWN((SUM(VLOOKUP(MONTH(F4401),D暦変換用数値,2,FALSE),DAY(F4401))/28)+1,0))</f>
        <v>12</v>
      </c>
      <c r="O4401" s="205">
        <f>IF(AND(MONTH(F4401)=7,DAY(F4401)&gt;25),DAY(F4401)-25,
MOD((SUM(VLOOKUP(MONTH(F4401),D暦変換用数値,2,FALSE),DAY(F4401))),28)+1)</f>
        <v>17</v>
      </c>
      <c r="P4401" s="406">
        <f>IF(OR(MONTH(F4401)&lt;7,AND(MONTH(F4401)=7,DAY(F4401)&lt;=25)),
MOD(SUM((E4401-1901)*365,(N4401-1)*28,O4401,258),260),
MOD(SUM((E4401-1900)*365,(N4401-1)*28,O4401,258),260))</f>
        <v>203</v>
      </c>
      <c r="Q4401" s="374" t="str">
        <f>VLOOKUP(MOD(P4401,4),色,2,FALSE)</f>
        <v>青い</v>
      </c>
      <c r="R4401" s="292" t="str">
        <f>VLOOKUP(MOD(P4401,13),銀河の音,2,FALSE)</f>
        <v>銀河の</v>
      </c>
      <c r="S4401" s="385" t="str">
        <f>VLOOKUP(MOD(P4401,20),太陽の紋章,2,FALSE)</f>
        <v>夜</v>
      </c>
      <c r="T4401" s="98" t="s">
        <v>3736</v>
      </c>
    </row>
    <row r="4402" spans="1:20">
      <c r="A4402" s="50" t="str">
        <f>VLOOKUP(MOD(E4402,10),十干,2,FALSE)</f>
        <v>丁</v>
      </c>
      <c r="B4402" s="199" t="str">
        <f>VLOOKUP(MOD(E4402,12),十二支,3,FALSE)</f>
        <v xml:space="preserve">12 海 </v>
      </c>
      <c r="C4402" s="201" t="str">
        <f>VLOOKUP(F4402,星座,3,TRUE)</f>
        <v xml:space="preserve">03 水 </v>
      </c>
      <c r="D4402" s="531">
        <v>13684</v>
      </c>
      <c r="E4402" s="1">
        <f>IFERROR(YEAR(D4402),LEFT(D4402,4))</f>
        <v>1937</v>
      </c>
      <c r="F4402" s="1" t="str">
        <f>IF(ISTEXT(D4402),RIGHT(D4402,5),TEXT(D4402,"mm/dd"))</f>
        <v>06/18</v>
      </c>
      <c r="G4402" s="39">
        <f>SUM(MID(E4402,1,1),MID(E4402,2,1),MID(E4402,3,1),MID(E4402,4,1),MID(F4402,1,1),MID(F4402,2,1),MID(F4402,4,1),MID(F4402,5,1))</f>
        <v>35</v>
      </c>
      <c r="H4402" s="41">
        <f>IF(MOD(G4402,9)=0,9,MOD(G4402,9))</f>
        <v>8</v>
      </c>
      <c r="I4402" s="45" t="str">
        <f>IFERROR(MID("日月火水木金土",WEEKDAY(D4402),1),"")</f>
        <v>金</v>
      </c>
      <c r="J4402" s="304" t="s">
        <v>2090</v>
      </c>
      <c r="K4402" s="202" t="str">
        <f>VLOOKUP(F4402,石と花メイン,3,FALSE)</f>
        <v>◇金剛石</v>
      </c>
      <c r="L4402" s="297" t="str">
        <f>VLOOKUP(F4402,石と花メイン,4,FALSE)</f>
        <v>タイム【立麝香草】</v>
      </c>
      <c r="M4402" s="393">
        <f>IF(OR(MONTH(F4402)&lt;7,AND(MONTH(F4402)=7,DAY(F4402)&lt;=25)),
MOD(SUM((E4402-1901)*365,259),260),
MOD(SUM((E4402-1900)*365,259),260))</f>
        <v>139</v>
      </c>
      <c r="N4402" s="390">
        <f>IF(AND(MONTH(F4402)=7,DAY(F4402)&gt;25),1,
ROUNDDOWN((SUM(VLOOKUP(MONTH(F4402),D暦変換用数値,2,FALSE),DAY(F4402))/28)+1,0))</f>
        <v>12</v>
      </c>
      <c r="O4402" s="205">
        <f>IF(AND(MONTH(F4402)=7,DAY(F4402)&gt;25),DAY(F4402)-25,
MOD((SUM(VLOOKUP(MONTH(F4402),D暦変換用数値,2,FALSE),DAY(F4402))),28)+1)</f>
        <v>20</v>
      </c>
      <c r="P4402" s="406">
        <f>IF(OR(MONTH(F4402)&lt;7,AND(MONTH(F4402)=7,DAY(F4402)&lt;=25)),
MOD(SUM((E4402-1901)*365,(N4402-1)*28,O4402,258),260),
MOD(SUM((E4402-1900)*365,(N4402-1)*28,O4402,258),260))</f>
        <v>206</v>
      </c>
      <c r="Q4402" s="375" t="str">
        <f>VLOOKUP(MOD(P4402,4),色,2,FALSE)</f>
        <v>白い</v>
      </c>
      <c r="R4402" s="293" t="str">
        <f>VLOOKUP(MOD(P4402,13),銀河の音,2,FALSE)</f>
        <v>スペクトルの</v>
      </c>
      <c r="S4402" s="386" t="str">
        <f>VLOOKUP(MOD(P4402,20),太陽の紋章,2,FALSE)</f>
        <v>世界の橋渡し</v>
      </c>
      <c r="T4402" s="98"/>
    </row>
    <row r="4403" spans="1:20">
      <c r="A4403" s="285" t="str">
        <f>VLOOKUP(MOD(E4403,10),十干,2,FALSE)</f>
        <v>丁</v>
      </c>
      <c r="B4403" s="283" t="str">
        <f>VLOOKUP(MOD(E4403,12),十二支,3,FALSE)</f>
        <v xml:space="preserve">12 海 </v>
      </c>
      <c r="C4403" s="287" t="str">
        <f>VLOOKUP(F4403,星座,3,TRUE)</f>
        <v xml:space="preserve">03 水 </v>
      </c>
      <c r="D4403" s="533">
        <v>13685</v>
      </c>
      <c r="E4403" s="83">
        <f>IFERROR(YEAR(D4403),LEFT(D4403,4))</f>
        <v>1937</v>
      </c>
      <c r="F4403" s="83" t="str">
        <f>IF(ISTEXT(D4403),RIGHT(D4403,5),TEXT(D4403,"mm/dd"))</f>
        <v>06/19</v>
      </c>
      <c r="G4403" s="88">
        <f>SUM(MID(E4403,1,1),MID(E4403,2,1),MID(E4403,3,1),MID(E4403,4,1),MID(F4403,1,1),MID(F4403,2,1),MID(F4403,4,1),MID(F4403,5,1))</f>
        <v>36</v>
      </c>
      <c r="H4403" s="88">
        <f>IF(MOD(G4403,9)=0,9,MOD(G4403,9))</f>
        <v>9</v>
      </c>
      <c r="I4403" s="83" t="str">
        <f>IFERROR(MID("日月火水木金土",WEEKDAY(D4403),1),"")</f>
        <v>土</v>
      </c>
      <c r="J4403" s="303" t="s">
        <v>1867</v>
      </c>
      <c r="K4403" s="87" t="str">
        <f>VLOOKUP(F4403,石と花メイン,3,FALSE)</f>
        <v>□水晶</v>
      </c>
      <c r="L4403" s="296" t="str">
        <f>VLOOKUP(F4403,石と花メイン,4,FALSE)</f>
        <v>イキシア【槍水仙】</v>
      </c>
      <c r="M4403" s="392">
        <f>IF(OR(MONTH(F4403)&lt;7,AND(MONTH(F4403)=7,DAY(F4403)&lt;=25)),
MOD(SUM((E4403-1901)*365,259),260),
MOD(SUM((E4403-1900)*365,259),260))</f>
        <v>139</v>
      </c>
      <c r="N4403" s="330">
        <f>IF(AND(MONTH(F4403)=7,DAY(F4403)&gt;25),1,
ROUNDDOWN((SUM(VLOOKUP(MONTH(F4403),D暦変換用数値,2,FALSE),DAY(F4403))/28)+1,0))</f>
        <v>12</v>
      </c>
      <c r="O4403" s="84">
        <f>IF(AND(MONTH(F4403)=7,DAY(F4403)&gt;25),DAY(F4403)-25,
MOD((SUM(VLOOKUP(MONTH(F4403),D暦変換用数値,2,FALSE),DAY(F4403))),28)+1)</f>
        <v>21</v>
      </c>
      <c r="P4403" s="405">
        <f>IF(OR(MONTH(F4403)&lt;7,AND(MONTH(F4403)=7,DAY(F4403)&lt;=25)),
MOD(SUM((E4403-1901)*365,(N4403-1)*28,O4403,258),260),
MOD(SUM((E4403-1900)*365,(N4403-1)*28,O4403,258),260))</f>
        <v>207</v>
      </c>
      <c r="Q4403" s="371" t="str">
        <f>VLOOKUP(MOD(P4403,4),色,2,FALSE)</f>
        <v>青い</v>
      </c>
      <c r="R4403" s="289" t="str">
        <f>VLOOKUP(MOD(P4403,13),銀河の音,2,FALSE)</f>
        <v>水晶の</v>
      </c>
      <c r="S4403" s="382" t="str">
        <f>VLOOKUP(MOD(P4403,20),太陽の紋章,2,FALSE)</f>
        <v>手</v>
      </c>
      <c r="T4403" s="102" t="s">
        <v>6750</v>
      </c>
    </row>
    <row r="4404" spans="1:20">
      <c r="A4404" s="50" t="str">
        <f>VLOOKUP(MOD(E4404,10),十干,2,FALSE)</f>
        <v>己</v>
      </c>
      <c r="B4404" s="199" t="str">
        <f>VLOOKUP(MOD(E4404,12),十二支,3,FALSE)</f>
        <v xml:space="preserve">12 海 </v>
      </c>
      <c r="C4404" s="201" t="str">
        <f>VLOOKUP(F4404,星座,3,TRUE)</f>
        <v xml:space="preserve">03 水 </v>
      </c>
      <c r="D4404" s="531">
        <v>18040</v>
      </c>
      <c r="E4404" s="1">
        <f>IFERROR(YEAR(D4404),LEFT(D4404,4))</f>
        <v>1949</v>
      </c>
      <c r="F4404" s="1" t="str">
        <f>IF(ISTEXT(D4404),RIGHT(D4404,5),TEXT(D4404,"mm/dd"))</f>
        <v>05/22</v>
      </c>
      <c r="G4404" s="39">
        <f>SUM(MID(E4404,1,1),MID(E4404,2,1),MID(E4404,3,1),MID(E4404,4,1),MID(F4404,1,1),MID(F4404,2,1),MID(F4404,4,1),MID(F4404,5,1))</f>
        <v>32</v>
      </c>
      <c r="H4404" s="41">
        <f>IF(MOD(G4404,9)=0,9,MOD(G4404,9))</f>
        <v>5</v>
      </c>
      <c r="I4404" s="45" t="str">
        <f>IFERROR(MID("日月火水木金土",WEEKDAY(D4404),1),"")</f>
        <v>日</v>
      </c>
      <c r="J4404" s="304" t="s">
        <v>2091</v>
      </c>
      <c r="K4404" s="202" t="str">
        <f>VLOOKUP(F4404,石と花メイン,3,FALSE)</f>
        <v>◆翠玉</v>
      </c>
      <c r="L4404" s="297" t="str">
        <f>VLOOKUP(F4404,石と花メイン,4,FALSE)</f>
        <v>フクシア【釣浮草】</v>
      </c>
      <c r="M4404" s="393">
        <f>IF(OR(MONTH(F4404)&lt;7,AND(MONTH(F4404)=7,DAY(F4404)&lt;=25)),
MOD(SUM((E4404-1901)*365,259),260),
MOD(SUM((E4404-1900)*365,259),260))</f>
        <v>99</v>
      </c>
      <c r="N4404" s="390">
        <f>IF(AND(MONTH(F4404)=7,DAY(F4404)&gt;25),1,
ROUNDDOWN((SUM(VLOOKUP(MONTH(F4404),D暦変換用数値,2,FALSE),DAY(F4404))/28)+1,0))</f>
        <v>11</v>
      </c>
      <c r="O4404" s="205">
        <f>IF(AND(MONTH(F4404)=7,DAY(F4404)&gt;25),DAY(F4404)-25,
MOD((SUM(VLOOKUP(MONTH(F4404),D暦変換用数値,2,FALSE),DAY(F4404))),28)+1)</f>
        <v>21</v>
      </c>
      <c r="P4404" s="406">
        <f>IF(OR(MONTH(F4404)&lt;7,AND(MONTH(F4404)=7,DAY(F4404)&lt;=25)),
MOD(SUM((E4404-1901)*365,(N4404-1)*28,O4404,258),260),
MOD(SUM((E4404-1900)*365,(N4404-1)*28,O4404,258),260))</f>
        <v>139</v>
      </c>
      <c r="Q4404" s="374" t="str">
        <f>VLOOKUP(MOD(P4404,4),色,2,FALSE)</f>
        <v>青い</v>
      </c>
      <c r="R4404" s="292" t="str">
        <f>VLOOKUP(MOD(P4404,13),銀河の音,2,FALSE)</f>
        <v>太陽の</v>
      </c>
      <c r="S4404" s="385" t="str">
        <f>VLOOKUP(MOD(P4404,20),太陽の紋章,2,FALSE)</f>
        <v>嵐</v>
      </c>
      <c r="T4404" s="98" t="s">
        <v>3736</v>
      </c>
    </row>
    <row r="4405" spans="1:20">
      <c r="A4405" s="76" t="str">
        <f>VLOOKUP(MOD(E4405,10),十干,2,FALSE)</f>
        <v>己</v>
      </c>
      <c r="B4405" s="199" t="str">
        <f>VLOOKUP(MOD(E4405,12),十二支,3,FALSE)</f>
        <v xml:space="preserve">12 海 </v>
      </c>
      <c r="C4405" s="201" t="str">
        <f>VLOOKUP(F4405,星座,3,TRUE)</f>
        <v xml:space="preserve">03 水 </v>
      </c>
      <c r="D4405" s="534">
        <v>18048</v>
      </c>
      <c r="E4405" s="116">
        <f>IFERROR(YEAR(D4405),LEFT(D4405,4))</f>
        <v>1949</v>
      </c>
      <c r="F4405" s="116" t="str">
        <f>IF(ISTEXT(D4405),RIGHT(D4405,5),TEXT(D4405,"mm/dd"))</f>
        <v>05/30</v>
      </c>
      <c r="G4405" s="120">
        <f>SUM(MID(E4405,1,1),MID(E4405,2,1),MID(E4405,3,1),MID(E4405,4,1),MID(F4405,1,1),MID(F4405,2,1),MID(F4405,4,1),MID(F4405,5,1))</f>
        <v>31</v>
      </c>
      <c r="H4405" s="120">
        <f>IF(MOD(G4405,9)=0,9,MOD(G4405,9))</f>
        <v>4</v>
      </c>
      <c r="I4405" s="116" t="str">
        <f>IFERROR(MID("日月火水木金土",WEEKDAY(D4405),1),"")</f>
        <v>月</v>
      </c>
      <c r="J4405" s="306" t="s">
        <v>7508</v>
      </c>
      <c r="K4405" s="203" t="str">
        <f>VLOOKUP(F4405,石と花メイン,3,FALSE)</f>
        <v>■紫水晶</v>
      </c>
      <c r="L4405" s="299" t="str">
        <f>VLOOKUP(F4405,石と花メイン,4,FALSE)</f>
        <v>ライラック【紫丁香花】</v>
      </c>
      <c r="M4405" s="395">
        <f>IF(OR(MONTH(F4405)&lt;7,AND(MONTH(F4405)=7,DAY(F4405)&lt;=25)),
MOD(SUM((E4405-1901)*365,259),260),
MOD(SUM((E4405-1900)*365,259),260))</f>
        <v>99</v>
      </c>
      <c r="N4405" s="121">
        <f>IF(AND(MONTH(F4405)=7,DAY(F4405)&gt;25),1,
ROUNDDOWN((SUM(VLOOKUP(MONTH(F4405),D暦変換用数値,2,FALSE),DAY(F4405))/28)+1,0))</f>
        <v>12</v>
      </c>
      <c r="O4405" s="117">
        <f>IF(AND(MONTH(F4405)=7,DAY(F4405)&gt;25),DAY(F4405)-25,
MOD((SUM(VLOOKUP(MONTH(F4405),D暦変換用数値,2,FALSE),DAY(F4405))),28)+1)</f>
        <v>1</v>
      </c>
      <c r="P4405" s="408">
        <f>IF(OR(MONTH(F4405)&lt;7,AND(MONTH(F4405)=7,DAY(F4405)&lt;=25)),
MOD(SUM((E4405-1901)*365,(N4405-1)*28,O4405,258),260),
MOD(SUM((E4405-1900)*365,(N4405-1)*28,O4405,258),260))</f>
        <v>147</v>
      </c>
      <c r="Q4405" s="374" t="str">
        <f>VLOOKUP(MOD(P4405,4),色,2,FALSE)</f>
        <v>青い</v>
      </c>
      <c r="R4405" s="292" t="str">
        <f>VLOOKUP(MOD(P4405,13),銀河の音,2,FALSE)</f>
        <v>自己存在の</v>
      </c>
      <c r="S4405" s="385" t="str">
        <f>VLOOKUP(MOD(P4405,20),太陽の紋章,2,FALSE)</f>
        <v>手</v>
      </c>
      <c r="T4405" s="118"/>
    </row>
    <row r="4406" spans="1:20">
      <c r="A4406" s="282" t="str">
        <f>VLOOKUP(MOD(E4406,10),十干,2,FALSE)</f>
        <v>己</v>
      </c>
      <c r="B4406" s="283" t="str">
        <f>VLOOKUP(MOD(E4406,12),十二支,3,FALSE)</f>
        <v xml:space="preserve">12 海 </v>
      </c>
      <c r="C4406" s="287" t="str">
        <f>VLOOKUP(F4406,星座,3,TRUE)</f>
        <v xml:space="preserve">03 水 </v>
      </c>
      <c r="D4406" s="533">
        <v>18052</v>
      </c>
      <c r="E4406" s="83">
        <f>IFERROR(YEAR(D4406),LEFT(D4406,4))</f>
        <v>1949</v>
      </c>
      <c r="F4406" s="83" t="str">
        <f>IF(ISTEXT(D4406),RIGHT(D4406,5),TEXT(D4406,"mm/dd"))</f>
        <v>06/03</v>
      </c>
      <c r="G4406" s="88">
        <f>SUM(MID(E4406,1,1),MID(E4406,2,1),MID(E4406,3,1),MID(E4406,4,1),MID(F4406,1,1),MID(F4406,2,1),MID(F4406,4,1),MID(F4406,5,1))</f>
        <v>32</v>
      </c>
      <c r="H4406" s="88">
        <f>IF(MOD(G4406,9)=0,9,MOD(G4406,9))</f>
        <v>5</v>
      </c>
      <c r="I4406" s="83" t="str">
        <f>IFERROR(MID("日月火水木金土",WEEKDAY(D4406),1),"")</f>
        <v>金</v>
      </c>
      <c r="J4406" s="303" t="s">
        <v>491</v>
      </c>
      <c r="K4406" s="87" t="str">
        <f>VLOOKUP(F4406,石と花メイン,3,FALSE)</f>
        <v>●蛋白石</v>
      </c>
      <c r="L4406" s="296" t="str">
        <f>VLOOKUP(F4406,石と花メイン,4,FALSE)</f>
        <v>亜麻【滑胡麻】</v>
      </c>
      <c r="M4406" s="392">
        <f>IF(OR(MONTH(F4406)&lt;7,AND(MONTH(F4406)=7,DAY(F4406)&lt;=25)),
MOD(SUM((E4406-1901)*365,259),260),
MOD(SUM((E4406-1900)*365,259),260))</f>
        <v>99</v>
      </c>
      <c r="N4406" s="330">
        <f>IF(AND(MONTH(F4406)=7,DAY(F4406)&gt;25),1,
ROUNDDOWN((SUM(VLOOKUP(MONTH(F4406),D暦変換用数値,2,FALSE),DAY(F4406))/28)+1,0))</f>
        <v>12</v>
      </c>
      <c r="O4406" s="84">
        <f>IF(AND(MONTH(F4406)=7,DAY(F4406)&gt;25),DAY(F4406)-25,
MOD((SUM(VLOOKUP(MONTH(F4406),D暦変換用数値,2,FALSE),DAY(F4406))),28)+1)</f>
        <v>5</v>
      </c>
      <c r="P4406" s="405">
        <f>IF(OR(MONTH(F4406)&lt;7,AND(MONTH(F4406)=7,DAY(F4406)&lt;=25)),
MOD(SUM((E4406-1901)*365,(N4406-1)*28,O4406,258),260),
MOD(SUM((E4406-1900)*365,(N4406-1)*28,O4406,258),260))</f>
        <v>151</v>
      </c>
      <c r="Q4406" s="371" t="str">
        <f>VLOOKUP(MOD(P4406,4),色,2,FALSE)</f>
        <v>青い</v>
      </c>
      <c r="R4406" s="289" t="str">
        <f>VLOOKUP(MOD(P4406,13),銀河の音,2,FALSE)</f>
        <v>銀河の</v>
      </c>
      <c r="S4406" s="382" t="str">
        <f>VLOOKUP(MOD(P4406,20),太陽の紋章,2,FALSE)</f>
        <v>猿</v>
      </c>
      <c r="T4406" s="100" t="s">
        <v>127</v>
      </c>
    </row>
    <row r="4407" spans="1:20">
      <c r="A4407" s="50" t="str">
        <f>VLOOKUP(MOD(E4407,10),十干,2,FALSE)</f>
        <v>己</v>
      </c>
      <c r="B4407" s="199" t="str">
        <f>VLOOKUP(MOD(E4407,12),十二支,3,FALSE)</f>
        <v xml:space="preserve">12 海 </v>
      </c>
      <c r="C4407" s="201" t="str">
        <f>VLOOKUP(F4407,星座,3,TRUE)</f>
        <v xml:space="preserve">03 水 </v>
      </c>
      <c r="D4407" s="531">
        <v>18054</v>
      </c>
      <c r="E4407" s="1">
        <f>IFERROR(YEAR(D4407),LEFT(D4407,4))</f>
        <v>1949</v>
      </c>
      <c r="F4407" s="1" t="str">
        <f>IF(ISTEXT(D4407),RIGHT(D4407,5),TEXT(D4407,"mm/dd"))</f>
        <v>06/05</v>
      </c>
      <c r="G4407" s="39">
        <f>SUM(MID(E4407,1,1),MID(E4407,2,1),MID(E4407,3,1),MID(E4407,4,1),MID(F4407,1,1),MID(F4407,2,1),MID(F4407,4,1),MID(F4407,5,1))</f>
        <v>34</v>
      </c>
      <c r="H4407" s="41">
        <f>IF(MOD(G4407,9)=0,9,MOD(G4407,9))</f>
        <v>7</v>
      </c>
      <c r="I4407" s="45" t="str">
        <f>IFERROR(MID("日月火水木金土",WEEKDAY(D4407),1),"")</f>
        <v>日</v>
      </c>
      <c r="J4407" s="304" t="s">
        <v>4684</v>
      </c>
      <c r="K4407" s="202" t="str">
        <f>VLOOKUP(F4407,石と花メイン,3,FALSE)</f>
        <v>◆紅玉</v>
      </c>
      <c r="L4407" s="297" t="str">
        <f>VLOOKUP(F4407,石と花メイン,4,FALSE)</f>
        <v>面高【花慈茹】</v>
      </c>
      <c r="M4407" s="393">
        <f>IF(OR(MONTH(F4407)&lt;7,AND(MONTH(F4407)=7,DAY(F4407)&lt;=25)),
MOD(SUM((E4407-1901)*365,259),260),
MOD(SUM((E4407-1900)*365,259),260))</f>
        <v>99</v>
      </c>
      <c r="N4407" s="390">
        <f>IF(AND(MONTH(F4407)=7,DAY(F4407)&gt;25),1,
ROUNDDOWN((SUM(VLOOKUP(MONTH(F4407),D暦変換用数値,2,FALSE),DAY(F4407))/28)+1,0))</f>
        <v>12</v>
      </c>
      <c r="O4407" s="205">
        <f>IF(AND(MONTH(F4407)=7,DAY(F4407)&gt;25),DAY(F4407)-25,
MOD((SUM(VLOOKUP(MONTH(F4407),D暦変換用数値,2,FALSE),DAY(F4407))),28)+1)</f>
        <v>7</v>
      </c>
      <c r="P4407" s="406">
        <f>IF(OR(MONTH(F4407)&lt;7,AND(MONTH(F4407)=7,DAY(F4407)&lt;=25)),
MOD(SUM((E4407-1901)*365,(N4407-1)*28,O4407,258),260),
MOD(SUM((E4407-1900)*365,(N4407-1)*28,O4407,258),260))</f>
        <v>153</v>
      </c>
      <c r="Q4407" s="372" t="str">
        <f>VLOOKUP(MOD(P4407,4),色,2,FALSE)</f>
        <v>赤い</v>
      </c>
      <c r="R4407" s="290" t="str">
        <f>VLOOKUP(MOD(P4407,13),銀河の音,2,FALSE)</f>
        <v>惑星の</v>
      </c>
      <c r="S4407" s="383" t="str">
        <f>VLOOKUP(MOD(P4407,20),太陽の紋章,2,FALSE)</f>
        <v>空歩く者</v>
      </c>
      <c r="T4407" s="97" t="s">
        <v>5906</v>
      </c>
    </row>
    <row r="4408" spans="1:20">
      <c r="A4408" s="50" t="str">
        <f>VLOOKUP(MOD(E4408,10),十干,2,FALSE)</f>
        <v>己</v>
      </c>
      <c r="B4408" s="199" t="str">
        <f>VLOOKUP(MOD(E4408,12),十二支,3,FALSE)</f>
        <v xml:space="preserve">12 海 </v>
      </c>
      <c r="C4408" s="201" t="str">
        <f>VLOOKUP(F4408,星座,3,TRUE)</f>
        <v xml:space="preserve">03 水 </v>
      </c>
      <c r="D4408" s="531">
        <v>18056</v>
      </c>
      <c r="E4408" s="1">
        <f>IFERROR(YEAR(D4408),LEFT(D4408,4))</f>
        <v>1949</v>
      </c>
      <c r="F4408" s="1" t="str">
        <f>IF(ISTEXT(D4408),RIGHT(D4408,5),TEXT(D4408,"mm/dd"))</f>
        <v>06/07</v>
      </c>
      <c r="G4408" s="39">
        <f>SUM(MID(E4408,1,1),MID(E4408,2,1),MID(E4408,3,1),MID(E4408,4,1),MID(F4408,1,1),MID(F4408,2,1),MID(F4408,4,1),MID(F4408,5,1))</f>
        <v>36</v>
      </c>
      <c r="H4408" s="41">
        <f>IF(MOD(G4408,9)=0,9,MOD(G4408,9))</f>
        <v>9</v>
      </c>
      <c r="I4408" s="45" t="str">
        <f>IFERROR(MID("日月火水木金土",WEEKDAY(D4408),1),"")</f>
        <v>火</v>
      </c>
      <c r="J4408" s="304" t="s">
        <v>2092</v>
      </c>
      <c r="K4408" s="202" t="str">
        <f>VLOOKUP(F4408,石と花メイン,3,FALSE)</f>
        <v>◆翠玉</v>
      </c>
      <c r="L4408" s="297" t="str">
        <f>VLOOKUP(F4408,石と花メイン,4,FALSE)</f>
        <v>梔子【ガーデニア】</v>
      </c>
      <c r="M4408" s="393">
        <f>IF(OR(MONTH(F4408)&lt;7,AND(MONTH(F4408)=7,DAY(F4408)&lt;=25)),
MOD(SUM((E4408-1901)*365,259),260),
MOD(SUM((E4408-1900)*365,259),260))</f>
        <v>99</v>
      </c>
      <c r="N4408" s="390">
        <f>IF(AND(MONTH(F4408)=7,DAY(F4408)&gt;25),1,
ROUNDDOWN((SUM(VLOOKUP(MONTH(F4408),D暦変換用数値,2,FALSE),DAY(F4408))/28)+1,0))</f>
        <v>12</v>
      </c>
      <c r="O4408" s="205">
        <f>IF(AND(MONTH(F4408)=7,DAY(F4408)&gt;25),DAY(F4408)-25,
MOD((SUM(VLOOKUP(MONTH(F4408),D暦変換用数値,2,FALSE),DAY(F4408))),28)+1)</f>
        <v>9</v>
      </c>
      <c r="P4408" s="406">
        <f>IF(OR(MONTH(F4408)&lt;7,AND(MONTH(F4408)=7,DAY(F4408)&lt;=25)),
MOD(SUM((E4408-1901)*365,(N4408-1)*28,O4408,258),260),
MOD(SUM((E4408-1900)*365,(N4408-1)*28,O4408,258),260))</f>
        <v>155</v>
      </c>
      <c r="Q4408" s="374" t="str">
        <f>VLOOKUP(MOD(P4408,4),色,2,FALSE)</f>
        <v>青い</v>
      </c>
      <c r="R4408" s="292" t="str">
        <f>VLOOKUP(MOD(P4408,13),銀河の音,2,FALSE)</f>
        <v>水晶の</v>
      </c>
      <c r="S4408" s="385" t="str">
        <f>VLOOKUP(MOD(P4408,20),太陽の紋章,2,FALSE)</f>
        <v>鷲</v>
      </c>
      <c r="T4408" s="98" t="s">
        <v>3736</v>
      </c>
    </row>
    <row r="4409" spans="1:20">
      <c r="A4409" s="50" t="str">
        <f>VLOOKUP(MOD(E4409,10),十干,2,FALSE)</f>
        <v>辛</v>
      </c>
      <c r="B4409" s="199" t="str">
        <f>VLOOKUP(MOD(E4409,12),十二支,3,FALSE)</f>
        <v xml:space="preserve">12 海 </v>
      </c>
      <c r="C4409" s="201" t="str">
        <f>VLOOKUP(F4409,星座,3,TRUE)</f>
        <v xml:space="preserve">03 水 </v>
      </c>
      <c r="D4409" s="531">
        <v>22425</v>
      </c>
      <c r="E4409" s="1">
        <f>IFERROR(YEAR(D4409),LEFT(D4409,4))</f>
        <v>1961</v>
      </c>
      <c r="F4409" s="1" t="str">
        <f>IF(ISTEXT(D4409),RIGHT(D4409,5),TEXT(D4409,"mm/dd"))</f>
        <v>05/24</v>
      </c>
      <c r="G4409" s="39">
        <f>SUM(MID(E4409,1,1),MID(E4409,2,1),MID(E4409,3,1),MID(E4409,4,1),MID(F4409,1,1),MID(F4409,2,1),MID(F4409,4,1),MID(F4409,5,1))</f>
        <v>28</v>
      </c>
      <c r="H4409" s="41">
        <f>IF(MOD(G4409,9)=0,9,MOD(G4409,9))</f>
        <v>1</v>
      </c>
      <c r="I4409" s="45" t="str">
        <f>IFERROR(MID("日月火水木金土",WEEKDAY(D4409),1),"")</f>
        <v>水</v>
      </c>
      <c r="J4409" s="304" t="s">
        <v>2093</v>
      </c>
      <c r="K4409" s="202" t="str">
        <f>VLOOKUP(F4409,石と花メイン,3,FALSE)</f>
        <v>◆青玉</v>
      </c>
      <c r="L4409" s="297" t="str">
        <f>VLOOKUP(F4409,石と花メイン,4,FALSE)</f>
        <v>ヘリオトロープ【木立瑠璃草】</v>
      </c>
      <c r="M4409" s="393">
        <f>IF(OR(MONTH(F4409)&lt;7,AND(MONTH(F4409)=7,DAY(F4409)&lt;=25)),
MOD(SUM((E4409-1901)*365,259),260),
MOD(SUM((E4409-1900)*365,259),260))</f>
        <v>59</v>
      </c>
      <c r="N4409" s="390">
        <f>IF(AND(MONTH(F4409)=7,DAY(F4409)&gt;25),1,
ROUNDDOWN((SUM(VLOOKUP(MONTH(F4409),D暦変換用数値,2,FALSE),DAY(F4409))/28)+1,0))</f>
        <v>11</v>
      </c>
      <c r="O4409" s="205">
        <f>IF(AND(MONTH(F4409)=7,DAY(F4409)&gt;25),DAY(F4409)-25,
MOD((SUM(VLOOKUP(MONTH(F4409),D暦変換用数値,2,FALSE),DAY(F4409))),28)+1)</f>
        <v>23</v>
      </c>
      <c r="P4409" s="406">
        <f>IF(OR(MONTH(F4409)&lt;7,AND(MONTH(F4409)=7,DAY(F4409)&lt;=25)),
MOD(SUM((E4409-1901)*365,(N4409-1)*28,O4409,258),260),
MOD(SUM((E4409-1900)*365,(N4409-1)*28,O4409,258),260))</f>
        <v>101</v>
      </c>
      <c r="Q4409" s="372" t="str">
        <f>VLOOKUP(MOD(P4409,4),色,2,FALSE)</f>
        <v>赤い</v>
      </c>
      <c r="R4409" s="290" t="str">
        <f>VLOOKUP(MOD(P4409,13),銀河の音,2,FALSE)</f>
        <v>惑星の</v>
      </c>
      <c r="S4409" s="383" t="str">
        <f>VLOOKUP(MOD(P4409,20),太陽の紋章,2,FALSE)</f>
        <v>竜</v>
      </c>
      <c r="T4409" s="98" t="s">
        <v>3736</v>
      </c>
    </row>
    <row r="4410" spans="1:20">
      <c r="A4410" s="50" t="str">
        <f>VLOOKUP(MOD(E4410,10),十干,2,FALSE)</f>
        <v>辛</v>
      </c>
      <c r="B4410" s="199" t="str">
        <f>VLOOKUP(MOD(E4410,12),十二支,3,FALSE)</f>
        <v xml:space="preserve">12 海 </v>
      </c>
      <c r="C4410" s="201" t="str">
        <f>VLOOKUP(F4410,星座,3,TRUE)</f>
        <v xml:space="preserve">03 水 </v>
      </c>
      <c r="D4410" s="531">
        <v>22432</v>
      </c>
      <c r="E4410" s="1">
        <f>IFERROR(YEAR(D4410),LEFT(D4410,4))</f>
        <v>1961</v>
      </c>
      <c r="F4410" s="1" t="str">
        <f>IF(ISTEXT(D4410),RIGHT(D4410,5),TEXT(D4410,"mm/dd"))</f>
        <v>05/31</v>
      </c>
      <c r="G4410" s="39">
        <f>SUM(MID(E4410,1,1),MID(E4410,2,1),MID(E4410,3,1),MID(E4410,4,1),MID(F4410,1,1),MID(F4410,2,1),MID(F4410,4,1),MID(F4410,5,1))</f>
        <v>26</v>
      </c>
      <c r="H4410" s="41">
        <f>IF(MOD(G4410,9)=0,9,MOD(G4410,9))</f>
        <v>8</v>
      </c>
      <c r="I4410" s="45" t="str">
        <f>IFERROR(MID("日月火水木金土",WEEKDAY(D4410),1),"")</f>
        <v>水</v>
      </c>
      <c r="J4410" s="304" t="s">
        <v>2094</v>
      </c>
      <c r="K4410" s="202" t="str">
        <f>VLOOKUP(F4410,石と花メイン,3,FALSE)</f>
        <v>◆翠玉</v>
      </c>
      <c r="L4410" s="297" t="str">
        <f>VLOOKUP(F4410,石と花メイン,4,FALSE)</f>
        <v>シラー【大蔓穂】</v>
      </c>
      <c r="M4410" s="393">
        <f>IF(OR(MONTH(F4410)&lt;7,AND(MONTH(F4410)=7,DAY(F4410)&lt;=25)),
MOD(SUM((E4410-1901)*365,259),260),
MOD(SUM((E4410-1900)*365,259),260))</f>
        <v>59</v>
      </c>
      <c r="N4410" s="390">
        <f>IF(AND(MONTH(F4410)=7,DAY(F4410)&gt;25),1,
ROUNDDOWN((SUM(VLOOKUP(MONTH(F4410),D暦変換用数値,2,FALSE),DAY(F4410))/28)+1,0))</f>
        <v>12</v>
      </c>
      <c r="O4410" s="205">
        <f>IF(AND(MONTH(F4410)=7,DAY(F4410)&gt;25),DAY(F4410)-25,
MOD((SUM(VLOOKUP(MONTH(F4410),D暦変換用数値,2,FALSE),DAY(F4410))),28)+1)</f>
        <v>2</v>
      </c>
      <c r="P4410" s="406">
        <f>IF(OR(MONTH(F4410)&lt;7,AND(MONTH(F4410)=7,DAY(F4410)&lt;=25)),
MOD(SUM((E4410-1901)*365,(N4410-1)*28,O4410,258),260),
MOD(SUM((E4410-1900)*365,(N4410-1)*28,O4410,258),260))</f>
        <v>108</v>
      </c>
      <c r="Q4410" s="373" t="str">
        <f>VLOOKUP(MOD(P4410,4),色,2,FALSE)</f>
        <v>黄色い</v>
      </c>
      <c r="R4410" s="291" t="str">
        <f>VLOOKUP(MOD(P4410,13),銀河の音,2,FALSE)</f>
        <v>自己存在の</v>
      </c>
      <c r="S4410" s="384" t="str">
        <f>VLOOKUP(MOD(P4410,20),太陽の紋章,2,FALSE)</f>
        <v>星</v>
      </c>
      <c r="T4410" s="103" t="s">
        <v>6507</v>
      </c>
    </row>
    <row r="4411" spans="1:20">
      <c r="A4411" s="282" t="str">
        <f>VLOOKUP(MOD(E4411,10),十干,2,FALSE)</f>
        <v>辛</v>
      </c>
      <c r="B4411" s="283" t="str">
        <f>VLOOKUP(MOD(E4411,12),十二支,3,FALSE)</f>
        <v xml:space="preserve">12 海 </v>
      </c>
      <c r="C4411" s="287" t="str">
        <f>VLOOKUP(F4411,星座,3,TRUE)</f>
        <v xml:space="preserve">03 水 </v>
      </c>
      <c r="D4411" s="533">
        <v>22438</v>
      </c>
      <c r="E4411" s="83">
        <f>IFERROR(YEAR(D4411),LEFT(D4411,4))</f>
        <v>1961</v>
      </c>
      <c r="F4411" s="83" t="str">
        <f>IF(ISTEXT(D4411),RIGHT(D4411,5),TEXT(D4411,"mm/dd"))</f>
        <v>06/06</v>
      </c>
      <c r="G4411" s="88">
        <f>SUM(MID(E4411,1,1),MID(E4411,2,1),MID(E4411,3,1),MID(E4411,4,1),MID(F4411,1,1),MID(F4411,2,1),MID(F4411,4,1),MID(F4411,5,1))</f>
        <v>29</v>
      </c>
      <c r="H4411" s="88">
        <f>IF(MOD(G4411,9)=0,9,MOD(G4411,9))</f>
        <v>2</v>
      </c>
      <c r="I4411" s="83" t="str">
        <f>IFERROR(MID("日月火水木金土",WEEKDAY(D4411),1),"")</f>
        <v>火</v>
      </c>
      <c r="J4411" s="303" t="s">
        <v>492</v>
      </c>
      <c r="K4411" s="87" t="str">
        <f>VLOOKUP(F4411,石と花メイン,3,FALSE)</f>
        <v>■瑪瑙</v>
      </c>
      <c r="L4411" s="296" t="str">
        <f>VLOOKUP(F4411,石と花メイン,4,FALSE)</f>
        <v>文目/菖蒲【アイリス】</v>
      </c>
      <c r="M4411" s="392">
        <f>IF(OR(MONTH(F4411)&lt;7,AND(MONTH(F4411)=7,DAY(F4411)&lt;=25)),
MOD(SUM((E4411-1901)*365,259),260),
MOD(SUM((E4411-1900)*365,259),260))</f>
        <v>59</v>
      </c>
      <c r="N4411" s="330">
        <f>IF(AND(MONTH(F4411)=7,DAY(F4411)&gt;25),1,
ROUNDDOWN((SUM(VLOOKUP(MONTH(F4411),D暦変換用数値,2,FALSE),DAY(F4411))/28)+1,0))</f>
        <v>12</v>
      </c>
      <c r="O4411" s="84">
        <f>IF(AND(MONTH(F4411)=7,DAY(F4411)&gt;25),DAY(F4411)-25,
MOD((SUM(VLOOKUP(MONTH(F4411),D暦変換用数値,2,FALSE),DAY(F4411))),28)+1)</f>
        <v>8</v>
      </c>
      <c r="P4411" s="405">
        <f>IF(OR(MONTH(F4411)&lt;7,AND(MONTH(F4411)=7,DAY(F4411)&lt;=25)),
MOD(SUM((E4411-1901)*365,(N4411-1)*28,O4411,258),260),
MOD(SUM((E4411-1900)*365,(N4411-1)*28,O4411,258),260))</f>
        <v>114</v>
      </c>
      <c r="Q4411" s="371" t="str">
        <f>VLOOKUP(MOD(P4411,4),色,2,FALSE)</f>
        <v>白い</v>
      </c>
      <c r="R4411" s="289" t="str">
        <f>VLOOKUP(MOD(P4411,13),銀河の音,2,FALSE)</f>
        <v>惑星の</v>
      </c>
      <c r="S4411" s="382" t="str">
        <f>VLOOKUP(MOD(P4411,20),太陽の紋章,2,FALSE)</f>
        <v>魔法使い</v>
      </c>
      <c r="T4411" s="95" t="s">
        <v>3622</v>
      </c>
    </row>
    <row r="4412" spans="1:20">
      <c r="A4412" s="50" t="str">
        <f>VLOOKUP(MOD(E4412,10),十干,2,FALSE)</f>
        <v>辛</v>
      </c>
      <c r="B4412" s="199" t="str">
        <f>VLOOKUP(MOD(E4412,12),十二支,3,FALSE)</f>
        <v xml:space="preserve">12 海 </v>
      </c>
      <c r="C4412" s="201" t="str">
        <f>VLOOKUP(F4412,星座,3,TRUE)</f>
        <v xml:space="preserve">03 水 </v>
      </c>
      <c r="D4412" s="531">
        <v>22439</v>
      </c>
      <c r="E4412" s="1">
        <f>IFERROR(YEAR(D4412),LEFT(D4412,4))</f>
        <v>1961</v>
      </c>
      <c r="F4412" s="1" t="str">
        <f>IF(ISTEXT(D4412),RIGHT(D4412,5),TEXT(D4412,"mm/dd"))</f>
        <v>06/07</v>
      </c>
      <c r="G4412" s="39">
        <f>SUM(MID(E4412,1,1),MID(E4412,2,1),MID(E4412,3,1),MID(E4412,4,1),MID(F4412,1,1),MID(F4412,2,1),MID(F4412,4,1),MID(F4412,5,1))</f>
        <v>30</v>
      </c>
      <c r="H4412" s="41">
        <f>IF(MOD(G4412,9)=0,9,MOD(G4412,9))</f>
        <v>3</v>
      </c>
      <c r="I4412" s="45" t="str">
        <f>IFERROR(MID("日月火水木金土",WEEKDAY(D4412),1),"")</f>
        <v>水</v>
      </c>
      <c r="J4412" s="304" t="s">
        <v>2095</v>
      </c>
      <c r="K4412" s="202" t="str">
        <f>VLOOKUP(F4412,石と花メイン,3,FALSE)</f>
        <v>◆翠玉</v>
      </c>
      <c r="L4412" s="297" t="str">
        <f>VLOOKUP(F4412,石と花メイン,4,FALSE)</f>
        <v>梔子【ガーデニア】</v>
      </c>
      <c r="M4412" s="393">
        <f>IF(OR(MONTH(F4412)&lt;7,AND(MONTH(F4412)=7,DAY(F4412)&lt;=25)),
MOD(SUM((E4412-1901)*365,259),260),
MOD(SUM((E4412-1900)*365,259),260))</f>
        <v>59</v>
      </c>
      <c r="N4412" s="390">
        <f>IF(AND(MONTH(F4412)=7,DAY(F4412)&gt;25),1,
ROUNDDOWN((SUM(VLOOKUP(MONTH(F4412),D暦変換用数値,2,FALSE),DAY(F4412))/28)+1,0))</f>
        <v>12</v>
      </c>
      <c r="O4412" s="205">
        <f>IF(AND(MONTH(F4412)=7,DAY(F4412)&gt;25),DAY(F4412)-25,
MOD((SUM(VLOOKUP(MONTH(F4412),D暦変換用数値,2,FALSE),DAY(F4412))),28)+1)</f>
        <v>9</v>
      </c>
      <c r="P4412" s="406">
        <f>IF(OR(MONTH(F4412)&lt;7,AND(MONTH(F4412)=7,DAY(F4412)&lt;=25)),
MOD(SUM((E4412-1901)*365,(N4412-1)*28,O4412,258),260),
MOD(SUM((E4412-1900)*365,(N4412-1)*28,O4412,258),260))</f>
        <v>115</v>
      </c>
      <c r="Q4412" s="374" t="str">
        <f>VLOOKUP(MOD(P4412,4),色,2,FALSE)</f>
        <v>青い</v>
      </c>
      <c r="R4412" s="292" t="str">
        <f>VLOOKUP(MOD(P4412,13),銀河の音,2,FALSE)</f>
        <v>スペクトルの</v>
      </c>
      <c r="S4412" s="385" t="str">
        <f>VLOOKUP(MOD(P4412,20),太陽の紋章,2,FALSE)</f>
        <v>鷲</v>
      </c>
      <c r="T4412" s="98" t="s">
        <v>3736</v>
      </c>
    </row>
    <row r="4413" spans="1:20">
      <c r="A4413" s="50" t="str">
        <f>VLOOKUP(MOD(E4413,10),十干,2,FALSE)</f>
        <v>辛</v>
      </c>
      <c r="B4413" s="199" t="str">
        <f>VLOOKUP(MOD(E4413,12),十二支,3,FALSE)</f>
        <v xml:space="preserve">12 海 </v>
      </c>
      <c r="C4413" s="201" t="str">
        <f>VLOOKUP(F4413,星座,3,TRUE)</f>
        <v xml:space="preserve">03 水 </v>
      </c>
      <c r="D4413" s="531">
        <v>22441</v>
      </c>
      <c r="E4413" s="1">
        <f>IFERROR(YEAR(D4413),LEFT(D4413,4))</f>
        <v>1961</v>
      </c>
      <c r="F4413" s="1" t="str">
        <f>IF(ISTEXT(D4413),RIGHT(D4413,5),TEXT(D4413,"mm/dd"))</f>
        <v>06/09</v>
      </c>
      <c r="G4413" s="39">
        <f>SUM(MID(E4413,1,1),MID(E4413,2,1),MID(E4413,3,1),MID(E4413,4,1),MID(F4413,1,1),MID(F4413,2,1),MID(F4413,4,1),MID(F4413,5,1))</f>
        <v>32</v>
      </c>
      <c r="H4413" s="41">
        <f>IF(MOD(G4413,9)=0,9,MOD(G4413,9))</f>
        <v>5</v>
      </c>
      <c r="I4413" s="45" t="str">
        <f>IFERROR(MID("日月火水木金土",WEEKDAY(D4413),1),"")</f>
        <v>金</v>
      </c>
      <c r="J4413" s="304" t="s">
        <v>2096</v>
      </c>
      <c r="K4413" s="202" t="str">
        <f>VLOOKUP(F4413,石と花メイン,3,FALSE)</f>
        <v>◆柘榴石</v>
      </c>
      <c r="L4413" s="297" t="str">
        <f>VLOOKUP(F4413,石と花メイン,4,FALSE)</f>
        <v>スイートピー【麝香連理草】</v>
      </c>
      <c r="M4413" s="393">
        <f>IF(OR(MONTH(F4413)&lt;7,AND(MONTH(F4413)=7,DAY(F4413)&lt;=25)),
MOD(SUM((E4413-1901)*365,259),260),
MOD(SUM((E4413-1900)*365,259),260))</f>
        <v>59</v>
      </c>
      <c r="N4413" s="390">
        <f>IF(AND(MONTH(F4413)=7,DAY(F4413)&gt;25),1,
ROUNDDOWN((SUM(VLOOKUP(MONTH(F4413),D暦変換用数値,2,FALSE),DAY(F4413))/28)+1,0))</f>
        <v>12</v>
      </c>
      <c r="O4413" s="205">
        <f>IF(AND(MONTH(F4413)=7,DAY(F4413)&gt;25),DAY(F4413)-25,
MOD((SUM(VLOOKUP(MONTH(F4413),D暦変換用数値,2,FALSE),DAY(F4413))),28)+1)</f>
        <v>11</v>
      </c>
      <c r="P4413" s="406">
        <f>IF(OR(MONTH(F4413)&lt;7,AND(MONTH(F4413)=7,DAY(F4413)&lt;=25)),
MOD(SUM((E4413-1901)*365,(N4413-1)*28,O4413,258),260),
MOD(SUM((E4413-1900)*365,(N4413-1)*28,O4413,258),260))</f>
        <v>117</v>
      </c>
      <c r="Q4413" s="372" t="str">
        <f>VLOOKUP(MOD(P4413,4),色,2,FALSE)</f>
        <v>赤い</v>
      </c>
      <c r="R4413" s="290" t="str">
        <f>VLOOKUP(MOD(P4413,13),銀河の音,2,FALSE)</f>
        <v>宇宙の</v>
      </c>
      <c r="S4413" s="383" t="str">
        <f>VLOOKUP(MOD(P4413,20),太陽の紋章,2,FALSE)</f>
        <v>地球</v>
      </c>
      <c r="T4413" s="103" t="s">
        <v>6507</v>
      </c>
    </row>
    <row r="4414" spans="1:20">
      <c r="A4414" s="50" t="str">
        <f>VLOOKUP(MOD(E4414,10),十干,2,FALSE)</f>
        <v>辛</v>
      </c>
      <c r="B4414" s="199" t="str">
        <f>VLOOKUP(MOD(E4414,12),十二支,3,FALSE)</f>
        <v xml:space="preserve">12 海 </v>
      </c>
      <c r="C4414" s="201" t="str">
        <f>VLOOKUP(F4414,星座,3,TRUE)</f>
        <v xml:space="preserve">03 水 </v>
      </c>
      <c r="D4414" s="535">
        <v>22453</v>
      </c>
      <c r="E4414" s="45">
        <f>IFERROR(YEAR(D4414),LEFT(D4414,4))</f>
        <v>1961</v>
      </c>
      <c r="F4414" s="45" t="str">
        <f>IF(ISTEXT(D4414),RIGHT(D4414,5),TEXT(D4414,"mm/dd"))</f>
        <v>06/21</v>
      </c>
      <c r="G4414" s="41">
        <f>SUM(MID(E4414,1,1),MID(E4414,2,1),MID(E4414,3,1),MID(E4414,4,1),MID(F4414,1,1),MID(F4414,2,1),MID(F4414,4,1),MID(F4414,5,1))</f>
        <v>26</v>
      </c>
      <c r="H4414" s="41">
        <f>IF(MOD(G4414,9)=0,9,MOD(G4414,9))</f>
        <v>8</v>
      </c>
      <c r="I4414" s="45" t="str">
        <f>IFERROR(MID("日月火水木金土",WEEKDAY(D4414),1),"")</f>
        <v>水</v>
      </c>
      <c r="J4414" s="305" t="s">
        <v>4134</v>
      </c>
      <c r="K4414" s="203" t="str">
        <f>VLOOKUP(F4414,石と花メイン,3,FALSE)</f>
        <v>◆青玉</v>
      </c>
      <c r="L4414" s="298" t="str">
        <f>VLOOKUP(F4414,石と花メイン,4,FALSE)</f>
        <v>待宵草【月見草】</v>
      </c>
      <c r="M4414" s="394">
        <f>IF(OR(MONTH(F4414)&lt;7,AND(MONTH(F4414)=7,DAY(F4414)&lt;=25)),
MOD(SUM((E4414-1901)*365,259),260),
MOD(SUM((E4414-1900)*365,259),260))</f>
        <v>59</v>
      </c>
      <c r="N4414" s="391">
        <f>IF(AND(MONTH(F4414)=7,DAY(F4414)&gt;25),1,
ROUNDDOWN((SUM(VLOOKUP(MONTH(F4414),D暦変換用数値,2,FALSE),DAY(F4414))/28)+1,0))</f>
        <v>12</v>
      </c>
      <c r="O4414" s="46">
        <f>IF(AND(MONTH(F4414)=7,DAY(F4414)&gt;25),DAY(F4414)-25,
MOD((SUM(VLOOKUP(MONTH(F4414),D暦変換用数値,2,FALSE),DAY(F4414))),28)+1)</f>
        <v>23</v>
      </c>
      <c r="P4414" s="407">
        <f>IF(OR(MONTH(F4414)&lt;7,AND(MONTH(F4414)=7,DAY(F4414)&lt;=25)),
MOD(SUM((E4414-1901)*365,(N4414-1)*28,O4414,258),260),
MOD(SUM((E4414-1900)*365,(N4414-1)*28,O4414,258),260))</f>
        <v>129</v>
      </c>
      <c r="Q4414" s="372" t="str">
        <f>VLOOKUP(MOD(P4414,4),色,2,FALSE)</f>
        <v>赤い</v>
      </c>
      <c r="R4414" s="290" t="str">
        <f>VLOOKUP(MOD(P4414,13),銀河の音,2,FALSE)</f>
        <v>水晶の</v>
      </c>
      <c r="S4414" s="383" t="str">
        <f>VLOOKUP(MOD(P4414,20),太陽の紋章,2,FALSE)</f>
        <v>月</v>
      </c>
      <c r="T4414" s="79"/>
    </row>
    <row r="4415" spans="1:20">
      <c r="A4415" s="50" t="str">
        <f>VLOOKUP(MOD(E4415,10),十干,2,FALSE)</f>
        <v>癸</v>
      </c>
      <c r="B4415" s="199" t="str">
        <f>VLOOKUP(MOD(E4415,12),十二支,3,FALSE)</f>
        <v xml:space="preserve">12 海 </v>
      </c>
      <c r="C4415" s="201" t="str">
        <f>VLOOKUP(F4415,星座,3,TRUE)</f>
        <v xml:space="preserve">03 水 </v>
      </c>
      <c r="D4415" s="531">
        <v>26805</v>
      </c>
      <c r="E4415" s="1">
        <f>IFERROR(YEAR(D4415),LEFT(D4415,4))</f>
        <v>1973</v>
      </c>
      <c r="F4415" s="1" t="str">
        <f>IF(ISTEXT(D4415),RIGHT(D4415,5),TEXT(D4415,"mm/dd"))</f>
        <v>05/21</v>
      </c>
      <c r="G4415" s="39">
        <f>SUM(MID(E4415,1,1),MID(E4415,2,1),MID(E4415,3,1),MID(E4415,4,1),MID(F4415,1,1),MID(F4415,2,1),MID(F4415,4,1),MID(F4415,5,1))</f>
        <v>28</v>
      </c>
      <c r="H4415" s="41">
        <f>IF(MOD(G4415,9)=0,9,MOD(G4415,9))</f>
        <v>1</v>
      </c>
      <c r="I4415" s="45" t="str">
        <f>IFERROR(MID("日月火水木金土",WEEKDAY(D4415),1),"")</f>
        <v>月</v>
      </c>
      <c r="J4415" s="304" t="s">
        <v>2097</v>
      </c>
      <c r="K4415" s="202" t="str">
        <f>VLOOKUP(F4415,石と花メイン,3,FALSE)</f>
        <v>■紅水晶</v>
      </c>
      <c r="L4415" s="297" t="str">
        <f>VLOOKUP(F4415,石と花メイン,4,FALSE)</f>
        <v>藤【二季草】</v>
      </c>
      <c r="M4415" s="393">
        <f>IF(OR(MONTH(F4415)&lt;7,AND(MONTH(F4415)=7,DAY(F4415)&lt;=25)),
MOD(SUM((E4415-1901)*365,259),260),
MOD(SUM((E4415-1900)*365,259),260))</f>
        <v>19</v>
      </c>
      <c r="N4415" s="390">
        <f>IF(AND(MONTH(F4415)=7,DAY(F4415)&gt;25),1,
ROUNDDOWN((SUM(VLOOKUP(MONTH(F4415),D暦変換用数値,2,FALSE),DAY(F4415))/28)+1,0))</f>
        <v>11</v>
      </c>
      <c r="O4415" s="205">
        <f>IF(AND(MONTH(F4415)=7,DAY(F4415)&gt;25),DAY(F4415)-25,
MOD((SUM(VLOOKUP(MONTH(F4415),D暦変換用数値,2,FALSE),DAY(F4415))),28)+1)</f>
        <v>20</v>
      </c>
      <c r="P4415" s="406">
        <f>IF(OR(MONTH(F4415)&lt;7,AND(MONTH(F4415)=7,DAY(F4415)&lt;=25)),
MOD(SUM((E4415-1901)*365,(N4415-1)*28,O4415,258),260),
MOD(SUM((E4415-1900)*365,(N4415-1)*28,O4415,258),260))</f>
        <v>58</v>
      </c>
      <c r="Q4415" s="375" t="str">
        <f>VLOOKUP(MOD(P4415,4),色,2,FALSE)</f>
        <v>白い</v>
      </c>
      <c r="R4415" s="293" t="str">
        <f>VLOOKUP(MOD(P4415,13),銀河の音,2,FALSE)</f>
        <v>律動の</v>
      </c>
      <c r="S4415" s="386" t="str">
        <f>VLOOKUP(MOD(P4415,20),太陽の紋章,2,FALSE)</f>
        <v>鏡</v>
      </c>
      <c r="T4415" s="98" t="s">
        <v>3736</v>
      </c>
    </row>
    <row r="4416" spans="1:20">
      <c r="A4416" s="50" t="str">
        <f>VLOOKUP(MOD(E4416,10),十干,2,FALSE)</f>
        <v>癸</v>
      </c>
      <c r="B4416" s="199" t="str">
        <f>VLOOKUP(MOD(E4416,12),十二支,3,FALSE)</f>
        <v xml:space="preserve">12 海 </v>
      </c>
      <c r="C4416" s="201" t="str">
        <f>VLOOKUP(F4416,星座,3,TRUE)</f>
        <v xml:space="preserve">03 水 </v>
      </c>
      <c r="D4416" s="535">
        <v>26829</v>
      </c>
      <c r="E4416" s="45">
        <f>IFERROR(YEAR(D4416),LEFT(D4416,4))</f>
        <v>1973</v>
      </c>
      <c r="F4416" s="45" t="str">
        <f>IF(ISTEXT(D4416),RIGHT(D4416,5),TEXT(D4416,"mm/dd"))</f>
        <v>06/14</v>
      </c>
      <c r="G4416" s="41">
        <f>SUM(MID(E4416,1,1),MID(E4416,2,1),MID(E4416,3,1),MID(E4416,4,1),MID(F4416,1,1),MID(F4416,2,1),MID(F4416,4,1),MID(F4416,5,1))</f>
        <v>31</v>
      </c>
      <c r="H4416" s="41">
        <f>IF(MOD(G4416,9)=0,9,MOD(G4416,9))</f>
        <v>4</v>
      </c>
      <c r="I4416" s="45" t="str">
        <f>IFERROR(MID("日月火水木金土",WEEKDAY(D4416),1),"")</f>
        <v>木</v>
      </c>
      <c r="J4416" s="305" t="s">
        <v>1630</v>
      </c>
      <c r="K4416" s="203" t="str">
        <f>VLOOKUP(F4416,石と花メイン,3,FALSE)</f>
        <v>○真珠</v>
      </c>
      <c r="L4416" s="298" t="str">
        <f>VLOOKUP(F4416,石と花メイン,4,FALSE)</f>
        <v>瑠璃繁縷【アナガリス】</v>
      </c>
      <c r="M4416" s="394">
        <f>IF(OR(MONTH(F4416)&lt;7,AND(MONTH(F4416)=7,DAY(F4416)&lt;=25)),
MOD(SUM((E4416-1901)*365,259),260),
MOD(SUM((E4416-1900)*365,259),260))</f>
        <v>19</v>
      </c>
      <c r="N4416" s="391">
        <f>IF(AND(MONTH(F4416)=7,DAY(F4416)&gt;25),1,
ROUNDDOWN((SUM(VLOOKUP(MONTH(F4416),D暦変換用数値,2,FALSE),DAY(F4416))/28)+1,0))</f>
        <v>12</v>
      </c>
      <c r="O4416" s="46">
        <f>IF(AND(MONTH(F4416)=7,DAY(F4416)&gt;25),DAY(F4416)-25,
MOD((SUM(VLOOKUP(MONTH(F4416),D暦変換用数値,2,FALSE),DAY(F4416))),28)+1)</f>
        <v>16</v>
      </c>
      <c r="P4416" s="407">
        <f>IF(OR(MONTH(F4416)&lt;7,AND(MONTH(F4416)=7,DAY(F4416)&lt;=25)),
MOD(SUM((E4416-1901)*365,(N4416-1)*28,O4416,258),260),
MOD(SUM((E4416-1900)*365,(N4416-1)*28,O4416,258),260))</f>
        <v>82</v>
      </c>
      <c r="Q4416" s="375" t="str">
        <f>VLOOKUP(MOD(P4416,4),色,2,FALSE)</f>
        <v>白い</v>
      </c>
      <c r="R4416" s="293" t="str">
        <f>VLOOKUP(MOD(P4416,13),銀河の音,2,FALSE)</f>
        <v>自己存在の</v>
      </c>
      <c r="S4416" s="386" t="str">
        <f>VLOOKUP(MOD(P4416,20),太陽の紋章,2,FALSE)</f>
        <v>風</v>
      </c>
      <c r="T4416" s="101" t="s">
        <v>3498</v>
      </c>
    </row>
    <row r="4417" spans="1:20">
      <c r="A4417" s="50" t="str">
        <f>VLOOKUP(MOD(E4417,10),十干,2,FALSE)</f>
        <v>癸</v>
      </c>
      <c r="B4417" s="199" t="str">
        <f>VLOOKUP(MOD(E4417,12),十二支,3,FALSE)</f>
        <v xml:space="preserve">12 海 </v>
      </c>
      <c r="C4417" s="201" t="str">
        <f>VLOOKUP(F4417,星座,3,TRUE)</f>
        <v xml:space="preserve">03 水 </v>
      </c>
      <c r="D4417" s="531">
        <v>26834</v>
      </c>
      <c r="E4417" s="1">
        <f>IFERROR(YEAR(D4417),LEFT(D4417,4))</f>
        <v>1973</v>
      </c>
      <c r="F4417" s="1" t="str">
        <f>IF(ISTEXT(D4417),RIGHT(D4417,5),TEXT(D4417,"mm/dd"))</f>
        <v>06/19</v>
      </c>
      <c r="G4417" s="39">
        <f>SUM(MID(E4417,1,1),MID(E4417,2,1),MID(E4417,3,1),MID(E4417,4,1),MID(F4417,1,1),MID(F4417,2,1),MID(F4417,4,1),MID(F4417,5,1))</f>
        <v>36</v>
      </c>
      <c r="H4417" s="41">
        <f>IF(MOD(G4417,9)=0,9,MOD(G4417,9))</f>
        <v>9</v>
      </c>
      <c r="I4417" s="45" t="str">
        <f>IFERROR(MID("日月火水木金土",WEEKDAY(D4417),1),"")</f>
        <v>火</v>
      </c>
      <c r="J4417" s="304" t="s">
        <v>2098</v>
      </c>
      <c r="K4417" s="202" t="str">
        <f>VLOOKUP(F4417,石と花メイン,3,FALSE)</f>
        <v>□水晶</v>
      </c>
      <c r="L4417" s="297" t="str">
        <f>VLOOKUP(F4417,石と花メイン,4,FALSE)</f>
        <v>イキシア【槍水仙】</v>
      </c>
      <c r="M4417" s="393">
        <f>IF(OR(MONTH(F4417)&lt;7,AND(MONTH(F4417)=7,DAY(F4417)&lt;=25)),
MOD(SUM((E4417-1901)*365,259),260),
MOD(SUM((E4417-1900)*365,259),260))</f>
        <v>19</v>
      </c>
      <c r="N4417" s="390">
        <f>IF(AND(MONTH(F4417)=7,DAY(F4417)&gt;25),1,
ROUNDDOWN((SUM(VLOOKUP(MONTH(F4417),D暦変換用数値,2,FALSE),DAY(F4417))/28)+1,0))</f>
        <v>12</v>
      </c>
      <c r="O4417" s="205">
        <f>IF(AND(MONTH(F4417)=7,DAY(F4417)&gt;25),DAY(F4417)-25,
MOD((SUM(VLOOKUP(MONTH(F4417),D暦変換用数値,2,FALSE),DAY(F4417))),28)+1)</f>
        <v>21</v>
      </c>
      <c r="P4417" s="406">
        <f>IF(OR(MONTH(F4417)&lt;7,AND(MONTH(F4417)=7,DAY(F4417)&lt;=25)),
MOD(SUM((E4417-1901)*365,(N4417-1)*28,O4417,258),260),
MOD(SUM((E4417-1900)*365,(N4417-1)*28,O4417,258),260))</f>
        <v>87</v>
      </c>
      <c r="Q4417" s="374" t="str">
        <f>VLOOKUP(MOD(P4417,4),色,2,FALSE)</f>
        <v>青い</v>
      </c>
      <c r="R4417" s="292" t="str">
        <f>VLOOKUP(MOD(P4417,13),銀河の音,2,FALSE)</f>
        <v>太陽の</v>
      </c>
      <c r="S4417" s="385" t="str">
        <f>VLOOKUP(MOD(P4417,20),太陽の紋章,2,FALSE)</f>
        <v>手</v>
      </c>
      <c r="T4417" s="111" t="s">
        <v>900</v>
      </c>
    </row>
    <row r="4418" spans="1:20">
      <c r="A4418" s="49" t="str">
        <f>VLOOKUP(MOD(E4418,10),十干,2,FALSE)</f>
        <v>乙</v>
      </c>
      <c r="B4418" s="199" t="str">
        <f>VLOOKUP(MOD(E4418,12),十二支,3,FALSE)</f>
        <v xml:space="preserve">12 海 </v>
      </c>
      <c r="C4418" s="201" t="str">
        <f>VLOOKUP(F4418,星座,3,TRUE)</f>
        <v xml:space="preserve">03 水 </v>
      </c>
      <c r="D4418" s="535">
        <v>31194</v>
      </c>
      <c r="E4418" s="45">
        <f>IFERROR(YEAR(D4418),LEFT(D4418,4))</f>
        <v>1985</v>
      </c>
      <c r="F4418" s="45" t="str">
        <f>IF(ISTEXT(D4418),RIGHT(D4418,5),TEXT(D4418,"mm/dd"))</f>
        <v>05/27</v>
      </c>
      <c r="G4418" s="41">
        <f>SUM(MID(E4418,1,1),MID(E4418,2,1),MID(E4418,3,1),MID(E4418,4,1),MID(F4418,1,1),MID(F4418,2,1),MID(F4418,4,1),MID(F4418,5,1))</f>
        <v>37</v>
      </c>
      <c r="H4418" s="41">
        <f>IF(MOD(G4418,9)=0,9,MOD(G4418,9))</f>
        <v>1</v>
      </c>
      <c r="I4418" s="45" t="str">
        <f>IFERROR(MID("日月火水木金土",WEEKDAY(D4418),1),"")</f>
        <v>月</v>
      </c>
      <c r="J4418" s="305" t="s">
        <v>6290</v>
      </c>
      <c r="K4418" s="203" t="str">
        <f>VLOOKUP(F4418,石と花メイン,3,FALSE)</f>
        <v>◇金剛石</v>
      </c>
      <c r="L4418" s="298" t="str">
        <f>VLOOKUP(F4418,石と花メイン,4,FALSE)</f>
        <v>蔓薔薇</v>
      </c>
      <c r="M4418" s="394">
        <f>IF(OR(MONTH(F4418)&lt;7,AND(MONTH(F4418)=7,DAY(F4418)&lt;=25)),
MOD(SUM((E4418-1901)*365,259),260),
MOD(SUM((E4418-1900)*365,259),260))</f>
        <v>239</v>
      </c>
      <c r="N4418" s="391">
        <f>IF(AND(MONTH(F4418)=7,DAY(F4418)&gt;25),1,
ROUNDDOWN((SUM(VLOOKUP(MONTH(F4418),D暦変換用数値,2,FALSE),DAY(F4418))/28)+1,0))</f>
        <v>11</v>
      </c>
      <c r="O4418" s="46">
        <f>IF(AND(MONTH(F4418)=7,DAY(F4418)&gt;25),DAY(F4418)-25,
MOD((SUM(VLOOKUP(MONTH(F4418),D暦変換用数値,2,FALSE),DAY(F4418))),28)+1)</f>
        <v>26</v>
      </c>
      <c r="P4418" s="407">
        <f>IF(OR(MONTH(F4418)&lt;7,AND(MONTH(F4418)=7,DAY(F4418)&lt;=25)),
MOD(SUM((E4418-1901)*365,(N4418-1)*28,O4418,258),260),
MOD(SUM((E4418-1900)*365,(N4418-1)*28,O4418,258),260))</f>
        <v>24</v>
      </c>
      <c r="Q4418" s="373" t="str">
        <f>VLOOKUP(MOD(P4418,4),色,2,FALSE)</f>
        <v>黄色い</v>
      </c>
      <c r="R4418" s="291" t="str">
        <f>VLOOKUP(MOD(P4418,13),銀河の音,2,FALSE)</f>
        <v>スペクトルの</v>
      </c>
      <c r="S4418" s="384" t="str">
        <f>VLOOKUP(MOD(P4418,20),太陽の紋章,2,FALSE)</f>
        <v>種</v>
      </c>
      <c r="T4418" s="79"/>
    </row>
    <row r="4419" spans="1:20">
      <c r="A4419" s="334" t="str">
        <f>VLOOKUP(MOD(E4419,10),十干,2,FALSE)</f>
        <v>乙</v>
      </c>
      <c r="B4419" s="331" t="str">
        <f>VLOOKUP(MOD(E4419,12),十二支,3,FALSE)</f>
        <v xml:space="preserve">12 海 </v>
      </c>
      <c r="C4419" s="336" t="str">
        <f>VLOOKUP(F4419,星座,3,TRUE)</f>
        <v xml:space="preserve">03 水 </v>
      </c>
      <c r="D4419" s="534">
        <v>31203</v>
      </c>
      <c r="E4419" s="131">
        <f>IFERROR(YEAR(D4419),LEFT(D4419,4))</f>
        <v>1985</v>
      </c>
      <c r="F4419" s="131" t="str">
        <f>IF(ISTEXT(D4419),RIGHT(D4419,5),TEXT(D4419,"mm/dd"))</f>
        <v>06/05</v>
      </c>
      <c r="G4419" s="133">
        <f>SUM(MID(E4419,1,1),MID(E4419,2,1),MID(E4419,3,1),MID(E4419,4,1),MID(F4419,1,1),MID(F4419,2,1),MID(F4419,4,1),MID(F4419,5,1))</f>
        <v>34</v>
      </c>
      <c r="H4419" s="133">
        <f>IF(MOD(G4419,9)=0,9,MOD(G4419,9))</f>
        <v>7</v>
      </c>
      <c r="I4419" s="131" t="str">
        <f>IFERROR(MID("日月火水木金土",WEEKDAY(D4419),1),"")</f>
        <v>水</v>
      </c>
      <c r="J4419" s="306" t="s">
        <v>8436</v>
      </c>
      <c r="K4419" s="335" t="str">
        <f>VLOOKUP(F4419,石と花メイン,3,FALSE)</f>
        <v>◆紅玉</v>
      </c>
      <c r="L4419" s="302" t="str">
        <f>VLOOKUP(F4419,石と花メイン,4,FALSE)</f>
        <v>面高【花慈茹】</v>
      </c>
      <c r="M4419" s="396">
        <f>IF(OR(MONTH(F4419)&lt;7,AND(MONTH(F4419)=7,DAY(F4419)&lt;=25)),
MOD(SUM((E4419-1901)*365,259),260),
MOD(SUM((E4419-1900)*365,259),260))</f>
        <v>239</v>
      </c>
      <c r="N4419" s="335">
        <f>IF(AND(MONTH(F4419)=7,DAY(F4419)&gt;25),1,
ROUNDDOWN((SUM(VLOOKUP(MONTH(F4419),D暦変換用数値,2,FALSE),DAY(F4419))/28)+1,0))</f>
        <v>12</v>
      </c>
      <c r="O4419" s="132">
        <f>IF(AND(MONTH(F4419)=7,DAY(F4419)&gt;25),DAY(F4419)-25,
MOD((SUM(VLOOKUP(MONTH(F4419),D暦変換用数値,2,FALSE),DAY(F4419))),28)+1)</f>
        <v>7</v>
      </c>
      <c r="P4419" s="404">
        <f>IF(OR(MONTH(F4419)&lt;7,AND(MONTH(F4419)=7,DAY(F4419)&lt;=25)),
MOD(SUM((E4419-1901)*365,(N4419-1)*28,O4419,258),260),
MOD(SUM((E4419-1900)*365,(N4419-1)*28,O4419,258),260))</f>
        <v>33</v>
      </c>
      <c r="Q4419" s="376" t="str">
        <f>VLOOKUP(MOD(P4419,4),色,2,FALSE)</f>
        <v>赤い</v>
      </c>
      <c r="R4419" s="333" t="str">
        <f>VLOOKUP(MOD(P4419,13),銀河の音,2,FALSE)</f>
        <v>共振の</v>
      </c>
      <c r="S4419" s="387" t="str">
        <f>VLOOKUP(MOD(P4419,20),太陽の紋章,2,FALSE)</f>
        <v>空歩く者</v>
      </c>
      <c r="T4419" s="145"/>
    </row>
    <row r="4420" spans="1:20">
      <c r="A4420" s="285" t="str">
        <f>VLOOKUP(MOD(E4420,10),十干,2,FALSE)</f>
        <v>乙</v>
      </c>
      <c r="B4420" s="283" t="str">
        <f>VLOOKUP(MOD(E4420,12),十二支,3,FALSE)</f>
        <v xml:space="preserve">12 海 </v>
      </c>
      <c r="C4420" s="287" t="str">
        <f>VLOOKUP(F4420,星座,3,TRUE)</f>
        <v xml:space="preserve">03 水 </v>
      </c>
      <c r="D4420" s="530">
        <v>31204</v>
      </c>
      <c r="E4420" s="83">
        <f>IFERROR(YEAR(D4420),LEFT(D4420,4))</f>
        <v>1985</v>
      </c>
      <c r="F4420" s="83" t="str">
        <f>IF(ISTEXT(D4420),RIGHT(D4420,5),TEXT(D4420,"mm/dd"))</f>
        <v>06/06</v>
      </c>
      <c r="G4420" s="88">
        <f>SUM(MID(E4420,1,1),MID(E4420,2,1),MID(E4420,3,1),MID(E4420,4,1),MID(F4420,1,1),MID(F4420,2,1),MID(F4420,4,1),MID(F4420,5,1))</f>
        <v>35</v>
      </c>
      <c r="H4420" s="88">
        <f>IF(MOD(G4420,9)=0,9,MOD(G4420,9))</f>
        <v>8</v>
      </c>
      <c r="I4420" s="83" t="str">
        <f>IFERROR(MID("日月火水木金土",WEEKDAY(D4420),1),"")</f>
        <v>木</v>
      </c>
      <c r="J4420" s="308" t="s">
        <v>8596</v>
      </c>
      <c r="K4420" s="330" t="str">
        <f>VLOOKUP(F4420,石と花メイン,3,FALSE)</f>
        <v>■瑪瑙</v>
      </c>
      <c r="L4420" s="296" t="str">
        <f>VLOOKUP(F4420,石と花メイン,4,FALSE)</f>
        <v>文目/菖蒲【アイリス】</v>
      </c>
      <c r="M4420" s="392">
        <f>IF(OR(MONTH(F4420)&lt;7,AND(MONTH(F4420)=7,DAY(F4420)&lt;=25)),
MOD(SUM((E4420-1901)*365,259),260),
MOD(SUM((E4420-1900)*365,259),260))</f>
        <v>239</v>
      </c>
      <c r="N4420" s="330">
        <f>IF(AND(MONTH(F4420)=7,DAY(F4420)&gt;25),1,
ROUNDDOWN((SUM(VLOOKUP(MONTH(F4420),D暦変換用数値,2,FALSE),DAY(F4420))/28)+1,0))</f>
        <v>12</v>
      </c>
      <c r="O4420" s="84">
        <f>IF(AND(MONTH(F4420)=7,DAY(F4420)&gt;25),DAY(F4420)-25,
MOD((SUM(VLOOKUP(MONTH(F4420),D暦変換用数値,2,FALSE),DAY(F4420))),28)+1)</f>
        <v>8</v>
      </c>
      <c r="P4420" s="405">
        <f>IF(OR(MONTH(F4420)&lt;7,AND(MONTH(F4420)=7,DAY(F4420)&lt;=25)),
MOD(SUM((E4420-1901)*365,(N4420-1)*28,O4420,258),260),
MOD(SUM((E4420-1900)*365,(N4420-1)*28,O4420,258),260))</f>
        <v>34</v>
      </c>
      <c r="Q4420" s="371" t="str">
        <f>VLOOKUP(MOD(P4420,4),色,2,FALSE)</f>
        <v>白い</v>
      </c>
      <c r="R4420" s="289" t="str">
        <f>VLOOKUP(MOD(P4420,13),銀河の音,2,FALSE)</f>
        <v>銀河の</v>
      </c>
      <c r="S4420" s="382" t="str">
        <f>VLOOKUP(MOD(P4420,20),太陽の紋章,2,FALSE)</f>
        <v>魔法使い</v>
      </c>
      <c r="T4420" s="92" t="s">
        <v>8597</v>
      </c>
    </row>
    <row r="4421" spans="1:20">
      <c r="A4421" s="50" t="str">
        <f>VLOOKUP(MOD(E4421,10),十干,2,FALSE)</f>
        <v>乙</v>
      </c>
      <c r="B4421" s="199" t="str">
        <f>VLOOKUP(MOD(E4421,12),十二支,3,FALSE)</f>
        <v xml:space="preserve">12 海 </v>
      </c>
      <c r="C4421" s="201" t="str">
        <f>VLOOKUP(F4421,星座,3,TRUE)</f>
        <v xml:space="preserve">03 水 </v>
      </c>
      <c r="D4421" s="531">
        <v>31213</v>
      </c>
      <c r="E4421" s="1">
        <f>IFERROR(YEAR(D4421),LEFT(D4421,4))</f>
        <v>1985</v>
      </c>
      <c r="F4421" s="1" t="str">
        <f>IF(ISTEXT(D4421),RIGHT(D4421,5),TEXT(D4421,"mm/dd"))</f>
        <v>06/15</v>
      </c>
      <c r="G4421" s="39">
        <f>SUM(MID(E4421,1,1),MID(E4421,2,1),MID(E4421,3,1),MID(E4421,4,1),MID(F4421,1,1),MID(F4421,2,1),MID(F4421,4,1),MID(F4421,5,1))</f>
        <v>35</v>
      </c>
      <c r="H4421" s="41">
        <f>IF(MOD(G4421,9)=0,9,MOD(G4421,9))</f>
        <v>8</v>
      </c>
      <c r="I4421" s="45" t="str">
        <f>IFERROR(MID("日月火水木金土",WEEKDAY(D4421),1),"")</f>
        <v>土</v>
      </c>
      <c r="J4421" s="304" t="s">
        <v>2099</v>
      </c>
      <c r="K4421" s="202" t="str">
        <f>VLOOKUP(F4421,石と花メイン,3,FALSE)</f>
        <v>◆紅玉</v>
      </c>
      <c r="L4421" s="297" t="str">
        <f>VLOOKUP(F4421,石と花メイン,4,FALSE)</f>
        <v>カーネーション【麝香撫子】</v>
      </c>
      <c r="M4421" s="393">
        <f>IF(OR(MONTH(F4421)&lt;7,AND(MONTH(F4421)=7,DAY(F4421)&lt;=25)),
MOD(SUM((E4421-1901)*365,259),260),
MOD(SUM((E4421-1900)*365,259),260))</f>
        <v>239</v>
      </c>
      <c r="N4421" s="390">
        <f>IF(AND(MONTH(F4421)=7,DAY(F4421)&gt;25),1,
ROUNDDOWN((SUM(VLOOKUP(MONTH(F4421),D暦変換用数値,2,FALSE),DAY(F4421))/28)+1,0))</f>
        <v>12</v>
      </c>
      <c r="O4421" s="205">
        <f>IF(AND(MONTH(F4421)=7,DAY(F4421)&gt;25),DAY(F4421)-25,
MOD((SUM(VLOOKUP(MONTH(F4421),D暦変換用数値,2,FALSE),DAY(F4421))),28)+1)</f>
        <v>17</v>
      </c>
      <c r="P4421" s="406">
        <f>IF(OR(MONTH(F4421)&lt;7,AND(MONTH(F4421)=7,DAY(F4421)&lt;=25)),
MOD(SUM((E4421-1901)*365,(N4421-1)*28,O4421,258),260),
MOD(SUM((E4421-1900)*365,(N4421-1)*28,O4421,258),260))</f>
        <v>43</v>
      </c>
      <c r="Q4421" s="374" t="str">
        <f>VLOOKUP(MOD(P4421,4),色,2,FALSE)</f>
        <v>青い</v>
      </c>
      <c r="R4421" s="292" t="str">
        <f>VLOOKUP(MOD(P4421,13),銀河の音,2,FALSE)</f>
        <v>自己存在の</v>
      </c>
      <c r="S4421" s="385" t="str">
        <f>VLOOKUP(MOD(P4421,20),太陽の紋章,2,FALSE)</f>
        <v>夜</v>
      </c>
      <c r="T4421" s="93" t="s">
        <v>6441</v>
      </c>
    </row>
    <row r="4422" spans="1:20">
      <c r="A4422" s="282" t="str">
        <f>VLOOKUP(MOD(E4422,10),十干,2,FALSE)</f>
        <v>乙</v>
      </c>
      <c r="B4422" s="283" t="str">
        <f>VLOOKUP(MOD(E4422,12),十二支,3,FALSE)</f>
        <v xml:space="preserve">12 海 </v>
      </c>
      <c r="C4422" s="287" t="str">
        <f>VLOOKUP(F4422,星座,3,TRUE)</f>
        <v xml:space="preserve">03 水 </v>
      </c>
      <c r="D4422" s="533">
        <v>31215</v>
      </c>
      <c r="E4422" s="83">
        <f>IFERROR(YEAR(D4422),LEFT(D4422,4))</f>
        <v>1985</v>
      </c>
      <c r="F4422" s="83" t="str">
        <f>IF(ISTEXT(D4422),RIGHT(D4422,5),TEXT(D4422,"mm/dd"))</f>
        <v>06/17</v>
      </c>
      <c r="G4422" s="88">
        <f>SUM(MID(E4422,1,1),MID(E4422,2,1),MID(E4422,3,1),MID(E4422,4,1),MID(F4422,1,1),MID(F4422,2,1),MID(F4422,4,1),MID(F4422,5,1))</f>
        <v>37</v>
      </c>
      <c r="H4422" s="88">
        <f>IF(MOD(G4422,9)=0,9,MOD(G4422,9))</f>
        <v>1</v>
      </c>
      <c r="I4422" s="83" t="str">
        <f>IFERROR(MID("日月火水木金土",WEEKDAY(D4422),1),"")</f>
        <v>月</v>
      </c>
      <c r="J4422" s="303" t="s">
        <v>493</v>
      </c>
      <c r="K4422" s="87" t="str">
        <f>VLOOKUP(F4422,石と花メイン,3,FALSE)</f>
        <v>◆青玉</v>
      </c>
      <c r="L4422" s="296" t="str">
        <f>VLOOKUP(F4422,石と花メイン,4,FALSE)</f>
        <v>白詰草【クローバー】</v>
      </c>
      <c r="M4422" s="392">
        <f>IF(OR(MONTH(F4422)&lt;7,AND(MONTH(F4422)=7,DAY(F4422)&lt;=25)),
MOD(SUM((E4422-1901)*365,259),260),
MOD(SUM((E4422-1900)*365,259),260))</f>
        <v>239</v>
      </c>
      <c r="N4422" s="330">
        <f>IF(AND(MONTH(F4422)=7,DAY(F4422)&gt;25),1,
ROUNDDOWN((SUM(VLOOKUP(MONTH(F4422),D暦変換用数値,2,FALSE),DAY(F4422))/28)+1,0))</f>
        <v>12</v>
      </c>
      <c r="O4422" s="84">
        <f>IF(AND(MONTH(F4422)=7,DAY(F4422)&gt;25),DAY(F4422)-25,
MOD((SUM(VLOOKUP(MONTH(F4422),D暦変換用数値,2,FALSE),DAY(F4422))),28)+1)</f>
        <v>19</v>
      </c>
      <c r="P4422" s="405">
        <f>IF(OR(MONTH(F4422)&lt;7,AND(MONTH(F4422)=7,DAY(F4422)&lt;=25)),
MOD(SUM((E4422-1901)*365,(N4422-1)*28,O4422,258),260),
MOD(SUM((E4422-1900)*365,(N4422-1)*28,O4422,258),260))</f>
        <v>45</v>
      </c>
      <c r="Q4422" s="371" t="str">
        <f>VLOOKUP(MOD(P4422,4),色,2,FALSE)</f>
        <v>赤い</v>
      </c>
      <c r="R4422" s="289" t="str">
        <f>VLOOKUP(MOD(P4422,13),銀河の音,2,FALSE)</f>
        <v>律動の</v>
      </c>
      <c r="S4422" s="382" t="str">
        <f>VLOOKUP(MOD(P4422,20),太陽の紋章,2,FALSE)</f>
        <v>蛇</v>
      </c>
      <c r="T4422" s="109" t="s">
        <v>3350</v>
      </c>
    </row>
    <row r="4423" spans="1:20">
      <c r="A4423" s="50" t="str">
        <f>VLOOKUP(MOD(E4423,10),十干,2,FALSE)</f>
        <v>乙</v>
      </c>
      <c r="B4423" s="199" t="str">
        <f>VLOOKUP(MOD(E4423,12),十二支,3,FALSE)</f>
        <v xml:space="preserve">12 海 </v>
      </c>
      <c r="C4423" s="201" t="str">
        <f>VLOOKUP(F4423,星座,3,TRUE)</f>
        <v xml:space="preserve">03 水 </v>
      </c>
      <c r="D4423" s="531">
        <v>31217</v>
      </c>
      <c r="E4423" s="1">
        <f>IFERROR(YEAR(D4423),LEFT(D4423,4))</f>
        <v>1985</v>
      </c>
      <c r="F4423" s="1" t="str">
        <f>IF(ISTEXT(D4423),RIGHT(D4423,5),TEXT(D4423,"mm/dd"))</f>
        <v>06/19</v>
      </c>
      <c r="G4423" s="39">
        <f>SUM(MID(E4423,1,1),MID(E4423,2,1),MID(E4423,3,1),MID(E4423,4,1),MID(F4423,1,1),MID(F4423,2,1),MID(F4423,4,1),MID(F4423,5,1))</f>
        <v>39</v>
      </c>
      <c r="H4423" s="41">
        <f>IF(MOD(G4423,9)=0,9,MOD(G4423,9))</f>
        <v>3</v>
      </c>
      <c r="I4423" s="45" t="str">
        <f>IFERROR(MID("日月火水木金土",WEEKDAY(D4423),1),"")</f>
        <v>水</v>
      </c>
      <c r="J4423" s="304" t="s">
        <v>2100</v>
      </c>
      <c r="K4423" s="202" t="str">
        <f>VLOOKUP(F4423,石と花メイン,3,FALSE)</f>
        <v>□水晶</v>
      </c>
      <c r="L4423" s="297" t="str">
        <f>VLOOKUP(F4423,石と花メイン,4,FALSE)</f>
        <v>イキシア【槍水仙】</v>
      </c>
      <c r="M4423" s="393">
        <f>IF(OR(MONTH(F4423)&lt;7,AND(MONTH(F4423)=7,DAY(F4423)&lt;=25)),
MOD(SUM((E4423-1901)*365,259),260),
MOD(SUM((E4423-1900)*365,259),260))</f>
        <v>239</v>
      </c>
      <c r="N4423" s="390">
        <f>IF(AND(MONTH(F4423)=7,DAY(F4423)&gt;25),1,
ROUNDDOWN((SUM(VLOOKUP(MONTH(F4423),D暦変換用数値,2,FALSE),DAY(F4423))/28)+1,0))</f>
        <v>12</v>
      </c>
      <c r="O4423" s="205">
        <f>IF(AND(MONTH(F4423)=7,DAY(F4423)&gt;25),DAY(F4423)-25,
MOD((SUM(VLOOKUP(MONTH(F4423),D暦変換用数値,2,FALSE),DAY(F4423))),28)+1)</f>
        <v>21</v>
      </c>
      <c r="P4423" s="406">
        <f>IF(OR(MONTH(F4423)&lt;7,AND(MONTH(F4423)=7,DAY(F4423)&lt;=25)),
MOD(SUM((E4423-1901)*365,(N4423-1)*28,O4423,258),260),
MOD(SUM((E4423-1900)*365,(N4423-1)*28,O4423,258),260))</f>
        <v>47</v>
      </c>
      <c r="Q4423" s="374" t="str">
        <f>VLOOKUP(MOD(P4423,4),色,2,FALSE)</f>
        <v>青い</v>
      </c>
      <c r="R4423" s="292" t="str">
        <f>VLOOKUP(MOD(P4423,13),銀河の音,2,FALSE)</f>
        <v>銀河の</v>
      </c>
      <c r="S4423" s="385" t="str">
        <f>VLOOKUP(MOD(P4423,20),太陽の紋章,2,FALSE)</f>
        <v>手</v>
      </c>
      <c r="T4423" s="97" t="s">
        <v>3506</v>
      </c>
    </row>
    <row r="4424" spans="1:20">
      <c r="A4424" s="334" t="str">
        <f>VLOOKUP(MOD(E4424,10),十干,2,FALSE)</f>
        <v>乙</v>
      </c>
      <c r="B4424" s="331" t="str">
        <f>VLOOKUP(MOD(E4424,12),十二支,3,FALSE)</f>
        <v xml:space="preserve">12 海 </v>
      </c>
      <c r="C4424" s="336" t="str">
        <f>VLOOKUP(F4424,星座,3,TRUE)</f>
        <v xml:space="preserve">03 水 </v>
      </c>
      <c r="D4424" s="540">
        <v>31218</v>
      </c>
      <c r="E4424" s="131">
        <f>IFERROR(YEAR(D4424),LEFT(D4424,4))</f>
        <v>1985</v>
      </c>
      <c r="F4424" s="538" t="str">
        <f>IF(ISTEXT(D4424),RIGHT(D4424,5),TEXT(D4424,"mm/dd"))</f>
        <v>06/20</v>
      </c>
      <c r="G4424" s="133">
        <f>SUM(MID(E4424,1,1),MID(E4424,2,1),MID(E4424,3,1),MID(E4424,4,1),MID(F4424,1,1),MID(F4424,2,1),MID(F4424,4,1),MID(F4424,5,1))</f>
        <v>31</v>
      </c>
      <c r="H4424" s="133">
        <f>IF(MOD(G4424,9)=0,9,MOD(G4424,9))</f>
        <v>4</v>
      </c>
      <c r="I4424" s="131" t="str">
        <f>IFERROR(MID("日月火水木金土",WEEKDAY(D4424),1),"")</f>
        <v>木</v>
      </c>
      <c r="J4424" s="306" t="s">
        <v>9325</v>
      </c>
      <c r="K4424" s="335" t="str">
        <f>VLOOKUP(F4424,石と花メイン,3,FALSE)</f>
        <v>■血碧玉</v>
      </c>
      <c r="L4424" s="302" t="str">
        <f>VLOOKUP(F4424,石と花メイン,4,FALSE)</f>
        <v>ベロニカ【瑠璃虎の尾】</v>
      </c>
      <c r="M4424" s="396">
        <f>IF(OR(MONTH(F4424)&lt;7,AND(MONTH(F4424)=7,DAY(F4424)&lt;=25)),
MOD(SUM((E4424-1901)*365,259),260),
MOD(SUM((E4424-1900)*365,259),260))</f>
        <v>239</v>
      </c>
      <c r="N4424" s="335">
        <f>IF(AND(MONTH(F4424)=7,DAY(F4424)&gt;25),1,
ROUNDDOWN((SUM(VLOOKUP(MONTH(F4424),D暦変換用数値,2,FALSE),DAY(F4424))/28)+1,0))</f>
        <v>12</v>
      </c>
      <c r="O4424" s="132">
        <f>IF(AND(MONTH(F4424)=7,DAY(F4424)&gt;25),DAY(F4424)-25,
MOD((SUM(VLOOKUP(MONTH(F4424),D暦変換用数値,2,FALSE),DAY(F4424))),28)+1)</f>
        <v>22</v>
      </c>
      <c r="P4424" s="404">
        <f>IF(OR(MONTH(F4424)&lt;7,AND(MONTH(F4424)=7,DAY(F4424)&lt;=25)),
MOD(SUM((E4424-1901)*365,(N4424-1)*28,O4424,258),260),
MOD(SUM((E4424-1900)*365,(N4424-1)*28,O4424,258),260))</f>
        <v>48</v>
      </c>
      <c r="Q4424" s="376" t="str">
        <f>VLOOKUP(MOD(P4424,4),色,2,FALSE)</f>
        <v>黄色い</v>
      </c>
      <c r="R4424" s="333" t="str">
        <f>VLOOKUP(MOD(P4424,13),銀河の音,2,FALSE)</f>
        <v>太陽の</v>
      </c>
      <c r="S4424" s="387" t="str">
        <f>VLOOKUP(MOD(P4424,20),太陽の紋章,2,FALSE)</f>
        <v>星</v>
      </c>
      <c r="T4424" s="145"/>
    </row>
    <row r="4425" spans="1:20">
      <c r="A4425" s="282" t="str">
        <f>VLOOKUP(MOD(E4425,10),十干,2,FALSE)</f>
        <v>丁</v>
      </c>
      <c r="B4425" s="283" t="str">
        <f>VLOOKUP(MOD(E4425,12),十二支,3,FALSE)</f>
        <v xml:space="preserve">12 海 </v>
      </c>
      <c r="C4425" s="287" t="str">
        <f>VLOOKUP(F4425,星座,3,TRUE)</f>
        <v xml:space="preserve">03 水 </v>
      </c>
      <c r="D4425" s="533">
        <v>35574</v>
      </c>
      <c r="E4425" s="83">
        <f>IFERROR(YEAR(D4425),LEFT(D4425,4))</f>
        <v>1997</v>
      </c>
      <c r="F4425" s="83" t="str">
        <f>IF(ISTEXT(D4425),RIGHT(D4425,5),TEXT(D4425,"mm/dd"))</f>
        <v>05/24</v>
      </c>
      <c r="G4425" s="88">
        <f>SUM(MID(E4425,1,1),MID(E4425,2,1),MID(E4425,3,1),MID(E4425,4,1),MID(F4425,1,1),MID(F4425,2,1),MID(F4425,4,1),MID(F4425,5,1))</f>
        <v>37</v>
      </c>
      <c r="H4425" s="88">
        <f>IF(MOD(G4425,9)=0,9,MOD(G4425,9))</f>
        <v>1</v>
      </c>
      <c r="I4425" s="83" t="str">
        <f>IFERROR(MID("日月火水木金土",WEEKDAY(D4425),1),"")</f>
        <v>土</v>
      </c>
      <c r="J4425" s="303" t="s">
        <v>494</v>
      </c>
      <c r="K4425" s="87" t="str">
        <f>VLOOKUP(F4425,石と花メイン,3,FALSE)</f>
        <v>◆青玉</v>
      </c>
      <c r="L4425" s="296" t="str">
        <f>VLOOKUP(F4425,石と花メイン,4,FALSE)</f>
        <v>ヘリオトロープ【木立瑠璃草】</v>
      </c>
      <c r="M4425" s="392">
        <f>IF(OR(MONTH(F4425)&lt;7,AND(MONTH(F4425)=7,DAY(F4425)&lt;=25)),
MOD(SUM((E4425-1901)*365,259),260),
MOD(SUM((E4425-1900)*365,259),260))</f>
        <v>199</v>
      </c>
      <c r="N4425" s="330">
        <f>IF(AND(MONTH(F4425)=7,DAY(F4425)&gt;25),1,
ROUNDDOWN((SUM(VLOOKUP(MONTH(F4425),D暦変換用数値,2,FALSE),DAY(F4425))/28)+1,0))</f>
        <v>11</v>
      </c>
      <c r="O4425" s="84">
        <f>IF(AND(MONTH(F4425)=7,DAY(F4425)&gt;25),DAY(F4425)-25,
MOD((SUM(VLOOKUP(MONTH(F4425),D暦変換用数値,2,FALSE),DAY(F4425))),28)+1)</f>
        <v>23</v>
      </c>
      <c r="P4425" s="405">
        <f>IF(OR(MONTH(F4425)&lt;7,AND(MONTH(F4425)=7,DAY(F4425)&lt;=25)),
MOD(SUM((E4425-1901)*365,(N4425-1)*28,O4425,258),260),
MOD(SUM((E4425-1900)*365,(N4425-1)*28,O4425,258),260))</f>
        <v>241</v>
      </c>
      <c r="Q4425" s="371" t="str">
        <f>VLOOKUP(MOD(P4425,4),色,2,FALSE)</f>
        <v>赤い</v>
      </c>
      <c r="R4425" s="289" t="str">
        <f>VLOOKUP(MOD(P4425,13),銀河の音,2,FALSE)</f>
        <v>共振の</v>
      </c>
      <c r="S4425" s="382" t="str">
        <f>VLOOKUP(MOD(P4425,20),太陽の紋章,2,FALSE)</f>
        <v>竜</v>
      </c>
      <c r="T4425" s="92" t="s">
        <v>3175</v>
      </c>
    </row>
    <row r="4426" spans="1:20">
      <c r="A4426" s="282" t="str">
        <f>VLOOKUP(MOD(E4426,10),十干,2,FALSE)</f>
        <v>丁</v>
      </c>
      <c r="B4426" s="283" t="str">
        <f>VLOOKUP(MOD(E4426,12),十二支,3,FALSE)</f>
        <v xml:space="preserve">12 海 </v>
      </c>
      <c r="C4426" s="287" t="str">
        <f>VLOOKUP(F4426,星座,3,TRUE)</f>
        <v xml:space="preserve">03 水 </v>
      </c>
      <c r="D4426" s="533">
        <v>35602</v>
      </c>
      <c r="E4426" s="83">
        <f>IFERROR(YEAR(D4426),LEFT(D4426,4))</f>
        <v>1997</v>
      </c>
      <c r="F4426" s="83" t="str">
        <f>IF(ISTEXT(D4426),RIGHT(D4426,5),TEXT(D4426,"mm/dd"))</f>
        <v>06/21</v>
      </c>
      <c r="G4426" s="88">
        <f>SUM(MID(E4426,1,1),MID(E4426,2,1),MID(E4426,3,1),MID(E4426,4,1),MID(F4426,1,1),MID(F4426,2,1),MID(F4426,4,1),MID(F4426,5,1))</f>
        <v>35</v>
      </c>
      <c r="H4426" s="88">
        <f>IF(MOD(G4426,9)=0,9,MOD(G4426,9))</f>
        <v>8</v>
      </c>
      <c r="I4426" s="83" t="str">
        <f>IFERROR(MID("日月火水木金土",WEEKDAY(D4426),1),"")</f>
        <v>土</v>
      </c>
      <c r="J4426" s="303" t="s">
        <v>495</v>
      </c>
      <c r="K4426" s="87" t="str">
        <f>VLOOKUP(F4426,石と花メイン,3,FALSE)</f>
        <v>◆青玉</v>
      </c>
      <c r="L4426" s="296" t="str">
        <f>VLOOKUP(F4426,石と花メイン,4,FALSE)</f>
        <v>待宵草【月見草】</v>
      </c>
      <c r="M4426" s="392">
        <f>IF(OR(MONTH(F4426)&lt;7,AND(MONTH(F4426)=7,DAY(F4426)&lt;=25)),
MOD(SUM((E4426-1901)*365,259),260),
MOD(SUM((E4426-1900)*365,259),260))</f>
        <v>199</v>
      </c>
      <c r="N4426" s="330">
        <f>IF(AND(MONTH(F4426)=7,DAY(F4426)&gt;25),1,
ROUNDDOWN((SUM(VLOOKUP(MONTH(F4426),D暦変換用数値,2,FALSE),DAY(F4426))/28)+1,0))</f>
        <v>12</v>
      </c>
      <c r="O4426" s="84">
        <f>IF(AND(MONTH(F4426)=7,DAY(F4426)&gt;25),DAY(F4426)-25,
MOD((SUM(VLOOKUP(MONTH(F4426),D暦変換用数値,2,FALSE),DAY(F4426))),28)+1)</f>
        <v>23</v>
      </c>
      <c r="P4426" s="405">
        <f>IF(OR(MONTH(F4426)&lt;7,AND(MONTH(F4426)=7,DAY(F4426)&lt;=25)),
MOD(SUM((E4426-1901)*365,(N4426-1)*28,O4426,258),260),
MOD(SUM((E4426-1900)*365,(N4426-1)*28,O4426,258),260))</f>
        <v>9</v>
      </c>
      <c r="Q4426" s="371" t="str">
        <f>VLOOKUP(MOD(P4426,4),色,2,FALSE)</f>
        <v>赤い</v>
      </c>
      <c r="R4426" s="289" t="str">
        <f>VLOOKUP(MOD(P4426,13),銀河の音,2,FALSE)</f>
        <v>太陽の</v>
      </c>
      <c r="S4426" s="382" t="str">
        <f>VLOOKUP(MOD(P4426,20),太陽の紋章,2,FALSE)</f>
        <v>月</v>
      </c>
      <c r="T4426" s="91" t="s">
        <v>3736</v>
      </c>
    </row>
    <row r="4427" spans="1:20">
      <c r="A4427" s="286" t="str">
        <f>VLOOKUP(MOD(E4427,10),十干,2,FALSE)</f>
        <v>己</v>
      </c>
      <c r="B4427" s="283" t="str">
        <f>VLOOKUP(MOD(E4427,12),十二支,3,FALSE)</f>
        <v xml:space="preserve">12 海 </v>
      </c>
      <c r="C4427" s="287" t="str">
        <f>VLOOKUP(F4427,星座,3,TRUE)</f>
        <v xml:space="preserve">03 水 </v>
      </c>
      <c r="D4427" s="530">
        <v>39956</v>
      </c>
      <c r="E4427" s="85">
        <f>IFERROR(YEAR(D4427),LEFT(D4427,4))</f>
        <v>2009</v>
      </c>
      <c r="F4427" s="85" t="str">
        <f>IF(ISTEXT(D4427),RIGHT(D4427,5),TEXT(D4427,"mm/dd"))</f>
        <v>05/23</v>
      </c>
      <c r="G4427" s="89">
        <f>SUM(MID(E4427,1,1),MID(E4427,2,1),MID(E4427,3,1),MID(E4427,4,1),MID(F4427,1,1),MID(F4427,2,1),MID(F4427,4,1),MID(F4427,5,1))</f>
        <v>21</v>
      </c>
      <c r="H4427" s="89">
        <f>IF(MOD(G4427,9)=0,9,MOD(G4427,9))</f>
        <v>3</v>
      </c>
      <c r="I4427" s="85" t="str">
        <f>IFERROR(MID("日月火水木金土",WEEKDAY(D4427),1),"")</f>
        <v>土</v>
      </c>
      <c r="J4427" s="308" t="s">
        <v>6860</v>
      </c>
      <c r="K4427" s="87" t="str">
        <f>VLOOKUP(F4427,石と花メイン,3,FALSE)</f>
        <v>◆猫目石</v>
      </c>
      <c r="L4427" s="300" t="str">
        <f>VLOOKUP(F4427,石と花メイン,4,FALSE)</f>
        <v>カラー【和蘭海芋】</v>
      </c>
      <c r="M4427" s="397">
        <f>IF(OR(MONTH(F4427)&lt;7,AND(MONTH(F4427)=7,DAY(F4427)&lt;=25)),
MOD(SUM((E4427-1901)*365,259),260),
MOD(SUM((E4427-1900)*365,259),260))</f>
        <v>159</v>
      </c>
      <c r="N4427" s="87">
        <f>IF(AND(MONTH(F4427)=7,DAY(F4427)&gt;25),1,
ROUNDDOWN((SUM(VLOOKUP(MONTH(F4427),D暦変換用数値,2,FALSE),DAY(F4427))/28)+1,0))</f>
        <v>11</v>
      </c>
      <c r="O4427" s="82">
        <f>IF(AND(MONTH(F4427)=7,DAY(F4427)&gt;25),DAY(F4427)-25,
MOD((SUM(VLOOKUP(MONTH(F4427),D暦変換用数値,2,FALSE),DAY(F4427))),28)+1)</f>
        <v>22</v>
      </c>
      <c r="P4427" s="409">
        <f>IF(OR(MONTH(F4427)&lt;7,AND(MONTH(F4427)=7,DAY(F4427)&lt;=25)),
MOD(SUM((E4427-1901)*365,(N4427-1)*28,O4427,258),260),
MOD(SUM((E4427-1900)*365,(N4427-1)*28,O4427,258),260))</f>
        <v>200</v>
      </c>
      <c r="Q4427" s="371" t="str">
        <f>VLOOKUP(MOD(P4427,4),色,2,FALSE)</f>
        <v>黄色い</v>
      </c>
      <c r="R4427" s="289" t="str">
        <f>VLOOKUP(MOD(P4427,13),銀河の音,2,FALSE)</f>
        <v>倍音の</v>
      </c>
      <c r="S4427" s="382" t="str">
        <f>VLOOKUP(MOD(P4427,20),太陽の紋章,2,FALSE)</f>
        <v>太陽</v>
      </c>
      <c r="T4427" s="100" t="s">
        <v>9006</v>
      </c>
    </row>
    <row r="4428" spans="1:20">
      <c r="A4428" s="285" t="str">
        <f>VLOOKUP(MOD(E4428,10),十干,2,FALSE)</f>
        <v>己</v>
      </c>
      <c r="B4428" s="283" t="str">
        <f>VLOOKUP(MOD(E4428,12),十二支,3,FALSE)</f>
        <v xml:space="preserve">12 海 </v>
      </c>
      <c r="C4428" s="287" t="str">
        <f>VLOOKUP(F4428,星座,3,TRUE)</f>
        <v xml:space="preserve">03 水 </v>
      </c>
      <c r="D4428" s="530">
        <v>39967</v>
      </c>
      <c r="E4428" s="83">
        <f>IFERROR(YEAR(D4428),LEFT(D4428,4))</f>
        <v>2009</v>
      </c>
      <c r="F4428" s="83" t="str">
        <f>IF(ISTEXT(D4428),RIGHT(D4428,5),TEXT(D4428,"mm/dd"))</f>
        <v>06/03</v>
      </c>
      <c r="G4428" s="88">
        <f>SUM(MID(E4428,1,1),MID(E4428,2,1),MID(E4428,3,1),MID(E4428,4,1),MID(F4428,1,1),MID(F4428,2,1),MID(F4428,4,1),MID(F4428,5,1))</f>
        <v>20</v>
      </c>
      <c r="H4428" s="88">
        <f>IF(MOD(G4428,9)=0,9,MOD(G4428,9))</f>
        <v>2</v>
      </c>
      <c r="I4428" s="83" t="str">
        <f>IFERROR(MID("日月火水木金土",WEEKDAY(D4428),1),"")</f>
        <v>水</v>
      </c>
      <c r="J4428" s="308" t="s">
        <v>8540</v>
      </c>
      <c r="K4428" s="330" t="str">
        <f>VLOOKUP(F4428,石と花メイン,3,FALSE)</f>
        <v>●蛋白石</v>
      </c>
      <c r="L4428" s="296" t="str">
        <f>VLOOKUP(F4428,石と花メイン,4,FALSE)</f>
        <v>亜麻【滑胡麻】</v>
      </c>
      <c r="M4428" s="392">
        <f>IF(OR(MONTH(F4428)&lt;7,AND(MONTH(F4428)=7,DAY(F4428)&lt;=25)),
MOD(SUM((E4428-1901)*365,259),260),
MOD(SUM((E4428-1900)*365,259),260))</f>
        <v>159</v>
      </c>
      <c r="N4428" s="330">
        <f>IF(AND(MONTH(F4428)=7,DAY(F4428)&gt;25),1,
ROUNDDOWN((SUM(VLOOKUP(MONTH(F4428),D暦変換用数値,2,FALSE),DAY(F4428))/28)+1,0))</f>
        <v>12</v>
      </c>
      <c r="O4428" s="84">
        <f>IF(AND(MONTH(F4428)=7,DAY(F4428)&gt;25),DAY(F4428)-25,
MOD((SUM(VLOOKUP(MONTH(F4428),D暦変換用数値,2,FALSE),DAY(F4428))),28)+1)</f>
        <v>5</v>
      </c>
      <c r="P4428" s="405">
        <f>IF(OR(MONTH(F4428)&lt;7,AND(MONTH(F4428)=7,DAY(F4428)&lt;=25)),
MOD(SUM((E4428-1901)*365,(N4428-1)*28,O4428,258),260),
MOD(SUM((E4428-1900)*365,(N4428-1)*28,O4428,258),260))</f>
        <v>211</v>
      </c>
      <c r="Q4428" s="371" t="str">
        <f>VLOOKUP(MOD(P4428,4),色,2,FALSE)</f>
        <v>青い</v>
      </c>
      <c r="R4428" s="289" t="str">
        <f>VLOOKUP(MOD(P4428,13),銀河の音,2,FALSE)</f>
        <v>電気の</v>
      </c>
      <c r="S4428" s="382" t="str">
        <f>VLOOKUP(MOD(P4428,20),太陽の紋章,2,FALSE)</f>
        <v>猿</v>
      </c>
      <c r="T4428" s="338"/>
    </row>
    <row r="4429" spans="1:20">
      <c r="A4429" s="286" t="str">
        <f>VLOOKUP(MOD(E4429,10),十干,2,FALSE)</f>
        <v>己</v>
      </c>
      <c r="B4429" s="283" t="str">
        <f>VLOOKUP(MOD(E4429,12),十二支,3,FALSE)</f>
        <v xml:space="preserve">12 海 </v>
      </c>
      <c r="C4429" s="287" t="str">
        <f>VLOOKUP(F4429,星座,3,TRUE)</f>
        <v xml:space="preserve">03 水 </v>
      </c>
      <c r="D4429" s="530">
        <v>39975</v>
      </c>
      <c r="E4429" s="85">
        <f>IFERROR(YEAR(D4429),LEFT(D4429,4))</f>
        <v>2009</v>
      </c>
      <c r="F4429" s="85" t="str">
        <f>IF(ISTEXT(D4429),RIGHT(D4429,5),TEXT(D4429,"mm/dd"))</f>
        <v>06/11</v>
      </c>
      <c r="G4429" s="89">
        <f>SUM(MID(E4429,1,1),MID(E4429,2,1),MID(E4429,3,1),MID(E4429,4,1),MID(F4429,1,1),MID(F4429,2,1),MID(F4429,4,1),MID(F4429,5,1))</f>
        <v>19</v>
      </c>
      <c r="H4429" s="89">
        <f>IF(MOD(G4429,9)=0,9,MOD(G4429,9))</f>
        <v>1</v>
      </c>
      <c r="I4429" s="85" t="str">
        <f>IFERROR(MID("日月火水木金土",WEEKDAY(D4429),1),"")</f>
        <v>木</v>
      </c>
      <c r="J4429" s="308" t="s">
        <v>6907</v>
      </c>
      <c r="K4429" s="87" t="str">
        <f>VLOOKUP(F4429,石と花メイン,3,FALSE)</f>
        <v>◇金剛石</v>
      </c>
      <c r="L4429" s="300" t="str">
        <f>VLOOKUP(F4429,石と花メイン,4,FALSE)</f>
        <v>アガパンサス【紫君子蘭】</v>
      </c>
      <c r="M4429" s="397">
        <f>IF(OR(MONTH(F4429)&lt;7,AND(MONTH(F4429)=7,DAY(F4429)&lt;=25)),
MOD(SUM((E4429-1901)*365,259),260),
MOD(SUM((E4429-1900)*365,259),260))</f>
        <v>159</v>
      </c>
      <c r="N4429" s="87">
        <f>IF(AND(MONTH(F4429)=7,DAY(F4429)&gt;25),1,
ROUNDDOWN((SUM(VLOOKUP(MONTH(F4429),D暦変換用数値,2,FALSE),DAY(F4429))/28)+1,0))</f>
        <v>12</v>
      </c>
      <c r="O4429" s="82">
        <f>IF(AND(MONTH(F4429)=7,DAY(F4429)&gt;25),DAY(F4429)-25,
MOD((SUM(VLOOKUP(MONTH(F4429),D暦変換用数値,2,FALSE),DAY(F4429))),28)+1)</f>
        <v>13</v>
      </c>
      <c r="P4429" s="409">
        <f>IF(OR(MONTH(F4429)&lt;7,AND(MONTH(F4429)=7,DAY(F4429)&lt;=25)),
MOD(SUM((E4429-1901)*365,(N4429-1)*28,O4429,258),260),
MOD(SUM((E4429-1900)*365,(N4429-1)*28,O4429,258),260))</f>
        <v>219</v>
      </c>
      <c r="Q4429" s="371" t="str">
        <f>VLOOKUP(MOD(P4429,4),色,2,FALSE)</f>
        <v>青い</v>
      </c>
      <c r="R4429" s="289" t="str">
        <f>VLOOKUP(MOD(P4429,13),銀河の音,2,FALSE)</f>
        <v>スペクトルの</v>
      </c>
      <c r="S4429" s="382" t="str">
        <f>VLOOKUP(MOD(P4429,20),太陽の紋章,2,FALSE)</f>
        <v>嵐</v>
      </c>
      <c r="T4429" s="95" t="s">
        <v>6908</v>
      </c>
    </row>
    <row r="4430" spans="1:20">
      <c r="A4430" s="286" t="str">
        <f>VLOOKUP(MOD(E4430,10),十干,2,FALSE)</f>
        <v>己</v>
      </c>
      <c r="B4430" s="283" t="str">
        <f>VLOOKUP(MOD(E4430,12),十二支,3,FALSE)</f>
        <v xml:space="preserve">12 海 </v>
      </c>
      <c r="C4430" s="287" t="str">
        <f>VLOOKUP(F4430,星座,3,TRUE)</f>
        <v xml:space="preserve">03 水 </v>
      </c>
      <c r="D4430" s="530">
        <v>39977</v>
      </c>
      <c r="E4430" s="85">
        <f>IFERROR(YEAR(D4430),LEFT(D4430,4))</f>
        <v>2009</v>
      </c>
      <c r="F4430" s="85" t="str">
        <f>IF(ISTEXT(D4430),RIGHT(D4430,5),TEXT(D4430,"mm/dd"))</f>
        <v>06/13</v>
      </c>
      <c r="G4430" s="89">
        <f>SUM(MID(E4430,1,1),MID(E4430,2,1),MID(E4430,3,1),MID(E4430,4,1),MID(F4430,1,1),MID(F4430,2,1),MID(F4430,4,1),MID(F4430,5,1))</f>
        <v>21</v>
      </c>
      <c r="H4430" s="89">
        <f>IF(MOD(G4430,9)=0,9,MOD(G4430,9))</f>
        <v>3</v>
      </c>
      <c r="I4430" s="85" t="str">
        <f>IFERROR(MID("日月火水木金土",WEEKDAY(D4430),1),"")</f>
        <v>土</v>
      </c>
      <c r="J4430" s="308" t="s">
        <v>6817</v>
      </c>
      <c r="K4430" s="87" t="str">
        <f>VLOOKUP(F4430,石と花メイン,3,FALSE)</f>
        <v>◆星条青玉</v>
      </c>
      <c r="L4430" s="300" t="str">
        <f>VLOOKUP(F4430,石と花メイン,4,FALSE)</f>
        <v>桔梗</v>
      </c>
      <c r="M4430" s="397">
        <f>IF(OR(MONTH(F4430)&lt;7,AND(MONTH(F4430)=7,DAY(F4430)&lt;=25)),
MOD(SUM((E4430-1901)*365,259),260),
MOD(SUM((E4430-1900)*365,259),260))</f>
        <v>159</v>
      </c>
      <c r="N4430" s="87">
        <f>IF(AND(MONTH(F4430)=7,DAY(F4430)&gt;25),1,
ROUNDDOWN((SUM(VLOOKUP(MONTH(F4430),D暦変換用数値,2,FALSE),DAY(F4430))/28)+1,0))</f>
        <v>12</v>
      </c>
      <c r="O4430" s="82">
        <f>IF(AND(MONTH(F4430)=7,DAY(F4430)&gt;25),DAY(F4430)-25,
MOD((SUM(VLOOKUP(MONTH(F4430),D暦変換用数値,2,FALSE),DAY(F4430))),28)+1)</f>
        <v>15</v>
      </c>
      <c r="P4430" s="409">
        <f>IF(OR(MONTH(F4430)&lt;7,AND(MONTH(F4430)=7,DAY(F4430)&lt;=25)),
MOD(SUM((E4430-1901)*365,(N4430-1)*28,O4430,258),260),
MOD(SUM((E4430-1900)*365,(N4430-1)*28,O4430,258),260))</f>
        <v>221</v>
      </c>
      <c r="Q4430" s="371" t="str">
        <f>VLOOKUP(MOD(P4430,4),色,2,FALSE)</f>
        <v>赤い</v>
      </c>
      <c r="R4430" s="289" t="str">
        <f>VLOOKUP(MOD(P4430,13),銀河の音,2,FALSE)</f>
        <v>宇宙の</v>
      </c>
      <c r="S4430" s="382" t="str">
        <f>VLOOKUP(MOD(P4430,20),太陽の紋章,2,FALSE)</f>
        <v>竜</v>
      </c>
      <c r="T4430" s="95" t="s">
        <v>6818</v>
      </c>
    </row>
    <row r="4431" spans="1:20">
      <c r="A4431" s="76" t="str">
        <f>VLOOKUP(MOD(E4431,10),十干,2,FALSE)</f>
        <v>癸</v>
      </c>
      <c r="B4431" s="199" t="str">
        <f>VLOOKUP(MOD(E4431,12),十二支,3,FALSE)</f>
        <v xml:space="preserve">12 海 </v>
      </c>
      <c r="C4431" s="201" t="str">
        <f>VLOOKUP(F4431,星座,3,TRUE)</f>
        <v xml:space="preserve">03 水 </v>
      </c>
      <c r="D4431" s="534" t="s">
        <v>8897</v>
      </c>
      <c r="E4431" s="116" t="str">
        <f>IFERROR(YEAR(D4431),LEFT(D4431,4))</f>
        <v>1733</v>
      </c>
      <c r="F4431" s="116" t="str">
        <f>IF(ISTEXT(D4431),RIGHT(D4431,5),TEXT(D4431,"mm/dd"))</f>
        <v>06/12</v>
      </c>
      <c r="G4431" s="120">
        <f>SUM(MID(E4431,1,1),MID(E4431,2,1),MID(E4431,3,1),MID(E4431,4,1),MID(F4431,1,1),MID(F4431,2,1),MID(F4431,4,1),MID(F4431,5,1))</f>
        <v>23</v>
      </c>
      <c r="H4431" s="120">
        <f>IF(MOD(G4431,9)=0,9,MOD(G4431,9))</f>
        <v>5</v>
      </c>
      <c r="I4431" s="116" t="str">
        <f>IFERROR(MID("日月火水木金土",WEEKDAY(D4431),1),"")</f>
        <v/>
      </c>
      <c r="J4431" s="306" t="s">
        <v>7466</v>
      </c>
      <c r="K4431" s="203" t="str">
        <f>VLOOKUP(F4431,石と花メイン,3,FALSE)</f>
        <v>●珊瑚</v>
      </c>
      <c r="L4431" s="299" t="str">
        <f>VLOOKUP(F4431,石と花メイン,4,FALSE)</f>
        <v>ユッカ【君が代蘭】</v>
      </c>
      <c r="M4431" s="395">
        <f>IF(OR(MONTH(F4431)&lt;7,AND(MONTH(F4431)=7,DAY(F4431)&lt;=25)),
MOD(SUM((E4431-1901)*365,259),260),
MOD(SUM((E4431-1900)*365,259),260))</f>
        <v>39</v>
      </c>
      <c r="N4431" s="121">
        <f>IF(AND(MONTH(F4431)=7,DAY(F4431)&gt;25),1,
ROUNDDOWN((SUM(VLOOKUP(MONTH(F4431),D暦変換用数値,2,FALSE),DAY(F4431))/28)+1,0))</f>
        <v>12</v>
      </c>
      <c r="O4431" s="117">
        <f>IF(AND(MONTH(F4431)=7,DAY(F4431)&gt;25),DAY(F4431)-25,
MOD((SUM(VLOOKUP(MONTH(F4431),D暦変換用数値,2,FALSE),DAY(F4431))),28)+1)</f>
        <v>14</v>
      </c>
      <c r="P4431" s="408">
        <f>IF(OR(MONTH(F4431)&lt;7,AND(MONTH(F4431)=7,DAY(F4431)&lt;=25)),
MOD(SUM((E4431-1901)*365,(N4431-1)*28,O4431,258),260),
MOD(SUM((E4431-1900)*365,(N4431-1)*28,O4431,258),260))</f>
        <v>100</v>
      </c>
      <c r="Q4431" s="373" t="str">
        <f>VLOOKUP(MOD(P4431,4),色,2,FALSE)</f>
        <v>黄色い</v>
      </c>
      <c r="R4431" s="291" t="str">
        <f>VLOOKUP(MOD(P4431,13),銀河の音,2,FALSE)</f>
        <v>太陽の</v>
      </c>
      <c r="S4431" s="384" t="str">
        <f>VLOOKUP(MOD(P4431,20),太陽の紋章,2,FALSE)</f>
        <v>太陽</v>
      </c>
      <c r="T4431" s="118"/>
    </row>
    <row r="4432" spans="1:20">
      <c r="A4432" s="282" t="str">
        <f>VLOOKUP(MOD(E4432,10),十干,2,FALSE)</f>
        <v>丁</v>
      </c>
      <c r="B4432" s="283" t="str">
        <f>VLOOKUP(MOD(E4432,12),十二支,3,FALSE)</f>
        <v xml:space="preserve">12 海 </v>
      </c>
      <c r="C4432" s="287" t="str">
        <f>VLOOKUP(F4432,星座,3,TRUE)</f>
        <v xml:space="preserve">03 水 </v>
      </c>
      <c r="D4432" s="533" t="s">
        <v>8898</v>
      </c>
      <c r="E4432" s="83" t="str">
        <f>IFERROR(YEAR(D4432),LEFT(D4432,4))</f>
        <v>1817</v>
      </c>
      <c r="F4432" s="83" t="str">
        <f>IF(ISTEXT(D4432),RIGHT(D4432,5),TEXT(D4432,"mm/dd"))</f>
        <v>06/01</v>
      </c>
      <c r="G4432" s="88">
        <f>SUM(MID(E4432,1,1),MID(E4432,2,1),MID(E4432,3,1),MID(E4432,4,1),MID(F4432,1,1),MID(F4432,2,1),MID(F4432,4,1),MID(F4432,5,1))</f>
        <v>24</v>
      </c>
      <c r="H4432" s="88">
        <f>IF(MOD(G4432,9)=0,9,MOD(G4432,9))</f>
        <v>6</v>
      </c>
      <c r="I4432" s="83" t="str">
        <f>IFERROR(MID("日月火水木金土",WEEKDAY(D4432),1),"")</f>
        <v/>
      </c>
      <c r="J4432" s="303" t="s">
        <v>513</v>
      </c>
      <c r="K4432" s="87" t="str">
        <f>VLOOKUP(F4432,石と花メイン,3,FALSE)</f>
        <v>○真珠</v>
      </c>
      <c r="L4432" s="296" t="str">
        <f>VLOOKUP(F4432,石と花メイン,4,FALSE)</f>
        <v>紫陽花【七変化】</v>
      </c>
      <c r="M4432" s="392">
        <f>IF(OR(MONTH(F4432)&lt;7,AND(MONTH(F4432)=7,DAY(F4432)&lt;=25)),
MOD(SUM((E4432-1901)*365,259),260),
MOD(SUM((E4432-1900)*365,259),260))</f>
        <v>19</v>
      </c>
      <c r="N4432" s="330">
        <f>IF(AND(MONTH(F4432)=7,DAY(F4432)&gt;25),1,
ROUNDDOWN((SUM(VLOOKUP(MONTH(F4432),D暦変換用数値,2,FALSE),DAY(F4432))/28)+1,0))</f>
        <v>12</v>
      </c>
      <c r="O4432" s="84">
        <f>IF(AND(MONTH(F4432)=7,DAY(F4432)&gt;25),DAY(F4432)-25,
MOD((SUM(VLOOKUP(MONTH(F4432),D暦変換用数値,2,FALSE),DAY(F4432))),28)+1)</f>
        <v>3</v>
      </c>
      <c r="P4432" s="405">
        <f>IF(OR(MONTH(F4432)&lt;7,AND(MONTH(F4432)=7,DAY(F4432)&lt;=25)),
MOD(SUM((E4432-1901)*365,(N4432-1)*28,O4432,258),260),
MOD(SUM((E4432-1900)*365,(N4432-1)*28,O4432,258),260))</f>
        <v>69</v>
      </c>
      <c r="Q4432" s="371" t="str">
        <f>VLOOKUP(MOD(P4432,4),色,2,FALSE)</f>
        <v>赤い</v>
      </c>
      <c r="R4432" s="289" t="str">
        <f>VLOOKUP(MOD(P4432,13),銀河の音,2,FALSE)</f>
        <v>自己存在の</v>
      </c>
      <c r="S4432" s="382" t="str">
        <f>VLOOKUP(MOD(P4432,20),太陽の紋章,2,FALSE)</f>
        <v>月</v>
      </c>
      <c r="T4432" s="95" t="s">
        <v>2797</v>
      </c>
    </row>
    <row r="4433" spans="1:20">
      <c r="A4433" s="50" t="str">
        <f>VLOOKUP(MOD(E4433,10),十干,2,FALSE)</f>
        <v>己</v>
      </c>
      <c r="B4433" s="199" t="str">
        <f>VLOOKUP(MOD(E4433,12),十二支,3,FALSE)</f>
        <v xml:space="preserve">12 海 </v>
      </c>
      <c r="C4433" s="201" t="str">
        <f>VLOOKUP(F4433,星座,3,TRUE)</f>
        <v xml:space="preserve">03 水 </v>
      </c>
      <c r="D4433" s="531" t="s">
        <v>72</v>
      </c>
      <c r="E4433" s="1" t="str">
        <f>IFERROR(YEAR(D4433),LEFT(D4433,4))</f>
        <v>1829</v>
      </c>
      <c r="F4433" s="1" t="str">
        <f>IF(ISTEXT(D4433),RIGHT(D4433,5),TEXT(D4433,"mm/dd"))</f>
        <v>06/08</v>
      </c>
      <c r="G4433" s="39">
        <f>SUM(MID(E4433,1,1),MID(E4433,2,1),MID(E4433,3,1),MID(E4433,4,1),MID(F4433,1,1),MID(F4433,2,1),MID(F4433,4,1),MID(F4433,5,1))</f>
        <v>34</v>
      </c>
      <c r="H4433" s="41">
        <f>IF(MOD(G4433,9)=0,9,MOD(G4433,9))</f>
        <v>7</v>
      </c>
      <c r="I4433" s="45" t="str">
        <f>IFERROR(MID("日月火水木金土",WEEKDAY(D4433),1),"")</f>
        <v/>
      </c>
      <c r="J4433" s="304" t="s">
        <v>4518</v>
      </c>
      <c r="K4433" s="202" t="str">
        <f>VLOOKUP(F4433,石と花メイン,3,FALSE)</f>
        <v>◆青玉</v>
      </c>
      <c r="L4433" s="297" t="str">
        <f>VLOOKUP(F4433,石と花メイン,4,FALSE)</f>
        <v>ジャスミン【茉莉花】</v>
      </c>
      <c r="M4433" s="393">
        <f>IF(OR(MONTH(F4433)&lt;7,AND(MONTH(F4433)=7,DAY(F4433)&lt;=25)),
MOD(SUM((E4433-1901)*365,259),260),
MOD(SUM((E4433-1900)*365,259),260))</f>
        <v>239</v>
      </c>
      <c r="N4433" s="390">
        <f>IF(AND(MONTH(F4433)=7,DAY(F4433)&gt;25),1,
ROUNDDOWN((SUM(VLOOKUP(MONTH(F4433),D暦変換用数値,2,FALSE),DAY(F4433))/28)+1,0))</f>
        <v>12</v>
      </c>
      <c r="O4433" s="205">
        <f>IF(AND(MONTH(F4433)=7,DAY(F4433)&gt;25),DAY(F4433)-25,
MOD((SUM(VLOOKUP(MONTH(F4433),D暦変換用数値,2,FALSE),DAY(F4433))),28)+1)</f>
        <v>10</v>
      </c>
      <c r="P4433" s="406">
        <f>IF(OR(MONTH(F4433)&lt;7,AND(MONTH(F4433)=7,DAY(F4433)&lt;=25)),
MOD(SUM((E4433-1901)*365,(N4433-1)*28,O4433,258),260),
MOD(SUM((E4433-1900)*365,(N4433-1)*28,O4433,258),260))</f>
        <v>36</v>
      </c>
      <c r="Q4433" s="373" t="str">
        <f>VLOOKUP(MOD(P4433,4),色,2,FALSE)</f>
        <v>黄色い</v>
      </c>
      <c r="R4433" s="291" t="str">
        <f>VLOOKUP(MOD(P4433,13),銀河の音,2,FALSE)</f>
        <v>惑星の</v>
      </c>
      <c r="S4433" s="384" t="str">
        <f>VLOOKUP(MOD(P4433,20),太陽の紋章,2,FALSE)</f>
        <v>戦士</v>
      </c>
      <c r="T4433" s="103" t="s">
        <v>73</v>
      </c>
    </row>
    <row r="4434" spans="1:20">
      <c r="A4434" s="50" t="str">
        <f>VLOOKUP(MOD(E4434,10),十干,2,FALSE)</f>
        <v>乙</v>
      </c>
      <c r="B4434" s="199" t="str">
        <f>VLOOKUP(MOD(E4434,12),十二支,3,FALSE)</f>
        <v xml:space="preserve">12 海 </v>
      </c>
      <c r="C4434" s="201" t="str">
        <f>VLOOKUP(F4434,星座,3,TRUE)</f>
        <v xml:space="preserve">03 水 </v>
      </c>
      <c r="D4434" s="531" t="s">
        <v>74</v>
      </c>
      <c r="E4434" s="1" t="str">
        <f>IFERROR(YEAR(D4434),LEFT(D4434,4))</f>
        <v>1865</v>
      </c>
      <c r="F4434" s="1" t="str">
        <f>IF(ISTEXT(D4434),RIGHT(D4434,5),TEXT(D4434,"mm/dd"))</f>
        <v>06/10</v>
      </c>
      <c r="G4434" s="39">
        <f>SUM(MID(E4434,1,1),MID(E4434,2,1),MID(E4434,3,1),MID(E4434,4,1),MID(F4434,1,1),MID(F4434,2,1),MID(F4434,4,1),MID(F4434,5,1))</f>
        <v>27</v>
      </c>
      <c r="H4434" s="41">
        <f>IF(MOD(G4434,9)=0,9,MOD(G4434,9))</f>
        <v>9</v>
      </c>
      <c r="I4434" s="45" t="str">
        <f>IFERROR(MID("日月火水木金土",WEEKDAY(D4434),1),"")</f>
        <v/>
      </c>
      <c r="J4434" s="304" t="s">
        <v>2087</v>
      </c>
      <c r="K4434" s="202" t="str">
        <f>VLOOKUP(F4434,石と花メイン,3,FALSE)</f>
        <v>◆黄玉</v>
      </c>
      <c r="L4434" s="297" t="str">
        <f>VLOOKUP(F4434,石と花メイン,4,FALSE)</f>
        <v>美女撫子【アメリカ撫子】</v>
      </c>
      <c r="M4434" s="393">
        <f>IF(OR(MONTH(F4434)&lt;7,AND(MONTH(F4434)=7,DAY(F4434)&lt;=25)),
MOD(SUM((E4434-1901)*365,259),260),
MOD(SUM((E4434-1900)*365,259),260))</f>
        <v>119</v>
      </c>
      <c r="N4434" s="390">
        <f>IF(AND(MONTH(F4434)=7,DAY(F4434)&gt;25),1,
ROUNDDOWN((SUM(VLOOKUP(MONTH(F4434),D暦変換用数値,2,FALSE),DAY(F4434))/28)+1,0))</f>
        <v>12</v>
      </c>
      <c r="O4434" s="205">
        <f>IF(AND(MONTH(F4434)=7,DAY(F4434)&gt;25),DAY(F4434)-25,
MOD((SUM(VLOOKUP(MONTH(F4434),D暦変換用数値,2,FALSE),DAY(F4434))),28)+1)</f>
        <v>12</v>
      </c>
      <c r="P4434" s="406">
        <f>IF(OR(MONTH(F4434)&lt;7,AND(MONTH(F4434)=7,DAY(F4434)&lt;=25)),
MOD(SUM((E4434-1901)*365,(N4434-1)*28,O4434,258),260),
MOD(SUM((E4434-1900)*365,(N4434-1)*28,O4434,258),260))</f>
        <v>178</v>
      </c>
      <c r="Q4434" s="375" t="str">
        <f>VLOOKUP(MOD(P4434,4),色,2,FALSE)</f>
        <v>白い</v>
      </c>
      <c r="R4434" s="293" t="str">
        <f>VLOOKUP(MOD(P4434,13),銀河の音,2,FALSE)</f>
        <v>太陽の</v>
      </c>
      <c r="S4434" s="386" t="str">
        <f>VLOOKUP(MOD(P4434,20),太陽の紋章,2,FALSE)</f>
        <v>鏡</v>
      </c>
      <c r="T4434" s="97" t="s">
        <v>75</v>
      </c>
    </row>
    <row r="4435" spans="1:20">
      <c r="A4435" s="282" t="str">
        <f>VLOOKUP(MOD(E4435,10),十干,2,FALSE)</f>
        <v>丁</v>
      </c>
      <c r="B4435" s="283" t="str">
        <f>VLOOKUP(MOD(E4435,12),十二支,3,FALSE)</f>
        <v xml:space="preserve">12 海 </v>
      </c>
      <c r="C4435" s="287" t="str">
        <f>VLOOKUP(F4435,星座,3,TRUE)</f>
        <v xml:space="preserve">03 水 </v>
      </c>
      <c r="D4435" s="533" t="s">
        <v>8899</v>
      </c>
      <c r="E4435" s="83" t="str">
        <f>IFERROR(YEAR(D4435),LEFT(D4435,4))</f>
        <v>1877</v>
      </c>
      <c r="F4435" s="83" t="str">
        <f>IF(ISTEXT(D4435),RIGHT(D4435,5),TEXT(D4435,"mm/dd"))</f>
        <v>05/26</v>
      </c>
      <c r="G4435" s="88">
        <f>SUM(MID(E4435,1,1),MID(E4435,2,1),MID(E4435,3,1),MID(E4435,4,1),MID(F4435,1,1),MID(F4435,2,1),MID(F4435,4,1),MID(F4435,5,1))</f>
        <v>36</v>
      </c>
      <c r="H4435" s="88">
        <f>IF(MOD(G4435,9)=0,9,MOD(G4435,9))</f>
        <v>9</v>
      </c>
      <c r="I4435" s="83" t="str">
        <f>IFERROR(MID("日月火水木金土",WEEKDAY(D4435),1),"")</f>
        <v/>
      </c>
      <c r="J4435" s="303" t="s">
        <v>514</v>
      </c>
      <c r="K4435" s="87" t="str">
        <f>VLOOKUP(F4435,石と花メイン,3,FALSE)</f>
        <v>●翡翠</v>
      </c>
      <c r="L4435" s="296" t="str">
        <f>VLOOKUP(F4435,石と花メイン,4,FALSE)</f>
        <v>オリーブ【橄欖】</v>
      </c>
      <c r="M4435" s="392">
        <f>IF(OR(MONTH(F4435)&lt;7,AND(MONTH(F4435)=7,DAY(F4435)&lt;=25)),
MOD(SUM((E4435-1901)*365,259),260),
MOD(SUM((E4435-1900)*365,259),260))</f>
        <v>79</v>
      </c>
      <c r="N4435" s="330">
        <f>IF(AND(MONTH(F4435)=7,DAY(F4435)&gt;25),1,
ROUNDDOWN((SUM(VLOOKUP(MONTH(F4435),D暦変換用数値,2,FALSE),DAY(F4435))/28)+1,0))</f>
        <v>11</v>
      </c>
      <c r="O4435" s="84">
        <f>IF(AND(MONTH(F4435)=7,DAY(F4435)&gt;25),DAY(F4435)-25,
MOD((SUM(VLOOKUP(MONTH(F4435),D暦変換用数値,2,FALSE),DAY(F4435))),28)+1)</f>
        <v>25</v>
      </c>
      <c r="P4435" s="405">
        <f>IF(OR(MONTH(F4435)&lt;7,AND(MONTH(F4435)=7,DAY(F4435)&lt;=25)),
MOD(SUM((E4435-1901)*365,(N4435-1)*28,O4435,258),260),
MOD(SUM((E4435-1900)*365,(N4435-1)*28,O4435,258),260))</f>
        <v>123</v>
      </c>
      <c r="Q4435" s="371" t="str">
        <f>VLOOKUP(MOD(P4435,4),色,2,FALSE)</f>
        <v>青い</v>
      </c>
      <c r="R4435" s="289" t="str">
        <f>VLOOKUP(MOD(P4435,13),銀河の音,2,FALSE)</f>
        <v>律動の</v>
      </c>
      <c r="S4435" s="382" t="str">
        <f>VLOOKUP(MOD(P4435,20),太陽の紋章,2,FALSE)</f>
        <v>夜</v>
      </c>
      <c r="T4435" s="100" t="s">
        <v>1071</v>
      </c>
    </row>
    <row r="4436" spans="1:20">
      <c r="A4436" s="50" t="str">
        <f>VLOOKUP(MOD(E4436,10),十干,2,FALSE)</f>
        <v>辛</v>
      </c>
      <c r="B4436" s="199" t="str">
        <f>VLOOKUP(MOD(E4436,12),十二支,3,FALSE)</f>
        <v xml:space="preserve">12 海 </v>
      </c>
      <c r="C4436" s="201" t="str">
        <f>VLOOKUP(F4436,星座,3,TRUE)</f>
        <v xml:space="preserve">05 土 </v>
      </c>
      <c r="D4436" s="531">
        <v>376</v>
      </c>
      <c r="E4436" s="1">
        <f>IFERROR(YEAR(D4436),LEFT(D4436,4))</f>
        <v>1901</v>
      </c>
      <c r="F4436" s="1" t="str">
        <f>IF(ISTEXT(D4436),RIGHT(D4436,5),TEXT(D4436,"mm/dd"))</f>
        <v>01/10</v>
      </c>
      <c r="G4436" s="39">
        <f>SUM(MID(E4436,1,1),MID(E4436,2,1),MID(E4436,3,1),MID(E4436,4,1),MID(F4436,1,1),MID(F4436,2,1),MID(F4436,4,1),MID(F4436,5,1))</f>
        <v>13</v>
      </c>
      <c r="H4436" s="41">
        <f>IF(MOD(G4436,9)=0,9,MOD(G4436,9))</f>
        <v>4</v>
      </c>
      <c r="I4436" s="45" t="str">
        <f>IFERROR(MID("日月火水木金土",WEEKDAY(D4436),1),"")</f>
        <v>木</v>
      </c>
      <c r="J4436" s="304" t="s">
        <v>2103</v>
      </c>
      <c r="K4436" s="202" t="str">
        <f>VLOOKUP(F4436,石と花メイン,3,FALSE)</f>
        <v>◇金剛石</v>
      </c>
      <c r="L4436" s="297" t="str">
        <f>VLOOKUP(F4436,石と花メイン,4,FALSE)</f>
        <v>フリージア【浅黄水仙】</v>
      </c>
      <c r="M4436" s="393">
        <f>IF(OR(MONTH(F4436)&lt;7,AND(MONTH(F4436)=7,DAY(F4436)&lt;=25)),
MOD(SUM((E4436-1901)*365,259),260),
MOD(SUM((E4436-1900)*365,259),260))</f>
        <v>259</v>
      </c>
      <c r="N4436" s="390">
        <f>IF(AND(MONTH(F4436)=7,DAY(F4436)&gt;25),1,
ROUNDDOWN((SUM(VLOOKUP(MONTH(F4436),D暦変換用数値,2,FALSE),DAY(F4436))/28)+1,0))</f>
        <v>7</v>
      </c>
      <c r="O4436" s="205">
        <f>IF(AND(MONTH(F4436)=7,DAY(F4436)&gt;25),DAY(F4436)-25,
MOD((SUM(VLOOKUP(MONTH(F4436),D暦変換用数値,2,FALSE),DAY(F4436))),28)+1)</f>
        <v>1</v>
      </c>
      <c r="P4436" s="406">
        <f>IF(OR(MONTH(F4436)&lt;7,AND(MONTH(F4436)=7,DAY(F4436)&lt;=25)),
MOD(SUM((E4436-1901)*365,(N4436-1)*28,O4436,258),260),
MOD(SUM((E4436-1900)*365,(N4436-1)*28,O4436,258),260))</f>
        <v>167</v>
      </c>
      <c r="Q4436" s="374" t="str">
        <f>VLOOKUP(MOD(P4436,4),色,2,FALSE)</f>
        <v>青い</v>
      </c>
      <c r="R4436" s="292" t="str">
        <f>VLOOKUP(MOD(P4436,13),銀河の音,2,FALSE)</f>
        <v>スペクトルの</v>
      </c>
      <c r="S4436" s="385" t="str">
        <f>VLOOKUP(MOD(P4436,20),太陽の紋章,2,FALSE)</f>
        <v>手</v>
      </c>
      <c r="T4436" s="105" t="s">
        <v>4123</v>
      </c>
    </row>
    <row r="4437" spans="1:20">
      <c r="A4437" s="50" t="str">
        <f>VLOOKUP(MOD(E4437,10),十干,2,FALSE)</f>
        <v>辛</v>
      </c>
      <c r="B4437" s="199" t="str">
        <f>VLOOKUP(MOD(E4437,12),十二支,3,FALSE)</f>
        <v xml:space="preserve">12 海 </v>
      </c>
      <c r="C4437" s="201" t="str">
        <f>VLOOKUP(F4437,星座,3,TRUE)</f>
        <v xml:space="preserve">05 土 </v>
      </c>
      <c r="D4437" s="531">
        <v>727</v>
      </c>
      <c r="E4437" s="1">
        <f>IFERROR(YEAR(D4437),LEFT(D4437,4))</f>
        <v>1901</v>
      </c>
      <c r="F4437" s="1" t="str">
        <f>IF(ISTEXT(D4437),RIGHT(D4437,5),TEXT(D4437,"mm/dd"))</f>
        <v>12/27</v>
      </c>
      <c r="G4437" s="39">
        <f>SUM(MID(E4437,1,1),MID(E4437,2,1),MID(E4437,3,1),MID(E4437,4,1),MID(F4437,1,1),MID(F4437,2,1),MID(F4437,4,1),MID(F4437,5,1))</f>
        <v>23</v>
      </c>
      <c r="H4437" s="41">
        <f>IF(MOD(G4437,9)=0,9,MOD(G4437,9))</f>
        <v>5</v>
      </c>
      <c r="I4437" s="45" t="str">
        <f>IFERROR(MID("日月火水木金土",WEEKDAY(D4437),1),"")</f>
        <v>金</v>
      </c>
      <c r="J4437" s="304" t="s">
        <v>2104</v>
      </c>
      <c r="K4437" s="202" t="str">
        <f>VLOOKUP(F4437,石と花メイン,3,FALSE)</f>
        <v>■黒縞瑪瑙</v>
      </c>
      <c r="L4437" s="297" t="str">
        <f>VLOOKUP(F4437,石と花メイン,4,FALSE)</f>
        <v>梅【春告げ草】</v>
      </c>
      <c r="M4437" s="393">
        <f>IF(OR(MONTH(F4437)&lt;7,AND(MONTH(F4437)=7,DAY(F4437)&lt;=25)),
MOD(SUM((E4437-1901)*365,259),260),
MOD(SUM((E4437-1900)*365,259),260))</f>
        <v>104</v>
      </c>
      <c r="N4437" s="390">
        <f>IF(AND(MONTH(F4437)=7,DAY(F4437)&gt;25),1,
ROUNDDOWN((SUM(VLOOKUP(MONTH(F4437),D暦変換用数値,2,FALSE),DAY(F4437))/28)+1,0))</f>
        <v>6</v>
      </c>
      <c r="O4437" s="205">
        <f>IF(AND(MONTH(F4437)=7,DAY(F4437)&gt;25),DAY(F4437)-25,
MOD((SUM(VLOOKUP(MONTH(F4437),D暦変換用数値,2,FALSE),DAY(F4437))),28)+1)</f>
        <v>15</v>
      </c>
      <c r="P4437" s="406">
        <f>IF(OR(MONTH(F4437)&lt;7,AND(MONTH(F4437)=7,DAY(F4437)&lt;=25)),
MOD(SUM((E4437-1901)*365,(N4437-1)*28,O4437,258),260),
MOD(SUM((E4437-1900)*365,(N4437-1)*28,O4437,258),260))</f>
        <v>258</v>
      </c>
      <c r="Q4437" s="375" t="str">
        <f>VLOOKUP(MOD(P4437,4),色,2,FALSE)</f>
        <v>白い</v>
      </c>
      <c r="R4437" s="293" t="str">
        <f>VLOOKUP(MOD(P4437,13),銀河の音,2,FALSE)</f>
        <v>スペクトルの</v>
      </c>
      <c r="S4437" s="386" t="str">
        <f>VLOOKUP(MOD(P4437,20),太陽の紋章,2,FALSE)</f>
        <v>鏡</v>
      </c>
      <c r="T4437" s="98" t="s">
        <v>3736</v>
      </c>
    </row>
    <row r="4438" spans="1:20">
      <c r="A4438" s="50" t="str">
        <f>VLOOKUP(MOD(E4438,10),十干,2,FALSE)</f>
        <v>癸</v>
      </c>
      <c r="B4438" s="199" t="str">
        <f>VLOOKUP(MOD(E4438,12),十二支,3,FALSE)</f>
        <v xml:space="preserve">12 海 </v>
      </c>
      <c r="C4438" s="201" t="str">
        <f>VLOOKUP(F4438,星座,3,TRUE)</f>
        <v xml:space="preserve">05 土 </v>
      </c>
      <c r="D4438" s="531">
        <v>4758</v>
      </c>
      <c r="E4438" s="1">
        <f>IFERROR(YEAR(D4438),LEFT(D4438,4))</f>
        <v>1913</v>
      </c>
      <c r="F4438" s="1" t="str">
        <f>IF(ISTEXT(D4438),RIGHT(D4438,5),TEXT(D4438,"mm/dd"))</f>
        <v>01/09</v>
      </c>
      <c r="G4438" s="39">
        <f>SUM(MID(E4438,1,1),MID(E4438,2,1),MID(E4438,3,1),MID(E4438,4,1),MID(F4438,1,1),MID(F4438,2,1),MID(F4438,4,1),MID(F4438,5,1))</f>
        <v>24</v>
      </c>
      <c r="H4438" s="41">
        <f>IF(MOD(G4438,9)=0,9,MOD(G4438,9))</f>
        <v>6</v>
      </c>
      <c r="I4438" s="45" t="str">
        <f>IFERROR(MID("日月火水木金土",WEEKDAY(D4438),1),"")</f>
        <v>木</v>
      </c>
      <c r="J4438" s="304" t="s">
        <v>2105</v>
      </c>
      <c r="K4438" s="202" t="str">
        <f>VLOOKUP(F4438,石と花メイン,3,FALSE)</f>
        <v>◆菫青石</v>
      </c>
      <c r="L4438" s="297" t="str">
        <f>VLOOKUP(F4438,石と花メイン,4,FALSE)</f>
        <v>菫【一夜草】</v>
      </c>
      <c r="M4438" s="393">
        <f>IF(OR(MONTH(F4438)&lt;7,AND(MONTH(F4438)=7,DAY(F4438)&lt;=25)),
MOD(SUM((E4438-1901)*365,259),260),
MOD(SUM((E4438-1900)*365,259),260))</f>
        <v>219</v>
      </c>
      <c r="N4438" s="390">
        <f>IF(AND(MONTH(F4438)=7,DAY(F4438)&gt;25),1,
ROUNDDOWN((SUM(VLOOKUP(MONTH(F4438),D暦変換用数値,2,FALSE),DAY(F4438))/28)+1,0))</f>
        <v>6</v>
      </c>
      <c r="O4438" s="205">
        <f>IF(AND(MONTH(F4438)=7,DAY(F4438)&gt;25),DAY(F4438)-25,
MOD((SUM(VLOOKUP(MONTH(F4438),D暦変換用数値,2,FALSE),DAY(F4438))),28)+1)</f>
        <v>28</v>
      </c>
      <c r="P4438" s="406">
        <f>IF(OR(MONTH(F4438)&lt;7,AND(MONTH(F4438)=7,DAY(F4438)&lt;=25)),
MOD(SUM((E4438-1901)*365,(N4438-1)*28,O4438,258),260),
MOD(SUM((E4438-1900)*365,(N4438-1)*28,O4438,258),260))</f>
        <v>126</v>
      </c>
      <c r="Q4438" s="375" t="str">
        <f>VLOOKUP(MOD(P4438,4),色,2,FALSE)</f>
        <v>白い</v>
      </c>
      <c r="R4438" s="293" t="str">
        <f>VLOOKUP(MOD(P4438,13),銀河の音,2,FALSE)</f>
        <v>太陽の</v>
      </c>
      <c r="S4438" s="386" t="str">
        <f>VLOOKUP(MOD(P4438,20),太陽の紋章,2,FALSE)</f>
        <v>世界の橋渡し</v>
      </c>
      <c r="T4438" s="99" t="s">
        <v>941</v>
      </c>
    </row>
    <row r="4439" spans="1:20">
      <c r="A4439" s="50" t="str">
        <f>VLOOKUP(MOD(E4439,10),十干,2,FALSE)</f>
        <v>癸</v>
      </c>
      <c r="B4439" s="199" t="str">
        <f>VLOOKUP(MOD(E4439,12),十二支,3,FALSE)</f>
        <v xml:space="preserve">12 海 </v>
      </c>
      <c r="C4439" s="201" t="str">
        <f>VLOOKUP(F4439,星座,3,TRUE)</f>
        <v xml:space="preserve">05 土 </v>
      </c>
      <c r="D4439" s="531">
        <v>4767</v>
      </c>
      <c r="E4439" s="1">
        <f>IFERROR(YEAR(D4439),LEFT(D4439,4))</f>
        <v>1913</v>
      </c>
      <c r="F4439" s="1" t="str">
        <f>IF(ISTEXT(D4439),RIGHT(D4439,5),TEXT(D4439,"mm/dd"))</f>
        <v>01/18</v>
      </c>
      <c r="G4439" s="39">
        <f>SUM(MID(E4439,1,1),MID(E4439,2,1),MID(E4439,3,1),MID(E4439,4,1),MID(F4439,1,1),MID(F4439,2,1),MID(F4439,4,1),MID(F4439,5,1))</f>
        <v>24</v>
      </c>
      <c r="H4439" s="41">
        <f>IF(MOD(G4439,9)=0,9,MOD(G4439,9))</f>
        <v>6</v>
      </c>
      <c r="I4439" s="45" t="str">
        <f>IFERROR(MID("日月火水木金土",WEEKDAY(D4439),1),"")</f>
        <v>土</v>
      </c>
      <c r="J4439" s="304" t="s">
        <v>2106</v>
      </c>
      <c r="K4439" s="202" t="str">
        <f>VLOOKUP(F4439,石と花メイン,3,FALSE)</f>
        <v>◇金剛石</v>
      </c>
      <c r="L4439" s="297" t="str">
        <f>VLOOKUP(F4439,石と花メイン,4,FALSE)</f>
        <v>プリムラ【西洋桜草】</v>
      </c>
      <c r="M4439" s="393">
        <f>IF(OR(MONTH(F4439)&lt;7,AND(MONTH(F4439)=7,DAY(F4439)&lt;=25)),
MOD(SUM((E4439-1901)*365,259),260),
MOD(SUM((E4439-1900)*365,259),260))</f>
        <v>219</v>
      </c>
      <c r="N4439" s="390">
        <f>IF(AND(MONTH(F4439)=7,DAY(F4439)&gt;25),1,
ROUNDDOWN((SUM(VLOOKUP(MONTH(F4439),D暦変換用数値,2,FALSE),DAY(F4439))/28)+1,0))</f>
        <v>7</v>
      </c>
      <c r="O4439" s="205">
        <f>IF(AND(MONTH(F4439)=7,DAY(F4439)&gt;25),DAY(F4439)-25,
MOD((SUM(VLOOKUP(MONTH(F4439),D暦変換用数値,2,FALSE),DAY(F4439))),28)+1)</f>
        <v>9</v>
      </c>
      <c r="P4439" s="406">
        <f>IF(OR(MONTH(F4439)&lt;7,AND(MONTH(F4439)=7,DAY(F4439)&lt;=25)),
MOD(SUM((E4439-1901)*365,(N4439-1)*28,O4439,258),260),
MOD(SUM((E4439-1900)*365,(N4439-1)*28,O4439,258),260))</f>
        <v>135</v>
      </c>
      <c r="Q4439" s="374" t="str">
        <f>VLOOKUP(MOD(P4439,4),色,2,FALSE)</f>
        <v>青い</v>
      </c>
      <c r="R4439" s="292" t="str">
        <f>VLOOKUP(MOD(P4439,13),銀河の音,2,FALSE)</f>
        <v>倍音の</v>
      </c>
      <c r="S4439" s="385" t="str">
        <f>VLOOKUP(MOD(P4439,20),太陽の紋章,2,FALSE)</f>
        <v>鷲</v>
      </c>
      <c r="T4439" s="99" t="s">
        <v>470</v>
      </c>
    </row>
    <row r="4440" spans="1:20">
      <c r="A4440" s="50" t="str">
        <f>VLOOKUP(MOD(E4440,10),十干,2,FALSE)</f>
        <v>乙</v>
      </c>
      <c r="B4440" s="199" t="str">
        <f>VLOOKUP(MOD(E4440,12),十二支,3,FALSE)</f>
        <v xml:space="preserve">12 海 </v>
      </c>
      <c r="C4440" s="201" t="str">
        <f>VLOOKUP(F4440,星座,3,TRUE)</f>
        <v xml:space="preserve">05 土 </v>
      </c>
      <c r="D4440" s="531">
        <v>9146</v>
      </c>
      <c r="E4440" s="1">
        <f>IFERROR(YEAR(D4440),LEFT(D4440,4))</f>
        <v>1925</v>
      </c>
      <c r="F4440" s="1" t="str">
        <f>IF(ISTEXT(D4440),RIGHT(D4440,5),TEXT(D4440,"mm/dd"))</f>
        <v>01/14</v>
      </c>
      <c r="G4440" s="39">
        <f>SUM(MID(E4440,1,1),MID(E4440,2,1),MID(E4440,3,1),MID(E4440,4,1),MID(F4440,1,1),MID(F4440,2,1),MID(F4440,4,1),MID(F4440,5,1))</f>
        <v>23</v>
      </c>
      <c r="H4440" s="41">
        <f>IF(MOD(G4440,9)=0,9,MOD(G4440,9))</f>
        <v>5</v>
      </c>
      <c r="I4440" s="45" t="str">
        <f>IFERROR(MID("日月火水木金土",WEEKDAY(D4440),1),"")</f>
        <v>水</v>
      </c>
      <c r="J4440" s="304" t="s">
        <v>2107</v>
      </c>
      <c r="K4440" s="202" t="str">
        <f>VLOOKUP(F4440,石と花メイン,3,FALSE)</f>
        <v>◆黄玉</v>
      </c>
      <c r="L4440" s="297" t="str">
        <f>VLOOKUP(F4440,石と花メイン,4,FALSE)</f>
        <v>シンビジウム【春蘭】</v>
      </c>
      <c r="M4440" s="393">
        <f>IF(OR(MONTH(F4440)&lt;7,AND(MONTH(F4440)=7,DAY(F4440)&lt;=25)),
MOD(SUM((E4440-1901)*365,259),260),
MOD(SUM((E4440-1900)*365,259),260))</f>
        <v>179</v>
      </c>
      <c r="N4440" s="390">
        <f>IF(AND(MONTH(F4440)=7,DAY(F4440)&gt;25),1,
ROUNDDOWN((SUM(VLOOKUP(MONTH(F4440),D暦変換用数値,2,FALSE),DAY(F4440))/28)+1,0))</f>
        <v>7</v>
      </c>
      <c r="O4440" s="205">
        <f>IF(AND(MONTH(F4440)=7,DAY(F4440)&gt;25),DAY(F4440)-25,
MOD((SUM(VLOOKUP(MONTH(F4440),D暦変換用数値,2,FALSE),DAY(F4440))),28)+1)</f>
        <v>5</v>
      </c>
      <c r="P4440" s="406">
        <f>IF(OR(MONTH(F4440)&lt;7,AND(MONTH(F4440)=7,DAY(F4440)&lt;=25)),
MOD(SUM((E4440-1901)*365,(N4440-1)*28,O4440,258),260),
MOD(SUM((E4440-1900)*365,(N4440-1)*28,O4440,258),260))</f>
        <v>91</v>
      </c>
      <c r="Q4440" s="374" t="str">
        <f>VLOOKUP(MOD(P4440,4),色,2,FALSE)</f>
        <v>青い</v>
      </c>
      <c r="R4440" s="292" t="str">
        <f>VLOOKUP(MOD(P4440,13),銀河の音,2,FALSE)</f>
        <v>宇宙の</v>
      </c>
      <c r="S4440" s="385" t="str">
        <f>VLOOKUP(MOD(P4440,20),太陽の紋章,2,FALSE)</f>
        <v>猿</v>
      </c>
      <c r="T4440" s="103" t="s">
        <v>471</v>
      </c>
    </row>
    <row r="4441" spans="1:20">
      <c r="A4441" s="50" t="str">
        <f>VLOOKUP(MOD(E4441,10),十干,2,FALSE)</f>
        <v>丁</v>
      </c>
      <c r="B4441" s="199" t="str">
        <f>VLOOKUP(MOD(E4441,12),十二支,3,FALSE)</f>
        <v xml:space="preserve">12 海 </v>
      </c>
      <c r="C4441" s="201" t="str">
        <f>VLOOKUP(F4441,星座,3,TRUE)</f>
        <v xml:space="preserve">05 土 </v>
      </c>
      <c r="D4441" s="531">
        <v>13530</v>
      </c>
      <c r="E4441" s="1">
        <f>IFERROR(YEAR(D4441),LEFT(D4441,4))</f>
        <v>1937</v>
      </c>
      <c r="F4441" s="1" t="str">
        <f>IF(ISTEXT(D4441),RIGHT(D4441,5),TEXT(D4441,"mm/dd"))</f>
        <v>01/15</v>
      </c>
      <c r="G4441" s="39">
        <f>SUM(MID(E4441,1,1),MID(E4441,2,1),MID(E4441,3,1),MID(E4441,4,1),MID(F4441,1,1),MID(F4441,2,1),MID(F4441,4,1),MID(F4441,5,1))</f>
        <v>27</v>
      </c>
      <c r="H4441" s="41">
        <f>IF(MOD(G4441,9)=0,9,MOD(G4441,9))</f>
        <v>9</v>
      </c>
      <c r="I4441" s="45" t="str">
        <f>IFERROR(MID("日月火水木金土",WEEKDAY(D4441),1),"")</f>
        <v>金</v>
      </c>
      <c r="J4441" s="304" t="s">
        <v>2108</v>
      </c>
      <c r="K4441" s="202" t="str">
        <f>VLOOKUP(F4441,石と花メイン,3,FALSE)</f>
        <v>■血碧玉</v>
      </c>
      <c r="L4441" s="297" t="str">
        <f>VLOOKUP(F4441,石と花メイン,4,FALSE)</f>
        <v>針金雀枝</v>
      </c>
      <c r="M4441" s="393">
        <f>IF(OR(MONTH(F4441)&lt;7,AND(MONTH(F4441)=7,DAY(F4441)&lt;=25)),
MOD(SUM((E4441-1901)*365,259),260),
MOD(SUM((E4441-1900)*365,259),260))</f>
        <v>139</v>
      </c>
      <c r="N4441" s="390">
        <f>IF(AND(MONTH(F4441)=7,DAY(F4441)&gt;25),1,
ROUNDDOWN((SUM(VLOOKUP(MONTH(F4441),D暦変換用数値,2,FALSE),DAY(F4441))/28)+1,0))</f>
        <v>7</v>
      </c>
      <c r="O4441" s="205">
        <f>IF(AND(MONTH(F4441)=7,DAY(F4441)&gt;25),DAY(F4441)-25,
MOD((SUM(VLOOKUP(MONTH(F4441),D暦変換用数値,2,FALSE),DAY(F4441))),28)+1)</f>
        <v>6</v>
      </c>
      <c r="P4441" s="406">
        <f>IF(OR(MONTH(F4441)&lt;7,AND(MONTH(F4441)=7,DAY(F4441)&lt;=25)),
MOD(SUM((E4441-1901)*365,(N4441-1)*28,O4441,258),260),
MOD(SUM((E4441-1900)*365,(N4441-1)*28,O4441,258),260))</f>
        <v>52</v>
      </c>
      <c r="Q4441" s="373" t="str">
        <f>VLOOKUP(MOD(P4441,4),色,2,FALSE)</f>
        <v>黄色い</v>
      </c>
      <c r="R4441" s="291" t="str">
        <f>VLOOKUP(MOD(P4441,13),銀河の音,2,FALSE)</f>
        <v>宇宙の</v>
      </c>
      <c r="S4441" s="384" t="str">
        <f>VLOOKUP(MOD(P4441,20),太陽の紋章,2,FALSE)</f>
        <v>人</v>
      </c>
      <c r="T4441" s="99" t="s">
        <v>6718</v>
      </c>
    </row>
    <row r="4442" spans="1:20">
      <c r="A4442" s="50" t="str">
        <f>VLOOKUP(MOD(E4442,10),十干,2,FALSE)</f>
        <v>丁</v>
      </c>
      <c r="B4442" s="199" t="str">
        <f>VLOOKUP(MOD(E4442,12),十二支,3,FALSE)</f>
        <v xml:space="preserve">12 海 </v>
      </c>
      <c r="C4442" s="201" t="str">
        <f>VLOOKUP(F4442,星座,3,TRUE)</f>
        <v xml:space="preserve">05 土 </v>
      </c>
      <c r="D4442" s="531">
        <v>13530</v>
      </c>
      <c r="E4442" s="1">
        <f>IFERROR(YEAR(D4442),LEFT(D4442,4))</f>
        <v>1937</v>
      </c>
      <c r="F4442" s="1" t="str">
        <f>IF(ISTEXT(D4442),RIGHT(D4442,5),TEXT(D4442,"mm/dd"))</f>
        <v>01/15</v>
      </c>
      <c r="G4442" s="39">
        <f>SUM(MID(E4442,1,1),MID(E4442,2,1),MID(E4442,3,1),MID(E4442,4,1),MID(F4442,1,1),MID(F4442,2,1),MID(F4442,4,1),MID(F4442,5,1))</f>
        <v>27</v>
      </c>
      <c r="H4442" s="41">
        <f>IF(MOD(G4442,9)=0,9,MOD(G4442,9))</f>
        <v>9</v>
      </c>
      <c r="I4442" s="45" t="str">
        <f>IFERROR(MID("日月火水木金土",WEEKDAY(D4442),1),"")</f>
        <v>金</v>
      </c>
      <c r="J4442" s="304" t="s">
        <v>2109</v>
      </c>
      <c r="K4442" s="202" t="str">
        <f>VLOOKUP(F4442,石と花メイン,3,FALSE)</f>
        <v>■血碧玉</v>
      </c>
      <c r="L4442" s="297" t="str">
        <f>VLOOKUP(F4442,石と花メイン,4,FALSE)</f>
        <v>針金雀枝</v>
      </c>
      <c r="M4442" s="393">
        <f>IF(OR(MONTH(F4442)&lt;7,AND(MONTH(F4442)=7,DAY(F4442)&lt;=25)),
MOD(SUM((E4442-1901)*365,259),260),
MOD(SUM((E4442-1900)*365,259),260))</f>
        <v>139</v>
      </c>
      <c r="N4442" s="390">
        <f>IF(AND(MONTH(F4442)=7,DAY(F4442)&gt;25),1,
ROUNDDOWN((SUM(VLOOKUP(MONTH(F4442),D暦変換用数値,2,FALSE),DAY(F4442))/28)+1,0))</f>
        <v>7</v>
      </c>
      <c r="O4442" s="205">
        <f>IF(AND(MONTH(F4442)=7,DAY(F4442)&gt;25),DAY(F4442)-25,
MOD((SUM(VLOOKUP(MONTH(F4442),D暦変換用数値,2,FALSE),DAY(F4442))),28)+1)</f>
        <v>6</v>
      </c>
      <c r="P4442" s="406">
        <f>IF(OR(MONTH(F4442)&lt;7,AND(MONTH(F4442)=7,DAY(F4442)&lt;=25)),
MOD(SUM((E4442-1901)*365,(N4442-1)*28,O4442,258),260),
MOD(SUM((E4442-1900)*365,(N4442-1)*28,O4442,258),260))</f>
        <v>52</v>
      </c>
      <c r="Q4442" s="373" t="str">
        <f>VLOOKUP(MOD(P4442,4),色,2,FALSE)</f>
        <v>黄色い</v>
      </c>
      <c r="R4442" s="291" t="str">
        <f>VLOOKUP(MOD(P4442,13),銀河の音,2,FALSE)</f>
        <v>宇宙の</v>
      </c>
      <c r="S4442" s="384" t="str">
        <f>VLOOKUP(MOD(P4442,20),太陽の紋章,2,FALSE)</f>
        <v>人</v>
      </c>
      <c r="T4442" s="98" t="s">
        <v>3736</v>
      </c>
    </row>
    <row r="4443" spans="1:20">
      <c r="A4443" s="50" t="str">
        <f>VLOOKUP(MOD(E4443,10),十干,2,FALSE)</f>
        <v>丁</v>
      </c>
      <c r="B4443" s="199" t="str">
        <f>VLOOKUP(MOD(E4443,12),十二支,3,FALSE)</f>
        <v xml:space="preserve">12 海 </v>
      </c>
      <c r="C4443" s="201" t="str">
        <f>VLOOKUP(F4443,星座,3,TRUE)</f>
        <v xml:space="preserve">05 土 </v>
      </c>
      <c r="D4443" s="531">
        <v>13880</v>
      </c>
      <c r="E4443" s="1">
        <f>IFERROR(YEAR(D4443),LEFT(D4443,4))</f>
        <v>1937</v>
      </c>
      <c r="F4443" s="1" t="str">
        <f>IF(ISTEXT(D4443),RIGHT(D4443,5),TEXT(D4443,"mm/dd"))</f>
        <v>12/31</v>
      </c>
      <c r="G4443" s="39">
        <f>SUM(MID(E4443,1,1),MID(E4443,2,1),MID(E4443,3,1),MID(E4443,4,1),MID(F4443,1,1),MID(F4443,2,1),MID(F4443,4,1),MID(F4443,5,1))</f>
        <v>27</v>
      </c>
      <c r="H4443" s="41">
        <f>IF(MOD(G4443,9)=0,9,MOD(G4443,9))</f>
        <v>9</v>
      </c>
      <c r="I4443" s="45" t="str">
        <f>IFERROR(MID("日月火水木金土",WEEKDAY(D4443),1),"")</f>
        <v>金</v>
      </c>
      <c r="J4443" s="304" t="s">
        <v>2110</v>
      </c>
      <c r="K4443" s="202" t="str">
        <f>VLOOKUP(F4443,石と花メイン,3,FALSE)</f>
        <v>◆翠玉</v>
      </c>
      <c r="L4443" s="297" t="str">
        <f>VLOOKUP(F4443,石と花メイン,4,FALSE)</f>
        <v>千両/仙蓼【草珊瑚】</v>
      </c>
      <c r="M4443" s="393">
        <f>IF(OR(MONTH(F4443)&lt;7,AND(MONTH(F4443)=7,DAY(F4443)&lt;=25)),
MOD(SUM((E4443-1901)*365,259),260),
MOD(SUM((E4443-1900)*365,259),260))</f>
        <v>244</v>
      </c>
      <c r="N4443" s="390">
        <f>IF(AND(MONTH(F4443)=7,DAY(F4443)&gt;25),1,
ROUNDDOWN((SUM(VLOOKUP(MONTH(F4443),D暦変換用数値,2,FALSE),DAY(F4443))/28)+1,0))</f>
        <v>6</v>
      </c>
      <c r="O4443" s="205">
        <f>IF(AND(MONTH(F4443)=7,DAY(F4443)&gt;25),DAY(F4443)-25,
MOD((SUM(VLOOKUP(MONTH(F4443),D暦変換用数値,2,FALSE),DAY(F4443))),28)+1)</f>
        <v>19</v>
      </c>
      <c r="P4443" s="406">
        <f>IF(OR(MONTH(F4443)&lt;7,AND(MONTH(F4443)=7,DAY(F4443)&lt;=25)),
MOD(SUM((E4443-1901)*365,(N4443-1)*28,O4443,258),260),
MOD(SUM((E4443-1900)*365,(N4443-1)*28,O4443,258),260))</f>
        <v>142</v>
      </c>
      <c r="Q4443" s="375" t="str">
        <f>VLOOKUP(MOD(P4443,4),色,2,FALSE)</f>
        <v>白い</v>
      </c>
      <c r="R4443" s="293" t="str">
        <f>VLOOKUP(MOD(P4443,13),銀河の音,2,FALSE)</f>
        <v>水晶の</v>
      </c>
      <c r="S4443" s="386" t="str">
        <f>VLOOKUP(MOD(P4443,20),太陽の紋章,2,FALSE)</f>
        <v>風</v>
      </c>
      <c r="T4443" s="103" t="s">
        <v>942</v>
      </c>
    </row>
    <row r="4444" spans="1:20">
      <c r="A4444" s="50" t="str">
        <f>VLOOKUP(MOD(E4444,10),十干,2,FALSE)</f>
        <v>己</v>
      </c>
      <c r="B4444" s="199" t="str">
        <f>VLOOKUP(MOD(E4444,12),十二支,3,FALSE)</f>
        <v xml:space="preserve">12 海 </v>
      </c>
      <c r="C4444" s="201" t="str">
        <f>VLOOKUP(F4444,星座,3,TRUE)</f>
        <v xml:space="preserve">05 土 </v>
      </c>
      <c r="D4444" s="531">
        <v>17899</v>
      </c>
      <c r="E4444" s="1">
        <f>IFERROR(YEAR(D4444),LEFT(D4444,4))</f>
        <v>1949</v>
      </c>
      <c r="F4444" s="1" t="str">
        <f>IF(ISTEXT(D4444),RIGHT(D4444,5),TEXT(D4444,"mm/dd"))</f>
        <v>01/01</v>
      </c>
      <c r="G4444" s="39">
        <f>SUM(MID(E4444,1,1),MID(E4444,2,1),MID(E4444,3,1),MID(E4444,4,1),MID(F4444,1,1),MID(F4444,2,1),MID(F4444,4,1),MID(F4444,5,1))</f>
        <v>25</v>
      </c>
      <c r="H4444" s="41">
        <f>IF(MOD(G4444,9)=0,9,MOD(G4444,9))</f>
        <v>7</v>
      </c>
      <c r="I4444" s="45" t="str">
        <f>IFERROR(MID("日月火水木金土",WEEKDAY(D4444),1),"")</f>
        <v>土</v>
      </c>
      <c r="J4444" s="304" t="s">
        <v>2111</v>
      </c>
      <c r="K4444" s="202" t="str">
        <f>VLOOKUP(F4444,石と花メイン,3,FALSE)</f>
        <v>◆柘榴石</v>
      </c>
      <c r="L4444" s="297" t="str">
        <f>VLOOKUP(F4444,石と花メイン,4,FALSE)</f>
        <v>松【常磐草】</v>
      </c>
      <c r="M4444" s="393">
        <f>IF(OR(MONTH(F4444)&lt;7,AND(MONTH(F4444)=7,DAY(F4444)&lt;=25)),
MOD(SUM((E4444-1901)*365,259),260),
MOD(SUM((E4444-1900)*365,259),260))</f>
        <v>99</v>
      </c>
      <c r="N4444" s="390">
        <f>IF(AND(MONTH(F4444)=7,DAY(F4444)&gt;25),1,
ROUNDDOWN((SUM(VLOOKUP(MONTH(F4444),D暦変換用数値,2,FALSE),DAY(F4444))/28)+1,0))</f>
        <v>6</v>
      </c>
      <c r="O4444" s="205">
        <f>IF(AND(MONTH(F4444)=7,DAY(F4444)&gt;25),DAY(F4444)-25,
MOD((SUM(VLOOKUP(MONTH(F4444),D暦変換用数値,2,FALSE),DAY(F4444))),28)+1)</f>
        <v>20</v>
      </c>
      <c r="P4444" s="406">
        <f>IF(OR(MONTH(F4444)&lt;7,AND(MONTH(F4444)=7,DAY(F4444)&lt;=25)),
MOD(SUM((E4444-1901)*365,(N4444-1)*28,O4444,258),260),
MOD(SUM((E4444-1900)*365,(N4444-1)*28,O4444,258),260))</f>
        <v>258</v>
      </c>
      <c r="Q4444" s="375" t="str">
        <f>VLOOKUP(MOD(P4444,4),色,2,FALSE)</f>
        <v>白い</v>
      </c>
      <c r="R4444" s="293" t="str">
        <f>VLOOKUP(MOD(P4444,13),銀河の音,2,FALSE)</f>
        <v>スペクトルの</v>
      </c>
      <c r="S4444" s="386" t="str">
        <f>VLOOKUP(MOD(P4444,20),太陽の紋章,2,FALSE)</f>
        <v>鏡</v>
      </c>
      <c r="T4444" s="97" t="s">
        <v>5023</v>
      </c>
    </row>
    <row r="4445" spans="1:20">
      <c r="A4445" s="282" t="str">
        <f>VLOOKUP(MOD(E4445,10),十干,2,FALSE)</f>
        <v>己</v>
      </c>
      <c r="B4445" s="283" t="str">
        <f>VLOOKUP(MOD(E4445,12),十二支,3,FALSE)</f>
        <v xml:space="preserve">12 海 </v>
      </c>
      <c r="C4445" s="287" t="str">
        <f>VLOOKUP(F4445,星座,3,TRUE)</f>
        <v xml:space="preserve">05 土 </v>
      </c>
      <c r="D4445" s="533">
        <v>17906</v>
      </c>
      <c r="E4445" s="83">
        <f>IFERROR(YEAR(D4445),LEFT(D4445,4))</f>
        <v>1949</v>
      </c>
      <c r="F4445" s="83" t="str">
        <f>IF(ISTEXT(D4445),RIGHT(D4445,5),TEXT(D4445,"mm/dd"))</f>
        <v>01/08</v>
      </c>
      <c r="G4445" s="88">
        <f>SUM(MID(E4445,1,1),MID(E4445,2,1),MID(E4445,3,1),MID(E4445,4,1),MID(F4445,1,1),MID(F4445,2,1),MID(F4445,4,1),MID(F4445,5,1))</f>
        <v>32</v>
      </c>
      <c r="H4445" s="88">
        <f>IF(MOD(G4445,9)=0,9,MOD(G4445,9))</f>
        <v>5</v>
      </c>
      <c r="I4445" s="83" t="str">
        <f>IFERROR(MID("日月火水木金土",WEEKDAY(D4445),1),"")</f>
        <v>土</v>
      </c>
      <c r="J4445" s="303" t="s">
        <v>497</v>
      </c>
      <c r="K4445" s="87" t="str">
        <f>VLOOKUP(F4445,石と花メイン,3,FALSE)</f>
        <v>●珊瑚</v>
      </c>
      <c r="L4445" s="296" t="str">
        <f>VLOOKUP(F4445,石と花メイン,4,FALSE)</f>
        <v>母子草【御形】</v>
      </c>
      <c r="M4445" s="392">
        <f>IF(OR(MONTH(F4445)&lt;7,AND(MONTH(F4445)=7,DAY(F4445)&lt;=25)),
MOD(SUM((E4445-1901)*365,259),260),
MOD(SUM((E4445-1900)*365,259),260))</f>
        <v>99</v>
      </c>
      <c r="N4445" s="330">
        <f>IF(AND(MONTH(F4445)=7,DAY(F4445)&gt;25),1,
ROUNDDOWN((SUM(VLOOKUP(MONTH(F4445),D暦変換用数値,2,FALSE),DAY(F4445))/28)+1,0))</f>
        <v>6</v>
      </c>
      <c r="O4445" s="84">
        <f>IF(AND(MONTH(F4445)=7,DAY(F4445)&gt;25),DAY(F4445)-25,
MOD((SUM(VLOOKUP(MONTH(F4445),D暦変換用数値,2,FALSE),DAY(F4445))),28)+1)</f>
        <v>27</v>
      </c>
      <c r="P4445" s="405">
        <f>IF(OR(MONTH(F4445)&lt;7,AND(MONTH(F4445)=7,DAY(F4445)&lt;=25)),
MOD(SUM((E4445-1901)*365,(N4445-1)*28,O4445,258),260),
MOD(SUM((E4445-1900)*365,(N4445-1)*28,O4445,258),260))</f>
        <v>5</v>
      </c>
      <c r="Q4445" s="371" t="str">
        <f>VLOOKUP(MOD(P4445,4),色,2,FALSE)</f>
        <v>赤い</v>
      </c>
      <c r="R4445" s="289" t="str">
        <f>VLOOKUP(MOD(P4445,13),銀河の音,2,FALSE)</f>
        <v>倍音の</v>
      </c>
      <c r="S4445" s="382" t="str">
        <f>VLOOKUP(MOD(P4445,20),太陽の紋章,2,FALSE)</f>
        <v>蛇</v>
      </c>
      <c r="T4445" s="100" t="s">
        <v>924</v>
      </c>
    </row>
    <row r="4446" spans="1:20">
      <c r="A4446" s="50" t="str">
        <f>VLOOKUP(MOD(E4446,10),十干,2,FALSE)</f>
        <v>己</v>
      </c>
      <c r="B4446" s="199" t="str">
        <f>VLOOKUP(MOD(E4446,12),十二支,3,FALSE)</f>
        <v xml:space="preserve">12 海 </v>
      </c>
      <c r="C4446" s="201" t="str">
        <f>VLOOKUP(F4446,星座,3,TRUE)</f>
        <v xml:space="preserve">05 土 </v>
      </c>
      <c r="D4446" s="531">
        <v>17910</v>
      </c>
      <c r="E4446" s="1">
        <f>IFERROR(YEAR(D4446),LEFT(D4446,4))</f>
        <v>1949</v>
      </c>
      <c r="F4446" s="1" t="str">
        <f>IF(ISTEXT(D4446),RIGHT(D4446,5),TEXT(D4446,"mm/dd"))</f>
        <v>01/12</v>
      </c>
      <c r="G4446" s="39">
        <f>SUM(MID(E4446,1,1),MID(E4446,2,1),MID(E4446,3,1),MID(E4446,4,1),MID(F4446,1,1),MID(F4446,2,1),MID(F4446,4,1),MID(F4446,5,1))</f>
        <v>27</v>
      </c>
      <c r="H4446" s="41">
        <f>IF(MOD(G4446,9)=0,9,MOD(G4446,9))</f>
        <v>9</v>
      </c>
      <c r="I4446" s="45" t="str">
        <f>IFERROR(MID("日月火水木金土",WEEKDAY(D4446),1),"")</f>
        <v>水</v>
      </c>
      <c r="J4446" s="304" t="s">
        <v>2987</v>
      </c>
      <c r="K4446" s="202" t="str">
        <f>VLOOKUP(F4446,石と花メイン,3,FALSE)</f>
        <v>●翡翠</v>
      </c>
      <c r="L4446" s="297" t="str">
        <f>VLOOKUP(F4446,石と花メイン,4,FALSE)</f>
        <v>スイートアリッサム【庭薺】</v>
      </c>
      <c r="M4446" s="393">
        <f>IF(OR(MONTH(F4446)&lt;7,AND(MONTH(F4446)=7,DAY(F4446)&lt;=25)),
MOD(SUM((E4446-1901)*365,259),260),
MOD(SUM((E4446-1900)*365,259),260))</f>
        <v>99</v>
      </c>
      <c r="N4446" s="390">
        <f>IF(AND(MONTH(F4446)=7,DAY(F4446)&gt;25),1,
ROUNDDOWN((SUM(VLOOKUP(MONTH(F4446),D暦変換用数値,2,FALSE),DAY(F4446))/28)+1,0))</f>
        <v>7</v>
      </c>
      <c r="O4446" s="205">
        <f>IF(AND(MONTH(F4446)=7,DAY(F4446)&gt;25),DAY(F4446)-25,
MOD((SUM(VLOOKUP(MONTH(F4446),D暦変換用数値,2,FALSE),DAY(F4446))),28)+1)</f>
        <v>3</v>
      </c>
      <c r="P4446" s="406">
        <f>IF(OR(MONTH(F4446)&lt;7,AND(MONTH(F4446)=7,DAY(F4446)&lt;=25)),
MOD(SUM((E4446-1901)*365,(N4446-1)*28,O4446,258),260),
MOD(SUM((E4446-1900)*365,(N4446-1)*28,O4446,258),260))</f>
        <v>9</v>
      </c>
      <c r="Q4446" s="372" t="str">
        <f>VLOOKUP(MOD(P4446,4),色,2,FALSE)</f>
        <v>赤い</v>
      </c>
      <c r="R4446" s="290" t="str">
        <f>VLOOKUP(MOD(P4446,13),銀河の音,2,FALSE)</f>
        <v>太陽の</v>
      </c>
      <c r="S4446" s="383" t="str">
        <f>VLOOKUP(MOD(P4446,20),太陽の紋章,2,FALSE)</f>
        <v>月</v>
      </c>
      <c r="T4446" s="103" t="s">
        <v>943</v>
      </c>
    </row>
    <row r="4447" spans="1:20">
      <c r="A4447" s="50" t="str">
        <f>VLOOKUP(MOD(E4447,10),十干,2,FALSE)</f>
        <v>己</v>
      </c>
      <c r="B4447" s="199" t="str">
        <f>VLOOKUP(MOD(E4447,12),十二支,3,FALSE)</f>
        <v xml:space="preserve">12 海 </v>
      </c>
      <c r="C4447" s="201" t="str">
        <f>VLOOKUP(F4447,星座,3,TRUE)</f>
        <v xml:space="preserve">05 土 </v>
      </c>
      <c r="D4447" s="531">
        <v>17914</v>
      </c>
      <c r="E4447" s="1">
        <f>IFERROR(YEAR(D4447),LEFT(D4447,4))</f>
        <v>1949</v>
      </c>
      <c r="F4447" s="1" t="str">
        <f>IF(ISTEXT(D4447),RIGHT(D4447,5),TEXT(D4447,"mm/dd"))</f>
        <v>01/16</v>
      </c>
      <c r="G4447" s="39">
        <f>SUM(MID(E4447,1,1),MID(E4447,2,1),MID(E4447,3,1),MID(E4447,4,1),MID(F4447,1,1),MID(F4447,2,1),MID(F4447,4,1),MID(F4447,5,1))</f>
        <v>31</v>
      </c>
      <c r="H4447" s="41">
        <f>IF(MOD(G4447,9)=0,9,MOD(G4447,9))</f>
        <v>4</v>
      </c>
      <c r="I4447" s="45" t="str">
        <f>IFERROR(MID("日月火水木金土",WEEKDAY(D4447),1),"")</f>
        <v>日</v>
      </c>
      <c r="J4447" s="304" t="s">
        <v>2988</v>
      </c>
      <c r="K4447" s="202" t="str">
        <f>VLOOKUP(F4447,石と花メイン,3,FALSE)</f>
        <v>◆青玉</v>
      </c>
      <c r="L4447" s="297" t="str">
        <f>VLOOKUP(F4447,石と花メイン,4,FALSE)</f>
        <v>金魚草【スナップドラゴン】</v>
      </c>
      <c r="M4447" s="393">
        <f>IF(OR(MONTH(F4447)&lt;7,AND(MONTH(F4447)=7,DAY(F4447)&lt;=25)),
MOD(SUM((E4447-1901)*365,259),260),
MOD(SUM((E4447-1900)*365,259),260))</f>
        <v>99</v>
      </c>
      <c r="N4447" s="390">
        <f>IF(AND(MONTH(F4447)=7,DAY(F4447)&gt;25),1,
ROUNDDOWN((SUM(VLOOKUP(MONTH(F4447),D暦変換用数値,2,FALSE),DAY(F4447))/28)+1,0))</f>
        <v>7</v>
      </c>
      <c r="O4447" s="205">
        <f>IF(AND(MONTH(F4447)=7,DAY(F4447)&gt;25),DAY(F4447)-25,
MOD((SUM(VLOOKUP(MONTH(F4447),D暦変換用数値,2,FALSE),DAY(F4447))),28)+1)</f>
        <v>7</v>
      </c>
      <c r="P4447" s="406">
        <f>IF(OR(MONTH(F4447)&lt;7,AND(MONTH(F4447)=7,DAY(F4447)&lt;=25)),
MOD(SUM((E4447-1901)*365,(N4447-1)*28,O4447,258),260),
MOD(SUM((E4447-1900)*365,(N4447-1)*28,O4447,258),260))</f>
        <v>13</v>
      </c>
      <c r="Q4447" s="372" t="str">
        <f>VLOOKUP(MOD(P4447,4),色,2,FALSE)</f>
        <v>赤い</v>
      </c>
      <c r="R4447" s="290" t="str">
        <f>VLOOKUP(MOD(P4447,13),銀河の音,2,FALSE)</f>
        <v>宇宙の</v>
      </c>
      <c r="S4447" s="383" t="str">
        <f>VLOOKUP(MOD(P4447,20),太陽の紋章,2,FALSE)</f>
        <v>空歩く者</v>
      </c>
      <c r="T4447" s="99" t="s">
        <v>6718</v>
      </c>
    </row>
    <row r="4448" spans="1:20">
      <c r="A4448" s="50" t="str">
        <f>VLOOKUP(MOD(E4448,10),十干,2,FALSE)</f>
        <v>己</v>
      </c>
      <c r="B4448" s="199" t="str">
        <f>VLOOKUP(MOD(E4448,12),十二支,3,FALSE)</f>
        <v xml:space="preserve">12 海 </v>
      </c>
      <c r="C4448" s="201" t="str">
        <f>VLOOKUP(F4448,星座,3,TRUE)</f>
        <v xml:space="preserve">05 土 </v>
      </c>
      <c r="D4448" s="531">
        <v>18259</v>
      </c>
      <c r="E4448" s="1">
        <f>IFERROR(YEAR(D4448),LEFT(D4448,4))</f>
        <v>1949</v>
      </c>
      <c r="F4448" s="1" t="str">
        <f>IF(ISTEXT(D4448),RIGHT(D4448,5),TEXT(D4448,"mm/dd"))</f>
        <v>12/27</v>
      </c>
      <c r="G4448" s="39">
        <f>SUM(MID(E4448,1,1),MID(E4448,2,1),MID(E4448,3,1),MID(E4448,4,1),MID(F4448,1,1),MID(F4448,2,1),MID(F4448,4,1),MID(F4448,5,1))</f>
        <v>35</v>
      </c>
      <c r="H4448" s="41">
        <f>IF(MOD(G4448,9)=0,9,MOD(G4448,9))</f>
        <v>8</v>
      </c>
      <c r="I4448" s="45" t="str">
        <f>IFERROR(MID("日月火水木金土",WEEKDAY(D4448),1),"")</f>
        <v>火</v>
      </c>
      <c r="J4448" s="304" t="s">
        <v>2989</v>
      </c>
      <c r="K4448" s="202" t="str">
        <f>VLOOKUP(F4448,石と花メイン,3,FALSE)</f>
        <v>■黒縞瑪瑙</v>
      </c>
      <c r="L4448" s="297" t="str">
        <f>VLOOKUP(F4448,石と花メイン,4,FALSE)</f>
        <v>梅【春告げ草】</v>
      </c>
      <c r="M4448" s="393">
        <f>IF(OR(MONTH(F4448)&lt;7,AND(MONTH(F4448)=7,DAY(F4448)&lt;=25)),
MOD(SUM((E4448-1901)*365,259),260),
MOD(SUM((E4448-1900)*365,259),260))</f>
        <v>204</v>
      </c>
      <c r="N4448" s="390">
        <f>IF(AND(MONTH(F4448)=7,DAY(F4448)&gt;25),1,
ROUNDDOWN((SUM(VLOOKUP(MONTH(F4448),D暦変換用数値,2,FALSE),DAY(F4448))/28)+1,0))</f>
        <v>6</v>
      </c>
      <c r="O4448" s="205">
        <f>IF(AND(MONTH(F4448)=7,DAY(F4448)&gt;25),DAY(F4448)-25,
MOD((SUM(VLOOKUP(MONTH(F4448),D暦変換用数値,2,FALSE),DAY(F4448))),28)+1)</f>
        <v>15</v>
      </c>
      <c r="P4448" s="406">
        <f>IF(OR(MONTH(F4448)&lt;7,AND(MONTH(F4448)=7,DAY(F4448)&lt;=25)),
MOD(SUM((E4448-1901)*365,(N4448-1)*28,O4448,258),260),
MOD(SUM((E4448-1900)*365,(N4448-1)*28,O4448,258),260))</f>
        <v>98</v>
      </c>
      <c r="Q4448" s="375" t="str">
        <f>VLOOKUP(MOD(P4448,4),色,2,FALSE)</f>
        <v>白い</v>
      </c>
      <c r="R4448" s="293" t="str">
        <f>VLOOKUP(MOD(P4448,13),銀河の音,2,FALSE)</f>
        <v>共振の</v>
      </c>
      <c r="S4448" s="386" t="str">
        <f>VLOOKUP(MOD(P4448,20),太陽の紋章,2,FALSE)</f>
        <v>鏡</v>
      </c>
      <c r="T4448" s="98" t="s">
        <v>3736</v>
      </c>
    </row>
    <row r="4449" spans="1:20">
      <c r="A4449" s="50" t="str">
        <f>VLOOKUP(MOD(E4449,10),十干,2,FALSE)</f>
        <v>辛</v>
      </c>
      <c r="B4449" s="199" t="str">
        <f>VLOOKUP(MOD(E4449,12),十二支,3,FALSE)</f>
        <v xml:space="preserve">12 海 </v>
      </c>
      <c r="C4449" s="201" t="str">
        <f>VLOOKUP(F4449,星座,3,TRUE)</f>
        <v xml:space="preserve">05 土 </v>
      </c>
      <c r="D4449" s="531">
        <v>22284</v>
      </c>
      <c r="E4449" s="1">
        <f>IFERROR(YEAR(D4449),LEFT(D4449,4))</f>
        <v>1961</v>
      </c>
      <c r="F4449" s="1" t="str">
        <f>IF(ISTEXT(D4449),RIGHT(D4449,5),TEXT(D4449,"mm/dd"))</f>
        <v>01/03</v>
      </c>
      <c r="G4449" s="39">
        <f>SUM(MID(E4449,1,1),MID(E4449,2,1),MID(E4449,3,1),MID(E4449,4,1),MID(F4449,1,1),MID(F4449,2,1),MID(F4449,4,1),MID(F4449,5,1))</f>
        <v>21</v>
      </c>
      <c r="H4449" s="41">
        <f>IF(MOD(G4449,9)=0,9,MOD(G4449,9))</f>
        <v>3</v>
      </c>
      <c r="I4449" s="45" t="str">
        <f>IFERROR(MID("日月火水木金土",WEEKDAY(D4449),1),"")</f>
        <v>火</v>
      </c>
      <c r="J4449" s="304" t="s">
        <v>2990</v>
      </c>
      <c r="K4449" s="202" t="str">
        <f>VLOOKUP(F4449,石と花メイン,3,FALSE)</f>
        <v>▲黄金</v>
      </c>
      <c r="L4449" s="297" t="str">
        <f>VLOOKUP(F4449,石と花メイン,4,FALSE)</f>
        <v>福寿草【元日草】</v>
      </c>
      <c r="M4449" s="393">
        <f>IF(OR(MONTH(F4449)&lt;7,AND(MONTH(F4449)=7,DAY(F4449)&lt;=25)),
MOD(SUM((E4449-1901)*365,259),260),
MOD(SUM((E4449-1900)*365,259),260))</f>
        <v>59</v>
      </c>
      <c r="N4449" s="390">
        <f>IF(AND(MONTH(F4449)=7,DAY(F4449)&gt;25),1,
ROUNDDOWN((SUM(VLOOKUP(MONTH(F4449),D暦変換用数値,2,FALSE),DAY(F4449))/28)+1,0))</f>
        <v>6</v>
      </c>
      <c r="O4449" s="205">
        <f>IF(AND(MONTH(F4449)=7,DAY(F4449)&gt;25),DAY(F4449)-25,
MOD((SUM(VLOOKUP(MONTH(F4449),D暦変換用数値,2,FALSE),DAY(F4449))),28)+1)</f>
        <v>22</v>
      </c>
      <c r="P4449" s="406">
        <f>IF(OR(MONTH(F4449)&lt;7,AND(MONTH(F4449)=7,DAY(F4449)&lt;=25)),
MOD(SUM((E4449-1901)*365,(N4449-1)*28,O4449,258),260),
MOD(SUM((E4449-1900)*365,(N4449-1)*28,O4449,258),260))</f>
        <v>220</v>
      </c>
      <c r="Q4449" s="373" t="str">
        <f>VLOOKUP(MOD(P4449,4),色,2,FALSE)</f>
        <v>黄色い</v>
      </c>
      <c r="R4449" s="291" t="str">
        <f>VLOOKUP(MOD(P4449,13),銀河の音,2,FALSE)</f>
        <v>水晶の</v>
      </c>
      <c r="S4449" s="384" t="str">
        <f>VLOOKUP(MOD(P4449,20),太陽の紋章,2,FALSE)</f>
        <v>太陽</v>
      </c>
      <c r="T4449" s="98" t="s">
        <v>3736</v>
      </c>
    </row>
    <row r="4450" spans="1:20">
      <c r="A4450" s="282" t="str">
        <f>VLOOKUP(MOD(E4450,10),十干,2,FALSE)</f>
        <v>辛</v>
      </c>
      <c r="B4450" s="283" t="str">
        <f>VLOOKUP(MOD(E4450,12),十二支,3,FALSE)</f>
        <v xml:space="preserve">12 海 </v>
      </c>
      <c r="C4450" s="287" t="str">
        <f>VLOOKUP(F4450,星座,3,TRUE)</f>
        <v xml:space="preserve">05 土 </v>
      </c>
      <c r="D4450" s="533">
        <v>22285</v>
      </c>
      <c r="E4450" s="83">
        <f>IFERROR(YEAR(D4450),LEFT(D4450,4))</f>
        <v>1961</v>
      </c>
      <c r="F4450" s="83" t="str">
        <f>IF(ISTEXT(D4450),RIGHT(D4450,5),TEXT(D4450,"mm/dd"))</f>
        <v>01/04</v>
      </c>
      <c r="G4450" s="88">
        <f>SUM(MID(E4450,1,1),MID(E4450,2,1),MID(E4450,3,1),MID(E4450,4,1),MID(F4450,1,1),MID(F4450,2,1),MID(F4450,4,1),MID(F4450,5,1))</f>
        <v>22</v>
      </c>
      <c r="H4450" s="88">
        <f>IF(MOD(G4450,9)=0,9,MOD(G4450,9))</f>
        <v>4</v>
      </c>
      <c r="I4450" s="83" t="str">
        <f>IFERROR(MID("日月火水木金土",WEEKDAY(D4450),1),"")</f>
        <v>水</v>
      </c>
      <c r="J4450" s="303" t="s">
        <v>498</v>
      </c>
      <c r="K4450" s="87" t="str">
        <f>VLOOKUP(F4450,石と花メイン,3,FALSE)</f>
        <v>□水晶</v>
      </c>
      <c r="L4450" s="296" t="str">
        <f>VLOOKUP(F4450,石と花メイン,4,FALSE)</f>
        <v>クロッカス【花サフラン】</v>
      </c>
      <c r="M4450" s="392">
        <f>IF(OR(MONTH(F4450)&lt;7,AND(MONTH(F4450)=7,DAY(F4450)&lt;=25)),
MOD(SUM((E4450-1901)*365,259),260),
MOD(SUM((E4450-1900)*365,259),260))</f>
        <v>59</v>
      </c>
      <c r="N4450" s="330">
        <f>IF(AND(MONTH(F4450)=7,DAY(F4450)&gt;25),1,
ROUNDDOWN((SUM(VLOOKUP(MONTH(F4450),D暦変換用数値,2,FALSE),DAY(F4450))/28)+1,0))</f>
        <v>6</v>
      </c>
      <c r="O4450" s="84">
        <f>IF(AND(MONTH(F4450)=7,DAY(F4450)&gt;25),DAY(F4450)-25,
MOD((SUM(VLOOKUP(MONTH(F4450),D暦変換用数値,2,FALSE),DAY(F4450))),28)+1)</f>
        <v>23</v>
      </c>
      <c r="P4450" s="405">
        <f>IF(OR(MONTH(F4450)&lt;7,AND(MONTH(F4450)=7,DAY(F4450)&lt;=25)),
MOD(SUM((E4450-1901)*365,(N4450-1)*28,O4450,258),260),
MOD(SUM((E4450-1900)*365,(N4450-1)*28,O4450,258),260))</f>
        <v>221</v>
      </c>
      <c r="Q4450" s="371" t="str">
        <f>VLOOKUP(MOD(P4450,4),色,2,FALSE)</f>
        <v>赤い</v>
      </c>
      <c r="R4450" s="289" t="str">
        <f>VLOOKUP(MOD(P4450,13),銀河の音,2,FALSE)</f>
        <v>宇宙の</v>
      </c>
      <c r="S4450" s="382" t="str">
        <f>VLOOKUP(MOD(P4450,20),太陽の紋章,2,FALSE)</f>
        <v>竜</v>
      </c>
      <c r="T4450" s="95" t="s">
        <v>3628</v>
      </c>
    </row>
    <row r="4451" spans="1:20">
      <c r="A4451" s="49" t="str">
        <f>VLOOKUP(MOD(E4451,10),十干,2,FALSE)</f>
        <v>辛</v>
      </c>
      <c r="B4451" s="199" t="str">
        <f>VLOOKUP(MOD(E4451,12),十二支,3,FALSE)</f>
        <v xml:space="preserve">12 海 </v>
      </c>
      <c r="C4451" s="201" t="str">
        <f>VLOOKUP(F4451,星座,3,TRUE)</f>
        <v xml:space="preserve">05 土 </v>
      </c>
      <c r="D4451" s="535">
        <v>22298</v>
      </c>
      <c r="E4451" s="45">
        <f>IFERROR(YEAR(D4451),LEFT(D4451,4))</f>
        <v>1961</v>
      </c>
      <c r="F4451" s="45" t="str">
        <f>IF(ISTEXT(D4451),RIGHT(D4451,5),TEXT(D4451,"mm/dd"))</f>
        <v>01/17</v>
      </c>
      <c r="G4451" s="41">
        <f>SUM(MID(E4451,1,1),MID(E4451,2,1),MID(E4451,3,1),MID(E4451,4,1),MID(F4451,1,1),MID(F4451,2,1),MID(F4451,4,1),MID(F4451,5,1))</f>
        <v>26</v>
      </c>
      <c r="H4451" s="41">
        <f>IF(MOD(G4451,9)=0,9,MOD(G4451,9))</f>
        <v>8</v>
      </c>
      <c r="I4451" s="45" t="str">
        <f>IFERROR(MID("日月火水木金土",WEEKDAY(D4451),1),"")</f>
        <v>火</v>
      </c>
      <c r="J4451" s="305" t="s">
        <v>6223</v>
      </c>
      <c r="K4451" s="203" t="str">
        <f>VLOOKUP(F4451,石と花メイン,3,FALSE)</f>
        <v>◆翠玉</v>
      </c>
      <c r="L4451" s="298" t="str">
        <f>VLOOKUP(F4451,石と花メイン,4,FALSE)</f>
        <v>胡蝶蘭【ファレノプシス】</v>
      </c>
      <c r="M4451" s="394">
        <f>IF(OR(MONTH(F4451)&lt;7,AND(MONTH(F4451)=7,DAY(F4451)&lt;=25)),
MOD(SUM((E4451-1901)*365,259),260),
MOD(SUM((E4451-1900)*365,259),260))</f>
        <v>59</v>
      </c>
      <c r="N4451" s="391">
        <f>IF(AND(MONTH(F4451)=7,DAY(F4451)&gt;25),1,
ROUNDDOWN((SUM(VLOOKUP(MONTH(F4451),D暦変換用数値,2,FALSE),DAY(F4451))/28)+1,0))</f>
        <v>7</v>
      </c>
      <c r="O4451" s="46">
        <f>IF(AND(MONTH(F4451)=7,DAY(F4451)&gt;25),DAY(F4451)-25,
MOD((SUM(VLOOKUP(MONTH(F4451),D暦変換用数値,2,FALSE),DAY(F4451))),28)+1)</f>
        <v>8</v>
      </c>
      <c r="P4451" s="407">
        <f>IF(OR(MONTH(F4451)&lt;7,AND(MONTH(F4451)=7,DAY(F4451)&lt;=25)),
MOD(SUM((E4451-1901)*365,(N4451-1)*28,O4451,258),260),
MOD(SUM((E4451-1900)*365,(N4451-1)*28,O4451,258),260))</f>
        <v>234</v>
      </c>
      <c r="Q4451" s="375" t="str">
        <f>VLOOKUP(MOD(P4451,4),色,2,FALSE)</f>
        <v>白い</v>
      </c>
      <c r="R4451" s="293" t="str">
        <f>VLOOKUP(MOD(P4451,13),銀河の音,2,FALSE)</f>
        <v>宇宙の</v>
      </c>
      <c r="S4451" s="386" t="str">
        <f>VLOOKUP(MOD(P4451,20),太陽の紋章,2,FALSE)</f>
        <v>魔法使い</v>
      </c>
      <c r="T4451" s="79"/>
    </row>
    <row r="4452" spans="1:20">
      <c r="A4452" s="49" t="str">
        <f>VLOOKUP(MOD(E4452,10),十干,2,FALSE)</f>
        <v>辛</v>
      </c>
      <c r="B4452" s="199" t="str">
        <f>VLOOKUP(MOD(E4452,12),十二支,3,FALSE)</f>
        <v xml:space="preserve">12 海 </v>
      </c>
      <c r="C4452" s="201" t="str">
        <f>VLOOKUP(F4452,星座,3,TRUE)</f>
        <v xml:space="preserve">05 土 </v>
      </c>
      <c r="D4452" s="535">
        <v>22300</v>
      </c>
      <c r="E4452" s="45">
        <f>IFERROR(YEAR(D4452),LEFT(D4452,4))</f>
        <v>1961</v>
      </c>
      <c r="F4452" s="45" t="str">
        <f>IF(ISTEXT(D4452),RIGHT(D4452,5),TEXT(D4452,"mm/dd"))</f>
        <v>01/19</v>
      </c>
      <c r="G4452" s="41">
        <f>SUM(MID(E4452,1,1),MID(E4452,2,1),MID(E4452,3,1),MID(E4452,4,1),MID(F4452,1,1),MID(F4452,2,1),MID(F4452,4,1),MID(F4452,5,1))</f>
        <v>28</v>
      </c>
      <c r="H4452" s="41">
        <f>IF(MOD(G4452,9)=0,9,MOD(G4452,9))</f>
        <v>1</v>
      </c>
      <c r="I4452" s="45" t="str">
        <f>IFERROR(MID("日月火水木金土",WEEKDAY(D4452),1),"")</f>
        <v>木</v>
      </c>
      <c r="J4452" s="305" t="s">
        <v>6194</v>
      </c>
      <c r="K4452" s="203" t="str">
        <f>VLOOKUP(F4452,石と花メイン,3,FALSE)</f>
        <v>●土耳古石</v>
      </c>
      <c r="L4452" s="298" t="str">
        <f>VLOOKUP(F4452,石と花メイン,4,FALSE)</f>
        <v>崑崙花【ハンカチの花】</v>
      </c>
      <c r="M4452" s="394">
        <f>IF(OR(MONTH(F4452)&lt;7,AND(MONTH(F4452)=7,DAY(F4452)&lt;=25)),
MOD(SUM((E4452-1901)*365,259),260),
MOD(SUM((E4452-1900)*365,259),260))</f>
        <v>59</v>
      </c>
      <c r="N4452" s="391">
        <f>IF(AND(MONTH(F4452)=7,DAY(F4452)&gt;25),1,
ROUNDDOWN((SUM(VLOOKUP(MONTH(F4452),D暦変換用数値,2,FALSE),DAY(F4452))/28)+1,0))</f>
        <v>7</v>
      </c>
      <c r="O4452" s="46">
        <f>IF(AND(MONTH(F4452)=7,DAY(F4452)&gt;25),DAY(F4452)-25,
MOD((SUM(VLOOKUP(MONTH(F4452),D暦変換用数値,2,FALSE),DAY(F4452))),28)+1)</f>
        <v>10</v>
      </c>
      <c r="P4452" s="407">
        <f>IF(OR(MONTH(F4452)&lt;7,AND(MONTH(F4452)=7,DAY(F4452)&lt;=25)),
MOD(SUM((E4452-1901)*365,(N4452-1)*28,O4452,258),260),
MOD(SUM((E4452-1900)*365,(N4452-1)*28,O4452,258),260))</f>
        <v>236</v>
      </c>
      <c r="Q4452" s="373" t="str">
        <f>VLOOKUP(MOD(P4452,4),色,2,FALSE)</f>
        <v>黄色い</v>
      </c>
      <c r="R4452" s="291" t="str">
        <f>VLOOKUP(MOD(P4452,13),銀河の音,2,FALSE)</f>
        <v>月の</v>
      </c>
      <c r="S4452" s="384" t="str">
        <f>VLOOKUP(MOD(P4452,20),太陽の紋章,2,FALSE)</f>
        <v>戦士</v>
      </c>
      <c r="T4452" s="101" t="s">
        <v>8943</v>
      </c>
    </row>
    <row r="4453" spans="1:20">
      <c r="A4453" s="50" t="str">
        <f>VLOOKUP(MOD(E4453,10),十干,2,FALSE)</f>
        <v>辛</v>
      </c>
      <c r="B4453" s="199" t="str">
        <f>VLOOKUP(MOD(E4453,12),十二支,3,FALSE)</f>
        <v xml:space="preserve">12 海 </v>
      </c>
      <c r="C4453" s="201" t="str">
        <f>VLOOKUP(F4453,星座,3,TRUE)</f>
        <v xml:space="preserve">05 土 </v>
      </c>
      <c r="D4453" s="531">
        <v>22645</v>
      </c>
      <c r="E4453" s="1">
        <f>IFERROR(YEAR(D4453),LEFT(D4453,4))</f>
        <v>1961</v>
      </c>
      <c r="F4453" s="1" t="str">
        <f>IF(ISTEXT(D4453),RIGHT(D4453,5),TEXT(D4453,"mm/dd"))</f>
        <v>12/30</v>
      </c>
      <c r="G4453" s="39">
        <f>SUM(MID(E4453,1,1),MID(E4453,2,1),MID(E4453,3,1),MID(E4453,4,1),MID(F4453,1,1),MID(F4453,2,1),MID(F4453,4,1),MID(F4453,5,1))</f>
        <v>23</v>
      </c>
      <c r="H4453" s="41">
        <f>IF(MOD(G4453,9)=0,9,MOD(G4453,9))</f>
        <v>5</v>
      </c>
      <c r="I4453" s="45" t="str">
        <f>IFERROR(MID("日月火水木金土",WEEKDAY(D4453),1),"")</f>
        <v>土</v>
      </c>
      <c r="J4453" s="304" t="s">
        <v>2991</v>
      </c>
      <c r="K4453" s="202" t="str">
        <f>VLOOKUP(F4453,石と花メイン,3,FALSE)</f>
        <v>▲白金</v>
      </c>
      <c r="L4453" s="297" t="str">
        <f>VLOOKUP(F4453,石と花メイン,4,FALSE)</f>
        <v>蝋梅【唐梅】</v>
      </c>
      <c r="M4453" s="393">
        <f>IF(OR(MONTH(F4453)&lt;7,AND(MONTH(F4453)=7,DAY(F4453)&lt;=25)),
MOD(SUM((E4453-1901)*365,259),260),
MOD(SUM((E4453-1900)*365,259),260))</f>
        <v>164</v>
      </c>
      <c r="N4453" s="390">
        <f>IF(AND(MONTH(F4453)=7,DAY(F4453)&gt;25),1,
ROUNDDOWN((SUM(VLOOKUP(MONTH(F4453),D暦変換用数値,2,FALSE),DAY(F4453))/28)+1,0))</f>
        <v>6</v>
      </c>
      <c r="O4453" s="205">
        <f>IF(AND(MONTH(F4453)=7,DAY(F4453)&gt;25),DAY(F4453)-25,
MOD((SUM(VLOOKUP(MONTH(F4453),D暦変換用数値,2,FALSE),DAY(F4453))),28)+1)</f>
        <v>18</v>
      </c>
      <c r="P4453" s="406">
        <f>IF(OR(MONTH(F4453)&lt;7,AND(MONTH(F4453)=7,DAY(F4453)&lt;=25)),
MOD(SUM((E4453-1901)*365,(N4453-1)*28,O4453,258),260),
MOD(SUM((E4453-1900)*365,(N4453-1)*28,O4453,258),260))</f>
        <v>61</v>
      </c>
      <c r="Q4453" s="372" t="str">
        <f>VLOOKUP(MOD(P4453,4),色,2,FALSE)</f>
        <v>赤い</v>
      </c>
      <c r="R4453" s="290" t="str">
        <f>VLOOKUP(MOD(P4453,13),銀河の音,2,FALSE)</f>
        <v>太陽の</v>
      </c>
      <c r="S4453" s="383" t="str">
        <f>VLOOKUP(MOD(P4453,20),太陽の紋章,2,FALSE)</f>
        <v>竜</v>
      </c>
      <c r="T4453" s="98" t="s">
        <v>3736</v>
      </c>
    </row>
    <row r="4454" spans="1:20">
      <c r="A4454" s="285" t="str">
        <f>VLOOKUP(MOD(E4454,10),十干,2,FALSE)</f>
        <v>癸</v>
      </c>
      <c r="B4454" s="283" t="str">
        <f>VLOOKUP(MOD(E4454,12),十二支,3,FALSE)</f>
        <v xml:space="preserve">12 海 </v>
      </c>
      <c r="C4454" s="287" t="str">
        <f>VLOOKUP(F4454,星座,3,TRUE)</f>
        <v xml:space="preserve">05 土 </v>
      </c>
      <c r="D4454" s="533">
        <v>26665</v>
      </c>
      <c r="E4454" s="83">
        <f>IFERROR(YEAR(D4454),LEFT(D4454,4))</f>
        <v>1973</v>
      </c>
      <c r="F4454" s="83" t="str">
        <f>IF(ISTEXT(D4454),RIGHT(D4454,5),TEXT(D4454,"mm/dd"))</f>
        <v>01/01</v>
      </c>
      <c r="G4454" s="88">
        <f>SUM(MID(E4454,1,1),MID(E4454,2,1),MID(E4454,3,1),MID(E4454,4,1),MID(F4454,1,1),MID(F4454,2,1),MID(F4454,4,1),MID(F4454,5,1))</f>
        <v>22</v>
      </c>
      <c r="H4454" s="88">
        <f>IF(MOD(G4454,9)=0,9,MOD(G4454,9))</f>
        <v>4</v>
      </c>
      <c r="I4454" s="83" t="str">
        <f>IFERROR(MID("日月火水木金土",WEEKDAY(D4454),1),"")</f>
        <v>月</v>
      </c>
      <c r="J4454" s="303" t="s">
        <v>5510</v>
      </c>
      <c r="K4454" s="87" t="str">
        <f>VLOOKUP(F4454,石と花メイン,3,FALSE)</f>
        <v>◆柘榴石</v>
      </c>
      <c r="L4454" s="296" t="str">
        <f>VLOOKUP(F4454,石と花メイン,4,FALSE)</f>
        <v>松【常磐草】</v>
      </c>
      <c r="M4454" s="392">
        <f>IF(OR(MONTH(F4454)&lt;7,AND(MONTH(F4454)=7,DAY(F4454)&lt;=25)),
MOD(SUM((E4454-1901)*365,259),260),
MOD(SUM((E4454-1900)*365,259),260))</f>
        <v>19</v>
      </c>
      <c r="N4454" s="330">
        <f>IF(AND(MONTH(F4454)=7,DAY(F4454)&gt;25),1,
ROUNDDOWN((SUM(VLOOKUP(MONTH(F4454),D暦変換用数値,2,FALSE),DAY(F4454))/28)+1,0))</f>
        <v>6</v>
      </c>
      <c r="O4454" s="84">
        <f>IF(AND(MONTH(F4454)=7,DAY(F4454)&gt;25),DAY(F4454)-25,
MOD((SUM(VLOOKUP(MONTH(F4454),D暦変換用数値,2,FALSE),DAY(F4454))),28)+1)</f>
        <v>20</v>
      </c>
      <c r="P4454" s="405">
        <f>IF(OR(MONTH(F4454)&lt;7,AND(MONTH(F4454)=7,DAY(F4454)&lt;=25)),
MOD(SUM((E4454-1901)*365,(N4454-1)*28,O4454,258),260),
MOD(SUM((E4454-1900)*365,(N4454-1)*28,O4454,258),260))</f>
        <v>178</v>
      </c>
      <c r="Q4454" s="371" t="str">
        <f>VLOOKUP(MOD(P4454,4),色,2,FALSE)</f>
        <v>白い</v>
      </c>
      <c r="R4454" s="289" t="str">
        <f>VLOOKUP(MOD(P4454,13),銀河の音,2,FALSE)</f>
        <v>太陽の</v>
      </c>
      <c r="S4454" s="382" t="str">
        <f>VLOOKUP(MOD(P4454,20),太陽の紋章,2,FALSE)</f>
        <v>鏡</v>
      </c>
      <c r="T4454" s="92" t="s">
        <v>9097</v>
      </c>
    </row>
    <row r="4455" spans="1:20">
      <c r="A4455" s="50" t="str">
        <f>VLOOKUP(MOD(E4455,10),十干,2,FALSE)</f>
        <v>癸</v>
      </c>
      <c r="B4455" s="199" t="str">
        <f>VLOOKUP(MOD(E4455,12),十二支,3,FALSE)</f>
        <v xml:space="preserve">12 海 </v>
      </c>
      <c r="C4455" s="201" t="str">
        <f>VLOOKUP(F4455,星座,3,TRUE)</f>
        <v xml:space="preserve">05 土 </v>
      </c>
      <c r="D4455" s="531">
        <v>26669</v>
      </c>
      <c r="E4455" s="1">
        <f>IFERROR(YEAR(D4455),LEFT(D4455,4))</f>
        <v>1973</v>
      </c>
      <c r="F4455" s="1" t="str">
        <f>IF(ISTEXT(D4455),RIGHT(D4455,5),TEXT(D4455,"mm/dd"))</f>
        <v>01/05</v>
      </c>
      <c r="G4455" s="39">
        <f>SUM(MID(E4455,1,1),MID(E4455,2,1),MID(E4455,3,1),MID(E4455,4,1),MID(F4455,1,1),MID(F4455,2,1),MID(F4455,4,1),MID(F4455,5,1))</f>
        <v>26</v>
      </c>
      <c r="H4455" s="41">
        <f>IF(MOD(G4455,9)=0,9,MOD(G4455,9))</f>
        <v>8</v>
      </c>
      <c r="I4455" s="45" t="str">
        <f>IFERROR(MID("日月火水木金土",WEEKDAY(D4455),1),"")</f>
        <v>金</v>
      </c>
      <c r="J4455" s="304" t="s">
        <v>2992</v>
      </c>
      <c r="K4455" s="202" t="str">
        <f>VLOOKUP(F4455,石と花メイン,3,FALSE)</f>
        <v>■赤縞瑪瑙</v>
      </c>
      <c r="L4455" s="297" t="str">
        <f>VLOOKUP(F4455,石と花メイン,4,FALSE)</f>
        <v>雪割草【三角草】</v>
      </c>
      <c r="M4455" s="393">
        <f>IF(OR(MONTH(F4455)&lt;7,AND(MONTH(F4455)=7,DAY(F4455)&lt;=25)),
MOD(SUM((E4455-1901)*365,259),260),
MOD(SUM((E4455-1900)*365,259),260))</f>
        <v>19</v>
      </c>
      <c r="N4455" s="390">
        <f>IF(AND(MONTH(F4455)=7,DAY(F4455)&gt;25),1,
ROUNDDOWN((SUM(VLOOKUP(MONTH(F4455),D暦変換用数値,2,FALSE),DAY(F4455))/28)+1,0))</f>
        <v>6</v>
      </c>
      <c r="O4455" s="205">
        <f>IF(AND(MONTH(F4455)=7,DAY(F4455)&gt;25),DAY(F4455)-25,
MOD((SUM(VLOOKUP(MONTH(F4455),D暦変換用数値,2,FALSE),DAY(F4455))),28)+1)</f>
        <v>24</v>
      </c>
      <c r="P4455" s="406">
        <f>IF(OR(MONTH(F4455)&lt;7,AND(MONTH(F4455)=7,DAY(F4455)&lt;=25)),
MOD(SUM((E4455-1901)*365,(N4455-1)*28,O4455,258),260),
MOD(SUM((E4455-1900)*365,(N4455-1)*28,O4455,258),260))</f>
        <v>182</v>
      </c>
      <c r="Q4455" s="375" t="str">
        <f>VLOOKUP(MOD(P4455,4),色,2,FALSE)</f>
        <v>白い</v>
      </c>
      <c r="R4455" s="293" t="str">
        <f>VLOOKUP(MOD(P4455,13),銀河の音,2,FALSE)</f>
        <v>宇宙の</v>
      </c>
      <c r="S4455" s="386" t="str">
        <f>VLOOKUP(MOD(P4455,20),太陽の紋章,2,FALSE)</f>
        <v>風</v>
      </c>
      <c r="T4455" s="98" t="s">
        <v>3736</v>
      </c>
    </row>
    <row r="4456" spans="1:20">
      <c r="A4456" s="50" t="str">
        <f>VLOOKUP(MOD(E4456,10),十干,2,FALSE)</f>
        <v>癸</v>
      </c>
      <c r="B4456" s="199" t="str">
        <f>VLOOKUP(MOD(E4456,12),十二支,3,FALSE)</f>
        <v xml:space="preserve">12 海 </v>
      </c>
      <c r="C4456" s="201" t="str">
        <f>VLOOKUP(F4456,星座,3,TRUE)</f>
        <v xml:space="preserve">05 土 </v>
      </c>
      <c r="D4456" s="531">
        <v>26672</v>
      </c>
      <c r="E4456" s="1">
        <f>IFERROR(YEAR(D4456),LEFT(D4456,4))</f>
        <v>1973</v>
      </c>
      <c r="F4456" s="1" t="str">
        <f>IF(ISTEXT(D4456),RIGHT(D4456,5),TEXT(D4456,"mm/dd"))</f>
        <v>01/08</v>
      </c>
      <c r="G4456" s="39">
        <f>SUM(MID(E4456,1,1),MID(E4456,2,1),MID(E4456,3,1),MID(E4456,4,1),MID(F4456,1,1),MID(F4456,2,1),MID(F4456,4,1),MID(F4456,5,1))</f>
        <v>29</v>
      </c>
      <c r="H4456" s="41">
        <f>IF(MOD(G4456,9)=0,9,MOD(G4456,9))</f>
        <v>2</v>
      </c>
      <c r="I4456" s="45" t="str">
        <f>IFERROR(MID("日月火水木金土",WEEKDAY(D4456),1),"")</f>
        <v>月</v>
      </c>
      <c r="J4456" s="304" t="s">
        <v>2993</v>
      </c>
      <c r="K4456" s="202" t="str">
        <f>VLOOKUP(F4456,石と花メイン,3,FALSE)</f>
        <v>●珊瑚</v>
      </c>
      <c r="L4456" s="297" t="str">
        <f>VLOOKUP(F4456,石と花メイン,4,FALSE)</f>
        <v>母子草【御形】</v>
      </c>
      <c r="M4456" s="393">
        <f>IF(OR(MONTH(F4456)&lt;7,AND(MONTH(F4456)=7,DAY(F4456)&lt;=25)),
MOD(SUM((E4456-1901)*365,259),260),
MOD(SUM((E4456-1900)*365,259),260))</f>
        <v>19</v>
      </c>
      <c r="N4456" s="390">
        <f>IF(AND(MONTH(F4456)=7,DAY(F4456)&gt;25),1,
ROUNDDOWN((SUM(VLOOKUP(MONTH(F4456),D暦変換用数値,2,FALSE),DAY(F4456))/28)+1,0))</f>
        <v>6</v>
      </c>
      <c r="O4456" s="205">
        <f>IF(AND(MONTH(F4456)=7,DAY(F4456)&gt;25),DAY(F4456)-25,
MOD((SUM(VLOOKUP(MONTH(F4456),D暦変換用数値,2,FALSE),DAY(F4456))),28)+1)</f>
        <v>27</v>
      </c>
      <c r="P4456" s="406">
        <f>IF(OR(MONTH(F4456)&lt;7,AND(MONTH(F4456)=7,DAY(F4456)&lt;=25)),
MOD(SUM((E4456-1901)*365,(N4456-1)*28,O4456,258),260),
MOD(SUM((E4456-1900)*365,(N4456-1)*28,O4456,258),260))</f>
        <v>185</v>
      </c>
      <c r="Q4456" s="372" t="str">
        <f>VLOOKUP(MOD(P4456,4),色,2,FALSE)</f>
        <v>赤い</v>
      </c>
      <c r="R4456" s="290" t="str">
        <f>VLOOKUP(MOD(P4456,13),銀河の音,2,FALSE)</f>
        <v>電気の</v>
      </c>
      <c r="S4456" s="383" t="str">
        <f>VLOOKUP(MOD(P4456,20),太陽の紋章,2,FALSE)</f>
        <v>蛇</v>
      </c>
      <c r="T4456" s="98" t="s">
        <v>3736</v>
      </c>
    </row>
    <row r="4457" spans="1:20">
      <c r="A4457" s="50" t="str">
        <f>VLOOKUP(MOD(E4457,10),十干,2,FALSE)</f>
        <v>癸</v>
      </c>
      <c r="B4457" s="199" t="str">
        <f>VLOOKUP(MOD(E4457,12),十二支,3,FALSE)</f>
        <v xml:space="preserve">12 海 </v>
      </c>
      <c r="C4457" s="201" t="str">
        <f>VLOOKUP(F4457,星座,3,TRUE)</f>
        <v xml:space="preserve">05 土 </v>
      </c>
      <c r="D4457" s="531">
        <v>26674</v>
      </c>
      <c r="E4457" s="1">
        <f>IFERROR(YEAR(D4457),LEFT(D4457,4))</f>
        <v>1973</v>
      </c>
      <c r="F4457" s="1" t="str">
        <f>IF(ISTEXT(D4457),RIGHT(D4457,5),TEXT(D4457,"mm/dd"))</f>
        <v>01/10</v>
      </c>
      <c r="G4457" s="39">
        <f>SUM(MID(E4457,1,1),MID(E4457,2,1),MID(E4457,3,1),MID(E4457,4,1),MID(F4457,1,1),MID(F4457,2,1),MID(F4457,4,1),MID(F4457,5,1))</f>
        <v>22</v>
      </c>
      <c r="H4457" s="41">
        <f>IF(MOD(G4457,9)=0,9,MOD(G4457,9))</f>
        <v>4</v>
      </c>
      <c r="I4457" s="45" t="str">
        <f>IFERROR(MID("日月火水木金土",WEEKDAY(D4457),1),"")</f>
        <v>水</v>
      </c>
      <c r="J4457" s="304" t="s">
        <v>6477</v>
      </c>
      <c r="K4457" s="202" t="str">
        <f>VLOOKUP(F4457,石と花メイン,3,FALSE)</f>
        <v>◇金剛石</v>
      </c>
      <c r="L4457" s="297" t="str">
        <f>VLOOKUP(F4457,石と花メイン,4,FALSE)</f>
        <v>フリージア【浅黄水仙】</v>
      </c>
      <c r="M4457" s="393">
        <f>IF(OR(MONTH(F4457)&lt;7,AND(MONTH(F4457)=7,DAY(F4457)&lt;=25)),
MOD(SUM((E4457-1901)*365,259),260),
MOD(SUM((E4457-1900)*365,259),260))</f>
        <v>19</v>
      </c>
      <c r="N4457" s="390">
        <f>IF(AND(MONTH(F4457)=7,DAY(F4457)&gt;25),1,
ROUNDDOWN((SUM(VLOOKUP(MONTH(F4457),D暦変換用数値,2,FALSE),DAY(F4457))/28)+1,0))</f>
        <v>7</v>
      </c>
      <c r="O4457" s="205">
        <f>IF(AND(MONTH(F4457)=7,DAY(F4457)&gt;25),DAY(F4457)-25,
MOD((SUM(VLOOKUP(MONTH(F4457),D暦変換用数値,2,FALSE),DAY(F4457))),28)+1)</f>
        <v>1</v>
      </c>
      <c r="P4457" s="406">
        <f>IF(OR(MONTH(F4457)&lt;7,AND(MONTH(F4457)=7,DAY(F4457)&lt;=25)),
MOD(SUM((E4457-1901)*365,(N4457-1)*28,O4457,258),260),
MOD(SUM((E4457-1900)*365,(N4457-1)*28,O4457,258),260))</f>
        <v>187</v>
      </c>
      <c r="Q4457" s="374" t="str">
        <f>VLOOKUP(MOD(P4457,4),色,2,FALSE)</f>
        <v>青い</v>
      </c>
      <c r="R4457" s="292" t="str">
        <f>VLOOKUP(MOD(P4457,13),銀河の音,2,FALSE)</f>
        <v>倍音の</v>
      </c>
      <c r="S4457" s="385" t="str">
        <f>VLOOKUP(MOD(P4457,20),太陽の紋章,2,FALSE)</f>
        <v>手</v>
      </c>
      <c r="T4457" s="111" t="s">
        <v>5816</v>
      </c>
    </row>
    <row r="4458" spans="1:20">
      <c r="A4458" s="50" t="str">
        <f>VLOOKUP(MOD(E4458,10),十干,2,FALSE)</f>
        <v>癸</v>
      </c>
      <c r="B4458" s="199" t="str">
        <f>VLOOKUP(MOD(E4458,12),十二支,3,FALSE)</f>
        <v xml:space="preserve">12 海 </v>
      </c>
      <c r="C4458" s="201" t="str">
        <f>VLOOKUP(F4458,星座,3,TRUE)</f>
        <v xml:space="preserve">05 土 </v>
      </c>
      <c r="D4458" s="531">
        <v>26675</v>
      </c>
      <c r="E4458" s="1">
        <f>IFERROR(YEAR(D4458),LEFT(D4458,4))</f>
        <v>1973</v>
      </c>
      <c r="F4458" s="1" t="str">
        <f>IF(ISTEXT(D4458),RIGHT(D4458,5),TEXT(D4458,"mm/dd"))</f>
        <v>01/11</v>
      </c>
      <c r="G4458" s="39">
        <f>SUM(MID(E4458,1,1),MID(E4458,2,1),MID(E4458,3,1),MID(E4458,4,1),MID(F4458,1,1),MID(F4458,2,1),MID(F4458,4,1),MID(F4458,5,1))</f>
        <v>23</v>
      </c>
      <c r="H4458" s="41">
        <f>IF(MOD(G4458,9)=0,9,MOD(G4458,9))</f>
        <v>5</v>
      </c>
      <c r="I4458" s="45" t="str">
        <f>IFERROR(MID("日月火水木金土",WEEKDAY(D4458),1),"")</f>
        <v>木</v>
      </c>
      <c r="J4458" s="304" t="s">
        <v>6478</v>
      </c>
      <c r="K4458" s="202" t="str">
        <f>VLOOKUP(F4458,石と花メイン,3,FALSE)</f>
        <v>●孔雀石</v>
      </c>
      <c r="L4458" s="297" t="str">
        <f>VLOOKUP(F4458,石と花メイン,4,FALSE)</f>
        <v>芹【白根草】</v>
      </c>
      <c r="M4458" s="393">
        <f>IF(OR(MONTH(F4458)&lt;7,AND(MONTH(F4458)=7,DAY(F4458)&lt;=25)),
MOD(SUM((E4458-1901)*365,259),260),
MOD(SUM((E4458-1900)*365,259),260))</f>
        <v>19</v>
      </c>
      <c r="N4458" s="390">
        <f>IF(AND(MONTH(F4458)=7,DAY(F4458)&gt;25),1,
ROUNDDOWN((SUM(VLOOKUP(MONTH(F4458),D暦変換用数値,2,FALSE),DAY(F4458))/28)+1,0))</f>
        <v>7</v>
      </c>
      <c r="O4458" s="205">
        <f>IF(AND(MONTH(F4458)=7,DAY(F4458)&gt;25),DAY(F4458)-25,
MOD((SUM(VLOOKUP(MONTH(F4458),D暦変換用数値,2,FALSE),DAY(F4458))),28)+1)</f>
        <v>2</v>
      </c>
      <c r="P4458" s="406">
        <f>IF(OR(MONTH(F4458)&lt;7,AND(MONTH(F4458)=7,DAY(F4458)&lt;=25)),
MOD(SUM((E4458-1901)*365,(N4458-1)*28,O4458,258),260),
MOD(SUM((E4458-1900)*365,(N4458-1)*28,O4458,258),260))</f>
        <v>188</v>
      </c>
      <c r="Q4458" s="373" t="str">
        <f>VLOOKUP(MOD(P4458,4),色,2,FALSE)</f>
        <v>黄色い</v>
      </c>
      <c r="R4458" s="291" t="str">
        <f>VLOOKUP(MOD(P4458,13),銀河の音,2,FALSE)</f>
        <v>律動の</v>
      </c>
      <c r="S4458" s="384" t="str">
        <f>VLOOKUP(MOD(P4458,20),太陽の紋章,2,FALSE)</f>
        <v>星</v>
      </c>
      <c r="T4458" s="98" t="s">
        <v>3736</v>
      </c>
    </row>
    <row r="4459" spans="1:20">
      <c r="A4459" s="50" t="str">
        <f>VLOOKUP(MOD(E4459,10),十干,2,FALSE)</f>
        <v>癸</v>
      </c>
      <c r="B4459" s="199" t="str">
        <f>VLOOKUP(MOD(E4459,12),十二支,3,FALSE)</f>
        <v xml:space="preserve">12 海 </v>
      </c>
      <c r="C4459" s="201" t="str">
        <f>VLOOKUP(F4459,星座,3,TRUE)</f>
        <v xml:space="preserve">05 土 </v>
      </c>
      <c r="D4459" s="531">
        <v>26680</v>
      </c>
      <c r="E4459" s="1">
        <f>IFERROR(YEAR(D4459),LEFT(D4459,4))</f>
        <v>1973</v>
      </c>
      <c r="F4459" s="1" t="str">
        <f>IF(ISTEXT(D4459),RIGHT(D4459,5),TEXT(D4459,"mm/dd"))</f>
        <v>01/16</v>
      </c>
      <c r="G4459" s="39">
        <f>SUM(MID(E4459,1,1),MID(E4459,2,1),MID(E4459,3,1),MID(E4459,4,1),MID(F4459,1,1),MID(F4459,2,1),MID(F4459,4,1),MID(F4459,5,1))</f>
        <v>28</v>
      </c>
      <c r="H4459" s="41">
        <f>IF(MOD(G4459,9)=0,9,MOD(G4459,9))</f>
        <v>1</v>
      </c>
      <c r="I4459" s="45" t="str">
        <f>IFERROR(MID("日月火水木金土",WEEKDAY(D4459),1),"")</f>
        <v>火</v>
      </c>
      <c r="J4459" s="304" t="s">
        <v>3705</v>
      </c>
      <c r="K4459" s="202" t="str">
        <f>VLOOKUP(F4459,石と花メイン,3,FALSE)</f>
        <v>◆青玉</v>
      </c>
      <c r="L4459" s="297" t="str">
        <f>VLOOKUP(F4459,石と花メイン,4,FALSE)</f>
        <v>金魚草【スナップドラゴン】</v>
      </c>
      <c r="M4459" s="393">
        <f>IF(OR(MONTH(F4459)&lt;7,AND(MONTH(F4459)=7,DAY(F4459)&lt;=25)),
MOD(SUM((E4459-1901)*365,259),260),
MOD(SUM((E4459-1900)*365,259),260))</f>
        <v>19</v>
      </c>
      <c r="N4459" s="390">
        <f>IF(AND(MONTH(F4459)=7,DAY(F4459)&gt;25),1,
ROUNDDOWN((SUM(VLOOKUP(MONTH(F4459),D暦変換用数値,2,FALSE),DAY(F4459))/28)+1,0))</f>
        <v>7</v>
      </c>
      <c r="O4459" s="205">
        <f>IF(AND(MONTH(F4459)=7,DAY(F4459)&gt;25),DAY(F4459)-25,
MOD((SUM(VLOOKUP(MONTH(F4459),D暦変換用数値,2,FALSE),DAY(F4459))),28)+1)</f>
        <v>7</v>
      </c>
      <c r="P4459" s="406">
        <f>IF(OR(MONTH(F4459)&lt;7,AND(MONTH(F4459)=7,DAY(F4459)&lt;=25)),
MOD(SUM((E4459-1901)*365,(N4459-1)*28,O4459,258),260),
MOD(SUM((E4459-1900)*365,(N4459-1)*28,O4459,258),260))</f>
        <v>193</v>
      </c>
      <c r="Q4459" s="372" t="str">
        <f>VLOOKUP(MOD(P4459,4),色,2,FALSE)</f>
        <v>赤い</v>
      </c>
      <c r="R4459" s="290" t="str">
        <f>VLOOKUP(MOD(P4459,13),銀河の音,2,FALSE)</f>
        <v>スペクトルの</v>
      </c>
      <c r="S4459" s="383" t="str">
        <f>VLOOKUP(MOD(P4459,20),太陽の紋章,2,FALSE)</f>
        <v>空歩く者</v>
      </c>
      <c r="T4459" s="98"/>
    </row>
    <row r="4460" spans="1:20">
      <c r="A4460" s="50" t="str">
        <f>VLOOKUP(MOD(E4460,10),十干,2,FALSE)</f>
        <v>癸</v>
      </c>
      <c r="B4460" s="199" t="str">
        <f>VLOOKUP(MOD(E4460,12),十二支,3,FALSE)</f>
        <v xml:space="preserve">12 海 </v>
      </c>
      <c r="C4460" s="201" t="str">
        <f>VLOOKUP(F4460,星座,3,TRUE)</f>
        <v xml:space="preserve">05 土 </v>
      </c>
      <c r="D4460" s="531">
        <v>26681</v>
      </c>
      <c r="E4460" s="1">
        <f>IFERROR(YEAR(D4460),LEFT(D4460,4))</f>
        <v>1973</v>
      </c>
      <c r="F4460" s="1" t="str">
        <f>IF(ISTEXT(D4460),RIGHT(D4460,5),TEXT(D4460,"mm/dd"))</f>
        <v>01/17</v>
      </c>
      <c r="G4460" s="39">
        <f>SUM(MID(E4460,1,1),MID(E4460,2,1),MID(E4460,3,1),MID(E4460,4,1),MID(F4460,1,1),MID(F4460,2,1),MID(F4460,4,1),MID(F4460,5,1))</f>
        <v>29</v>
      </c>
      <c r="H4460" s="41">
        <f>IF(MOD(G4460,9)=0,9,MOD(G4460,9))</f>
        <v>2</v>
      </c>
      <c r="I4460" s="45" t="str">
        <f>IFERROR(MID("日月火水木金土",WEEKDAY(D4460),1),"")</f>
        <v>水</v>
      </c>
      <c r="J4460" s="304" t="s">
        <v>3706</v>
      </c>
      <c r="K4460" s="202" t="str">
        <f>VLOOKUP(F4460,石と花メイン,3,FALSE)</f>
        <v>◆翠玉</v>
      </c>
      <c r="L4460" s="297" t="str">
        <f>VLOOKUP(F4460,石と花メイン,4,FALSE)</f>
        <v>胡蝶蘭【ファレノプシス】</v>
      </c>
      <c r="M4460" s="393">
        <f>IF(OR(MONTH(F4460)&lt;7,AND(MONTH(F4460)=7,DAY(F4460)&lt;=25)),
MOD(SUM((E4460-1901)*365,259),260),
MOD(SUM((E4460-1900)*365,259),260))</f>
        <v>19</v>
      </c>
      <c r="N4460" s="390">
        <f>IF(AND(MONTH(F4460)=7,DAY(F4460)&gt;25),1,
ROUNDDOWN((SUM(VLOOKUP(MONTH(F4460),D暦変換用数値,2,FALSE),DAY(F4460))/28)+1,0))</f>
        <v>7</v>
      </c>
      <c r="O4460" s="205">
        <f>IF(AND(MONTH(F4460)=7,DAY(F4460)&gt;25),DAY(F4460)-25,
MOD((SUM(VLOOKUP(MONTH(F4460),D暦変換用数値,2,FALSE),DAY(F4460))),28)+1)</f>
        <v>8</v>
      </c>
      <c r="P4460" s="406">
        <f>IF(OR(MONTH(F4460)&lt;7,AND(MONTH(F4460)=7,DAY(F4460)&lt;=25)),
MOD(SUM((E4460-1901)*365,(N4460-1)*28,O4460,258),260),
MOD(SUM((E4460-1900)*365,(N4460-1)*28,O4460,258),260))</f>
        <v>194</v>
      </c>
      <c r="Q4460" s="375" t="str">
        <f>VLOOKUP(MOD(P4460,4),色,2,FALSE)</f>
        <v>白い</v>
      </c>
      <c r="R4460" s="293" t="str">
        <f>VLOOKUP(MOD(P4460,13),銀河の音,2,FALSE)</f>
        <v>水晶の</v>
      </c>
      <c r="S4460" s="386" t="str">
        <f>VLOOKUP(MOD(P4460,20),太陽の紋章,2,FALSE)</f>
        <v>魔法使い</v>
      </c>
      <c r="T4460" s="98" t="s">
        <v>3736</v>
      </c>
    </row>
    <row r="4461" spans="1:20">
      <c r="A4461" s="50" t="str">
        <f>VLOOKUP(MOD(E4461,10),十干,2,FALSE)</f>
        <v>乙</v>
      </c>
      <c r="B4461" s="199" t="str">
        <f>VLOOKUP(MOD(E4461,12),十二支,3,FALSE)</f>
        <v xml:space="preserve">12 海 </v>
      </c>
      <c r="C4461" s="201" t="str">
        <f>VLOOKUP(F4461,星座,3,TRUE)</f>
        <v xml:space="preserve">05 土 </v>
      </c>
      <c r="D4461" s="531">
        <v>31066</v>
      </c>
      <c r="E4461" s="1">
        <f>IFERROR(YEAR(D4461),LEFT(D4461,4))</f>
        <v>1985</v>
      </c>
      <c r="F4461" s="1" t="str">
        <f>IF(ISTEXT(D4461),RIGHT(D4461,5),TEXT(D4461,"mm/dd"))</f>
        <v>01/19</v>
      </c>
      <c r="G4461" s="39">
        <f>SUM(MID(E4461,1,1),MID(E4461,2,1),MID(E4461,3,1),MID(E4461,4,1),MID(F4461,1,1),MID(F4461,2,1),MID(F4461,4,1),MID(F4461,5,1))</f>
        <v>34</v>
      </c>
      <c r="H4461" s="41">
        <f>IF(MOD(G4461,9)=0,9,MOD(G4461,9))</f>
        <v>7</v>
      </c>
      <c r="I4461" s="45" t="str">
        <f>IFERROR(MID("日月火水木金土",WEEKDAY(D4461),1),"")</f>
        <v>土</v>
      </c>
      <c r="J4461" s="304" t="s">
        <v>3707</v>
      </c>
      <c r="K4461" s="202" t="str">
        <f>VLOOKUP(F4461,石と花メイン,3,FALSE)</f>
        <v>●土耳古石</v>
      </c>
      <c r="L4461" s="297" t="str">
        <f>VLOOKUP(F4461,石と花メイン,4,FALSE)</f>
        <v>崑崙花【ハンカチの花】</v>
      </c>
      <c r="M4461" s="393">
        <f>IF(OR(MONTH(F4461)&lt;7,AND(MONTH(F4461)=7,DAY(F4461)&lt;=25)),
MOD(SUM((E4461-1901)*365,259),260),
MOD(SUM((E4461-1900)*365,259),260))</f>
        <v>239</v>
      </c>
      <c r="N4461" s="390">
        <f>IF(AND(MONTH(F4461)=7,DAY(F4461)&gt;25),1,
ROUNDDOWN((SUM(VLOOKUP(MONTH(F4461),D暦変換用数値,2,FALSE),DAY(F4461))/28)+1,0))</f>
        <v>7</v>
      </c>
      <c r="O4461" s="205">
        <f>IF(AND(MONTH(F4461)=7,DAY(F4461)&gt;25),DAY(F4461)-25,
MOD((SUM(VLOOKUP(MONTH(F4461),D暦変換用数値,2,FALSE),DAY(F4461))),28)+1)</f>
        <v>10</v>
      </c>
      <c r="P4461" s="406">
        <f>IF(OR(MONTH(F4461)&lt;7,AND(MONTH(F4461)=7,DAY(F4461)&lt;=25)),
MOD(SUM((E4461-1901)*365,(N4461-1)*28,O4461,258),260),
MOD(SUM((E4461-1900)*365,(N4461-1)*28,O4461,258),260))</f>
        <v>156</v>
      </c>
      <c r="Q4461" s="373" t="str">
        <f>VLOOKUP(MOD(P4461,4),色,2,FALSE)</f>
        <v>黄色い</v>
      </c>
      <c r="R4461" s="291" t="str">
        <f>VLOOKUP(MOD(P4461,13),銀河の音,2,FALSE)</f>
        <v>宇宙の</v>
      </c>
      <c r="S4461" s="384" t="str">
        <f>VLOOKUP(MOD(P4461,20),太陽の紋章,2,FALSE)</f>
        <v>戦士</v>
      </c>
      <c r="T4461" s="111" t="s">
        <v>900</v>
      </c>
    </row>
    <row r="4462" spans="1:20">
      <c r="A4462" s="282" t="str">
        <f>VLOOKUP(MOD(E4462,10),十干,2,FALSE)</f>
        <v>丁</v>
      </c>
      <c r="B4462" s="283" t="str">
        <f>VLOOKUP(MOD(E4462,12),十二支,3,FALSE)</f>
        <v xml:space="preserve">12 海 </v>
      </c>
      <c r="C4462" s="287" t="str">
        <f>VLOOKUP(F4462,星座,3,TRUE)</f>
        <v xml:space="preserve">05 土 </v>
      </c>
      <c r="D4462" s="533">
        <v>35788</v>
      </c>
      <c r="E4462" s="83">
        <f>IFERROR(YEAR(D4462),LEFT(D4462,4))</f>
        <v>1997</v>
      </c>
      <c r="F4462" s="83" t="str">
        <f>IF(ISTEXT(D4462),RIGHT(D4462,5),TEXT(D4462,"mm/dd"))</f>
        <v>12/24</v>
      </c>
      <c r="G4462" s="88">
        <f>SUM(MID(E4462,1,1),MID(E4462,2,1),MID(E4462,3,1),MID(E4462,4,1),MID(F4462,1,1),MID(F4462,2,1),MID(F4462,4,1),MID(F4462,5,1))</f>
        <v>35</v>
      </c>
      <c r="H4462" s="88">
        <f>IF(MOD(G4462,9)=0,9,MOD(G4462,9))</f>
        <v>8</v>
      </c>
      <c r="I4462" s="83" t="str">
        <f>IFERROR(MID("日月火水木金土",WEEKDAY(D4462),1),"")</f>
        <v>水</v>
      </c>
      <c r="J4462" s="303" t="s">
        <v>499</v>
      </c>
      <c r="K4462" s="87" t="str">
        <f>VLOOKUP(F4462,石と花メイン,3,FALSE)</f>
        <v>◆紅玉</v>
      </c>
      <c r="L4462" s="296" t="str">
        <f>VLOOKUP(F4462,石と花メイン,4,FALSE)</f>
        <v>宿木/寄生木【寓生】</v>
      </c>
      <c r="M4462" s="392">
        <f>IF(OR(MONTH(F4462)&lt;7,AND(MONTH(F4462)=7,DAY(F4462)&lt;=25)),
MOD(SUM((E4462-1901)*365,259),260),
MOD(SUM((E4462-1900)*365,259),260))</f>
        <v>44</v>
      </c>
      <c r="N4462" s="330">
        <f>IF(AND(MONTH(F4462)=7,DAY(F4462)&gt;25),1,
ROUNDDOWN((SUM(VLOOKUP(MONTH(F4462),D暦変換用数値,2,FALSE),DAY(F4462))/28)+1,0))</f>
        <v>6</v>
      </c>
      <c r="O4462" s="84">
        <f>IF(AND(MONTH(F4462)=7,DAY(F4462)&gt;25),DAY(F4462)-25,
MOD((SUM(VLOOKUP(MONTH(F4462),D暦変換用数値,2,FALSE),DAY(F4462))),28)+1)</f>
        <v>12</v>
      </c>
      <c r="P4462" s="405">
        <f>IF(OR(MONTH(F4462)&lt;7,AND(MONTH(F4462)=7,DAY(F4462)&lt;=25)),
MOD(SUM((E4462-1901)*365,(N4462-1)*28,O4462,258),260),
MOD(SUM((E4462-1900)*365,(N4462-1)*28,O4462,258),260))</f>
        <v>195</v>
      </c>
      <c r="Q4462" s="371" t="str">
        <f>VLOOKUP(MOD(P4462,4),色,2,FALSE)</f>
        <v>青い</v>
      </c>
      <c r="R4462" s="289" t="str">
        <f>VLOOKUP(MOD(P4462,13),銀河の音,2,FALSE)</f>
        <v>宇宙の</v>
      </c>
      <c r="S4462" s="382" t="str">
        <f>VLOOKUP(MOD(P4462,20),太陽の紋章,2,FALSE)</f>
        <v>鷲</v>
      </c>
      <c r="T4462" s="91" t="s">
        <v>3736</v>
      </c>
    </row>
    <row r="4463" spans="1:20">
      <c r="A4463" s="282" t="str">
        <f>VLOOKUP(MOD(E4463,10),十干,2,FALSE)</f>
        <v>丁</v>
      </c>
      <c r="B4463" s="283" t="str">
        <f>VLOOKUP(MOD(E4463,12),十二支,3,FALSE)</f>
        <v xml:space="preserve">12 海 </v>
      </c>
      <c r="C4463" s="287" t="str">
        <f>VLOOKUP(F4463,星座,3,TRUE)</f>
        <v xml:space="preserve">05 土 </v>
      </c>
      <c r="D4463" s="533">
        <v>35794</v>
      </c>
      <c r="E4463" s="83">
        <f>IFERROR(YEAR(D4463),LEFT(D4463,4))</f>
        <v>1997</v>
      </c>
      <c r="F4463" s="83" t="str">
        <f>IF(ISTEXT(D4463),RIGHT(D4463,5),TEXT(D4463,"mm/dd"))</f>
        <v>12/30</v>
      </c>
      <c r="G4463" s="88">
        <f>SUM(MID(E4463,1,1),MID(E4463,2,1),MID(E4463,3,1),MID(E4463,4,1),MID(F4463,1,1),MID(F4463,2,1),MID(F4463,4,1),MID(F4463,5,1))</f>
        <v>32</v>
      </c>
      <c r="H4463" s="88">
        <f>IF(MOD(G4463,9)=0,9,MOD(G4463,9))</f>
        <v>5</v>
      </c>
      <c r="I4463" s="83" t="str">
        <f>IFERROR(MID("日月火水木金土",WEEKDAY(D4463),1),"")</f>
        <v>火</v>
      </c>
      <c r="J4463" s="303" t="s">
        <v>500</v>
      </c>
      <c r="K4463" s="87" t="str">
        <f>VLOOKUP(F4463,石と花メイン,3,FALSE)</f>
        <v>▲白金</v>
      </c>
      <c r="L4463" s="296" t="str">
        <f>VLOOKUP(F4463,石と花メイン,4,FALSE)</f>
        <v>蝋梅【唐梅】</v>
      </c>
      <c r="M4463" s="392">
        <f>IF(OR(MONTH(F4463)&lt;7,AND(MONTH(F4463)=7,DAY(F4463)&lt;=25)),
MOD(SUM((E4463-1901)*365,259),260),
MOD(SUM((E4463-1900)*365,259),260))</f>
        <v>44</v>
      </c>
      <c r="N4463" s="330">
        <f>IF(AND(MONTH(F4463)=7,DAY(F4463)&gt;25),1,
ROUNDDOWN((SUM(VLOOKUP(MONTH(F4463),D暦変換用数値,2,FALSE),DAY(F4463))/28)+1,0))</f>
        <v>6</v>
      </c>
      <c r="O4463" s="84">
        <f>IF(AND(MONTH(F4463)=7,DAY(F4463)&gt;25),DAY(F4463)-25,
MOD((SUM(VLOOKUP(MONTH(F4463),D暦変換用数値,2,FALSE),DAY(F4463))),28)+1)</f>
        <v>18</v>
      </c>
      <c r="P4463" s="405">
        <f>IF(OR(MONTH(F4463)&lt;7,AND(MONTH(F4463)=7,DAY(F4463)&lt;=25)),
MOD(SUM((E4463-1901)*365,(N4463-1)*28,O4463,258),260),
MOD(SUM((E4463-1900)*365,(N4463-1)*28,O4463,258),260))</f>
        <v>201</v>
      </c>
      <c r="Q4463" s="371" t="str">
        <f>VLOOKUP(MOD(P4463,4),色,2,FALSE)</f>
        <v>赤い</v>
      </c>
      <c r="R4463" s="289" t="str">
        <f>VLOOKUP(MOD(P4463,13),銀河の音,2,FALSE)</f>
        <v>律動の</v>
      </c>
      <c r="S4463" s="382" t="str">
        <f>VLOOKUP(MOD(P4463,20),太陽の紋章,2,FALSE)</f>
        <v>竜</v>
      </c>
      <c r="T4463" s="91" t="s">
        <v>3736</v>
      </c>
    </row>
    <row r="4464" spans="1:20">
      <c r="A4464" s="285" t="str">
        <f>VLOOKUP(MOD(E4464,10),十干,2,FALSE)</f>
        <v>己</v>
      </c>
      <c r="B4464" s="283" t="str">
        <f>VLOOKUP(MOD(E4464,12),十二支,3,FALSE)</f>
        <v xml:space="preserve">12 海 </v>
      </c>
      <c r="C4464" s="287" t="str">
        <f>VLOOKUP(F4464,星座,3,TRUE)</f>
        <v xml:space="preserve">05 土 </v>
      </c>
      <c r="D4464" s="533">
        <v>39816</v>
      </c>
      <c r="E4464" s="83">
        <f>IFERROR(YEAR(D4464),LEFT(D4464,4))</f>
        <v>2009</v>
      </c>
      <c r="F4464" s="83" t="str">
        <f>IF(ISTEXT(D4464),RIGHT(D4464,5),TEXT(D4464,"mm/dd"))</f>
        <v>01/03</v>
      </c>
      <c r="G4464" s="88">
        <f>SUM(MID(E4464,1,1),MID(E4464,2,1),MID(E4464,3,1),MID(E4464,4,1),MID(F4464,1,1),MID(F4464,2,1),MID(F4464,4,1),MID(F4464,5,1))</f>
        <v>15</v>
      </c>
      <c r="H4464" s="88">
        <f>IF(MOD(G4464,9)=0,9,MOD(G4464,9))</f>
        <v>6</v>
      </c>
      <c r="I4464" s="83" t="str">
        <f>IFERROR(MID("日月火水木金土",WEEKDAY(D4464),1),"")</f>
        <v>土</v>
      </c>
      <c r="J4464" s="303" t="s">
        <v>3934</v>
      </c>
      <c r="K4464" s="87" t="str">
        <f>VLOOKUP(F4464,石と花メイン,3,FALSE)</f>
        <v>▲黄金</v>
      </c>
      <c r="L4464" s="296" t="str">
        <f>VLOOKUP(F4464,石と花メイン,4,FALSE)</f>
        <v>福寿草【元日草】</v>
      </c>
      <c r="M4464" s="392">
        <f>IF(OR(MONTH(F4464)&lt;7,AND(MONTH(F4464)=7,DAY(F4464)&lt;=25)),
MOD(SUM((E4464-1901)*365,259),260),
MOD(SUM((E4464-1900)*365,259),260))</f>
        <v>159</v>
      </c>
      <c r="N4464" s="330">
        <f>IF(AND(MONTH(F4464)=7,DAY(F4464)&gt;25),1,
ROUNDDOWN((SUM(VLOOKUP(MONTH(F4464),D暦変換用数値,2,FALSE),DAY(F4464))/28)+1,0))</f>
        <v>6</v>
      </c>
      <c r="O4464" s="84">
        <f>IF(AND(MONTH(F4464)=7,DAY(F4464)&gt;25),DAY(F4464)-25,
MOD((SUM(VLOOKUP(MONTH(F4464),D暦変換用数値,2,FALSE),DAY(F4464))),28)+1)</f>
        <v>22</v>
      </c>
      <c r="P4464" s="405">
        <f>IF(OR(MONTH(F4464)&lt;7,AND(MONTH(F4464)=7,DAY(F4464)&lt;=25)),
MOD(SUM((E4464-1901)*365,(N4464-1)*28,O4464,258),260),
MOD(SUM((E4464-1900)*365,(N4464-1)*28,O4464,258),260))</f>
        <v>60</v>
      </c>
      <c r="Q4464" s="371" t="str">
        <f>VLOOKUP(MOD(P4464,4),色,2,FALSE)</f>
        <v>黄色い</v>
      </c>
      <c r="R4464" s="289" t="str">
        <f>VLOOKUP(MOD(P4464,13),銀河の音,2,FALSE)</f>
        <v>銀河の</v>
      </c>
      <c r="S4464" s="382" t="str">
        <f>VLOOKUP(MOD(P4464,20),太陽の紋章,2,FALSE)</f>
        <v>太陽</v>
      </c>
      <c r="T4464" s="100" t="s">
        <v>3935</v>
      </c>
    </row>
    <row r="4465" spans="1:20">
      <c r="A4465" s="282" t="str">
        <f>VLOOKUP(MOD(E4465,10),十干,2,FALSE)</f>
        <v>己</v>
      </c>
      <c r="B4465" s="283" t="str">
        <f>VLOOKUP(MOD(E4465,12),十二支,3,FALSE)</f>
        <v xml:space="preserve">12 海 </v>
      </c>
      <c r="C4465" s="287" t="str">
        <f>VLOOKUP(F4465,星座,3,TRUE)</f>
        <v xml:space="preserve">05 土 </v>
      </c>
      <c r="D4465" s="530">
        <v>39820</v>
      </c>
      <c r="E4465" s="85">
        <f>IFERROR(YEAR(D4465),LEFT(D4465,4))</f>
        <v>2009</v>
      </c>
      <c r="F4465" s="85" t="str">
        <f>IF(ISTEXT(D4465),RIGHT(D4465,5),TEXT(D4465,"mm/dd"))</f>
        <v>01/07</v>
      </c>
      <c r="G4465" s="89">
        <f>SUM(MID(E4465,1,1),MID(E4465,2,1),MID(E4465,3,1),MID(E4465,4,1),MID(F4465,1,1),MID(F4465,2,1),MID(F4465,4,1),MID(F4465,5,1))</f>
        <v>19</v>
      </c>
      <c r="H4465" s="88">
        <f>IF(MOD(G4465,9)=0,9,MOD(G4465,9))</f>
        <v>1</v>
      </c>
      <c r="I4465" s="83" t="str">
        <f>IFERROR(MID("日月火水木金土",WEEKDAY(D4465),1),"")</f>
        <v>水</v>
      </c>
      <c r="J4465" s="308" t="s">
        <v>1872</v>
      </c>
      <c r="K4465" s="87" t="str">
        <f>VLOOKUP(F4465,石と花メイン,3,FALSE)</f>
        <v>■紫水晶</v>
      </c>
      <c r="L4465" s="300" t="str">
        <f>VLOOKUP(F4465,石と花メイン,4,FALSE)</f>
        <v>スノードロップ【待雪草】</v>
      </c>
      <c r="M4465" s="397">
        <f>IF(OR(MONTH(F4465)&lt;7,AND(MONTH(F4465)=7,DAY(F4465)&lt;=25)),
MOD(SUM((E4465-1901)*365,259),260),
MOD(SUM((E4465-1900)*365,259),260))</f>
        <v>159</v>
      </c>
      <c r="N4465" s="87">
        <f>IF(AND(MONTH(F4465)=7,DAY(F4465)&gt;25),1,
ROUNDDOWN((SUM(VLOOKUP(MONTH(F4465),D暦変換用数値,2,FALSE),DAY(F4465))/28)+1,0))</f>
        <v>6</v>
      </c>
      <c r="O4465" s="82">
        <f>IF(AND(MONTH(F4465)=7,DAY(F4465)&gt;25),DAY(F4465)-25,
MOD((SUM(VLOOKUP(MONTH(F4465),D暦変換用数値,2,FALSE),DAY(F4465))),28)+1)</f>
        <v>26</v>
      </c>
      <c r="P4465" s="409">
        <f>IF(OR(MONTH(F4465)&lt;7,AND(MONTH(F4465)=7,DAY(F4465)&lt;=25)),
MOD(SUM((E4465-1901)*365,(N4465-1)*28,O4465,258),260),
MOD(SUM((E4465-1900)*365,(N4465-1)*28,O4465,258),260))</f>
        <v>64</v>
      </c>
      <c r="Q4465" s="371" t="str">
        <f>VLOOKUP(MOD(P4465,4),色,2,FALSE)</f>
        <v>黄色い</v>
      </c>
      <c r="R4465" s="289" t="str">
        <f>VLOOKUP(MOD(P4465,13),銀河の音,2,FALSE)</f>
        <v>水晶の</v>
      </c>
      <c r="S4465" s="382" t="str">
        <f>VLOOKUP(MOD(P4465,20),太陽の紋章,2,FALSE)</f>
        <v>種</v>
      </c>
      <c r="T4465" s="109" t="s">
        <v>3218</v>
      </c>
    </row>
    <row r="4466" spans="1:20">
      <c r="A4466" s="285" t="str">
        <f>VLOOKUP(MOD(E4466,10),十干,2,FALSE)</f>
        <v>己</v>
      </c>
      <c r="B4466" s="283" t="str">
        <f>VLOOKUP(MOD(E4466,12),十二支,3,FALSE)</f>
        <v xml:space="preserve">12 海 </v>
      </c>
      <c r="C4466" s="287" t="str">
        <f>VLOOKUP(F4466,星座,3,TRUE)</f>
        <v xml:space="preserve">05 土 </v>
      </c>
      <c r="D4466" s="533">
        <v>39830</v>
      </c>
      <c r="E4466" s="83">
        <f>IFERROR(YEAR(D4466),LEFT(D4466,4))</f>
        <v>2009</v>
      </c>
      <c r="F4466" s="83" t="str">
        <f>IF(ISTEXT(D4466),RIGHT(D4466,5),TEXT(D4466,"mm/dd"))</f>
        <v>01/17</v>
      </c>
      <c r="G4466" s="88">
        <f>SUM(MID(E4466,1,1),MID(E4466,2,1),MID(E4466,3,1),MID(E4466,4,1),MID(F4466,1,1),MID(F4466,2,1),MID(F4466,4,1),MID(F4466,5,1))</f>
        <v>20</v>
      </c>
      <c r="H4466" s="88">
        <f>IF(MOD(G4466,9)=0,9,MOD(G4466,9))</f>
        <v>2</v>
      </c>
      <c r="I4466" s="83" t="str">
        <f>IFERROR(MID("日月火水木金土",WEEKDAY(D4466),1),"")</f>
        <v>土</v>
      </c>
      <c r="J4466" s="303" t="s">
        <v>1853</v>
      </c>
      <c r="K4466" s="87" t="str">
        <f>VLOOKUP(F4466,石と花メイン,3,FALSE)</f>
        <v>◆翠玉</v>
      </c>
      <c r="L4466" s="296" t="str">
        <f>VLOOKUP(F4466,石と花メイン,4,FALSE)</f>
        <v>胡蝶蘭【ファレノプシス】</v>
      </c>
      <c r="M4466" s="392">
        <f>IF(OR(MONTH(F4466)&lt;7,AND(MONTH(F4466)=7,DAY(F4466)&lt;=25)),
MOD(SUM((E4466-1901)*365,259),260),
MOD(SUM((E4466-1900)*365,259),260))</f>
        <v>159</v>
      </c>
      <c r="N4466" s="330">
        <f>IF(AND(MONTH(F4466)=7,DAY(F4466)&gt;25),1,
ROUNDDOWN((SUM(VLOOKUP(MONTH(F4466),D暦変換用数値,2,FALSE),DAY(F4466))/28)+1,0))</f>
        <v>7</v>
      </c>
      <c r="O4466" s="84">
        <f>IF(AND(MONTH(F4466)=7,DAY(F4466)&gt;25),DAY(F4466)-25,
MOD((SUM(VLOOKUP(MONTH(F4466),D暦変換用数値,2,FALSE),DAY(F4466))),28)+1)</f>
        <v>8</v>
      </c>
      <c r="P4466" s="405">
        <f>IF(OR(MONTH(F4466)&lt;7,AND(MONTH(F4466)=7,DAY(F4466)&lt;=25)),
MOD(SUM((E4466-1901)*365,(N4466-1)*28,O4466,258),260),
MOD(SUM((E4466-1900)*365,(N4466-1)*28,O4466,258),260))</f>
        <v>74</v>
      </c>
      <c r="Q4466" s="371" t="str">
        <f>VLOOKUP(MOD(P4466,4),色,2,FALSE)</f>
        <v>白い</v>
      </c>
      <c r="R4466" s="289" t="str">
        <f>VLOOKUP(MOD(P4466,13),銀河の音,2,FALSE)</f>
        <v>太陽の</v>
      </c>
      <c r="S4466" s="382" t="str">
        <f>VLOOKUP(MOD(P4466,20),太陽の紋章,2,FALSE)</f>
        <v>魔法使い</v>
      </c>
      <c r="T4466" s="91"/>
    </row>
    <row r="4467" spans="1:20">
      <c r="A4467" s="286" t="str">
        <f>VLOOKUP(MOD(E4467,10),十干,2,FALSE)</f>
        <v>己</v>
      </c>
      <c r="B4467" s="283" t="str">
        <f>VLOOKUP(MOD(E4467,12),十二支,3,FALSE)</f>
        <v xml:space="preserve">12 海 </v>
      </c>
      <c r="C4467" s="287" t="str">
        <f>VLOOKUP(F4467,星座,3,TRUE)</f>
        <v xml:space="preserve">05 土 </v>
      </c>
      <c r="D4467" s="530">
        <v>40170</v>
      </c>
      <c r="E4467" s="85">
        <f>IFERROR(YEAR(D4467),LEFT(D4467,4))</f>
        <v>2009</v>
      </c>
      <c r="F4467" s="85" t="str">
        <f>IF(ISTEXT(D4467),RIGHT(D4467,5),TEXT(D4467,"mm/dd"))</f>
        <v>12/23</v>
      </c>
      <c r="G4467" s="89">
        <f>SUM(MID(E4467,1,1),MID(E4467,2,1),MID(E4467,3,1),MID(E4467,4,1),MID(F4467,1,1),MID(F4467,2,1),MID(F4467,4,1),MID(F4467,5,1))</f>
        <v>19</v>
      </c>
      <c r="H4467" s="89">
        <f>IF(MOD(G4467,9)=0,9,MOD(G4467,9))</f>
        <v>1</v>
      </c>
      <c r="I4467" s="85" t="str">
        <f>IFERROR(MID("日月火水木金土",WEEKDAY(D4467),1),"")</f>
        <v>水</v>
      </c>
      <c r="J4467" s="308" t="s">
        <v>7205</v>
      </c>
      <c r="K4467" s="87" t="str">
        <f>VLOOKUP(F4467,石と花メイン,3,FALSE)</f>
        <v>◆柘榴石</v>
      </c>
      <c r="L4467" s="300" t="str">
        <f>VLOOKUP(F4467,石と花メイン,4,FALSE)</f>
        <v>カトレア</v>
      </c>
      <c r="M4467" s="397">
        <f>IF(OR(MONTH(F4467)&lt;7,AND(MONTH(F4467)=7,DAY(F4467)&lt;=25)),
MOD(SUM((E4467-1901)*365,259),260),
MOD(SUM((E4467-1900)*365,259),260))</f>
        <v>4</v>
      </c>
      <c r="N4467" s="87">
        <f>IF(AND(MONTH(F4467)=7,DAY(F4467)&gt;25),1,
ROUNDDOWN((SUM(VLOOKUP(MONTH(F4467),D暦変換用数値,2,FALSE),DAY(F4467))/28)+1,0))</f>
        <v>6</v>
      </c>
      <c r="O4467" s="82">
        <f>IF(AND(MONTH(F4467)=7,DAY(F4467)&gt;25),DAY(F4467)-25,
MOD((SUM(VLOOKUP(MONTH(F4467),D暦変換用数値,2,FALSE),DAY(F4467))),28)+1)</f>
        <v>11</v>
      </c>
      <c r="P4467" s="409">
        <f>IF(OR(MONTH(F4467)&lt;7,AND(MONTH(F4467)=7,DAY(F4467)&lt;=25)),
MOD(SUM((E4467-1901)*365,(N4467-1)*28,O4467,258),260),
MOD(SUM((E4467-1900)*365,(N4467-1)*28,O4467,258),260))</f>
        <v>154</v>
      </c>
      <c r="Q4467" s="381" t="str">
        <f>VLOOKUP(MOD(P4467,4),色,2,FALSE)</f>
        <v>白い</v>
      </c>
      <c r="R4467" s="289" t="str">
        <f>VLOOKUP(MOD(P4467,13),銀河の音,2,FALSE)</f>
        <v>スペクトルの</v>
      </c>
      <c r="S4467" s="382" t="str">
        <f>VLOOKUP(MOD(P4467,20),太陽の紋章,2,FALSE)</f>
        <v>魔法使い</v>
      </c>
      <c r="T4467" s="95" t="s">
        <v>7206</v>
      </c>
    </row>
    <row r="4468" spans="1:20">
      <c r="A4468" s="286" t="str">
        <f>VLOOKUP(MOD(E4468,10),十干,2,FALSE)</f>
        <v>己</v>
      </c>
      <c r="B4468" s="283" t="str">
        <f>VLOOKUP(MOD(E4468,12),十二支,3,FALSE)</f>
        <v xml:space="preserve">12 海 </v>
      </c>
      <c r="C4468" s="287" t="str">
        <f>VLOOKUP(F4468,星座,3,TRUE)</f>
        <v xml:space="preserve">05 土 </v>
      </c>
      <c r="D4468" s="530">
        <v>40175</v>
      </c>
      <c r="E4468" s="85">
        <f>IFERROR(YEAR(D4468),LEFT(D4468,4))</f>
        <v>2009</v>
      </c>
      <c r="F4468" s="85" t="str">
        <f>IF(ISTEXT(D4468),RIGHT(D4468,5),TEXT(D4468,"mm/dd"))</f>
        <v>12/28</v>
      </c>
      <c r="G4468" s="89">
        <f>SUM(MID(E4468,1,1),MID(E4468,2,1),MID(E4468,3,1),MID(E4468,4,1),MID(F4468,1,1),MID(F4468,2,1),MID(F4468,4,1),MID(F4468,5,1))</f>
        <v>24</v>
      </c>
      <c r="H4468" s="89">
        <f>IF(MOD(G4468,9)=0,9,MOD(G4468,9))</f>
        <v>6</v>
      </c>
      <c r="I4468" s="85" t="str">
        <f>IFERROR(MID("日月火水木金土",WEEKDAY(D4468),1),"")</f>
        <v>月</v>
      </c>
      <c r="J4468" s="308" t="s">
        <v>7525</v>
      </c>
      <c r="K4468" s="87" t="str">
        <f>VLOOKUP(F4468,石と花メイン,3,FALSE)</f>
        <v>○真珠</v>
      </c>
      <c r="L4468" s="300" t="str">
        <f>VLOOKUP(F4468,石と花メイン,4,FALSE)</f>
        <v>パフィオペディラム</v>
      </c>
      <c r="M4468" s="397">
        <f>IF(OR(MONTH(F4468)&lt;7,AND(MONTH(F4468)=7,DAY(F4468)&lt;=25)),
MOD(SUM((E4468-1901)*365,259),260),
MOD(SUM((E4468-1900)*365,259),260))</f>
        <v>4</v>
      </c>
      <c r="N4468" s="87">
        <f>IF(AND(MONTH(F4468)=7,DAY(F4468)&gt;25),1,
ROUNDDOWN((SUM(VLOOKUP(MONTH(F4468),D暦変換用数値,2,FALSE),DAY(F4468))/28)+1,0))</f>
        <v>6</v>
      </c>
      <c r="O4468" s="82">
        <f>IF(AND(MONTH(F4468)=7,DAY(F4468)&gt;25),DAY(F4468)-25,
MOD((SUM(VLOOKUP(MONTH(F4468),D暦変換用数値,2,FALSE),DAY(F4468))),28)+1)</f>
        <v>16</v>
      </c>
      <c r="P4468" s="409">
        <f>IF(OR(MONTH(F4468)&lt;7,AND(MONTH(F4468)=7,DAY(F4468)&lt;=25)),
MOD(SUM((E4468-1901)*365,(N4468-1)*28,O4468,258),260),
MOD(SUM((E4468-1900)*365,(N4468-1)*28,O4468,258),260))</f>
        <v>159</v>
      </c>
      <c r="Q4468" s="371" t="str">
        <f>VLOOKUP(MOD(P4468,4),色,2,FALSE)</f>
        <v>青い</v>
      </c>
      <c r="R4468" s="289" t="str">
        <f>VLOOKUP(MOD(P4468,13),銀河の音,2,FALSE)</f>
        <v>電気の</v>
      </c>
      <c r="S4468" s="382" t="str">
        <f>VLOOKUP(MOD(P4468,20),太陽の紋章,2,FALSE)</f>
        <v>嵐</v>
      </c>
      <c r="T4468" s="95" t="s">
        <v>7526</v>
      </c>
    </row>
    <row r="4469" spans="1:20">
      <c r="A4469" s="286" t="str">
        <f>VLOOKUP(MOD(E4469,10),十干,2,FALSE)</f>
        <v>己</v>
      </c>
      <c r="B4469" s="283" t="str">
        <f>VLOOKUP(MOD(E4469,12),十二支,3,FALSE)</f>
        <v xml:space="preserve">12 海 </v>
      </c>
      <c r="C4469" s="287" t="str">
        <f>VLOOKUP(F4469,星座,3,TRUE)</f>
        <v xml:space="preserve">05 土 </v>
      </c>
      <c r="D4469" s="530">
        <v>40177</v>
      </c>
      <c r="E4469" s="85">
        <f>IFERROR(YEAR(D4469),LEFT(D4469,4))</f>
        <v>2009</v>
      </c>
      <c r="F4469" s="85" t="str">
        <f>IF(ISTEXT(D4469),RIGHT(D4469,5),TEXT(D4469,"mm/dd"))</f>
        <v>12/30</v>
      </c>
      <c r="G4469" s="89">
        <f>SUM(MID(E4469,1,1),MID(E4469,2,1),MID(E4469,3,1),MID(E4469,4,1),MID(F4469,1,1),MID(F4469,2,1),MID(F4469,4,1),MID(F4469,5,1))</f>
        <v>17</v>
      </c>
      <c r="H4469" s="89">
        <f>IF(MOD(G4469,9)=0,9,MOD(G4469,9))</f>
        <v>8</v>
      </c>
      <c r="I4469" s="85" t="str">
        <f>IFERROR(MID("日月火水木金土",WEEKDAY(D4469),1),"")</f>
        <v>水</v>
      </c>
      <c r="J4469" s="308" t="s">
        <v>7208</v>
      </c>
      <c r="K4469" s="87" t="str">
        <f>VLOOKUP(F4469,石と花メイン,3,FALSE)</f>
        <v>▲白金</v>
      </c>
      <c r="L4469" s="300" t="str">
        <f>VLOOKUP(F4469,石と花メイン,4,FALSE)</f>
        <v>蝋梅【唐梅】</v>
      </c>
      <c r="M4469" s="397">
        <f>IF(OR(MONTH(F4469)&lt;7,AND(MONTH(F4469)=7,DAY(F4469)&lt;=25)),
MOD(SUM((E4469-1901)*365,259),260),
MOD(SUM((E4469-1900)*365,259),260))</f>
        <v>4</v>
      </c>
      <c r="N4469" s="87">
        <f>IF(AND(MONTH(F4469)=7,DAY(F4469)&gt;25),1,
ROUNDDOWN((SUM(VLOOKUP(MONTH(F4469),D暦変換用数値,2,FALSE),DAY(F4469))/28)+1,0))</f>
        <v>6</v>
      </c>
      <c r="O4469" s="82">
        <f>IF(AND(MONTH(F4469)=7,DAY(F4469)&gt;25),DAY(F4469)-25,
MOD((SUM(VLOOKUP(MONTH(F4469),D暦変換用数値,2,FALSE),DAY(F4469))),28)+1)</f>
        <v>18</v>
      </c>
      <c r="P4469" s="409">
        <f>IF(OR(MONTH(F4469)&lt;7,AND(MONTH(F4469)=7,DAY(F4469)&lt;=25)),
MOD(SUM((E4469-1901)*365,(N4469-1)*28,O4469,258),260),
MOD(SUM((E4469-1900)*365,(N4469-1)*28,O4469,258),260))</f>
        <v>161</v>
      </c>
      <c r="Q4469" s="381" t="str">
        <f>VLOOKUP(MOD(P4469,4),色,2,FALSE)</f>
        <v>赤い</v>
      </c>
      <c r="R4469" s="289" t="str">
        <f>VLOOKUP(MOD(P4469,13),銀河の音,2,FALSE)</f>
        <v>倍音の</v>
      </c>
      <c r="S4469" s="382" t="str">
        <f>VLOOKUP(MOD(P4469,20),太陽の紋章,2,FALSE)</f>
        <v>竜</v>
      </c>
      <c r="T4469" s="109" t="s">
        <v>7209</v>
      </c>
    </row>
    <row r="4470" spans="1:20">
      <c r="A4470" s="282" t="str">
        <f>VLOOKUP(MOD(E4470,10),十干,2,FALSE)</f>
        <v>乙</v>
      </c>
      <c r="B4470" s="283" t="str">
        <f>VLOOKUP(MOD(E4470,12),十二支,3,FALSE)</f>
        <v xml:space="preserve">12 海 </v>
      </c>
      <c r="C4470" s="287" t="str">
        <f>VLOOKUP(F4470,星座,3,TRUE)</f>
        <v xml:space="preserve">05 土 </v>
      </c>
      <c r="D4470" s="533" t="s">
        <v>8900</v>
      </c>
      <c r="E4470" s="83" t="str">
        <f>IFERROR(YEAR(D4470),LEFT(D4470,4))</f>
        <v>1865</v>
      </c>
      <c r="F4470" s="83" t="str">
        <f>IF(ISTEXT(D4470),RIGHT(D4470,5),TEXT(D4470,"mm/dd"))</f>
        <v>01/19</v>
      </c>
      <c r="G4470" s="88">
        <f>SUM(MID(E4470,1,1),MID(E4470,2,1),MID(E4470,3,1),MID(E4470,4,1),MID(F4470,1,1),MID(F4470,2,1),MID(F4470,4,1),MID(F4470,5,1))</f>
        <v>31</v>
      </c>
      <c r="H4470" s="88">
        <f>IF(MOD(G4470,9)=0,9,MOD(G4470,9))</f>
        <v>4</v>
      </c>
      <c r="I4470" s="83" t="str">
        <f>IFERROR(MID("日月火水木金土",WEEKDAY(D4470),1),"")</f>
        <v/>
      </c>
      <c r="J4470" s="303" t="s">
        <v>1949</v>
      </c>
      <c r="K4470" s="87" t="str">
        <f>VLOOKUP(F4470,石と花メイン,3,FALSE)</f>
        <v>●土耳古石</v>
      </c>
      <c r="L4470" s="296" t="str">
        <f>VLOOKUP(F4470,石と花メイン,4,FALSE)</f>
        <v>崑崙花【ハンカチの花】</v>
      </c>
      <c r="M4470" s="392">
        <f>IF(OR(MONTH(F4470)&lt;7,AND(MONTH(F4470)=7,DAY(F4470)&lt;=25)),
MOD(SUM((E4470-1901)*365,259),260),
MOD(SUM((E4470-1900)*365,259),260))</f>
        <v>119</v>
      </c>
      <c r="N4470" s="330">
        <f>IF(AND(MONTH(F4470)=7,DAY(F4470)&gt;25),1,
ROUNDDOWN((SUM(VLOOKUP(MONTH(F4470),D暦変換用数値,2,FALSE),DAY(F4470))/28)+1,0))</f>
        <v>7</v>
      </c>
      <c r="O4470" s="84">
        <f>IF(AND(MONTH(F4470)=7,DAY(F4470)&gt;25),DAY(F4470)-25,
MOD((SUM(VLOOKUP(MONTH(F4470),D暦変換用数値,2,FALSE),DAY(F4470))),28)+1)</f>
        <v>10</v>
      </c>
      <c r="P4470" s="405">
        <f>IF(OR(MONTH(F4470)&lt;7,AND(MONTH(F4470)=7,DAY(F4470)&lt;=25)),
MOD(SUM((E4470-1901)*365,(N4470-1)*28,O4470,258),260),
MOD(SUM((E4470-1900)*365,(N4470-1)*28,O4470,258),260))</f>
        <v>36</v>
      </c>
      <c r="Q4470" s="371" t="str">
        <f>VLOOKUP(MOD(P4470,4),色,2,FALSE)</f>
        <v>黄色い</v>
      </c>
      <c r="R4470" s="289" t="str">
        <f>VLOOKUP(MOD(P4470,13),銀河の音,2,FALSE)</f>
        <v>惑星の</v>
      </c>
      <c r="S4470" s="382" t="str">
        <f>VLOOKUP(MOD(P4470,20),太陽の紋章,2,FALSE)</f>
        <v>戦士</v>
      </c>
      <c r="T4470" s="95" t="s">
        <v>1950</v>
      </c>
    </row>
    <row r="4471" spans="1:20">
      <c r="A4471" s="50" t="str">
        <f>VLOOKUP(MOD(E4471,10),十干,2,FALSE)</f>
        <v>丁</v>
      </c>
      <c r="B4471" s="199" t="str">
        <f>VLOOKUP(MOD(E4471,12),十二支,3,FALSE)</f>
        <v xml:space="preserve">12 海 </v>
      </c>
      <c r="C4471" s="201" t="str">
        <f>VLOOKUP(F4471,星座,3,TRUE)</f>
        <v xml:space="preserve">05 土 </v>
      </c>
      <c r="D4471" s="531" t="s">
        <v>330</v>
      </c>
      <c r="E4471" s="1" t="str">
        <f>IFERROR(YEAR(D4471),LEFT(D4471,4))</f>
        <v>1877</v>
      </c>
      <c r="F4471" s="1" t="str">
        <f>IF(ISTEXT(D4471),RIGHT(D4471,5),TEXT(D4471,"mm/dd"))</f>
        <v>12/28</v>
      </c>
      <c r="G4471" s="39">
        <f>SUM(MID(E4471,1,1),MID(E4471,2,1),MID(E4471,3,1),MID(E4471,4,1),MID(F4471,1,1),MID(F4471,2,1),MID(F4471,4,1),MID(F4471,5,1))</f>
        <v>36</v>
      </c>
      <c r="H4471" s="41">
        <f>IF(MOD(G4471,9)=0,9,MOD(G4471,9))</f>
        <v>9</v>
      </c>
      <c r="I4471" s="45" t="str">
        <f>IFERROR(MID("日月火水木金土",WEEKDAY(D4471),1),"")</f>
        <v/>
      </c>
      <c r="J4471" s="304" t="s">
        <v>496</v>
      </c>
      <c r="K4471" s="202" t="str">
        <f>VLOOKUP(F4471,石と花メイン,3,FALSE)</f>
        <v>○真珠</v>
      </c>
      <c r="L4471" s="297" t="str">
        <f>VLOOKUP(F4471,石と花メイン,4,FALSE)</f>
        <v>パフィオペディラム</v>
      </c>
      <c r="M4471" s="393">
        <f>IF(OR(MONTH(F4471)&lt;7,AND(MONTH(F4471)=7,DAY(F4471)&lt;=25)),
MOD(SUM((E4471-1901)*365,259),260),
MOD(SUM((E4471-1900)*365,259),260))</f>
        <v>184</v>
      </c>
      <c r="N4471" s="390">
        <f>IF(AND(MONTH(F4471)=7,DAY(F4471)&gt;25),1,
ROUNDDOWN((SUM(VLOOKUP(MONTH(F4471),D暦変換用数値,2,FALSE),DAY(F4471))/28)+1,0))</f>
        <v>6</v>
      </c>
      <c r="O4471" s="205">
        <f>IF(AND(MONTH(F4471)=7,DAY(F4471)&gt;25),DAY(F4471)-25,
MOD((SUM(VLOOKUP(MONTH(F4471),D暦変換用数値,2,FALSE),DAY(F4471))),28)+1)</f>
        <v>16</v>
      </c>
      <c r="P4471" s="406">
        <f>IF(OR(MONTH(F4471)&lt;7,AND(MONTH(F4471)=7,DAY(F4471)&lt;=25)),
MOD(SUM((E4471-1901)*365,(N4471-1)*28,O4471,258),260),
MOD(SUM((E4471-1900)*365,(N4471-1)*28,O4471,258),260))</f>
        <v>79</v>
      </c>
      <c r="Q4471" s="374" t="str">
        <f>VLOOKUP(MOD(P4471,4),色,2,FALSE)</f>
        <v>青い</v>
      </c>
      <c r="R4471" s="292" t="str">
        <f>VLOOKUP(MOD(P4471,13),銀河の音,2,FALSE)</f>
        <v>磁気の</v>
      </c>
      <c r="S4471" s="385" t="str">
        <f>VLOOKUP(MOD(P4471,20),太陽の紋章,2,FALSE)</f>
        <v>嵐</v>
      </c>
      <c r="T4471" s="97" t="s">
        <v>331</v>
      </c>
    </row>
    <row r="4472" spans="1:20">
      <c r="A4472" s="50" t="str">
        <f>VLOOKUP(MOD(E4472,10),十干,2,FALSE)</f>
        <v>己</v>
      </c>
      <c r="B4472" s="199" t="str">
        <f>VLOOKUP(MOD(E4472,12),十二支,3,FALSE)</f>
        <v xml:space="preserve">12 海 </v>
      </c>
      <c r="C4472" s="201" t="str">
        <f>VLOOKUP(F4472,星座,3,TRUE)</f>
        <v xml:space="preserve">05 土 </v>
      </c>
      <c r="D4472" s="531" t="s">
        <v>332</v>
      </c>
      <c r="E4472" s="1" t="str">
        <f>IFERROR(YEAR(D4472),LEFT(D4472,4))</f>
        <v>1889</v>
      </c>
      <c r="F4472" s="1" t="str">
        <f>IF(ISTEXT(D4472),RIGHT(D4472,5),TEXT(D4472,"mm/dd"))</f>
        <v>01/04</v>
      </c>
      <c r="G4472" s="39">
        <f>SUM(MID(E4472,1,1),MID(E4472,2,1),MID(E4472,3,1),MID(E4472,4,1),MID(F4472,1,1),MID(F4472,2,1),MID(F4472,4,1),MID(F4472,5,1))</f>
        <v>31</v>
      </c>
      <c r="H4472" s="41">
        <f>IF(MOD(G4472,9)=0,9,MOD(G4472,9))</f>
        <v>4</v>
      </c>
      <c r="I4472" s="45" t="str">
        <f>IFERROR(MID("日月火水木金土",WEEKDAY(D4472),1),"")</f>
        <v/>
      </c>
      <c r="J4472" s="304" t="s">
        <v>2101</v>
      </c>
      <c r="K4472" s="202" t="str">
        <f>VLOOKUP(F4472,石と花メイン,3,FALSE)</f>
        <v>□水晶</v>
      </c>
      <c r="L4472" s="297" t="str">
        <f>VLOOKUP(F4472,石と花メイン,4,FALSE)</f>
        <v>クロッカス【花サフラン】</v>
      </c>
      <c r="M4472" s="393">
        <f>IF(OR(MONTH(F4472)&lt;7,AND(MONTH(F4472)=7,DAY(F4472)&lt;=25)),
MOD(SUM((E4472-1901)*365,259),260),
MOD(SUM((E4472-1900)*365,259),260))</f>
        <v>39</v>
      </c>
      <c r="N4472" s="390">
        <f>IF(AND(MONTH(F4472)=7,DAY(F4472)&gt;25),1,
ROUNDDOWN((SUM(VLOOKUP(MONTH(F4472),D暦変換用数値,2,FALSE),DAY(F4472))/28)+1,0))</f>
        <v>6</v>
      </c>
      <c r="O4472" s="205">
        <f>IF(AND(MONTH(F4472)=7,DAY(F4472)&gt;25),DAY(F4472)-25,
MOD((SUM(VLOOKUP(MONTH(F4472),D暦変換用数値,2,FALSE),DAY(F4472))),28)+1)</f>
        <v>23</v>
      </c>
      <c r="P4472" s="406">
        <f>IF(OR(MONTH(F4472)&lt;7,AND(MONTH(F4472)=7,DAY(F4472)&lt;=25)),
MOD(SUM((E4472-1901)*365,(N4472-1)*28,O4472,258),260),
MOD(SUM((E4472-1900)*365,(N4472-1)*28,O4472,258),260))</f>
        <v>201</v>
      </c>
      <c r="Q4472" s="372" t="str">
        <f>VLOOKUP(MOD(P4472,4),色,2,FALSE)</f>
        <v>赤い</v>
      </c>
      <c r="R4472" s="290" t="str">
        <f>VLOOKUP(MOD(P4472,13),銀河の音,2,FALSE)</f>
        <v>律動の</v>
      </c>
      <c r="S4472" s="383" t="str">
        <f>VLOOKUP(MOD(P4472,20),太陽の紋章,2,FALSE)</f>
        <v>竜</v>
      </c>
      <c r="T4472" s="103" t="s">
        <v>333</v>
      </c>
    </row>
    <row r="4473" spans="1:20">
      <c r="A4473" s="50" t="str">
        <f>VLOOKUP(MOD(E4473,10),十干,2,FALSE)</f>
        <v>己</v>
      </c>
      <c r="B4473" s="199" t="str">
        <f>VLOOKUP(MOD(E4473,12),十二支,3,FALSE)</f>
        <v xml:space="preserve">12 海 </v>
      </c>
      <c r="C4473" s="201" t="str">
        <f>VLOOKUP(F4473,星座,3,TRUE)</f>
        <v xml:space="preserve">05 土 </v>
      </c>
      <c r="D4473" s="531" t="s">
        <v>334</v>
      </c>
      <c r="E4473" s="1" t="str">
        <f>IFERROR(YEAR(D4473),LEFT(D4473,4))</f>
        <v>1889</v>
      </c>
      <c r="F4473" s="1" t="str">
        <f>IF(ISTEXT(D4473),RIGHT(D4473,5),TEXT(D4473,"mm/dd"))</f>
        <v>01/18</v>
      </c>
      <c r="G4473" s="39">
        <f>SUM(MID(E4473,1,1),MID(E4473,2,1),MID(E4473,3,1),MID(E4473,4,1),MID(F4473,1,1),MID(F4473,2,1),MID(F4473,4,1),MID(F4473,5,1))</f>
        <v>36</v>
      </c>
      <c r="H4473" s="41">
        <f>IF(MOD(G4473,9)=0,9,MOD(G4473,9))</f>
        <v>9</v>
      </c>
      <c r="I4473" s="45" t="str">
        <f>IFERROR(MID("日月火水木金土",WEEKDAY(D4473),1),"")</f>
        <v/>
      </c>
      <c r="J4473" s="304" t="s">
        <v>2102</v>
      </c>
      <c r="K4473" s="202" t="str">
        <f>VLOOKUP(F4473,石と花メイン,3,FALSE)</f>
        <v>◇金剛石</v>
      </c>
      <c r="L4473" s="297" t="str">
        <f>VLOOKUP(F4473,石と花メイン,4,FALSE)</f>
        <v>プリムラ【西洋桜草】</v>
      </c>
      <c r="M4473" s="393">
        <f>IF(OR(MONTH(F4473)&lt;7,AND(MONTH(F4473)=7,DAY(F4473)&lt;=25)),
MOD(SUM((E4473-1901)*365,259),260),
MOD(SUM((E4473-1900)*365,259),260))</f>
        <v>39</v>
      </c>
      <c r="N4473" s="390">
        <f>IF(AND(MONTH(F4473)=7,DAY(F4473)&gt;25),1,
ROUNDDOWN((SUM(VLOOKUP(MONTH(F4473),D暦変換用数値,2,FALSE),DAY(F4473))/28)+1,0))</f>
        <v>7</v>
      </c>
      <c r="O4473" s="205">
        <f>IF(AND(MONTH(F4473)=7,DAY(F4473)&gt;25),DAY(F4473)-25,
MOD((SUM(VLOOKUP(MONTH(F4473),D暦変換用数値,2,FALSE),DAY(F4473))),28)+1)</f>
        <v>9</v>
      </c>
      <c r="P4473" s="406">
        <f>IF(OR(MONTH(F4473)&lt;7,AND(MONTH(F4473)=7,DAY(F4473)&lt;=25)),
MOD(SUM((E4473-1901)*365,(N4473-1)*28,O4473,258),260),
MOD(SUM((E4473-1900)*365,(N4473-1)*28,O4473,258),260))</f>
        <v>215</v>
      </c>
      <c r="Q4473" s="374" t="str">
        <f>VLOOKUP(MOD(P4473,4),色,2,FALSE)</f>
        <v>青い</v>
      </c>
      <c r="R4473" s="292" t="str">
        <f>VLOOKUP(MOD(P4473,13),銀河の音,2,FALSE)</f>
        <v>共振の</v>
      </c>
      <c r="S4473" s="385" t="str">
        <f>VLOOKUP(MOD(P4473,20),太陽の紋章,2,FALSE)</f>
        <v>鷲</v>
      </c>
      <c r="T4473" s="99" t="s">
        <v>335</v>
      </c>
    </row>
    <row r="4474" spans="1:20">
      <c r="A4474" s="50" t="str">
        <f>VLOOKUP(MOD(E4474,10),十干,2,FALSE)</f>
        <v>己</v>
      </c>
      <c r="B4474" s="199" t="str">
        <f>VLOOKUP(MOD(E4474,12),十二支,3,FALSE)</f>
        <v xml:space="preserve">12 海 </v>
      </c>
      <c r="C4474" s="201" t="str">
        <f>VLOOKUP(F4474,星座,3,TRUE)</f>
        <v xml:space="preserve">05 土 </v>
      </c>
      <c r="D4474" s="531" t="s">
        <v>336</v>
      </c>
      <c r="E4474" s="1" t="str">
        <f>IFERROR(YEAR(D4474),LEFT(D4474,4))</f>
        <v>1889</v>
      </c>
      <c r="F4474" s="1" t="str">
        <f>IF(ISTEXT(D4474),RIGHT(D4474,5),TEXT(D4474,"mm/dd"))</f>
        <v>12/25</v>
      </c>
      <c r="G4474" s="39">
        <f>SUM(MID(E4474,1,1),MID(E4474,2,1),MID(E4474,3,1),MID(E4474,4,1),MID(F4474,1,1),MID(F4474,2,1),MID(F4474,4,1),MID(F4474,5,1))</f>
        <v>36</v>
      </c>
      <c r="H4474" s="41">
        <f>IF(MOD(G4474,9)=0,9,MOD(G4474,9))</f>
        <v>9</v>
      </c>
      <c r="I4474" s="45" t="str">
        <f>IFERROR(MID("日月火水木金土",WEEKDAY(D4474),1),"")</f>
        <v/>
      </c>
      <c r="J4474" s="304" t="s">
        <v>4397</v>
      </c>
      <c r="K4474" s="202" t="str">
        <f>VLOOKUP(F4474,石と花メイン,3,FALSE)</f>
        <v>■血碧玉</v>
      </c>
      <c r="L4474" s="297" t="str">
        <f>VLOOKUP(F4474,石と花メイン,4,FALSE)</f>
        <v>西洋柊【ホーリー】</v>
      </c>
      <c r="M4474" s="393">
        <f>IF(OR(MONTH(F4474)&lt;7,AND(MONTH(F4474)=7,DAY(F4474)&lt;=25)),
MOD(SUM((E4474-1901)*365,259),260),
MOD(SUM((E4474-1900)*365,259),260))</f>
        <v>144</v>
      </c>
      <c r="N4474" s="390">
        <f>IF(AND(MONTH(F4474)=7,DAY(F4474)&gt;25),1,
ROUNDDOWN((SUM(VLOOKUP(MONTH(F4474),D暦変換用数値,2,FALSE),DAY(F4474))/28)+1,0))</f>
        <v>6</v>
      </c>
      <c r="O4474" s="205">
        <f>IF(AND(MONTH(F4474)=7,DAY(F4474)&gt;25),DAY(F4474)-25,
MOD((SUM(VLOOKUP(MONTH(F4474),D暦変換用数値,2,FALSE),DAY(F4474))),28)+1)</f>
        <v>13</v>
      </c>
      <c r="P4474" s="406">
        <f>IF(OR(MONTH(F4474)&lt;7,AND(MONTH(F4474)=7,DAY(F4474)&lt;=25)),
MOD(SUM((E4474-1901)*365,(N4474-1)*28,O4474,258),260),
MOD(SUM((E4474-1900)*365,(N4474-1)*28,O4474,258),260))</f>
        <v>36</v>
      </c>
      <c r="Q4474" s="373" t="str">
        <f>VLOOKUP(MOD(P4474,4),色,2,FALSE)</f>
        <v>黄色い</v>
      </c>
      <c r="R4474" s="291" t="str">
        <f>VLOOKUP(MOD(P4474,13),銀河の音,2,FALSE)</f>
        <v>惑星の</v>
      </c>
      <c r="S4474" s="384" t="str">
        <f>VLOOKUP(MOD(P4474,20),太陽の紋章,2,FALSE)</f>
        <v>戦士</v>
      </c>
      <c r="T4474" s="105" t="s">
        <v>3211</v>
      </c>
    </row>
    <row r="4475" spans="1:20">
      <c r="A4475" s="282" t="str">
        <f>VLOOKUP(MOD(E4475,10),十干,2,FALSE)</f>
        <v>癸</v>
      </c>
      <c r="B4475" s="283" t="str">
        <f>VLOOKUP(MOD(E4475,12),十二支,3,FALSE)</f>
        <v xml:space="preserve">12 海 </v>
      </c>
      <c r="C4475" s="287" t="str">
        <f>VLOOKUP(F4475,星座,3,TRUE)</f>
        <v xml:space="preserve">06 聖 </v>
      </c>
      <c r="D4475" s="533">
        <v>4960</v>
      </c>
      <c r="E4475" s="83">
        <f>IFERROR(YEAR(D4475),LEFT(D4475,4))</f>
        <v>1913</v>
      </c>
      <c r="F4475" s="83" t="str">
        <f>IF(ISTEXT(D4475),RIGHT(D4475,5),TEXT(D4475,"mm/dd"))</f>
        <v>07/30</v>
      </c>
      <c r="G4475" s="88">
        <f>SUM(MID(E4475,1,1),MID(E4475,2,1),MID(E4475,3,1),MID(E4475,4,1),MID(F4475,1,1),MID(F4475,2,1),MID(F4475,4,1),MID(F4475,5,1))</f>
        <v>24</v>
      </c>
      <c r="H4475" s="88">
        <f>IF(MOD(G4475,9)=0,9,MOD(G4475,9))</f>
        <v>6</v>
      </c>
      <c r="I4475" s="83" t="str">
        <f>IFERROR(MID("日月火水木金土",WEEKDAY(D4475),1),"")</f>
        <v>水</v>
      </c>
      <c r="J4475" s="303" t="s">
        <v>501</v>
      </c>
      <c r="K4475" s="87" t="str">
        <f>VLOOKUP(F4475,石と花メイン,3,FALSE)</f>
        <v>●琥珀</v>
      </c>
      <c r="L4475" s="296" t="str">
        <f>VLOOKUP(F4475,石と花メイン,4,FALSE)</f>
        <v>菩提樹</v>
      </c>
      <c r="M4475" s="392">
        <f>IF(OR(MONTH(F4475)&lt;7,AND(MONTH(F4475)=7,DAY(F4475)&lt;=25)),
MOD(SUM((E4475-1901)*365,259),260),
MOD(SUM((E4475-1900)*365,259),260))</f>
        <v>64</v>
      </c>
      <c r="N4475" s="330">
        <f>IF(AND(MONTH(F4475)=7,DAY(F4475)&gt;25),1,
ROUNDDOWN((SUM(VLOOKUP(MONTH(F4475),D暦変換用数値,2,FALSE),DAY(F4475))/28)+1,0))</f>
        <v>1</v>
      </c>
      <c r="O4475" s="84">
        <f>IF(AND(MONTH(F4475)=7,DAY(F4475)&gt;25),DAY(F4475)-25,
MOD((SUM(VLOOKUP(MONTH(F4475),D暦変換用数値,2,FALSE),DAY(F4475))),28)+1)</f>
        <v>5</v>
      </c>
      <c r="P4475" s="405">
        <f>IF(OR(MONTH(F4475)&lt;7,AND(MONTH(F4475)=7,DAY(F4475)&lt;=25)),
MOD(SUM((E4475-1901)*365,(N4475-1)*28,O4475,258),260),
MOD(SUM((E4475-1900)*365,(N4475-1)*28,O4475,258),260))</f>
        <v>68</v>
      </c>
      <c r="Q4475" s="371" t="str">
        <f>VLOOKUP(MOD(P4475,4),色,2,FALSE)</f>
        <v>黄色い</v>
      </c>
      <c r="R4475" s="289" t="str">
        <f>VLOOKUP(MOD(P4475,13),銀河の音,2,FALSE)</f>
        <v>電気の</v>
      </c>
      <c r="S4475" s="382" t="str">
        <f>VLOOKUP(MOD(P4475,20),太陽の紋章,2,FALSE)</f>
        <v>星</v>
      </c>
      <c r="T4475" s="102" t="s">
        <v>4905</v>
      </c>
    </row>
    <row r="4476" spans="1:20">
      <c r="A4476" s="50" t="str">
        <f>VLOOKUP(MOD(E4476,10),十干,2,FALSE)</f>
        <v>癸</v>
      </c>
      <c r="B4476" s="199" t="str">
        <f>VLOOKUP(MOD(E4476,12),十二支,3,FALSE)</f>
        <v xml:space="preserve">12 海 </v>
      </c>
      <c r="C4476" s="201" t="str">
        <f>VLOOKUP(F4476,星座,3,TRUE)</f>
        <v xml:space="preserve">06 聖 </v>
      </c>
      <c r="D4476" s="531">
        <v>4960</v>
      </c>
      <c r="E4476" s="1">
        <f>IFERROR(YEAR(D4476),LEFT(D4476,4))</f>
        <v>1913</v>
      </c>
      <c r="F4476" s="1" t="str">
        <f>IF(ISTEXT(D4476),RIGHT(D4476,5),TEXT(D4476,"mm/dd"))</f>
        <v>07/30</v>
      </c>
      <c r="G4476" s="39">
        <f>SUM(MID(E4476,1,1),MID(E4476,2,1),MID(E4476,3,1),MID(E4476,4,1),MID(F4476,1,1),MID(F4476,2,1),MID(F4476,4,1),MID(F4476,5,1))</f>
        <v>24</v>
      </c>
      <c r="H4476" s="41">
        <f>IF(MOD(G4476,9)=0,9,MOD(G4476,9))</f>
        <v>6</v>
      </c>
      <c r="I4476" s="45" t="str">
        <f>IFERROR(MID("日月火水木金土",WEEKDAY(D4476),1),"")</f>
        <v>水</v>
      </c>
      <c r="J4476" s="304" t="s">
        <v>3712</v>
      </c>
      <c r="K4476" s="202" t="str">
        <f>VLOOKUP(F4476,石と花メイン,3,FALSE)</f>
        <v>●琥珀</v>
      </c>
      <c r="L4476" s="297" t="str">
        <f>VLOOKUP(F4476,石と花メイン,4,FALSE)</f>
        <v>菩提樹</v>
      </c>
      <c r="M4476" s="393">
        <f>IF(OR(MONTH(F4476)&lt;7,AND(MONTH(F4476)=7,DAY(F4476)&lt;=25)),
MOD(SUM((E4476-1901)*365,259),260),
MOD(SUM((E4476-1900)*365,259),260))</f>
        <v>64</v>
      </c>
      <c r="N4476" s="390">
        <f>IF(AND(MONTH(F4476)=7,DAY(F4476)&gt;25),1,
ROUNDDOWN((SUM(VLOOKUP(MONTH(F4476),D暦変換用数値,2,FALSE),DAY(F4476))/28)+1,0))</f>
        <v>1</v>
      </c>
      <c r="O4476" s="205">
        <f>IF(AND(MONTH(F4476)=7,DAY(F4476)&gt;25),DAY(F4476)-25,
MOD((SUM(VLOOKUP(MONTH(F4476),D暦変換用数値,2,FALSE),DAY(F4476))),28)+1)</f>
        <v>5</v>
      </c>
      <c r="P4476" s="406">
        <f>IF(OR(MONTH(F4476)&lt;7,AND(MONTH(F4476)=7,DAY(F4476)&lt;=25)),
MOD(SUM((E4476-1901)*365,(N4476-1)*28,O4476,258),260),
MOD(SUM((E4476-1900)*365,(N4476-1)*28,O4476,258),260))</f>
        <v>68</v>
      </c>
      <c r="Q4476" s="373" t="str">
        <f>VLOOKUP(MOD(P4476,4),色,2,FALSE)</f>
        <v>黄色い</v>
      </c>
      <c r="R4476" s="291" t="str">
        <f>VLOOKUP(MOD(P4476,13),銀河の音,2,FALSE)</f>
        <v>電気の</v>
      </c>
      <c r="S4476" s="384" t="str">
        <f>VLOOKUP(MOD(P4476,20),太陽の紋章,2,FALSE)</f>
        <v>星</v>
      </c>
      <c r="T4476" s="103" t="s">
        <v>950</v>
      </c>
    </row>
    <row r="4477" spans="1:20">
      <c r="A4477" s="282" t="str">
        <f>VLOOKUP(MOD(E4477,10),十干,2,FALSE)</f>
        <v>乙</v>
      </c>
      <c r="B4477" s="283" t="str">
        <f>VLOOKUP(MOD(E4477,12),十二支,3,FALSE)</f>
        <v xml:space="preserve">12 海 </v>
      </c>
      <c r="C4477" s="287" t="str">
        <f>VLOOKUP(F4477,星座,3,TRUE)</f>
        <v xml:space="preserve">06 聖 </v>
      </c>
      <c r="D4477" s="533">
        <v>9362</v>
      </c>
      <c r="E4477" s="83">
        <f>IFERROR(YEAR(D4477),LEFT(D4477,4))</f>
        <v>1925</v>
      </c>
      <c r="F4477" s="83" t="str">
        <f>IF(ISTEXT(D4477),RIGHT(D4477,5),TEXT(D4477,"mm/dd"))</f>
        <v>08/18</v>
      </c>
      <c r="G4477" s="88">
        <f>SUM(MID(E4477,1,1),MID(E4477,2,1),MID(E4477,3,1),MID(E4477,4,1),MID(F4477,1,1),MID(F4477,2,1),MID(F4477,4,1),MID(F4477,5,1))</f>
        <v>34</v>
      </c>
      <c r="H4477" s="88">
        <f>IF(MOD(G4477,9)=0,9,MOD(G4477,9))</f>
        <v>7</v>
      </c>
      <c r="I4477" s="83" t="str">
        <f>IFERROR(MID("日月火水木金土",WEEKDAY(D4477),1),"")</f>
        <v>火</v>
      </c>
      <c r="J4477" s="303" t="s">
        <v>502</v>
      </c>
      <c r="K4477" s="87" t="str">
        <f>VLOOKUP(F4477,石と花メイン,3,FALSE)</f>
        <v>◆藍玉</v>
      </c>
      <c r="L4477" s="296" t="str">
        <f>VLOOKUP(F4477,石と花メイン,4,FALSE)</f>
        <v>立葵【ホリーホック】</v>
      </c>
      <c r="M4477" s="392">
        <f>IF(OR(MONTH(F4477)&lt;7,AND(MONTH(F4477)=7,DAY(F4477)&lt;=25)),
MOD(SUM((E4477-1901)*365,259),260),
MOD(SUM((E4477-1900)*365,259),260))</f>
        <v>24</v>
      </c>
      <c r="N4477" s="330">
        <f>IF(AND(MONTH(F4477)=7,DAY(F4477)&gt;25),1,
ROUNDDOWN((SUM(VLOOKUP(MONTH(F4477),D暦変換用数値,2,FALSE),DAY(F4477))/28)+1,0))</f>
        <v>1</v>
      </c>
      <c r="O4477" s="84">
        <f>IF(AND(MONTH(F4477)=7,DAY(F4477)&gt;25),DAY(F4477)-25,
MOD((SUM(VLOOKUP(MONTH(F4477),D暦変換用数値,2,FALSE),DAY(F4477))),28)+1)</f>
        <v>24</v>
      </c>
      <c r="P4477" s="405">
        <f>IF(OR(MONTH(F4477)&lt;7,AND(MONTH(F4477)=7,DAY(F4477)&lt;=25)),
MOD(SUM((E4477-1901)*365,(N4477-1)*28,O4477,258),260),
MOD(SUM((E4477-1900)*365,(N4477-1)*28,O4477,258),260))</f>
        <v>47</v>
      </c>
      <c r="Q4477" s="371" t="str">
        <f>VLOOKUP(MOD(P4477,4),色,2,FALSE)</f>
        <v>青い</v>
      </c>
      <c r="R4477" s="289" t="str">
        <f>VLOOKUP(MOD(P4477,13),銀河の音,2,FALSE)</f>
        <v>銀河の</v>
      </c>
      <c r="S4477" s="382" t="str">
        <f>VLOOKUP(MOD(P4477,20),太陽の紋章,2,FALSE)</f>
        <v>手</v>
      </c>
      <c r="T4477" s="102" t="s">
        <v>188</v>
      </c>
    </row>
    <row r="4478" spans="1:20">
      <c r="A4478" s="50" t="str">
        <f>VLOOKUP(MOD(E4478,10),十干,2,FALSE)</f>
        <v>丁</v>
      </c>
      <c r="B4478" s="199" t="str">
        <f>VLOOKUP(MOD(E4478,12),十二支,3,FALSE)</f>
        <v xml:space="preserve">12 海 </v>
      </c>
      <c r="C4478" s="201" t="str">
        <f>VLOOKUP(F4478,星座,3,TRUE)</f>
        <v xml:space="preserve">06 聖 </v>
      </c>
      <c r="D4478" s="531">
        <v>13725</v>
      </c>
      <c r="E4478" s="1">
        <f>IFERROR(YEAR(D4478),LEFT(D4478,4))</f>
        <v>1937</v>
      </c>
      <c r="F4478" s="1" t="str">
        <f>IF(ISTEXT(D4478),RIGHT(D4478,5),TEXT(D4478,"mm/dd"))</f>
        <v>07/29</v>
      </c>
      <c r="G4478" s="39">
        <f>SUM(MID(E4478,1,1),MID(E4478,2,1),MID(E4478,3,1),MID(E4478,4,1),MID(F4478,1,1),MID(F4478,2,1),MID(F4478,4,1),MID(F4478,5,1))</f>
        <v>38</v>
      </c>
      <c r="H4478" s="41">
        <f>IF(MOD(G4478,9)=0,9,MOD(G4478,9))</f>
        <v>2</v>
      </c>
      <c r="I4478" s="45" t="str">
        <f>IFERROR(MID("日月火水木金土",WEEKDAY(D4478),1),"")</f>
        <v>木</v>
      </c>
      <c r="J4478" s="304" t="s">
        <v>3713</v>
      </c>
      <c r="K4478" s="202" t="str">
        <f>VLOOKUP(F4478,石と花メイン,3,FALSE)</f>
        <v>◆柘榴石</v>
      </c>
      <c r="L4478" s="297" t="str">
        <f>VLOOKUP(F4478,石と花メイン,4,FALSE)</f>
        <v>アンスリウム【大紅団扇】</v>
      </c>
      <c r="M4478" s="393">
        <f>IF(OR(MONTH(F4478)&lt;7,AND(MONTH(F4478)=7,DAY(F4478)&lt;=25)),
MOD(SUM((E4478-1901)*365,259),260),
MOD(SUM((E4478-1900)*365,259),260))</f>
        <v>244</v>
      </c>
      <c r="N4478" s="390">
        <f>IF(AND(MONTH(F4478)=7,DAY(F4478)&gt;25),1,
ROUNDDOWN((SUM(VLOOKUP(MONTH(F4478),D暦変換用数値,2,FALSE),DAY(F4478))/28)+1,0))</f>
        <v>1</v>
      </c>
      <c r="O4478" s="205">
        <f>IF(AND(MONTH(F4478)=7,DAY(F4478)&gt;25),DAY(F4478)-25,
MOD((SUM(VLOOKUP(MONTH(F4478),D暦変換用数値,2,FALSE),DAY(F4478))),28)+1)</f>
        <v>4</v>
      </c>
      <c r="P4478" s="406">
        <f>IF(OR(MONTH(F4478)&lt;7,AND(MONTH(F4478)=7,DAY(F4478)&lt;=25)),
MOD(SUM((E4478-1901)*365,(N4478-1)*28,O4478,258),260),
MOD(SUM((E4478-1900)*365,(N4478-1)*28,O4478,258),260))</f>
        <v>247</v>
      </c>
      <c r="Q4478" s="374" t="str">
        <f>VLOOKUP(MOD(P4478,4),色,2,FALSE)</f>
        <v>青い</v>
      </c>
      <c r="R4478" s="292" t="str">
        <f>VLOOKUP(MOD(P4478,13),銀河の音,2,FALSE)</f>
        <v>宇宙の</v>
      </c>
      <c r="S4478" s="385" t="str">
        <f>VLOOKUP(MOD(P4478,20),太陽の紋章,2,FALSE)</f>
        <v>手</v>
      </c>
      <c r="T4478" s="99" t="s">
        <v>472</v>
      </c>
    </row>
    <row r="4479" spans="1:20">
      <c r="A4479" s="50" t="str">
        <f>VLOOKUP(MOD(E4479,10),十干,2,FALSE)</f>
        <v>丁</v>
      </c>
      <c r="B4479" s="199" t="str">
        <f>VLOOKUP(MOD(E4479,12),十二支,3,FALSE)</f>
        <v xml:space="preserve">12 海 </v>
      </c>
      <c r="C4479" s="201" t="str">
        <f>VLOOKUP(F4479,星座,3,TRUE)</f>
        <v xml:space="preserve">06 聖 </v>
      </c>
      <c r="D4479" s="531">
        <v>13728</v>
      </c>
      <c r="E4479" s="1">
        <f>IFERROR(YEAR(D4479),LEFT(D4479,4))</f>
        <v>1937</v>
      </c>
      <c r="F4479" s="1" t="str">
        <f>IF(ISTEXT(D4479),RIGHT(D4479,5),TEXT(D4479,"mm/dd"))</f>
        <v>08/01</v>
      </c>
      <c r="G4479" s="39">
        <f>SUM(MID(E4479,1,1),MID(E4479,2,1),MID(E4479,3,1),MID(E4479,4,1),MID(F4479,1,1),MID(F4479,2,1),MID(F4479,4,1),MID(F4479,5,1))</f>
        <v>29</v>
      </c>
      <c r="H4479" s="41">
        <f>IF(MOD(G4479,9)=0,9,MOD(G4479,9))</f>
        <v>2</v>
      </c>
      <c r="I4479" s="45" t="str">
        <f>IFERROR(MID("日月火水木金土",WEEKDAY(D4479),1),"")</f>
        <v>日</v>
      </c>
      <c r="J4479" s="304" t="s">
        <v>3714</v>
      </c>
      <c r="K4479" s="202" t="str">
        <f>VLOOKUP(F4479,石と花メイン,3,FALSE)</f>
        <v>■赤縞瑪瑙</v>
      </c>
      <c r="L4479" s="297" t="str">
        <f>VLOOKUP(F4479,石と花メイン,4,FALSE)</f>
        <v>鹿ノ子百合</v>
      </c>
      <c r="M4479" s="393">
        <f>IF(OR(MONTH(F4479)&lt;7,AND(MONTH(F4479)=7,DAY(F4479)&lt;=25)),
MOD(SUM((E4479-1901)*365,259),260),
MOD(SUM((E4479-1900)*365,259),260))</f>
        <v>244</v>
      </c>
      <c r="N4479" s="390">
        <f>IF(AND(MONTH(F4479)=7,DAY(F4479)&gt;25),1,
ROUNDDOWN((SUM(VLOOKUP(MONTH(F4479),D暦変換用数値,2,FALSE),DAY(F4479))/28)+1,0))</f>
        <v>1</v>
      </c>
      <c r="O4479" s="205">
        <f>IF(AND(MONTH(F4479)=7,DAY(F4479)&gt;25),DAY(F4479)-25,
MOD((SUM(VLOOKUP(MONTH(F4479),D暦変換用数値,2,FALSE),DAY(F4479))),28)+1)</f>
        <v>7</v>
      </c>
      <c r="P4479" s="406">
        <f>IF(OR(MONTH(F4479)&lt;7,AND(MONTH(F4479)=7,DAY(F4479)&lt;=25)),
MOD(SUM((E4479-1901)*365,(N4479-1)*28,O4479,258),260),
MOD(SUM((E4479-1900)*365,(N4479-1)*28,O4479,258),260))</f>
        <v>250</v>
      </c>
      <c r="Q4479" s="375" t="str">
        <f>VLOOKUP(MOD(P4479,4),色,2,FALSE)</f>
        <v>白い</v>
      </c>
      <c r="R4479" s="293" t="str">
        <f>VLOOKUP(MOD(P4479,13),銀河の音,2,FALSE)</f>
        <v>電気の</v>
      </c>
      <c r="S4479" s="386" t="str">
        <f>VLOOKUP(MOD(P4479,20),太陽の紋章,2,FALSE)</f>
        <v>犬</v>
      </c>
      <c r="T4479" s="99" t="s">
        <v>6730</v>
      </c>
    </row>
    <row r="4480" spans="1:20">
      <c r="A4480" s="50" t="str">
        <f>VLOOKUP(MOD(E4480,10),十干,2,FALSE)</f>
        <v>丁</v>
      </c>
      <c r="B4480" s="199" t="str">
        <f>VLOOKUP(MOD(E4480,12),十二支,3,FALSE)</f>
        <v xml:space="preserve">12 海 </v>
      </c>
      <c r="C4480" s="201" t="str">
        <f>VLOOKUP(F4480,星座,3,TRUE)</f>
        <v xml:space="preserve">06 聖 </v>
      </c>
      <c r="D4480" s="531">
        <v>13735</v>
      </c>
      <c r="E4480" s="1">
        <f>IFERROR(YEAR(D4480),LEFT(D4480,4))</f>
        <v>1937</v>
      </c>
      <c r="F4480" s="1" t="str">
        <f>IF(ISTEXT(D4480),RIGHT(D4480,5),TEXT(D4480,"mm/dd"))</f>
        <v>08/08</v>
      </c>
      <c r="G4480" s="39">
        <f>SUM(MID(E4480,1,1),MID(E4480,2,1),MID(E4480,3,1),MID(E4480,4,1),MID(F4480,1,1),MID(F4480,2,1),MID(F4480,4,1),MID(F4480,5,1))</f>
        <v>36</v>
      </c>
      <c r="H4480" s="41">
        <f>IF(MOD(G4480,9)=0,9,MOD(G4480,9))</f>
        <v>9</v>
      </c>
      <c r="I4480" s="45" t="str">
        <f>IFERROR(MID("日月火水木金土",WEEKDAY(D4480),1),"")</f>
        <v>日</v>
      </c>
      <c r="J4480" s="304" t="s">
        <v>3715</v>
      </c>
      <c r="K4480" s="202" t="str">
        <f>VLOOKUP(F4480,石と花メイン,3,FALSE)</f>
        <v>○真珠</v>
      </c>
      <c r="L4480" s="297" t="str">
        <f>VLOOKUP(F4480,石と花メイン,4,FALSE)</f>
        <v>クレオメ【西洋風蝶草】</v>
      </c>
      <c r="M4480" s="393">
        <f>IF(OR(MONTH(F4480)&lt;7,AND(MONTH(F4480)=7,DAY(F4480)&lt;=25)),
MOD(SUM((E4480-1901)*365,259),260),
MOD(SUM((E4480-1900)*365,259),260))</f>
        <v>244</v>
      </c>
      <c r="N4480" s="390">
        <f>IF(AND(MONTH(F4480)=7,DAY(F4480)&gt;25),1,
ROUNDDOWN((SUM(VLOOKUP(MONTH(F4480),D暦変換用数値,2,FALSE),DAY(F4480))/28)+1,0))</f>
        <v>1</v>
      </c>
      <c r="O4480" s="205">
        <f>IF(AND(MONTH(F4480)=7,DAY(F4480)&gt;25),DAY(F4480)-25,
MOD((SUM(VLOOKUP(MONTH(F4480),D暦変換用数値,2,FALSE),DAY(F4480))),28)+1)</f>
        <v>14</v>
      </c>
      <c r="P4480" s="406">
        <f>IF(OR(MONTH(F4480)&lt;7,AND(MONTH(F4480)=7,DAY(F4480)&lt;=25)),
MOD(SUM((E4480-1901)*365,(N4480-1)*28,O4480,258),260),
MOD(SUM((E4480-1900)*365,(N4480-1)*28,O4480,258),260))</f>
        <v>257</v>
      </c>
      <c r="Q4480" s="372" t="str">
        <f>VLOOKUP(MOD(P4480,4),色,2,FALSE)</f>
        <v>赤い</v>
      </c>
      <c r="R4480" s="290" t="str">
        <f>VLOOKUP(MOD(P4480,13),銀河の音,2,FALSE)</f>
        <v>惑星の</v>
      </c>
      <c r="S4480" s="383" t="str">
        <f>VLOOKUP(MOD(P4480,20),太陽の紋章,2,FALSE)</f>
        <v>地球</v>
      </c>
      <c r="T4480" s="103" t="s">
        <v>951</v>
      </c>
    </row>
    <row r="4481" spans="1:20">
      <c r="A4481" s="50" t="str">
        <f>VLOOKUP(MOD(E4481,10),十干,2,FALSE)</f>
        <v>丁</v>
      </c>
      <c r="B4481" s="199" t="str">
        <f>VLOOKUP(MOD(E4481,12),十二支,3,FALSE)</f>
        <v xml:space="preserve">12 海 </v>
      </c>
      <c r="C4481" s="201" t="str">
        <f>VLOOKUP(F4481,星座,3,TRUE)</f>
        <v xml:space="preserve">06 聖 </v>
      </c>
      <c r="D4481" s="531">
        <v>13745</v>
      </c>
      <c r="E4481" s="1">
        <f>IFERROR(YEAR(D4481),LEFT(D4481,4))</f>
        <v>1937</v>
      </c>
      <c r="F4481" s="1" t="str">
        <f>IF(ISTEXT(D4481),RIGHT(D4481,5),TEXT(D4481,"mm/dd"))</f>
        <v>08/18</v>
      </c>
      <c r="G4481" s="39">
        <f>SUM(MID(E4481,1,1),MID(E4481,2,1),MID(E4481,3,1),MID(E4481,4,1),MID(F4481,1,1),MID(F4481,2,1),MID(F4481,4,1),MID(F4481,5,1))</f>
        <v>37</v>
      </c>
      <c r="H4481" s="41">
        <f>IF(MOD(G4481,9)=0,9,MOD(G4481,9))</f>
        <v>1</v>
      </c>
      <c r="I4481" s="45" t="str">
        <f>IFERROR(MID("日月火水木金土",WEEKDAY(D4481),1),"")</f>
        <v>水</v>
      </c>
      <c r="J4481" s="304" t="s">
        <v>3716</v>
      </c>
      <c r="K4481" s="202" t="str">
        <f>VLOOKUP(F4481,石と花メイン,3,FALSE)</f>
        <v>◆藍玉</v>
      </c>
      <c r="L4481" s="297" t="str">
        <f>VLOOKUP(F4481,石と花メイン,4,FALSE)</f>
        <v>立葵【ホリーホック】</v>
      </c>
      <c r="M4481" s="393">
        <f>IF(OR(MONTH(F4481)&lt;7,AND(MONTH(F4481)=7,DAY(F4481)&lt;=25)),
MOD(SUM((E4481-1901)*365,259),260),
MOD(SUM((E4481-1900)*365,259),260))</f>
        <v>244</v>
      </c>
      <c r="N4481" s="390">
        <f>IF(AND(MONTH(F4481)=7,DAY(F4481)&gt;25),1,
ROUNDDOWN((SUM(VLOOKUP(MONTH(F4481),D暦変換用数値,2,FALSE),DAY(F4481))/28)+1,0))</f>
        <v>1</v>
      </c>
      <c r="O4481" s="205">
        <f>IF(AND(MONTH(F4481)=7,DAY(F4481)&gt;25),DAY(F4481)-25,
MOD((SUM(VLOOKUP(MONTH(F4481),D暦変換用数値,2,FALSE),DAY(F4481))),28)+1)</f>
        <v>24</v>
      </c>
      <c r="P4481" s="406">
        <f>IF(OR(MONTH(F4481)&lt;7,AND(MONTH(F4481)=7,DAY(F4481)&lt;=25)),
MOD(SUM((E4481-1901)*365,(N4481-1)*28,O4481,258),260),
MOD(SUM((E4481-1900)*365,(N4481-1)*28,O4481,258),260))</f>
        <v>7</v>
      </c>
      <c r="Q4481" s="374" t="str">
        <f>VLOOKUP(MOD(P4481,4),色,2,FALSE)</f>
        <v>青い</v>
      </c>
      <c r="R4481" s="292" t="str">
        <f>VLOOKUP(MOD(P4481,13),銀河の音,2,FALSE)</f>
        <v>共振の</v>
      </c>
      <c r="S4481" s="385" t="str">
        <f>VLOOKUP(MOD(P4481,20),太陽の紋章,2,FALSE)</f>
        <v>手</v>
      </c>
      <c r="T4481" s="98" t="s">
        <v>3736</v>
      </c>
    </row>
    <row r="4482" spans="1:20">
      <c r="A4482" s="334" t="str">
        <f>VLOOKUP(MOD(E4482,10),十干,2,FALSE)</f>
        <v>己</v>
      </c>
      <c r="B4482" s="331" t="str">
        <f>VLOOKUP(MOD(E4482,12),十二支,3,FALSE)</f>
        <v xml:space="preserve">12 海 </v>
      </c>
      <c r="C4482" s="336" t="str">
        <f>VLOOKUP(F4482,星座,3,TRUE)</f>
        <v xml:space="preserve">06 聖 </v>
      </c>
      <c r="D4482" s="540">
        <v>18105</v>
      </c>
      <c r="E4482" s="131">
        <f>IFERROR(YEAR(D4482),LEFT(D4482,4))</f>
        <v>1949</v>
      </c>
      <c r="F4482" s="538" t="str">
        <f>IF(ISTEXT(D4482),RIGHT(D4482,5),TEXT(D4482,"mm/dd"))</f>
        <v>07/26</v>
      </c>
      <c r="G4482" s="133">
        <f>SUM(MID(E4482,1,1),MID(E4482,2,1),MID(E4482,3,1),MID(E4482,4,1),MID(F4482,1,1),MID(F4482,2,1),MID(F4482,4,1),MID(F4482,5,1))</f>
        <v>38</v>
      </c>
      <c r="H4482" s="133">
        <f>IF(MOD(G4482,9)=0,9,MOD(G4482,9))</f>
        <v>2</v>
      </c>
      <c r="I4482" s="131" t="str">
        <f>IFERROR(MID("日月火水木金土",WEEKDAY(D4482),1),"")</f>
        <v>火</v>
      </c>
      <c r="J4482" s="306" t="s">
        <v>9090</v>
      </c>
      <c r="K4482" s="335" t="str">
        <f>VLOOKUP(F4482,石と花メイン,3,FALSE)</f>
        <v>◆藍玉</v>
      </c>
      <c r="L4482" s="302" t="str">
        <f>VLOOKUP(F4482,石と花メイン,4,FALSE)</f>
        <v>苦蓬/苦艾</v>
      </c>
      <c r="M4482" s="396">
        <f>IF(OR(MONTH(F4482)&lt;7,AND(MONTH(F4482)=7,DAY(F4482)&lt;=25)),
MOD(SUM((E4482-1901)*365,259),260),
MOD(SUM((E4482-1900)*365,259),260))</f>
        <v>204</v>
      </c>
      <c r="N4482" s="335">
        <f>IF(AND(MONTH(F4482)=7,DAY(F4482)&gt;25),1,
ROUNDDOWN((SUM(VLOOKUP(MONTH(F4482),D暦変換用数値,2,FALSE),DAY(F4482))/28)+1,0))</f>
        <v>1</v>
      </c>
      <c r="O4482" s="132">
        <f>IF(AND(MONTH(F4482)=7,DAY(F4482)&gt;25),DAY(F4482)-25,
MOD((SUM(VLOOKUP(MONTH(F4482),D暦変換用数値,2,FALSE),DAY(F4482))),28)+1)</f>
        <v>1</v>
      </c>
      <c r="P4482" s="404">
        <f>IF(OR(MONTH(F4482)&lt;7,AND(MONTH(F4482)=7,DAY(F4482)&lt;=25)),
MOD(SUM((E4482-1901)*365,(N4482-1)*28,O4482,258),260),
MOD(SUM((E4482-1900)*365,(N4482-1)*28,O4482,258),260))</f>
        <v>204</v>
      </c>
      <c r="Q4482" s="376" t="str">
        <f>VLOOKUP(MOD(P4482,4),色,2,FALSE)</f>
        <v>黄色い</v>
      </c>
      <c r="R4482" s="333" t="str">
        <f>VLOOKUP(MOD(P4482,13),銀河の音,2,FALSE)</f>
        <v>太陽の</v>
      </c>
      <c r="S4482" s="387" t="str">
        <f>VLOOKUP(MOD(P4482,20),太陽の紋章,2,FALSE)</f>
        <v>種</v>
      </c>
      <c r="T4482" s="119" t="s">
        <v>9092</v>
      </c>
    </row>
    <row r="4483" spans="1:20">
      <c r="A4483" s="50" t="str">
        <f>VLOOKUP(MOD(E4483,10),十干,2,FALSE)</f>
        <v>己</v>
      </c>
      <c r="B4483" s="199" t="str">
        <f>VLOOKUP(MOD(E4483,12),十二支,3,FALSE)</f>
        <v xml:space="preserve">12 海 </v>
      </c>
      <c r="C4483" s="201" t="str">
        <f>VLOOKUP(F4483,星座,3,TRUE)</f>
        <v xml:space="preserve">06 聖 </v>
      </c>
      <c r="D4483" s="531">
        <v>18111</v>
      </c>
      <c r="E4483" s="1">
        <f>IFERROR(YEAR(D4483),LEFT(D4483,4))</f>
        <v>1949</v>
      </c>
      <c r="F4483" s="1" t="str">
        <f>IF(ISTEXT(D4483),RIGHT(D4483,5),TEXT(D4483,"mm/dd"))</f>
        <v>08/01</v>
      </c>
      <c r="G4483" s="39">
        <f>SUM(MID(E4483,1,1),MID(E4483,2,1),MID(E4483,3,1),MID(E4483,4,1),MID(F4483,1,1),MID(F4483,2,1),MID(F4483,4,1),MID(F4483,5,1))</f>
        <v>32</v>
      </c>
      <c r="H4483" s="41">
        <f>IF(MOD(G4483,9)=0,9,MOD(G4483,9))</f>
        <v>5</v>
      </c>
      <c r="I4483" s="45" t="str">
        <f>IFERROR(MID("日月火水木金土",WEEKDAY(D4483),1),"")</f>
        <v>月</v>
      </c>
      <c r="J4483" s="304" t="s">
        <v>3717</v>
      </c>
      <c r="K4483" s="202" t="str">
        <f>VLOOKUP(F4483,石と花メイン,3,FALSE)</f>
        <v>■赤縞瑪瑙</v>
      </c>
      <c r="L4483" s="297" t="str">
        <f>VLOOKUP(F4483,石と花メイン,4,FALSE)</f>
        <v>鹿ノ子百合</v>
      </c>
      <c r="M4483" s="393">
        <f>IF(OR(MONTH(F4483)&lt;7,AND(MONTH(F4483)=7,DAY(F4483)&lt;=25)),
MOD(SUM((E4483-1901)*365,259),260),
MOD(SUM((E4483-1900)*365,259),260))</f>
        <v>204</v>
      </c>
      <c r="N4483" s="390">
        <f>IF(AND(MONTH(F4483)=7,DAY(F4483)&gt;25),1,
ROUNDDOWN((SUM(VLOOKUP(MONTH(F4483),D暦変換用数値,2,FALSE),DAY(F4483))/28)+1,0))</f>
        <v>1</v>
      </c>
      <c r="O4483" s="205">
        <f>IF(AND(MONTH(F4483)=7,DAY(F4483)&gt;25),DAY(F4483)-25,
MOD((SUM(VLOOKUP(MONTH(F4483),D暦変換用数値,2,FALSE),DAY(F4483))),28)+1)</f>
        <v>7</v>
      </c>
      <c r="P4483" s="406">
        <f>IF(OR(MONTH(F4483)&lt;7,AND(MONTH(F4483)=7,DAY(F4483)&lt;=25)),
MOD(SUM((E4483-1901)*365,(N4483-1)*28,O4483,258),260),
MOD(SUM((E4483-1900)*365,(N4483-1)*28,O4483,258),260))</f>
        <v>210</v>
      </c>
      <c r="Q4483" s="375" t="str">
        <f>VLOOKUP(MOD(P4483,4),色,2,FALSE)</f>
        <v>白い</v>
      </c>
      <c r="R4483" s="293" t="str">
        <f>VLOOKUP(MOD(P4483,13),銀河の音,2,FALSE)</f>
        <v>月の</v>
      </c>
      <c r="S4483" s="386" t="str">
        <f>VLOOKUP(MOD(P4483,20),太陽の紋章,2,FALSE)</f>
        <v>犬</v>
      </c>
      <c r="T4483" s="98" t="s">
        <v>3736</v>
      </c>
    </row>
    <row r="4484" spans="1:20">
      <c r="A4484" s="282" t="str">
        <f>VLOOKUP(MOD(E4484,10),十干,2,FALSE)</f>
        <v>己</v>
      </c>
      <c r="B4484" s="283" t="str">
        <f>VLOOKUP(MOD(E4484,12),十二支,3,FALSE)</f>
        <v xml:space="preserve">12 海 </v>
      </c>
      <c r="C4484" s="287" t="str">
        <f>VLOOKUP(F4484,星座,3,TRUE)</f>
        <v xml:space="preserve">06 聖 </v>
      </c>
      <c r="D4484" s="533">
        <v>18120</v>
      </c>
      <c r="E4484" s="83">
        <f>IFERROR(YEAR(D4484),LEFT(D4484,4))</f>
        <v>1949</v>
      </c>
      <c r="F4484" s="83" t="str">
        <f>IF(ISTEXT(D4484),RIGHT(D4484,5),TEXT(D4484,"mm/dd"))</f>
        <v>08/10</v>
      </c>
      <c r="G4484" s="88">
        <f>SUM(MID(E4484,1,1),MID(E4484,2,1),MID(E4484,3,1),MID(E4484,4,1),MID(F4484,1,1),MID(F4484,2,1),MID(F4484,4,1),MID(F4484,5,1))</f>
        <v>32</v>
      </c>
      <c r="H4484" s="88">
        <f>IF(MOD(G4484,9)=0,9,MOD(G4484,9))</f>
        <v>5</v>
      </c>
      <c r="I4484" s="83" t="str">
        <f>IFERROR(MID("日月火水木金土",WEEKDAY(D4484),1),"")</f>
        <v>水</v>
      </c>
      <c r="J4484" s="303" t="s">
        <v>503</v>
      </c>
      <c r="K4484" s="87" t="str">
        <f>VLOOKUP(F4484,石と花メイン,3,FALSE)</f>
        <v>◆金緑石</v>
      </c>
      <c r="L4484" s="296" t="str">
        <f>VLOOKUP(F4484,石と花メイン,4,FALSE)</f>
        <v>縷紅草【南瓜朝顔】</v>
      </c>
      <c r="M4484" s="392">
        <f>IF(OR(MONTH(F4484)&lt;7,AND(MONTH(F4484)=7,DAY(F4484)&lt;=25)),
MOD(SUM((E4484-1901)*365,259),260),
MOD(SUM((E4484-1900)*365,259),260))</f>
        <v>204</v>
      </c>
      <c r="N4484" s="330">
        <f>IF(AND(MONTH(F4484)=7,DAY(F4484)&gt;25),1,
ROUNDDOWN((SUM(VLOOKUP(MONTH(F4484),D暦変換用数値,2,FALSE),DAY(F4484))/28)+1,0))</f>
        <v>1</v>
      </c>
      <c r="O4484" s="84">
        <f>IF(AND(MONTH(F4484)=7,DAY(F4484)&gt;25),DAY(F4484)-25,
MOD((SUM(VLOOKUP(MONTH(F4484),D暦変換用数値,2,FALSE),DAY(F4484))),28)+1)</f>
        <v>16</v>
      </c>
      <c r="P4484" s="405">
        <f>IF(OR(MONTH(F4484)&lt;7,AND(MONTH(F4484)=7,DAY(F4484)&lt;=25)),
MOD(SUM((E4484-1901)*365,(N4484-1)*28,O4484,258),260),
MOD(SUM((E4484-1900)*365,(N4484-1)*28,O4484,258),260))</f>
        <v>219</v>
      </c>
      <c r="Q4484" s="371" t="str">
        <f>VLOOKUP(MOD(P4484,4),色,2,FALSE)</f>
        <v>青い</v>
      </c>
      <c r="R4484" s="289" t="str">
        <f>VLOOKUP(MOD(P4484,13),銀河の音,2,FALSE)</f>
        <v>スペクトルの</v>
      </c>
      <c r="S4484" s="382" t="str">
        <f>VLOOKUP(MOD(P4484,20),太陽の紋章,2,FALSE)</f>
        <v>嵐</v>
      </c>
      <c r="T4484" s="92" t="s">
        <v>5751</v>
      </c>
    </row>
    <row r="4485" spans="1:20">
      <c r="A4485" s="282" t="str">
        <f>VLOOKUP(MOD(E4485,10),十干,2,FALSE)</f>
        <v>己</v>
      </c>
      <c r="B4485" s="283" t="str">
        <f>VLOOKUP(MOD(E4485,12),十二支,3,FALSE)</f>
        <v xml:space="preserve">12 海 </v>
      </c>
      <c r="C4485" s="287" t="str">
        <f>VLOOKUP(F4485,星座,3,TRUE)</f>
        <v xml:space="preserve">06 聖 </v>
      </c>
      <c r="D4485" s="533">
        <v>18125</v>
      </c>
      <c r="E4485" s="83">
        <f>IFERROR(YEAR(D4485),LEFT(D4485,4))</f>
        <v>1949</v>
      </c>
      <c r="F4485" s="83" t="str">
        <f>IF(ISTEXT(D4485),RIGHT(D4485,5),TEXT(D4485,"mm/dd"))</f>
        <v>08/15</v>
      </c>
      <c r="G4485" s="88">
        <f>SUM(MID(E4485,1,1),MID(E4485,2,1),MID(E4485,3,1),MID(E4485,4,1),MID(F4485,1,1),MID(F4485,2,1),MID(F4485,4,1),MID(F4485,5,1))</f>
        <v>37</v>
      </c>
      <c r="H4485" s="88">
        <f>IF(MOD(G4485,9)=0,9,MOD(G4485,9))</f>
        <v>1</v>
      </c>
      <c r="I4485" s="83" t="str">
        <f>IFERROR(MID("日月火水木金土",WEEKDAY(D4485),1),"")</f>
        <v>月</v>
      </c>
      <c r="J4485" s="303" t="s">
        <v>504</v>
      </c>
      <c r="K4485" s="87" t="str">
        <f>VLOOKUP(F4485,石と花メイン,3,FALSE)</f>
        <v>■黄水晶</v>
      </c>
      <c r="L4485" s="296" t="str">
        <f>VLOOKUP(F4485,石と花メイン,4,FALSE)</f>
        <v>向日葵【日輪草】</v>
      </c>
      <c r="M4485" s="392">
        <f>IF(OR(MONTH(F4485)&lt;7,AND(MONTH(F4485)=7,DAY(F4485)&lt;=25)),
MOD(SUM((E4485-1901)*365,259),260),
MOD(SUM((E4485-1900)*365,259),260))</f>
        <v>204</v>
      </c>
      <c r="N4485" s="330">
        <f>IF(AND(MONTH(F4485)=7,DAY(F4485)&gt;25),1,
ROUNDDOWN((SUM(VLOOKUP(MONTH(F4485),D暦変換用数値,2,FALSE),DAY(F4485))/28)+1,0))</f>
        <v>1</v>
      </c>
      <c r="O4485" s="84">
        <f>IF(AND(MONTH(F4485)=7,DAY(F4485)&gt;25),DAY(F4485)-25,
MOD((SUM(VLOOKUP(MONTH(F4485),D暦変換用数値,2,FALSE),DAY(F4485))),28)+1)</f>
        <v>21</v>
      </c>
      <c r="P4485" s="405">
        <f>IF(OR(MONTH(F4485)&lt;7,AND(MONTH(F4485)=7,DAY(F4485)&lt;=25)),
MOD(SUM((E4485-1901)*365,(N4485-1)*28,O4485,258),260),
MOD(SUM((E4485-1900)*365,(N4485-1)*28,O4485,258),260))</f>
        <v>224</v>
      </c>
      <c r="Q4485" s="371" t="str">
        <f>VLOOKUP(MOD(P4485,4),色,2,FALSE)</f>
        <v>黄色い</v>
      </c>
      <c r="R4485" s="289" t="str">
        <f>VLOOKUP(MOD(P4485,13),銀河の音,2,FALSE)</f>
        <v>電気の</v>
      </c>
      <c r="S4485" s="382" t="str">
        <f>VLOOKUP(MOD(P4485,20),太陽の紋章,2,FALSE)</f>
        <v>種</v>
      </c>
      <c r="T4485" s="100" t="s">
        <v>335</v>
      </c>
    </row>
    <row r="4486" spans="1:20">
      <c r="A4486" s="50" t="str">
        <f>VLOOKUP(MOD(E4486,10),十干,2,FALSE)</f>
        <v>己</v>
      </c>
      <c r="B4486" s="199" t="str">
        <f>VLOOKUP(MOD(E4486,12),十二支,3,FALSE)</f>
        <v xml:space="preserve">12 海 </v>
      </c>
      <c r="C4486" s="201" t="str">
        <f>VLOOKUP(F4486,星座,3,TRUE)</f>
        <v xml:space="preserve">06 聖 </v>
      </c>
      <c r="D4486" s="531">
        <v>18130</v>
      </c>
      <c r="E4486" s="1">
        <f>IFERROR(YEAR(D4486),LEFT(D4486,4))</f>
        <v>1949</v>
      </c>
      <c r="F4486" s="1" t="str">
        <f>IF(ISTEXT(D4486),RIGHT(D4486,5),TEXT(D4486,"mm/dd"))</f>
        <v>08/20</v>
      </c>
      <c r="G4486" s="39">
        <f>SUM(MID(E4486,1,1),MID(E4486,2,1),MID(E4486,3,1),MID(E4486,4,1),MID(F4486,1,1),MID(F4486,2,1),MID(F4486,4,1),MID(F4486,5,1))</f>
        <v>33</v>
      </c>
      <c r="H4486" s="41">
        <f>IF(MOD(G4486,9)=0,9,MOD(G4486,9))</f>
        <v>6</v>
      </c>
      <c r="I4486" s="45" t="str">
        <f>IFERROR(MID("日月火水木金土",WEEKDAY(D4486),1),"")</f>
        <v>土</v>
      </c>
      <c r="J4486" s="304" t="s">
        <v>3718</v>
      </c>
      <c r="K4486" s="202" t="str">
        <f>VLOOKUP(F4486,石と花メイン,3,FALSE)</f>
        <v>◆黄玉</v>
      </c>
      <c r="L4486" s="297" t="str">
        <f>VLOOKUP(F4486,石と花メイン,4,FALSE)</f>
        <v>アーティチョーク【朝鮮薊】</v>
      </c>
      <c r="M4486" s="393">
        <f>IF(OR(MONTH(F4486)&lt;7,AND(MONTH(F4486)=7,DAY(F4486)&lt;=25)),
MOD(SUM((E4486-1901)*365,259),260),
MOD(SUM((E4486-1900)*365,259),260))</f>
        <v>204</v>
      </c>
      <c r="N4486" s="390">
        <f>IF(AND(MONTH(F4486)=7,DAY(F4486)&gt;25),1,
ROUNDDOWN((SUM(VLOOKUP(MONTH(F4486),D暦変換用数値,2,FALSE),DAY(F4486))/28)+1,0))</f>
        <v>1</v>
      </c>
      <c r="O4486" s="205">
        <f>IF(AND(MONTH(F4486)=7,DAY(F4486)&gt;25),DAY(F4486)-25,
MOD((SUM(VLOOKUP(MONTH(F4486),D暦変換用数値,2,FALSE),DAY(F4486))),28)+1)</f>
        <v>26</v>
      </c>
      <c r="P4486" s="406">
        <f>IF(OR(MONTH(F4486)&lt;7,AND(MONTH(F4486)=7,DAY(F4486)&lt;=25)),
MOD(SUM((E4486-1901)*365,(N4486-1)*28,O4486,258),260),
MOD(SUM((E4486-1900)*365,(N4486-1)*28,O4486,258),260))</f>
        <v>229</v>
      </c>
      <c r="Q4486" s="372" t="str">
        <f>VLOOKUP(MOD(P4486,4),色,2,FALSE)</f>
        <v>赤い</v>
      </c>
      <c r="R4486" s="290" t="str">
        <f>VLOOKUP(MOD(P4486,13),銀河の音,2,FALSE)</f>
        <v>銀河の</v>
      </c>
      <c r="S4486" s="383" t="str">
        <f>VLOOKUP(MOD(P4486,20),太陽の紋章,2,FALSE)</f>
        <v>月</v>
      </c>
      <c r="T4486" s="98" t="s">
        <v>3736</v>
      </c>
    </row>
    <row r="4487" spans="1:20">
      <c r="A4487" s="50" t="str">
        <f>VLOOKUP(MOD(E4487,10),十干,2,FALSE)</f>
        <v>辛</v>
      </c>
      <c r="B4487" s="199" t="str">
        <f>VLOOKUP(MOD(E4487,12),十二支,3,FALSE)</f>
        <v xml:space="preserve">12 海 </v>
      </c>
      <c r="C4487" s="201" t="str">
        <f>VLOOKUP(F4487,星座,3,TRUE)</f>
        <v xml:space="preserve">06 聖 </v>
      </c>
      <c r="D4487" s="531">
        <v>22487</v>
      </c>
      <c r="E4487" s="1">
        <f>IFERROR(YEAR(D4487),LEFT(D4487,4))</f>
        <v>1961</v>
      </c>
      <c r="F4487" s="1" t="str">
        <f>IF(ISTEXT(D4487),RIGHT(D4487,5),TEXT(D4487,"mm/dd"))</f>
        <v>07/25</v>
      </c>
      <c r="G4487" s="39">
        <f>SUM(MID(E4487,1,1),MID(E4487,2,1),MID(E4487,3,1),MID(E4487,4,1),MID(F4487,1,1),MID(F4487,2,1),MID(F4487,4,1),MID(F4487,5,1))</f>
        <v>31</v>
      </c>
      <c r="H4487" s="41">
        <f>IF(MOD(G4487,9)=0,9,MOD(G4487,9))</f>
        <v>4</v>
      </c>
      <c r="I4487" s="45" t="str">
        <f>IFERROR(MID("日月火水木金土",WEEKDAY(D4487),1),"")</f>
        <v>火</v>
      </c>
      <c r="J4487" s="304" t="s">
        <v>3719</v>
      </c>
      <c r="K4487" s="202" t="str">
        <f>VLOOKUP(F4487,石と花メイン,3,FALSE)</f>
        <v>◇金剛石</v>
      </c>
      <c r="L4487" s="297" t="str">
        <f>VLOOKUP(F4487,石と花メイン,4,FALSE)</f>
        <v>接骨木/庭常</v>
      </c>
      <c r="M4487" s="393">
        <f>IF(OR(MONTH(F4487)&lt;7,AND(MONTH(F4487)=7,DAY(F4487)&lt;=25)),
MOD(SUM((E4487-1901)*365,259),260),
MOD(SUM((E4487-1900)*365,259),260))</f>
        <v>59</v>
      </c>
      <c r="N4487" s="390">
        <f>IF(AND(MONTH(F4487)=7,DAY(F4487)&gt;25),1,
ROUNDDOWN((SUM(VLOOKUP(MONTH(F4487),D暦変換用数値,2,FALSE),DAY(F4487))/28)+1,0))</f>
        <v>14</v>
      </c>
      <c r="O4487" s="205">
        <f>IF(AND(MONTH(F4487)=7,DAY(F4487)&gt;25),DAY(F4487)-25,
MOD((SUM(VLOOKUP(MONTH(F4487),D暦変換用数値,2,FALSE),DAY(F4487))),28)+1)</f>
        <v>1</v>
      </c>
      <c r="P4487" s="406">
        <f>IF(OR(MONTH(F4487)&lt;7,AND(MONTH(F4487)=7,DAY(F4487)&lt;=25)),
MOD(SUM((E4487-1901)*365,(N4487-1)*28,O4487,258),260),
MOD(SUM((E4487-1900)*365,(N4487-1)*28,O4487,258),260))</f>
        <v>163</v>
      </c>
      <c r="Q4487" s="374" t="str">
        <f>VLOOKUP(MOD(P4487,4),色,2,FALSE)</f>
        <v>青い</v>
      </c>
      <c r="R4487" s="292" t="str">
        <f>VLOOKUP(MOD(P4487,13),銀河の音,2,FALSE)</f>
        <v>共振の</v>
      </c>
      <c r="S4487" s="385" t="str">
        <f>VLOOKUP(MOD(P4487,20),太陽の紋章,2,FALSE)</f>
        <v>夜</v>
      </c>
      <c r="T4487" s="98" t="s">
        <v>3736</v>
      </c>
    </row>
    <row r="4488" spans="1:20">
      <c r="A4488" s="50" t="str">
        <f>VLOOKUP(MOD(E4488,10),十干,2,FALSE)</f>
        <v>辛</v>
      </c>
      <c r="B4488" s="199" t="str">
        <f>VLOOKUP(MOD(E4488,12),十二支,3,FALSE)</f>
        <v xml:space="preserve">12 海 </v>
      </c>
      <c r="C4488" s="201" t="str">
        <f>VLOOKUP(F4488,星座,3,TRUE)</f>
        <v xml:space="preserve">06 聖 </v>
      </c>
      <c r="D4488" s="531">
        <v>22492</v>
      </c>
      <c r="E4488" s="1">
        <f>IFERROR(YEAR(D4488),LEFT(D4488,4))</f>
        <v>1961</v>
      </c>
      <c r="F4488" s="1" t="str">
        <f>IF(ISTEXT(D4488),RIGHT(D4488,5),TEXT(D4488,"mm/dd"))</f>
        <v>07/30</v>
      </c>
      <c r="G4488" s="39">
        <f>SUM(MID(E4488,1,1),MID(E4488,2,1),MID(E4488,3,1),MID(E4488,4,1),MID(F4488,1,1),MID(F4488,2,1),MID(F4488,4,1),MID(F4488,5,1))</f>
        <v>27</v>
      </c>
      <c r="H4488" s="41">
        <f>IF(MOD(G4488,9)=0,9,MOD(G4488,9))</f>
        <v>9</v>
      </c>
      <c r="I4488" s="45" t="str">
        <f>IFERROR(MID("日月火水木金土",WEEKDAY(D4488),1),"")</f>
        <v>日</v>
      </c>
      <c r="J4488" s="304" t="s">
        <v>3720</v>
      </c>
      <c r="K4488" s="202" t="str">
        <f>VLOOKUP(F4488,石と花メイン,3,FALSE)</f>
        <v>●琥珀</v>
      </c>
      <c r="L4488" s="297" t="str">
        <f>VLOOKUP(F4488,石と花メイン,4,FALSE)</f>
        <v>菩提樹</v>
      </c>
      <c r="M4488" s="393">
        <f>IF(OR(MONTH(F4488)&lt;7,AND(MONTH(F4488)=7,DAY(F4488)&lt;=25)),
MOD(SUM((E4488-1901)*365,259),260),
MOD(SUM((E4488-1900)*365,259),260))</f>
        <v>164</v>
      </c>
      <c r="N4488" s="390">
        <f>IF(AND(MONTH(F4488)=7,DAY(F4488)&gt;25),1,
ROUNDDOWN((SUM(VLOOKUP(MONTH(F4488),D暦変換用数値,2,FALSE),DAY(F4488))/28)+1,0))</f>
        <v>1</v>
      </c>
      <c r="O4488" s="205">
        <f>IF(AND(MONTH(F4488)=7,DAY(F4488)&gt;25),DAY(F4488)-25,
MOD((SUM(VLOOKUP(MONTH(F4488),D暦変換用数値,2,FALSE),DAY(F4488))),28)+1)</f>
        <v>5</v>
      </c>
      <c r="P4488" s="406">
        <f>IF(OR(MONTH(F4488)&lt;7,AND(MONTH(F4488)=7,DAY(F4488)&lt;=25)),
MOD(SUM((E4488-1901)*365,(N4488-1)*28,O4488,258),260),
MOD(SUM((E4488-1900)*365,(N4488-1)*28,O4488,258),260))</f>
        <v>168</v>
      </c>
      <c r="Q4488" s="373" t="str">
        <f>VLOOKUP(MOD(P4488,4),色,2,FALSE)</f>
        <v>黄色い</v>
      </c>
      <c r="R4488" s="291" t="str">
        <f>VLOOKUP(MOD(P4488,13),銀河の音,2,FALSE)</f>
        <v>水晶の</v>
      </c>
      <c r="S4488" s="384" t="str">
        <f>VLOOKUP(MOD(P4488,20),太陽の紋章,2,FALSE)</f>
        <v>星</v>
      </c>
      <c r="T4488" s="103" t="s">
        <v>952</v>
      </c>
    </row>
    <row r="4489" spans="1:20">
      <c r="A4489" s="50" t="str">
        <f>VLOOKUP(MOD(E4489,10),十干,2,FALSE)</f>
        <v>辛</v>
      </c>
      <c r="B4489" s="199" t="str">
        <f>VLOOKUP(MOD(E4489,12),十二支,3,FALSE)</f>
        <v xml:space="preserve">12 海 </v>
      </c>
      <c r="C4489" s="201" t="str">
        <f>VLOOKUP(F4489,星座,3,TRUE)</f>
        <v xml:space="preserve">06 聖 </v>
      </c>
      <c r="D4489" s="535">
        <v>22497</v>
      </c>
      <c r="E4489" s="45">
        <f>IFERROR(YEAR(D4489),LEFT(D4489,4))</f>
        <v>1961</v>
      </c>
      <c r="F4489" s="45" t="str">
        <f>IF(ISTEXT(D4489),RIGHT(D4489,5),TEXT(D4489,"mm/dd"))</f>
        <v>08/04</v>
      </c>
      <c r="G4489" s="41">
        <f>SUM(MID(E4489,1,1),MID(E4489,2,1),MID(E4489,3,1),MID(E4489,4,1),MID(F4489,1,1),MID(F4489,2,1),MID(F4489,4,1),MID(F4489,5,1))</f>
        <v>29</v>
      </c>
      <c r="H4489" s="41">
        <f>IF(MOD(G4489,9)=0,9,MOD(G4489,9))</f>
        <v>2</v>
      </c>
      <c r="I4489" s="45" t="str">
        <f>IFERROR(MID("日月火水木金土",WEEKDAY(D4489),1),"")</f>
        <v>金</v>
      </c>
      <c r="J4489" s="305" t="s">
        <v>1882</v>
      </c>
      <c r="K4489" s="203" t="str">
        <f>VLOOKUP(F4489,石と花メイン,3,FALSE)</f>
        <v>◇金剛石</v>
      </c>
      <c r="L4489" s="298" t="str">
        <f>VLOOKUP(F4489,石と花メイン,4,FALSE)</f>
        <v>唐綿【パンヤ草】</v>
      </c>
      <c r="M4489" s="394">
        <f>IF(OR(MONTH(F4489)&lt;7,AND(MONTH(F4489)=7,DAY(F4489)&lt;=25)),
MOD(SUM((E4489-1901)*365,259),260),
MOD(SUM((E4489-1900)*365,259),260))</f>
        <v>164</v>
      </c>
      <c r="N4489" s="391">
        <f>IF(AND(MONTH(F4489)=7,DAY(F4489)&gt;25),1,
ROUNDDOWN((SUM(VLOOKUP(MONTH(F4489),D暦変換用数値,2,FALSE),DAY(F4489))/28)+1,0))</f>
        <v>1</v>
      </c>
      <c r="O4489" s="46">
        <f>IF(AND(MONTH(F4489)=7,DAY(F4489)&gt;25),DAY(F4489)-25,
MOD((SUM(VLOOKUP(MONTH(F4489),D暦変換用数値,2,FALSE),DAY(F4489))),28)+1)</f>
        <v>10</v>
      </c>
      <c r="P4489" s="407">
        <f>IF(OR(MONTH(F4489)&lt;7,AND(MONTH(F4489)=7,DAY(F4489)&lt;=25)),
MOD(SUM((E4489-1901)*365,(N4489-1)*28,O4489,258),260),
MOD(SUM((E4489-1900)*365,(N4489-1)*28,O4489,258),260))</f>
        <v>173</v>
      </c>
      <c r="Q4489" s="372" t="str">
        <f>VLOOKUP(MOD(P4489,4),色,2,FALSE)</f>
        <v>赤い</v>
      </c>
      <c r="R4489" s="290" t="str">
        <f>VLOOKUP(MOD(P4489,13),銀河の音,2,FALSE)</f>
        <v>自己存在の</v>
      </c>
      <c r="S4489" s="383" t="str">
        <f>VLOOKUP(MOD(P4489,20),太陽の紋章,2,FALSE)</f>
        <v>空歩く者</v>
      </c>
      <c r="T4489" s="79"/>
    </row>
    <row r="4490" spans="1:20">
      <c r="A4490" s="50" t="str">
        <f>VLOOKUP(MOD(E4490,10),十干,2,FALSE)</f>
        <v>辛</v>
      </c>
      <c r="B4490" s="199" t="str">
        <f>VLOOKUP(MOD(E4490,12),十二支,3,FALSE)</f>
        <v xml:space="preserve">12 海 </v>
      </c>
      <c r="C4490" s="201" t="str">
        <f>VLOOKUP(F4490,星座,3,TRUE)</f>
        <v xml:space="preserve">06 聖 </v>
      </c>
      <c r="D4490" s="531">
        <v>22502</v>
      </c>
      <c r="E4490" s="1">
        <f>IFERROR(YEAR(D4490),LEFT(D4490,4))</f>
        <v>1961</v>
      </c>
      <c r="F4490" s="1" t="str">
        <f>IF(ISTEXT(D4490),RIGHT(D4490,5),TEXT(D4490,"mm/dd"))</f>
        <v>08/09</v>
      </c>
      <c r="G4490" s="39">
        <f>SUM(MID(E4490,1,1),MID(E4490,2,1),MID(E4490,3,1),MID(E4490,4,1),MID(F4490,1,1),MID(F4490,2,1),MID(F4490,4,1),MID(F4490,5,1))</f>
        <v>34</v>
      </c>
      <c r="H4490" s="41">
        <f>IF(MOD(G4490,9)=0,9,MOD(G4490,9))</f>
        <v>7</v>
      </c>
      <c r="I4490" s="45" t="str">
        <f>IFERROR(MID("日月火水木金土",WEEKDAY(D4490),1),"")</f>
        <v>水</v>
      </c>
      <c r="J4490" s="304" t="s">
        <v>3721</v>
      </c>
      <c r="K4490" s="202" t="str">
        <f>VLOOKUP(F4490,石と花メイン,3,FALSE)</f>
        <v>◆猫目石</v>
      </c>
      <c r="L4490" s="297" t="str">
        <f>VLOOKUP(F4490,石と花メイン,4,FALSE)</f>
        <v>朝鮮朝顔【曼陀羅華】</v>
      </c>
      <c r="M4490" s="393">
        <f>IF(OR(MONTH(F4490)&lt;7,AND(MONTH(F4490)=7,DAY(F4490)&lt;=25)),
MOD(SUM((E4490-1901)*365,259),260),
MOD(SUM((E4490-1900)*365,259),260))</f>
        <v>164</v>
      </c>
      <c r="N4490" s="390">
        <f>IF(AND(MONTH(F4490)=7,DAY(F4490)&gt;25),1,
ROUNDDOWN((SUM(VLOOKUP(MONTH(F4490),D暦変換用数値,2,FALSE),DAY(F4490))/28)+1,0))</f>
        <v>1</v>
      </c>
      <c r="O4490" s="205">
        <f>IF(AND(MONTH(F4490)=7,DAY(F4490)&gt;25),DAY(F4490)-25,
MOD((SUM(VLOOKUP(MONTH(F4490),D暦変換用数値,2,FALSE),DAY(F4490))),28)+1)</f>
        <v>15</v>
      </c>
      <c r="P4490" s="406">
        <f>IF(OR(MONTH(F4490)&lt;7,AND(MONTH(F4490)=7,DAY(F4490)&lt;=25)),
MOD(SUM((E4490-1901)*365,(N4490-1)*28,O4490,258),260),
MOD(SUM((E4490-1900)*365,(N4490-1)*28,O4490,258),260))</f>
        <v>178</v>
      </c>
      <c r="Q4490" s="375" t="str">
        <f>VLOOKUP(MOD(P4490,4),色,2,FALSE)</f>
        <v>白い</v>
      </c>
      <c r="R4490" s="293" t="str">
        <f>VLOOKUP(MOD(P4490,13),銀河の音,2,FALSE)</f>
        <v>太陽の</v>
      </c>
      <c r="S4490" s="386" t="str">
        <f>VLOOKUP(MOD(P4490,20),太陽の紋章,2,FALSE)</f>
        <v>鏡</v>
      </c>
      <c r="T4490" s="98" t="s">
        <v>3736</v>
      </c>
    </row>
    <row r="4491" spans="1:20">
      <c r="A4491" s="50" t="str">
        <f>VLOOKUP(MOD(E4491,10),十干,2,FALSE)</f>
        <v>辛</v>
      </c>
      <c r="B4491" s="199" t="str">
        <f>VLOOKUP(MOD(E4491,12),十二支,3,FALSE)</f>
        <v xml:space="preserve">12 海 </v>
      </c>
      <c r="C4491" s="201" t="str">
        <f>VLOOKUP(F4491,星座,3,TRUE)</f>
        <v xml:space="preserve">06 聖 </v>
      </c>
      <c r="D4491" s="531">
        <v>22504</v>
      </c>
      <c r="E4491" s="1">
        <f>IFERROR(YEAR(D4491),LEFT(D4491,4))</f>
        <v>1961</v>
      </c>
      <c r="F4491" s="1" t="str">
        <f>IF(ISTEXT(D4491),RIGHT(D4491,5),TEXT(D4491,"mm/dd"))</f>
        <v>08/11</v>
      </c>
      <c r="G4491" s="39">
        <f>SUM(MID(E4491,1,1),MID(E4491,2,1),MID(E4491,3,1),MID(E4491,4,1),MID(F4491,1,1),MID(F4491,2,1),MID(F4491,4,1),MID(F4491,5,1))</f>
        <v>27</v>
      </c>
      <c r="H4491" s="41">
        <f>IF(MOD(G4491,9)=0,9,MOD(G4491,9))</f>
        <v>9</v>
      </c>
      <c r="I4491" s="45" t="str">
        <f>IFERROR(MID("日月火水木金土",WEEKDAY(D4491),1),"")</f>
        <v>金</v>
      </c>
      <c r="J4491" s="304" t="s">
        <v>5855</v>
      </c>
      <c r="K4491" s="202" t="str">
        <f>VLOOKUP(F4491,石と花メイン,3,FALSE)</f>
        <v>●珊瑚</v>
      </c>
      <c r="L4491" s="297" t="str">
        <f>VLOOKUP(F4491,石と花メイン,4,FALSE)</f>
        <v>紅花【末摘花】</v>
      </c>
      <c r="M4491" s="393">
        <f>IF(OR(MONTH(F4491)&lt;7,AND(MONTH(F4491)=7,DAY(F4491)&lt;=25)),
MOD(SUM((E4491-1901)*365,259),260),
MOD(SUM((E4491-1900)*365,259),260))</f>
        <v>164</v>
      </c>
      <c r="N4491" s="390">
        <f>IF(AND(MONTH(F4491)=7,DAY(F4491)&gt;25),1,
ROUNDDOWN((SUM(VLOOKUP(MONTH(F4491),D暦変換用数値,2,FALSE),DAY(F4491))/28)+1,0))</f>
        <v>1</v>
      </c>
      <c r="O4491" s="205">
        <f>IF(AND(MONTH(F4491)=7,DAY(F4491)&gt;25),DAY(F4491)-25,
MOD((SUM(VLOOKUP(MONTH(F4491),D暦変換用数値,2,FALSE),DAY(F4491))),28)+1)</f>
        <v>17</v>
      </c>
      <c r="P4491" s="406">
        <f>IF(OR(MONTH(F4491)&lt;7,AND(MONTH(F4491)=7,DAY(F4491)&lt;=25)),
MOD(SUM((E4491-1901)*365,(N4491-1)*28,O4491,258),260),
MOD(SUM((E4491-1900)*365,(N4491-1)*28,O4491,258),260))</f>
        <v>180</v>
      </c>
      <c r="Q4491" s="373" t="str">
        <f>VLOOKUP(MOD(P4491,4),色,2,FALSE)</f>
        <v>黄色い</v>
      </c>
      <c r="R4491" s="291" t="str">
        <f>VLOOKUP(MOD(P4491,13),銀河の音,2,FALSE)</f>
        <v>スペクトルの</v>
      </c>
      <c r="S4491" s="384" t="str">
        <f>VLOOKUP(MOD(P4491,20),太陽の紋章,2,FALSE)</f>
        <v>太陽</v>
      </c>
      <c r="T4491" s="97" t="s">
        <v>953</v>
      </c>
    </row>
    <row r="4492" spans="1:20">
      <c r="A4492" s="50" t="str">
        <f>VLOOKUP(MOD(E4492,10),十干,2,FALSE)</f>
        <v>辛</v>
      </c>
      <c r="B4492" s="199" t="str">
        <f>VLOOKUP(MOD(E4492,12),十二支,3,FALSE)</f>
        <v xml:space="preserve">12 海 </v>
      </c>
      <c r="C4492" s="201" t="str">
        <f>VLOOKUP(F4492,星座,3,TRUE)</f>
        <v xml:space="preserve">06 聖 </v>
      </c>
      <c r="D4492" s="531">
        <v>22512</v>
      </c>
      <c r="E4492" s="1">
        <f>IFERROR(YEAR(D4492),LEFT(D4492,4))</f>
        <v>1961</v>
      </c>
      <c r="F4492" s="1" t="str">
        <f>IF(ISTEXT(D4492),RIGHT(D4492,5),TEXT(D4492,"mm/dd"))</f>
        <v>08/19</v>
      </c>
      <c r="G4492" s="39">
        <f>SUM(MID(E4492,1,1),MID(E4492,2,1),MID(E4492,3,1),MID(E4492,4,1),MID(F4492,1,1),MID(F4492,2,1),MID(F4492,4,1),MID(F4492,5,1))</f>
        <v>35</v>
      </c>
      <c r="H4492" s="41">
        <f>IF(MOD(G4492,9)=0,9,MOD(G4492,9))</f>
        <v>8</v>
      </c>
      <c r="I4492" s="45" t="str">
        <f>IFERROR(MID("日月火水木金土",WEEKDAY(D4492),1),"")</f>
        <v>土</v>
      </c>
      <c r="J4492" s="304" t="s">
        <v>3722</v>
      </c>
      <c r="K4492" s="202" t="str">
        <f>VLOOKUP(F4492,石と花メイン,3,FALSE)</f>
        <v>◆翠玉</v>
      </c>
      <c r="L4492" s="297" t="str">
        <f>VLOOKUP(F4492,石と花メイン,4,FALSE)</f>
        <v>凌霄花</v>
      </c>
      <c r="M4492" s="393">
        <f>IF(OR(MONTH(F4492)&lt;7,AND(MONTH(F4492)=7,DAY(F4492)&lt;=25)),
MOD(SUM((E4492-1901)*365,259),260),
MOD(SUM((E4492-1900)*365,259),260))</f>
        <v>164</v>
      </c>
      <c r="N4492" s="390">
        <f>IF(AND(MONTH(F4492)=7,DAY(F4492)&gt;25),1,
ROUNDDOWN((SUM(VLOOKUP(MONTH(F4492),D暦変換用数値,2,FALSE),DAY(F4492))/28)+1,0))</f>
        <v>1</v>
      </c>
      <c r="O4492" s="205">
        <f>IF(AND(MONTH(F4492)=7,DAY(F4492)&gt;25),DAY(F4492)-25,
MOD((SUM(VLOOKUP(MONTH(F4492),D暦変換用数値,2,FALSE),DAY(F4492))),28)+1)</f>
        <v>25</v>
      </c>
      <c r="P4492" s="406">
        <f>IF(OR(MONTH(F4492)&lt;7,AND(MONTH(F4492)=7,DAY(F4492)&lt;=25)),
MOD(SUM((E4492-1901)*365,(N4492-1)*28,O4492,258),260),
MOD(SUM((E4492-1900)*365,(N4492-1)*28,O4492,258),260))</f>
        <v>188</v>
      </c>
      <c r="Q4492" s="373" t="str">
        <f>VLOOKUP(MOD(P4492,4),色,2,FALSE)</f>
        <v>黄色い</v>
      </c>
      <c r="R4492" s="291" t="str">
        <f>VLOOKUP(MOD(P4492,13),銀河の音,2,FALSE)</f>
        <v>律動の</v>
      </c>
      <c r="S4492" s="384" t="str">
        <f>VLOOKUP(MOD(P4492,20),太陽の紋章,2,FALSE)</f>
        <v>星</v>
      </c>
      <c r="T4492" s="99" t="s">
        <v>7417</v>
      </c>
    </row>
    <row r="4493" spans="1:20">
      <c r="A4493" s="50" t="str">
        <f>VLOOKUP(MOD(E4493,10),十干,2,FALSE)</f>
        <v>癸</v>
      </c>
      <c r="B4493" s="199" t="str">
        <f>VLOOKUP(MOD(E4493,12),十二支,3,FALSE)</f>
        <v xml:space="preserve">12 海 </v>
      </c>
      <c r="C4493" s="201" t="str">
        <f>VLOOKUP(F4493,星座,3,TRUE)</f>
        <v xml:space="preserve">06 聖 </v>
      </c>
      <c r="D4493" s="531">
        <v>26868</v>
      </c>
      <c r="E4493" s="1">
        <f>IFERROR(YEAR(D4493),LEFT(D4493,4))</f>
        <v>1973</v>
      </c>
      <c r="F4493" s="1" t="str">
        <f>IF(ISTEXT(D4493),RIGHT(D4493,5),TEXT(D4493,"mm/dd"))</f>
        <v>07/23</v>
      </c>
      <c r="G4493" s="39">
        <f>SUM(MID(E4493,1,1),MID(E4493,2,1),MID(E4493,3,1),MID(E4493,4,1),MID(F4493,1,1),MID(F4493,2,1),MID(F4493,4,1),MID(F4493,5,1))</f>
        <v>32</v>
      </c>
      <c r="H4493" s="41">
        <f>IF(MOD(G4493,9)=0,9,MOD(G4493,9))</f>
        <v>5</v>
      </c>
      <c r="I4493" s="45" t="str">
        <f>IFERROR(MID("日月火水木金土",WEEKDAY(D4493),1),"")</f>
        <v>月</v>
      </c>
      <c r="J4493" s="304" t="s">
        <v>3723</v>
      </c>
      <c r="K4493" s="202" t="str">
        <f>VLOOKUP(F4493,石と花メイン,3,FALSE)</f>
        <v>◆青玉</v>
      </c>
      <c r="L4493" s="297" t="str">
        <f>VLOOKUP(F4493,石と花メイン,4,FALSE)</f>
        <v>ジンジャー【花縮砂】</v>
      </c>
      <c r="M4493" s="393">
        <f>IF(OR(MONTH(F4493)&lt;7,AND(MONTH(F4493)=7,DAY(F4493)&lt;=25)),
MOD(SUM((E4493-1901)*365,259),260),
MOD(SUM((E4493-1900)*365,259),260))</f>
        <v>19</v>
      </c>
      <c r="N4493" s="390">
        <f>IF(AND(MONTH(F4493)=7,DAY(F4493)&gt;25),1,
ROUNDDOWN((SUM(VLOOKUP(MONTH(F4493),D暦変換用数値,2,FALSE),DAY(F4493))/28)+1,0))</f>
        <v>13</v>
      </c>
      <c r="O4493" s="205">
        <f>IF(AND(MONTH(F4493)=7,DAY(F4493)&gt;25),DAY(F4493)-25,
MOD((SUM(VLOOKUP(MONTH(F4493),D暦変換用数値,2,FALSE),DAY(F4493))),28)+1)</f>
        <v>27</v>
      </c>
      <c r="P4493" s="406">
        <f>IF(OR(MONTH(F4493)&lt;7,AND(MONTH(F4493)=7,DAY(F4493)&lt;=25)),
MOD(SUM((E4493-1901)*365,(N4493-1)*28,O4493,258),260),
MOD(SUM((E4493-1900)*365,(N4493-1)*28,O4493,258),260))</f>
        <v>121</v>
      </c>
      <c r="Q4493" s="372" t="str">
        <f>VLOOKUP(MOD(P4493,4),色,2,FALSE)</f>
        <v>赤い</v>
      </c>
      <c r="R4493" s="290" t="str">
        <f>VLOOKUP(MOD(P4493,13),銀河の音,2,FALSE)</f>
        <v>自己存在の</v>
      </c>
      <c r="S4493" s="383" t="str">
        <f>VLOOKUP(MOD(P4493,20),太陽の紋章,2,FALSE)</f>
        <v>竜</v>
      </c>
      <c r="T4493" s="97" t="s">
        <v>954</v>
      </c>
    </row>
    <row r="4494" spans="1:20">
      <c r="A4494" s="49" t="str">
        <f>VLOOKUP(MOD(E4494,10),十干,2,FALSE)</f>
        <v>癸</v>
      </c>
      <c r="B4494" s="199" t="str">
        <f>VLOOKUP(MOD(E4494,12),十二支,3,FALSE)</f>
        <v xml:space="preserve">12 海 </v>
      </c>
      <c r="C4494" s="201" t="str">
        <f>VLOOKUP(F4494,星座,3,TRUE)</f>
        <v xml:space="preserve">06 聖 </v>
      </c>
      <c r="D4494" s="535">
        <v>26878</v>
      </c>
      <c r="E4494" s="45">
        <f>IFERROR(YEAR(D4494),LEFT(D4494,4))</f>
        <v>1973</v>
      </c>
      <c r="F4494" s="45" t="str">
        <f>IF(ISTEXT(D4494),RIGHT(D4494,5),TEXT(D4494,"mm/dd"))</f>
        <v>08/02</v>
      </c>
      <c r="G4494" s="41">
        <f>SUM(MID(E4494,1,1),MID(E4494,2,1),MID(E4494,3,1),MID(E4494,4,1),MID(F4494,1,1),MID(F4494,2,1),MID(F4494,4,1),MID(F4494,5,1))</f>
        <v>30</v>
      </c>
      <c r="H4494" s="41">
        <f>IF(MOD(G4494,9)=0,9,MOD(G4494,9))</f>
        <v>3</v>
      </c>
      <c r="I4494" s="45" t="str">
        <f>IFERROR(MID("日月火水木金土",WEEKDAY(D4494),1),"")</f>
        <v>木</v>
      </c>
      <c r="J4494" s="305" t="s">
        <v>2986</v>
      </c>
      <c r="K4494" s="203" t="str">
        <f>VLOOKUP(F4494,石と花メイン,3,FALSE)</f>
        <v>◆柘榴石</v>
      </c>
      <c r="L4494" s="298" t="str">
        <f>VLOOKUP(F4494,石と花メイン,4,FALSE)</f>
        <v>浜木綿【浜万年青】</v>
      </c>
      <c r="M4494" s="394">
        <f>IF(OR(MONTH(F4494)&lt;7,AND(MONTH(F4494)=7,DAY(F4494)&lt;=25)),
MOD(SUM((E4494-1901)*365,259),260),
MOD(SUM((E4494-1900)*365,259),260))</f>
        <v>124</v>
      </c>
      <c r="N4494" s="391">
        <f>IF(AND(MONTH(F4494)=7,DAY(F4494)&gt;25),1,
ROUNDDOWN((SUM(VLOOKUP(MONTH(F4494),D暦変換用数値,2,FALSE),DAY(F4494))/28)+1,0))</f>
        <v>1</v>
      </c>
      <c r="O4494" s="46">
        <f>IF(AND(MONTH(F4494)=7,DAY(F4494)&gt;25),DAY(F4494)-25,
MOD((SUM(VLOOKUP(MONTH(F4494),D暦変換用数値,2,FALSE),DAY(F4494))),28)+1)</f>
        <v>8</v>
      </c>
      <c r="P4494" s="407">
        <f>IF(OR(MONTH(F4494)&lt;7,AND(MONTH(F4494)=7,DAY(F4494)&lt;=25)),
MOD(SUM((E4494-1901)*365,(N4494-1)*28,O4494,258),260),
MOD(SUM((E4494-1900)*365,(N4494-1)*28,O4494,258),260))</f>
        <v>131</v>
      </c>
      <c r="Q4494" s="374" t="str">
        <f>VLOOKUP(MOD(P4494,4),色,2,FALSE)</f>
        <v>青い</v>
      </c>
      <c r="R4494" s="292" t="str">
        <f>VLOOKUP(MOD(P4494,13),銀河の音,2,FALSE)</f>
        <v>磁気の</v>
      </c>
      <c r="S4494" s="385" t="str">
        <f>VLOOKUP(MOD(P4494,20),太陽の紋章,2,FALSE)</f>
        <v>猿</v>
      </c>
      <c r="T4494" s="79"/>
    </row>
    <row r="4495" spans="1:20">
      <c r="A4495" s="50" t="str">
        <f>VLOOKUP(MOD(E4495,10),十干,2,FALSE)</f>
        <v>癸</v>
      </c>
      <c r="B4495" s="199" t="str">
        <f>VLOOKUP(MOD(E4495,12),十二支,3,FALSE)</f>
        <v xml:space="preserve">12 海 </v>
      </c>
      <c r="C4495" s="201" t="str">
        <f>VLOOKUP(F4495,星座,3,TRUE)</f>
        <v xml:space="preserve">06 聖 </v>
      </c>
      <c r="D4495" s="531">
        <v>26889</v>
      </c>
      <c r="E4495" s="1">
        <f>IFERROR(YEAR(D4495),LEFT(D4495,4))</f>
        <v>1973</v>
      </c>
      <c r="F4495" s="1" t="str">
        <f>IF(ISTEXT(D4495),RIGHT(D4495,5),TEXT(D4495,"mm/dd"))</f>
        <v>08/13</v>
      </c>
      <c r="G4495" s="39">
        <f>SUM(MID(E4495,1,1),MID(E4495,2,1),MID(E4495,3,1),MID(E4495,4,1),MID(F4495,1,1),MID(F4495,2,1),MID(F4495,4,1),MID(F4495,5,1))</f>
        <v>32</v>
      </c>
      <c r="H4495" s="41">
        <f>IF(MOD(G4495,9)=0,9,MOD(G4495,9))</f>
        <v>5</v>
      </c>
      <c r="I4495" s="45" t="str">
        <f>IFERROR(MID("日月火水木金土",WEEKDAY(D4495),1),"")</f>
        <v>月</v>
      </c>
      <c r="J4495" s="304" t="s">
        <v>3724</v>
      </c>
      <c r="K4495" s="202" t="str">
        <f>VLOOKUP(F4495,石と花メイン,3,FALSE)</f>
        <v>◇金剛石</v>
      </c>
      <c r="L4495" s="297" t="str">
        <f>VLOOKUP(F4495,石と花メイン,4,FALSE)</f>
        <v>鷺草</v>
      </c>
      <c r="M4495" s="393">
        <f>IF(OR(MONTH(F4495)&lt;7,AND(MONTH(F4495)=7,DAY(F4495)&lt;=25)),
MOD(SUM((E4495-1901)*365,259),260),
MOD(SUM((E4495-1900)*365,259),260))</f>
        <v>124</v>
      </c>
      <c r="N4495" s="390">
        <f>IF(AND(MONTH(F4495)=7,DAY(F4495)&gt;25),1,
ROUNDDOWN((SUM(VLOOKUP(MONTH(F4495),D暦変換用数値,2,FALSE),DAY(F4495))/28)+1,0))</f>
        <v>1</v>
      </c>
      <c r="O4495" s="205">
        <f>IF(AND(MONTH(F4495)=7,DAY(F4495)&gt;25),DAY(F4495)-25,
MOD((SUM(VLOOKUP(MONTH(F4495),D暦変換用数値,2,FALSE),DAY(F4495))),28)+1)</f>
        <v>19</v>
      </c>
      <c r="P4495" s="406">
        <f>IF(OR(MONTH(F4495)&lt;7,AND(MONTH(F4495)=7,DAY(F4495)&lt;=25)),
MOD(SUM((E4495-1901)*365,(N4495-1)*28,O4495,258),260),
MOD(SUM((E4495-1900)*365,(N4495-1)*28,O4495,258),260))</f>
        <v>142</v>
      </c>
      <c r="Q4495" s="375" t="str">
        <f>VLOOKUP(MOD(P4495,4),色,2,FALSE)</f>
        <v>白い</v>
      </c>
      <c r="R4495" s="293" t="str">
        <f>VLOOKUP(MOD(P4495,13),銀河の音,2,FALSE)</f>
        <v>水晶の</v>
      </c>
      <c r="S4495" s="386" t="str">
        <f>VLOOKUP(MOD(P4495,20),太陽の紋章,2,FALSE)</f>
        <v>風</v>
      </c>
      <c r="T4495" s="98" t="s">
        <v>3736</v>
      </c>
    </row>
    <row r="4496" spans="1:20">
      <c r="A4496" s="334" t="str">
        <f>VLOOKUP(MOD(E4496,10),十干,2,FALSE)</f>
        <v>癸</v>
      </c>
      <c r="B4496" s="331" t="str">
        <f>VLOOKUP(MOD(E4496,12),十二支,3,FALSE)</f>
        <v xml:space="preserve">12 海 </v>
      </c>
      <c r="C4496" s="336" t="str">
        <f>VLOOKUP(F4496,星座,3,TRUE)</f>
        <v xml:space="preserve">06 聖 </v>
      </c>
      <c r="D4496" s="534">
        <v>26897</v>
      </c>
      <c r="E4496" s="131">
        <f>IFERROR(YEAR(D4496),LEFT(D4496,4))</f>
        <v>1973</v>
      </c>
      <c r="F4496" s="131" t="str">
        <f>IF(ISTEXT(D4496),RIGHT(D4496,5),TEXT(D4496,"mm/dd"))</f>
        <v>08/21</v>
      </c>
      <c r="G4496" s="133">
        <f>SUM(MID(E4496,1,1),MID(E4496,2,1),MID(E4496,3,1),MID(E4496,4,1),MID(F4496,1,1),MID(F4496,2,1),MID(F4496,4,1),MID(F4496,5,1))</f>
        <v>31</v>
      </c>
      <c r="H4496" s="133">
        <f>IF(MOD(G4496,9)=0,9,MOD(G4496,9))</f>
        <v>4</v>
      </c>
      <c r="I4496" s="131" t="str">
        <f>IFERROR(MID("日月火水木金土",WEEKDAY(D4496),1),"")</f>
        <v>火</v>
      </c>
      <c r="J4496" s="306" t="s">
        <v>8398</v>
      </c>
      <c r="K4496" s="335" t="str">
        <f>VLOOKUP(F4496,石と花メイン,3,FALSE)</f>
        <v>◇金剛石</v>
      </c>
      <c r="L4496" s="302" t="str">
        <f>VLOOKUP(F4496,石と花メイン,4,FALSE)</f>
        <v>仙人掌/覇王樹</v>
      </c>
      <c r="M4496" s="396">
        <f>IF(OR(MONTH(F4496)&lt;7,AND(MONTH(F4496)=7,DAY(F4496)&lt;=25)),
MOD(SUM((E4496-1901)*365,259),260),
MOD(SUM((E4496-1900)*365,259),260))</f>
        <v>124</v>
      </c>
      <c r="N4496" s="335">
        <f>IF(AND(MONTH(F4496)=7,DAY(F4496)&gt;25),1,
ROUNDDOWN((SUM(VLOOKUP(MONTH(F4496),D暦変換用数値,2,FALSE),DAY(F4496))/28)+1,0))</f>
        <v>1</v>
      </c>
      <c r="O4496" s="132">
        <f>IF(AND(MONTH(F4496)=7,DAY(F4496)&gt;25),DAY(F4496)-25,
MOD((SUM(VLOOKUP(MONTH(F4496),D暦変換用数値,2,FALSE),DAY(F4496))),28)+1)</f>
        <v>27</v>
      </c>
      <c r="P4496" s="404">
        <f>IF(OR(MONTH(F4496)&lt;7,AND(MONTH(F4496)=7,DAY(F4496)&lt;=25)),
MOD(SUM((E4496-1901)*365,(N4496-1)*28,O4496,258),260),
MOD(SUM((E4496-1900)*365,(N4496-1)*28,O4496,258),260))</f>
        <v>150</v>
      </c>
      <c r="Q4496" s="376" t="str">
        <f>VLOOKUP(MOD(P4496,4),色,2,FALSE)</f>
        <v>白い</v>
      </c>
      <c r="R4496" s="333" t="str">
        <f>VLOOKUP(MOD(P4496,13),銀河の音,2,FALSE)</f>
        <v>共振の</v>
      </c>
      <c r="S4496" s="387" t="str">
        <f>VLOOKUP(MOD(P4496,20),太陽の紋章,2,FALSE)</f>
        <v>犬</v>
      </c>
      <c r="T4496" s="126" t="s">
        <v>8399</v>
      </c>
    </row>
    <row r="4497" spans="1:20">
      <c r="A4497" s="282" t="str">
        <f>VLOOKUP(MOD(E4497,10),十干,2,FALSE)</f>
        <v>乙</v>
      </c>
      <c r="B4497" s="283" t="str">
        <f>VLOOKUP(MOD(E4497,12),十二支,3,FALSE)</f>
        <v xml:space="preserve">12 海 </v>
      </c>
      <c r="C4497" s="287" t="str">
        <f>VLOOKUP(F4497,星座,3,TRUE)</f>
        <v xml:space="preserve">06 聖 </v>
      </c>
      <c r="D4497" s="533">
        <v>31252</v>
      </c>
      <c r="E4497" s="83">
        <f>IFERROR(YEAR(D4497),LEFT(D4497,4))</f>
        <v>1985</v>
      </c>
      <c r="F4497" s="83" t="str">
        <f>IF(ISTEXT(D4497),RIGHT(D4497,5),TEXT(D4497,"mm/dd"))</f>
        <v>07/24</v>
      </c>
      <c r="G4497" s="88">
        <f>SUM(MID(E4497,1,1),MID(E4497,2,1),MID(E4497,3,1),MID(E4497,4,1),MID(F4497,1,1),MID(F4497,2,1),MID(F4497,4,1),MID(F4497,5,1))</f>
        <v>36</v>
      </c>
      <c r="H4497" s="88">
        <f>IF(MOD(G4497,9)=0,9,MOD(G4497,9))</f>
        <v>9</v>
      </c>
      <c r="I4497" s="83" t="str">
        <f>IFERROR(MID("日月火水木金土",WEEKDAY(D4497),1),"")</f>
        <v>水</v>
      </c>
      <c r="J4497" s="303" t="s">
        <v>3053</v>
      </c>
      <c r="K4497" s="87" t="str">
        <f>VLOOKUP(F4497,石と花メイン,3,FALSE)</f>
        <v>◆紅玉</v>
      </c>
      <c r="L4497" s="296" t="str">
        <f>VLOOKUP(F4497,石と花メイン,4,FALSE)</f>
        <v>睡蓮【未草】</v>
      </c>
      <c r="M4497" s="392">
        <f>IF(OR(MONTH(F4497)&lt;7,AND(MONTH(F4497)=7,DAY(F4497)&lt;=25)),
MOD(SUM((E4497-1901)*365,259),260),
MOD(SUM((E4497-1900)*365,259),260))</f>
        <v>239</v>
      </c>
      <c r="N4497" s="330">
        <f>IF(AND(MONTH(F4497)=7,DAY(F4497)&gt;25),1,
ROUNDDOWN((SUM(VLOOKUP(MONTH(F4497),D暦変換用数値,2,FALSE),DAY(F4497))/28)+1,0))</f>
        <v>13</v>
      </c>
      <c r="O4497" s="84">
        <f>IF(AND(MONTH(F4497)=7,DAY(F4497)&gt;25),DAY(F4497)-25,
MOD((SUM(VLOOKUP(MONTH(F4497),D暦変換用数値,2,FALSE),DAY(F4497))),28)+1)</f>
        <v>28</v>
      </c>
      <c r="P4497" s="405">
        <f>IF(OR(MONTH(F4497)&lt;7,AND(MONTH(F4497)=7,DAY(F4497)&lt;=25)),
MOD(SUM((E4497-1901)*365,(N4497-1)*28,O4497,258),260),
MOD(SUM((E4497-1900)*365,(N4497-1)*28,O4497,258),260))</f>
        <v>82</v>
      </c>
      <c r="Q4497" s="371" t="str">
        <f>VLOOKUP(MOD(P4497,4),色,2,FALSE)</f>
        <v>白い</v>
      </c>
      <c r="R4497" s="289" t="str">
        <f>VLOOKUP(MOD(P4497,13),銀河の音,2,FALSE)</f>
        <v>自己存在の</v>
      </c>
      <c r="S4497" s="382" t="str">
        <f>VLOOKUP(MOD(P4497,20),太陽の紋章,2,FALSE)</f>
        <v>風</v>
      </c>
      <c r="T4497" s="91" t="s">
        <v>3736</v>
      </c>
    </row>
    <row r="4498" spans="1:20">
      <c r="A4498" s="282" t="str">
        <f>VLOOKUP(MOD(E4498,10),十干,2,FALSE)</f>
        <v>乙</v>
      </c>
      <c r="B4498" s="283" t="str">
        <f>VLOOKUP(MOD(E4498,12),十二支,3,FALSE)</f>
        <v xml:space="preserve">12 海 </v>
      </c>
      <c r="C4498" s="287" t="str">
        <f>VLOOKUP(F4498,星座,3,TRUE)</f>
        <v xml:space="preserve">06 聖 </v>
      </c>
      <c r="D4498" s="533">
        <v>31271</v>
      </c>
      <c r="E4498" s="83">
        <f>IFERROR(YEAR(D4498),LEFT(D4498,4))</f>
        <v>1985</v>
      </c>
      <c r="F4498" s="83" t="str">
        <f>IF(ISTEXT(D4498),RIGHT(D4498,5),TEXT(D4498,"mm/dd"))</f>
        <v>08/12</v>
      </c>
      <c r="G4498" s="88">
        <f>SUM(MID(E4498,1,1),MID(E4498,2,1),MID(E4498,3,1),MID(E4498,4,1),MID(F4498,1,1),MID(F4498,2,1),MID(F4498,4,1),MID(F4498,5,1))</f>
        <v>34</v>
      </c>
      <c r="H4498" s="88">
        <f>IF(MOD(G4498,9)=0,9,MOD(G4498,9))</f>
        <v>7</v>
      </c>
      <c r="I4498" s="83" t="str">
        <f>IFERROR(MID("日月火水木金土",WEEKDAY(D4498),1),"")</f>
        <v>月</v>
      </c>
      <c r="J4498" s="303" t="s">
        <v>3054</v>
      </c>
      <c r="K4498" s="87" t="str">
        <f>VLOOKUP(F4498,石と花メイン,3,FALSE)</f>
        <v>■紫水晶</v>
      </c>
      <c r="L4498" s="296" t="str">
        <f>VLOOKUP(F4498,石と花メイン,4,FALSE)</f>
        <v>夾竹桃【半年紅】</v>
      </c>
      <c r="M4498" s="392">
        <f>IF(OR(MONTH(F4498)&lt;7,AND(MONTH(F4498)=7,DAY(F4498)&lt;=25)),
MOD(SUM((E4498-1901)*365,259),260),
MOD(SUM((E4498-1900)*365,259),260))</f>
        <v>84</v>
      </c>
      <c r="N4498" s="330">
        <f>IF(AND(MONTH(F4498)=7,DAY(F4498)&gt;25),1,
ROUNDDOWN((SUM(VLOOKUP(MONTH(F4498),D暦変換用数値,2,FALSE),DAY(F4498))/28)+1,0))</f>
        <v>1</v>
      </c>
      <c r="O4498" s="84">
        <f>IF(AND(MONTH(F4498)=7,DAY(F4498)&gt;25),DAY(F4498)-25,
MOD((SUM(VLOOKUP(MONTH(F4498),D暦変換用数値,2,FALSE),DAY(F4498))),28)+1)</f>
        <v>18</v>
      </c>
      <c r="P4498" s="405">
        <f>IF(OR(MONTH(F4498)&lt;7,AND(MONTH(F4498)=7,DAY(F4498)&lt;=25)),
MOD(SUM((E4498-1901)*365,(N4498-1)*28,O4498,258),260),
MOD(SUM((E4498-1900)*365,(N4498-1)*28,O4498,258),260))</f>
        <v>101</v>
      </c>
      <c r="Q4498" s="371" t="str">
        <f>VLOOKUP(MOD(P4498,4),色,2,FALSE)</f>
        <v>赤い</v>
      </c>
      <c r="R4498" s="289" t="str">
        <f>VLOOKUP(MOD(P4498,13),銀河の音,2,FALSE)</f>
        <v>惑星の</v>
      </c>
      <c r="S4498" s="382" t="str">
        <f>VLOOKUP(MOD(P4498,20),太陽の紋章,2,FALSE)</f>
        <v>竜</v>
      </c>
      <c r="T4498" s="91" t="s">
        <v>3736</v>
      </c>
    </row>
    <row r="4499" spans="1:20">
      <c r="A4499" s="334" t="str">
        <f>VLOOKUP(MOD(E4499,10),十干,2,FALSE)</f>
        <v>乙</v>
      </c>
      <c r="B4499" s="331" t="str">
        <f>VLOOKUP(MOD(E4499,12),十二支,3,FALSE)</f>
        <v xml:space="preserve">12 海 </v>
      </c>
      <c r="C4499" s="336" t="str">
        <f>VLOOKUP(F4499,星座,3,TRUE)</f>
        <v xml:space="preserve">06 聖 </v>
      </c>
      <c r="D4499" s="540">
        <v>31273</v>
      </c>
      <c r="E4499" s="131">
        <f>IFERROR(YEAR(D4499),LEFT(D4499,4))</f>
        <v>1985</v>
      </c>
      <c r="F4499" s="538" t="str">
        <f>IF(ISTEXT(D4499),RIGHT(D4499,5),TEXT(D4499,"mm/dd"))</f>
        <v>08/14</v>
      </c>
      <c r="G4499" s="133">
        <f>SUM(MID(E4499,1,1),MID(E4499,2,1),MID(E4499,3,1),MID(E4499,4,1),MID(F4499,1,1),MID(F4499,2,1),MID(F4499,4,1),MID(F4499,5,1))</f>
        <v>36</v>
      </c>
      <c r="H4499" s="133">
        <f>IF(MOD(G4499,9)=0,9,MOD(G4499,9))</f>
        <v>9</v>
      </c>
      <c r="I4499" s="131" t="str">
        <f>IFERROR(MID("日月火水木金土",WEEKDAY(D4499),1),"")</f>
        <v>水</v>
      </c>
      <c r="J4499" s="306" t="s">
        <v>9395</v>
      </c>
      <c r="K4499" s="335" t="str">
        <f>VLOOKUP(F4499,石と花メイン,3,FALSE)</f>
        <v>●土耳古石</v>
      </c>
      <c r="L4499" s="302" t="str">
        <f>VLOOKUP(F4499,石と花メイン,4,FALSE)</f>
        <v>鹿子草【春女郎花】</v>
      </c>
      <c r="M4499" s="396">
        <f>IF(OR(MONTH(F4499)&lt;7,AND(MONTH(F4499)=7,DAY(F4499)&lt;=25)),
MOD(SUM((E4499-1901)*365,259),260),
MOD(SUM((E4499-1900)*365,259),260))</f>
        <v>84</v>
      </c>
      <c r="N4499" s="335">
        <f>IF(AND(MONTH(F4499)=7,DAY(F4499)&gt;25),1,
ROUNDDOWN((SUM(VLOOKUP(MONTH(F4499),D暦変換用数値,2,FALSE),DAY(F4499))/28)+1,0))</f>
        <v>1</v>
      </c>
      <c r="O4499" s="132">
        <f>IF(AND(MONTH(F4499)=7,DAY(F4499)&gt;25),DAY(F4499)-25,
MOD((SUM(VLOOKUP(MONTH(F4499),D暦変換用数値,2,FALSE),DAY(F4499))),28)+1)</f>
        <v>20</v>
      </c>
      <c r="P4499" s="404">
        <f>IF(OR(MONTH(F4499)&lt;7,AND(MONTH(F4499)=7,DAY(F4499)&lt;=25)),
MOD(SUM((E4499-1901)*365,(N4499-1)*28,O4499,258),260),
MOD(SUM((E4499-1900)*365,(N4499-1)*28,O4499,258),260))</f>
        <v>103</v>
      </c>
      <c r="Q4499" s="376" t="str">
        <f>VLOOKUP(MOD(P4499,4),色,2,FALSE)</f>
        <v>青い</v>
      </c>
      <c r="R4499" s="333" t="str">
        <f>VLOOKUP(MOD(P4499,13),銀河の音,2,FALSE)</f>
        <v>水晶の</v>
      </c>
      <c r="S4499" s="387" t="str">
        <f>VLOOKUP(MOD(P4499,20),太陽の紋章,2,FALSE)</f>
        <v>夜</v>
      </c>
      <c r="T4499" s="145"/>
    </row>
    <row r="4500" spans="1:20">
      <c r="A4500" s="50" t="str">
        <f>VLOOKUP(MOD(E4500,10),十干,2,FALSE)</f>
        <v>乙</v>
      </c>
      <c r="B4500" s="199" t="str">
        <f>VLOOKUP(MOD(E4500,12),十二支,3,FALSE)</f>
        <v xml:space="preserve">12 海 </v>
      </c>
      <c r="C4500" s="201" t="str">
        <f>VLOOKUP(F4500,星座,3,TRUE)</f>
        <v xml:space="preserve">06 聖 </v>
      </c>
      <c r="D4500" s="535">
        <v>31276</v>
      </c>
      <c r="E4500" s="45">
        <f>IFERROR(YEAR(D4500),LEFT(D4500,4))</f>
        <v>1985</v>
      </c>
      <c r="F4500" s="45" t="str">
        <f>IF(ISTEXT(D4500),RIGHT(D4500,5),TEXT(D4500,"mm/dd"))</f>
        <v>08/17</v>
      </c>
      <c r="G4500" s="41">
        <f>SUM(MID(E4500,1,1),MID(E4500,2,1),MID(E4500,3,1),MID(E4500,4,1),MID(F4500,1,1),MID(F4500,2,1),MID(F4500,4,1),MID(F4500,5,1))</f>
        <v>39</v>
      </c>
      <c r="H4500" s="41">
        <f>IF(MOD(G4500,9)=0,9,MOD(G4500,9))</f>
        <v>3</v>
      </c>
      <c r="I4500" s="45" t="str">
        <f>IFERROR(MID("日月火水木金土",WEEKDAY(D4500),1),"")</f>
        <v>土</v>
      </c>
      <c r="J4500" s="305" t="s">
        <v>1881</v>
      </c>
      <c r="K4500" s="203" t="str">
        <f>VLOOKUP(F4500,石と花メイン,3,FALSE)</f>
        <v>◆青玉</v>
      </c>
      <c r="L4500" s="298" t="str">
        <f>VLOOKUP(F4500,石と花メイン,4,FALSE)</f>
        <v>合歓の木/棔</v>
      </c>
      <c r="M4500" s="394">
        <f>IF(OR(MONTH(F4500)&lt;7,AND(MONTH(F4500)=7,DAY(F4500)&lt;=25)),
MOD(SUM((E4500-1901)*365,259),260),
MOD(SUM((E4500-1900)*365,259),260))</f>
        <v>84</v>
      </c>
      <c r="N4500" s="391">
        <f>IF(AND(MONTH(F4500)=7,DAY(F4500)&gt;25),1,
ROUNDDOWN((SUM(VLOOKUP(MONTH(F4500),D暦変換用数値,2,FALSE),DAY(F4500))/28)+1,0))</f>
        <v>1</v>
      </c>
      <c r="O4500" s="46">
        <f>IF(AND(MONTH(F4500)=7,DAY(F4500)&gt;25),DAY(F4500)-25,
MOD((SUM(VLOOKUP(MONTH(F4500),D暦変換用数値,2,FALSE),DAY(F4500))),28)+1)</f>
        <v>23</v>
      </c>
      <c r="P4500" s="407">
        <f>IF(OR(MONTH(F4500)&lt;7,AND(MONTH(F4500)=7,DAY(F4500)&lt;=25)),
MOD(SUM((E4500-1901)*365,(N4500-1)*28,O4500,258),260),
MOD(SUM((E4500-1900)*365,(N4500-1)*28,O4500,258),260))</f>
        <v>106</v>
      </c>
      <c r="Q4500" s="375" t="str">
        <f>VLOOKUP(MOD(P4500,4),色,2,FALSE)</f>
        <v>白い</v>
      </c>
      <c r="R4500" s="293" t="str">
        <f>VLOOKUP(MOD(P4500,13),銀河の音,2,FALSE)</f>
        <v>月の</v>
      </c>
      <c r="S4500" s="386" t="str">
        <f>VLOOKUP(MOD(P4500,20),太陽の紋章,2,FALSE)</f>
        <v>世界の橋渡し</v>
      </c>
      <c r="T4500" s="79"/>
    </row>
    <row r="4501" spans="1:20">
      <c r="A4501" s="282" t="str">
        <f>VLOOKUP(MOD(E4501,10),十干,2,FALSE)</f>
        <v>丁</v>
      </c>
      <c r="B4501" s="283" t="str">
        <f>VLOOKUP(MOD(E4501,12),十二支,3,FALSE)</f>
        <v xml:space="preserve">12 海 </v>
      </c>
      <c r="C4501" s="287" t="str">
        <f>VLOOKUP(F4501,星座,3,TRUE)</f>
        <v xml:space="preserve">06 聖 </v>
      </c>
      <c r="D4501" s="533">
        <v>35646</v>
      </c>
      <c r="E4501" s="83">
        <f>IFERROR(YEAR(D4501),LEFT(D4501,4))</f>
        <v>1997</v>
      </c>
      <c r="F4501" s="83" t="str">
        <f>IF(ISTEXT(D4501),RIGHT(D4501,5),TEXT(D4501,"mm/dd"))</f>
        <v>08/04</v>
      </c>
      <c r="G4501" s="88">
        <f>SUM(MID(E4501,1,1),MID(E4501,2,1),MID(E4501,3,1),MID(E4501,4,1),MID(F4501,1,1),MID(F4501,2,1),MID(F4501,4,1),MID(F4501,5,1))</f>
        <v>38</v>
      </c>
      <c r="H4501" s="88">
        <f>IF(MOD(G4501,9)=0,9,MOD(G4501,9))</f>
        <v>2</v>
      </c>
      <c r="I4501" s="83" t="str">
        <f>IFERROR(MID("日月火水木金土",WEEKDAY(D4501),1),"")</f>
        <v>月</v>
      </c>
      <c r="J4501" s="303" t="s">
        <v>3055</v>
      </c>
      <c r="K4501" s="87" t="str">
        <f>VLOOKUP(F4501,石と花メイン,3,FALSE)</f>
        <v>◇金剛石</v>
      </c>
      <c r="L4501" s="296" t="str">
        <f>VLOOKUP(F4501,石と花メイン,4,FALSE)</f>
        <v>唐綿【パンヤ草】</v>
      </c>
      <c r="M4501" s="392">
        <f>IF(OR(MONTH(F4501)&lt;7,AND(MONTH(F4501)=7,DAY(F4501)&lt;=25)),
MOD(SUM((E4501-1901)*365,259),260),
MOD(SUM((E4501-1900)*365,259),260))</f>
        <v>44</v>
      </c>
      <c r="N4501" s="330">
        <f>IF(AND(MONTH(F4501)=7,DAY(F4501)&gt;25),1,
ROUNDDOWN((SUM(VLOOKUP(MONTH(F4501),D暦変換用数値,2,FALSE),DAY(F4501))/28)+1,0))</f>
        <v>1</v>
      </c>
      <c r="O4501" s="84">
        <f>IF(AND(MONTH(F4501)=7,DAY(F4501)&gt;25),DAY(F4501)-25,
MOD((SUM(VLOOKUP(MONTH(F4501),D暦変換用数値,2,FALSE),DAY(F4501))),28)+1)</f>
        <v>10</v>
      </c>
      <c r="P4501" s="405">
        <f>IF(OR(MONTH(F4501)&lt;7,AND(MONTH(F4501)=7,DAY(F4501)&lt;=25)),
MOD(SUM((E4501-1901)*365,(N4501-1)*28,O4501,258),260),
MOD(SUM((E4501-1900)*365,(N4501-1)*28,O4501,258),260))</f>
        <v>53</v>
      </c>
      <c r="Q4501" s="371" t="str">
        <f>VLOOKUP(MOD(P4501,4),色,2,FALSE)</f>
        <v>赤い</v>
      </c>
      <c r="R4501" s="289" t="str">
        <f>VLOOKUP(MOD(P4501,13),銀河の音,2,FALSE)</f>
        <v>磁気の</v>
      </c>
      <c r="S4501" s="382" t="str">
        <f>VLOOKUP(MOD(P4501,20),太陽の紋章,2,FALSE)</f>
        <v>空歩く者</v>
      </c>
      <c r="T4501" s="95" t="s">
        <v>1265</v>
      </c>
    </row>
    <row r="4502" spans="1:20">
      <c r="A4502" s="286" t="str">
        <f>VLOOKUP(MOD(E4502,10),十干,2,FALSE)</f>
        <v>己</v>
      </c>
      <c r="B4502" s="283" t="str">
        <f>VLOOKUP(MOD(E4502,12),十二支,3,FALSE)</f>
        <v xml:space="preserve">12 海 </v>
      </c>
      <c r="C4502" s="287" t="str">
        <f>VLOOKUP(F4502,星座,3,TRUE)</f>
        <v xml:space="preserve">06 聖 </v>
      </c>
      <c r="D4502" s="530">
        <v>40022</v>
      </c>
      <c r="E4502" s="85">
        <f>IFERROR(YEAR(D4502),LEFT(D4502,4))</f>
        <v>2009</v>
      </c>
      <c r="F4502" s="85" t="str">
        <f>IF(ISTEXT(D4502),RIGHT(D4502,5),TEXT(D4502,"mm/dd"))</f>
        <v>07/28</v>
      </c>
      <c r="G4502" s="89">
        <f>SUM(MID(E4502,1,1),MID(E4502,2,1),MID(E4502,3,1),MID(E4502,4,1),MID(F4502,1,1),MID(F4502,2,1),MID(F4502,4,1),MID(F4502,5,1))</f>
        <v>28</v>
      </c>
      <c r="H4502" s="89">
        <f>IF(MOD(G4502,9)=0,9,MOD(G4502,9))</f>
        <v>1</v>
      </c>
      <c r="I4502" s="85" t="str">
        <f>IFERROR(MID("日月火水木金土",WEEKDAY(D4502),1),"")</f>
        <v>火</v>
      </c>
      <c r="J4502" s="308" t="s">
        <v>7203</v>
      </c>
      <c r="K4502" s="87" t="str">
        <f>VLOOKUP(F4502,石と花メイン,3,FALSE)</f>
        <v>●翡翠</v>
      </c>
      <c r="L4502" s="300" t="str">
        <f>VLOOKUP(F4502,石と花メイン,4,FALSE)</f>
        <v>小町草【虫取撫子】</v>
      </c>
      <c r="M4502" s="397">
        <f>IF(OR(MONTH(F4502)&lt;7,AND(MONTH(F4502)=7,DAY(F4502)&lt;=25)),
MOD(SUM((E4502-1901)*365,259),260),
MOD(SUM((E4502-1900)*365,259),260))</f>
        <v>4</v>
      </c>
      <c r="N4502" s="87">
        <f>IF(AND(MONTH(F4502)=7,DAY(F4502)&gt;25),1,
ROUNDDOWN((SUM(VLOOKUP(MONTH(F4502),D暦変換用数値,2,FALSE),DAY(F4502))/28)+1,0))</f>
        <v>1</v>
      </c>
      <c r="O4502" s="82">
        <f>IF(AND(MONTH(F4502)=7,DAY(F4502)&gt;25),DAY(F4502)-25,
MOD((SUM(VLOOKUP(MONTH(F4502),D暦変換用数値,2,FALSE),DAY(F4502))),28)+1)</f>
        <v>3</v>
      </c>
      <c r="P4502" s="409">
        <f>IF(OR(MONTH(F4502)&lt;7,AND(MONTH(F4502)=7,DAY(F4502)&lt;=25)),
MOD(SUM((E4502-1901)*365,(N4502-1)*28,O4502,258),260),
MOD(SUM((E4502-1900)*365,(N4502-1)*28,O4502,258),260))</f>
        <v>6</v>
      </c>
      <c r="Q4502" s="371" t="str">
        <f>VLOOKUP(MOD(P4502,4),色,2,FALSE)</f>
        <v>白い</v>
      </c>
      <c r="R4502" s="289" t="str">
        <f>VLOOKUP(MOD(P4502,13),銀河の音,2,FALSE)</f>
        <v>律動の</v>
      </c>
      <c r="S4502" s="382" t="str">
        <f>VLOOKUP(MOD(P4502,20),太陽の紋章,2,FALSE)</f>
        <v>世界の橋渡し</v>
      </c>
      <c r="T4502" s="91"/>
    </row>
    <row r="4503" spans="1:20">
      <c r="A4503" s="286" t="str">
        <f>VLOOKUP(MOD(E4503,10),十干,2,FALSE)</f>
        <v>己</v>
      </c>
      <c r="B4503" s="283" t="str">
        <f>VLOOKUP(MOD(E4503,12),十二支,3,FALSE)</f>
        <v xml:space="preserve">12 海 </v>
      </c>
      <c r="C4503" s="287" t="str">
        <f>VLOOKUP(F4503,星座,3,TRUE)</f>
        <v xml:space="preserve">06 聖 </v>
      </c>
      <c r="D4503" s="530">
        <v>40037</v>
      </c>
      <c r="E4503" s="85">
        <f>IFERROR(YEAR(D4503),LEFT(D4503,4))</f>
        <v>2009</v>
      </c>
      <c r="F4503" s="85" t="str">
        <f>IF(ISTEXT(D4503),RIGHT(D4503,5),TEXT(D4503,"mm/dd"))</f>
        <v>08/12</v>
      </c>
      <c r="G4503" s="89">
        <f>SUM(MID(E4503,1,1),MID(E4503,2,1),MID(E4503,3,1),MID(E4503,4,1),MID(F4503,1,1),MID(F4503,2,1),MID(F4503,4,1),MID(F4503,5,1))</f>
        <v>22</v>
      </c>
      <c r="H4503" s="89">
        <f>IF(MOD(G4503,9)=0,9,MOD(G4503,9))</f>
        <v>4</v>
      </c>
      <c r="I4503" s="85" t="str">
        <f>IFERROR(MID("日月火水木金土",WEEKDAY(D4503),1),"")</f>
        <v>水</v>
      </c>
      <c r="J4503" s="308" t="s">
        <v>6859</v>
      </c>
      <c r="K4503" s="87" t="str">
        <f>VLOOKUP(F4503,石と花メイン,3,FALSE)</f>
        <v>■紫水晶</v>
      </c>
      <c r="L4503" s="300" t="str">
        <f>VLOOKUP(F4503,石と花メイン,4,FALSE)</f>
        <v>夾竹桃【半年紅】</v>
      </c>
      <c r="M4503" s="397">
        <f>IF(OR(MONTH(F4503)&lt;7,AND(MONTH(F4503)=7,DAY(F4503)&lt;=25)),
MOD(SUM((E4503-1901)*365,259),260),
MOD(SUM((E4503-1900)*365,259),260))</f>
        <v>4</v>
      </c>
      <c r="N4503" s="87">
        <f>IF(AND(MONTH(F4503)=7,DAY(F4503)&gt;25),1,
ROUNDDOWN((SUM(VLOOKUP(MONTH(F4503),D暦変換用数値,2,FALSE),DAY(F4503))/28)+1,0))</f>
        <v>1</v>
      </c>
      <c r="O4503" s="82">
        <f>IF(AND(MONTH(F4503)=7,DAY(F4503)&gt;25),DAY(F4503)-25,
MOD((SUM(VLOOKUP(MONTH(F4503),D暦変換用数値,2,FALSE),DAY(F4503))),28)+1)</f>
        <v>18</v>
      </c>
      <c r="P4503" s="409">
        <f>IF(OR(MONTH(F4503)&lt;7,AND(MONTH(F4503)=7,DAY(F4503)&lt;=25)),
MOD(SUM((E4503-1901)*365,(N4503-1)*28,O4503,258),260),
MOD(SUM((E4503-1900)*365,(N4503-1)*28,O4503,258),260))</f>
        <v>21</v>
      </c>
      <c r="Q4503" s="371" t="str">
        <f>VLOOKUP(MOD(P4503,4),色,2,FALSE)</f>
        <v>赤い</v>
      </c>
      <c r="R4503" s="289" t="str">
        <f>VLOOKUP(MOD(P4503,13),銀河の音,2,FALSE)</f>
        <v>銀河の</v>
      </c>
      <c r="S4503" s="382" t="str">
        <f>VLOOKUP(MOD(P4503,20),太陽の紋章,2,FALSE)</f>
        <v>竜</v>
      </c>
      <c r="T4503" s="91"/>
    </row>
    <row r="4504" spans="1:20">
      <c r="A4504" s="286" t="str">
        <f>VLOOKUP(MOD(E4504,10),十干,2,FALSE)</f>
        <v>己</v>
      </c>
      <c r="B4504" s="283" t="str">
        <f>VLOOKUP(MOD(E4504,12),十二支,3,FALSE)</f>
        <v xml:space="preserve">12 海 </v>
      </c>
      <c r="C4504" s="287" t="str">
        <f>VLOOKUP(F4504,星座,3,TRUE)</f>
        <v xml:space="preserve">06 聖 </v>
      </c>
      <c r="D4504" s="530">
        <v>40043</v>
      </c>
      <c r="E4504" s="85">
        <f>IFERROR(YEAR(D4504),LEFT(D4504,4))</f>
        <v>2009</v>
      </c>
      <c r="F4504" s="85" t="str">
        <f>IF(ISTEXT(D4504),RIGHT(D4504,5),TEXT(D4504,"mm/dd"))</f>
        <v>08/18</v>
      </c>
      <c r="G4504" s="89">
        <f>SUM(MID(E4504,1,1),MID(E4504,2,1),MID(E4504,3,1),MID(E4504,4,1),MID(F4504,1,1),MID(F4504,2,1),MID(F4504,4,1),MID(F4504,5,1))</f>
        <v>28</v>
      </c>
      <c r="H4504" s="89">
        <f>IF(MOD(G4504,9)=0,9,MOD(G4504,9))</f>
        <v>1</v>
      </c>
      <c r="I4504" s="85" t="str">
        <f>IFERROR(MID("日月火水木金土",WEEKDAY(D4504),1),"")</f>
        <v>火</v>
      </c>
      <c r="J4504" s="308" t="s">
        <v>6863</v>
      </c>
      <c r="K4504" s="87" t="str">
        <f>VLOOKUP(F4504,石と花メイン,3,FALSE)</f>
        <v>◆藍玉</v>
      </c>
      <c r="L4504" s="300" t="str">
        <f>VLOOKUP(F4504,石と花メイン,4,FALSE)</f>
        <v>立葵【ホリーホック】</v>
      </c>
      <c r="M4504" s="397">
        <f>IF(OR(MONTH(F4504)&lt;7,AND(MONTH(F4504)=7,DAY(F4504)&lt;=25)),
MOD(SUM((E4504-1901)*365,259),260),
MOD(SUM((E4504-1900)*365,259),260))</f>
        <v>4</v>
      </c>
      <c r="N4504" s="87">
        <f>IF(AND(MONTH(F4504)=7,DAY(F4504)&gt;25),1,
ROUNDDOWN((SUM(VLOOKUP(MONTH(F4504),D暦変換用数値,2,FALSE),DAY(F4504))/28)+1,0))</f>
        <v>1</v>
      </c>
      <c r="O4504" s="82">
        <f>IF(AND(MONTH(F4504)=7,DAY(F4504)&gt;25),DAY(F4504)-25,
MOD((SUM(VLOOKUP(MONTH(F4504),D暦変換用数値,2,FALSE),DAY(F4504))),28)+1)</f>
        <v>24</v>
      </c>
      <c r="P4504" s="409">
        <f>IF(OR(MONTH(F4504)&lt;7,AND(MONTH(F4504)=7,DAY(F4504)&lt;=25)),
MOD(SUM((E4504-1901)*365,(N4504-1)*28,O4504,258),260),
MOD(SUM((E4504-1900)*365,(N4504-1)*28,O4504,258),260))</f>
        <v>27</v>
      </c>
      <c r="Q4504" s="371" t="str">
        <f>VLOOKUP(MOD(P4504,4),色,2,FALSE)</f>
        <v>青い</v>
      </c>
      <c r="R4504" s="289" t="str">
        <f>VLOOKUP(MOD(P4504,13),銀河の音,2,FALSE)</f>
        <v>磁気の</v>
      </c>
      <c r="S4504" s="382" t="str">
        <f>VLOOKUP(MOD(P4504,20),太陽の紋章,2,FALSE)</f>
        <v>手</v>
      </c>
      <c r="T4504" s="100" t="s">
        <v>6862</v>
      </c>
    </row>
    <row r="4505" spans="1:20">
      <c r="A4505" s="50" t="str">
        <f>VLOOKUP(MOD(E4505,10),十干,2,FALSE)</f>
        <v>乙</v>
      </c>
      <c r="B4505" s="199" t="str">
        <f>VLOOKUP(MOD(E4505,12),十二支,3,FALSE)</f>
        <v xml:space="preserve">12 海 </v>
      </c>
      <c r="C4505" s="201" t="str">
        <f>VLOOKUP(F4505,星座,3,TRUE)</f>
        <v xml:space="preserve">06 聖 </v>
      </c>
      <c r="D4505" s="531" t="s">
        <v>944</v>
      </c>
      <c r="E4505" s="1" t="str">
        <f>IFERROR(YEAR(D4505),LEFT(D4505,4))</f>
        <v>0845</v>
      </c>
      <c r="F4505" s="1" t="str">
        <f>IF(ISTEXT(D4505),RIGHT(D4505,5),TEXT(D4505,"mm/dd"))</f>
        <v>08/01</v>
      </c>
      <c r="G4505" s="39">
        <f>SUM(MID(E4505,1,1),MID(E4505,2,1),MID(E4505,3,1),MID(E4505,4,1),MID(F4505,1,1),MID(F4505,2,1),MID(F4505,4,1),MID(F4505,5,1))</f>
        <v>26</v>
      </c>
      <c r="H4505" s="41">
        <f>IF(MOD(G4505,9)=0,9,MOD(G4505,9))</f>
        <v>8</v>
      </c>
      <c r="I4505" s="45" t="str">
        <f>IFERROR(MID("日月火水木金土",WEEKDAY(D4505),1),"")</f>
        <v/>
      </c>
      <c r="J4505" s="304" t="s">
        <v>3708</v>
      </c>
      <c r="K4505" s="202" t="str">
        <f>VLOOKUP(F4505,石と花メイン,3,FALSE)</f>
        <v>■赤縞瑪瑙</v>
      </c>
      <c r="L4505" s="297" t="str">
        <f>VLOOKUP(F4505,石と花メイン,4,FALSE)</f>
        <v>鹿ノ子百合</v>
      </c>
      <c r="M4505" s="393">
        <f>IF(OR(MONTH(F4505)&lt;7,AND(MONTH(F4505)=7,DAY(F4505)&lt;=25)),
MOD(SUM((E4505-1901)*365,259),260),
MOD(SUM((E4505-1900)*365,259),260))</f>
        <v>244</v>
      </c>
      <c r="N4505" s="390">
        <f>IF(AND(MONTH(F4505)=7,DAY(F4505)&gt;25),1,
ROUNDDOWN((SUM(VLOOKUP(MONTH(F4505),D暦変換用数値,2,FALSE),DAY(F4505))/28)+1,0))</f>
        <v>1</v>
      </c>
      <c r="O4505" s="205">
        <f>IF(AND(MONTH(F4505)=7,DAY(F4505)&gt;25),DAY(F4505)-25,
MOD((SUM(VLOOKUP(MONTH(F4505),D暦変換用数値,2,FALSE),DAY(F4505))),28)+1)</f>
        <v>7</v>
      </c>
      <c r="P4505" s="406">
        <f>IF(OR(MONTH(F4505)&lt;7,AND(MONTH(F4505)=7,DAY(F4505)&lt;=25)),
MOD(SUM((E4505-1901)*365,(N4505-1)*28,O4505,258),260),
MOD(SUM((E4505-1900)*365,(N4505-1)*28,O4505,258),260))</f>
        <v>250</v>
      </c>
      <c r="Q4505" s="375" t="str">
        <f>VLOOKUP(MOD(P4505,4),色,2,FALSE)</f>
        <v>白い</v>
      </c>
      <c r="R4505" s="293" t="str">
        <f>VLOOKUP(MOD(P4505,13),銀河の音,2,FALSE)</f>
        <v>電気の</v>
      </c>
      <c r="S4505" s="386" t="str">
        <f>VLOOKUP(MOD(P4505,20),太陽の紋章,2,FALSE)</f>
        <v>犬</v>
      </c>
      <c r="T4505" s="97" t="s">
        <v>945</v>
      </c>
    </row>
    <row r="4506" spans="1:20">
      <c r="A4506" s="50" t="str">
        <f>VLOOKUP(MOD(E4506,10),十干,2,FALSE)</f>
        <v>己</v>
      </c>
      <c r="B4506" s="199" t="str">
        <f>VLOOKUP(MOD(E4506,12),十二支,3,FALSE)</f>
        <v xml:space="preserve">12 海 </v>
      </c>
      <c r="C4506" s="201" t="str">
        <f>VLOOKUP(F4506,星座,3,TRUE)</f>
        <v xml:space="preserve">06 聖 </v>
      </c>
      <c r="D4506" s="531" t="s">
        <v>946</v>
      </c>
      <c r="E4506" s="1" t="str">
        <f>IFERROR(YEAR(D4506),LEFT(D4506,4))</f>
        <v>1769</v>
      </c>
      <c r="F4506" s="1" t="str">
        <f>IF(ISTEXT(D4506),RIGHT(D4506,5),TEXT(D4506,"mm/dd"))</f>
        <v>08/15</v>
      </c>
      <c r="G4506" s="39">
        <f>SUM(MID(E4506,1,1),MID(E4506,2,1),MID(E4506,3,1),MID(E4506,4,1),MID(F4506,1,1),MID(F4506,2,1),MID(F4506,4,1),MID(F4506,5,1))</f>
        <v>37</v>
      </c>
      <c r="H4506" s="41">
        <f>IF(MOD(G4506,9)=0,9,MOD(G4506,9))</f>
        <v>1</v>
      </c>
      <c r="I4506" s="45" t="str">
        <f>IFERROR(MID("日月火水木金土",WEEKDAY(D4506),1),"")</f>
        <v/>
      </c>
      <c r="J4506" s="304" t="s">
        <v>3709</v>
      </c>
      <c r="K4506" s="202" t="str">
        <f>VLOOKUP(F4506,石と花メイン,3,FALSE)</f>
        <v>■黄水晶</v>
      </c>
      <c r="L4506" s="297" t="str">
        <f>VLOOKUP(F4506,石と花メイン,4,FALSE)</f>
        <v>向日葵【日輪草】</v>
      </c>
      <c r="M4506" s="393">
        <f>IF(OR(MONTH(F4506)&lt;7,AND(MONTH(F4506)=7,DAY(F4506)&lt;=25)),
MOD(SUM((E4506-1901)*365,259),260),
MOD(SUM((E4506-1900)*365,259),260))</f>
        <v>24</v>
      </c>
      <c r="N4506" s="390">
        <f>IF(AND(MONTH(F4506)=7,DAY(F4506)&gt;25),1,
ROUNDDOWN((SUM(VLOOKUP(MONTH(F4506),D暦変換用数値,2,FALSE),DAY(F4506))/28)+1,0))</f>
        <v>1</v>
      </c>
      <c r="O4506" s="205">
        <f>IF(AND(MONTH(F4506)=7,DAY(F4506)&gt;25),DAY(F4506)-25,
MOD((SUM(VLOOKUP(MONTH(F4506),D暦変換用数値,2,FALSE),DAY(F4506))),28)+1)</f>
        <v>21</v>
      </c>
      <c r="P4506" s="406">
        <f>IF(OR(MONTH(F4506)&lt;7,AND(MONTH(F4506)=7,DAY(F4506)&lt;=25)),
MOD(SUM((E4506-1901)*365,(N4506-1)*28,O4506,258),260),
MOD(SUM((E4506-1900)*365,(N4506-1)*28,O4506,258),260))</f>
        <v>44</v>
      </c>
      <c r="Q4506" s="373" t="str">
        <f>VLOOKUP(MOD(P4506,4),色,2,FALSE)</f>
        <v>黄色い</v>
      </c>
      <c r="R4506" s="291" t="str">
        <f>VLOOKUP(MOD(P4506,13),銀河の音,2,FALSE)</f>
        <v>倍音の</v>
      </c>
      <c r="S4506" s="384" t="str">
        <f>VLOOKUP(MOD(P4506,20),太陽の紋章,2,FALSE)</f>
        <v>種</v>
      </c>
      <c r="T4506" s="99" t="s">
        <v>3372</v>
      </c>
    </row>
    <row r="4507" spans="1:20">
      <c r="A4507" s="50" t="str">
        <f>VLOOKUP(MOD(E4507,10),十干,2,FALSE)</f>
        <v>乙</v>
      </c>
      <c r="B4507" s="199" t="str">
        <f>VLOOKUP(MOD(E4507,12),十二支,3,FALSE)</f>
        <v xml:space="preserve">12 海 </v>
      </c>
      <c r="C4507" s="201" t="str">
        <f>VLOOKUP(F4507,星座,3,TRUE)</f>
        <v xml:space="preserve">06 聖 </v>
      </c>
      <c r="D4507" s="531" t="s">
        <v>947</v>
      </c>
      <c r="E4507" s="1" t="str">
        <f>IFERROR(YEAR(D4507),LEFT(D4507,4))</f>
        <v>1865</v>
      </c>
      <c r="F4507" s="1" t="str">
        <f>IF(ISTEXT(D4507),RIGHT(D4507,5),TEXT(D4507,"mm/dd"))</f>
        <v>08/15</v>
      </c>
      <c r="G4507" s="39">
        <f>SUM(MID(E4507,1,1),MID(E4507,2,1),MID(E4507,3,1),MID(E4507,4,1),MID(F4507,1,1),MID(F4507,2,1),MID(F4507,4,1),MID(F4507,5,1))</f>
        <v>34</v>
      </c>
      <c r="H4507" s="41">
        <f>IF(MOD(G4507,9)=0,9,MOD(G4507,9))</f>
        <v>7</v>
      </c>
      <c r="I4507" s="45" t="str">
        <f>IFERROR(MID("日月火水木金土",WEEKDAY(D4507),1),"")</f>
        <v/>
      </c>
      <c r="J4507" s="304" t="s">
        <v>3710</v>
      </c>
      <c r="K4507" s="202" t="str">
        <f>VLOOKUP(F4507,石と花メイン,3,FALSE)</f>
        <v>■黄水晶</v>
      </c>
      <c r="L4507" s="297" t="str">
        <f>VLOOKUP(F4507,石と花メイン,4,FALSE)</f>
        <v>向日葵【日輪草】</v>
      </c>
      <c r="M4507" s="393">
        <f>IF(OR(MONTH(F4507)&lt;7,AND(MONTH(F4507)=7,DAY(F4507)&lt;=25)),
MOD(SUM((E4507-1901)*365,259),260),
MOD(SUM((E4507-1900)*365,259),260))</f>
        <v>224</v>
      </c>
      <c r="N4507" s="390">
        <f>IF(AND(MONTH(F4507)=7,DAY(F4507)&gt;25),1,
ROUNDDOWN((SUM(VLOOKUP(MONTH(F4507),D暦変換用数値,2,FALSE),DAY(F4507))/28)+1,0))</f>
        <v>1</v>
      </c>
      <c r="O4507" s="205">
        <f>IF(AND(MONTH(F4507)=7,DAY(F4507)&gt;25),DAY(F4507)-25,
MOD((SUM(VLOOKUP(MONTH(F4507),D暦変換用数値,2,FALSE),DAY(F4507))),28)+1)</f>
        <v>21</v>
      </c>
      <c r="P4507" s="406">
        <f>IF(OR(MONTH(F4507)&lt;7,AND(MONTH(F4507)=7,DAY(F4507)&lt;=25)),
MOD(SUM((E4507-1901)*365,(N4507-1)*28,O4507,258),260),
MOD(SUM((E4507-1900)*365,(N4507-1)*28,O4507,258),260))</f>
        <v>244</v>
      </c>
      <c r="Q4507" s="373" t="str">
        <f>VLOOKUP(MOD(P4507,4),色,2,FALSE)</f>
        <v>黄色い</v>
      </c>
      <c r="R4507" s="291" t="str">
        <f>VLOOKUP(MOD(P4507,13),銀河の音,2,FALSE)</f>
        <v>惑星の</v>
      </c>
      <c r="S4507" s="384" t="str">
        <f>VLOOKUP(MOD(P4507,20),太陽の紋章,2,FALSE)</f>
        <v>種</v>
      </c>
      <c r="T4507" s="97" t="s">
        <v>2160</v>
      </c>
    </row>
    <row r="4508" spans="1:20">
      <c r="A4508" s="50" t="str">
        <f>VLOOKUP(MOD(E4508,10),十干,2,FALSE)</f>
        <v>乙</v>
      </c>
      <c r="B4508" s="199" t="str">
        <f>VLOOKUP(MOD(E4508,12),十二支,3,FALSE)</f>
        <v xml:space="preserve">12 海 </v>
      </c>
      <c r="C4508" s="201" t="str">
        <f>VLOOKUP(F4508,星座,3,TRUE)</f>
        <v xml:space="preserve">06 聖 </v>
      </c>
      <c r="D4508" s="531" t="s">
        <v>948</v>
      </c>
      <c r="E4508" s="1" t="str">
        <f>IFERROR(YEAR(D4508),LEFT(D4508,4))</f>
        <v>1865</v>
      </c>
      <c r="F4508" s="1" t="str">
        <f>IF(ISTEXT(D4508),RIGHT(D4508,5),TEXT(D4508,"mm/dd"))</f>
        <v>08/20</v>
      </c>
      <c r="G4508" s="39">
        <f>SUM(MID(E4508,1,1),MID(E4508,2,1),MID(E4508,3,1),MID(E4508,4,1),MID(F4508,1,1),MID(F4508,2,1),MID(F4508,4,1),MID(F4508,5,1))</f>
        <v>30</v>
      </c>
      <c r="H4508" s="41">
        <f>IF(MOD(G4508,9)=0,9,MOD(G4508,9))</f>
        <v>3</v>
      </c>
      <c r="I4508" s="45" t="str">
        <f>IFERROR(MID("日月火水木金土",WEEKDAY(D4508),1),"")</f>
        <v/>
      </c>
      <c r="J4508" s="304" t="s">
        <v>3711</v>
      </c>
      <c r="K4508" s="202" t="str">
        <f>VLOOKUP(F4508,石と花メイン,3,FALSE)</f>
        <v>◆黄玉</v>
      </c>
      <c r="L4508" s="297" t="str">
        <f>VLOOKUP(F4508,石と花メイン,4,FALSE)</f>
        <v>アーティチョーク【朝鮮薊】</v>
      </c>
      <c r="M4508" s="393">
        <f>IF(OR(MONTH(F4508)&lt;7,AND(MONTH(F4508)=7,DAY(F4508)&lt;=25)),
MOD(SUM((E4508-1901)*365,259),260),
MOD(SUM((E4508-1900)*365,259),260))</f>
        <v>224</v>
      </c>
      <c r="N4508" s="390">
        <f>IF(AND(MONTH(F4508)=7,DAY(F4508)&gt;25),1,
ROUNDDOWN((SUM(VLOOKUP(MONTH(F4508),D暦変換用数値,2,FALSE),DAY(F4508))/28)+1,0))</f>
        <v>1</v>
      </c>
      <c r="O4508" s="205">
        <f>IF(AND(MONTH(F4508)=7,DAY(F4508)&gt;25),DAY(F4508)-25,
MOD((SUM(VLOOKUP(MONTH(F4508),D暦変換用数値,2,FALSE),DAY(F4508))),28)+1)</f>
        <v>26</v>
      </c>
      <c r="P4508" s="406">
        <f>IF(OR(MONTH(F4508)&lt;7,AND(MONTH(F4508)=7,DAY(F4508)&lt;=25)),
MOD(SUM((E4508-1901)*365,(N4508-1)*28,O4508,258),260),
MOD(SUM((E4508-1900)*365,(N4508-1)*28,O4508,258),260))</f>
        <v>249</v>
      </c>
      <c r="Q4508" s="372" t="str">
        <f>VLOOKUP(MOD(P4508,4),色,2,FALSE)</f>
        <v>赤い</v>
      </c>
      <c r="R4508" s="290" t="str">
        <f>VLOOKUP(MOD(P4508,13),銀河の音,2,FALSE)</f>
        <v>月の</v>
      </c>
      <c r="S4508" s="383" t="str">
        <f>VLOOKUP(MOD(P4508,20),太陽の紋章,2,FALSE)</f>
        <v>月</v>
      </c>
      <c r="T4508" s="97" t="s">
        <v>949</v>
      </c>
    </row>
    <row r="4509" spans="1:20">
      <c r="A4509" s="286" t="str">
        <f>VLOOKUP(MOD(E4509,10),十干,2,FALSE)</f>
        <v>己</v>
      </c>
      <c r="B4509" s="283" t="str">
        <f>VLOOKUP(MOD(E4509,12),十二支,3,FALSE)</f>
        <v xml:space="preserve">12 海 </v>
      </c>
      <c r="C4509" s="287" t="s">
        <v>6855</v>
      </c>
      <c r="D4509" s="530" t="s">
        <v>8901</v>
      </c>
      <c r="E4509" s="85" t="str">
        <f>IFERROR(YEAR(D4509),LEFT(D4509,4))</f>
        <v>2009</v>
      </c>
      <c r="F4509" s="85" t="str">
        <f>IF(ISTEXT(D4509),RIGHT(D4509,5),TEXT(D4509,"mm/dd"))</f>
        <v>07/**</v>
      </c>
      <c r="G4509" s="89"/>
      <c r="H4509" s="89"/>
      <c r="I4509" s="85" t="str">
        <f>IFERROR(MID("日月火水木金土",WEEKDAY(D4509),1),"")</f>
        <v/>
      </c>
      <c r="J4509" s="308" t="s">
        <v>6856</v>
      </c>
      <c r="K4509" s="87"/>
      <c r="L4509" s="300"/>
      <c r="M4509" s="397"/>
      <c r="N4509" s="87"/>
      <c r="O4509" s="82"/>
      <c r="P4509" s="409"/>
      <c r="Q4509" s="371"/>
      <c r="R4509" s="289"/>
      <c r="S4509" s="382"/>
      <c r="T4509" s="91"/>
    </row>
    <row r="4510" spans="1:20">
      <c r="A4510" s="282" t="str">
        <f>VLOOKUP(MOD(E4510,10),十干,2,FALSE)</f>
        <v>辛</v>
      </c>
      <c r="B4510" s="283" t="str">
        <f>VLOOKUP(MOD(E4510,12),十二支,3,FALSE)</f>
        <v xml:space="preserve">12 海 </v>
      </c>
      <c r="C4510" s="287" t="str">
        <f>VLOOKUP(F4510,星座,3,TRUE)</f>
        <v xml:space="preserve">07 天 </v>
      </c>
      <c r="D4510" s="533">
        <v>388</v>
      </c>
      <c r="E4510" s="83">
        <f>IFERROR(YEAR(D4510),LEFT(D4510,4))</f>
        <v>1901</v>
      </c>
      <c r="F4510" s="83" t="str">
        <f>IF(ISTEXT(D4510),RIGHT(D4510,5),TEXT(D4510,"mm/dd"))</f>
        <v>01/22</v>
      </c>
      <c r="G4510" s="88">
        <f>SUM(MID(E4510,1,1),MID(E4510,2,1),MID(E4510,3,1),MID(E4510,4,1),MID(F4510,1,1),MID(F4510,2,1),MID(F4510,4,1),MID(F4510,5,1))</f>
        <v>16</v>
      </c>
      <c r="H4510" s="88">
        <f>IF(MOD(G4510,9)=0,9,MOD(G4510,9))</f>
        <v>7</v>
      </c>
      <c r="I4510" s="83" t="str">
        <f>IFERROR(MID("日月火水木金土",WEEKDAY(D4510),1),"")</f>
        <v>火</v>
      </c>
      <c r="J4510" s="303" t="s">
        <v>1214</v>
      </c>
      <c r="K4510" s="87" t="str">
        <f>VLOOKUP(F4510,石と花メイン,3,FALSE)</f>
        <v>●瑠璃</v>
      </c>
      <c r="L4510" s="296" t="str">
        <f>VLOOKUP(F4510,石と花メイン,4,FALSE)</f>
        <v>苔</v>
      </c>
      <c r="M4510" s="392">
        <f>IF(OR(MONTH(F4510)&lt;7,AND(MONTH(F4510)=7,DAY(F4510)&lt;=25)),
MOD(SUM((E4510-1901)*365,259),260),
MOD(SUM((E4510-1900)*365,259),260))</f>
        <v>259</v>
      </c>
      <c r="N4510" s="330">
        <f>IF(AND(MONTH(F4510)=7,DAY(F4510)&gt;25),1,
ROUNDDOWN((SUM(VLOOKUP(MONTH(F4510),D暦変換用数値,2,FALSE),DAY(F4510))/28)+1,0))</f>
        <v>7</v>
      </c>
      <c r="O4510" s="84">
        <f>IF(AND(MONTH(F4510)=7,DAY(F4510)&gt;25),DAY(F4510)-25,
MOD((SUM(VLOOKUP(MONTH(F4510),D暦変換用数値,2,FALSE),DAY(F4510))),28)+1)</f>
        <v>13</v>
      </c>
      <c r="P4510" s="405">
        <f>IF(OR(MONTH(F4510)&lt;7,AND(MONTH(F4510)=7,DAY(F4510)&lt;=25)),
MOD(SUM((E4510-1901)*365,(N4510-1)*28,O4510,258),260),
MOD(SUM((E4510-1900)*365,(N4510-1)*28,O4510,258),260))</f>
        <v>179</v>
      </c>
      <c r="Q4510" s="371" t="str">
        <f>VLOOKUP(MOD(P4510,4),色,2,FALSE)</f>
        <v>青い</v>
      </c>
      <c r="R4510" s="289" t="str">
        <f>VLOOKUP(MOD(P4510,13),銀河の音,2,FALSE)</f>
        <v>惑星の</v>
      </c>
      <c r="S4510" s="382" t="str">
        <f>VLOOKUP(MOD(P4510,20),太陽の紋章,2,FALSE)</f>
        <v>嵐</v>
      </c>
      <c r="T4510" s="108" t="s">
        <v>2118</v>
      </c>
    </row>
    <row r="4511" spans="1:20">
      <c r="A4511" s="282" t="str">
        <f>VLOOKUP(MOD(E4511,10),十干,2,FALSE)</f>
        <v>辛</v>
      </c>
      <c r="B4511" s="283" t="str">
        <f>VLOOKUP(MOD(E4511,12),十二支,3,FALSE)</f>
        <v xml:space="preserve">12 海 </v>
      </c>
      <c r="C4511" s="287" t="str">
        <f>VLOOKUP(F4511,星座,3,TRUE)</f>
        <v xml:space="preserve">07 天 </v>
      </c>
      <c r="D4511" s="533">
        <v>400</v>
      </c>
      <c r="E4511" s="83">
        <f>IFERROR(YEAR(D4511),LEFT(D4511,4))</f>
        <v>1901</v>
      </c>
      <c r="F4511" s="83" t="str">
        <f>IF(ISTEXT(D4511),RIGHT(D4511,5),TEXT(D4511,"mm/dd"))</f>
        <v>02/03</v>
      </c>
      <c r="G4511" s="88">
        <f>SUM(MID(E4511,1,1),MID(E4511,2,1),MID(E4511,3,1),MID(E4511,4,1),MID(F4511,1,1),MID(F4511,2,1),MID(F4511,4,1),MID(F4511,5,1))</f>
        <v>16</v>
      </c>
      <c r="H4511" s="88">
        <f>IF(MOD(G4511,9)=0,9,MOD(G4511,9))</f>
        <v>7</v>
      </c>
      <c r="I4511" s="83" t="str">
        <f>IFERROR(MID("日月火水木金土",WEEKDAY(D4511),1),"")</f>
        <v>日</v>
      </c>
      <c r="J4511" s="303" t="s">
        <v>1215</v>
      </c>
      <c r="K4511" s="87" t="str">
        <f>VLOOKUP(F4511,石と花メイン,3,FALSE)</f>
        <v>●天河石</v>
      </c>
      <c r="L4511" s="296" t="str">
        <f>VLOOKUP(F4511,石と花メイン,4,FALSE)</f>
        <v>柊【鬼の目突き】</v>
      </c>
      <c r="M4511" s="392">
        <f>IF(OR(MONTH(F4511)&lt;7,AND(MONTH(F4511)=7,DAY(F4511)&lt;=25)),
MOD(SUM((E4511-1901)*365,259),260),
MOD(SUM((E4511-1900)*365,259),260))</f>
        <v>259</v>
      </c>
      <c r="N4511" s="330">
        <f>IF(AND(MONTH(F4511)=7,DAY(F4511)&gt;25),1,
ROUNDDOWN((SUM(VLOOKUP(MONTH(F4511),D暦変換用数値,2,FALSE),DAY(F4511))/28)+1,0))</f>
        <v>7</v>
      </c>
      <c r="O4511" s="84">
        <f>IF(AND(MONTH(F4511)=7,DAY(F4511)&gt;25),DAY(F4511)-25,
MOD((SUM(VLOOKUP(MONTH(F4511),D暦変換用数値,2,FALSE),DAY(F4511))),28)+1)</f>
        <v>25</v>
      </c>
      <c r="P4511" s="405">
        <f>IF(OR(MONTH(F4511)&lt;7,AND(MONTH(F4511)=7,DAY(F4511)&lt;=25)),
MOD(SUM((E4511-1901)*365,(N4511-1)*28,O4511,258),260),
MOD(SUM((E4511-1900)*365,(N4511-1)*28,O4511,258),260))</f>
        <v>191</v>
      </c>
      <c r="Q4511" s="371" t="str">
        <f>VLOOKUP(MOD(P4511,4),色,2,FALSE)</f>
        <v>青い</v>
      </c>
      <c r="R4511" s="289" t="str">
        <f>VLOOKUP(MOD(P4511,13),銀河の音,2,FALSE)</f>
        <v>太陽の</v>
      </c>
      <c r="S4511" s="382" t="str">
        <f>VLOOKUP(MOD(P4511,20),太陽の紋章,2,FALSE)</f>
        <v>猿</v>
      </c>
      <c r="T4511" s="95" t="s">
        <v>2067</v>
      </c>
    </row>
    <row r="4512" spans="1:20">
      <c r="A4512" s="50" t="str">
        <f>VLOOKUP(MOD(E4512,10),十干,2,FALSE)</f>
        <v>辛</v>
      </c>
      <c r="B4512" s="199" t="str">
        <f>VLOOKUP(MOD(E4512,12),十二支,3,FALSE)</f>
        <v xml:space="preserve">12 海 </v>
      </c>
      <c r="C4512" s="201" t="str">
        <f>VLOOKUP(F4512,星座,3,TRUE)</f>
        <v xml:space="preserve">07 天 </v>
      </c>
      <c r="D4512" s="531">
        <v>414</v>
      </c>
      <c r="E4512" s="1">
        <f>IFERROR(YEAR(D4512),LEFT(D4512,4))</f>
        <v>1901</v>
      </c>
      <c r="F4512" s="1" t="str">
        <f>IF(ISTEXT(D4512),RIGHT(D4512,5),TEXT(D4512,"mm/dd"))</f>
        <v>02/17</v>
      </c>
      <c r="G4512" s="39">
        <f>SUM(MID(E4512,1,1),MID(E4512,2,1),MID(E4512,3,1),MID(E4512,4,1),MID(F4512,1,1),MID(F4512,2,1),MID(F4512,4,1),MID(F4512,5,1))</f>
        <v>21</v>
      </c>
      <c r="H4512" s="41">
        <f>IF(MOD(G4512,9)=0,9,MOD(G4512,9))</f>
        <v>3</v>
      </c>
      <c r="I4512" s="45" t="str">
        <f>IFERROR(MID("日月火水木金土",WEEKDAY(D4512),1),"")</f>
        <v>日</v>
      </c>
      <c r="J4512" s="304" t="s">
        <v>3727</v>
      </c>
      <c r="K4512" s="202" t="str">
        <f>VLOOKUP(F4512,石と花メイン,3,FALSE)</f>
        <v>■紫水晶</v>
      </c>
      <c r="L4512" s="297" t="str">
        <f>VLOOKUP(F4512,石と花メイン,4,FALSE)</f>
        <v>スノーフレーク【鈴蘭水仙】</v>
      </c>
      <c r="M4512" s="393">
        <f>IF(OR(MONTH(F4512)&lt;7,AND(MONTH(F4512)=7,DAY(F4512)&lt;=25)),
MOD(SUM((E4512-1901)*365,259),260),
MOD(SUM((E4512-1900)*365,259),260))</f>
        <v>259</v>
      </c>
      <c r="N4512" s="390">
        <f>IF(AND(MONTH(F4512)=7,DAY(F4512)&gt;25),1,
ROUNDDOWN((SUM(VLOOKUP(MONTH(F4512),D暦変換用数値,2,FALSE),DAY(F4512))/28)+1,0))</f>
        <v>8</v>
      </c>
      <c r="O4512" s="205">
        <f>IF(AND(MONTH(F4512)=7,DAY(F4512)&gt;25),DAY(F4512)-25,
MOD((SUM(VLOOKUP(MONTH(F4512),D暦変換用数値,2,FALSE),DAY(F4512))),28)+1)</f>
        <v>11</v>
      </c>
      <c r="P4512" s="406">
        <f>IF(OR(MONTH(F4512)&lt;7,AND(MONTH(F4512)=7,DAY(F4512)&lt;=25)),
MOD(SUM((E4512-1901)*365,(N4512-1)*28,O4512,258),260),
MOD(SUM((E4512-1900)*365,(N4512-1)*28,O4512,258),260))</f>
        <v>205</v>
      </c>
      <c r="Q4512" s="372" t="str">
        <f>VLOOKUP(MOD(P4512,4),色,2,FALSE)</f>
        <v>赤い</v>
      </c>
      <c r="R4512" s="290" t="str">
        <f>VLOOKUP(MOD(P4512,13),銀河の音,2,FALSE)</f>
        <v>惑星の</v>
      </c>
      <c r="S4512" s="383" t="str">
        <f>VLOOKUP(MOD(P4512,20),太陽の紋章,2,FALSE)</f>
        <v>蛇</v>
      </c>
      <c r="T4512" s="103" t="s">
        <v>1728</v>
      </c>
    </row>
    <row r="4513" spans="1:20">
      <c r="A4513" s="282" t="str">
        <f>VLOOKUP(MOD(E4513,10),十干,2,FALSE)</f>
        <v>癸</v>
      </c>
      <c r="B4513" s="283" t="str">
        <f>VLOOKUP(MOD(E4513,12),十二支,3,FALSE)</f>
        <v xml:space="preserve">12 海 </v>
      </c>
      <c r="C4513" s="287" t="str">
        <f>VLOOKUP(F4513,星座,3,TRUE)</f>
        <v xml:space="preserve">07 天 </v>
      </c>
      <c r="D4513" s="533">
        <v>4772</v>
      </c>
      <c r="E4513" s="83">
        <f>IFERROR(YEAR(D4513),LEFT(D4513,4))</f>
        <v>1913</v>
      </c>
      <c r="F4513" s="83" t="str">
        <f>IF(ISTEXT(D4513),RIGHT(D4513,5),TEXT(D4513,"mm/dd"))</f>
        <v>01/23</v>
      </c>
      <c r="G4513" s="88">
        <f>SUM(MID(E4513,1,1),MID(E4513,2,1),MID(E4513,3,1),MID(E4513,4,1),MID(F4513,1,1),MID(F4513,2,1),MID(F4513,4,1),MID(F4513,5,1))</f>
        <v>20</v>
      </c>
      <c r="H4513" s="88">
        <f>IF(MOD(G4513,9)=0,9,MOD(G4513,9))</f>
        <v>2</v>
      </c>
      <c r="I4513" s="83" t="str">
        <f>IFERROR(MID("日月火水木金土",WEEKDAY(D4513),1),"")</f>
        <v>木</v>
      </c>
      <c r="J4513" s="303" t="s">
        <v>1216</v>
      </c>
      <c r="K4513" s="87" t="str">
        <f>VLOOKUP(F4513,石と花メイン,3,FALSE)</f>
        <v>■紅玉髄</v>
      </c>
      <c r="L4513" s="296" t="str">
        <f>VLOOKUP(F4513,石と花メイン,4,FALSE)</f>
        <v>万両</v>
      </c>
      <c r="M4513" s="392">
        <f>IF(OR(MONTH(F4513)&lt;7,AND(MONTH(F4513)=7,DAY(F4513)&lt;=25)),
MOD(SUM((E4513-1901)*365,259),260),
MOD(SUM((E4513-1900)*365,259),260))</f>
        <v>219</v>
      </c>
      <c r="N4513" s="330">
        <f>IF(AND(MONTH(F4513)=7,DAY(F4513)&gt;25),1,
ROUNDDOWN((SUM(VLOOKUP(MONTH(F4513),D暦変換用数値,2,FALSE),DAY(F4513))/28)+1,0))</f>
        <v>7</v>
      </c>
      <c r="O4513" s="84">
        <f>IF(AND(MONTH(F4513)=7,DAY(F4513)&gt;25),DAY(F4513)-25,
MOD((SUM(VLOOKUP(MONTH(F4513),D暦変換用数値,2,FALSE),DAY(F4513))),28)+1)</f>
        <v>14</v>
      </c>
      <c r="P4513" s="405">
        <f>IF(OR(MONTH(F4513)&lt;7,AND(MONTH(F4513)=7,DAY(F4513)&lt;=25)),
MOD(SUM((E4513-1901)*365,(N4513-1)*28,O4513,258),260),
MOD(SUM((E4513-1900)*365,(N4513-1)*28,O4513,258),260))</f>
        <v>140</v>
      </c>
      <c r="Q4513" s="371" t="str">
        <f>VLOOKUP(MOD(P4513,4),色,2,FALSE)</f>
        <v>黄色い</v>
      </c>
      <c r="R4513" s="289" t="str">
        <f>VLOOKUP(MOD(P4513,13),銀河の音,2,FALSE)</f>
        <v>惑星の</v>
      </c>
      <c r="S4513" s="382" t="str">
        <f>VLOOKUP(MOD(P4513,20),太陽の紋章,2,FALSE)</f>
        <v>太陽</v>
      </c>
      <c r="T4513" s="95" t="s">
        <v>483</v>
      </c>
    </row>
    <row r="4514" spans="1:20">
      <c r="A4514" s="50" t="str">
        <f>VLOOKUP(MOD(E4514,10),十干,2,FALSE)</f>
        <v>乙</v>
      </c>
      <c r="B4514" s="199" t="str">
        <f>VLOOKUP(MOD(E4514,12),十二支,3,FALSE)</f>
        <v xml:space="preserve">12 海 </v>
      </c>
      <c r="C4514" s="201" t="str">
        <f>VLOOKUP(F4514,星座,3,TRUE)</f>
        <v xml:space="preserve">07 天 </v>
      </c>
      <c r="D4514" s="531">
        <v>9158</v>
      </c>
      <c r="E4514" s="1">
        <f>IFERROR(YEAR(D4514),LEFT(D4514,4))</f>
        <v>1925</v>
      </c>
      <c r="F4514" s="1" t="str">
        <f>IF(ISTEXT(D4514),RIGHT(D4514,5),TEXT(D4514,"mm/dd"))</f>
        <v>01/26</v>
      </c>
      <c r="G4514" s="39">
        <f>SUM(MID(E4514,1,1),MID(E4514,2,1),MID(E4514,3,1),MID(E4514,4,1),MID(F4514,1,1),MID(F4514,2,1),MID(F4514,4,1),MID(F4514,5,1))</f>
        <v>26</v>
      </c>
      <c r="H4514" s="41">
        <f>IF(MOD(G4514,9)=0,9,MOD(G4514,9))</f>
        <v>8</v>
      </c>
      <c r="I4514" s="45" t="str">
        <f>IFERROR(MID("日月火水木金土",WEEKDAY(D4514),1),"")</f>
        <v>月</v>
      </c>
      <c r="J4514" s="304" t="s">
        <v>3728</v>
      </c>
      <c r="K4514" s="202" t="str">
        <f>VLOOKUP(F4514,石と花メイン,3,FALSE)</f>
        <v>●薔薇色石</v>
      </c>
      <c r="L4514" s="297" t="str">
        <f>VLOOKUP(F4514,石と花メイン,4,FALSE)</f>
        <v>アマリリス【花水仙】</v>
      </c>
      <c r="M4514" s="393">
        <f>IF(OR(MONTH(F4514)&lt;7,AND(MONTH(F4514)=7,DAY(F4514)&lt;=25)),
MOD(SUM((E4514-1901)*365,259),260),
MOD(SUM((E4514-1900)*365,259),260))</f>
        <v>179</v>
      </c>
      <c r="N4514" s="390">
        <f>IF(AND(MONTH(F4514)=7,DAY(F4514)&gt;25),1,
ROUNDDOWN((SUM(VLOOKUP(MONTH(F4514),D暦変換用数値,2,FALSE),DAY(F4514))/28)+1,0))</f>
        <v>7</v>
      </c>
      <c r="O4514" s="205">
        <f>IF(AND(MONTH(F4514)=7,DAY(F4514)&gt;25),DAY(F4514)-25,
MOD((SUM(VLOOKUP(MONTH(F4514),D暦変換用数値,2,FALSE),DAY(F4514))),28)+1)</f>
        <v>17</v>
      </c>
      <c r="P4514" s="406">
        <f>IF(OR(MONTH(F4514)&lt;7,AND(MONTH(F4514)=7,DAY(F4514)&lt;=25)),
MOD(SUM((E4514-1901)*365,(N4514-1)*28,O4514,258),260),
MOD(SUM((E4514-1900)*365,(N4514-1)*28,O4514,258),260))</f>
        <v>103</v>
      </c>
      <c r="Q4514" s="374" t="str">
        <f>VLOOKUP(MOD(P4514,4),色,2,FALSE)</f>
        <v>青い</v>
      </c>
      <c r="R4514" s="292" t="str">
        <f>VLOOKUP(MOD(P4514,13),銀河の音,2,FALSE)</f>
        <v>水晶の</v>
      </c>
      <c r="S4514" s="385" t="str">
        <f>VLOOKUP(MOD(P4514,20),太陽の紋章,2,FALSE)</f>
        <v>夜</v>
      </c>
      <c r="T4514" s="98" t="s">
        <v>3736</v>
      </c>
    </row>
    <row r="4515" spans="1:20">
      <c r="A4515" s="76" t="str">
        <f>VLOOKUP(MOD(E4515,10),十干,2,FALSE)</f>
        <v>丁</v>
      </c>
      <c r="B4515" s="199" t="str">
        <f>VLOOKUP(MOD(E4515,12),十二支,3,FALSE)</f>
        <v xml:space="preserve">12 海 </v>
      </c>
      <c r="C4515" s="201" t="str">
        <f>VLOOKUP(F4515,星座,3,TRUE)</f>
        <v xml:space="preserve">07 天 </v>
      </c>
      <c r="D4515" s="534">
        <v>13548</v>
      </c>
      <c r="E4515" s="116">
        <f>IFERROR(YEAR(D4515),LEFT(D4515,4))</f>
        <v>1937</v>
      </c>
      <c r="F4515" s="116" t="str">
        <f>IF(ISTEXT(D4515),RIGHT(D4515,5),TEXT(D4515,"mm/dd"))</f>
        <v>02/02</v>
      </c>
      <c r="G4515" s="120">
        <f>SUM(MID(E4515,1,1),MID(E4515,2,1),MID(E4515,3,1),MID(E4515,4,1),MID(F4515,1,1),MID(F4515,2,1),MID(F4515,4,1),MID(F4515,5,1))</f>
        <v>24</v>
      </c>
      <c r="H4515" s="120">
        <f>IF(MOD(G4515,9)=0,9,MOD(G4515,9))</f>
        <v>6</v>
      </c>
      <c r="I4515" s="116" t="str">
        <f>IFERROR(MID("日月火水木金土",WEEKDAY(D4515),1),"")</f>
        <v>火</v>
      </c>
      <c r="J4515" s="306" t="s">
        <v>7833</v>
      </c>
      <c r="K4515" s="203" t="str">
        <f>VLOOKUP(F4515,石と花メイン,3,FALSE)</f>
        <v>◇金剛石</v>
      </c>
      <c r="L4515" s="299" t="str">
        <f>VLOOKUP(F4515,石と花メイン,4,FALSE)</f>
        <v>木瓜</v>
      </c>
      <c r="M4515" s="395">
        <f>IF(OR(MONTH(F4515)&lt;7,AND(MONTH(F4515)=7,DAY(F4515)&lt;=25)),
MOD(SUM((E4515-1901)*365,259),260),
MOD(SUM((E4515-1900)*365,259),260))</f>
        <v>139</v>
      </c>
      <c r="N4515" s="121">
        <f>IF(AND(MONTH(F4515)=7,DAY(F4515)&gt;25),1,
ROUNDDOWN((SUM(VLOOKUP(MONTH(F4515),D暦変換用数値,2,FALSE),DAY(F4515))/28)+1,0))</f>
        <v>7</v>
      </c>
      <c r="O4515" s="117">
        <f>IF(AND(MONTH(F4515)=7,DAY(F4515)&gt;25),DAY(F4515)-25,
MOD((SUM(VLOOKUP(MONTH(F4515),D暦変換用数値,2,FALSE),DAY(F4515))),28)+1)</f>
        <v>24</v>
      </c>
      <c r="P4515" s="408">
        <f>IF(OR(MONTH(F4515)&lt;7,AND(MONTH(F4515)=7,DAY(F4515)&lt;=25)),
MOD(SUM((E4515-1901)*365,(N4515-1)*28,O4515,258),260),
MOD(SUM((E4515-1900)*365,(N4515-1)*28,O4515,258),260))</f>
        <v>70</v>
      </c>
      <c r="Q4515" s="375" t="str">
        <f>VLOOKUP(MOD(P4515,4),色,2,FALSE)</f>
        <v>白い</v>
      </c>
      <c r="R4515" s="293" t="str">
        <f>VLOOKUP(MOD(P4515,13),銀河の音,2,FALSE)</f>
        <v>倍音の</v>
      </c>
      <c r="S4515" s="386" t="str">
        <f>VLOOKUP(MOD(P4515,20),太陽の紋章,2,FALSE)</f>
        <v>犬</v>
      </c>
      <c r="T4515" s="126" t="s">
        <v>7834</v>
      </c>
    </row>
    <row r="4516" spans="1:20">
      <c r="A4516" s="50" t="str">
        <f>VLOOKUP(MOD(E4516,10),十干,2,FALSE)</f>
        <v>丁</v>
      </c>
      <c r="B4516" s="199" t="str">
        <f>VLOOKUP(MOD(E4516,12),十二支,3,FALSE)</f>
        <v xml:space="preserve">12 海 </v>
      </c>
      <c r="C4516" s="201" t="str">
        <f>VLOOKUP(F4516,星座,3,TRUE)</f>
        <v xml:space="preserve">07 天 </v>
      </c>
      <c r="D4516" s="531">
        <v>13553</v>
      </c>
      <c r="E4516" s="1">
        <f>IFERROR(YEAR(D4516),LEFT(D4516,4))</f>
        <v>1937</v>
      </c>
      <c r="F4516" s="1" t="str">
        <f>IF(ISTEXT(D4516),RIGHT(D4516,5),TEXT(D4516,"mm/dd"))</f>
        <v>02/07</v>
      </c>
      <c r="G4516" s="39">
        <f>SUM(MID(E4516,1,1),MID(E4516,2,1),MID(E4516,3,1),MID(E4516,4,1),MID(F4516,1,1),MID(F4516,2,1),MID(F4516,4,1),MID(F4516,5,1))</f>
        <v>29</v>
      </c>
      <c r="H4516" s="41">
        <f>IF(MOD(G4516,9)=0,9,MOD(G4516,9))</f>
        <v>2</v>
      </c>
      <c r="I4516" s="45" t="str">
        <f>IFERROR(MID("日月火水木金土",WEEKDAY(D4516),1),"")</f>
        <v>日</v>
      </c>
      <c r="J4516" s="304" t="s">
        <v>3729</v>
      </c>
      <c r="K4516" s="202" t="str">
        <f>VLOOKUP(F4516,石と花メイン,3,FALSE)</f>
        <v>■瑪瑙</v>
      </c>
      <c r="L4516" s="297" t="str">
        <f>VLOOKUP(F4516,石と花メイン,4,FALSE)</f>
        <v>ヒヤシンス【錦百合】</v>
      </c>
      <c r="M4516" s="393">
        <f>IF(OR(MONTH(F4516)&lt;7,AND(MONTH(F4516)=7,DAY(F4516)&lt;=25)),
MOD(SUM((E4516-1901)*365,259),260),
MOD(SUM((E4516-1900)*365,259),260))</f>
        <v>139</v>
      </c>
      <c r="N4516" s="390">
        <f>IF(AND(MONTH(F4516)=7,DAY(F4516)&gt;25),1,
ROUNDDOWN((SUM(VLOOKUP(MONTH(F4516),D暦変換用数値,2,FALSE),DAY(F4516))/28)+1,0))</f>
        <v>8</v>
      </c>
      <c r="O4516" s="205">
        <f>IF(AND(MONTH(F4516)=7,DAY(F4516)&gt;25),DAY(F4516)-25,
MOD((SUM(VLOOKUP(MONTH(F4516),D暦変換用数値,2,FALSE),DAY(F4516))),28)+1)</f>
        <v>1</v>
      </c>
      <c r="P4516" s="406">
        <f>IF(OR(MONTH(F4516)&lt;7,AND(MONTH(F4516)=7,DAY(F4516)&lt;=25)),
MOD(SUM((E4516-1901)*365,(N4516-1)*28,O4516,258),260),
MOD(SUM((E4516-1900)*365,(N4516-1)*28,O4516,258),260))</f>
        <v>75</v>
      </c>
      <c r="Q4516" s="374" t="str">
        <f>VLOOKUP(MOD(P4516,4),色,2,FALSE)</f>
        <v>青い</v>
      </c>
      <c r="R4516" s="292" t="str">
        <f>VLOOKUP(MOD(P4516,13),銀河の音,2,FALSE)</f>
        <v>惑星の</v>
      </c>
      <c r="S4516" s="385" t="str">
        <f>VLOOKUP(MOD(P4516,20),太陽の紋章,2,FALSE)</f>
        <v>鷲</v>
      </c>
      <c r="T4516" s="98" t="s">
        <v>3736</v>
      </c>
    </row>
    <row r="4517" spans="1:20">
      <c r="A4517" s="334" t="str">
        <f>VLOOKUP(MOD(E4517,10),十干,2,FALSE)</f>
        <v>丁</v>
      </c>
      <c r="B4517" s="331" t="str">
        <f>VLOOKUP(MOD(E4517,12),十二支,3,FALSE)</f>
        <v xml:space="preserve">12 海 </v>
      </c>
      <c r="C4517" s="336" t="str">
        <f>VLOOKUP(F4517,星座,3,TRUE)</f>
        <v xml:space="preserve">07 天 </v>
      </c>
      <c r="D4517" s="540">
        <v>13556</v>
      </c>
      <c r="E4517" s="131">
        <f>IFERROR(YEAR(D4517),LEFT(D4517,4))</f>
        <v>1937</v>
      </c>
      <c r="F4517" s="538" t="str">
        <f>IF(ISTEXT(D4517),RIGHT(D4517,5),TEXT(D4517,"mm/dd"))</f>
        <v>02/10</v>
      </c>
      <c r="G4517" s="133">
        <f>SUM(MID(E4517,1,1),MID(E4517,2,1),MID(E4517,3,1),MID(E4517,4,1),MID(F4517,1,1),MID(F4517,2,1),MID(F4517,4,1),MID(F4517,5,1))</f>
        <v>23</v>
      </c>
      <c r="H4517" s="133">
        <f>IF(MOD(G4517,9)=0,9,MOD(G4517,9))</f>
        <v>5</v>
      </c>
      <c r="I4517" s="131" t="str">
        <f>IFERROR(MID("日月火水木金土",WEEKDAY(D4517),1),"")</f>
        <v>水</v>
      </c>
      <c r="J4517" s="306" t="s">
        <v>8983</v>
      </c>
      <c r="K4517" s="335" t="str">
        <f>VLOOKUP(F4517,石と花メイン,3,FALSE)</f>
        <v>◆風信子石</v>
      </c>
      <c r="L4517" s="302" t="str">
        <f>VLOOKUP(F4517,石と花メイン,4,FALSE)</f>
        <v>エリカ【ヒース】</v>
      </c>
      <c r="M4517" s="396">
        <f>IF(OR(MONTH(F4517)&lt;7,AND(MONTH(F4517)=7,DAY(F4517)&lt;=25)),
MOD(SUM((E4517-1901)*365,259),260),
MOD(SUM((E4517-1900)*365,259),260))</f>
        <v>139</v>
      </c>
      <c r="N4517" s="335">
        <f>IF(AND(MONTH(F4517)=7,DAY(F4517)&gt;25),1,
ROUNDDOWN((SUM(VLOOKUP(MONTH(F4517),D暦変換用数値,2,FALSE),DAY(F4517))/28)+1,0))</f>
        <v>8</v>
      </c>
      <c r="O4517" s="132">
        <f>IF(AND(MONTH(F4517)=7,DAY(F4517)&gt;25),DAY(F4517)-25,
MOD((SUM(VLOOKUP(MONTH(F4517),D暦変換用数値,2,FALSE),DAY(F4517))),28)+1)</f>
        <v>4</v>
      </c>
      <c r="P4517" s="404">
        <f>IF(OR(MONTH(F4517)&lt;7,AND(MONTH(F4517)=7,DAY(F4517)&lt;=25)),
MOD(SUM((E4517-1901)*365,(N4517-1)*28,O4517,258),260),
MOD(SUM((E4517-1900)*365,(N4517-1)*28,O4517,258),260))</f>
        <v>78</v>
      </c>
      <c r="Q4517" s="376" t="str">
        <f>VLOOKUP(MOD(P4517,4),色,2,FALSE)</f>
        <v>白い</v>
      </c>
      <c r="R4517" s="333" t="str">
        <f>VLOOKUP(MOD(P4517,13),銀河の音,2,FALSE)</f>
        <v>宇宙の</v>
      </c>
      <c r="S4517" s="387" t="str">
        <f>VLOOKUP(MOD(P4517,20),太陽の紋章,2,FALSE)</f>
        <v>鏡</v>
      </c>
      <c r="T4517" s="145"/>
    </row>
    <row r="4518" spans="1:20">
      <c r="A4518" s="49" t="str">
        <f>VLOOKUP(MOD(E4518,10),十干,2,FALSE)</f>
        <v>丁</v>
      </c>
      <c r="B4518" s="199" t="str">
        <f>VLOOKUP(MOD(E4518,12),十二支,3,FALSE)</f>
        <v xml:space="preserve">12 海 </v>
      </c>
      <c r="C4518" s="201" t="str">
        <f>VLOOKUP(F4518,星座,3,TRUE)</f>
        <v xml:space="preserve">07 天 </v>
      </c>
      <c r="D4518" s="535">
        <v>13559</v>
      </c>
      <c r="E4518" s="45">
        <f>IFERROR(YEAR(D4518),LEFT(D4518,4))</f>
        <v>1937</v>
      </c>
      <c r="F4518" s="45" t="str">
        <f>IF(ISTEXT(D4518),RIGHT(D4518,5),TEXT(D4518,"mm/dd"))</f>
        <v>02/13</v>
      </c>
      <c r="G4518" s="41">
        <f>SUM(MID(E4518,1,1),MID(E4518,2,1),MID(E4518,3,1),MID(E4518,4,1),MID(F4518,1,1),MID(F4518,2,1),MID(F4518,4,1),MID(F4518,5,1))</f>
        <v>26</v>
      </c>
      <c r="H4518" s="41">
        <f>IF(MOD(G4518,9)=0,9,MOD(G4518,9))</f>
        <v>8</v>
      </c>
      <c r="I4518" s="45" t="str">
        <f>IFERROR(MID("日月火水木金土",WEEKDAY(D4518),1),"")</f>
        <v>土</v>
      </c>
      <c r="J4518" s="305" t="s">
        <v>6288</v>
      </c>
      <c r="K4518" s="203" t="str">
        <f>VLOOKUP(F4518,石と花メイン,3,FALSE)</f>
        <v>◆橄欖石</v>
      </c>
      <c r="L4518" s="298" t="str">
        <f>VLOOKUP(F4518,石と花メイン,4,FALSE)</f>
        <v>柳【風見草】</v>
      </c>
      <c r="M4518" s="394">
        <f>IF(OR(MONTH(F4518)&lt;7,AND(MONTH(F4518)=7,DAY(F4518)&lt;=25)),
MOD(SUM((E4518-1901)*365,259),260),
MOD(SUM((E4518-1900)*365,259),260))</f>
        <v>139</v>
      </c>
      <c r="N4518" s="391">
        <f>IF(AND(MONTH(F4518)=7,DAY(F4518)&gt;25),1,
ROUNDDOWN((SUM(VLOOKUP(MONTH(F4518),D暦変換用数値,2,FALSE),DAY(F4518))/28)+1,0))</f>
        <v>8</v>
      </c>
      <c r="O4518" s="46">
        <f>IF(AND(MONTH(F4518)=7,DAY(F4518)&gt;25),DAY(F4518)-25,
MOD((SUM(VLOOKUP(MONTH(F4518),D暦変換用数値,2,FALSE),DAY(F4518))),28)+1)</f>
        <v>7</v>
      </c>
      <c r="P4518" s="407">
        <f>IF(OR(MONTH(F4518)&lt;7,AND(MONTH(F4518)=7,DAY(F4518)&lt;=25)),
MOD(SUM((E4518-1901)*365,(N4518-1)*28,O4518,258),260),
MOD(SUM((E4518-1900)*365,(N4518-1)*28,O4518,258),260))</f>
        <v>81</v>
      </c>
      <c r="Q4518" s="372" t="str">
        <f>VLOOKUP(MOD(P4518,4),色,2,FALSE)</f>
        <v>赤い</v>
      </c>
      <c r="R4518" s="290" t="str">
        <f>VLOOKUP(MOD(P4518,13),銀河の音,2,FALSE)</f>
        <v>電気の</v>
      </c>
      <c r="S4518" s="383" t="str">
        <f>VLOOKUP(MOD(P4518,20),太陽の紋章,2,FALSE)</f>
        <v>竜</v>
      </c>
      <c r="T4518" s="79"/>
    </row>
    <row r="4519" spans="1:20">
      <c r="A4519" s="76" t="str">
        <f>VLOOKUP(MOD(E4519,10),十干,2,FALSE)</f>
        <v>己</v>
      </c>
      <c r="B4519" s="199" t="str">
        <f>VLOOKUP(MOD(E4519,12),十二支,3,FALSE)</f>
        <v xml:space="preserve">12 海 </v>
      </c>
      <c r="C4519" s="201" t="str">
        <f>VLOOKUP(F4519,星座,3,TRUE)</f>
        <v xml:space="preserve">07 天 </v>
      </c>
      <c r="D4519" s="534">
        <v>17936</v>
      </c>
      <c r="E4519" s="116">
        <f>IFERROR(YEAR(D4519),LEFT(D4519,4))</f>
        <v>1949</v>
      </c>
      <c r="F4519" s="116" t="str">
        <f>IF(ISTEXT(D4519),RIGHT(D4519,5),TEXT(D4519,"mm/dd"))</f>
        <v>02/07</v>
      </c>
      <c r="G4519" s="120">
        <f>SUM(MID(E4519,1,1),MID(E4519,2,1),MID(E4519,3,1),MID(E4519,4,1),MID(F4519,1,1),MID(F4519,2,1),MID(F4519,4,1),MID(F4519,5,1))</f>
        <v>32</v>
      </c>
      <c r="H4519" s="120">
        <f>IF(MOD(G4519,9)=0,9,MOD(G4519,9))</f>
        <v>5</v>
      </c>
      <c r="I4519" s="116" t="str">
        <f>IFERROR(MID("日月火水木金土",WEEKDAY(D4519),1),"")</f>
        <v>月</v>
      </c>
      <c r="J4519" s="306" t="s">
        <v>7530</v>
      </c>
      <c r="K4519" s="203" t="str">
        <f>VLOOKUP(F4519,石と花メイン,3,FALSE)</f>
        <v>■瑪瑙</v>
      </c>
      <c r="L4519" s="299" t="str">
        <f>VLOOKUP(F4519,石と花メイン,4,FALSE)</f>
        <v>ヒヤシンス【錦百合】</v>
      </c>
      <c r="M4519" s="395">
        <f>IF(OR(MONTH(F4519)&lt;7,AND(MONTH(F4519)=7,DAY(F4519)&lt;=25)),
MOD(SUM((E4519-1901)*365,259),260),
MOD(SUM((E4519-1900)*365,259),260))</f>
        <v>99</v>
      </c>
      <c r="N4519" s="121">
        <f>IF(AND(MONTH(F4519)=7,DAY(F4519)&gt;25),1,
ROUNDDOWN((SUM(VLOOKUP(MONTH(F4519),D暦変換用数値,2,FALSE),DAY(F4519))/28)+1,0))</f>
        <v>8</v>
      </c>
      <c r="O4519" s="117">
        <f>IF(AND(MONTH(F4519)=7,DAY(F4519)&gt;25),DAY(F4519)-25,
MOD((SUM(VLOOKUP(MONTH(F4519),D暦変換用数値,2,FALSE),DAY(F4519))),28)+1)</f>
        <v>1</v>
      </c>
      <c r="P4519" s="408">
        <f>IF(OR(MONTH(F4519)&lt;7,AND(MONTH(F4519)=7,DAY(F4519)&lt;=25)),
MOD(SUM((E4519-1901)*365,(N4519-1)*28,O4519,258),260),
MOD(SUM((E4519-1900)*365,(N4519-1)*28,O4519,258),260))</f>
        <v>35</v>
      </c>
      <c r="Q4519" s="374" t="str">
        <f>VLOOKUP(MOD(P4519,4),色,2,FALSE)</f>
        <v>青い</v>
      </c>
      <c r="R4519" s="292" t="str">
        <f>VLOOKUP(MOD(P4519,13),銀河の音,2,FALSE)</f>
        <v>太陽の</v>
      </c>
      <c r="S4519" s="385" t="str">
        <f>VLOOKUP(MOD(P4519,20),太陽の紋章,2,FALSE)</f>
        <v>鷲</v>
      </c>
      <c r="T4519" s="128" t="s">
        <v>7531</v>
      </c>
    </row>
    <row r="4520" spans="1:20">
      <c r="A4520" s="50" t="str">
        <f>VLOOKUP(MOD(E4520,10),十干,2,FALSE)</f>
        <v>己</v>
      </c>
      <c r="B4520" s="199" t="str">
        <f>VLOOKUP(MOD(E4520,12),十二支,3,FALSE)</f>
        <v xml:space="preserve">12 海 </v>
      </c>
      <c r="C4520" s="201" t="str">
        <f>VLOOKUP(F4520,星座,3,TRUE)</f>
        <v xml:space="preserve">07 天 </v>
      </c>
      <c r="D4520" s="531">
        <v>17942</v>
      </c>
      <c r="E4520" s="1">
        <f>IFERROR(YEAR(D4520),LEFT(D4520,4))</f>
        <v>1949</v>
      </c>
      <c r="F4520" s="1" t="str">
        <f>IF(ISTEXT(D4520),RIGHT(D4520,5),TEXT(D4520,"mm/dd"))</f>
        <v>02/13</v>
      </c>
      <c r="G4520" s="39">
        <f>SUM(MID(E4520,1,1),MID(E4520,2,1),MID(E4520,3,1),MID(E4520,4,1),MID(F4520,1,1),MID(F4520,2,1),MID(F4520,4,1),MID(F4520,5,1))</f>
        <v>29</v>
      </c>
      <c r="H4520" s="41">
        <f>IF(MOD(G4520,9)=0,9,MOD(G4520,9))</f>
        <v>2</v>
      </c>
      <c r="I4520" s="45" t="str">
        <f>IFERROR(MID("日月火水木金土",WEEKDAY(D4520),1),"")</f>
        <v>日</v>
      </c>
      <c r="J4520" s="304" t="s">
        <v>6014</v>
      </c>
      <c r="K4520" s="202" t="str">
        <f>VLOOKUP(F4520,石と花メイン,3,FALSE)</f>
        <v>◆橄欖石</v>
      </c>
      <c r="L4520" s="297" t="str">
        <f>VLOOKUP(F4520,石と花メイン,4,FALSE)</f>
        <v>柳【風見草】</v>
      </c>
      <c r="M4520" s="393">
        <f>IF(OR(MONTH(F4520)&lt;7,AND(MONTH(F4520)=7,DAY(F4520)&lt;=25)),
MOD(SUM((E4520-1901)*365,259),260),
MOD(SUM((E4520-1900)*365,259),260))</f>
        <v>99</v>
      </c>
      <c r="N4520" s="390">
        <f>IF(AND(MONTH(F4520)=7,DAY(F4520)&gt;25),1,
ROUNDDOWN((SUM(VLOOKUP(MONTH(F4520),D暦変換用数値,2,FALSE),DAY(F4520))/28)+1,0))</f>
        <v>8</v>
      </c>
      <c r="O4520" s="205">
        <f>IF(AND(MONTH(F4520)=7,DAY(F4520)&gt;25),DAY(F4520)-25,
MOD((SUM(VLOOKUP(MONTH(F4520),D暦変換用数値,2,FALSE),DAY(F4520))),28)+1)</f>
        <v>7</v>
      </c>
      <c r="P4520" s="406">
        <f>IF(OR(MONTH(F4520)&lt;7,AND(MONTH(F4520)=7,DAY(F4520)&lt;=25)),
MOD(SUM((E4520-1901)*365,(N4520-1)*28,O4520,258),260),
MOD(SUM((E4520-1900)*365,(N4520-1)*28,O4520,258),260))</f>
        <v>41</v>
      </c>
      <c r="Q4520" s="372" t="str">
        <f>VLOOKUP(MOD(P4520,4),色,2,FALSE)</f>
        <v>赤い</v>
      </c>
      <c r="R4520" s="290" t="str">
        <f>VLOOKUP(MOD(P4520,13),銀河の音,2,FALSE)</f>
        <v>月の</v>
      </c>
      <c r="S4520" s="383" t="str">
        <f>VLOOKUP(MOD(P4520,20),太陽の紋章,2,FALSE)</f>
        <v>竜</v>
      </c>
      <c r="T4520" s="98" t="s">
        <v>3736</v>
      </c>
    </row>
    <row r="4521" spans="1:20">
      <c r="A4521" s="50" t="str">
        <f>VLOOKUP(MOD(E4521,10),十干,2,FALSE)</f>
        <v>己</v>
      </c>
      <c r="B4521" s="199" t="str">
        <f>VLOOKUP(MOD(E4521,12),十二支,3,FALSE)</f>
        <v xml:space="preserve">12 海 </v>
      </c>
      <c r="C4521" s="201" t="str">
        <f>VLOOKUP(F4521,星座,3,TRUE)</f>
        <v xml:space="preserve">07 天 </v>
      </c>
      <c r="D4521" s="531">
        <v>17947</v>
      </c>
      <c r="E4521" s="1">
        <f>IFERROR(YEAR(D4521),LEFT(D4521,4))</f>
        <v>1949</v>
      </c>
      <c r="F4521" s="1" t="str">
        <f>IF(ISTEXT(D4521),RIGHT(D4521,5),TEXT(D4521,"mm/dd"))</f>
        <v>02/18</v>
      </c>
      <c r="G4521" s="39">
        <f>SUM(MID(E4521,1,1),MID(E4521,2,1),MID(E4521,3,1),MID(E4521,4,1),MID(F4521,1,1),MID(F4521,2,1),MID(F4521,4,1),MID(F4521,5,1))</f>
        <v>34</v>
      </c>
      <c r="H4521" s="41">
        <f>IF(MOD(G4521,9)=0,9,MOD(G4521,9))</f>
        <v>7</v>
      </c>
      <c r="I4521" s="45" t="str">
        <f>IFERROR(MID("日月火水木金土",WEEKDAY(D4521),1),"")</f>
        <v>金</v>
      </c>
      <c r="J4521" s="304" t="s">
        <v>6015</v>
      </c>
      <c r="K4521" s="202" t="str">
        <f>VLOOKUP(F4521,石と花メイン,3,FALSE)</f>
        <v>●翡翠</v>
      </c>
      <c r="L4521" s="297" t="str">
        <f>VLOOKUP(F4521,石と花メイン,4,FALSE)</f>
        <v>立金花/流金花</v>
      </c>
      <c r="M4521" s="393">
        <f>IF(OR(MONTH(F4521)&lt;7,AND(MONTH(F4521)=7,DAY(F4521)&lt;=25)),
MOD(SUM((E4521-1901)*365,259),260),
MOD(SUM((E4521-1900)*365,259),260))</f>
        <v>99</v>
      </c>
      <c r="N4521" s="390">
        <f>IF(AND(MONTH(F4521)=7,DAY(F4521)&gt;25),1,
ROUNDDOWN((SUM(VLOOKUP(MONTH(F4521),D暦変換用数値,2,FALSE),DAY(F4521))/28)+1,0))</f>
        <v>8</v>
      </c>
      <c r="O4521" s="205">
        <f>IF(AND(MONTH(F4521)=7,DAY(F4521)&gt;25),DAY(F4521)-25,
MOD((SUM(VLOOKUP(MONTH(F4521),D暦変換用数値,2,FALSE),DAY(F4521))),28)+1)</f>
        <v>12</v>
      </c>
      <c r="P4521" s="406">
        <f>IF(OR(MONTH(F4521)&lt;7,AND(MONTH(F4521)=7,DAY(F4521)&lt;=25)),
MOD(SUM((E4521-1901)*365,(N4521-1)*28,O4521,258),260),
MOD(SUM((E4521-1900)*365,(N4521-1)*28,O4521,258),260))</f>
        <v>46</v>
      </c>
      <c r="Q4521" s="375" t="str">
        <f>VLOOKUP(MOD(P4521,4),色,2,FALSE)</f>
        <v>白い</v>
      </c>
      <c r="R4521" s="293" t="str">
        <f>VLOOKUP(MOD(P4521,13),銀河の音,2,FALSE)</f>
        <v>共振の</v>
      </c>
      <c r="S4521" s="386" t="str">
        <f>VLOOKUP(MOD(P4521,20),太陽の紋章,2,FALSE)</f>
        <v>世界の橋渡し</v>
      </c>
      <c r="T4521" s="93" t="s">
        <v>6312</v>
      </c>
    </row>
    <row r="4522" spans="1:20">
      <c r="A4522" s="50" t="str">
        <f>VLOOKUP(MOD(E4522,10),十干,2,FALSE)</f>
        <v>辛</v>
      </c>
      <c r="B4522" s="199" t="str">
        <f>VLOOKUP(MOD(E4522,12),十二支,3,FALSE)</f>
        <v xml:space="preserve">12 海 </v>
      </c>
      <c r="C4522" s="201" t="str">
        <f>VLOOKUP(F4522,星座,3,TRUE)</f>
        <v xml:space="preserve">07 天 </v>
      </c>
      <c r="D4522" s="531">
        <v>22301</v>
      </c>
      <c r="E4522" s="1">
        <f>IFERROR(YEAR(D4522),LEFT(D4522,4))</f>
        <v>1961</v>
      </c>
      <c r="F4522" s="1" t="str">
        <f>IF(ISTEXT(D4522),RIGHT(D4522,5),TEXT(D4522,"mm/dd"))</f>
        <v>01/20</v>
      </c>
      <c r="G4522" s="39">
        <f>SUM(MID(E4522,1,1),MID(E4522,2,1),MID(E4522,3,1),MID(E4522,4,1),MID(F4522,1,1),MID(F4522,2,1),MID(F4522,4,1),MID(F4522,5,1))</f>
        <v>20</v>
      </c>
      <c r="H4522" s="41">
        <f>IF(MOD(G4522,9)=0,9,MOD(G4522,9))</f>
        <v>2</v>
      </c>
      <c r="I4522" s="45" t="str">
        <f>IFERROR(MID("日月火水木金土",WEEKDAY(D4522),1),"")</f>
        <v>金</v>
      </c>
      <c r="J4522" s="304" t="s">
        <v>6936</v>
      </c>
      <c r="K4522" s="202" t="str">
        <f>VLOOKUP(F4522,石と花メイン,3,FALSE)</f>
        <v>◆紅玉</v>
      </c>
      <c r="L4522" s="297" t="str">
        <f>VLOOKUP(F4522,石と花メイン,4,FALSE)</f>
        <v>金鳳花【馬の足形】</v>
      </c>
      <c r="M4522" s="393">
        <f>IF(OR(MONTH(F4522)&lt;7,AND(MONTH(F4522)=7,DAY(F4522)&lt;=25)),
MOD(SUM((E4522-1901)*365,259),260),
MOD(SUM((E4522-1900)*365,259),260))</f>
        <v>59</v>
      </c>
      <c r="N4522" s="390">
        <f>IF(AND(MONTH(F4522)=7,DAY(F4522)&gt;25),1,
ROUNDDOWN((SUM(VLOOKUP(MONTH(F4522),D暦変換用数値,2,FALSE),DAY(F4522))/28)+1,0))</f>
        <v>7</v>
      </c>
      <c r="O4522" s="205">
        <f>IF(AND(MONTH(F4522)=7,DAY(F4522)&gt;25),DAY(F4522)-25,
MOD((SUM(VLOOKUP(MONTH(F4522),D暦変換用数値,2,FALSE),DAY(F4522))),28)+1)</f>
        <v>11</v>
      </c>
      <c r="P4522" s="406">
        <f>IF(OR(MONTH(F4522)&lt;7,AND(MONTH(F4522)=7,DAY(F4522)&lt;=25)),
MOD(SUM((E4522-1901)*365,(N4522-1)*28,O4522,258),260),
MOD(SUM((E4522-1900)*365,(N4522-1)*28,O4522,258),260))</f>
        <v>237</v>
      </c>
      <c r="Q4522" s="372" t="str">
        <f>VLOOKUP(MOD(P4522,4),色,2,FALSE)</f>
        <v>赤い</v>
      </c>
      <c r="R4522" s="290" t="str">
        <f>VLOOKUP(MOD(P4522,13),銀河の音,2,FALSE)</f>
        <v>電気の</v>
      </c>
      <c r="S4522" s="383" t="str">
        <f>VLOOKUP(MOD(P4522,20),太陽の紋章,2,FALSE)</f>
        <v>地球</v>
      </c>
      <c r="T4522" s="111" t="s">
        <v>3887</v>
      </c>
    </row>
    <row r="4523" spans="1:20">
      <c r="A4523" s="50" t="str">
        <f>VLOOKUP(MOD(E4523,10),十干,2,FALSE)</f>
        <v>辛</v>
      </c>
      <c r="B4523" s="199" t="str">
        <f>VLOOKUP(MOD(E4523,12),十二支,3,FALSE)</f>
        <v xml:space="preserve">12 海 </v>
      </c>
      <c r="C4523" s="201" t="str">
        <f>VLOOKUP(F4523,星座,3,TRUE)</f>
        <v xml:space="preserve">07 天 </v>
      </c>
      <c r="D4523" s="531">
        <v>22308</v>
      </c>
      <c r="E4523" s="1">
        <f>IFERROR(YEAR(D4523),LEFT(D4523,4))</f>
        <v>1961</v>
      </c>
      <c r="F4523" s="1" t="str">
        <f>IF(ISTEXT(D4523),RIGHT(D4523,5),TEXT(D4523,"mm/dd"))</f>
        <v>01/27</v>
      </c>
      <c r="G4523" s="39">
        <f>SUM(MID(E4523,1,1),MID(E4523,2,1),MID(E4523,3,1),MID(E4523,4,1),MID(F4523,1,1),MID(F4523,2,1),MID(F4523,4,1),MID(F4523,5,1))</f>
        <v>27</v>
      </c>
      <c r="H4523" s="41">
        <f>IF(MOD(G4523,9)=0,9,MOD(G4523,9))</f>
        <v>9</v>
      </c>
      <c r="I4523" s="45" t="str">
        <f>IFERROR(MID("日月火水木金土",WEEKDAY(D4523),1),"")</f>
        <v>金</v>
      </c>
      <c r="J4523" s="304" t="s">
        <v>6016</v>
      </c>
      <c r="K4523" s="202" t="str">
        <f>VLOOKUP(F4523,石と花メイン,3,FALSE)</f>
        <v>●琥珀</v>
      </c>
      <c r="L4523" s="297" t="str">
        <f>VLOOKUP(F4523,石と花メイン,4,FALSE)</f>
        <v>七竈【山南天】</v>
      </c>
      <c r="M4523" s="393">
        <f>IF(OR(MONTH(F4523)&lt;7,AND(MONTH(F4523)=7,DAY(F4523)&lt;=25)),
MOD(SUM((E4523-1901)*365,259),260),
MOD(SUM((E4523-1900)*365,259),260))</f>
        <v>59</v>
      </c>
      <c r="N4523" s="390">
        <f>IF(AND(MONTH(F4523)=7,DAY(F4523)&gt;25),1,
ROUNDDOWN((SUM(VLOOKUP(MONTH(F4523),D暦変換用数値,2,FALSE),DAY(F4523))/28)+1,0))</f>
        <v>7</v>
      </c>
      <c r="O4523" s="205">
        <f>IF(AND(MONTH(F4523)=7,DAY(F4523)&gt;25),DAY(F4523)-25,
MOD((SUM(VLOOKUP(MONTH(F4523),D暦変換用数値,2,FALSE),DAY(F4523))),28)+1)</f>
        <v>18</v>
      </c>
      <c r="P4523" s="406">
        <f>IF(OR(MONTH(F4523)&lt;7,AND(MONTH(F4523)=7,DAY(F4523)&lt;=25)),
MOD(SUM((E4523-1901)*365,(N4523-1)*28,O4523,258),260),
MOD(SUM((E4523-1900)*365,(N4523-1)*28,O4523,258),260))</f>
        <v>244</v>
      </c>
      <c r="Q4523" s="373" t="str">
        <f>VLOOKUP(MOD(P4523,4),色,2,FALSE)</f>
        <v>黄色い</v>
      </c>
      <c r="R4523" s="291" t="str">
        <f>VLOOKUP(MOD(P4523,13),銀河の音,2,FALSE)</f>
        <v>惑星の</v>
      </c>
      <c r="S4523" s="384" t="str">
        <f>VLOOKUP(MOD(P4523,20),太陽の紋章,2,FALSE)</f>
        <v>種</v>
      </c>
      <c r="T4523" s="93" t="s">
        <v>1729</v>
      </c>
    </row>
    <row r="4524" spans="1:20">
      <c r="A4524" s="50" t="str">
        <f>VLOOKUP(MOD(E4524,10),十干,2,FALSE)</f>
        <v>辛</v>
      </c>
      <c r="B4524" s="199" t="str">
        <f>VLOOKUP(MOD(E4524,12),十二支,3,FALSE)</f>
        <v xml:space="preserve">12 海 </v>
      </c>
      <c r="C4524" s="201" t="str">
        <f>VLOOKUP(F4524,星座,3,TRUE)</f>
        <v xml:space="preserve">07 天 </v>
      </c>
      <c r="D4524" s="531">
        <v>22312</v>
      </c>
      <c r="E4524" s="1">
        <f>IFERROR(YEAR(D4524),LEFT(D4524,4))</f>
        <v>1961</v>
      </c>
      <c r="F4524" s="1" t="str">
        <f>IF(ISTEXT(D4524),RIGHT(D4524,5),TEXT(D4524,"mm/dd"))</f>
        <v>01/31</v>
      </c>
      <c r="G4524" s="39">
        <f>SUM(MID(E4524,1,1),MID(E4524,2,1),MID(E4524,3,1),MID(E4524,4,1),MID(F4524,1,1),MID(F4524,2,1),MID(F4524,4,1),MID(F4524,5,1))</f>
        <v>22</v>
      </c>
      <c r="H4524" s="41">
        <f>IF(MOD(G4524,9)=0,9,MOD(G4524,9))</f>
        <v>4</v>
      </c>
      <c r="I4524" s="45" t="str">
        <f>IFERROR(MID("日月火水木金土",WEEKDAY(D4524),1),"")</f>
        <v>火</v>
      </c>
      <c r="J4524" s="304" t="s">
        <v>6017</v>
      </c>
      <c r="K4524" s="202" t="str">
        <f>VLOOKUP(F4524,石と花メイン,3,FALSE)</f>
        <v>●月長石</v>
      </c>
      <c r="L4524" s="297" t="str">
        <f>VLOOKUP(F4524,石と花メイン,4,FALSE)</f>
        <v>満作/万作</v>
      </c>
      <c r="M4524" s="393">
        <f>IF(OR(MONTH(F4524)&lt;7,AND(MONTH(F4524)=7,DAY(F4524)&lt;=25)),
MOD(SUM((E4524-1901)*365,259),260),
MOD(SUM((E4524-1900)*365,259),260))</f>
        <v>59</v>
      </c>
      <c r="N4524" s="390">
        <f>IF(AND(MONTH(F4524)=7,DAY(F4524)&gt;25),1,
ROUNDDOWN((SUM(VLOOKUP(MONTH(F4524),D暦変換用数値,2,FALSE),DAY(F4524))/28)+1,0))</f>
        <v>7</v>
      </c>
      <c r="O4524" s="205">
        <f>IF(AND(MONTH(F4524)=7,DAY(F4524)&gt;25),DAY(F4524)-25,
MOD((SUM(VLOOKUP(MONTH(F4524),D暦変換用数値,2,FALSE),DAY(F4524))),28)+1)</f>
        <v>22</v>
      </c>
      <c r="P4524" s="406">
        <f>IF(OR(MONTH(F4524)&lt;7,AND(MONTH(F4524)=7,DAY(F4524)&lt;=25)),
MOD(SUM((E4524-1901)*365,(N4524-1)*28,O4524,258),260),
MOD(SUM((E4524-1900)*365,(N4524-1)*28,O4524,258),260))</f>
        <v>248</v>
      </c>
      <c r="Q4524" s="373" t="str">
        <f>VLOOKUP(MOD(P4524,4),色,2,FALSE)</f>
        <v>黄色い</v>
      </c>
      <c r="R4524" s="291" t="str">
        <f>VLOOKUP(MOD(P4524,13),銀河の音,2,FALSE)</f>
        <v>磁気の</v>
      </c>
      <c r="S4524" s="384" t="str">
        <f>VLOOKUP(MOD(P4524,20),太陽の紋章,2,FALSE)</f>
        <v>星</v>
      </c>
      <c r="T4524" s="98" t="s">
        <v>3736</v>
      </c>
    </row>
    <row r="4525" spans="1:20">
      <c r="A4525" s="50" t="str">
        <f>VLOOKUP(MOD(E4525,10),十干,2,FALSE)</f>
        <v>癸</v>
      </c>
      <c r="B4525" s="199" t="str">
        <f>VLOOKUP(MOD(E4525,12),十二支,3,FALSE)</f>
        <v xml:space="preserve">12 海 </v>
      </c>
      <c r="C4525" s="201" t="str">
        <f>VLOOKUP(F4525,星座,3,TRUE)</f>
        <v xml:space="preserve">07 天 </v>
      </c>
      <c r="D4525" s="531">
        <v>26694</v>
      </c>
      <c r="E4525" s="1">
        <f>IFERROR(YEAR(D4525),LEFT(D4525,4))</f>
        <v>1973</v>
      </c>
      <c r="F4525" s="1" t="str">
        <f>IF(ISTEXT(D4525),RIGHT(D4525,5),TEXT(D4525,"mm/dd"))</f>
        <v>01/30</v>
      </c>
      <c r="G4525" s="39">
        <f>SUM(MID(E4525,1,1),MID(E4525,2,1),MID(E4525,3,1),MID(E4525,4,1),MID(F4525,1,1),MID(F4525,2,1),MID(F4525,4,1),MID(F4525,5,1))</f>
        <v>24</v>
      </c>
      <c r="H4525" s="41">
        <f>IF(MOD(G4525,9)=0,9,MOD(G4525,9))</f>
        <v>6</v>
      </c>
      <c r="I4525" s="45" t="str">
        <f>IFERROR(MID("日月火水木金土",WEEKDAY(D4525),1),"")</f>
        <v>火</v>
      </c>
      <c r="J4525" s="304" t="s">
        <v>6018</v>
      </c>
      <c r="K4525" s="202" t="str">
        <f>VLOOKUP(F4525,石と花メイン,3,FALSE)</f>
        <v>■碧玉</v>
      </c>
      <c r="L4525" s="297" t="str">
        <f>VLOOKUP(F4525,石と花メイン,4,FALSE)</f>
        <v>繁縷【ひよこ草】</v>
      </c>
      <c r="M4525" s="393">
        <f>IF(OR(MONTH(F4525)&lt;7,AND(MONTH(F4525)=7,DAY(F4525)&lt;=25)),
MOD(SUM((E4525-1901)*365,259),260),
MOD(SUM((E4525-1900)*365,259),260))</f>
        <v>19</v>
      </c>
      <c r="N4525" s="390">
        <f>IF(AND(MONTH(F4525)=7,DAY(F4525)&gt;25),1,
ROUNDDOWN((SUM(VLOOKUP(MONTH(F4525),D暦変換用数値,2,FALSE),DAY(F4525))/28)+1,0))</f>
        <v>7</v>
      </c>
      <c r="O4525" s="205">
        <f>IF(AND(MONTH(F4525)=7,DAY(F4525)&gt;25),DAY(F4525)-25,
MOD((SUM(VLOOKUP(MONTH(F4525),D暦変換用数値,2,FALSE),DAY(F4525))),28)+1)</f>
        <v>21</v>
      </c>
      <c r="P4525" s="406">
        <f>IF(OR(MONTH(F4525)&lt;7,AND(MONTH(F4525)=7,DAY(F4525)&lt;=25)),
MOD(SUM((E4525-1901)*365,(N4525-1)*28,O4525,258),260),
MOD(SUM((E4525-1900)*365,(N4525-1)*28,O4525,258),260))</f>
        <v>207</v>
      </c>
      <c r="Q4525" s="374" t="str">
        <f>VLOOKUP(MOD(P4525,4),色,2,FALSE)</f>
        <v>青い</v>
      </c>
      <c r="R4525" s="292" t="str">
        <f>VLOOKUP(MOD(P4525,13),銀河の音,2,FALSE)</f>
        <v>水晶の</v>
      </c>
      <c r="S4525" s="385" t="str">
        <f>VLOOKUP(MOD(P4525,20),太陽の紋章,2,FALSE)</f>
        <v>手</v>
      </c>
      <c r="T4525" s="98" t="s">
        <v>3736</v>
      </c>
    </row>
    <row r="4526" spans="1:20">
      <c r="A4526" s="50" t="str">
        <f>VLOOKUP(MOD(E4526,10),十干,2,FALSE)</f>
        <v>癸</v>
      </c>
      <c r="B4526" s="199" t="str">
        <f>VLOOKUP(MOD(E4526,12),十二支,3,FALSE)</f>
        <v xml:space="preserve">12 海 </v>
      </c>
      <c r="C4526" s="201" t="str">
        <f>VLOOKUP(F4526,星座,3,TRUE)</f>
        <v xml:space="preserve">07 天 </v>
      </c>
      <c r="D4526" s="531">
        <v>26696</v>
      </c>
      <c r="E4526" s="1">
        <f>IFERROR(YEAR(D4526),LEFT(D4526,4))</f>
        <v>1973</v>
      </c>
      <c r="F4526" s="1" t="str">
        <f>IF(ISTEXT(D4526),RIGHT(D4526,5),TEXT(D4526,"mm/dd"))</f>
        <v>02/01</v>
      </c>
      <c r="G4526" s="39">
        <f>SUM(MID(E4526,1,1),MID(E4526,2,1),MID(E4526,3,1),MID(E4526,4,1),MID(F4526,1,1),MID(F4526,2,1),MID(F4526,4,1),MID(F4526,5,1))</f>
        <v>23</v>
      </c>
      <c r="H4526" s="41">
        <f>IF(MOD(G4526,9)=0,9,MOD(G4526,9))</f>
        <v>5</v>
      </c>
      <c r="I4526" s="45" t="str">
        <f>IFERROR(MID("日月火水木金土",WEEKDAY(D4526),1),"")</f>
        <v>木</v>
      </c>
      <c r="J4526" s="304" t="s">
        <v>5317</v>
      </c>
      <c r="K4526" s="202" t="str">
        <f>VLOOKUP(F4526,石と花メイン,3,FALSE)</f>
        <v>■紫水晶</v>
      </c>
      <c r="L4526" s="297" t="str">
        <f>VLOOKUP(F4526,石と花メイン,4,FALSE)</f>
        <v>マーガレット【木春菊】</v>
      </c>
      <c r="M4526" s="393">
        <f>IF(OR(MONTH(F4526)&lt;7,AND(MONTH(F4526)=7,DAY(F4526)&lt;=25)),
MOD(SUM((E4526-1901)*365,259),260),
MOD(SUM((E4526-1900)*365,259),260))</f>
        <v>19</v>
      </c>
      <c r="N4526" s="390">
        <f>IF(AND(MONTH(F4526)=7,DAY(F4526)&gt;25),1,
ROUNDDOWN((SUM(VLOOKUP(MONTH(F4526),D暦変換用数値,2,FALSE),DAY(F4526))/28)+1,0))</f>
        <v>7</v>
      </c>
      <c r="O4526" s="205">
        <f>IF(AND(MONTH(F4526)=7,DAY(F4526)&gt;25),DAY(F4526)-25,
MOD((SUM(VLOOKUP(MONTH(F4526),D暦変換用数値,2,FALSE),DAY(F4526))),28)+1)</f>
        <v>23</v>
      </c>
      <c r="P4526" s="406">
        <f>IF(OR(MONTH(F4526)&lt;7,AND(MONTH(F4526)=7,DAY(F4526)&lt;=25)),
MOD(SUM((E4526-1901)*365,(N4526-1)*28,O4526,258),260),
MOD(SUM((E4526-1900)*365,(N4526-1)*28,O4526,258),260))</f>
        <v>209</v>
      </c>
      <c r="Q4526" s="372" t="str">
        <f>VLOOKUP(MOD(P4526,4),色,2,FALSE)</f>
        <v>赤い</v>
      </c>
      <c r="R4526" s="290" t="str">
        <f>VLOOKUP(MOD(P4526,13),銀河の音,2,FALSE)</f>
        <v>磁気の</v>
      </c>
      <c r="S4526" s="383" t="str">
        <f>VLOOKUP(MOD(P4526,20),太陽の紋章,2,FALSE)</f>
        <v>月</v>
      </c>
      <c r="T4526" s="111" t="s">
        <v>6121</v>
      </c>
    </row>
    <row r="4527" spans="1:20">
      <c r="A4527" s="50" t="str">
        <f>VLOOKUP(MOD(E4527,10),十干,2,FALSE)</f>
        <v>癸</v>
      </c>
      <c r="B4527" s="199" t="str">
        <f>VLOOKUP(MOD(E4527,12),十二支,3,FALSE)</f>
        <v xml:space="preserve">12 海 </v>
      </c>
      <c r="C4527" s="201" t="str">
        <f>VLOOKUP(F4527,星座,3,TRUE)</f>
        <v xml:space="preserve">07 天 </v>
      </c>
      <c r="D4527" s="531">
        <v>26697</v>
      </c>
      <c r="E4527" s="1">
        <f>IFERROR(YEAR(D4527),LEFT(D4527,4))</f>
        <v>1973</v>
      </c>
      <c r="F4527" s="1" t="str">
        <f>IF(ISTEXT(D4527),RIGHT(D4527,5),TEXT(D4527,"mm/dd"))</f>
        <v>02/02</v>
      </c>
      <c r="G4527" s="39">
        <f>SUM(MID(E4527,1,1),MID(E4527,2,1),MID(E4527,3,1),MID(E4527,4,1),MID(F4527,1,1),MID(F4527,2,1),MID(F4527,4,1),MID(F4527,5,1))</f>
        <v>24</v>
      </c>
      <c r="H4527" s="41">
        <f>IF(MOD(G4527,9)=0,9,MOD(G4527,9))</f>
        <v>6</v>
      </c>
      <c r="I4527" s="45" t="str">
        <f>IFERROR(MID("日月火水木金土",WEEKDAY(D4527),1),"")</f>
        <v>金</v>
      </c>
      <c r="J4527" s="304" t="s">
        <v>5318</v>
      </c>
      <c r="K4527" s="202" t="str">
        <f>VLOOKUP(F4527,石と花メイン,3,FALSE)</f>
        <v>◇金剛石</v>
      </c>
      <c r="L4527" s="297" t="str">
        <f>VLOOKUP(F4527,石と花メイン,4,FALSE)</f>
        <v>木瓜</v>
      </c>
      <c r="M4527" s="393">
        <f>IF(OR(MONTH(F4527)&lt;7,AND(MONTH(F4527)=7,DAY(F4527)&lt;=25)),
MOD(SUM((E4527-1901)*365,259),260),
MOD(SUM((E4527-1900)*365,259),260))</f>
        <v>19</v>
      </c>
      <c r="N4527" s="390">
        <f>IF(AND(MONTH(F4527)=7,DAY(F4527)&gt;25),1,
ROUNDDOWN((SUM(VLOOKUP(MONTH(F4527),D暦変換用数値,2,FALSE),DAY(F4527))/28)+1,0))</f>
        <v>7</v>
      </c>
      <c r="O4527" s="205">
        <f>IF(AND(MONTH(F4527)=7,DAY(F4527)&gt;25),DAY(F4527)-25,
MOD((SUM(VLOOKUP(MONTH(F4527),D暦変換用数値,2,FALSE),DAY(F4527))),28)+1)</f>
        <v>24</v>
      </c>
      <c r="P4527" s="406">
        <f>IF(OR(MONTH(F4527)&lt;7,AND(MONTH(F4527)=7,DAY(F4527)&lt;=25)),
MOD(SUM((E4527-1901)*365,(N4527-1)*28,O4527,258),260),
MOD(SUM((E4527-1900)*365,(N4527-1)*28,O4527,258),260))</f>
        <v>210</v>
      </c>
      <c r="Q4527" s="375" t="str">
        <f>VLOOKUP(MOD(P4527,4),色,2,FALSE)</f>
        <v>白い</v>
      </c>
      <c r="R4527" s="293" t="str">
        <f>VLOOKUP(MOD(P4527,13),銀河の音,2,FALSE)</f>
        <v>月の</v>
      </c>
      <c r="S4527" s="386" t="str">
        <f>VLOOKUP(MOD(P4527,20),太陽の紋章,2,FALSE)</f>
        <v>犬</v>
      </c>
      <c r="T4527" s="93" t="s">
        <v>6313</v>
      </c>
    </row>
    <row r="4528" spans="1:20">
      <c r="A4528" s="50" t="str">
        <f>VLOOKUP(MOD(E4528,10),十干,2,FALSE)</f>
        <v>癸</v>
      </c>
      <c r="B4528" s="199" t="str">
        <f>VLOOKUP(MOD(E4528,12),十二支,3,FALSE)</f>
        <v xml:space="preserve">12 海 </v>
      </c>
      <c r="C4528" s="201" t="str">
        <f>VLOOKUP(F4528,星座,3,TRUE)</f>
        <v xml:space="preserve">07 天 </v>
      </c>
      <c r="D4528" s="531">
        <v>26704</v>
      </c>
      <c r="E4528" s="1">
        <f>IFERROR(YEAR(D4528),LEFT(D4528,4))</f>
        <v>1973</v>
      </c>
      <c r="F4528" s="1" t="str">
        <f>IF(ISTEXT(D4528),RIGHT(D4528,5),TEXT(D4528,"mm/dd"))</f>
        <v>02/09</v>
      </c>
      <c r="G4528" s="39">
        <f>SUM(MID(E4528,1,1),MID(E4528,2,1),MID(E4528,3,1),MID(E4528,4,1),MID(F4528,1,1),MID(F4528,2,1),MID(F4528,4,1),MID(F4528,5,1))</f>
        <v>31</v>
      </c>
      <c r="H4528" s="41">
        <f>IF(MOD(G4528,9)=0,9,MOD(G4528,9))</f>
        <v>4</v>
      </c>
      <c r="I4528" s="45" t="str">
        <f>IFERROR(MID("日月火水木金土",WEEKDAY(D4528),1),"")</f>
        <v>金</v>
      </c>
      <c r="J4528" s="304" t="s">
        <v>5319</v>
      </c>
      <c r="K4528" s="202" t="str">
        <f>VLOOKUP(F4528,石と花メイン,3,FALSE)</f>
        <v>◆柘榴石</v>
      </c>
      <c r="L4528" s="297" t="str">
        <f>VLOOKUP(F4528,石と花メイン,4,FALSE)</f>
        <v>銀梅花【マートル】</v>
      </c>
      <c r="M4528" s="393">
        <f>IF(OR(MONTH(F4528)&lt;7,AND(MONTH(F4528)=7,DAY(F4528)&lt;=25)),
MOD(SUM((E4528-1901)*365,259),260),
MOD(SUM((E4528-1900)*365,259),260))</f>
        <v>19</v>
      </c>
      <c r="N4528" s="390">
        <f>IF(AND(MONTH(F4528)=7,DAY(F4528)&gt;25),1,
ROUNDDOWN((SUM(VLOOKUP(MONTH(F4528),D暦変換用数値,2,FALSE),DAY(F4528))/28)+1,0))</f>
        <v>8</v>
      </c>
      <c r="O4528" s="205">
        <f>IF(AND(MONTH(F4528)=7,DAY(F4528)&gt;25),DAY(F4528)-25,
MOD((SUM(VLOOKUP(MONTH(F4528),D暦変換用数値,2,FALSE),DAY(F4528))),28)+1)</f>
        <v>3</v>
      </c>
      <c r="P4528" s="406">
        <f>IF(OR(MONTH(F4528)&lt;7,AND(MONTH(F4528)=7,DAY(F4528)&lt;=25)),
MOD(SUM((E4528-1901)*365,(N4528-1)*28,O4528,258),260),
MOD(SUM((E4528-1900)*365,(N4528-1)*28,O4528,258),260))</f>
        <v>217</v>
      </c>
      <c r="Q4528" s="372" t="str">
        <f>VLOOKUP(MOD(P4528,4),色,2,FALSE)</f>
        <v>赤い</v>
      </c>
      <c r="R4528" s="290" t="str">
        <f>VLOOKUP(MOD(P4528,13),銀河の音,2,FALSE)</f>
        <v>太陽の</v>
      </c>
      <c r="S4528" s="383" t="str">
        <f>VLOOKUP(MOD(P4528,20),太陽の紋章,2,FALSE)</f>
        <v>地球</v>
      </c>
      <c r="T4528" s="98" t="s">
        <v>3736</v>
      </c>
    </row>
    <row r="4529" spans="1:20">
      <c r="A4529" s="286" t="str">
        <f>VLOOKUP(MOD(E4529,10),十干,2,FALSE)</f>
        <v>癸</v>
      </c>
      <c r="B4529" s="283" t="str">
        <f>VLOOKUP(MOD(E4529,12),十二支,3,FALSE)</f>
        <v xml:space="preserve">12 海 </v>
      </c>
      <c r="C4529" s="287" t="str">
        <f>VLOOKUP(F4529,星座,3,TRUE)</f>
        <v xml:space="preserve">07 天 </v>
      </c>
      <c r="D4529" s="530">
        <v>26711</v>
      </c>
      <c r="E4529" s="85">
        <f>IFERROR(YEAR(D4529),LEFT(D4529,4))</f>
        <v>1973</v>
      </c>
      <c r="F4529" s="85" t="str">
        <f>IF(ISTEXT(D4529),RIGHT(D4529,5),TEXT(D4529,"mm/dd"))</f>
        <v>02/16</v>
      </c>
      <c r="G4529" s="89">
        <f>SUM(MID(E4529,1,1),MID(E4529,2,1),MID(E4529,3,1),MID(E4529,4,1),MID(F4529,1,1),MID(F4529,2,1),MID(F4529,4,1),MID(F4529,5,1))</f>
        <v>29</v>
      </c>
      <c r="H4529" s="89">
        <f>IF(MOD(G4529,9)=0,9,MOD(G4529,9))</f>
        <v>2</v>
      </c>
      <c r="I4529" s="85" t="str">
        <f>IFERROR(MID("日月火水木金土",WEEKDAY(D4529),1),"")</f>
        <v>金</v>
      </c>
      <c r="J4529" s="308" t="s">
        <v>7258</v>
      </c>
      <c r="K4529" s="87" t="str">
        <f>VLOOKUP(F4529,石と花メイン,3,FALSE)</f>
        <v>◆黄玉</v>
      </c>
      <c r="L4529" s="300" t="str">
        <f>VLOOKUP(F4529,石と花メイン,4,FALSE)</f>
        <v>蕗の薹</v>
      </c>
      <c r="M4529" s="397">
        <f>IF(OR(MONTH(F4529)&lt;7,AND(MONTH(F4529)=7,DAY(F4529)&lt;=25)),
MOD(SUM((E4529-1901)*365,259),260),
MOD(SUM((E4529-1900)*365,259),260))</f>
        <v>19</v>
      </c>
      <c r="N4529" s="87">
        <f>IF(AND(MONTH(F4529)=7,DAY(F4529)&gt;25),1,
ROUNDDOWN((SUM(VLOOKUP(MONTH(F4529),D暦変換用数値,2,FALSE),DAY(F4529))/28)+1,0))</f>
        <v>8</v>
      </c>
      <c r="O4529" s="82">
        <f>IF(AND(MONTH(F4529)=7,DAY(F4529)&gt;25),DAY(F4529)-25,
MOD((SUM(VLOOKUP(MONTH(F4529),D暦変換用数値,2,FALSE),DAY(F4529))),28)+1)</f>
        <v>10</v>
      </c>
      <c r="P4529" s="409">
        <f>IF(OR(MONTH(F4529)&lt;7,AND(MONTH(F4529)=7,DAY(F4529)&lt;=25)),
MOD(SUM((E4529-1901)*365,(N4529-1)*28,O4529,258),260),
MOD(SUM((E4529-1900)*365,(N4529-1)*28,O4529,258),260))</f>
        <v>224</v>
      </c>
      <c r="Q4529" s="371" t="str">
        <f>VLOOKUP(MOD(P4529,4),色,2,FALSE)</f>
        <v>黄色い</v>
      </c>
      <c r="R4529" s="289" t="str">
        <f>VLOOKUP(MOD(P4529,13),銀河の音,2,FALSE)</f>
        <v>電気の</v>
      </c>
      <c r="S4529" s="382" t="str">
        <f>VLOOKUP(MOD(P4529,20),太陽の紋章,2,FALSE)</f>
        <v>種</v>
      </c>
      <c r="T4529" s="102" t="s">
        <v>7259</v>
      </c>
    </row>
    <row r="4530" spans="1:20">
      <c r="A4530" s="334" t="str">
        <f>VLOOKUP(MOD(E4530,10),十干,2,FALSE)</f>
        <v>乙</v>
      </c>
      <c r="B4530" s="331" t="str">
        <f>VLOOKUP(MOD(E4530,12),十二支,3,FALSE)</f>
        <v xml:space="preserve">12 海 </v>
      </c>
      <c r="C4530" s="336" t="str">
        <f>VLOOKUP(F4530,星座,3,TRUE)</f>
        <v xml:space="preserve">07 天 </v>
      </c>
      <c r="D4530" s="534">
        <v>31086</v>
      </c>
      <c r="E4530" s="131">
        <f>IFERROR(YEAR(D4530),LEFT(D4530,4))</f>
        <v>1985</v>
      </c>
      <c r="F4530" s="131" t="str">
        <f>IF(ISTEXT(D4530),RIGHT(D4530,5),TEXT(D4530,"mm/dd"))</f>
        <v>02/08</v>
      </c>
      <c r="G4530" s="133">
        <f>SUM(MID(E4530,1,1),MID(E4530,2,1),MID(E4530,3,1),MID(E4530,4,1),MID(F4530,1,1),MID(F4530,2,1),MID(F4530,4,1),MID(F4530,5,1))</f>
        <v>33</v>
      </c>
      <c r="H4530" s="133">
        <f>IF(MOD(G4530,9)=0,9,MOD(G4530,9))</f>
        <v>6</v>
      </c>
      <c r="I4530" s="131" t="str">
        <f>IFERROR(MID("日月火水木金土",WEEKDAY(D4530),1),"")</f>
        <v>金</v>
      </c>
      <c r="J4530" s="306" t="s">
        <v>8348</v>
      </c>
      <c r="K4530" s="335" t="str">
        <f>VLOOKUP(F4530,石と花メイン,3,FALSE)</f>
        <v>□水晶</v>
      </c>
      <c r="L4530" s="302" t="str">
        <f>VLOOKUP(F4530,石と花メイン,4,FALSE)</f>
        <v>雪の下【虎耳草】</v>
      </c>
      <c r="M4530" s="396">
        <f>IF(OR(MONTH(F4530)&lt;7,AND(MONTH(F4530)=7,DAY(F4530)&lt;=25)),
MOD(SUM((E4530-1901)*365,259),260),
MOD(SUM((E4530-1900)*365,259),260))</f>
        <v>239</v>
      </c>
      <c r="N4530" s="335">
        <f>IF(AND(MONTH(F4530)=7,DAY(F4530)&gt;25),1,
ROUNDDOWN((SUM(VLOOKUP(MONTH(F4530),D暦変換用数値,2,FALSE),DAY(F4530))/28)+1,0))</f>
        <v>8</v>
      </c>
      <c r="O4530" s="132">
        <f>IF(AND(MONTH(F4530)=7,DAY(F4530)&gt;25),DAY(F4530)-25,
MOD((SUM(VLOOKUP(MONTH(F4530),D暦変換用数値,2,FALSE),DAY(F4530))),28)+1)</f>
        <v>2</v>
      </c>
      <c r="P4530" s="404">
        <f>IF(OR(MONTH(F4530)&lt;7,AND(MONTH(F4530)=7,DAY(F4530)&lt;=25)),
MOD(SUM((E4530-1901)*365,(N4530-1)*28,O4530,258),260),
MOD(SUM((E4530-1900)*365,(N4530-1)*28,O4530,258),260))</f>
        <v>176</v>
      </c>
      <c r="Q4530" s="376" t="str">
        <f>VLOOKUP(MOD(P4530,4),色,2,FALSE)</f>
        <v>黄色い</v>
      </c>
      <c r="R4530" s="333" t="str">
        <f>VLOOKUP(MOD(P4530,13),銀河の音,2,FALSE)</f>
        <v>共振の</v>
      </c>
      <c r="S4530" s="387" t="str">
        <f>VLOOKUP(MOD(P4530,20),太陽の紋章,2,FALSE)</f>
        <v>戦士</v>
      </c>
      <c r="T4530" s="145"/>
    </row>
    <row r="4531" spans="1:20">
      <c r="A4531" s="282" t="str">
        <f>VLOOKUP(MOD(E4531,10),十干,2,FALSE)</f>
        <v>丁</v>
      </c>
      <c r="B4531" s="283" t="str">
        <f>VLOOKUP(MOD(E4531,12),十二支,3,FALSE)</f>
        <v xml:space="preserve">12 海 </v>
      </c>
      <c r="C4531" s="287" t="str">
        <f>VLOOKUP(F4531,星座,3,TRUE)</f>
        <v xml:space="preserve">07 天 </v>
      </c>
      <c r="D4531" s="533">
        <v>35459</v>
      </c>
      <c r="E4531" s="83">
        <f>IFERROR(YEAR(D4531),LEFT(D4531,4))</f>
        <v>1997</v>
      </c>
      <c r="F4531" s="83" t="str">
        <f>IF(ISTEXT(D4531),RIGHT(D4531,5),TEXT(D4531,"mm/dd"))</f>
        <v>01/29</v>
      </c>
      <c r="G4531" s="88">
        <f>SUM(MID(E4531,1,1),MID(E4531,2,1),MID(E4531,3,1),MID(E4531,4,1),MID(F4531,1,1),MID(F4531,2,1),MID(F4531,4,1),MID(F4531,5,1))</f>
        <v>38</v>
      </c>
      <c r="H4531" s="88">
        <f>IF(MOD(G4531,9)=0,9,MOD(G4531,9))</f>
        <v>2</v>
      </c>
      <c r="I4531" s="83" t="str">
        <f>IFERROR(MID("日月火水木金土",WEEKDAY(D4531),1),"")</f>
        <v>水</v>
      </c>
      <c r="J4531" s="303" t="s">
        <v>1217</v>
      </c>
      <c r="K4531" s="87" t="str">
        <f>VLOOKUP(F4531,石と花メイン,3,FALSE)</f>
        <v>◆電気石</v>
      </c>
      <c r="L4531" s="296" t="str">
        <f>VLOOKUP(F4531,石と花メイン,4,FALSE)</f>
        <v>ラナンキュラス【花金鳳花】</v>
      </c>
      <c r="M4531" s="392">
        <f>IF(OR(MONTH(F4531)&lt;7,AND(MONTH(F4531)=7,DAY(F4531)&lt;=25)),
MOD(SUM((E4531-1901)*365,259),260),
MOD(SUM((E4531-1900)*365,259),260))</f>
        <v>199</v>
      </c>
      <c r="N4531" s="330">
        <f>IF(AND(MONTH(F4531)=7,DAY(F4531)&gt;25),1,
ROUNDDOWN((SUM(VLOOKUP(MONTH(F4531),D暦変換用数値,2,FALSE),DAY(F4531))/28)+1,0))</f>
        <v>7</v>
      </c>
      <c r="O4531" s="84">
        <f>IF(AND(MONTH(F4531)=7,DAY(F4531)&gt;25),DAY(F4531)-25,
MOD((SUM(VLOOKUP(MONTH(F4531),D暦変換用数値,2,FALSE),DAY(F4531))),28)+1)</f>
        <v>20</v>
      </c>
      <c r="P4531" s="405">
        <f>IF(OR(MONTH(F4531)&lt;7,AND(MONTH(F4531)=7,DAY(F4531)&lt;=25)),
MOD(SUM((E4531-1901)*365,(N4531-1)*28,O4531,258),260),
MOD(SUM((E4531-1900)*365,(N4531-1)*28,O4531,258),260))</f>
        <v>126</v>
      </c>
      <c r="Q4531" s="371" t="str">
        <f>VLOOKUP(MOD(P4531,4),色,2,FALSE)</f>
        <v>白い</v>
      </c>
      <c r="R4531" s="289" t="str">
        <f>VLOOKUP(MOD(P4531,13),銀河の音,2,FALSE)</f>
        <v>太陽の</v>
      </c>
      <c r="S4531" s="382" t="str">
        <f>VLOOKUP(MOD(P4531,20),太陽の紋章,2,FALSE)</f>
        <v>世界の橋渡し</v>
      </c>
      <c r="T4531" s="100" t="s">
        <v>6050</v>
      </c>
    </row>
    <row r="4532" spans="1:20">
      <c r="A4532" s="76" t="str">
        <f>VLOOKUP(MOD(E4532,10),十干,2,FALSE)</f>
        <v>丁</v>
      </c>
      <c r="B4532" s="199" t="str">
        <f>VLOOKUP(MOD(E4532,12),十二支,3,FALSE)</f>
        <v xml:space="preserve">12 海 </v>
      </c>
      <c r="C4532" s="201" t="str">
        <f>VLOOKUP(F4532,星座,3,TRUE)</f>
        <v xml:space="preserve">07 天 </v>
      </c>
      <c r="D4532" s="534" t="s">
        <v>8902</v>
      </c>
      <c r="E4532" s="116" t="str">
        <f>IFERROR(YEAR(D4532),LEFT(D4532,4))</f>
        <v>1577</v>
      </c>
      <c r="F4532" s="116" t="str">
        <f>IF(ISTEXT(D4532),RIGHT(D4532,5),TEXT(D4532,"mm/dd"))</f>
        <v>02/06</v>
      </c>
      <c r="G4532" s="120">
        <f>SUM(MID(E4532,1,1),MID(E4532,2,1),MID(E4532,3,1),MID(E4532,4,1),MID(F4532,1,1),MID(F4532,2,1),MID(F4532,4,1),MID(F4532,5,1))</f>
        <v>28</v>
      </c>
      <c r="H4532" s="120">
        <f>IF(MOD(G4532,9)=0,9,MOD(G4532,9))</f>
        <v>1</v>
      </c>
      <c r="I4532" s="116" t="str">
        <f>IFERROR(MID("日月火水木金土",WEEKDAY(D4532),1),"")</f>
        <v/>
      </c>
      <c r="J4532" s="306" t="s">
        <v>7502</v>
      </c>
      <c r="K4532" s="203" t="str">
        <f>VLOOKUP(F4532,石と花メイン,3,FALSE)</f>
        <v>◆黄玉</v>
      </c>
      <c r="L4532" s="299" t="str">
        <f>VLOOKUP(F4532,石と花メイン,4,FALSE)</f>
        <v>油菜【菜の花】</v>
      </c>
      <c r="M4532" s="395">
        <f>IF(OR(MONTH(F4532)&lt;7,AND(MONTH(F4532)=7,DAY(F4532)&lt;=25)),
MOD(SUM((E4532-1901)*365,259),260),
MOD(SUM((E4532-1900)*365,259),260))</f>
        <v>39</v>
      </c>
      <c r="N4532" s="121">
        <f>IF(AND(MONTH(F4532)=7,DAY(F4532)&gt;25),1,
ROUNDDOWN((SUM(VLOOKUP(MONTH(F4532),D暦変換用数値,2,FALSE),DAY(F4532))/28)+1,0))</f>
        <v>7</v>
      </c>
      <c r="O4532" s="117">
        <f>IF(AND(MONTH(F4532)=7,DAY(F4532)&gt;25),DAY(F4532)-25,
MOD((SUM(VLOOKUP(MONTH(F4532),D暦変換用数値,2,FALSE),DAY(F4532))),28)+1)</f>
        <v>28</v>
      </c>
      <c r="P4532" s="408">
        <f>IF(OR(MONTH(F4532)&lt;7,AND(MONTH(F4532)=7,DAY(F4532)&lt;=25)),
MOD(SUM((E4532-1901)*365,(N4532-1)*28,O4532,258),260),
MOD(SUM((E4532-1900)*365,(N4532-1)*28,O4532,258),260))</f>
        <v>234</v>
      </c>
      <c r="Q4532" s="375" t="str">
        <f>VLOOKUP(MOD(P4532,4),色,2,FALSE)</f>
        <v>白い</v>
      </c>
      <c r="R4532" s="293" t="str">
        <f>VLOOKUP(MOD(P4532,13),銀河の音,2,FALSE)</f>
        <v>宇宙の</v>
      </c>
      <c r="S4532" s="386" t="str">
        <f>VLOOKUP(MOD(P4532,20),太陽の紋章,2,FALSE)</f>
        <v>魔法使い</v>
      </c>
      <c r="T4532" s="118"/>
    </row>
    <row r="4533" spans="1:20">
      <c r="A4533" s="282" t="str">
        <f>VLOOKUP(MOD(E4533,10),十干,2,FALSE)</f>
        <v>癸</v>
      </c>
      <c r="B4533" s="283" t="str">
        <f>VLOOKUP(MOD(E4533,12),十二支,3,FALSE)</f>
        <v xml:space="preserve">12 海 </v>
      </c>
      <c r="C4533" s="287" t="str">
        <f>VLOOKUP(F4533,星座,3,TRUE)</f>
        <v xml:space="preserve">07 天 </v>
      </c>
      <c r="D4533" s="533" t="s">
        <v>8903</v>
      </c>
      <c r="E4533" s="83" t="str">
        <f>IFERROR(YEAR(D4533),LEFT(D4533,4))</f>
        <v>1793</v>
      </c>
      <c r="F4533" s="83" t="str">
        <f>IF(ISTEXT(D4533),RIGHT(D4533,5),TEXT(D4533,"mm/dd"))</f>
        <v>01/21</v>
      </c>
      <c r="G4533" s="88">
        <f>SUM(MID(E4533,1,1),MID(E4533,2,1),MID(E4533,3,1),MID(E4533,4,1),MID(F4533,1,1),MID(F4533,2,1),MID(F4533,4,1),MID(F4533,5,1))</f>
        <v>24</v>
      </c>
      <c r="H4533" s="88">
        <f>IF(MOD(G4533,9)=0,9,MOD(G4533,9))</f>
        <v>6</v>
      </c>
      <c r="I4533" s="83" t="str">
        <f>IFERROR(MID("日月火水木金土",WEEKDAY(D4533),1),"")</f>
        <v/>
      </c>
      <c r="J4533" s="303" t="s">
        <v>1212</v>
      </c>
      <c r="K4533" s="87" t="str">
        <f>VLOOKUP(F4533,石と花メイン,3,FALSE)</f>
        <v>◆藍玉</v>
      </c>
      <c r="L4533" s="296" t="str">
        <f>VLOOKUP(F4533,石と花メイン,4,FALSE)</f>
        <v>ローズマリー【迷迭香/万年郎】</v>
      </c>
      <c r="M4533" s="392">
        <f>IF(OR(MONTH(F4533)&lt;7,AND(MONTH(F4533)=7,DAY(F4533)&lt;=25)),
MOD(SUM((E4533-1901)*365,259),260),
MOD(SUM((E4533-1900)*365,259),260))</f>
        <v>99</v>
      </c>
      <c r="N4533" s="330">
        <f>IF(AND(MONTH(F4533)=7,DAY(F4533)&gt;25),1,
ROUNDDOWN((SUM(VLOOKUP(MONTH(F4533),D暦変換用数値,2,FALSE),DAY(F4533))/28)+1,0))</f>
        <v>7</v>
      </c>
      <c r="O4533" s="84">
        <f>IF(AND(MONTH(F4533)=7,DAY(F4533)&gt;25),DAY(F4533)-25,
MOD((SUM(VLOOKUP(MONTH(F4533),D暦変換用数値,2,FALSE),DAY(F4533))),28)+1)</f>
        <v>12</v>
      </c>
      <c r="P4533" s="405">
        <f>IF(OR(MONTH(F4533)&lt;7,AND(MONTH(F4533)=7,DAY(F4533)&lt;=25)),
MOD(SUM((E4533-1901)*365,(N4533-1)*28,O4533,258),260),
MOD(SUM((E4533-1900)*365,(N4533-1)*28,O4533,258),260))</f>
        <v>18</v>
      </c>
      <c r="Q4533" s="371" t="str">
        <f>VLOOKUP(MOD(P4533,4),色,2,FALSE)</f>
        <v>白い</v>
      </c>
      <c r="R4533" s="289" t="str">
        <f>VLOOKUP(MOD(P4533,13),銀河の音,2,FALSE)</f>
        <v>倍音の</v>
      </c>
      <c r="S4533" s="382" t="str">
        <f>VLOOKUP(MOD(P4533,20),太陽の紋章,2,FALSE)</f>
        <v>鏡</v>
      </c>
      <c r="T4533" s="108" t="s">
        <v>3262</v>
      </c>
    </row>
    <row r="4534" spans="1:20">
      <c r="A4534" s="282" t="str">
        <f>VLOOKUP(MOD(E4534,10),十干,2,FALSE)</f>
        <v>己</v>
      </c>
      <c r="B4534" s="283" t="str">
        <f>VLOOKUP(MOD(E4534,12),十二支,3,FALSE)</f>
        <v xml:space="preserve">12 海 </v>
      </c>
      <c r="C4534" s="287" t="str">
        <f>VLOOKUP(F4534,星座,3,TRUE)</f>
        <v xml:space="preserve">07 天 </v>
      </c>
      <c r="D4534" s="533" t="s">
        <v>8904</v>
      </c>
      <c r="E4534" s="83" t="str">
        <f>IFERROR(YEAR(D4534),LEFT(D4534,4))</f>
        <v>1889</v>
      </c>
      <c r="F4534" s="83" t="str">
        <f>IF(ISTEXT(D4534),RIGHT(D4534,5),TEXT(D4534,"mm/dd"))</f>
        <v>01/23</v>
      </c>
      <c r="G4534" s="88">
        <f>SUM(MID(E4534,1,1),MID(E4534,2,1),MID(E4534,3,1),MID(E4534,4,1),MID(F4534,1,1),MID(F4534,2,1),MID(F4534,4,1),MID(F4534,5,1))</f>
        <v>32</v>
      </c>
      <c r="H4534" s="88">
        <f>IF(MOD(G4534,9)=0,9,MOD(G4534,9))</f>
        <v>5</v>
      </c>
      <c r="I4534" s="83" t="str">
        <f>IFERROR(MID("日月火水木金土",WEEKDAY(D4534),1),"")</f>
        <v/>
      </c>
      <c r="J4534" s="303" t="s">
        <v>1213</v>
      </c>
      <c r="K4534" s="87" t="str">
        <f>VLOOKUP(F4534,石と花メイン,3,FALSE)</f>
        <v>■紅玉髄</v>
      </c>
      <c r="L4534" s="296" t="str">
        <f>VLOOKUP(F4534,石と花メイン,4,FALSE)</f>
        <v>万両</v>
      </c>
      <c r="M4534" s="392">
        <f>IF(OR(MONTH(F4534)&lt;7,AND(MONTH(F4534)=7,DAY(F4534)&lt;=25)),
MOD(SUM((E4534-1901)*365,259),260),
MOD(SUM((E4534-1900)*365,259),260))</f>
        <v>39</v>
      </c>
      <c r="N4534" s="330">
        <f>IF(AND(MONTH(F4534)=7,DAY(F4534)&gt;25),1,
ROUNDDOWN((SUM(VLOOKUP(MONTH(F4534),D暦変換用数値,2,FALSE),DAY(F4534))/28)+1,0))</f>
        <v>7</v>
      </c>
      <c r="O4534" s="84">
        <f>IF(AND(MONTH(F4534)=7,DAY(F4534)&gt;25),DAY(F4534)-25,
MOD((SUM(VLOOKUP(MONTH(F4534),D暦変換用数値,2,FALSE),DAY(F4534))),28)+1)</f>
        <v>14</v>
      </c>
      <c r="P4534" s="405">
        <f>IF(OR(MONTH(F4534)&lt;7,AND(MONTH(F4534)=7,DAY(F4534)&lt;=25)),
MOD(SUM((E4534-1901)*365,(N4534-1)*28,O4534,258),260),
MOD(SUM((E4534-1900)*365,(N4534-1)*28,O4534,258),260))</f>
        <v>220</v>
      </c>
      <c r="Q4534" s="371" t="str">
        <f>VLOOKUP(MOD(P4534,4),色,2,FALSE)</f>
        <v>黄色い</v>
      </c>
      <c r="R4534" s="289" t="str">
        <f>VLOOKUP(MOD(P4534,13),銀河の音,2,FALSE)</f>
        <v>水晶の</v>
      </c>
      <c r="S4534" s="382" t="str">
        <f>VLOOKUP(MOD(P4534,20),太陽の紋章,2,FALSE)</f>
        <v>太陽</v>
      </c>
      <c r="T4534" s="102" t="s">
        <v>3616</v>
      </c>
    </row>
    <row r="4535" spans="1:20">
      <c r="A4535" s="50" t="str">
        <f>VLOOKUP(MOD(E4535,10),十干,2,FALSE)</f>
        <v>己</v>
      </c>
      <c r="B4535" s="199" t="str">
        <f>VLOOKUP(MOD(E4535,12),十二支,3,FALSE)</f>
        <v xml:space="preserve">12 海 </v>
      </c>
      <c r="C4535" s="201" t="str">
        <f>VLOOKUP(F4535,星座,3,TRUE)</f>
        <v xml:space="preserve">07 天 </v>
      </c>
      <c r="D4535" s="531" t="s">
        <v>955</v>
      </c>
      <c r="E4535" s="1" t="str">
        <f>IFERROR(YEAR(D4535),LEFT(D4535,4))</f>
        <v>1889</v>
      </c>
      <c r="F4535" s="1" t="str">
        <f>IF(ISTEXT(D4535),RIGHT(D4535,5),TEXT(D4535,"mm/dd"))</f>
        <v>02/01</v>
      </c>
      <c r="G4535" s="39">
        <f>SUM(MID(E4535,1,1),MID(E4535,2,1),MID(E4535,3,1),MID(E4535,4,1),MID(F4535,1,1),MID(F4535,2,1),MID(F4535,4,1),MID(F4535,5,1))</f>
        <v>29</v>
      </c>
      <c r="H4535" s="41">
        <f>IF(MOD(G4535,9)=0,9,MOD(G4535,9))</f>
        <v>2</v>
      </c>
      <c r="I4535" s="45" t="str">
        <f>IFERROR(MID("日月火水木金土",WEEKDAY(D4535),1),"")</f>
        <v/>
      </c>
      <c r="J4535" s="304" t="s">
        <v>3725</v>
      </c>
      <c r="K4535" s="202" t="str">
        <f>VLOOKUP(F4535,石と花メイン,3,FALSE)</f>
        <v>■紫水晶</v>
      </c>
      <c r="L4535" s="297" t="str">
        <f>VLOOKUP(F4535,石と花メイン,4,FALSE)</f>
        <v>マーガレット【木春菊】</v>
      </c>
      <c r="M4535" s="393">
        <f>IF(OR(MONTH(F4535)&lt;7,AND(MONTH(F4535)=7,DAY(F4535)&lt;=25)),
MOD(SUM((E4535-1901)*365,259),260),
MOD(SUM((E4535-1900)*365,259),260))</f>
        <v>39</v>
      </c>
      <c r="N4535" s="390">
        <f>IF(AND(MONTH(F4535)=7,DAY(F4535)&gt;25),1,
ROUNDDOWN((SUM(VLOOKUP(MONTH(F4535),D暦変換用数値,2,FALSE),DAY(F4535))/28)+1,0))</f>
        <v>7</v>
      </c>
      <c r="O4535" s="205">
        <f>IF(AND(MONTH(F4535)=7,DAY(F4535)&gt;25),DAY(F4535)-25,
MOD((SUM(VLOOKUP(MONTH(F4535),D暦変換用数値,2,FALSE),DAY(F4535))),28)+1)</f>
        <v>23</v>
      </c>
      <c r="P4535" s="406">
        <f>IF(OR(MONTH(F4535)&lt;7,AND(MONTH(F4535)=7,DAY(F4535)&lt;=25)),
MOD(SUM((E4535-1901)*365,(N4535-1)*28,O4535,258),260),
MOD(SUM((E4535-1900)*365,(N4535-1)*28,O4535,258),260))</f>
        <v>229</v>
      </c>
      <c r="Q4535" s="372" t="str">
        <f>VLOOKUP(MOD(P4535,4),色,2,FALSE)</f>
        <v>赤い</v>
      </c>
      <c r="R4535" s="290" t="str">
        <f>VLOOKUP(MOD(P4535,13),銀河の音,2,FALSE)</f>
        <v>銀河の</v>
      </c>
      <c r="S4535" s="383" t="str">
        <f>VLOOKUP(MOD(P4535,20),太陽の紋章,2,FALSE)</f>
        <v>月</v>
      </c>
      <c r="T4535" s="97" t="s">
        <v>956</v>
      </c>
    </row>
    <row r="4536" spans="1:20">
      <c r="A4536" s="50" t="str">
        <f>VLOOKUP(MOD(E4536,10),十干,2,FALSE)</f>
        <v>己</v>
      </c>
      <c r="B4536" s="199" t="str">
        <f>VLOOKUP(MOD(E4536,12),十二支,3,FALSE)</f>
        <v xml:space="preserve">12 海 </v>
      </c>
      <c r="C4536" s="201" t="str">
        <f>VLOOKUP(F4536,星座,3,TRUE)</f>
        <v xml:space="preserve">07 天 </v>
      </c>
      <c r="D4536" s="531" t="s">
        <v>1727</v>
      </c>
      <c r="E4536" s="1" t="str">
        <f>IFERROR(YEAR(D4536),LEFT(D4536,4))</f>
        <v>1889</v>
      </c>
      <c r="F4536" s="1" t="str">
        <f>IF(ISTEXT(D4536),RIGHT(D4536,5),TEXT(D4536,"mm/dd"))</f>
        <v>02/17</v>
      </c>
      <c r="G4536" s="39">
        <f>SUM(MID(E4536,1,1),MID(E4536,2,1),MID(E4536,3,1),MID(E4536,4,1),MID(F4536,1,1),MID(F4536,2,1),MID(F4536,4,1),MID(F4536,5,1))</f>
        <v>36</v>
      </c>
      <c r="H4536" s="41">
        <f>IF(MOD(G4536,9)=0,9,MOD(G4536,9))</f>
        <v>9</v>
      </c>
      <c r="I4536" s="45" t="str">
        <f>IFERROR(MID("日月火水木金土",WEEKDAY(D4536),1),"")</f>
        <v/>
      </c>
      <c r="J4536" s="304" t="s">
        <v>3726</v>
      </c>
      <c r="K4536" s="202" t="str">
        <f>VLOOKUP(F4536,石と花メイン,3,FALSE)</f>
        <v>■紫水晶</v>
      </c>
      <c r="L4536" s="297" t="str">
        <f>VLOOKUP(F4536,石と花メイン,4,FALSE)</f>
        <v>スノーフレーク【鈴蘭水仙】</v>
      </c>
      <c r="M4536" s="393">
        <f>IF(OR(MONTH(F4536)&lt;7,AND(MONTH(F4536)=7,DAY(F4536)&lt;=25)),
MOD(SUM((E4536-1901)*365,259),260),
MOD(SUM((E4536-1900)*365,259),260))</f>
        <v>39</v>
      </c>
      <c r="N4536" s="390">
        <f>IF(AND(MONTH(F4536)=7,DAY(F4536)&gt;25),1,
ROUNDDOWN((SUM(VLOOKUP(MONTH(F4536),D暦変換用数値,2,FALSE),DAY(F4536))/28)+1,0))</f>
        <v>8</v>
      </c>
      <c r="O4536" s="205">
        <f>IF(AND(MONTH(F4536)=7,DAY(F4536)&gt;25),DAY(F4536)-25,
MOD((SUM(VLOOKUP(MONTH(F4536),D暦変換用数値,2,FALSE),DAY(F4536))),28)+1)</f>
        <v>11</v>
      </c>
      <c r="P4536" s="406">
        <f>IF(OR(MONTH(F4536)&lt;7,AND(MONTH(F4536)=7,DAY(F4536)&lt;=25)),
MOD(SUM((E4536-1901)*365,(N4536-1)*28,O4536,258),260),
MOD(SUM((E4536-1900)*365,(N4536-1)*28,O4536,258),260))</f>
        <v>245</v>
      </c>
      <c r="Q4536" s="372" t="str">
        <f>VLOOKUP(MOD(P4536,4),色,2,FALSE)</f>
        <v>赤い</v>
      </c>
      <c r="R4536" s="290" t="str">
        <f>VLOOKUP(MOD(P4536,13),銀河の音,2,FALSE)</f>
        <v>スペクトルの</v>
      </c>
      <c r="S4536" s="383" t="str">
        <f>VLOOKUP(MOD(P4536,20),太陽の紋章,2,FALSE)</f>
        <v>蛇</v>
      </c>
      <c r="T4536" s="97" t="s">
        <v>2881</v>
      </c>
    </row>
    <row r="4537" spans="1:20">
      <c r="A4537" s="50" t="str">
        <f>VLOOKUP(MOD(E4537,10),十干,2,FALSE)</f>
        <v>辛</v>
      </c>
      <c r="B4537" s="199" t="str">
        <f>VLOOKUP(MOD(E4537,12),十二支,3,FALSE)</f>
        <v xml:space="preserve">12 海 </v>
      </c>
      <c r="C4537" s="201" t="str">
        <f>VLOOKUP(F4537,星座,3,TRUE)</f>
        <v xml:space="preserve">08 軍 </v>
      </c>
      <c r="D4537" s="535">
        <v>638</v>
      </c>
      <c r="E4537" s="45">
        <f>IFERROR(YEAR(D4537),LEFT(D4537,4))</f>
        <v>1901</v>
      </c>
      <c r="F4537" s="45" t="str">
        <f>IF(ISTEXT(D4537),RIGHT(D4537,5),TEXT(D4537,"mm/dd"))</f>
        <v>09/29</v>
      </c>
      <c r="G4537" s="41">
        <f>SUM(MID(E4537,1,1),MID(E4537,2,1),MID(E4537,3,1),MID(E4537,4,1),MID(F4537,1,1),MID(F4537,2,1),MID(F4537,4,1),MID(F4537,5,1))</f>
        <v>31</v>
      </c>
      <c r="H4537" s="41">
        <f>IF(MOD(G4537,9)=0,9,MOD(G4537,9))</f>
        <v>4</v>
      </c>
      <c r="I4537" s="45" t="str">
        <f>IFERROR(MID("日月火水木金土",WEEKDAY(D4537),1),"")</f>
        <v>日</v>
      </c>
      <c r="J4537" s="305" t="s">
        <v>5594</v>
      </c>
      <c r="K4537" s="203" t="str">
        <f>VLOOKUP(F4537,石と花メイン,3,FALSE)</f>
        <v>◆青玉</v>
      </c>
      <c r="L4537" s="298" t="str">
        <f>VLOOKUP(F4537,石と花メイン,4,FALSE)</f>
        <v>アスター【蝦夷菊】</v>
      </c>
      <c r="M4537" s="394">
        <f>IF(OR(MONTH(F4537)&lt;7,AND(MONTH(F4537)=7,DAY(F4537)&lt;=25)),
MOD(SUM((E4537-1901)*365,259),260),
MOD(SUM((E4537-1900)*365,259),260))</f>
        <v>104</v>
      </c>
      <c r="N4537" s="391">
        <f>IF(AND(MONTH(F4537)=7,DAY(F4537)&gt;25),1,
ROUNDDOWN((SUM(VLOOKUP(MONTH(F4537),D暦変換用数値,2,FALSE),DAY(F4537))/28)+1,0))</f>
        <v>3</v>
      </c>
      <c r="O4537" s="46">
        <f>IF(AND(MONTH(F4537)=7,DAY(F4537)&gt;25),DAY(F4537)-25,
MOD((SUM(VLOOKUP(MONTH(F4537),D暦変換用数値,2,FALSE),DAY(F4537))),28)+1)</f>
        <v>10</v>
      </c>
      <c r="P4537" s="407">
        <f>IF(OR(MONTH(F4537)&lt;7,AND(MONTH(F4537)=7,DAY(F4537)&lt;=25)),
MOD(SUM((E4537-1901)*365,(N4537-1)*28,O4537,258),260),
MOD(SUM((E4537-1900)*365,(N4537-1)*28,O4537,258),260))</f>
        <v>169</v>
      </c>
      <c r="Q4537" s="372" t="str">
        <f>VLOOKUP(MOD(P4537,4),色,2,FALSE)</f>
        <v>赤い</v>
      </c>
      <c r="R4537" s="290" t="str">
        <f>VLOOKUP(MOD(P4537,13),銀河の音,2,FALSE)</f>
        <v>宇宙の</v>
      </c>
      <c r="S4537" s="383" t="str">
        <f>VLOOKUP(MOD(P4537,20),太陽の紋章,2,FALSE)</f>
        <v>月</v>
      </c>
      <c r="T4537" s="96" t="s">
        <v>5596</v>
      </c>
    </row>
    <row r="4538" spans="1:20">
      <c r="A4538" s="50" t="str">
        <f>VLOOKUP(MOD(E4538,10),十干,2,FALSE)</f>
        <v>乙</v>
      </c>
      <c r="B4538" s="199" t="str">
        <f>VLOOKUP(MOD(E4538,12),十二支,3,FALSE)</f>
        <v xml:space="preserve">12 海 </v>
      </c>
      <c r="C4538" s="201" t="str">
        <f>VLOOKUP(F4538,星座,3,TRUE)</f>
        <v xml:space="preserve">08 軍 </v>
      </c>
      <c r="D4538" s="531">
        <v>9418</v>
      </c>
      <c r="E4538" s="1">
        <f>IFERROR(YEAR(D4538),LEFT(D4538,4))</f>
        <v>1925</v>
      </c>
      <c r="F4538" s="1" t="str">
        <f>IF(ISTEXT(D4538),RIGHT(D4538,5),TEXT(D4538,"mm/dd"))</f>
        <v>10/13</v>
      </c>
      <c r="G4538" s="39">
        <f>SUM(MID(E4538,1,1),MID(E4538,2,1),MID(E4538,3,1),MID(E4538,4,1),MID(F4538,1,1),MID(F4538,2,1),MID(F4538,4,1),MID(F4538,5,1))</f>
        <v>22</v>
      </c>
      <c r="H4538" s="41">
        <f>IF(MOD(G4538,9)=0,9,MOD(G4538,9))</f>
        <v>4</v>
      </c>
      <c r="I4538" s="45" t="str">
        <f>IFERROR(MID("日月火水木金土",WEEKDAY(D4538),1),"")</f>
        <v>火</v>
      </c>
      <c r="J4538" s="304" t="s">
        <v>5316</v>
      </c>
      <c r="K4538" s="202" t="str">
        <f>VLOOKUP(F4538,石と花メイン,3,FALSE)</f>
        <v>◆柘榴石</v>
      </c>
      <c r="L4538" s="297" t="str">
        <f>VLOOKUP(F4538,石と花メイン,4,FALSE)</f>
        <v>エキナセア【紫馬簾菊】</v>
      </c>
      <c r="M4538" s="393">
        <f>IF(OR(MONTH(F4538)&lt;7,AND(MONTH(F4538)=7,DAY(F4538)&lt;=25)),
MOD(SUM((E4538-1901)*365,259),260),
MOD(SUM((E4538-1900)*365,259),260))</f>
        <v>24</v>
      </c>
      <c r="N4538" s="390">
        <f>IF(AND(MONTH(F4538)=7,DAY(F4538)&gt;25),1,
ROUNDDOWN((SUM(VLOOKUP(MONTH(F4538),D暦変換用数値,2,FALSE),DAY(F4538))/28)+1,0))</f>
        <v>3</v>
      </c>
      <c r="O4538" s="205">
        <f>IF(AND(MONTH(F4538)=7,DAY(F4538)&gt;25),DAY(F4538)-25,
MOD((SUM(VLOOKUP(MONTH(F4538),D暦変換用数値,2,FALSE),DAY(F4538))),28)+1)</f>
        <v>24</v>
      </c>
      <c r="P4538" s="406">
        <f>IF(OR(MONTH(F4538)&lt;7,AND(MONTH(F4538)=7,DAY(F4538)&lt;=25)),
MOD(SUM((E4538-1901)*365,(N4538-1)*28,O4538,258),260),
MOD(SUM((E4538-1900)*365,(N4538-1)*28,O4538,258),260))</f>
        <v>103</v>
      </c>
      <c r="Q4538" s="374" t="str">
        <f>VLOOKUP(MOD(P4538,4),色,2,FALSE)</f>
        <v>青い</v>
      </c>
      <c r="R4538" s="292" t="str">
        <f>VLOOKUP(MOD(P4538,13),銀河の音,2,FALSE)</f>
        <v>水晶の</v>
      </c>
      <c r="S4538" s="385" t="str">
        <f>VLOOKUP(MOD(P4538,20),太陽の紋章,2,FALSE)</f>
        <v>夜</v>
      </c>
      <c r="T4538" s="99" t="s">
        <v>473</v>
      </c>
    </row>
    <row r="4539" spans="1:20">
      <c r="A4539" s="50" t="str">
        <f>VLOOKUP(MOD(E4539,10),十干,2,FALSE)</f>
        <v>乙</v>
      </c>
      <c r="B4539" s="199" t="str">
        <f>VLOOKUP(MOD(E4539,12),十二支,3,FALSE)</f>
        <v xml:space="preserve">12 海 </v>
      </c>
      <c r="C4539" s="201" t="str">
        <f>VLOOKUP(F4539,星座,3,TRUE)</f>
        <v xml:space="preserve">08 軍 </v>
      </c>
      <c r="D4539" s="531">
        <v>9425</v>
      </c>
      <c r="E4539" s="1">
        <f>IFERROR(YEAR(D4539),LEFT(D4539,4))</f>
        <v>1925</v>
      </c>
      <c r="F4539" s="1" t="str">
        <f>IF(ISTEXT(D4539),RIGHT(D4539,5),TEXT(D4539,"mm/dd"))</f>
        <v>10/20</v>
      </c>
      <c r="G4539" s="39">
        <f>SUM(MID(E4539,1,1),MID(E4539,2,1),MID(E4539,3,1),MID(E4539,4,1),MID(F4539,1,1),MID(F4539,2,1),MID(F4539,4,1),MID(F4539,5,1))</f>
        <v>20</v>
      </c>
      <c r="H4539" s="41">
        <f>IF(MOD(G4539,9)=0,9,MOD(G4539,9))</f>
        <v>2</v>
      </c>
      <c r="I4539" s="45" t="str">
        <f>IFERROR(MID("日月火水木金土",WEEKDAY(D4539),1),"")</f>
        <v>火</v>
      </c>
      <c r="J4539" s="304" t="s">
        <v>3561</v>
      </c>
      <c r="K4539" s="202" t="str">
        <f>VLOOKUP(F4539,石と花メイン,3,FALSE)</f>
        <v>●蛋白石</v>
      </c>
      <c r="L4539" s="297" t="str">
        <f>VLOOKUP(F4539,石と花メイン,4,FALSE)</f>
        <v>麻【大麻草】</v>
      </c>
      <c r="M4539" s="393">
        <f>IF(OR(MONTH(F4539)&lt;7,AND(MONTH(F4539)=7,DAY(F4539)&lt;=25)),
MOD(SUM((E4539-1901)*365,259),260),
MOD(SUM((E4539-1900)*365,259),260))</f>
        <v>24</v>
      </c>
      <c r="N4539" s="390">
        <f>IF(AND(MONTH(F4539)=7,DAY(F4539)&gt;25),1,
ROUNDDOWN((SUM(VLOOKUP(MONTH(F4539),D暦変換用数値,2,FALSE),DAY(F4539))/28)+1,0))</f>
        <v>4</v>
      </c>
      <c r="O4539" s="205">
        <f>IF(AND(MONTH(F4539)=7,DAY(F4539)&gt;25),DAY(F4539)-25,
MOD((SUM(VLOOKUP(MONTH(F4539),D暦変換用数値,2,FALSE),DAY(F4539))),28)+1)</f>
        <v>3</v>
      </c>
      <c r="P4539" s="406">
        <f>IF(OR(MONTH(F4539)&lt;7,AND(MONTH(F4539)=7,DAY(F4539)&lt;=25)),
MOD(SUM((E4539-1901)*365,(N4539-1)*28,O4539,258),260),
MOD(SUM((E4539-1900)*365,(N4539-1)*28,O4539,258),260))</f>
        <v>110</v>
      </c>
      <c r="Q4539" s="375" t="str">
        <f>VLOOKUP(MOD(P4539,4),色,2,FALSE)</f>
        <v>白い</v>
      </c>
      <c r="R4539" s="293" t="str">
        <f>VLOOKUP(MOD(P4539,13),銀河の音,2,FALSE)</f>
        <v>律動の</v>
      </c>
      <c r="S4539" s="386" t="str">
        <f>VLOOKUP(MOD(P4539,20),太陽の紋章,2,FALSE)</f>
        <v>犬</v>
      </c>
      <c r="T4539" s="99" t="s">
        <v>474</v>
      </c>
    </row>
    <row r="4540" spans="1:20">
      <c r="A4540" s="50" t="str">
        <f>VLOOKUP(MOD(E4540,10),十干,2,FALSE)</f>
        <v>丁</v>
      </c>
      <c r="B4540" s="199" t="str">
        <f>VLOOKUP(MOD(E4540,12),十二支,3,FALSE)</f>
        <v xml:space="preserve">12 海 </v>
      </c>
      <c r="C4540" s="201" t="str">
        <f>VLOOKUP(F4540,星座,3,TRUE)</f>
        <v xml:space="preserve">08 軍 </v>
      </c>
      <c r="D4540" s="531">
        <v>13783</v>
      </c>
      <c r="E4540" s="1">
        <f>IFERROR(YEAR(D4540),LEFT(D4540,4))</f>
        <v>1937</v>
      </c>
      <c r="F4540" s="1" t="str">
        <f>IF(ISTEXT(D4540),RIGHT(D4540,5),TEXT(D4540,"mm/dd"))</f>
        <v>09/25</v>
      </c>
      <c r="G4540" s="39">
        <f>SUM(MID(E4540,1,1),MID(E4540,2,1),MID(E4540,3,1),MID(E4540,4,1),MID(F4540,1,1),MID(F4540,2,1),MID(F4540,4,1),MID(F4540,5,1))</f>
        <v>36</v>
      </c>
      <c r="H4540" s="41">
        <f>IF(MOD(G4540,9)=0,9,MOD(G4540,9))</f>
        <v>9</v>
      </c>
      <c r="I4540" s="45" t="str">
        <f>IFERROR(MID("日月火水木金土",WEEKDAY(D4540),1),"")</f>
        <v>土</v>
      </c>
      <c r="J4540" s="304" t="s">
        <v>3562</v>
      </c>
      <c r="K4540" s="202" t="str">
        <f>VLOOKUP(F4540,石と花メイン,3,FALSE)</f>
        <v>◆青玉</v>
      </c>
      <c r="L4540" s="297" t="str">
        <f>VLOOKUP(F4540,石と花メイン,4,FALSE)</f>
        <v>瑠璃苦菜【カタナンケ】</v>
      </c>
      <c r="M4540" s="393">
        <f>IF(OR(MONTH(F4540)&lt;7,AND(MONTH(F4540)=7,DAY(F4540)&lt;=25)),
MOD(SUM((E4540-1901)*365,259),260),
MOD(SUM((E4540-1900)*365,259),260))</f>
        <v>244</v>
      </c>
      <c r="N4540" s="390">
        <f>IF(AND(MONTH(F4540)=7,DAY(F4540)&gt;25),1,
ROUNDDOWN((SUM(VLOOKUP(MONTH(F4540),D暦変換用数値,2,FALSE),DAY(F4540))/28)+1,0))</f>
        <v>3</v>
      </c>
      <c r="O4540" s="205">
        <f>IF(AND(MONTH(F4540)=7,DAY(F4540)&gt;25),DAY(F4540)-25,
MOD((SUM(VLOOKUP(MONTH(F4540),D暦変換用数値,2,FALSE),DAY(F4540))),28)+1)</f>
        <v>6</v>
      </c>
      <c r="P4540" s="406">
        <f>IF(OR(MONTH(F4540)&lt;7,AND(MONTH(F4540)=7,DAY(F4540)&lt;=25)),
MOD(SUM((E4540-1901)*365,(N4540-1)*28,O4540,258),260),
MOD(SUM((E4540-1900)*365,(N4540-1)*28,O4540,258),260))</f>
        <v>45</v>
      </c>
      <c r="Q4540" s="372" t="str">
        <f>VLOOKUP(MOD(P4540,4),色,2,FALSE)</f>
        <v>赤い</v>
      </c>
      <c r="R4540" s="290" t="str">
        <f>VLOOKUP(MOD(P4540,13),銀河の音,2,FALSE)</f>
        <v>律動の</v>
      </c>
      <c r="S4540" s="383" t="str">
        <f>VLOOKUP(MOD(P4540,20),太陽の紋章,2,FALSE)</f>
        <v>蛇</v>
      </c>
      <c r="T4540" s="98" t="s">
        <v>3736</v>
      </c>
    </row>
    <row r="4541" spans="1:20">
      <c r="A4541" s="50" t="str">
        <f>VLOOKUP(MOD(E4541,10),十干,2,FALSE)</f>
        <v>丁</v>
      </c>
      <c r="B4541" s="199" t="str">
        <f>VLOOKUP(MOD(E4541,12),十二支,3,FALSE)</f>
        <v xml:space="preserve">12 海 </v>
      </c>
      <c r="C4541" s="201" t="str">
        <f>VLOOKUP(F4541,星座,3,TRUE)</f>
        <v xml:space="preserve">08 軍 </v>
      </c>
      <c r="D4541" s="531">
        <v>13801</v>
      </c>
      <c r="E4541" s="1">
        <f>IFERROR(YEAR(D4541),LEFT(D4541,4))</f>
        <v>1937</v>
      </c>
      <c r="F4541" s="1" t="str">
        <f>IF(ISTEXT(D4541),RIGHT(D4541,5),TEXT(D4541,"mm/dd"))</f>
        <v>10/13</v>
      </c>
      <c r="G4541" s="39">
        <f>SUM(MID(E4541,1,1),MID(E4541,2,1),MID(E4541,3,1),MID(E4541,4,1),MID(F4541,1,1),MID(F4541,2,1),MID(F4541,4,1),MID(F4541,5,1))</f>
        <v>25</v>
      </c>
      <c r="H4541" s="41">
        <f>IF(MOD(G4541,9)=0,9,MOD(G4541,9))</f>
        <v>7</v>
      </c>
      <c r="I4541" s="45" t="str">
        <f>IFERROR(MID("日月火水木金土",WEEKDAY(D4541),1),"")</f>
        <v>水</v>
      </c>
      <c r="J4541" s="304" t="s">
        <v>3569</v>
      </c>
      <c r="K4541" s="202" t="str">
        <f>VLOOKUP(F4541,石と花メイン,3,FALSE)</f>
        <v>◆柘榴石</v>
      </c>
      <c r="L4541" s="297" t="str">
        <f>VLOOKUP(F4541,石と花メイン,4,FALSE)</f>
        <v>エキナセア【紫馬簾菊】</v>
      </c>
      <c r="M4541" s="393">
        <f>IF(OR(MONTH(F4541)&lt;7,AND(MONTH(F4541)=7,DAY(F4541)&lt;=25)),
MOD(SUM((E4541-1901)*365,259),260),
MOD(SUM((E4541-1900)*365,259),260))</f>
        <v>244</v>
      </c>
      <c r="N4541" s="390">
        <f>IF(AND(MONTH(F4541)=7,DAY(F4541)&gt;25),1,
ROUNDDOWN((SUM(VLOOKUP(MONTH(F4541),D暦変換用数値,2,FALSE),DAY(F4541))/28)+1,0))</f>
        <v>3</v>
      </c>
      <c r="O4541" s="205">
        <f>IF(AND(MONTH(F4541)=7,DAY(F4541)&gt;25),DAY(F4541)-25,
MOD((SUM(VLOOKUP(MONTH(F4541),D暦変換用数値,2,FALSE),DAY(F4541))),28)+1)</f>
        <v>24</v>
      </c>
      <c r="P4541" s="406">
        <f>IF(OR(MONTH(F4541)&lt;7,AND(MONTH(F4541)=7,DAY(F4541)&lt;=25)),
MOD(SUM((E4541-1901)*365,(N4541-1)*28,O4541,258),260),
MOD(SUM((E4541-1900)*365,(N4541-1)*28,O4541,258),260))</f>
        <v>63</v>
      </c>
      <c r="Q4541" s="374" t="str">
        <f>VLOOKUP(MOD(P4541,4),色,2,FALSE)</f>
        <v>青い</v>
      </c>
      <c r="R4541" s="292" t="str">
        <f>VLOOKUP(MOD(P4541,13),銀河の音,2,FALSE)</f>
        <v>スペクトルの</v>
      </c>
      <c r="S4541" s="385" t="str">
        <f>VLOOKUP(MOD(P4541,20),太陽の紋章,2,FALSE)</f>
        <v>夜</v>
      </c>
      <c r="T4541" s="97" t="s">
        <v>1010</v>
      </c>
    </row>
    <row r="4542" spans="1:20">
      <c r="A4542" s="282" t="str">
        <f>VLOOKUP(MOD(E4542,10),十干,2,FALSE)</f>
        <v>丁</v>
      </c>
      <c r="B4542" s="283" t="str">
        <f>VLOOKUP(MOD(E4542,12),十二支,3,FALSE)</f>
        <v xml:space="preserve">12 海 </v>
      </c>
      <c r="C4542" s="287" t="str">
        <f>VLOOKUP(F4542,星座,3,TRUE)</f>
        <v xml:space="preserve">08 軍 </v>
      </c>
      <c r="D4542" s="533">
        <v>13810</v>
      </c>
      <c r="E4542" s="83">
        <f>IFERROR(YEAR(D4542),LEFT(D4542,4))</f>
        <v>1937</v>
      </c>
      <c r="F4542" s="83" t="str">
        <f>IF(ISTEXT(D4542),RIGHT(D4542,5),TEXT(D4542,"mm/dd"))</f>
        <v>10/22</v>
      </c>
      <c r="G4542" s="88">
        <f>SUM(MID(E4542,1,1),MID(E4542,2,1),MID(E4542,3,1),MID(E4542,4,1),MID(F4542,1,1),MID(F4542,2,1),MID(F4542,4,1),MID(F4542,5,1))</f>
        <v>25</v>
      </c>
      <c r="H4542" s="88">
        <f>IF(MOD(G4542,9)=0,9,MOD(G4542,9))</f>
        <v>7</v>
      </c>
      <c r="I4542" s="83" t="str">
        <f>IFERROR(MID("日月火水木金土",WEEKDAY(D4542),1),"")</f>
        <v>金</v>
      </c>
      <c r="J4542" s="303" t="s">
        <v>1222</v>
      </c>
      <c r="K4542" s="87" t="str">
        <f>VLOOKUP(F4542,石と花メイン,3,FALSE)</f>
        <v>◇金剛石</v>
      </c>
      <c r="L4542" s="296" t="str">
        <f>VLOOKUP(F4542,石と花メイン,4,FALSE)</f>
        <v>薄/芒【尾花】</v>
      </c>
      <c r="M4542" s="392">
        <f>IF(OR(MONTH(F4542)&lt;7,AND(MONTH(F4542)=7,DAY(F4542)&lt;=25)),
MOD(SUM((E4542-1901)*365,259),260),
MOD(SUM((E4542-1900)*365,259),260))</f>
        <v>244</v>
      </c>
      <c r="N4542" s="330">
        <f>IF(AND(MONTH(F4542)=7,DAY(F4542)&gt;25),1,
ROUNDDOWN((SUM(VLOOKUP(MONTH(F4542),D暦変換用数値,2,FALSE),DAY(F4542))/28)+1,0))</f>
        <v>4</v>
      </c>
      <c r="O4542" s="84">
        <f>IF(AND(MONTH(F4542)=7,DAY(F4542)&gt;25),DAY(F4542)-25,
MOD((SUM(VLOOKUP(MONTH(F4542),D暦変換用数値,2,FALSE),DAY(F4542))),28)+1)</f>
        <v>5</v>
      </c>
      <c r="P4542" s="405">
        <f>IF(OR(MONTH(F4542)&lt;7,AND(MONTH(F4542)=7,DAY(F4542)&lt;=25)),
MOD(SUM((E4542-1901)*365,(N4542-1)*28,O4542,258),260),
MOD(SUM((E4542-1900)*365,(N4542-1)*28,O4542,258),260))</f>
        <v>72</v>
      </c>
      <c r="Q4542" s="371" t="str">
        <f>VLOOKUP(MOD(P4542,4),色,2,FALSE)</f>
        <v>黄色い</v>
      </c>
      <c r="R4542" s="289" t="str">
        <f>VLOOKUP(MOD(P4542,13),銀河の音,2,FALSE)</f>
        <v>共振の</v>
      </c>
      <c r="S4542" s="382" t="str">
        <f>VLOOKUP(MOD(P4542,20),太陽の紋章,2,FALSE)</f>
        <v>人</v>
      </c>
      <c r="T4542" s="91" t="s">
        <v>3736</v>
      </c>
    </row>
    <row r="4543" spans="1:20">
      <c r="A4543" s="76" t="str">
        <f>VLOOKUP(MOD(E4543,10),十干,2,FALSE)</f>
        <v>丁</v>
      </c>
      <c r="B4543" s="199" t="str">
        <f>VLOOKUP(MOD(E4543,12),十二支,3,FALSE)</f>
        <v xml:space="preserve">12 海 </v>
      </c>
      <c r="C4543" s="201" t="str">
        <f>VLOOKUP(F4543,星座,3,TRUE)</f>
        <v xml:space="preserve">08 軍 </v>
      </c>
      <c r="D4543" s="534">
        <v>13810</v>
      </c>
      <c r="E4543" s="116">
        <f>IFERROR(YEAR(D4543),LEFT(D4543,4))</f>
        <v>1937</v>
      </c>
      <c r="F4543" s="116" t="str">
        <f>IF(ISTEXT(D4543),RIGHT(D4543,5),TEXT(D4543,"mm/dd"))</f>
        <v>10/22</v>
      </c>
      <c r="G4543" s="120">
        <f>SUM(MID(E4543,1,1),MID(E4543,2,1),MID(E4543,3,1),MID(E4543,4,1),MID(F4543,1,1),MID(F4543,2,1),MID(F4543,4,1),MID(F4543,5,1))</f>
        <v>25</v>
      </c>
      <c r="H4543" s="120">
        <f>IF(MOD(G4543,9)=0,9,MOD(G4543,9))</f>
        <v>7</v>
      </c>
      <c r="I4543" s="116" t="str">
        <f>IFERROR(MID("日月火水木金土",WEEKDAY(D4543),1),"")</f>
        <v>金</v>
      </c>
      <c r="J4543" s="306" t="s">
        <v>7628</v>
      </c>
      <c r="K4543" s="203" t="str">
        <f>VLOOKUP(F4543,石と花メイン,3,FALSE)</f>
        <v>◇金剛石</v>
      </c>
      <c r="L4543" s="299" t="str">
        <f>VLOOKUP(F4543,石と花メイン,4,FALSE)</f>
        <v>薄/芒【尾花】</v>
      </c>
      <c r="M4543" s="395">
        <f>IF(OR(MONTH(F4543)&lt;7,AND(MONTH(F4543)=7,DAY(F4543)&lt;=25)),
MOD(SUM((E4543-1901)*365,259),260),
MOD(SUM((E4543-1900)*365,259),260))</f>
        <v>244</v>
      </c>
      <c r="N4543" s="121">
        <f>IF(AND(MONTH(F4543)=7,DAY(F4543)&gt;25),1,
ROUNDDOWN((SUM(VLOOKUP(MONTH(F4543),D暦変換用数値,2,FALSE),DAY(F4543))/28)+1,0))</f>
        <v>4</v>
      </c>
      <c r="O4543" s="117">
        <f>IF(AND(MONTH(F4543)=7,DAY(F4543)&gt;25),DAY(F4543)-25,
MOD((SUM(VLOOKUP(MONTH(F4543),D暦変換用数値,2,FALSE),DAY(F4543))),28)+1)</f>
        <v>5</v>
      </c>
      <c r="P4543" s="408">
        <f>IF(OR(MONTH(F4543)&lt;7,AND(MONTH(F4543)=7,DAY(F4543)&lt;=25)),
MOD(SUM((E4543-1901)*365,(N4543-1)*28,O4543,258),260),
MOD(SUM((E4543-1900)*365,(N4543-1)*28,O4543,258),260))</f>
        <v>72</v>
      </c>
      <c r="Q4543" s="373" t="str">
        <f>VLOOKUP(MOD(P4543,4),色,2,FALSE)</f>
        <v>黄色い</v>
      </c>
      <c r="R4543" s="291" t="str">
        <f>VLOOKUP(MOD(P4543,13),銀河の音,2,FALSE)</f>
        <v>共振の</v>
      </c>
      <c r="S4543" s="384" t="str">
        <f>VLOOKUP(MOD(P4543,20),太陽の紋章,2,FALSE)</f>
        <v>人</v>
      </c>
      <c r="T4543" s="129" t="s">
        <v>8935</v>
      </c>
    </row>
    <row r="4544" spans="1:20">
      <c r="A4544" s="282" t="str">
        <f>VLOOKUP(MOD(E4544,10),十干,2,FALSE)</f>
        <v>己</v>
      </c>
      <c r="B4544" s="283" t="str">
        <f>VLOOKUP(MOD(E4544,12),十二支,3,FALSE)</f>
        <v xml:space="preserve">12 海 </v>
      </c>
      <c r="C4544" s="287" t="str">
        <f>VLOOKUP(F4544,星座,3,TRUE)</f>
        <v xml:space="preserve">08 軍 </v>
      </c>
      <c r="D4544" s="533">
        <v>18176</v>
      </c>
      <c r="E4544" s="83">
        <f>IFERROR(YEAR(D4544),LEFT(D4544,4))</f>
        <v>1949</v>
      </c>
      <c r="F4544" s="83" t="str">
        <f>IF(ISTEXT(D4544),RIGHT(D4544,5),TEXT(D4544,"mm/dd"))</f>
        <v>10/05</v>
      </c>
      <c r="G4544" s="88">
        <f>SUM(MID(E4544,1,1),MID(E4544,2,1),MID(E4544,3,1),MID(E4544,4,1),MID(F4544,1,1),MID(F4544,2,1),MID(F4544,4,1),MID(F4544,5,1))</f>
        <v>29</v>
      </c>
      <c r="H4544" s="88">
        <f>IF(MOD(G4544,9)=0,9,MOD(G4544,9))</f>
        <v>2</v>
      </c>
      <c r="I4544" s="83" t="str">
        <f>IFERROR(MID("日月火水木金土",WEEKDAY(D4544),1),"")</f>
        <v>水</v>
      </c>
      <c r="J4544" s="303" t="s">
        <v>1223</v>
      </c>
      <c r="K4544" s="87" t="str">
        <f>VLOOKUP(F4544,石と花メイン,3,FALSE)</f>
        <v>◆藍玉</v>
      </c>
      <c r="L4544" s="296" t="str">
        <f>VLOOKUP(F4544,石と花メイン,4,FALSE)</f>
        <v>枸杞</v>
      </c>
      <c r="M4544" s="392">
        <f>IF(OR(MONTH(F4544)&lt;7,AND(MONTH(F4544)=7,DAY(F4544)&lt;=25)),
MOD(SUM((E4544-1901)*365,259),260),
MOD(SUM((E4544-1900)*365,259),260))</f>
        <v>204</v>
      </c>
      <c r="N4544" s="330">
        <f>IF(AND(MONTH(F4544)=7,DAY(F4544)&gt;25),1,
ROUNDDOWN((SUM(VLOOKUP(MONTH(F4544),D暦変換用数値,2,FALSE),DAY(F4544))/28)+1,0))</f>
        <v>3</v>
      </c>
      <c r="O4544" s="84">
        <f>IF(AND(MONTH(F4544)=7,DAY(F4544)&gt;25),DAY(F4544)-25,
MOD((SUM(VLOOKUP(MONTH(F4544),D暦変換用数値,2,FALSE),DAY(F4544))),28)+1)</f>
        <v>16</v>
      </c>
      <c r="P4544" s="405">
        <f>IF(OR(MONTH(F4544)&lt;7,AND(MONTH(F4544)=7,DAY(F4544)&lt;=25)),
MOD(SUM((E4544-1901)*365,(N4544-1)*28,O4544,258),260),
MOD(SUM((E4544-1900)*365,(N4544-1)*28,O4544,258),260))</f>
        <v>15</v>
      </c>
      <c r="Q4544" s="371" t="str">
        <f>VLOOKUP(MOD(P4544,4),色,2,FALSE)</f>
        <v>青い</v>
      </c>
      <c r="R4544" s="289" t="str">
        <f>VLOOKUP(MOD(P4544,13),銀河の音,2,FALSE)</f>
        <v>月の</v>
      </c>
      <c r="S4544" s="382" t="str">
        <f>VLOOKUP(MOD(P4544,20),太陽の紋章,2,FALSE)</f>
        <v>鷲</v>
      </c>
      <c r="T4544" s="92" t="s">
        <v>6140</v>
      </c>
    </row>
    <row r="4545" spans="1:20">
      <c r="A4545" s="50" t="str">
        <f>VLOOKUP(MOD(E4545,10),十干,2,FALSE)</f>
        <v>己</v>
      </c>
      <c r="B4545" s="199" t="str">
        <f>VLOOKUP(MOD(E4545,12),十二支,3,FALSE)</f>
        <v xml:space="preserve">12 海 </v>
      </c>
      <c r="C4545" s="201" t="str">
        <f>VLOOKUP(F4545,星座,3,TRUE)</f>
        <v xml:space="preserve">08 軍 </v>
      </c>
      <c r="D4545" s="531">
        <v>18176</v>
      </c>
      <c r="E4545" s="1">
        <f>IFERROR(YEAR(D4545),LEFT(D4545,4))</f>
        <v>1949</v>
      </c>
      <c r="F4545" s="1" t="str">
        <f>IF(ISTEXT(D4545),RIGHT(D4545,5),TEXT(D4545,"mm/dd"))</f>
        <v>10/05</v>
      </c>
      <c r="G4545" s="39">
        <f>SUM(MID(E4545,1,1),MID(E4545,2,1),MID(E4545,3,1),MID(E4545,4,1),MID(F4545,1,1),MID(F4545,2,1),MID(F4545,4,1),MID(F4545,5,1))</f>
        <v>29</v>
      </c>
      <c r="H4545" s="41">
        <f>IF(MOD(G4545,9)=0,9,MOD(G4545,9))</f>
        <v>2</v>
      </c>
      <c r="I4545" s="45" t="str">
        <f>IFERROR(MID("日月火水木金土",WEEKDAY(D4545),1),"")</f>
        <v>水</v>
      </c>
      <c r="J4545" s="304" t="s">
        <v>3570</v>
      </c>
      <c r="K4545" s="202" t="str">
        <f>VLOOKUP(F4545,石と花メイン,3,FALSE)</f>
        <v>◆藍玉</v>
      </c>
      <c r="L4545" s="297" t="str">
        <f>VLOOKUP(F4545,石と花メイン,4,FALSE)</f>
        <v>枸杞</v>
      </c>
      <c r="M4545" s="393">
        <f>IF(OR(MONTH(F4545)&lt;7,AND(MONTH(F4545)=7,DAY(F4545)&lt;=25)),
MOD(SUM((E4545-1901)*365,259),260),
MOD(SUM((E4545-1900)*365,259),260))</f>
        <v>204</v>
      </c>
      <c r="N4545" s="390">
        <f>IF(AND(MONTH(F4545)=7,DAY(F4545)&gt;25),1,
ROUNDDOWN((SUM(VLOOKUP(MONTH(F4545),D暦変換用数値,2,FALSE),DAY(F4545))/28)+1,0))</f>
        <v>3</v>
      </c>
      <c r="O4545" s="205">
        <f>IF(AND(MONTH(F4545)=7,DAY(F4545)&gt;25),DAY(F4545)-25,
MOD((SUM(VLOOKUP(MONTH(F4545),D暦変換用数値,2,FALSE),DAY(F4545))),28)+1)</f>
        <v>16</v>
      </c>
      <c r="P4545" s="406">
        <f>IF(OR(MONTH(F4545)&lt;7,AND(MONTH(F4545)=7,DAY(F4545)&lt;=25)),
MOD(SUM((E4545-1901)*365,(N4545-1)*28,O4545,258),260),
MOD(SUM((E4545-1900)*365,(N4545-1)*28,O4545,258),260))</f>
        <v>15</v>
      </c>
      <c r="Q4545" s="374" t="str">
        <f>VLOOKUP(MOD(P4545,4),色,2,FALSE)</f>
        <v>青い</v>
      </c>
      <c r="R4545" s="292" t="str">
        <f>VLOOKUP(MOD(P4545,13),銀河の音,2,FALSE)</f>
        <v>月の</v>
      </c>
      <c r="S4545" s="385" t="str">
        <f>VLOOKUP(MOD(P4545,20),太陽の紋章,2,FALSE)</f>
        <v>鷲</v>
      </c>
      <c r="T4545" s="98" t="s">
        <v>3736</v>
      </c>
    </row>
    <row r="4546" spans="1:20">
      <c r="A4546" s="50" t="str">
        <f>VLOOKUP(MOD(E4546,10),十干,2,FALSE)</f>
        <v>己</v>
      </c>
      <c r="B4546" s="199" t="str">
        <f>VLOOKUP(MOD(E4546,12),十二支,3,FALSE)</f>
        <v xml:space="preserve">12 海 </v>
      </c>
      <c r="C4546" s="201" t="str">
        <f>VLOOKUP(F4546,星座,3,TRUE)</f>
        <v xml:space="preserve">08 軍 </v>
      </c>
      <c r="D4546" s="531">
        <v>18179</v>
      </c>
      <c r="E4546" s="1">
        <f>IFERROR(YEAR(D4546),LEFT(D4546,4))</f>
        <v>1949</v>
      </c>
      <c r="F4546" s="1" t="str">
        <f>IF(ISTEXT(D4546),RIGHT(D4546,5),TEXT(D4546,"mm/dd"))</f>
        <v>10/08</v>
      </c>
      <c r="G4546" s="39">
        <f>SUM(MID(E4546,1,1),MID(E4546,2,1),MID(E4546,3,1),MID(E4546,4,1),MID(F4546,1,1),MID(F4546,2,1),MID(F4546,4,1),MID(F4546,5,1))</f>
        <v>32</v>
      </c>
      <c r="H4546" s="41">
        <f>IF(MOD(G4546,9)=0,9,MOD(G4546,9))</f>
        <v>5</v>
      </c>
      <c r="I4546" s="45" t="str">
        <f>IFERROR(MID("日月火水木金土",WEEKDAY(D4546),1),"")</f>
        <v>土</v>
      </c>
      <c r="J4546" s="304" t="s">
        <v>3571</v>
      </c>
      <c r="K4546" s="202" t="str">
        <f>VLOOKUP(F4546,石と花メイン,3,FALSE)</f>
        <v>○真珠</v>
      </c>
      <c r="L4546" s="297" t="str">
        <f>VLOOKUP(F4546,石と花メイン,4,FALSE)</f>
        <v>野牡丹【スパイダーフラワー】</v>
      </c>
      <c r="M4546" s="393">
        <f>IF(OR(MONTH(F4546)&lt;7,AND(MONTH(F4546)=7,DAY(F4546)&lt;=25)),
MOD(SUM((E4546-1901)*365,259),260),
MOD(SUM((E4546-1900)*365,259),260))</f>
        <v>204</v>
      </c>
      <c r="N4546" s="390">
        <f>IF(AND(MONTH(F4546)=7,DAY(F4546)&gt;25),1,
ROUNDDOWN((SUM(VLOOKUP(MONTH(F4546),D暦変換用数値,2,FALSE),DAY(F4546))/28)+1,0))</f>
        <v>3</v>
      </c>
      <c r="O4546" s="205">
        <f>IF(AND(MONTH(F4546)=7,DAY(F4546)&gt;25),DAY(F4546)-25,
MOD((SUM(VLOOKUP(MONTH(F4546),D暦変換用数値,2,FALSE),DAY(F4546))),28)+1)</f>
        <v>19</v>
      </c>
      <c r="P4546" s="406">
        <f>IF(OR(MONTH(F4546)&lt;7,AND(MONTH(F4546)=7,DAY(F4546)&lt;=25)),
MOD(SUM((E4546-1901)*365,(N4546-1)*28,O4546,258),260),
MOD(SUM((E4546-1900)*365,(N4546-1)*28,O4546,258),260))</f>
        <v>18</v>
      </c>
      <c r="Q4546" s="375" t="str">
        <f>VLOOKUP(MOD(P4546,4),色,2,FALSE)</f>
        <v>白い</v>
      </c>
      <c r="R4546" s="293" t="str">
        <f>VLOOKUP(MOD(P4546,13),銀河の音,2,FALSE)</f>
        <v>倍音の</v>
      </c>
      <c r="S4546" s="386" t="str">
        <f>VLOOKUP(MOD(P4546,20),太陽の紋章,2,FALSE)</f>
        <v>鏡</v>
      </c>
      <c r="T4546" s="97" t="s">
        <v>1011</v>
      </c>
    </row>
    <row r="4547" spans="1:20">
      <c r="A4547" s="334" t="str">
        <f>VLOOKUP(MOD(E4547,10),十干,2,FALSE)</f>
        <v>己</v>
      </c>
      <c r="B4547" s="331" t="str">
        <f>VLOOKUP(MOD(E4547,12),十二支,3,FALSE)</f>
        <v xml:space="preserve">12 海 </v>
      </c>
      <c r="C4547" s="336" t="str">
        <f>VLOOKUP(F4547,星座,3,TRUE)</f>
        <v xml:space="preserve">08 軍 </v>
      </c>
      <c r="D4547" s="540">
        <v>18183</v>
      </c>
      <c r="E4547" s="131">
        <f>IFERROR(YEAR(D4547),LEFT(D4547,4))</f>
        <v>1949</v>
      </c>
      <c r="F4547" s="538" t="str">
        <f>IF(ISTEXT(D4547),RIGHT(D4547,5),TEXT(D4547,"mm/dd"))</f>
        <v>10/12</v>
      </c>
      <c r="G4547" s="133">
        <f>SUM(MID(E4547,1,1),MID(E4547,2,1),MID(E4547,3,1),MID(E4547,4,1),MID(F4547,1,1),MID(F4547,2,1),MID(F4547,4,1),MID(F4547,5,1))</f>
        <v>27</v>
      </c>
      <c r="H4547" s="133">
        <f>IF(MOD(G4547,9)=0,9,MOD(G4547,9))</f>
        <v>9</v>
      </c>
      <c r="I4547" s="131" t="str">
        <f>IFERROR(MID("日月火水木金土",WEEKDAY(D4547),1),"")</f>
        <v>水</v>
      </c>
      <c r="J4547" s="306" t="s">
        <v>9084</v>
      </c>
      <c r="K4547" s="335" t="str">
        <f>VLOOKUP(F4547,石と花メイン,3,FALSE)</f>
        <v>◆黄玉</v>
      </c>
      <c r="L4547" s="302" t="str">
        <f>VLOOKUP(F4547,石と花メイン,4,FALSE)</f>
        <v>苔桃</v>
      </c>
      <c r="M4547" s="396">
        <f>IF(OR(MONTH(F4547)&lt;7,AND(MONTH(F4547)=7,DAY(F4547)&lt;=25)),
MOD(SUM((E4547-1901)*365,259),260),
MOD(SUM((E4547-1900)*365,259),260))</f>
        <v>204</v>
      </c>
      <c r="N4547" s="335">
        <f>IF(AND(MONTH(F4547)=7,DAY(F4547)&gt;25),1,
ROUNDDOWN((SUM(VLOOKUP(MONTH(F4547),D暦変換用数値,2,FALSE),DAY(F4547))/28)+1,0))</f>
        <v>3</v>
      </c>
      <c r="O4547" s="132">
        <f>IF(AND(MONTH(F4547)=7,DAY(F4547)&gt;25),DAY(F4547)-25,
MOD((SUM(VLOOKUP(MONTH(F4547),D暦変換用数値,2,FALSE),DAY(F4547))),28)+1)</f>
        <v>23</v>
      </c>
      <c r="P4547" s="404">
        <f>IF(OR(MONTH(F4547)&lt;7,AND(MONTH(F4547)=7,DAY(F4547)&lt;=25)),
MOD(SUM((E4547-1901)*365,(N4547-1)*28,O4547,258),260),
MOD(SUM((E4547-1900)*365,(N4547-1)*28,O4547,258),260))</f>
        <v>22</v>
      </c>
      <c r="Q4547" s="376" t="str">
        <f>VLOOKUP(MOD(P4547,4),色,2,FALSE)</f>
        <v>白い</v>
      </c>
      <c r="R4547" s="333" t="str">
        <f>VLOOKUP(MOD(P4547,13),銀河の音,2,FALSE)</f>
        <v>太陽の</v>
      </c>
      <c r="S4547" s="387" t="str">
        <f>VLOOKUP(MOD(P4547,20),太陽の紋章,2,FALSE)</f>
        <v>風</v>
      </c>
      <c r="T4547" s="127" t="s">
        <v>9085</v>
      </c>
    </row>
    <row r="4548" spans="1:20">
      <c r="A4548" s="76" t="str">
        <f>VLOOKUP(MOD(E4548,10),十干,2,FALSE)</f>
        <v>辛</v>
      </c>
      <c r="B4548" s="199" t="str">
        <f>VLOOKUP(MOD(E4548,12),十二支,3,FALSE)</f>
        <v xml:space="preserve">12 海 </v>
      </c>
      <c r="C4548" s="201" t="str">
        <f>VLOOKUP(F4548,星座,3,TRUE)</f>
        <v xml:space="preserve">08 軍 </v>
      </c>
      <c r="D4548" s="534">
        <v>22551</v>
      </c>
      <c r="E4548" s="116">
        <f>IFERROR(YEAR(D4548),LEFT(D4548,4))</f>
        <v>1961</v>
      </c>
      <c r="F4548" s="116" t="str">
        <f>IF(ISTEXT(D4548),RIGHT(D4548,5),TEXT(D4548,"mm/dd"))</f>
        <v>09/27</v>
      </c>
      <c r="G4548" s="120">
        <f>SUM(MID(E4548,1,1),MID(E4548,2,1),MID(E4548,3,1),MID(E4548,4,1),MID(F4548,1,1),MID(F4548,2,1),MID(F4548,4,1),MID(F4548,5,1))</f>
        <v>35</v>
      </c>
      <c r="H4548" s="120">
        <f>IF(MOD(G4548,9)=0,9,MOD(G4548,9))</f>
        <v>8</v>
      </c>
      <c r="I4548" s="116" t="str">
        <f>IFERROR(MID("日月火水木金土",WEEKDAY(D4548),1),"")</f>
        <v>水</v>
      </c>
      <c r="J4548" s="306" t="s">
        <v>6833</v>
      </c>
      <c r="K4548" s="203" t="str">
        <f>VLOOKUP(F4548,石と花メイン,3,FALSE)</f>
        <v>◇金剛石</v>
      </c>
      <c r="L4548" s="299" t="str">
        <f>VLOOKUP(F4548,石と花メイン,4,FALSE)</f>
        <v>コスモス【秋桜】</v>
      </c>
      <c r="M4548" s="395">
        <f>IF(OR(MONTH(F4548)&lt;7,AND(MONTH(F4548)=7,DAY(F4548)&lt;=25)),
MOD(SUM((E4548-1901)*365,259),260),
MOD(SUM((E4548-1900)*365,259),260))</f>
        <v>164</v>
      </c>
      <c r="N4548" s="121">
        <f>IF(AND(MONTH(F4548)=7,DAY(F4548)&gt;25),1,
ROUNDDOWN((SUM(VLOOKUP(MONTH(F4548),D暦変換用数値,2,FALSE),DAY(F4548))/28)+1,0))</f>
        <v>3</v>
      </c>
      <c r="O4548" s="117">
        <f>IF(AND(MONTH(F4548)=7,DAY(F4548)&gt;25),DAY(F4548)-25,
MOD((SUM(VLOOKUP(MONTH(F4548),D暦変換用数値,2,FALSE),DAY(F4548))),28)+1)</f>
        <v>8</v>
      </c>
      <c r="P4548" s="408">
        <f>IF(OR(MONTH(F4548)&lt;7,AND(MONTH(F4548)=7,DAY(F4548)&lt;=25)),
MOD(SUM((E4548-1901)*365,(N4548-1)*28,O4548,258),260),
MOD(SUM((E4548-1900)*365,(N4548-1)*28,O4548,258),260))</f>
        <v>227</v>
      </c>
      <c r="Q4548" s="374" t="str">
        <f>VLOOKUP(MOD(P4548,4),色,2,FALSE)</f>
        <v>青い</v>
      </c>
      <c r="R4548" s="292" t="str">
        <f>VLOOKUP(MOD(P4548,13),銀河の音,2,FALSE)</f>
        <v>律動の</v>
      </c>
      <c r="S4548" s="385" t="str">
        <f>VLOOKUP(MOD(P4548,20),太陽の紋章,2,FALSE)</f>
        <v>手</v>
      </c>
      <c r="T4548" s="119" t="s">
        <v>6837</v>
      </c>
    </row>
    <row r="4549" spans="1:20">
      <c r="A4549" s="50" t="str">
        <f>VLOOKUP(MOD(E4549,10),十干,2,FALSE)</f>
        <v>辛</v>
      </c>
      <c r="B4549" s="199" t="str">
        <f>VLOOKUP(MOD(E4549,12),十二支,3,FALSE)</f>
        <v xml:space="preserve">12 海 </v>
      </c>
      <c r="C4549" s="201" t="str">
        <f>VLOOKUP(F4549,星座,3,TRUE)</f>
        <v xml:space="preserve">08 軍 </v>
      </c>
      <c r="D4549" s="531">
        <v>22560</v>
      </c>
      <c r="E4549" s="1">
        <f>IFERROR(YEAR(D4549),LEFT(D4549,4))</f>
        <v>1961</v>
      </c>
      <c r="F4549" s="1" t="str">
        <f>IF(ISTEXT(D4549),RIGHT(D4549,5),TEXT(D4549,"mm/dd"))</f>
        <v>10/06</v>
      </c>
      <c r="G4549" s="39">
        <f>SUM(MID(E4549,1,1),MID(E4549,2,1),MID(E4549,3,1),MID(E4549,4,1),MID(F4549,1,1),MID(F4549,2,1),MID(F4549,4,1),MID(F4549,5,1))</f>
        <v>24</v>
      </c>
      <c r="H4549" s="41">
        <f>IF(MOD(G4549,9)=0,9,MOD(G4549,9))</f>
        <v>6</v>
      </c>
      <c r="I4549" s="45" t="str">
        <f>IFERROR(MID("日月火水木金土",WEEKDAY(D4549),1),"")</f>
        <v>金</v>
      </c>
      <c r="J4549" s="304" t="s">
        <v>3572</v>
      </c>
      <c r="K4549" s="202" t="str">
        <f>VLOOKUP(F4549,石と花メイン,3,FALSE)</f>
        <v>◆紅玉</v>
      </c>
      <c r="L4549" s="297" t="str">
        <f>VLOOKUP(F4549,石と花メイン,4,FALSE)</f>
        <v>梅擬</v>
      </c>
      <c r="M4549" s="393">
        <f>IF(OR(MONTH(F4549)&lt;7,AND(MONTH(F4549)=7,DAY(F4549)&lt;=25)),
MOD(SUM((E4549-1901)*365,259),260),
MOD(SUM((E4549-1900)*365,259),260))</f>
        <v>164</v>
      </c>
      <c r="N4549" s="390">
        <f>IF(AND(MONTH(F4549)=7,DAY(F4549)&gt;25),1,
ROUNDDOWN((SUM(VLOOKUP(MONTH(F4549),D暦変換用数値,2,FALSE),DAY(F4549))/28)+1,0))</f>
        <v>3</v>
      </c>
      <c r="O4549" s="205">
        <f>IF(AND(MONTH(F4549)=7,DAY(F4549)&gt;25),DAY(F4549)-25,
MOD((SUM(VLOOKUP(MONTH(F4549),D暦変換用数値,2,FALSE),DAY(F4549))),28)+1)</f>
        <v>17</v>
      </c>
      <c r="P4549" s="406">
        <f>IF(OR(MONTH(F4549)&lt;7,AND(MONTH(F4549)=7,DAY(F4549)&lt;=25)),
MOD(SUM((E4549-1901)*365,(N4549-1)*28,O4549,258),260),
MOD(SUM((E4549-1900)*365,(N4549-1)*28,O4549,258),260))</f>
        <v>236</v>
      </c>
      <c r="Q4549" s="373" t="str">
        <f>VLOOKUP(MOD(P4549,4),色,2,FALSE)</f>
        <v>黄色い</v>
      </c>
      <c r="R4549" s="291" t="str">
        <f>VLOOKUP(MOD(P4549,13),銀河の音,2,FALSE)</f>
        <v>月の</v>
      </c>
      <c r="S4549" s="384" t="str">
        <f>VLOOKUP(MOD(P4549,20),太陽の紋章,2,FALSE)</f>
        <v>戦士</v>
      </c>
      <c r="T4549" s="98"/>
    </row>
    <row r="4550" spans="1:20">
      <c r="A4550" s="50" t="str">
        <f>VLOOKUP(MOD(E4550,10),十干,2,FALSE)</f>
        <v>辛</v>
      </c>
      <c r="B4550" s="199" t="str">
        <f>VLOOKUP(MOD(E4550,12),十二支,3,FALSE)</f>
        <v xml:space="preserve">12 海 </v>
      </c>
      <c r="C4550" s="201" t="str">
        <f>VLOOKUP(F4550,星座,3,TRUE)</f>
        <v xml:space="preserve">08 軍 </v>
      </c>
      <c r="D4550" s="531">
        <v>22571</v>
      </c>
      <c r="E4550" s="1">
        <f>IFERROR(YEAR(D4550),LEFT(D4550,4))</f>
        <v>1961</v>
      </c>
      <c r="F4550" s="1" t="str">
        <f>IF(ISTEXT(D4550),RIGHT(D4550,5),TEXT(D4550,"mm/dd"))</f>
        <v>10/17</v>
      </c>
      <c r="G4550" s="39">
        <f>SUM(MID(E4550,1,1),MID(E4550,2,1),MID(E4550,3,1),MID(E4550,4,1),MID(F4550,1,1),MID(F4550,2,1),MID(F4550,4,1),MID(F4550,5,1))</f>
        <v>26</v>
      </c>
      <c r="H4550" s="41">
        <f>IF(MOD(G4550,9)=0,9,MOD(G4550,9))</f>
        <v>8</v>
      </c>
      <c r="I4550" s="45" t="str">
        <f>IFERROR(MID("日月火水木金土",WEEKDAY(D4550),1),"")</f>
        <v>火</v>
      </c>
      <c r="J4550" s="304" t="s">
        <v>3573</v>
      </c>
      <c r="K4550" s="202" t="str">
        <f>VLOOKUP(F4550,石と花メイン,3,FALSE)</f>
        <v>■紅玉髄</v>
      </c>
      <c r="L4550" s="297" t="str">
        <f>VLOOKUP(F4550,石と花メイン,4,FALSE)</f>
        <v>葡萄</v>
      </c>
      <c r="M4550" s="393">
        <f>IF(OR(MONTH(F4550)&lt;7,AND(MONTH(F4550)=7,DAY(F4550)&lt;=25)),
MOD(SUM((E4550-1901)*365,259),260),
MOD(SUM((E4550-1900)*365,259),260))</f>
        <v>164</v>
      </c>
      <c r="N4550" s="390">
        <f>IF(AND(MONTH(F4550)=7,DAY(F4550)&gt;25),1,
ROUNDDOWN((SUM(VLOOKUP(MONTH(F4550),D暦変換用数値,2,FALSE),DAY(F4550))/28)+1,0))</f>
        <v>3</v>
      </c>
      <c r="O4550" s="205">
        <f>IF(AND(MONTH(F4550)=7,DAY(F4550)&gt;25),DAY(F4550)-25,
MOD((SUM(VLOOKUP(MONTH(F4550),D暦変換用数値,2,FALSE),DAY(F4550))),28)+1)</f>
        <v>28</v>
      </c>
      <c r="P4550" s="406">
        <f>IF(OR(MONTH(F4550)&lt;7,AND(MONTH(F4550)=7,DAY(F4550)&lt;=25)),
MOD(SUM((E4550-1901)*365,(N4550-1)*28,O4550,258),260),
MOD(SUM((E4550-1900)*365,(N4550-1)*28,O4550,258),260))</f>
        <v>247</v>
      </c>
      <c r="Q4550" s="374" t="str">
        <f>VLOOKUP(MOD(P4550,4),色,2,FALSE)</f>
        <v>青い</v>
      </c>
      <c r="R4550" s="292" t="str">
        <f>VLOOKUP(MOD(P4550,13),銀河の音,2,FALSE)</f>
        <v>宇宙の</v>
      </c>
      <c r="S4550" s="385" t="str">
        <f>VLOOKUP(MOD(P4550,20),太陽の紋章,2,FALSE)</f>
        <v>手</v>
      </c>
      <c r="T4550" s="98" t="s">
        <v>3736</v>
      </c>
    </row>
    <row r="4551" spans="1:20">
      <c r="A4551" s="50" t="str">
        <f>VLOOKUP(MOD(E4551,10),十干,2,FALSE)</f>
        <v>辛</v>
      </c>
      <c r="B4551" s="199" t="str">
        <f>VLOOKUP(MOD(E4551,12),十二支,3,FALSE)</f>
        <v xml:space="preserve">12 海 </v>
      </c>
      <c r="C4551" s="201" t="str">
        <f>VLOOKUP(F4551,星座,3,TRUE)</f>
        <v xml:space="preserve">08 軍 </v>
      </c>
      <c r="D4551" s="531">
        <v>22576</v>
      </c>
      <c r="E4551" s="1">
        <f>IFERROR(YEAR(D4551),LEFT(D4551,4))</f>
        <v>1961</v>
      </c>
      <c r="F4551" s="1" t="str">
        <f>IF(ISTEXT(D4551),RIGHT(D4551,5),TEXT(D4551,"mm/dd"))</f>
        <v>10/22</v>
      </c>
      <c r="G4551" s="39">
        <f>SUM(MID(E4551,1,1),MID(E4551,2,1),MID(E4551,3,1),MID(E4551,4,1),MID(F4551,1,1),MID(F4551,2,1),MID(F4551,4,1),MID(F4551,5,1))</f>
        <v>22</v>
      </c>
      <c r="H4551" s="41">
        <f>IF(MOD(G4551,9)=0,9,MOD(G4551,9))</f>
        <v>4</v>
      </c>
      <c r="I4551" s="45" t="str">
        <f>IFERROR(MID("日月火水木金土",WEEKDAY(D4551),1),"")</f>
        <v>日</v>
      </c>
      <c r="J4551" s="304" t="s">
        <v>3574</v>
      </c>
      <c r="K4551" s="202" t="str">
        <f>VLOOKUP(F4551,石と花メイン,3,FALSE)</f>
        <v>◇金剛石</v>
      </c>
      <c r="L4551" s="297" t="str">
        <f>VLOOKUP(F4551,石と花メイン,4,FALSE)</f>
        <v>薄/芒【尾花】</v>
      </c>
      <c r="M4551" s="393">
        <f>IF(OR(MONTH(F4551)&lt;7,AND(MONTH(F4551)=7,DAY(F4551)&lt;=25)),
MOD(SUM((E4551-1901)*365,259),260),
MOD(SUM((E4551-1900)*365,259),260))</f>
        <v>164</v>
      </c>
      <c r="N4551" s="390">
        <f>IF(AND(MONTH(F4551)=7,DAY(F4551)&gt;25),1,
ROUNDDOWN((SUM(VLOOKUP(MONTH(F4551),D暦変換用数値,2,FALSE),DAY(F4551))/28)+1,0))</f>
        <v>4</v>
      </c>
      <c r="O4551" s="205">
        <f>IF(AND(MONTH(F4551)=7,DAY(F4551)&gt;25),DAY(F4551)-25,
MOD((SUM(VLOOKUP(MONTH(F4551),D暦変換用数値,2,FALSE),DAY(F4551))),28)+1)</f>
        <v>5</v>
      </c>
      <c r="P4551" s="406">
        <f>IF(OR(MONTH(F4551)&lt;7,AND(MONTH(F4551)=7,DAY(F4551)&lt;=25)),
MOD(SUM((E4551-1901)*365,(N4551-1)*28,O4551,258),260),
MOD(SUM((E4551-1900)*365,(N4551-1)*28,O4551,258),260))</f>
        <v>252</v>
      </c>
      <c r="Q4551" s="373" t="str">
        <f>VLOOKUP(MOD(P4551,4),色,2,FALSE)</f>
        <v>黄色い</v>
      </c>
      <c r="R4551" s="291" t="str">
        <f>VLOOKUP(MOD(P4551,13),銀河の音,2,FALSE)</f>
        <v>倍音の</v>
      </c>
      <c r="S4551" s="384" t="str">
        <f>VLOOKUP(MOD(P4551,20),太陽の紋章,2,FALSE)</f>
        <v>人</v>
      </c>
      <c r="T4551" s="111" t="s">
        <v>2229</v>
      </c>
    </row>
    <row r="4552" spans="1:20">
      <c r="A4552" s="50" t="str">
        <f>VLOOKUP(MOD(E4552,10),十干,2,FALSE)</f>
        <v>癸</v>
      </c>
      <c r="B4552" s="199" t="str">
        <f>VLOOKUP(MOD(E4552,12),十二支,3,FALSE)</f>
        <v xml:space="preserve">12 海 </v>
      </c>
      <c r="C4552" s="201" t="str">
        <f>VLOOKUP(F4552,星座,3,TRUE)</f>
        <v xml:space="preserve">08 軍 </v>
      </c>
      <c r="D4552" s="535">
        <v>26946</v>
      </c>
      <c r="E4552" s="45">
        <f>IFERROR(YEAR(D4552),LEFT(D4552,4))</f>
        <v>1973</v>
      </c>
      <c r="F4552" s="45" t="str">
        <f>IF(ISTEXT(D4552),RIGHT(D4552,5),TEXT(D4552,"mm/dd"))</f>
        <v>10/09</v>
      </c>
      <c r="G4552" s="41">
        <f>SUM(MID(E4552,1,1),MID(E4552,2,1),MID(E4552,3,1),MID(E4552,4,1),MID(F4552,1,1),MID(F4552,2,1),MID(F4552,4,1),MID(F4552,5,1))</f>
        <v>30</v>
      </c>
      <c r="H4552" s="41">
        <f>IF(MOD(G4552,9)=0,9,MOD(G4552,9))</f>
        <v>3</v>
      </c>
      <c r="I4552" s="45" t="str">
        <f>IFERROR(MID("日月火水木金土",WEEKDAY(D4552),1),"")</f>
        <v>火</v>
      </c>
      <c r="J4552" s="305" t="s">
        <v>4457</v>
      </c>
      <c r="K4552" s="203" t="str">
        <f>VLOOKUP(F4552,石と花メイン,3,FALSE)</f>
        <v>●珪孔雀石</v>
      </c>
      <c r="L4552" s="298" t="str">
        <f>VLOOKUP(F4552,石と花メイン,4,FALSE)</f>
        <v>フェンネル【茴香】</v>
      </c>
      <c r="M4552" s="394">
        <f>IF(OR(MONTH(F4552)&lt;7,AND(MONTH(F4552)=7,DAY(F4552)&lt;=25)),
MOD(SUM((E4552-1901)*365,259),260),
MOD(SUM((E4552-1900)*365,259),260))</f>
        <v>124</v>
      </c>
      <c r="N4552" s="391">
        <f>IF(AND(MONTH(F4552)=7,DAY(F4552)&gt;25),1,
ROUNDDOWN((SUM(VLOOKUP(MONTH(F4552),D暦変換用数値,2,FALSE),DAY(F4552))/28)+1,0))</f>
        <v>3</v>
      </c>
      <c r="O4552" s="46">
        <f>IF(AND(MONTH(F4552)=7,DAY(F4552)&gt;25),DAY(F4552)-25,
MOD((SUM(VLOOKUP(MONTH(F4552),D暦変換用数値,2,FALSE),DAY(F4552))),28)+1)</f>
        <v>20</v>
      </c>
      <c r="P4552" s="407">
        <f>IF(OR(MONTH(F4552)&lt;7,AND(MONTH(F4552)=7,DAY(F4552)&lt;=25)),
MOD(SUM((E4552-1901)*365,(N4552-1)*28,O4552,258),260),
MOD(SUM((E4552-1900)*365,(N4552-1)*28,O4552,258),260))</f>
        <v>199</v>
      </c>
      <c r="Q4552" s="374" t="str">
        <f>VLOOKUP(MOD(P4552,4),色,2,FALSE)</f>
        <v>青い</v>
      </c>
      <c r="R4552" s="292" t="str">
        <f>VLOOKUP(MOD(P4552,13),銀河の音,2,FALSE)</f>
        <v>自己存在の</v>
      </c>
      <c r="S4552" s="385" t="str">
        <f>VLOOKUP(MOD(P4552,20),太陽の紋章,2,FALSE)</f>
        <v>嵐</v>
      </c>
      <c r="T4552" s="79"/>
    </row>
    <row r="4553" spans="1:20">
      <c r="A4553" s="50" t="str">
        <f>VLOOKUP(MOD(E4553,10),十干,2,FALSE)</f>
        <v>癸</v>
      </c>
      <c r="B4553" s="199" t="str">
        <f>VLOOKUP(MOD(E4553,12),十二支,3,FALSE)</f>
        <v xml:space="preserve">12 海 </v>
      </c>
      <c r="C4553" s="201" t="str">
        <f>VLOOKUP(F4553,星座,3,TRUE)</f>
        <v xml:space="preserve">08 軍 </v>
      </c>
      <c r="D4553" s="531">
        <v>26947</v>
      </c>
      <c r="E4553" s="1">
        <f>IFERROR(YEAR(D4553),LEFT(D4553,4))</f>
        <v>1973</v>
      </c>
      <c r="F4553" s="1" t="str">
        <f>IF(ISTEXT(D4553),RIGHT(D4553,5),TEXT(D4553,"mm/dd"))</f>
        <v>10/10</v>
      </c>
      <c r="G4553" s="39">
        <f>SUM(MID(E4553,1,1),MID(E4553,2,1),MID(E4553,3,1),MID(E4553,4,1),MID(F4553,1,1),MID(F4553,2,1),MID(F4553,4,1),MID(F4553,5,1))</f>
        <v>22</v>
      </c>
      <c r="H4553" s="41">
        <f>IF(MOD(G4553,9)=0,9,MOD(G4553,9))</f>
        <v>4</v>
      </c>
      <c r="I4553" s="45" t="str">
        <f>IFERROR(MID("日月火水木金土",WEEKDAY(D4553),1),"")</f>
        <v>水</v>
      </c>
      <c r="J4553" s="304" t="s">
        <v>3575</v>
      </c>
      <c r="K4553" s="202" t="str">
        <f>VLOOKUP(F4553,石と花メイン,3,FALSE)</f>
        <v>■黒縞瑪瑙</v>
      </c>
      <c r="L4553" s="297" t="str">
        <f>VLOOKUP(F4553,石と花メイン,4,FALSE)</f>
        <v>数珠玉【唐麦】</v>
      </c>
      <c r="M4553" s="393">
        <f>IF(OR(MONTH(F4553)&lt;7,AND(MONTH(F4553)=7,DAY(F4553)&lt;=25)),
MOD(SUM((E4553-1901)*365,259),260),
MOD(SUM((E4553-1900)*365,259),260))</f>
        <v>124</v>
      </c>
      <c r="N4553" s="390">
        <f>IF(AND(MONTH(F4553)=7,DAY(F4553)&gt;25),1,
ROUNDDOWN((SUM(VLOOKUP(MONTH(F4553),D暦変換用数値,2,FALSE),DAY(F4553))/28)+1,0))</f>
        <v>3</v>
      </c>
      <c r="O4553" s="205">
        <f>IF(AND(MONTH(F4553)=7,DAY(F4553)&gt;25),DAY(F4553)-25,
MOD((SUM(VLOOKUP(MONTH(F4553),D暦変換用数値,2,FALSE),DAY(F4553))),28)+1)</f>
        <v>21</v>
      </c>
      <c r="P4553" s="406">
        <f>IF(OR(MONTH(F4553)&lt;7,AND(MONTH(F4553)=7,DAY(F4553)&lt;=25)),
MOD(SUM((E4553-1901)*365,(N4553-1)*28,O4553,258),260),
MOD(SUM((E4553-1900)*365,(N4553-1)*28,O4553,258),260))</f>
        <v>200</v>
      </c>
      <c r="Q4553" s="373" t="str">
        <f>VLOOKUP(MOD(P4553,4),色,2,FALSE)</f>
        <v>黄色い</v>
      </c>
      <c r="R4553" s="291" t="str">
        <f>VLOOKUP(MOD(P4553,13),銀河の音,2,FALSE)</f>
        <v>倍音の</v>
      </c>
      <c r="S4553" s="384" t="str">
        <f>VLOOKUP(MOD(P4553,20),太陽の紋章,2,FALSE)</f>
        <v>太陽</v>
      </c>
      <c r="T4553" s="111" t="s">
        <v>2885</v>
      </c>
    </row>
    <row r="4554" spans="1:20">
      <c r="A4554" s="50" t="str">
        <f>VLOOKUP(MOD(E4554,10),十干,2,FALSE)</f>
        <v>癸</v>
      </c>
      <c r="B4554" s="199" t="str">
        <f>VLOOKUP(MOD(E4554,12),十二支,3,FALSE)</f>
        <v xml:space="preserve">12 海 </v>
      </c>
      <c r="C4554" s="201" t="str">
        <f>VLOOKUP(F4554,星座,3,TRUE)</f>
        <v xml:space="preserve">08 軍 </v>
      </c>
      <c r="D4554" s="531">
        <v>26948</v>
      </c>
      <c r="E4554" s="1">
        <f>IFERROR(YEAR(D4554),LEFT(D4554,4))</f>
        <v>1973</v>
      </c>
      <c r="F4554" s="1" t="str">
        <f>IF(ISTEXT(D4554),RIGHT(D4554,5),TEXT(D4554,"mm/dd"))</f>
        <v>10/11</v>
      </c>
      <c r="G4554" s="39">
        <f>SUM(MID(E4554,1,1),MID(E4554,2,1),MID(E4554,3,1),MID(E4554,4,1),MID(F4554,1,1),MID(F4554,2,1),MID(F4554,4,1),MID(F4554,5,1))</f>
        <v>23</v>
      </c>
      <c r="H4554" s="41">
        <f>IF(MOD(G4554,9)=0,9,MOD(G4554,9))</f>
        <v>5</v>
      </c>
      <c r="I4554" s="45" t="str">
        <f>IFERROR(MID("日月火水木金土",WEEKDAY(D4554),1),"")</f>
        <v>木</v>
      </c>
      <c r="J4554" s="304" t="s">
        <v>3576</v>
      </c>
      <c r="K4554" s="202" t="str">
        <f>VLOOKUP(F4554,石と花メイン,3,FALSE)</f>
        <v>◇金剛石</v>
      </c>
      <c r="L4554" s="297" t="str">
        <f>VLOOKUP(F4554,石と花メイン,4,FALSE)</f>
        <v>禊萩【盆花】</v>
      </c>
      <c r="M4554" s="393">
        <f>IF(OR(MONTH(F4554)&lt;7,AND(MONTH(F4554)=7,DAY(F4554)&lt;=25)),
MOD(SUM((E4554-1901)*365,259),260),
MOD(SUM((E4554-1900)*365,259),260))</f>
        <v>124</v>
      </c>
      <c r="N4554" s="390">
        <f>IF(AND(MONTH(F4554)=7,DAY(F4554)&gt;25),1,
ROUNDDOWN((SUM(VLOOKUP(MONTH(F4554),D暦変換用数値,2,FALSE),DAY(F4554))/28)+1,0))</f>
        <v>3</v>
      </c>
      <c r="O4554" s="205">
        <f>IF(AND(MONTH(F4554)=7,DAY(F4554)&gt;25),DAY(F4554)-25,
MOD((SUM(VLOOKUP(MONTH(F4554),D暦変換用数値,2,FALSE),DAY(F4554))),28)+1)</f>
        <v>22</v>
      </c>
      <c r="P4554" s="406">
        <f>IF(OR(MONTH(F4554)&lt;7,AND(MONTH(F4554)=7,DAY(F4554)&lt;=25)),
MOD(SUM((E4554-1901)*365,(N4554-1)*28,O4554,258),260),
MOD(SUM((E4554-1900)*365,(N4554-1)*28,O4554,258),260))</f>
        <v>201</v>
      </c>
      <c r="Q4554" s="372" t="str">
        <f>VLOOKUP(MOD(P4554,4),色,2,FALSE)</f>
        <v>赤い</v>
      </c>
      <c r="R4554" s="290" t="str">
        <f>VLOOKUP(MOD(P4554,13),銀河の音,2,FALSE)</f>
        <v>律動の</v>
      </c>
      <c r="S4554" s="383" t="str">
        <f>VLOOKUP(MOD(P4554,20),太陽の紋章,2,FALSE)</f>
        <v>竜</v>
      </c>
      <c r="T4554" s="98" t="s">
        <v>3736</v>
      </c>
    </row>
    <row r="4555" spans="1:20">
      <c r="A4555" s="50" t="str">
        <f>VLOOKUP(MOD(E4555,10),十干,2,FALSE)</f>
        <v>癸</v>
      </c>
      <c r="B4555" s="199" t="str">
        <f>VLOOKUP(MOD(E4555,12),十二支,3,FALSE)</f>
        <v xml:space="preserve">12 海 </v>
      </c>
      <c r="C4555" s="201" t="str">
        <f>VLOOKUP(F4555,星座,3,TRUE)</f>
        <v xml:space="preserve">08 軍 </v>
      </c>
      <c r="D4555" s="531">
        <v>26950</v>
      </c>
      <c r="E4555" s="1">
        <f>IFERROR(YEAR(D4555),LEFT(D4555,4))</f>
        <v>1973</v>
      </c>
      <c r="F4555" s="1" t="str">
        <f>IF(ISTEXT(D4555),RIGHT(D4555,5),TEXT(D4555,"mm/dd"))</f>
        <v>10/13</v>
      </c>
      <c r="G4555" s="39">
        <f>SUM(MID(E4555,1,1),MID(E4555,2,1),MID(E4555,3,1),MID(E4555,4,1),MID(F4555,1,1),MID(F4555,2,1),MID(F4555,4,1),MID(F4555,5,1))</f>
        <v>25</v>
      </c>
      <c r="H4555" s="41">
        <f>IF(MOD(G4555,9)=0,9,MOD(G4555,9))</f>
        <v>7</v>
      </c>
      <c r="I4555" s="45" t="str">
        <f>IFERROR(MID("日月火水木金土",WEEKDAY(D4555),1),"")</f>
        <v>土</v>
      </c>
      <c r="J4555" s="304" t="s">
        <v>3577</v>
      </c>
      <c r="K4555" s="202" t="str">
        <f>VLOOKUP(F4555,石と花メイン,3,FALSE)</f>
        <v>◆柘榴石</v>
      </c>
      <c r="L4555" s="297" t="str">
        <f>VLOOKUP(F4555,石と花メイン,4,FALSE)</f>
        <v>エキナセア【紫馬簾菊】</v>
      </c>
      <c r="M4555" s="393">
        <f>IF(OR(MONTH(F4555)&lt;7,AND(MONTH(F4555)=7,DAY(F4555)&lt;=25)),
MOD(SUM((E4555-1901)*365,259),260),
MOD(SUM((E4555-1900)*365,259),260))</f>
        <v>124</v>
      </c>
      <c r="N4555" s="390">
        <f>IF(AND(MONTH(F4555)=7,DAY(F4555)&gt;25),1,
ROUNDDOWN((SUM(VLOOKUP(MONTH(F4555),D暦変換用数値,2,FALSE),DAY(F4555))/28)+1,0))</f>
        <v>3</v>
      </c>
      <c r="O4555" s="205">
        <f>IF(AND(MONTH(F4555)=7,DAY(F4555)&gt;25),DAY(F4555)-25,
MOD((SUM(VLOOKUP(MONTH(F4555),D暦変換用数値,2,FALSE),DAY(F4555))),28)+1)</f>
        <v>24</v>
      </c>
      <c r="P4555" s="406">
        <f>IF(OR(MONTH(F4555)&lt;7,AND(MONTH(F4555)=7,DAY(F4555)&lt;=25)),
MOD(SUM((E4555-1901)*365,(N4555-1)*28,O4555,258),260),
MOD(SUM((E4555-1900)*365,(N4555-1)*28,O4555,258),260))</f>
        <v>203</v>
      </c>
      <c r="Q4555" s="374" t="str">
        <f>VLOOKUP(MOD(P4555,4),色,2,FALSE)</f>
        <v>青い</v>
      </c>
      <c r="R4555" s="292" t="str">
        <f>VLOOKUP(MOD(P4555,13),銀河の音,2,FALSE)</f>
        <v>銀河の</v>
      </c>
      <c r="S4555" s="385" t="str">
        <f>VLOOKUP(MOD(P4555,20),太陽の紋章,2,FALSE)</f>
        <v>夜</v>
      </c>
      <c r="T4555" s="98" t="s">
        <v>3736</v>
      </c>
    </row>
    <row r="4556" spans="1:20">
      <c r="A4556" s="50" t="str">
        <f>VLOOKUP(MOD(E4556,10),十干,2,FALSE)</f>
        <v>癸</v>
      </c>
      <c r="B4556" s="199" t="str">
        <f>VLOOKUP(MOD(E4556,12),十二支,3,FALSE)</f>
        <v xml:space="preserve">12 海 </v>
      </c>
      <c r="C4556" s="201" t="str">
        <f>VLOOKUP(F4556,星座,3,TRUE)</f>
        <v xml:space="preserve">08 軍 </v>
      </c>
      <c r="D4556" s="531">
        <v>26959</v>
      </c>
      <c r="E4556" s="1">
        <f>IFERROR(YEAR(D4556),LEFT(D4556,4))</f>
        <v>1973</v>
      </c>
      <c r="F4556" s="1" t="str">
        <f>IF(ISTEXT(D4556),RIGHT(D4556,5),TEXT(D4556,"mm/dd"))</f>
        <v>10/22</v>
      </c>
      <c r="G4556" s="39">
        <f>SUM(MID(E4556,1,1),MID(E4556,2,1),MID(E4556,3,1),MID(E4556,4,1),MID(F4556,1,1),MID(F4556,2,1),MID(F4556,4,1),MID(F4556,5,1))</f>
        <v>25</v>
      </c>
      <c r="H4556" s="41">
        <f>IF(MOD(G4556,9)=0,9,MOD(G4556,9))</f>
        <v>7</v>
      </c>
      <c r="I4556" s="45" t="str">
        <f>IFERROR(MID("日月火水木金土",WEEKDAY(D4556),1),"")</f>
        <v>月</v>
      </c>
      <c r="J4556" s="304" t="s">
        <v>3760</v>
      </c>
      <c r="K4556" s="202" t="str">
        <f>VLOOKUP(F4556,石と花メイン,3,FALSE)</f>
        <v>◇金剛石</v>
      </c>
      <c r="L4556" s="297" t="str">
        <f>VLOOKUP(F4556,石と花メイン,4,FALSE)</f>
        <v>薄/芒【尾花】</v>
      </c>
      <c r="M4556" s="393">
        <f>IF(OR(MONTH(F4556)&lt;7,AND(MONTH(F4556)=7,DAY(F4556)&lt;=25)),
MOD(SUM((E4556-1901)*365,259),260),
MOD(SUM((E4556-1900)*365,259),260))</f>
        <v>124</v>
      </c>
      <c r="N4556" s="390">
        <f>IF(AND(MONTH(F4556)=7,DAY(F4556)&gt;25),1,
ROUNDDOWN((SUM(VLOOKUP(MONTH(F4556),D暦変換用数値,2,FALSE),DAY(F4556))/28)+1,0))</f>
        <v>4</v>
      </c>
      <c r="O4556" s="205">
        <f>IF(AND(MONTH(F4556)=7,DAY(F4556)&gt;25),DAY(F4556)-25,
MOD((SUM(VLOOKUP(MONTH(F4556),D暦変換用数値,2,FALSE),DAY(F4556))),28)+1)</f>
        <v>5</v>
      </c>
      <c r="P4556" s="406">
        <f>IF(OR(MONTH(F4556)&lt;7,AND(MONTH(F4556)=7,DAY(F4556)&lt;=25)),
MOD(SUM((E4556-1901)*365,(N4556-1)*28,O4556,258),260),
MOD(SUM((E4556-1900)*365,(N4556-1)*28,O4556,258),260))</f>
        <v>212</v>
      </c>
      <c r="Q4556" s="373" t="str">
        <f>VLOOKUP(MOD(P4556,4),色,2,FALSE)</f>
        <v>黄色い</v>
      </c>
      <c r="R4556" s="291" t="str">
        <f>VLOOKUP(MOD(P4556,13),銀河の音,2,FALSE)</f>
        <v>自己存在の</v>
      </c>
      <c r="S4556" s="384" t="str">
        <f>VLOOKUP(MOD(P4556,20),太陽の紋章,2,FALSE)</f>
        <v>人</v>
      </c>
      <c r="T4556" s="97" t="s">
        <v>2477</v>
      </c>
    </row>
    <row r="4557" spans="1:20">
      <c r="A4557" s="50" t="str">
        <f>VLOOKUP(MOD(E4557,10),十干,2,FALSE)</f>
        <v>癸</v>
      </c>
      <c r="B4557" s="199" t="str">
        <f>VLOOKUP(MOD(E4557,12),十二支,3,FALSE)</f>
        <v xml:space="preserve">12 海 </v>
      </c>
      <c r="C4557" s="201" t="str">
        <f>VLOOKUP(F4557,星座,3,TRUE)</f>
        <v xml:space="preserve">08 軍 </v>
      </c>
      <c r="D4557" s="531">
        <v>26960</v>
      </c>
      <c r="E4557" s="1">
        <f>IFERROR(YEAR(D4557),LEFT(D4557,4))</f>
        <v>1973</v>
      </c>
      <c r="F4557" s="1" t="str">
        <f>IF(ISTEXT(D4557),RIGHT(D4557,5),TEXT(D4557,"mm/dd"))</f>
        <v>10/23</v>
      </c>
      <c r="G4557" s="39">
        <f>SUM(MID(E4557,1,1),MID(E4557,2,1),MID(E4557,3,1),MID(E4557,4,1),MID(F4557,1,1),MID(F4557,2,1),MID(F4557,4,1),MID(F4557,5,1))</f>
        <v>26</v>
      </c>
      <c r="H4557" s="41">
        <f>IF(MOD(G4557,9)=0,9,MOD(G4557,9))</f>
        <v>8</v>
      </c>
      <c r="I4557" s="45" t="str">
        <f>IFERROR(MID("日月火水木金土",WEEKDAY(D4557),1),"")</f>
        <v>火</v>
      </c>
      <c r="J4557" s="304" t="s">
        <v>3761</v>
      </c>
      <c r="K4557" s="202" t="str">
        <f>VLOOKUP(F4557,石と花メイン,3,FALSE)</f>
        <v>■紫水晶</v>
      </c>
      <c r="L4557" s="297" t="str">
        <f>VLOOKUP(F4557,石と花メイン,4,FALSE)</f>
        <v>ゼフィランサス【玉簾】</v>
      </c>
      <c r="M4557" s="393">
        <f>IF(OR(MONTH(F4557)&lt;7,AND(MONTH(F4557)=7,DAY(F4557)&lt;=25)),
MOD(SUM((E4557-1901)*365,259),260),
MOD(SUM((E4557-1900)*365,259),260))</f>
        <v>124</v>
      </c>
      <c r="N4557" s="390">
        <f>IF(AND(MONTH(F4557)=7,DAY(F4557)&gt;25),1,
ROUNDDOWN((SUM(VLOOKUP(MONTH(F4557),D暦変換用数値,2,FALSE),DAY(F4557))/28)+1,0))</f>
        <v>4</v>
      </c>
      <c r="O4557" s="205">
        <f>IF(AND(MONTH(F4557)=7,DAY(F4557)&gt;25),DAY(F4557)-25,
MOD((SUM(VLOOKUP(MONTH(F4557),D暦変換用数値,2,FALSE),DAY(F4557))),28)+1)</f>
        <v>6</v>
      </c>
      <c r="P4557" s="406">
        <f>IF(OR(MONTH(F4557)&lt;7,AND(MONTH(F4557)=7,DAY(F4557)&lt;=25)),
MOD(SUM((E4557-1901)*365,(N4557-1)*28,O4557,258),260),
MOD(SUM((E4557-1900)*365,(N4557-1)*28,O4557,258),260))</f>
        <v>213</v>
      </c>
      <c r="Q4557" s="372" t="str">
        <f>VLOOKUP(MOD(P4557,4),色,2,FALSE)</f>
        <v>赤い</v>
      </c>
      <c r="R4557" s="290" t="str">
        <f>VLOOKUP(MOD(P4557,13),銀河の音,2,FALSE)</f>
        <v>倍音の</v>
      </c>
      <c r="S4557" s="383" t="str">
        <f>VLOOKUP(MOD(P4557,20),太陽の紋章,2,FALSE)</f>
        <v>空歩く者</v>
      </c>
      <c r="T4557" s="98" t="s">
        <v>3736</v>
      </c>
    </row>
    <row r="4558" spans="1:20">
      <c r="A4558" s="50" t="str">
        <f>VLOOKUP(MOD(E4558,10),十干,2,FALSE)</f>
        <v>乙</v>
      </c>
      <c r="B4558" s="199" t="str">
        <f>VLOOKUP(MOD(E4558,12),十二支,3,FALSE)</f>
        <v xml:space="preserve">12 海 </v>
      </c>
      <c r="C4558" s="201" t="str">
        <f>VLOOKUP(F4558,星座,3,TRUE)</f>
        <v xml:space="preserve">08 軍 </v>
      </c>
      <c r="D4558" s="531">
        <v>31313</v>
      </c>
      <c r="E4558" s="1">
        <f>IFERROR(YEAR(D4558),LEFT(D4558,4))</f>
        <v>1985</v>
      </c>
      <c r="F4558" s="1" t="str">
        <f>IF(ISTEXT(D4558),RIGHT(D4558,5),TEXT(D4558,"mm/dd"))</f>
        <v>09/23</v>
      </c>
      <c r="G4558" s="39">
        <f>SUM(MID(E4558,1,1),MID(E4558,2,1),MID(E4558,3,1),MID(E4558,4,1),MID(F4558,1,1),MID(F4558,2,1),MID(F4558,4,1),MID(F4558,5,1))</f>
        <v>37</v>
      </c>
      <c r="H4558" s="41">
        <f>IF(MOD(G4558,9)=0,9,MOD(G4558,9))</f>
        <v>1</v>
      </c>
      <c r="I4558" s="45" t="str">
        <f>IFERROR(MID("日月火水木金土",WEEKDAY(D4558),1),"")</f>
        <v>月</v>
      </c>
      <c r="J4558" s="304" t="s">
        <v>3762</v>
      </c>
      <c r="K4558" s="202" t="str">
        <f>VLOOKUP(F4558,石と花メイン,3,FALSE)</f>
        <v>■赤縞瑪瑙</v>
      </c>
      <c r="L4558" s="297" t="str">
        <f>VLOOKUP(F4558,石と花メイン,4,FALSE)</f>
        <v>彼岸花【曼珠沙華】</v>
      </c>
      <c r="M4558" s="393">
        <f>IF(OR(MONTH(F4558)&lt;7,AND(MONTH(F4558)=7,DAY(F4558)&lt;=25)),
MOD(SUM((E4558-1901)*365,259),260),
MOD(SUM((E4558-1900)*365,259),260))</f>
        <v>84</v>
      </c>
      <c r="N4558" s="390">
        <f>IF(AND(MONTH(F4558)=7,DAY(F4558)&gt;25),1,
ROUNDDOWN((SUM(VLOOKUP(MONTH(F4558),D暦変換用数値,2,FALSE),DAY(F4558))/28)+1,0))</f>
        <v>3</v>
      </c>
      <c r="O4558" s="205">
        <f>IF(AND(MONTH(F4558)=7,DAY(F4558)&gt;25),DAY(F4558)-25,
MOD((SUM(VLOOKUP(MONTH(F4558),D暦変換用数値,2,FALSE),DAY(F4558))),28)+1)</f>
        <v>4</v>
      </c>
      <c r="P4558" s="406">
        <f>IF(OR(MONTH(F4558)&lt;7,AND(MONTH(F4558)=7,DAY(F4558)&lt;=25)),
MOD(SUM((E4558-1901)*365,(N4558-1)*28,O4558,258),260),
MOD(SUM((E4558-1900)*365,(N4558-1)*28,O4558,258),260))</f>
        <v>143</v>
      </c>
      <c r="Q4558" s="374" t="str">
        <f>VLOOKUP(MOD(P4558,4),色,2,FALSE)</f>
        <v>青い</v>
      </c>
      <c r="R4558" s="292" t="str">
        <f>VLOOKUP(MOD(P4558,13),銀河の音,2,FALSE)</f>
        <v>宇宙の</v>
      </c>
      <c r="S4558" s="385" t="str">
        <f>VLOOKUP(MOD(P4558,20),太陽の紋章,2,FALSE)</f>
        <v>夜</v>
      </c>
      <c r="T4558" s="111" t="s">
        <v>900</v>
      </c>
    </row>
    <row r="4559" spans="1:20">
      <c r="A4559" s="50" t="str">
        <f>VLOOKUP(MOD(E4559,10),十干,2,FALSE)</f>
        <v>乙</v>
      </c>
      <c r="B4559" s="199" t="str">
        <f>VLOOKUP(MOD(E4559,12),十二支,3,FALSE)</f>
        <v xml:space="preserve">12 海 </v>
      </c>
      <c r="C4559" s="201" t="str">
        <f>VLOOKUP(F4559,星座,3,TRUE)</f>
        <v xml:space="preserve">08 軍 </v>
      </c>
      <c r="D4559" s="531">
        <v>31316</v>
      </c>
      <c r="E4559" s="1">
        <f>IFERROR(YEAR(D4559),LEFT(D4559,4))</f>
        <v>1985</v>
      </c>
      <c r="F4559" s="1" t="str">
        <f>IF(ISTEXT(D4559),RIGHT(D4559,5),TEXT(D4559,"mm/dd"))</f>
        <v>09/26</v>
      </c>
      <c r="G4559" s="39">
        <f>SUM(MID(E4559,1,1),MID(E4559,2,1),MID(E4559,3,1),MID(E4559,4,1),MID(F4559,1,1),MID(F4559,2,1),MID(F4559,4,1),MID(F4559,5,1))</f>
        <v>40</v>
      </c>
      <c r="H4559" s="41">
        <f>IF(MOD(G4559,9)=0,9,MOD(G4559,9))</f>
        <v>4</v>
      </c>
      <c r="I4559" s="45" t="str">
        <f>IFERROR(MID("日月火水木金土",WEEKDAY(D4559),1),"")</f>
        <v>木</v>
      </c>
      <c r="J4559" s="304" t="s">
        <v>3763</v>
      </c>
      <c r="K4559" s="202" t="str">
        <f>VLOOKUP(F4559,石と花メイン,3,FALSE)</f>
        <v>○真珠</v>
      </c>
      <c r="L4559" s="297" t="str">
        <f>VLOOKUP(F4559,石と花メイン,4,FALSE)</f>
        <v>柿</v>
      </c>
      <c r="M4559" s="393">
        <f>IF(OR(MONTH(F4559)&lt;7,AND(MONTH(F4559)=7,DAY(F4559)&lt;=25)),
MOD(SUM((E4559-1901)*365,259),260),
MOD(SUM((E4559-1900)*365,259),260))</f>
        <v>84</v>
      </c>
      <c r="N4559" s="390">
        <f>IF(AND(MONTH(F4559)=7,DAY(F4559)&gt;25),1,
ROUNDDOWN((SUM(VLOOKUP(MONTH(F4559),D暦変換用数値,2,FALSE),DAY(F4559))/28)+1,0))</f>
        <v>3</v>
      </c>
      <c r="O4559" s="205">
        <f>IF(AND(MONTH(F4559)=7,DAY(F4559)&gt;25),DAY(F4559)-25,
MOD((SUM(VLOOKUP(MONTH(F4559),D暦変換用数値,2,FALSE),DAY(F4559))),28)+1)</f>
        <v>7</v>
      </c>
      <c r="P4559" s="406">
        <f>IF(OR(MONTH(F4559)&lt;7,AND(MONTH(F4559)=7,DAY(F4559)&lt;=25)),
MOD(SUM((E4559-1901)*365,(N4559-1)*28,O4559,258),260),
MOD(SUM((E4559-1900)*365,(N4559-1)*28,O4559,258),260))</f>
        <v>146</v>
      </c>
      <c r="Q4559" s="375" t="str">
        <f>VLOOKUP(MOD(P4559,4),色,2,FALSE)</f>
        <v>白い</v>
      </c>
      <c r="R4559" s="293" t="str">
        <f>VLOOKUP(MOD(P4559,13),銀河の音,2,FALSE)</f>
        <v>電気の</v>
      </c>
      <c r="S4559" s="386" t="str">
        <f>VLOOKUP(MOD(P4559,20),太陽の紋章,2,FALSE)</f>
        <v>世界の橋渡し</v>
      </c>
      <c r="T4559" s="97"/>
    </row>
    <row r="4560" spans="1:20">
      <c r="A4560" s="50" t="str">
        <f>VLOOKUP(MOD(E4560,10),十干,2,FALSE)</f>
        <v>乙</v>
      </c>
      <c r="B4560" s="199" t="str">
        <f>VLOOKUP(MOD(E4560,12),十二支,3,FALSE)</f>
        <v xml:space="preserve">12 海 </v>
      </c>
      <c r="C4560" s="201" t="str">
        <f>VLOOKUP(F4560,星座,3,TRUE)</f>
        <v xml:space="preserve">08 軍 </v>
      </c>
      <c r="D4560" s="531">
        <v>31321</v>
      </c>
      <c r="E4560" s="1">
        <f>IFERROR(YEAR(D4560),LEFT(D4560,4))</f>
        <v>1985</v>
      </c>
      <c r="F4560" s="1" t="str">
        <f>IF(ISTEXT(D4560),RIGHT(D4560,5),TEXT(D4560,"mm/dd"))</f>
        <v>10/01</v>
      </c>
      <c r="G4560" s="39">
        <f>SUM(MID(E4560,1,1),MID(E4560,2,1),MID(E4560,3,1),MID(E4560,4,1),MID(F4560,1,1),MID(F4560,2,1),MID(F4560,4,1),MID(F4560,5,1))</f>
        <v>25</v>
      </c>
      <c r="H4560" s="41">
        <f>IF(MOD(G4560,9)=0,9,MOD(G4560,9))</f>
        <v>7</v>
      </c>
      <c r="I4560" s="45" t="str">
        <f>IFERROR(MID("日月火水木金土",WEEKDAY(D4560),1),"")</f>
        <v>火</v>
      </c>
      <c r="J4560" s="304" t="s">
        <v>3764</v>
      </c>
      <c r="K4560" s="202" t="str">
        <f>VLOOKUP(F4560,石と花メイン,3,FALSE)</f>
        <v>●蛋白石</v>
      </c>
      <c r="L4560" s="297" t="str">
        <f>VLOOKUP(F4560,石と花メイン,4,FALSE)</f>
        <v>萩【鹿鳴草】</v>
      </c>
      <c r="M4560" s="393">
        <f>IF(OR(MONTH(F4560)&lt;7,AND(MONTH(F4560)=7,DAY(F4560)&lt;=25)),
MOD(SUM((E4560-1901)*365,259),260),
MOD(SUM((E4560-1900)*365,259),260))</f>
        <v>84</v>
      </c>
      <c r="N4560" s="390">
        <f>IF(AND(MONTH(F4560)=7,DAY(F4560)&gt;25),1,
ROUNDDOWN((SUM(VLOOKUP(MONTH(F4560),D暦変換用数値,2,FALSE),DAY(F4560))/28)+1,0))</f>
        <v>3</v>
      </c>
      <c r="O4560" s="205">
        <f>IF(AND(MONTH(F4560)=7,DAY(F4560)&gt;25),DAY(F4560)-25,
MOD((SUM(VLOOKUP(MONTH(F4560),D暦変換用数値,2,FALSE),DAY(F4560))),28)+1)</f>
        <v>12</v>
      </c>
      <c r="P4560" s="406">
        <f>IF(OR(MONTH(F4560)&lt;7,AND(MONTH(F4560)=7,DAY(F4560)&lt;=25)),
MOD(SUM((E4560-1901)*365,(N4560-1)*28,O4560,258),260),
MOD(SUM((E4560-1900)*365,(N4560-1)*28,O4560,258),260))</f>
        <v>151</v>
      </c>
      <c r="Q4560" s="374" t="str">
        <f>VLOOKUP(MOD(P4560,4),色,2,FALSE)</f>
        <v>青い</v>
      </c>
      <c r="R4560" s="292" t="str">
        <f>VLOOKUP(MOD(P4560,13),銀河の音,2,FALSE)</f>
        <v>銀河の</v>
      </c>
      <c r="S4560" s="385" t="str">
        <f>VLOOKUP(MOD(P4560,20),太陽の紋章,2,FALSE)</f>
        <v>猿</v>
      </c>
      <c r="T4560" s="111" t="s">
        <v>5818</v>
      </c>
    </row>
    <row r="4561" spans="1:20">
      <c r="A4561" s="50" t="str">
        <f>VLOOKUP(MOD(E4561,10),十干,2,FALSE)</f>
        <v>乙</v>
      </c>
      <c r="B4561" s="199" t="str">
        <f>VLOOKUP(MOD(E4561,12),十二支,3,FALSE)</f>
        <v xml:space="preserve">12 海 </v>
      </c>
      <c r="C4561" s="201" t="str">
        <f>VLOOKUP(F4561,星座,3,TRUE)</f>
        <v xml:space="preserve">08 軍 </v>
      </c>
      <c r="D4561" s="531">
        <v>31325</v>
      </c>
      <c r="E4561" s="1">
        <f>IFERROR(YEAR(D4561),LEFT(D4561,4))</f>
        <v>1985</v>
      </c>
      <c r="F4561" s="1" t="str">
        <f>IF(ISTEXT(D4561),RIGHT(D4561,5),TEXT(D4561,"mm/dd"))</f>
        <v>10/05</v>
      </c>
      <c r="G4561" s="39">
        <f>SUM(MID(E4561,1,1),MID(E4561,2,1),MID(E4561,3,1),MID(E4561,4,1),MID(F4561,1,1),MID(F4561,2,1),MID(F4561,4,1),MID(F4561,5,1))</f>
        <v>29</v>
      </c>
      <c r="H4561" s="41">
        <f>IF(MOD(G4561,9)=0,9,MOD(G4561,9))</f>
        <v>2</v>
      </c>
      <c r="I4561" s="45" t="str">
        <f>IFERROR(MID("日月火水木金土",WEEKDAY(D4561),1),"")</f>
        <v>土</v>
      </c>
      <c r="J4561" s="304" t="s">
        <v>3765</v>
      </c>
      <c r="K4561" s="202" t="str">
        <f>VLOOKUP(F4561,石と花メイン,3,FALSE)</f>
        <v>◆藍玉</v>
      </c>
      <c r="L4561" s="297" t="str">
        <f>VLOOKUP(F4561,石と花メイン,4,FALSE)</f>
        <v>枸杞</v>
      </c>
      <c r="M4561" s="393">
        <f>IF(OR(MONTH(F4561)&lt;7,AND(MONTH(F4561)=7,DAY(F4561)&lt;=25)),
MOD(SUM((E4561-1901)*365,259),260),
MOD(SUM((E4561-1900)*365,259),260))</f>
        <v>84</v>
      </c>
      <c r="N4561" s="390">
        <f>IF(AND(MONTH(F4561)=7,DAY(F4561)&gt;25),1,
ROUNDDOWN((SUM(VLOOKUP(MONTH(F4561),D暦変換用数値,2,FALSE),DAY(F4561))/28)+1,0))</f>
        <v>3</v>
      </c>
      <c r="O4561" s="205">
        <f>IF(AND(MONTH(F4561)=7,DAY(F4561)&gt;25),DAY(F4561)-25,
MOD((SUM(VLOOKUP(MONTH(F4561),D暦変換用数値,2,FALSE),DAY(F4561))),28)+1)</f>
        <v>16</v>
      </c>
      <c r="P4561" s="406">
        <f>IF(OR(MONTH(F4561)&lt;7,AND(MONTH(F4561)=7,DAY(F4561)&lt;=25)),
MOD(SUM((E4561-1901)*365,(N4561-1)*28,O4561,258),260),
MOD(SUM((E4561-1900)*365,(N4561-1)*28,O4561,258),260))</f>
        <v>155</v>
      </c>
      <c r="Q4561" s="374" t="str">
        <f>VLOOKUP(MOD(P4561,4),色,2,FALSE)</f>
        <v>青い</v>
      </c>
      <c r="R4561" s="292" t="str">
        <f>VLOOKUP(MOD(P4561,13),銀河の音,2,FALSE)</f>
        <v>水晶の</v>
      </c>
      <c r="S4561" s="385" t="str">
        <f>VLOOKUP(MOD(P4561,20),太陽の紋章,2,FALSE)</f>
        <v>鷲</v>
      </c>
      <c r="T4561" s="93" t="s">
        <v>475</v>
      </c>
    </row>
    <row r="4562" spans="1:20">
      <c r="A4562" s="50" t="str">
        <f>VLOOKUP(MOD(E4562,10),十干,2,FALSE)</f>
        <v>乙</v>
      </c>
      <c r="B4562" s="199" t="str">
        <f>VLOOKUP(MOD(E4562,12),十二支,3,FALSE)</f>
        <v xml:space="preserve">12 海 </v>
      </c>
      <c r="C4562" s="201" t="str">
        <f>VLOOKUP(F4562,星座,3,TRUE)</f>
        <v xml:space="preserve">08 軍 </v>
      </c>
      <c r="D4562" s="531">
        <v>31328</v>
      </c>
      <c r="E4562" s="1">
        <f>IFERROR(YEAR(D4562),LEFT(D4562,4))</f>
        <v>1985</v>
      </c>
      <c r="F4562" s="1" t="str">
        <f>IF(ISTEXT(D4562),RIGHT(D4562,5),TEXT(D4562,"mm/dd"))</f>
        <v>10/08</v>
      </c>
      <c r="G4562" s="39">
        <f>SUM(MID(E4562,1,1),MID(E4562,2,1),MID(E4562,3,1),MID(E4562,4,1),MID(F4562,1,1),MID(F4562,2,1),MID(F4562,4,1),MID(F4562,5,1))</f>
        <v>32</v>
      </c>
      <c r="H4562" s="41">
        <f>IF(MOD(G4562,9)=0,9,MOD(G4562,9))</f>
        <v>5</v>
      </c>
      <c r="I4562" s="45" t="str">
        <f>IFERROR(MID("日月火水木金土",WEEKDAY(D4562),1),"")</f>
        <v>火</v>
      </c>
      <c r="J4562" s="304" t="s">
        <v>3766</v>
      </c>
      <c r="K4562" s="202" t="str">
        <f>VLOOKUP(F4562,石と花メイン,3,FALSE)</f>
        <v>○真珠</v>
      </c>
      <c r="L4562" s="297" t="str">
        <f>VLOOKUP(F4562,石と花メイン,4,FALSE)</f>
        <v>野牡丹【スパイダーフラワー】</v>
      </c>
      <c r="M4562" s="393">
        <f>IF(OR(MONTH(F4562)&lt;7,AND(MONTH(F4562)=7,DAY(F4562)&lt;=25)),
MOD(SUM((E4562-1901)*365,259),260),
MOD(SUM((E4562-1900)*365,259),260))</f>
        <v>84</v>
      </c>
      <c r="N4562" s="390">
        <f>IF(AND(MONTH(F4562)=7,DAY(F4562)&gt;25),1,
ROUNDDOWN((SUM(VLOOKUP(MONTH(F4562),D暦変換用数値,2,FALSE),DAY(F4562))/28)+1,0))</f>
        <v>3</v>
      </c>
      <c r="O4562" s="205">
        <f>IF(AND(MONTH(F4562)=7,DAY(F4562)&gt;25),DAY(F4562)-25,
MOD((SUM(VLOOKUP(MONTH(F4562),D暦変換用数値,2,FALSE),DAY(F4562))),28)+1)</f>
        <v>19</v>
      </c>
      <c r="P4562" s="406">
        <f>IF(OR(MONTH(F4562)&lt;7,AND(MONTH(F4562)=7,DAY(F4562)&lt;=25)),
MOD(SUM((E4562-1901)*365,(N4562-1)*28,O4562,258),260),
MOD(SUM((E4562-1900)*365,(N4562-1)*28,O4562,258),260))</f>
        <v>158</v>
      </c>
      <c r="Q4562" s="375" t="str">
        <f>VLOOKUP(MOD(P4562,4),色,2,FALSE)</f>
        <v>白い</v>
      </c>
      <c r="R4562" s="293" t="str">
        <f>VLOOKUP(MOD(P4562,13),銀河の音,2,FALSE)</f>
        <v>月の</v>
      </c>
      <c r="S4562" s="386" t="str">
        <f>VLOOKUP(MOD(P4562,20),太陽の紋章,2,FALSE)</f>
        <v>鏡</v>
      </c>
      <c r="T4562" s="98" t="s">
        <v>3736</v>
      </c>
    </row>
    <row r="4563" spans="1:20">
      <c r="A4563" s="334" t="str">
        <f>VLOOKUP(MOD(E4563,10),十干,2,FALSE)</f>
        <v>乙</v>
      </c>
      <c r="B4563" s="331" t="str">
        <f>VLOOKUP(MOD(E4563,12),十二支,3,FALSE)</f>
        <v xml:space="preserve">12 海 </v>
      </c>
      <c r="C4563" s="336" t="str">
        <f>VLOOKUP(F4563,星座,3,TRUE)</f>
        <v xml:space="preserve">08 軍 </v>
      </c>
      <c r="D4563" s="540">
        <v>31333</v>
      </c>
      <c r="E4563" s="131">
        <f>IFERROR(YEAR(D4563),LEFT(D4563,4))</f>
        <v>1985</v>
      </c>
      <c r="F4563" s="538" t="str">
        <f>IF(ISTEXT(D4563),RIGHT(D4563,5),TEXT(D4563,"mm/dd"))</f>
        <v>10/13</v>
      </c>
      <c r="G4563" s="133">
        <f>SUM(MID(E4563,1,1),MID(E4563,2,1),MID(E4563,3,1),MID(E4563,4,1),MID(F4563,1,1),MID(F4563,2,1),MID(F4563,4,1),MID(F4563,5,1))</f>
        <v>28</v>
      </c>
      <c r="H4563" s="133">
        <f>IF(MOD(G4563,9)=0,9,MOD(G4563,9))</f>
        <v>1</v>
      </c>
      <c r="I4563" s="131" t="str">
        <f>IFERROR(MID("日月火水木金土",WEEKDAY(D4563),1),"")</f>
        <v>日</v>
      </c>
      <c r="J4563" s="306" t="s">
        <v>9223</v>
      </c>
      <c r="K4563" s="335" t="str">
        <f>VLOOKUP(F4563,石と花メイン,3,FALSE)</f>
        <v>◆柘榴石</v>
      </c>
      <c r="L4563" s="302" t="str">
        <f>VLOOKUP(F4563,石と花メイン,4,FALSE)</f>
        <v>エキナセア【紫馬簾菊】</v>
      </c>
      <c r="M4563" s="396">
        <f>IF(OR(MONTH(F4563)&lt;7,AND(MONTH(F4563)=7,DAY(F4563)&lt;=25)),
MOD(SUM((E4563-1901)*365,259),260),
MOD(SUM((E4563-1900)*365,259),260))</f>
        <v>84</v>
      </c>
      <c r="N4563" s="335">
        <f>IF(AND(MONTH(F4563)=7,DAY(F4563)&gt;25),1,
ROUNDDOWN((SUM(VLOOKUP(MONTH(F4563),D暦変換用数値,2,FALSE),DAY(F4563))/28)+1,0))</f>
        <v>3</v>
      </c>
      <c r="O4563" s="132">
        <f>IF(AND(MONTH(F4563)=7,DAY(F4563)&gt;25),DAY(F4563)-25,
MOD((SUM(VLOOKUP(MONTH(F4563),D暦変換用数値,2,FALSE),DAY(F4563))),28)+1)</f>
        <v>24</v>
      </c>
      <c r="P4563" s="404">
        <f>IF(OR(MONTH(F4563)&lt;7,AND(MONTH(F4563)=7,DAY(F4563)&lt;=25)),
MOD(SUM((E4563-1901)*365,(N4563-1)*28,O4563,258),260),
MOD(SUM((E4563-1900)*365,(N4563-1)*28,O4563,258),260))</f>
        <v>163</v>
      </c>
      <c r="Q4563" s="376" t="str">
        <f>VLOOKUP(MOD(P4563,4),色,2,FALSE)</f>
        <v>青い</v>
      </c>
      <c r="R4563" s="333" t="str">
        <f>VLOOKUP(MOD(P4563,13),銀河の音,2,FALSE)</f>
        <v>共振の</v>
      </c>
      <c r="S4563" s="387" t="str">
        <f>VLOOKUP(MOD(P4563,20),太陽の紋章,2,FALSE)</f>
        <v>夜</v>
      </c>
      <c r="T4563" s="119" t="s">
        <v>9212</v>
      </c>
    </row>
    <row r="4564" spans="1:20">
      <c r="A4564" s="76" t="str">
        <f>VLOOKUP(MOD(E4564,10),十干,2,FALSE)</f>
        <v>乙</v>
      </c>
      <c r="B4564" s="199" t="str">
        <f>VLOOKUP(MOD(E4564,12),十二支,3,FALSE)</f>
        <v xml:space="preserve">12 海 </v>
      </c>
      <c r="C4564" s="201" t="str">
        <f>VLOOKUP(F4564,星座,3,TRUE)</f>
        <v xml:space="preserve">08 軍 </v>
      </c>
      <c r="D4564" s="534">
        <v>31333</v>
      </c>
      <c r="E4564" s="116">
        <f>IFERROR(YEAR(D4564),LEFT(D4564,4))</f>
        <v>1985</v>
      </c>
      <c r="F4564" s="116" t="str">
        <f>IF(ISTEXT(D4564),RIGHT(D4564,5),TEXT(D4564,"mm/dd"))</f>
        <v>10/13</v>
      </c>
      <c r="G4564" s="120">
        <f>SUM(MID(E4564,1,1),MID(E4564,2,1),MID(E4564,3,1),MID(E4564,4,1),MID(F4564,1,1),MID(F4564,2,1),MID(F4564,4,1),MID(F4564,5,1))</f>
        <v>28</v>
      </c>
      <c r="H4564" s="120">
        <f>IF(MOD(G4564,9)=0,9,MOD(G4564,9))</f>
        <v>1</v>
      </c>
      <c r="I4564" s="116" t="str">
        <f>IFERROR(MID("日月火水木金土",WEEKDAY(D4564),1),"")</f>
        <v>日</v>
      </c>
      <c r="J4564" s="306" t="s">
        <v>7582</v>
      </c>
      <c r="K4564" s="203" t="str">
        <f>VLOOKUP(F4564,石と花メイン,3,FALSE)</f>
        <v>◆柘榴石</v>
      </c>
      <c r="L4564" s="299" t="str">
        <f>VLOOKUP(F4564,石と花メイン,4,FALSE)</f>
        <v>エキナセア【紫馬簾菊】</v>
      </c>
      <c r="M4564" s="395">
        <f>IF(OR(MONTH(F4564)&lt;7,AND(MONTH(F4564)=7,DAY(F4564)&lt;=25)),
MOD(SUM((E4564-1901)*365,259),260),
MOD(SUM((E4564-1900)*365,259),260))</f>
        <v>84</v>
      </c>
      <c r="N4564" s="121">
        <f>IF(AND(MONTH(F4564)=7,DAY(F4564)&gt;25),1,
ROUNDDOWN((SUM(VLOOKUP(MONTH(F4564),D暦変換用数値,2,FALSE),DAY(F4564))/28)+1,0))</f>
        <v>3</v>
      </c>
      <c r="O4564" s="117">
        <f>IF(AND(MONTH(F4564)=7,DAY(F4564)&gt;25),DAY(F4564)-25,
MOD((SUM(VLOOKUP(MONTH(F4564),D暦変換用数値,2,FALSE),DAY(F4564))),28)+1)</f>
        <v>24</v>
      </c>
      <c r="P4564" s="408">
        <f>IF(OR(MONTH(F4564)&lt;7,AND(MONTH(F4564)=7,DAY(F4564)&lt;=25)),
MOD(SUM((E4564-1901)*365,(N4564-1)*28,O4564,258),260),
MOD(SUM((E4564-1900)*365,(N4564-1)*28,O4564,258),260))</f>
        <v>163</v>
      </c>
      <c r="Q4564" s="374" t="str">
        <f>VLOOKUP(MOD(P4564,4),色,2,FALSE)</f>
        <v>青い</v>
      </c>
      <c r="R4564" s="292" t="str">
        <f>VLOOKUP(MOD(P4564,13),銀河の音,2,FALSE)</f>
        <v>共振の</v>
      </c>
      <c r="S4564" s="385" t="str">
        <f>VLOOKUP(MOD(P4564,20),太陽の紋章,2,FALSE)</f>
        <v>夜</v>
      </c>
      <c r="T4564" s="118"/>
    </row>
    <row r="4565" spans="1:20">
      <c r="A4565" s="334" t="str">
        <f>VLOOKUP(MOD(E4565,10),十干,2,FALSE)</f>
        <v>乙</v>
      </c>
      <c r="B4565" s="331" t="str">
        <f>VLOOKUP(MOD(E4565,12),十二支,3,FALSE)</f>
        <v xml:space="preserve">12 海 </v>
      </c>
      <c r="C4565" s="336" t="str">
        <f>VLOOKUP(F4565,星座,3,TRUE)</f>
        <v xml:space="preserve">08 軍 </v>
      </c>
      <c r="D4565" s="540">
        <v>31342</v>
      </c>
      <c r="E4565" s="131">
        <f>IFERROR(YEAR(D4565),LEFT(D4565,4))</f>
        <v>1985</v>
      </c>
      <c r="F4565" s="538" t="str">
        <f>IF(ISTEXT(D4565),RIGHT(D4565,5),TEXT(D4565,"mm/dd"))</f>
        <v>10/22</v>
      </c>
      <c r="G4565" s="133">
        <f>SUM(MID(E4565,1,1),MID(E4565,2,1),MID(E4565,3,1),MID(E4565,4,1),MID(F4565,1,1),MID(F4565,2,1),MID(F4565,4,1),MID(F4565,5,1))</f>
        <v>28</v>
      </c>
      <c r="H4565" s="133">
        <f>IF(MOD(G4565,9)=0,9,MOD(G4565,9))</f>
        <v>1</v>
      </c>
      <c r="I4565" s="131" t="str">
        <f>IFERROR(MID("日月火水木金土",WEEKDAY(D4565),1),"")</f>
        <v>火</v>
      </c>
      <c r="J4565" s="306" t="s">
        <v>9226</v>
      </c>
      <c r="K4565" s="335" t="str">
        <f>VLOOKUP(F4565,石と花メイン,3,FALSE)</f>
        <v>◇金剛石</v>
      </c>
      <c r="L4565" s="302" t="str">
        <f>VLOOKUP(F4565,石と花メイン,4,FALSE)</f>
        <v>薄/芒【尾花】</v>
      </c>
      <c r="M4565" s="396">
        <f>IF(OR(MONTH(F4565)&lt;7,AND(MONTH(F4565)=7,DAY(F4565)&lt;=25)),
MOD(SUM((E4565-1901)*365,259),260),
MOD(SUM((E4565-1900)*365,259),260))</f>
        <v>84</v>
      </c>
      <c r="N4565" s="335">
        <f>IF(AND(MONTH(F4565)=7,DAY(F4565)&gt;25),1,
ROUNDDOWN((SUM(VLOOKUP(MONTH(F4565),D暦変換用数値,2,FALSE),DAY(F4565))/28)+1,0))</f>
        <v>4</v>
      </c>
      <c r="O4565" s="132">
        <f>IF(AND(MONTH(F4565)=7,DAY(F4565)&gt;25),DAY(F4565)-25,
MOD((SUM(VLOOKUP(MONTH(F4565),D暦変換用数値,2,FALSE),DAY(F4565))),28)+1)</f>
        <v>5</v>
      </c>
      <c r="P4565" s="404">
        <f>IF(OR(MONTH(F4565)&lt;7,AND(MONTH(F4565)=7,DAY(F4565)&lt;=25)),
MOD(SUM((E4565-1901)*365,(N4565-1)*28,O4565,258),260),
MOD(SUM((E4565-1900)*365,(N4565-1)*28,O4565,258),260))</f>
        <v>172</v>
      </c>
      <c r="Q4565" s="376" t="str">
        <f>VLOOKUP(MOD(P4565,4),色,2,FALSE)</f>
        <v>黄色い</v>
      </c>
      <c r="R4565" s="333" t="str">
        <f>VLOOKUP(MOD(P4565,13),銀河の音,2,FALSE)</f>
        <v>電気の</v>
      </c>
      <c r="S4565" s="387" t="str">
        <f>VLOOKUP(MOD(P4565,20),太陽の紋章,2,FALSE)</f>
        <v>人</v>
      </c>
      <c r="T4565" s="119" t="s">
        <v>9212</v>
      </c>
    </row>
    <row r="4566" spans="1:20">
      <c r="A4566" s="285" t="str">
        <f>VLOOKUP(MOD(E4566,10),十干,2,FALSE)</f>
        <v>己</v>
      </c>
      <c r="B4566" s="283" t="str">
        <f>VLOOKUP(MOD(E4566,12),十二支,3,FALSE)</f>
        <v xml:space="preserve">12 海 </v>
      </c>
      <c r="C4566" s="287" t="str">
        <f>VLOOKUP(F4566,星座,3,TRUE)</f>
        <v xml:space="preserve">08 軍 </v>
      </c>
      <c r="D4566" s="530">
        <v>40088</v>
      </c>
      <c r="E4566" s="83">
        <f>IFERROR(YEAR(D4566),LEFT(D4566,4))</f>
        <v>2009</v>
      </c>
      <c r="F4566" s="83" t="str">
        <f>IF(ISTEXT(D4566),RIGHT(D4566,5),TEXT(D4566,"mm/dd"))</f>
        <v>10/02</v>
      </c>
      <c r="G4566" s="88">
        <f>SUM(MID(E4566,1,1),MID(E4566,2,1),MID(E4566,3,1),MID(E4566,4,1),MID(F4566,1,1),MID(F4566,2,1),MID(F4566,4,1),MID(F4566,5,1))</f>
        <v>14</v>
      </c>
      <c r="H4566" s="88">
        <f>IF(MOD(G4566,9)=0,9,MOD(G4566,9))</f>
        <v>5</v>
      </c>
      <c r="I4566" s="83" t="str">
        <f>IFERROR(MID("日月火水木金土",WEEKDAY(D4566),1),"")</f>
        <v>金</v>
      </c>
      <c r="J4566" s="308" t="s">
        <v>8600</v>
      </c>
      <c r="K4566" s="330" t="str">
        <f>VLOOKUP(F4566,石と花メイン,3,FALSE)</f>
        <v>●土耳古石</v>
      </c>
      <c r="L4566" s="296" t="str">
        <f>VLOOKUP(F4566,石と花メイン,4,FALSE)</f>
        <v>コリウス【金襴紫蘇】</v>
      </c>
      <c r="M4566" s="392">
        <f>IF(OR(MONTH(F4566)&lt;7,AND(MONTH(F4566)=7,DAY(F4566)&lt;=25)),
MOD(SUM((E4566-1901)*365,259),260),
MOD(SUM((E4566-1900)*365,259),260))</f>
        <v>4</v>
      </c>
      <c r="N4566" s="330">
        <f>IF(AND(MONTH(F4566)=7,DAY(F4566)&gt;25),1,
ROUNDDOWN((SUM(VLOOKUP(MONTH(F4566),D暦変換用数値,2,FALSE),DAY(F4566))/28)+1,0))</f>
        <v>3</v>
      </c>
      <c r="O4566" s="84">
        <f>IF(AND(MONTH(F4566)=7,DAY(F4566)&gt;25),DAY(F4566)-25,
MOD((SUM(VLOOKUP(MONTH(F4566),D暦変換用数値,2,FALSE),DAY(F4566))),28)+1)</f>
        <v>13</v>
      </c>
      <c r="P4566" s="405">
        <f>IF(OR(MONTH(F4566)&lt;7,AND(MONTH(F4566)=7,DAY(F4566)&lt;=25)),
MOD(SUM((E4566-1901)*365,(N4566-1)*28,O4566,258),260),
MOD(SUM((E4566-1900)*365,(N4566-1)*28,O4566,258),260))</f>
        <v>72</v>
      </c>
      <c r="Q4566" s="371" t="str">
        <f>VLOOKUP(MOD(P4566,4),色,2,FALSE)</f>
        <v>黄色い</v>
      </c>
      <c r="R4566" s="289" t="str">
        <f>VLOOKUP(MOD(P4566,13),銀河の音,2,FALSE)</f>
        <v>共振の</v>
      </c>
      <c r="S4566" s="382" t="str">
        <f>VLOOKUP(MOD(P4566,20),太陽の紋章,2,FALSE)</f>
        <v>人</v>
      </c>
      <c r="T4566" s="112" t="s">
        <v>8599</v>
      </c>
    </row>
    <row r="4567" spans="1:20">
      <c r="A4567" s="286" t="str">
        <f>VLOOKUP(MOD(E4567,10),十干,2,FALSE)</f>
        <v>己</v>
      </c>
      <c r="B4567" s="283" t="str">
        <f>VLOOKUP(MOD(E4567,12),十二支,3,FALSE)</f>
        <v xml:space="preserve">12 海 </v>
      </c>
      <c r="C4567" s="287" t="str">
        <f>VLOOKUP(F4567,星座,3,TRUE)</f>
        <v xml:space="preserve">08 軍 </v>
      </c>
      <c r="D4567" s="530">
        <v>40089</v>
      </c>
      <c r="E4567" s="85">
        <f>IFERROR(YEAR(D4567),LEFT(D4567,4))</f>
        <v>2009</v>
      </c>
      <c r="F4567" s="85" t="str">
        <f>IF(ISTEXT(D4567),RIGHT(D4567,5),TEXT(D4567,"mm/dd"))</f>
        <v>10/03</v>
      </c>
      <c r="G4567" s="89">
        <f>SUM(MID(E4567,1,1),MID(E4567,2,1),MID(E4567,3,1),MID(E4567,4,1),MID(F4567,1,1),MID(F4567,2,1),MID(F4567,4,1),MID(F4567,5,1))</f>
        <v>15</v>
      </c>
      <c r="H4567" s="89">
        <f>IF(MOD(G4567,9)=0,9,MOD(G4567,9))</f>
        <v>6</v>
      </c>
      <c r="I4567" s="85" t="str">
        <f>IFERROR(MID("日月火水木金土",WEEKDAY(D4567),1),"")</f>
        <v>土</v>
      </c>
      <c r="J4567" s="308" t="s">
        <v>6922</v>
      </c>
      <c r="K4567" s="87" t="str">
        <f>VLOOKUP(F4567,石と花メイン,3,FALSE)</f>
        <v>◇金剛石</v>
      </c>
      <c r="L4567" s="300" t="str">
        <f>VLOOKUP(F4567,石と花メイン,4,FALSE)</f>
        <v>紫苑【鬼の醜草】</v>
      </c>
      <c r="M4567" s="397">
        <f>IF(OR(MONTH(F4567)&lt;7,AND(MONTH(F4567)=7,DAY(F4567)&lt;=25)),
MOD(SUM((E4567-1901)*365,259),260),
MOD(SUM((E4567-1900)*365,259),260))</f>
        <v>4</v>
      </c>
      <c r="N4567" s="87">
        <f>IF(AND(MONTH(F4567)=7,DAY(F4567)&gt;25),1,
ROUNDDOWN((SUM(VLOOKUP(MONTH(F4567),D暦変換用数値,2,FALSE),DAY(F4567))/28)+1,0))</f>
        <v>3</v>
      </c>
      <c r="O4567" s="82">
        <f>IF(AND(MONTH(F4567)=7,DAY(F4567)&gt;25),DAY(F4567)-25,
MOD((SUM(VLOOKUP(MONTH(F4567),D暦変換用数値,2,FALSE),DAY(F4567))),28)+1)</f>
        <v>14</v>
      </c>
      <c r="P4567" s="409">
        <f>IF(OR(MONTH(F4567)&lt;7,AND(MONTH(F4567)=7,DAY(F4567)&lt;=25)),
MOD(SUM((E4567-1901)*365,(N4567-1)*28,O4567,258),260),
MOD(SUM((E4567-1900)*365,(N4567-1)*28,O4567,258),260))</f>
        <v>73</v>
      </c>
      <c r="Q4567" s="371" t="str">
        <f>VLOOKUP(MOD(P4567,4),色,2,FALSE)</f>
        <v>赤い</v>
      </c>
      <c r="R4567" s="289" t="str">
        <f>VLOOKUP(MOD(P4567,13),銀河の音,2,FALSE)</f>
        <v>銀河の</v>
      </c>
      <c r="S4567" s="382" t="str">
        <f>VLOOKUP(MOD(P4567,20),太陽の紋章,2,FALSE)</f>
        <v>空歩く者</v>
      </c>
      <c r="T4567" s="100" t="s">
        <v>6879</v>
      </c>
    </row>
    <row r="4568" spans="1:20">
      <c r="A4568" s="286" t="str">
        <f>VLOOKUP(MOD(E4568,10),十干,2,FALSE)</f>
        <v>己</v>
      </c>
      <c r="B4568" s="283" t="str">
        <f>VLOOKUP(MOD(E4568,12),十二支,3,FALSE)</f>
        <v xml:space="preserve">12 海 </v>
      </c>
      <c r="C4568" s="287" t="str">
        <f>VLOOKUP(F4568,星座,3,TRUE)</f>
        <v xml:space="preserve">08 軍 </v>
      </c>
      <c r="D4568" s="530">
        <v>40102</v>
      </c>
      <c r="E4568" s="85">
        <f>IFERROR(YEAR(D4568),LEFT(D4568,4))</f>
        <v>2009</v>
      </c>
      <c r="F4568" s="85" t="str">
        <f>IF(ISTEXT(D4568),RIGHT(D4568,5),TEXT(D4568,"mm/dd"))</f>
        <v>10/16</v>
      </c>
      <c r="G4568" s="89">
        <f>SUM(MID(E4568,1,1),MID(E4568,2,1),MID(E4568,3,1),MID(E4568,4,1),MID(F4568,1,1),MID(F4568,2,1),MID(F4568,4,1),MID(F4568,5,1))</f>
        <v>19</v>
      </c>
      <c r="H4568" s="89">
        <f>IF(MOD(G4568,9)=0,9,MOD(G4568,9))</f>
        <v>1</v>
      </c>
      <c r="I4568" s="85" t="str">
        <f>IFERROR(MID("日月火水木金土",WEEKDAY(D4568),1),"")</f>
        <v>金</v>
      </c>
      <c r="J4568" s="308" t="s">
        <v>7118</v>
      </c>
      <c r="K4568" s="87" t="str">
        <f>VLOOKUP(F4568,石と花メイン,3,FALSE)</f>
        <v>◇金剛石</v>
      </c>
      <c r="L4568" s="300" t="str">
        <f>VLOOKUP(F4568,石と花メイン,4,FALSE)</f>
        <v>錦木【剃刀の木】</v>
      </c>
      <c r="M4568" s="397">
        <f>IF(OR(MONTH(F4568)&lt;7,AND(MONTH(F4568)=7,DAY(F4568)&lt;=25)),
MOD(SUM((E4568-1901)*365,259),260),
MOD(SUM((E4568-1900)*365,259),260))</f>
        <v>4</v>
      </c>
      <c r="N4568" s="87">
        <f>IF(AND(MONTH(F4568)=7,DAY(F4568)&gt;25),1,
ROUNDDOWN((SUM(VLOOKUP(MONTH(F4568),D暦変換用数値,2,FALSE),DAY(F4568))/28)+1,0))</f>
        <v>3</v>
      </c>
      <c r="O4568" s="82">
        <f>IF(AND(MONTH(F4568)=7,DAY(F4568)&gt;25),DAY(F4568)-25,
MOD((SUM(VLOOKUP(MONTH(F4568),D暦変換用数値,2,FALSE),DAY(F4568))),28)+1)</f>
        <v>27</v>
      </c>
      <c r="P4568" s="409">
        <f>IF(OR(MONTH(F4568)&lt;7,AND(MONTH(F4568)=7,DAY(F4568)&lt;=25)),
MOD(SUM((E4568-1901)*365,(N4568-1)*28,O4568,258),260),
MOD(SUM((E4568-1900)*365,(N4568-1)*28,O4568,258),260))</f>
        <v>86</v>
      </c>
      <c r="Q4568" s="371" t="str">
        <f>VLOOKUP(MOD(P4568,4),色,2,FALSE)</f>
        <v>白い</v>
      </c>
      <c r="R4568" s="289" t="str">
        <f>VLOOKUP(MOD(P4568,13),銀河の音,2,FALSE)</f>
        <v>銀河の</v>
      </c>
      <c r="S4568" s="382" t="str">
        <f>VLOOKUP(MOD(P4568,20),太陽の紋章,2,FALSE)</f>
        <v>世界の橋渡し</v>
      </c>
      <c r="T4568" s="112" t="s">
        <v>7119</v>
      </c>
    </row>
    <row r="4569" spans="1:20">
      <c r="A4569" s="286" t="str">
        <f>VLOOKUP(MOD(E4569,10),十干,2,FALSE)</f>
        <v>己</v>
      </c>
      <c r="B4569" s="283" t="str">
        <f>VLOOKUP(MOD(E4569,12),十二支,3,FALSE)</f>
        <v xml:space="preserve">12 海 </v>
      </c>
      <c r="C4569" s="287" t="str">
        <f>VLOOKUP(F4569,星座,3,TRUE)</f>
        <v xml:space="preserve">08 軍 </v>
      </c>
      <c r="D4569" s="530">
        <v>40107</v>
      </c>
      <c r="E4569" s="85">
        <f>IFERROR(YEAR(D4569),LEFT(D4569,4))</f>
        <v>2009</v>
      </c>
      <c r="F4569" s="85" t="str">
        <f>IF(ISTEXT(D4569),RIGHT(D4569,5),TEXT(D4569,"mm/dd"))</f>
        <v>10/21</v>
      </c>
      <c r="G4569" s="89">
        <f>SUM(MID(E4569,1,1),MID(E4569,2,1),MID(E4569,3,1),MID(E4569,4,1),MID(F4569,1,1),MID(F4569,2,1),MID(F4569,4,1),MID(F4569,5,1))</f>
        <v>15</v>
      </c>
      <c r="H4569" s="89">
        <f>IF(MOD(G4569,9)=0,9,MOD(G4569,9))</f>
        <v>6</v>
      </c>
      <c r="I4569" s="85" t="str">
        <f>IFERROR(MID("日月火水木金土",WEEKDAY(D4569),1),"")</f>
        <v>水</v>
      </c>
      <c r="J4569" s="308" t="s">
        <v>7123</v>
      </c>
      <c r="K4569" s="87" t="str">
        <f>VLOOKUP(F4569,石と花メイン,3,FALSE)</f>
        <v>●月長石</v>
      </c>
      <c r="L4569" s="300" t="str">
        <f>VLOOKUP(F4569,石と花メイン,4,FALSE)</f>
        <v>綿【綿花】</v>
      </c>
      <c r="M4569" s="397">
        <f>IF(OR(MONTH(F4569)&lt;7,AND(MONTH(F4569)=7,DAY(F4569)&lt;=25)),
MOD(SUM((E4569-1901)*365,259),260),
MOD(SUM((E4569-1900)*365,259),260))</f>
        <v>4</v>
      </c>
      <c r="N4569" s="87">
        <f>IF(AND(MONTH(F4569)=7,DAY(F4569)&gt;25),1,
ROUNDDOWN((SUM(VLOOKUP(MONTH(F4569),D暦変換用数値,2,FALSE),DAY(F4569))/28)+1,0))</f>
        <v>4</v>
      </c>
      <c r="O4569" s="82">
        <f>IF(AND(MONTH(F4569)=7,DAY(F4569)&gt;25),DAY(F4569)-25,
MOD((SUM(VLOOKUP(MONTH(F4569),D暦変換用数値,2,FALSE),DAY(F4569))),28)+1)</f>
        <v>4</v>
      </c>
      <c r="P4569" s="409">
        <f>IF(OR(MONTH(F4569)&lt;7,AND(MONTH(F4569)=7,DAY(F4569)&lt;=25)),
MOD(SUM((E4569-1901)*365,(N4569-1)*28,O4569,258),260),
MOD(SUM((E4569-1900)*365,(N4569-1)*28,O4569,258),260))</f>
        <v>91</v>
      </c>
      <c r="Q4569" s="371" t="str">
        <f>VLOOKUP(MOD(P4569,4),色,2,FALSE)</f>
        <v>青い</v>
      </c>
      <c r="R4569" s="289" t="str">
        <f>VLOOKUP(MOD(P4569,13),銀河の音,2,FALSE)</f>
        <v>宇宙の</v>
      </c>
      <c r="S4569" s="382" t="str">
        <f>VLOOKUP(MOD(P4569,20),太陽の紋章,2,FALSE)</f>
        <v>猿</v>
      </c>
      <c r="T4569" s="91"/>
    </row>
    <row r="4570" spans="1:20">
      <c r="A4570" s="282" t="str">
        <f>VLOOKUP(MOD(E4570,10),十干,2,FALSE)</f>
        <v>辛</v>
      </c>
      <c r="B4570" s="283" t="str">
        <f>VLOOKUP(MOD(E4570,12),十二支,3,FALSE)</f>
        <v xml:space="preserve">12 海 </v>
      </c>
      <c r="C4570" s="287" t="str">
        <f>VLOOKUP(F4570,星座,3,TRUE)</f>
        <v xml:space="preserve">08 軍 </v>
      </c>
      <c r="D4570" s="533" t="s">
        <v>8905</v>
      </c>
      <c r="E4570" s="83" t="str">
        <f>IFERROR(YEAR(D4570),LEFT(D4570,4))</f>
        <v>1541</v>
      </c>
      <c r="F4570" s="83" t="str">
        <f>IF(ISTEXT(D4570),RIGHT(D4570,5),TEXT(D4570,"mm/dd"))</f>
        <v>09/24</v>
      </c>
      <c r="G4570" s="88">
        <f>SUM(MID(E4570,1,1),MID(E4570,2,1),MID(E4570,3,1),MID(E4570,4,1),MID(F4570,1,1),MID(F4570,2,1),MID(F4570,4,1),MID(F4570,5,1))</f>
        <v>26</v>
      </c>
      <c r="H4570" s="88">
        <f>IF(MOD(G4570,9)=0,9,MOD(G4570,9))</f>
        <v>8</v>
      </c>
      <c r="I4570" s="83" t="str">
        <f>IFERROR(MID("日月火水木金土",WEEKDAY(D4570),1),"")</f>
        <v/>
      </c>
      <c r="J4570" s="303" t="s">
        <v>1218</v>
      </c>
      <c r="K4570" s="87" t="str">
        <f>VLOOKUP(F4570,石と花メイン,3,FALSE)</f>
        <v>●瑠璃</v>
      </c>
      <c r="L4570" s="296" t="str">
        <f>VLOOKUP(F4570,石と花メイン,4,FALSE)</f>
        <v>朮【宇家良】</v>
      </c>
      <c r="M4570" s="392">
        <f>IF(OR(MONTH(F4570)&lt;7,AND(MONTH(F4570)=7,DAY(F4570)&lt;=25)),
MOD(SUM((E4570-1901)*365,259),260),
MOD(SUM((E4570-1900)*365,259),260))</f>
        <v>4</v>
      </c>
      <c r="N4570" s="330">
        <f>IF(AND(MONTH(F4570)=7,DAY(F4570)&gt;25),1,
ROUNDDOWN((SUM(VLOOKUP(MONTH(F4570),D暦変換用数値,2,FALSE),DAY(F4570))/28)+1,0))</f>
        <v>3</v>
      </c>
      <c r="O4570" s="84">
        <f>IF(AND(MONTH(F4570)=7,DAY(F4570)&gt;25),DAY(F4570)-25,
MOD((SUM(VLOOKUP(MONTH(F4570),D暦変換用数値,2,FALSE),DAY(F4570))),28)+1)</f>
        <v>5</v>
      </c>
      <c r="P4570" s="405">
        <f>IF(OR(MONTH(F4570)&lt;7,AND(MONTH(F4570)=7,DAY(F4570)&lt;=25)),
MOD(SUM((E4570-1901)*365,(N4570-1)*28,O4570,258),260),
MOD(SUM((E4570-1900)*365,(N4570-1)*28,O4570,258),260))</f>
        <v>64</v>
      </c>
      <c r="Q4570" s="371" t="str">
        <f>VLOOKUP(MOD(P4570,4),色,2,FALSE)</f>
        <v>黄色い</v>
      </c>
      <c r="R4570" s="289" t="str">
        <f>VLOOKUP(MOD(P4570,13),銀河の音,2,FALSE)</f>
        <v>水晶の</v>
      </c>
      <c r="S4570" s="382" t="str">
        <f>VLOOKUP(MOD(P4570,20),太陽の紋章,2,FALSE)</f>
        <v>種</v>
      </c>
      <c r="T4570" s="95" t="s">
        <v>3315</v>
      </c>
    </row>
    <row r="4571" spans="1:20">
      <c r="A4571" s="50" t="str">
        <f>VLOOKUP(MOD(E4571,10),十干,2,FALSE)</f>
        <v>癸</v>
      </c>
      <c r="B4571" s="199" t="str">
        <f>VLOOKUP(MOD(E4571,12),十二支,3,FALSE)</f>
        <v xml:space="preserve">12 海 </v>
      </c>
      <c r="C4571" s="201" t="str">
        <f>VLOOKUP(F4571,星座,3,TRUE)</f>
        <v xml:space="preserve">08 軍 </v>
      </c>
      <c r="D4571" s="531" t="s">
        <v>1730</v>
      </c>
      <c r="E4571" s="1" t="str">
        <f>IFERROR(YEAR(D4571),LEFT(D4571,4))</f>
        <v>1733</v>
      </c>
      <c r="F4571" s="1" t="str">
        <f>IF(ISTEXT(D4571),RIGHT(D4571,5),TEXT(D4571,"mm/dd"))</f>
        <v>10/20</v>
      </c>
      <c r="G4571" s="39">
        <f>SUM(MID(E4571,1,1),MID(E4571,2,1),MID(E4571,3,1),MID(E4571,4,1),MID(F4571,1,1),MID(F4571,2,1),MID(F4571,4,1),MID(F4571,5,1))</f>
        <v>17</v>
      </c>
      <c r="H4571" s="41">
        <f>IF(MOD(G4571,9)=0,9,MOD(G4571,9))</f>
        <v>8</v>
      </c>
      <c r="I4571" s="45" t="str">
        <f>IFERROR(MID("日月火水木金土",WEEKDAY(D4571),1),"")</f>
        <v/>
      </c>
      <c r="J4571" s="304" t="s">
        <v>5320</v>
      </c>
      <c r="K4571" s="202" t="str">
        <f>VLOOKUP(F4571,石と花メイン,3,FALSE)</f>
        <v>●蛋白石</v>
      </c>
      <c r="L4571" s="297" t="str">
        <f>VLOOKUP(F4571,石と花メイン,4,FALSE)</f>
        <v>麻【大麻草】</v>
      </c>
      <c r="M4571" s="393">
        <f>IF(OR(MONTH(F4571)&lt;7,AND(MONTH(F4571)=7,DAY(F4571)&lt;=25)),
MOD(SUM((E4571-1901)*365,259),260),
MOD(SUM((E4571-1900)*365,259),260))</f>
        <v>144</v>
      </c>
      <c r="N4571" s="390">
        <f>IF(AND(MONTH(F4571)=7,DAY(F4571)&gt;25),1,
ROUNDDOWN((SUM(VLOOKUP(MONTH(F4571),D暦変換用数値,2,FALSE),DAY(F4571))/28)+1,0))</f>
        <v>4</v>
      </c>
      <c r="O4571" s="205">
        <f>IF(AND(MONTH(F4571)=7,DAY(F4571)&gt;25),DAY(F4571)-25,
MOD((SUM(VLOOKUP(MONTH(F4571),D暦変換用数値,2,FALSE),DAY(F4571))),28)+1)</f>
        <v>3</v>
      </c>
      <c r="P4571" s="406">
        <f>IF(OR(MONTH(F4571)&lt;7,AND(MONTH(F4571)=7,DAY(F4571)&lt;=25)),
MOD(SUM((E4571-1901)*365,(N4571-1)*28,O4571,258),260),
MOD(SUM((E4571-1900)*365,(N4571-1)*28,O4571,258),260))</f>
        <v>230</v>
      </c>
      <c r="Q4571" s="375" t="str">
        <f>VLOOKUP(MOD(P4571,4),色,2,FALSE)</f>
        <v>白い</v>
      </c>
      <c r="R4571" s="293" t="str">
        <f>VLOOKUP(MOD(P4571,13),銀河の音,2,FALSE)</f>
        <v>太陽の</v>
      </c>
      <c r="S4571" s="386" t="str">
        <f>VLOOKUP(MOD(P4571,20),太陽の紋章,2,FALSE)</f>
        <v>犬</v>
      </c>
      <c r="T4571" s="97" t="s">
        <v>2797</v>
      </c>
    </row>
    <row r="4572" spans="1:20">
      <c r="A4572" s="50" t="str">
        <f>VLOOKUP(MOD(E4572,10),十干,2,FALSE)</f>
        <v>丁</v>
      </c>
      <c r="B4572" s="199" t="str">
        <f>VLOOKUP(MOD(E4572,12),十二支,3,FALSE)</f>
        <v xml:space="preserve">12 海 </v>
      </c>
      <c r="C4572" s="201" t="str">
        <f>VLOOKUP(F4572,星座,3,TRUE)</f>
        <v xml:space="preserve">08 軍 </v>
      </c>
      <c r="D4572" s="531" t="s">
        <v>1731</v>
      </c>
      <c r="E4572" s="1" t="str">
        <f>IFERROR(YEAR(D4572),LEFT(D4572,4))</f>
        <v>1757</v>
      </c>
      <c r="F4572" s="1" t="str">
        <f>IF(ISTEXT(D4572),RIGHT(D4572,5),TEXT(D4572,"mm/dd"))</f>
        <v>10/09</v>
      </c>
      <c r="G4572" s="39">
        <f>SUM(MID(E4572,1,1),MID(E4572,2,1),MID(E4572,3,1),MID(E4572,4,1),MID(F4572,1,1),MID(F4572,2,1),MID(F4572,4,1),MID(F4572,5,1))</f>
        <v>30</v>
      </c>
      <c r="H4572" s="41">
        <f>IF(MOD(G4572,9)=0,9,MOD(G4572,9))</f>
        <v>3</v>
      </c>
      <c r="I4572" s="45" t="str">
        <f>IFERROR(MID("日月火水木金土",WEEKDAY(D4572),1),"")</f>
        <v/>
      </c>
      <c r="J4572" s="304" t="s">
        <v>5321</v>
      </c>
      <c r="K4572" s="202" t="str">
        <f>VLOOKUP(F4572,石と花メイン,3,FALSE)</f>
        <v>●珪孔雀石</v>
      </c>
      <c r="L4572" s="297" t="str">
        <f>VLOOKUP(F4572,石と花メイン,4,FALSE)</f>
        <v>フェンネル【茴香】</v>
      </c>
      <c r="M4572" s="393">
        <f>IF(OR(MONTH(F4572)&lt;7,AND(MONTH(F4572)=7,DAY(F4572)&lt;=25)),
MOD(SUM((E4572-1901)*365,259),260),
MOD(SUM((E4572-1900)*365,259),260))</f>
        <v>64</v>
      </c>
      <c r="N4572" s="390">
        <f>IF(AND(MONTH(F4572)=7,DAY(F4572)&gt;25),1,
ROUNDDOWN((SUM(VLOOKUP(MONTH(F4572),D暦変換用数値,2,FALSE),DAY(F4572))/28)+1,0))</f>
        <v>3</v>
      </c>
      <c r="O4572" s="205">
        <f>IF(AND(MONTH(F4572)=7,DAY(F4572)&gt;25),DAY(F4572)-25,
MOD((SUM(VLOOKUP(MONTH(F4572),D暦変換用数値,2,FALSE),DAY(F4572))),28)+1)</f>
        <v>20</v>
      </c>
      <c r="P4572" s="406">
        <f>IF(OR(MONTH(F4572)&lt;7,AND(MONTH(F4572)=7,DAY(F4572)&lt;=25)),
MOD(SUM((E4572-1901)*365,(N4572-1)*28,O4572,258),260),
MOD(SUM((E4572-1900)*365,(N4572-1)*28,O4572,258),260))</f>
        <v>139</v>
      </c>
      <c r="Q4572" s="374" t="str">
        <f>VLOOKUP(MOD(P4572,4),色,2,FALSE)</f>
        <v>青い</v>
      </c>
      <c r="R4572" s="292" t="str">
        <f>VLOOKUP(MOD(P4572,13),銀河の音,2,FALSE)</f>
        <v>太陽の</v>
      </c>
      <c r="S4572" s="385" t="str">
        <f>VLOOKUP(MOD(P4572,20),太陽の紋章,2,FALSE)</f>
        <v>嵐</v>
      </c>
      <c r="T4572" s="106" t="s">
        <v>3262</v>
      </c>
    </row>
    <row r="4573" spans="1:20">
      <c r="A4573" s="282" t="str">
        <f>VLOOKUP(MOD(E4573,10),十干,2,FALSE)</f>
        <v>癸</v>
      </c>
      <c r="B4573" s="283" t="str">
        <f>VLOOKUP(MOD(E4573,12),十二支,3,FALSE)</f>
        <v xml:space="preserve">12 海 </v>
      </c>
      <c r="C4573" s="287" t="str">
        <f>VLOOKUP(F4573,星座,3,TRUE)</f>
        <v xml:space="preserve">08 軍 </v>
      </c>
      <c r="D4573" s="533" t="s">
        <v>8906</v>
      </c>
      <c r="E4573" s="83" t="str">
        <f>IFERROR(YEAR(D4573),LEFT(D4573,4))</f>
        <v>1793</v>
      </c>
      <c r="F4573" s="83" t="str">
        <f>IF(ISTEXT(D4573),RIGHT(D4573,5),TEXT(D4573,"mm/dd"))</f>
        <v>10/16</v>
      </c>
      <c r="G4573" s="88">
        <f>SUM(MID(E4573,1,1),MID(E4573,2,1),MID(E4573,3,1),MID(E4573,4,1),MID(F4573,1,1),MID(F4573,2,1),MID(F4573,4,1),MID(F4573,5,1))</f>
        <v>28</v>
      </c>
      <c r="H4573" s="88">
        <f>IF(MOD(G4573,9)=0,9,MOD(G4573,9))</f>
        <v>1</v>
      </c>
      <c r="I4573" s="83" t="str">
        <f>IFERROR(MID("日月火水木金土",WEEKDAY(D4573),1),"")</f>
        <v/>
      </c>
      <c r="J4573" s="303" t="s">
        <v>1219</v>
      </c>
      <c r="K4573" s="87" t="str">
        <f>VLOOKUP(F4573,石と花メイン,3,FALSE)</f>
        <v>◇金剛石</v>
      </c>
      <c r="L4573" s="296" t="str">
        <f>VLOOKUP(F4573,石と花メイン,4,FALSE)</f>
        <v>錦木【剃刀の木】</v>
      </c>
      <c r="M4573" s="392">
        <f>IF(OR(MONTH(F4573)&lt;7,AND(MONTH(F4573)=7,DAY(F4573)&lt;=25)),
MOD(SUM((E4573-1901)*365,259),260),
MOD(SUM((E4573-1900)*365,259),260))</f>
        <v>204</v>
      </c>
      <c r="N4573" s="330">
        <f>IF(AND(MONTH(F4573)=7,DAY(F4573)&gt;25),1,
ROUNDDOWN((SUM(VLOOKUP(MONTH(F4573),D暦変換用数値,2,FALSE),DAY(F4573))/28)+1,0))</f>
        <v>3</v>
      </c>
      <c r="O4573" s="84">
        <f>IF(AND(MONTH(F4573)=7,DAY(F4573)&gt;25),DAY(F4573)-25,
MOD((SUM(VLOOKUP(MONTH(F4573),D暦変換用数値,2,FALSE),DAY(F4573))),28)+1)</f>
        <v>27</v>
      </c>
      <c r="P4573" s="405">
        <f>IF(OR(MONTH(F4573)&lt;7,AND(MONTH(F4573)=7,DAY(F4573)&lt;=25)),
MOD(SUM((E4573-1901)*365,(N4573-1)*28,O4573,258),260),
MOD(SUM((E4573-1900)*365,(N4573-1)*28,O4573,258),260))</f>
        <v>26</v>
      </c>
      <c r="Q4573" s="371" t="str">
        <f>VLOOKUP(MOD(P4573,4),色,2,FALSE)</f>
        <v>白い</v>
      </c>
      <c r="R4573" s="289" t="str">
        <f>VLOOKUP(MOD(P4573,13),銀河の音,2,FALSE)</f>
        <v>宇宙の</v>
      </c>
      <c r="S4573" s="382" t="str">
        <f>VLOOKUP(MOD(P4573,20),太陽の紋章,2,FALSE)</f>
        <v>世界の橋渡し</v>
      </c>
      <c r="T4573" s="108" t="s">
        <v>3273</v>
      </c>
    </row>
    <row r="4574" spans="1:20">
      <c r="A4574" s="50" t="str">
        <f>VLOOKUP(MOD(E4574,10),十干,2,FALSE)</f>
        <v>辛</v>
      </c>
      <c r="B4574" s="199" t="str">
        <f>VLOOKUP(MOD(E4574,12),十二支,3,FALSE)</f>
        <v xml:space="preserve">12 海 </v>
      </c>
      <c r="C4574" s="201" t="str">
        <f>VLOOKUP(F4574,星座,3,TRUE)</f>
        <v xml:space="preserve">08 軍 </v>
      </c>
      <c r="D4574" s="531" t="s">
        <v>1732</v>
      </c>
      <c r="E4574" s="1" t="str">
        <f>IFERROR(YEAR(D4574),LEFT(D4574,4))</f>
        <v>1841</v>
      </c>
      <c r="F4574" s="1" t="str">
        <f>IF(ISTEXT(D4574),RIGHT(D4574,5),TEXT(D4574,"mm/dd"))</f>
        <v>10/16</v>
      </c>
      <c r="G4574" s="39">
        <f>SUM(MID(E4574,1,1),MID(E4574,2,1),MID(E4574,3,1),MID(E4574,4,1),MID(F4574,1,1),MID(F4574,2,1),MID(F4574,4,1),MID(F4574,5,1))</f>
        <v>22</v>
      </c>
      <c r="H4574" s="41">
        <f>IF(MOD(G4574,9)=0,9,MOD(G4574,9))</f>
        <v>4</v>
      </c>
      <c r="I4574" s="45" t="str">
        <f>IFERROR(MID("日月火水木金土",WEEKDAY(D4574),1),"")</f>
        <v/>
      </c>
      <c r="J4574" s="304" t="s">
        <v>5315</v>
      </c>
      <c r="K4574" s="202" t="str">
        <f>VLOOKUP(F4574,石と花メイン,3,FALSE)</f>
        <v>◇金剛石</v>
      </c>
      <c r="L4574" s="297" t="str">
        <f>VLOOKUP(F4574,石と花メイン,4,FALSE)</f>
        <v>錦木【剃刀の木】</v>
      </c>
      <c r="M4574" s="393">
        <f>IF(OR(MONTH(F4574)&lt;7,AND(MONTH(F4574)=7,DAY(F4574)&lt;=25)),
MOD(SUM((E4574-1901)*365,259),260),
MOD(SUM((E4574-1900)*365,259),260))</f>
        <v>44</v>
      </c>
      <c r="N4574" s="390">
        <f>IF(AND(MONTH(F4574)=7,DAY(F4574)&gt;25),1,
ROUNDDOWN((SUM(VLOOKUP(MONTH(F4574),D暦変換用数値,2,FALSE),DAY(F4574))/28)+1,0))</f>
        <v>3</v>
      </c>
      <c r="O4574" s="205">
        <f>IF(AND(MONTH(F4574)=7,DAY(F4574)&gt;25),DAY(F4574)-25,
MOD((SUM(VLOOKUP(MONTH(F4574),D暦変換用数値,2,FALSE),DAY(F4574))),28)+1)</f>
        <v>27</v>
      </c>
      <c r="P4574" s="406">
        <f>IF(OR(MONTH(F4574)&lt;7,AND(MONTH(F4574)=7,DAY(F4574)&lt;=25)),
MOD(SUM((E4574-1901)*365,(N4574-1)*28,O4574,258),260),
MOD(SUM((E4574-1900)*365,(N4574-1)*28,O4574,258),260))</f>
        <v>126</v>
      </c>
      <c r="Q4574" s="375" t="str">
        <f>VLOOKUP(MOD(P4574,4),色,2,FALSE)</f>
        <v>白い</v>
      </c>
      <c r="R4574" s="293" t="str">
        <f>VLOOKUP(MOD(P4574,13),銀河の音,2,FALSE)</f>
        <v>太陽の</v>
      </c>
      <c r="S4574" s="386" t="str">
        <f>VLOOKUP(MOD(P4574,20),太陽の紋章,2,FALSE)</f>
        <v>世界の橋渡し</v>
      </c>
      <c r="T4574" s="99" t="s">
        <v>1733</v>
      </c>
    </row>
    <row r="4575" spans="1:20">
      <c r="A4575" s="282" t="str">
        <f>VLOOKUP(MOD(E4575,10),十干,2,FALSE)</f>
        <v>丁</v>
      </c>
      <c r="B4575" s="283" t="str">
        <f>VLOOKUP(MOD(E4575,12),十二支,3,FALSE)</f>
        <v xml:space="preserve">12 海 </v>
      </c>
      <c r="C4575" s="287" t="str">
        <f>VLOOKUP(F4575,星座,3,TRUE)</f>
        <v xml:space="preserve">08 軍 </v>
      </c>
      <c r="D4575" s="533" t="s">
        <v>8907</v>
      </c>
      <c r="E4575" s="83" t="str">
        <f>IFERROR(YEAR(D4575),LEFT(D4575,4))</f>
        <v>1877</v>
      </c>
      <c r="F4575" s="83" t="str">
        <f>IF(ISTEXT(D4575),RIGHT(D4575,5),TEXT(D4575,"mm/dd"))</f>
        <v>09/23</v>
      </c>
      <c r="G4575" s="88">
        <f>SUM(MID(E4575,1,1),MID(E4575,2,1),MID(E4575,3,1),MID(E4575,4,1),MID(F4575,1,1),MID(F4575,2,1),MID(F4575,4,1),MID(F4575,5,1))</f>
        <v>37</v>
      </c>
      <c r="H4575" s="88">
        <f>IF(MOD(G4575,9)=0,9,MOD(G4575,9))</f>
        <v>1</v>
      </c>
      <c r="I4575" s="83" t="str">
        <f>IFERROR(MID("日月火水木金土",WEEKDAY(D4575),1),"")</f>
        <v/>
      </c>
      <c r="J4575" s="303" t="s">
        <v>1220</v>
      </c>
      <c r="K4575" s="87" t="str">
        <f>VLOOKUP(F4575,石と花メイン,3,FALSE)</f>
        <v>■赤縞瑪瑙</v>
      </c>
      <c r="L4575" s="296" t="str">
        <f>VLOOKUP(F4575,石と花メイン,4,FALSE)</f>
        <v>彼岸花【曼珠沙華】</v>
      </c>
      <c r="M4575" s="392">
        <f>IF(OR(MONTH(F4575)&lt;7,AND(MONTH(F4575)=7,DAY(F4575)&lt;=25)),
MOD(SUM((E4575-1901)*365,259),260),
MOD(SUM((E4575-1900)*365,259),260))</f>
        <v>184</v>
      </c>
      <c r="N4575" s="330">
        <f>IF(AND(MONTH(F4575)=7,DAY(F4575)&gt;25),1,
ROUNDDOWN((SUM(VLOOKUP(MONTH(F4575),D暦変換用数値,2,FALSE),DAY(F4575))/28)+1,0))</f>
        <v>3</v>
      </c>
      <c r="O4575" s="84">
        <f>IF(AND(MONTH(F4575)=7,DAY(F4575)&gt;25),DAY(F4575)-25,
MOD((SUM(VLOOKUP(MONTH(F4575),D暦変換用数値,2,FALSE),DAY(F4575))),28)+1)</f>
        <v>4</v>
      </c>
      <c r="P4575" s="405">
        <f>IF(OR(MONTH(F4575)&lt;7,AND(MONTH(F4575)=7,DAY(F4575)&lt;=25)),
MOD(SUM((E4575-1901)*365,(N4575-1)*28,O4575,258),260),
MOD(SUM((E4575-1900)*365,(N4575-1)*28,O4575,258),260))</f>
        <v>243</v>
      </c>
      <c r="Q4575" s="371" t="str">
        <f>VLOOKUP(MOD(P4575,4),色,2,FALSE)</f>
        <v>青い</v>
      </c>
      <c r="R4575" s="289" t="str">
        <f>VLOOKUP(MOD(P4575,13),銀河の音,2,FALSE)</f>
        <v>太陽の</v>
      </c>
      <c r="S4575" s="382" t="str">
        <f>VLOOKUP(MOD(P4575,20),太陽の紋章,2,FALSE)</f>
        <v>夜</v>
      </c>
      <c r="T4575" s="95" t="s">
        <v>3788</v>
      </c>
    </row>
    <row r="4576" spans="1:20">
      <c r="A4576" s="282" t="str">
        <f>VLOOKUP(MOD(E4576,10),十干,2,FALSE)</f>
        <v>丁</v>
      </c>
      <c r="B4576" s="283" t="str">
        <f>VLOOKUP(MOD(E4576,12),十二支,3,FALSE)</f>
        <v xml:space="preserve">12 海 </v>
      </c>
      <c r="C4576" s="287" t="str">
        <f>VLOOKUP(F4576,星座,3,TRUE)</f>
        <v xml:space="preserve">08 軍 </v>
      </c>
      <c r="D4576" s="533" t="s">
        <v>8908</v>
      </c>
      <c r="E4576" s="83" t="str">
        <f>IFERROR(YEAR(D4576),LEFT(D4576,4))</f>
        <v>1877</v>
      </c>
      <c r="F4576" s="83" t="str">
        <f>IF(ISTEXT(D4576),RIGHT(D4576,5),TEXT(D4576,"mm/dd"))</f>
        <v>09/24</v>
      </c>
      <c r="G4576" s="88">
        <f>SUM(MID(E4576,1,1),MID(E4576,2,1),MID(E4576,3,1),MID(E4576,4,1),MID(F4576,1,1),MID(F4576,2,1),MID(F4576,4,1),MID(F4576,5,1))</f>
        <v>38</v>
      </c>
      <c r="H4576" s="88">
        <f>IF(MOD(G4576,9)=0,9,MOD(G4576,9))</f>
        <v>2</v>
      </c>
      <c r="I4576" s="83" t="str">
        <f>IFERROR(MID("日月火水木金土",WEEKDAY(D4576),1),"")</f>
        <v/>
      </c>
      <c r="J4576" s="303" t="s">
        <v>1221</v>
      </c>
      <c r="K4576" s="87" t="str">
        <f>VLOOKUP(F4576,石と花メイン,3,FALSE)</f>
        <v>●瑠璃</v>
      </c>
      <c r="L4576" s="296" t="str">
        <f>VLOOKUP(F4576,石と花メイン,4,FALSE)</f>
        <v>朮【宇家良】</v>
      </c>
      <c r="M4576" s="392">
        <f>IF(OR(MONTH(F4576)&lt;7,AND(MONTH(F4576)=7,DAY(F4576)&lt;=25)),
MOD(SUM((E4576-1901)*365,259),260),
MOD(SUM((E4576-1900)*365,259),260))</f>
        <v>184</v>
      </c>
      <c r="N4576" s="330">
        <f>IF(AND(MONTH(F4576)=7,DAY(F4576)&gt;25),1,
ROUNDDOWN((SUM(VLOOKUP(MONTH(F4576),D暦変換用数値,2,FALSE),DAY(F4576))/28)+1,0))</f>
        <v>3</v>
      </c>
      <c r="O4576" s="84">
        <f>IF(AND(MONTH(F4576)=7,DAY(F4576)&gt;25),DAY(F4576)-25,
MOD((SUM(VLOOKUP(MONTH(F4576),D暦変換用数値,2,FALSE),DAY(F4576))),28)+1)</f>
        <v>5</v>
      </c>
      <c r="P4576" s="405">
        <f>IF(OR(MONTH(F4576)&lt;7,AND(MONTH(F4576)=7,DAY(F4576)&lt;=25)),
MOD(SUM((E4576-1901)*365,(N4576-1)*28,O4576,258),260),
MOD(SUM((E4576-1900)*365,(N4576-1)*28,O4576,258),260))</f>
        <v>244</v>
      </c>
      <c r="Q4576" s="371" t="str">
        <f>VLOOKUP(MOD(P4576,4),色,2,FALSE)</f>
        <v>黄色い</v>
      </c>
      <c r="R4576" s="289" t="str">
        <f>VLOOKUP(MOD(P4576,13),銀河の音,2,FALSE)</f>
        <v>惑星の</v>
      </c>
      <c r="S4576" s="382" t="str">
        <f>VLOOKUP(MOD(P4576,20),太陽の紋章,2,FALSE)</f>
        <v>種</v>
      </c>
      <c r="T4576" s="100" t="s">
        <v>1071</v>
      </c>
    </row>
    <row r="4577" spans="1:20">
      <c r="A4577" s="50" t="str">
        <f>VLOOKUP(MOD(E4577,10),十干,2,FALSE)</f>
        <v>辛</v>
      </c>
      <c r="B4577" s="199" t="str">
        <f>VLOOKUP(MOD(E4577,12),十二支,3,FALSE)</f>
        <v xml:space="preserve">12 海 </v>
      </c>
      <c r="C4577" s="201" t="str">
        <f>VLOOKUP(F4577,星座,3,TRUE)</f>
        <v xml:space="preserve">09 火 </v>
      </c>
      <c r="D4577" s="531">
        <v>452</v>
      </c>
      <c r="E4577" s="1">
        <f>IFERROR(YEAR(D4577),LEFT(D4577,4))</f>
        <v>1901</v>
      </c>
      <c r="F4577" s="1" t="str">
        <f>IF(ISTEXT(D4577),RIGHT(D4577,5),TEXT(D4577,"mm/dd"))</f>
        <v>03/27</v>
      </c>
      <c r="G4577" s="39">
        <f>SUM(MID(E4577,1,1),MID(E4577,2,1),MID(E4577,3,1),MID(E4577,4,1),MID(F4577,1,1),MID(F4577,2,1),MID(F4577,4,1),MID(F4577,5,1))</f>
        <v>23</v>
      </c>
      <c r="H4577" s="41">
        <f>IF(MOD(G4577,9)=0,9,MOD(G4577,9))</f>
        <v>5</v>
      </c>
      <c r="I4577" s="45" t="str">
        <f>IFERROR(MID("日月火水木金土",WEEKDAY(D4577),1),"")</f>
        <v>水</v>
      </c>
      <c r="J4577" s="304" t="s">
        <v>581</v>
      </c>
      <c r="K4577" s="202" t="str">
        <f>VLOOKUP(F4577,石と花メイン,3,FALSE)</f>
        <v>□水晶</v>
      </c>
      <c r="L4577" s="297" t="str">
        <f>VLOOKUP(F4577,石と花メイン,4,FALSE)</f>
        <v>巾着草【カルセオラリア】</v>
      </c>
      <c r="M4577" s="393">
        <f>IF(OR(MONTH(F4577)&lt;7,AND(MONTH(F4577)=7,DAY(F4577)&lt;=25)),
MOD(SUM((E4577-1901)*365,259),260),
MOD(SUM((E4577-1900)*365,259),260))</f>
        <v>259</v>
      </c>
      <c r="N4577" s="390">
        <f>IF(AND(MONTH(F4577)=7,DAY(F4577)&gt;25),1,
ROUNDDOWN((SUM(VLOOKUP(MONTH(F4577),D暦変換用数値,2,FALSE),DAY(F4577))/28)+1,0))</f>
        <v>9</v>
      </c>
      <c r="O4577" s="205">
        <f>IF(AND(MONTH(F4577)=7,DAY(F4577)&gt;25),DAY(F4577)-25,
MOD((SUM(VLOOKUP(MONTH(F4577),D暦変換用数値,2,FALSE),DAY(F4577))),28)+1)</f>
        <v>21</v>
      </c>
      <c r="P4577" s="406">
        <f>IF(OR(MONTH(F4577)&lt;7,AND(MONTH(F4577)=7,DAY(F4577)&lt;=25)),
MOD(SUM((E4577-1901)*365,(N4577-1)*28,O4577,258),260),
MOD(SUM((E4577-1900)*365,(N4577-1)*28,O4577,258),260))</f>
        <v>243</v>
      </c>
      <c r="Q4577" s="374" t="str">
        <f>VLOOKUP(MOD(P4577,4),色,2,FALSE)</f>
        <v>青い</v>
      </c>
      <c r="R4577" s="292" t="str">
        <f>VLOOKUP(MOD(P4577,13),銀河の音,2,FALSE)</f>
        <v>太陽の</v>
      </c>
      <c r="S4577" s="385" t="str">
        <f>VLOOKUP(MOD(P4577,20),太陽の紋章,2,FALSE)</f>
        <v>夜</v>
      </c>
      <c r="T4577" s="99" t="s">
        <v>477</v>
      </c>
    </row>
    <row r="4578" spans="1:20">
      <c r="A4578" s="50" t="str">
        <f>VLOOKUP(MOD(E4578,10),十干,2,FALSE)</f>
        <v>癸</v>
      </c>
      <c r="B4578" s="199" t="str">
        <f>VLOOKUP(MOD(E4578,12),十二支,3,FALSE)</f>
        <v xml:space="preserve">12 海 </v>
      </c>
      <c r="C4578" s="201" t="str">
        <f>VLOOKUP(F4578,星座,3,TRUE)</f>
        <v xml:space="preserve">09 火 </v>
      </c>
      <c r="D4578" s="531">
        <v>4834</v>
      </c>
      <c r="E4578" s="1">
        <f>IFERROR(YEAR(D4578),LEFT(D4578,4))</f>
        <v>1913</v>
      </c>
      <c r="F4578" s="1" t="str">
        <f>IF(ISTEXT(D4578),RIGHT(D4578,5),TEXT(D4578,"mm/dd"))</f>
        <v>03/26</v>
      </c>
      <c r="G4578" s="39">
        <f>SUM(MID(E4578,1,1),MID(E4578,2,1),MID(E4578,3,1),MID(E4578,4,1),MID(F4578,1,1),MID(F4578,2,1),MID(F4578,4,1),MID(F4578,5,1))</f>
        <v>25</v>
      </c>
      <c r="H4578" s="41">
        <f>IF(MOD(G4578,9)=0,9,MOD(G4578,9))</f>
        <v>7</v>
      </c>
      <c r="I4578" s="45" t="str">
        <f>IFERROR(MID("日月火水木金土",WEEKDAY(D4578),1),"")</f>
        <v>水</v>
      </c>
      <c r="J4578" s="304" t="s">
        <v>1226</v>
      </c>
      <c r="K4578" s="203" t="str">
        <f>VLOOKUP(F4578,石と花メイン,3,FALSE)</f>
        <v>◆黄玉</v>
      </c>
      <c r="L4578" s="297" t="str">
        <f>VLOOKUP(F4578,石と花メイン,4,FALSE)</f>
        <v>花韮【西洋甘菜】</v>
      </c>
      <c r="M4578" s="393">
        <f>IF(OR(MONTH(F4578)&lt;7,AND(MONTH(F4578)=7,DAY(F4578)&lt;=25)),
MOD(SUM((E4578-1901)*365,259),260),
MOD(SUM((E4578-1900)*365,259),260))</f>
        <v>219</v>
      </c>
      <c r="N4578" s="390">
        <f>IF(AND(MONTH(F4578)=7,DAY(F4578)&gt;25),1,
ROUNDDOWN((SUM(VLOOKUP(MONTH(F4578),D暦変換用数値,2,FALSE),DAY(F4578))/28)+1,0))</f>
        <v>9</v>
      </c>
      <c r="O4578" s="205">
        <f>IF(AND(MONTH(F4578)=7,DAY(F4578)&gt;25),DAY(F4578)-25,
MOD((SUM(VLOOKUP(MONTH(F4578),D暦変換用数値,2,FALSE),DAY(F4578))),28)+1)</f>
        <v>20</v>
      </c>
      <c r="P4578" s="406">
        <f>IF(OR(MONTH(F4578)&lt;7,AND(MONTH(F4578)=7,DAY(F4578)&lt;=25)),
MOD(SUM((E4578-1901)*365,(N4578-1)*28,O4578,258),260),
MOD(SUM((E4578-1900)*365,(N4578-1)*28,O4578,258),260))</f>
        <v>202</v>
      </c>
      <c r="Q4578" s="375" t="str">
        <f>VLOOKUP(MOD(P4578,4),色,2,FALSE)</f>
        <v>白い</v>
      </c>
      <c r="R4578" s="293" t="str">
        <f>VLOOKUP(MOD(P4578,13),銀河の音,2,FALSE)</f>
        <v>共振の</v>
      </c>
      <c r="S4578" s="386" t="str">
        <f>VLOOKUP(MOD(P4578,20),太陽の紋章,2,FALSE)</f>
        <v>風</v>
      </c>
      <c r="T4578" s="97" t="s">
        <v>21</v>
      </c>
    </row>
    <row r="4579" spans="1:20">
      <c r="A4579" s="282" t="str">
        <f>VLOOKUP(MOD(E4579,10),十干,2,FALSE)</f>
        <v>癸</v>
      </c>
      <c r="B4579" s="283" t="str">
        <f>VLOOKUP(MOD(E4579,12),十二支,3,FALSE)</f>
        <v xml:space="preserve">12 海 </v>
      </c>
      <c r="C4579" s="287" t="str">
        <f>VLOOKUP(F4579,星座,3,TRUE)</f>
        <v xml:space="preserve">09 火 </v>
      </c>
      <c r="D4579" s="533">
        <v>4839</v>
      </c>
      <c r="E4579" s="83">
        <f>IFERROR(YEAR(D4579),LEFT(D4579,4))</f>
        <v>1913</v>
      </c>
      <c r="F4579" s="83" t="str">
        <f>IF(ISTEXT(D4579),RIGHT(D4579,5),TEXT(D4579,"mm/dd"))</f>
        <v>03/31</v>
      </c>
      <c r="G4579" s="88">
        <f>SUM(MID(E4579,1,1),MID(E4579,2,1),MID(E4579,3,1),MID(E4579,4,1),MID(F4579,1,1),MID(F4579,2,1),MID(F4579,4,1),MID(F4579,5,1))</f>
        <v>21</v>
      </c>
      <c r="H4579" s="88">
        <f>IF(MOD(G4579,9)=0,9,MOD(G4579,9))</f>
        <v>3</v>
      </c>
      <c r="I4579" s="83" t="str">
        <f>IFERROR(MID("日月火水木金土",WEEKDAY(D4579),1),"")</f>
        <v>月</v>
      </c>
      <c r="J4579" s="303" t="s">
        <v>1227</v>
      </c>
      <c r="K4579" s="87" t="str">
        <f>VLOOKUP(F4579,石と花メイン,3,FALSE)</f>
        <v>□水晶</v>
      </c>
      <c r="L4579" s="296" t="str">
        <f>VLOOKUP(F4579,石と花メイン,4,FALSE)</f>
        <v>苺【和蘭苺】</v>
      </c>
      <c r="M4579" s="392">
        <f>IF(OR(MONTH(F4579)&lt;7,AND(MONTH(F4579)=7,DAY(F4579)&lt;=25)),
MOD(SUM((E4579-1901)*365,259),260),
MOD(SUM((E4579-1900)*365,259),260))</f>
        <v>219</v>
      </c>
      <c r="N4579" s="330">
        <f>IF(AND(MONTH(F4579)=7,DAY(F4579)&gt;25),1,
ROUNDDOWN((SUM(VLOOKUP(MONTH(F4579),D暦変換用数値,2,FALSE),DAY(F4579))/28)+1,0))</f>
        <v>9</v>
      </c>
      <c r="O4579" s="84">
        <f>IF(AND(MONTH(F4579)=7,DAY(F4579)&gt;25),DAY(F4579)-25,
MOD((SUM(VLOOKUP(MONTH(F4579),D暦変換用数値,2,FALSE),DAY(F4579))),28)+1)</f>
        <v>25</v>
      </c>
      <c r="P4579" s="405">
        <f>IF(OR(MONTH(F4579)&lt;7,AND(MONTH(F4579)=7,DAY(F4579)&lt;=25)),
MOD(SUM((E4579-1901)*365,(N4579-1)*28,O4579,258),260),
MOD(SUM((E4579-1900)*365,(N4579-1)*28,O4579,258),260))</f>
        <v>207</v>
      </c>
      <c r="Q4579" s="371" t="str">
        <f>VLOOKUP(MOD(P4579,4),色,2,FALSE)</f>
        <v>青い</v>
      </c>
      <c r="R4579" s="289" t="str">
        <f>VLOOKUP(MOD(P4579,13),銀河の音,2,FALSE)</f>
        <v>水晶の</v>
      </c>
      <c r="S4579" s="382" t="str">
        <f>VLOOKUP(MOD(P4579,20),太陽の紋章,2,FALSE)</f>
        <v>手</v>
      </c>
      <c r="T4579" s="95" t="s">
        <v>3806</v>
      </c>
    </row>
    <row r="4580" spans="1:20">
      <c r="A4580" s="282" t="str">
        <f>VLOOKUP(MOD(E4580,10),十干,2,FALSE)</f>
        <v>乙</v>
      </c>
      <c r="B4580" s="283" t="str">
        <f>VLOOKUP(MOD(E4580,12),十二支,3,FALSE)</f>
        <v xml:space="preserve">12 海 </v>
      </c>
      <c r="C4580" s="287" t="str">
        <f>VLOOKUP(F4580,星座,3,TRUE)</f>
        <v xml:space="preserve">09 火 </v>
      </c>
      <c r="D4580" s="533">
        <v>9221</v>
      </c>
      <c r="E4580" s="83">
        <f>IFERROR(YEAR(D4580),LEFT(D4580,4))</f>
        <v>1925</v>
      </c>
      <c r="F4580" s="83" t="str">
        <f>IF(ISTEXT(D4580),RIGHT(D4580,5),TEXT(D4580,"mm/dd"))</f>
        <v>03/30</v>
      </c>
      <c r="G4580" s="88">
        <f>SUM(MID(E4580,1,1),MID(E4580,2,1),MID(E4580,3,1),MID(E4580,4,1),MID(F4580,1,1),MID(F4580,2,1),MID(F4580,4,1),MID(F4580,5,1))</f>
        <v>23</v>
      </c>
      <c r="H4580" s="88">
        <f>IF(MOD(G4580,9)=0,9,MOD(G4580,9))</f>
        <v>5</v>
      </c>
      <c r="I4580" s="83" t="str">
        <f>IFERROR(MID("日月火水木金土",WEEKDAY(D4580),1),"")</f>
        <v>月</v>
      </c>
      <c r="J4580" s="303" t="s">
        <v>1228</v>
      </c>
      <c r="K4580" s="87" t="str">
        <f>VLOOKUP(F4580,石と花メイン,3,FALSE)</f>
        <v>○真珠</v>
      </c>
      <c r="L4580" s="296" t="str">
        <f>VLOOKUP(F4580,石と花メイン,4,FALSE)</f>
        <v>アルメリア【浜簪】</v>
      </c>
      <c r="M4580" s="392">
        <f>IF(OR(MONTH(F4580)&lt;7,AND(MONTH(F4580)=7,DAY(F4580)&lt;=25)),
MOD(SUM((E4580-1901)*365,259),260),
MOD(SUM((E4580-1900)*365,259),260))</f>
        <v>179</v>
      </c>
      <c r="N4580" s="330">
        <f>IF(AND(MONTH(F4580)=7,DAY(F4580)&gt;25),1,
ROUNDDOWN((SUM(VLOOKUP(MONTH(F4580),D暦変換用数値,2,FALSE),DAY(F4580))/28)+1,0))</f>
        <v>9</v>
      </c>
      <c r="O4580" s="84">
        <f>IF(AND(MONTH(F4580)=7,DAY(F4580)&gt;25),DAY(F4580)-25,
MOD((SUM(VLOOKUP(MONTH(F4580),D暦変換用数値,2,FALSE),DAY(F4580))),28)+1)</f>
        <v>24</v>
      </c>
      <c r="P4580" s="405">
        <f>IF(OR(MONTH(F4580)&lt;7,AND(MONTH(F4580)=7,DAY(F4580)&lt;=25)),
MOD(SUM((E4580-1901)*365,(N4580-1)*28,O4580,258),260),
MOD(SUM((E4580-1900)*365,(N4580-1)*28,O4580,258),260))</f>
        <v>166</v>
      </c>
      <c r="Q4580" s="371" t="str">
        <f>VLOOKUP(MOD(P4580,4),色,2,FALSE)</f>
        <v>白い</v>
      </c>
      <c r="R4580" s="289" t="str">
        <f>VLOOKUP(MOD(P4580,13),銀河の音,2,FALSE)</f>
        <v>惑星の</v>
      </c>
      <c r="S4580" s="382" t="str">
        <f>VLOOKUP(MOD(P4580,20),太陽の紋章,2,FALSE)</f>
        <v>世界の橋渡し</v>
      </c>
      <c r="T4580" s="95" t="s">
        <v>178</v>
      </c>
    </row>
    <row r="4581" spans="1:20">
      <c r="A4581" s="50" t="str">
        <f>VLOOKUP(MOD(E4581,10),十干,2,FALSE)</f>
        <v>丁</v>
      </c>
      <c r="B4581" s="199" t="str">
        <f>VLOOKUP(MOD(E4581,12),十二支,3,FALSE)</f>
        <v xml:space="preserve">12 海 </v>
      </c>
      <c r="C4581" s="201" t="str">
        <f>VLOOKUP(F4581,星座,3,TRUE)</f>
        <v xml:space="preserve">09 火 </v>
      </c>
      <c r="D4581" s="531">
        <v>13616</v>
      </c>
      <c r="E4581" s="1">
        <f>IFERROR(YEAR(D4581),LEFT(D4581,4))</f>
        <v>1937</v>
      </c>
      <c r="F4581" s="1" t="str">
        <f>IF(ISTEXT(D4581),RIGHT(D4581,5),TEXT(D4581,"mm/dd"))</f>
        <v>04/11</v>
      </c>
      <c r="G4581" s="39">
        <f>SUM(MID(E4581,1,1),MID(E4581,2,1),MID(E4581,3,1),MID(E4581,4,1),MID(F4581,1,1),MID(F4581,2,1),MID(F4581,4,1),MID(F4581,5,1))</f>
        <v>26</v>
      </c>
      <c r="H4581" s="41">
        <f>IF(MOD(G4581,9)=0,9,MOD(G4581,9))</f>
        <v>8</v>
      </c>
      <c r="I4581" s="45" t="str">
        <f>IFERROR(MID("日月火水木金土",WEEKDAY(D4581),1),"")</f>
        <v>日</v>
      </c>
      <c r="J4581" s="304" t="s">
        <v>94</v>
      </c>
      <c r="K4581" s="202" t="str">
        <f>VLOOKUP(F4581,石と花メイン,3,FALSE)</f>
        <v>◆柘榴石</v>
      </c>
      <c r="L4581" s="297" t="str">
        <f>VLOOKUP(F4581,石と花メイン,4,FALSE)</f>
        <v>花忍</v>
      </c>
      <c r="M4581" s="393">
        <f>IF(OR(MONTH(F4581)&lt;7,AND(MONTH(F4581)=7,DAY(F4581)&lt;=25)),
MOD(SUM((E4581-1901)*365,259),260),
MOD(SUM((E4581-1900)*365,259),260))</f>
        <v>139</v>
      </c>
      <c r="N4581" s="390">
        <f>IF(AND(MONTH(F4581)=7,DAY(F4581)&gt;25),1,
ROUNDDOWN((SUM(VLOOKUP(MONTH(F4581),D暦変換用数値,2,FALSE),DAY(F4581))/28)+1,0))</f>
        <v>10</v>
      </c>
      <c r="O4581" s="205">
        <f>IF(AND(MONTH(F4581)=7,DAY(F4581)&gt;25),DAY(F4581)-25,
MOD((SUM(VLOOKUP(MONTH(F4581),D暦変換用数値,2,FALSE),DAY(F4581))),28)+1)</f>
        <v>8</v>
      </c>
      <c r="P4581" s="406">
        <f>IF(OR(MONTH(F4581)&lt;7,AND(MONTH(F4581)=7,DAY(F4581)&lt;=25)),
MOD(SUM((E4581-1901)*365,(N4581-1)*28,O4581,258),260),
MOD(SUM((E4581-1900)*365,(N4581-1)*28,O4581,258),260))</f>
        <v>138</v>
      </c>
      <c r="Q4581" s="375" t="str">
        <f>VLOOKUP(MOD(P4581,4),色,2,FALSE)</f>
        <v>白い</v>
      </c>
      <c r="R4581" s="293" t="str">
        <f>VLOOKUP(MOD(P4581,13),銀河の音,2,FALSE)</f>
        <v>銀河の</v>
      </c>
      <c r="S4581" s="386" t="str">
        <f>VLOOKUP(MOD(P4581,20),太陽の紋章,2,FALSE)</f>
        <v>鏡</v>
      </c>
      <c r="T4581" s="98" t="s">
        <v>3736</v>
      </c>
    </row>
    <row r="4582" spans="1:20">
      <c r="A4582" s="50" t="str">
        <f>VLOOKUP(MOD(E4582,10),十干,2,FALSE)</f>
        <v>己</v>
      </c>
      <c r="B4582" s="199" t="str">
        <f>VLOOKUP(MOD(E4582,12),十二支,3,FALSE)</f>
        <v xml:space="preserve">12 海 </v>
      </c>
      <c r="C4582" s="201" t="str">
        <f>VLOOKUP(F4582,星座,3,TRUE)</f>
        <v xml:space="preserve">09 火 </v>
      </c>
      <c r="D4582" s="531">
        <v>17985</v>
      </c>
      <c r="E4582" s="1">
        <f>IFERROR(YEAR(D4582),LEFT(D4582,4))</f>
        <v>1949</v>
      </c>
      <c r="F4582" s="1" t="str">
        <f>IF(ISTEXT(D4582),RIGHT(D4582,5),TEXT(D4582,"mm/dd"))</f>
        <v>03/28</v>
      </c>
      <c r="G4582" s="39">
        <f>SUM(MID(E4582,1,1),MID(E4582,2,1),MID(E4582,3,1),MID(E4582,4,1),MID(F4582,1,1),MID(F4582,2,1),MID(F4582,4,1),MID(F4582,5,1))</f>
        <v>36</v>
      </c>
      <c r="H4582" s="41">
        <f>IF(MOD(G4582,9)=0,9,MOD(G4582,9))</f>
        <v>9</v>
      </c>
      <c r="I4582" s="45" t="str">
        <f>IFERROR(MID("日月火水木金土",WEEKDAY(D4582),1),"")</f>
        <v>月</v>
      </c>
      <c r="J4582" s="304" t="s">
        <v>95</v>
      </c>
      <c r="K4582" s="202" t="str">
        <f>VLOOKUP(F4582,石と花メイン,3,FALSE)</f>
        <v>▲黄金</v>
      </c>
      <c r="L4582" s="297" t="str">
        <f>VLOOKUP(F4582,石と花メイン,4,FALSE)</f>
        <v>山吹【面影草】</v>
      </c>
      <c r="M4582" s="393">
        <f>IF(OR(MONTH(F4582)&lt;7,AND(MONTH(F4582)=7,DAY(F4582)&lt;=25)),
MOD(SUM((E4582-1901)*365,259),260),
MOD(SUM((E4582-1900)*365,259),260))</f>
        <v>99</v>
      </c>
      <c r="N4582" s="390">
        <f>IF(AND(MONTH(F4582)=7,DAY(F4582)&gt;25),1,
ROUNDDOWN((SUM(VLOOKUP(MONTH(F4582),D暦変換用数値,2,FALSE),DAY(F4582))/28)+1,0))</f>
        <v>9</v>
      </c>
      <c r="O4582" s="205">
        <f>IF(AND(MONTH(F4582)=7,DAY(F4582)&gt;25),DAY(F4582)-25,
MOD((SUM(VLOOKUP(MONTH(F4582),D暦変換用数値,2,FALSE),DAY(F4582))),28)+1)</f>
        <v>22</v>
      </c>
      <c r="P4582" s="406">
        <f>IF(OR(MONTH(F4582)&lt;7,AND(MONTH(F4582)=7,DAY(F4582)&lt;=25)),
MOD(SUM((E4582-1901)*365,(N4582-1)*28,O4582,258),260),
MOD(SUM((E4582-1900)*365,(N4582-1)*28,O4582,258),260))</f>
        <v>84</v>
      </c>
      <c r="Q4582" s="373" t="str">
        <f>VLOOKUP(MOD(P4582,4),色,2,FALSE)</f>
        <v>黄色い</v>
      </c>
      <c r="R4582" s="291" t="str">
        <f>VLOOKUP(MOD(P4582,13),銀河の音,2,FALSE)</f>
        <v>律動の</v>
      </c>
      <c r="S4582" s="384" t="str">
        <f>VLOOKUP(MOD(P4582,20),太陽の紋章,2,FALSE)</f>
        <v>種</v>
      </c>
      <c r="T4582" s="98" t="s">
        <v>3736</v>
      </c>
    </row>
    <row r="4583" spans="1:20">
      <c r="A4583" s="334" t="str">
        <f>VLOOKUP(MOD(E4583,10),十干,2,FALSE)</f>
        <v>己</v>
      </c>
      <c r="B4583" s="331" t="str">
        <f>VLOOKUP(MOD(E4583,12),十二支,3,FALSE)</f>
        <v xml:space="preserve">12 海 </v>
      </c>
      <c r="C4583" s="336" t="str">
        <f>VLOOKUP(F4583,星座,3,TRUE)</f>
        <v xml:space="preserve">09 火 </v>
      </c>
      <c r="D4583" s="540">
        <v>17987</v>
      </c>
      <c r="E4583" s="131">
        <f>IFERROR(YEAR(D4583),LEFT(D4583,4))</f>
        <v>1949</v>
      </c>
      <c r="F4583" s="538" t="str">
        <f>IF(ISTEXT(D4583),RIGHT(D4583,5),TEXT(D4583,"mm/dd"))</f>
        <v>03/30</v>
      </c>
      <c r="G4583" s="133">
        <f>SUM(MID(E4583,1,1),MID(E4583,2,1),MID(E4583,3,1),MID(E4583,4,1),MID(F4583,1,1),MID(F4583,2,1),MID(F4583,4,1),MID(F4583,5,1))</f>
        <v>29</v>
      </c>
      <c r="H4583" s="133">
        <f>IF(MOD(G4583,9)=0,9,MOD(G4583,9))</f>
        <v>2</v>
      </c>
      <c r="I4583" s="131" t="str">
        <f>IFERROR(MID("日月火水木金土",WEEKDAY(D4583),1),"")</f>
        <v>水</v>
      </c>
      <c r="J4583" s="306" t="s">
        <v>9187</v>
      </c>
      <c r="K4583" s="335" t="str">
        <f>VLOOKUP(F4583,石と花メイン,3,FALSE)</f>
        <v>○真珠</v>
      </c>
      <c r="L4583" s="302" t="str">
        <f>VLOOKUP(F4583,石と花メイン,4,FALSE)</f>
        <v>アルメリア【浜簪】</v>
      </c>
      <c r="M4583" s="396">
        <f>IF(OR(MONTH(F4583)&lt;7,AND(MONTH(F4583)=7,DAY(F4583)&lt;=25)),
MOD(SUM((E4583-1901)*365,259),260),
MOD(SUM((E4583-1900)*365,259),260))</f>
        <v>99</v>
      </c>
      <c r="N4583" s="335">
        <f>IF(AND(MONTH(F4583)=7,DAY(F4583)&gt;25),1,
ROUNDDOWN((SUM(VLOOKUP(MONTH(F4583),D暦変換用数値,2,FALSE),DAY(F4583))/28)+1,0))</f>
        <v>9</v>
      </c>
      <c r="O4583" s="132">
        <f>IF(AND(MONTH(F4583)=7,DAY(F4583)&gt;25),DAY(F4583)-25,
MOD((SUM(VLOOKUP(MONTH(F4583),D暦変換用数値,2,FALSE),DAY(F4583))),28)+1)</f>
        <v>24</v>
      </c>
      <c r="P4583" s="404">
        <f>IF(OR(MONTH(F4583)&lt;7,AND(MONTH(F4583)=7,DAY(F4583)&lt;=25)),
MOD(SUM((E4583-1901)*365,(N4583-1)*28,O4583,258),260),
MOD(SUM((E4583-1900)*365,(N4583-1)*28,O4583,258),260))</f>
        <v>86</v>
      </c>
      <c r="Q4583" s="376" t="str">
        <f>VLOOKUP(MOD(P4583,4),色,2,FALSE)</f>
        <v>白い</v>
      </c>
      <c r="R4583" s="333" t="str">
        <f>VLOOKUP(MOD(P4583,13),銀河の音,2,FALSE)</f>
        <v>銀河の</v>
      </c>
      <c r="S4583" s="387" t="str">
        <f>VLOOKUP(MOD(P4583,20),太陽の紋章,2,FALSE)</f>
        <v>世界の橋渡し</v>
      </c>
      <c r="T4583" s="126" t="s">
        <v>9189</v>
      </c>
    </row>
    <row r="4584" spans="1:20">
      <c r="A4584" s="334" t="str">
        <f>VLOOKUP(MOD(E4584,10),十干,2,FALSE)</f>
        <v>己</v>
      </c>
      <c r="B4584" s="331" t="str">
        <f>VLOOKUP(MOD(E4584,12),十二支,3,FALSE)</f>
        <v xml:space="preserve">12 海 </v>
      </c>
      <c r="C4584" s="336" t="str">
        <f>VLOOKUP(F4584,星座,3,TRUE)</f>
        <v xml:space="preserve">09 火 </v>
      </c>
      <c r="D4584" s="540">
        <v>17988</v>
      </c>
      <c r="E4584" s="131">
        <f>IFERROR(YEAR(D4584),LEFT(D4584,4))</f>
        <v>1949</v>
      </c>
      <c r="F4584" s="538" t="str">
        <f>IF(ISTEXT(D4584),RIGHT(D4584,5),TEXT(D4584,"mm/dd"))</f>
        <v>03/31</v>
      </c>
      <c r="G4584" s="133">
        <f>SUM(MID(E4584,1,1),MID(E4584,2,1),MID(E4584,3,1),MID(E4584,4,1),MID(F4584,1,1),MID(F4584,2,1),MID(F4584,4,1),MID(F4584,5,1))</f>
        <v>30</v>
      </c>
      <c r="H4584" s="133">
        <f>IF(MOD(G4584,9)=0,9,MOD(G4584,9))</f>
        <v>3</v>
      </c>
      <c r="I4584" s="131" t="str">
        <f>IFERROR(MID("日月火水木金土",WEEKDAY(D4584),1),"")</f>
        <v>木</v>
      </c>
      <c r="J4584" s="306" t="s">
        <v>9107</v>
      </c>
      <c r="K4584" s="335" t="str">
        <f>VLOOKUP(F4584,石と花メイン,3,FALSE)</f>
        <v>□水晶</v>
      </c>
      <c r="L4584" s="302" t="str">
        <f>VLOOKUP(F4584,石と花メイン,4,FALSE)</f>
        <v>苺【和蘭苺】</v>
      </c>
      <c r="M4584" s="396">
        <f>IF(OR(MONTH(F4584)&lt;7,AND(MONTH(F4584)=7,DAY(F4584)&lt;=25)),
MOD(SUM((E4584-1901)*365,259),260),
MOD(SUM((E4584-1900)*365,259),260))</f>
        <v>99</v>
      </c>
      <c r="N4584" s="335">
        <f>IF(AND(MONTH(F4584)=7,DAY(F4584)&gt;25),1,
ROUNDDOWN((SUM(VLOOKUP(MONTH(F4584),D暦変換用数値,2,FALSE),DAY(F4584))/28)+1,0))</f>
        <v>9</v>
      </c>
      <c r="O4584" s="132">
        <f>IF(AND(MONTH(F4584)=7,DAY(F4584)&gt;25),DAY(F4584)-25,
MOD((SUM(VLOOKUP(MONTH(F4584),D暦変換用数値,2,FALSE),DAY(F4584))),28)+1)</f>
        <v>25</v>
      </c>
      <c r="P4584" s="404">
        <f>IF(OR(MONTH(F4584)&lt;7,AND(MONTH(F4584)=7,DAY(F4584)&lt;=25)),
MOD(SUM((E4584-1901)*365,(N4584-1)*28,O4584,258),260),
MOD(SUM((E4584-1900)*365,(N4584-1)*28,O4584,258),260))</f>
        <v>87</v>
      </c>
      <c r="Q4584" s="376" t="str">
        <f>VLOOKUP(MOD(P4584,4),色,2,FALSE)</f>
        <v>青い</v>
      </c>
      <c r="R4584" s="333" t="str">
        <f>VLOOKUP(MOD(P4584,13),銀河の音,2,FALSE)</f>
        <v>太陽の</v>
      </c>
      <c r="S4584" s="387" t="str">
        <f>VLOOKUP(MOD(P4584,20),太陽の紋章,2,FALSE)</f>
        <v>手</v>
      </c>
      <c r="T4584" s="119" t="s">
        <v>7119</v>
      </c>
    </row>
    <row r="4585" spans="1:20">
      <c r="A4585" s="50" t="str">
        <f>VLOOKUP(MOD(E4585,10),十干,2,FALSE)</f>
        <v>己</v>
      </c>
      <c r="B4585" s="199" t="str">
        <f>VLOOKUP(MOD(E4585,12),十二支,3,FALSE)</f>
        <v xml:space="preserve">12 海 </v>
      </c>
      <c r="C4585" s="201" t="str">
        <f>VLOOKUP(F4585,星座,3,TRUE)</f>
        <v xml:space="preserve">09 火 </v>
      </c>
      <c r="D4585" s="531">
        <v>17999</v>
      </c>
      <c r="E4585" s="1">
        <f>IFERROR(YEAR(D4585),LEFT(D4585,4))</f>
        <v>1949</v>
      </c>
      <c r="F4585" s="1" t="str">
        <f>IF(ISTEXT(D4585),RIGHT(D4585,5),TEXT(D4585,"mm/dd"))</f>
        <v>04/11</v>
      </c>
      <c r="G4585" s="39">
        <f>SUM(MID(E4585,1,1),MID(E4585,2,1),MID(E4585,3,1),MID(E4585,4,1),MID(F4585,1,1),MID(F4585,2,1),MID(F4585,4,1),MID(F4585,5,1))</f>
        <v>29</v>
      </c>
      <c r="H4585" s="41">
        <f>IF(MOD(G4585,9)=0,9,MOD(G4585,9))</f>
        <v>2</v>
      </c>
      <c r="I4585" s="45" t="str">
        <f>IFERROR(MID("日月火水木金土",WEEKDAY(D4585),1),"")</f>
        <v>月</v>
      </c>
      <c r="J4585" s="304" t="s">
        <v>96</v>
      </c>
      <c r="K4585" s="202" t="str">
        <f>VLOOKUP(F4585,石と花メイン,3,FALSE)</f>
        <v>◆柘榴石</v>
      </c>
      <c r="L4585" s="297" t="str">
        <f>VLOOKUP(F4585,石と花メイン,4,FALSE)</f>
        <v>花忍</v>
      </c>
      <c r="M4585" s="393">
        <f>IF(OR(MONTH(F4585)&lt;7,AND(MONTH(F4585)=7,DAY(F4585)&lt;=25)),
MOD(SUM((E4585-1901)*365,259),260),
MOD(SUM((E4585-1900)*365,259),260))</f>
        <v>99</v>
      </c>
      <c r="N4585" s="390">
        <f>IF(AND(MONTH(F4585)=7,DAY(F4585)&gt;25),1,
ROUNDDOWN((SUM(VLOOKUP(MONTH(F4585),D暦変換用数値,2,FALSE),DAY(F4585))/28)+1,0))</f>
        <v>10</v>
      </c>
      <c r="O4585" s="205">
        <f>IF(AND(MONTH(F4585)=7,DAY(F4585)&gt;25),DAY(F4585)-25,
MOD((SUM(VLOOKUP(MONTH(F4585),D暦変換用数値,2,FALSE),DAY(F4585))),28)+1)</f>
        <v>8</v>
      </c>
      <c r="P4585" s="406">
        <f>IF(OR(MONTH(F4585)&lt;7,AND(MONTH(F4585)=7,DAY(F4585)&lt;=25)),
MOD(SUM((E4585-1901)*365,(N4585-1)*28,O4585,258),260),
MOD(SUM((E4585-1900)*365,(N4585-1)*28,O4585,258),260))</f>
        <v>98</v>
      </c>
      <c r="Q4585" s="375" t="str">
        <f>VLOOKUP(MOD(P4585,4),色,2,FALSE)</f>
        <v>白い</v>
      </c>
      <c r="R4585" s="293" t="str">
        <f>VLOOKUP(MOD(P4585,13),銀河の音,2,FALSE)</f>
        <v>共振の</v>
      </c>
      <c r="S4585" s="386" t="str">
        <f>VLOOKUP(MOD(P4585,20),太陽の紋章,2,FALSE)</f>
        <v>鏡</v>
      </c>
      <c r="T4585" s="98" t="s">
        <v>3736</v>
      </c>
    </row>
    <row r="4586" spans="1:20">
      <c r="A4586" s="334" t="str">
        <f>VLOOKUP(MOD(E4586,10),十干,2,FALSE)</f>
        <v>己</v>
      </c>
      <c r="B4586" s="331" t="str">
        <f>VLOOKUP(MOD(E4586,12),十二支,3,FALSE)</f>
        <v xml:space="preserve">12 海 </v>
      </c>
      <c r="C4586" s="336" t="str">
        <f>VLOOKUP(F4586,星座,3,TRUE)</f>
        <v xml:space="preserve">09 火 </v>
      </c>
      <c r="D4586" s="540">
        <v>18005</v>
      </c>
      <c r="E4586" s="131">
        <f>IFERROR(YEAR(D4586),LEFT(D4586,4))</f>
        <v>1949</v>
      </c>
      <c r="F4586" s="538" t="str">
        <f>IF(ISTEXT(D4586),RIGHT(D4586,5),TEXT(D4586,"mm/dd"))</f>
        <v>04/17</v>
      </c>
      <c r="G4586" s="133">
        <f>SUM(MID(E4586,1,1),MID(E4586,2,1),MID(E4586,3,1),MID(E4586,4,1),MID(F4586,1,1),MID(F4586,2,1),MID(F4586,4,1),MID(F4586,5,1))</f>
        <v>35</v>
      </c>
      <c r="H4586" s="133">
        <f>IF(MOD(G4586,9)=0,9,MOD(G4586,9))</f>
        <v>8</v>
      </c>
      <c r="I4586" s="131" t="str">
        <f>IFERROR(MID("日月火水木金土",WEEKDAY(D4586),1),"")</f>
        <v>日</v>
      </c>
      <c r="J4586" s="306" t="s">
        <v>9106</v>
      </c>
      <c r="K4586" s="335" t="str">
        <f>VLOOKUP(F4586,石と花メイン,3,FALSE)</f>
        <v>□水晶</v>
      </c>
      <c r="L4586" s="302" t="str">
        <f>VLOOKUP(F4586,石と花メイン,4,FALSE)</f>
        <v>ジャーマンアイリス【独逸菖蒲】</v>
      </c>
      <c r="M4586" s="396">
        <f>IF(OR(MONTH(F4586)&lt;7,AND(MONTH(F4586)=7,DAY(F4586)&lt;=25)),
MOD(SUM((E4586-1901)*365,259),260),
MOD(SUM((E4586-1900)*365,259),260))</f>
        <v>99</v>
      </c>
      <c r="N4586" s="335">
        <f>IF(AND(MONTH(F4586)=7,DAY(F4586)&gt;25),1,
ROUNDDOWN((SUM(VLOOKUP(MONTH(F4586),D暦変換用数値,2,FALSE),DAY(F4586))/28)+1,0))</f>
        <v>10</v>
      </c>
      <c r="O4586" s="132">
        <f>IF(AND(MONTH(F4586)=7,DAY(F4586)&gt;25),DAY(F4586)-25,
MOD((SUM(VLOOKUP(MONTH(F4586),D暦変換用数値,2,FALSE),DAY(F4586))),28)+1)</f>
        <v>14</v>
      </c>
      <c r="P4586" s="404">
        <f>IF(OR(MONTH(F4586)&lt;7,AND(MONTH(F4586)=7,DAY(F4586)&lt;=25)),
MOD(SUM((E4586-1901)*365,(N4586-1)*28,O4586,258),260),
MOD(SUM((E4586-1900)*365,(N4586-1)*28,O4586,258),260))</f>
        <v>104</v>
      </c>
      <c r="Q4586" s="376" t="str">
        <f>VLOOKUP(MOD(P4586,4),色,2,FALSE)</f>
        <v>黄色い</v>
      </c>
      <c r="R4586" s="333" t="str">
        <f>VLOOKUP(MOD(P4586,13),銀河の音,2,FALSE)</f>
        <v>宇宙の</v>
      </c>
      <c r="S4586" s="387" t="str">
        <f>VLOOKUP(MOD(P4586,20),太陽の紋章,2,FALSE)</f>
        <v>種</v>
      </c>
      <c r="T4586" s="119" t="s">
        <v>9105</v>
      </c>
    </row>
    <row r="4587" spans="1:20">
      <c r="A4587" s="76" t="str">
        <f>VLOOKUP(MOD(E4587,10),十干,2,FALSE)</f>
        <v>己</v>
      </c>
      <c r="B4587" s="199" t="str">
        <f>VLOOKUP(MOD(E4587,12),十二支,3,FALSE)</f>
        <v xml:space="preserve">12 海 </v>
      </c>
      <c r="C4587" s="201" t="str">
        <f>VLOOKUP(F4587,星座,3,TRUE)</f>
        <v xml:space="preserve">09 火 </v>
      </c>
      <c r="D4587" s="534">
        <v>18006</v>
      </c>
      <c r="E4587" s="116">
        <f>IFERROR(YEAR(D4587),LEFT(D4587,4))</f>
        <v>1949</v>
      </c>
      <c r="F4587" s="116" t="str">
        <f>IF(ISTEXT(D4587),RIGHT(D4587,5),TEXT(D4587,"mm/dd"))</f>
        <v>04/18</v>
      </c>
      <c r="G4587" s="120">
        <f>SUM(MID(E4587,1,1),MID(E4587,2,1),MID(E4587,3,1),MID(E4587,4,1),MID(F4587,1,1),MID(F4587,2,1),MID(F4587,4,1),MID(F4587,5,1))</f>
        <v>36</v>
      </c>
      <c r="H4587" s="120">
        <f>IF(MOD(G4587,9)=0,9,MOD(G4587,9))</f>
        <v>9</v>
      </c>
      <c r="I4587" s="116" t="str">
        <f>IFERROR(MID("日月火水木金土",WEEKDAY(D4587),1),"")</f>
        <v>月</v>
      </c>
      <c r="J4587" s="306" t="s">
        <v>7671</v>
      </c>
      <c r="K4587" s="203" t="str">
        <f>VLOOKUP(F4587,石と花メイン,3,FALSE)</f>
        <v>◆黄玉</v>
      </c>
      <c r="L4587" s="299" t="str">
        <f>VLOOKUP(F4587,石と花メイン,4,FALSE)</f>
        <v>蓮華草【紫雲英】</v>
      </c>
      <c r="M4587" s="395">
        <f>IF(OR(MONTH(F4587)&lt;7,AND(MONTH(F4587)=7,DAY(F4587)&lt;=25)),
MOD(SUM((E4587-1901)*365,259),260),
MOD(SUM((E4587-1900)*365,259),260))</f>
        <v>99</v>
      </c>
      <c r="N4587" s="121">
        <f>IF(AND(MONTH(F4587)=7,DAY(F4587)&gt;25),1,
ROUNDDOWN((SUM(VLOOKUP(MONTH(F4587),D暦変換用数値,2,FALSE),DAY(F4587))/28)+1,0))</f>
        <v>10</v>
      </c>
      <c r="O4587" s="117">
        <f>IF(AND(MONTH(F4587)=7,DAY(F4587)&gt;25),DAY(F4587)-25,
MOD((SUM(VLOOKUP(MONTH(F4587),D暦変換用数値,2,FALSE),DAY(F4587))),28)+1)</f>
        <v>15</v>
      </c>
      <c r="P4587" s="408">
        <f>IF(OR(MONTH(F4587)&lt;7,AND(MONTH(F4587)=7,DAY(F4587)&lt;=25)),
MOD(SUM((E4587-1901)*365,(N4587-1)*28,O4587,258),260),
MOD(SUM((E4587-1900)*365,(N4587-1)*28,O4587,258),260))</f>
        <v>105</v>
      </c>
      <c r="Q4587" s="372" t="str">
        <f>VLOOKUP(MOD(P4587,4),色,2,FALSE)</f>
        <v>赤い</v>
      </c>
      <c r="R4587" s="290" t="str">
        <f>VLOOKUP(MOD(P4587,13),銀河の音,2,FALSE)</f>
        <v>磁気の</v>
      </c>
      <c r="S4587" s="383" t="str">
        <f>VLOOKUP(MOD(P4587,20),太陽の紋章,2,FALSE)</f>
        <v>蛇</v>
      </c>
      <c r="T4587" s="118"/>
    </row>
    <row r="4588" spans="1:20">
      <c r="A4588" s="50" t="str">
        <f>VLOOKUP(MOD(E4588,10),十干,2,FALSE)</f>
        <v>辛</v>
      </c>
      <c r="B4588" s="199" t="str">
        <f>VLOOKUP(MOD(E4588,12),十二支,3,FALSE)</f>
        <v xml:space="preserve">12 海 </v>
      </c>
      <c r="C4588" s="201" t="str">
        <f>VLOOKUP(F4588,星座,3,TRUE)</f>
        <v xml:space="preserve">09 火 </v>
      </c>
      <c r="D4588" s="531">
        <v>22367</v>
      </c>
      <c r="E4588" s="1">
        <f>IFERROR(YEAR(D4588),LEFT(D4588,4))</f>
        <v>1961</v>
      </c>
      <c r="F4588" s="1" t="str">
        <f>IF(ISTEXT(D4588),RIGHT(D4588,5),TEXT(D4588,"mm/dd"))</f>
        <v>03/27</v>
      </c>
      <c r="G4588" s="39">
        <f>SUM(MID(E4588,1,1),MID(E4588,2,1),MID(E4588,3,1),MID(E4588,4,1),MID(F4588,1,1),MID(F4588,2,1),MID(F4588,4,1),MID(F4588,5,1))</f>
        <v>29</v>
      </c>
      <c r="H4588" s="41">
        <f>IF(MOD(G4588,9)=0,9,MOD(G4588,9))</f>
        <v>2</v>
      </c>
      <c r="I4588" s="45" t="str">
        <f>IFERROR(MID("日月火水木金土",WEEKDAY(D4588),1),"")</f>
        <v>月</v>
      </c>
      <c r="J4588" s="304" t="s">
        <v>97</v>
      </c>
      <c r="K4588" s="202" t="str">
        <f>VLOOKUP(F4588,石と花メイン,3,FALSE)</f>
        <v>□水晶</v>
      </c>
      <c r="L4588" s="297" t="str">
        <f>VLOOKUP(F4588,石と花メイン,4,FALSE)</f>
        <v>巾着草【カルセオラリア】</v>
      </c>
      <c r="M4588" s="393">
        <f>IF(OR(MONTH(F4588)&lt;7,AND(MONTH(F4588)=7,DAY(F4588)&lt;=25)),
MOD(SUM((E4588-1901)*365,259),260),
MOD(SUM((E4588-1900)*365,259),260))</f>
        <v>59</v>
      </c>
      <c r="N4588" s="390">
        <f>IF(AND(MONTH(F4588)=7,DAY(F4588)&gt;25),1,
ROUNDDOWN((SUM(VLOOKUP(MONTH(F4588),D暦変換用数値,2,FALSE),DAY(F4588))/28)+1,0))</f>
        <v>9</v>
      </c>
      <c r="O4588" s="205">
        <f>IF(AND(MONTH(F4588)=7,DAY(F4588)&gt;25),DAY(F4588)-25,
MOD((SUM(VLOOKUP(MONTH(F4588),D暦変換用数値,2,FALSE),DAY(F4588))),28)+1)</f>
        <v>21</v>
      </c>
      <c r="P4588" s="406">
        <f>IF(OR(MONTH(F4588)&lt;7,AND(MONTH(F4588)=7,DAY(F4588)&lt;=25)),
MOD(SUM((E4588-1901)*365,(N4588-1)*28,O4588,258),260),
MOD(SUM((E4588-1900)*365,(N4588-1)*28,O4588,258),260))</f>
        <v>43</v>
      </c>
      <c r="Q4588" s="374" t="str">
        <f>VLOOKUP(MOD(P4588,4),色,2,FALSE)</f>
        <v>青い</v>
      </c>
      <c r="R4588" s="292" t="str">
        <f>VLOOKUP(MOD(P4588,13),銀河の音,2,FALSE)</f>
        <v>自己存在の</v>
      </c>
      <c r="S4588" s="385" t="str">
        <f>VLOOKUP(MOD(P4588,20),太陽の紋章,2,FALSE)</f>
        <v>夜</v>
      </c>
      <c r="T4588" s="111" t="s">
        <v>2874</v>
      </c>
    </row>
    <row r="4589" spans="1:20">
      <c r="A4589" s="50" t="str">
        <f>VLOOKUP(MOD(E4589,10),十干,2,FALSE)</f>
        <v>辛</v>
      </c>
      <c r="B4589" s="199" t="str">
        <f>VLOOKUP(MOD(E4589,12),十二支,3,FALSE)</f>
        <v xml:space="preserve">12 海 </v>
      </c>
      <c r="C4589" s="201" t="str">
        <f>VLOOKUP(F4589,星座,3,TRUE)</f>
        <v xml:space="preserve">09 火 </v>
      </c>
      <c r="D4589" s="531">
        <v>22371</v>
      </c>
      <c r="E4589" s="1">
        <f>IFERROR(YEAR(D4589),LEFT(D4589,4))</f>
        <v>1961</v>
      </c>
      <c r="F4589" s="1" t="str">
        <f>IF(ISTEXT(D4589),RIGHT(D4589,5),TEXT(D4589,"mm/dd"))</f>
        <v>03/31</v>
      </c>
      <c r="G4589" s="39">
        <f>SUM(MID(E4589,1,1),MID(E4589,2,1),MID(E4589,3,1),MID(E4589,4,1),MID(F4589,1,1),MID(F4589,2,1),MID(F4589,4,1),MID(F4589,5,1))</f>
        <v>24</v>
      </c>
      <c r="H4589" s="41">
        <f>IF(MOD(G4589,9)=0,9,MOD(G4589,9))</f>
        <v>6</v>
      </c>
      <c r="I4589" s="45" t="str">
        <f>IFERROR(MID("日月火水木金土",WEEKDAY(D4589),1),"")</f>
        <v>金</v>
      </c>
      <c r="J4589" s="304" t="s">
        <v>98</v>
      </c>
      <c r="K4589" s="202" t="str">
        <f>VLOOKUP(F4589,石と花メイン,3,FALSE)</f>
        <v>□水晶</v>
      </c>
      <c r="L4589" s="297" t="str">
        <f>VLOOKUP(F4589,石と花メイン,4,FALSE)</f>
        <v>苺【和蘭苺】</v>
      </c>
      <c r="M4589" s="393">
        <f>IF(OR(MONTH(F4589)&lt;7,AND(MONTH(F4589)=7,DAY(F4589)&lt;=25)),
MOD(SUM((E4589-1901)*365,259),260),
MOD(SUM((E4589-1900)*365,259),260))</f>
        <v>59</v>
      </c>
      <c r="N4589" s="390">
        <f>IF(AND(MONTH(F4589)=7,DAY(F4589)&gt;25),1,
ROUNDDOWN((SUM(VLOOKUP(MONTH(F4589),D暦変換用数値,2,FALSE),DAY(F4589))/28)+1,0))</f>
        <v>9</v>
      </c>
      <c r="O4589" s="205">
        <f>IF(AND(MONTH(F4589)=7,DAY(F4589)&gt;25),DAY(F4589)-25,
MOD((SUM(VLOOKUP(MONTH(F4589),D暦変換用数値,2,FALSE),DAY(F4589))),28)+1)</f>
        <v>25</v>
      </c>
      <c r="P4589" s="406">
        <f>IF(OR(MONTH(F4589)&lt;7,AND(MONTH(F4589)=7,DAY(F4589)&lt;=25)),
MOD(SUM((E4589-1901)*365,(N4589-1)*28,O4589,258),260),
MOD(SUM((E4589-1900)*365,(N4589-1)*28,O4589,258),260))</f>
        <v>47</v>
      </c>
      <c r="Q4589" s="374" t="str">
        <f>VLOOKUP(MOD(P4589,4),色,2,FALSE)</f>
        <v>青い</v>
      </c>
      <c r="R4589" s="292" t="str">
        <f>VLOOKUP(MOD(P4589,13),銀河の音,2,FALSE)</f>
        <v>銀河の</v>
      </c>
      <c r="S4589" s="385" t="str">
        <f>VLOOKUP(MOD(P4589,20),太陽の紋章,2,FALSE)</f>
        <v>手</v>
      </c>
      <c r="T4589" s="98" t="s">
        <v>3736</v>
      </c>
    </row>
    <row r="4590" spans="1:20">
      <c r="A4590" s="50" t="str">
        <f>VLOOKUP(MOD(E4590,10),十干,2,FALSE)</f>
        <v>辛</v>
      </c>
      <c r="B4590" s="199" t="str">
        <f>VLOOKUP(MOD(E4590,12),十二支,3,FALSE)</f>
        <v xml:space="preserve">12 海 </v>
      </c>
      <c r="C4590" s="201" t="str">
        <f>VLOOKUP(F4590,星座,3,TRUE)</f>
        <v xml:space="preserve">09 火 </v>
      </c>
      <c r="D4590" s="531">
        <v>22374</v>
      </c>
      <c r="E4590" s="1">
        <f>IFERROR(YEAR(D4590),LEFT(D4590,4))</f>
        <v>1961</v>
      </c>
      <c r="F4590" s="1" t="str">
        <f>IF(ISTEXT(D4590),RIGHT(D4590,5),TEXT(D4590,"mm/dd"))</f>
        <v>04/03</v>
      </c>
      <c r="G4590" s="39">
        <f>SUM(MID(E4590,1,1),MID(E4590,2,1),MID(E4590,3,1),MID(E4590,4,1),MID(F4590,1,1),MID(F4590,2,1),MID(F4590,4,1),MID(F4590,5,1))</f>
        <v>24</v>
      </c>
      <c r="H4590" s="41">
        <f>IF(MOD(G4590,9)=0,9,MOD(G4590,9))</f>
        <v>6</v>
      </c>
      <c r="I4590" s="45" t="str">
        <f>IFERROR(MID("日月火水木金土",WEEKDAY(D4590),1),"")</f>
        <v>月</v>
      </c>
      <c r="J4590" s="304" t="s">
        <v>99</v>
      </c>
      <c r="K4590" s="202" t="str">
        <f>VLOOKUP(F4590,石と花メイン,3,FALSE)</f>
        <v>◆青玉</v>
      </c>
      <c r="L4590" s="297" t="str">
        <f>VLOOKUP(F4590,石と花メイン,4,FALSE)</f>
        <v>喇叭水仙【雪中花】</v>
      </c>
      <c r="M4590" s="393">
        <f>IF(OR(MONTH(F4590)&lt;7,AND(MONTH(F4590)=7,DAY(F4590)&lt;=25)),
MOD(SUM((E4590-1901)*365,259),260),
MOD(SUM((E4590-1900)*365,259),260))</f>
        <v>59</v>
      </c>
      <c r="N4590" s="390">
        <f>IF(AND(MONTH(F4590)=7,DAY(F4590)&gt;25),1,
ROUNDDOWN((SUM(VLOOKUP(MONTH(F4590),D暦変換用数値,2,FALSE),DAY(F4590))/28)+1,0))</f>
        <v>9</v>
      </c>
      <c r="O4590" s="205">
        <f>IF(AND(MONTH(F4590)=7,DAY(F4590)&gt;25),DAY(F4590)-25,
MOD((SUM(VLOOKUP(MONTH(F4590),D暦変換用数値,2,FALSE),DAY(F4590))),28)+1)</f>
        <v>28</v>
      </c>
      <c r="P4590" s="406">
        <f>IF(OR(MONTH(F4590)&lt;7,AND(MONTH(F4590)=7,DAY(F4590)&lt;=25)),
MOD(SUM((E4590-1901)*365,(N4590-1)*28,O4590,258),260),
MOD(SUM((E4590-1900)*365,(N4590-1)*28,O4590,258),260))</f>
        <v>50</v>
      </c>
      <c r="Q4590" s="375" t="str">
        <f>VLOOKUP(MOD(P4590,4),色,2,FALSE)</f>
        <v>白い</v>
      </c>
      <c r="R4590" s="293" t="str">
        <f>VLOOKUP(MOD(P4590,13),銀河の音,2,FALSE)</f>
        <v>スペクトルの</v>
      </c>
      <c r="S4590" s="386" t="str">
        <f>VLOOKUP(MOD(P4590,20),太陽の紋章,2,FALSE)</f>
        <v>犬</v>
      </c>
      <c r="T4590" s="97" t="s">
        <v>1290</v>
      </c>
    </row>
    <row r="4591" spans="1:20">
      <c r="A4591" s="334" t="str">
        <f>VLOOKUP(MOD(E4591,10),十干,2,FALSE)</f>
        <v>癸</v>
      </c>
      <c r="B4591" s="331" t="str">
        <f>VLOOKUP(MOD(E4591,12),十二支,3,FALSE)</f>
        <v xml:space="preserve">12 海 </v>
      </c>
      <c r="C4591" s="336" t="str">
        <f>VLOOKUP(F4591,星座,3,TRUE)</f>
        <v xml:space="preserve">09 火 </v>
      </c>
      <c r="D4591" s="534">
        <v>26749</v>
      </c>
      <c r="E4591" s="131">
        <f>IFERROR(YEAR(D4591),LEFT(D4591,4))</f>
        <v>1973</v>
      </c>
      <c r="F4591" s="131" t="str">
        <f>IF(ISTEXT(D4591),RIGHT(D4591,5),TEXT(D4591,"mm/dd"))</f>
        <v>03/26</v>
      </c>
      <c r="G4591" s="133">
        <f>SUM(MID(E4591,1,1),MID(E4591,2,1),MID(E4591,3,1),MID(E4591,4,1),MID(F4591,1,1),MID(F4591,2,1),MID(F4591,4,1),MID(F4591,5,1))</f>
        <v>31</v>
      </c>
      <c r="H4591" s="133">
        <f>IF(MOD(G4591,9)=0,9,MOD(G4591,9))</f>
        <v>4</v>
      </c>
      <c r="I4591" s="131" t="str">
        <f>IFERROR(MID("日月火水木金土",WEEKDAY(D4591),1),"")</f>
        <v>月</v>
      </c>
      <c r="J4591" s="306" t="s">
        <v>8397</v>
      </c>
      <c r="K4591" s="335" t="str">
        <f>VLOOKUP(F4591,石と花メイン,3,FALSE)</f>
        <v>◆黄玉</v>
      </c>
      <c r="L4591" s="302" t="str">
        <f>VLOOKUP(F4591,石と花メイン,4,FALSE)</f>
        <v>花韮【西洋甘菜】</v>
      </c>
      <c r="M4591" s="396">
        <f>IF(OR(MONTH(F4591)&lt;7,AND(MONTH(F4591)=7,DAY(F4591)&lt;=25)),
MOD(SUM((E4591-1901)*365,259),260),
MOD(SUM((E4591-1900)*365,259),260))</f>
        <v>19</v>
      </c>
      <c r="N4591" s="335">
        <f>IF(AND(MONTH(F4591)=7,DAY(F4591)&gt;25),1,
ROUNDDOWN((SUM(VLOOKUP(MONTH(F4591),D暦変換用数値,2,FALSE),DAY(F4591))/28)+1,0))</f>
        <v>9</v>
      </c>
      <c r="O4591" s="132">
        <f>IF(AND(MONTH(F4591)=7,DAY(F4591)&gt;25),DAY(F4591)-25,
MOD((SUM(VLOOKUP(MONTH(F4591),D暦変換用数値,2,FALSE),DAY(F4591))),28)+1)</f>
        <v>20</v>
      </c>
      <c r="P4591" s="404">
        <f>IF(OR(MONTH(F4591)&lt;7,AND(MONTH(F4591)=7,DAY(F4591)&lt;=25)),
MOD(SUM((E4591-1901)*365,(N4591-1)*28,O4591,258),260),
MOD(SUM((E4591-1900)*365,(N4591-1)*28,O4591,258),260))</f>
        <v>2</v>
      </c>
      <c r="Q4591" s="376" t="str">
        <f>VLOOKUP(MOD(P4591,4),色,2,FALSE)</f>
        <v>白い</v>
      </c>
      <c r="R4591" s="333" t="str">
        <f>VLOOKUP(MOD(P4591,13),銀河の音,2,FALSE)</f>
        <v>月の</v>
      </c>
      <c r="S4591" s="387" t="str">
        <f>VLOOKUP(MOD(P4591,20),太陽の紋章,2,FALSE)</f>
        <v>風</v>
      </c>
      <c r="T4591" s="126" t="s">
        <v>8399</v>
      </c>
    </row>
    <row r="4592" spans="1:20">
      <c r="A4592" s="50" t="str">
        <f>VLOOKUP(MOD(E4592,10),十干,2,FALSE)</f>
        <v>癸</v>
      </c>
      <c r="B4592" s="199" t="str">
        <f>VLOOKUP(MOD(E4592,12),十二支,3,FALSE)</f>
        <v xml:space="preserve">12 海 </v>
      </c>
      <c r="C4592" s="201" t="str">
        <f>VLOOKUP(F4592,星座,3,TRUE)</f>
        <v xml:space="preserve">09 火 </v>
      </c>
      <c r="D4592" s="531">
        <v>26750</v>
      </c>
      <c r="E4592" s="1">
        <f>IFERROR(YEAR(D4592),LEFT(D4592,4))</f>
        <v>1973</v>
      </c>
      <c r="F4592" s="1" t="str">
        <f>IF(ISTEXT(D4592),RIGHT(D4592,5),TEXT(D4592,"mm/dd"))</f>
        <v>03/27</v>
      </c>
      <c r="G4592" s="39">
        <f>SUM(MID(E4592,1,1),MID(E4592,2,1),MID(E4592,3,1),MID(E4592,4,1),MID(F4592,1,1),MID(F4592,2,1),MID(F4592,4,1),MID(F4592,5,1))</f>
        <v>32</v>
      </c>
      <c r="H4592" s="41">
        <f>IF(MOD(G4592,9)=0,9,MOD(G4592,9))</f>
        <v>5</v>
      </c>
      <c r="I4592" s="45" t="str">
        <f>IFERROR(MID("日月火水木金土",WEEKDAY(D4592),1),"")</f>
        <v>火</v>
      </c>
      <c r="J4592" s="304" t="s">
        <v>100</v>
      </c>
      <c r="K4592" s="202" t="str">
        <f>VLOOKUP(F4592,石と花メイン,3,FALSE)</f>
        <v>□水晶</v>
      </c>
      <c r="L4592" s="297" t="str">
        <f>VLOOKUP(F4592,石と花メイン,4,FALSE)</f>
        <v>巾着草【カルセオラリア】</v>
      </c>
      <c r="M4592" s="393">
        <f>IF(OR(MONTH(F4592)&lt;7,AND(MONTH(F4592)=7,DAY(F4592)&lt;=25)),
MOD(SUM((E4592-1901)*365,259),260),
MOD(SUM((E4592-1900)*365,259),260))</f>
        <v>19</v>
      </c>
      <c r="N4592" s="390">
        <f>IF(AND(MONTH(F4592)=7,DAY(F4592)&gt;25),1,
ROUNDDOWN((SUM(VLOOKUP(MONTH(F4592),D暦変換用数値,2,FALSE),DAY(F4592))/28)+1,0))</f>
        <v>9</v>
      </c>
      <c r="O4592" s="205">
        <f>IF(AND(MONTH(F4592)=7,DAY(F4592)&gt;25),DAY(F4592)-25,
MOD((SUM(VLOOKUP(MONTH(F4592),D暦変換用数値,2,FALSE),DAY(F4592))),28)+1)</f>
        <v>21</v>
      </c>
      <c r="P4592" s="406">
        <f>IF(OR(MONTH(F4592)&lt;7,AND(MONTH(F4592)=7,DAY(F4592)&lt;=25)),
MOD(SUM((E4592-1901)*365,(N4592-1)*28,O4592,258),260),
MOD(SUM((E4592-1900)*365,(N4592-1)*28,O4592,258),260))</f>
        <v>3</v>
      </c>
      <c r="Q4592" s="374" t="str">
        <f>VLOOKUP(MOD(P4592,4),色,2,FALSE)</f>
        <v>青い</v>
      </c>
      <c r="R4592" s="292" t="str">
        <f>VLOOKUP(MOD(P4592,13),銀河の音,2,FALSE)</f>
        <v>電気の</v>
      </c>
      <c r="S4592" s="385" t="str">
        <f>VLOOKUP(MOD(P4592,20),太陽の紋章,2,FALSE)</f>
        <v>夜</v>
      </c>
      <c r="T4592" s="98" t="s">
        <v>3736</v>
      </c>
    </row>
    <row r="4593" spans="1:20">
      <c r="A4593" s="49" t="str">
        <f>VLOOKUP(MOD(E4593,10),十干,2,FALSE)</f>
        <v>癸</v>
      </c>
      <c r="B4593" s="199" t="str">
        <f>VLOOKUP(MOD(E4593,12),十二支,3,FALSE)</f>
        <v xml:space="preserve">12 海 </v>
      </c>
      <c r="C4593" s="201" t="str">
        <f>VLOOKUP(F4593,星座,3,TRUE)</f>
        <v xml:space="preserve">09 火 </v>
      </c>
      <c r="D4593" s="535">
        <v>26759</v>
      </c>
      <c r="E4593" s="45">
        <f>IFERROR(YEAR(D4593),LEFT(D4593,4))</f>
        <v>1973</v>
      </c>
      <c r="F4593" s="45" t="str">
        <f>IF(ISTEXT(D4593),RIGHT(D4593,5),TEXT(D4593,"mm/dd"))</f>
        <v>04/05</v>
      </c>
      <c r="G4593" s="41">
        <f>SUM(MID(E4593,1,1),MID(E4593,2,1),MID(E4593,3,1),MID(E4593,4,1),MID(F4593,1,1),MID(F4593,2,1),MID(F4593,4,1),MID(F4593,5,1))</f>
        <v>29</v>
      </c>
      <c r="H4593" s="41">
        <f>IF(MOD(G4593,9)=0,9,MOD(G4593,9))</f>
        <v>2</v>
      </c>
      <c r="I4593" s="45" t="str">
        <f>IFERROR(MID("日月火水木金土",WEEKDAY(D4593),1),"")</f>
        <v>木</v>
      </c>
      <c r="J4593" s="305" t="s">
        <v>4557</v>
      </c>
      <c r="K4593" s="203" t="str">
        <f>VLOOKUP(F4593,石と花メイン,3,FALSE)</f>
        <v>◆翠玉</v>
      </c>
      <c r="L4593" s="298" t="str">
        <f>VLOOKUP(F4593,石と花メイン,4,FALSE)</f>
        <v>無花果【蓬莱柿】</v>
      </c>
      <c r="M4593" s="394">
        <f>IF(OR(MONTH(F4593)&lt;7,AND(MONTH(F4593)=7,DAY(F4593)&lt;=25)),
MOD(SUM((E4593-1901)*365,259),260),
MOD(SUM((E4593-1900)*365,259),260))</f>
        <v>19</v>
      </c>
      <c r="N4593" s="391">
        <f>IF(AND(MONTH(F4593)=7,DAY(F4593)&gt;25),1,
ROUNDDOWN((SUM(VLOOKUP(MONTH(F4593),D暦変換用数値,2,FALSE),DAY(F4593))/28)+1,0))</f>
        <v>10</v>
      </c>
      <c r="O4593" s="46">
        <f>IF(AND(MONTH(F4593)=7,DAY(F4593)&gt;25),DAY(F4593)-25,
MOD((SUM(VLOOKUP(MONTH(F4593),D暦変換用数値,2,FALSE),DAY(F4593))),28)+1)</f>
        <v>2</v>
      </c>
      <c r="P4593" s="407">
        <f>IF(OR(MONTH(F4593)&lt;7,AND(MONTH(F4593)=7,DAY(F4593)&lt;=25)),
MOD(SUM((E4593-1901)*365,(N4593-1)*28,O4593,258),260),
MOD(SUM((E4593-1900)*365,(N4593-1)*28,O4593,258),260))</f>
        <v>12</v>
      </c>
      <c r="Q4593" s="373" t="str">
        <f>VLOOKUP(MOD(P4593,4),色,2,FALSE)</f>
        <v>黄色い</v>
      </c>
      <c r="R4593" s="291" t="str">
        <f>VLOOKUP(MOD(P4593,13),銀河の音,2,FALSE)</f>
        <v>水晶の</v>
      </c>
      <c r="S4593" s="384" t="str">
        <f>VLOOKUP(MOD(P4593,20),太陽の紋章,2,FALSE)</f>
        <v>人</v>
      </c>
      <c r="T4593" s="79"/>
    </row>
    <row r="4594" spans="1:20">
      <c r="A4594" s="50" t="str">
        <f>VLOOKUP(MOD(E4594,10),十干,2,FALSE)</f>
        <v>癸</v>
      </c>
      <c r="B4594" s="199" t="str">
        <f>VLOOKUP(MOD(E4594,12),十二支,3,FALSE)</f>
        <v xml:space="preserve">12 海 </v>
      </c>
      <c r="C4594" s="201" t="str">
        <f>VLOOKUP(F4594,星座,3,TRUE)</f>
        <v xml:space="preserve">09 火 </v>
      </c>
      <c r="D4594" s="531">
        <v>26760</v>
      </c>
      <c r="E4594" s="1">
        <f>IFERROR(YEAR(D4594),LEFT(D4594,4))</f>
        <v>1973</v>
      </c>
      <c r="F4594" s="1" t="str">
        <f>IF(ISTEXT(D4594),RIGHT(D4594,5),TEXT(D4594,"mm/dd"))</f>
        <v>04/06</v>
      </c>
      <c r="G4594" s="39">
        <f>SUM(MID(E4594,1,1),MID(E4594,2,1),MID(E4594,3,1),MID(E4594,4,1),MID(F4594,1,1),MID(F4594,2,1),MID(F4594,4,1),MID(F4594,5,1))</f>
        <v>30</v>
      </c>
      <c r="H4594" s="41">
        <f>IF(MOD(G4594,9)=0,9,MOD(G4594,9))</f>
        <v>3</v>
      </c>
      <c r="I4594" s="45" t="str">
        <f>IFERROR(MID("日月火水木金土",WEEKDAY(D4594),1),"")</f>
        <v>金</v>
      </c>
      <c r="J4594" s="304" t="s">
        <v>4433</v>
      </c>
      <c r="K4594" s="202" t="str">
        <f>VLOOKUP(F4594,石と花メイン,3,FALSE)</f>
        <v>■血碧玉</v>
      </c>
      <c r="L4594" s="297" t="str">
        <f>VLOOKUP(F4594,石と花メイン,4,FALSE)</f>
        <v>アネモネ【牡丹一華】</v>
      </c>
      <c r="M4594" s="393">
        <f>IF(OR(MONTH(F4594)&lt;7,AND(MONTH(F4594)=7,DAY(F4594)&lt;=25)),
MOD(SUM((E4594-1901)*365,259),260),
MOD(SUM((E4594-1900)*365,259),260))</f>
        <v>19</v>
      </c>
      <c r="N4594" s="390">
        <f>IF(AND(MONTH(F4594)=7,DAY(F4594)&gt;25),1,
ROUNDDOWN((SUM(VLOOKUP(MONTH(F4594),D暦変換用数値,2,FALSE),DAY(F4594))/28)+1,0))</f>
        <v>10</v>
      </c>
      <c r="O4594" s="205">
        <f>IF(AND(MONTH(F4594)=7,DAY(F4594)&gt;25),DAY(F4594)-25,
MOD((SUM(VLOOKUP(MONTH(F4594),D暦変換用数値,2,FALSE),DAY(F4594))),28)+1)</f>
        <v>3</v>
      </c>
      <c r="P4594" s="406">
        <f>IF(OR(MONTH(F4594)&lt;7,AND(MONTH(F4594)=7,DAY(F4594)&lt;=25)),
MOD(SUM((E4594-1901)*365,(N4594-1)*28,O4594,258),260),
MOD(SUM((E4594-1900)*365,(N4594-1)*28,O4594,258),260))</f>
        <v>13</v>
      </c>
      <c r="Q4594" s="372" t="str">
        <f>VLOOKUP(MOD(P4594,4),色,2,FALSE)</f>
        <v>赤い</v>
      </c>
      <c r="R4594" s="290" t="str">
        <f>VLOOKUP(MOD(P4594,13),銀河の音,2,FALSE)</f>
        <v>宇宙の</v>
      </c>
      <c r="S4594" s="383" t="str">
        <f>VLOOKUP(MOD(P4594,20),太陽の紋章,2,FALSE)</f>
        <v>空歩く者</v>
      </c>
      <c r="T4594" s="98" t="s">
        <v>3736</v>
      </c>
    </row>
    <row r="4595" spans="1:20">
      <c r="A4595" s="282" t="str">
        <f>VLOOKUP(MOD(E4595,10),十干,2,FALSE)</f>
        <v>癸</v>
      </c>
      <c r="B4595" s="283" t="str">
        <f>VLOOKUP(MOD(E4595,12),十二支,3,FALSE)</f>
        <v xml:space="preserve">12 海 </v>
      </c>
      <c r="C4595" s="287" t="str">
        <f>VLOOKUP(F4595,星座,3,TRUE)</f>
        <v xml:space="preserve">09 火 </v>
      </c>
      <c r="D4595" s="533">
        <v>26762</v>
      </c>
      <c r="E4595" s="83">
        <f>IFERROR(YEAR(D4595),LEFT(D4595,4))</f>
        <v>1973</v>
      </c>
      <c r="F4595" s="83" t="str">
        <f>IF(ISTEXT(D4595),RIGHT(D4595,5),TEXT(D4595,"mm/dd"))</f>
        <v>04/08</v>
      </c>
      <c r="G4595" s="88">
        <f>SUM(MID(E4595,1,1),MID(E4595,2,1),MID(E4595,3,1),MID(E4595,4,1),MID(F4595,1,1),MID(F4595,2,1),MID(F4595,4,1),MID(F4595,5,1))</f>
        <v>32</v>
      </c>
      <c r="H4595" s="88">
        <f>IF(MOD(G4595,9)=0,9,MOD(G4595,9))</f>
        <v>5</v>
      </c>
      <c r="I4595" s="83" t="str">
        <f>IFERROR(MID("日月火水木金土",WEEKDAY(D4595),1),"")</f>
        <v>日</v>
      </c>
      <c r="J4595" s="303" t="s">
        <v>1229</v>
      </c>
      <c r="K4595" s="87" t="str">
        <f>VLOOKUP(F4595,石と花メイン,3,FALSE)</f>
        <v>◆紅玉</v>
      </c>
      <c r="L4595" s="296" t="str">
        <f>VLOOKUP(F4595,石と花メイン,4,FALSE)</f>
        <v>錨草/碇草【三枝九葉草】</v>
      </c>
      <c r="M4595" s="392">
        <f>IF(OR(MONTH(F4595)&lt;7,AND(MONTH(F4595)=7,DAY(F4595)&lt;=25)),
MOD(SUM((E4595-1901)*365,259),260),
MOD(SUM((E4595-1900)*365,259),260))</f>
        <v>19</v>
      </c>
      <c r="N4595" s="330">
        <f>IF(AND(MONTH(F4595)=7,DAY(F4595)&gt;25),1,
ROUNDDOWN((SUM(VLOOKUP(MONTH(F4595),D暦変換用数値,2,FALSE),DAY(F4595))/28)+1,0))</f>
        <v>10</v>
      </c>
      <c r="O4595" s="84">
        <f>IF(AND(MONTH(F4595)=7,DAY(F4595)&gt;25),DAY(F4595)-25,
MOD((SUM(VLOOKUP(MONTH(F4595),D暦変換用数値,2,FALSE),DAY(F4595))),28)+1)</f>
        <v>5</v>
      </c>
      <c r="P4595" s="405">
        <f>IF(OR(MONTH(F4595)&lt;7,AND(MONTH(F4595)=7,DAY(F4595)&lt;=25)),
MOD(SUM((E4595-1901)*365,(N4595-1)*28,O4595,258),260),
MOD(SUM((E4595-1900)*365,(N4595-1)*28,O4595,258),260))</f>
        <v>15</v>
      </c>
      <c r="Q4595" s="371" t="str">
        <f>VLOOKUP(MOD(P4595,4),色,2,FALSE)</f>
        <v>青い</v>
      </c>
      <c r="R4595" s="289" t="str">
        <f>VLOOKUP(MOD(P4595,13),銀河の音,2,FALSE)</f>
        <v>月の</v>
      </c>
      <c r="S4595" s="382" t="str">
        <f>VLOOKUP(MOD(P4595,20),太陽の紋章,2,FALSE)</f>
        <v>鷲</v>
      </c>
      <c r="T4595" s="91" t="s">
        <v>3736</v>
      </c>
    </row>
    <row r="4596" spans="1:20">
      <c r="A4596" s="334" t="str">
        <f>VLOOKUP(MOD(E4596,10),十干,2,FALSE)</f>
        <v>乙</v>
      </c>
      <c r="B4596" s="331" t="str">
        <f>VLOOKUP(MOD(E4596,12),十二支,3,FALSE)</f>
        <v xml:space="preserve">12 海 </v>
      </c>
      <c r="C4596" s="336" t="str">
        <f>VLOOKUP(F4596,星座,3,TRUE)</f>
        <v xml:space="preserve">09 火 </v>
      </c>
      <c r="D4596" s="534">
        <v>31130</v>
      </c>
      <c r="E4596" s="131">
        <f>IFERROR(YEAR(D4596),LEFT(D4596,4))</f>
        <v>1985</v>
      </c>
      <c r="F4596" s="131" t="str">
        <f>IF(ISTEXT(D4596),RIGHT(D4596,5),TEXT(D4596,"mm/dd"))</f>
        <v>03/24</v>
      </c>
      <c r="G4596" s="133">
        <f>SUM(MID(E4596,1,1),MID(E4596,2,1),MID(E4596,3,1),MID(E4596,4,1),MID(F4596,1,1),MID(F4596,2,1),MID(F4596,4,1),MID(F4596,5,1))</f>
        <v>32</v>
      </c>
      <c r="H4596" s="133">
        <f>IF(MOD(G4596,9)=0,9,MOD(G4596,9))</f>
        <v>5</v>
      </c>
      <c r="I4596" s="131" t="str">
        <f>IFERROR(MID("日月火水木金土",WEEKDAY(D4596),1),"")</f>
        <v>日</v>
      </c>
      <c r="J4596" s="306" t="s">
        <v>8353</v>
      </c>
      <c r="K4596" s="335" t="str">
        <f>VLOOKUP(F4596,石と花メイン,3,FALSE)</f>
        <v>■紫水晶</v>
      </c>
      <c r="L4596" s="302" t="str">
        <f>VLOOKUP(F4596,石と花メイン,4,FALSE)</f>
        <v>花菱草【カリフォルニアポピー】</v>
      </c>
      <c r="M4596" s="396">
        <f>IF(OR(MONTH(F4596)&lt;7,AND(MONTH(F4596)=7,DAY(F4596)&lt;=25)),
MOD(SUM((E4596-1901)*365,259),260),
MOD(SUM((E4596-1900)*365,259),260))</f>
        <v>239</v>
      </c>
      <c r="N4596" s="335">
        <f>IF(AND(MONTH(F4596)=7,DAY(F4596)&gt;25),1,
ROUNDDOWN((SUM(VLOOKUP(MONTH(F4596),D暦変換用数値,2,FALSE),DAY(F4596))/28)+1,0))</f>
        <v>9</v>
      </c>
      <c r="O4596" s="132">
        <f>IF(AND(MONTH(F4596)=7,DAY(F4596)&gt;25),DAY(F4596)-25,
MOD((SUM(VLOOKUP(MONTH(F4596),D暦変換用数値,2,FALSE),DAY(F4596))),28)+1)</f>
        <v>18</v>
      </c>
      <c r="P4596" s="404">
        <f>IF(OR(MONTH(F4596)&lt;7,AND(MONTH(F4596)=7,DAY(F4596)&lt;=25)),
MOD(SUM((E4596-1901)*365,(N4596-1)*28,O4596,258),260),
MOD(SUM((E4596-1900)*365,(N4596-1)*28,O4596,258),260))</f>
        <v>220</v>
      </c>
      <c r="Q4596" s="376" t="str">
        <f>VLOOKUP(MOD(P4596,4),色,2,FALSE)</f>
        <v>黄色い</v>
      </c>
      <c r="R4596" s="333" t="str">
        <f>VLOOKUP(MOD(P4596,13),銀河の音,2,FALSE)</f>
        <v>水晶の</v>
      </c>
      <c r="S4596" s="387" t="str">
        <f>VLOOKUP(MOD(P4596,20),太陽の紋章,2,FALSE)</f>
        <v>太陽</v>
      </c>
      <c r="T4596" s="145"/>
    </row>
    <row r="4597" spans="1:20">
      <c r="A4597" s="282" t="str">
        <f>VLOOKUP(MOD(E4597,10),十干,2,FALSE)</f>
        <v>乙</v>
      </c>
      <c r="B4597" s="283" t="str">
        <f>VLOOKUP(MOD(E4597,12),十二支,3,FALSE)</f>
        <v xml:space="preserve">12 海 </v>
      </c>
      <c r="C4597" s="287" t="str">
        <f>VLOOKUP(F4597,星座,3,TRUE)</f>
        <v xml:space="preserve">09 火 </v>
      </c>
      <c r="D4597" s="533">
        <v>31134</v>
      </c>
      <c r="E4597" s="83">
        <f>IFERROR(YEAR(D4597),LEFT(D4597,4))</f>
        <v>1985</v>
      </c>
      <c r="F4597" s="83" t="str">
        <f>IF(ISTEXT(D4597),RIGHT(D4597,5),TEXT(D4597,"mm/dd"))</f>
        <v>03/28</v>
      </c>
      <c r="G4597" s="88">
        <f>SUM(MID(E4597,1,1),MID(E4597,2,1),MID(E4597,3,1),MID(E4597,4,1),MID(F4597,1,1),MID(F4597,2,1),MID(F4597,4,1),MID(F4597,5,1))</f>
        <v>36</v>
      </c>
      <c r="H4597" s="88">
        <f>IF(MOD(G4597,9)=0,9,MOD(G4597,9))</f>
        <v>9</v>
      </c>
      <c r="I4597" s="83" t="str">
        <f>IFERROR(MID("日月火水木金土",WEEKDAY(D4597),1),"")</f>
        <v>木</v>
      </c>
      <c r="J4597" s="303" t="s">
        <v>1230</v>
      </c>
      <c r="K4597" s="87" t="str">
        <f>VLOOKUP(F4597,石と花メイン,3,FALSE)</f>
        <v>▲黄金</v>
      </c>
      <c r="L4597" s="296" t="str">
        <f>VLOOKUP(F4597,石と花メイン,4,FALSE)</f>
        <v>山吹【面影草】</v>
      </c>
      <c r="M4597" s="392">
        <f>IF(OR(MONTH(F4597)&lt;7,AND(MONTH(F4597)=7,DAY(F4597)&lt;=25)),
MOD(SUM((E4597-1901)*365,259),260),
MOD(SUM((E4597-1900)*365,259),260))</f>
        <v>239</v>
      </c>
      <c r="N4597" s="330">
        <f>IF(AND(MONTH(F4597)=7,DAY(F4597)&gt;25),1,
ROUNDDOWN((SUM(VLOOKUP(MONTH(F4597),D暦変換用数値,2,FALSE),DAY(F4597))/28)+1,0))</f>
        <v>9</v>
      </c>
      <c r="O4597" s="84">
        <f>IF(AND(MONTH(F4597)=7,DAY(F4597)&gt;25),DAY(F4597)-25,
MOD((SUM(VLOOKUP(MONTH(F4597),D暦変換用数値,2,FALSE),DAY(F4597))),28)+1)</f>
        <v>22</v>
      </c>
      <c r="P4597" s="405">
        <f>IF(OR(MONTH(F4597)&lt;7,AND(MONTH(F4597)=7,DAY(F4597)&lt;=25)),
MOD(SUM((E4597-1901)*365,(N4597-1)*28,O4597,258),260),
MOD(SUM((E4597-1900)*365,(N4597-1)*28,O4597,258),260))</f>
        <v>224</v>
      </c>
      <c r="Q4597" s="371" t="str">
        <f>VLOOKUP(MOD(P4597,4),色,2,FALSE)</f>
        <v>黄色い</v>
      </c>
      <c r="R4597" s="289" t="str">
        <f>VLOOKUP(MOD(P4597,13),銀河の音,2,FALSE)</f>
        <v>電気の</v>
      </c>
      <c r="S4597" s="382" t="str">
        <f>VLOOKUP(MOD(P4597,20),太陽の紋章,2,FALSE)</f>
        <v>種</v>
      </c>
      <c r="T4597" s="91" t="s">
        <v>3736</v>
      </c>
    </row>
    <row r="4598" spans="1:20">
      <c r="A4598" s="50" t="str">
        <f>VLOOKUP(MOD(E4598,10),十干,2,FALSE)</f>
        <v>乙</v>
      </c>
      <c r="B4598" s="199" t="str">
        <f>VLOOKUP(MOD(E4598,12),十二支,3,FALSE)</f>
        <v xml:space="preserve">12 海 </v>
      </c>
      <c r="C4598" s="201" t="str">
        <f>VLOOKUP(F4598,星座,3,TRUE)</f>
        <v xml:space="preserve">09 火 </v>
      </c>
      <c r="D4598" s="531">
        <v>31149</v>
      </c>
      <c r="E4598" s="1">
        <f>IFERROR(YEAR(D4598),LEFT(D4598,4))</f>
        <v>1985</v>
      </c>
      <c r="F4598" s="1" t="str">
        <f>IF(ISTEXT(D4598),RIGHT(D4598,5),TEXT(D4598,"mm/dd"))</f>
        <v>04/12</v>
      </c>
      <c r="G4598" s="39">
        <f>SUM(MID(E4598,1,1),MID(E4598,2,1),MID(E4598,3,1),MID(E4598,4,1),MID(F4598,1,1),MID(F4598,2,1),MID(F4598,4,1),MID(F4598,5,1))</f>
        <v>30</v>
      </c>
      <c r="H4598" s="41">
        <f>IF(MOD(G4598,9)=0,9,MOD(G4598,9))</f>
        <v>3</v>
      </c>
      <c r="I4598" s="45" t="str">
        <f>IFERROR(MID("日月火水木金土",WEEKDAY(D4598),1),"")</f>
        <v>金</v>
      </c>
      <c r="J4598" s="304" t="s">
        <v>4434</v>
      </c>
      <c r="K4598" s="202" t="str">
        <f>VLOOKUP(F4598,石と花メイン,3,FALSE)</f>
        <v>◆青玉</v>
      </c>
      <c r="L4598" s="297" t="str">
        <f>VLOOKUP(F4598,石と花メイン,4,FALSE)</f>
        <v>露草【月草】</v>
      </c>
      <c r="M4598" s="393">
        <f>IF(OR(MONTH(F4598)&lt;7,AND(MONTH(F4598)=7,DAY(F4598)&lt;=25)),
MOD(SUM((E4598-1901)*365,259),260),
MOD(SUM((E4598-1900)*365,259),260))</f>
        <v>239</v>
      </c>
      <c r="N4598" s="390">
        <f>IF(AND(MONTH(F4598)=7,DAY(F4598)&gt;25),1,
ROUNDDOWN((SUM(VLOOKUP(MONTH(F4598),D暦変換用数値,2,FALSE),DAY(F4598))/28)+1,0))</f>
        <v>10</v>
      </c>
      <c r="O4598" s="205">
        <f>IF(AND(MONTH(F4598)=7,DAY(F4598)&gt;25),DAY(F4598)-25,
MOD((SUM(VLOOKUP(MONTH(F4598),D暦変換用数値,2,FALSE),DAY(F4598))),28)+1)</f>
        <v>9</v>
      </c>
      <c r="P4598" s="406">
        <f>IF(OR(MONTH(F4598)&lt;7,AND(MONTH(F4598)=7,DAY(F4598)&lt;=25)),
MOD(SUM((E4598-1901)*365,(N4598-1)*28,O4598,258),260),
MOD(SUM((E4598-1900)*365,(N4598-1)*28,O4598,258),260))</f>
        <v>239</v>
      </c>
      <c r="Q4598" s="374" t="str">
        <f>VLOOKUP(MOD(P4598,4),色,2,FALSE)</f>
        <v>青い</v>
      </c>
      <c r="R4598" s="292" t="str">
        <f>VLOOKUP(MOD(P4598,13),銀河の音,2,FALSE)</f>
        <v>倍音の</v>
      </c>
      <c r="S4598" s="385" t="str">
        <f>VLOOKUP(MOD(P4598,20),太陽の紋章,2,FALSE)</f>
        <v>嵐</v>
      </c>
      <c r="T4598" s="111" t="s">
        <v>900</v>
      </c>
    </row>
    <row r="4599" spans="1:20">
      <c r="A4599" s="282" t="str">
        <f>VLOOKUP(MOD(E4599,10),十干,2,FALSE)</f>
        <v>丁</v>
      </c>
      <c r="B4599" s="283" t="str">
        <f>VLOOKUP(MOD(E4599,12),十二支,3,FALSE)</f>
        <v xml:space="preserve">12 海 </v>
      </c>
      <c r="C4599" s="287" t="str">
        <f>VLOOKUP(F4599,星座,3,TRUE)</f>
        <v xml:space="preserve">09 火 </v>
      </c>
      <c r="D4599" s="533">
        <v>35527</v>
      </c>
      <c r="E4599" s="83">
        <f>IFERROR(YEAR(D4599),LEFT(D4599,4))</f>
        <v>1997</v>
      </c>
      <c r="F4599" s="83" t="str">
        <f>IF(ISTEXT(D4599),RIGHT(D4599,5),TEXT(D4599,"mm/dd"))</f>
        <v>04/07</v>
      </c>
      <c r="G4599" s="88">
        <f>SUM(MID(E4599,1,1),MID(E4599,2,1),MID(E4599,3,1),MID(E4599,4,1),MID(F4599,1,1),MID(F4599,2,1),MID(F4599,4,1),MID(F4599,5,1))</f>
        <v>37</v>
      </c>
      <c r="H4599" s="88">
        <f>IF(MOD(G4599,9)=0,9,MOD(G4599,9))</f>
        <v>1</v>
      </c>
      <c r="I4599" s="83" t="str">
        <f>IFERROR(MID("日月火水木金土",WEEKDAY(D4599),1),"")</f>
        <v>月</v>
      </c>
      <c r="J4599" s="303" t="s">
        <v>5581</v>
      </c>
      <c r="K4599" s="87" t="str">
        <f>VLOOKUP(F4599,石と花メイン,3,FALSE)</f>
        <v>◇金剛石</v>
      </c>
      <c r="L4599" s="296" t="str">
        <f>VLOOKUP(F4599,石と花メイン,4,FALSE)</f>
        <v>ディモルフォセカ【アフリカ金盞花】</v>
      </c>
      <c r="M4599" s="392">
        <f>IF(OR(MONTH(F4599)&lt;7,AND(MONTH(F4599)=7,DAY(F4599)&lt;=25)),
MOD(SUM((E4599-1901)*365,259),260),
MOD(SUM((E4599-1900)*365,259),260))</f>
        <v>199</v>
      </c>
      <c r="N4599" s="330">
        <f>IF(AND(MONTH(F4599)=7,DAY(F4599)&gt;25),1,
ROUNDDOWN((SUM(VLOOKUP(MONTH(F4599),D暦変換用数値,2,FALSE),DAY(F4599))/28)+1,0))</f>
        <v>10</v>
      </c>
      <c r="O4599" s="84">
        <f>IF(AND(MONTH(F4599)=7,DAY(F4599)&gt;25),DAY(F4599)-25,
MOD((SUM(VLOOKUP(MONTH(F4599),D暦変換用数値,2,FALSE),DAY(F4599))),28)+1)</f>
        <v>4</v>
      </c>
      <c r="P4599" s="405">
        <f>IF(OR(MONTH(F4599)&lt;7,AND(MONTH(F4599)=7,DAY(F4599)&lt;=25)),
MOD(SUM((E4599-1901)*365,(N4599-1)*28,O4599,258),260),
MOD(SUM((E4599-1900)*365,(N4599-1)*28,O4599,258),260))</f>
        <v>194</v>
      </c>
      <c r="Q4599" s="371" t="str">
        <f>VLOOKUP(MOD(P4599,4),色,2,FALSE)</f>
        <v>白い</v>
      </c>
      <c r="R4599" s="289" t="str">
        <f>VLOOKUP(MOD(P4599,13),銀河の音,2,FALSE)</f>
        <v>水晶の</v>
      </c>
      <c r="S4599" s="382" t="str">
        <f>VLOOKUP(MOD(P4599,20),太陽の紋章,2,FALSE)</f>
        <v>魔法使い</v>
      </c>
      <c r="T4599" s="95" t="s">
        <v>5582</v>
      </c>
    </row>
    <row r="4600" spans="1:20">
      <c r="A4600" s="50" t="str">
        <f>VLOOKUP(MOD(E4600,10),十干,2,FALSE)</f>
        <v>乙</v>
      </c>
      <c r="B4600" s="199" t="str">
        <f>VLOOKUP(MOD(E4600,12),十二支,3,FALSE)</f>
        <v xml:space="preserve">12 海 </v>
      </c>
      <c r="C4600" s="201" t="str">
        <f>VLOOKUP(F4600,星座,3,TRUE)</f>
        <v xml:space="preserve">09 火 </v>
      </c>
      <c r="D4600" s="531" t="s">
        <v>2766</v>
      </c>
      <c r="E4600" s="1" t="str">
        <f>IFERROR(YEAR(D4600),LEFT(D4600,4))</f>
        <v>1685</v>
      </c>
      <c r="F4600" s="1" t="str">
        <f>IF(ISTEXT(D4600),RIGHT(D4600,5),TEXT(D4600,"mm/dd"))</f>
        <v>03/21</v>
      </c>
      <c r="G4600" s="39">
        <f>SUM(MID(E4600,1,1),MID(E4600,2,1),MID(E4600,3,1),MID(E4600,4,1),MID(F4600,1,1),MID(F4600,2,1),MID(F4600,4,1),MID(F4600,5,1))</f>
        <v>26</v>
      </c>
      <c r="H4600" s="41">
        <f>IF(MOD(G4600,9)=0,9,MOD(G4600,9))</f>
        <v>8</v>
      </c>
      <c r="I4600" s="45" t="str">
        <f>IFERROR(MID("日月火水木金土",WEEKDAY(D4600),1),"")</f>
        <v/>
      </c>
      <c r="J4600" s="304" t="s">
        <v>1224</v>
      </c>
      <c r="K4600" s="202" t="str">
        <f>VLOOKUP(F4600,石と花メイン,3,FALSE)</f>
        <v>◇金剛石</v>
      </c>
      <c r="L4600" s="297" t="str">
        <f>VLOOKUP(F4600,石と花メイン,4,FALSE)</f>
        <v>マダガスカルジャスミン</v>
      </c>
      <c r="M4600" s="393">
        <f>IF(OR(MONTH(F4600)&lt;7,AND(MONTH(F4600)=7,DAY(F4600)&lt;=25)),
MOD(SUM((E4600-1901)*365,259),260),
MOD(SUM((E4600-1900)*365,259),260))</f>
        <v>199</v>
      </c>
      <c r="N4600" s="390">
        <f>IF(AND(MONTH(F4600)=7,DAY(F4600)&gt;25),1,
ROUNDDOWN((SUM(VLOOKUP(MONTH(F4600),D暦変換用数値,2,FALSE),DAY(F4600))/28)+1,0))</f>
        <v>9</v>
      </c>
      <c r="O4600" s="205">
        <f>IF(AND(MONTH(F4600)=7,DAY(F4600)&gt;25),DAY(F4600)-25,
MOD((SUM(VLOOKUP(MONTH(F4600),D暦変換用数値,2,FALSE),DAY(F4600))),28)+1)</f>
        <v>15</v>
      </c>
      <c r="P4600" s="406">
        <f>IF(OR(MONTH(F4600)&lt;7,AND(MONTH(F4600)=7,DAY(F4600)&lt;=25)),
MOD(SUM((E4600-1901)*365,(N4600-1)*28,O4600,258),260),
MOD(SUM((E4600-1900)*365,(N4600-1)*28,O4600,258),260))</f>
        <v>177</v>
      </c>
      <c r="Q4600" s="372" t="str">
        <f>VLOOKUP(MOD(P4600,4),色,2,FALSE)</f>
        <v>赤い</v>
      </c>
      <c r="R4600" s="290" t="str">
        <f>VLOOKUP(MOD(P4600,13),銀河の音,2,FALSE)</f>
        <v>銀河の</v>
      </c>
      <c r="S4600" s="383" t="str">
        <f>VLOOKUP(MOD(P4600,20),太陽の紋章,2,FALSE)</f>
        <v>地球</v>
      </c>
      <c r="T4600" s="98" t="s">
        <v>3736</v>
      </c>
    </row>
    <row r="4601" spans="1:20">
      <c r="A4601" s="50" t="str">
        <f>VLOOKUP(MOD(E4601,10),十干,2,FALSE)</f>
        <v>乙</v>
      </c>
      <c r="B4601" s="199" t="str">
        <f>VLOOKUP(MOD(E4601,12),十二支,3,FALSE)</f>
        <v xml:space="preserve">12 海 </v>
      </c>
      <c r="C4601" s="201" t="str">
        <f>VLOOKUP(F4601,星座,3,TRUE)</f>
        <v xml:space="preserve">09 火 </v>
      </c>
      <c r="D4601" s="531" t="s">
        <v>2767</v>
      </c>
      <c r="E4601" s="1" t="str">
        <f>IFERROR(YEAR(D4601),LEFT(D4601,4))</f>
        <v>1805</v>
      </c>
      <c r="F4601" s="1" t="str">
        <f>IF(ISTEXT(D4601),RIGHT(D4601,5),TEXT(D4601,"mm/dd"))</f>
        <v>04/02</v>
      </c>
      <c r="G4601" s="39">
        <f>SUM(MID(E4601,1,1),MID(E4601,2,1),MID(E4601,3,1),MID(E4601,4,1),MID(F4601,1,1),MID(F4601,2,1),MID(F4601,4,1),MID(F4601,5,1))</f>
        <v>20</v>
      </c>
      <c r="H4601" s="41">
        <f>IF(MOD(G4601,9)=0,9,MOD(G4601,9))</f>
        <v>2</v>
      </c>
      <c r="I4601" s="45" t="str">
        <f>IFERROR(MID("日月火水木金土",WEEKDAY(D4601),1),"")</f>
        <v/>
      </c>
      <c r="J4601" s="304" t="s">
        <v>4394</v>
      </c>
      <c r="K4601" s="202" t="str">
        <f>VLOOKUP(F4601,石と花メイン,3,FALSE)</f>
        <v>■紫水晶</v>
      </c>
      <c r="L4601" s="297" t="str">
        <f>VLOOKUP(F4601,石と花メイン,4,FALSE)</f>
        <v>都忘れ【野春菊】</v>
      </c>
      <c r="M4601" s="393">
        <f>IF(OR(MONTH(F4601)&lt;7,AND(MONTH(F4601)=7,DAY(F4601)&lt;=25)),
MOD(SUM((E4601-1901)*365,259),260),
MOD(SUM((E4601-1900)*365,259),260))</f>
        <v>59</v>
      </c>
      <c r="N4601" s="390">
        <f>IF(AND(MONTH(F4601)=7,DAY(F4601)&gt;25),1,
ROUNDDOWN((SUM(VLOOKUP(MONTH(F4601),D暦変換用数値,2,FALSE),DAY(F4601))/28)+1,0))</f>
        <v>9</v>
      </c>
      <c r="O4601" s="205">
        <f>IF(AND(MONTH(F4601)=7,DAY(F4601)&gt;25),DAY(F4601)-25,
MOD((SUM(VLOOKUP(MONTH(F4601),D暦変換用数値,2,FALSE),DAY(F4601))),28)+1)</f>
        <v>27</v>
      </c>
      <c r="P4601" s="406">
        <f>IF(OR(MONTH(F4601)&lt;7,AND(MONTH(F4601)=7,DAY(F4601)&lt;=25)),
MOD(SUM((E4601-1901)*365,(N4601-1)*28,O4601,258),260),
MOD(SUM((E4601-1900)*365,(N4601-1)*28,O4601,258),260))</f>
        <v>49</v>
      </c>
      <c r="Q4601" s="372" t="str">
        <f>VLOOKUP(MOD(P4601,4),色,2,FALSE)</f>
        <v>赤い</v>
      </c>
      <c r="R4601" s="290" t="str">
        <f>VLOOKUP(MOD(P4601,13),銀河の音,2,FALSE)</f>
        <v>惑星の</v>
      </c>
      <c r="S4601" s="383" t="str">
        <f>VLOOKUP(MOD(P4601,20),太陽の紋章,2,FALSE)</f>
        <v>月</v>
      </c>
      <c r="T4601" s="103" t="s">
        <v>476</v>
      </c>
    </row>
    <row r="4602" spans="1:20">
      <c r="A4602" s="50" t="str">
        <f>VLOOKUP(MOD(E4602,10),十干,2,FALSE)</f>
        <v>癸</v>
      </c>
      <c r="B4602" s="199" t="str">
        <f>VLOOKUP(MOD(E4602,12),十二支,3,FALSE)</f>
        <v xml:space="preserve">12 海 </v>
      </c>
      <c r="C4602" s="201" t="str">
        <f>VLOOKUP(F4602,星座,3,TRUE)</f>
        <v xml:space="preserve">09 火 </v>
      </c>
      <c r="D4602" s="531" t="s">
        <v>2768</v>
      </c>
      <c r="E4602" s="1" t="str">
        <f>IFERROR(YEAR(D4602),LEFT(D4602,4))</f>
        <v>1853</v>
      </c>
      <c r="F4602" s="1" t="str">
        <f>IF(ISTEXT(D4602),RIGHT(D4602,5),TEXT(D4602,"mm/dd"))</f>
        <v>03/30</v>
      </c>
      <c r="G4602" s="39">
        <f>SUM(MID(E4602,1,1),MID(E4602,2,1),MID(E4602,3,1),MID(E4602,4,1),MID(F4602,1,1),MID(F4602,2,1),MID(F4602,4,1),MID(F4602,5,1))</f>
        <v>23</v>
      </c>
      <c r="H4602" s="41">
        <f>IF(MOD(G4602,9)=0,9,MOD(G4602,9))</f>
        <v>5</v>
      </c>
      <c r="I4602" s="45" t="str">
        <f>IFERROR(MID("日月火水木金土",WEEKDAY(D4602),1),"")</f>
        <v/>
      </c>
      <c r="J4602" s="304" t="s">
        <v>3767</v>
      </c>
      <c r="K4602" s="202" t="str">
        <f>VLOOKUP(F4602,石と花メイン,3,FALSE)</f>
        <v>○真珠</v>
      </c>
      <c r="L4602" s="297" t="str">
        <f>VLOOKUP(F4602,石と花メイン,4,FALSE)</f>
        <v>アルメリア【浜簪】</v>
      </c>
      <c r="M4602" s="393">
        <f>IF(OR(MONTH(F4602)&lt;7,AND(MONTH(F4602)=7,DAY(F4602)&lt;=25)),
MOD(SUM((E4602-1901)*365,259),260),
MOD(SUM((E4602-1900)*365,259),260))</f>
        <v>159</v>
      </c>
      <c r="N4602" s="390">
        <f>IF(AND(MONTH(F4602)=7,DAY(F4602)&gt;25),1,
ROUNDDOWN((SUM(VLOOKUP(MONTH(F4602),D暦変換用数値,2,FALSE),DAY(F4602))/28)+1,0))</f>
        <v>9</v>
      </c>
      <c r="O4602" s="205">
        <f>IF(AND(MONTH(F4602)=7,DAY(F4602)&gt;25),DAY(F4602)-25,
MOD((SUM(VLOOKUP(MONTH(F4602),D暦変換用数値,2,FALSE),DAY(F4602))),28)+1)</f>
        <v>24</v>
      </c>
      <c r="P4602" s="406">
        <f>IF(OR(MONTH(F4602)&lt;7,AND(MONTH(F4602)=7,DAY(F4602)&lt;=25)),
MOD(SUM((E4602-1901)*365,(N4602-1)*28,O4602,258),260),
MOD(SUM((E4602-1900)*365,(N4602-1)*28,O4602,258),260))</f>
        <v>146</v>
      </c>
      <c r="Q4602" s="375" t="str">
        <f>VLOOKUP(MOD(P4602,4),色,2,FALSE)</f>
        <v>白い</v>
      </c>
      <c r="R4602" s="293" t="str">
        <f>VLOOKUP(MOD(P4602,13),銀河の音,2,FALSE)</f>
        <v>電気の</v>
      </c>
      <c r="S4602" s="386" t="str">
        <f>VLOOKUP(MOD(P4602,20),太陽の紋章,2,FALSE)</f>
        <v>世界の橋渡し</v>
      </c>
      <c r="T4602" s="98" t="s">
        <v>3736</v>
      </c>
    </row>
    <row r="4603" spans="1:20">
      <c r="A4603" s="282" t="str">
        <f>VLOOKUP(MOD(E4603,10),十干,2,FALSE)</f>
        <v>乙</v>
      </c>
      <c r="B4603" s="283" t="str">
        <f>VLOOKUP(MOD(E4603,12),十二支,3,FALSE)</f>
        <v xml:space="preserve">12 海 </v>
      </c>
      <c r="C4603" s="287" t="str">
        <f>VLOOKUP(F4603,星座,3,TRUE)</f>
        <v xml:space="preserve">09 火 </v>
      </c>
      <c r="D4603" s="533" t="s">
        <v>8909</v>
      </c>
      <c r="E4603" s="83" t="str">
        <f>IFERROR(YEAR(D4603),LEFT(D4603,4))</f>
        <v>1865</v>
      </c>
      <c r="F4603" s="83" t="str">
        <f>IF(ISTEXT(D4603),RIGHT(D4603,5),TEXT(D4603,"mm/dd"))</f>
        <v>04/15</v>
      </c>
      <c r="G4603" s="88">
        <f>SUM(MID(E4603,1,1),MID(E4603,2,1),MID(E4603,3,1),MID(E4603,4,1),MID(F4603,1,1),MID(F4603,2,1),MID(F4603,4,1),MID(F4603,5,1))</f>
        <v>30</v>
      </c>
      <c r="H4603" s="88">
        <f>IF(MOD(G4603,9)=0,9,MOD(G4603,9))</f>
        <v>3</v>
      </c>
      <c r="I4603" s="83" t="str">
        <f>IFERROR(MID("日月火水木金土",WEEKDAY(D4603),1),"")</f>
        <v/>
      </c>
      <c r="J4603" s="303" t="s">
        <v>1225</v>
      </c>
      <c r="K4603" s="87" t="str">
        <f>VLOOKUP(F4603,石と花メイン,3,FALSE)</f>
        <v>○真珠</v>
      </c>
      <c r="L4603" s="296" t="str">
        <f>VLOOKUP(F4603,石と花メイン,4,FALSE)</f>
        <v>含羞草/御辞儀草【眠り草】</v>
      </c>
      <c r="M4603" s="392">
        <f>IF(OR(MONTH(F4603)&lt;7,AND(MONTH(F4603)=7,DAY(F4603)&lt;=25)),
MOD(SUM((E4603-1901)*365,259),260),
MOD(SUM((E4603-1900)*365,259),260))</f>
        <v>119</v>
      </c>
      <c r="N4603" s="330">
        <f>IF(AND(MONTH(F4603)=7,DAY(F4603)&gt;25),1,
ROUNDDOWN((SUM(VLOOKUP(MONTH(F4603),D暦変換用数値,2,FALSE),DAY(F4603))/28)+1,0))</f>
        <v>10</v>
      </c>
      <c r="O4603" s="84">
        <f>IF(AND(MONTH(F4603)=7,DAY(F4603)&gt;25),DAY(F4603)-25,
MOD((SUM(VLOOKUP(MONTH(F4603),D暦変換用数値,2,FALSE),DAY(F4603))),28)+1)</f>
        <v>12</v>
      </c>
      <c r="P4603" s="405">
        <f>IF(OR(MONTH(F4603)&lt;7,AND(MONTH(F4603)=7,DAY(F4603)&lt;=25)),
MOD(SUM((E4603-1901)*365,(N4603-1)*28,O4603,258),260),
MOD(SUM((E4603-1900)*365,(N4603-1)*28,O4603,258),260))</f>
        <v>122</v>
      </c>
      <c r="Q4603" s="371" t="str">
        <f>VLOOKUP(MOD(P4603,4),色,2,FALSE)</f>
        <v>白い</v>
      </c>
      <c r="R4603" s="289" t="str">
        <f>VLOOKUP(MOD(P4603,13),銀河の音,2,FALSE)</f>
        <v>倍音の</v>
      </c>
      <c r="S4603" s="382" t="str">
        <f>VLOOKUP(MOD(P4603,20),太陽の紋章,2,FALSE)</f>
        <v>風</v>
      </c>
      <c r="T4603" s="100" t="s">
        <v>1077</v>
      </c>
    </row>
    <row r="4604" spans="1:20">
      <c r="A4604" s="50" t="str">
        <f>VLOOKUP(MOD(E4604,10),十干,2,FALSE)</f>
        <v>己</v>
      </c>
      <c r="B4604" s="199" t="str">
        <f>VLOOKUP(MOD(E4604,12),十二支,3,FALSE)</f>
        <v xml:space="preserve">12 海 </v>
      </c>
      <c r="C4604" s="201" t="str">
        <f>VLOOKUP(F4604,星座,3,TRUE)</f>
        <v xml:space="preserve">09 火 </v>
      </c>
      <c r="D4604" s="531" t="s">
        <v>2769</v>
      </c>
      <c r="E4604" s="1" t="str">
        <f>IFERROR(YEAR(D4604),LEFT(D4604,4))</f>
        <v>1889</v>
      </c>
      <c r="F4604" s="1" t="str">
        <f>IF(ISTEXT(D4604),RIGHT(D4604,5),TEXT(D4604,"mm/dd"))</f>
        <v>04/16</v>
      </c>
      <c r="G4604" s="39">
        <f>SUM(MID(E4604,1,1),MID(E4604,2,1),MID(E4604,3,1),MID(E4604,4,1),MID(F4604,1,1),MID(F4604,2,1),MID(F4604,4,1),MID(F4604,5,1))</f>
        <v>37</v>
      </c>
      <c r="H4604" s="41">
        <f>IF(MOD(G4604,9)=0,9,MOD(G4604,9))</f>
        <v>1</v>
      </c>
      <c r="I4604" s="45" t="str">
        <f>IFERROR(MID("日月火水木金土",WEEKDAY(D4604),1),"")</f>
        <v/>
      </c>
      <c r="J4604" s="304" t="s">
        <v>4617</v>
      </c>
      <c r="K4604" s="202" t="str">
        <f>VLOOKUP(F4604,石と花メイン,3,FALSE)</f>
        <v>◆紅玉</v>
      </c>
      <c r="L4604" s="297" t="str">
        <f>VLOOKUP(F4604,石と花メイン,4,FALSE)</f>
        <v>蓮華躑躅【鬼躑躅】</v>
      </c>
      <c r="M4604" s="393">
        <f>IF(OR(MONTH(F4604)&lt;7,AND(MONTH(F4604)=7,DAY(F4604)&lt;=25)),
MOD(SUM((E4604-1901)*365,259),260),
MOD(SUM((E4604-1900)*365,259),260))</f>
        <v>39</v>
      </c>
      <c r="N4604" s="390">
        <f>IF(AND(MONTH(F4604)=7,DAY(F4604)&gt;25),1,
ROUNDDOWN((SUM(VLOOKUP(MONTH(F4604),D暦変換用数値,2,FALSE),DAY(F4604))/28)+1,0))</f>
        <v>10</v>
      </c>
      <c r="O4604" s="205">
        <f>IF(AND(MONTH(F4604)=7,DAY(F4604)&gt;25),DAY(F4604)-25,
MOD((SUM(VLOOKUP(MONTH(F4604),D暦変換用数値,2,FALSE),DAY(F4604))),28)+1)</f>
        <v>13</v>
      </c>
      <c r="P4604" s="406">
        <f>IF(OR(MONTH(F4604)&lt;7,AND(MONTH(F4604)=7,DAY(F4604)&lt;=25)),
MOD(SUM((E4604-1901)*365,(N4604-1)*28,O4604,258),260),
MOD(SUM((E4604-1900)*365,(N4604-1)*28,O4604,258),260))</f>
        <v>43</v>
      </c>
      <c r="Q4604" s="374" t="str">
        <f>VLOOKUP(MOD(P4604,4),色,2,FALSE)</f>
        <v>青い</v>
      </c>
      <c r="R4604" s="292" t="str">
        <f>VLOOKUP(MOD(P4604,13),銀河の音,2,FALSE)</f>
        <v>自己存在の</v>
      </c>
      <c r="S4604" s="385" t="str">
        <f>VLOOKUP(MOD(P4604,20),太陽の紋章,2,FALSE)</f>
        <v>夜</v>
      </c>
      <c r="T4604" s="98" t="s">
        <v>3736</v>
      </c>
    </row>
    <row r="4605" spans="1:20">
      <c r="A4605" s="50" t="str">
        <f>VLOOKUP(MOD(E4605,10),十干,2,FALSE)</f>
        <v>癸</v>
      </c>
      <c r="B4605" s="199" t="str">
        <f>VLOOKUP(MOD(E4605,12),十二支,3,FALSE)</f>
        <v xml:space="preserve">12 海 </v>
      </c>
      <c r="C4605" s="201" t="str">
        <f>VLOOKUP(F4605,星座,3,TRUE)</f>
        <v xml:space="preserve">09 火 </v>
      </c>
      <c r="D4605" s="531" t="s">
        <v>1291</v>
      </c>
      <c r="E4605" s="1" t="str">
        <f>IFERROR(YEAR(D4605),LEFT(D4605,4))</f>
        <v>1973</v>
      </c>
      <c r="F4605" s="1" t="str">
        <f>IF(ISTEXT(D4605),RIGHT(D4605,5),TEXT(D4605,"mm/dd"))</f>
        <v>04/**</v>
      </c>
      <c r="G4605" s="39"/>
      <c r="H4605" s="41"/>
      <c r="I4605" s="45" t="str">
        <f>IFERROR(MID("日月火水木金土",WEEKDAY(D4605),1),"")</f>
        <v/>
      </c>
      <c r="J4605" s="304" t="s">
        <v>1816</v>
      </c>
      <c r="K4605" s="202"/>
      <c r="L4605" s="297"/>
      <c r="M4605" s="393"/>
      <c r="N4605" s="390"/>
      <c r="O4605" s="205"/>
      <c r="P4605" s="406"/>
      <c r="Q4605" s="377"/>
      <c r="R4605" s="294"/>
      <c r="S4605" s="388"/>
      <c r="T4605" s="97" t="s">
        <v>1292</v>
      </c>
    </row>
    <row r="4606" spans="1:20">
      <c r="A4606" s="50" t="str">
        <f>VLOOKUP(MOD(E4606,10),十干,2,FALSE)</f>
        <v>癸</v>
      </c>
      <c r="B4606" s="199" t="str">
        <f>VLOOKUP(MOD(E4606,12),十二支,3,FALSE)</f>
        <v xml:space="preserve">12 海 </v>
      </c>
      <c r="C4606" s="201" t="str">
        <f>VLOOKUP(F4606,星座,3,TRUE)</f>
        <v xml:space="preserve">10 龍 </v>
      </c>
      <c r="D4606" s="531">
        <v>4944</v>
      </c>
      <c r="E4606" s="1">
        <f>IFERROR(YEAR(D4606),LEFT(D4606,4))</f>
        <v>1913</v>
      </c>
      <c r="F4606" s="1" t="str">
        <f>IF(ISTEXT(D4606),RIGHT(D4606,5),TEXT(D4606,"mm/dd"))</f>
        <v>07/14</v>
      </c>
      <c r="G4606" s="39">
        <f>SUM(MID(E4606,1,1),MID(E4606,2,1),MID(E4606,3,1),MID(E4606,4,1),MID(F4606,1,1),MID(F4606,2,1),MID(F4606,4,1),MID(F4606,5,1))</f>
        <v>26</v>
      </c>
      <c r="H4606" s="41">
        <f>IF(MOD(G4606,9)=0,9,MOD(G4606,9))</f>
        <v>8</v>
      </c>
      <c r="I4606" s="45" t="str">
        <f>IFERROR(MID("日月火水木金土",WEEKDAY(D4606),1),"")</f>
        <v>月</v>
      </c>
      <c r="J4606" s="304" t="s">
        <v>4438</v>
      </c>
      <c r="K4606" s="202" t="str">
        <f>VLOOKUP(F4606,石と花メイン,3,FALSE)</f>
        <v>●土耳古石</v>
      </c>
      <c r="L4606" s="297" t="str">
        <f>VLOOKUP(F4606,石と花メイン,4,FALSE)</f>
        <v>ブッドレア【房藤空木】</v>
      </c>
      <c r="M4606" s="393">
        <f>IF(OR(MONTH(F4606)&lt;7,AND(MONTH(F4606)=7,DAY(F4606)&lt;=25)),
MOD(SUM((E4606-1901)*365,259),260),
MOD(SUM((E4606-1900)*365,259),260))</f>
        <v>219</v>
      </c>
      <c r="N4606" s="390">
        <f>IF(AND(MONTH(F4606)=7,DAY(F4606)&gt;25),1,
ROUNDDOWN((SUM(VLOOKUP(MONTH(F4606),D暦変換用数値,2,FALSE),DAY(F4606))/28)+1,0))</f>
        <v>13</v>
      </c>
      <c r="O4606" s="205">
        <f>IF(AND(MONTH(F4606)=7,DAY(F4606)&gt;25),DAY(F4606)-25,
MOD((SUM(VLOOKUP(MONTH(F4606),D暦変換用数値,2,FALSE),DAY(F4606))),28)+1)</f>
        <v>18</v>
      </c>
      <c r="P4606" s="406">
        <f>IF(OR(MONTH(F4606)&lt;7,AND(MONTH(F4606)=7,DAY(F4606)&lt;=25)),
MOD(SUM((E4606-1901)*365,(N4606-1)*28,O4606,258),260),
MOD(SUM((E4606-1900)*365,(N4606-1)*28,O4606,258),260))</f>
        <v>52</v>
      </c>
      <c r="Q4606" s="373" t="str">
        <f>VLOOKUP(MOD(P4606,4),色,2,FALSE)</f>
        <v>黄色い</v>
      </c>
      <c r="R4606" s="291" t="str">
        <f>VLOOKUP(MOD(P4606,13),銀河の音,2,FALSE)</f>
        <v>宇宙の</v>
      </c>
      <c r="S4606" s="384" t="str">
        <f>VLOOKUP(MOD(P4606,20),太陽の紋章,2,FALSE)</f>
        <v>人</v>
      </c>
      <c r="T4606" s="99" t="s">
        <v>1297</v>
      </c>
    </row>
    <row r="4607" spans="1:20">
      <c r="A4607" s="282" t="str">
        <f>VLOOKUP(MOD(E4607,10),十干,2,FALSE)</f>
        <v>乙</v>
      </c>
      <c r="B4607" s="283" t="str">
        <f>VLOOKUP(MOD(E4607,12),十二支,3,FALSE)</f>
        <v xml:space="preserve">12 海 </v>
      </c>
      <c r="C4607" s="287" t="str">
        <f>VLOOKUP(F4607,星座,3,TRUE)</f>
        <v xml:space="preserve">10 龍 </v>
      </c>
      <c r="D4607" s="533">
        <v>9314</v>
      </c>
      <c r="E4607" s="83">
        <f>IFERROR(YEAR(D4607),LEFT(D4607,4))</f>
        <v>1925</v>
      </c>
      <c r="F4607" s="83" t="str">
        <f>IF(ISTEXT(D4607),RIGHT(D4607,5),TEXT(D4607,"mm/dd"))</f>
        <v>07/01</v>
      </c>
      <c r="G4607" s="88">
        <f>SUM(MID(E4607,1,1),MID(E4607,2,1),MID(E4607,3,1),MID(E4607,4,1),MID(F4607,1,1),MID(F4607,2,1),MID(F4607,4,1),MID(F4607,5,1))</f>
        <v>25</v>
      </c>
      <c r="H4607" s="88">
        <f>IF(MOD(G4607,9)=0,9,MOD(G4607,9))</f>
        <v>7</v>
      </c>
      <c r="I4607" s="83" t="str">
        <f>IFERROR(MID("日月火水木金土",WEEKDAY(D4607),1),"")</f>
        <v>水</v>
      </c>
      <c r="J4607" s="303" t="s">
        <v>1231</v>
      </c>
      <c r="K4607" s="87" t="str">
        <f>VLOOKUP(F4607,石と花メイン,3,FALSE)</f>
        <v>◆紅玉</v>
      </c>
      <c r="L4607" s="296" t="str">
        <f>VLOOKUP(F4607,石と花メイン,4,FALSE)</f>
        <v>松葉菊【仙人掌菊】</v>
      </c>
      <c r="M4607" s="392">
        <f>IF(OR(MONTH(F4607)&lt;7,AND(MONTH(F4607)=7,DAY(F4607)&lt;=25)),
MOD(SUM((E4607-1901)*365,259),260),
MOD(SUM((E4607-1900)*365,259),260))</f>
        <v>179</v>
      </c>
      <c r="N4607" s="330">
        <f>IF(AND(MONTH(F4607)=7,DAY(F4607)&gt;25),1,
ROUNDDOWN((SUM(VLOOKUP(MONTH(F4607),D暦変換用数値,2,FALSE),DAY(F4607))/28)+1,0))</f>
        <v>13</v>
      </c>
      <c r="O4607" s="84">
        <f>IF(AND(MONTH(F4607)=7,DAY(F4607)&gt;25),DAY(F4607)-25,
MOD((SUM(VLOOKUP(MONTH(F4607),D暦変換用数値,2,FALSE),DAY(F4607))),28)+1)</f>
        <v>5</v>
      </c>
      <c r="P4607" s="405">
        <f>IF(OR(MONTH(F4607)&lt;7,AND(MONTH(F4607)=7,DAY(F4607)&lt;=25)),
MOD(SUM((E4607-1901)*365,(N4607-1)*28,O4607,258),260),
MOD(SUM((E4607-1900)*365,(N4607-1)*28,O4607,258),260))</f>
        <v>259</v>
      </c>
      <c r="Q4607" s="371" t="str">
        <f>VLOOKUP(MOD(P4607,4),色,2,FALSE)</f>
        <v>青い</v>
      </c>
      <c r="R4607" s="289" t="str">
        <f>VLOOKUP(MOD(P4607,13),銀河の音,2,FALSE)</f>
        <v>水晶の</v>
      </c>
      <c r="S4607" s="382" t="str">
        <f>VLOOKUP(MOD(P4607,20),太陽の紋章,2,FALSE)</f>
        <v>嵐</v>
      </c>
      <c r="T4607" s="102" t="s">
        <v>4157</v>
      </c>
    </row>
    <row r="4608" spans="1:20">
      <c r="A4608" s="50" t="str">
        <f>VLOOKUP(MOD(E4608,10),十干,2,FALSE)</f>
        <v>丁</v>
      </c>
      <c r="B4608" s="199" t="str">
        <f>VLOOKUP(MOD(E4608,12),十二支,3,FALSE)</f>
        <v xml:space="preserve">12 海 </v>
      </c>
      <c r="C4608" s="201" t="str">
        <f>VLOOKUP(F4608,星座,3,TRUE)</f>
        <v xml:space="preserve">10 龍 </v>
      </c>
      <c r="D4608" s="531">
        <v>13691</v>
      </c>
      <c r="E4608" s="1">
        <f>IFERROR(YEAR(D4608),LEFT(D4608,4))</f>
        <v>1937</v>
      </c>
      <c r="F4608" s="1" t="str">
        <f>IF(ISTEXT(D4608),RIGHT(D4608,5),TEXT(D4608,"mm/dd"))</f>
        <v>06/25</v>
      </c>
      <c r="G4608" s="39">
        <f>SUM(MID(E4608,1,1),MID(E4608,2,1),MID(E4608,3,1),MID(E4608,4,1),MID(F4608,1,1),MID(F4608,2,1),MID(F4608,4,1),MID(F4608,5,1))</f>
        <v>33</v>
      </c>
      <c r="H4608" s="41">
        <f>IF(MOD(G4608,9)=0,9,MOD(G4608,9))</f>
        <v>6</v>
      </c>
      <c r="I4608" s="45" t="str">
        <f>IFERROR(MID("日月火水木金土",WEEKDAY(D4608),1),"")</f>
        <v>金</v>
      </c>
      <c r="J4608" s="304" t="s">
        <v>6389</v>
      </c>
      <c r="K4608" s="202" t="str">
        <f>VLOOKUP(F4608,石と花メイン,3,FALSE)</f>
        <v>◆翠玉</v>
      </c>
      <c r="L4608" s="297" t="str">
        <f>VLOOKUP(F4608,石と花メイン,4,FALSE)</f>
        <v>透かし百合【岩百合】</v>
      </c>
      <c r="M4608" s="393">
        <f>IF(OR(MONTH(F4608)&lt;7,AND(MONTH(F4608)=7,DAY(F4608)&lt;=25)),
MOD(SUM((E4608-1901)*365,259),260),
MOD(SUM((E4608-1900)*365,259),260))</f>
        <v>139</v>
      </c>
      <c r="N4608" s="390">
        <f>IF(AND(MONTH(F4608)=7,DAY(F4608)&gt;25),1,
ROUNDDOWN((SUM(VLOOKUP(MONTH(F4608),D暦変換用数値,2,FALSE),DAY(F4608))/28)+1,0))</f>
        <v>12</v>
      </c>
      <c r="O4608" s="205">
        <f>IF(AND(MONTH(F4608)=7,DAY(F4608)&gt;25),DAY(F4608)-25,
MOD((SUM(VLOOKUP(MONTH(F4608),D暦変換用数値,2,FALSE),DAY(F4608))),28)+1)</f>
        <v>27</v>
      </c>
      <c r="P4608" s="406">
        <f>IF(OR(MONTH(F4608)&lt;7,AND(MONTH(F4608)=7,DAY(F4608)&lt;=25)),
MOD(SUM((E4608-1901)*365,(N4608-1)*28,O4608,258),260),
MOD(SUM((E4608-1900)*365,(N4608-1)*28,O4608,258),260))</f>
        <v>213</v>
      </c>
      <c r="Q4608" s="372" t="str">
        <f>VLOOKUP(MOD(P4608,4),色,2,FALSE)</f>
        <v>赤い</v>
      </c>
      <c r="R4608" s="290" t="str">
        <f>VLOOKUP(MOD(P4608,13),銀河の音,2,FALSE)</f>
        <v>倍音の</v>
      </c>
      <c r="S4608" s="383" t="str">
        <f>VLOOKUP(MOD(P4608,20),太陽の紋章,2,FALSE)</f>
        <v>空歩く者</v>
      </c>
      <c r="T4608" s="99" t="s">
        <v>479</v>
      </c>
    </row>
    <row r="4609" spans="1:20">
      <c r="A4609" s="50" t="str">
        <f>VLOOKUP(MOD(E4609,10),十干,2,FALSE)</f>
        <v>丁</v>
      </c>
      <c r="B4609" s="199" t="str">
        <f>VLOOKUP(MOD(E4609,12),十二支,3,FALSE)</f>
        <v xml:space="preserve">12 海 </v>
      </c>
      <c r="C4609" s="201" t="str">
        <f>VLOOKUP(F4609,星座,3,TRUE)</f>
        <v xml:space="preserve">10 龍 </v>
      </c>
      <c r="D4609" s="531">
        <v>13694</v>
      </c>
      <c r="E4609" s="1">
        <f>IFERROR(YEAR(D4609),LEFT(D4609,4))</f>
        <v>1937</v>
      </c>
      <c r="F4609" s="1" t="str">
        <f>IF(ISTEXT(D4609),RIGHT(D4609,5),TEXT(D4609,"mm/dd"))</f>
        <v>06/28</v>
      </c>
      <c r="G4609" s="39">
        <f>SUM(MID(E4609,1,1),MID(E4609,2,1),MID(E4609,3,1),MID(E4609,4,1),MID(F4609,1,1),MID(F4609,2,1),MID(F4609,4,1),MID(F4609,5,1))</f>
        <v>36</v>
      </c>
      <c r="H4609" s="41">
        <f>IF(MOD(G4609,9)=0,9,MOD(G4609,9))</f>
        <v>9</v>
      </c>
      <c r="I4609" s="45" t="str">
        <f>IFERROR(MID("日月火水木金土",WEEKDAY(D4609),1),"")</f>
        <v>月</v>
      </c>
      <c r="J4609" s="304" t="s">
        <v>6390</v>
      </c>
      <c r="K4609" s="202" t="str">
        <f>VLOOKUP(F4609,石と花メイン,3,FALSE)</f>
        <v>◇金剛石</v>
      </c>
      <c r="L4609" s="297" t="str">
        <f>VLOOKUP(F4609,石と花メイン,4,FALSE)</f>
        <v>エノテラ【昼咲月見草】</v>
      </c>
      <c r="M4609" s="393">
        <f>IF(OR(MONTH(F4609)&lt;7,AND(MONTH(F4609)=7,DAY(F4609)&lt;=25)),
MOD(SUM((E4609-1901)*365,259),260),
MOD(SUM((E4609-1900)*365,259),260))</f>
        <v>139</v>
      </c>
      <c r="N4609" s="390">
        <f>IF(AND(MONTH(F4609)=7,DAY(F4609)&gt;25),1,
ROUNDDOWN((SUM(VLOOKUP(MONTH(F4609),D暦変換用数値,2,FALSE),DAY(F4609))/28)+1,0))</f>
        <v>13</v>
      </c>
      <c r="O4609" s="205">
        <f>IF(AND(MONTH(F4609)=7,DAY(F4609)&gt;25),DAY(F4609)-25,
MOD((SUM(VLOOKUP(MONTH(F4609),D暦変換用数値,2,FALSE),DAY(F4609))),28)+1)</f>
        <v>2</v>
      </c>
      <c r="P4609" s="406">
        <f>IF(OR(MONTH(F4609)&lt;7,AND(MONTH(F4609)=7,DAY(F4609)&lt;=25)),
MOD(SUM((E4609-1901)*365,(N4609-1)*28,O4609,258),260),
MOD(SUM((E4609-1900)*365,(N4609-1)*28,O4609,258),260))</f>
        <v>216</v>
      </c>
      <c r="Q4609" s="373" t="str">
        <f>VLOOKUP(MOD(P4609,4),色,2,FALSE)</f>
        <v>黄色い</v>
      </c>
      <c r="R4609" s="291" t="str">
        <f>VLOOKUP(MOD(P4609,13),銀河の音,2,FALSE)</f>
        <v>銀河の</v>
      </c>
      <c r="S4609" s="384" t="str">
        <f>VLOOKUP(MOD(P4609,20),太陽の紋章,2,FALSE)</f>
        <v>戦士</v>
      </c>
      <c r="T4609" s="99" t="s">
        <v>480</v>
      </c>
    </row>
    <row r="4610" spans="1:20">
      <c r="A4610" s="50" t="str">
        <f>VLOOKUP(MOD(E4610,10),十干,2,FALSE)</f>
        <v>丁</v>
      </c>
      <c r="B4610" s="199" t="str">
        <f>VLOOKUP(MOD(E4610,12),十二支,3,FALSE)</f>
        <v xml:space="preserve">12 海 </v>
      </c>
      <c r="C4610" s="201" t="str">
        <f>VLOOKUP(F4610,星座,3,TRUE)</f>
        <v xml:space="preserve">10 龍 </v>
      </c>
      <c r="D4610" s="531">
        <v>13710</v>
      </c>
      <c r="E4610" s="1">
        <f>IFERROR(YEAR(D4610),LEFT(D4610,4))</f>
        <v>1937</v>
      </c>
      <c r="F4610" s="1" t="str">
        <f>IF(ISTEXT(D4610),RIGHT(D4610,5),TEXT(D4610,"mm/dd"))</f>
        <v>07/14</v>
      </c>
      <c r="G4610" s="39">
        <f>SUM(MID(E4610,1,1),MID(E4610,2,1),MID(E4610,3,1),MID(E4610,4,1),MID(F4610,1,1),MID(F4610,2,1),MID(F4610,4,1),MID(F4610,5,1))</f>
        <v>32</v>
      </c>
      <c r="H4610" s="41">
        <f>IF(MOD(G4610,9)=0,9,MOD(G4610,9))</f>
        <v>5</v>
      </c>
      <c r="I4610" s="45" t="str">
        <f>IFERROR(MID("日月火水木金土",WEEKDAY(D4610),1),"")</f>
        <v>水</v>
      </c>
      <c r="J4610" s="304" t="s">
        <v>6391</v>
      </c>
      <c r="K4610" s="202" t="str">
        <f>VLOOKUP(F4610,石と花メイン,3,FALSE)</f>
        <v>●土耳古石</v>
      </c>
      <c r="L4610" s="297" t="str">
        <f>VLOOKUP(F4610,石と花メイン,4,FALSE)</f>
        <v>ブッドレア【房藤空木】</v>
      </c>
      <c r="M4610" s="393">
        <f>IF(OR(MONTH(F4610)&lt;7,AND(MONTH(F4610)=7,DAY(F4610)&lt;=25)),
MOD(SUM((E4610-1901)*365,259),260),
MOD(SUM((E4610-1900)*365,259),260))</f>
        <v>139</v>
      </c>
      <c r="N4610" s="390">
        <f>IF(AND(MONTH(F4610)=7,DAY(F4610)&gt;25),1,
ROUNDDOWN((SUM(VLOOKUP(MONTH(F4610),D暦変換用数値,2,FALSE),DAY(F4610))/28)+1,0))</f>
        <v>13</v>
      </c>
      <c r="O4610" s="205">
        <f>IF(AND(MONTH(F4610)=7,DAY(F4610)&gt;25),DAY(F4610)-25,
MOD((SUM(VLOOKUP(MONTH(F4610),D暦変換用数値,2,FALSE),DAY(F4610))),28)+1)</f>
        <v>18</v>
      </c>
      <c r="P4610" s="406">
        <f>IF(OR(MONTH(F4610)&lt;7,AND(MONTH(F4610)=7,DAY(F4610)&lt;=25)),
MOD(SUM((E4610-1901)*365,(N4610-1)*28,O4610,258),260),
MOD(SUM((E4610-1900)*365,(N4610-1)*28,O4610,258),260))</f>
        <v>232</v>
      </c>
      <c r="Q4610" s="373" t="str">
        <f>VLOOKUP(MOD(P4610,4),色,2,FALSE)</f>
        <v>黄色い</v>
      </c>
      <c r="R4610" s="291" t="str">
        <f>VLOOKUP(MOD(P4610,13),銀河の音,2,FALSE)</f>
        <v>スペクトルの</v>
      </c>
      <c r="S4610" s="384" t="str">
        <f>VLOOKUP(MOD(P4610,20),太陽の紋章,2,FALSE)</f>
        <v>人</v>
      </c>
      <c r="T4610" s="99" t="s">
        <v>481</v>
      </c>
    </row>
    <row r="4611" spans="1:20">
      <c r="A4611" s="50" t="str">
        <f>VLOOKUP(MOD(E4611,10),十干,2,FALSE)</f>
        <v>丁</v>
      </c>
      <c r="B4611" s="199" t="str">
        <f>VLOOKUP(MOD(E4611,12),十二支,3,FALSE)</f>
        <v xml:space="preserve">12 海 </v>
      </c>
      <c r="C4611" s="201" t="str">
        <f>VLOOKUP(F4611,星座,3,TRUE)</f>
        <v xml:space="preserve">10 龍 </v>
      </c>
      <c r="D4611" s="531">
        <v>13712</v>
      </c>
      <c r="E4611" s="1">
        <f>IFERROR(YEAR(D4611),LEFT(D4611,4))</f>
        <v>1937</v>
      </c>
      <c r="F4611" s="1" t="str">
        <f>IF(ISTEXT(D4611),RIGHT(D4611,5),TEXT(D4611,"mm/dd"))</f>
        <v>07/16</v>
      </c>
      <c r="G4611" s="39">
        <f>SUM(MID(E4611,1,1),MID(E4611,2,1),MID(E4611,3,1),MID(E4611,4,1),MID(F4611,1,1),MID(F4611,2,1),MID(F4611,4,1),MID(F4611,5,1))</f>
        <v>34</v>
      </c>
      <c r="H4611" s="41">
        <f>IF(MOD(G4611,9)=0,9,MOD(G4611,9))</f>
        <v>7</v>
      </c>
      <c r="I4611" s="45" t="str">
        <f>IFERROR(MID("日月火水木金土",WEEKDAY(D4611),1),"")</f>
        <v>金</v>
      </c>
      <c r="J4611" s="304" t="s">
        <v>6392</v>
      </c>
      <c r="K4611" s="202" t="str">
        <f>VLOOKUP(F4611,石と花メイン,3,FALSE)</f>
        <v>◆柘榴石</v>
      </c>
      <c r="L4611" s="297" t="str">
        <f>VLOOKUP(F4611,石と花メイン,4,FALSE)</f>
        <v>昼顔【雨降り花】</v>
      </c>
      <c r="M4611" s="393">
        <f>IF(OR(MONTH(F4611)&lt;7,AND(MONTH(F4611)=7,DAY(F4611)&lt;=25)),
MOD(SUM((E4611-1901)*365,259),260),
MOD(SUM((E4611-1900)*365,259),260))</f>
        <v>139</v>
      </c>
      <c r="N4611" s="390">
        <f>IF(AND(MONTH(F4611)=7,DAY(F4611)&gt;25),1,
ROUNDDOWN((SUM(VLOOKUP(MONTH(F4611),D暦変換用数値,2,FALSE),DAY(F4611))/28)+1,0))</f>
        <v>13</v>
      </c>
      <c r="O4611" s="205">
        <f>IF(AND(MONTH(F4611)=7,DAY(F4611)&gt;25),DAY(F4611)-25,
MOD((SUM(VLOOKUP(MONTH(F4611),D暦変換用数値,2,FALSE),DAY(F4611))),28)+1)</f>
        <v>20</v>
      </c>
      <c r="P4611" s="406">
        <f>IF(OR(MONTH(F4611)&lt;7,AND(MONTH(F4611)=7,DAY(F4611)&lt;=25)),
MOD(SUM((E4611-1901)*365,(N4611-1)*28,O4611,258),260),
MOD(SUM((E4611-1900)*365,(N4611-1)*28,O4611,258),260))</f>
        <v>234</v>
      </c>
      <c r="Q4611" s="375" t="str">
        <f>VLOOKUP(MOD(P4611,4),色,2,FALSE)</f>
        <v>白い</v>
      </c>
      <c r="R4611" s="293" t="str">
        <f>VLOOKUP(MOD(P4611,13),銀河の音,2,FALSE)</f>
        <v>宇宙の</v>
      </c>
      <c r="S4611" s="386" t="str">
        <f>VLOOKUP(MOD(P4611,20),太陽の紋章,2,FALSE)</f>
        <v>魔法使い</v>
      </c>
      <c r="T4611" s="111" t="s">
        <v>5453</v>
      </c>
    </row>
    <row r="4612" spans="1:20">
      <c r="A4612" s="50" t="str">
        <f>VLOOKUP(MOD(E4612,10),十干,2,FALSE)</f>
        <v>丁</v>
      </c>
      <c r="B4612" s="199" t="str">
        <f>VLOOKUP(MOD(E4612,12),十二支,3,FALSE)</f>
        <v xml:space="preserve">12 海 </v>
      </c>
      <c r="C4612" s="201" t="str">
        <f>VLOOKUP(F4612,星座,3,TRUE)</f>
        <v xml:space="preserve">10 龍 </v>
      </c>
      <c r="D4612" s="531">
        <v>13716</v>
      </c>
      <c r="E4612" s="1">
        <f>IFERROR(YEAR(D4612),LEFT(D4612,4))</f>
        <v>1937</v>
      </c>
      <c r="F4612" s="1" t="str">
        <f>IF(ISTEXT(D4612),RIGHT(D4612,5),TEXT(D4612,"mm/dd"))</f>
        <v>07/20</v>
      </c>
      <c r="G4612" s="39">
        <f>SUM(MID(E4612,1,1),MID(E4612,2,1),MID(E4612,3,1),MID(E4612,4,1),MID(F4612,1,1),MID(F4612,2,1),MID(F4612,4,1),MID(F4612,5,1))</f>
        <v>29</v>
      </c>
      <c r="H4612" s="41">
        <f>IF(MOD(G4612,9)=0,9,MOD(G4612,9))</f>
        <v>2</v>
      </c>
      <c r="I4612" s="45" t="str">
        <f>IFERROR(MID("日月火水木金土",WEEKDAY(D4612),1),"")</f>
        <v>火</v>
      </c>
      <c r="J4612" s="304" t="s">
        <v>6393</v>
      </c>
      <c r="K4612" s="202" t="str">
        <f>VLOOKUP(F4612,石と花メイン,3,FALSE)</f>
        <v>●月長石</v>
      </c>
      <c r="L4612" s="297" t="str">
        <f>VLOOKUP(F4612,石と花メイン,4,FALSE)</f>
        <v>花虎の尾【フィソステギア】</v>
      </c>
      <c r="M4612" s="393">
        <f>IF(OR(MONTH(F4612)&lt;7,AND(MONTH(F4612)=7,DAY(F4612)&lt;=25)),
MOD(SUM((E4612-1901)*365,259),260),
MOD(SUM((E4612-1900)*365,259),260))</f>
        <v>139</v>
      </c>
      <c r="N4612" s="390">
        <f>IF(AND(MONTH(F4612)=7,DAY(F4612)&gt;25),1,
ROUNDDOWN((SUM(VLOOKUP(MONTH(F4612),D暦変換用数値,2,FALSE),DAY(F4612))/28)+1,0))</f>
        <v>13</v>
      </c>
      <c r="O4612" s="205">
        <f>IF(AND(MONTH(F4612)=7,DAY(F4612)&gt;25),DAY(F4612)-25,
MOD((SUM(VLOOKUP(MONTH(F4612),D暦変換用数値,2,FALSE),DAY(F4612))),28)+1)</f>
        <v>24</v>
      </c>
      <c r="P4612" s="406">
        <f>IF(OR(MONTH(F4612)&lt;7,AND(MONTH(F4612)=7,DAY(F4612)&lt;=25)),
MOD(SUM((E4612-1901)*365,(N4612-1)*28,O4612,258),260),
MOD(SUM((E4612-1900)*365,(N4612-1)*28,O4612,258),260))</f>
        <v>238</v>
      </c>
      <c r="Q4612" s="375" t="str">
        <f>VLOOKUP(MOD(P4612,4),色,2,FALSE)</f>
        <v>白い</v>
      </c>
      <c r="R4612" s="293" t="str">
        <f>VLOOKUP(MOD(P4612,13),銀河の音,2,FALSE)</f>
        <v>自己存在の</v>
      </c>
      <c r="S4612" s="386" t="str">
        <f>VLOOKUP(MOD(P4612,20),太陽の紋章,2,FALSE)</f>
        <v>鏡</v>
      </c>
      <c r="T4612" s="98" t="s">
        <v>3736</v>
      </c>
    </row>
    <row r="4613" spans="1:20">
      <c r="A4613" s="50" t="str">
        <f>VLOOKUP(MOD(E4613,10),十干,2,FALSE)</f>
        <v>己</v>
      </c>
      <c r="B4613" s="199" t="str">
        <f>VLOOKUP(MOD(E4613,12),十二支,3,FALSE)</f>
        <v xml:space="preserve">12 海 </v>
      </c>
      <c r="C4613" s="201" t="str">
        <f>VLOOKUP(F4613,星座,3,TRUE)</f>
        <v xml:space="preserve">10 龍 </v>
      </c>
      <c r="D4613" s="531">
        <v>18071</v>
      </c>
      <c r="E4613" s="1">
        <f>IFERROR(YEAR(D4613),LEFT(D4613,4))</f>
        <v>1949</v>
      </c>
      <c r="F4613" s="1" t="str">
        <f>IF(ISTEXT(D4613),RIGHT(D4613,5),TEXT(D4613,"mm/dd"))</f>
        <v>06/22</v>
      </c>
      <c r="G4613" s="39">
        <f>SUM(MID(E4613,1,1),MID(E4613,2,1),MID(E4613,3,1),MID(E4613,4,1),MID(F4613,1,1),MID(F4613,2,1),MID(F4613,4,1),MID(F4613,5,1))</f>
        <v>33</v>
      </c>
      <c r="H4613" s="41">
        <f>IF(MOD(G4613,9)=0,9,MOD(G4613,9))</f>
        <v>6</v>
      </c>
      <c r="I4613" s="45" t="str">
        <f>IFERROR(MID("日月火水木金土",WEEKDAY(D4613),1),"")</f>
        <v>水</v>
      </c>
      <c r="J4613" s="304" t="s">
        <v>6394</v>
      </c>
      <c r="K4613" s="202" t="str">
        <f>VLOOKUP(F4613,石と花メイン,3,FALSE)</f>
        <v>◆紅玉</v>
      </c>
      <c r="L4613" s="297" t="str">
        <f>VLOOKUP(F4613,石と花メイン,4,FALSE)</f>
        <v>忍冬/吸葛【ハニーサックル】</v>
      </c>
      <c r="M4613" s="393">
        <f>IF(OR(MONTH(F4613)&lt;7,AND(MONTH(F4613)=7,DAY(F4613)&lt;=25)),
MOD(SUM((E4613-1901)*365,259),260),
MOD(SUM((E4613-1900)*365,259),260))</f>
        <v>99</v>
      </c>
      <c r="N4613" s="390">
        <f>IF(AND(MONTH(F4613)=7,DAY(F4613)&gt;25),1,
ROUNDDOWN((SUM(VLOOKUP(MONTH(F4613),D暦変換用数値,2,FALSE),DAY(F4613))/28)+1,0))</f>
        <v>12</v>
      </c>
      <c r="O4613" s="205">
        <f>IF(AND(MONTH(F4613)=7,DAY(F4613)&gt;25),DAY(F4613)-25,
MOD((SUM(VLOOKUP(MONTH(F4613),D暦変換用数値,2,FALSE),DAY(F4613))),28)+1)</f>
        <v>24</v>
      </c>
      <c r="P4613" s="406">
        <f>IF(OR(MONTH(F4613)&lt;7,AND(MONTH(F4613)=7,DAY(F4613)&lt;=25)),
MOD(SUM((E4613-1901)*365,(N4613-1)*28,O4613,258),260),
MOD(SUM((E4613-1900)*365,(N4613-1)*28,O4613,258),260))</f>
        <v>170</v>
      </c>
      <c r="Q4613" s="375" t="str">
        <f>VLOOKUP(MOD(P4613,4),色,2,FALSE)</f>
        <v>白い</v>
      </c>
      <c r="R4613" s="293" t="str">
        <f>VLOOKUP(MOD(P4613,13),銀河の音,2,FALSE)</f>
        <v>磁気の</v>
      </c>
      <c r="S4613" s="386" t="str">
        <f>VLOOKUP(MOD(P4613,20),太陽の紋章,2,FALSE)</f>
        <v>犬</v>
      </c>
      <c r="T4613" s="98" t="s">
        <v>3736</v>
      </c>
    </row>
    <row r="4614" spans="1:20">
      <c r="A4614" s="50" t="str">
        <f>VLOOKUP(MOD(E4614,10),十干,2,FALSE)</f>
        <v>己</v>
      </c>
      <c r="B4614" s="199" t="str">
        <f>VLOOKUP(MOD(E4614,12),十二支,3,FALSE)</f>
        <v xml:space="preserve">12 海 </v>
      </c>
      <c r="C4614" s="201" t="str">
        <f>VLOOKUP(F4614,星座,3,TRUE)</f>
        <v xml:space="preserve">10 龍 </v>
      </c>
      <c r="D4614" s="531">
        <v>18085</v>
      </c>
      <c r="E4614" s="1">
        <f>IFERROR(YEAR(D4614),LEFT(D4614,4))</f>
        <v>1949</v>
      </c>
      <c r="F4614" s="1" t="str">
        <f>IF(ISTEXT(D4614),RIGHT(D4614,5),TEXT(D4614,"mm/dd"))</f>
        <v>07/06</v>
      </c>
      <c r="G4614" s="39">
        <f>SUM(MID(E4614,1,1),MID(E4614,2,1),MID(E4614,3,1),MID(E4614,4,1),MID(F4614,1,1),MID(F4614,2,1),MID(F4614,4,1),MID(F4614,5,1))</f>
        <v>36</v>
      </c>
      <c r="H4614" s="41">
        <f>IF(MOD(G4614,9)=0,9,MOD(G4614,9))</f>
        <v>9</v>
      </c>
      <c r="I4614" s="45" t="str">
        <f>IFERROR(MID("日月火水木金土",WEEKDAY(D4614),1),"")</f>
        <v>水</v>
      </c>
      <c r="J4614" s="304" t="s">
        <v>6395</v>
      </c>
      <c r="K4614" s="202" t="str">
        <f>VLOOKUP(F4614,石と花メイン,3,FALSE)</f>
        <v>◆紅玉</v>
      </c>
      <c r="L4614" s="297" t="str">
        <f>VLOOKUP(F4614,石と花メイン,4,FALSE)</f>
        <v>朝顔【牽牛花】</v>
      </c>
      <c r="M4614" s="393">
        <f>IF(OR(MONTH(F4614)&lt;7,AND(MONTH(F4614)=7,DAY(F4614)&lt;=25)),
MOD(SUM((E4614-1901)*365,259),260),
MOD(SUM((E4614-1900)*365,259),260))</f>
        <v>99</v>
      </c>
      <c r="N4614" s="390">
        <f>IF(AND(MONTH(F4614)=7,DAY(F4614)&gt;25),1,
ROUNDDOWN((SUM(VLOOKUP(MONTH(F4614),D暦変換用数値,2,FALSE),DAY(F4614))/28)+1,0))</f>
        <v>13</v>
      </c>
      <c r="O4614" s="205">
        <f>IF(AND(MONTH(F4614)=7,DAY(F4614)&gt;25),DAY(F4614)-25,
MOD((SUM(VLOOKUP(MONTH(F4614),D暦変換用数値,2,FALSE),DAY(F4614))),28)+1)</f>
        <v>10</v>
      </c>
      <c r="P4614" s="406">
        <f>IF(OR(MONTH(F4614)&lt;7,AND(MONTH(F4614)=7,DAY(F4614)&lt;=25)),
MOD(SUM((E4614-1901)*365,(N4614-1)*28,O4614,258),260),
MOD(SUM((E4614-1900)*365,(N4614-1)*28,O4614,258),260))</f>
        <v>184</v>
      </c>
      <c r="Q4614" s="373" t="str">
        <f>VLOOKUP(MOD(P4614,4),色,2,FALSE)</f>
        <v>黄色い</v>
      </c>
      <c r="R4614" s="291" t="str">
        <f>VLOOKUP(MOD(P4614,13),銀河の音,2,FALSE)</f>
        <v>月の</v>
      </c>
      <c r="S4614" s="384" t="str">
        <f>VLOOKUP(MOD(P4614,20),太陽の紋章,2,FALSE)</f>
        <v>種</v>
      </c>
      <c r="T4614" s="103" t="s">
        <v>1298</v>
      </c>
    </row>
    <row r="4615" spans="1:20">
      <c r="A4615" s="50" t="str">
        <f>VLOOKUP(MOD(E4615,10),十干,2,FALSE)</f>
        <v>己</v>
      </c>
      <c r="B4615" s="199" t="str">
        <f>VLOOKUP(MOD(E4615,12),十二支,3,FALSE)</f>
        <v xml:space="preserve">12 海 </v>
      </c>
      <c r="C4615" s="201" t="str">
        <f>VLOOKUP(F4615,星座,3,TRUE)</f>
        <v xml:space="preserve">10 龍 </v>
      </c>
      <c r="D4615" s="531">
        <v>18093</v>
      </c>
      <c r="E4615" s="1">
        <f>IFERROR(YEAR(D4615),LEFT(D4615,4))</f>
        <v>1949</v>
      </c>
      <c r="F4615" s="1" t="str">
        <f>IF(ISTEXT(D4615),RIGHT(D4615,5),TEXT(D4615,"mm/dd"))</f>
        <v>07/14</v>
      </c>
      <c r="G4615" s="39">
        <f>SUM(MID(E4615,1,1),MID(E4615,2,1),MID(E4615,3,1),MID(E4615,4,1),MID(F4615,1,1),MID(F4615,2,1),MID(F4615,4,1),MID(F4615,5,1))</f>
        <v>35</v>
      </c>
      <c r="H4615" s="41">
        <f>IF(MOD(G4615,9)=0,9,MOD(G4615,9))</f>
        <v>8</v>
      </c>
      <c r="I4615" s="45" t="str">
        <f>IFERROR(MID("日月火水木金土",WEEKDAY(D4615),1),"")</f>
        <v>木</v>
      </c>
      <c r="J4615" s="304" t="s">
        <v>6396</v>
      </c>
      <c r="K4615" s="202" t="str">
        <f>VLOOKUP(F4615,石と花メイン,3,FALSE)</f>
        <v>●土耳古石</v>
      </c>
      <c r="L4615" s="297" t="str">
        <f>VLOOKUP(F4615,石と花メイン,4,FALSE)</f>
        <v>ブッドレア【房藤空木】</v>
      </c>
      <c r="M4615" s="393">
        <f>IF(OR(MONTH(F4615)&lt;7,AND(MONTH(F4615)=7,DAY(F4615)&lt;=25)),
MOD(SUM((E4615-1901)*365,259),260),
MOD(SUM((E4615-1900)*365,259),260))</f>
        <v>99</v>
      </c>
      <c r="N4615" s="390">
        <f>IF(AND(MONTH(F4615)=7,DAY(F4615)&gt;25),1,
ROUNDDOWN((SUM(VLOOKUP(MONTH(F4615),D暦変換用数値,2,FALSE),DAY(F4615))/28)+1,0))</f>
        <v>13</v>
      </c>
      <c r="O4615" s="205">
        <f>IF(AND(MONTH(F4615)=7,DAY(F4615)&gt;25),DAY(F4615)-25,
MOD((SUM(VLOOKUP(MONTH(F4615),D暦変換用数値,2,FALSE),DAY(F4615))),28)+1)</f>
        <v>18</v>
      </c>
      <c r="P4615" s="406">
        <f>IF(OR(MONTH(F4615)&lt;7,AND(MONTH(F4615)=7,DAY(F4615)&lt;=25)),
MOD(SUM((E4615-1901)*365,(N4615-1)*28,O4615,258),260),
MOD(SUM((E4615-1900)*365,(N4615-1)*28,O4615,258),260))</f>
        <v>192</v>
      </c>
      <c r="Q4615" s="373" t="str">
        <f>VLOOKUP(MOD(P4615,4),色,2,FALSE)</f>
        <v>黄色い</v>
      </c>
      <c r="R4615" s="291" t="str">
        <f>VLOOKUP(MOD(P4615,13),銀河の音,2,FALSE)</f>
        <v>惑星の</v>
      </c>
      <c r="S4615" s="384" t="str">
        <f>VLOOKUP(MOD(P4615,20),太陽の紋章,2,FALSE)</f>
        <v>人</v>
      </c>
      <c r="T4615" s="105" t="s">
        <v>8450</v>
      </c>
    </row>
    <row r="4616" spans="1:20">
      <c r="A4616" s="50" t="str">
        <f>VLOOKUP(MOD(E4616,10),十干,2,FALSE)</f>
        <v>己</v>
      </c>
      <c r="B4616" s="199" t="str">
        <f>VLOOKUP(MOD(E4616,12),十二支,3,FALSE)</f>
        <v xml:space="preserve">12 海 </v>
      </c>
      <c r="C4616" s="201" t="str">
        <f>VLOOKUP(F4616,星座,3,TRUE)</f>
        <v xml:space="preserve">10 龍 </v>
      </c>
      <c r="D4616" s="531">
        <v>18095</v>
      </c>
      <c r="E4616" s="1">
        <f>IFERROR(YEAR(D4616),LEFT(D4616,4))</f>
        <v>1949</v>
      </c>
      <c r="F4616" s="1" t="str">
        <f>IF(ISTEXT(D4616),RIGHT(D4616,5),TEXT(D4616,"mm/dd"))</f>
        <v>07/16</v>
      </c>
      <c r="G4616" s="39">
        <f>SUM(MID(E4616,1,1),MID(E4616,2,1),MID(E4616,3,1),MID(E4616,4,1),MID(F4616,1,1),MID(F4616,2,1),MID(F4616,4,1),MID(F4616,5,1))</f>
        <v>37</v>
      </c>
      <c r="H4616" s="41">
        <f>IF(MOD(G4616,9)=0,9,MOD(G4616,9))</f>
        <v>1</v>
      </c>
      <c r="I4616" s="45" t="str">
        <f>IFERROR(MID("日月火水木金土",WEEKDAY(D4616),1),"")</f>
        <v>土</v>
      </c>
      <c r="J4616" s="304" t="s">
        <v>6397</v>
      </c>
      <c r="K4616" s="202" t="str">
        <f>VLOOKUP(F4616,石と花メイン,3,FALSE)</f>
        <v>◆柘榴石</v>
      </c>
      <c r="L4616" s="297" t="str">
        <f>VLOOKUP(F4616,石と花メイン,4,FALSE)</f>
        <v>昼顔【雨降り花】</v>
      </c>
      <c r="M4616" s="393">
        <f>IF(OR(MONTH(F4616)&lt;7,AND(MONTH(F4616)=7,DAY(F4616)&lt;=25)),
MOD(SUM((E4616-1901)*365,259),260),
MOD(SUM((E4616-1900)*365,259),260))</f>
        <v>99</v>
      </c>
      <c r="N4616" s="390">
        <f>IF(AND(MONTH(F4616)=7,DAY(F4616)&gt;25),1,
ROUNDDOWN((SUM(VLOOKUP(MONTH(F4616),D暦変換用数値,2,FALSE),DAY(F4616))/28)+1,0))</f>
        <v>13</v>
      </c>
      <c r="O4616" s="205">
        <f>IF(AND(MONTH(F4616)=7,DAY(F4616)&gt;25),DAY(F4616)-25,
MOD((SUM(VLOOKUP(MONTH(F4616),D暦変換用数値,2,FALSE),DAY(F4616))),28)+1)</f>
        <v>20</v>
      </c>
      <c r="P4616" s="406">
        <f>IF(OR(MONTH(F4616)&lt;7,AND(MONTH(F4616)=7,DAY(F4616)&lt;=25)),
MOD(SUM((E4616-1901)*365,(N4616-1)*28,O4616,258),260),
MOD(SUM((E4616-1900)*365,(N4616-1)*28,O4616,258),260))</f>
        <v>194</v>
      </c>
      <c r="Q4616" s="375" t="str">
        <f>VLOOKUP(MOD(P4616,4),色,2,FALSE)</f>
        <v>白い</v>
      </c>
      <c r="R4616" s="293" t="str">
        <f>VLOOKUP(MOD(P4616,13),銀河の音,2,FALSE)</f>
        <v>水晶の</v>
      </c>
      <c r="S4616" s="386" t="str">
        <f>VLOOKUP(MOD(P4616,20),太陽の紋章,2,FALSE)</f>
        <v>魔法使い</v>
      </c>
      <c r="T4616" s="98" t="s">
        <v>3736</v>
      </c>
    </row>
    <row r="4617" spans="1:20">
      <c r="A4617" s="50" t="str">
        <f>VLOOKUP(MOD(E4617,10),十干,2,FALSE)</f>
        <v>己</v>
      </c>
      <c r="B4617" s="199" t="str">
        <f>VLOOKUP(MOD(E4617,12),十二支,3,FALSE)</f>
        <v xml:space="preserve">12 海 </v>
      </c>
      <c r="C4617" s="201" t="str">
        <f>VLOOKUP(F4617,星座,3,TRUE)</f>
        <v xml:space="preserve">10 龍 </v>
      </c>
      <c r="D4617" s="531">
        <v>18099</v>
      </c>
      <c r="E4617" s="1">
        <f>IFERROR(YEAR(D4617),LEFT(D4617,4))</f>
        <v>1949</v>
      </c>
      <c r="F4617" s="1" t="str">
        <f>IF(ISTEXT(D4617),RIGHT(D4617,5),TEXT(D4617,"mm/dd"))</f>
        <v>07/20</v>
      </c>
      <c r="G4617" s="39">
        <f>SUM(MID(E4617,1,1),MID(E4617,2,1),MID(E4617,3,1),MID(E4617,4,1),MID(F4617,1,1),MID(F4617,2,1),MID(F4617,4,1),MID(F4617,5,1))</f>
        <v>32</v>
      </c>
      <c r="H4617" s="41">
        <f>IF(MOD(G4617,9)=0,9,MOD(G4617,9))</f>
        <v>5</v>
      </c>
      <c r="I4617" s="45" t="str">
        <f>IFERROR(MID("日月火水木金土",WEEKDAY(D4617),1),"")</f>
        <v>水</v>
      </c>
      <c r="J4617" s="304" t="s">
        <v>6398</v>
      </c>
      <c r="K4617" s="202" t="str">
        <f>VLOOKUP(F4617,石と花メイン,3,FALSE)</f>
        <v>●月長石</v>
      </c>
      <c r="L4617" s="297" t="str">
        <f>VLOOKUP(F4617,石と花メイン,4,FALSE)</f>
        <v>花虎の尾【フィソステギア】</v>
      </c>
      <c r="M4617" s="393">
        <f>IF(OR(MONTH(F4617)&lt;7,AND(MONTH(F4617)=7,DAY(F4617)&lt;=25)),
MOD(SUM((E4617-1901)*365,259),260),
MOD(SUM((E4617-1900)*365,259),260))</f>
        <v>99</v>
      </c>
      <c r="N4617" s="390">
        <f>IF(AND(MONTH(F4617)=7,DAY(F4617)&gt;25),1,
ROUNDDOWN((SUM(VLOOKUP(MONTH(F4617),D暦変換用数値,2,FALSE),DAY(F4617))/28)+1,0))</f>
        <v>13</v>
      </c>
      <c r="O4617" s="205">
        <f>IF(AND(MONTH(F4617)=7,DAY(F4617)&gt;25),DAY(F4617)-25,
MOD((SUM(VLOOKUP(MONTH(F4617),D暦変換用数値,2,FALSE),DAY(F4617))),28)+1)</f>
        <v>24</v>
      </c>
      <c r="P4617" s="406">
        <f>IF(OR(MONTH(F4617)&lt;7,AND(MONTH(F4617)=7,DAY(F4617)&lt;=25)),
MOD(SUM((E4617-1901)*365,(N4617-1)*28,O4617,258),260),
MOD(SUM((E4617-1900)*365,(N4617-1)*28,O4617,258),260))</f>
        <v>198</v>
      </c>
      <c r="Q4617" s="375" t="str">
        <f>VLOOKUP(MOD(P4617,4),色,2,FALSE)</f>
        <v>白い</v>
      </c>
      <c r="R4617" s="293" t="str">
        <f>VLOOKUP(MOD(P4617,13),銀河の音,2,FALSE)</f>
        <v>電気の</v>
      </c>
      <c r="S4617" s="386" t="str">
        <f>VLOOKUP(MOD(P4617,20),太陽の紋章,2,FALSE)</f>
        <v>鏡</v>
      </c>
      <c r="T4617" s="98" t="s">
        <v>3736</v>
      </c>
    </row>
    <row r="4618" spans="1:20">
      <c r="A4618" s="50" t="str">
        <f>VLOOKUP(MOD(E4618,10),十干,2,FALSE)</f>
        <v>辛</v>
      </c>
      <c r="B4618" s="199" t="str">
        <f>VLOOKUP(MOD(E4618,12),十二支,3,FALSE)</f>
        <v xml:space="preserve">12 海 </v>
      </c>
      <c r="C4618" s="201" t="str">
        <f>VLOOKUP(F4618,星座,3,TRUE)</f>
        <v xml:space="preserve">10 龍 </v>
      </c>
      <c r="D4618" s="531">
        <v>22456</v>
      </c>
      <c r="E4618" s="1">
        <f>IFERROR(YEAR(D4618),LEFT(D4618,4))</f>
        <v>1961</v>
      </c>
      <c r="F4618" s="1" t="str">
        <f>IF(ISTEXT(D4618),RIGHT(D4618,5),TEXT(D4618,"mm/dd"))</f>
        <v>06/24</v>
      </c>
      <c r="G4618" s="39">
        <f>SUM(MID(E4618,1,1),MID(E4618,2,1),MID(E4618,3,1),MID(E4618,4,1),MID(F4618,1,1),MID(F4618,2,1),MID(F4618,4,1),MID(F4618,5,1))</f>
        <v>29</v>
      </c>
      <c r="H4618" s="41">
        <f>IF(MOD(G4618,9)=0,9,MOD(G4618,9))</f>
        <v>2</v>
      </c>
      <c r="I4618" s="45" t="str">
        <f>IFERROR(MID("日月火水木金土",WEEKDAY(D4618),1),"")</f>
        <v>土</v>
      </c>
      <c r="J4618" s="304" t="s">
        <v>1762</v>
      </c>
      <c r="K4618" s="202" t="str">
        <f>VLOOKUP(F4618,石と花メイン,3,FALSE)</f>
        <v>◆藍玉</v>
      </c>
      <c r="L4618" s="297" t="str">
        <f>VLOOKUP(F4618,石と花メイン,4,FALSE)</f>
        <v>弟切草【セントジョーンズワート】</v>
      </c>
      <c r="M4618" s="393">
        <f>IF(OR(MONTH(F4618)&lt;7,AND(MONTH(F4618)=7,DAY(F4618)&lt;=25)),
MOD(SUM((E4618-1901)*365,259),260),
MOD(SUM((E4618-1900)*365,259),260))</f>
        <v>59</v>
      </c>
      <c r="N4618" s="390">
        <f>IF(AND(MONTH(F4618)=7,DAY(F4618)&gt;25),1,
ROUNDDOWN((SUM(VLOOKUP(MONTH(F4618),D暦変換用数値,2,FALSE),DAY(F4618))/28)+1,0))</f>
        <v>12</v>
      </c>
      <c r="O4618" s="205">
        <f>IF(AND(MONTH(F4618)=7,DAY(F4618)&gt;25),DAY(F4618)-25,
MOD((SUM(VLOOKUP(MONTH(F4618),D暦変換用数値,2,FALSE),DAY(F4618))),28)+1)</f>
        <v>26</v>
      </c>
      <c r="P4618" s="406">
        <f>IF(OR(MONTH(F4618)&lt;7,AND(MONTH(F4618)=7,DAY(F4618)&lt;=25)),
MOD(SUM((E4618-1901)*365,(N4618-1)*28,O4618,258),260),
MOD(SUM((E4618-1900)*365,(N4618-1)*28,O4618,258),260))</f>
        <v>132</v>
      </c>
      <c r="Q4618" s="373" t="str">
        <f>VLOOKUP(MOD(P4618,4),色,2,FALSE)</f>
        <v>黄色い</v>
      </c>
      <c r="R4618" s="291" t="str">
        <f>VLOOKUP(MOD(P4618,13),銀河の音,2,FALSE)</f>
        <v>月の</v>
      </c>
      <c r="S4618" s="384" t="str">
        <f>VLOOKUP(MOD(P4618,20),太陽の紋章,2,FALSE)</f>
        <v>人</v>
      </c>
      <c r="T4618" s="98" t="s">
        <v>3736</v>
      </c>
    </row>
    <row r="4619" spans="1:20">
      <c r="A4619" s="50" t="str">
        <f>VLOOKUP(MOD(E4619,10),十干,2,FALSE)</f>
        <v>辛</v>
      </c>
      <c r="B4619" s="199" t="str">
        <f>VLOOKUP(MOD(E4619,12),十二支,3,FALSE)</f>
        <v xml:space="preserve">12 海 </v>
      </c>
      <c r="C4619" s="201" t="str">
        <f>VLOOKUP(F4619,星座,3,TRUE)</f>
        <v xml:space="preserve">10 龍 </v>
      </c>
      <c r="D4619" s="531">
        <v>22463</v>
      </c>
      <c r="E4619" s="1">
        <f>IFERROR(YEAR(D4619),LEFT(D4619,4))</f>
        <v>1961</v>
      </c>
      <c r="F4619" s="1" t="str">
        <f>IF(ISTEXT(D4619),RIGHT(D4619,5),TEXT(D4619,"mm/dd"))</f>
        <v>07/01</v>
      </c>
      <c r="G4619" s="39">
        <f>SUM(MID(E4619,1,1),MID(E4619,2,1),MID(E4619,3,1),MID(E4619,4,1),MID(F4619,1,1),MID(F4619,2,1),MID(F4619,4,1),MID(F4619,5,1))</f>
        <v>25</v>
      </c>
      <c r="H4619" s="41">
        <f>IF(MOD(G4619,9)=0,9,MOD(G4619,9))</f>
        <v>7</v>
      </c>
      <c r="I4619" s="45" t="str">
        <f>IFERROR(MID("日月火水木金土",WEEKDAY(D4619),1),"")</f>
        <v>土</v>
      </c>
      <c r="J4619" s="304" t="s">
        <v>1763</v>
      </c>
      <c r="K4619" s="202" t="str">
        <f>VLOOKUP(F4619,石と花メイン,3,FALSE)</f>
        <v>◆紅玉</v>
      </c>
      <c r="L4619" s="297" t="str">
        <f>VLOOKUP(F4619,石と花メイン,4,FALSE)</f>
        <v>松葉菊【仙人掌菊】</v>
      </c>
      <c r="M4619" s="393">
        <f>IF(OR(MONTH(F4619)&lt;7,AND(MONTH(F4619)=7,DAY(F4619)&lt;=25)),
MOD(SUM((E4619-1901)*365,259),260),
MOD(SUM((E4619-1900)*365,259),260))</f>
        <v>59</v>
      </c>
      <c r="N4619" s="390">
        <f>IF(AND(MONTH(F4619)=7,DAY(F4619)&gt;25),1,
ROUNDDOWN((SUM(VLOOKUP(MONTH(F4619),D暦変換用数値,2,FALSE),DAY(F4619))/28)+1,0))</f>
        <v>13</v>
      </c>
      <c r="O4619" s="205">
        <f>IF(AND(MONTH(F4619)=7,DAY(F4619)&gt;25),DAY(F4619)-25,
MOD((SUM(VLOOKUP(MONTH(F4619),D暦変換用数値,2,FALSE),DAY(F4619))),28)+1)</f>
        <v>5</v>
      </c>
      <c r="P4619" s="406">
        <f>IF(OR(MONTH(F4619)&lt;7,AND(MONTH(F4619)=7,DAY(F4619)&lt;=25)),
MOD(SUM((E4619-1901)*365,(N4619-1)*28,O4619,258),260),
MOD(SUM((E4619-1900)*365,(N4619-1)*28,O4619,258),260))</f>
        <v>139</v>
      </c>
      <c r="Q4619" s="374" t="str">
        <f>VLOOKUP(MOD(P4619,4),色,2,FALSE)</f>
        <v>青い</v>
      </c>
      <c r="R4619" s="292" t="str">
        <f>VLOOKUP(MOD(P4619,13),銀河の音,2,FALSE)</f>
        <v>太陽の</v>
      </c>
      <c r="S4619" s="385" t="str">
        <f>VLOOKUP(MOD(P4619,20),太陽の紋章,2,FALSE)</f>
        <v>嵐</v>
      </c>
      <c r="T4619" s="98" t="s">
        <v>3736</v>
      </c>
    </row>
    <row r="4620" spans="1:20">
      <c r="A4620" s="50" t="str">
        <f>VLOOKUP(MOD(E4620,10),十干,2,FALSE)</f>
        <v>辛</v>
      </c>
      <c r="B4620" s="199" t="str">
        <f>VLOOKUP(MOD(E4620,12),十二支,3,FALSE)</f>
        <v xml:space="preserve">12 海 </v>
      </c>
      <c r="C4620" s="201" t="str">
        <f>VLOOKUP(F4620,星座,3,TRUE)</f>
        <v xml:space="preserve">10 龍 </v>
      </c>
      <c r="D4620" s="531">
        <v>22463</v>
      </c>
      <c r="E4620" s="1">
        <f>IFERROR(YEAR(D4620),LEFT(D4620,4))</f>
        <v>1961</v>
      </c>
      <c r="F4620" s="1" t="str">
        <f>IF(ISTEXT(D4620),RIGHT(D4620,5),TEXT(D4620,"mm/dd"))</f>
        <v>07/01</v>
      </c>
      <c r="G4620" s="39">
        <f>SUM(MID(E4620,1,1),MID(E4620,2,1),MID(E4620,3,1),MID(E4620,4,1),MID(F4620,1,1),MID(F4620,2,1),MID(F4620,4,1),MID(F4620,5,1))</f>
        <v>25</v>
      </c>
      <c r="H4620" s="41">
        <f>IF(MOD(G4620,9)=0,9,MOD(G4620,9))</f>
        <v>7</v>
      </c>
      <c r="I4620" s="45" t="str">
        <f>IFERROR(MID("日月火水木金土",WEEKDAY(D4620),1),"")</f>
        <v>土</v>
      </c>
      <c r="J4620" s="304" t="s">
        <v>1764</v>
      </c>
      <c r="K4620" s="202" t="str">
        <f>VLOOKUP(F4620,石と花メイン,3,FALSE)</f>
        <v>◆紅玉</v>
      </c>
      <c r="L4620" s="297" t="str">
        <f>VLOOKUP(F4620,石と花メイン,4,FALSE)</f>
        <v>松葉菊【仙人掌菊】</v>
      </c>
      <c r="M4620" s="393">
        <f>IF(OR(MONTH(F4620)&lt;7,AND(MONTH(F4620)=7,DAY(F4620)&lt;=25)),
MOD(SUM((E4620-1901)*365,259),260),
MOD(SUM((E4620-1900)*365,259),260))</f>
        <v>59</v>
      </c>
      <c r="N4620" s="390">
        <f>IF(AND(MONTH(F4620)=7,DAY(F4620)&gt;25),1,
ROUNDDOWN((SUM(VLOOKUP(MONTH(F4620),D暦変換用数値,2,FALSE),DAY(F4620))/28)+1,0))</f>
        <v>13</v>
      </c>
      <c r="O4620" s="205">
        <f>IF(AND(MONTH(F4620)=7,DAY(F4620)&gt;25),DAY(F4620)-25,
MOD((SUM(VLOOKUP(MONTH(F4620),D暦変換用数値,2,FALSE),DAY(F4620))),28)+1)</f>
        <v>5</v>
      </c>
      <c r="P4620" s="406">
        <f>IF(OR(MONTH(F4620)&lt;7,AND(MONTH(F4620)=7,DAY(F4620)&lt;=25)),
MOD(SUM((E4620-1901)*365,(N4620-1)*28,O4620,258),260),
MOD(SUM((E4620-1900)*365,(N4620-1)*28,O4620,258),260))</f>
        <v>139</v>
      </c>
      <c r="Q4620" s="374" t="str">
        <f>VLOOKUP(MOD(P4620,4),色,2,FALSE)</f>
        <v>青い</v>
      </c>
      <c r="R4620" s="292" t="str">
        <f>VLOOKUP(MOD(P4620,13),銀河の音,2,FALSE)</f>
        <v>太陽の</v>
      </c>
      <c r="S4620" s="385" t="str">
        <f>VLOOKUP(MOD(P4620,20),太陽の紋章,2,FALSE)</f>
        <v>嵐</v>
      </c>
      <c r="T4620" s="106" t="s">
        <v>6373</v>
      </c>
    </row>
    <row r="4621" spans="1:20">
      <c r="A4621" s="282" t="str">
        <f>VLOOKUP(MOD(E4621,10),十干,2,FALSE)</f>
        <v>辛</v>
      </c>
      <c r="B4621" s="283" t="str">
        <f>VLOOKUP(MOD(E4621,12),十二支,3,FALSE)</f>
        <v xml:space="preserve">12 海 </v>
      </c>
      <c r="C4621" s="287" t="str">
        <f>VLOOKUP(F4621,星座,3,TRUE)</f>
        <v xml:space="preserve">10 龍 </v>
      </c>
      <c r="D4621" s="533">
        <v>22464</v>
      </c>
      <c r="E4621" s="83">
        <f>IFERROR(YEAR(D4621),LEFT(D4621,4))</f>
        <v>1961</v>
      </c>
      <c r="F4621" s="83" t="str">
        <f>IF(ISTEXT(D4621),RIGHT(D4621,5),TEXT(D4621,"mm/dd"))</f>
        <v>07/02</v>
      </c>
      <c r="G4621" s="88">
        <f>SUM(MID(E4621,1,1),MID(E4621,2,1),MID(E4621,3,1),MID(E4621,4,1),MID(F4621,1,1),MID(F4621,2,1),MID(F4621,4,1),MID(F4621,5,1))</f>
        <v>26</v>
      </c>
      <c r="H4621" s="88">
        <f>IF(MOD(G4621,9)=0,9,MOD(G4621,9))</f>
        <v>8</v>
      </c>
      <c r="I4621" s="83" t="str">
        <f>IFERROR(MID("日月火水木金土",WEEKDAY(D4621),1),"")</f>
        <v>日</v>
      </c>
      <c r="J4621" s="303" t="s">
        <v>1232</v>
      </c>
      <c r="K4621" s="87" t="str">
        <f>VLOOKUP(F4621,石と花メイン,3,FALSE)</f>
        <v>◇金剛石</v>
      </c>
      <c r="L4621" s="296" t="str">
        <f>VLOOKUP(F4621,石と花メイン,4,FALSE)</f>
        <v>クレマチス【鉄線】</v>
      </c>
      <c r="M4621" s="392">
        <f>IF(OR(MONTH(F4621)&lt;7,AND(MONTH(F4621)=7,DAY(F4621)&lt;=25)),
MOD(SUM((E4621-1901)*365,259),260),
MOD(SUM((E4621-1900)*365,259),260))</f>
        <v>59</v>
      </c>
      <c r="N4621" s="330">
        <f>IF(AND(MONTH(F4621)=7,DAY(F4621)&gt;25),1,
ROUNDDOWN((SUM(VLOOKUP(MONTH(F4621),D暦変換用数値,2,FALSE),DAY(F4621))/28)+1,0))</f>
        <v>13</v>
      </c>
      <c r="O4621" s="84">
        <f>IF(AND(MONTH(F4621)=7,DAY(F4621)&gt;25),DAY(F4621)-25,
MOD((SUM(VLOOKUP(MONTH(F4621),D暦変換用数値,2,FALSE),DAY(F4621))),28)+1)</f>
        <v>6</v>
      </c>
      <c r="P4621" s="405">
        <f>IF(OR(MONTH(F4621)&lt;7,AND(MONTH(F4621)=7,DAY(F4621)&lt;=25)),
MOD(SUM((E4621-1901)*365,(N4621-1)*28,O4621,258),260),
MOD(SUM((E4621-1900)*365,(N4621-1)*28,O4621,258),260))</f>
        <v>140</v>
      </c>
      <c r="Q4621" s="371" t="str">
        <f>VLOOKUP(MOD(P4621,4),色,2,FALSE)</f>
        <v>黄色い</v>
      </c>
      <c r="R4621" s="289" t="str">
        <f>VLOOKUP(MOD(P4621,13),銀河の音,2,FALSE)</f>
        <v>惑星の</v>
      </c>
      <c r="S4621" s="382" t="str">
        <f>VLOOKUP(MOD(P4621,20),太陽の紋章,2,FALSE)</f>
        <v>太陽</v>
      </c>
      <c r="T4621" s="102" t="s">
        <v>5919</v>
      </c>
    </row>
    <row r="4622" spans="1:20">
      <c r="A4622" s="50" t="str">
        <f>VLOOKUP(MOD(E4622,10),十干,2,FALSE)</f>
        <v>辛</v>
      </c>
      <c r="B4622" s="199" t="str">
        <f>VLOOKUP(MOD(E4622,12),十二支,3,FALSE)</f>
        <v xml:space="preserve">12 海 </v>
      </c>
      <c r="C4622" s="201" t="str">
        <f>VLOOKUP(F4622,星座,3,TRUE)</f>
        <v xml:space="preserve">10 龍 </v>
      </c>
      <c r="D4622" s="531">
        <v>22470</v>
      </c>
      <c r="E4622" s="1">
        <f>IFERROR(YEAR(D4622),LEFT(D4622,4))</f>
        <v>1961</v>
      </c>
      <c r="F4622" s="1" t="str">
        <f>IF(ISTEXT(D4622),RIGHT(D4622,5),TEXT(D4622,"mm/dd"))</f>
        <v>07/08</v>
      </c>
      <c r="G4622" s="39">
        <f>SUM(MID(E4622,1,1),MID(E4622,2,1),MID(E4622,3,1),MID(E4622,4,1),MID(F4622,1,1),MID(F4622,2,1),MID(F4622,4,1),MID(F4622,5,1))</f>
        <v>32</v>
      </c>
      <c r="H4622" s="41">
        <f>IF(MOD(G4622,9)=0,9,MOD(G4622,9))</f>
        <v>5</v>
      </c>
      <c r="I4622" s="45" t="str">
        <f>IFERROR(MID("日月火水木金土",WEEKDAY(D4622),1),"")</f>
        <v>土</v>
      </c>
      <c r="J4622" s="304" t="s">
        <v>1765</v>
      </c>
      <c r="K4622" s="202" t="str">
        <f>VLOOKUP(F4622,石と花メイン,3,FALSE)</f>
        <v>○真珠</v>
      </c>
      <c r="L4622" s="297" t="str">
        <f>VLOOKUP(F4622,石と花メイン,4,FALSE)</f>
        <v>蓮</v>
      </c>
      <c r="M4622" s="393">
        <f>IF(OR(MONTH(F4622)&lt;7,AND(MONTH(F4622)=7,DAY(F4622)&lt;=25)),
MOD(SUM((E4622-1901)*365,259),260),
MOD(SUM((E4622-1900)*365,259),260))</f>
        <v>59</v>
      </c>
      <c r="N4622" s="390">
        <f>IF(AND(MONTH(F4622)=7,DAY(F4622)&gt;25),1,
ROUNDDOWN((SUM(VLOOKUP(MONTH(F4622),D暦変換用数値,2,FALSE),DAY(F4622))/28)+1,0))</f>
        <v>13</v>
      </c>
      <c r="O4622" s="205">
        <f>IF(AND(MONTH(F4622)=7,DAY(F4622)&gt;25),DAY(F4622)-25,
MOD((SUM(VLOOKUP(MONTH(F4622),D暦変換用数値,2,FALSE),DAY(F4622))),28)+1)</f>
        <v>12</v>
      </c>
      <c r="P4622" s="406">
        <f>IF(OR(MONTH(F4622)&lt;7,AND(MONTH(F4622)=7,DAY(F4622)&lt;=25)),
MOD(SUM((E4622-1901)*365,(N4622-1)*28,O4622,258),260),
MOD(SUM((E4622-1900)*365,(N4622-1)*28,O4622,258),260))</f>
        <v>146</v>
      </c>
      <c r="Q4622" s="375" t="str">
        <f>VLOOKUP(MOD(P4622,4),色,2,FALSE)</f>
        <v>白い</v>
      </c>
      <c r="R4622" s="293" t="str">
        <f>VLOOKUP(MOD(P4622,13),銀河の音,2,FALSE)</f>
        <v>電気の</v>
      </c>
      <c r="S4622" s="386" t="str">
        <f>VLOOKUP(MOD(P4622,20),太陽の紋章,2,FALSE)</f>
        <v>世界の橋渡し</v>
      </c>
      <c r="T4622" s="98" t="s">
        <v>3736</v>
      </c>
    </row>
    <row r="4623" spans="1:20">
      <c r="A4623" s="50" t="str">
        <f>VLOOKUP(MOD(E4623,10),十干,2,FALSE)</f>
        <v>辛</v>
      </c>
      <c r="B4623" s="199" t="str">
        <f>VLOOKUP(MOD(E4623,12),十二支,3,FALSE)</f>
        <v xml:space="preserve">12 海 </v>
      </c>
      <c r="C4623" s="201" t="str">
        <f>VLOOKUP(F4623,星座,3,TRUE)</f>
        <v xml:space="preserve">10 龍 </v>
      </c>
      <c r="D4623" s="531">
        <v>22476</v>
      </c>
      <c r="E4623" s="1">
        <f>IFERROR(YEAR(D4623),LEFT(D4623,4))</f>
        <v>1961</v>
      </c>
      <c r="F4623" s="1" t="str">
        <f>IF(ISTEXT(D4623),RIGHT(D4623,5),TEXT(D4623,"mm/dd"))</f>
        <v>07/14</v>
      </c>
      <c r="G4623" s="39">
        <f>SUM(MID(E4623,1,1),MID(E4623,2,1),MID(E4623,3,1),MID(E4623,4,1),MID(F4623,1,1),MID(F4623,2,1),MID(F4623,4,1),MID(F4623,5,1))</f>
        <v>29</v>
      </c>
      <c r="H4623" s="41">
        <f>IF(MOD(G4623,9)=0,9,MOD(G4623,9))</f>
        <v>2</v>
      </c>
      <c r="I4623" s="45" t="str">
        <f>IFERROR(MID("日月火水木金土",WEEKDAY(D4623),1),"")</f>
        <v>金</v>
      </c>
      <c r="J4623" s="304" t="s">
        <v>1766</v>
      </c>
      <c r="K4623" s="202" t="str">
        <f>VLOOKUP(F4623,石と花メイン,3,FALSE)</f>
        <v>●土耳古石</v>
      </c>
      <c r="L4623" s="297" t="str">
        <f>VLOOKUP(F4623,石と花メイン,4,FALSE)</f>
        <v>ブッドレア【房藤空木】</v>
      </c>
      <c r="M4623" s="393">
        <f>IF(OR(MONTH(F4623)&lt;7,AND(MONTH(F4623)=7,DAY(F4623)&lt;=25)),
MOD(SUM((E4623-1901)*365,259),260),
MOD(SUM((E4623-1900)*365,259),260))</f>
        <v>59</v>
      </c>
      <c r="N4623" s="390">
        <f>IF(AND(MONTH(F4623)=7,DAY(F4623)&gt;25),1,
ROUNDDOWN((SUM(VLOOKUP(MONTH(F4623),D暦変換用数値,2,FALSE),DAY(F4623))/28)+1,0))</f>
        <v>13</v>
      </c>
      <c r="O4623" s="205">
        <f>IF(AND(MONTH(F4623)=7,DAY(F4623)&gt;25),DAY(F4623)-25,
MOD((SUM(VLOOKUP(MONTH(F4623),D暦変換用数値,2,FALSE),DAY(F4623))),28)+1)</f>
        <v>18</v>
      </c>
      <c r="P4623" s="406">
        <f>IF(OR(MONTH(F4623)&lt;7,AND(MONTH(F4623)=7,DAY(F4623)&lt;=25)),
MOD(SUM((E4623-1901)*365,(N4623-1)*28,O4623,258),260),
MOD(SUM((E4623-1900)*365,(N4623-1)*28,O4623,258),260))</f>
        <v>152</v>
      </c>
      <c r="Q4623" s="373" t="str">
        <f>VLOOKUP(MOD(P4623,4),色,2,FALSE)</f>
        <v>黄色い</v>
      </c>
      <c r="R4623" s="291" t="str">
        <f>VLOOKUP(MOD(P4623,13),銀河の音,2,FALSE)</f>
        <v>太陽の</v>
      </c>
      <c r="S4623" s="384" t="str">
        <f>VLOOKUP(MOD(P4623,20),太陽の紋章,2,FALSE)</f>
        <v>人</v>
      </c>
      <c r="T4623" s="98" t="s">
        <v>3736</v>
      </c>
    </row>
    <row r="4624" spans="1:20">
      <c r="A4624" s="50" t="str">
        <f>VLOOKUP(MOD(E4624,10),十干,2,FALSE)</f>
        <v>辛</v>
      </c>
      <c r="B4624" s="199" t="str">
        <f>VLOOKUP(MOD(E4624,12),十二支,3,FALSE)</f>
        <v xml:space="preserve">12 海 </v>
      </c>
      <c r="C4624" s="201" t="str">
        <f>VLOOKUP(F4624,星座,3,TRUE)</f>
        <v xml:space="preserve">10 龍 </v>
      </c>
      <c r="D4624" s="531">
        <v>22477</v>
      </c>
      <c r="E4624" s="1">
        <f>IFERROR(YEAR(D4624),LEFT(D4624,4))</f>
        <v>1961</v>
      </c>
      <c r="F4624" s="1" t="str">
        <f>IF(ISTEXT(D4624),RIGHT(D4624,5),TEXT(D4624,"mm/dd"))</f>
        <v>07/15</v>
      </c>
      <c r="G4624" s="39">
        <f>SUM(MID(E4624,1,1),MID(E4624,2,1),MID(E4624,3,1),MID(E4624,4,1),MID(F4624,1,1),MID(F4624,2,1),MID(F4624,4,1),MID(F4624,5,1))</f>
        <v>30</v>
      </c>
      <c r="H4624" s="41">
        <f>IF(MOD(G4624,9)=0,9,MOD(G4624,9))</f>
        <v>3</v>
      </c>
      <c r="I4624" s="45" t="str">
        <f>IFERROR(MID("日月火水木金土",WEEKDAY(D4624),1),"")</f>
        <v>土</v>
      </c>
      <c r="J4624" s="304" t="s">
        <v>1767</v>
      </c>
      <c r="K4624" s="202" t="str">
        <f>VLOOKUP(F4624,石と花メイン,3,FALSE)</f>
        <v>◇金剛石</v>
      </c>
      <c r="L4624" s="297" t="str">
        <f>VLOOKUP(F4624,石と花メイン,4,FALSE)</f>
        <v>薔薇</v>
      </c>
      <c r="M4624" s="393">
        <f>IF(OR(MONTH(F4624)&lt;7,AND(MONTH(F4624)=7,DAY(F4624)&lt;=25)),
MOD(SUM((E4624-1901)*365,259),260),
MOD(SUM((E4624-1900)*365,259),260))</f>
        <v>59</v>
      </c>
      <c r="N4624" s="390">
        <f>IF(AND(MONTH(F4624)=7,DAY(F4624)&gt;25),1,
ROUNDDOWN((SUM(VLOOKUP(MONTH(F4624),D暦変換用数値,2,FALSE),DAY(F4624))/28)+1,0))</f>
        <v>13</v>
      </c>
      <c r="O4624" s="205">
        <f>IF(AND(MONTH(F4624)=7,DAY(F4624)&gt;25),DAY(F4624)-25,
MOD((SUM(VLOOKUP(MONTH(F4624),D暦変換用数値,2,FALSE),DAY(F4624))),28)+1)</f>
        <v>19</v>
      </c>
      <c r="P4624" s="406">
        <f>IF(OR(MONTH(F4624)&lt;7,AND(MONTH(F4624)=7,DAY(F4624)&lt;=25)),
MOD(SUM((E4624-1901)*365,(N4624-1)*28,O4624,258),260),
MOD(SUM((E4624-1900)*365,(N4624-1)*28,O4624,258),260))</f>
        <v>153</v>
      </c>
      <c r="Q4624" s="372" t="str">
        <f>VLOOKUP(MOD(P4624,4),色,2,FALSE)</f>
        <v>赤い</v>
      </c>
      <c r="R4624" s="290" t="str">
        <f>VLOOKUP(MOD(P4624,13),銀河の音,2,FALSE)</f>
        <v>惑星の</v>
      </c>
      <c r="S4624" s="383" t="str">
        <f>VLOOKUP(MOD(P4624,20),太陽の紋章,2,FALSE)</f>
        <v>空歩く者</v>
      </c>
      <c r="T4624" s="98"/>
    </row>
    <row r="4625" spans="1:20">
      <c r="A4625" s="49" t="str">
        <f>VLOOKUP(MOD(E4625,10),十干,2,FALSE)</f>
        <v>辛</v>
      </c>
      <c r="B4625" s="199" t="str">
        <f>VLOOKUP(MOD(E4625,12),十二支,3,FALSE)</f>
        <v xml:space="preserve">12 海 </v>
      </c>
      <c r="C4625" s="201" t="str">
        <f>VLOOKUP(F4625,星座,3,TRUE)</f>
        <v xml:space="preserve">10 龍 </v>
      </c>
      <c r="D4625" s="535">
        <v>22481</v>
      </c>
      <c r="E4625" s="45">
        <f>IFERROR(YEAR(D4625),LEFT(D4625,4))</f>
        <v>1961</v>
      </c>
      <c r="F4625" s="45" t="str">
        <f>IF(ISTEXT(D4625),RIGHT(D4625,5),TEXT(D4625,"mm/dd"))</f>
        <v>07/19</v>
      </c>
      <c r="G4625" s="41">
        <f>SUM(MID(E4625,1,1),MID(E4625,2,1),MID(E4625,3,1),MID(E4625,4,1),MID(F4625,1,1),MID(F4625,2,1),MID(F4625,4,1),MID(F4625,5,1))</f>
        <v>34</v>
      </c>
      <c r="H4625" s="41">
        <f>IF(MOD(G4625,9)=0,9,MOD(G4625,9))</f>
        <v>7</v>
      </c>
      <c r="I4625" s="45" t="str">
        <f>IFERROR(MID("日月火水木金土",WEEKDAY(D4625),1),"")</f>
        <v>水</v>
      </c>
      <c r="J4625" s="305" t="s">
        <v>3200</v>
      </c>
      <c r="K4625" s="203" t="str">
        <f>VLOOKUP(F4625,石と花メイン,3,FALSE)</f>
        <v>●蛋白石</v>
      </c>
      <c r="L4625" s="298" t="str">
        <f>VLOOKUP(F4625,石と花メイン,4,FALSE)</f>
        <v>鳥兜【附子】</v>
      </c>
      <c r="M4625" s="394">
        <f>IF(OR(MONTH(F4625)&lt;7,AND(MONTH(F4625)=7,DAY(F4625)&lt;=25)),
MOD(SUM((E4625-1901)*365,259),260),
MOD(SUM((E4625-1900)*365,259),260))</f>
        <v>59</v>
      </c>
      <c r="N4625" s="391">
        <f>IF(AND(MONTH(F4625)=7,DAY(F4625)&gt;25),1,
ROUNDDOWN((SUM(VLOOKUP(MONTH(F4625),D暦変換用数値,2,FALSE),DAY(F4625))/28)+1,0))</f>
        <v>13</v>
      </c>
      <c r="O4625" s="46">
        <f>IF(AND(MONTH(F4625)=7,DAY(F4625)&gt;25),DAY(F4625)-25,
MOD((SUM(VLOOKUP(MONTH(F4625),D暦変換用数値,2,FALSE),DAY(F4625))),28)+1)</f>
        <v>23</v>
      </c>
      <c r="P4625" s="407">
        <f>IF(OR(MONTH(F4625)&lt;7,AND(MONTH(F4625)=7,DAY(F4625)&lt;=25)),
MOD(SUM((E4625-1901)*365,(N4625-1)*28,O4625,258),260),
MOD(SUM((E4625-1900)*365,(N4625-1)*28,O4625,258),260))</f>
        <v>157</v>
      </c>
      <c r="Q4625" s="372" t="str">
        <f>VLOOKUP(MOD(P4625,4),色,2,FALSE)</f>
        <v>赤い</v>
      </c>
      <c r="R4625" s="290" t="str">
        <f>VLOOKUP(MOD(P4625,13),銀河の音,2,FALSE)</f>
        <v>磁気の</v>
      </c>
      <c r="S4625" s="383" t="str">
        <f>VLOOKUP(MOD(P4625,20),太陽の紋章,2,FALSE)</f>
        <v>地球</v>
      </c>
      <c r="T4625" s="79"/>
    </row>
    <row r="4626" spans="1:20">
      <c r="A4626" s="50" t="str">
        <f>VLOOKUP(MOD(E4626,10),十干,2,FALSE)</f>
        <v>辛</v>
      </c>
      <c r="B4626" s="199" t="str">
        <f>VLOOKUP(MOD(E4626,12),十二支,3,FALSE)</f>
        <v xml:space="preserve">12 海 </v>
      </c>
      <c r="C4626" s="201" t="str">
        <f>VLOOKUP(F4626,星座,3,TRUE)</f>
        <v xml:space="preserve">10 龍 </v>
      </c>
      <c r="D4626" s="531">
        <v>22483</v>
      </c>
      <c r="E4626" s="1">
        <f>IFERROR(YEAR(D4626),LEFT(D4626,4))</f>
        <v>1961</v>
      </c>
      <c r="F4626" s="1" t="str">
        <f>IF(ISTEXT(D4626),RIGHT(D4626,5),TEXT(D4626,"mm/dd"))</f>
        <v>07/21</v>
      </c>
      <c r="G4626" s="39">
        <f>SUM(MID(E4626,1,1),MID(E4626,2,1),MID(E4626,3,1),MID(E4626,4,1),MID(F4626,1,1),MID(F4626,2,1),MID(F4626,4,1),MID(F4626,5,1))</f>
        <v>27</v>
      </c>
      <c r="H4626" s="41">
        <f>IF(MOD(G4626,9)=0,9,MOD(G4626,9))</f>
        <v>9</v>
      </c>
      <c r="I4626" s="45" t="str">
        <f>IFERROR(MID("日月火水木金土",WEEKDAY(D4626),1),"")</f>
        <v>金</v>
      </c>
      <c r="J4626" s="304" t="s">
        <v>1768</v>
      </c>
      <c r="K4626" s="202" t="str">
        <f>VLOOKUP(F4626,石と花メイン,3,FALSE)</f>
        <v>◆翠玉</v>
      </c>
      <c r="L4626" s="297" t="str">
        <f>VLOOKUP(F4626,石と花メイン,4,FALSE)</f>
        <v>ルドベキア【大反魂草】</v>
      </c>
      <c r="M4626" s="393">
        <f>IF(OR(MONTH(F4626)&lt;7,AND(MONTH(F4626)=7,DAY(F4626)&lt;=25)),
MOD(SUM((E4626-1901)*365,259),260),
MOD(SUM((E4626-1900)*365,259),260))</f>
        <v>59</v>
      </c>
      <c r="N4626" s="390">
        <f>IF(AND(MONTH(F4626)=7,DAY(F4626)&gt;25),1,
ROUNDDOWN((SUM(VLOOKUP(MONTH(F4626),D暦変換用数値,2,FALSE),DAY(F4626))/28)+1,0))</f>
        <v>13</v>
      </c>
      <c r="O4626" s="205">
        <f>IF(AND(MONTH(F4626)=7,DAY(F4626)&gt;25),DAY(F4626)-25,
MOD((SUM(VLOOKUP(MONTH(F4626),D暦変換用数値,2,FALSE),DAY(F4626))),28)+1)</f>
        <v>25</v>
      </c>
      <c r="P4626" s="406">
        <f>IF(OR(MONTH(F4626)&lt;7,AND(MONTH(F4626)=7,DAY(F4626)&lt;=25)),
MOD(SUM((E4626-1901)*365,(N4626-1)*28,O4626,258),260),
MOD(SUM((E4626-1900)*365,(N4626-1)*28,O4626,258),260))</f>
        <v>159</v>
      </c>
      <c r="Q4626" s="374" t="str">
        <f>VLOOKUP(MOD(P4626,4),色,2,FALSE)</f>
        <v>青い</v>
      </c>
      <c r="R4626" s="292" t="str">
        <f>VLOOKUP(MOD(P4626,13),銀河の音,2,FALSE)</f>
        <v>電気の</v>
      </c>
      <c r="S4626" s="385" t="str">
        <f>VLOOKUP(MOD(P4626,20),太陽の紋章,2,FALSE)</f>
        <v>嵐</v>
      </c>
      <c r="T4626" s="93" t="s">
        <v>482</v>
      </c>
    </row>
    <row r="4627" spans="1:20">
      <c r="A4627" s="50" t="str">
        <f>VLOOKUP(MOD(E4627,10),十干,2,FALSE)</f>
        <v>辛</v>
      </c>
      <c r="B4627" s="199" t="str">
        <f>VLOOKUP(MOD(E4627,12),十二支,3,FALSE)</f>
        <v xml:space="preserve">12 海 </v>
      </c>
      <c r="C4627" s="201" t="str">
        <f>VLOOKUP(F4627,星座,3,TRUE)</f>
        <v xml:space="preserve">10 龍 </v>
      </c>
      <c r="D4627" s="531">
        <v>22484</v>
      </c>
      <c r="E4627" s="1">
        <f>IFERROR(YEAR(D4627),LEFT(D4627,4))</f>
        <v>1961</v>
      </c>
      <c r="F4627" s="1" t="str">
        <f>IF(ISTEXT(D4627),RIGHT(D4627,5),TEXT(D4627,"mm/dd"))</f>
        <v>07/22</v>
      </c>
      <c r="G4627" s="39">
        <f>SUM(MID(E4627,1,1),MID(E4627,2,1),MID(E4627,3,1),MID(E4627,4,1),MID(F4627,1,1),MID(F4627,2,1),MID(F4627,4,1),MID(F4627,5,1))</f>
        <v>28</v>
      </c>
      <c r="H4627" s="41">
        <f>IF(MOD(G4627,9)=0,9,MOD(G4627,9))</f>
        <v>1</v>
      </c>
      <c r="I4627" s="45" t="str">
        <f>IFERROR(MID("日月火水木金土",WEEKDAY(D4627),1),"")</f>
        <v>土</v>
      </c>
      <c r="J4627" s="304" t="s">
        <v>1769</v>
      </c>
      <c r="K4627" s="202" t="str">
        <f>VLOOKUP(F4627,石と花メイン,3,FALSE)</f>
        <v>●珊瑚</v>
      </c>
      <c r="L4627" s="297" t="str">
        <f>VLOOKUP(F4627,石と花メイン,4,FALSE)</f>
        <v>河原撫子【大和撫子】</v>
      </c>
      <c r="M4627" s="393">
        <f>IF(OR(MONTH(F4627)&lt;7,AND(MONTH(F4627)=7,DAY(F4627)&lt;=25)),
MOD(SUM((E4627-1901)*365,259),260),
MOD(SUM((E4627-1900)*365,259),260))</f>
        <v>59</v>
      </c>
      <c r="N4627" s="390">
        <f>IF(AND(MONTH(F4627)=7,DAY(F4627)&gt;25),1,
ROUNDDOWN((SUM(VLOOKUP(MONTH(F4627),D暦変換用数値,2,FALSE),DAY(F4627))/28)+1,0))</f>
        <v>13</v>
      </c>
      <c r="O4627" s="205">
        <f>IF(AND(MONTH(F4627)=7,DAY(F4627)&gt;25),DAY(F4627)-25,
MOD((SUM(VLOOKUP(MONTH(F4627),D暦変換用数値,2,FALSE),DAY(F4627))),28)+1)</f>
        <v>26</v>
      </c>
      <c r="P4627" s="406">
        <f>IF(OR(MONTH(F4627)&lt;7,AND(MONTH(F4627)=7,DAY(F4627)&lt;=25)),
MOD(SUM((E4627-1901)*365,(N4627-1)*28,O4627,258),260),
MOD(SUM((E4627-1900)*365,(N4627-1)*28,O4627,258),260))</f>
        <v>160</v>
      </c>
      <c r="Q4627" s="373" t="str">
        <f>VLOOKUP(MOD(P4627,4),色,2,FALSE)</f>
        <v>黄色い</v>
      </c>
      <c r="R4627" s="291" t="str">
        <f>VLOOKUP(MOD(P4627,13),銀河の音,2,FALSE)</f>
        <v>自己存在の</v>
      </c>
      <c r="S4627" s="384" t="str">
        <f>VLOOKUP(MOD(P4627,20),太陽の紋章,2,FALSE)</f>
        <v>太陽</v>
      </c>
      <c r="T4627" s="93" t="s">
        <v>6314</v>
      </c>
    </row>
    <row r="4628" spans="1:20">
      <c r="A4628" s="76" t="str">
        <f>VLOOKUP(MOD(E4628,10),十干,2,FALSE)</f>
        <v>癸</v>
      </c>
      <c r="B4628" s="199" t="str">
        <f>VLOOKUP(MOD(E4628,12),十二支,3,FALSE)</f>
        <v xml:space="preserve">12 海 </v>
      </c>
      <c r="C4628" s="201" t="str">
        <f>VLOOKUP(F4628,星座,3,TRUE)</f>
        <v xml:space="preserve">10 龍 </v>
      </c>
      <c r="D4628" s="534">
        <v>26840</v>
      </c>
      <c r="E4628" s="116">
        <f>IFERROR(YEAR(D4628),LEFT(D4628,4))</f>
        <v>1973</v>
      </c>
      <c r="F4628" s="116" t="str">
        <f>IF(ISTEXT(D4628),RIGHT(D4628,5),TEXT(D4628,"mm/dd"))</f>
        <v>06/25</v>
      </c>
      <c r="G4628" s="120">
        <f>SUM(MID(E4628,1,1),MID(E4628,2,1),MID(E4628,3,1),MID(E4628,4,1),MID(F4628,1,1),MID(F4628,2,1),MID(F4628,4,1),MID(F4628,5,1))</f>
        <v>33</v>
      </c>
      <c r="H4628" s="120">
        <f>IF(MOD(G4628,9)=0,9,MOD(G4628,9))</f>
        <v>6</v>
      </c>
      <c r="I4628" s="116" t="str">
        <f>IFERROR(MID("日月火水木金土",WEEKDAY(D4628),1),"")</f>
        <v>月</v>
      </c>
      <c r="J4628" s="306" t="s">
        <v>6865</v>
      </c>
      <c r="K4628" s="203" t="str">
        <f>VLOOKUP(F4628,石と花メイン,3,FALSE)</f>
        <v>◆翠玉</v>
      </c>
      <c r="L4628" s="299" t="str">
        <f>VLOOKUP(F4628,石と花メイン,4,FALSE)</f>
        <v>透かし百合【岩百合】</v>
      </c>
      <c r="M4628" s="395">
        <f>IF(OR(MONTH(F4628)&lt;7,AND(MONTH(F4628)=7,DAY(F4628)&lt;=25)),
MOD(SUM((E4628-1901)*365,259),260),
MOD(SUM((E4628-1900)*365,259),260))</f>
        <v>19</v>
      </c>
      <c r="N4628" s="121">
        <f>IF(AND(MONTH(F4628)=7,DAY(F4628)&gt;25),1,
ROUNDDOWN((SUM(VLOOKUP(MONTH(F4628),D暦変換用数値,2,FALSE),DAY(F4628))/28)+1,0))</f>
        <v>12</v>
      </c>
      <c r="O4628" s="117">
        <f>IF(AND(MONTH(F4628)=7,DAY(F4628)&gt;25),DAY(F4628)-25,
MOD((SUM(VLOOKUP(MONTH(F4628),D暦変換用数値,2,FALSE),DAY(F4628))),28)+1)</f>
        <v>27</v>
      </c>
      <c r="P4628" s="408">
        <f>IF(OR(MONTH(F4628)&lt;7,AND(MONTH(F4628)=7,DAY(F4628)&lt;=25)),
MOD(SUM((E4628-1901)*365,(N4628-1)*28,O4628,258),260),
MOD(SUM((E4628-1900)*365,(N4628-1)*28,O4628,258),260))</f>
        <v>93</v>
      </c>
      <c r="Q4628" s="372" t="str">
        <f>VLOOKUP(MOD(P4628,4),色,2,FALSE)</f>
        <v>赤い</v>
      </c>
      <c r="R4628" s="290" t="str">
        <f>VLOOKUP(MOD(P4628,13),銀河の音,2,FALSE)</f>
        <v>月の</v>
      </c>
      <c r="S4628" s="383" t="str">
        <f>VLOOKUP(MOD(P4628,20),太陽の紋章,2,FALSE)</f>
        <v>空歩く者</v>
      </c>
      <c r="T4628" s="128" t="s">
        <v>7336</v>
      </c>
    </row>
    <row r="4629" spans="1:20">
      <c r="A4629" s="76" t="str">
        <f>VLOOKUP(MOD(E4629,10),十干,2,FALSE)</f>
        <v>癸</v>
      </c>
      <c r="B4629" s="199" t="str">
        <f>VLOOKUP(MOD(E4629,12),十二支,3,FALSE)</f>
        <v xml:space="preserve">12 海 </v>
      </c>
      <c r="C4629" s="201" t="str">
        <f>VLOOKUP(F4629,星座,3,TRUE)</f>
        <v xml:space="preserve">10 龍 </v>
      </c>
      <c r="D4629" s="534">
        <v>26842</v>
      </c>
      <c r="E4629" s="116">
        <f>IFERROR(YEAR(D4629),LEFT(D4629,4))</f>
        <v>1973</v>
      </c>
      <c r="F4629" s="116" t="str">
        <f>IF(ISTEXT(D4629),RIGHT(D4629,5),TEXT(D4629,"mm/dd"))</f>
        <v>06/27</v>
      </c>
      <c r="G4629" s="120">
        <f>SUM(MID(E4629,1,1),MID(E4629,2,1),MID(E4629,3,1),MID(E4629,4,1),MID(F4629,1,1),MID(F4629,2,1),MID(F4629,4,1),MID(F4629,5,1))</f>
        <v>35</v>
      </c>
      <c r="H4629" s="120">
        <f>IF(MOD(G4629,9)=0,9,MOD(G4629,9))</f>
        <v>8</v>
      </c>
      <c r="I4629" s="116" t="str">
        <f>IFERROR(MID("日月火水木金土",WEEKDAY(D4629),1),"")</f>
        <v>水</v>
      </c>
      <c r="J4629" s="306" t="s">
        <v>7474</v>
      </c>
      <c r="K4629" s="203" t="str">
        <f>VLOOKUP(F4629,石と花メイン,3,FALSE)</f>
        <v>■紫水晶</v>
      </c>
      <c r="L4629" s="299" t="str">
        <f>VLOOKUP(F4629,石と花メイン,4,FALSE)</f>
        <v>時計草【パッションフラワー】</v>
      </c>
      <c r="M4629" s="395">
        <f>IF(OR(MONTH(F4629)&lt;7,AND(MONTH(F4629)=7,DAY(F4629)&lt;=25)),
MOD(SUM((E4629-1901)*365,259),260),
MOD(SUM((E4629-1900)*365,259),260))</f>
        <v>19</v>
      </c>
      <c r="N4629" s="121">
        <f>IF(AND(MONTH(F4629)=7,DAY(F4629)&gt;25),1,
ROUNDDOWN((SUM(VLOOKUP(MONTH(F4629),D暦変換用数値,2,FALSE),DAY(F4629))/28)+1,0))</f>
        <v>13</v>
      </c>
      <c r="O4629" s="117">
        <f>IF(AND(MONTH(F4629)=7,DAY(F4629)&gt;25),DAY(F4629)-25,
MOD((SUM(VLOOKUP(MONTH(F4629),D暦変換用数値,2,FALSE),DAY(F4629))),28)+1)</f>
        <v>1</v>
      </c>
      <c r="P4629" s="408">
        <f>IF(OR(MONTH(F4629)&lt;7,AND(MONTH(F4629)=7,DAY(F4629)&lt;=25)),
MOD(SUM((E4629-1901)*365,(N4629-1)*28,O4629,258),260),
MOD(SUM((E4629-1900)*365,(N4629-1)*28,O4629,258),260))</f>
        <v>95</v>
      </c>
      <c r="Q4629" s="374" t="str">
        <f>VLOOKUP(MOD(P4629,4),色,2,FALSE)</f>
        <v>青い</v>
      </c>
      <c r="R4629" s="292" t="str">
        <f>VLOOKUP(MOD(P4629,13),銀河の音,2,FALSE)</f>
        <v>自己存在の</v>
      </c>
      <c r="S4629" s="385" t="str">
        <f>VLOOKUP(MOD(P4629,20),太陽の紋章,2,FALSE)</f>
        <v>鷲</v>
      </c>
      <c r="T4629" s="119" t="s">
        <v>7477</v>
      </c>
    </row>
    <row r="4630" spans="1:20">
      <c r="A4630" s="50" t="str">
        <f>VLOOKUP(MOD(E4630,10),十干,2,FALSE)</f>
        <v>癸</v>
      </c>
      <c r="B4630" s="199" t="str">
        <f>VLOOKUP(MOD(E4630,12),十二支,3,FALSE)</f>
        <v xml:space="preserve">12 海 </v>
      </c>
      <c r="C4630" s="201" t="str">
        <f>VLOOKUP(F4630,星座,3,TRUE)</f>
        <v xml:space="preserve">10 龍 </v>
      </c>
      <c r="D4630" s="531">
        <v>26849</v>
      </c>
      <c r="E4630" s="1">
        <f>IFERROR(YEAR(D4630),LEFT(D4630,4))</f>
        <v>1973</v>
      </c>
      <c r="F4630" s="1" t="str">
        <f>IF(ISTEXT(D4630),RIGHT(D4630,5),TEXT(D4630,"mm/dd"))</f>
        <v>07/04</v>
      </c>
      <c r="G4630" s="39">
        <f>SUM(MID(E4630,1,1),MID(E4630,2,1),MID(E4630,3,1),MID(E4630,4,1),MID(F4630,1,1),MID(F4630,2,1),MID(F4630,4,1),MID(F4630,5,1))</f>
        <v>31</v>
      </c>
      <c r="H4630" s="41">
        <f>IF(MOD(G4630,9)=0,9,MOD(G4630,9))</f>
        <v>4</v>
      </c>
      <c r="I4630" s="45" t="str">
        <f>IFERROR(MID("日月火水木金土",WEEKDAY(D4630),1),"")</f>
        <v>水</v>
      </c>
      <c r="J4630" s="304" t="s">
        <v>9015</v>
      </c>
      <c r="K4630" s="202" t="str">
        <f>VLOOKUP(F4630,石と花メイン,3,FALSE)</f>
        <v>▲黄金</v>
      </c>
      <c r="L4630" s="297" t="str">
        <f>VLOOKUP(F4630,石と花メイン,4,FALSE)</f>
        <v>花魁草【草夾竹桃】</v>
      </c>
      <c r="M4630" s="393">
        <f>IF(OR(MONTH(F4630)&lt;7,AND(MONTH(F4630)=7,DAY(F4630)&lt;=25)),
MOD(SUM((E4630-1901)*365,259),260),
MOD(SUM((E4630-1900)*365,259),260))</f>
        <v>19</v>
      </c>
      <c r="N4630" s="390">
        <f>IF(AND(MONTH(F4630)=7,DAY(F4630)&gt;25),1,
ROUNDDOWN((SUM(VLOOKUP(MONTH(F4630),D暦変換用数値,2,FALSE),DAY(F4630))/28)+1,0))</f>
        <v>13</v>
      </c>
      <c r="O4630" s="205">
        <f>IF(AND(MONTH(F4630)=7,DAY(F4630)&gt;25),DAY(F4630)-25,
MOD((SUM(VLOOKUP(MONTH(F4630),D暦変換用数値,2,FALSE),DAY(F4630))),28)+1)</f>
        <v>8</v>
      </c>
      <c r="P4630" s="406">
        <f>IF(OR(MONTH(F4630)&lt;7,AND(MONTH(F4630)=7,DAY(F4630)&lt;=25)),
MOD(SUM((E4630-1901)*365,(N4630-1)*28,O4630,258),260),
MOD(SUM((E4630-1900)*365,(N4630-1)*28,O4630,258),260))</f>
        <v>102</v>
      </c>
      <c r="Q4630" s="375" t="str">
        <f>VLOOKUP(MOD(P4630,4),色,2,FALSE)</f>
        <v>白い</v>
      </c>
      <c r="R4630" s="293" t="str">
        <f>VLOOKUP(MOD(P4630,13),銀河の音,2,FALSE)</f>
        <v>スペクトルの</v>
      </c>
      <c r="S4630" s="386" t="str">
        <f>VLOOKUP(MOD(P4630,20),太陽の紋章,2,FALSE)</f>
        <v>風</v>
      </c>
      <c r="T4630" s="111" t="s">
        <v>9012</v>
      </c>
    </row>
    <row r="4631" spans="1:20">
      <c r="A4631" s="76" t="str">
        <f>VLOOKUP(MOD(E4631,10),十干,2,FALSE)</f>
        <v>癸</v>
      </c>
      <c r="B4631" s="199" t="str">
        <f>VLOOKUP(MOD(E4631,12),十二支,3,FALSE)</f>
        <v xml:space="preserve">12 海 </v>
      </c>
      <c r="C4631" s="201" t="str">
        <f>VLOOKUP(F4631,星座,3,TRUE)</f>
        <v xml:space="preserve">10 龍 </v>
      </c>
      <c r="D4631" s="534">
        <v>26850</v>
      </c>
      <c r="E4631" s="116">
        <f>IFERROR(YEAR(D4631),LEFT(D4631,4))</f>
        <v>1973</v>
      </c>
      <c r="F4631" s="116" t="str">
        <f>IF(ISTEXT(D4631),RIGHT(D4631,5),TEXT(D4631,"mm/dd"))</f>
        <v>07/05</v>
      </c>
      <c r="G4631" s="120">
        <f>SUM(MID(E4631,1,1),MID(E4631,2,1),MID(E4631,3,1),MID(E4631,4,1),MID(F4631,1,1),MID(F4631,2,1),MID(F4631,4,1),MID(F4631,5,1))</f>
        <v>32</v>
      </c>
      <c r="H4631" s="120">
        <f>IF(MOD(G4631,9)=0,9,MOD(G4631,9))</f>
        <v>5</v>
      </c>
      <c r="I4631" s="116" t="str">
        <f>IFERROR(MID("日月火水木金土",WEEKDAY(D4631),1),"")</f>
        <v>木</v>
      </c>
      <c r="J4631" s="306" t="s">
        <v>7475</v>
      </c>
      <c r="K4631" s="203" t="str">
        <f>VLOOKUP(F4631,石と花メイン,3,FALSE)</f>
        <v>◆翠玉</v>
      </c>
      <c r="L4631" s="299" t="str">
        <f>VLOOKUP(F4631,石と花メイン,4,FALSE)</f>
        <v>ラベンダー</v>
      </c>
      <c r="M4631" s="395">
        <f>IF(OR(MONTH(F4631)&lt;7,AND(MONTH(F4631)=7,DAY(F4631)&lt;=25)),
MOD(SUM((E4631-1901)*365,259),260),
MOD(SUM((E4631-1900)*365,259),260))</f>
        <v>19</v>
      </c>
      <c r="N4631" s="121">
        <f>IF(AND(MONTH(F4631)=7,DAY(F4631)&gt;25),1,
ROUNDDOWN((SUM(VLOOKUP(MONTH(F4631),D暦変換用数値,2,FALSE),DAY(F4631))/28)+1,0))</f>
        <v>13</v>
      </c>
      <c r="O4631" s="117">
        <f>IF(AND(MONTH(F4631)=7,DAY(F4631)&gt;25),DAY(F4631)-25,
MOD((SUM(VLOOKUP(MONTH(F4631),D暦変換用数値,2,FALSE),DAY(F4631))),28)+1)</f>
        <v>9</v>
      </c>
      <c r="P4631" s="408">
        <f>IF(OR(MONTH(F4631)&lt;7,AND(MONTH(F4631)=7,DAY(F4631)&lt;=25)),
MOD(SUM((E4631-1901)*365,(N4631-1)*28,O4631,258),260),
MOD(SUM((E4631-1900)*365,(N4631-1)*28,O4631,258),260))</f>
        <v>103</v>
      </c>
      <c r="Q4631" s="374" t="str">
        <f>VLOOKUP(MOD(P4631,4),色,2,FALSE)</f>
        <v>青い</v>
      </c>
      <c r="R4631" s="292" t="str">
        <f>VLOOKUP(MOD(P4631,13),銀河の音,2,FALSE)</f>
        <v>水晶の</v>
      </c>
      <c r="S4631" s="385" t="str">
        <f>VLOOKUP(MOD(P4631,20),太陽の紋章,2,FALSE)</f>
        <v>夜</v>
      </c>
      <c r="T4631" s="119" t="s">
        <v>7477</v>
      </c>
    </row>
    <row r="4632" spans="1:20">
      <c r="A4632" s="50" t="str">
        <f>VLOOKUP(MOD(E4632,10),十干,2,FALSE)</f>
        <v>癸</v>
      </c>
      <c r="B4632" s="199" t="str">
        <f>VLOOKUP(MOD(E4632,12),十二支,3,FALSE)</f>
        <v xml:space="preserve">12 海 </v>
      </c>
      <c r="C4632" s="201" t="str">
        <f>VLOOKUP(F4632,星座,3,TRUE)</f>
        <v xml:space="preserve">10 龍 </v>
      </c>
      <c r="D4632" s="531">
        <v>26861</v>
      </c>
      <c r="E4632" s="1">
        <f>IFERROR(YEAR(D4632),LEFT(D4632,4))</f>
        <v>1973</v>
      </c>
      <c r="F4632" s="1" t="str">
        <f>IF(ISTEXT(D4632),RIGHT(D4632,5),TEXT(D4632,"mm/dd"))</f>
        <v>07/16</v>
      </c>
      <c r="G4632" s="39">
        <f>SUM(MID(E4632,1,1),MID(E4632,2,1),MID(E4632,3,1),MID(E4632,4,1),MID(F4632,1,1),MID(F4632,2,1),MID(F4632,4,1),MID(F4632,5,1))</f>
        <v>34</v>
      </c>
      <c r="H4632" s="41">
        <f>IF(MOD(G4632,9)=0,9,MOD(G4632,9))</f>
        <v>7</v>
      </c>
      <c r="I4632" s="45" t="str">
        <f>IFERROR(MID("日月火水木金土",WEEKDAY(D4632),1),"")</f>
        <v>月</v>
      </c>
      <c r="J4632" s="304" t="s">
        <v>3035</v>
      </c>
      <c r="K4632" s="202" t="str">
        <f>VLOOKUP(F4632,石と花メイン,3,FALSE)</f>
        <v>◆柘榴石</v>
      </c>
      <c r="L4632" s="297" t="str">
        <f>VLOOKUP(F4632,石と花メイン,4,FALSE)</f>
        <v>昼顔【雨降り花】</v>
      </c>
      <c r="M4632" s="393">
        <f>IF(OR(MONTH(F4632)&lt;7,AND(MONTH(F4632)=7,DAY(F4632)&lt;=25)),
MOD(SUM((E4632-1901)*365,259),260),
MOD(SUM((E4632-1900)*365,259),260))</f>
        <v>19</v>
      </c>
      <c r="N4632" s="390">
        <f>IF(AND(MONTH(F4632)=7,DAY(F4632)&gt;25),1,
ROUNDDOWN((SUM(VLOOKUP(MONTH(F4632),D暦変換用数値,2,FALSE),DAY(F4632))/28)+1,0))</f>
        <v>13</v>
      </c>
      <c r="O4632" s="205">
        <f>IF(AND(MONTH(F4632)=7,DAY(F4632)&gt;25),DAY(F4632)-25,
MOD((SUM(VLOOKUP(MONTH(F4632),D暦変換用数値,2,FALSE),DAY(F4632))),28)+1)</f>
        <v>20</v>
      </c>
      <c r="P4632" s="406">
        <f>IF(OR(MONTH(F4632)&lt;7,AND(MONTH(F4632)=7,DAY(F4632)&lt;=25)),
MOD(SUM((E4632-1901)*365,(N4632-1)*28,O4632,258),260),
MOD(SUM((E4632-1900)*365,(N4632-1)*28,O4632,258),260))</f>
        <v>114</v>
      </c>
      <c r="Q4632" s="375" t="str">
        <f>VLOOKUP(MOD(P4632,4),色,2,FALSE)</f>
        <v>白い</v>
      </c>
      <c r="R4632" s="293" t="str">
        <f>VLOOKUP(MOD(P4632,13),銀河の音,2,FALSE)</f>
        <v>惑星の</v>
      </c>
      <c r="S4632" s="386" t="str">
        <f>VLOOKUP(MOD(P4632,20),太陽の紋章,2,FALSE)</f>
        <v>魔法使い</v>
      </c>
      <c r="T4632" s="98" t="s">
        <v>3736</v>
      </c>
    </row>
    <row r="4633" spans="1:20">
      <c r="A4633" s="50" t="str">
        <f>VLOOKUP(MOD(E4633,10),十干,2,FALSE)</f>
        <v>癸</v>
      </c>
      <c r="B4633" s="199" t="str">
        <f>VLOOKUP(MOD(E4633,12),十二支,3,FALSE)</f>
        <v xml:space="preserve">12 海 </v>
      </c>
      <c r="C4633" s="201" t="str">
        <f>VLOOKUP(F4633,星座,3,TRUE)</f>
        <v xml:space="preserve">10 龍 </v>
      </c>
      <c r="D4633" s="531">
        <v>26865</v>
      </c>
      <c r="E4633" s="1">
        <f>IFERROR(YEAR(D4633),LEFT(D4633,4))</f>
        <v>1973</v>
      </c>
      <c r="F4633" s="1" t="str">
        <f>IF(ISTEXT(D4633),RIGHT(D4633,5),TEXT(D4633,"mm/dd"))</f>
        <v>07/20</v>
      </c>
      <c r="G4633" s="39">
        <f>SUM(MID(E4633,1,1),MID(E4633,2,1),MID(E4633,3,1),MID(E4633,4,1),MID(F4633,1,1),MID(F4633,2,1),MID(F4633,4,1),MID(F4633,5,1))</f>
        <v>29</v>
      </c>
      <c r="H4633" s="41">
        <f>IF(MOD(G4633,9)=0,9,MOD(G4633,9))</f>
        <v>2</v>
      </c>
      <c r="I4633" s="45" t="str">
        <f>IFERROR(MID("日月火水木金土",WEEKDAY(D4633),1),"")</f>
        <v>金</v>
      </c>
      <c r="J4633" s="304" t="s">
        <v>3036</v>
      </c>
      <c r="K4633" s="202" t="str">
        <f>VLOOKUP(F4633,石と花メイン,3,FALSE)</f>
        <v>●月長石</v>
      </c>
      <c r="L4633" s="297" t="str">
        <f>VLOOKUP(F4633,石と花メイン,4,FALSE)</f>
        <v>花虎の尾【フィソステギア】</v>
      </c>
      <c r="M4633" s="393">
        <f>IF(OR(MONTH(F4633)&lt;7,AND(MONTH(F4633)=7,DAY(F4633)&lt;=25)),
MOD(SUM((E4633-1901)*365,259),260),
MOD(SUM((E4633-1900)*365,259),260))</f>
        <v>19</v>
      </c>
      <c r="N4633" s="390">
        <f>IF(AND(MONTH(F4633)=7,DAY(F4633)&gt;25),1,
ROUNDDOWN((SUM(VLOOKUP(MONTH(F4633),D暦変換用数値,2,FALSE),DAY(F4633))/28)+1,0))</f>
        <v>13</v>
      </c>
      <c r="O4633" s="205">
        <f>IF(AND(MONTH(F4633)=7,DAY(F4633)&gt;25),DAY(F4633)-25,
MOD((SUM(VLOOKUP(MONTH(F4633),D暦変換用数値,2,FALSE),DAY(F4633))),28)+1)</f>
        <v>24</v>
      </c>
      <c r="P4633" s="406">
        <f>IF(OR(MONTH(F4633)&lt;7,AND(MONTH(F4633)=7,DAY(F4633)&lt;=25)),
MOD(SUM((E4633-1901)*365,(N4633-1)*28,O4633,258),260),
MOD(SUM((E4633-1900)*365,(N4633-1)*28,O4633,258),260))</f>
        <v>118</v>
      </c>
      <c r="Q4633" s="375" t="str">
        <f>VLOOKUP(MOD(P4633,4),色,2,FALSE)</f>
        <v>白い</v>
      </c>
      <c r="R4633" s="293" t="str">
        <f>VLOOKUP(MOD(P4633,13),銀河の音,2,FALSE)</f>
        <v>磁気の</v>
      </c>
      <c r="S4633" s="386" t="str">
        <f>VLOOKUP(MOD(P4633,20),太陽の紋章,2,FALSE)</f>
        <v>鏡</v>
      </c>
      <c r="T4633" s="98" t="s">
        <v>3736</v>
      </c>
    </row>
    <row r="4634" spans="1:20">
      <c r="A4634" s="282" t="str">
        <f>VLOOKUP(MOD(E4634,10),十干,2,FALSE)</f>
        <v>癸</v>
      </c>
      <c r="B4634" s="283" t="str">
        <f>VLOOKUP(MOD(E4634,12),十二支,3,FALSE)</f>
        <v xml:space="preserve">12 海 </v>
      </c>
      <c r="C4634" s="287" t="str">
        <f>VLOOKUP(F4634,星座,3,TRUE)</f>
        <v xml:space="preserve">10 龍 </v>
      </c>
      <c r="D4634" s="533">
        <v>26865</v>
      </c>
      <c r="E4634" s="83">
        <f>IFERROR(YEAR(D4634),LEFT(D4634,4))</f>
        <v>1973</v>
      </c>
      <c r="F4634" s="83" t="str">
        <f>IF(ISTEXT(D4634),RIGHT(D4634,5),TEXT(D4634,"mm/dd"))</f>
        <v>07/20</v>
      </c>
      <c r="G4634" s="88">
        <f>SUM(MID(E4634,1,1),MID(E4634,2,1),MID(E4634,3,1),MID(E4634,4,1),MID(F4634,1,1),MID(F4634,2,1),MID(F4634,4,1),MID(F4634,5,1))</f>
        <v>29</v>
      </c>
      <c r="H4634" s="88">
        <f>IF(MOD(G4634,9)=0,9,MOD(G4634,9))</f>
        <v>2</v>
      </c>
      <c r="I4634" s="83" t="str">
        <f>IFERROR(MID("日月火水木金土",WEEKDAY(D4634),1),"")</f>
        <v>金</v>
      </c>
      <c r="J4634" s="303" t="s">
        <v>1233</v>
      </c>
      <c r="K4634" s="87" t="str">
        <f>VLOOKUP(F4634,石と花メイン,3,FALSE)</f>
        <v>●月長石</v>
      </c>
      <c r="L4634" s="296" t="str">
        <f>VLOOKUP(F4634,石と花メイン,4,FALSE)</f>
        <v>花虎の尾【フィソステギア】</v>
      </c>
      <c r="M4634" s="392">
        <f>IF(OR(MONTH(F4634)&lt;7,AND(MONTH(F4634)=7,DAY(F4634)&lt;=25)),
MOD(SUM((E4634-1901)*365,259),260),
MOD(SUM((E4634-1900)*365,259),260))</f>
        <v>19</v>
      </c>
      <c r="N4634" s="330">
        <f>IF(AND(MONTH(F4634)=7,DAY(F4634)&gt;25),1,
ROUNDDOWN((SUM(VLOOKUP(MONTH(F4634),D暦変換用数値,2,FALSE),DAY(F4634))/28)+1,0))</f>
        <v>13</v>
      </c>
      <c r="O4634" s="84">
        <f>IF(AND(MONTH(F4634)=7,DAY(F4634)&gt;25),DAY(F4634)-25,
MOD((SUM(VLOOKUP(MONTH(F4634),D暦変換用数値,2,FALSE),DAY(F4634))),28)+1)</f>
        <v>24</v>
      </c>
      <c r="P4634" s="405">
        <f>IF(OR(MONTH(F4634)&lt;7,AND(MONTH(F4634)=7,DAY(F4634)&lt;=25)),
MOD(SUM((E4634-1901)*365,(N4634-1)*28,O4634,258),260),
MOD(SUM((E4634-1900)*365,(N4634-1)*28,O4634,258),260))</f>
        <v>118</v>
      </c>
      <c r="Q4634" s="371" t="str">
        <f>VLOOKUP(MOD(P4634,4),色,2,FALSE)</f>
        <v>白い</v>
      </c>
      <c r="R4634" s="289" t="str">
        <f>VLOOKUP(MOD(P4634,13),銀河の音,2,FALSE)</f>
        <v>磁気の</v>
      </c>
      <c r="S4634" s="382" t="str">
        <f>VLOOKUP(MOD(P4634,20),太陽の紋章,2,FALSE)</f>
        <v>鏡</v>
      </c>
      <c r="T4634" s="91" t="s">
        <v>3736</v>
      </c>
    </row>
    <row r="4635" spans="1:20">
      <c r="A4635" s="334" t="str">
        <f>VLOOKUP(MOD(E4635,10),十干,2,FALSE)</f>
        <v>癸</v>
      </c>
      <c r="B4635" s="331" t="str">
        <f>VLOOKUP(MOD(E4635,12),十二支,3,FALSE)</f>
        <v xml:space="preserve">12 海 </v>
      </c>
      <c r="C4635" s="336" t="str">
        <f>VLOOKUP(F4635,星座,3,TRUE)</f>
        <v xml:space="preserve">10 龍 </v>
      </c>
      <c r="D4635" s="540">
        <v>26866</v>
      </c>
      <c r="E4635" s="131">
        <f>IFERROR(YEAR(D4635),LEFT(D4635,4))</f>
        <v>1973</v>
      </c>
      <c r="F4635" s="538" t="str">
        <f>IF(ISTEXT(D4635),RIGHT(D4635,5),TEXT(D4635,"mm/dd"))</f>
        <v>07/21</v>
      </c>
      <c r="G4635" s="133">
        <f>SUM(MID(E4635,1,1),MID(E4635,2,1),MID(E4635,3,1),MID(E4635,4,1),MID(F4635,1,1),MID(F4635,2,1),MID(F4635,4,1),MID(F4635,5,1))</f>
        <v>30</v>
      </c>
      <c r="H4635" s="133">
        <f>IF(MOD(G4635,9)=0,9,MOD(G4635,9))</f>
        <v>3</v>
      </c>
      <c r="I4635" s="131" t="str">
        <f>IFERROR(MID("日月火水木金土",WEEKDAY(D4635),1),"")</f>
        <v>土</v>
      </c>
      <c r="J4635" s="306" t="s">
        <v>9412</v>
      </c>
      <c r="K4635" s="335" t="str">
        <f>VLOOKUP(F4635,石と花メイン,3,FALSE)</f>
        <v>◆翠玉</v>
      </c>
      <c r="L4635" s="302" t="str">
        <f>VLOOKUP(F4635,石と花メイン,4,FALSE)</f>
        <v>ルドベキア【大反魂草】</v>
      </c>
      <c r="M4635" s="396">
        <f>IF(OR(MONTH(F4635)&lt;7,AND(MONTH(F4635)=7,DAY(F4635)&lt;=25)),
MOD(SUM((E4635-1901)*365,259),260),
MOD(SUM((E4635-1900)*365,259),260))</f>
        <v>19</v>
      </c>
      <c r="N4635" s="335">
        <f>IF(AND(MONTH(F4635)=7,DAY(F4635)&gt;25),1,
ROUNDDOWN((SUM(VLOOKUP(MONTH(F4635),D暦変換用数値,2,FALSE),DAY(F4635))/28)+1,0))</f>
        <v>13</v>
      </c>
      <c r="O4635" s="132">
        <f>IF(AND(MONTH(F4635)=7,DAY(F4635)&gt;25),DAY(F4635)-25,
MOD((SUM(VLOOKUP(MONTH(F4635),D暦変換用数値,2,FALSE),DAY(F4635))),28)+1)</f>
        <v>25</v>
      </c>
      <c r="P4635" s="404">
        <f>IF(OR(MONTH(F4635)&lt;7,AND(MONTH(F4635)=7,DAY(F4635)&lt;=25)),
MOD(SUM((E4635-1901)*365,(N4635-1)*28,O4635,258),260),
MOD(SUM((E4635-1900)*365,(N4635-1)*28,O4635,258),260))</f>
        <v>119</v>
      </c>
      <c r="Q4635" s="376" t="str">
        <f>VLOOKUP(MOD(P4635,4),色,2,FALSE)</f>
        <v>青い</v>
      </c>
      <c r="R4635" s="333" t="str">
        <f>VLOOKUP(MOD(P4635,13),銀河の音,2,FALSE)</f>
        <v>月の</v>
      </c>
      <c r="S4635" s="387" t="str">
        <f>VLOOKUP(MOD(P4635,20),太陽の紋章,2,FALSE)</f>
        <v>嵐</v>
      </c>
      <c r="T4635" s="119" t="s">
        <v>9413</v>
      </c>
    </row>
    <row r="4636" spans="1:20">
      <c r="A4636" s="50" t="str">
        <f>VLOOKUP(MOD(E4636,10),十干,2,FALSE)</f>
        <v>乙</v>
      </c>
      <c r="B4636" s="199" t="str">
        <f>VLOOKUP(MOD(E4636,12),十二支,3,FALSE)</f>
        <v xml:space="preserve">12 海 </v>
      </c>
      <c r="C4636" s="201" t="str">
        <f>VLOOKUP(F4636,星座,3,TRUE)</f>
        <v xml:space="preserve">10 龍 </v>
      </c>
      <c r="D4636" s="531">
        <v>31220</v>
      </c>
      <c r="E4636" s="1">
        <f>IFERROR(YEAR(D4636),LEFT(D4636,4))</f>
        <v>1985</v>
      </c>
      <c r="F4636" s="1" t="str">
        <f>IF(ISTEXT(D4636),RIGHT(D4636,5),TEXT(D4636,"mm/dd"))</f>
        <v>06/22</v>
      </c>
      <c r="G4636" s="39">
        <f>SUM(MID(E4636,1,1),MID(E4636,2,1),MID(E4636,3,1),MID(E4636,4,1),MID(F4636,1,1),MID(F4636,2,1),MID(F4636,4,1),MID(F4636,5,1))</f>
        <v>33</v>
      </c>
      <c r="H4636" s="41">
        <f>IF(MOD(G4636,9)=0,9,MOD(G4636,9))</f>
        <v>6</v>
      </c>
      <c r="I4636" s="45" t="str">
        <f>IFERROR(MID("日月火水木金土",WEEKDAY(D4636),1),"")</f>
        <v>土</v>
      </c>
      <c r="J4636" s="304" t="s">
        <v>3037</v>
      </c>
      <c r="K4636" s="202" t="str">
        <f>VLOOKUP(F4636,石と花メイン,3,FALSE)</f>
        <v>◆紅玉</v>
      </c>
      <c r="L4636" s="297" t="str">
        <f>VLOOKUP(F4636,石と花メイン,4,FALSE)</f>
        <v>忍冬/吸葛【ハニーサックル】</v>
      </c>
      <c r="M4636" s="393">
        <f>IF(OR(MONTH(F4636)&lt;7,AND(MONTH(F4636)=7,DAY(F4636)&lt;=25)),
MOD(SUM((E4636-1901)*365,259),260),
MOD(SUM((E4636-1900)*365,259),260))</f>
        <v>239</v>
      </c>
      <c r="N4636" s="390">
        <f>IF(AND(MONTH(F4636)=7,DAY(F4636)&gt;25),1,
ROUNDDOWN((SUM(VLOOKUP(MONTH(F4636),D暦変換用数値,2,FALSE),DAY(F4636))/28)+1,0))</f>
        <v>12</v>
      </c>
      <c r="O4636" s="205">
        <f>IF(AND(MONTH(F4636)=7,DAY(F4636)&gt;25),DAY(F4636)-25,
MOD((SUM(VLOOKUP(MONTH(F4636),D暦変換用数値,2,FALSE),DAY(F4636))),28)+1)</f>
        <v>24</v>
      </c>
      <c r="P4636" s="406">
        <f>IF(OR(MONTH(F4636)&lt;7,AND(MONTH(F4636)=7,DAY(F4636)&lt;=25)),
MOD(SUM((E4636-1901)*365,(N4636-1)*28,O4636,258),260),
MOD(SUM((E4636-1900)*365,(N4636-1)*28,O4636,258),260))</f>
        <v>50</v>
      </c>
      <c r="Q4636" s="375" t="str">
        <f>VLOOKUP(MOD(P4636,4),色,2,FALSE)</f>
        <v>白い</v>
      </c>
      <c r="R4636" s="293" t="str">
        <f>VLOOKUP(MOD(P4636,13),銀河の音,2,FALSE)</f>
        <v>スペクトルの</v>
      </c>
      <c r="S4636" s="386" t="str">
        <f>VLOOKUP(MOD(P4636,20),太陽の紋章,2,FALSE)</f>
        <v>犬</v>
      </c>
      <c r="T4636" s="98" t="s">
        <v>3736</v>
      </c>
    </row>
    <row r="4637" spans="1:20">
      <c r="A4637" s="334" t="str">
        <f>VLOOKUP(MOD(E4637,10),十干,2,FALSE)</f>
        <v>乙</v>
      </c>
      <c r="B4637" s="331" t="str">
        <f>VLOOKUP(MOD(E4637,12),十二支,3,FALSE)</f>
        <v xml:space="preserve">12 海 </v>
      </c>
      <c r="C4637" s="336" t="str">
        <f>VLOOKUP(F4637,星座,3,TRUE)</f>
        <v xml:space="preserve">10 龍 </v>
      </c>
      <c r="D4637" s="534">
        <v>31225</v>
      </c>
      <c r="E4637" s="131">
        <f>IFERROR(YEAR(D4637),LEFT(D4637,4))</f>
        <v>1985</v>
      </c>
      <c r="F4637" s="131" t="str">
        <f>IF(ISTEXT(D4637),RIGHT(D4637,5),TEXT(D4637,"mm/dd"))</f>
        <v>06/27</v>
      </c>
      <c r="G4637" s="133">
        <f>SUM(MID(E4637,1,1),MID(E4637,2,1),MID(E4637,3,1),MID(E4637,4,1),MID(F4637,1,1),MID(F4637,2,1),MID(F4637,4,1),MID(F4637,5,1))</f>
        <v>38</v>
      </c>
      <c r="H4637" s="133">
        <f>IF(MOD(G4637,9)=0,9,MOD(G4637,9))</f>
        <v>2</v>
      </c>
      <c r="I4637" s="131" t="str">
        <f>IFERROR(MID("日月火水木金土",WEEKDAY(D4637),1),"")</f>
        <v>木</v>
      </c>
      <c r="J4637" s="306" t="s">
        <v>8483</v>
      </c>
      <c r="K4637" s="335" t="str">
        <f>VLOOKUP(F4637,石と花メイン,3,FALSE)</f>
        <v>■紫水晶</v>
      </c>
      <c r="L4637" s="302" t="str">
        <f>VLOOKUP(F4637,石と花メイン,4,FALSE)</f>
        <v>時計草【パッションフラワー】</v>
      </c>
      <c r="M4637" s="396">
        <f>IF(OR(MONTH(F4637)&lt;7,AND(MONTH(F4637)=7,DAY(F4637)&lt;=25)),
MOD(SUM((E4637-1901)*365,259),260),
MOD(SUM((E4637-1900)*365,259),260))</f>
        <v>239</v>
      </c>
      <c r="N4637" s="335">
        <f>IF(AND(MONTH(F4637)=7,DAY(F4637)&gt;25),1,
ROUNDDOWN((SUM(VLOOKUP(MONTH(F4637),D暦変換用数値,2,FALSE),DAY(F4637))/28)+1,0))</f>
        <v>13</v>
      </c>
      <c r="O4637" s="132">
        <f>IF(AND(MONTH(F4637)=7,DAY(F4637)&gt;25),DAY(F4637)-25,
MOD((SUM(VLOOKUP(MONTH(F4637),D暦変換用数値,2,FALSE),DAY(F4637))),28)+1)</f>
        <v>1</v>
      </c>
      <c r="P4637" s="404">
        <f>IF(OR(MONTH(F4637)&lt;7,AND(MONTH(F4637)=7,DAY(F4637)&lt;=25)),
MOD(SUM((E4637-1901)*365,(N4637-1)*28,O4637,258),260),
MOD(SUM((E4637-1900)*365,(N4637-1)*28,O4637,258),260))</f>
        <v>55</v>
      </c>
      <c r="Q4637" s="376" t="str">
        <f>VLOOKUP(MOD(P4637,4),色,2,FALSE)</f>
        <v>青い</v>
      </c>
      <c r="R4637" s="333" t="str">
        <f>VLOOKUP(MOD(P4637,13),銀河の音,2,FALSE)</f>
        <v>電気の</v>
      </c>
      <c r="S4637" s="387" t="str">
        <f>VLOOKUP(MOD(P4637,20),太陽の紋章,2,FALSE)</f>
        <v>鷲</v>
      </c>
      <c r="T4637" s="145"/>
    </row>
    <row r="4638" spans="1:20">
      <c r="A4638" s="286" t="str">
        <f>VLOOKUP(MOD(E4638,10),十干,2,FALSE)</f>
        <v>丁</v>
      </c>
      <c r="B4638" s="283" t="str">
        <f>VLOOKUP(MOD(E4638,12),十二支,3,FALSE)</f>
        <v xml:space="preserve">12 海 </v>
      </c>
      <c r="C4638" s="287" t="str">
        <f>VLOOKUP(F4638,星座,3,TRUE)</f>
        <v xml:space="preserve">10 龍 </v>
      </c>
      <c r="D4638" s="530">
        <v>35610</v>
      </c>
      <c r="E4638" s="85">
        <f>IFERROR(YEAR(D4638),LEFT(D4638,4))</f>
        <v>1997</v>
      </c>
      <c r="F4638" s="85" t="str">
        <f>IF(ISTEXT(D4638),RIGHT(D4638,5),TEXT(D4638,"mm/dd"))</f>
        <v>06/29</v>
      </c>
      <c r="G4638" s="89">
        <f>SUM(MID(E4638,1,1),MID(E4638,2,1),MID(E4638,3,1),MID(E4638,4,1),MID(F4638,1,1),MID(F4638,2,1),MID(F4638,4,1),MID(F4638,5,1))</f>
        <v>43</v>
      </c>
      <c r="H4638" s="89">
        <f>IF(MOD(G4638,9)=0,9,MOD(G4638,9))</f>
        <v>7</v>
      </c>
      <c r="I4638" s="85" t="str">
        <f>IFERROR(MID("日月火水木金土",WEEKDAY(D4638),1),"")</f>
        <v>日</v>
      </c>
      <c r="J4638" s="308" t="s">
        <v>7840</v>
      </c>
      <c r="K4638" s="87" t="str">
        <f>VLOOKUP(F4638,石と花メイン,3,FALSE)</f>
        <v>◆黄玉</v>
      </c>
      <c r="L4638" s="300" t="str">
        <f>VLOOKUP(F4638,石と花メイン,4,FALSE)</f>
        <v>薊</v>
      </c>
      <c r="M4638" s="397">
        <f>IF(OR(MONTH(F4638)&lt;7,AND(MONTH(F4638)=7,DAY(F4638)&lt;=25)),
MOD(SUM((E4638-1901)*365,259),260),
MOD(SUM((E4638-1900)*365,259),260))</f>
        <v>199</v>
      </c>
      <c r="N4638" s="87">
        <f>IF(AND(MONTH(F4638)=7,DAY(F4638)&gt;25),1,
ROUNDDOWN((SUM(VLOOKUP(MONTH(F4638),D暦変換用数値,2,FALSE),DAY(F4638))/28)+1,0))</f>
        <v>13</v>
      </c>
      <c r="O4638" s="82">
        <f>IF(AND(MONTH(F4638)=7,DAY(F4638)&gt;25),DAY(F4638)-25,
MOD((SUM(VLOOKUP(MONTH(F4638),D暦変換用数値,2,FALSE),DAY(F4638))),28)+1)</f>
        <v>3</v>
      </c>
      <c r="P4638" s="409">
        <f>IF(OR(MONTH(F4638)&lt;7,AND(MONTH(F4638)=7,DAY(F4638)&lt;=25)),
MOD(SUM((E4638-1901)*365,(N4638-1)*28,O4638,258),260),
MOD(SUM((E4638-1900)*365,(N4638-1)*28,O4638,258),260))</f>
        <v>17</v>
      </c>
      <c r="Q4638" s="371" t="str">
        <f>VLOOKUP(MOD(P4638,4),色,2,FALSE)</f>
        <v>赤い</v>
      </c>
      <c r="R4638" s="289" t="str">
        <f>VLOOKUP(MOD(P4638,13),銀河の音,2,FALSE)</f>
        <v>自己存在の</v>
      </c>
      <c r="S4638" s="382" t="str">
        <f>VLOOKUP(MOD(P4638,20),太陽の紋章,2,FALSE)</f>
        <v>地球</v>
      </c>
      <c r="T4638" s="91"/>
    </row>
    <row r="4639" spans="1:20">
      <c r="A4639" s="286" t="str">
        <f>VLOOKUP(MOD(E4639,10),十干,2,FALSE)</f>
        <v>丁</v>
      </c>
      <c r="B4639" s="283" t="str">
        <f>VLOOKUP(MOD(E4639,12),十二支,3,FALSE)</f>
        <v xml:space="preserve">12 海 </v>
      </c>
      <c r="C4639" s="287" t="str">
        <f>VLOOKUP(F4639,星座,3,TRUE)</f>
        <v xml:space="preserve">10 龍 </v>
      </c>
      <c r="D4639" s="530">
        <v>35626</v>
      </c>
      <c r="E4639" s="85">
        <f>IFERROR(YEAR(D4639),LEFT(D4639,4))</f>
        <v>1997</v>
      </c>
      <c r="F4639" s="85" t="str">
        <f>IF(ISTEXT(D4639),RIGHT(D4639,5),TEXT(D4639,"mm/dd"))</f>
        <v>07/15</v>
      </c>
      <c r="G4639" s="89">
        <f>SUM(MID(E4639,1,1),MID(E4639,2,1),MID(E4639,3,1),MID(E4639,4,1),MID(F4639,1,1),MID(F4639,2,1),MID(F4639,4,1),MID(F4639,5,1))</f>
        <v>39</v>
      </c>
      <c r="H4639" s="89">
        <f>IF(MOD(G4639,9)=0,9,MOD(G4639,9))</f>
        <v>3</v>
      </c>
      <c r="I4639" s="85" t="str">
        <f>IFERROR(MID("日月火水木金土",WEEKDAY(D4639),1),"")</f>
        <v>火</v>
      </c>
      <c r="J4639" s="308" t="s">
        <v>7183</v>
      </c>
      <c r="K4639" s="87" t="str">
        <f>VLOOKUP(F4639,石と花メイン,3,FALSE)</f>
        <v>◇金剛石</v>
      </c>
      <c r="L4639" s="300" t="str">
        <f>VLOOKUP(F4639,石と花メイン,4,FALSE)</f>
        <v>薔薇</v>
      </c>
      <c r="M4639" s="397">
        <f>IF(OR(MONTH(F4639)&lt;7,AND(MONTH(F4639)=7,DAY(F4639)&lt;=25)),
MOD(SUM((E4639-1901)*365,259),260),
MOD(SUM((E4639-1900)*365,259),260))</f>
        <v>199</v>
      </c>
      <c r="N4639" s="87">
        <f>IF(AND(MONTH(F4639)=7,DAY(F4639)&gt;25),1,
ROUNDDOWN((SUM(VLOOKUP(MONTH(F4639),D暦変換用数値,2,FALSE),DAY(F4639))/28)+1,0))</f>
        <v>13</v>
      </c>
      <c r="O4639" s="82">
        <f>IF(AND(MONTH(F4639)=7,DAY(F4639)&gt;25),DAY(F4639)-25,
MOD((SUM(VLOOKUP(MONTH(F4639),D暦変換用数値,2,FALSE),DAY(F4639))),28)+1)</f>
        <v>19</v>
      </c>
      <c r="P4639" s="409">
        <f>IF(OR(MONTH(F4639)&lt;7,AND(MONTH(F4639)=7,DAY(F4639)&lt;=25)),
MOD(SUM((E4639-1901)*365,(N4639-1)*28,O4639,258),260),
MOD(SUM((E4639-1900)*365,(N4639-1)*28,O4639,258),260))</f>
        <v>33</v>
      </c>
      <c r="Q4639" s="371" t="str">
        <f>VLOOKUP(MOD(P4639,4),色,2,FALSE)</f>
        <v>赤い</v>
      </c>
      <c r="R4639" s="289" t="str">
        <f>VLOOKUP(MOD(P4639,13),銀河の音,2,FALSE)</f>
        <v>共振の</v>
      </c>
      <c r="S4639" s="382" t="str">
        <f>VLOOKUP(MOD(P4639,20),太陽の紋章,2,FALSE)</f>
        <v>空歩く者</v>
      </c>
      <c r="T4639" s="102" t="s">
        <v>7184</v>
      </c>
    </row>
    <row r="4640" spans="1:20">
      <c r="A4640" s="282" t="str">
        <f>VLOOKUP(MOD(E4640,10),十干,2,FALSE)</f>
        <v>丁</v>
      </c>
      <c r="B4640" s="283" t="str">
        <f>VLOOKUP(MOD(E4640,12),十二支,3,FALSE)</f>
        <v xml:space="preserve">12 海 </v>
      </c>
      <c r="C4640" s="287" t="str">
        <f>VLOOKUP(F4640,星座,3,TRUE)</f>
        <v xml:space="preserve">10 龍 </v>
      </c>
      <c r="D4640" s="533">
        <v>35628</v>
      </c>
      <c r="E4640" s="83">
        <f>IFERROR(YEAR(D4640),LEFT(D4640,4))</f>
        <v>1997</v>
      </c>
      <c r="F4640" s="83" t="str">
        <f>IF(ISTEXT(D4640),RIGHT(D4640,5),TEXT(D4640,"mm/dd"))</f>
        <v>07/17</v>
      </c>
      <c r="G4640" s="88">
        <f>SUM(MID(E4640,1,1),MID(E4640,2,1),MID(E4640,3,1),MID(E4640,4,1),MID(F4640,1,1),MID(F4640,2,1),MID(F4640,4,1),MID(F4640,5,1))</f>
        <v>41</v>
      </c>
      <c r="H4640" s="88">
        <f>IF(MOD(G4640,9)=0,9,MOD(G4640,9))</f>
        <v>5</v>
      </c>
      <c r="I4640" s="83" t="str">
        <f>IFERROR(MID("日月火水木金土",WEEKDAY(D4640),1),"")</f>
        <v>木</v>
      </c>
      <c r="J4640" s="303" t="s">
        <v>1234</v>
      </c>
      <c r="K4640" s="87" t="str">
        <f>VLOOKUP(F4640,石と花メイン,3,FALSE)</f>
        <v>●孔雀石</v>
      </c>
      <c r="L4640" s="296" t="str">
        <f>VLOOKUP(F4640,石と花メイン,4,FALSE)</f>
        <v>擬宝珠【ホスタ】</v>
      </c>
      <c r="M4640" s="392">
        <f>IF(OR(MONTH(F4640)&lt;7,AND(MONTH(F4640)=7,DAY(F4640)&lt;=25)),
MOD(SUM((E4640-1901)*365,259),260),
MOD(SUM((E4640-1900)*365,259),260))</f>
        <v>199</v>
      </c>
      <c r="N4640" s="330">
        <f>IF(AND(MONTH(F4640)=7,DAY(F4640)&gt;25),1,
ROUNDDOWN((SUM(VLOOKUP(MONTH(F4640),D暦変換用数値,2,FALSE),DAY(F4640))/28)+1,0))</f>
        <v>13</v>
      </c>
      <c r="O4640" s="84">
        <f>IF(AND(MONTH(F4640)=7,DAY(F4640)&gt;25),DAY(F4640)-25,
MOD((SUM(VLOOKUP(MONTH(F4640),D暦変換用数値,2,FALSE),DAY(F4640))),28)+1)</f>
        <v>21</v>
      </c>
      <c r="P4640" s="405">
        <f>IF(OR(MONTH(F4640)&lt;7,AND(MONTH(F4640)=7,DAY(F4640)&lt;=25)),
MOD(SUM((E4640-1901)*365,(N4640-1)*28,O4640,258),260),
MOD(SUM((E4640-1900)*365,(N4640-1)*28,O4640,258),260))</f>
        <v>35</v>
      </c>
      <c r="Q4640" s="371" t="str">
        <f>VLOOKUP(MOD(P4640,4),色,2,FALSE)</f>
        <v>青い</v>
      </c>
      <c r="R4640" s="289" t="str">
        <f>VLOOKUP(MOD(P4640,13),銀河の音,2,FALSE)</f>
        <v>太陽の</v>
      </c>
      <c r="S4640" s="382" t="str">
        <f>VLOOKUP(MOD(P4640,20),太陽の紋章,2,FALSE)</f>
        <v>鷲</v>
      </c>
      <c r="T4640" s="95" t="s">
        <v>3785</v>
      </c>
    </row>
    <row r="4641" spans="1:20">
      <c r="A4641" s="286" t="str">
        <f>VLOOKUP(MOD(E4641,10),十干,2,FALSE)</f>
        <v>己</v>
      </c>
      <c r="B4641" s="283" t="str">
        <f>VLOOKUP(MOD(E4641,12),十二支,3,FALSE)</f>
        <v xml:space="preserve">12 海 </v>
      </c>
      <c r="C4641" s="287" t="str">
        <f>VLOOKUP(F4641,星座,3,TRUE)</f>
        <v xml:space="preserve">10 龍 </v>
      </c>
      <c r="D4641" s="530">
        <v>39989</v>
      </c>
      <c r="E4641" s="85">
        <f>IFERROR(YEAR(D4641),LEFT(D4641,4))</f>
        <v>2009</v>
      </c>
      <c r="F4641" s="85" t="str">
        <f>IF(ISTEXT(D4641),RIGHT(D4641,5),TEXT(D4641,"mm/dd"))</f>
        <v>06/25</v>
      </c>
      <c r="G4641" s="89">
        <f>SUM(MID(E4641,1,1),MID(E4641,2,1),MID(E4641,3,1),MID(E4641,4,1),MID(F4641,1,1),MID(F4641,2,1),MID(F4641,4,1),MID(F4641,5,1))</f>
        <v>24</v>
      </c>
      <c r="H4641" s="89">
        <f>IF(MOD(G4641,9)=0,9,MOD(G4641,9))</f>
        <v>6</v>
      </c>
      <c r="I4641" s="85" t="str">
        <f>IFERROR(MID("日月火水木金土",WEEKDAY(D4641),1),"")</f>
        <v>木</v>
      </c>
      <c r="J4641" s="308" t="s">
        <v>6824</v>
      </c>
      <c r="K4641" s="87" t="str">
        <f>VLOOKUP(F4641,石と花メイン,3,FALSE)</f>
        <v>◆翠玉</v>
      </c>
      <c r="L4641" s="300" t="str">
        <f>VLOOKUP(F4641,石と花メイン,4,FALSE)</f>
        <v>透かし百合【岩百合】</v>
      </c>
      <c r="M4641" s="397">
        <f>IF(OR(MONTH(F4641)&lt;7,AND(MONTH(F4641)=7,DAY(F4641)&lt;=25)),
MOD(SUM((E4641-1901)*365,259),260),
MOD(SUM((E4641-1900)*365,259),260))</f>
        <v>159</v>
      </c>
      <c r="N4641" s="87">
        <f>IF(AND(MONTH(F4641)=7,DAY(F4641)&gt;25),1,
ROUNDDOWN((SUM(VLOOKUP(MONTH(F4641),D暦変換用数値,2,FALSE),DAY(F4641))/28)+1,0))</f>
        <v>12</v>
      </c>
      <c r="O4641" s="82">
        <f>IF(AND(MONTH(F4641)=7,DAY(F4641)&gt;25),DAY(F4641)-25,
MOD((SUM(VLOOKUP(MONTH(F4641),D暦変換用数値,2,FALSE),DAY(F4641))),28)+1)</f>
        <v>27</v>
      </c>
      <c r="P4641" s="409">
        <f>IF(OR(MONTH(F4641)&lt;7,AND(MONTH(F4641)=7,DAY(F4641)&lt;=25)),
MOD(SUM((E4641-1901)*365,(N4641-1)*28,O4641,258),260),
MOD(SUM((E4641-1900)*365,(N4641-1)*28,O4641,258),260))</f>
        <v>233</v>
      </c>
      <c r="Q4641" s="371" t="str">
        <f>VLOOKUP(MOD(P4641,4),色,2,FALSE)</f>
        <v>赤い</v>
      </c>
      <c r="R4641" s="289" t="str">
        <f>VLOOKUP(MOD(P4641,13),銀河の音,2,FALSE)</f>
        <v>水晶の</v>
      </c>
      <c r="S4641" s="382" t="str">
        <f>VLOOKUP(MOD(P4641,20),太陽の紋章,2,FALSE)</f>
        <v>空歩く者</v>
      </c>
      <c r="T4641" s="91"/>
    </row>
    <row r="4642" spans="1:20">
      <c r="A4642" s="286" t="str">
        <f>VLOOKUP(MOD(E4642,10),十干,2,FALSE)</f>
        <v>己</v>
      </c>
      <c r="B4642" s="283" t="str">
        <f>VLOOKUP(MOD(E4642,12),十二支,3,FALSE)</f>
        <v xml:space="preserve">12 海 </v>
      </c>
      <c r="C4642" s="287" t="str">
        <f>VLOOKUP(F4642,星座,3,TRUE)</f>
        <v xml:space="preserve">10 龍 </v>
      </c>
      <c r="D4642" s="530">
        <v>39989</v>
      </c>
      <c r="E4642" s="85">
        <f>IFERROR(YEAR(D4642),LEFT(D4642,4))</f>
        <v>2009</v>
      </c>
      <c r="F4642" s="85" t="str">
        <f>IF(ISTEXT(D4642),RIGHT(D4642,5),TEXT(D4642,"mm/dd"))</f>
        <v>06/25</v>
      </c>
      <c r="G4642" s="89">
        <f>SUM(MID(E4642,1,1),MID(E4642,2,1),MID(E4642,3,1),MID(E4642,4,1),MID(F4642,1,1),MID(F4642,2,1),MID(F4642,4,1),MID(F4642,5,1))</f>
        <v>24</v>
      </c>
      <c r="H4642" s="89">
        <f>IF(MOD(G4642,9)=0,9,MOD(G4642,9))</f>
        <v>6</v>
      </c>
      <c r="I4642" s="85" t="str">
        <f>IFERROR(MID("日月火水木金土",WEEKDAY(D4642),1),"")</f>
        <v>木</v>
      </c>
      <c r="J4642" s="308" t="s">
        <v>6820</v>
      </c>
      <c r="K4642" s="87" t="str">
        <f>VLOOKUP(F4642,石と花メイン,3,FALSE)</f>
        <v>◆翠玉</v>
      </c>
      <c r="L4642" s="300" t="str">
        <f>VLOOKUP(F4642,石と花メイン,4,FALSE)</f>
        <v>透かし百合【岩百合】</v>
      </c>
      <c r="M4642" s="397">
        <f>IF(OR(MONTH(F4642)&lt;7,AND(MONTH(F4642)=7,DAY(F4642)&lt;=25)),
MOD(SUM((E4642-1901)*365,259),260),
MOD(SUM((E4642-1900)*365,259),260))</f>
        <v>159</v>
      </c>
      <c r="N4642" s="87">
        <f>IF(AND(MONTH(F4642)=7,DAY(F4642)&gt;25),1,
ROUNDDOWN((SUM(VLOOKUP(MONTH(F4642),D暦変換用数値,2,FALSE),DAY(F4642))/28)+1,0))</f>
        <v>12</v>
      </c>
      <c r="O4642" s="82">
        <f>IF(AND(MONTH(F4642)=7,DAY(F4642)&gt;25),DAY(F4642)-25,
MOD((SUM(VLOOKUP(MONTH(F4642),D暦変換用数値,2,FALSE),DAY(F4642))),28)+1)</f>
        <v>27</v>
      </c>
      <c r="P4642" s="409">
        <f>IF(OR(MONTH(F4642)&lt;7,AND(MONTH(F4642)=7,DAY(F4642)&lt;=25)),
MOD(SUM((E4642-1901)*365,(N4642-1)*28,O4642,258),260),
MOD(SUM((E4642-1900)*365,(N4642-1)*28,O4642,258),260))</f>
        <v>233</v>
      </c>
      <c r="Q4642" s="371" t="str">
        <f>VLOOKUP(MOD(P4642,4),色,2,FALSE)</f>
        <v>赤い</v>
      </c>
      <c r="R4642" s="289" t="str">
        <f>VLOOKUP(MOD(P4642,13),銀河の音,2,FALSE)</f>
        <v>水晶の</v>
      </c>
      <c r="S4642" s="382" t="str">
        <f>VLOOKUP(MOD(P4642,20),太陽の紋章,2,FALSE)</f>
        <v>空歩く者</v>
      </c>
      <c r="T4642" s="95" t="s">
        <v>6819</v>
      </c>
    </row>
    <row r="4643" spans="1:20">
      <c r="A4643" s="50" t="str">
        <f>VLOOKUP(MOD(E4643,10),十干,2,FALSE)</f>
        <v>丁</v>
      </c>
      <c r="B4643" s="199" t="str">
        <f>VLOOKUP(MOD(E4643,12),十二支,3,FALSE)</f>
        <v xml:space="preserve">12 海 </v>
      </c>
      <c r="C4643" s="201" t="str">
        <f>VLOOKUP(F4643,星座,3,TRUE)</f>
        <v xml:space="preserve">10 龍 </v>
      </c>
      <c r="D4643" s="531" t="s">
        <v>1293</v>
      </c>
      <c r="E4643" s="1" t="str">
        <f>IFERROR(YEAR(D4643),LEFT(D4643,4))</f>
        <v>1577</v>
      </c>
      <c r="F4643" s="1" t="str">
        <f>IF(ISTEXT(D4643),RIGHT(D4643,5),TEXT(D4643,"mm/dd"))</f>
        <v>06/28</v>
      </c>
      <c r="G4643" s="39">
        <f>SUM(MID(E4643,1,1),MID(E4643,2,1),MID(E4643,3,1),MID(E4643,4,1),MID(F4643,1,1),MID(F4643,2,1),MID(F4643,4,1),MID(F4643,5,1))</f>
        <v>36</v>
      </c>
      <c r="H4643" s="41">
        <f>IF(MOD(G4643,9)=0,9,MOD(G4643,9))</f>
        <v>9</v>
      </c>
      <c r="I4643" s="45" t="str">
        <f>IFERROR(MID("日月火水木金土",WEEKDAY(D4643),1),"")</f>
        <v/>
      </c>
      <c r="J4643" s="304" t="s">
        <v>4435</v>
      </c>
      <c r="K4643" s="202" t="str">
        <f>VLOOKUP(F4643,石と花メイン,3,FALSE)</f>
        <v>◇金剛石</v>
      </c>
      <c r="L4643" s="297" t="str">
        <f>VLOOKUP(F4643,石と花メイン,4,FALSE)</f>
        <v>エノテラ【昼咲月見草】</v>
      </c>
      <c r="M4643" s="393">
        <f>IF(OR(MONTH(F4643)&lt;7,AND(MONTH(F4643)=7,DAY(F4643)&lt;=25)),
MOD(SUM((E4643-1901)*365,259),260),
MOD(SUM((E4643-1900)*365,259),260))</f>
        <v>39</v>
      </c>
      <c r="N4643" s="390">
        <f>IF(AND(MONTH(F4643)=7,DAY(F4643)&gt;25),1,
ROUNDDOWN((SUM(VLOOKUP(MONTH(F4643),D暦変換用数値,2,FALSE),DAY(F4643))/28)+1,0))</f>
        <v>13</v>
      </c>
      <c r="O4643" s="205">
        <f>IF(AND(MONTH(F4643)=7,DAY(F4643)&gt;25),DAY(F4643)-25,
MOD((SUM(VLOOKUP(MONTH(F4643),D暦変換用数値,2,FALSE),DAY(F4643))),28)+1)</f>
        <v>2</v>
      </c>
      <c r="P4643" s="406">
        <f>IF(OR(MONTH(F4643)&lt;7,AND(MONTH(F4643)=7,DAY(F4643)&lt;=25)),
MOD(SUM((E4643-1901)*365,(N4643-1)*28,O4643,258),260),
MOD(SUM((E4643-1900)*365,(N4643-1)*28,O4643,258),260))</f>
        <v>116</v>
      </c>
      <c r="Q4643" s="373" t="str">
        <f>VLOOKUP(MOD(P4643,4),色,2,FALSE)</f>
        <v>黄色い</v>
      </c>
      <c r="R4643" s="291" t="str">
        <f>VLOOKUP(MOD(P4643,13),銀河の音,2,FALSE)</f>
        <v>水晶の</v>
      </c>
      <c r="S4643" s="384" t="str">
        <f>VLOOKUP(MOD(P4643,20),太陽の紋章,2,FALSE)</f>
        <v>戦士</v>
      </c>
      <c r="T4643" s="98" t="s">
        <v>3736</v>
      </c>
    </row>
    <row r="4644" spans="1:20">
      <c r="A4644" s="50" t="str">
        <f>VLOOKUP(MOD(E4644,10),十干,2,FALSE)</f>
        <v>丁</v>
      </c>
      <c r="B4644" s="199" t="str">
        <f>VLOOKUP(MOD(E4644,12),十二支,3,FALSE)</f>
        <v xml:space="preserve">12 海 </v>
      </c>
      <c r="C4644" s="201" t="str">
        <f>VLOOKUP(F4644,星座,3,TRUE)</f>
        <v xml:space="preserve">10 龍 </v>
      </c>
      <c r="D4644" s="531" t="s">
        <v>1294</v>
      </c>
      <c r="E4644" s="1" t="str">
        <f>IFERROR(YEAR(D4644),LEFT(D4644,4))</f>
        <v>1877</v>
      </c>
      <c r="F4644" s="1" t="str">
        <f>IF(ISTEXT(D4644),RIGHT(D4644,5),TEXT(D4644,"mm/dd"))</f>
        <v>07/02</v>
      </c>
      <c r="G4644" s="39">
        <f>SUM(MID(E4644,1,1),MID(E4644,2,1),MID(E4644,3,1),MID(E4644,4,1),MID(F4644,1,1),MID(F4644,2,1),MID(F4644,4,1),MID(F4644,5,1))</f>
        <v>32</v>
      </c>
      <c r="H4644" s="41">
        <f>IF(MOD(G4644,9)=0,9,MOD(G4644,9))</f>
        <v>5</v>
      </c>
      <c r="I4644" s="45" t="str">
        <f>IFERROR(MID("日月火水木金土",WEEKDAY(D4644),1),"")</f>
        <v/>
      </c>
      <c r="J4644" s="304" t="s">
        <v>4436</v>
      </c>
      <c r="K4644" s="202" t="str">
        <f>VLOOKUP(F4644,石と花メイン,3,FALSE)</f>
        <v>◇金剛石</v>
      </c>
      <c r="L4644" s="297" t="str">
        <f>VLOOKUP(F4644,石と花メイン,4,FALSE)</f>
        <v>クレマチス【鉄線】</v>
      </c>
      <c r="M4644" s="393">
        <f>IF(OR(MONTH(F4644)&lt;7,AND(MONTH(F4644)=7,DAY(F4644)&lt;=25)),
MOD(SUM((E4644-1901)*365,259),260),
MOD(SUM((E4644-1900)*365,259),260))</f>
        <v>79</v>
      </c>
      <c r="N4644" s="390">
        <f>IF(AND(MONTH(F4644)=7,DAY(F4644)&gt;25),1,
ROUNDDOWN((SUM(VLOOKUP(MONTH(F4644),D暦変換用数値,2,FALSE),DAY(F4644))/28)+1,0))</f>
        <v>13</v>
      </c>
      <c r="O4644" s="205">
        <f>IF(AND(MONTH(F4644)=7,DAY(F4644)&gt;25),DAY(F4644)-25,
MOD((SUM(VLOOKUP(MONTH(F4644),D暦変換用数値,2,FALSE),DAY(F4644))),28)+1)</f>
        <v>6</v>
      </c>
      <c r="P4644" s="406">
        <f>IF(OR(MONTH(F4644)&lt;7,AND(MONTH(F4644)=7,DAY(F4644)&lt;=25)),
MOD(SUM((E4644-1901)*365,(N4644-1)*28,O4644,258),260),
MOD(SUM((E4644-1900)*365,(N4644-1)*28,O4644,258),260))</f>
        <v>160</v>
      </c>
      <c r="Q4644" s="373" t="str">
        <f>VLOOKUP(MOD(P4644,4),色,2,FALSE)</f>
        <v>黄色い</v>
      </c>
      <c r="R4644" s="291" t="str">
        <f>VLOOKUP(MOD(P4644,13),銀河の音,2,FALSE)</f>
        <v>自己存在の</v>
      </c>
      <c r="S4644" s="384" t="str">
        <f>VLOOKUP(MOD(P4644,20),太陽の紋章,2,FALSE)</f>
        <v>太陽</v>
      </c>
      <c r="T4644" s="103" t="s">
        <v>478</v>
      </c>
    </row>
    <row r="4645" spans="1:20">
      <c r="A4645" s="50" t="str">
        <f>VLOOKUP(MOD(E4645,10),十干,2,FALSE)</f>
        <v>己</v>
      </c>
      <c r="B4645" s="199" t="str">
        <f>VLOOKUP(MOD(E4645,12),十二支,3,FALSE)</f>
        <v xml:space="preserve">12 海 </v>
      </c>
      <c r="C4645" s="201" t="str">
        <f>VLOOKUP(F4645,星座,3,TRUE)</f>
        <v xml:space="preserve">10 龍 </v>
      </c>
      <c r="D4645" s="531" t="s">
        <v>1295</v>
      </c>
      <c r="E4645" s="1" t="str">
        <f>IFERROR(YEAR(D4645),LEFT(D4645,4))</f>
        <v>1889</v>
      </c>
      <c r="F4645" s="1" t="str">
        <f>IF(ISTEXT(D4645),RIGHT(D4645,5),TEXT(D4645,"mm/dd"))</f>
        <v>07/05</v>
      </c>
      <c r="G4645" s="39">
        <f>SUM(MID(E4645,1,1),MID(E4645,2,1),MID(E4645,3,1),MID(E4645,4,1),MID(F4645,1,1),MID(F4645,2,1),MID(F4645,4,1),MID(F4645,5,1))</f>
        <v>38</v>
      </c>
      <c r="H4645" s="41">
        <f>IF(MOD(G4645,9)=0,9,MOD(G4645,9))</f>
        <v>2</v>
      </c>
      <c r="I4645" s="45" t="str">
        <f>IFERROR(MID("日月火水木金土",WEEKDAY(D4645),1),"")</f>
        <v/>
      </c>
      <c r="J4645" s="304" t="s">
        <v>4437</v>
      </c>
      <c r="K4645" s="202" t="str">
        <f>VLOOKUP(F4645,石と花メイン,3,FALSE)</f>
        <v>◆翠玉</v>
      </c>
      <c r="L4645" s="297" t="str">
        <f>VLOOKUP(F4645,石と花メイン,4,FALSE)</f>
        <v>ラベンダー</v>
      </c>
      <c r="M4645" s="393">
        <f>IF(OR(MONTH(F4645)&lt;7,AND(MONTH(F4645)=7,DAY(F4645)&lt;=25)),
MOD(SUM((E4645-1901)*365,259),260),
MOD(SUM((E4645-1900)*365,259),260))</f>
        <v>39</v>
      </c>
      <c r="N4645" s="390">
        <f>IF(AND(MONTH(F4645)=7,DAY(F4645)&gt;25),1,
ROUNDDOWN((SUM(VLOOKUP(MONTH(F4645),D暦変換用数値,2,FALSE),DAY(F4645))/28)+1,0))</f>
        <v>13</v>
      </c>
      <c r="O4645" s="205">
        <f>IF(AND(MONTH(F4645)=7,DAY(F4645)&gt;25),DAY(F4645)-25,
MOD((SUM(VLOOKUP(MONTH(F4645),D暦変換用数値,2,FALSE),DAY(F4645))),28)+1)</f>
        <v>9</v>
      </c>
      <c r="P4645" s="406">
        <f>IF(OR(MONTH(F4645)&lt;7,AND(MONTH(F4645)=7,DAY(F4645)&lt;=25)),
MOD(SUM((E4645-1901)*365,(N4645-1)*28,O4645,258),260),
MOD(SUM((E4645-1900)*365,(N4645-1)*28,O4645,258),260))</f>
        <v>123</v>
      </c>
      <c r="Q4645" s="374" t="str">
        <f>VLOOKUP(MOD(P4645,4),色,2,FALSE)</f>
        <v>青い</v>
      </c>
      <c r="R4645" s="292" t="str">
        <f>VLOOKUP(MOD(P4645,13),銀河の音,2,FALSE)</f>
        <v>律動の</v>
      </c>
      <c r="S4645" s="385" t="str">
        <f>VLOOKUP(MOD(P4645,20),太陽の紋章,2,FALSE)</f>
        <v>夜</v>
      </c>
      <c r="T4645" s="103" t="s">
        <v>1296</v>
      </c>
    </row>
    <row r="4646" spans="1:20">
      <c r="A4646" s="50" t="str">
        <f>VLOOKUP(MOD(E4646,10),十干,2,FALSE)</f>
        <v>辛</v>
      </c>
      <c r="B4646" s="199" t="str">
        <f>VLOOKUP(MOD(E4646,12),十二支,3,FALSE)</f>
        <v xml:space="preserve">12 海 </v>
      </c>
      <c r="C4646" s="201" t="str">
        <f>VLOOKUP(F4646,星座,3,TRUE)</f>
        <v xml:space="preserve">11 木 </v>
      </c>
      <c r="D4646" s="531">
        <v>705</v>
      </c>
      <c r="E4646" s="1">
        <f>IFERROR(YEAR(D4646),LEFT(D4646,4))</f>
        <v>1901</v>
      </c>
      <c r="F4646" s="1" t="str">
        <f>IF(ISTEXT(D4646),RIGHT(D4646,5),TEXT(D4646,"mm/dd"))</f>
        <v>12/05</v>
      </c>
      <c r="G4646" s="39">
        <f>SUM(MID(E4646,1,1),MID(E4646,2,1),MID(E4646,3,1),MID(E4646,4,1),MID(F4646,1,1),MID(F4646,2,1),MID(F4646,4,1),MID(F4646,5,1))</f>
        <v>19</v>
      </c>
      <c r="H4646" s="41">
        <f>IF(MOD(G4646,9)=0,9,MOD(G4646,9))</f>
        <v>1</v>
      </c>
      <c r="I4646" s="45" t="str">
        <f>IFERROR(MID("日月火水木金土",WEEKDAY(D4646),1),"")</f>
        <v>木</v>
      </c>
      <c r="J4646" s="304" t="s">
        <v>3038</v>
      </c>
      <c r="K4646" s="202" t="str">
        <f>VLOOKUP(F4646,石と花メイン,3,FALSE)</f>
        <v>■瑪瑙</v>
      </c>
      <c r="L4646" s="297" t="str">
        <f>VLOOKUP(F4646,石と花メイン,4,FALSE)</f>
        <v>ドラセナ【竜血樹】</v>
      </c>
      <c r="M4646" s="393">
        <f>IF(OR(MONTH(F4646)&lt;7,AND(MONTH(F4646)=7,DAY(F4646)&lt;=25)),
MOD(SUM((E4646-1901)*365,259),260),
MOD(SUM((E4646-1900)*365,259),260))</f>
        <v>104</v>
      </c>
      <c r="N4646" s="390">
        <f>IF(AND(MONTH(F4646)=7,DAY(F4646)&gt;25),1,
ROUNDDOWN((SUM(VLOOKUP(MONTH(F4646),D暦変換用数値,2,FALSE),DAY(F4646))/28)+1,0))</f>
        <v>5</v>
      </c>
      <c r="O4646" s="205">
        <f>IF(AND(MONTH(F4646)=7,DAY(F4646)&gt;25),DAY(F4646)-25,
MOD((SUM(VLOOKUP(MONTH(F4646),D暦変換用数値,2,FALSE),DAY(F4646))),28)+1)</f>
        <v>21</v>
      </c>
      <c r="P4646" s="406">
        <f>IF(OR(MONTH(F4646)&lt;7,AND(MONTH(F4646)=7,DAY(F4646)&lt;=25)),
MOD(SUM((E4646-1901)*365,(N4646-1)*28,O4646,258),260),
MOD(SUM((E4646-1900)*365,(N4646-1)*28,O4646,258),260))</f>
        <v>236</v>
      </c>
      <c r="Q4646" s="373" t="str">
        <f>VLOOKUP(MOD(P4646,4),色,2,FALSE)</f>
        <v>黄色い</v>
      </c>
      <c r="R4646" s="291" t="str">
        <f>VLOOKUP(MOD(P4646,13),銀河の音,2,FALSE)</f>
        <v>月の</v>
      </c>
      <c r="S4646" s="384" t="str">
        <f>VLOOKUP(MOD(P4646,20),太陽の紋章,2,FALSE)</f>
        <v>戦士</v>
      </c>
      <c r="T4646" s="103" t="s">
        <v>3890</v>
      </c>
    </row>
    <row r="4647" spans="1:20">
      <c r="A4647" s="50" t="str">
        <f>VLOOKUP(MOD(E4647,10),十干,2,FALSE)</f>
        <v>乙</v>
      </c>
      <c r="B4647" s="199" t="str">
        <f>VLOOKUP(MOD(E4647,12),十二支,3,FALSE)</f>
        <v xml:space="preserve">12 海 </v>
      </c>
      <c r="C4647" s="201" t="str">
        <f>VLOOKUP(F4647,星座,3,TRUE)</f>
        <v xml:space="preserve">11 木 </v>
      </c>
      <c r="D4647" s="531">
        <v>9469</v>
      </c>
      <c r="E4647" s="1">
        <f>IFERROR(YEAR(D4647),LEFT(D4647,4))</f>
        <v>1925</v>
      </c>
      <c r="F4647" s="1" t="str">
        <f>IF(ISTEXT(D4647),RIGHT(D4647,5),TEXT(D4647,"mm/dd"))</f>
        <v>12/03</v>
      </c>
      <c r="G4647" s="39">
        <f>SUM(MID(E4647,1,1),MID(E4647,2,1),MID(E4647,3,1),MID(E4647,4,1),MID(F4647,1,1),MID(F4647,2,1),MID(F4647,4,1),MID(F4647,5,1))</f>
        <v>23</v>
      </c>
      <c r="H4647" s="41">
        <f>IF(MOD(G4647,9)=0,9,MOD(G4647,9))</f>
        <v>5</v>
      </c>
      <c r="I4647" s="45" t="str">
        <f>IFERROR(MID("日月火水木金土",WEEKDAY(D4647),1),"")</f>
        <v>木</v>
      </c>
      <c r="J4647" s="304" t="s">
        <v>3039</v>
      </c>
      <c r="K4647" s="202" t="str">
        <f>VLOOKUP(F4647,石と花メイン,3,FALSE)</f>
        <v>◆紅玉</v>
      </c>
      <c r="L4647" s="297" t="str">
        <f>VLOOKUP(F4647,石と花メイン,4,FALSE)</f>
        <v>ピラカンサ【常盤山査子】</v>
      </c>
      <c r="M4647" s="393">
        <f>IF(OR(MONTH(F4647)&lt;7,AND(MONTH(F4647)=7,DAY(F4647)&lt;=25)),
MOD(SUM((E4647-1901)*365,259),260),
MOD(SUM((E4647-1900)*365,259),260))</f>
        <v>24</v>
      </c>
      <c r="N4647" s="390">
        <f>IF(AND(MONTH(F4647)=7,DAY(F4647)&gt;25),1,
ROUNDDOWN((SUM(VLOOKUP(MONTH(F4647),D暦変換用数値,2,FALSE),DAY(F4647))/28)+1,0))</f>
        <v>5</v>
      </c>
      <c r="O4647" s="205">
        <f>IF(AND(MONTH(F4647)=7,DAY(F4647)&gt;25),DAY(F4647)-25,
MOD((SUM(VLOOKUP(MONTH(F4647),D暦変換用数値,2,FALSE),DAY(F4647))),28)+1)</f>
        <v>19</v>
      </c>
      <c r="P4647" s="406">
        <f>IF(OR(MONTH(F4647)&lt;7,AND(MONTH(F4647)=7,DAY(F4647)&lt;=25)),
MOD(SUM((E4647-1901)*365,(N4647-1)*28,O4647,258),260),
MOD(SUM((E4647-1900)*365,(N4647-1)*28,O4647,258),260))</f>
        <v>154</v>
      </c>
      <c r="Q4647" s="375" t="str">
        <f>VLOOKUP(MOD(P4647,4),色,2,FALSE)</f>
        <v>白い</v>
      </c>
      <c r="R4647" s="293" t="str">
        <f>VLOOKUP(MOD(P4647,13),銀河の音,2,FALSE)</f>
        <v>スペクトルの</v>
      </c>
      <c r="S4647" s="386" t="str">
        <f>VLOOKUP(MOD(P4647,20),太陽の紋章,2,FALSE)</f>
        <v>魔法使い</v>
      </c>
      <c r="T4647" s="99" t="s">
        <v>3891</v>
      </c>
    </row>
    <row r="4648" spans="1:20">
      <c r="A4648" s="50" t="str">
        <f>VLOOKUP(MOD(E4648,10),十干,2,FALSE)</f>
        <v>己</v>
      </c>
      <c r="B4648" s="199" t="str">
        <f>VLOOKUP(MOD(E4648,12),十二支,3,FALSE)</f>
        <v xml:space="preserve">12 海 </v>
      </c>
      <c r="C4648" s="201" t="str">
        <f>VLOOKUP(F4648,星座,3,TRUE)</f>
        <v xml:space="preserve">11 木 </v>
      </c>
      <c r="D4648" s="531">
        <v>18232</v>
      </c>
      <c r="E4648" s="1">
        <f>IFERROR(YEAR(D4648),LEFT(D4648,4))</f>
        <v>1949</v>
      </c>
      <c r="F4648" s="1" t="str">
        <f>IF(ISTEXT(D4648),RIGHT(D4648,5),TEXT(D4648,"mm/dd"))</f>
        <v>11/30</v>
      </c>
      <c r="G4648" s="39">
        <f>SUM(MID(E4648,1,1),MID(E4648,2,1),MID(E4648,3,1),MID(E4648,4,1),MID(F4648,1,1),MID(F4648,2,1),MID(F4648,4,1),MID(F4648,5,1))</f>
        <v>28</v>
      </c>
      <c r="H4648" s="41">
        <f>IF(MOD(G4648,9)=0,9,MOD(G4648,9))</f>
        <v>1</v>
      </c>
      <c r="I4648" s="45" t="str">
        <f>IFERROR(MID("日月火水木金土",WEEKDAY(D4648),1),"")</f>
        <v>水</v>
      </c>
      <c r="J4648" s="304" t="s">
        <v>3040</v>
      </c>
      <c r="K4648" s="202" t="str">
        <f>VLOOKUP(F4648,石と花メイン,3,FALSE)</f>
        <v>◇金剛石</v>
      </c>
      <c r="L4648" s="297" t="str">
        <f>VLOOKUP(F4648,石と花メイン,4,FALSE)</f>
        <v>敦盛草</v>
      </c>
      <c r="M4648" s="393">
        <f>IF(OR(MONTH(F4648)&lt;7,AND(MONTH(F4648)=7,DAY(F4648)&lt;=25)),
MOD(SUM((E4648-1901)*365,259),260),
MOD(SUM((E4648-1900)*365,259),260))</f>
        <v>204</v>
      </c>
      <c r="N4648" s="390">
        <f>IF(AND(MONTH(F4648)=7,DAY(F4648)&gt;25),1,
ROUNDDOWN((SUM(VLOOKUP(MONTH(F4648),D暦変換用数値,2,FALSE),DAY(F4648))/28)+1,0))</f>
        <v>5</v>
      </c>
      <c r="O4648" s="205">
        <f>IF(AND(MONTH(F4648)=7,DAY(F4648)&gt;25),DAY(F4648)-25,
MOD((SUM(VLOOKUP(MONTH(F4648),D暦変換用数値,2,FALSE),DAY(F4648))),28)+1)</f>
        <v>16</v>
      </c>
      <c r="P4648" s="406">
        <f>IF(OR(MONTH(F4648)&lt;7,AND(MONTH(F4648)=7,DAY(F4648)&lt;=25)),
MOD(SUM((E4648-1901)*365,(N4648-1)*28,O4648,258),260),
MOD(SUM((E4648-1900)*365,(N4648-1)*28,O4648,258),260))</f>
        <v>71</v>
      </c>
      <c r="Q4648" s="374" t="str">
        <f>VLOOKUP(MOD(P4648,4),色,2,FALSE)</f>
        <v>青い</v>
      </c>
      <c r="R4648" s="292" t="str">
        <f>VLOOKUP(MOD(P4648,13),銀河の音,2,FALSE)</f>
        <v>律動の</v>
      </c>
      <c r="S4648" s="385" t="str">
        <f>VLOOKUP(MOD(P4648,20),太陽の紋章,2,FALSE)</f>
        <v>猿</v>
      </c>
      <c r="T4648" s="97" t="s">
        <v>4539</v>
      </c>
    </row>
    <row r="4649" spans="1:20">
      <c r="A4649" s="50" t="str">
        <f>VLOOKUP(MOD(E4649,10),十干,2,FALSE)</f>
        <v>己</v>
      </c>
      <c r="B4649" s="199" t="str">
        <f>VLOOKUP(MOD(E4649,12),十二支,3,FALSE)</f>
        <v xml:space="preserve">12 海 </v>
      </c>
      <c r="C4649" s="201" t="str">
        <f>VLOOKUP(F4649,星座,3,TRUE)</f>
        <v xml:space="preserve">11 木 </v>
      </c>
      <c r="D4649" s="531">
        <v>18248</v>
      </c>
      <c r="E4649" s="1">
        <f>IFERROR(YEAR(D4649),LEFT(D4649,4))</f>
        <v>1949</v>
      </c>
      <c r="F4649" s="1" t="str">
        <f>IF(ISTEXT(D4649),RIGHT(D4649,5),TEXT(D4649,"mm/dd"))</f>
        <v>12/16</v>
      </c>
      <c r="G4649" s="39">
        <f>SUM(MID(E4649,1,1),MID(E4649,2,1),MID(E4649,3,1),MID(E4649,4,1),MID(F4649,1,1),MID(F4649,2,1),MID(F4649,4,1),MID(F4649,5,1))</f>
        <v>33</v>
      </c>
      <c r="H4649" s="41">
        <f>IF(MOD(G4649,9)=0,9,MOD(G4649,9))</f>
        <v>6</v>
      </c>
      <c r="I4649" s="45" t="str">
        <f>IFERROR(MID("日月火水木金土",WEEKDAY(D4649),1),"")</f>
        <v>金</v>
      </c>
      <c r="J4649" s="304" t="s">
        <v>3041</v>
      </c>
      <c r="K4649" s="202" t="str">
        <f>VLOOKUP(F4649,石と花メイン,3,FALSE)</f>
        <v>●珪孔雀石</v>
      </c>
      <c r="L4649" s="297" t="str">
        <f>VLOOKUP(F4649,石と花メイン,4,FALSE)</f>
        <v>胡桃</v>
      </c>
      <c r="M4649" s="393">
        <f>IF(OR(MONTH(F4649)&lt;7,AND(MONTH(F4649)=7,DAY(F4649)&lt;=25)),
MOD(SUM((E4649-1901)*365,259),260),
MOD(SUM((E4649-1900)*365,259),260))</f>
        <v>204</v>
      </c>
      <c r="N4649" s="390">
        <f>IF(AND(MONTH(F4649)=7,DAY(F4649)&gt;25),1,
ROUNDDOWN((SUM(VLOOKUP(MONTH(F4649),D暦変換用数値,2,FALSE),DAY(F4649))/28)+1,0))</f>
        <v>6</v>
      </c>
      <c r="O4649" s="205">
        <f>IF(AND(MONTH(F4649)=7,DAY(F4649)&gt;25),DAY(F4649)-25,
MOD((SUM(VLOOKUP(MONTH(F4649),D暦変換用数値,2,FALSE),DAY(F4649))),28)+1)</f>
        <v>4</v>
      </c>
      <c r="P4649" s="406">
        <f>IF(OR(MONTH(F4649)&lt;7,AND(MONTH(F4649)=7,DAY(F4649)&lt;=25)),
MOD(SUM((E4649-1901)*365,(N4649-1)*28,O4649,258),260),
MOD(SUM((E4649-1900)*365,(N4649-1)*28,O4649,258),260))</f>
        <v>87</v>
      </c>
      <c r="Q4649" s="374" t="str">
        <f>VLOOKUP(MOD(P4649,4),色,2,FALSE)</f>
        <v>青い</v>
      </c>
      <c r="R4649" s="292" t="str">
        <f>VLOOKUP(MOD(P4649,13),銀河の音,2,FALSE)</f>
        <v>太陽の</v>
      </c>
      <c r="S4649" s="385" t="str">
        <f>VLOOKUP(MOD(P4649,20),太陽の紋章,2,FALSE)</f>
        <v>手</v>
      </c>
      <c r="T4649" s="98" t="s">
        <v>3736</v>
      </c>
    </row>
    <row r="4650" spans="1:20">
      <c r="A4650" s="334" t="str">
        <f>VLOOKUP(MOD(E4650,10),十干,2,FALSE)</f>
        <v>辛</v>
      </c>
      <c r="B4650" s="331" t="str">
        <f>VLOOKUP(MOD(E4650,12),十二支,3,FALSE)</f>
        <v xml:space="preserve">12 海 </v>
      </c>
      <c r="C4650" s="336" t="str">
        <f>VLOOKUP(F4650,星座,3,TRUE)</f>
        <v xml:space="preserve">11 木 </v>
      </c>
      <c r="D4650" s="540">
        <v>22614</v>
      </c>
      <c r="E4650" s="131">
        <f>IFERROR(YEAR(D4650),LEFT(D4650,4))</f>
        <v>1961</v>
      </c>
      <c r="F4650" s="538" t="str">
        <f>IF(ISTEXT(D4650),RIGHT(D4650,5),TEXT(D4650,"mm/dd"))</f>
        <v>11/29</v>
      </c>
      <c r="G4650" s="133">
        <f>SUM(MID(E4650,1,1),MID(E4650,2,1),MID(E4650,3,1),MID(E4650,4,1),MID(F4650,1,1),MID(F4650,2,1),MID(F4650,4,1),MID(F4650,5,1))</f>
        <v>30</v>
      </c>
      <c r="H4650" s="133">
        <f>IF(MOD(G4650,9)=0,9,MOD(G4650,9))</f>
        <v>3</v>
      </c>
      <c r="I4650" s="131" t="str">
        <f>IFERROR(MID("日月火水木金土",WEEKDAY(D4650),1),"")</f>
        <v>水</v>
      </c>
      <c r="J4650" s="306" t="s">
        <v>9329</v>
      </c>
      <c r="K4650" s="335" t="str">
        <f>VLOOKUP(F4650,石と花メイン,3,FALSE)</f>
        <v>◆青玉</v>
      </c>
      <c r="L4650" s="302" t="str">
        <f>VLOOKUP(F4650,石と花メイン,4,FALSE)</f>
        <v>茶【茶の木】</v>
      </c>
      <c r="M4650" s="396">
        <f>IF(OR(MONTH(F4650)&lt;7,AND(MONTH(F4650)=7,DAY(F4650)&lt;=25)),
MOD(SUM((E4650-1901)*365,259),260),
MOD(SUM((E4650-1900)*365,259),260))</f>
        <v>164</v>
      </c>
      <c r="N4650" s="335">
        <f>IF(AND(MONTH(F4650)=7,DAY(F4650)&gt;25),1,
ROUNDDOWN((SUM(VLOOKUP(MONTH(F4650),D暦変換用数値,2,FALSE),DAY(F4650))/28)+1,0))</f>
        <v>5</v>
      </c>
      <c r="O4650" s="132">
        <f>IF(AND(MONTH(F4650)=7,DAY(F4650)&gt;25),DAY(F4650)-25,
MOD((SUM(VLOOKUP(MONTH(F4650),D暦変換用数値,2,FALSE),DAY(F4650))),28)+1)</f>
        <v>15</v>
      </c>
      <c r="P4650" s="404">
        <f>IF(OR(MONTH(F4650)&lt;7,AND(MONTH(F4650)=7,DAY(F4650)&lt;=25)),
MOD(SUM((E4650-1901)*365,(N4650-1)*28,O4650,258),260),
MOD(SUM((E4650-1900)*365,(N4650-1)*28,O4650,258),260))</f>
        <v>30</v>
      </c>
      <c r="Q4650" s="376" t="str">
        <f>VLOOKUP(MOD(P4650,4),色,2,FALSE)</f>
        <v>白い</v>
      </c>
      <c r="R4650" s="333" t="str">
        <f>VLOOKUP(MOD(P4650,13),銀河の音,2,FALSE)</f>
        <v>自己存在の</v>
      </c>
      <c r="S4650" s="387" t="str">
        <f>VLOOKUP(MOD(P4650,20),太陽の紋章,2,FALSE)</f>
        <v>犬</v>
      </c>
      <c r="T4650" s="119" t="s">
        <v>9327</v>
      </c>
    </row>
    <row r="4651" spans="1:20">
      <c r="A4651" s="49" t="str">
        <f>VLOOKUP(MOD(E4651,10),十干,2,FALSE)</f>
        <v>辛</v>
      </c>
      <c r="B4651" s="199" t="str">
        <f>VLOOKUP(MOD(E4651,12),十二支,3,FALSE)</f>
        <v xml:space="preserve">12 海 </v>
      </c>
      <c r="C4651" s="201" t="str">
        <f>VLOOKUP(F4651,星座,3,TRUE)</f>
        <v xml:space="preserve">11 木 </v>
      </c>
      <c r="D4651" s="535">
        <v>22616</v>
      </c>
      <c r="E4651" s="45">
        <f>IFERROR(YEAR(D4651),LEFT(D4651,4))</f>
        <v>1961</v>
      </c>
      <c r="F4651" s="45" t="str">
        <f>IF(ISTEXT(D4651),RIGHT(D4651,5),TEXT(D4651,"mm/dd"))</f>
        <v>12/01</v>
      </c>
      <c r="G4651" s="41">
        <f>SUM(MID(E4651,1,1),MID(E4651,2,1),MID(E4651,3,1),MID(E4651,4,1),MID(F4651,1,1),MID(F4651,2,1),MID(F4651,4,1),MID(F4651,5,1))</f>
        <v>21</v>
      </c>
      <c r="H4651" s="41">
        <f>IF(MOD(G4651,9)=0,9,MOD(G4651,9))</f>
        <v>3</v>
      </c>
      <c r="I4651" s="45" t="str">
        <f>IFERROR(MID("日月火水木金土",WEEKDAY(D4651),1),"")</f>
        <v>金</v>
      </c>
      <c r="J4651" s="305" t="s">
        <v>4970</v>
      </c>
      <c r="K4651" s="203" t="str">
        <f>VLOOKUP(F4651,石と花メイン,3,FALSE)</f>
        <v>●土耳古石</v>
      </c>
      <c r="L4651" s="298" t="str">
        <f>VLOOKUP(F4651,石と花メイン,4,FALSE)</f>
        <v>蓬菊【タンジー】</v>
      </c>
      <c r="M4651" s="394">
        <f>IF(OR(MONTH(F4651)&lt;7,AND(MONTH(F4651)=7,DAY(F4651)&lt;=25)),
MOD(SUM((E4651-1901)*365,259),260),
MOD(SUM((E4651-1900)*365,259),260))</f>
        <v>164</v>
      </c>
      <c r="N4651" s="391">
        <f>IF(AND(MONTH(F4651)=7,DAY(F4651)&gt;25),1,
ROUNDDOWN((SUM(VLOOKUP(MONTH(F4651),D暦変換用数値,2,FALSE),DAY(F4651))/28)+1,0))</f>
        <v>5</v>
      </c>
      <c r="O4651" s="46">
        <f>IF(AND(MONTH(F4651)=7,DAY(F4651)&gt;25),DAY(F4651)-25,
MOD((SUM(VLOOKUP(MONTH(F4651),D暦変換用数値,2,FALSE),DAY(F4651))),28)+1)</f>
        <v>17</v>
      </c>
      <c r="P4651" s="407">
        <f>IF(OR(MONTH(F4651)&lt;7,AND(MONTH(F4651)=7,DAY(F4651)&lt;=25)),
MOD(SUM((E4651-1901)*365,(N4651-1)*28,O4651,258),260),
MOD(SUM((E4651-1900)*365,(N4651-1)*28,O4651,258),260))</f>
        <v>32</v>
      </c>
      <c r="Q4651" s="373" t="str">
        <f>VLOOKUP(MOD(P4651,4),色,2,FALSE)</f>
        <v>黄色い</v>
      </c>
      <c r="R4651" s="291" t="str">
        <f>VLOOKUP(MOD(P4651,13),銀河の音,2,FALSE)</f>
        <v>律動の</v>
      </c>
      <c r="S4651" s="384" t="str">
        <f>VLOOKUP(MOD(P4651,20),太陽の紋章,2,FALSE)</f>
        <v>人</v>
      </c>
      <c r="T4651" s="94" t="s">
        <v>4971</v>
      </c>
    </row>
    <row r="4652" spans="1:20">
      <c r="A4652" s="282" t="str">
        <f>VLOOKUP(MOD(E4652,10),十干,2,FALSE)</f>
        <v>癸</v>
      </c>
      <c r="B4652" s="283" t="str">
        <f>VLOOKUP(MOD(E4652,12),十二支,3,FALSE)</f>
        <v xml:space="preserve">12 海 </v>
      </c>
      <c r="C4652" s="287" t="str">
        <f>VLOOKUP(F4652,星座,3,TRUE)</f>
        <v xml:space="preserve">11 木 </v>
      </c>
      <c r="D4652" s="533">
        <v>26994</v>
      </c>
      <c r="E4652" s="83">
        <f>IFERROR(YEAR(D4652),LEFT(D4652,4))</f>
        <v>1973</v>
      </c>
      <c r="F4652" s="83" t="str">
        <f>IF(ISTEXT(D4652),RIGHT(D4652,5),TEXT(D4652,"mm/dd"))</f>
        <v>11/26</v>
      </c>
      <c r="G4652" s="88">
        <f>SUM(MID(E4652,1,1),MID(E4652,2,1),MID(E4652,3,1),MID(E4652,4,1),MID(F4652,1,1),MID(F4652,2,1),MID(F4652,4,1),MID(F4652,5,1))</f>
        <v>30</v>
      </c>
      <c r="H4652" s="88">
        <f>IF(MOD(G4652,9)=0,9,MOD(G4652,9))</f>
        <v>3</v>
      </c>
      <c r="I4652" s="83" t="str">
        <f>IFERROR(MID("日月火水木金土",WEEKDAY(D4652),1),"")</f>
        <v>月</v>
      </c>
      <c r="J4652" s="303" t="s">
        <v>1235</v>
      </c>
      <c r="K4652" s="87" t="str">
        <f>VLOOKUP(F4652,石と花メイン,3,FALSE)</f>
        <v>■赤縞瑪瑙</v>
      </c>
      <c r="L4652" s="296" t="str">
        <f>VLOOKUP(F4652,石と花メイン,4,FALSE)</f>
        <v>鋸草【アキレア】</v>
      </c>
      <c r="M4652" s="392">
        <f>IF(OR(MONTH(F4652)&lt;7,AND(MONTH(F4652)=7,DAY(F4652)&lt;=25)),
MOD(SUM((E4652-1901)*365,259),260),
MOD(SUM((E4652-1900)*365,259),260))</f>
        <v>124</v>
      </c>
      <c r="N4652" s="330">
        <f>IF(AND(MONTH(F4652)=7,DAY(F4652)&gt;25),1,
ROUNDDOWN((SUM(VLOOKUP(MONTH(F4652),D暦変換用数値,2,FALSE),DAY(F4652))/28)+1,0))</f>
        <v>5</v>
      </c>
      <c r="O4652" s="84">
        <f>IF(AND(MONTH(F4652)=7,DAY(F4652)&gt;25),DAY(F4652)-25,
MOD((SUM(VLOOKUP(MONTH(F4652),D暦変換用数値,2,FALSE),DAY(F4652))),28)+1)</f>
        <v>12</v>
      </c>
      <c r="P4652" s="405">
        <f>IF(OR(MONTH(F4652)&lt;7,AND(MONTH(F4652)=7,DAY(F4652)&lt;=25)),
MOD(SUM((E4652-1901)*365,(N4652-1)*28,O4652,258),260),
MOD(SUM((E4652-1900)*365,(N4652-1)*28,O4652,258),260))</f>
        <v>247</v>
      </c>
      <c r="Q4652" s="371" t="str">
        <f>VLOOKUP(MOD(P4652,4),色,2,FALSE)</f>
        <v>青い</v>
      </c>
      <c r="R4652" s="289" t="str">
        <f>VLOOKUP(MOD(P4652,13),銀河の音,2,FALSE)</f>
        <v>宇宙の</v>
      </c>
      <c r="S4652" s="382" t="str">
        <f>VLOOKUP(MOD(P4652,20),太陽の紋章,2,FALSE)</f>
        <v>手</v>
      </c>
      <c r="T4652" s="92" t="s">
        <v>5736</v>
      </c>
    </row>
    <row r="4653" spans="1:20">
      <c r="A4653" s="50" t="str">
        <f>VLOOKUP(MOD(E4653,10),十干,2,FALSE)</f>
        <v>癸</v>
      </c>
      <c r="B4653" s="199" t="str">
        <f>VLOOKUP(MOD(E4653,12),十二支,3,FALSE)</f>
        <v xml:space="preserve">12 海 </v>
      </c>
      <c r="C4653" s="201" t="str">
        <f>VLOOKUP(F4653,星座,3,TRUE)</f>
        <v xml:space="preserve">11 木 </v>
      </c>
      <c r="D4653" s="531">
        <v>26995</v>
      </c>
      <c r="E4653" s="1">
        <f>IFERROR(YEAR(D4653),LEFT(D4653,4))</f>
        <v>1973</v>
      </c>
      <c r="F4653" s="1" t="str">
        <f>IF(ISTEXT(D4653),RIGHT(D4653,5),TEXT(D4653,"mm/dd"))</f>
        <v>11/27</v>
      </c>
      <c r="G4653" s="39">
        <f>SUM(MID(E4653,1,1),MID(E4653,2,1),MID(E4653,3,1),MID(E4653,4,1),MID(F4653,1,1),MID(F4653,2,1),MID(F4653,4,1),MID(F4653,5,1))</f>
        <v>31</v>
      </c>
      <c r="H4653" s="41">
        <f>IF(MOD(G4653,9)=0,9,MOD(G4653,9))</f>
        <v>4</v>
      </c>
      <c r="I4653" s="45" t="str">
        <f>IFERROR(MID("日月火水木金土",WEEKDAY(D4653),1),"")</f>
        <v>火</v>
      </c>
      <c r="J4653" s="304" t="s">
        <v>4799</v>
      </c>
      <c r="K4653" s="202" t="str">
        <f>VLOOKUP(F4653,石と花メイン,3,FALSE)</f>
        <v>◆紅玉</v>
      </c>
      <c r="L4653" s="297" t="str">
        <f>VLOOKUP(F4653,石と花メイン,4,FALSE)</f>
        <v>蛇の髭【竜の髭】</v>
      </c>
      <c r="M4653" s="393">
        <f>IF(OR(MONTH(F4653)&lt;7,AND(MONTH(F4653)=7,DAY(F4653)&lt;=25)),
MOD(SUM((E4653-1901)*365,259),260),
MOD(SUM((E4653-1900)*365,259),260))</f>
        <v>124</v>
      </c>
      <c r="N4653" s="390">
        <f>IF(AND(MONTH(F4653)=7,DAY(F4653)&gt;25),1,
ROUNDDOWN((SUM(VLOOKUP(MONTH(F4653),D暦変換用数値,2,FALSE),DAY(F4653))/28)+1,0))</f>
        <v>5</v>
      </c>
      <c r="O4653" s="205">
        <f>IF(AND(MONTH(F4653)=7,DAY(F4653)&gt;25),DAY(F4653)-25,
MOD((SUM(VLOOKUP(MONTH(F4653),D暦変換用数値,2,FALSE),DAY(F4653))),28)+1)</f>
        <v>13</v>
      </c>
      <c r="P4653" s="406">
        <f>IF(OR(MONTH(F4653)&lt;7,AND(MONTH(F4653)=7,DAY(F4653)&lt;=25)),
MOD(SUM((E4653-1901)*365,(N4653-1)*28,O4653,258),260),
MOD(SUM((E4653-1900)*365,(N4653-1)*28,O4653,258),260))</f>
        <v>248</v>
      </c>
      <c r="Q4653" s="373" t="str">
        <f>VLOOKUP(MOD(P4653,4),色,2,FALSE)</f>
        <v>黄色い</v>
      </c>
      <c r="R4653" s="291" t="str">
        <f>VLOOKUP(MOD(P4653,13),銀河の音,2,FALSE)</f>
        <v>磁気の</v>
      </c>
      <c r="S4653" s="384" t="str">
        <f>VLOOKUP(MOD(P4653,20),太陽の紋章,2,FALSE)</f>
        <v>星</v>
      </c>
      <c r="T4653" s="98" t="s">
        <v>3736</v>
      </c>
    </row>
    <row r="4654" spans="1:20">
      <c r="A4654" s="50" t="str">
        <f>VLOOKUP(MOD(E4654,10),十干,2,FALSE)</f>
        <v>癸</v>
      </c>
      <c r="B4654" s="199" t="str">
        <f>VLOOKUP(MOD(E4654,12),十二支,3,FALSE)</f>
        <v xml:space="preserve">12 海 </v>
      </c>
      <c r="C4654" s="201" t="str">
        <f>VLOOKUP(F4654,星座,3,TRUE)</f>
        <v xml:space="preserve">11 木 </v>
      </c>
      <c r="D4654" s="531">
        <v>26999</v>
      </c>
      <c r="E4654" s="1">
        <f>IFERROR(YEAR(D4654),LEFT(D4654,4))</f>
        <v>1973</v>
      </c>
      <c r="F4654" s="1" t="str">
        <f>IF(ISTEXT(D4654),RIGHT(D4654,5),TEXT(D4654,"mm/dd"))</f>
        <v>12/01</v>
      </c>
      <c r="G4654" s="39">
        <f>SUM(MID(E4654,1,1),MID(E4654,2,1),MID(E4654,3,1),MID(E4654,4,1),MID(F4654,1,1),MID(F4654,2,1),MID(F4654,4,1),MID(F4654,5,1))</f>
        <v>24</v>
      </c>
      <c r="H4654" s="41">
        <f>IF(MOD(G4654,9)=0,9,MOD(G4654,9))</f>
        <v>6</v>
      </c>
      <c r="I4654" s="45" t="str">
        <f>IFERROR(MID("日月火水木金土",WEEKDAY(D4654),1),"")</f>
        <v>土</v>
      </c>
      <c r="J4654" s="304" t="s">
        <v>5391</v>
      </c>
      <c r="K4654" s="202" t="str">
        <f>VLOOKUP(F4654,石と花メイン,3,FALSE)</f>
        <v>●土耳古石</v>
      </c>
      <c r="L4654" s="297" t="str">
        <f>VLOOKUP(F4654,石と花メイン,4,FALSE)</f>
        <v>蓬菊【タンジー】</v>
      </c>
      <c r="M4654" s="393">
        <f>IF(OR(MONTH(F4654)&lt;7,AND(MONTH(F4654)=7,DAY(F4654)&lt;=25)),
MOD(SUM((E4654-1901)*365,259),260),
MOD(SUM((E4654-1900)*365,259),260))</f>
        <v>124</v>
      </c>
      <c r="N4654" s="390">
        <f>IF(AND(MONTH(F4654)=7,DAY(F4654)&gt;25),1,
ROUNDDOWN((SUM(VLOOKUP(MONTH(F4654),D暦変換用数値,2,FALSE),DAY(F4654))/28)+1,0))</f>
        <v>5</v>
      </c>
      <c r="O4654" s="205">
        <f>IF(AND(MONTH(F4654)=7,DAY(F4654)&gt;25),DAY(F4654)-25,
MOD((SUM(VLOOKUP(MONTH(F4654),D暦変換用数値,2,FALSE),DAY(F4654))),28)+1)</f>
        <v>17</v>
      </c>
      <c r="P4654" s="406">
        <f>IF(OR(MONTH(F4654)&lt;7,AND(MONTH(F4654)=7,DAY(F4654)&lt;=25)),
MOD(SUM((E4654-1901)*365,(N4654-1)*28,O4654,258),260),
MOD(SUM((E4654-1900)*365,(N4654-1)*28,O4654,258),260))</f>
        <v>252</v>
      </c>
      <c r="Q4654" s="373" t="str">
        <f>VLOOKUP(MOD(P4654,4),色,2,FALSE)</f>
        <v>黄色い</v>
      </c>
      <c r="R4654" s="291" t="str">
        <f>VLOOKUP(MOD(P4654,13),銀河の音,2,FALSE)</f>
        <v>倍音の</v>
      </c>
      <c r="S4654" s="384" t="str">
        <f>VLOOKUP(MOD(P4654,20),太陽の紋章,2,FALSE)</f>
        <v>人</v>
      </c>
      <c r="T4654" s="98"/>
    </row>
    <row r="4655" spans="1:20">
      <c r="A4655" s="50" t="str">
        <f>VLOOKUP(MOD(E4655,10),十干,2,FALSE)</f>
        <v>癸</v>
      </c>
      <c r="B4655" s="199" t="str">
        <f>VLOOKUP(MOD(E4655,12),十二支,3,FALSE)</f>
        <v xml:space="preserve">12 海 </v>
      </c>
      <c r="C4655" s="201" t="str">
        <f>VLOOKUP(F4655,星座,3,TRUE)</f>
        <v xml:space="preserve">11 木 </v>
      </c>
      <c r="D4655" s="531">
        <v>27002</v>
      </c>
      <c r="E4655" s="1">
        <f>IFERROR(YEAR(D4655),LEFT(D4655,4))</f>
        <v>1973</v>
      </c>
      <c r="F4655" s="1" t="str">
        <f>IF(ISTEXT(D4655),RIGHT(D4655,5),TEXT(D4655,"mm/dd"))</f>
        <v>12/04</v>
      </c>
      <c r="G4655" s="39">
        <f>SUM(MID(E4655,1,1),MID(E4655,2,1),MID(E4655,3,1),MID(E4655,4,1),MID(F4655,1,1),MID(F4655,2,1),MID(F4655,4,1),MID(F4655,5,1))</f>
        <v>27</v>
      </c>
      <c r="H4655" s="41">
        <f>IF(MOD(G4655,9)=0,9,MOD(G4655,9))</f>
        <v>9</v>
      </c>
      <c r="I4655" s="45" t="str">
        <f>IFERROR(MID("日月火水木金土",WEEKDAY(D4655),1),"")</f>
        <v>火</v>
      </c>
      <c r="J4655" s="304" t="s">
        <v>4800</v>
      </c>
      <c r="K4655" s="202" t="str">
        <f>VLOOKUP(F4655,石と花メイン,3,FALSE)</f>
        <v>●杉石</v>
      </c>
      <c r="L4655" s="297" t="str">
        <f>VLOOKUP(F4655,石と花メイン,4,FALSE)</f>
        <v>葉牡丹【花キャベツ】</v>
      </c>
      <c r="M4655" s="393">
        <f>IF(OR(MONTH(F4655)&lt;7,AND(MONTH(F4655)=7,DAY(F4655)&lt;=25)),
MOD(SUM((E4655-1901)*365,259),260),
MOD(SUM((E4655-1900)*365,259),260))</f>
        <v>124</v>
      </c>
      <c r="N4655" s="390">
        <f>IF(AND(MONTH(F4655)=7,DAY(F4655)&gt;25),1,
ROUNDDOWN((SUM(VLOOKUP(MONTH(F4655),D暦変換用数値,2,FALSE),DAY(F4655))/28)+1,0))</f>
        <v>5</v>
      </c>
      <c r="O4655" s="205">
        <f>IF(AND(MONTH(F4655)=7,DAY(F4655)&gt;25),DAY(F4655)-25,
MOD((SUM(VLOOKUP(MONTH(F4655),D暦変換用数値,2,FALSE),DAY(F4655))),28)+1)</f>
        <v>20</v>
      </c>
      <c r="P4655" s="406">
        <f>IF(OR(MONTH(F4655)&lt;7,AND(MONTH(F4655)=7,DAY(F4655)&lt;=25)),
MOD(SUM((E4655-1901)*365,(N4655-1)*28,O4655,258),260),
MOD(SUM((E4655-1900)*365,(N4655-1)*28,O4655,258),260))</f>
        <v>255</v>
      </c>
      <c r="Q4655" s="374" t="str">
        <f>VLOOKUP(MOD(P4655,4),色,2,FALSE)</f>
        <v>青い</v>
      </c>
      <c r="R4655" s="292" t="str">
        <f>VLOOKUP(MOD(P4655,13),銀河の音,2,FALSE)</f>
        <v>銀河の</v>
      </c>
      <c r="S4655" s="385" t="str">
        <f>VLOOKUP(MOD(P4655,20),太陽の紋章,2,FALSE)</f>
        <v>鷲</v>
      </c>
      <c r="T4655" s="111" t="s">
        <v>2468</v>
      </c>
    </row>
    <row r="4656" spans="1:20">
      <c r="A4656" s="50" t="str">
        <f>VLOOKUP(MOD(E4656,10),十干,2,FALSE)</f>
        <v>癸</v>
      </c>
      <c r="B4656" s="199" t="str">
        <f>VLOOKUP(MOD(E4656,12),十二支,3,FALSE)</f>
        <v xml:space="preserve">12 海 </v>
      </c>
      <c r="C4656" s="201" t="str">
        <f>VLOOKUP(F4656,星座,3,TRUE)</f>
        <v xml:space="preserve">11 木 </v>
      </c>
      <c r="D4656" s="531">
        <v>27006</v>
      </c>
      <c r="E4656" s="1">
        <f>IFERROR(YEAR(D4656),LEFT(D4656,4))</f>
        <v>1973</v>
      </c>
      <c r="F4656" s="1" t="str">
        <f>IF(ISTEXT(D4656),RIGHT(D4656,5),TEXT(D4656,"mm/dd"))</f>
        <v>12/08</v>
      </c>
      <c r="G4656" s="39">
        <f>SUM(MID(E4656,1,1),MID(E4656,2,1),MID(E4656,3,1),MID(E4656,4,1),MID(F4656,1,1),MID(F4656,2,1),MID(F4656,4,1),MID(F4656,5,1))</f>
        <v>31</v>
      </c>
      <c r="H4656" s="41">
        <f>IF(MOD(G4656,9)=0,9,MOD(G4656,9))</f>
        <v>4</v>
      </c>
      <c r="I4656" s="45" t="str">
        <f>IFERROR(MID("日月火水木金土",WEEKDAY(D4656),1),"")</f>
        <v>土</v>
      </c>
      <c r="J4656" s="304" t="s">
        <v>4803</v>
      </c>
      <c r="K4656" s="202" t="str">
        <f>VLOOKUP(F4656,石と花メイン,3,FALSE)</f>
        <v>◇金剛石</v>
      </c>
      <c r="L4656" s="297" t="str">
        <f>VLOOKUP(F4656,石と花メイン,4,FALSE)</f>
        <v>葦</v>
      </c>
      <c r="M4656" s="393">
        <f>IF(OR(MONTH(F4656)&lt;7,AND(MONTH(F4656)=7,DAY(F4656)&lt;=25)),
MOD(SUM((E4656-1901)*365,259),260),
MOD(SUM((E4656-1900)*365,259),260))</f>
        <v>124</v>
      </c>
      <c r="N4656" s="390">
        <f>IF(AND(MONTH(F4656)=7,DAY(F4656)&gt;25),1,
ROUNDDOWN((SUM(VLOOKUP(MONTH(F4656),D暦変換用数値,2,FALSE),DAY(F4656))/28)+1,0))</f>
        <v>5</v>
      </c>
      <c r="O4656" s="205">
        <f>IF(AND(MONTH(F4656)=7,DAY(F4656)&gt;25),DAY(F4656)-25,
MOD((SUM(VLOOKUP(MONTH(F4656),D暦変換用数値,2,FALSE),DAY(F4656))),28)+1)</f>
        <v>24</v>
      </c>
      <c r="P4656" s="406">
        <f>IF(OR(MONTH(F4656)&lt;7,AND(MONTH(F4656)=7,DAY(F4656)&lt;=25)),
MOD(SUM((E4656-1901)*365,(N4656-1)*28,O4656,258),260),
MOD(SUM((E4656-1900)*365,(N4656-1)*28,O4656,258),260))</f>
        <v>259</v>
      </c>
      <c r="Q4656" s="374" t="str">
        <f>VLOOKUP(MOD(P4656,4),色,2,FALSE)</f>
        <v>青い</v>
      </c>
      <c r="R4656" s="292" t="str">
        <f>VLOOKUP(MOD(P4656,13),銀河の音,2,FALSE)</f>
        <v>水晶の</v>
      </c>
      <c r="S4656" s="385" t="str">
        <f>VLOOKUP(MOD(P4656,20),太陽の紋章,2,FALSE)</f>
        <v>嵐</v>
      </c>
      <c r="T4656" s="111" t="s">
        <v>643</v>
      </c>
    </row>
    <row r="4657" spans="1:20">
      <c r="A4657" s="50" t="str">
        <f>VLOOKUP(MOD(E4657,10),十干,2,FALSE)</f>
        <v>癸</v>
      </c>
      <c r="B4657" s="199" t="str">
        <f>VLOOKUP(MOD(E4657,12),十二支,3,FALSE)</f>
        <v xml:space="preserve">12 海 </v>
      </c>
      <c r="C4657" s="201" t="str">
        <f>VLOOKUP(F4657,星座,3,TRUE)</f>
        <v xml:space="preserve">11 木 </v>
      </c>
      <c r="D4657" s="531">
        <v>27009</v>
      </c>
      <c r="E4657" s="1">
        <f>IFERROR(YEAR(D4657),LEFT(D4657,4))</f>
        <v>1973</v>
      </c>
      <c r="F4657" s="1" t="str">
        <f>IF(ISTEXT(D4657),RIGHT(D4657,5),TEXT(D4657,"mm/dd"))</f>
        <v>12/11</v>
      </c>
      <c r="G4657" s="39">
        <f>SUM(MID(E4657,1,1),MID(E4657,2,1),MID(E4657,3,1),MID(E4657,4,1),MID(F4657,1,1),MID(F4657,2,1),MID(F4657,4,1),MID(F4657,5,1))</f>
        <v>25</v>
      </c>
      <c r="H4657" s="41">
        <f>IF(MOD(G4657,9)=0,9,MOD(G4657,9))</f>
        <v>7</v>
      </c>
      <c r="I4657" s="45" t="str">
        <f>IFERROR(MID("日月火水木金土",WEEKDAY(D4657),1),"")</f>
        <v>火</v>
      </c>
      <c r="J4657" s="304" t="s">
        <v>4804</v>
      </c>
      <c r="K4657" s="202" t="str">
        <f>VLOOKUP(F4657,石と花メイン,3,FALSE)</f>
        <v>◆翠玉</v>
      </c>
      <c r="L4657" s="297" t="str">
        <f>VLOOKUP(F4657,石と花メイン,4,FALSE)</f>
        <v>ホーリーバジル【神目箒】</v>
      </c>
      <c r="M4657" s="393">
        <f>IF(OR(MONTH(F4657)&lt;7,AND(MONTH(F4657)=7,DAY(F4657)&lt;=25)),
MOD(SUM((E4657-1901)*365,259),260),
MOD(SUM((E4657-1900)*365,259),260))</f>
        <v>124</v>
      </c>
      <c r="N4657" s="390">
        <f>IF(AND(MONTH(F4657)=7,DAY(F4657)&gt;25),1,
ROUNDDOWN((SUM(VLOOKUP(MONTH(F4657),D暦変換用数値,2,FALSE),DAY(F4657))/28)+1,0))</f>
        <v>5</v>
      </c>
      <c r="O4657" s="205">
        <f>IF(AND(MONTH(F4657)=7,DAY(F4657)&gt;25),DAY(F4657)-25,
MOD((SUM(VLOOKUP(MONTH(F4657),D暦変換用数値,2,FALSE),DAY(F4657))),28)+1)</f>
        <v>27</v>
      </c>
      <c r="P4657" s="406">
        <f>IF(OR(MONTH(F4657)&lt;7,AND(MONTH(F4657)=7,DAY(F4657)&lt;=25)),
MOD(SUM((E4657-1901)*365,(N4657-1)*28,O4657,258),260),
MOD(SUM((E4657-1900)*365,(N4657-1)*28,O4657,258),260))</f>
        <v>2</v>
      </c>
      <c r="Q4657" s="375" t="str">
        <f>VLOOKUP(MOD(P4657,4),色,2,FALSE)</f>
        <v>白い</v>
      </c>
      <c r="R4657" s="293" t="str">
        <f>VLOOKUP(MOD(P4657,13),銀河の音,2,FALSE)</f>
        <v>月の</v>
      </c>
      <c r="S4657" s="386" t="str">
        <f>VLOOKUP(MOD(P4657,20),太陽の紋章,2,FALSE)</f>
        <v>風</v>
      </c>
      <c r="T4657" s="99" t="s">
        <v>6882</v>
      </c>
    </row>
    <row r="4658" spans="1:20">
      <c r="A4658" s="50" t="str">
        <f>VLOOKUP(MOD(E4658,10),十干,2,FALSE)</f>
        <v>癸</v>
      </c>
      <c r="B4658" s="199" t="str">
        <f>VLOOKUP(MOD(E4658,12),十二支,3,FALSE)</f>
        <v xml:space="preserve">12 海 </v>
      </c>
      <c r="C4658" s="201" t="str">
        <f>VLOOKUP(F4658,星座,3,TRUE)</f>
        <v xml:space="preserve">11 木 </v>
      </c>
      <c r="D4658" s="531">
        <v>27017</v>
      </c>
      <c r="E4658" s="1">
        <f>IFERROR(YEAR(D4658),LEFT(D4658,4))</f>
        <v>1973</v>
      </c>
      <c r="F4658" s="1" t="str">
        <f>IF(ISTEXT(D4658),RIGHT(D4658,5),TEXT(D4658,"mm/dd"))</f>
        <v>12/19</v>
      </c>
      <c r="G4658" s="39">
        <f>SUM(MID(E4658,1,1),MID(E4658,2,1),MID(E4658,3,1),MID(E4658,4,1),MID(F4658,1,1),MID(F4658,2,1),MID(F4658,4,1),MID(F4658,5,1))</f>
        <v>33</v>
      </c>
      <c r="H4658" s="41">
        <f>IF(MOD(G4658,9)=0,9,MOD(G4658,9))</f>
        <v>6</v>
      </c>
      <c r="I4658" s="45" t="str">
        <f>IFERROR(MID("日月火水木金土",WEEKDAY(D4658),1),"")</f>
        <v>水</v>
      </c>
      <c r="J4658" s="304" t="s">
        <v>4805</v>
      </c>
      <c r="K4658" s="202" t="str">
        <f>VLOOKUP(F4658,石と花メイン,3,FALSE)</f>
        <v>●瑠璃</v>
      </c>
      <c r="L4658" s="297" t="str">
        <f>VLOOKUP(F4658,石と花メイン,4,FALSE)</f>
        <v>霞草【群撫子】</v>
      </c>
      <c r="M4658" s="393">
        <f>IF(OR(MONTH(F4658)&lt;7,AND(MONTH(F4658)=7,DAY(F4658)&lt;=25)),
MOD(SUM((E4658-1901)*365,259),260),
MOD(SUM((E4658-1900)*365,259),260))</f>
        <v>124</v>
      </c>
      <c r="N4658" s="390">
        <f>IF(AND(MONTH(F4658)=7,DAY(F4658)&gt;25),1,
ROUNDDOWN((SUM(VLOOKUP(MONTH(F4658),D暦変換用数値,2,FALSE),DAY(F4658))/28)+1,0))</f>
        <v>6</v>
      </c>
      <c r="O4658" s="205">
        <f>IF(AND(MONTH(F4658)=7,DAY(F4658)&gt;25),DAY(F4658)-25,
MOD((SUM(VLOOKUP(MONTH(F4658),D暦変換用数値,2,FALSE),DAY(F4658))),28)+1)</f>
        <v>7</v>
      </c>
      <c r="P4658" s="406">
        <f>IF(OR(MONTH(F4658)&lt;7,AND(MONTH(F4658)=7,DAY(F4658)&lt;=25)),
MOD(SUM((E4658-1901)*365,(N4658-1)*28,O4658,258),260),
MOD(SUM((E4658-1900)*365,(N4658-1)*28,O4658,258),260))</f>
        <v>10</v>
      </c>
      <c r="Q4658" s="375" t="str">
        <f>VLOOKUP(MOD(P4658,4),色,2,FALSE)</f>
        <v>白い</v>
      </c>
      <c r="R4658" s="293" t="str">
        <f>VLOOKUP(MOD(P4658,13),銀河の音,2,FALSE)</f>
        <v>惑星の</v>
      </c>
      <c r="S4658" s="386" t="str">
        <f>VLOOKUP(MOD(P4658,20),太陽の紋章,2,FALSE)</f>
        <v>犬</v>
      </c>
      <c r="T4658" s="98" t="s">
        <v>3736</v>
      </c>
    </row>
    <row r="4659" spans="1:20">
      <c r="A4659" s="50" t="str">
        <f>VLOOKUP(MOD(E4659,10),十干,2,FALSE)</f>
        <v>癸</v>
      </c>
      <c r="B4659" s="199" t="str">
        <f>VLOOKUP(MOD(E4659,12),十二支,3,FALSE)</f>
        <v xml:space="preserve">12 海 </v>
      </c>
      <c r="C4659" s="201" t="str">
        <f>VLOOKUP(F4659,星座,3,TRUE)</f>
        <v xml:space="preserve">11 木 </v>
      </c>
      <c r="D4659" s="531">
        <v>27018</v>
      </c>
      <c r="E4659" s="1">
        <f>IFERROR(YEAR(D4659),LEFT(D4659,4))</f>
        <v>1973</v>
      </c>
      <c r="F4659" s="1" t="str">
        <f>IF(ISTEXT(D4659),RIGHT(D4659,5),TEXT(D4659,"mm/dd"))</f>
        <v>12/20</v>
      </c>
      <c r="G4659" s="39">
        <f>SUM(MID(E4659,1,1),MID(E4659,2,1),MID(E4659,3,1),MID(E4659,4,1),MID(F4659,1,1),MID(F4659,2,1),MID(F4659,4,1),MID(F4659,5,1))</f>
        <v>25</v>
      </c>
      <c r="H4659" s="41">
        <f>IF(MOD(G4659,9)=0,9,MOD(G4659,9))</f>
        <v>7</v>
      </c>
      <c r="I4659" s="45" t="str">
        <f>IFERROR(MID("日月火水木金土",WEEKDAY(D4659),1),"")</f>
        <v>木</v>
      </c>
      <c r="J4659" s="304" t="s">
        <v>4806</v>
      </c>
      <c r="K4659" s="202" t="str">
        <f>VLOOKUP(F4659,石と花メイン,3,FALSE)</f>
        <v>●蛋白石</v>
      </c>
      <c r="L4659" s="297" t="str">
        <f>VLOOKUP(F4659,石と花メイン,4,FALSE)</f>
        <v>パイナップル【鳳梨】</v>
      </c>
      <c r="M4659" s="393">
        <f>IF(OR(MONTH(F4659)&lt;7,AND(MONTH(F4659)=7,DAY(F4659)&lt;=25)),
MOD(SUM((E4659-1901)*365,259),260),
MOD(SUM((E4659-1900)*365,259),260))</f>
        <v>124</v>
      </c>
      <c r="N4659" s="390">
        <f>IF(AND(MONTH(F4659)=7,DAY(F4659)&gt;25),1,
ROUNDDOWN((SUM(VLOOKUP(MONTH(F4659),D暦変換用数値,2,FALSE),DAY(F4659))/28)+1,0))</f>
        <v>6</v>
      </c>
      <c r="O4659" s="205">
        <f>IF(AND(MONTH(F4659)=7,DAY(F4659)&gt;25),DAY(F4659)-25,
MOD((SUM(VLOOKUP(MONTH(F4659),D暦変換用数値,2,FALSE),DAY(F4659))),28)+1)</f>
        <v>8</v>
      </c>
      <c r="P4659" s="406">
        <f>IF(OR(MONTH(F4659)&lt;7,AND(MONTH(F4659)=7,DAY(F4659)&lt;=25)),
MOD(SUM((E4659-1901)*365,(N4659-1)*28,O4659,258),260),
MOD(SUM((E4659-1900)*365,(N4659-1)*28,O4659,258),260))</f>
        <v>11</v>
      </c>
      <c r="Q4659" s="374" t="str">
        <f>VLOOKUP(MOD(P4659,4),色,2,FALSE)</f>
        <v>青い</v>
      </c>
      <c r="R4659" s="292" t="str">
        <f>VLOOKUP(MOD(P4659,13),銀河の音,2,FALSE)</f>
        <v>スペクトルの</v>
      </c>
      <c r="S4659" s="385" t="str">
        <f>VLOOKUP(MOD(P4659,20),太陽の紋章,2,FALSE)</f>
        <v>猿</v>
      </c>
      <c r="T4659" s="98" t="s">
        <v>3736</v>
      </c>
    </row>
    <row r="4660" spans="1:20">
      <c r="A4660" s="282" t="str">
        <f>VLOOKUP(MOD(E4660,10),十干,2,FALSE)</f>
        <v>乙</v>
      </c>
      <c r="B4660" s="283" t="str">
        <f>VLOOKUP(MOD(E4660,12),十二支,3,FALSE)</f>
        <v xml:space="preserve">12 海 </v>
      </c>
      <c r="C4660" s="287" t="str">
        <f>VLOOKUP(F4660,星座,3,TRUE)</f>
        <v xml:space="preserve">11 木 </v>
      </c>
      <c r="D4660" s="533">
        <v>31379</v>
      </c>
      <c r="E4660" s="83">
        <f>IFERROR(YEAR(D4660),LEFT(D4660,4))</f>
        <v>1985</v>
      </c>
      <c r="F4660" s="83" t="str">
        <f>IF(ISTEXT(D4660),RIGHT(D4660,5),TEXT(D4660,"mm/dd"))</f>
        <v>11/28</v>
      </c>
      <c r="G4660" s="88">
        <f>SUM(MID(E4660,1,1),MID(E4660,2,1),MID(E4660,3,1),MID(E4660,4,1),MID(F4660,1,1),MID(F4660,2,1),MID(F4660,4,1),MID(F4660,5,1))</f>
        <v>35</v>
      </c>
      <c r="H4660" s="88">
        <f>IF(MOD(G4660,9)=0,9,MOD(G4660,9))</f>
        <v>8</v>
      </c>
      <c r="I4660" s="83" t="str">
        <f>IFERROR(MID("日月火水木金土",WEEKDAY(D4660),1),"")</f>
        <v>木</v>
      </c>
      <c r="J4660" s="303" t="s">
        <v>1236</v>
      </c>
      <c r="K4660" s="87" t="str">
        <f>VLOOKUP(F4660,石と花メイン,3,FALSE)</f>
        <v>◆翠玉</v>
      </c>
      <c r="L4660" s="296" t="str">
        <f>VLOOKUP(F4660,石と花メイン,4,FALSE)</f>
        <v>サンダーソニア【提灯百合】</v>
      </c>
      <c r="M4660" s="392">
        <f>IF(OR(MONTH(F4660)&lt;7,AND(MONTH(F4660)=7,DAY(F4660)&lt;=25)),
MOD(SUM((E4660-1901)*365,259),260),
MOD(SUM((E4660-1900)*365,259),260))</f>
        <v>84</v>
      </c>
      <c r="N4660" s="330">
        <f>IF(AND(MONTH(F4660)=7,DAY(F4660)&gt;25),1,
ROUNDDOWN((SUM(VLOOKUP(MONTH(F4660),D暦変換用数値,2,FALSE),DAY(F4660))/28)+1,0))</f>
        <v>5</v>
      </c>
      <c r="O4660" s="84">
        <f>IF(AND(MONTH(F4660)=7,DAY(F4660)&gt;25),DAY(F4660)-25,
MOD((SUM(VLOOKUP(MONTH(F4660),D暦変換用数値,2,FALSE),DAY(F4660))),28)+1)</f>
        <v>14</v>
      </c>
      <c r="P4660" s="405">
        <f>IF(OR(MONTH(F4660)&lt;7,AND(MONTH(F4660)=7,DAY(F4660)&lt;=25)),
MOD(SUM((E4660-1901)*365,(N4660-1)*28,O4660,258),260),
MOD(SUM((E4660-1900)*365,(N4660-1)*28,O4660,258),260))</f>
        <v>209</v>
      </c>
      <c r="Q4660" s="371" t="str">
        <f>VLOOKUP(MOD(P4660,4),色,2,FALSE)</f>
        <v>赤い</v>
      </c>
      <c r="R4660" s="289" t="str">
        <f>VLOOKUP(MOD(P4660,13),銀河の音,2,FALSE)</f>
        <v>磁気の</v>
      </c>
      <c r="S4660" s="382" t="str">
        <f>VLOOKUP(MOD(P4660,20),太陽の紋章,2,FALSE)</f>
        <v>月</v>
      </c>
      <c r="T4660" s="100" t="s">
        <v>6038</v>
      </c>
    </row>
    <row r="4661" spans="1:20">
      <c r="A4661" s="76" t="str">
        <f>VLOOKUP(MOD(E4661,10),十干,2,FALSE)</f>
        <v>乙</v>
      </c>
      <c r="B4661" s="199" t="str">
        <f>VLOOKUP(MOD(E4661,12),十二支,3,FALSE)</f>
        <v xml:space="preserve">12 海 </v>
      </c>
      <c r="C4661" s="201" t="str">
        <f>VLOOKUP(F4661,星座,3,TRUE)</f>
        <v xml:space="preserve">11 木 </v>
      </c>
      <c r="D4661" s="534">
        <v>31381</v>
      </c>
      <c r="E4661" s="116">
        <f>IFERROR(YEAR(D4661),LEFT(D4661,4))</f>
        <v>1985</v>
      </c>
      <c r="F4661" s="116" t="str">
        <f>IF(ISTEXT(D4661),RIGHT(D4661,5),TEXT(D4661,"mm/dd"))</f>
        <v>11/30</v>
      </c>
      <c r="G4661" s="120">
        <f>SUM(MID(E4661,1,1),MID(E4661,2,1),MID(E4661,3,1),MID(E4661,4,1),MID(F4661,1,1),MID(F4661,2,1),MID(F4661,4,1),MID(F4661,5,1))</f>
        <v>28</v>
      </c>
      <c r="H4661" s="120">
        <f>IF(MOD(G4661,9)=0,9,MOD(G4661,9))</f>
        <v>1</v>
      </c>
      <c r="I4661" s="116" t="str">
        <f>IFERROR(MID("日月火水木金土",WEEKDAY(D4661),1),"")</f>
        <v>土</v>
      </c>
      <c r="J4661" s="306" t="s">
        <v>7216</v>
      </c>
      <c r="K4661" s="203" t="str">
        <f>VLOOKUP(F4661,石と花メイン,3,FALSE)</f>
        <v>◇金剛石</v>
      </c>
      <c r="L4661" s="299" t="str">
        <f>VLOOKUP(F4661,石と花メイン,4,FALSE)</f>
        <v>敦盛草</v>
      </c>
      <c r="M4661" s="395">
        <f>IF(OR(MONTH(F4661)&lt;7,AND(MONTH(F4661)=7,DAY(F4661)&lt;=25)),
MOD(SUM((E4661-1901)*365,259),260),
MOD(SUM((E4661-1900)*365,259),260))</f>
        <v>84</v>
      </c>
      <c r="N4661" s="121">
        <f>IF(AND(MONTH(F4661)=7,DAY(F4661)&gt;25),1,
ROUNDDOWN((SUM(VLOOKUP(MONTH(F4661),D暦変換用数値,2,FALSE),DAY(F4661))/28)+1,0))</f>
        <v>5</v>
      </c>
      <c r="O4661" s="117">
        <f>IF(AND(MONTH(F4661)=7,DAY(F4661)&gt;25),DAY(F4661)-25,
MOD((SUM(VLOOKUP(MONTH(F4661),D暦変換用数値,2,FALSE),DAY(F4661))),28)+1)</f>
        <v>16</v>
      </c>
      <c r="P4661" s="408">
        <f>IF(OR(MONTH(F4661)&lt;7,AND(MONTH(F4661)=7,DAY(F4661)&lt;=25)),
MOD(SUM((E4661-1901)*365,(N4661-1)*28,O4661,258),260),
MOD(SUM((E4661-1900)*365,(N4661-1)*28,O4661,258),260))</f>
        <v>211</v>
      </c>
      <c r="Q4661" s="374" t="str">
        <f>VLOOKUP(MOD(P4661,4),色,2,FALSE)</f>
        <v>青い</v>
      </c>
      <c r="R4661" s="292" t="str">
        <f>VLOOKUP(MOD(P4661,13),銀河の音,2,FALSE)</f>
        <v>電気の</v>
      </c>
      <c r="S4661" s="385" t="str">
        <f>VLOOKUP(MOD(P4661,20),太陽の紋章,2,FALSE)</f>
        <v>猿</v>
      </c>
      <c r="T4661" s="118"/>
    </row>
    <row r="4662" spans="1:20">
      <c r="A4662" s="50" t="str">
        <f>VLOOKUP(MOD(E4662,10),十干,2,FALSE)</f>
        <v>乙</v>
      </c>
      <c r="B4662" s="199" t="str">
        <f>VLOOKUP(MOD(E4662,12),十二支,3,FALSE)</f>
        <v xml:space="preserve">12 海 </v>
      </c>
      <c r="C4662" s="201" t="str">
        <f>VLOOKUP(F4662,星座,3,TRUE)</f>
        <v xml:space="preserve">11 木 </v>
      </c>
      <c r="D4662" s="531">
        <v>31381</v>
      </c>
      <c r="E4662" s="1">
        <f>IFERROR(YEAR(D4662),LEFT(D4662,4))</f>
        <v>1985</v>
      </c>
      <c r="F4662" s="1" t="str">
        <f>IF(ISTEXT(D4662),RIGHT(D4662,5),TEXT(D4662,"mm/dd"))</f>
        <v>11/30</v>
      </c>
      <c r="G4662" s="39">
        <f>SUM(MID(E4662,1,1),MID(E4662,2,1),MID(E4662,3,1),MID(E4662,4,1),MID(F4662,1,1),MID(F4662,2,1),MID(F4662,4,1),MID(F4662,5,1))</f>
        <v>28</v>
      </c>
      <c r="H4662" s="41">
        <f>IF(MOD(G4662,9)=0,9,MOD(G4662,9))</f>
        <v>1</v>
      </c>
      <c r="I4662" s="45" t="str">
        <f>IFERROR(MID("日月火水木金土",WEEKDAY(D4662),1),"")</f>
        <v>土</v>
      </c>
      <c r="J4662" s="304" t="s">
        <v>4807</v>
      </c>
      <c r="K4662" s="202" t="str">
        <f>VLOOKUP(F4662,石と花メイン,3,FALSE)</f>
        <v>◇金剛石</v>
      </c>
      <c r="L4662" s="297" t="str">
        <f>VLOOKUP(F4662,石と花メイン,4,FALSE)</f>
        <v>敦盛草</v>
      </c>
      <c r="M4662" s="393">
        <f>IF(OR(MONTH(F4662)&lt;7,AND(MONTH(F4662)=7,DAY(F4662)&lt;=25)),
MOD(SUM((E4662-1901)*365,259),260),
MOD(SUM((E4662-1900)*365,259),260))</f>
        <v>84</v>
      </c>
      <c r="N4662" s="390">
        <f>IF(AND(MONTH(F4662)=7,DAY(F4662)&gt;25),1,
ROUNDDOWN((SUM(VLOOKUP(MONTH(F4662),D暦変換用数値,2,FALSE),DAY(F4662))/28)+1,0))</f>
        <v>5</v>
      </c>
      <c r="O4662" s="205">
        <f>IF(AND(MONTH(F4662)=7,DAY(F4662)&gt;25),DAY(F4662)-25,
MOD((SUM(VLOOKUP(MONTH(F4662),D暦変換用数値,2,FALSE),DAY(F4662))),28)+1)</f>
        <v>16</v>
      </c>
      <c r="P4662" s="406">
        <f>IF(OR(MONTH(F4662)&lt;7,AND(MONTH(F4662)=7,DAY(F4662)&lt;=25)),
MOD(SUM((E4662-1901)*365,(N4662-1)*28,O4662,258),260),
MOD(SUM((E4662-1900)*365,(N4662-1)*28,O4662,258),260))</f>
        <v>211</v>
      </c>
      <c r="Q4662" s="374" t="str">
        <f>VLOOKUP(MOD(P4662,4),色,2,FALSE)</f>
        <v>青い</v>
      </c>
      <c r="R4662" s="292" t="str">
        <f>VLOOKUP(MOD(P4662,13),銀河の音,2,FALSE)</f>
        <v>電気の</v>
      </c>
      <c r="S4662" s="385" t="str">
        <f>VLOOKUP(MOD(P4662,20),太陽の紋章,2,FALSE)</f>
        <v>猿</v>
      </c>
      <c r="T4662" s="98" t="s">
        <v>3736</v>
      </c>
    </row>
    <row r="4663" spans="1:20">
      <c r="A4663" s="334" t="str">
        <f>VLOOKUP(MOD(E4663,10),十干,2,FALSE)</f>
        <v>乙</v>
      </c>
      <c r="B4663" s="331" t="str">
        <f>VLOOKUP(MOD(E4663,12),十二支,3,FALSE)</f>
        <v xml:space="preserve">12 海 </v>
      </c>
      <c r="C4663" s="336" t="str">
        <f>VLOOKUP(F4663,星座,3,TRUE)</f>
        <v xml:space="preserve">11 木 </v>
      </c>
      <c r="D4663" s="534">
        <v>31385</v>
      </c>
      <c r="E4663" s="131">
        <f>IFERROR(YEAR(D4663),LEFT(D4663,4))</f>
        <v>1985</v>
      </c>
      <c r="F4663" s="131" t="str">
        <f>IF(ISTEXT(D4663),RIGHT(D4663,5),TEXT(D4663,"mm/dd"))</f>
        <v>12/04</v>
      </c>
      <c r="G4663" s="133">
        <f>SUM(MID(E4663,1,1),MID(E4663,2,1),MID(E4663,3,1),MID(E4663,4,1),MID(F4663,1,1),MID(F4663,2,1),MID(F4663,4,1),MID(F4663,5,1))</f>
        <v>30</v>
      </c>
      <c r="H4663" s="133">
        <f>IF(MOD(G4663,9)=0,9,MOD(G4663,9))</f>
        <v>3</v>
      </c>
      <c r="I4663" s="131" t="str">
        <f>IFERROR(MID("日月火水木金土",WEEKDAY(D4663),1),"")</f>
        <v>水</v>
      </c>
      <c r="J4663" s="306" t="s">
        <v>8332</v>
      </c>
      <c r="K4663" s="335" t="str">
        <f>VLOOKUP(F4663,石と花メイン,3,FALSE)</f>
        <v>●杉石</v>
      </c>
      <c r="L4663" s="302" t="str">
        <f>VLOOKUP(F4663,石と花メイン,4,FALSE)</f>
        <v>葉牡丹【花キャベツ】</v>
      </c>
      <c r="M4663" s="396">
        <f>IF(OR(MONTH(F4663)&lt;7,AND(MONTH(F4663)=7,DAY(F4663)&lt;=25)),
MOD(SUM((E4663-1901)*365,259),260),
MOD(SUM((E4663-1900)*365,259),260))</f>
        <v>84</v>
      </c>
      <c r="N4663" s="335">
        <f>IF(AND(MONTH(F4663)=7,DAY(F4663)&gt;25),1,
ROUNDDOWN((SUM(VLOOKUP(MONTH(F4663),D暦変換用数値,2,FALSE),DAY(F4663))/28)+1,0))</f>
        <v>5</v>
      </c>
      <c r="O4663" s="132">
        <f>IF(AND(MONTH(F4663)=7,DAY(F4663)&gt;25),DAY(F4663)-25,
MOD((SUM(VLOOKUP(MONTH(F4663),D暦変換用数値,2,FALSE),DAY(F4663))),28)+1)</f>
        <v>20</v>
      </c>
      <c r="P4663" s="404">
        <f>IF(OR(MONTH(F4663)&lt;7,AND(MONTH(F4663)=7,DAY(F4663)&lt;=25)),
MOD(SUM((E4663-1901)*365,(N4663-1)*28,O4663,258),260),
MOD(SUM((E4663-1900)*365,(N4663-1)*28,O4663,258),260))</f>
        <v>215</v>
      </c>
      <c r="Q4663" s="376" t="str">
        <f>VLOOKUP(MOD(P4663,4),色,2,FALSE)</f>
        <v>青い</v>
      </c>
      <c r="R4663" s="333" t="str">
        <f>VLOOKUP(MOD(P4663,13),銀河の音,2,FALSE)</f>
        <v>共振の</v>
      </c>
      <c r="S4663" s="387" t="str">
        <f>VLOOKUP(MOD(P4663,20),太陽の紋章,2,FALSE)</f>
        <v>鷲</v>
      </c>
      <c r="T4663" s="145"/>
    </row>
    <row r="4664" spans="1:20">
      <c r="A4664" s="50" t="str">
        <f>VLOOKUP(MOD(E4664,10),十干,2,FALSE)</f>
        <v>乙</v>
      </c>
      <c r="B4664" s="199" t="str">
        <f>VLOOKUP(MOD(E4664,12),十二支,3,FALSE)</f>
        <v xml:space="preserve">12 海 </v>
      </c>
      <c r="C4664" s="201" t="str">
        <f>VLOOKUP(F4664,星座,3,TRUE)</f>
        <v xml:space="preserve">11 木 </v>
      </c>
      <c r="D4664" s="531">
        <v>31394</v>
      </c>
      <c r="E4664" s="1">
        <f>IFERROR(YEAR(D4664),LEFT(D4664,4))</f>
        <v>1985</v>
      </c>
      <c r="F4664" s="1" t="str">
        <f>IF(ISTEXT(D4664),RIGHT(D4664,5),TEXT(D4664,"mm/dd"))</f>
        <v>12/13</v>
      </c>
      <c r="G4664" s="39">
        <f>SUM(MID(E4664,1,1),MID(E4664,2,1),MID(E4664,3,1),MID(E4664,4,1),MID(F4664,1,1),MID(F4664,2,1),MID(F4664,4,1),MID(F4664,5,1))</f>
        <v>30</v>
      </c>
      <c r="H4664" s="41">
        <f>IF(MOD(G4664,9)=0,9,MOD(G4664,9))</f>
        <v>3</v>
      </c>
      <c r="I4664" s="45" t="str">
        <f>IFERROR(MID("日月火水木金土",WEEKDAY(D4664),1),"")</f>
        <v>金</v>
      </c>
      <c r="J4664" s="304" t="s">
        <v>4808</v>
      </c>
      <c r="K4664" s="202" t="str">
        <f>VLOOKUP(F4664,石と花メイン,3,FALSE)</f>
        <v>◆風信子石</v>
      </c>
      <c r="L4664" s="297" t="str">
        <f>VLOOKUP(F4664,石と花メイン,4,FALSE)</f>
        <v>デンドロビウム【石斛】</v>
      </c>
      <c r="M4664" s="393">
        <f>IF(OR(MONTH(F4664)&lt;7,AND(MONTH(F4664)=7,DAY(F4664)&lt;=25)),
MOD(SUM((E4664-1901)*365,259),260),
MOD(SUM((E4664-1900)*365,259),260))</f>
        <v>84</v>
      </c>
      <c r="N4664" s="390">
        <f>IF(AND(MONTH(F4664)=7,DAY(F4664)&gt;25),1,
ROUNDDOWN((SUM(VLOOKUP(MONTH(F4664),D暦変換用数値,2,FALSE),DAY(F4664))/28)+1,0))</f>
        <v>6</v>
      </c>
      <c r="O4664" s="205">
        <f>IF(AND(MONTH(F4664)=7,DAY(F4664)&gt;25),DAY(F4664)-25,
MOD((SUM(VLOOKUP(MONTH(F4664),D暦変換用数値,2,FALSE),DAY(F4664))),28)+1)</f>
        <v>1</v>
      </c>
      <c r="P4664" s="406">
        <f>IF(OR(MONTH(F4664)&lt;7,AND(MONTH(F4664)=7,DAY(F4664)&lt;=25)),
MOD(SUM((E4664-1901)*365,(N4664-1)*28,O4664,258),260),
MOD(SUM((E4664-1900)*365,(N4664-1)*28,O4664,258),260))</f>
        <v>224</v>
      </c>
      <c r="Q4664" s="373" t="str">
        <f>VLOOKUP(MOD(P4664,4),色,2,FALSE)</f>
        <v>黄色い</v>
      </c>
      <c r="R4664" s="291" t="str">
        <f>VLOOKUP(MOD(P4664,13),銀河の音,2,FALSE)</f>
        <v>電気の</v>
      </c>
      <c r="S4664" s="384" t="str">
        <f>VLOOKUP(MOD(P4664,20),太陽の紋章,2,FALSE)</f>
        <v>種</v>
      </c>
      <c r="T4664" s="97" t="s">
        <v>8295</v>
      </c>
    </row>
    <row r="4665" spans="1:20">
      <c r="A4665" s="282" t="str">
        <f>VLOOKUP(MOD(E4665,10),十干,2,FALSE)</f>
        <v>丁</v>
      </c>
      <c r="B4665" s="283" t="str">
        <f>VLOOKUP(MOD(E4665,12),十二支,3,FALSE)</f>
        <v xml:space="preserve">12 海 </v>
      </c>
      <c r="C4665" s="287" t="str">
        <f>VLOOKUP(F4665,星座,3,TRUE)</f>
        <v xml:space="preserve">11 木 </v>
      </c>
      <c r="D4665" s="533">
        <v>35783</v>
      </c>
      <c r="E4665" s="83">
        <f>IFERROR(YEAR(D4665),LEFT(D4665,4))</f>
        <v>1997</v>
      </c>
      <c r="F4665" s="83" t="str">
        <f>IF(ISTEXT(D4665),RIGHT(D4665,5),TEXT(D4665,"mm/dd"))</f>
        <v>12/19</v>
      </c>
      <c r="G4665" s="88">
        <f>SUM(MID(E4665,1,1),MID(E4665,2,1),MID(E4665,3,1),MID(E4665,4,1),MID(F4665,1,1),MID(F4665,2,1),MID(F4665,4,1),MID(F4665,5,1))</f>
        <v>39</v>
      </c>
      <c r="H4665" s="88">
        <f>IF(MOD(G4665,9)=0,9,MOD(G4665,9))</f>
        <v>3</v>
      </c>
      <c r="I4665" s="83" t="str">
        <f>IFERROR(MID("日月火水木金土",WEEKDAY(D4665),1),"")</f>
        <v>金</v>
      </c>
      <c r="J4665" s="303" t="s">
        <v>1237</v>
      </c>
      <c r="K4665" s="87" t="str">
        <f>VLOOKUP(F4665,石と花メイン,3,FALSE)</f>
        <v>●瑠璃</v>
      </c>
      <c r="L4665" s="296" t="str">
        <f>VLOOKUP(F4665,石と花メイン,4,FALSE)</f>
        <v>霞草【群撫子】</v>
      </c>
      <c r="M4665" s="392">
        <f>IF(OR(MONTH(F4665)&lt;7,AND(MONTH(F4665)=7,DAY(F4665)&lt;=25)),
MOD(SUM((E4665-1901)*365,259),260),
MOD(SUM((E4665-1900)*365,259),260))</f>
        <v>44</v>
      </c>
      <c r="N4665" s="330">
        <f>IF(AND(MONTH(F4665)=7,DAY(F4665)&gt;25),1,
ROUNDDOWN((SUM(VLOOKUP(MONTH(F4665),D暦変換用数値,2,FALSE),DAY(F4665))/28)+1,0))</f>
        <v>6</v>
      </c>
      <c r="O4665" s="84">
        <f>IF(AND(MONTH(F4665)=7,DAY(F4665)&gt;25),DAY(F4665)-25,
MOD((SUM(VLOOKUP(MONTH(F4665),D暦変換用数値,2,FALSE),DAY(F4665))),28)+1)</f>
        <v>7</v>
      </c>
      <c r="P4665" s="405">
        <f>IF(OR(MONTH(F4665)&lt;7,AND(MONTH(F4665)=7,DAY(F4665)&lt;=25)),
MOD(SUM((E4665-1901)*365,(N4665-1)*28,O4665,258),260),
MOD(SUM((E4665-1900)*365,(N4665-1)*28,O4665,258),260))</f>
        <v>190</v>
      </c>
      <c r="Q4665" s="371" t="str">
        <f>VLOOKUP(MOD(P4665,4),色,2,FALSE)</f>
        <v>白い</v>
      </c>
      <c r="R4665" s="289" t="str">
        <f>VLOOKUP(MOD(P4665,13),銀河の音,2,FALSE)</f>
        <v>銀河の</v>
      </c>
      <c r="S4665" s="382" t="str">
        <f>VLOOKUP(MOD(P4665,20),太陽の紋章,2,FALSE)</f>
        <v>犬</v>
      </c>
      <c r="T4665" s="95" t="s">
        <v>1500</v>
      </c>
    </row>
    <row r="4666" spans="1:20">
      <c r="A4666" s="282" t="str">
        <f>VLOOKUP(MOD(E4666,10),十干,2,FALSE)</f>
        <v>丁</v>
      </c>
      <c r="B4666" s="283" t="str">
        <f>VLOOKUP(MOD(E4666,12),十二支,3,FALSE)</f>
        <v xml:space="preserve">12 海 </v>
      </c>
      <c r="C4666" s="287" t="str">
        <f>VLOOKUP(F4666,星座,3,TRUE)</f>
        <v xml:space="preserve">11 木 </v>
      </c>
      <c r="D4666" s="533">
        <v>35784</v>
      </c>
      <c r="E4666" s="83">
        <f>IFERROR(YEAR(D4666),LEFT(D4666,4))</f>
        <v>1997</v>
      </c>
      <c r="F4666" s="83" t="str">
        <f>IF(ISTEXT(D4666),RIGHT(D4666,5),TEXT(D4666,"mm/dd"))</f>
        <v>12/20</v>
      </c>
      <c r="G4666" s="88">
        <f>SUM(MID(E4666,1,1),MID(E4666,2,1),MID(E4666,3,1),MID(E4666,4,1),MID(F4666,1,1),MID(F4666,2,1),MID(F4666,4,1),MID(F4666,5,1))</f>
        <v>31</v>
      </c>
      <c r="H4666" s="88">
        <f>IF(MOD(G4666,9)=0,9,MOD(G4666,9))</f>
        <v>4</v>
      </c>
      <c r="I4666" s="83" t="str">
        <f>IFERROR(MID("日月火水木金土",WEEKDAY(D4666),1),"")</f>
        <v>土</v>
      </c>
      <c r="J4666" s="303" t="s">
        <v>1238</v>
      </c>
      <c r="K4666" s="87" t="str">
        <f>VLOOKUP(F4666,石と花メイン,3,FALSE)</f>
        <v>●蛋白石</v>
      </c>
      <c r="L4666" s="296" t="str">
        <f>VLOOKUP(F4666,石と花メイン,4,FALSE)</f>
        <v>パイナップル【鳳梨】</v>
      </c>
      <c r="M4666" s="392">
        <f>IF(OR(MONTH(F4666)&lt;7,AND(MONTH(F4666)=7,DAY(F4666)&lt;=25)),
MOD(SUM((E4666-1901)*365,259),260),
MOD(SUM((E4666-1900)*365,259),260))</f>
        <v>44</v>
      </c>
      <c r="N4666" s="330">
        <f>IF(AND(MONTH(F4666)=7,DAY(F4666)&gt;25),1,
ROUNDDOWN((SUM(VLOOKUP(MONTH(F4666),D暦変換用数値,2,FALSE),DAY(F4666))/28)+1,0))</f>
        <v>6</v>
      </c>
      <c r="O4666" s="84">
        <f>IF(AND(MONTH(F4666)=7,DAY(F4666)&gt;25),DAY(F4666)-25,
MOD((SUM(VLOOKUP(MONTH(F4666),D暦変換用数値,2,FALSE),DAY(F4666))),28)+1)</f>
        <v>8</v>
      </c>
      <c r="P4666" s="405">
        <f>IF(OR(MONTH(F4666)&lt;7,AND(MONTH(F4666)=7,DAY(F4666)&lt;=25)),
MOD(SUM((E4666-1901)*365,(N4666-1)*28,O4666,258),260),
MOD(SUM((E4666-1900)*365,(N4666-1)*28,O4666,258),260))</f>
        <v>191</v>
      </c>
      <c r="Q4666" s="371" t="str">
        <f>VLOOKUP(MOD(P4666,4),色,2,FALSE)</f>
        <v>青い</v>
      </c>
      <c r="R4666" s="289" t="str">
        <f>VLOOKUP(MOD(P4666,13),銀河の音,2,FALSE)</f>
        <v>太陽の</v>
      </c>
      <c r="S4666" s="382" t="str">
        <f>VLOOKUP(MOD(P4666,20),太陽の紋章,2,FALSE)</f>
        <v>猿</v>
      </c>
      <c r="T4666" s="102" t="s">
        <v>190</v>
      </c>
    </row>
    <row r="4667" spans="1:20">
      <c r="A4667" s="334" t="str">
        <f>VLOOKUP(MOD(E4667,10),十干,2,FALSE)</f>
        <v>丁</v>
      </c>
      <c r="B4667" s="331" t="str">
        <f>VLOOKUP(MOD(E4667,12),十二支,3,FALSE)</f>
        <v xml:space="preserve">12 海 </v>
      </c>
      <c r="C4667" s="336" t="str">
        <f>VLOOKUP(F4667,星座,3,TRUE)</f>
        <v xml:space="preserve">11 木 </v>
      </c>
      <c r="D4667" s="540">
        <v>35784</v>
      </c>
      <c r="E4667" s="131">
        <f>IFERROR(YEAR(D4667),LEFT(D4667,4))</f>
        <v>1997</v>
      </c>
      <c r="F4667" s="538" t="str">
        <f>IF(ISTEXT(D4667),RIGHT(D4667,5),TEXT(D4667,"mm/dd"))</f>
        <v>12/20</v>
      </c>
      <c r="G4667" s="133">
        <f>SUM(MID(E4667,1,1),MID(E4667,2,1),MID(E4667,3,1),MID(E4667,4,1),MID(F4667,1,1),MID(F4667,2,1),MID(F4667,4,1),MID(F4667,5,1))</f>
        <v>31</v>
      </c>
      <c r="H4667" s="133">
        <f>IF(MOD(G4667,9)=0,9,MOD(G4667,9))</f>
        <v>4</v>
      </c>
      <c r="I4667" s="131" t="str">
        <f>IFERROR(MID("日月火水木金土",WEEKDAY(D4667),1),"")</f>
        <v>土</v>
      </c>
      <c r="J4667" s="306" t="s">
        <v>9365</v>
      </c>
      <c r="K4667" s="335" t="str">
        <f>VLOOKUP(F4667,石と花メイン,3,FALSE)</f>
        <v>●蛋白石</v>
      </c>
      <c r="L4667" s="302" t="str">
        <f>VLOOKUP(F4667,石と花メイン,4,FALSE)</f>
        <v>パイナップル【鳳梨】</v>
      </c>
      <c r="M4667" s="396">
        <f>IF(OR(MONTH(F4667)&lt;7,AND(MONTH(F4667)=7,DAY(F4667)&lt;=25)),
MOD(SUM((E4667-1901)*365,259),260),
MOD(SUM((E4667-1900)*365,259),260))</f>
        <v>44</v>
      </c>
      <c r="N4667" s="335">
        <f>IF(AND(MONTH(F4667)=7,DAY(F4667)&gt;25),1,
ROUNDDOWN((SUM(VLOOKUP(MONTH(F4667),D暦変換用数値,2,FALSE),DAY(F4667))/28)+1,0))</f>
        <v>6</v>
      </c>
      <c r="O4667" s="132">
        <f>IF(AND(MONTH(F4667)=7,DAY(F4667)&gt;25),DAY(F4667)-25,
MOD((SUM(VLOOKUP(MONTH(F4667),D暦変換用数値,2,FALSE),DAY(F4667))),28)+1)</f>
        <v>8</v>
      </c>
      <c r="P4667" s="404">
        <f>IF(OR(MONTH(F4667)&lt;7,AND(MONTH(F4667)=7,DAY(F4667)&lt;=25)),
MOD(SUM((E4667-1901)*365,(N4667-1)*28,O4667,258),260),
MOD(SUM((E4667-1900)*365,(N4667-1)*28,O4667,258),260))</f>
        <v>191</v>
      </c>
      <c r="Q4667" s="376" t="str">
        <f>VLOOKUP(MOD(P4667,4),色,2,FALSE)</f>
        <v>青い</v>
      </c>
      <c r="R4667" s="333" t="str">
        <f>VLOOKUP(MOD(P4667,13),銀河の音,2,FALSE)</f>
        <v>太陽の</v>
      </c>
      <c r="S4667" s="387" t="str">
        <f>VLOOKUP(MOD(P4667,20),太陽の紋章,2,FALSE)</f>
        <v>猿</v>
      </c>
      <c r="T4667" s="119" t="s">
        <v>9368</v>
      </c>
    </row>
    <row r="4668" spans="1:20">
      <c r="A4668" s="334" t="str">
        <f>VLOOKUP(MOD(E4668,10),十干,2,FALSE)</f>
        <v>辛</v>
      </c>
      <c r="B4668" s="331" t="str">
        <f>VLOOKUP(MOD(E4668,12),十二支,3,FALSE)</f>
        <v xml:space="preserve">12 海 </v>
      </c>
      <c r="C4668" s="336" t="str">
        <f>VLOOKUP(F4668,星座,3,TRUE)</f>
        <v xml:space="preserve">12 海 </v>
      </c>
      <c r="D4668" s="540">
        <v>424</v>
      </c>
      <c r="E4668" s="131">
        <f>IFERROR(YEAR(D4668),LEFT(D4668,4))</f>
        <v>1901</v>
      </c>
      <c r="F4668" s="538" t="str">
        <f>IF(ISTEXT(D4668),RIGHT(D4668,5),TEXT(D4668,"mm/dd"))</f>
        <v>02/27</v>
      </c>
      <c r="G4668" s="133">
        <f>SUM(MID(E4668,1,1),MID(E4668,2,1),MID(E4668,3,1),MID(E4668,4,1),MID(F4668,1,1),MID(F4668,2,1),MID(F4668,4,1),MID(F4668,5,1))</f>
        <v>22</v>
      </c>
      <c r="H4668" s="133">
        <f>IF(MOD(G4668,9)=0,9,MOD(G4668,9))</f>
        <v>4</v>
      </c>
      <c r="I4668" s="131" t="str">
        <f>IFERROR(MID("日月火水木金土",WEEKDAY(D4668),1),"")</f>
        <v>水</v>
      </c>
      <c r="J4668" s="306" t="s">
        <v>9246</v>
      </c>
      <c r="K4668" s="335" t="str">
        <f>VLOOKUP(F4668,石と花メイン,3,FALSE)</f>
        <v>○真珠</v>
      </c>
      <c r="L4668" s="302" t="str">
        <f>VLOOKUP(F4668,石と花メイン,4,FALSE)</f>
        <v>大甘菜【オーニソガラム】</v>
      </c>
      <c r="M4668" s="396">
        <f>IF(OR(MONTH(F4668)&lt;7,AND(MONTH(F4668)=7,DAY(F4668)&lt;=25)),
MOD(SUM((E4668-1901)*365,259),260),
MOD(SUM((E4668-1900)*365,259),260))</f>
        <v>259</v>
      </c>
      <c r="N4668" s="335">
        <f>IF(AND(MONTH(F4668)=7,DAY(F4668)&gt;25),1,
ROUNDDOWN((SUM(VLOOKUP(MONTH(F4668),D暦変換用数値,2,FALSE),DAY(F4668))/28)+1,0))</f>
        <v>8</v>
      </c>
      <c r="O4668" s="132">
        <f>IF(AND(MONTH(F4668)=7,DAY(F4668)&gt;25),DAY(F4668)-25,
MOD((SUM(VLOOKUP(MONTH(F4668),D暦変換用数値,2,FALSE),DAY(F4668))),28)+1)</f>
        <v>21</v>
      </c>
      <c r="P4668" s="404">
        <f>IF(OR(MONTH(F4668)&lt;7,AND(MONTH(F4668)=7,DAY(F4668)&lt;=25)),
MOD(SUM((E4668-1901)*365,(N4668-1)*28,O4668,258),260),
MOD(SUM((E4668-1900)*365,(N4668-1)*28,O4668,258),260))</f>
        <v>215</v>
      </c>
      <c r="Q4668" s="376" t="str">
        <f>VLOOKUP(MOD(P4668,4),色,2,FALSE)</f>
        <v>青い</v>
      </c>
      <c r="R4668" s="333" t="str">
        <f>VLOOKUP(MOD(P4668,13),銀河の音,2,FALSE)</f>
        <v>共振の</v>
      </c>
      <c r="S4668" s="387" t="str">
        <f>VLOOKUP(MOD(P4668,20),太陽の紋章,2,FALSE)</f>
        <v>鷲</v>
      </c>
      <c r="T4668" s="144" t="s">
        <v>9247</v>
      </c>
    </row>
    <row r="4669" spans="1:20">
      <c r="A4669" s="76" t="str">
        <f>VLOOKUP(MOD(E4669,10),十干,2,FALSE)</f>
        <v>乙</v>
      </c>
      <c r="B4669" s="199" t="str">
        <f>VLOOKUP(MOD(E4669,12),十二支,3,FALSE)</f>
        <v xml:space="preserve">12 海 </v>
      </c>
      <c r="C4669" s="201" t="str">
        <f>VLOOKUP(F4669,星座,3,TRUE)</f>
        <v xml:space="preserve">12 海 </v>
      </c>
      <c r="D4669" s="534">
        <v>9190</v>
      </c>
      <c r="E4669" s="116">
        <f>IFERROR(YEAR(D4669),LEFT(D4669,4))</f>
        <v>1925</v>
      </c>
      <c r="F4669" s="116" t="str">
        <f>IF(ISTEXT(D4669),RIGHT(D4669,5),TEXT(D4669,"mm/dd"))</f>
        <v>02/27</v>
      </c>
      <c r="G4669" s="120">
        <f>SUM(MID(E4669,1,1),MID(E4669,2,1),MID(E4669,3,1),MID(E4669,4,1),MID(F4669,1,1),MID(F4669,2,1),MID(F4669,4,1),MID(F4669,5,1))</f>
        <v>28</v>
      </c>
      <c r="H4669" s="120">
        <f>IF(MOD(G4669,9)=0,9,MOD(G4669,9))</f>
        <v>1</v>
      </c>
      <c r="I4669" s="116" t="str">
        <f>IFERROR(MID("日月火水木金土",WEEKDAY(D4669),1),"")</f>
        <v>金</v>
      </c>
      <c r="J4669" s="306" t="s">
        <v>7831</v>
      </c>
      <c r="K4669" s="203" t="str">
        <f>VLOOKUP(F4669,石と花メイン,3,FALSE)</f>
        <v>○真珠</v>
      </c>
      <c r="L4669" s="299" t="str">
        <f>VLOOKUP(F4669,石と花メイン,4,FALSE)</f>
        <v>大甘菜【オーニソガラム】</v>
      </c>
      <c r="M4669" s="395">
        <f>IF(OR(MONTH(F4669)&lt;7,AND(MONTH(F4669)=7,DAY(F4669)&lt;=25)),
MOD(SUM((E4669-1901)*365,259),260),
MOD(SUM((E4669-1900)*365,259),260))</f>
        <v>179</v>
      </c>
      <c r="N4669" s="121">
        <f>IF(AND(MONTH(F4669)=7,DAY(F4669)&gt;25),1,
ROUNDDOWN((SUM(VLOOKUP(MONTH(F4669),D暦変換用数値,2,FALSE),DAY(F4669))/28)+1,0))</f>
        <v>8</v>
      </c>
      <c r="O4669" s="117">
        <f>IF(AND(MONTH(F4669)=7,DAY(F4669)&gt;25),DAY(F4669)-25,
MOD((SUM(VLOOKUP(MONTH(F4669),D暦変換用数値,2,FALSE),DAY(F4669))),28)+1)</f>
        <v>21</v>
      </c>
      <c r="P4669" s="408">
        <f>IF(OR(MONTH(F4669)&lt;7,AND(MONTH(F4669)=7,DAY(F4669)&lt;=25)),
MOD(SUM((E4669-1901)*365,(N4669-1)*28,O4669,258),260),
MOD(SUM((E4669-1900)*365,(N4669-1)*28,O4669,258),260))</f>
        <v>135</v>
      </c>
      <c r="Q4669" s="374" t="str">
        <f>VLOOKUP(MOD(P4669,4),色,2,FALSE)</f>
        <v>青い</v>
      </c>
      <c r="R4669" s="292" t="str">
        <f>VLOOKUP(MOD(P4669,13),銀河の音,2,FALSE)</f>
        <v>倍音の</v>
      </c>
      <c r="S4669" s="385" t="str">
        <f>VLOOKUP(MOD(P4669,20),太陽の紋章,2,FALSE)</f>
        <v>鷲</v>
      </c>
      <c r="T4669" s="126" t="s">
        <v>7830</v>
      </c>
    </row>
    <row r="4670" spans="1:20">
      <c r="A4670" s="50" t="str">
        <f>VLOOKUP(MOD(E4670,10),十干,2,FALSE)</f>
        <v>乙</v>
      </c>
      <c r="B4670" s="199" t="str">
        <f>VLOOKUP(MOD(E4670,12),十二支,3,FALSE)</f>
        <v xml:space="preserve">12 海 </v>
      </c>
      <c r="C4670" s="201" t="str">
        <f>VLOOKUP(F4670,星座,3,TRUE)</f>
        <v xml:space="preserve">12 海 </v>
      </c>
      <c r="D4670" s="531">
        <v>9200</v>
      </c>
      <c r="E4670" s="1">
        <f>IFERROR(YEAR(D4670),LEFT(D4670,4))</f>
        <v>1925</v>
      </c>
      <c r="F4670" s="1" t="str">
        <f>IF(ISTEXT(D4670),RIGHT(D4670,5),TEXT(D4670,"mm/dd"))</f>
        <v>03/09</v>
      </c>
      <c r="G4670" s="39">
        <f>SUM(MID(E4670,1,1),MID(E4670,2,1),MID(E4670,3,1),MID(E4670,4,1),MID(F4670,1,1),MID(F4670,2,1),MID(F4670,4,1),MID(F4670,5,1))</f>
        <v>29</v>
      </c>
      <c r="H4670" s="41">
        <f>IF(MOD(G4670,9)=0,9,MOD(G4670,9))</f>
        <v>2</v>
      </c>
      <c r="I4670" s="45" t="str">
        <f>IFERROR(MID("日月火水木金土",WEEKDAY(D4670),1),"")</f>
        <v>月</v>
      </c>
      <c r="J4670" s="304" t="s">
        <v>4812</v>
      </c>
      <c r="K4670" s="202" t="str">
        <f>VLOOKUP(F4670,石と花メイン,3,FALSE)</f>
        <v>◆猫目石</v>
      </c>
      <c r="L4670" s="297" t="str">
        <f>VLOOKUP(F4670,石と花メイン,4,FALSE)</f>
        <v>馬酔木</v>
      </c>
      <c r="M4670" s="393">
        <f>IF(OR(MONTH(F4670)&lt;7,AND(MONTH(F4670)=7,DAY(F4670)&lt;=25)),
MOD(SUM((E4670-1901)*365,259),260),
MOD(SUM((E4670-1900)*365,259),260))</f>
        <v>179</v>
      </c>
      <c r="N4670" s="390">
        <f>IF(AND(MONTH(F4670)=7,DAY(F4670)&gt;25),1,
ROUNDDOWN((SUM(VLOOKUP(MONTH(F4670),D暦変換用数値,2,FALSE),DAY(F4670))/28)+1,0))</f>
        <v>9</v>
      </c>
      <c r="O4670" s="205">
        <f>IF(AND(MONTH(F4670)=7,DAY(F4670)&gt;25),DAY(F4670)-25,
MOD((SUM(VLOOKUP(MONTH(F4670),D暦変換用数値,2,FALSE),DAY(F4670))),28)+1)</f>
        <v>3</v>
      </c>
      <c r="P4670" s="406">
        <f>IF(OR(MONTH(F4670)&lt;7,AND(MONTH(F4670)=7,DAY(F4670)&lt;=25)),
MOD(SUM((E4670-1901)*365,(N4670-1)*28,O4670,258),260),
MOD(SUM((E4670-1900)*365,(N4670-1)*28,O4670,258),260))</f>
        <v>145</v>
      </c>
      <c r="Q4670" s="372" t="str">
        <f>VLOOKUP(MOD(P4670,4),色,2,FALSE)</f>
        <v>赤い</v>
      </c>
      <c r="R4670" s="290" t="str">
        <f>VLOOKUP(MOD(P4670,13),銀河の音,2,FALSE)</f>
        <v>月の</v>
      </c>
      <c r="S4670" s="383" t="str">
        <f>VLOOKUP(MOD(P4670,20),太陽の紋章,2,FALSE)</f>
        <v>蛇</v>
      </c>
      <c r="T4670" s="99" t="s">
        <v>4611</v>
      </c>
    </row>
    <row r="4671" spans="1:20">
      <c r="A4671" s="50" t="str">
        <f>VLOOKUP(MOD(E4671,10),十干,2,FALSE)</f>
        <v>乙</v>
      </c>
      <c r="B4671" s="199" t="str">
        <f>VLOOKUP(MOD(E4671,12),十二支,3,FALSE)</f>
        <v xml:space="preserve">12 海 </v>
      </c>
      <c r="C4671" s="201" t="str">
        <f>VLOOKUP(F4671,星座,3,TRUE)</f>
        <v xml:space="preserve">12 海 </v>
      </c>
      <c r="D4671" s="531">
        <v>9211</v>
      </c>
      <c r="E4671" s="1">
        <f>IFERROR(YEAR(D4671),LEFT(D4671,4))</f>
        <v>1925</v>
      </c>
      <c r="F4671" s="1" t="str">
        <f>IF(ISTEXT(D4671),RIGHT(D4671,5),TEXT(D4671,"mm/dd"))</f>
        <v>03/20</v>
      </c>
      <c r="G4671" s="39">
        <f>SUM(MID(E4671,1,1),MID(E4671,2,1),MID(E4671,3,1),MID(E4671,4,1),MID(F4671,1,1),MID(F4671,2,1),MID(F4671,4,1),MID(F4671,5,1))</f>
        <v>22</v>
      </c>
      <c r="H4671" s="41">
        <f>IF(MOD(G4671,9)=0,9,MOD(G4671,9))</f>
        <v>4</v>
      </c>
      <c r="I4671" s="45" t="str">
        <f>IFERROR(MID("日月火水木金土",WEEKDAY(D4671),1),"")</f>
        <v>金</v>
      </c>
      <c r="J4671" s="304" t="s">
        <v>4813</v>
      </c>
      <c r="K4671" s="202" t="str">
        <f>VLOOKUP(F4671,石と花メイン,3,FALSE)</f>
        <v>◆猫目石</v>
      </c>
      <c r="L4671" s="297" t="str">
        <f>VLOOKUP(F4671,石と花メイン,4,FALSE)</f>
        <v>チューリップ【鬱金香】</v>
      </c>
      <c r="M4671" s="393">
        <f>IF(OR(MONTH(F4671)&lt;7,AND(MONTH(F4671)=7,DAY(F4671)&lt;=25)),
MOD(SUM((E4671-1901)*365,259),260),
MOD(SUM((E4671-1900)*365,259),260))</f>
        <v>179</v>
      </c>
      <c r="N4671" s="390">
        <f>IF(AND(MONTH(F4671)=7,DAY(F4671)&gt;25),1,
ROUNDDOWN((SUM(VLOOKUP(MONTH(F4671),D暦変換用数値,2,FALSE),DAY(F4671))/28)+1,0))</f>
        <v>9</v>
      </c>
      <c r="O4671" s="205">
        <f>IF(AND(MONTH(F4671)=7,DAY(F4671)&gt;25),DAY(F4671)-25,
MOD((SUM(VLOOKUP(MONTH(F4671),D暦変換用数値,2,FALSE),DAY(F4671))),28)+1)</f>
        <v>14</v>
      </c>
      <c r="P4671" s="406">
        <f>IF(OR(MONTH(F4671)&lt;7,AND(MONTH(F4671)=7,DAY(F4671)&lt;=25)),
MOD(SUM((E4671-1901)*365,(N4671-1)*28,O4671,258),260),
MOD(SUM((E4671-1900)*365,(N4671-1)*28,O4671,258),260))</f>
        <v>156</v>
      </c>
      <c r="Q4671" s="373" t="str">
        <f>VLOOKUP(MOD(P4671,4),色,2,FALSE)</f>
        <v>黄色い</v>
      </c>
      <c r="R4671" s="291" t="str">
        <f>VLOOKUP(MOD(P4671,13),銀河の音,2,FALSE)</f>
        <v>宇宙の</v>
      </c>
      <c r="S4671" s="384" t="str">
        <f>VLOOKUP(MOD(P4671,20),太陽の紋章,2,FALSE)</f>
        <v>戦士</v>
      </c>
      <c r="T4671" s="97" t="s">
        <v>484</v>
      </c>
    </row>
    <row r="4672" spans="1:20">
      <c r="A4672" s="50" t="str">
        <f>VLOOKUP(MOD(E4672,10),十干,2,FALSE)</f>
        <v>丁</v>
      </c>
      <c r="B4672" s="199" t="str">
        <f>VLOOKUP(MOD(E4672,12),十二支,3,FALSE)</f>
        <v xml:space="preserve">12 海 </v>
      </c>
      <c r="C4672" s="201" t="str">
        <f>VLOOKUP(F4672,星座,3,TRUE)</f>
        <v xml:space="preserve">12 海 </v>
      </c>
      <c r="D4672" s="535">
        <v>13584</v>
      </c>
      <c r="E4672" s="45">
        <f>IFERROR(YEAR(D4672),LEFT(D4672,4))</f>
        <v>1937</v>
      </c>
      <c r="F4672" s="45" t="str">
        <f>IF(ISTEXT(D4672),RIGHT(D4672,5),TEXT(D4672,"mm/dd"))</f>
        <v>03/10</v>
      </c>
      <c r="G4672" s="41">
        <f>SUM(MID(E4672,1,1),MID(E4672,2,1),MID(E4672,3,1),MID(E4672,4,1),MID(F4672,1,1),MID(F4672,2,1),MID(F4672,4,1),MID(F4672,5,1))</f>
        <v>24</v>
      </c>
      <c r="H4672" s="41">
        <f>IF(MOD(G4672,9)=0,9,MOD(G4672,9))</f>
        <v>6</v>
      </c>
      <c r="I4672" s="45" t="str">
        <f>IFERROR(MID("日月火水木金土",WEEKDAY(D4672),1),"")</f>
        <v>水</v>
      </c>
      <c r="J4672" s="305" t="s">
        <v>5904</v>
      </c>
      <c r="K4672" s="203" t="str">
        <f>VLOOKUP(F4672,石と花メイン,3,FALSE)</f>
        <v>●蛋白石</v>
      </c>
      <c r="L4672" s="298" t="str">
        <f>VLOOKUP(F4672,石と花メイン,4,FALSE)</f>
        <v>ルピナス【登藤/昇藤】</v>
      </c>
      <c r="M4672" s="394">
        <f>IF(OR(MONTH(F4672)&lt;7,AND(MONTH(F4672)=7,DAY(F4672)&lt;=25)),
MOD(SUM((E4672-1901)*365,259),260),
MOD(SUM((E4672-1900)*365,259),260))</f>
        <v>139</v>
      </c>
      <c r="N4672" s="391">
        <f>IF(AND(MONTH(F4672)=7,DAY(F4672)&gt;25),1,
ROUNDDOWN((SUM(VLOOKUP(MONTH(F4672),D暦変換用数値,2,FALSE),DAY(F4672))/28)+1,0))</f>
        <v>9</v>
      </c>
      <c r="O4672" s="46">
        <f>IF(AND(MONTH(F4672)=7,DAY(F4672)&gt;25),DAY(F4672)-25,
MOD((SUM(VLOOKUP(MONTH(F4672),D暦変換用数値,2,FALSE),DAY(F4672))),28)+1)</f>
        <v>4</v>
      </c>
      <c r="P4672" s="407">
        <f>IF(OR(MONTH(F4672)&lt;7,AND(MONTH(F4672)=7,DAY(F4672)&lt;=25)),
MOD(SUM((E4672-1901)*365,(N4672-1)*28,O4672,258),260),
MOD(SUM((E4672-1900)*365,(N4672-1)*28,O4672,258),260))</f>
        <v>106</v>
      </c>
      <c r="Q4672" s="375" t="str">
        <f>VLOOKUP(MOD(P4672,4),色,2,FALSE)</f>
        <v>白い</v>
      </c>
      <c r="R4672" s="293" t="str">
        <f>VLOOKUP(MOD(P4672,13),銀河の音,2,FALSE)</f>
        <v>月の</v>
      </c>
      <c r="S4672" s="386" t="str">
        <f>VLOOKUP(MOD(P4672,20),太陽の紋章,2,FALSE)</f>
        <v>世界の橋渡し</v>
      </c>
      <c r="T4672" s="94" t="s">
        <v>5905</v>
      </c>
    </row>
    <row r="4673" spans="1:20">
      <c r="A4673" s="50" t="str">
        <f>VLOOKUP(MOD(E4673,10),十干,2,FALSE)</f>
        <v>己</v>
      </c>
      <c r="B4673" s="199" t="str">
        <f>VLOOKUP(MOD(E4673,12),十二支,3,FALSE)</f>
        <v xml:space="preserve">12 海 </v>
      </c>
      <c r="C4673" s="201" t="str">
        <f>VLOOKUP(F4673,星座,3,TRUE)</f>
        <v xml:space="preserve">12 海 </v>
      </c>
      <c r="D4673" s="531">
        <v>17955</v>
      </c>
      <c r="E4673" s="1">
        <f>IFERROR(YEAR(D4673),LEFT(D4673,4))</f>
        <v>1949</v>
      </c>
      <c r="F4673" s="1" t="str">
        <f>IF(ISTEXT(D4673),RIGHT(D4673,5),TEXT(D4673,"mm/dd"))</f>
        <v>02/26</v>
      </c>
      <c r="G4673" s="39">
        <f>SUM(MID(E4673,1,1),MID(E4673,2,1),MID(E4673,3,1),MID(E4673,4,1),MID(F4673,1,1),MID(F4673,2,1),MID(F4673,4,1),MID(F4673,5,1))</f>
        <v>33</v>
      </c>
      <c r="H4673" s="41">
        <f>IF(MOD(G4673,9)=0,9,MOD(G4673,9))</f>
        <v>6</v>
      </c>
      <c r="I4673" s="45" t="str">
        <f>IFERROR(MID("日月火水木金土",WEEKDAY(D4673),1),"")</f>
        <v>土</v>
      </c>
      <c r="J4673" s="304" t="s">
        <v>4814</v>
      </c>
      <c r="K4673" s="202" t="str">
        <f>VLOOKUP(F4673,石と花メイン,3,FALSE)</f>
        <v>◆青玉</v>
      </c>
      <c r="L4673" s="297" t="str">
        <f>VLOOKUP(F4673,石と花メイン,4,FALSE)</f>
        <v>アドニス【夏咲福寿草】</v>
      </c>
      <c r="M4673" s="393">
        <f>IF(OR(MONTH(F4673)&lt;7,AND(MONTH(F4673)=7,DAY(F4673)&lt;=25)),
MOD(SUM((E4673-1901)*365,259),260),
MOD(SUM((E4673-1900)*365,259),260))</f>
        <v>99</v>
      </c>
      <c r="N4673" s="390">
        <f>IF(AND(MONTH(F4673)=7,DAY(F4673)&gt;25),1,
ROUNDDOWN((SUM(VLOOKUP(MONTH(F4673),D暦変換用数値,2,FALSE),DAY(F4673))/28)+1,0))</f>
        <v>8</v>
      </c>
      <c r="O4673" s="205">
        <f>IF(AND(MONTH(F4673)=7,DAY(F4673)&gt;25),DAY(F4673)-25,
MOD((SUM(VLOOKUP(MONTH(F4673),D暦変換用数値,2,FALSE),DAY(F4673))),28)+1)</f>
        <v>20</v>
      </c>
      <c r="P4673" s="406">
        <f>IF(OR(MONTH(F4673)&lt;7,AND(MONTH(F4673)=7,DAY(F4673)&lt;=25)),
MOD(SUM((E4673-1901)*365,(N4673-1)*28,O4673,258),260),
MOD(SUM((E4673-1900)*365,(N4673-1)*28,O4673,258),260))</f>
        <v>54</v>
      </c>
      <c r="Q4673" s="375" t="str">
        <f>VLOOKUP(MOD(P4673,4),色,2,FALSE)</f>
        <v>白い</v>
      </c>
      <c r="R4673" s="293" t="str">
        <f>VLOOKUP(MOD(P4673,13),銀河の音,2,FALSE)</f>
        <v>月の</v>
      </c>
      <c r="S4673" s="386" t="str">
        <f>VLOOKUP(MOD(P4673,20),太陽の紋章,2,FALSE)</f>
        <v>魔法使い</v>
      </c>
      <c r="T4673" s="99" t="s">
        <v>3173</v>
      </c>
    </row>
    <row r="4674" spans="1:20">
      <c r="A4674" s="50" t="str">
        <f>VLOOKUP(MOD(E4674,10),十干,2,FALSE)</f>
        <v>己</v>
      </c>
      <c r="B4674" s="199" t="str">
        <f>VLOOKUP(MOD(E4674,12),十二支,3,FALSE)</f>
        <v xml:space="preserve">12 海 </v>
      </c>
      <c r="C4674" s="201" t="str">
        <f>VLOOKUP(F4674,星座,3,TRUE)</f>
        <v xml:space="preserve">12 海 </v>
      </c>
      <c r="D4674" s="531">
        <v>17963</v>
      </c>
      <c r="E4674" s="1">
        <f>IFERROR(YEAR(D4674),LEFT(D4674,4))</f>
        <v>1949</v>
      </c>
      <c r="F4674" s="1" t="str">
        <f>IF(ISTEXT(D4674),RIGHT(D4674,5),TEXT(D4674,"mm/dd"))</f>
        <v>03/06</v>
      </c>
      <c r="G4674" s="39">
        <f>SUM(MID(E4674,1,1),MID(E4674,2,1),MID(E4674,3,1),MID(E4674,4,1),MID(F4674,1,1),MID(F4674,2,1),MID(F4674,4,1),MID(F4674,5,1))</f>
        <v>32</v>
      </c>
      <c r="H4674" s="41">
        <f>IF(MOD(G4674,9)=0,9,MOD(G4674,9))</f>
        <v>5</v>
      </c>
      <c r="I4674" s="45" t="str">
        <f>IFERROR(MID("日月火水木金土",WEEKDAY(D4674),1),"")</f>
        <v>日</v>
      </c>
      <c r="J4674" s="304" t="s">
        <v>4815</v>
      </c>
      <c r="K4674" s="202" t="str">
        <f>VLOOKUP(F4674,石と花メイン,3,FALSE)</f>
        <v>●瑠璃</v>
      </c>
      <c r="L4674" s="297" t="str">
        <f>VLOOKUP(F4674,石と花メイン,4,FALSE)</f>
        <v>雛菊【デイジー】</v>
      </c>
      <c r="M4674" s="393">
        <f>IF(OR(MONTH(F4674)&lt;7,AND(MONTH(F4674)=7,DAY(F4674)&lt;=25)),
MOD(SUM((E4674-1901)*365,259),260),
MOD(SUM((E4674-1900)*365,259),260))</f>
        <v>99</v>
      </c>
      <c r="N4674" s="390">
        <f>IF(AND(MONTH(F4674)=7,DAY(F4674)&gt;25),1,
ROUNDDOWN((SUM(VLOOKUP(MONTH(F4674),D暦変換用数値,2,FALSE),DAY(F4674))/28)+1,0))</f>
        <v>8</v>
      </c>
      <c r="O4674" s="205">
        <f>IF(AND(MONTH(F4674)=7,DAY(F4674)&gt;25),DAY(F4674)-25,
MOD((SUM(VLOOKUP(MONTH(F4674),D暦変換用数値,2,FALSE),DAY(F4674))),28)+1)</f>
        <v>28</v>
      </c>
      <c r="P4674" s="406">
        <f>IF(OR(MONTH(F4674)&lt;7,AND(MONTH(F4674)=7,DAY(F4674)&lt;=25)),
MOD(SUM((E4674-1901)*365,(N4674-1)*28,O4674,258),260),
MOD(SUM((E4674-1900)*365,(N4674-1)*28,O4674,258),260))</f>
        <v>62</v>
      </c>
      <c r="Q4674" s="375" t="str">
        <f>VLOOKUP(MOD(P4674,4),色,2,FALSE)</f>
        <v>白い</v>
      </c>
      <c r="R4674" s="293" t="str">
        <f>VLOOKUP(MOD(P4674,13),銀河の音,2,FALSE)</f>
        <v>惑星の</v>
      </c>
      <c r="S4674" s="386" t="str">
        <f>VLOOKUP(MOD(P4674,20),太陽の紋章,2,FALSE)</f>
        <v>風</v>
      </c>
      <c r="T4674" s="98" t="s">
        <v>3736</v>
      </c>
    </row>
    <row r="4675" spans="1:20">
      <c r="A4675" s="50" t="str">
        <f>VLOOKUP(MOD(E4675,10),十干,2,FALSE)</f>
        <v>己</v>
      </c>
      <c r="B4675" s="199" t="str">
        <f>VLOOKUP(MOD(E4675,12),十二支,3,FALSE)</f>
        <v xml:space="preserve">12 海 </v>
      </c>
      <c r="C4675" s="201" t="str">
        <f>VLOOKUP(F4675,星座,3,TRUE)</f>
        <v xml:space="preserve">12 海 </v>
      </c>
      <c r="D4675" s="531">
        <v>17968</v>
      </c>
      <c r="E4675" s="1">
        <f>IFERROR(YEAR(D4675),LEFT(D4675,4))</f>
        <v>1949</v>
      </c>
      <c r="F4675" s="1" t="str">
        <f>IF(ISTEXT(D4675),RIGHT(D4675,5),TEXT(D4675,"mm/dd"))</f>
        <v>03/11</v>
      </c>
      <c r="G4675" s="39">
        <f>SUM(MID(E4675,1,1),MID(E4675,2,1),MID(E4675,3,1),MID(E4675,4,1),MID(F4675,1,1),MID(F4675,2,1),MID(F4675,4,1),MID(F4675,5,1))</f>
        <v>28</v>
      </c>
      <c r="H4675" s="41">
        <f>IF(MOD(G4675,9)=0,9,MOD(G4675,9))</f>
        <v>1</v>
      </c>
      <c r="I4675" s="45" t="str">
        <f>IFERROR(MID("日月火水木金土",WEEKDAY(D4675),1),"")</f>
        <v>金</v>
      </c>
      <c r="J4675" s="304" t="s">
        <v>4816</v>
      </c>
      <c r="K4675" s="202" t="str">
        <f>VLOOKUP(F4675,石と花メイン,3,FALSE)</f>
        <v>◆紅玉</v>
      </c>
      <c r="L4675" s="297" t="str">
        <f>VLOOKUP(F4675,石と花メイン,4,FALSE)</f>
        <v>菊苦菜【チコリー】</v>
      </c>
      <c r="M4675" s="393">
        <f>IF(OR(MONTH(F4675)&lt;7,AND(MONTH(F4675)=7,DAY(F4675)&lt;=25)),
MOD(SUM((E4675-1901)*365,259),260),
MOD(SUM((E4675-1900)*365,259),260))</f>
        <v>99</v>
      </c>
      <c r="N4675" s="390">
        <f>IF(AND(MONTH(F4675)=7,DAY(F4675)&gt;25),1,
ROUNDDOWN((SUM(VLOOKUP(MONTH(F4675),D暦変換用数値,2,FALSE),DAY(F4675))/28)+1,0))</f>
        <v>9</v>
      </c>
      <c r="O4675" s="205">
        <f>IF(AND(MONTH(F4675)=7,DAY(F4675)&gt;25),DAY(F4675)-25,
MOD((SUM(VLOOKUP(MONTH(F4675),D暦変換用数値,2,FALSE),DAY(F4675))),28)+1)</f>
        <v>5</v>
      </c>
      <c r="P4675" s="406">
        <f>IF(OR(MONTH(F4675)&lt;7,AND(MONTH(F4675)=7,DAY(F4675)&lt;=25)),
MOD(SUM((E4675-1901)*365,(N4675-1)*28,O4675,258),260),
MOD(SUM((E4675-1900)*365,(N4675-1)*28,O4675,258),260))</f>
        <v>67</v>
      </c>
      <c r="Q4675" s="374" t="str">
        <f>VLOOKUP(MOD(P4675,4),色,2,FALSE)</f>
        <v>青い</v>
      </c>
      <c r="R4675" s="292" t="str">
        <f>VLOOKUP(MOD(P4675,13),銀河の音,2,FALSE)</f>
        <v>月の</v>
      </c>
      <c r="S4675" s="385" t="str">
        <f>VLOOKUP(MOD(P4675,20),太陽の紋章,2,FALSE)</f>
        <v>手</v>
      </c>
      <c r="T4675" s="98" t="s">
        <v>3736</v>
      </c>
    </row>
    <row r="4676" spans="1:20">
      <c r="A4676" s="76" t="str">
        <f>VLOOKUP(MOD(E4676,10),十干,2,FALSE)</f>
        <v>己</v>
      </c>
      <c r="B4676" s="199" t="str">
        <f>VLOOKUP(MOD(E4676,12),十二支,3,FALSE)</f>
        <v xml:space="preserve">12 海 </v>
      </c>
      <c r="C4676" s="201" t="str">
        <f>VLOOKUP(F4676,星座,3,TRUE)</f>
        <v xml:space="preserve">12 海 </v>
      </c>
      <c r="D4676" s="534">
        <v>17976</v>
      </c>
      <c r="E4676" s="116">
        <f>IFERROR(YEAR(D4676),LEFT(D4676,4))</f>
        <v>1949</v>
      </c>
      <c r="F4676" s="116" t="str">
        <f>IF(ISTEXT(D4676),RIGHT(D4676,5),TEXT(D4676,"mm/dd"))</f>
        <v>03/19</v>
      </c>
      <c r="G4676" s="120">
        <f>SUM(MID(E4676,1,1),MID(E4676,2,1),MID(E4676,3,1),MID(E4676,4,1),MID(F4676,1,1),MID(F4676,2,1),MID(F4676,4,1),MID(F4676,5,1))</f>
        <v>36</v>
      </c>
      <c r="H4676" s="120">
        <f>IF(MOD(G4676,9)=0,9,MOD(G4676,9))</f>
        <v>9</v>
      </c>
      <c r="I4676" s="116" t="str">
        <f>IFERROR(MID("日月火水木金土",WEEKDAY(D4676),1),"")</f>
        <v>土</v>
      </c>
      <c r="J4676" s="306" t="s">
        <v>6889</v>
      </c>
      <c r="K4676" s="203" t="str">
        <f>VLOOKUP(F4676,石と花メイン,3,FALSE)</f>
        <v>○真珠</v>
      </c>
      <c r="L4676" s="299" t="str">
        <f>VLOOKUP(F4676,石と花メイン,4,FALSE)</f>
        <v>雛芥子/雛罌粟【ポピー】</v>
      </c>
      <c r="M4676" s="395">
        <f>IF(OR(MONTH(F4676)&lt;7,AND(MONTH(F4676)=7,DAY(F4676)&lt;=25)),
MOD(SUM((E4676-1901)*365,259),260),
MOD(SUM((E4676-1900)*365,259),260))</f>
        <v>99</v>
      </c>
      <c r="N4676" s="121">
        <f>IF(AND(MONTH(F4676)=7,DAY(F4676)&gt;25),1,
ROUNDDOWN((SUM(VLOOKUP(MONTH(F4676),D暦変換用数値,2,FALSE),DAY(F4676))/28)+1,0))</f>
        <v>9</v>
      </c>
      <c r="O4676" s="117">
        <f>IF(AND(MONTH(F4676)=7,DAY(F4676)&gt;25),DAY(F4676)-25,
MOD((SUM(VLOOKUP(MONTH(F4676),D暦変換用数値,2,FALSE),DAY(F4676))),28)+1)</f>
        <v>13</v>
      </c>
      <c r="P4676" s="408">
        <f>IF(OR(MONTH(F4676)&lt;7,AND(MONTH(F4676)=7,DAY(F4676)&lt;=25)),
MOD(SUM((E4676-1901)*365,(N4676-1)*28,O4676,258),260),
MOD(SUM((E4676-1900)*365,(N4676-1)*28,O4676,258),260))</f>
        <v>75</v>
      </c>
      <c r="Q4676" s="374" t="str">
        <f>VLOOKUP(MOD(P4676,4),色,2,FALSE)</f>
        <v>青い</v>
      </c>
      <c r="R4676" s="292" t="str">
        <f>VLOOKUP(MOD(P4676,13),銀河の音,2,FALSE)</f>
        <v>惑星の</v>
      </c>
      <c r="S4676" s="385" t="str">
        <f>VLOOKUP(MOD(P4676,20),太陽の紋章,2,FALSE)</f>
        <v>鷲</v>
      </c>
      <c r="T4676" s="129" t="s">
        <v>7294</v>
      </c>
    </row>
    <row r="4677" spans="1:20">
      <c r="A4677" s="334" t="str">
        <f>VLOOKUP(MOD(E4677,10),十干,2,FALSE)</f>
        <v>辛</v>
      </c>
      <c r="B4677" s="331" t="str">
        <f>VLOOKUP(MOD(E4677,12),十二支,3,FALSE)</f>
        <v xml:space="preserve">12 海 </v>
      </c>
      <c r="C4677" s="336" t="str">
        <f>VLOOKUP(F4677,星座,3,TRUE)</f>
        <v xml:space="preserve">12 海 </v>
      </c>
      <c r="D4677" s="540">
        <v>22334</v>
      </c>
      <c r="E4677" s="131">
        <f>IFERROR(YEAR(D4677),LEFT(D4677,4))</f>
        <v>1961</v>
      </c>
      <c r="F4677" s="538" t="str">
        <f>IF(ISTEXT(D4677),RIGHT(D4677,5),TEXT(D4677,"mm/dd"))</f>
        <v>02/22</v>
      </c>
      <c r="G4677" s="133">
        <f>SUM(MID(E4677,1,1),MID(E4677,2,1),MID(E4677,3,1),MID(E4677,4,1),MID(F4677,1,1),MID(F4677,2,1),MID(F4677,4,1),MID(F4677,5,1))</f>
        <v>23</v>
      </c>
      <c r="H4677" s="133">
        <f>IF(MOD(G4677,9)=0,9,MOD(G4677,9))</f>
        <v>5</v>
      </c>
      <c r="I4677" s="131" t="str">
        <f>IFERROR(MID("日月火水木金土",WEEKDAY(D4677),1),"")</f>
        <v>水</v>
      </c>
      <c r="J4677" s="306" t="s">
        <v>9328</v>
      </c>
      <c r="K4677" s="335" t="str">
        <f>VLOOKUP(F4677,石と花メイン,3,FALSE)</f>
        <v>◆青玉</v>
      </c>
      <c r="L4677" s="302" t="str">
        <f>VLOOKUP(F4677,石と花メイン,4,FALSE)</f>
        <v>ローダンセ【広葉の花簪】</v>
      </c>
      <c r="M4677" s="396">
        <f>IF(OR(MONTH(F4677)&lt;7,AND(MONTH(F4677)=7,DAY(F4677)&lt;=25)),
MOD(SUM((E4677-1901)*365,259),260),
MOD(SUM((E4677-1900)*365,259),260))</f>
        <v>59</v>
      </c>
      <c r="N4677" s="335">
        <f>IF(AND(MONTH(F4677)=7,DAY(F4677)&gt;25),1,
ROUNDDOWN((SUM(VLOOKUP(MONTH(F4677),D暦変換用数値,2,FALSE),DAY(F4677))/28)+1,0))</f>
        <v>8</v>
      </c>
      <c r="O4677" s="132">
        <f>IF(AND(MONTH(F4677)=7,DAY(F4677)&gt;25),DAY(F4677)-25,
MOD((SUM(VLOOKUP(MONTH(F4677),D暦変換用数値,2,FALSE),DAY(F4677))),28)+1)</f>
        <v>16</v>
      </c>
      <c r="P4677" s="404">
        <f>IF(OR(MONTH(F4677)&lt;7,AND(MONTH(F4677)=7,DAY(F4677)&lt;=25)),
MOD(SUM((E4677-1901)*365,(N4677-1)*28,O4677,258),260),
MOD(SUM((E4677-1900)*365,(N4677-1)*28,O4677,258),260))</f>
        <v>10</v>
      </c>
      <c r="Q4677" s="376" t="str">
        <f>VLOOKUP(MOD(P4677,4),色,2,FALSE)</f>
        <v>白い</v>
      </c>
      <c r="R4677" s="333" t="str">
        <f>VLOOKUP(MOD(P4677,13),銀河の音,2,FALSE)</f>
        <v>惑星の</v>
      </c>
      <c r="S4677" s="387" t="str">
        <f>VLOOKUP(MOD(P4677,20),太陽の紋章,2,FALSE)</f>
        <v>犬</v>
      </c>
      <c r="T4677" s="119" t="s">
        <v>9327</v>
      </c>
    </row>
    <row r="4678" spans="1:20">
      <c r="A4678" s="50" t="str">
        <f>VLOOKUP(MOD(E4678,10),十干,2,FALSE)</f>
        <v>辛</v>
      </c>
      <c r="B4678" s="199" t="str">
        <f>VLOOKUP(MOD(E4678,12),十二支,3,FALSE)</f>
        <v xml:space="preserve">12 海 </v>
      </c>
      <c r="C4678" s="201" t="str">
        <f>VLOOKUP(F4678,星座,3,TRUE)</f>
        <v xml:space="preserve">12 海 </v>
      </c>
      <c r="D4678" s="531">
        <v>22337</v>
      </c>
      <c r="E4678" s="1">
        <f>IFERROR(YEAR(D4678),LEFT(D4678,4))</f>
        <v>1961</v>
      </c>
      <c r="F4678" s="1" t="str">
        <f>IF(ISTEXT(D4678),RIGHT(D4678,5),TEXT(D4678,"mm/dd"))</f>
        <v>02/25</v>
      </c>
      <c r="G4678" s="39">
        <f>SUM(MID(E4678,1,1),MID(E4678,2,1),MID(E4678,3,1),MID(E4678,4,1),MID(F4678,1,1),MID(F4678,2,1),MID(F4678,4,1),MID(F4678,5,1))</f>
        <v>26</v>
      </c>
      <c r="H4678" s="41">
        <f>IF(MOD(G4678,9)=0,9,MOD(G4678,9))</f>
        <v>8</v>
      </c>
      <c r="I4678" s="45" t="str">
        <f>IFERROR(MID("日月火水木金土",WEEKDAY(D4678),1),"")</f>
        <v>土</v>
      </c>
      <c r="J4678" s="304" t="s">
        <v>4817</v>
      </c>
      <c r="K4678" s="202" t="str">
        <f>VLOOKUP(F4678,石と花メイン,3,FALSE)</f>
        <v>●翡翠</v>
      </c>
      <c r="L4678" s="297" t="str">
        <f>VLOOKUP(F4678,石と花メイン,4,FALSE)</f>
        <v>カランコエ【紅弁慶】</v>
      </c>
      <c r="M4678" s="393">
        <f>IF(OR(MONTH(F4678)&lt;7,AND(MONTH(F4678)=7,DAY(F4678)&lt;=25)),
MOD(SUM((E4678-1901)*365,259),260),
MOD(SUM((E4678-1900)*365,259),260))</f>
        <v>59</v>
      </c>
      <c r="N4678" s="390">
        <f>IF(AND(MONTH(F4678)=7,DAY(F4678)&gt;25),1,
ROUNDDOWN((SUM(VLOOKUP(MONTH(F4678),D暦変換用数値,2,FALSE),DAY(F4678))/28)+1,0))</f>
        <v>8</v>
      </c>
      <c r="O4678" s="205">
        <f>IF(AND(MONTH(F4678)=7,DAY(F4678)&gt;25),DAY(F4678)-25,
MOD((SUM(VLOOKUP(MONTH(F4678),D暦変換用数値,2,FALSE),DAY(F4678))),28)+1)</f>
        <v>19</v>
      </c>
      <c r="P4678" s="406">
        <f>IF(OR(MONTH(F4678)&lt;7,AND(MONTH(F4678)=7,DAY(F4678)&lt;=25)),
MOD(SUM((E4678-1901)*365,(N4678-1)*28,O4678,258),260),
MOD(SUM((E4678-1900)*365,(N4678-1)*28,O4678,258),260))</f>
        <v>13</v>
      </c>
      <c r="Q4678" s="372" t="str">
        <f>VLOOKUP(MOD(P4678,4),色,2,FALSE)</f>
        <v>赤い</v>
      </c>
      <c r="R4678" s="290" t="str">
        <f>VLOOKUP(MOD(P4678,13),銀河の音,2,FALSE)</f>
        <v>宇宙の</v>
      </c>
      <c r="S4678" s="383" t="str">
        <f>VLOOKUP(MOD(P4678,20),太陽の紋章,2,FALSE)</f>
        <v>空歩く者</v>
      </c>
      <c r="T4678" s="97" t="s">
        <v>6501</v>
      </c>
    </row>
    <row r="4679" spans="1:20">
      <c r="A4679" s="50" t="str">
        <f>VLOOKUP(MOD(E4679,10),十干,2,FALSE)</f>
        <v>辛</v>
      </c>
      <c r="B4679" s="199" t="str">
        <f>VLOOKUP(MOD(E4679,12),十二支,3,FALSE)</f>
        <v xml:space="preserve">12 海 </v>
      </c>
      <c r="C4679" s="201" t="str">
        <f>VLOOKUP(F4679,星座,3,TRUE)</f>
        <v xml:space="preserve">12 海 </v>
      </c>
      <c r="D4679" s="531">
        <v>22339</v>
      </c>
      <c r="E4679" s="1">
        <f>IFERROR(YEAR(D4679),LEFT(D4679,4))</f>
        <v>1961</v>
      </c>
      <c r="F4679" s="1" t="str">
        <f>IF(ISTEXT(D4679),RIGHT(D4679,5),TEXT(D4679,"mm/dd"))</f>
        <v>02/27</v>
      </c>
      <c r="G4679" s="39">
        <f>SUM(MID(E4679,1,1),MID(E4679,2,1),MID(E4679,3,1),MID(E4679,4,1),MID(F4679,1,1),MID(F4679,2,1),MID(F4679,4,1),MID(F4679,5,1))</f>
        <v>28</v>
      </c>
      <c r="H4679" s="41">
        <f>IF(MOD(G4679,9)=0,9,MOD(G4679,9))</f>
        <v>1</v>
      </c>
      <c r="I4679" s="45" t="str">
        <f>IFERROR(MID("日月火水木金土",WEEKDAY(D4679),1),"")</f>
        <v>月</v>
      </c>
      <c r="J4679" s="304" t="s">
        <v>4818</v>
      </c>
      <c r="K4679" s="202" t="str">
        <f>VLOOKUP(F4679,石と花メイン,3,FALSE)</f>
        <v>○真珠</v>
      </c>
      <c r="L4679" s="297" t="str">
        <f>VLOOKUP(F4679,石と花メイン,4,FALSE)</f>
        <v>大甘菜【オーニソガラム】</v>
      </c>
      <c r="M4679" s="393">
        <f>IF(OR(MONTH(F4679)&lt;7,AND(MONTH(F4679)=7,DAY(F4679)&lt;=25)),
MOD(SUM((E4679-1901)*365,259),260),
MOD(SUM((E4679-1900)*365,259),260))</f>
        <v>59</v>
      </c>
      <c r="N4679" s="390">
        <f>IF(AND(MONTH(F4679)=7,DAY(F4679)&gt;25),1,
ROUNDDOWN((SUM(VLOOKUP(MONTH(F4679),D暦変換用数値,2,FALSE),DAY(F4679))/28)+1,0))</f>
        <v>8</v>
      </c>
      <c r="O4679" s="205">
        <f>IF(AND(MONTH(F4679)=7,DAY(F4679)&gt;25),DAY(F4679)-25,
MOD((SUM(VLOOKUP(MONTH(F4679),D暦変換用数値,2,FALSE),DAY(F4679))),28)+1)</f>
        <v>21</v>
      </c>
      <c r="P4679" s="406">
        <f>IF(OR(MONTH(F4679)&lt;7,AND(MONTH(F4679)=7,DAY(F4679)&lt;=25)),
MOD(SUM((E4679-1901)*365,(N4679-1)*28,O4679,258),260),
MOD(SUM((E4679-1900)*365,(N4679-1)*28,O4679,258),260))</f>
        <v>15</v>
      </c>
      <c r="Q4679" s="374" t="str">
        <f>VLOOKUP(MOD(P4679,4),色,2,FALSE)</f>
        <v>青い</v>
      </c>
      <c r="R4679" s="292" t="str">
        <f>VLOOKUP(MOD(P4679,13),銀河の音,2,FALSE)</f>
        <v>月の</v>
      </c>
      <c r="S4679" s="385" t="str">
        <f>VLOOKUP(MOD(P4679,20),太陽の紋章,2,FALSE)</f>
        <v>鷲</v>
      </c>
      <c r="T4679" s="98" t="s">
        <v>3736</v>
      </c>
    </row>
    <row r="4680" spans="1:20">
      <c r="A4680" s="50" t="str">
        <f>VLOOKUP(MOD(E4680,10),十干,2,FALSE)</f>
        <v>辛</v>
      </c>
      <c r="B4680" s="199" t="str">
        <f>VLOOKUP(MOD(E4680,12),十二支,3,FALSE)</f>
        <v xml:space="preserve">12 海 </v>
      </c>
      <c r="C4680" s="201" t="str">
        <f>VLOOKUP(F4680,星座,3,TRUE)</f>
        <v xml:space="preserve">12 海 </v>
      </c>
      <c r="D4680" s="531">
        <v>22340</v>
      </c>
      <c r="E4680" s="1">
        <f>IFERROR(YEAR(D4680),LEFT(D4680,4))</f>
        <v>1961</v>
      </c>
      <c r="F4680" s="1" t="str">
        <f>IF(ISTEXT(D4680),RIGHT(D4680,5),TEXT(D4680,"mm/dd"))</f>
        <v>02/28</v>
      </c>
      <c r="G4680" s="39">
        <f>SUM(MID(E4680,1,1),MID(E4680,2,1),MID(E4680,3,1),MID(E4680,4,1),MID(F4680,1,1),MID(F4680,2,1),MID(F4680,4,1),MID(F4680,5,1))</f>
        <v>29</v>
      </c>
      <c r="H4680" s="41">
        <f>IF(MOD(G4680,9)=0,9,MOD(G4680,9))</f>
        <v>2</v>
      </c>
      <c r="I4680" s="45" t="str">
        <f>IFERROR(MID("日月火水木金土",WEEKDAY(D4680),1),"")</f>
        <v>火</v>
      </c>
      <c r="J4680" s="304" t="s">
        <v>4819</v>
      </c>
      <c r="K4680" s="202" t="str">
        <f>VLOOKUP(F4680,石と花メイン,3,FALSE)</f>
        <v>◆翠玉</v>
      </c>
      <c r="L4680" s="297" t="str">
        <f>VLOOKUP(F4680,石と花メイン,4,FALSE)</f>
        <v>麦藁菊【帝王貝細工】</v>
      </c>
      <c r="M4680" s="393">
        <f>IF(OR(MONTH(F4680)&lt;7,AND(MONTH(F4680)=7,DAY(F4680)&lt;=25)),
MOD(SUM((E4680-1901)*365,259),260),
MOD(SUM((E4680-1900)*365,259),260))</f>
        <v>59</v>
      </c>
      <c r="N4680" s="390">
        <f>IF(AND(MONTH(F4680)=7,DAY(F4680)&gt;25),1,
ROUNDDOWN((SUM(VLOOKUP(MONTH(F4680),D暦変換用数値,2,FALSE),DAY(F4680))/28)+1,0))</f>
        <v>8</v>
      </c>
      <c r="O4680" s="205">
        <f>IF(AND(MONTH(F4680)=7,DAY(F4680)&gt;25),DAY(F4680)-25,
MOD((SUM(VLOOKUP(MONTH(F4680),D暦変換用数値,2,FALSE),DAY(F4680))),28)+1)</f>
        <v>22</v>
      </c>
      <c r="P4680" s="406">
        <f>IF(OR(MONTH(F4680)&lt;7,AND(MONTH(F4680)=7,DAY(F4680)&lt;=25)),
MOD(SUM((E4680-1901)*365,(N4680-1)*28,O4680,258),260),
MOD(SUM((E4680-1900)*365,(N4680-1)*28,O4680,258),260))</f>
        <v>16</v>
      </c>
      <c r="Q4680" s="373" t="str">
        <f>VLOOKUP(MOD(P4680,4),色,2,FALSE)</f>
        <v>黄色い</v>
      </c>
      <c r="R4680" s="291" t="str">
        <f>VLOOKUP(MOD(P4680,13),銀河の音,2,FALSE)</f>
        <v>電気の</v>
      </c>
      <c r="S4680" s="384" t="str">
        <f>VLOOKUP(MOD(P4680,20),太陽の紋章,2,FALSE)</f>
        <v>戦士</v>
      </c>
      <c r="T4680" s="98" t="s">
        <v>3736</v>
      </c>
    </row>
    <row r="4681" spans="1:20">
      <c r="A4681" s="50" t="str">
        <f>VLOOKUP(MOD(E4681,10),十干,2,FALSE)</f>
        <v>辛</v>
      </c>
      <c r="B4681" s="199" t="str">
        <f>VLOOKUP(MOD(E4681,12),十二支,3,FALSE)</f>
        <v xml:space="preserve">12 海 </v>
      </c>
      <c r="C4681" s="201" t="str">
        <f>VLOOKUP(F4681,星座,3,TRUE)</f>
        <v xml:space="preserve">12 海 </v>
      </c>
      <c r="D4681" s="531">
        <v>22344</v>
      </c>
      <c r="E4681" s="1">
        <f>IFERROR(YEAR(D4681),LEFT(D4681,4))</f>
        <v>1961</v>
      </c>
      <c r="F4681" s="1" t="str">
        <f>IF(ISTEXT(D4681),RIGHT(D4681,5),TEXT(D4681,"mm/dd"))</f>
        <v>03/04</v>
      </c>
      <c r="G4681" s="39">
        <f>SUM(MID(E4681,1,1),MID(E4681,2,1),MID(E4681,3,1),MID(E4681,4,1),MID(F4681,1,1),MID(F4681,2,1),MID(F4681,4,1),MID(F4681,5,1))</f>
        <v>24</v>
      </c>
      <c r="H4681" s="41">
        <f>IF(MOD(G4681,9)=0,9,MOD(G4681,9))</f>
        <v>6</v>
      </c>
      <c r="I4681" s="45" t="str">
        <f>IFERROR(MID("日月火水木金土",WEEKDAY(D4681),1),"")</f>
        <v>土</v>
      </c>
      <c r="J4681" s="304" t="s">
        <v>4820</v>
      </c>
      <c r="K4681" s="202" t="str">
        <f>VLOOKUP(F4681,石と花メイン,3,FALSE)</f>
        <v>◆黄玉</v>
      </c>
      <c r="L4681" s="297" t="str">
        <f>VLOOKUP(F4681,石と花メイン,4,FALSE)</f>
        <v>木苺【野苺】</v>
      </c>
      <c r="M4681" s="393">
        <f>IF(OR(MONTH(F4681)&lt;7,AND(MONTH(F4681)=7,DAY(F4681)&lt;=25)),
MOD(SUM((E4681-1901)*365,259),260),
MOD(SUM((E4681-1900)*365,259),260))</f>
        <v>59</v>
      </c>
      <c r="N4681" s="390">
        <f>IF(AND(MONTH(F4681)=7,DAY(F4681)&gt;25),1,
ROUNDDOWN((SUM(VLOOKUP(MONTH(F4681),D暦変換用数値,2,FALSE),DAY(F4681))/28)+1,0))</f>
        <v>8</v>
      </c>
      <c r="O4681" s="205">
        <f>IF(AND(MONTH(F4681)=7,DAY(F4681)&gt;25),DAY(F4681)-25,
MOD((SUM(VLOOKUP(MONTH(F4681),D暦変換用数値,2,FALSE),DAY(F4681))),28)+1)</f>
        <v>26</v>
      </c>
      <c r="P4681" s="406">
        <f>IF(OR(MONTH(F4681)&lt;7,AND(MONTH(F4681)=7,DAY(F4681)&lt;=25)),
MOD(SUM((E4681-1901)*365,(N4681-1)*28,O4681,258),260),
MOD(SUM((E4681-1900)*365,(N4681-1)*28,O4681,258),260))</f>
        <v>20</v>
      </c>
      <c r="Q4681" s="373" t="str">
        <f>VLOOKUP(MOD(P4681,4),色,2,FALSE)</f>
        <v>黄色い</v>
      </c>
      <c r="R4681" s="291" t="str">
        <f>VLOOKUP(MOD(P4681,13),銀河の音,2,FALSE)</f>
        <v>共振の</v>
      </c>
      <c r="S4681" s="384" t="str">
        <f>VLOOKUP(MOD(P4681,20),太陽の紋章,2,FALSE)</f>
        <v>太陽</v>
      </c>
      <c r="T4681" s="98" t="s">
        <v>3736</v>
      </c>
    </row>
    <row r="4682" spans="1:20">
      <c r="A4682" s="50" t="str">
        <f>VLOOKUP(MOD(E4682,10),十干,2,FALSE)</f>
        <v>辛</v>
      </c>
      <c r="B4682" s="199" t="str">
        <f>VLOOKUP(MOD(E4682,12),十二支,3,FALSE)</f>
        <v xml:space="preserve">12 海 </v>
      </c>
      <c r="C4682" s="201" t="str">
        <f>VLOOKUP(F4682,星座,3,TRUE)</f>
        <v xml:space="preserve">12 海 </v>
      </c>
      <c r="D4682" s="531">
        <v>22347</v>
      </c>
      <c r="E4682" s="1">
        <f>IFERROR(YEAR(D4682),LEFT(D4682,4))</f>
        <v>1961</v>
      </c>
      <c r="F4682" s="1" t="str">
        <f>IF(ISTEXT(D4682),RIGHT(D4682,5),TEXT(D4682,"mm/dd"))</f>
        <v>03/07</v>
      </c>
      <c r="G4682" s="39">
        <f>SUM(MID(E4682,1,1),MID(E4682,2,1),MID(E4682,3,1),MID(E4682,4,1),MID(F4682,1,1),MID(F4682,2,1),MID(F4682,4,1),MID(F4682,5,1))</f>
        <v>27</v>
      </c>
      <c r="H4682" s="41">
        <f>IF(MOD(G4682,9)=0,9,MOD(G4682,9))</f>
        <v>9</v>
      </c>
      <c r="I4682" s="45" t="str">
        <f>IFERROR(MID("日月火水木金土",WEEKDAY(D4682),1),"")</f>
        <v>火</v>
      </c>
      <c r="J4682" s="304" t="s">
        <v>4821</v>
      </c>
      <c r="K4682" s="202" t="str">
        <f>VLOOKUP(F4682,石と花メイン,3,FALSE)</f>
        <v>■瑪瑙</v>
      </c>
      <c r="L4682" s="297" t="str">
        <f>VLOOKUP(F4682,石と花メイン,4,FALSE)</f>
        <v>薺【ぺんぺん草】</v>
      </c>
      <c r="M4682" s="393">
        <f>IF(OR(MONTH(F4682)&lt;7,AND(MONTH(F4682)=7,DAY(F4682)&lt;=25)),
MOD(SUM((E4682-1901)*365,259),260),
MOD(SUM((E4682-1900)*365,259),260))</f>
        <v>59</v>
      </c>
      <c r="N4682" s="390">
        <f>IF(AND(MONTH(F4682)=7,DAY(F4682)&gt;25),1,
ROUNDDOWN((SUM(VLOOKUP(MONTH(F4682),D暦変換用数値,2,FALSE),DAY(F4682))/28)+1,0))</f>
        <v>9</v>
      </c>
      <c r="O4682" s="205">
        <f>IF(AND(MONTH(F4682)=7,DAY(F4682)&gt;25),DAY(F4682)-25,
MOD((SUM(VLOOKUP(MONTH(F4682),D暦変換用数値,2,FALSE),DAY(F4682))),28)+1)</f>
        <v>1</v>
      </c>
      <c r="P4682" s="406">
        <f>IF(OR(MONTH(F4682)&lt;7,AND(MONTH(F4682)=7,DAY(F4682)&lt;=25)),
MOD(SUM((E4682-1901)*365,(N4682-1)*28,O4682,258),260),
MOD(SUM((E4682-1900)*365,(N4682-1)*28,O4682,258),260))</f>
        <v>23</v>
      </c>
      <c r="Q4682" s="374" t="str">
        <f>VLOOKUP(MOD(P4682,4),色,2,FALSE)</f>
        <v>青い</v>
      </c>
      <c r="R4682" s="292" t="str">
        <f>VLOOKUP(MOD(P4682,13),銀河の音,2,FALSE)</f>
        <v>惑星の</v>
      </c>
      <c r="S4682" s="385" t="str">
        <f>VLOOKUP(MOD(P4682,20),太陽の紋章,2,FALSE)</f>
        <v>夜</v>
      </c>
      <c r="T4682" s="99" t="s">
        <v>6731</v>
      </c>
    </row>
    <row r="4683" spans="1:20">
      <c r="A4683" s="50" t="str">
        <f>VLOOKUP(MOD(E4683,10),十干,2,FALSE)</f>
        <v>辛</v>
      </c>
      <c r="B4683" s="199" t="str">
        <f>VLOOKUP(MOD(E4683,12),十二支,3,FALSE)</f>
        <v xml:space="preserve">12 海 </v>
      </c>
      <c r="C4683" s="201" t="str">
        <f>VLOOKUP(F4683,星座,3,TRUE)</f>
        <v xml:space="preserve">12 海 </v>
      </c>
      <c r="D4683" s="531">
        <v>22353</v>
      </c>
      <c r="E4683" s="1">
        <f>IFERROR(YEAR(D4683),LEFT(D4683,4))</f>
        <v>1961</v>
      </c>
      <c r="F4683" s="1" t="str">
        <f>IF(ISTEXT(D4683),RIGHT(D4683,5),TEXT(D4683,"mm/dd"))</f>
        <v>03/13</v>
      </c>
      <c r="G4683" s="39">
        <f>SUM(MID(E4683,1,1),MID(E4683,2,1),MID(E4683,3,1),MID(E4683,4,1),MID(F4683,1,1),MID(F4683,2,1),MID(F4683,4,1),MID(F4683,5,1))</f>
        <v>24</v>
      </c>
      <c r="H4683" s="41">
        <f>IF(MOD(G4683,9)=0,9,MOD(G4683,9))</f>
        <v>6</v>
      </c>
      <c r="I4683" s="45" t="str">
        <f>IFERROR(MID("日月火水木金土",WEEKDAY(D4683),1),"")</f>
        <v>月</v>
      </c>
      <c r="J4683" s="304" t="s">
        <v>4822</v>
      </c>
      <c r="K4683" s="202" t="str">
        <f>VLOOKUP(F4683,石と花メイン,3,FALSE)</f>
        <v>■赤縞瑪瑙</v>
      </c>
      <c r="L4683" s="297" t="str">
        <f>VLOOKUP(F4683,石と花メイン,4,FALSE)</f>
        <v>ヘメロカリス【忘れ草】</v>
      </c>
      <c r="M4683" s="393">
        <f>IF(OR(MONTH(F4683)&lt;7,AND(MONTH(F4683)=7,DAY(F4683)&lt;=25)),
MOD(SUM((E4683-1901)*365,259),260),
MOD(SUM((E4683-1900)*365,259),260))</f>
        <v>59</v>
      </c>
      <c r="N4683" s="390">
        <f>IF(AND(MONTH(F4683)=7,DAY(F4683)&gt;25),1,
ROUNDDOWN((SUM(VLOOKUP(MONTH(F4683),D暦変換用数値,2,FALSE),DAY(F4683))/28)+1,0))</f>
        <v>9</v>
      </c>
      <c r="O4683" s="205">
        <f>IF(AND(MONTH(F4683)=7,DAY(F4683)&gt;25),DAY(F4683)-25,
MOD((SUM(VLOOKUP(MONTH(F4683),D暦変換用数値,2,FALSE),DAY(F4683))),28)+1)</f>
        <v>7</v>
      </c>
      <c r="P4683" s="406">
        <f>IF(OR(MONTH(F4683)&lt;7,AND(MONTH(F4683)=7,DAY(F4683)&lt;=25)),
MOD(SUM((E4683-1901)*365,(N4683-1)*28,O4683,258),260),
MOD(SUM((E4683-1900)*365,(N4683-1)*28,O4683,258),260))</f>
        <v>29</v>
      </c>
      <c r="Q4683" s="372" t="str">
        <f>VLOOKUP(MOD(P4683,4),色,2,FALSE)</f>
        <v>赤い</v>
      </c>
      <c r="R4683" s="290" t="str">
        <f>VLOOKUP(MOD(P4683,13),銀河の音,2,FALSE)</f>
        <v>電気の</v>
      </c>
      <c r="S4683" s="383" t="str">
        <f>VLOOKUP(MOD(P4683,20),太陽の紋章,2,FALSE)</f>
        <v>月</v>
      </c>
      <c r="T4683" s="97" t="s">
        <v>6502</v>
      </c>
    </row>
    <row r="4684" spans="1:20">
      <c r="A4684" s="50" t="str">
        <f>VLOOKUP(MOD(E4684,10),十干,2,FALSE)</f>
        <v>癸</v>
      </c>
      <c r="B4684" s="199" t="str">
        <f>VLOOKUP(MOD(E4684,12),十二支,3,FALSE)</f>
        <v xml:space="preserve">12 海 </v>
      </c>
      <c r="C4684" s="201" t="str">
        <f>VLOOKUP(F4684,星座,3,TRUE)</f>
        <v xml:space="preserve">12 海 </v>
      </c>
      <c r="D4684" s="531">
        <v>26725</v>
      </c>
      <c r="E4684" s="1">
        <f>IFERROR(YEAR(D4684),LEFT(D4684,4))</f>
        <v>1973</v>
      </c>
      <c r="F4684" s="1" t="str">
        <f>IF(ISTEXT(D4684),RIGHT(D4684,5),TEXT(D4684,"mm/dd"))</f>
        <v>03/02</v>
      </c>
      <c r="G4684" s="39">
        <f>SUM(MID(E4684,1,1),MID(E4684,2,1),MID(E4684,3,1),MID(E4684,4,1),MID(F4684,1,1),MID(F4684,2,1),MID(F4684,4,1),MID(F4684,5,1))</f>
        <v>25</v>
      </c>
      <c r="H4684" s="41">
        <f>IF(MOD(G4684,9)=0,9,MOD(G4684,9))</f>
        <v>7</v>
      </c>
      <c r="I4684" s="45" t="str">
        <f>IFERROR(MID("日月火水木金土",WEEKDAY(D4684),1),"")</f>
        <v>金</v>
      </c>
      <c r="J4684" s="304" t="s">
        <v>4823</v>
      </c>
      <c r="K4684" s="202" t="str">
        <f>VLOOKUP(F4684,石と花メイン,3,FALSE)</f>
        <v>◆翠玉</v>
      </c>
      <c r="L4684" s="297" t="str">
        <f>VLOOKUP(F4684,石と花メイン,4,FALSE)</f>
        <v>紫花菜【大紫羅欄花】</v>
      </c>
      <c r="M4684" s="393">
        <f>IF(OR(MONTH(F4684)&lt;7,AND(MONTH(F4684)=7,DAY(F4684)&lt;=25)),
MOD(SUM((E4684-1901)*365,259),260),
MOD(SUM((E4684-1900)*365,259),260))</f>
        <v>19</v>
      </c>
      <c r="N4684" s="390">
        <f>IF(AND(MONTH(F4684)=7,DAY(F4684)&gt;25),1,
ROUNDDOWN((SUM(VLOOKUP(MONTH(F4684),D暦変換用数値,2,FALSE),DAY(F4684))/28)+1,0))</f>
        <v>8</v>
      </c>
      <c r="O4684" s="205">
        <f>IF(AND(MONTH(F4684)=7,DAY(F4684)&gt;25),DAY(F4684)-25,
MOD((SUM(VLOOKUP(MONTH(F4684),D暦変換用数値,2,FALSE),DAY(F4684))),28)+1)</f>
        <v>24</v>
      </c>
      <c r="P4684" s="406">
        <f>IF(OR(MONTH(F4684)&lt;7,AND(MONTH(F4684)=7,DAY(F4684)&lt;=25)),
MOD(SUM((E4684-1901)*365,(N4684-1)*28,O4684,258),260),
MOD(SUM((E4684-1900)*365,(N4684-1)*28,O4684,258),260))</f>
        <v>238</v>
      </c>
      <c r="Q4684" s="375" t="str">
        <f>VLOOKUP(MOD(P4684,4),色,2,FALSE)</f>
        <v>白い</v>
      </c>
      <c r="R4684" s="293" t="str">
        <f>VLOOKUP(MOD(P4684,13),銀河の音,2,FALSE)</f>
        <v>自己存在の</v>
      </c>
      <c r="S4684" s="386" t="str">
        <f>VLOOKUP(MOD(P4684,20),太陽の紋章,2,FALSE)</f>
        <v>鏡</v>
      </c>
      <c r="T4684" s="98" t="s">
        <v>3736</v>
      </c>
    </row>
    <row r="4685" spans="1:20">
      <c r="A4685" s="76" t="str">
        <f>VLOOKUP(MOD(E4685,10),十干,2,FALSE)</f>
        <v>癸</v>
      </c>
      <c r="B4685" s="199" t="str">
        <f>VLOOKUP(MOD(E4685,12),十二支,3,FALSE)</f>
        <v xml:space="preserve">12 海 </v>
      </c>
      <c r="C4685" s="201" t="str">
        <f>VLOOKUP(F4685,星座,3,TRUE)</f>
        <v xml:space="preserve">12 海 </v>
      </c>
      <c r="D4685" s="534">
        <v>26730</v>
      </c>
      <c r="E4685" s="116">
        <f>IFERROR(YEAR(D4685),LEFT(D4685,4))</f>
        <v>1973</v>
      </c>
      <c r="F4685" s="116" t="str">
        <f>IF(ISTEXT(D4685),RIGHT(D4685,5),TEXT(D4685,"mm/dd"))</f>
        <v>03/07</v>
      </c>
      <c r="G4685" s="120">
        <f>SUM(MID(E4685,1,1),MID(E4685,2,1),MID(E4685,3,1),MID(E4685,4,1),MID(F4685,1,1),MID(F4685,2,1),MID(F4685,4,1),MID(F4685,5,1))</f>
        <v>30</v>
      </c>
      <c r="H4685" s="120">
        <f>IF(MOD(G4685,9)=0,9,MOD(G4685,9))</f>
        <v>3</v>
      </c>
      <c r="I4685" s="116" t="str">
        <f>IFERROR(MID("日月火水木金土",WEEKDAY(D4685),1),"")</f>
        <v>水</v>
      </c>
      <c r="J4685" s="306" t="s">
        <v>7749</v>
      </c>
      <c r="K4685" s="203" t="str">
        <f>VLOOKUP(F4685,石と花メイン,3,FALSE)</f>
        <v>■瑪瑙</v>
      </c>
      <c r="L4685" s="299" t="str">
        <f>VLOOKUP(F4685,石と花メイン,4,FALSE)</f>
        <v>薺【ぺんぺん草】</v>
      </c>
      <c r="M4685" s="395">
        <f>IF(OR(MONTH(F4685)&lt;7,AND(MONTH(F4685)=7,DAY(F4685)&lt;=25)),
MOD(SUM((E4685-1901)*365,259),260),
MOD(SUM((E4685-1900)*365,259),260))</f>
        <v>19</v>
      </c>
      <c r="N4685" s="121">
        <f>IF(AND(MONTH(F4685)=7,DAY(F4685)&gt;25),1,
ROUNDDOWN((SUM(VLOOKUP(MONTH(F4685),D暦変換用数値,2,FALSE),DAY(F4685))/28)+1,0))</f>
        <v>9</v>
      </c>
      <c r="O4685" s="117">
        <f>IF(AND(MONTH(F4685)=7,DAY(F4685)&gt;25),DAY(F4685)-25,
MOD((SUM(VLOOKUP(MONTH(F4685),D暦変換用数値,2,FALSE),DAY(F4685))),28)+1)</f>
        <v>1</v>
      </c>
      <c r="P4685" s="408">
        <f>IF(OR(MONTH(F4685)&lt;7,AND(MONTH(F4685)=7,DAY(F4685)&lt;=25)),
MOD(SUM((E4685-1901)*365,(N4685-1)*28,O4685,258),260),
MOD(SUM((E4685-1900)*365,(N4685-1)*28,O4685,258),260))</f>
        <v>243</v>
      </c>
      <c r="Q4685" s="374" t="str">
        <f>VLOOKUP(MOD(P4685,4),色,2,FALSE)</f>
        <v>青い</v>
      </c>
      <c r="R4685" s="292" t="str">
        <f>VLOOKUP(MOD(P4685,13),銀河の音,2,FALSE)</f>
        <v>太陽の</v>
      </c>
      <c r="S4685" s="385" t="str">
        <f>VLOOKUP(MOD(P4685,20),太陽の紋章,2,FALSE)</f>
        <v>夜</v>
      </c>
      <c r="T4685" s="118"/>
    </row>
    <row r="4686" spans="1:20">
      <c r="A4686" s="50" t="str">
        <f>VLOOKUP(MOD(E4686,10),十干,2,FALSE)</f>
        <v>癸</v>
      </c>
      <c r="B4686" s="199" t="str">
        <f>VLOOKUP(MOD(E4686,12),十二支,3,FALSE)</f>
        <v xml:space="preserve">12 海 </v>
      </c>
      <c r="C4686" s="201" t="str">
        <f>VLOOKUP(F4686,星座,3,TRUE)</f>
        <v xml:space="preserve">12 海 </v>
      </c>
      <c r="D4686" s="531">
        <v>26741</v>
      </c>
      <c r="E4686" s="1">
        <f>IFERROR(YEAR(D4686),LEFT(D4686,4))</f>
        <v>1973</v>
      </c>
      <c r="F4686" s="1" t="str">
        <f>IF(ISTEXT(D4686),RIGHT(D4686,5),TEXT(D4686,"mm/dd"))</f>
        <v>03/18</v>
      </c>
      <c r="G4686" s="39">
        <f>SUM(MID(E4686,1,1),MID(E4686,2,1),MID(E4686,3,1),MID(E4686,4,1),MID(F4686,1,1),MID(F4686,2,1),MID(F4686,4,1),MID(F4686,5,1))</f>
        <v>32</v>
      </c>
      <c r="H4686" s="41">
        <f>IF(MOD(G4686,9)=0,9,MOD(G4686,9))</f>
        <v>5</v>
      </c>
      <c r="I4686" s="45" t="str">
        <f>IFERROR(MID("日月火水木金土",WEEKDAY(D4686),1),"")</f>
        <v>日</v>
      </c>
      <c r="J4686" s="304" t="s">
        <v>4824</v>
      </c>
      <c r="K4686" s="202" t="str">
        <f>VLOOKUP(F4686,石と花メイン,3,FALSE)</f>
        <v>◆金緑石</v>
      </c>
      <c r="L4686" s="297" t="str">
        <f>VLOOKUP(F4686,石と花メイン,4,FALSE)</f>
        <v>花水木【アメリカ山法師】</v>
      </c>
      <c r="M4686" s="393">
        <f>IF(OR(MONTH(F4686)&lt;7,AND(MONTH(F4686)=7,DAY(F4686)&lt;=25)),
MOD(SUM((E4686-1901)*365,259),260),
MOD(SUM((E4686-1900)*365,259),260))</f>
        <v>19</v>
      </c>
      <c r="N4686" s="390">
        <f>IF(AND(MONTH(F4686)=7,DAY(F4686)&gt;25),1,
ROUNDDOWN((SUM(VLOOKUP(MONTH(F4686),D暦変換用数値,2,FALSE),DAY(F4686))/28)+1,0))</f>
        <v>9</v>
      </c>
      <c r="O4686" s="205">
        <f>IF(AND(MONTH(F4686)=7,DAY(F4686)&gt;25),DAY(F4686)-25,
MOD((SUM(VLOOKUP(MONTH(F4686),D暦変換用数値,2,FALSE),DAY(F4686))),28)+1)</f>
        <v>12</v>
      </c>
      <c r="P4686" s="406">
        <f>IF(OR(MONTH(F4686)&lt;7,AND(MONTH(F4686)=7,DAY(F4686)&lt;=25)),
MOD(SUM((E4686-1901)*365,(N4686-1)*28,O4686,258),260),
MOD(SUM((E4686-1900)*365,(N4686-1)*28,O4686,258),260))</f>
        <v>254</v>
      </c>
      <c r="Q4686" s="375" t="str">
        <f>VLOOKUP(MOD(P4686,4),色,2,FALSE)</f>
        <v>白い</v>
      </c>
      <c r="R4686" s="293" t="str">
        <f>VLOOKUP(MOD(P4686,13),銀河の音,2,FALSE)</f>
        <v>共振の</v>
      </c>
      <c r="S4686" s="386" t="str">
        <f>VLOOKUP(MOD(P4686,20),太陽の紋章,2,FALSE)</f>
        <v>魔法使い</v>
      </c>
      <c r="T4686" s="113" t="s">
        <v>6503</v>
      </c>
    </row>
    <row r="4687" spans="1:20">
      <c r="A4687" s="50" t="str">
        <f>VLOOKUP(MOD(E4687,10),十干,2,FALSE)</f>
        <v>乙</v>
      </c>
      <c r="B4687" s="199" t="str">
        <f>VLOOKUP(MOD(E4687,12),十二支,3,FALSE)</f>
        <v xml:space="preserve">12 海 </v>
      </c>
      <c r="C4687" s="201" t="str">
        <f>VLOOKUP(F4687,星座,3,TRUE)</f>
        <v xml:space="preserve">12 海 </v>
      </c>
      <c r="D4687" s="531">
        <v>31104</v>
      </c>
      <c r="E4687" s="1">
        <f>IFERROR(YEAR(D4687),LEFT(D4687,4))</f>
        <v>1985</v>
      </c>
      <c r="F4687" s="1" t="str">
        <f>IF(ISTEXT(D4687),RIGHT(D4687,5),TEXT(D4687,"mm/dd"))</f>
        <v>02/26</v>
      </c>
      <c r="G4687" s="39">
        <f>SUM(MID(E4687,1,1),MID(E4687,2,1),MID(E4687,3,1),MID(E4687,4,1),MID(F4687,1,1),MID(F4687,2,1),MID(F4687,4,1),MID(F4687,5,1))</f>
        <v>33</v>
      </c>
      <c r="H4687" s="41">
        <f>IF(MOD(G4687,9)=0,9,MOD(G4687,9))</f>
        <v>6</v>
      </c>
      <c r="I4687" s="45" t="str">
        <f>IFERROR(MID("日月火水木金土",WEEKDAY(D4687),1),"")</f>
        <v>火</v>
      </c>
      <c r="J4687" s="304" t="s">
        <v>4825</v>
      </c>
      <c r="K4687" s="202" t="str">
        <f>VLOOKUP(F4687,石と花メイン,3,FALSE)</f>
        <v>◆青玉</v>
      </c>
      <c r="L4687" s="297" t="str">
        <f>VLOOKUP(F4687,石と花メイン,4,FALSE)</f>
        <v>アドニス【夏咲福寿草】</v>
      </c>
      <c r="M4687" s="393">
        <f>IF(OR(MONTH(F4687)&lt;7,AND(MONTH(F4687)=7,DAY(F4687)&lt;=25)),
MOD(SUM((E4687-1901)*365,259),260),
MOD(SUM((E4687-1900)*365,259),260))</f>
        <v>239</v>
      </c>
      <c r="N4687" s="390">
        <f>IF(AND(MONTH(F4687)=7,DAY(F4687)&gt;25),1,
ROUNDDOWN((SUM(VLOOKUP(MONTH(F4687),D暦変換用数値,2,FALSE),DAY(F4687))/28)+1,0))</f>
        <v>8</v>
      </c>
      <c r="O4687" s="205">
        <f>IF(AND(MONTH(F4687)=7,DAY(F4687)&gt;25),DAY(F4687)-25,
MOD((SUM(VLOOKUP(MONTH(F4687),D暦変換用数値,2,FALSE),DAY(F4687))),28)+1)</f>
        <v>20</v>
      </c>
      <c r="P4687" s="406">
        <f>IF(OR(MONTH(F4687)&lt;7,AND(MONTH(F4687)=7,DAY(F4687)&lt;=25)),
MOD(SUM((E4687-1901)*365,(N4687-1)*28,O4687,258),260),
MOD(SUM((E4687-1900)*365,(N4687-1)*28,O4687,258),260))</f>
        <v>194</v>
      </c>
      <c r="Q4687" s="375" t="str">
        <f>VLOOKUP(MOD(P4687,4),色,2,FALSE)</f>
        <v>白い</v>
      </c>
      <c r="R4687" s="293" t="str">
        <f>VLOOKUP(MOD(P4687,13),銀河の音,2,FALSE)</f>
        <v>水晶の</v>
      </c>
      <c r="S4687" s="386" t="str">
        <f>VLOOKUP(MOD(P4687,20),太陽の紋章,2,FALSE)</f>
        <v>魔法使い</v>
      </c>
      <c r="T4687" s="111" t="s">
        <v>900</v>
      </c>
    </row>
    <row r="4688" spans="1:20">
      <c r="A4688" s="76" t="str">
        <f>VLOOKUP(MOD(E4688,10),十干,2,FALSE)</f>
        <v>乙</v>
      </c>
      <c r="B4688" s="199" t="str">
        <f>VLOOKUP(MOD(E4688,12),十二支,3,FALSE)</f>
        <v xml:space="preserve">12 海 </v>
      </c>
      <c r="C4688" s="201" t="str">
        <f>VLOOKUP(F4688,星座,3,TRUE)</f>
        <v xml:space="preserve">12 海 </v>
      </c>
      <c r="D4688" s="534">
        <v>31111</v>
      </c>
      <c r="E4688" s="116">
        <f>IFERROR(YEAR(D4688),LEFT(D4688,4))</f>
        <v>1985</v>
      </c>
      <c r="F4688" s="116" t="str">
        <f>IF(ISTEXT(D4688),RIGHT(D4688,5),TEXT(D4688,"mm/dd"))</f>
        <v>03/05</v>
      </c>
      <c r="G4688" s="120">
        <f>SUM(MID(E4688,1,1),MID(E4688,2,1),MID(E4688,3,1),MID(E4688,4,1),MID(F4688,1,1),MID(F4688,2,1),MID(F4688,4,1),MID(F4688,5,1))</f>
        <v>31</v>
      </c>
      <c r="H4688" s="120">
        <f>IF(MOD(G4688,9)=0,9,MOD(G4688,9))</f>
        <v>4</v>
      </c>
      <c r="I4688" s="116" t="str">
        <f>IFERROR(MID("日月火水木金土",WEEKDAY(D4688),1),"")</f>
        <v>火</v>
      </c>
      <c r="J4688" s="306" t="s">
        <v>7435</v>
      </c>
      <c r="K4688" s="203" t="str">
        <f>VLOOKUP(F4688,石と花メイン,3,FALSE)</f>
        <v>◆青玉</v>
      </c>
      <c r="L4688" s="299" t="str">
        <f>VLOOKUP(F4688,石と花メイン,4,FALSE)</f>
        <v>矢車菊【コーンフラワー】</v>
      </c>
      <c r="M4688" s="395">
        <f>IF(OR(MONTH(F4688)&lt;7,AND(MONTH(F4688)=7,DAY(F4688)&lt;=25)),
MOD(SUM((E4688-1901)*365,259),260),
MOD(SUM((E4688-1900)*365,259),260))</f>
        <v>239</v>
      </c>
      <c r="N4688" s="121">
        <f>IF(AND(MONTH(F4688)=7,DAY(F4688)&gt;25),1,
ROUNDDOWN((SUM(VLOOKUP(MONTH(F4688),D暦変換用数値,2,FALSE),DAY(F4688))/28)+1,0))</f>
        <v>8</v>
      </c>
      <c r="O4688" s="117">
        <f>IF(AND(MONTH(F4688)=7,DAY(F4688)&gt;25),DAY(F4688)-25,
MOD((SUM(VLOOKUP(MONTH(F4688),D暦変換用数値,2,FALSE),DAY(F4688))),28)+1)</f>
        <v>27</v>
      </c>
      <c r="P4688" s="408">
        <f>IF(OR(MONTH(F4688)&lt;7,AND(MONTH(F4688)=7,DAY(F4688)&lt;=25)),
MOD(SUM((E4688-1901)*365,(N4688-1)*28,O4688,258),260),
MOD(SUM((E4688-1900)*365,(N4688-1)*28,O4688,258),260))</f>
        <v>201</v>
      </c>
      <c r="Q4688" s="372" t="str">
        <f>VLOOKUP(MOD(P4688,4),色,2,FALSE)</f>
        <v>赤い</v>
      </c>
      <c r="R4688" s="290" t="str">
        <f>VLOOKUP(MOD(P4688,13),銀河の音,2,FALSE)</f>
        <v>律動の</v>
      </c>
      <c r="S4688" s="383" t="str">
        <f>VLOOKUP(MOD(P4688,20),太陽の紋章,2,FALSE)</f>
        <v>竜</v>
      </c>
      <c r="T4688" s="118"/>
    </row>
    <row r="4689" spans="1:20">
      <c r="A4689" s="50" t="str">
        <f>VLOOKUP(MOD(E4689,10),十干,2,FALSE)</f>
        <v>乙</v>
      </c>
      <c r="B4689" s="199" t="str">
        <f>VLOOKUP(MOD(E4689,12),十二支,3,FALSE)</f>
        <v xml:space="preserve">12 海 </v>
      </c>
      <c r="C4689" s="201" t="str">
        <f>VLOOKUP(F4689,星座,3,TRUE)</f>
        <v xml:space="preserve">12 海 </v>
      </c>
      <c r="D4689" s="531">
        <v>31116</v>
      </c>
      <c r="E4689" s="1">
        <f>IFERROR(YEAR(D4689),LEFT(D4689,4))</f>
        <v>1985</v>
      </c>
      <c r="F4689" s="1" t="str">
        <f>IF(ISTEXT(D4689),RIGHT(D4689,5),TEXT(D4689,"mm/dd"))</f>
        <v>03/10</v>
      </c>
      <c r="G4689" s="39">
        <f>SUM(MID(E4689,1,1),MID(E4689,2,1),MID(E4689,3,1),MID(E4689,4,1),MID(F4689,1,1),MID(F4689,2,1),MID(F4689,4,1),MID(F4689,5,1))</f>
        <v>27</v>
      </c>
      <c r="H4689" s="41">
        <f>IF(MOD(G4689,9)=0,9,MOD(G4689,9))</f>
        <v>9</v>
      </c>
      <c r="I4689" s="45" t="str">
        <f>IFERROR(MID("日月火水木金土",WEEKDAY(D4689),1),"")</f>
        <v>日</v>
      </c>
      <c r="J4689" s="304" t="s">
        <v>4826</v>
      </c>
      <c r="K4689" s="202" t="str">
        <f>VLOOKUP(F4689,石と花メイン,3,FALSE)</f>
        <v>●蛋白石</v>
      </c>
      <c r="L4689" s="297" t="str">
        <f>VLOOKUP(F4689,石と花メイン,4,FALSE)</f>
        <v>ルピナス【登藤/昇藤】</v>
      </c>
      <c r="M4689" s="393">
        <f>IF(OR(MONTH(F4689)&lt;7,AND(MONTH(F4689)=7,DAY(F4689)&lt;=25)),
MOD(SUM((E4689-1901)*365,259),260),
MOD(SUM((E4689-1900)*365,259),260))</f>
        <v>239</v>
      </c>
      <c r="N4689" s="390">
        <f>IF(AND(MONTH(F4689)=7,DAY(F4689)&gt;25),1,
ROUNDDOWN((SUM(VLOOKUP(MONTH(F4689),D暦変換用数値,2,FALSE),DAY(F4689))/28)+1,0))</f>
        <v>9</v>
      </c>
      <c r="O4689" s="205">
        <f>IF(AND(MONTH(F4689)=7,DAY(F4689)&gt;25),DAY(F4689)-25,
MOD((SUM(VLOOKUP(MONTH(F4689),D暦変換用数値,2,FALSE),DAY(F4689))),28)+1)</f>
        <v>4</v>
      </c>
      <c r="P4689" s="406">
        <f>IF(OR(MONTH(F4689)&lt;7,AND(MONTH(F4689)=7,DAY(F4689)&lt;=25)),
MOD(SUM((E4689-1901)*365,(N4689-1)*28,O4689,258),260),
MOD(SUM((E4689-1900)*365,(N4689-1)*28,O4689,258),260))</f>
        <v>206</v>
      </c>
      <c r="Q4689" s="375" t="str">
        <f>VLOOKUP(MOD(P4689,4),色,2,FALSE)</f>
        <v>白い</v>
      </c>
      <c r="R4689" s="293" t="str">
        <f>VLOOKUP(MOD(P4689,13),銀河の音,2,FALSE)</f>
        <v>スペクトルの</v>
      </c>
      <c r="S4689" s="386" t="str">
        <f>VLOOKUP(MOD(P4689,20),太陽の紋章,2,FALSE)</f>
        <v>世界の橋渡し</v>
      </c>
      <c r="T4689" s="113" t="s">
        <v>6504</v>
      </c>
    </row>
    <row r="4690" spans="1:20">
      <c r="A4690" s="334" t="str">
        <f>VLOOKUP(MOD(E4690,10),十干,2,FALSE)</f>
        <v>乙</v>
      </c>
      <c r="B4690" s="331" t="str">
        <f>VLOOKUP(MOD(E4690,12),十二支,3,FALSE)</f>
        <v xml:space="preserve">12 海 </v>
      </c>
      <c r="C4690" s="336" t="str">
        <f>VLOOKUP(F4690,星座,3,TRUE)</f>
        <v xml:space="preserve">12 海 </v>
      </c>
      <c r="D4690" s="540">
        <v>31121</v>
      </c>
      <c r="E4690" s="131">
        <f>IFERROR(YEAR(D4690),LEFT(D4690,4))</f>
        <v>1985</v>
      </c>
      <c r="F4690" s="538" t="str">
        <f>IF(ISTEXT(D4690),RIGHT(D4690,5),TEXT(D4690,"mm/dd"))</f>
        <v>03/15</v>
      </c>
      <c r="G4690" s="133">
        <f>SUM(MID(E4690,1,1),MID(E4690,2,1),MID(E4690,3,1),MID(E4690,4,1),MID(F4690,1,1),MID(F4690,2,1),MID(F4690,4,1),MID(F4690,5,1))</f>
        <v>32</v>
      </c>
      <c r="H4690" s="133">
        <f>IF(MOD(G4690,9)=0,9,MOD(G4690,9))</f>
        <v>5</v>
      </c>
      <c r="I4690" s="131" t="str">
        <f>IFERROR(MID("日月火水木金土",WEEKDAY(D4690),1),"")</f>
        <v>金</v>
      </c>
      <c r="J4690" s="306" t="s">
        <v>9195</v>
      </c>
      <c r="K4690" s="335" t="str">
        <f>VLOOKUP(F4690,石と花メイン,3,FALSE)</f>
        <v>◇金剛石</v>
      </c>
      <c r="L4690" s="302" t="str">
        <f>VLOOKUP(F4690,石と花メイン,4,FALSE)</f>
        <v>山丹花【イクソラ】</v>
      </c>
      <c r="M4690" s="396">
        <f>IF(OR(MONTH(F4690)&lt;7,AND(MONTH(F4690)=7,DAY(F4690)&lt;=25)),
MOD(SUM((E4690-1901)*365,259),260),
MOD(SUM((E4690-1900)*365,259),260))</f>
        <v>239</v>
      </c>
      <c r="N4690" s="335">
        <f>IF(AND(MONTH(F4690)=7,DAY(F4690)&gt;25),1,
ROUNDDOWN((SUM(VLOOKUP(MONTH(F4690),D暦変換用数値,2,FALSE),DAY(F4690))/28)+1,0))</f>
        <v>9</v>
      </c>
      <c r="O4690" s="132">
        <f>IF(AND(MONTH(F4690)=7,DAY(F4690)&gt;25),DAY(F4690)-25,
MOD((SUM(VLOOKUP(MONTH(F4690),D暦変換用数値,2,FALSE),DAY(F4690))),28)+1)</f>
        <v>9</v>
      </c>
      <c r="P4690" s="404">
        <f>IF(OR(MONTH(F4690)&lt;7,AND(MONTH(F4690)=7,DAY(F4690)&lt;=25)),
MOD(SUM((E4690-1901)*365,(N4690-1)*28,O4690,258),260),
MOD(SUM((E4690-1900)*365,(N4690-1)*28,O4690,258),260))</f>
        <v>211</v>
      </c>
      <c r="Q4690" s="376" t="str">
        <f>VLOOKUP(MOD(P4690,4),色,2,FALSE)</f>
        <v>青い</v>
      </c>
      <c r="R4690" s="333" t="str">
        <f>VLOOKUP(MOD(P4690,13),銀河の音,2,FALSE)</f>
        <v>電気の</v>
      </c>
      <c r="S4690" s="387" t="str">
        <f>VLOOKUP(MOD(P4690,20),太陽の紋章,2,FALSE)</f>
        <v>猿</v>
      </c>
      <c r="T4690" s="119" t="s">
        <v>9198</v>
      </c>
    </row>
    <row r="4691" spans="1:20">
      <c r="A4691" s="334" t="str">
        <f>VLOOKUP(MOD(E4691,10),十干,2,FALSE)</f>
        <v>丁</v>
      </c>
      <c r="B4691" s="331" t="str">
        <f>VLOOKUP(MOD(E4691,12),十二支,3,FALSE)</f>
        <v xml:space="preserve">12 海 </v>
      </c>
      <c r="C4691" s="336" t="str">
        <f>VLOOKUP(F4691,星座,3,TRUE)</f>
        <v xml:space="preserve">12 海 </v>
      </c>
      <c r="D4691" s="534">
        <v>35497</v>
      </c>
      <c r="E4691" s="131">
        <f>IFERROR(YEAR(D4691),LEFT(D4691,4))</f>
        <v>1997</v>
      </c>
      <c r="F4691" s="131" t="str">
        <f>IF(ISTEXT(D4691),RIGHT(D4691,5),TEXT(D4691,"mm/dd"))</f>
        <v>03/08</v>
      </c>
      <c r="G4691" s="133">
        <f>SUM(MID(E4691,1,1),MID(E4691,2,1),MID(E4691,3,1),MID(E4691,4,1),MID(F4691,1,1),MID(F4691,2,1),MID(F4691,4,1),MID(F4691,5,1))</f>
        <v>37</v>
      </c>
      <c r="H4691" s="133">
        <f>IF(MOD(G4691,9)=0,9,MOD(G4691,9))</f>
        <v>1</v>
      </c>
      <c r="I4691" s="131" t="str">
        <f>IFERROR(MID("日月火水木金土",WEEKDAY(D4691),1),"")</f>
        <v>土</v>
      </c>
      <c r="J4691" s="306" t="s">
        <v>8134</v>
      </c>
      <c r="K4691" s="335" t="str">
        <f>VLOOKUP(F4691,石と花メイン,3,FALSE)</f>
        <v>○真珠</v>
      </c>
      <c r="L4691" s="302" t="str">
        <f>VLOOKUP(F4691,石と花メイン,4,FALSE)</f>
        <v>栗</v>
      </c>
      <c r="M4691" s="396">
        <f>IF(OR(MONTH(F4691)&lt;7,AND(MONTH(F4691)=7,DAY(F4691)&lt;=25)),
MOD(SUM((E4691-1901)*365,259),260),
MOD(SUM((E4691-1900)*365,259),260))</f>
        <v>199</v>
      </c>
      <c r="N4691" s="335">
        <f>IF(AND(MONTH(F4691)=7,DAY(F4691)&gt;25),1,
ROUNDDOWN((SUM(VLOOKUP(MONTH(F4691),D暦変換用数値,2,FALSE),DAY(F4691))/28)+1,0))</f>
        <v>9</v>
      </c>
      <c r="O4691" s="132">
        <f>IF(AND(MONTH(F4691)=7,DAY(F4691)&gt;25),DAY(F4691)-25,
MOD((SUM(VLOOKUP(MONTH(F4691),D暦変換用数値,2,FALSE),DAY(F4691))),28)+1)</f>
        <v>2</v>
      </c>
      <c r="P4691" s="404">
        <f>IF(OR(MONTH(F4691)&lt;7,AND(MONTH(F4691)=7,DAY(F4691)&lt;=25)),
MOD(SUM((E4691-1901)*365,(N4691-1)*28,O4691,258),260),
MOD(SUM((E4691-1900)*365,(N4691-1)*28,O4691,258),260))</f>
        <v>164</v>
      </c>
      <c r="Q4691" s="376" t="str">
        <f>VLOOKUP(MOD(P4691,4),色,2,FALSE)</f>
        <v>黄色い</v>
      </c>
      <c r="R4691" s="333" t="str">
        <f>VLOOKUP(MOD(P4691,13),銀河の音,2,FALSE)</f>
        <v>銀河の</v>
      </c>
      <c r="S4691" s="387" t="str">
        <f>VLOOKUP(MOD(P4691,20),太陽の紋章,2,FALSE)</f>
        <v>種</v>
      </c>
      <c r="T4691" s="119" t="s">
        <v>8135</v>
      </c>
    </row>
    <row r="4692" spans="1:20">
      <c r="A4692" s="282" t="str">
        <f>VLOOKUP(MOD(E4692,10),十干,2,FALSE)</f>
        <v>丁</v>
      </c>
      <c r="B4692" s="283" t="str">
        <f>VLOOKUP(MOD(E4692,12),十二支,3,FALSE)</f>
        <v xml:space="preserve">12 海 </v>
      </c>
      <c r="C4692" s="287" t="str">
        <f>VLOOKUP(F4692,星座,3,TRUE)</f>
        <v xml:space="preserve">12 海 </v>
      </c>
      <c r="D4692" s="533">
        <v>35507</v>
      </c>
      <c r="E4692" s="83">
        <f>IFERROR(YEAR(D4692),LEFT(D4692,4))</f>
        <v>1997</v>
      </c>
      <c r="F4692" s="83" t="str">
        <f>IF(ISTEXT(D4692),RIGHT(D4692,5),TEXT(D4692,"mm/dd"))</f>
        <v>03/18</v>
      </c>
      <c r="G4692" s="88">
        <f>SUM(MID(E4692,1,1),MID(E4692,2,1),MID(E4692,3,1),MID(E4692,4,1),MID(F4692,1,1),MID(F4692,2,1),MID(F4692,4,1),MID(F4692,5,1))</f>
        <v>38</v>
      </c>
      <c r="H4692" s="88">
        <f>IF(MOD(G4692,9)=0,9,MOD(G4692,9))</f>
        <v>2</v>
      </c>
      <c r="I4692" s="83" t="str">
        <f>IFERROR(MID("日月火水木金土",WEEKDAY(D4692),1),"")</f>
        <v>火</v>
      </c>
      <c r="J4692" s="303" t="s">
        <v>1240</v>
      </c>
      <c r="K4692" s="87" t="str">
        <f>VLOOKUP(F4692,石と花メイン,3,FALSE)</f>
        <v>◆金緑石</v>
      </c>
      <c r="L4692" s="296" t="str">
        <f>VLOOKUP(F4692,石と花メイン,4,FALSE)</f>
        <v>花水木【アメリカ山法師】</v>
      </c>
      <c r="M4692" s="392">
        <f>IF(OR(MONTH(F4692)&lt;7,AND(MONTH(F4692)=7,DAY(F4692)&lt;=25)),
MOD(SUM((E4692-1901)*365,259),260),
MOD(SUM((E4692-1900)*365,259),260))</f>
        <v>199</v>
      </c>
      <c r="N4692" s="330">
        <f>IF(AND(MONTH(F4692)=7,DAY(F4692)&gt;25),1,
ROUNDDOWN((SUM(VLOOKUP(MONTH(F4692),D暦変換用数値,2,FALSE),DAY(F4692))/28)+1,0))</f>
        <v>9</v>
      </c>
      <c r="O4692" s="84">
        <f>IF(AND(MONTH(F4692)=7,DAY(F4692)&gt;25),DAY(F4692)-25,
MOD((SUM(VLOOKUP(MONTH(F4692),D暦変換用数値,2,FALSE),DAY(F4692))),28)+1)</f>
        <v>12</v>
      </c>
      <c r="P4692" s="405">
        <f>IF(OR(MONTH(F4692)&lt;7,AND(MONTH(F4692)=7,DAY(F4692)&lt;=25)),
MOD(SUM((E4692-1901)*365,(N4692-1)*28,O4692,258),260),
MOD(SUM((E4692-1900)*365,(N4692-1)*28,O4692,258),260))</f>
        <v>174</v>
      </c>
      <c r="Q4692" s="371" t="str">
        <f>VLOOKUP(MOD(P4692,4),色,2,FALSE)</f>
        <v>白い</v>
      </c>
      <c r="R4692" s="289" t="str">
        <f>VLOOKUP(MOD(P4692,13),銀河の音,2,FALSE)</f>
        <v>倍音の</v>
      </c>
      <c r="S4692" s="382" t="str">
        <f>VLOOKUP(MOD(P4692,20),太陽の紋章,2,FALSE)</f>
        <v>魔法使い</v>
      </c>
      <c r="T4692" s="95" t="s">
        <v>2134</v>
      </c>
    </row>
    <row r="4693" spans="1:20">
      <c r="A4693" s="50" t="str">
        <f>VLOOKUP(MOD(E4693,10),十干,2,FALSE)</f>
        <v>乙</v>
      </c>
      <c r="B4693" s="199" t="str">
        <f>VLOOKUP(MOD(E4693,12),十二支,3,FALSE)</f>
        <v xml:space="preserve">12 海 </v>
      </c>
      <c r="C4693" s="201" t="str">
        <f>VLOOKUP(F4693,星座,3,TRUE)</f>
        <v xml:space="preserve">12 海 </v>
      </c>
      <c r="D4693" s="531" t="s">
        <v>3892</v>
      </c>
      <c r="E4693" s="1" t="str">
        <f>IFERROR(YEAR(D4693),LEFT(D4693,4))</f>
        <v>1445</v>
      </c>
      <c r="F4693" s="1" t="str">
        <f>IF(ISTEXT(D4693),RIGHT(D4693,5),TEXT(D4693,"mm/dd"))</f>
        <v>03/01</v>
      </c>
      <c r="G4693" s="39">
        <f>SUM(MID(E4693,1,1),MID(E4693,2,1),MID(E4693,3,1),MID(E4693,4,1),MID(F4693,1,1),MID(F4693,2,1),MID(F4693,4,1),MID(F4693,5,1))</f>
        <v>18</v>
      </c>
      <c r="H4693" s="41">
        <f>IF(MOD(G4693,9)=0,9,MOD(G4693,9))</f>
        <v>9</v>
      </c>
      <c r="I4693" s="45" t="str">
        <f>IFERROR(MID("日月火水木金土",WEEKDAY(D4693),1),"")</f>
        <v/>
      </c>
      <c r="J4693" s="304" t="s">
        <v>4809</v>
      </c>
      <c r="K4693" s="202" t="str">
        <f>VLOOKUP(F4693,石と花メイン,3,FALSE)</f>
        <v>■血碧玉</v>
      </c>
      <c r="L4693" s="297" t="str">
        <f>VLOOKUP(F4693,石と花メイン,4,FALSE)</f>
        <v>杏【唐桃】</v>
      </c>
      <c r="M4693" s="393">
        <f>IF(OR(MONTH(F4693)&lt;7,AND(MONTH(F4693)=7,DAY(F4693)&lt;=25)),
MOD(SUM((E4693-1901)*365,259),260),
MOD(SUM((E4693-1900)*365,259),260))</f>
        <v>219</v>
      </c>
      <c r="N4693" s="390">
        <f>IF(AND(MONTH(F4693)=7,DAY(F4693)&gt;25),1,
ROUNDDOWN((SUM(VLOOKUP(MONTH(F4693),D暦変換用数値,2,FALSE),DAY(F4693))/28)+1,0))</f>
        <v>8</v>
      </c>
      <c r="O4693" s="205">
        <f>IF(AND(MONTH(F4693)=7,DAY(F4693)&gt;25),DAY(F4693)-25,
MOD((SUM(VLOOKUP(MONTH(F4693),D暦変換用数値,2,FALSE),DAY(F4693))),28)+1)</f>
        <v>23</v>
      </c>
      <c r="P4693" s="406">
        <f>IF(OR(MONTH(F4693)&lt;7,AND(MONTH(F4693)=7,DAY(F4693)&lt;=25)),
MOD(SUM((E4693-1901)*365,(N4693-1)*28,O4693,258),260),
MOD(SUM((E4693-1900)*365,(N4693-1)*28,O4693,258),260))</f>
        <v>177</v>
      </c>
      <c r="Q4693" s="372" t="str">
        <f>VLOOKUP(MOD(P4693,4),色,2,FALSE)</f>
        <v>赤い</v>
      </c>
      <c r="R4693" s="290" t="str">
        <f>VLOOKUP(MOD(P4693,13),銀河の音,2,FALSE)</f>
        <v>銀河の</v>
      </c>
      <c r="S4693" s="383" t="str">
        <f>VLOOKUP(MOD(P4693,20),太陽の紋章,2,FALSE)</f>
        <v>地球</v>
      </c>
      <c r="T4693" s="103" t="s">
        <v>3616</v>
      </c>
    </row>
    <row r="4694" spans="1:20">
      <c r="A4694" s="282" t="str">
        <f>VLOOKUP(MOD(E4694,10),十干,2,FALSE)</f>
        <v>己</v>
      </c>
      <c r="B4694" s="283" t="str">
        <f>VLOOKUP(MOD(E4694,12),十二支,3,FALSE)</f>
        <v xml:space="preserve">12 海 </v>
      </c>
      <c r="C4694" s="287" t="str">
        <f>VLOOKUP(F4694,星座,3,TRUE)</f>
        <v xml:space="preserve">12 海 </v>
      </c>
      <c r="D4694" s="533" t="s">
        <v>8910</v>
      </c>
      <c r="E4694" s="83" t="str">
        <f>IFERROR(YEAR(D4694),LEFT(D4694,4))</f>
        <v>1709</v>
      </c>
      <c r="F4694" s="83" t="str">
        <f>IF(ISTEXT(D4694),RIGHT(D4694,5),TEXT(D4694,"mm/dd"))</f>
        <v>02/19</v>
      </c>
      <c r="G4694" s="88">
        <f>SUM(MID(E4694,1,1),MID(E4694,2,1),MID(E4694,3,1),MID(E4694,4,1),MID(F4694,1,1),MID(F4694,2,1),MID(F4694,4,1),MID(F4694,5,1))</f>
        <v>29</v>
      </c>
      <c r="H4694" s="88">
        <f>IF(MOD(G4694,9)=0,9,MOD(G4694,9))</f>
        <v>2</v>
      </c>
      <c r="I4694" s="83" t="str">
        <f>IFERROR(MID("日月火水木金土",WEEKDAY(D4694),1),"")</f>
        <v/>
      </c>
      <c r="J4694" s="303" t="s">
        <v>1239</v>
      </c>
      <c r="K4694" s="87" t="str">
        <f>VLOOKUP(F4694,石と花メイン,3,FALSE)</f>
        <v>◆柘榴石</v>
      </c>
      <c r="L4694" s="296" t="str">
        <f>VLOOKUP(F4694,石と花メイン,4,FALSE)</f>
        <v>木蓮【マグノリア】</v>
      </c>
      <c r="M4694" s="392">
        <f>IF(OR(MONTH(F4694)&lt;7,AND(MONTH(F4694)=7,DAY(F4694)&lt;=25)),
MOD(SUM((E4694-1901)*365,259),260),
MOD(SUM((E4694-1900)*365,259),260))</f>
        <v>119</v>
      </c>
      <c r="N4694" s="330">
        <f>IF(AND(MONTH(F4694)=7,DAY(F4694)&gt;25),1,
ROUNDDOWN((SUM(VLOOKUP(MONTH(F4694),D暦変換用数値,2,FALSE),DAY(F4694))/28)+1,0))</f>
        <v>8</v>
      </c>
      <c r="O4694" s="84">
        <f>IF(AND(MONTH(F4694)=7,DAY(F4694)&gt;25),DAY(F4694)-25,
MOD((SUM(VLOOKUP(MONTH(F4694),D暦変換用数値,2,FALSE),DAY(F4694))),28)+1)</f>
        <v>13</v>
      </c>
      <c r="P4694" s="405">
        <f>IF(OR(MONTH(F4694)&lt;7,AND(MONTH(F4694)=7,DAY(F4694)&lt;=25)),
MOD(SUM((E4694-1901)*365,(N4694-1)*28,O4694,258),260),
MOD(SUM((E4694-1900)*365,(N4694-1)*28,O4694,258),260))</f>
        <v>67</v>
      </c>
      <c r="Q4694" s="371" t="str">
        <f>VLOOKUP(MOD(P4694,4),色,2,FALSE)</f>
        <v>青い</v>
      </c>
      <c r="R4694" s="289" t="str">
        <f>VLOOKUP(MOD(P4694,13),銀河の音,2,FALSE)</f>
        <v>月の</v>
      </c>
      <c r="S4694" s="382" t="str">
        <f>VLOOKUP(MOD(P4694,20),太陽の紋章,2,FALSE)</f>
        <v>手</v>
      </c>
      <c r="T4694" s="95" t="s">
        <v>5756</v>
      </c>
    </row>
    <row r="4695" spans="1:20">
      <c r="A4695" s="50" t="str">
        <f>VLOOKUP(MOD(E4695,10),十干,2,FALSE)</f>
        <v>辛</v>
      </c>
      <c r="B4695" s="199" t="str">
        <f>VLOOKUP(MOD(E4695,12),十二支,3,FALSE)</f>
        <v xml:space="preserve">12 海 </v>
      </c>
      <c r="C4695" s="201" t="str">
        <f>VLOOKUP(F4695,星座,3,TRUE)</f>
        <v xml:space="preserve">12 海 </v>
      </c>
      <c r="D4695" s="531" t="s">
        <v>3893</v>
      </c>
      <c r="E4695" s="1" t="str">
        <f>IFERROR(YEAR(D4695),LEFT(D4695,4))</f>
        <v>1841</v>
      </c>
      <c r="F4695" s="1" t="str">
        <f>IF(ISTEXT(D4695),RIGHT(D4695,5),TEXT(D4695,"mm/dd"))</f>
        <v>02/25</v>
      </c>
      <c r="G4695" s="39">
        <f>SUM(MID(E4695,1,1),MID(E4695,2,1),MID(E4695,3,1),MID(E4695,4,1),MID(F4695,1,1),MID(F4695,2,1),MID(F4695,4,1),MID(F4695,5,1))</f>
        <v>23</v>
      </c>
      <c r="H4695" s="41">
        <f>IF(MOD(G4695,9)=0,9,MOD(G4695,9))</f>
        <v>5</v>
      </c>
      <c r="I4695" s="45" t="str">
        <f>IFERROR(MID("日月火水木金土",WEEKDAY(D4695),1),"")</f>
        <v/>
      </c>
      <c r="J4695" s="304" t="s">
        <v>4810</v>
      </c>
      <c r="K4695" s="202" t="str">
        <f>VLOOKUP(F4695,石と花メイン,3,FALSE)</f>
        <v>●翡翠</v>
      </c>
      <c r="L4695" s="297" t="str">
        <f>VLOOKUP(F4695,石と花メイン,4,FALSE)</f>
        <v>カランコエ【紅弁慶】</v>
      </c>
      <c r="M4695" s="393">
        <f>IF(OR(MONTH(F4695)&lt;7,AND(MONTH(F4695)=7,DAY(F4695)&lt;=25)),
MOD(SUM((E4695-1901)*365,259),260),
MOD(SUM((E4695-1900)*365,259),260))</f>
        <v>199</v>
      </c>
      <c r="N4695" s="390">
        <f>IF(AND(MONTH(F4695)=7,DAY(F4695)&gt;25),1,
ROUNDDOWN((SUM(VLOOKUP(MONTH(F4695),D暦変換用数値,2,FALSE),DAY(F4695))/28)+1,0))</f>
        <v>8</v>
      </c>
      <c r="O4695" s="205">
        <f>IF(AND(MONTH(F4695)=7,DAY(F4695)&gt;25),DAY(F4695)-25,
MOD((SUM(VLOOKUP(MONTH(F4695),D暦変換用数値,2,FALSE),DAY(F4695))),28)+1)</f>
        <v>19</v>
      </c>
      <c r="P4695" s="406">
        <f>IF(OR(MONTH(F4695)&lt;7,AND(MONTH(F4695)=7,DAY(F4695)&lt;=25)),
MOD(SUM((E4695-1901)*365,(N4695-1)*28,O4695,258),260),
MOD(SUM((E4695-1900)*365,(N4695-1)*28,O4695,258),260))</f>
        <v>153</v>
      </c>
      <c r="Q4695" s="372" t="str">
        <f>VLOOKUP(MOD(P4695,4),色,2,FALSE)</f>
        <v>赤い</v>
      </c>
      <c r="R4695" s="290" t="str">
        <f>VLOOKUP(MOD(P4695,13),銀河の音,2,FALSE)</f>
        <v>惑星の</v>
      </c>
      <c r="S4695" s="383" t="str">
        <f>VLOOKUP(MOD(P4695,20),太陽の紋章,2,FALSE)</f>
        <v>空歩く者</v>
      </c>
      <c r="T4695" s="97" t="s">
        <v>3894</v>
      </c>
    </row>
    <row r="4696" spans="1:20">
      <c r="A4696" s="50" t="str">
        <f>VLOOKUP(MOD(E4696,10),十干,2,FALSE)</f>
        <v>乙</v>
      </c>
      <c r="B4696" s="199" t="str">
        <f>VLOOKUP(MOD(E4696,12),十二支,3,FALSE)</f>
        <v xml:space="preserve">12 海 </v>
      </c>
      <c r="C4696" s="201" t="str">
        <f>VLOOKUP(F4696,星座,3,TRUE)</f>
        <v xml:space="preserve">12 海 </v>
      </c>
      <c r="D4696" s="531" t="s">
        <v>3895</v>
      </c>
      <c r="E4696" s="1" t="str">
        <f>IFERROR(YEAR(D4696),LEFT(D4696,4))</f>
        <v>1865</v>
      </c>
      <c r="F4696" s="1" t="str">
        <f>IF(ISTEXT(D4696),RIGHT(D4696,5),TEXT(D4696,"mm/dd"))</f>
        <v>03/09</v>
      </c>
      <c r="G4696" s="39">
        <f>SUM(MID(E4696,1,1),MID(E4696,2,1),MID(E4696,3,1),MID(E4696,4,1),MID(F4696,1,1),MID(F4696,2,1),MID(F4696,4,1),MID(F4696,5,1))</f>
        <v>32</v>
      </c>
      <c r="H4696" s="41">
        <f>IF(MOD(G4696,9)=0,9,MOD(G4696,9))</f>
        <v>5</v>
      </c>
      <c r="I4696" s="45" t="str">
        <f>IFERROR(MID("日月火水木金土",WEEKDAY(D4696),1),"")</f>
        <v/>
      </c>
      <c r="J4696" s="304" t="s">
        <v>4393</v>
      </c>
      <c r="K4696" s="202" t="str">
        <f>VLOOKUP(F4696,石と花メイン,3,FALSE)</f>
        <v>◆猫目石</v>
      </c>
      <c r="L4696" s="297" t="str">
        <f>VLOOKUP(F4696,石と花メイン,4,FALSE)</f>
        <v>馬酔木</v>
      </c>
      <c r="M4696" s="393">
        <f>IF(OR(MONTH(F4696)&lt;7,AND(MONTH(F4696)=7,DAY(F4696)&lt;=25)),
MOD(SUM((E4696-1901)*365,259),260),
MOD(SUM((E4696-1900)*365,259),260))</f>
        <v>119</v>
      </c>
      <c r="N4696" s="390">
        <f>IF(AND(MONTH(F4696)=7,DAY(F4696)&gt;25),1,
ROUNDDOWN((SUM(VLOOKUP(MONTH(F4696),D暦変換用数値,2,FALSE),DAY(F4696))/28)+1,0))</f>
        <v>9</v>
      </c>
      <c r="O4696" s="205">
        <f>IF(AND(MONTH(F4696)=7,DAY(F4696)&gt;25),DAY(F4696)-25,
MOD((SUM(VLOOKUP(MONTH(F4696),D暦変換用数値,2,FALSE),DAY(F4696))),28)+1)</f>
        <v>3</v>
      </c>
      <c r="P4696" s="406">
        <f>IF(OR(MONTH(F4696)&lt;7,AND(MONTH(F4696)=7,DAY(F4696)&lt;=25)),
MOD(SUM((E4696-1901)*365,(N4696-1)*28,O4696,258),260),
MOD(SUM((E4696-1900)*365,(N4696-1)*28,O4696,258),260))</f>
        <v>85</v>
      </c>
      <c r="Q4696" s="372" t="str">
        <f>VLOOKUP(MOD(P4696,4),色,2,FALSE)</f>
        <v>赤い</v>
      </c>
      <c r="R4696" s="290" t="str">
        <f>VLOOKUP(MOD(P4696,13),銀河の音,2,FALSE)</f>
        <v>共振の</v>
      </c>
      <c r="S4696" s="383" t="str">
        <f>VLOOKUP(MOD(P4696,20),太陽の紋章,2,FALSE)</f>
        <v>蛇</v>
      </c>
      <c r="T4696" s="97" t="s">
        <v>483</v>
      </c>
    </row>
    <row r="4697" spans="1:20">
      <c r="A4697" s="50" t="str">
        <f>VLOOKUP(MOD(E4697,10),十干,2,FALSE)</f>
        <v>丁</v>
      </c>
      <c r="B4697" s="199" t="str">
        <f>VLOOKUP(MOD(E4697,12),十二支,3,FALSE)</f>
        <v xml:space="preserve">12 海 </v>
      </c>
      <c r="C4697" s="201" t="str">
        <f>VLOOKUP(F4697,星座,3,TRUE)</f>
        <v xml:space="preserve">12 海 </v>
      </c>
      <c r="D4697" s="531" t="s">
        <v>3896</v>
      </c>
      <c r="E4697" s="1" t="str">
        <f>IFERROR(YEAR(D4697),LEFT(D4697,4))</f>
        <v>1877</v>
      </c>
      <c r="F4697" s="1" t="str">
        <f>IF(ISTEXT(D4697),RIGHT(D4697,5),TEXT(D4697,"mm/dd"))</f>
        <v>03/18</v>
      </c>
      <c r="G4697" s="39">
        <f>SUM(MID(E4697,1,1),MID(E4697,2,1),MID(E4697,3,1),MID(E4697,4,1),MID(F4697,1,1),MID(F4697,2,1),MID(F4697,4,1),MID(F4697,5,1))</f>
        <v>35</v>
      </c>
      <c r="H4697" s="41">
        <f>IF(MOD(G4697,9)=0,9,MOD(G4697,9))</f>
        <v>8</v>
      </c>
      <c r="I4697" s="45" t="str">
        <f>IFERROR(MID("日月火水木金土",WEEKDAY(D4697),1),"")</f>
        <v/>
      </c>
      <c r="J4697" s="304" t="s">
        <v>4811</v>
      </c>
      <c r="K4697" s="202" t="str">
        <f>VLOOKUP(F4697,石と花メイン,3,FALSE)</f>
        <v>◆金緑石</v>
      </c>
      <c r="L4697" s="297" t="str">
        <f>VLOOKUP(F4697,石と花メイン,4,FALSE)</f>
        <v>花水木【アメリカ山法師】</v>
      </c>
      <c r="M4697" s="393">
        <f>IF(OR(MONTH(F4697)&lt;7,AND(MONTH(F4697)=7,DAY(F4697)&lt;=25)),
MOD(SUM((E4697-1901)*365,259),260),
MOD(SUM((E4697-1900)*365,259),260))</f>
        <v>79</v>
      </c>
      <c r="N4697" s="390">
        <f>IF(AND(MONTH(F4697)=7,DAY(F4697)&gt;25),1,
ROUNDDOWN((SUM(VLOOKUP(MONTH(F4697),D暦変換用数値,2,FALSE),DAY(F4697))/28)+1,0))</f>
        <v>9</v>
      </c>
      <c r="O4697" s="205">
        <f>IF(AND(MONTH(F4697)=7,DAY(F4697)&gt;25),DAY(F4697)-25,
MOD((SUM(VLOOKUP(MONTH(F4697),D暦変換用数値,2,FALSE),DAY(F4697))),28)+1)</f>
        <v>12</v>
      </c>
      <c r="P4697" s="406">
        <f>IF(OR(MONTH(F4697)&lt;7,AND(MONTH(F4697)=7,DAY(F4697)&lt;=25)),
MOD(SUM((E4697-1901)*365,(N4697-1)*28,O4697,258),260),
MOD(SUM((E4697-1900)*365,(N4697-1)*28,O4697,258),260))</f>
        <v>54</v>
      </c>
      <c r="Q4697" s="375" t="str">
        <f>VLOOKUP(MOD(P4697,4),色,2,FALSE)</f>
        <v>白い</v>
      </c>
      <c r="R4697" s="293" t="str">
        <f>VLOOKUP(MOD(P4697,13),銀河の音,2,FALSE)</f>
        <v>月の</v>
      </c>
      <c r="S4697" s="386" t="str">
        <f>VLOOKUP(MOD(P4697,20),太陽の紋章,2,FALSE)</f>
        <v>魔法使い</v>
      </c>
      <c r="T4697" s="98" t="s">
        <v>3736</v>
      </c>
    </row>
    <row r="4698" spans="1:20">
      <c r="A4698" s="50" t="str">
        <f>VLOOKUP(MOD(E4698,10),十干,2,FALSE)</f>
        <v>辛</v>
      </c>
      <c r="B4698" s="199" t="str">
        <f>VLOOKUP(MOD(E4698,12),十二支,3,FALSE)</f>
        <v xml:space="preserve">12 海 </v>
      </c>
      <c r="C4698" s="201" t="str">
        <f>VLOOKUP(F4698,星座,3,TRUE)</f>
        <v xml:space="preserve">13 金 </v>
      </c>
      <c r="D4698" s="531">
        <v>485</v>
      </c>
      <c r="E4698" s="1">
        <f>IFERROR(YEAR(D4698),LEFT(D4698,4))</f>
        <v>1901</v>
      </c>
      <c r="F4698" s="1" t="str">
        <f>IF(ISTEXT(D4698),RIGHT(D4698,5),TEXT(D4698,"mm/dd"))</f>
        <v>04/29</v>
      </c>
      <c r="G4698" s="39">
        <f>SUM(MID(E4698,1,1),MID(E4698,2,1),MID(E4698,3,1),MID(E4698,4,1),MID(F4698,1,1),MID(F4698,2,1),MID(F4698,4,1),MID(F4698,5,1))</f>
        <v>26</v>
      </c>
      <c r="H4698" s="41">
        <f>IF(MOD(G4698,9)=0,9,MOD(G4698,9))</f>
        <v>8</v>
      </c>
      <c r="I4698" s="45" t="str">
        <f>IFERROR(MID("日月火水木金土",WEEKDAY(D4698),1),"")</f>
        <v>月</v>
      </c>
      <c r="J4698" s="304" t="s">
        <v>4829</v>
      </c>
      <c r="K4698" s="202" t="str">
        <f>VLOOKUP(F4698,石と花メイン,3,FALSE)</f>
        <v>○真珠</v>
      </c>
      <c r="L4698" s="297" t="str">
        <f>VLOOKUP(F4698,石と花メイン,4,FALSE)</f>
        <v>乙女椿</v>
      </c>
      <c r="M4698" s="393">
        <f>IF(OR(MONTH(F4698)&lt;7,AND(MONTH(F4698)=7,DAY(F4698)&lt;=25)),
MOD(SUM((E4698-1901)*365,259),260),
MOD(SUM((E4698-1900)*365,259),260))</f>
        <v>259</v>
      </c>
      <c r="N4698" s="390">
        <f>IF(AND(MONTH(F4698)=7,DAY(F4698)&gt;25),1,
ROUNDDOWN((SUM(VLOOKUP(MONTH(F4698),D暦変換用数値,2,FALSE),DAY(F4698))/28)+1,0))</f>
        <v>10</v>
      </c>
      <c r="O4698" s="205">
        <f>IF(AND(MONTH(F4698)=7,DAY(F4698)&gt;25),DAY(F4698)-25,
MOD((SUM(VLOOKUP(MONTH(F4698),D暦変換用数値,2,FALSE),DAY(F4698))),28)+1)</f>
        <v>26</v>
      </c>
      <c r="P4698" s="406">
        <f>IF(OR(MONTH(F4698)&lt;7,AND(MONTH(F4698)=7,DAY(F4698)&lt;=25)),
MOD(SUM((E4698-1901)*365,(N4698-1)*28,O4698,258),260),
MOD(SUM((E4698-1900)*365,(N4698-1)*28,O4698,258),260))</f>
        <v>16</v>
      </c>
      <c r="Q4698" s="373" t="str">
        <f>VLOOKUP(MOD(P4698,4),色,2,FALSE)</f>
        <v>黄色い</v>
      </c>
      <c r="R4698" s="291" t="str">
        <f>VLOOKUP(MOD(P4698,13),銀河の音,2,FALSE)</f>
        <v>電気の</v>
      </c>
      <c r="S4698" s="384" t="str">
        <f>VLOOKUP(MOD(P4698,20),太陽の紋章,2,FALSE)</f>
        <v>戦士</v>
      </c>
      <c r="T4698" s="106" t="s">
        <v>6402</v>
      </c>
    </row>
    <row r="4699" spans="1:20">
      <c r="A4699" s="50" t="str">
        <f>VLOOKUP(MOD(E4699,10),十干,2,FALSE)</f>
        <v>癸</v>
      </c>
      <c r="B4699" s="199" t="str">
        <f>VLOOKUP(MOD(E4699,12),十二支,3,FALSE)</f>
        <v xml:space="preserve">12 海 </v>
      </c>
      <c r="C4699" s="201" t="str">
        <f>VLOOKUP(F4699,星座,3,TRUE)</f>
        <v xml:space="preserve">13 金 </v>
      </c>
      <c r="D4699" s="531">
        <v>4873</v>
      </c>
      <c r="E4699" s="1">
        <f>IFERROR(YEAR(D4699),LEFT(D4699,4))</f>
        <v>1913</v>
      </c>
      <c r="F4699" s="1" t="str">
        <f>IF(ISTEXT(D4699),RIGHT(D4699,5),TEXT(D4699,"mm/dd"))</f>
        <v>05/04</v>
      </c>
      <c r="G4699" s="39">
        <f>SUM(MID(E4699,1,1),MID(E4699,2,1),MID(E4699,3,1),MID(E4699,4,1),MID(F4699,1,1),MID(F4699,2,1),MID(F4699,4,1),MID(F4699,5,1))</f>
        <v>23</v>
      </c>
      <c r="H4699" s="41">
        <f>IF(MOD(G4699,9)=0,9,MOD(G4699,9))</f>
        <v>5</v>
      </c>
      <c r="I4699" s="45" t="str">
        <f>IFERROR(MID("日月火水木金土",WEEKDAY(D4699),1),"")</f>
        <v>日</v>
      </c>
      <c r="J4699" s="304" t="s">
        <v>4830</v>
      </c>
      <c r="K4699" s="202" t="str">
        <f>VLOOKUP(F4699,石と花メイン,3,FALSE)</f>
        <v>◇金剛石</v>
      </c>
      <c r="L4699" s="297" t="str">
        <f>VLOOKUP(F4699,石と花メイン,4,FALSE)</f>
        <v>スターチス【花浜匙】</v>
      </c>
      <c r="M4699" s="393">
        <f>IF(OR(MONTH(F4699)&lt;7,AND(MONTH(F4699)=7,DAY(F4699)&lt;=25)),
MOD(SUM((E4699-1901)*365,259),260),
MOD(SUM((E4699-1900)*365,259),260))</f>
        <v>219</v>
      </c>
      <c r="N4699" s="390">
        <f>IF(AND(MONTH(F4699)=7,DAY(F4699)&gt;25),1,
ROUNDDOWN((SUM(VLOOKUP(MONTH(F4699),D暦変換用数値,2,FALSE),DAY(F4699))/28)+1,0))</f>
        <v>11</v>
      </c>
      <c r="O4699" s="205">
        <f>IF(AND(MONTH(F4699)=7,DAY(F4699)&gt;25),DAY(F4699)-25,
MOD((SUM(VLOOKUP(MONTH(F4699),D暦変換用数値,2,FALSE),DAY(F4699))),28)+1)</f>
        <v>3</v>
      </c>
      <c r="P4699" s="406">
        <f>IF(OR(MONTH(F4699)&lt;7,AND(MONTH(F4699)=7,DAY(F4699)&lt;=25)),
MOD(SUM((E4699-1901)*365,(N4699-1)*28,O4699,258),260),
MOD(SUM((E4699-1900)*365,(N4699-1)*28,O4699,258),260))</f>
        <v>241</v>
      </c>
      <c r="Q4699" s="372" t="str">
        <f>VLOOKUP(MOD(P4699,4),色,2,FALSE)</f>
        <v>赤い</v>
      </c>
      <c r="R4699" s="290" t="str">
        <f>VLOOKUP(MOD(P4699,13),銀河の音,2,FALSE)</f>
        <v>共振の</v>
      </c>
      <c r="S4699" s="383" t="str">
        <f>VLOOKUP(MOD(P4699,20),太陽の紋章,2,FALSE)</f>
        <v>竜</v>
      </c>
      <c r="T4699" s="98" t="s">
        <v>3736</v>
      </c>
    </row>
    <row r="4700" spans="1:20">
      <c r="A4700" s="50" t="str">
        <f>VLOOKUP(MOD(E4700,10),十干,2,FALSE)</f>
        <v>癸</v>
      </c>
      <c r="B4700" s="199" t="str">
        <f>VLOOKUP(MOD(E4700,12),十二支,3,FALSE)</f>
        <v xml:space="preserve">12 海 </v>
      </c>
      <c r="C4700" s="201" t="str">
        <f>VLOOKUP(F4700,星座,3,TRUE)</f>
        <v xml:space="preserve">13 金 </v>
      </c>
      <c r="D4700" s="531">
        <v>4886</v>
      </c>
      <c r="E4700" s="1">
        <f>IFERROR(YEAR(D4700),LEFT(D4700,4))</f>
        <v>1913</v>
      </c>
      <c r="F4700" s="1" t="str">
        <f>IF(ISTEXT(D4700),RIGHT(D4700,5),TEXT(D4700,"mm/dd"))</f>
        <v>05/17</v>
      </c>
      <c r="G4700" s="39">
        <f>SUM(MID(E4700,1,1),MID(E4700,2,1),MID(E4700,3,1),MID(E4700,4,1),MID(F4700,1,1),MID(F4700,2,1),MID(F4700,4,1),MID(F4700,5,1))</f>
        <v>27</v>
      </c>
      <c r="H4700" s="41">
        <f>IF(MOD(G4700,9)=0,9,MOD(G4700,9))</f>
        <v>9</v>
      </c>
      <c r="I4700" s="45" t="str">
        <f>IFERROR(MID("日月火水木金土",WEEKDAY(D4700),1),"")</f>
        <v>土</v>
      </c>
      <c r="J4700" s="304" t="s">
        <v>309</v>
      </c>
      <c r="K4700" s="202" t="str">
        <f>VLOOKUP(F4700,石と花メイン,3,FALSE)</f>
        <v>◆翠玉</v>
      </c>
      <c r="L4700" s="297" t="str">
        <f>VLOOKUP(F4700,石と花メイン,4,FALSE)</f>
        <v>紫蘭【紅蘭】</v>
      </c>
      <c r="M4700" s="393">
        <f>IF(OR(MONTH(F4700)&lt;7,AND(MONTH(F4700)=7,DAY(F4700)&lt;=25)),
MOD(SUM((E4700-1901)*365,259),260),
MOD(SUM((E4700-1900)*365,259),260))</f>
        <v>219</v>
      </c>
      <c r="N4700" s="390">
        <f>IF(AND(MONTH(F4700)=7,DAY(F4700)&gt;25),1,
ROUNDDOWN((SUM(VLOOKUP(MONTH(F4700),D暦変換用数値,2,FALSE),DAY(F4700))/28)+1,0))</f>
        <v>11</v>
      </c>
      <c r="O4700" s="205">
        <f>IF(AND(MONTH(F4700)=7,DAY(F4700)&gt;25),DAY(F4700)-25,
MOD((SUM(VLOOKUP(MONTH(F4700),D暦変換用数値,2,FALSE),DAY(F4700))),28)+1)</f>
        <v>16</v>
      </c>
      <c r="P4700" s="406">
        <f>IF(OR(MONTH(F4700)&lt;7,AND(MONTH(F4700)=7,DAY(F4700)&lt;=25)),
MOD(SUM((E4700-1901)*365,(N4700-1)*28,O4700,258),260),
MOD(SUM((E4700-1900)*365,(N4700-1)*28,O4700,258),260))</f>
        <v>254</v>
      </c>
      <c r="Q4700" s="375" t="str">
        <f>VLOOKUP(MOD(P4700,4),色,2,FALSE)</f>
        <v>白い</v>
      </c>
      <c r="R4700" s="293" t="str">
        <f>VLOOKUP(MOD(P4700,13),銀河の音,2,FALSE)</f>
        <v>共振の</v>
      </c>
      <c r="S4700" s="386" t="str">
        <f>VLOOKUP(MOD(P4700,20),太陽の紋章,2,FALSE)</f>
        <v>魔法使い</v>
      </c>
      <c r="T4700" s="103" t="s">
        <v>4831</v>
      </c>
    </row>
    <row r="4701" spans="1:20">
      <c r="A4701" s="50" t="str">
        <f>VLOOKUP(MOD(E4701,10),十干,2,FALSE)</f>
        <v>乙</v>
      </c>
      <c r="B4701" s="199" t="str">
        <f>VLOOKUP(MOD(E4701,12),十二支,3,FALSE)</f>
        <v xml:space="preserve">12 海 </v>
      </c>
      <c r="C4701" s="201" t="str">
        <f>VLOOKUP(F4701,星座,3,TRUE)</f>
        <v xml:space="preserve">13 金 </v>
      </c>
      <c r="D4701" s="535">
        <v>9247</v>
      </c>
      <c r="E4701" s="45">
        <f>IFERROR(YEAR(D4701),LEFT(D4701,4))</f>
        <v>1925</v>
      </c>
      <c r="F4701" s="45" t="str">
        <f>IF(ISTEXT(D4701),RIGHT(D4701,5),TEXT(D4701,"mm/dd"))</f>
        <v>04/25</v>
      </c>
      <c r="G4701" s="41">
        <f>SUM(MID(E4701,1,1),MID(E4701,2,1),MID(E4701,3,1),MID(E4701,4,1),MID(F4701,1,1),MID(F4701,2,1),MID(F4701,4,1),MID(F4701,5,1))</f>
        <v>28</v>
      </c>
      <c r="H4701" s="41">
        <f>IF(MOD(G4701,9)=0,9,MOD(G4701,9))</f>
        <v>1</v>
      </c>
      <c r="I4701" s="45" t="str">
        <f>IFERROR(MID("日月火水木金土",WEEKDAY(D4701),1),"")</f>
        <v>土</v>
      </c>
      <c r="J4701" s="305" t="s">
        <v>1241</v>
      </c>
      <c r="K4701" s="203" t="str">
        <f>VLOOKUP(F4701,石と花メイン,3,FALSE)</f>
        <v>■赤縞瑪瑙</v>
      </c>
      <c r="L4701" s="298" t="str">
        <f>VLOOKUP(F4701,石と花メイン,4,FALSE)</f>
        <v>芝桜【花詰草】</v>
      </c>
      <c r="M4701" s="394">
        <f>IF(OR(MONTH(F4701)&lt;7,AND(MONTH(F4701)=7,DAY(F4701)&lt;=25)),
MOD(SUM((E4701-1901)*365,259),260),
MOD(SUM((E4701-1900)*365,259),260))</f>
        <v>179</v>
      </c>
      <c r="N4701" s="391">
        <f>IF(AND(MONTH(F4701)=7,DAY(F4701)&gt;25),1,
ROUNDDOWN((SUM(VLOOKUP(MONTH(F4701),D暦変換用数値,2,FALSE),DAY(F4701))/28)+1,0))</f>
        <v>10</v>
      </c>
      <c r="O4701" s="46">
        <f>IF(AND(MONTH(F4701)=7,DAY(F4701)&gt;25),DAY(F4701)-25,
MOD((SUM(VLOOKUP(MONTH(F4701),D暦変換用数値,2,FALSE),DAY(F4701))),28)+1)</f>
        <v>22</v>
      </c>
      <c r="P4701" s="407">
        <f>IF(OR(MONTH(F4701)&lt;7,AND(MONTH(F4701)=7,DAY(F4701)&lt;=25)),
MOD(SUM((E4701-1901)*365,(N4701-1)*28,O4701,258),260),
MOD(SUM((E4701-1900)*365,(N4701-1)*28,O4701,258),260))</f>
        <v>192</v>
      </c>
      <c r="Q4701" s="373" t="str">
        <f>VLOOKUP(MOD(P4701,4),色,2,FALSE)</f>
        <v>黄色い</v>
      </c>
      <c r="R4701" s="291" t="str">
        <f>VLOOKUP(MOD(P4701,13),銀河の音,2,FALSE)</f>
        <v>惑星の</v>
      </c>
      <c r="S4701" s="384" t="str">
        <f>VLOOKUP(MOD(P4701,20),太陽の紋章,2,FALSE)</f>
        <v>人</v>
      </c>
      <c r="T4701" s="96" t="s">
        <v>3790</v>
      </c>
    </row>
    <row r="4702" spans="1:20">
      <c r="A4702" s="50" t="str">
        <f>VLOOKUP(MOD(E4702,10),十干,2,FALSE)</f>
        <v>乙</v>
      </c>
      <c r="B4702" s="199" t="str">
        <f>VLOOKUP(MOD(E4702,12),十二支,3,FALSE)</f>
        <v xml:space="preserve">12 海 </v>
      </c>
      <c r="C4702" s="201" t="str">
        <f>VLOOKUP(F4702,星座,3,TRUE)</f>
        <v xml:space="preserve">13 金 </v>
      </c>
      <c r="D4702" s="531">
        <v>9262</v>
      </c>
      <c r="E4702" s="1">
        <f>IFERROR(YEAR(D4702),LEFT(D4702,4))</f>
        <v>1925</v>
      </c>
      <c r="F4702" s="1" t="str">
        <f>IF(ISTEXT(D4702),RIGHT(D4702,5),TEXT(D4702,"mm/dd"))</f>
        <v>05/10</v>
      </c>
      <c r="G4702" s="39">
        <f>SUM(MID(E4702,1,1),MID(E4702,2,1),MID(E4702,3,1),MID(E4702,4,1),MID(F4702,1,1),MID(F4702,2,1),MID(F4702,4,1),MID(F4702,5,1))</f>
        <v>23</v>
      </c>
      <c r="H4702" s="41">
        <f>IF(MOD(G4702,9)=0,9,MOD(G4702,9))</f>
        <v>5</v>
      </c>
      <c r="I4702" s="45" t="str">
        <f>IFERROR(MID("日月火水木金土",WEEKDAY(D4702),1),"")</f>
        <v>日</v>
      </c>
      <c r="J4702" s="304" t="s">
        <v>310</v>
      </c>
      <c r="K4702" s="202" t="str">
        <f>VLOOKUP(F4702,石と花メイン,3,FALSE)</f>
        <v>●薔薇色石</v>
      </c>
      <c r="L4702" s="297" t="str">
        <f>VLOOKUP(F4702,石と花メイン,4,FALSE)</f>
        <v>石楠花</v>
      </c>
      <c r="M4702" s="393">
        <f>IF(OR(MONTH(F4702)&lt;7,AND(MONTH(F4702)=7,DAY(F4702)&lt;=25)),
MOD(SUM((E4702-1901)*365,259),260),
MOD(SUM((E4702-1900)*365,259),260))</f>
        <v>179</v>
      </c>
      <c r="N4702" s="390">
        <f>IF(AND(MONTH(F4702)=7,DAY(F4702)&gt;25),1,
ROUNDDOWN((SUM(VLOOKUP(MONTH(F4702),D暦変換用数値,2,FALSE),DAY(F4702))/28)+1,0))</f>
        <v>11</v>
      </c>
      <c r="O4702" s="205">
        <f>IF(AND(MONTH(F4702)=7,DAY(F4702)&gt;25),DAY(F4702)-25,
MOD((SUM(VLOOKUP(MONTH(F4702),D暦変換用数値,2,FALSE),DAY(F4702))),28)+1)</f>
        <v>9</v>
      </c>
      <c r="P4702" s="406">
        <f>IF(OR(MONTH(F4702)&lt;7,AND(MONTH(F4702)=7,DAY(F4702)&lt;=25)),
MOD(SUM((E4702-1901)*365,(N4702-1)*28,O4702,258),260),
MOD(SUM((E4702-1900)*365,(N4702-1)*28,O4702,258),260))</f>
        <v>207</v>
      </c>
      <c r="Q4702" s="374" t="str">
        <f>VLOOKUP(MOD(P4702,4),色,2,FALSE)</f>
        <v>青い</v>
      </c>
      <c r="R4702" s="292" t="str">
        <f>VLOOKUP(MOD(P4702,13),銀河の音,2,FALSE)</f>
        <v>水晶の</v>
      </c>
      <c r="S4702" s="385" t="str">
        <f>VLOOKUP(MOD(P4702,20),太陽の紋章,2,FALSE)</f>
        <v>手</v>
      </c>
      <c r="T4702" s="103" t="s">
        <v>1419</v>
      </c>
    </row>
    <row r="4703" spans="1:20">
      <c r="A4703" s="50" t="str">
        <f>VLOOKUP(MOD(E4703,10),十干,2,FALSE)</f>
        <v>乙</v>
      </c>
      <c r="B4703" s="199" t="str">
        <f>VLOOKUP(MOD(E4703,12),十二支,3,FALSE)</f>
        <v xml:space="preserve">12 海 </v>
      </c>
      <c r="C4703" s="201" t="str">
        <f>VLOOKUP(F4703,星座,3,TRUE)</f>
        <v xml:space="preserve">13 金 </v>
      </c>
      <c r="D4703" s="531">
        <v>9271</v>
      </c>
      <c r="E4703" s="1">
        <f>IFERROR(YEAR(D4703),LEFT(D4703,4))</f>
        <v>1925</v>
      </c>
      <c r="F4703" s="1" t="str">
        <f>IF(ISTEXT(D4703),RIGHT(D4703,5),TEXT(D4703,"mm/dd"))</f>
        <v>05/19</v>
      </c>
      <c r="G4703" s="39">
        <f>SUM(MID(E4703,1,1),MID(E4703,2,1),MID(E4703,3,1),MID(E4703,4,1),MID(F4703,1,1),MID(F4703,2,1),MID(F4703,4,1),MID(F4703,5,1))</f>
        <v>32</v>
      </c>
      <c r="H4703" s="41">
        <f>IF(MOD(G4703,9)=0,9,MOD(G4703,9))</f>
        <v>5</v>
      </c>
      <c r="I4703" s="45" t="str">
        <f>IFERROR(MID("日月火水木金土",WEEKDAY(D4703),1),"")</f>
        <v>火</v>
      </c>
      <c r="J4703" s="304" t="s">
        <v>311</v>
      </c>
      <c r="K4703" s="202" t="str">
        <f>VLOOKUP(F4703,石と花メイン,3,FALSE)</f>
        <v>◆柘榴石</v>
      </c>
      <c r="L4703" s="297" t="str">
        <f>VLOOKUP(F4703,石と花メイン,4,FALSE)</f>
        <v>芍薬【夷草】</v>
      </c>
      <c r="M4703" s="393">
        <f>IF(OR(MONTH(F4703)&lt;7,AND(MONTH(F4703)=7,DAY(F4703)&lt;=25)),
MOD(SUM((E4703-1901)*365,259),260),
MOD(SUM((E4703-1900)*365,259),260))</f>
        <v>179</v>
      </c>
      <c r="N4703" s="390">
        <f>IF(AND(MONTH(F4703)=7,DAY(F4703)&gt;25),1,
ROUNDDOWN((SUM(VLOOKUP(MONTH(F4703),D暦変換用数値,2,FALSE),DAY(F4703))/28)+1,0))</f>
        <v>11</v>
      </c>
      <c r="O4703" s="205">
        <f>IF(AND(MONTH(F4703)=7,DAY(F4703)&gt;25),DAY(F4703)-25,
MOD((SUM(VLOOKUP(MONTH(F4703),D暦変換用数値,2,FALSE),DAY(F4703))),28)+1)</f>
        <v>18</v>
      </c>
      <c r="P4703" s="406">
        <f>IF(OR(MONTH(F4703)&lt;7,AND(MONTH(F4703)=7,DAY(F4703)&lt;=25)),
MOD(SUM((E4703-1901)*365,(N4703-1)*28,O4703,258),260),
MOD(SUM((E4703-1900)*365,(N4703-1)*28,O4703,258),260))</f>
        <v>216</v>
      </c>
      <c r="Q4703" s="373" t="str">
        <f>VLOOKUP(MOD(P4703,4),色,2,FALSE)</f>
        <v>黄色い</v>
      </c>
      <c r="R4703" s="291" t="str">
        <f>VLOOKUP(MOD(P4703,13),銀河の音,2,FALSE)</f>
        <v>銀河の</v>
      </c>
      <c r="S4703" s="384" t="str">
        <f>VLOOKUP(MOD(P4703,20),太陽の紋章,2,FALSE)</f>
        <v>戦士</v>
      </c>
      <c r="T4703" s="99" t="s">
        <v>1066</v>
      </c>
    </row>
    <row r="4704" spans="1:20">
      <c r="A4704" s="50" t="str">
        <f>VLOOKUP(MOD(E4704,10),十干,2,FALSE)</f>
        <v>丁</v>
      </c>
      <c r="B4704" s="199" t="str">
        <f>VLOOKUP(MOD(E4704,12),十二支,3,FALSE)</f>
        <v xml:space="preserve">12 海 </v>
      </c>
      <c r="C4704" s="201" t="str">
        <f>VLOOKUP(F4704,星座,3,TRUE)</f>
        <v xml:space="preserve">13 金 </v>
      </c>
      <c r="D4704" s="531">
        <v>13627</v>
      </c>
      <c r="E4704" s="1">
        <f>IFERROR(YEAR(D4704),LEFT(D4704,4))</f>
        <v>1937</v>
      </c>
      <c r="F4704" s="1" t="str">
        <f>IF(ISTEXT(D4704),RIGHT(D4704,5),TEXT(D4704,"mm/dd"))</f>
        <v>04/22</v>
      </c>
      <c r="G4704" s="39">
        <f>SUM(MID(E4704,1,1),MID(E4704,2,1),MID(E4704,3,1),MID(E4704,4,1),MID(F4704,1,1),MID(F4704,2,1),MID(F4704,4,1),MID(F4704,5,1))</f>
        <v>28</v>
      </c>
      <c r="H4704" s="41">
        <f>IF(MOD(G4704,9)=0,9,MOD(G4704,9))</f>
        <v>1</v>
      </c>
      <c r="I4704" s="45" t="str">
        <f>IFERROR(MID("日月火水木金土",WEEKDAY(D4704),1),"")</f>
        <v>木</v>
      </c>
      <c r="J4704" s="304" t="s">
        <v>312</v>
      </c>
      <c r="K4704" s="202" t="str">
        <f>VLOOKUP(F4704,石と花メイン,3,FALSE)</f>
        <v>◇金剛石</v>
      </c>
      <c r="L4704" s="297" t="str">
        <f>VLOOKUP(F4704,石と花メイン,4,FALSE)</f>
        <v>ムスカリ【グレープヒヤシンス】</v>
      </c>
      <c r="M4704" s="393">
        <f>IF(OR(MONTH(F4704)&lt;7,AND(MONTH(F4704)=7,DAY(F4704)&lt;=25)),
MOD(SUM((E4704-1901)*365,259),260),
MOD(SUM((E4704-1900)*365,259),260))</f>
        <v>139</v>
      </c>
      <c r="N4704" s="390">
        <f>IF(AND(MONTH(F4704)=7,DAY(F4704)&gt;25),1,
ROUNDDOWN((SUM(VLOOKUP(MONTH(F4704),D暦変換用数値,2,FALSE),DAY(F4704))/28)+1,0))</f>
        <v>10</v>
      </c>
      <c r="O4704" s="205">
        <f>IF(AND(MONTH(F4704)=7,DAY(F4704)&gt;25),DAY(F4704)-25,
MOD((SUM(VLOOKUP(MONTH(F4704),D暦変換用数値,2,FALSE),DAY(F4704))),28)+1)</f>
        <v>19</v>
      </c>
      <c r="P4704" s="406">
        <f>IF(OR(MONTH(F4704)&lt;7,AND(MONTH(F4704)=7,DAY(F4704)&lt;=25)),
MOD(SUM((E4704-1901)*365,(N4704-1)*28,O4704,258),260),
MOD(SUM((E4704-1900)*365,(N4704-1)*28,O4704,258),260))</f>
        <v>149</v>
      </c>
      <c r="Q4704" s="372" t="str">
        <f>VLOOKUP(MOD(P4704,4),色,2,FALSE)</f>
        <v>赤い</v>
      </c>
      <c r="R4704" s="290" t="str">
        <f>VLOOKUP(MOD(P4704,13),銀河の音,2,FALSE)</f>
        <v>律動の</v>
      </c>
      <c r="S4704" s="383" t="str">
        <f>VLOOKUP(MOD(P4704,20),太陽の紋章,2,FALSE)</f>
        <v>月</v>
      </c>
      <c r="T4704" s="103" t="s">
        <v>1631</v>
      </c>
    </row>
    <row r="4705" spans="1:20">
      <c r="A4705" s="50" t="str">
        <f>VLOOKUP(MOD(E4705,10),十干,2,FALSE)</f>
        <v>丁</v>
      </c>
      <c r="B4705" s="199" t="str">
        <f>VLOOKUP(MOD(E4705,12),十二支,3,FALSE)</f>
        <v xml:space="preserve">12 海 </v>
      </c>
      <c r="C4705" s="201" t="str">
        <f>VLOOKUP(F4705,星座,3,TRUE)</f>
        <v xml:space="preserve">13 金 </v>
      </c>
      <c r="D4705" s="531">
        <v>13633</v>
      </c>
      <c r="E4705" s="1">
        <f>IFERROR(YEAR(D4705),LEFT(D4705,4))</f>
        <v>1937</v>
      </c>
      <c r="F4705" s="1" t="str">
        <f>IF(ISTEXT(D4705),RIGHT(D4705,5),TEXT(D4705,"mm/dd"))</f>
        <v>04/28</v>
      </c>
      <c r="G4705" s="39">
        <f>SUM(MID(E4705,1,1),MID(E4705,2,1),MID(E4705,3,1),MID(E4705,4,1),MID(F4705,1,1),MID(F4705,2,1),MID(F4705,4,1),MID(F4705,5,1))</f>
        <v>34</v>
      </c>
      <c r="H4705" s="41">
        <f>IF(MOD(G4705,9)=0,9,MOD(G4705,9))</f>
        <v>7</v>
      </c>
      <c r="I4705" s="45" t="str">
        <f>IFERROR(MID("日月火水木金土",WEEKDAY(D4705),1),"")</f>
        <v>水</v>
      </c>
      <c r="J4705" s="304" t="s">
        <v>313</v>
      </c>
      <c r="K4705" s="202" t="str">
        <f>VLOOKUP(F4705,石と花メイン,3,FALSE)</f>
        <v>◆翠玉</v>
      </c>
      <c r="L4705" s="297" t="str">
        <f>VLOOKUP(F4705,石と花メイン,4,FALSE)</f>
        <v>姫萩</v>
      </c>
      <c r="M4705" s="393">
        <f>IF(OR(MONTH(F4705)&lt;7,AND(MONTH(F4705)=7,DAY(F4705)&lt;=25)),
MOD(SUM((E4705-1901)*365,259),260),
MOD(SUM((E4705-1900)*365,259),260))</f>
        <v>139</v>
      </c>
      <c r="N4705" s="390">
        <f>IF(AND(MONTH(F4705)=7,DAY(F4705)&gt;25),1,
ROUNDDOWN((SUM(VLOOKUP(MONTH(F4705),D暦変換用数値,2,FALSE),DAY(F4705))/28)+1,0))</f>
        <v>10</v>
      </c>
      <c r="O4705" s="205">
        <f>IF(AND(MONTH(F4705)=7,DAY(F4705)&gt;25),DAY(F4705)-25,
MOD((SUM(VLOOKUP(MONTH(F4705),D暦変換用数値,2,FALSE),DAY(F4705))),28)+1)</f>
        <v>25</v>
      </c>
      <c r="P4705" s="406">
        <f>IF(OR(MONTH(F4705)&lt;7,AND(MONTH(F4705)=7,DAY(F4705)&lt;=25)),
MOD(SUM((E4705-1901)*365,(N4705-1)*28,O4705,258),260),
MOD(SUM((E4705-1900)*365,(N4705-1)*28,O4705,258),260))</f>
        <v>155</v>
      </c>
      <c r="Q4705" s="374" t="str">
        <f>VLOOKUP(MOD(P4705,4),色,2,FALSE)</f>
        <v>青い</v>
      </c>
      <c r="R4705" s="292" t="str">
        <f>VLOOKUP(MOD(P4705,13),銀河の音,2,FALSE)</f>
        <v>水晶の</v>
      </c>
      <c r="S4705" s="385" t="str">
        <f>VLOOKUP(MOD(P4705,20),太陽の紋章,2,FALSE)</f>
        <v>鷲</v>
      </c>
      <c r="T4705" s="99" t="s">
        <v>1643</v>
      </c>
    </row>
    <row r="4706" spans="1:20">
      <c r="A4706" s="50" t="str">
        <f>VLOOKUP(MOD(E4706,10),十干,2,FALSE)</f>
        <v>丁</v>
      </c>
      <c r="B4706" s="199" t="str">
        <f>VLOOKUP(MOD(E4706,12),十二支,3,FALSE)</f>
        <v xml:space="preserve">12 海 </v>
      </c>
      <c r="C4706" s="201" t="str">
        <f>VLOOKUP(F4706,星座,3,TRUE)</f>
        <v xml:space="preserve">13 金 </v>
      </c>
      <c r="D4706" s="531">
        <v>13639</v>
      </c>
      <c r="E4706" s="1">
        <f>IFERROR(YEAR(D4706),LEFT(D4706,4))</f>
        <v>1937</v>
      </c>
      <c r="F4706" s="1" t="str">
        <f>IF(ISTEXT(D4706),RIGHT(D4706,5),TEXT(D4706,"mm/dd"))</f>
        <v>05/04</v>
      </c>
      <c r="G4706" s="39">
        <f>SUM(MID(E4706,1,1),MID(E4706,2,1),MID(E4706,3,1),MID(E4706,4,1),MID(F4706,1,1),MID(F4706,2,1),MID(F4706,4,1),MID(F4706,5,1))</f>
        <v>29</v>
      </c>
      <c r="H4706" s="41">
        <f>IF(MOD(G4706,9)=0,9,MOD(G4706,9))</f>
        <v>2</v>
      </c>
      <c r="I4706" s="45" t="str">
        <f>IFERROR(MID("日月火水木金土",WEEKDAY(D4706),1),"")</f>
        <v>火</v>
      </c>
      <c r="J4706" s="304" t="s">
        <v>314</v>
      </c>
      <c r="K4706" s="202" t="str">
        <f>VLOOKUP(F4706,石と花メイン,3,FALSE)</f>
        <v>◇金剛石</v>
      </c>
      <c r="L4706" s="297" t="str">
        <f>VLOOKUP(F4706,石と花メイン,4,FALSE)</f>
        <v>スターチス【花浜匙】</v>
      </c>
      <c r="M4706" s="393">
        <f>IF(OR(MONTH(F4706)&lt;7,AND(MONTH(F4706)=7,DAY(F4706)&lt;=25)),
MOD(SUM((E4706-1901)*365,259),260),
MOD(SUM((E4706-1900)*365,259),260))</f>
        <v>139</v>
      </c>
      <c r="N4706" s="390">
        <f>IF(AND(MONTH(F4706)=7,DAY(F4706)&gt;25),1,
ROUNDDOWN((SUM(VLOOKUP(MONTH(F4706),D暦変換用数値,2,FALSE),DAY(F4706))/28)+1,0))</f>
        <v>11</v>
      </c>
      <c r="O4706" s="205">
        <f>IF(AND(MONTH(F4706)=7,DAY(F4706)&gt;25),DAY(F4706)-25,
MOD((SUM(VLOOKUP(MONTH(F4706),D暦変換用数値,2,FALSE),DAY(F4706))),28)+1)</f>
        <v>3</v>
      </c>
      <c r="P4706" s="406">
        <f>IF(OR(MONTH(F4706)&lt;7,AND(MONTH(F4706)=7,DAY(F4706)&lt;=25)),
MOD(SUM((E4706-1901)*365,(N4706-1)*28,O4706,258),260),
MOD(SUM((E4706-1900)*365,(N4706-1)*28,O4706,258),260))</f>
        <v>161</v>
      </c>
      <c r="Q4706" s="372" t="str">
        <f>VLOOKUP(MOD(P4706,4),色,2,FALSE)</f>
        <v>赤い</v>
      </c>
      <c r="R4706" s="290" t="str">
        <f>VLOOKUP(MOD(P4706,13),銀河の音,2,FALSE)</f>
        <v>倍音の</v>
      </c>
      <c r="S4706" s="383" t="str">
        <f>VLOOKUP(MOD(P4706,20),太陽の紋章,2,FALSE)</f>
        <v>竜</v>
      </c>
      <c r="T4706" s="97" t="s">
        <v>1644</v>
      </c>
    </row>
    <row r="4707" spans="1:20">
      <c r="A4707" s="50" t="str">
        <f>VLOOKUP(MOD(E4707,10),十干,2,FALSE)</f>
        <v>丁</v>
      </c>
      <c r="B4707" s="199" t="str">
        <f>VLOOKUP(MOD(E4707,12),十二支,3,FALSE)</f>
        <v xml:space="preserve">12 海 </v>
      </c>
      <c r="C4707" s="201" t="str">
        <f>VLOOKUP(F4707,星座,3,TRUE)</f>
        <v xml:space="preserve">13 金 </v>
      </c>
      <c r="D4707" s="531">
        <v>13652</v>
      </c>
      <c r="E4707" s="1">
        <f>IFERROR(YEAR(D4707),LEFT(D4707,4))</f>
        <v>1937</v>
      </c>
      <c r="F4707" s="1" t="str">
        <f>IF(ISTEXT(D4707),RIGHT(D4707,5),TEXT(D4707,"mm/dd"))</f>
        <v>05/17</v>
      </c>
      <c r="G4707" s="39">
        <f>SUM(MID(E4707,1,1),MID(E4707,2,1),MID(E4707,3,1),MID(E4707,4,1),MID(F4707,1,1),MID(F4707,2,1),MID(F4707,4,1),MID(F4707,5,1))</f>
        <v>33</v>
      </c>
      <c r="H4707" s="41">
        <f>IF(MOD(G4707,9)=0,9,MOD(G4707,9))</f>
        <v>6</v>
      </c>
      <c r="I4707" s="45" t="str">
        <f>IFERROR(MID("日月火水木金土",WEEKDAY(D4707),1),"")</f>
        <v>月</v>
      </c>
      <c r="J4707" s="304" t="s">
        <v>315</v>
      </c>
      <c r="K4707" s="202" t="str">
        <f>VLOOKUP(F4707,石と花メイン,3,FALSE)</f>
        <v>◆翠玉</v>
      </c>
      <c r="L4707" s="297" t="str">
        <f>VLOOKUP(F4707,石と花メイン,4,FALSE)</f>
        <v>紫蘭【紅蘭】</v>
      </c>
      <c r="M4707" s="393">
        <f>IF(OR(MONTH(F4707)&lt;7,AND(MONTH(F4707)=7,DAY(F4707)&lt;=25)),
MOD(SUM((E4707-1901)*365,259),260),
MOD(SUM((E4707-1900)*365,259),260))</f>
        <v>139</v>
      </c>
      <c r="N4707" s="390">
        <f>IF(AND(MONTH(F4707)=7,DAY(F4707)&gt;25),1,
ROUNDDOWN((SUM(VLOOKUP(MONTH(F4707),D暦変換用数値,2,FALSE),DAY(F4707))/28)+1,0))</f>
        <v>11</v>
      </c>
      <c r="O4707" s="205">
        <f>IF(AND(MONTH(F4707)=7,DAY(F4707)&gt;25),DAY(F4707)-25,
MOD((SUM(VLOOKUP(MONTH(F4707),D暦変換用数値,2,FALSE),DAY(F4707))),28)+1)</f>
        <v>16</v>
      </c>
      <c r="P4707" s="406">
        <f>IF(OR(MONTH(F4707)&lt;7,AND(MONTH(F4707)=7,DAY(F4707)&lt;=25)),
MOD(SUM((E4707-1901)*365,(N4707-1)*28,O4707,258),260),
MOD(SUM((E4707-1900)*365,(N4707-1)*28,O4707,258),260))</f>
        <v>174</v>
      </c>
      <c r="Q4707" s="375" t="str">
        <f>VLOOKUP(MOD(P4707,4),色,2,FALSE)</f>
        <v>白い</v>
      </c>
      <c r="R4707" s="293" t="str">
        <f>VLOOKUP(MOD(P4707,13),銀河の音,2,FALSE)</f>
        <v>倍音の</v>
      </c>
      <c r="S4707" s="386" t="str">
        <f>VLOOKUP(MOD(P4707,20),太陽の紋章,2,FALSE)</f>
        <v>魔法使い</v>
      </c>
      <c r="T4707" s="103" t="s">
        <v>1645</v>
      </c>
    </row>
    <row r="4708" spans="1:20">
      <c r="A4708" s="50" t="str">
        <f>VLOOKUP(MOD(E4708,10),十干,2,FALSE)</f>
        <v>丁</v>
      </c>
      <c r="B4708" s="199" t="str">
        <f>VLOOKUP(MOD(E4708,12),十二支,3,FALSE)</f>
        <v xml:space="preserve">12 海 </v>
      </c>
      <c r="C4708" s="201" t="str">
        <f>VLOOKUP(F4708,星座,3,TRUE)</f>
        <v xml:space="preserve">13 金 </v>
      </c>
      <c r="D4708" s="531">
        <v>13654</v>
      </c>
      <c r="E4708" s="1">
        <f>IFERROR(YEAR(D4708),LEFT(D4708,4))</f>
        <v>1937</v>
      </c>
      <c r="F4708" s="1" t="str">
        <f>IF(ISTEXT(D4708),RIGHT(D4708,5),TEXT(D4708,"mm/dd"))</f>
        <v>05/19</v>
      </c>
      <c r="G4708" s="39">
        <f>SUM(MID(E4708,1,1),MID(E4708,2,1),MID(E4708,3,1),MID(E4708,4,1),MID(F4708,1,1),MID(F4708,2,1),MID(F4708,4,1),MID(F4708,5,1))</f>
        <v>35</v>
      </c>
      <c r="H4708" s="41">
        <f>IF(MOD(G4708,9)=0,9,MOD(G4708,9))</f>
        <v>8</v>
      </c>
      <c r="I4708" s="45" t="str">
        <f>IFERROR(MID("日月火水木金土",WEEKDAY(D4708),1),"")</f>
        <v>水</v>
      </c>
      <c r="J4708" s="304" t="s">
        <v>316</v>
      </c>
      <c r="K4708" s="202" t="str">
        <f>VLOOKUP(F4708,石と花メイン,3,FALSE)</f>
        <v>◆柘榴石</v>
      </c>
      <c r="L4708" s="297" t="str">
        <f>VLOOKUP(F4708,石と花メイン,4,FALSE)</f>
        <v>芍薬【夷草】</v>
      </c>
      <c r="M4708" s="393">
        <f>IF(OR(MONTH(F4708)&lt;7,AND(MONTH(F4708)=7,DAY(F4708)&lt;=25)),
MOD(SUM((E4708-1901)*365,259),260),
MOD(SUM((E4708-1900)*365,259),260))</f>
        <v>139</v>
      </c>
      <c r="N4708" s="390">
        <f>IF(AND(MONTH(F4708)=7,DAY(F4708)&gt;25),1,
ROUNDDOWN((SUM(VLOOKUP(MONTH(F4708),D暦変換用数値,2,FALSE),DAY(F4708))/28)+1,0))</f>
        <v>11</v>
      </c>
      <c r="O4708" s="205">
        <f>IF(AND(MONTH(F4708)=7,DAY(F4708)&gt;25),DAY(F4708)-25,
MOD((SUM(VLOOKUP(MONTH(F4708),D暦変換用数値,2,FALSE),DAY(F4708))),28)+1)</f>
        <v>18</v>
      </c>
      <c r="P4708" s="406">
        <f>IF(OR(MONTH(F4708)&lt;7,AND(MONTH(F4708)=7,DAY(F4708)&lt;=25)),
MOD(SUM((E4708-1901)*365,(N4708-1)*28,O4708,258),260),
MOD(SUM((E4708-1900)*365,(N4708-1)*28,O4708,258),260))</f>
        <v>176</v>
      </c>
      <c r="Q4708" s="373" t="str">
        <f>VLOOKUP(MOD(P4708,4),色,2,FALSE)</f>
        <v>黄色い</v>
      </c>
      <c r="R4708" s="291" t="str">
        <f>VLOOKUP(MOD(P4708,13),銀河の音,2,FALSE)</f>
        <v>共振の</v>
      </c>
      <c r="S4708" s="384" t="str">
        <f>VLOOKUP(MOD(P4708,20),太陽の紋章,2,FALSE)</f>
        <v>戦士</v>
      </c>
      <c r="T4708" s="99" t="s">
        <v>4520</v>
      </c>
    </row>
    <row r="4709" spans="1:20">
      <c r="A4709" s="50" t="str">
        <f>VLOOKUP(MOD(E4709,10),十干,2,FALSE)</f>
        <v>己</v>
      </c>
      <c r="B4709" s="199" t="str">
        <f>VLOOKUP(MOD(E4709,12),十二支,3,FALSE)</f>
        <v xml:space="preserve">12 海 </v>
      </c>
      <c r="C4709" s="201" t="str">
        <f>VLOOKUP(F4709,星座,3,TRUE)</f>
        <v xml:space="preserve">13 金 </v>
      </c>
      <c r="D4709" s="531">
        <v>18011</v>
      </c>
      <c r="E4709" s="1">
        <f>IFERROR(YEAR(D4709),LEFT(D4709,4))</f>
        <v>1949</v>
      </c>
      <c r="F4709" s="1" t="str">
        <f>IF(ISTEXT(D4709),RIGHT(D4709,5),TEXT(D4709,"mm/dd"))</f>
        <v>04/23</v>
      </c>
      <c r="G4709" s="39">
        <f>SUM(MID(E4709,1,1),MID(E4709,2,1),MID(E4709,3,1),MID(E4709,4,1),MID(F4709,1,1),MID(F4709,2,1),MID(F4709,4,1),MID(F4709,5,1))</f>
        <v>32</v>
      </c>
      <c r="H4709" s="41">
        <f>IF(MOD(G4709,9)=0,9,MOD(G4709,9))</f>
        <v>5</v>
      </c>
      <c r="I4709" s="45" t="str">
        <f>IFERROR(MID("日月火水木金土",WEEKDAY(D4709),1),"")</f>
        <v>土</v>
      </c>
      <c r="J4709" s="304" t="s">
        <v>317</v>
      </c>
      <c r="K4709" s="202" t="str">
        <f>VLOOKUP(F4709,石と花メイン,3,FALSE)</f>
        <v>●翡翠</v>
      </c>
      <c r="L4709" s="297" t="str">
        <f>VLOOKUP(F4709,石と花メイン,4,FALSE)</f>
        <v>カンパニュラ【釣鐘草】</v>
      </c>
      <c r="M4709" s="393">
        <f>IF(OR(MONTH(F4709)&lt;7,AND(MONTH(F4709)=7,DAY(F4709)&lt;=25)),
MOD(SUM((E4709-1901)*365,259),260),
MOD(SUM((E4709-1900)*365,259),260))</f>
        <v>99</v>
      </c>
      <c r="N4709" s="390">
        <f>IF(AND(MONTH(F4709)=7,DAY(F4709)&gt;25),1,
ROUNDDOWN((SUM(VLOOKUP(MONTH(F4709),D暦変換用数値,2,FALSE),DAY(F4709))/28)+1,0))</f>
        <v>10</v>
      </c>
      <c r="O4709" s="205">
        <f>IF(AND(MONTH(F4709)=7,DAY(F4709)&gt;25),DAY(F4709)-25,
MOD((SUM(VLOOKUP(MONTH(F4709),D暦変換用数値,2,FALSE),DAY(F4709))),28)+1)</f>
        <v>20</v>
      </c>
      <c r="P4709" s="406">
        <f>IF(OR(MONTH(F4709)&lt;7,AND(MONTH(F4709)=7,DAY(F4709)&lt;=25)),
MOD(SUM((E4709-1901)*365,(N4709-1)*28,O4709,258),260),
MOD(SUM((E4709-1900)*365,(N4709-1)*28,O4709,258),260))</f>
        <v>110</v>
      </c>
      <c r="Q4709" s="375" t="str">
        <f>VLOOKUP(MOD(P4709,4),色,2,FALSE)</f>
        <v>白い</v>
      </c>
      <c r="R4709" s="293" t="str">
        <f>VLOOKUP(MOD(P4709,13),銀河の音,2,FALSE)</f>
        <v>律動の</v>
      </c>
      <c r="S4709" s="386" t="str">
        <f>VLOOKUP(MOD(P4709,20),太陽の紋章,2,FALSE)</f>
        <v>犬</v>
      </c>
      <c r="T4709" s="97" t="s">
        <v>1646</v>
      </c>
    </row>
    <row r="4710" spans="1:20">
      <c r="A4710" s="50" t="str">
        <f>VLOOKUP(MOD(E4710,10),十干,2,FALSE)</f>
        <v>己</v>
      </c>
      <c r="B4710" s="199" t="str">
        <f>VLOOKUP(MOD(E4710,12),十二支,3,FALSE)</f>
        <v xml:space="preserve">12 海 </v>
      </c>
      <c r="C4710" s="201" t="str">
        <f>VLOOKUP(F4710,星座,3,TRUE)</f>
        <v xml:space="preserve">13 金 </v>
      </c>
      <c r="D4710" s="531">
        <v>18014</v>
      </c>
      <c r="E4710" s="1">
        <f>IFERROR(YEAR(D4710),LEFT(D4710,4))</f>
        <v>1949</v>
      </c>
      <c r="F4710" s="1" t="str">
        <f>IF(ISTEXT(D4710),RIGHT(D4710,5),TEXT(D4710,"mm/dd"))</f>
        <v>04/26</v>
      </c>
      <c r="G4710" s="39">
        <f>SUM(MID(E4710,1,1),MID(E4710,2,1),MID(E4710,3,1),MID(E4710,4,1),MID(F4710,1,1),MID(F4710,2,1),MID(F4710,4,1),MID(F4710,5,1))</f>
        <v>35</v>
      </c>
      <c r="H4710" s="41">
        <f>IF(MOD(G4710,9)=0,9,MOD(G4710,9))</f>
        <v>8</v>
      </c>
      <c r="I4710" s="45" t="str">
        <f>IFERROR(MID("日月火水木金土",WEEKDAY(D4710),1),"")</f>
        <v>火</v>
      </c>
      <c r="J4710" s="304" t="s">
        <v>318</v>
      </c>
      <c r="K4710" s="202" t="str">
        <f>VLOOKUP(F4710,石と花メイン,3,FALSE)</f>
        <v>◇金剛石</v>
      </c>
      <c r="L4710" s="297" t="str">
        <f>VLOOKUP(F4710,石と花メイン,4,FALSE)</f>
        <v>海老根</v>
      </c>
      <c r="M4710" s="393">
        <f>IF(OR(MONTH(F4710)&lt;7,AND(MONTH(F4710)=7,DAY(F4710)&lt;=25)),
MOD(SUM((E4710-1901)*365,259),260),
MOD(SUM((E4710-1900)*365,259),260))</f>
        <v>99</v>
      </c>
      <c r="N4710" s="390">
        <f>IF(AND(MONTH(F4710)=7,DAY(F4710)&gt;25),1,
ROUNDDOWN((SUM(VLOOKUP(MONTH(F4710),D暦変換用数値,2,FALSE),DAY(F4710))/28)+1,0))</f>
        <v>10</v>
      </c>
      <c r="O4710" s="205">
        <f>IF(AND(MONTH(F4710)=7,DAY(F4710)&gt;25),DAY(F4710)-25,
MOD((SUM(VLOOKUP(MONTH(F4710),D暦変換用数値,2,FALSE),DAY(F4710))),28)+1)</f>
        <v>23</v>
      </c>
      <c r="P4710" s="406">
        <f>IF(OR(MONTH(F4710)&lt;7,AND(MONTH(F4710)=7,DAY(F4710)&lt;=25)),
MOD(SUM((E4710-1901)*365,(N4710-1)*28,O4710,258),260),
MOD(SUM((E4710-1900)*365,(N4710-1)*28,O4710,258),260))</f>
        <v>113</v>
      </c>
      <c r="Q4710" s="372" t="str">
        <f>VLOOKUP(MOD(P4710,4),色,2,FALSE)</f>
        <v>赤い</v>
      </c>
      <c r="R4710" s="290" t="str">
        <f>VLOOKUP(MOD(P4710,13),銀河の音,2,FALSE)</f>
        <v>太陽の</v>
      </c>
      <c r="S4710" s="383" t="str">
        <f>VLOOKUP(MOD(P4710,20),太陽の紋章,2,FALSE)</f>
        <v>空歩く者</v>
      </c>
      <c r="T4710" s="98" t="s">
        <v>3736</v>
      </c>
    </row>
    <row r="4711" spans="1:20">
      <c r="A4711" s="50" t="str">
        <f>VLOOKUP(MOD(E4711,10),十干,2,FALSE)</f>
        <v>己</v>
      </c>
      <c r="B4711" s="199" t="str">
        <f>VLOOKUP(MOD(E4711,12),十二支,3,FALSE)</f>
        <v xml:space="preserve">12 海 </v>
      </c>
      <c r="C4711" s="201" t="str">
        <f>VLOOKUP(F4711,星座,3,TRUE)</f>
        <v xml:space="preserve">13 金 </v>
      </c>
      <c r="D4711" s="531">
        <v>18014</v>
      </c>
      <c r="E4711" s="1">
        <f>IFERROR(YEAR(D4711),LEFT(D4711,4))</f>
        <v>1949</v>
      </c>
      <c r="F4711" s="1" t="str">
        <f>IF(ISTEXT(D4711),RIGHT(D4711,5),TEXT(D4711,"mm/dd"))</f>
        <v>04/26</v>
      </c>
      <c r="G4711" s="39">
        <f>SUM(MID(E4711,1,1),MID(E4711,2,1),MID(E4711,3,1),MID(E4711,4,1),MID(F4711,1,1),MID(F4711,2,1),MID(F4711,4,1),MID(F4711,5,1))</f>
        <v>35</v>
      </c>
      <c r="H4711" s="41">
        <f>IF(MOD(G4711,9)=0,9,MOD(G4711,9))</f>
        <v>8</v>
      </c>
      <c r="I4711" s="45" t="str">
        <f>IFERROR(MID("日月火水木金土",WEEKDAY(D4711),1),"")</f>
        <v>火</v>
      </c>
      <c r="J4711" s="304" t="s">
        <v>319</v>
      </c>
      <c r="K4711" s="202" t="str">
        <f>VLOOKUP(F4711,石と花メイン,3,FALSE)</f>
        <v>◇金剛石</v>
      </c>
      <c r="L4711" s="297" t="str">
        <f>VLOOKUP(F4711,石と花メイン,4,FALSE)</f>
        <v>海老根</v>
      </c>
      <c r="M4711" s="393">
        <f>IF(OR(MONTH(F4711)&lt;7,AND(MONTH(F4711)=7,DAY(F4711)&lt;=25)),
MOD(SUM((E4711-1901)*365,259),260),
MOD(SUM((E4711-1900)*365,259),260))</f>
        <v>99</v>
      </c>
      <c r="N4711" s="390">
        <f>IF(AND(MONTH(F4711)=7,DAY(F4711)&gt;25),1,
ROUNDDOWN((SUM(VLOOKUP(MONTH(F4711),D暦変換用数値,2,FALSE),DAY(F4711))/28)+1,0))</f>
        <v>10</v>
      </c>
      <c r="O4711" s="205">
        <f>IF(AND(MONTH(F4711)=7,DAY(F4711)&gt;25),DAY(F4711)-25,
MOD((SUM(VLOOKUP(MONTH(F4711),D暦変換用数値,2,FALSE),DAY(F4711))),28)+1)</f>
        <v>23</v>
      </c>
      <c r="P4711" s="406">
        <f>IF(OR(MONTH(F4711)&lt;7,AND(MONTH(F4711)=7,DAY(F4711)&lt;=25)),
MOD(SUM((E4711-1901)*365,(N4711-1)*28,O4711,258),260),
MOD(SUM((E4711-1900)*365,(N4711-1)*28,O4711,258),260))</f>
        <v>113</v>
      </c>
      <c r="Q4711" s="372" t="str">
        <f>VLOOKUP(MOD(P4711,4),色,2,FALSE)</f>
        <v>赤い</v>
      </c>
      <c r="R4711" s="290" t="str">
        <f>VLOOKUP(MOD(P4711,13),銀河の音,2,FALSE)</f>
        <v>太陽の</v>
      </c>
      <c r="S4711" s="383" t="str">
        <f>VLOOKUP(MOD(P4711,20),太陽の紋章,2,FALSE)</f>
        <v>空歩く者</v>
      </c>
      <c r="T4711" s="93" t="s">
        <v>6315</v>
      </c>
    </row>
    <row r="4712" spans="1:20">
      <c r="A4712" s="334" t="str">
        <f>VLOOKUP(MOD(E4712,10),十干,2,FALSE)</f>
        <v>己</v>
      </c>
      <c r="B4712" s="331" t="str">
        <f>VLOOKUP(MOD(E4712,12),十二支,3,FALSE)</f>
        <v xml:space="preserve">12 海 </v>
      </c>
      <c r="C4712" s="336" t="str">
        <f>VLOOKUP(F4712,星座,3,TRUE)</f>
        <v xml:space="preserve">13 金 </v>
      </c>
      <c r="D4712" s="530">
        <v>18024</v>
      </c>
      <c r="E4712" s="83">
        <f>IFERROR(YEAR(D4712),LEFT(D4712,4))</f>
        <v>1949</v>
      </c>
      <c r="F4712" s="83" t="str">
        <f>IF(ISTEXT(D4712),RIGHT(D4712,5),TEXT(D4712,"mm/dd"))</f>
        <v>05/06</v>
      </c>
      <c r="G4712" s="88">
        <f>SUM(MID(E4712,1,1),MID(E4712,2,1),MID(E4712,3,1),MID(E4712,4,1),MID(F4712,1,1),MID(F4712,2,1),MID(F4712,4,1),MID(F4712,5,1))</f>
        <v>34</v>
      </c>
      <c r="H4712" s="88">
        <f>IF(MOD(G4712,9)=0,9,MOD(G4712,9))</f>
        <v>7</v>
      </c>
      <c r="I4712" s="83" t="str">
        <f>IFERROR(MID("日月火水木金土",WEEKDAY(D4712),1),"")</f>
        <v>金</v>
      </c>
      <c r="J4712" s="308" t="s">
        <v>8367</v>
      </c>
      <c r="K4712" s="330" t="str">
        <f>VLOOKUP(F4712,石と花メイン,3,FALSE)</f>
        <v>■紅水晶</v>
      </c>
      <c r="L4712" s="296" t="str">
        <f>VLOOKUP(F4712,石と花メイン,4,FALSE)</f>
        <v>著莪【胡蝶花】</v>
      </c>
      <c r="M4712" s="392">
        <f>IF(OR(MONTH(F4712)&lt;7,AND(MONTH(F4712)=7,DAY(F4712)&lt;=25)),
MOD(SUM((E4712-1901)*365,259),260),
MOD(SUM((E4712-1900)*365,259),260))</f>
        <v>99</v>
      </c>
      <c r="N4712" s="330">
        <f>IF(AND(MONTH(F4712)=7,DAY(F4712)&gt;25),1,
ROUNDDOWN((SUM(VLOOKUP(MONTH(F4712),D暦変換用数値,2,FALSE),DAY(F4712))/28)+1,0))</f>
        <v>11</v>
      </c>
      <c r="O4712" s="84">
        <f>IF(AND(MONTH(F4712)=7,DAY(F4712)&gt;25),DAY(F4712)-25,
MOD((SUM(VLOOKUP(MONTH(F4712),D暦変換用数値,2,FALSE),DAY(F4712))),28)+1)</f>
        <v>5</v>
      </c>
      <c r="P4712" s="405">
        <f>IF(OR(MONTH(F4712)&lt;7,AND(MONTH(F4712)=7,DAY(F4712)&lt;=25)),
MOD(SUM((E4712-1901)*365,(N4712-1)*28,O4712,258),260),
MOD(SUM((E4712-1900)*365,(N4712-1)*28,O4712,258),260))</f>
        <v>123</v>
      </c>
      <c r="Q4712" s="371" t="str">
        <f>VLOOKUP(MOD(P4712,4),色,2,FALSE)</f>
        <v>青い</v>
      </c>
      <c r="R4712" s="289" t="str">
        <f>VLOOKUP(MOD(P4712,13),銀河の音,2,FALSE)</f>
        <v>律動の</v>
      </c>
      <c r="S4712" s="382" t="str">
        <f>VLOOKUP(MOD(P4712,20),太陽の紋章,2,FALSE)</f>
        <v>夜</v>
      </c>
      <c r="T4712" s="102" t="s">
        <v>8369</v>
      </c>
    </row>
    <row r="4713" spans="1:20">
      <c r="A4713" s="50" t="str">
        <f>VLOOKUP(MOD(E4713,10),十干,2,FALSE)</f>
        <v>己</v>
      </c>
      <c r="B4713" s="199" t="str">
        <f>VLOOKUP(MOD(E4713,12),十二支,3,FALSE)</f>
        <v xml:space="preserve">12 海 </v>
      </c>
      <c r="C4713" s="201" t="str">
        <f>VLOOKUP(F4713,星座,3,TRUE)</f>
        <v xml:space="preserve">13 金 </v>
      </c>
      <c r="D4713" s="531">
        <v>18027</v>
      </c>
      <c r="E4713" s="1">
        <f>IFERROR(YEAR(D4713),LEFT(D4713,4))</f>
        <v>1949</v>
      </c>
      <c r="F4713" s="1" t="str">
        <f>IF(ISTEXT(D4713),RIGHT(D4713,5),TEXT(D4713,"mm/dd"))</f>
        <v>05/09</v>
      </c>
      <c r="G4713" s="39">
        <f>SUM(MID(E4713,1,1),MID(E4713,2,1),MID(E4713,3,1),MID(E4713,4,1),MID(F4713,1,1),MID(F4713,2,1),MID(F4713,4,1),MID(F4713,5,1))</f>
        <v>37</v>
      </c>
      <c r="H4713" s="41">
        <f>IF(MOD(G4713,9)=0,9,MOD(G4713,9))</f>
        <v>1</v>
      </c>
      <c r="I4713" s="45" t="str">
        <f>IFERROR(MID("日月火水木金土",WEEKDAY(D4713),1),"")</f>
        <v>月</v>
      </c>
      <c r="J4713" s="304" t="s">
        <v>320</v>
      </c>
      <c r="K4713" s="202" t="str">
        <f>VLOOKUP(F4713,石と花メイン,3,FALSE)</f>
        <v>◇金剛石</v>
      </c>
      <c r="L4713" s="297" t="str">
        <f>VLOOKUP(F4713,石と花メイン,4,FALSE)</f>
        <v>八重桜</v>
      </c>
      <c r="M4713" s="393">
        <f>IF(OR(MONTH(F4713)&lt;7,AND(MONTH(F4713)=7,DAY(F4713)&lt;=25)),
MOD(SUM((E4713-1901)*365,259),260),
MOD(SUM((E4713-1900)*365,259),260))</f>
        <v>99</v>
      </c>
      <c r="N4713" s="390">
        <f>IF(AND(MONTH(F4713)=7,DAY(F4713)&gt;25),1,
ROUNDDOWN((SUM(VLOOKUP(MONTH(F4713),D暦変換用数値,2,FALSE),DAY(F4713))/28)+1,0))</f>
        <v>11</v>
      </c>
      <c r="O4713" s="205">
        <f>IF(AND(MONTH(F4713)=7,DAY(F4713)&gt;25),DAY(F4713)-25,
MOD((SUM(VLOOKUP(MONTH(F4713),D暦変換用数値,2,FALSE),DAY(F4713))),28)+1)</f>
        <v>8</v>
      </c>
      <c r="P4713" s="406">
        <f>IF(OR(MONTH(F4713)&lt;7,AND(MONTH(F4713)=7,DAY(F4713)&lt;=25)),
MOD(SUM((E4713-1901)*365,(N4713-1)*28,O4713,258),260),
MOD(SUM((E4713-1900)*365,(N4713-1)*28,O4713,258),260))</f>
        <v>126</v>
      </c>
      <c r="Q4713" s="375" t="str">
        <f>VLOOKUP(MOD(P4713,4),色,2,FALSE)</f>
        <v>白い</v>
      </c>
      <c r="R4713" s="293" t="str">
        <f>VLOOKUP(MOD(P4713,13),銀河の音,2,FALSE)</f>
        <v>太陽の</v>
      </c>
      <c r="S4713" s="386" t="str">
        <f>VLOOKUP(MOD(P4713,20),太陽の紋章,2,FALSE)</f>
        <v>世界の橋渡し</v>
      </c>
      <c r="T4713" s="97" t="s">
        <v>4843</v>
      </c>
    </row>
    <row r="4714" spans="1:20">
      <c r="A4714" s="76" t="str">
        <f>VLOOKUP(MOD(E4714,10),十干,2,FALSE)</f>
        <v>己</v>
      </c>
      <c r="B4714" s="199" t="str">
        <f>VLOOKUP(MOD(E4714,12),十二支,3,FALSE)</f>
        <v xml:space="preserve">12 海 </v>
      </c>
      <c r="C4714" s="201" t="str">
        <f>VLOOKUP(F4714,星座,3,TRUE)</f>
        <v xml:space="preserve">13 金 </v>
      </c>
      <c r="D4714" s="534">
        <v>18028</v>
      </c>
      <c r="E4714" s="116">
        <f>IFERROR(YEAR(D4714),LEFT(D4714,4))</f>
        <v>1949</v>
      </c>
      <c r="F4714" s="116" t="str">
        <f>IF(ISTEXT(D4714),RIGHT(D4714,5),TEXT(D4714,"mm/dd"))</f>
        <v>05/10</v>
      </c>
      <c r="G4714" s="120">
        <f>SUM(MID(E4714,1,1),MID(E4714,2,1),MID(E4714,3,1),MID(E4714,4,1),MID(F4714,1,1),MID(F4714,2,1),MID(F4714,4,1),MID(F4714,5,1))</f>
        <v>29</v>
      </c>
      <c r="H4714" s="120">
        <f>IF(MOD(G4714,9)=0,9,MOD(G4714,9))</f>
        <v>2</v>
      </c>
      <c r="I4714" s="116" t="str">
        <f>IFERROR(MID("日月火水木金土",WEEKDAY(D4714),1),"")</f>
        <v>火</v>
      </c>
      <c r="J4714" s="306" t="s">
        <v>7160</v>
      </c>
      <c r="K4714" s="203" t="str">
        <f>VLOOKUP(F4714,石と花メイン,3,FALSE)</f>
        <v>●薔薇色石</v>
      </c>
      <c r="L4714" s="299" t="str">
        <f>VLOOKUP(F4714,石と花メイン,4,FALSE)</f>
        <v>石楠花</v>
      </c>
      <c r="M4714" s="395">
        <f>IF(OR(MONTH(F4714)&lt;7,AND(MONTH(F4714)=7,DAY(F4714)&lt;=25)),
MOD(SUM((E4714-1901)*365,259),260),
MOD(SUM((E4714-1900)*365,259),260))</f>
        <v>99</v>
      </c>
      <c r="N4714" s="121">
        <f>IF(AND(MONTH(F4714)=7,DAY(F4714)&gt;25),1,
ROUNDDOWN((SUM(VLOOKUP(MONTH(F4714),D暦変換用数値,2,FALSE),DAY(F4714))/28)+1,0))</f>
        <v>11</v>
      </c>
      <c r="O4714" s="117">
        <f>IF(AND(MONTH(F4714)=7,DAY(F4714)&gt;25),DAY(F4714)-25,
MOD((SUM(VLOOKUP(MONTH(F4714),D暦変換用数値,2,FALSE),DAY(F4714))),28)+1)</f>
        <v>9</v>
      </c>
      <c r="P4714" s="408">
        <f>IF(OR(MONTH(F4714)&lt;7,AND(MONTH(F4714)=7,DAY(F4714)&lt;=25)),
MOD(SUM((E4714-1901)*365,(N4714-1)*28,O4714,258),260),
MOD(SUM((E4714-1900)*365,(N4714-1)*28,O4714,258),260))</f>
        <v>127</v>
      </c>
      <c r="Q4714" s="374" t="str">
        <f>VLOOKUP(MOD(P4714,4),色,2,FALSE)</f>
        <v>青い</v>
      </c>
      <c r="R4714" s="292" t="str">
        <f>VLOOKUP(MOD(P4714,13),銀河の音,2,FALSE)</f>
        <v>惑星の</v>
      </c>
      <c r="S4714" s="385" t="str">
        <f>VLOOKUP(MOD(P4714,20),太陽の紋章,2,FALSE)</f>
        <v>手</v>
      </c>
      <c r="T4714" s="128" t="s">
        <v>7161</v>
      </c>
    </row>
    <row r="4715" spans="1:20">
      <c r="A4715" s="334" t="str">
        <f>VLOOKUP(MOD(E4715,10),十干,2,FALSE)</f>
        <v>己</v>
      </c>
      <c r="B4715" s="331" t="str">
        <f>VLOOKUP(MOD(E4715,12),十二支,3,FALSE)</f>
        <v xml:space="preserve">12 海 </v>
      </c>
      <c r="C4715" s="336" t="str">
        <f>VLOOKUP(F4715,星座,3,TRUE)</f>
        <v xml:space="preserve">13 金 </v>
      </c>
      <c r="D4715" s="540">
        <v>18030</v>
      </c>
      <c r="E4715" s="131">
        <f>IFERROR(YEAR(D4715),LEFT(D4715,4))</f>
        <v>1949</v>
      </c>
      <c r="F4715" s="538" t="str">
        <f>IF(ISTEXT(D4715),RIGHT(D4715,5),TEXT(D4715,"mm/dd"))</f>
        <v>05/12</v>
      </c>
      <c r="G4715" s="133">
        <f>SUM(MID(E4715,1,1),MID(E4715,2,1),MID(E4715,3,1),MID(E4715,4,1),MID(F4715,1,1),MID(F4715,2,1),MID(F4715,4,1),MID(F4715,5,1))</f>
        <v>31</v>
      </c>
      <c r="H4715" s="133">
        <f>IF(MOD(G4715,9)=0,9,MOD(G4715,9))</f>
        <v>4</v>
      </c>
      <c r="I4715" s="131" t="str">
        <f>IFERROR(MID("日月火水木金土",WEEKDAY(D4715),1),"")</f>
        <v>木</v>
      </c>
      <c r="J4715" s="306" t="s">
        <v>8991</v>
      </c>
      <c r="K4715" s="335" t="str">
        <f>VLOOKUP(F4715,石と花メイン,3,FALSE)</f>
        <v>◆電気石</v>
      </c>
      <c r="L4715" s="302" t="str">
        <f>VLOOKUP(F4715,石と花メイン,4,FALSE)</f>
        <v>アザレア【西洋躑躅】</v>
      </c>
      <c r="M4715" s="396">
        <f>IF(OR(MONTH(F4715)&lt;7,AND(MONTH(F4715)=7,DAY(F4715)&lt;=25)),
MOD(SUM((E4715-1901)*365,259),260),
MOD(SUM((E4715-1900)*365,259),260))</f>
        <v>99</v>
      </c>
      <c r="N4715" s="335">
        <f>IF(AND(MONTH(F4715)=7,DAY(F4715)&gt;25),1,
ROUNDDOWN((SUM(VLOOKUP(MONTH(F4715),D暦変換用数値,2,FALSE),DAY(F4715))/28)+1,0))</f>
        <v>11</v>
      </c>
      <c r="O4715" s="132">
        <f>IF(AND(MONTH(F4715)=7,DAY(F4715)&gt;25),DAY(F4715)-25,
MOD((SUM(VLOOKUP(MONTH(F4715),D暦変換用数値,2,FALSE),DAY(F4715))),28)+1)</f>
        <v>11</v>
      </c>
      <c r="P4715" s="404">
        <f>IF(OR(MONTH(F4715)&lt;7,AND(MONTH(F4715)=7,DAY(F4715)&lt;=25)),
MOD(SUM((E4715-1901)*365,(N4715-1)*28,O4715,258),260),
MOD(SUM((E4715-1900)*365,(N4715-1)*28,O4715,258),260))</f>
        <v>129</v>
      </c>
      <c r="Q4715" s="376" t="str">
        <f>VLOOKUP(MOD(P4715,4),色,2,FALSE)</f>
        <v>赤い</v>
      </c>
      <c r="R4715" s="333" t="str">
        <f>VLOOKUP(MOD(P4715,13),銀河の音,2,FALSE)</f>
        <v>水晶の</v>
      </c>
      <c r="S4715" s="387" t="str">
        <f>VLOOKUP(MOD(P4715,20),太陽の紋章,2,FALSE)</f>
        <v>月</v>
      </c>
      <c r="T4715" s="126" t="s">
        <v>8992</v>
      </c>
    </row>
    <row r="4716" spans="1:20">
      <c r="A4716" s="50" t="str">
        <f>VLOOKUP(MOD(E4716,10),十干,2,FALSE)</f>
        <v>辛</v>
      </c>
      <c r="B4716" s="199" t="str">
        <f>VLOOKUP(MOD(E4716,12),十二支,3,FALSE)</f>
        <v xml:space="preserve">12 海 </v>
      </c>
      <c r="C4716" s="201" t="str">
        <f>VLOOKUP(F4716,星座,3,TRUE)</f>
        <v xml:space="preserve">13 金 </v>
      </c>
      <c r="D4716" s="535">
        <v>22397</v>
      </c>
      <c r="E4716" s="45">
        <f>IFERROR(YEAR(D4716),LEFT(D4716,4))</f>
        <v>1961</v>
      </c>
      <c r="F4716" s="45" t="str">
        <f>IF(ISTEXT(D4716),RIGHT(D4716,5),TEXT(D4716,"mm/dd"))</f>
        <v>04/26</v>
      </c>
      <c r="G4716" s="41">
        <f>SUM(MID(E4716,1,1),MID(E4716,2,1),MID(E4716,3,1),MID(E4716,4,1),MID(F4716,1,1),MID(F4716,2,1),MID(F4716,4,1),MID(F4716,5,1))</f>
        <v>29</v>
      </c>
      <c r="H4716" s="41">
        <f>IF(MOD(G4716,9)=0,9,MOD(G4716,9))</f>
        <v>2</v>
      </c>
      <c r="I4716" s="45" t="str">
        <f>IFERROR(MID("日月火水木金土",WEEKDAY(D4716),1),"")</f>
        <v>水</v>
      </c>
      <c r="J4716" s="305" t="s">
        <v>2127</v>
      </c>
      <c r="K4716" s="203" t="str">
        <f>VLOOKUP(F4716,石と花メイン,3,FALSE)</f>
        <v>◇金剛石</v>
      </c>
      <c r="L4716" s="298" t="str">
        <f>VLOOKUP(F4716,石と花メイン,4,FALSE)</f>
        <v>海老根</v>
      </c>
      <c r="M4716" s="394">
        <f>IF(OR(MONTH(F4716)&lt;7,AND(MONTH(F4716)=7,DAY(F4716)&lt;=25)),
MOD(SUM((E4716-1901)*365,259),260),
MOD(SUM((E4716-1900)*365,259),260))</f>
        <v>59</v>
      </c>
      <c r="N4716" s="391">
        <f>IF(AND(MONTH(F4716)=7,DAY(F4716)&gt;25),1,
ROUNDDOWN((SUM(VLOOKUP(MONTH(F4716),D暦変換用数値,2,FALSE),DAY(F4716))/28)+1,0))</f>
        <v>10</v>
      </c>
      <c r="O4716" s="46">
        <f>IF(AND(MONTH(F4716)=7,DAY(F4716)&gt;25),DAY(F4716)-25,
MOD((SUM(VLOOKUP(MONTH(F4716),D暦変換用数値,2,FALSE),DAY(F4716))),28)+1)</f>
        <v>23</v>
      </c>
      <c r="P4716" s="407">
        <f>IF(OR(MONTH(F4716)&lt;7,AND(MONTH(F4716)=7,DAY(F4716)&lt;=25)),
MOD(SUM((E4716-1901)*365,(N4716-1)*28,O4716,258),260),
MOD(SUM((E4716-1900)*365,(N4716-1)*28,O4716,258),260))</f>
        <v>73</v>
      </c>
      <c r="Q4716" s="372" t="str">
        <f>VLOOKUP(MOD(P4716,4),色,2,FALSE)</f>
        <v>赤い</v>
      </c>
      <c r="R4716" s="290" t="str">
        <f>VLOOKUP(MOD(P4716,13),銀河の音,2,FALSE)</f>
        <v>銀河の</v>
      </c>
      <c r="S4716" s="383" t="str">
        <f>VLOOKUP(MOD(P4716,20),太陽の紋章,2,FALSE)</f>
        <v>空歩く者</v>
      </c>
      <c r="T4716" s="110" t="s">
        <v>6780</v>
      </c>
    </row>
    <row r="4717" spans="1:20">
      <c r="A4717" s="50" t="str">
        <f>VLOOKUP(MOD(E4717,10),十干,2,FALSE)</f>
        <v>辛</v>
      </c>
      <c r="B4717" s="199" t="str">
        <f>VLOOKUP(MOD(E4717,12),十二支,3,FALSE)</f>
        <v xml:space="preserve">12 海 </v>
      </c>
      <c r="C4717" s="201" t="str">
        <f>VLOOKUP(F4717,星座,3,TRUE)</f>
        <v xml:space="preserve">13 金 </v>
      </c>
      <c r="D4717" s="531">
        <v>22399</v>
      </c>
      <c r="E4717" s="1">
        <f>IFERROR(YEAR(D4717),LEFT(D4717,4))</f>
        <v>1961</v>
      </c>
      <c r="F4717" s="1" t="str">
        <f>IF(ISTEXT(D4717),RIGHT(D4717,5),TEXT(D4717,"mm/dd"))</f>
        <v>04/28</v>
      </c>
      <c r="G4717" s="39">
        <f>SUM(MID(E4717,1,1),MID(E4717,2,1),MID(E4717,3,1),MID(E4717,4,1),MID(F4717,1,1),MID(F4717,2,1),MID(F4717,4,1),MID(F4717,5,1))</f>
        <v>31</v>
      </c>
      <c r="H4717" s="41">
        <f>IF(MOD(G4717,9)=0,9,MOD(G4717,9))</f>
        <v>4</v>
      </c>
      <c r="I4717" s="45" t="str">
        <f>IFERROR(MID("日月火水木金土",WEEKDAY(D4717),1),"")</f>
        <v>金</v>
      </c>
      <c r="J4717" s="304" t="s">
        <v>321</v>
      </c>
      <c r="K4717" s="202" t="str">
        <f>VLOOKUP(F4717,石と花メイン,3,FALSE)</f>
        <v>◆翠玉</v>
      </c>
      <c r="L4717" s="297" t="str">
        <f>VLOOKUP(F4717,石と花メイン,4,FALSE)</f>
        <v>姫萩</v>
      </c>
      <c r="M4717" s="393">
        <f>IF(OR(MONTH(F4717)&lt;7,AND(MONTH(F4717)=7,DAY(F4717)&lt;=25)),
MOD(SUM((E4717-1901)*365,259),260),
MOD(SUM((E4717-1900)*365,259),260))</f>
        <v>59</v>
      </c>
      <c r="N4717" s="390">
        <f>IF(AND(MONTH(F4717)=7,DAY(F4717)&gt;25),1,
ROUNDDOWN((SUM(VLOOKUP(MONTH(F4717),D暦変換用数値,2,FALSE),DAY(F4717))/28)+1,0))</f>
        <v>10</v>
      </c>
      <c r="O4717" s="205">
        <f>IF(AND(MONTH(F4717)=7,DAY(F4717)&gt;25),DAY(F4717)-25,
MOD((SUM(VLOOKUP(MONTH(F4717),D暦変換用数値,2,FALSE),DAY(F4717))),28)+1)</f>
        <v>25</v>
      </c>
      <c r="P4717" s="406">
        <f>IF(OR(MONTH(F4717)&lt;7,AND(MONTH(F4717)=7,DAY(F4717)&lt;=25)),
MOD(SUM((E4717-1901)*365,(N4717-1)*28,O4717,258),260),
MOD(SUM((E4717-1900)*365,(N4717-1)*28,O4717,258),260))</f>
        <v>75</v>
      </c>
      <c r="Q4717" s="374" t="str">
        <f>VLOOKUP(MOD(P4717,4),色,2,FALSE)</f>
        <v>青い</v>
      </c>
      <c r="R4717" s="292" t="str">
        <f>VLOOKUP(MOD(P4717,13),銀河の音,2,FALSE)</f>
        <v>惑星の</v>
      </c>
      <c r="S4717" s="385" t="str">
        <f>VLOOKUP(MOD(P4717,20),太陽の紋章,2,FALSE)</f>
        <v>鷲</v>
      </c>
      <c r="T4717" s="93" t="s">
        <v>4998</v>
      </c>
    </row>
    <row r="4718" spans="1:20">
      <c r="A4718" s="282" t="str">
        <f>VLOOKUP(MOD(E4718,10),十干,2,FALSE)</f>
        <v>辛</v>
      </c>
      <c r="B4718" s="283" t="str">
        <f>VLOOKUP(MOD(E4718,12),十二支,3,FALSE)</f>
        <v xml:space="preserve">12 海 </v>
      </c>
      <c r="C4718" s="287" t="str">
        <f>VLOOKUP(F4718,星座,3,TRUE)</f>
        <v xml:space="preserve">13 金 </v>
      </c>
      <c r="D4718" s="533">
        <v>22412</v>
      </c>
      <c r="E4718" s="83">
        <f>IFERROR(YEAR(D4718),LEFT(D4718,4))</f>
        <v>1961</v>
      </c>
      <c r="F4718" s="83" t="str">
        <f>IF(ISTEXT(D4718),RIGHT(D4718,5),TEXT(D4718,"mm/dd"))</f>
        <v>05/11</v>
      </c>
      <c r="G4718" s="88">
        <f>SUM(MID(E4718,1,1),MID(E4718,2,1),MID(E4718,3,1),MID(E4718,4,1),MID(F4718,1,1),MID(F4718,2,1),MID(F4718,4,1),MID(F4718,5,1))</f>
        <v>24</v>
      </c>
      <c r="H4718" s="88">
        <f>IF(MOD(G4718,9)=0,9,MOD(G4718,9))</f>
        <v>6</v>
      </c>
      <c r="I4718" s="83" t="str">
        <f>IFERROR(MID("日月火水木金土",WEEKDAY(D4718),1),"")</f>
        <v>木</v>
      </c>
      <c r="J4718" s="303" t="s">
        <v>1242</v>
      </c>
      <c r="K4718" s="87" t="str">
        <f>VLOOKUP(F4718,石と花メイン,3,FALSE)</f>
        <v>□水晶</v>
      </c>
      <c r="L4718" s="296" t="str">
        <f>VLOOKUP(F4718,石と花メイン,4,FALSE)</f>
        <v>林檎</v>
      </c>
      <c r="M4718" s="392">
        <f>IF(OR(MONTH(F4718)&lt;7,AND(MONTH(F4718)=7,DAY(F4718)&lt;=25)),
MOD(SUM((E4718-1901)*365,259),260),
MOD(SUM((E4718-1900)*365,259),260))</f>
        <v>59</v>
      </c>
      <c r="N4718" s="330">
        <f>IF(AND(MONTH(F4718)=7,DAY(F4718)&gt;25),1,
ROUNDDOWN((SUM(VLOOKUP(MONTH(F4718),D暦変換用数値,2,FALSE),DAY(F4718))/28)+1,0))</f>
        <v>11</v>
      </c>
      <c r="O4718" s="84">
        <f>IF(AND(MONTH(F4718)=7,DAY(F4718)&gt;25),DAY(F4718)-25,
MOD((SUM(VLOOKUP(MONTH(F4718),D暦変換用数値,2,FALSE),DAY(F4718))),28)+1)</f>
        <v>10</v>
      </c>
      <c r="P4718" s="405">
        <f>IF(OR(MONTH(F4718)&lt;7,AND(MONTH(F4718)=7,DAY(F4718)&lt;=25)),
MOD(SUM((E4718-1901)*365,(N4718-1)*28,O4718,258),260),
MOD(SUM((E4718-1900)*365,(N4718-1)*28,O4718,258),260))</f>
        <v>88</v>
      </c>
      <c r="Q4718" s="371" t="str">
        <f>VLOOKUP(MOD(P4718,4),色,2,FALSE)</f>
        <v>黄色い</v>
      </c>
      <c r="R4718" s="289" t="str">
        <f>VLOOKUP(MOD(P4718,13),銀河の音,2,FALSE)</f>
        <v>惑星の</v>
      </c>
      <c r="S4718" s="382" t="str">
        <f>VLOOKUP(MOD(P4718,20),太陽の紋章,2,FALSE)</f>
        <v>星</v>
      </c>
      <c r="T4718" s="102" t="s">
        <v>5942</v>
      </c>
    </row>
    <row r="4719" spans="1:20">
      <c r="A4719" s="50" t="str">
        <f>VLOOKUP(MOD(E4719,10),十干,2,FALSE)</f>
        <v>辛</v>
      </c>
      <c r="B4719" s="199" t="str">
        <f>VLOOKUP(MOD(E4719,12),十二支,3,FALSE)</f>
        <v xml:space="preserve">12 海 </v>
      </c>
      <c r="C4719" s="201" t="str">
        <f>VLOOKUP(F4719,星座,3,TRUE)</f>
        <v xml:space="preserve">13 金 </v>
      </c>
      <c r="D4719" s="531">
        <v>22413</v>
      </c>
      <c r="E4719" s="1">
        <f>IFERROR(YEAR(D4719),LEFT(D4719,4))</f>
        <v>1961</v>
      </c>
      <c r="F4719" s="1" t="str">
        <f>IF(ISTEXT(D4719),RIGHT(D4719,5),TEXT(D4719,"mm/dd"))</f>
        <v>05/12</v>
      </c>
      <c r="G4719" s="39">
        <f>SUM(MID(E4719,1,1),MID(E4719,2,1),MID(E4719,3,1),MID(E4719,4,1),MID(F4719,1,1),MID(F4719,2,1),MID(F4719,4,1),MID(F4719,5,1))</f>
        <v>25</v>
      </c>
      <c r="H4719" s="41">
        <f>IF(MOD(G4719,9)=0,9,MOD(G4719,9))</f>
        <v>7</v>
      </c>
      <c r="I4719" s="45" t="str">
        <f>IFERROR(MID("日月火水木金土",WEEKDAY(D4719),1),"")</f>
        <v>金</v>
      </c>
      <c r="J4719" s="304" t="s">
        <v>322</v>
      </c>
      <c r="K4719" s="202" t="str">
        <f>VLOOKUP(F4719,石と花メイン,3,FALSE)</f>
        <v>◆電気石</v>
      </c>
      <c r="L4719" s="297" t="str">
        <f>VLOOKUP(F4719,石と花メイン,4,FALSE)</f>
        <v>アザレア【西洋躑躅】</v>
      </c>
      <c r="M4719" s="393">
        <f>IF(OR(MONTH(F4719)&lt;7,AND(MONTH(F4719)=7,DAY(F4719)&lt;=25)),
MOD(SUM((E4719-1901)*365,259),260),
MOD(SUM((E4719-1900)*365,259),260))</f>
        <v>59</v>
      </c>
      <c r="N4719" s="390">
        <f>IF(AND(MONTH(F4719)=7,DAY(F4719)&gt;25),1,
ROUNDDOWN((SUM(VLOOKUP(MONTH(F4719),D暦変換用数値,2,FALSE),DAY(F4719))/28)+1,0))</f>
        <v>11</v>
      </c>
      <c r="O4719" s="205">
        <f>IF(AND(MONTH(F4719)=7,DAY(F4719)&gt;25),DAY(F4719)-25,
MOD((SUM(VLOOKUP(MONTH(F4719),D暦変換用数値,2,FALSE),DAY(F4719))),28)+1)</f>
        <v>11</v>
      </c>
      <c r="P4719" s="406">
        <f>IF(OR(MONTH(F4719)&lt;7,AND(MONTH(F4719)=7,DAY(F4719)&lt;=25)),
MOD(SUM((E4719-1901)*365,(N4719-1)*28,O4719,258),260),
MOD(SUM((E4719-1900)*365,(N4719-1)*28,O4719,258),260))</f>
        <v>89</v>
      </c>
      <c r="Q4719" s="372" t="str">
        <f>VLOOKUP(MOD(P4719,4),色,2,FALSE)</f>
        <v>赤い</v>
      </c>
      <c r="R4719" s="290" t="str">
        <f>VLOOKUP(MOD(P4719,13),銀河の音,2,FALSE)</f>
        <v>スペクトルの</v>
      </c>
      <c r="S4719" s="383" t="str">
        <f>VLOOKUP(MOD(P4719,20),太陽の紋章,2,FALSE)</f>
        <v>月</v>
      </c>
      <c r="T4719" s="98" t="s">
        <v>3736</v>
      </c>
    </row>
    <row r="4720" spans="1:20">
      <c r="A4720" s="49" t="str">
        <f>VLOOKUP(MOD(E4720,10),十干,2,FALSE)</f>
        <v>辛</v>
      </c>
      <c r="B4720" s="199" t="str">
        <f>VLOOKUP(MOD(E4720,12),十二支,3,FALSE)</f>
        <v xml:space="preserve">12 海 </v>
      </c>
      <c r="C4720" s="201" t="str">
        <f>VLOOKUP(F4720,星座,3,TRUE)</f>
        <v xml:space="preserve">13 金 </v>
      </c>
      <c r="D4720" s="535">
        <v>22418</v>
      </c>
      <c r="E4720" s="45">
        <f>IFERROR(YEAR(D4720),LEFT(D4720,4))</f>
        <v>1961</v>
      </c>
      <c r="F4720" s="45" t="str">
        <f>IF(ISTEXT(D4720),RIGHT(D4720,5),TEXT(D4720,"mm/dd"))</f>
        <v>05/17</v>
      </c>
      <c r="G4720" s="41">
        <f>SUM(MID(E4720,1,1),MID(E4720,2,1),MID(E4720,3,1),MID(E4720,4,1),MID(F4720,1,1),MID(F4720,2,1),MID(F4720,4,1),MID(F4720,5,1))</f>
        <v>30</v>
      </c>
      <c r="H4720" s="41">
        <f>IF(MOD(G4720,9)=0,9,MOD(G4720,9))</f>
        <v>3</v>
      </c>
      <c r="I4720" s="45" t="str">
        <f>IFERROR(MID("日月火水木金土",WEEKDAY(D4720),1),"")</f>
        <v>水</v>
      </c>
      <c r="J4720" s="305" t="s">
        <v>6222</v>
      </c>
      <c r="K4720" s="203" t="str">
        <f>VLOOKUP(F4720,石と花メイン,3,FALSE)</f>
        <v>◆翠玉</v>
      </c>
      <c r="L4720" s="298" t="str">
        <f>VLOOKUP(F4720,石と花メイン,4,FALSE)</f>
        <v>紫蘭【紅蘭】</v>
      </c>
      <c r="M4720" s="394">
        <f>IF(OR(MONTH(F4720)&lt;7,AND(MONTH(F4720)=7,DAY(F4720)&lt;=25)),
MOD(SUM((E4720-1901)*365,259),260),
MOD(SUM((E4720-1900)*365,259),260))</f>
        <v>59</v>
      </c>
      <c r="N4720" s="391">
        <f>IF(AND(MONTH(F4720)=7,DAY(F4720)&gt;25),1,
ROUNDDOWN((SUM(VLOOKUP(MONTH(F4720),D暦変換用数値,2,FALSE),DAY(F4720))/28)+1,0))</f>
        <v>11</v>
      </c>
      <c r="O4720" s="46">
        <f>IF(AND(MONTH(F4720)=7,DAY(F4720)&gt;25),DAY(F4720)-25,
MOD((SUM(VLOOKUP(MONTH(F4720),D暦変換用数値,2,FALSE),DAY(F4720))),28)+1)</f>
        <v>16</v>
      </c>
      <c r="P4720" s="407">
        <f>IF(OR(MONTH(F4720)&lt;7,AND(MONTH(F4720)=7,DAY(F4720)&lt;=25)),
MOD(SUM((E4720-1901)*365,(N4720-1)*28,O4720,258),260),
MOD(SUM((E4720-1900)*365,(N4720-1)*28,O4720,258),260))</f>
        <v>94</v>
      </c>
      <c r="Q4720" s="375" t="str">
        <f>VLOOKUP(MOD(P4720,4),色,2,FALSE)</f>
        <v>白い</v>
      </c>
      <c r="R4720" s="293" t="str">
        <f>VLOOKUP(MOD(P4720,13),銀河の音,2,FALSE)</f>
        <v>電気の</v>
      </c>
      <c r="S4720" s="386" t="str">
        <f>VLOOKUP(MOD(P4720,20),太陽の紋章,2,FALSE)</f>
        <v>魔法使い</v>
      </c>
      <c r="T4720" s="79"/>
    </row>
    <row r="4721" spans="1:20">
      <c r="A4721" s="334" t="str">
        <f>VLOOKUP(MOD(E4721,10),十干,2,FALSE)</f>
        <v>癸</v>
      </c>
      <c r="B4721" s="331" t="str">
        <f>VLOOKUP(MOD(E4721,12),十二支,3,FALSE)</f>
        <v xml:space="preserve">12 海 </v>
      </c>
      <c r="C4721" s="336" t="str">
        <f>VLOOKUP(F4721,星座,3,TRUE)</f>
        <v xml:space="preserve">13 金 </v>
      </c>
      <c r="D4721" s="534">
        <v>26776</v>
      </c>
      <c r="E4721" s="131">
        <f>IFERROR(YEAR(D4721),LEFT(D4721,4))</f>
        <v>1973</v>
      </c>
      <c r="F4721" s="131" t="str">
        <f>IF(ISTEXT(D4721),RIGHT(D4721,5),TEXT(D4721,"mm/dd"))</f>
        <v>04/22</v>
      </c>
      <c r="G4721" s="133">
        <f>SUM(MID(E4721,1,1),MID(E4721,2,1),MID(E4721,3,1),MID(E4721,4,1),MID(F4721,1,1),MID(F4721,2,1),MID(F4721,4,1),MID(F4721,5,1))</f>
        <v>28</v>
      </c>
      <c r="H4721" s="133">
        <f>IF(MOD(G4721,9)=0,9,MOD(G4721,9))</f>
        <v>1</v>
      </c>
      <c r="I4721" s="131" t="str">
        <f>IFERROR(MID("日月火水木金土",WEEKDAY(D4721),1),"")</f>
        <v>日</v>
      </c>
      <c r="J4721" s="306" t="s">
        <v>8281</v>
      </c>
      <c r="K4721" s="335" t="str">
        <f>VLOOKUP(F4721,石と花メイン,3,FALSE)</f>
        <v>◇金剛石</v>
      </c>
      <c r="L4721" s="302" t="str">
        <f>VLOOKUP(F4721,石と花メイン,4,FALSE)</f>
        <v>ムスカリ【グレープヒヤシンス】</v>
      </c>
      <c r="M4721" s="396">
        <f>IF(OR(MONTH(F4721)&lt;7,AND(MONTH(F4721)=7,DAY(F4721)&lt;=25)),
MOD(SUM((E4721-1901)*365,259),260),
MOD(SUM((E4721-1900)*365,259),260))</f>
        <v>19</v>
      </c>
      <c r="N4721" s="335">
        <f>IF(AND(MONTH(F4721)=7,DAY(F4721)&gt;25),1,
ROUNDDOWN((SUM(VLOOKUP(MONTH(F4721),D暦変換用数値,2,FALSE),DAY(F4721))/28)+1,0))</f>
        <v>10</v>
      </c>
      <c r="O4721" s="132">
        <f>IF(AND(MONTH(F4721)=7,DAY(F4721)&gt;25),DAY(F4721)-25,
MOD((SUM(VLOOKUP(MONTH(F4721),D暦変換用数値,2,FALSE),DAY(F4721))),28)+1)</f>
        <v>19</v>
      </c>
      <c r="P4721" s="404">
        <f>IF(OR(MONTH(F4721)&lt;7,AND(MONTH(F4721)=7,DAY(F4721)&lt;=25)),
MOD(SUM((E4721-1901)*365,(N4721-1)*28,O4721,258),260),
MOD(SUM((E4721-1900)*365,(N4721-1)*28,O4721,258),260))</f>
        <v>29</v>
      </c>
      <c r="Q4721" s="376" t="str">
        <f>VLOOKUP(MOD(P4721,4),色,2,FALSE)</f>
        <v>赤い</v>
      </c>
      <c r="R4721" s="333" t="str">
        <f>VLOOKUP(MOD(P4721,13),銀河の音,2,FALSE)</f>
        <v>電気の</v>
      </c>
      <c r="S4721" s="387" t="str">
        <f>VLOOKUP(MOD(P4721,20),太陽の紋章,2,FALSE)</f>
        <v>月</v>
      </c>
      <c r="T4721" s="145"/>
    </row>
    <row r="4722" spans="1:20">
      <c r="A4722" s="334" t="str">
        <f>VLOOKUP(MOD(E4722,10),十干,2,FALSE)</f>
        <v>癸</v>
      </c>
      <c r="B4722" s="331" t="str">
        <f>VLOOKUP(MOD(E4722,12),十二支,3,FALSE)</f>
        <v xml:space="preserve">12 海 </v>
      </c>
      <c r="C4722" s="336" t="str">
        <f>VLOOKUP(F4722,星座,3,TRUE)</f>
        <v xml:space="preserve">13 金 </v>
      </c>
      <c r="D4722" s="534">
        <v>26777</v>
      </c>
      <c r="E4722" s="131">
        <f>IFERROR(YEAR(D4722),LEFT(D4722,4))</f>
        <v>1973</v>
      </c>
      <c r="F4722" s="131" t="str">
        <f>IF(ISTEXT(D4722),RIGHT(D4722,5),TEXT(D4722,"mm/dd"))</f>
        <v>04/23</v>
      </c>
      <c r="G4722" s="133">
        <f>SUM(MID(E4722,1,1),MID(E4722,2,1),MID(E4722,3,1),MID(E4722,4,1),MID(F4722,1,1),MID(F4722,2,1),MID(F4722,4,1),MID(F4722,5,1))</f>
        <v>29</v>
      </c>
      <c r="H4722" s="133">
        <f>IF(MOD(G4722,9)=0,9,MOD(G4722,9))</f>
        <v>2</v>
      </c>
      <c r="I4722" s="131" t="str">
        <f>IFERROR(MID("日月火水木金土",WEEKDAY(D4722),1),"")</f>
        <v>月</v>
      </c>
      <c r="J4722" s="306" t="s">
        <v>7890</v>
      </c>
      <c r="K4722" s="335" t="str">
        <f>VLOOKUP(F4722,石と花メイン,3,FALSE)</f>
        <v>●翡翠</v>
      </c>
      <c r="L4722" s="302" t="str">
        <f>VLOOKUP(F4722,石と花メイン,4,FALSE)</f>
        <v>カンパニュラ【釣鐘草】</v>
      </c>
      <c r="M4722" s="396">
        <f>IF(OR(MONTH(F4722)&lt;7,AND(MONTH(F4722)=7,DAY(F4722)&lt;=25)),
MOD(SUM((E4722-1901)*365,259),260),
MOD(SUM((E4722-1900)*365,259),260))</f>
        <v>19</v>
      </c>
      <c r="N4722" s="335">
        <f>IF(AND(MONTH(F4722)=7,DAY(F4722)&gt;25),1,
ROUNDDOWN((SUM(VLOOKUP(MONTH(F4722),D暦変換用数値,2,FALSE),DAY(F4722))/28)+1,0))</f>
        <v>10</v>
      </c>
      <c r="O4722" s="132">
        <f>IF(AND(MONTH(F4722)=7,DAY(F4722)&gt;25),DAY(F4722)-25,
MOD((SUM(VLOOKUP(MONTH(F4722),D暦変換用数値,2,FALSE),DAY(F4722))),28)+1)</f>
        <v>20</v>
      </c>
      <c r="P4722" s="404">
        <f>IF(OR(MONTH(F4722)&lt;7,AND(MONTH(F4722)=7,DAY(F4722)&lt;=25)),
MOD(SUM((E4722-1901)*365,(N4722-1)*28,O4722,258),260),
MOD(SUM((E4722-1900)*365,(N4722-1)*28,O4722,258),260))</f>
        <v>30</v>
      </c>
      <c r="Q4722" s="376" t="str">
        <f>VLOOKUP(MOD(P4722,4),色,2,FALSE)</f>
        <v>白い</v>
      </c>
      <c r="R4722" s="333" t="str">
        <f>VLOOKUP(MOD(P4722,13),銀河の音,2,FALSE)</f>
        <v>自己存在の</v>
      </c>
      <c r="S4722" s="387" t="str">
        <f>VLOOKUP(MOD(P4722,20),太陽の紋章,2,FALSE)</f>
        <v>犬</v>
      </c>
      <c r="T4722" s="119" t="s">
        <v>7892</v>
      </c>
    </row>
    <row r="4723" spans="1:20">
      <c r="A4723" s="50" t="str">
        <f>VLOOKUP(MOD(E4723,10),十干,2,FALSE)</f>
        <v>癸</v>
      </c>
      <c r="B4723" s="199" t="str">
        <f>VLOOKUP(MOD(E4723,12),十二支,3,FALSE)</f>
        <v xml:space="preserve">12 海 </v>
      </c>
      <c r="C4723" s="201" t="str">
        <f>VLOOKUP(F4723,星座,3,TRUE)</f>
        <v xml:space="preserve">13 金 </v>
      </c>
      <c r="D4723" s="531">
        <v>26792</v>
      </c>
      <c r="E4723" s="1">
        <f>IFERROR(YEAR(D4723),LEFT(D4723,4))</f>
        <v>1973</v>
      </c>
      <c r="F4723" s="1" t="str">
        <f>IF(ISTEXT(D4723),RIGHT(D4723,5),TEXT(D4723,"mm/dd"))</f>
        <v>05/08</v>
      </c>
      <c r="G4723" s="39">
        <f>SUM(MID(E4723,1,1),MID(E4723,2,1),MID(E4723,3,1),MID(E4723,4,1),MID(F4723,1,1),MID(F4723,2,1),MID(F4723,4,1),MID(F4723,5,1))</f>
        <v>33</v>
      </c>
      <c r="H4723" s="41">
        <f>IF(MOD(G4723,9)=0,9,MOD(G4723,9))</f>
        <v>6</v>
      </c>
      <c r="I4723" s="45" t="str">
        <f>IFERROR(MID("日月火水木金土",WEEKDAY(D4723),1),"")</f>
        <v>火</v>
      </c>
      <c r="J4723" s="304" t="s">
        <v>1243</v>
      </c>
      <c r="K4723" s="202" t="str">
        <f>VLOOKUP(F4723,石と花メイン,3,FALSE)</f>
        <v>◆翠玉</v>
      </c>
      <c r="L4723" s="297" t="str">
        <f>VLOOKUP(F4723,石と花メイン,4,FALSE)</f>
        <v>花菖蒲</v>
      </c>
      <c r="M4723" s="393">
        <f>IF(OR(MONTH(F4723)&lt;7,AND(MONTH(F4723)=7,DAY(F4723)&lt;=25)),
MOD(SUM((E4723-1901)*365,259),260),
MOD(SUM((E4723-1900)*365,259),260))</f>
        <v>19</v>
      </c>
      <c r="N4723" s="390">
        <f>IF(AND(MONTH(F4723)=7,DAY(F4723)&gt;25),1,
ROUNDDOWN((SUM(VLOOKUP(MONTH(F4723),D暦変換用数値,2,FALSE),DAY(F4723))/28)+1,0))</f>
        <v>11</v>
      </c>
      <c r="O4723" s="205">
        <f>IF(AND(MONTH(F4723)=7,DAY(F4723)&gt;25),DAY(F4723)-25,
MOD((SUM(VLOOKUP(MONTH(F4723),D暦変換用数値,2,FALSE),DAY(F4723))),28)+1)</f>
        <v>7</v>
      </c>
      <c r="P4723" s="406">
        <f>IF(OR(MONTH(F4723)&lt;7,AND(MONTH(F4723)=7,DAY(F4723)&lt;=25)),
MOD(SUM((E4723-1901)*365,(N4723-1)*28,O4723,258),260),
MOD(SUM((E4723-1900)*365,(N4723-1)*28,O4723,258),260))</f>
        <v>45</v>
      </c>
      <c r="Q4723" s="372" t="str">
        <f>VLOOKUP(MOD(P4723,4),色,2,FALSE)</f>
        <v>赤い</v>
      </c>
      <c r="R4723" s="290" t="str">
        <f>VLOOKUP(MOD(P4723,13),銀河の音,2,FALSE)</f>
        <v>律動の</v>
      </c>
      <c r="S4723" s="383" t="str">
        <f>VLOOKUP(MOD(P4723,20),太陽の紋章,2,FALSE)</f>
        <v>蛇</v>
      </c>
      <c r="T4723" s="111" t="s">
        <v>1049</v>
      </c>
    </row>
    <row r="4724" spans="1:20">
      <c r="A4724" s="50" t="str">
        <f>VLOOKUP(MOD(E4724,10),十干,2,FALSE)</f>
        <v>乙</v>
      </c>
      <c r="B4724" s="199" t="str">
        <f>VLOOKUP(MOD(E4724,12),十二支,3,FALSE)</f>
        <v xml:space="preserve">12 海 </v>
      </c>
      <c r="C4724" s="201" t="str">
        <f>VLOOKUP(F4724,星座,3,TRUE)</f>
        <v xml:space="preserve">13 金 </v>
      </c>
      <c r="D4724" s="531">
        <v>31172</v>
      </c>
      <c r="E4724" s="1">
        <f>IFERROR(YEAR(D4724),LEFT(D4724,4))</f>
        <v>1985</v>
      </c>
      <c r="F4724" s="1" t="str">
        <f>IF(ISTEXT(D4724),RIGHT(D4724,5),TEXT(D4724,"mm/dd"))</f>
        <v>05/05</v>
      </c>
      <c r="G4724" s="39">
        <f>SUM(MID(E4724,1,1),MID(E4724,2,1),MID(E4724,3,1),MID(E4724,4,1),MID(F4724,1,1),MID(F4724,2,1),MID(F4724,4,1),MID(F4724,5,1))</f>
        <v>33</v>
      </c>
      <c r="H4724" s="41">
        <f>IF(MOD(G4724,9)=0,9,MOD(G4724,9))</f>
        <v>6</v>
      </c>
      <c r="I4724" s="45" t="str">
        <f>IFERROR(MID("日月火水木金土",WEEKDAY(D4724),1),"")</f>
        <v>日</v>
      </c>
      <c r="J4724" s="304" t="s">
        <v>323</v>
      </c>
      <c r="K4724" s="202" t="str">
        <f>VLOOKUP(F4724,石と花メイン,3,FALSE)</f>
        <v>●孔雀石</v>
      </c>
      <c r="L4724" s="297" t="str">
        <f>VLOOKUP(F4724,石と花メイン,4,FALSE)</f>
        <v>鈴蘭【君影草】</v>
      </c>
      <c r="M4724" s="393">
        <f>IF(OR(MONTH(F4724)&lt;7,AND(MONTH(F4724)=7,DAY(F4724)&lt;=25)),
MOD(SUM((E4724-1901)*365,259),260),
MOD(SUM((E4724-1900)*365,259),260))</f>
        <v>239</v>
      </c>
      <c r="N4724" s="390">
        <f>IF(AND(MONTH(F4724)=7,DAY(F4724)&gt;25),1,
ROUNDDOWN((SUM(VLOOKUP(MONTH(F4724),D暦変換用数値,2,FALSE),DAY(F4724))/28)+1,0))</f>
        <v>11</v>
      </c>
      <c r="O4724" s="205">
        <f>IF(AND(MONTH(F4724)=7,DAY(F4724)&gt;25),DAY(F4724)-25,
MOD((SUM(VLOOKUP(MONTH(F4724),D暦変換用数値,2,FALSE),DAY(F4724))),28)+1)</f>
        <v>4</v>
      </c>
      <c r="P4724" s="406">
        <f>IF(OR(MONTH(F4724)&lt;7,AND(MONTH(F4724)=7,DAY(F4724)&lt;=25)),
MOD(SUM((E4724-1901)*365,(N4724-1)*28,O4724,258),260),
MOD(SUM((E4724-1900)*365,(N4724-1)*28,O4724,258),260))</f>
        <v>2</v>
      </c>
      <c r="Q4724" s="375" t="str">
        <f>VLOOKUP(MOD(P4724,4),色,2,FALSE)</f>
        <v>白い</v>
      </c>
      <c r="R4724" s="293" t="str">
        <f>VLOOKUP(MOD(P4724,13),銀河の音,2,FALSE)</f>
        <v>月の</v>
      </c>
      <c r="S4724" s="386" t="str">
        <f>VLOOKUP(MOD(P4724,20),太陽の紋章,2,FALSE)</f>
        <v>風</v>
      </c>
      <c r="T4724" s="97"/>
    </row>
    <row r="4725" spans="1:20">
      <c r="A4725" s="50" t="str">
        <f>VLOOKUP(MOD(E4725,10),十干,2,FALSE)</f>
        <v>乙</v>
      </c>
      <c r="B4725" s="199" t="str">
        <f>VLOOKUP(MOD(E4725,12),十二支,3,FALSE)</f>
        <v xml:space="preserve">12 海 </v>
      </c>
      <c r="C4725" s="201" t="str">
        <f>VLOOKUP(F4725,星座,3,TRUE)</f>
        <v xml:space="preserve">13 金 </v>
      </c>
      <c r="D4725" s="531">
        <v>31178</v>
      </c>
      <c r="E4725" s="1">
        <f>IFERROR(YEAR(D4725),LEFT(D4725,4))</f>
        <v>1985</v>
      </c>
      <c r="F4725" s="1" t="str">
        <f>IF(ISTEXT(D4725),RIGHT(D4725,5),TEXT(D4725,"mm/dd"))</f>
        <v>05/11</v>
      </c>
      <c r="G4725" s="39">
        <f>SUM(MID(E4725,1,1),MID(E4725,2,1),MID(E4725,3,1),MID(E4725,4,1),MID(F4725,1,1),MID(F4725,2,1),MID(F4725,4,1),MID(F4725,5,1))</f>
        <v>30</v>
      </c>
      <c r="H4725" s="41">
        <f>IF(MOD(G4725,9)=0,9,MOD(G4725,9))</f>
        <v>3</v>
      </c>
      <c r="I4725" s="45" t="str">
        <f>IFERROR(MID("日月火水木金土",WEEKDAY(D4725),1),"")</f>
        <v>土</v>
      </c>
      <c r="J4725" s="304" t="s">
        <v>324</v>
      </c>
      <c r="K4725" s="202" t="str">
        <f>VLOOKUP(F4725,石と花メイン,3,FALSE)</f>
        <v>□水晶</v>
      </c>
      <c r="L4725" s="297" t="str">
        <f>VLOOKUP(F4725,石と花メイン,4,FALSE)</f>
        <v>林檎</v>
      </c>
      <c r="M4725" s="393">
        <f>IF(OR(MONTH(F4725)&lt;7,AND(MONTH(F4725)=7,DAY(F4725)&lt;=25)),
MOD(SUM((E4725-1901)*365,259),260),
MOD(SUM((E4725-1900)*365,259),260))</f>
        <v>239</v>
      </c>
      <c r="N4725" s="390">
        <f>IF(AND(MONTH(F4725)=7,DAY(F4725)&gt;25),1,
ROUNDDOWN((SUM(VLOOKUP(MONTH(F4725),D暦変換用数値,2,FALSE),DAY(F4725))/28)+1,0))</f>
        <v>11</v>
      </c>
      <c r="O4725" s="205">
        <f>IF(AND(MONTH(F4725)=7,DAY(F4725)&gt;25),DAY(F4725)-25,
MOD((SUM(VLOOKUP(MONTH(F4725),D暦変換用数値,2,FALSE),DAY(F4725))),28)+1)</f>
        <v>10</v>
      </c>
      <c r="P4725" s="406">
        <f>IF(OR(MONTH(F4725)&lt;7,AND(MONTH(F4725)=7,DAY(F4725)&lt;=25)),
MOD(SUM((E4725-1901)*365,(N4725-1)*28,O4725,258),260),
MOD(SUM((E4725-1900)*365,(N4725-1)*28,O4725,258),260))</f>
        <v>8</v>
      </c>
      <c r="Q4725" s="373" t="str">
        <f>VLOOKUP(MOD(P4725,4),色,2,FALSE)</f>
        <v>黄色い</v>
      </c>
      <c r="R4725" s="291" t="str">
        <f>VLOOKUP(MOD(P4725,13),銀河の音,2,FALSE)</f>
        <v>銀河の</v>
      </c>
      <c r="S4725" s="384" t="str">
        <f>VLOOKUP(MOD(P4725,20),太陽の紋章,2,FALSE)</f>
        <v>星</v>
      </c>
      <c r="T4725" s="99" t="s">
        <v>1647</v>
      </c>
    </row>
    <row r="4726" spans="1:20">
      <c r="A4726" s="50" t="str">
        <f>VLOOKUP(MOD(E4726,10),十干,2,FALSE)</f>
        <v>乙</v>
      </c>
      <c r="B4726" s="199" t="str">
        <f>VLOOKUP(MOD(E4726,12),十二支,3,FALSE)</f>
        <v xml:space="preserve">12 海 </v>
      </c>
      <c r="C4726" s="201" t="str">
        <f>VLOOKUP(F4726,星座,3,TRUE)</f>
        <v xml:space="preserve">13 金 </v>
      </c>
      <c r="D4726" s="531">
        <v>31183</v>
      </c>
      <c r="E4726" s="1">
        <f>IFERROR(YEAR(D4726),LEFT(D4726,4))</f>
        <v>1985</v>
      </c>
      <c r="F4726" s="1" t="str">
        <f>IF(ISTEXT(D4726),RIGHT(D4726,5),TEXT(D4726,"mm/dd"))</f>
        <v>05/16</v>
      </c>
      <c r="G4726" s="39">
        <f>SUM(MID(E4726,1,1),MID(E4726,2,1),MID(E4726,3,1),MID(E4726,4,1),MID(F4726,1,1),MID(F4726,2,1),MID(F4726,4,1),MID(F4726,5,1))</f>
        <v>35</v>
      </c>
      <c r="H4726" s="41">
        <f>IF(MOD(G4726,9)=0,9,MOD(G4726,9))</f>
        <v>8</v>
      </c>
      <c r="I4726" s="45" t="str">
        <f>IFERROR(MID("日月火水木金土",WEEKDAY(D4726),1),"")</f>
        <v>木</v>
      </c>
      <c r="J4726" s="304" t="s">
        <v>1004</v>
      </c>
      <c r="K4726" s="202" t="str">
        <f>VLOOKUP(F4726,石と花メイン,3,FALSE)</f>
        <v>○真珠</v>
      </c>
      <c r="L4726" s="297" t="str">
        <f>VLOOKUP(F4726,石と花メイン,4,FALSE)</f>
        <v>アリウム【花葱】</v>
      </c>
      <c r="M4726" s="393">
        <f>IF(OR(MONTH(F4726)&lt;7,AND(MONTH(F4726)=7,DAY(F4726)&lt;=25)),
MOD(SUM((E4726-1901)*365,259),260),
MOD(SUM((E4726-1900)*365,259),260))</f>
        <v>239</v>
      </c>
      <c r="N4726" s="390">
        <f>IF(AND(MONTH(F4726)=7,DAY(F4726)&gt;25),1,
ROUNDDOWN((SUM(VLOOKUP(MONTH(F4726),D暦変換用数値,2,FALSE),DAY(F4726))/28)+1,0))</f>
        <v>11</v>
      </c>
      <c r="O4726" s="205">
        <f>IF(AND(MONTH(F4726)=7,DAY(F4726)&gt;25),DAY(F4726)-25,
MOD((SUM(VLOOKUP(MONTH(F4726),D暦変換用数値,2,FALSE),DAY(F4726))),28)+1)</f>
        <v>15</v>
      </c>
      <c r="P4726" s="406">
        <f>IF(OR(MONTH(F4726)&lt;7,AND(MONTH(F4726)=7,DAY(F4726)&lt;=25)),
MOD(SUM((E4726-1901)*365,(N4726-1)*28,O4726,258),260),
MOD(SUM((E4726-1900)*365,(N4726-1)*28,O4726,258),260))</f>
        <v>13</v>
      </c>
      <c r="Q4726" s="372" t="str">
        <f>VLOOKUP(MOD(P4726,4),色,2,FALSE)</f>
        <v>赤い</v>
      </c>
      <c r="R4726" s="290" t="str">
        <f>VLOOKUP(MOD(P4726,13),銀河の音,2,FALSE)</f>
        <v>宇宙の</v>
      </c>
      <c r="S4726" s="383" t="str">
        <f>VLOOKUP(MOD(P4726,20),太陽の紋章,2,FALSE)</f>
        <v>空歩く者</v>
      </c>
      <c r="T4726" s="98" t="s">
        <v>3736</v>
      </c>
    </row>
    <row r="4727" spans="1:20">
      <c r="A4727" s="282" t="str">
        <f>VLOOKUP(MOD(E4727,10),十干,2,FALSE)</f>
        <v>丁</v>
      </c>
      <c r="B4727" s="283" t="str">
        <f>VLOOKUP(MOD(E4727,12),十二支,3,FALSE)</f>
        <v xml:space="preserve">12 海 </v>
      </c>
      <c r="C4727" s="287" t="str">
        <f>VLOOKUP(F4727,星座,3,TRUE)</f>
        <v xml:space="preserve">13 金 </v>
      </c>
      <c r="D4727" s="533">
        <v>35559</v>
      </c>
      <c r="E4727" s="83">
        <f>IFERROR(YEAR(D4727),LEFT(D4727,4))</f>
        <v>1997</v>
      </c>
      <c r="F4727" s="83" t="str">
        <f>IF(ISTEXT(D4727),RIGHT(D4727,5),TEXT(D4727,"mm/dd"))</f>
        <v>05/09</v>
      </c>
      <c r="G4727" s="88">
        <f>SUM(MID(E4727,1,1),MID(E4727,2,1),MID(E4727,3,1),MID(E4727,4,1),MID(F4727,1,1),MID(F4727,2,1),MID(F4727,4,1),MID(F4727,5,1))</f>
        <v>40</v>
      </c>
      <c r="H4727" s="88">
        <f>IF(MOD(G4727,9)=0,9,MOD(G4727,9))</f>
        <v>4</v>
      </c>
      <c r="I4727" s="83" t="str">
        <f>IFERROR(MID("日月火水木金土",WEEKDAY(D4727),1),"")</f>
        <v>金</v>
      </c>
      <c r="J4727" s="303" t="s">
        <v>1244</v>
      </c>
      <c r="K4727" s="87" t="str">
        <f>VLOOKUP(F4727,石と花メイン,3,FALSE)</f>
        <v>◇金剛石</v>
      </c>
      <c r="L4727" s="296" t="str">
        <f>VLOOKUP(F4727,石と花メイン,4,FALSE)</f>
        <v>八重桜</v>
      </c>
      <c r="M4727" s="392">
        <f>IF(OR(MONTH(F4727)&lt;7,AND(MONTH(F4727)=7,DAY(F4727)&lt;=25)),
MOD(SUM((E4727-1901)*365,259),260),
MOD(SUM((E4727-1900)*365,259),260))</f>
        <v>199</v>
      </c>
      <c r="N4727" s="330">
        <f>IF(AND(MONTH(F4727)=7,DAY(F4727)&gt;25),1,
ROUNDDOWN((SUM(VLOOKUP(MONTH(F4727),D暦変換用数値,2,FALSE),DAY(F4727))/28)+1,0))</f>
        <v>11</v>
      </c>
      <c r="O4727" s="84">
        <f>IF(AND(MONTH(F4727)=7,DAY(F4727)&gt;25),DAY(F4727)-25,
MOD((SUM(VLOOKUP(MONTH(F4727),D暦変換用数値,2,FALSE),DAY(F4727))),28)+1)</f>
        <v>8</v>
      </c>
      <c r="P4727" s="405">
        <f>IF(OR(MONTH(F4727)&lt;7,AND(MONTH(F4727)=7,DAY(F4727)&lt;=25)),
MOD(SUM((E4727-1901)*365,(N4727-1)*28,O4727,258),260),
MOD(SUM((E4727-1900)*365,(N4727-1)*28,O4727,258),260))</f>
        <v>226</v>
      </c>
      <c r="Q4727" s="371" t="str">
        <f>VLOOKUP(MOD(P4727,4),色,2,FALSE)</f>
        <v>白い</v>
      </c>
      <c r="R4727" s="289" t="str">
        <f>VLOOKUP(MOD(P4727,13),銀河の音,2,FALSE)</f>
        <v>倍音の</v>
      </c>
      <c r="S4727" s="382" t="str">
        <f>VLOOKUP(MOD(P4727,20),太陽の紋章,2,FALSE)</f>
        <v>世界の橋渡し</v>
      </c>
      <c r="T4727" s="95" t="s">
        <v>1884</v>
      </c>
    </row>
    <row r="4728" spans="1:20">
      <c r="A4728" s="286" t="str">
        <f>VLOOKUP(MOD(E4728,10),十干,2,FALSE)</f>
        <v>己</v>
      </c>
      <c r="B4728" s="283" t="str">
        <f>VLOOKUP(MOD(E4728,12),十二支,3,FALSE)</f>
        <v xml:space="preserve">12 海 </v>
      </c>
      <c r="C4728" s="287" t="str">
        <f>VLOOKUP(F4728,星座,3,TRUE)</f>
        <v xml:space="preserve">13 金 </v>
      </c>
      <c r="D4728" s="530">
        <v>39923</v>
      </c>
      <c r="E4728" s="85">
        <f>IFERROR(YEAR(D4728),LEFT(D4728,4))</f>
        <v>2009</v>
      </c>
      <c r="F4728" s="85" t="str">
        <f>IF(ISTEXT(D4728),RIGHT(D4728,5),TEXT(D4728,"mm/dd"))</f>
        <v>04/20</v>
      </c>
      <c r="G4728" s="89">
        <f>SUM(MID(E4728,1,1),MID(E4728,2,1),MID(E4728,3,1),MID(E4728,4,1),MID(F4728,1,1),MID(F4728,2,1),MID(F4728,4,1),MID(F4728,5,1))</f>
        <v>17</v>
      </c>
      <c r="H4728" s="89">
        <f>IF(MOD(G4728,9)=0,9,MOD(G4728,9))</f>
        <v>8</v>
      </c>
      <c r="I4728" s="85" t="str">
        <f>IFERROR(MID("日月火水木金土",WEEKDAY(D4728),1),"")</f>
        <v>月</v>
      </c>
      <c r="J4728" s="308" t="s">
        <v>6666</v>
      </c>
      <c r="K4728" s="87" t="str">
        <f>VLOOKUP(F4728,石と花メイン,3,FALSE)</f>
        <v>●薔薇色石</v>
      </c>
      <c r="L4728" s="300" t="str">
        <f>VLOOKUP(F4728,石と花メイン,4,FALSE)</f>
        <v>梨</v>
      </c>
      <c r="M4728" s="397">
        <f>IF(OR(MONTH(F4728)&lt;7,AND(MONTH(F4728)=7,DAY(F4728)&lt;=25)),
MOD(SUM((E4728-1901)*365,259),260),
MOD(SUM((E4728-1900)*365,259),260))</f>
        <v>159</v>
      </c>
      <c r="N4728" s="87">
        <f>IF(AND(MONTH(F4728)=7,DAY(F4728)&gt;25),1,
ROUNDDOWN((SUM(VLOOKUP(MONTH(F4728),D暦変換用数値,2,FALSE),DAY(F4728))/28)+1,0))</f>
        <v>10</v>
      </c>
      <c r="O4728" s="82">
        <f>IF(AND(MONTH(F4728)=7,DAY(F4728)&gt;25),DAY(F4728)-25,
MOD((SUM(VLOOKUP(MONTH(F4728),D暦変換用数値,2,FALSE),DAY(F4728))),28)+1)</f>
        <v>17</v>
      </c>
      <c r="P4728" s="409">
        <f>IF(OR(MONTH(F4728)&lt;7,AND(MONTH(F4728)=7,DAY(F4728)&lt;=25)),
MOD(SUM((E4728-1901)*365,(N4728-1)*28,O4728,258),260),
MOD(SUM((E4728-1900)*365,(N4728-1)*28,O4728,258),260))</f>
        <v>167</v>
      </c>
      <c r="Q4728" s="371" t="str">
        <f>VLOOKUP(MOD(P4728,4),色,2,FALSE)</f>
        <v>青い</v>
      </c>
      <c r="R4728" s="289" t="str">
        <f>VLOOKUP(MOD(P4728,13),銀河の音,2,FALSE)</f>
        <v>スペクトルの</v>
      </c>
      <c r="S4728" s="382" t="str">
        <f>VLOOKUP(MOD(P4728,20),太陽の紋章,2,FALSE)</f>
        <v>手</v>
      </c>
      <c r="T4728" s="95" t="s">
        <v>6667</v>
      </c>
    </row>
    <row r="4729" spans="1:20">
      <c r="A4729" s="286" t="str">
        <f>VLOOKUP(MOD(E4729,10),十干,2,FALSE)</f>
        <v>己</v>
      </c>
      <c r="B4729" s="283" t="str">
        <f>VLOOKUP(MOD(E4729,12),十二支,3,FALSE)</f>
        <v xml:space="preserve">12 海 </v>
      </c>
      <c r="C4729" s="287" t="str">
        <f>VLOOKUP(F4729,星座,3,TRUE)</f>
        <v xml:space="preserve">13 金 </v>
      </c>
      <c r="D4729" s="530">
        <v>39924</v>
      </c>
      <c r="E4729" s="85">
        <f>IFERROR(YEAR(D4729),LEFT(D4729,4))</f>
        <v>2009</v>
      </c>
      <c r="F4729" s="85" t="str">
        <f>IF(ISTEXT(D4729),RIGHT(D4729,5),TEXT(D4729,"mm/dd"))</f>
        <v>04/21</v>
      </c>
      <c r="G4729" s="89">
        <f>SUM(MID(E4729,1,1),MID(E4729,2,1),MID(E4729,3,1),MID(E4729,4,1),MID(F4729,1,1),MID(F4729,2,1),MID(F4729,4,1),MID(F4729,5,1))</f>
        <v>18</v>
      </c>
      <c r="H4729" s="89">
        <f>IF(MOD(G4729,9)=0,9,MOD(G4729,9))</f>
        <v>9</v>
      </c>
      <c r="I4729" s="85" t="str">
        <f>IFERROR(MID("日月火水木金土",WEEKDAY(D4729),1),"")</f>
        <v>火</v>
      </c>
      <c r="J4729" s="308" t="s">
        <v>6669</v>
      </c>
      <c r="K4729" s="87" t="str">
        <f>VLOOKUP(F4729,石と花メイン,3,FALSE)</f>
        <v>□水晶</v>
      </c>
      <c r="L4729" s="300" t="str">
        <f>VLOOKUP(F4729,石と花メイン,4,FALSE)</f>
        <v>ニゲラ【黒種草】</v>
      </c>
      <c r="M4729" s="397">
        <f>IF(OR(MONTH(F4729)&lt;7,AND(MONTH(F4729)=7,DAY(F4729)&lt;=25)),
MOD(SUM((E4729-1901)*365,259),260),
MOD(SUM((E4729-1900)*365,259),260))</f>
        <v>159</v>
      </c>
      <c r="N4729" s="87">
        <f>IF(AND(MONTH(F4729)=7,DAY(F4729)&gt;25),1,
ROUNDDOWN((SUM(VLOOKUP(MONTH(F4729),D暦変換用数値,2,FALSE),DAY(F4729))/28)+1,0))</f>
        <v>10</v>
      </c>
      <c r="O4729" s="82">
        <f>IF(AND(MONTH(F4729)=7,DAY(F4729)&gt;25),DAY(F4729)-25,
MOD((SUM(VLOOKUP(MONTH(F4729),D暦変換用数値,2,FALSE),DAY(F4729))),28)+1)</f>
        <v>18</v>
      </c>
      <c r="P4729" s="409">
        <f>IF(OR(MONTH(F4729)&lt;7,AND(MONTH(F4729)=7,DAY(F4729)&lt;=25)),
MOD(SUM((E4729-1901)*365,(N4729-1)*28,O4729,258),260),
MOD(SUM((E4729-1900)*365,(N4729-1)*28,O4729,258),260))</f>
        <v>168</v>
      </c>
      <c r="Q4729" s="371" t="str">
        <f>VLOOKUP(MOD(P4729,4),色,2,FALSE)</f>
        <v>黄色い</v>
      </c>
      <c r="R4729" s="289" t="str">
        <f>VLOOKUP(MOD(P4729,13),銀河の音,2,FALSE)</f>
        <v>水晶の</v>
      </c>
      <c r="S4729" s="382" t="str">
        <f>VLOOKUP(MOD(P4729,20),太陽の紋章,2,FALSE)</f>
        <v>星</v>
      </c>
      <c r="T4729" s="95" t="s">
        <v>6670</v>
      </c>
    </row>
    <row r="4730" spans="1:20">
      <c r="A4730" s="286" t="str">
        <f>VLOOKUP(MOD(E4730,10),十干,2,FALSE)</f>
        <v>己</v>
      </c>
      <c r="B4730" s="283" t="str">
        <f>VLOOKUP(MOD(E4730,12),十二支,3,FALSE)</f>
        <v xml:space="preserve">12 海 </v>
      </c>
      <c r="C4730" s="287" t="str">
        <f>VLOOKUP(F4730,星座,3,TRUE)</f>
        <v xml:space="preserve">13 金 </v>
      </c>
      <c r="D4730" s="530">
        <v>39935</v>
      </c>
      <c r="E4730" s="85">
        <f>IFERROR(YEAR(D4730),LEFT(D4730,4))</f>
        <v>2009</v>
      </c>
      <c r="F4730" s="85" t="str">
        <f>IF(ISTEXT(D4730),RIGHT(D4730,5),TEXT(D4730,"mm/dd"))</f>
        <v>05/02</v>
      </c>
      <c r="G4730" s="89">
        <f>SUM(MID(E4730,1,1),MID(E4730,2,1),MID(E4730,3,1),MID(E4730,4,1),MID(F4730,1,1),MID(F4730,2,1),MID(F4730,4,1),MID(F4730,5,1))</f>
        <v>18</v>
      </c>
      <c r="H4730" s="89">
        <f>IF(MOD(G4730,9)=0,9,MOD(G4730,9))</f>
        <v>9</v>
      </c>
      <c r="I4730" s="85" t="str">
        <f>IFERROR(MID("日月火水木金土",WEEKDAY(D4730),1),"")</f>
        <v>土</v>
      </c>
      <c r="J4730" s="308" t="s">
        <v>6821</v>
      </c>
      <c r="K4730" s="87" t="str">
        <f>VLOOKUP(F4730,石と花メイン,3,FALSE)</f>
        <v>■紅玉髄</v>
      </c>
      <c r="L4730" s="300" t="str">
        <f>VLOOKUP(F4730,石と花メイン,4,FALSE)</f>
        <v>デルフィニウム【大飛燕草】</v>
      </c>
      <c r="M4730" s="397">
        <f>IF(OR(MONTH(F4730)&lt;7,AND(MONTH(F4730)=7,DAY(F4730)&lt;=25)),
MOD(SUM((E4730-1901)*365,259),260),
MOD(SUM((E4730-1900)*365,259),260))</f>
        <v>159</v>
      </c>
      <c r="N4730" s="87">
        <f>IF(AND(MONTH(F4730)=7,DAY(F4730)&gt;25),1,
ROUNDDOWN((SUM(VLOOKUP(MONTH(F4730),D暦変換用数値,2,FALSE),DAY(F4730))/28)+1,0))</f>
        <v>11</v>
      </c>
      <c r="O4730" s="82">
        <f>IF(AND(MONTH(F4730)=7,DAY(F4730)&gt;25),DAY(F4730)-25,
MOD((SUM(VLOOKUP(MONTH(F4730),D暦変換用数値,2,FALSE),DAY(F4730))),28)+1)</f>
        <v>1</v>
      </c>
      <c r="P4730" s="409">
        <f>IF(OR(MONTH(F4730)&lt;7,AND(MONTH(F4730)=7,DAY(F4730)&lt;=25)),
MOD(SUM((E4730-1901)*365,(N4730-1)*28,O4730,258),260),
MOD(SUM((E4730-1900)*365,(N4730-1)*28,O4730,258),260))</f>
        <v>179</v>
      </c>
      <c r="Q4730" s="371" t="str">
        <f>VLOOKUP(MOD(P4730,4),色,2,FALSE)</f>
        <v>青い</v>
      </c>
      <c r="R4730" s="289" t="str">
        <f>VLOOKUP(MOD(P4730,13),銀河の音,2,FALSE)</f>
        <v>惑星の</v>
      </c>
      <c r="S4730" s="382" t="str">
        <f>VLOOKUP(MOD(P4730,20),太陽の紋章,2,FALSE)</f>
        <v>嵐</v>
      </c>
      <c r="T4730" s="112" t="s">
        <v>8562</v>
      </c>
    </row>
    <row r="4731" spans="1:20">
      <c r="A4731" s="286" t="str">
        <f>VLOOKUP(MOD(E4731,10),十干,2,FALSE)</f>
        <v>己</v>
      </c>
      <c r="B4731" s="283" t="str">
        <f>VLOOKUP(MOD(E4731,12),十二支,3,FALSE)</f>
        <v xml:space="preserve">12 海 </v>
      </c>
      <c r="C4731" s="287" t="str">
        <f>VLOOKUP(F4731,星座,3,TRUE)</f>
        <v xml:space="preserve">13 金 </v>
      </c>
      <c r="D4731" s="530">
        <v>39952</v>
      </c>
      <c r="E4731" s="85">
        <f>IFERROR(YEAR(D4731),LEFT(D4731,4))</f>
        <v>2009</v>
      </c>
      <c r="F4731" s="85" t="str">
        <f>IF(ISTEXT(D4731),RIGHT(D4731,5),TEXT(D4731,"mm/dd"))</f>
        <v>05/19</v>
      </c>
      <c r="G4731" s="89">
        <f>SUM(MID(E4731,1,1),MID(E4731,2,1),MID(E4731,3,1),MID(E4731,4,1),MID(F4731,1,1),MID(F4731,2,1),MID(F4731,4,1),MID(F4731,5,1))</f>
        <v>26</v>
      </c>
      <c r="H4731" s="89">
        <f>IF(MOD(G4731,9)=0,9,MOD(G4731,9))</f>
        <v>8</v>
      </c>
      <c r="I4731" s="85" t="str">
        <f>IFERROR(MID("日月火水木金土",WEEKDAY(D4731),1),"")</f>
        <v>火</v>
      </c>
      <c r="J4731" s="308" t="s">
        <v>6822</v>
      </c>
      <c r="K4731" s="87" t="str">
        <f>VLOOKUP(F4731,石と花メイン,3,FALSE)</f>
        <v>◆柘榴石</v>
      </c>
      <c r="L4731" s="300" t="str">
        <f>VLOOKUP(F4731,石と花メイン,4,FALSE)</f>
        <v>芍薬【夷草】</v>
      </c>
      <c r="M4731" s="397">
        <f>IF(OR(MONTH(F4731)&lt;7,AND(MONTH(F4731)=7,DAY(F4731)&lt;=25)),
MOD(SUM((E4731-1901)*365,259),260),
MOD(SUM((E4731-1900)*365,259),260))</f>
        <v>159</v>
      </c>
      <c r="N4731" s="87">
        <f>IF(AND(MONTH(F4731)=7,DAY(F4731)&gt;25),1,
ROUNDDOWN((SUM(VLOOKUP(MONTH(F4731),D暦変換用数値,2,FALSE),DAY(F4731))/28)+1,0))</f>
        <v>11</v>
      </c>
      <c r="O4731" s="82">
        <f>IF(AND(MONTH(F4731)=7,DAY(F4731)&gt;25),DAY(F4731)-25,
MOD((SUM(VLOOKUP(MONTH(F4731),D暦変換用数値,2,FALSE),DAY(F4731))),28)+1)</f>
        <v>18</v>
      </c>
      <c r="P4731" s="409">
        <f>IF(OR(MONTH(F4731)&lt;7,AND(MONTH(F4731)=7,DAY(F4731)&lt;=25)),
MOD(SUM((E4731-1901)*365,(N4731-1)*28,O4731,258),260),
MOD(SUM((E4731-1900)*365,(N4731-1)*28,O4731,258),260))</f>
        <v>196</v>
      </c>
      <c r="Q4731" s="371" t="str">
        <f>VLOOKUP(MOD(P4731,4),色,2,FALSE)</f>
        <v>黄色い</v>
      </c>
      <c r="R4731" s="289" t="str">
        <f>VLOOKUP(MOD(P4731,13),銀河の音,2,FALSE)</f>
        <v>磁気の</v>
      </c>
      <c r="S4731" s="382" t="str">
        <f>VLOOKUP(MOD(P4731,20),太陽の紋章,2,FALSE)</f>
        <v>戦士</v>
      </c>
      <c r="T4731" s="95" t="s">
        <v>6803</v>
      </c>
    </row>
    <row r="4732" spans="1:20">
      <c r="A4732" s="286" t="str">
        <f>VLOOKUP(MOD(E4732,10),十干,2,FALSE)</f>
        <v>己</v>
      </c>
      <c r="B4732" s="283" t="str">
        <f>VLOOKUP(MOD(E4732,12),十二支,3,FALSE)</f>
        <v xml:space="preserve">12 海 </v>
      </c>
      <c r="C4732" s="287" t="str">
        <f>VLOOKUP(F4732,星座,3,TRUE)</f>
        <v xml:space="preserve">13 金 </v>
      </c>
      <c r="D4732" s="530">
        <v>39953</v>
      </c>
      <c r="E4732" s="85">
        <f>IFERROR(YEAR(D4732),LEFT(D4732,4))</f>
        <v>2009</v>
      </c>
      <c r="F4732" s="85" t="str">
        <f>IF(ISTEXT(D4732),RIGHT(D4732,5),TEXT(D4732,"mm/dd"))</f>
        <v>05/20</v>
      </c>
      <c r="G4732" s="89">
        <f>SUM(MID(E4732,1,1),MID(E4732,2,1),MID(E4732,3,1),MID(E4732,4,1),MID(F4732,1,1),MID(F4732,2,1),MID(F4732,4,1),MID(F4732,5,1))</f>
        <v>18</v>
      </c>
      <c r="H4732" s="89">
        <f>IF(MOD(G4732,9)=0,9,MOD(G4732,9))</f>
        <v>9</v>
      </c>
      <c r="I4732" s="85" t="str">
        <f>IFERROR(MID("日月火水木金土",WEEKDAY(D4732),1),"")</f>
        <v>水</v>
      </c>
      <c r="J4732" s="308" t="s">
        <v>6801</v>
      </c>
      <c r="K4732" s="87" t="str">
        <f>VLOOKUP(F4732,石と花メイン,3,FALSE)</f>
        <v>◆青玉</v>
      </c>
      <c r="L4732" s="300" t="str">
        <f>VLOOKUP(F4732,石と花メイン,4,FALSE)</f>
        <v>片喰/酢漿草【オキザリス】</v>
      </c>
      <c r="M4732" s="397">
        <f>IF(OR(MONTH(F4732)&lt;7,AND(MONTH(F4732)=7,DAY(F4732)&lt;=25)),
MOD(SUM((E4732-1901)*365,259),260),
MOD(SUM((E4732-1900)*365,259),260))</f>
        <v>159</v>
      </c>
      <c r="N4732" s="87">
        <f>IF(AND(MONTH(F4732)=7,DAY(F4732)&gt;25),1,
ROUNDDOWN((SUM(VLOOKUP(MONTH(F4732),D暦変換用数値,2,FALSE),DAY(F4732))/28)+1,0))</f>
        <v>11</v>
      </c>
      <c r="O4732" s="82">
        <f>IF(AND(MONTH(F4732)=7,DAY(F4732)&gt;25),DAY(F4732)-25,
MOD((SUM(VLOOKUP(MONTH(F4732),D暦変換用数値,2,FALSE),DAY(F4732))),28)+1)</f>
        <v>19</v>
      </c>
      <c r="P4732" s="409">
        <f>IF(OR(MONTH(F4732)&lt;7,AND(MONTH(F4732)=7,DAY(F4732)&lt;=25)),
MOD(SUM((E4732-1901)*365,(N4732-1)*28,O4732,258),260),
MOD(SUM((E4732-1900)*365,(N4732-1)*28,O4732,258),260))</f>
        <v>197</v>
      </c>
      <c r="Q4732" s="371" t="str">
        <f>VLOOKUP(MOD(P4732,4),色,2,FALSE)</f>
        <v>赤い</v>
      </c>
      <c r="R4732" s="289" t="str">
        <f>VLOOKUP(MOD(P4732,13),銀河の音,2,FALSE)</f>
        <v>月の</v>
      </c>
      <c r="S4732" s="382" t="str">
        <f>VLOOKUP(MOD(P4732,20),太陽の紋章,2,FALSE)</f>
        <v>地球</v>
      </c>
      <c r="T4732" s="95" t="s">
        <v>6802</v>
      </c>
    </row>
    <row r="4733" spans="1:20">
      <c r="A4733" s="50" t="str">
        <f>VLOOKUP(MOD(E4733,10),十干,2,FALSE)</f>
        <v>癸</v>
      </c>
      <c r="B4733" s="199" t="str">
        <f>VLOOKUP(MOD(E4733,12),十二支,3,FALSE)</f>
        <v xml:space="preserve">12 海 </v>
      </c>
      <c r="C4733" s="201" t="str">
        <f>VLOOKUP(F4733,星座,3,TRUE)</f>
        <v xml:space="preserve">13 金 </v>
      </c>
      <c r="D4733" s="531" t="s">
        <v>6505</v>
      </c>
      <c r="E4733" s="1" t="str">
        <f>IFERROR(YEAR(D4733),LEFT(D4733,4))</f>
        <v>1133</v>
      </c>
      <c r="F4733" s="1" t="str">
        <f>IF(ISTEXT(D4733),RIGHT(D4733,5),TEXT(D4733,"mm/dd"))</f>
        <v>05/13</v>
      </c>
      <c r="G4733" s="39">
        <f>SUM(MID(E4733,1,1),MID(E4733,2,1),MID(E4733,3,1),MID(E4733,4,1),MID(F4733,1,1),MID(F4733,2,1),MID(F4733,4,1),MID(F4733,5,1))</f>
        <v>17</v>
      </c>
      <c r="H4733" s="41">
        <f>IF(MOD(G4733,9)=0,9,MOD(G4733,9))</f>
        <v>8</v>
      </c>
      <c r="I4733" s="45" t="str">
        <f>IFERROR(MID("日月火水木金土",WEEKDAY(D4733),1),"")</f>
        <v/>
      </c>
      <c r="J4733" s="304" t="s">
        <v>4827</v>
      </c>
      <c r="K4733" s="202" t="str">
        <f>VLOOKUP(F4733,石と花メイン,3,FALSE)</f>
        <v>◆黄玉</v>
      </c>
      <c r="L4733" s="297" t="str">
        <f>VLOOKUP(F4733,石と花メイン,4,FALSE)</f>
        <v>山査子【メイフラワー】</v>
      </c>
      <c r="M4733" s="393">
        <f>IF(OR(MONTH(F4733)&lt;7,AND(MONTH(F4733)=7,DAY(F4733)&lt;=25)),
MOD(SUM((E4733-1901)*365,259),260),
MOD(SUM((E4733-1900)*365,259),260))</f>
        <v>219</v>
      </c>
      <c r="N4733" s="390">
        <f>IF(AND(MONTH(F4733)=7,DAY(F4733)&gt;25),1,
ROUNDDOWN((SUM(VLOOKUP(MONTH(F4733),D暦変換用数値,2,FALSE),DAY(F4733))/28)+1,0))</f>
        <v>11</v>
      </c>
      <c r="O4733" s="205">
        <f>IF(AND(MONTH(F4733)=7,DAY(F4733)&gt;25),DAY(F4733)-25,
MOD((SUM(VLOOKUP(MONTH(F4733),D暦変換用数値,2,FALSE),DAY(F4733))),28)+1)</f>
        <v>12</v>
      </c>
      <c r="P4733" s="406">
        <f>IF(OR(MONTH(F4733)&lt;7,AND(MONTH(F4733)=7,DAY(F4733)&lt;=25)),
MOD(SUM((E4733-1901)*365,(N4733-1)*28,O4733,258),260),
MOD(SUM((E4733-1900)*365,(N4733-1)*28,O4733,258),260))</f>
        <v>250</v>
      </c>
      <c r="Q4733" s="375" t="str">
        <f>VLOOKUP(MOD(P4733,4),色,2,FALSE)</f>
        <v>白い</v>
      </c>
      <c r="R4733" s="293" t="str">
        <f>VLOOKUP(MOD(P4733,13),銀河の音,2,FALSE)</f>
        <v>電気の</v>
      </c>
      <c r="S4733" s="386" t="str">
        <f>VLOOKUP(MOD(P4733,20),太陽の紋章,2,FALSE)</f>
        <v>犬</v>
      </c>
      <c r="T4733" s="105" t="s">
        <v>3208</v>
      </c>
    </row>
    <row r="4734" spans="1:20">
      <c r="A4734" s="50" t="str">
        <f>VLOOKUP(MOD(E4734,10),十干,2,FALSE)</f>
        <v>己</v>
      </c>
      <c r="B4734" s="199" t="str">
        <f>VLOOKUP(MOD(E4734,12),十二支,3,FALSE)</f>
        <v xml:space="preserve">12 海 </v>
      </c>
      <c r="C4734" s="201" t="str">
        <f>VLOOKUP(F4734,星座,3,TRUE)</f>
        <v xml:space="preserve">13 金 </v>
      </c>
      <c r="D4734" s="531" t="s">
        <v>6506</v>
      </c>
      <c r="E4734" s="1" t="str">
        <f>IFERROR(YEAR(D4734),LEFT(D4734,4))</f>
        <v>1889</v>
      </c>
      <c r="F4734" s="1" t="str">
        <f>IF(ISTEXT(D4734),RIGHT(D4734,5),TEXT(D4734,"mm/dd"))</f>
        <v>04/20</v>
      </c>
      <c r="G4734" s="39">
        <f>SUM(MID(E4734,1,1),MID(E4734,2,1),MID(E4734,3,1),MID(E4734,4,1),MID(F4734,1,1),MID(F4734,2,1),MID(F4734,4,1),MID(F4734,5,1))</f>
        <v>32</v>
      </c>
      <c r="H4734" s="41">
        <f>IF(MOD(G4734,9)=0,9,MOD(G4734,9))</f>
        <v>5</v>
      </c>
      <c r="I4734" s="45" t="str">
        <f>IFERROR(MID("日月火水木金土",WEEKDAY(D4734),1),"")</f>
        <v/>
      </c>
      <c r="J4734" s="304" t="s">
        <v>4828</v>
      </c>
      <c r="K4734" s="202" t="str">
        <f>VLOOKUP(F4734,石と花メイン,3,FALSE)</f>
        <v>●薔薇色石</v>
      </c>
      <c r="L4734" s="297" t="str">
        <f>VLOOKUP(F4734,石と花メイン,4,FALSE)</f>
        <v>梨</v>
      </c>
      <c r="M4734" s="393">
        <f>IF(OR(MONTH(F4734)&lt;7,AND(MONTH(F4734)=7,DAY(F4734)&lt;=25)),
MOD(SUM((E4734-1901)*365,259),260),
MOD(SUM((E4734-1900)*365,259),260))</f>
        <v>39</v>
      </c>
      <c r="N4734" s="390">
        <f>IF(AND(MONTH(F4734)=7,DAY(F4734)&gt;25),1,
ROUNDDOWN((SUM(VLOOKUP(MONTH(F4734),D暦変換用数値,2,FALSE),DAY(F4734))/28)+1,0))</f>
        <v>10</v>
      </c>
      <c r="O4734" s="205">
        <f>IF(AND(MONTH(F4734)=7,DAY(F4734)&gt;25),DAY(F4734)-25,
MOD((SUM(VLOOKUP(MONTH(F4734),D暦変換用数値,2,FALSE),DAY(F4734))),28)+1)</f>
        <v>17</v>
      </c>
      <c r="P4734" s="406">
        <f>IF(OR(MONTH(F4734)&lt;7,AND(MONTH(F4734)=7,DAY(F4734)&lt;=25)),
MOD(SUM((E4734-1901)*365,(N4734-1)*28,O4734,258),260),
MOD(SUM((E4734-1900)*365,(N4734-1)*28,O4734,258),260))</f>
        <v>47</v>
      </c>
      <c r="Q4734" s="374" t="str">
        <f>VLOOKUP(MOD(P4734,4),色,2,FALSE)</f>
        <v>青い</v>
      </c>
      <c r="R4734" s="292" t="str">
        <f>VLOOKUP(MOD(P4734,13),銀河の音,2,FALSE)</f>
        <v>銀河の</v>
      </c>
      <c r="S4734" s="385" t="str">
        <f>VLOOKUP(MOD(P4734,20),太陽の紋章,2,FALSE)</f>
        <v>手</v>
      </c>
      <c r="T4734" s="99" t="s">
        <v>4612</v>
      </c>
    </row>
    <row r="4735" spans="1:20">
      <c r="A4735" s="50" t="str">
        <f>VLOOKUP(MOD(E4735,10),十干,2,FALSE)</f>
        <v>己</v>
      </c>
      <c r="B4735" s="199" t="str">
        <f>VLOOKUP(MOD(E4735,12),十二支,3,FALSE)</f>
        <v xml:space="preserve">12 海 </v>
      </c>
      <c r="C4735" s="201"/>
      <c r="D4735" s="531" t="s">
        <v>1648</v>
      </c>
      <c r="E4735" s="1" t="str">
        <f>IFERROR(YEAR(D4735),LEFT(D4735,4))</f>
        <v>1169</v>
      </c>
      <c r="F4735" s="1" t="str">
        <f>IF(ISTEXT(D4735),RIGHT(D4735,5),TEXT(D4735,"mm/dd"))</f>
        <v>**/**</v>
      </c>
      <c r="G4735" s="39"/>
      <c r="H4735" s="41"/>
      <c r="I4735" s="45" t="str">
        <f>IFERROR(MID("日月火水木金土",WEEKDAY(D4735),1),"")</f>
        <v/>
      </c>
      <c r="J4735" s="304" t="s">
        <v>1006</v>
      </c>
      <c r="K4735" s="202"/>
      <c r="L4735" s="297"/>
      <c r="M4735" s="393"/>
      <c r="N4735" s="390"/>
      <c r="O4735" s="205"/>
      <c r="P4735" s="406"/>
      <c r="Q4735" s="377"/>
      <c r="R4735" s="294"/>
      <c r="S4735" s="388"/>
      <c r="T4735" s="98"/>
    </row>
    <row r="4736" spans="1:20">
      <c r="A4736" s="50" t="str">
        <f>VLOOKUP(MOD(E4736,10),十干,2,FALSE)</f>
        <v>辛</v>
      </c>
      <c r="B4736" s="199" t="str">
        <f>VLOOKUP(MOD(E4736,12),十二支,3,FALSE)</f>
        <v xml:space="preserve">12 海 </v>
      </c>
      <c r="C4736" s="201"/>
      <c r="D4736" s="531" t="s">
        <v>1649</v>
      </c>
      <c r="E4736" s="1" t="str">
        <f>IFERROR(YEAR(D4736),LEFT(D4736,4))</f>
        <v>1541</v>
      </c>
      <c r="F4736" s="1" t="str">
        <f>IF(ISTEXT(D4736),RIGHT(D4736,5),TEXT(D4736,"mm/dd"))</f>
        <v>**/**</v>
      </c>
      <c r="G4736" s="39"/>
      <c r="H4736" s="41"/>
      <c r="I4736" s="45" t="str">
        <f>IFERROR(MID("日月火水木金土",WEEKDAY(D4736),1),"")</f>
        <v/>
      </c>
      <c r="J4736" s="304" t="s">
        <v>1245</v>
      </c>
      <c r="K4736" s="202"/>
      <c r="L4736" s="297"/>
      <c r="M4736" s="393"/>
      <c r="N4736" s="390"/>
      <c r="O4736" s="205"/>
      <c r="P4736" s="406"/>
      <c r="Q4736" s="377"/>
      <c r="R4736" s="294"/>
      <c r="S4736" s="388"/>
      <c r="T4736" s="98" t="s">
        <v>3736</v>
      </c>
    </row>
    <row r="4737" spans="1:20">
      <c r="A4737" s="334" t="str">
        <f>VLOOKUP(MOD(E4737,10),十干,2,FALSE)</f>
        <v>己</v>
      </c>
      <c r="B4737" s="331" t="str">
        <f>VLOOKUP(MOD(E4737,12),十二支,3,FALSE)</f>
        <v xml:space="preserve">12 海 </v>
      </c>
      <c r="C4737" s="336"/>
      <c r="D4737" s="534" t="s">
        <v>8911</v>
      </c>
      <c r="E4737" s="131" t="str">
        <f>IFERROR(YEAR(D4737),LEFT(D4737,4))</f>
        <v>1949</v>
      </c>
      <c r="F4737" s="131" t="str">
        <f>IF(ISTEXT(D4737),RIGHT(D4737,5),TEXT(D4737,"mm/dd"))</f>
        <v>**/**</v>
      </c>
      <c r="G4737" s="133"/>
      <c r="H4737" s="133"/>
      <c r="I4737" s="131" t="str">
        <f>IFERROR(MID("日月火水木金土",WEEKDAY(D4737),1),"")</f>
        <v/>
      </c>
      <c r="J4737" s="306" t="s">
        <v>8628</v>
      </c>
      <c r="K4737" s="335"/>
      <c r="L4737" s="302"/>
      <c r="M4737" s="396"/>
      <c r="N4737" s="335"/>
      <c r="O4737" s="132"/>
      <c r="P4737" s="404"/>
      <c r="Q4737" s="376"/>
      <c r="R4737" s="333"/>
      <c r="S4737" s="387"/>
      <c r="T4737" s="126" t="s">
        <v>8630</v>
      </c>
    </row>
    <row r="4738" spans="1:20">
      <c r="A4738" s="49" t="str">
        <f>VLOOKUP(MOD(E4738,10),十干,2,FALSE)</f>
        <v>辛</v>
      </c>
      <c r="B4738" s="199" t="str">
        <f>VLOOKUP(MOD(E4738,12),十二支,3,FALSE)</f>
        <v xml:space="preserve">12 海 </v>
      </c>
      <c r="C4738" s="201"/>
      <c r="D4738" s="535" t="s">
        <v>8912</v>
      </c>
      <c r="E4738" s="45" t="str">
        <f>IFERROR(YEAR(D4738),LEFT(D4738,4))</f>
        <v>1961</v>
      </c>
      <c r="F4738" s="45" t="str">
        <f>IF(ISTEXT(D4738),RIGHT(D4738,5),TEXT(D4738,"mm/dd"))</f>
        <v>**/**</v>
      </c>
      <c r="G4738" s="41"/>
      <c r="H4738" s="41"/>
      <c r="I4738" s="45" t="str">
        <f>IFERROR(MID("日月火水木金土",WEEKDAY(D4738),1),"")</f>
        <v/>
      </c>
      <c r="J4738" s="305" t="s">
        <v>4556</v>
      </c>
      <c r="K4738" s="203"/>
      <c r="L4738" s="298"/>
      <c r="M4738" s="394"/>
      <c r="N4738" s="391"/>
      <c r="O4738" s="46"/>
      <c r="P4738" s="407"/>
      <c r="Q4738" s="377"/>
      <c r="R4738" s="294"/>
      <c r="S4738" s="388"/>
      <c r="T4738" s="79"/>
    </row>
    <row r="4739" spans="1:20">
      <c r="A4739" s="282" t="str">
        <f>VLOOKUP(MOD(E4739,10),十干,2,FALSE)</f>
        <v>辛</v>
      </c>
      <c r="B4739" s="283" t="str">
        <f>VLOOKUP(MOD(E4739,12),十二支,3,FALSE)</f>
        <v xml:space="preserve">12 海 </v>
      </c>
      <c r="C4739" s="287"/>
      <c r="D4739" s="533" t="s">
        <v>8912</v>
      </c>
      <c r="E4739" s="83" t="str">
        <f>IFERROR(YEAR(D4739),LEFT(D4739,4))</f>
        <v>1961</v>
      </c>
      <c r="F4739" s="83" t="str">
        <f>IF(ISTEXT(D4739),RIGHT(D4739,5),TEXT(D4739,"mm/dd"))</f>
        <v>**/**</v>
      </c>
      <c r="G4739" s="88"/>
      <c r="H4739" s="88"/>
      <c r="I4739" s="83" t="str">
        <f>IFERROR(MID("日月火水木金土",WEEKDAY(D4739),1),"")</f>
        <v/>
      </c>
      <c r="J4739" s="303" t="s">
        <v>1246</v>
      </c>
      <c r="K4739" s="87"/>
      <c r="L4739" s="296"/>
      <c r="M4739" s="392"/>
      <c r="N4739" s="330"/>
      <c r="O4739" s="84"/>
      <c r="P4739" s="405"/>
      <c r="Q4739" s="371"/>
      <c r="R4739" s="289"/>
      <c r="S4739" s="382"/>
      <c r="T4739" s="100" t="s">
        <v>4399</v>
      </c>
    </row>
    <row r="4740" spans="1:20">
      <c r="A4740" s="49" t="str">
        <f>VLOOKUP(MOD(E4740,10),十干,2,FALSE)</f>
        <v>辛</v>
      </c>
      <c r="B4740" s="199" t="str">
        <f>VLOOKUP(MOD(E4740,12),十二支,3,FALSE)</f>
        <v xml:space="preserve">12 海 </v>
      </c>
      <c r="C4740" s="201"/>
      <c r="D4740" s="535" t="s">
        <v>8912</v>
      </c>
      <c r="E4740" s="45" t="str">
        <f>IFERROR(YEAR(D4740),LEFT(D4740,4))</f>
        <v>1961</v>
      </c>
      <c r="F4740" s="45" t="str">
        <f>IF(ISTEXT(D4740),RIGHT(D4740,5),TEXT(D4740,"mm/dd"))</f>
        <v>**/**</v>
      </c>
      <c r="G4740" s="41"/>
      <c r="H4740" s="41"/>
      <c r="I4740" s="45" t="str">
        <f>IFERROR(MID("日月火水木金土",WEEKDAY(D4740),1),"")</f>
        <v/>
      </c>
      <c r="J4740" s="305" t="s">
        <v>1854</v>
      </c>
      <c r="K4740" s="203"/>
      <c r="L4740" s="298"/>
      <c r="M4740" s="394"/>
      <c r="N4740" s="391"/>
      <c r="O4740" s="46"/>
      <c r="P4740" s="407"/>
      <c r="Q4740" s="377"/>
      <c r="R4740" s="294"/>
      <c r="S4740" s="388"/>
      <c r="T4740" s="79"/>
    </row>
    <row r="4741" spans="1:20">
      <c r="A4741" s="50" t="str">
        <f>VLOOKUP(MOD(E4741,10),十干,2,FALSE)</f>
        <v>辛</v>
      </c>
      <c r="B4741" s="199" t="str">
        <f>VLOOKUP(MOD(E4741,12),十二支,3,FALSE)</f>
        <v xml:space="preserve">12 海 </v>
      </c>
      <c r="C4741" s="201"/>
      <c r="D4741" s="535" t="s">
        <v>8912</v>
      </c>
      <c r="E4741" s="45" t="str">
        <f>IFERROR(YEAR(D4741),LEFT(D4741,4))</f>
        <v>1961</v>
      </c>
      <c r="F4741" s="45" t="str">
        <f>IF(ISTEXT(D4741),RIGHT(D4741,5),TEXT(D4741,"mm/dd"))</f>
        <v>**/**</v>
      </c>
      <c r="G4741" s="41"/>
      <c r="H4741" s="41"/>
      <c r="I4741" s="45" t="str">
        <f>IFERROR(MID("日月火水木金土",WEEKDAY(D4741),1),"")</f>
        <v/>
      </c>
      <c r="J4741" s="305" t="s">
        <v>605</v>
      </c>
      <c r="K4741" s="203"/>
      <c r="L4741" s="298"/>
      <c r="M4741" s="394"/>
      <c r="N4741" s="391"/>
      <c r="O4741" s="46"/>
      <c r="P4741" s="407"/>
      <c r="Q4741" s="377"/>
      <c r="R4741" s="294"/>
      <c r="S4741" s="388"/>
      <c r="T4741" s="96" t="s">
        <v>7428</v>
      </c>
    </row>
    <row r="4742" spans="1:20">
      <c r="A4742" s="76" t="str">
        <f>VLOOKUP(MOD(E4742,10),十干,2,FALSE)</f>
        <v>辛</v>
      </c>
      <c r="B4742" s="199" t="str">
        <f>VLOOKUP(MOD(E4742,12),十二支,3,FALSE)</f>
        <v xml:space="preserve">12 海 </v>
      </c>
      <c r="C4742" s="201"/>
      <c r="D4742" s="534" t="s">
        <v>8912</v>
      </c>
      <c r="E4742" s="116" t="str">
        <f>IFERROR(YEAR(D4742),LEFT(D4742,4))</f>
        <v>1961</v>
      </c>
      <c r="F4742" s="116" t="str">
        <f>IF(ISTEXT(D4742),RIGHT(D4742,5),TEXT(D4742,"mm/dd"))</f>
        <v>**/**</v>
      </c>
      <c r="G4742" s="120"/>
      <c r="H4742" s="120"/>
      <c r="I4742" s="116" t="str">
        <f>IFERROR(MID("日月火水木金土",WEEKDAY(D4742),1),"")</f>
        <v/>
      </c>
      <c r="J4742" s="306" t="s">
        <v>6904</v>
      </c>
      <c r="K4742" s="203"/>
      <c r="L4742" s="299"/>
      <c r="M4742" s="395"/>
      <c r="N4742" s="121"/>
      <c r="O4742" s="117"/>
      <c r="P4742" s="408"/>
      <c r="Q4742" s="372"/>
      <c r="R4742" s="290"/>
      <c r="S4742" s="383"/>
      <c r="T4742" s="128" t="s">
        <v>7337</v>
      </c>
    </row>
    <row r="4743" spans="1:20">
      <c r="A4743" s="512" t="str">
        <f>VLOOKUP(MOD(E4743,10),十干,2,FALSE)</f>
        <v>乙</v>
      </c>
      <c r="B4743" s="478" t="str">
        <f>VLOOKUP(MOD(E4743,12),十二支,3,FALSE)</f>
        <v xml:space="preserve">12 海 </v>
      </c>
      <c r="C4743" s="479"/>
      <c r="D4743" s="537" t="s">
        <v>1650</v>
      </c>
      <c r="E4743" s="513" t="str">
        <f>IFERROR(YEAR(D4743),LEFT(D4743,4))</f>
        <v>1985</v>
      </c>
      <c r="F4743" s="513" t="str">
        <f>IF(ISTEXT(D4743),RIGHT(D4743,5),TEXT(D4743,"mm/dd"))</f>
        <v>**/**</v>
      </c>
      <c r="G4743" s="520"/>
      <c r="H4743" s="514"/>
      <c r="I4743" s="515" t="str">
        <f>IFERROR(MID("日月火水木金土",WEEKDAY(D4743),1),"")</f>
        <v/>
      </c>
      <c r="J4743" s="516" t="s">
        <v>1005</v>
      </c>
      <c r="K4743" s="517"/>
      <c r="L4743" s="518"/>
      <c r="M4743" s="519"/>
      <c r="N4743" s="521"/>
      <c r="O4743" s="522"/>
      <c r="P4743" s="524"/>
      <c r="Q4743" s="525"/>
      <c r="R4743" s="526"/>
      <c r="S4743" s="527"/>
      <c r="T4743" s="528" t="s">
        <v>6316</v>
      </c>
    </row>
  </sheetData>
  <sheetProtection password="CC0D" sheet="1" objects="1" scenarios="1" autoFilter="0"/>
  <autoFilter ref="A1:T4743">
    <filterColumn colId="5"/>
    <filterColumn colId="12"/>
    <sortState ref="A2:T4743">
      <sortCondition ref="B1:B10000"/>
    </sortState>
  </autoFilter>
  <sortState ref="A2:S3712">
    <sortCondition ref="B1"/>
  </sortState>
  <phoneticPr fontId="4" type="Hiragana"/>
  <conditionalFormatting sqref="B1:C1048576">
    <cfRule type="containsText" dxfId="74" priority="69" operator="containsText" text="金">
      <formula>NOT(ISERROR(SEARCH("金",B1)))</formula>
    </cfRule>
    <cfRule type="containsText" dxfId="73" priority="70" operator="containsText" text="海">
      <formula>NOT(ISERROR(SEARCH("海",B1)))</formula>
    </cfRule>
    <cfRule type="containsText" dxfId="72" priority="71" operator="containsText" text="木">
      <formula>NOT(ISERROR(SEARCH("木",B1)))</formula>
    </cfRule>
    <cfRule type="containsText" dxfId="71" priority="72" operator="containsText" text="龍">
      <formula>NOT(ISERROR(SEARCH("龍",B1)))</formula>
    </cfRule>
    <cfRule type="containsText" dxfId="70" priority="73" operator="containsText" text="火">
      <formula>NOT(ISERROR(SEARCH("火",B1)))</formula>
    </cfRule>
    <cfRule type="containsText" dxfId="69" priority="74" operator="containsText" text="軍">
      <formula>NOT(ISERROR(SEARCH("軍",B1)))</formula>
    </cfRule>
    <cfRule type="containsText" dxfId="68" priority="75" operator="containsText" text="天">
      <formula>NOT(ISERROR(SEARCH("天",B1)))</formula>
    </cfRule>
    <cfRule type="containsText" dxfId="67" priority="76" operator="containsText" text="聖">
      <formula>NOT(ISERROR(SEARCH("聖",B1)))</formula>
    </cfRule>
    <cfRule type="containsText" dxfId="66" priority="77" operator="containsText" text="土">
      <formula>NOT(ISERROR(SEARCH("土",B1)))</formula>
    </cfRule>
    <cfRule type="containsText" dxfId="65" priority="78" operator="containsText" text="地">
      <formula>NOT(ISERROR(SEARCH("地",B1)))</formula>
    </cfRule>
    <cfRule type="containsText" dxfId="64" priority="79" operator="containsText" text="水">
      <formula>NOT(ISERROR(SEARCH("水",B1)))</formula>
    </cfRule>
    <cfRule type="containsText" dxfId="63" priority="80" operator="containsText" text="零">
      <formula>NOT(ISERROR(SEARCH("零",B1)))</formula>
    </cfRule>
    <cfRule type="containsText" dxfId="62" priority="81" operator="containsText" text="冥">
      <formula>NOT(ISERROR(SEARCH("冥",B1)))</formula>
    </cfRule>
  </conditionalFormatting>
  <conditionalFormatting sqref="K1:K1048576">
    <cfRule type="containsText" dxfId="61" priority="12" operator="containsText" text="紅玉髄">
      <formula>NOT(ISERROR(SEARCH("紅玉髄",K1)))</formula>
    </cfRule>
    <cfRule type="containsText" dxfId="60" priority="29" operator="containsText" text="赤縞瑪瑙">
      <formula>NOT(ISERROR(SEARCH("赤縞瑪瑙",K1)))</formula>
    </cfRule>
    <cfRule type="containsText" dxfId="59" priority="30" operator="containsText" text="珊瑚">
      <formula>NOT(ISERROR(SEARCH("珊瑚",K1)))</formula>
    </cfRule>
    <cfRule type="containsText" dxfId="58" priority="31" operator="containsText" text="紅玉">
      <formula>NOT(ISERROR(SEARCH("紅玉",K1)))</formula>
    </cfRule>
    <cfRule type="containsText" dxfId="57" priority="32" operator="containsText" text="柘榴石">
      <formula>NOT(ISERROR(SEARCH("柘榴石",K1)))</formula>
    </cfRule>
    <cfRule type="containsText" dxfId="56" priority="33" operator="containsText" text="薔薇色石">
      <formula>NOT(ISERROR(SEARCH("薔薇色石",K1)))</formula>
    </cfRule>
    <cfRule type="containsText" dxfId="55" priority="34" operator="containsText" text="紅水晶">
      <formula>NOT(ISERROR(SEARCH("紅水晶",K1)))</formula>
    </cfRule>
    <cfRule type="expression" dxfId="54" priority="35">
      <formula>F1="05/12"</formula>
    </cfRule>
    <cfRule type="containsText" dxfId="53" priority="36" operator="containsText" text="蛋白石">
      <formula>NOT(ISERROR(SEARCH("蛋白石",K1)))</formula>
    </cfRule>
    <cfRule type="containsText" dxfId="52" priority="37" operator="containsText" text="杉石">
      <formula>NOT(ISERROR(SEARCH("杉石",K1)))</formula>
    </cfRule>
    <cfRule type="containsText" dxfId="51" priority="38" operator="containsText" text="紫水晶">
      <formula>NOT(ISERROR(SEARCH("紫水晶",K1)))</formula>
    </cfRule>
    <cfRule type="containsText" dxfId="50" priority="39" operator="containsText" text="菫青石">
      <formula>NOT(ISERROR(SEARCH("菫青石",K1)))</formula>
    </cfRule>
    <cfRule type="containsText" dxfId="49" priority="40" operator="containsText" text="藍銅鉱">
      <formula>NOT(ISERROR(SEARCH("藍銅鉱",K1)))</formula>
    </cfRule>
    <cfRule type="containsText" dxfId="48" priority="41" operator="containsText" text="瑠璃">
      <formula>NOT(ISERROR(SEARCH("瑠璃",K1)))</formula>
    </cfRule>
    <cfRule type="containsText" dxfId="47" priority="42" operator="containsText" text="青玉">
      <formula>NOT(ISERROR(SEARCH("青玉",K1)))</formula>
    </cfRule>
    <cfRule type="containsText" dxfId="46" priority="43" operator="containsText" text="藍玉">
      <formula>NOT(ISERROR(SEARCH("藍玉",K1)))</formula>
    </cfRule>
    <cfRule type="containsText" dxfId="45" priority="44" operator="containsText" text="土耳古石">
      <formula>NOT(ISERROR(SEARCH("土耳古石",K1)))</formula>
    </cfRule>
    <cfRule type="containsText" dxfId="44" priority="45" operator="containsText" text="珪孔雀石">
      <formula>NOT(ISERROR(SEARCH("珪孔雀石",K1)))</formula>
    </cfRule>
    <cfRule type="containsText" dxfId="43" priority="46" operator="containsText" text="天河石">
      <formula>NOT(ISERROR(SEARCH("天河石",K1)))</formula>
    </cfRule>
    <cfRule type="containsText" dxfId="42" priority="47" operator="containsText" text="金緑石">
      <formula>NOT(ISERROR(SEARCH("金緑石",K1)))</formula>
    </cfRule>
    <cfRule type="containsText" dxfId="41" priority="50" operator="containsText" text="緑玉髄">
      <formula>NOT(ISERROR(SEARCH("緑玉髄",K1)))</formula>
    </cfRule>
    <cfRule type="containsText" dxfId="40" priority="51" operator="containsText" text="翠玉">
      <formula>NOT(ISERROR(SEARCH("翠玉",K1)))</formula>
    </cfRule>
    <cfRule type="containsText" dxfId="39" priority="52" operator="containsText" text="翡翠">
      <formula>NOT(ISERROR(SEARCH("翡翠",K1)))</formula>
    </cfRule>
    <cfRule type="containsText" dxfId="38" priority="53" operator="containsText" text="孔雀石">
      <formula>NOT(ISERROR(SEARCH("孔雀石",K1)))</formula>
    </cfRule>
    <cfRule type="containsText" dxfId="37" priority="54" operator="containsText" text="血碧玉">
      <formula>NOT(ISERROR(SEARCH("血碧玉",K1)))</formula>
    </cfRule>
    <cfRule type="containsText" dxfId="36" priority="55" operator="containsText" text="砂金水晶">
      <formula>NOT(ISERROR(SEARCH("砂金水晶",K1)))</formula>
    </cfRule>
    <cfRule type="expression" dxfId="35" priority="56">
      <formula>F1="01/29"</formula>
    </cfRule>
    <cfRule type="containsText" dxfId="34" priority="57" operator="containsText" text="橄欖石">
      <formula>NOT(ISERROR(SEARCH("橄欖石",K1)))</formula>
    </cfRule>
    <cfRule type="containsText" dxfId="33" priority="58" operator="containsText" text="猫目石">
      <formula>NOT(ISERROR(SEARCH("猫目石",K1)))</formula>
    </cfRule>
    <cfRule type="containsText" dxfId="32" priority="59" operator="containsText" text="黄玉">
      <formula>NOT(ISERROR(SEARCH("黄玉",K1)))</formula>
    </cfRule>
    <cfRule type="containsText" dxfId="31" priority="60" operator="containsText" text="黄水晶">
      <formula>NOT(ISERROR(SEARCH("黄水晶",K1)))</formula>
    </cfRule>
    <cfRule type="containsText" dxfId="30" priority="61" operator="containsText" text="黄金">
      <formula>NOT(ISERROR(SEARCH("黄金",K1)))</formula>
    </cfRule>
    <cfRule type="containsText" dxfId="29" priority="62" operator="containsText" text="琥珀">
      <formula>NOT(ISERROR(SEARCH("琥珀",K1)))</formula>
    </cfRule>
    <cfRule type="containsText" dxfId="28" priority="63" operator="containsText" text="碧玉">
      <formula>NOT(ISERROR(SEARCH("碧玉",K1)))</formula>
    </cfRule>
    <cfRule type="containsText" dxfId="27" priority="64" operator="containsText" text="風信子石">
      <formula>NOT(ISERROR(SEARCH("風信子石",K1)))</formula>
    </cfRule>
    <cfRule type="containsText" dxfId="26" priority="65" operator="containsText" text="黒縞瑪瑙">
      <formula>NOT(ISERROR(SEARCH("黒縞瑪瑙",K1)))</formula>
    </cfRule>
    <cfRule type="containsText" dxfId="25" priority="66" operator="containsText" text="白金">
      <formula>NOT(ISERROR(SEARCH("白金",K1)))</formula>
    </cfRule>
    <cfRule type="containsText" dxfId="24" priority="67" operator="containsText" text="月長石">
      <formula>NOT(ISERROR(SEARCH("月長石",K1)))</formula>
    </cfRule>
    <cfRule type="containsText" dxfId="23" priority="68" operator="containsText" text="瑪瑙">
      <formula>NOT(ISERROR(SEARCH("瑪瑙",K1)))</formula>
    </cfRule>
  </conditionalFormatting>
  <conditionalFormatting sqref="Q1:Q1048576">
    <cfRule type="containsText" dxfId="22" priority="21" operator="containsText" text="黄色い">
      <formula>NOT(ISERROR(SEARCH("黄色い",Q1)))</formula>
    </cfRule>
    <cfRule type="containsText" dxfId="21" priority="22" operator="containsText" text="青い">
      <formula>NOT(ISERROR(SEARCH("青い",Q1)))</formula>
    </cfRule>
    <cfRule type="containsText" dxfId="20" priority="23" operator="containsText" text="白い">
      <formula>NOT(ISERROR(SEARCH("白い",Q1)))</formula>
    </cfRule>
    <cfRule type="containsText" dxfId="19" priority="24" operator="containsText" text="赤い">
      <formula>NOT(ISERROR(SEARCH("赤い",Q1)))</formula>
    </cfRule>
  </conditionalFormatting>
  <conditionalFormatting sqref="R1:R1048576">
    <cfRule type="expression" dxfId="18" priority="17">
      <formula>Q1="黄色い"</formula>
    </cfRule>
    <cfRule type="expression" dxfId="17" priority="18">
      <formula>Q1="青い"</formula>
    </cfRule>
    <cfRule type="expression" dxfId="16" priority="19">
      <formula>Q1="白い"</formula>
    </cfRule>
    <cfRule type="expression" dxfId="15" priority="20">
      <formula>Q1="赤い"</formula>
    </cfRule>
  </conditionalFormatting>
  <conditionalFormatting sqref="S1:S1048576">
    <cfRule type="expression" dxfId="14" priority="13">
      <formula>Q1="黄色い"</formula>
    </cfRule>
    <cfRule type="expression" dxfId="13" priority="14">
      <formula>Q1="青い"</formula>
    </cfRule>
    <cfRule type="expression" dxfId="12" priority="15">
      <formula>Q1="白い"</formula>
    </cfRule>
    <cfRule type="expression" dxfId="11" priority="16">
      <formula>Q1="赤い"</formula>
    </cfRule>
  </conditionalFormatting>
  <conditionalFormatting sqref="N1:N1048576">
    <cfRule type="cellIs" dxfId="10" priority="11" operator="equal">
      <formula>14</formula>
    </cfRule>
  </conditionalFormatting>
  <conditionalFormatting sqref="O1:O1048576">
    <cfRule type="expression" dxfId="9" priority="10">
      <formula>N1=14</formula>
    </cfRule>
  </conditionalFormatting>
  <conditionalFormatting sqref="P1:P1048576">
    <cfRule type="expression" dxfId="8" priority="1">
      <formula>Q1="黄色い"</formula>
    </cfRule>
    <cfRule type="expression" dxfId="7" priority="2">
      <formula>Q1="青い"</formula>
    </cfRule>
    <cfRule type="expression" dxfId="6" priority="3">
      <formula>Q1="白い"</formula>
    </cfRule>
    <cfRule type="expression" dxfId="5" priority="4">
      <formula>Q1="赤い"</formula>
    </cfRule>
    <cfRule type="cellIs" dxfId="4" priority="9" operator="equal">
      <formula>0</formula>
    </cfRule>
  </conditionalFormatting>
  <conditionalFormatting sqref="M1:M1048576">
    <cfRule type="expression" dxfId="3" priority="5">
      <formula>OR(M1=4,M1=24,M1=44,M1=64,M1=84,M1=104,M1=124,M1=144,M1=164,M1=184,M1=204,M1=224,M1=244)</formula>
    </cfRule>
    <cfRule type="expression" dxfId="2" priority="6">
      <formula>OR(M1=19,M1=39,M1=59,M1=79,M1=99,M1=119,M1=139,M1=159,M1=179,M1=199,M1=219,M1=239,M1=259)</formula>
    </cfRule>
    <cfRule type="expression" dxfId="1" priority="7">
      <formula>OR(M1=14,M1=34,M1=54,M1=74,M1=94,M1=114,M1=134,M1=154,M1=174,M1=194,M1=214,M1=234,M1=254)</formula>
    </cfRule>
    <cfRule type="expression" dxfId="0" priority="8">
      <formula>OR(M1=9,M1=29,M1=49,M1=69,M1=89,M1=109,M1=129,M1=149,M1=169,M1=189,M1=209,M1=229,M1=249)</formula>
    </cfRule>
  </conditionalFormatting>
  <pageMargins left="0.78740157480314965" right="0.78740157480314965" top="0.39370078740157483" bottom="0.39370078740157483" header="0.51181102362204722" footer="0.51181102362204722"/>
  <pageSetup paperSize="8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石と花all</vt:lpstr>
      <vt:lpstr>石と花ﾒｲﾝ</vt:lpstr>
      <vt:lpstr>十三の月の暦</vt:lpstr>
      <vt:lpstr>石と花節目</vt:lpstr>
      <vt:lpstr>table</vt:lpstr>
      <vt:lpstr>13惑星リスト</vt:lpstr>
      <vt:lpstr>D暦変換用数値</vt:lpstr>
      <vt:lpstr>石と花all!Print_Area</vt:lpstr>
      <vt:lpstr>石と花ﾒｲﾝ!Print_Area</vt:lpstr>
      <vt:lpstr>花言葉</vt:lpstr>
      <vt:lpstr>銀河の音</vt:lpstr>
      <vt:lpstr>十干</vt:lpstr>
      <vt:lpstr>十二支</vt:lpstr>
      <vt:lpstr>色</vt:lpstr>
      <vt:lpstr>星座</vt:lpstr>
      <vt:lpstr>石と花メイン</vt:lpstr>
      <vt:lpstr>太陽の紋章</vt:lpstr>
      <vt:lpstr>曜日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石と花と惑星リスト</dc:title>
  <dc:subject>有名人の13惑星分類表</dc:subject>
  <dc:creator>七草みけ</dc:creator>
  <dc:description>誕生日（命日）から十二支、十干、星座、誕生石、誕生花、秘数、曜日、銀河の署名（KIN）を割り出す。</dc:description>
  <cp:lastModifiedBy>七草みけ</cp:lastModifiedBy>
  <cp:lastPrinted>2013-07-24T00:09:11Z</cp:lastPrinted>
  <dcterms:created xsi:type="dcterms:W3CDTF">2007-10-24T17:15:30Z</dcterms:created>
  <dcterms:modified xsi:type="dcterms:W3CDTF">2015-06-18T09:13:35Z</dcterms:modified>
</cp:coreProperties>
</file>